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esis\COMPLETAS\P80_REVISADO_v2\"/>
    </mc:Choice>
  </mc:AlternateContent>
  <bookViews>
    <workbookView xWindow="0" yWindow="0" windowWidth="19200" windowHeight="7530" activeTab="2"/>
  </bookViews>
  <sheets>
    <sheet name="RAW_DATA" sheetId="1" r:id="rId1"/>
    <sheet name="P80_C3_LAMINAR" sheetId="2" r:id="rId2"/>
    <sheet name="P80_C3_LAMINAR_cpcambiado" sheetId="41" r:id="rId3"/>
    <sheet name="Nulv" sheetId="32" r:id="rId4"/>
    <sheet name="Nu_LAMINAR" sheetId="30" r:id="rId5"/>
    <sheet name="Tm" sheetId="26" r:id="rId6"/>
    <sheet name="Tm_LAMINAR" sheetId="25" r:id="rId7"/>
    <sheet name="hlv" sheetId="28" r:id="rId8"/>
    <sheet name="hlv_LAMINAR" sheetId="27" r:id="rId9"/>
    <sheet name="P80_C3_TURBULENTO" sheetId="6" r:id="rId10"/>
    <sheet name="P80_C3_CAIDA_DE_PRESION" sheetId="7" r:id="rId11"/>
    <sheet name="P80_C3_HEMC_CAIDA_DE_PRESION" sheetId="4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UY5" i="41" l="1"/>
  <c r="W6" i="41"/>
  <c r="AJ6" i="41"/>
  <c r="AK6" i="41" s="1"/>
  <c r="AN6" i="41"/>
  <c r="NY24" i="41" l="1"/>
  <c r="NX24" i="41"/>
  <c r="NW24" i="41"/>
  <c r="NV24" i="41"/>
  <c r="NU24" i="41"/>
  <c r="NT24" i="41"/>
  <c r="NS24" i="41"/>
  <c r="NR24" i="41"/>
  <c r="NQ24" i="41"/>
  <c r="NP24" i="41"/>
  <c r="AIE23" i="41"/>
  <c r="SS23" i="41"/>
  <c r="BOU22" i="41"/>
  <c r="BEW22" i="41"/>
  <c r="BEV22" i="41"/>
  <c r="BEU22" i="41"/>
  <c r="BET22" i="41"/>
  <c r="BES22" i="41"/>
  <c r="BER22" i="41"/>
  <c r="BEQ22" i="41"/>
  <c r="BEP22" i="41"/>
  <c r="BEO22" i="41"/>
  <c r="BEN22" i="41"/>
  <c r="BEM22" i="41"/>
  <c r="BEL22" i="41"/>
  <c r="BEK22" i="41"/>
  <c r="BEJ22" i="41"/>
  <c r="BEI22" i="41"/>
  <c r="BEH22" i="41"/>
  <c r="BEG22" i="41"/>
  <c r="BEF22" i="41"/>
  <c r="BEE22" i="41"/>
  <c r="BED22" i="41"/>
  <c r="BEC22" i="41"/>
  <c r="BEB22" i="41"/>
  <c r="BEA22" i="41"/>
  <c r="BDZ22" i="41"/>
  <c r="BDY22" i="41"/>
  <c r="BDX22" i="41"/>
  <c r="BDW22" i="41"/>
  <c r="BDV22" i="41"/>
  <c r="BDU22" i="41"/>
  <c r="BDT22" i="41"/>
  <c r="BDS22" i="41"/>
  <c r="BDR22" i="41"/>
  <c r="BDQ22" i="41"/>
  <c r="BDP22" i="41"/>
  <c r="BDO22" i="41"/>
  <c r="BDN22" i="41"/>
  <c r="BDM22" i="41"/>
  <c r="BDL22" i="41"/>
  <c r="BDK22" i="41"/>
  <c r="BDJ22" i="41"/>
  <c r="BDI22" i="41"/>
  <c r="BDH22" i="41"/>
  <c r="BDG22" i="41"/>
  <c r="BDF22" i="41"/>
  <c r="BDE22" i="41"/>
  <c r="BDD22" i="41"/>
  <c r="BDC22" i="41"/>
  <c r="BDB22" i="41"/>
  <c r="BDA22" i="41"/>
  <c r="BCZ22" i="41"/>
  <c r="BCY22" i="41"/>
  <c r="BCX22" i="41"/>
  <c r="BCW22" i="41"/>
  <c r="BCV22" i="41"/>
  <c r="BCU22" i="41"/>
  <c r="BCT22" i="41"/>
  <c r="BCS22" i="41"/>
  <c r="BCR22" i="41"/>
  <c r="BCQ22" i="41"/>
  <c r="BCP22" i="41"/>
  <c r="BCO22" i="41"/>
  <c r="BCN22" i="41"/>
  <c r="BCM22" i="41"/>
  <c r="BCL22" i="41"/>
  <c r="BCK22" i="41"/>
  <c r="AXJ22" i="41"/>
  <c r="AXI22" i="41"/>
  <c r="AXH22" i="41"/>
  <c r="AXG22" i="41"/>
  <c r="BMP22" i="41" s="1"/>
  <c r="AXF22" i="41"/>
  <c r="BJY22" i="41" s="1"/>
  <c r="AXE22" i="41"/>
  <c r="AXD22" i="41"/>
  <c r="AXC22" i="41"/>
  <c r="AXB22" i="41"/>
  <c r="BHE22" i="41" s="1"/>
  <c r="AXA22" i="41"/>
  <c r="BCD22" i="41" s="1"/>
  <c r="AWZ22" i="41"/>
  <c r="AWY22" i="41"/>
  <c r="BMH22" i="41" s="1"/>
  <c r="AWX22" i="41"/>
  <c r="BJQ22" i="41" s="1"/>
  <c r="AWW22" i="41"/>
  <c r="AWV22" i="41"/>
  <c r="AWU22" i="41"/>
  <c r="AWT22" i="41"/>
  <c r="BOS22" i="41" s="1"/>
  <c r="AWS22" i="41"/>
  <c r="BMB22" i="41" s="1"/>
  <c r="AWR22" i="41"/>
  <c r="AWQ22" i="41"/>
  <c r="BGT22" i="41" s="1"/>
  <c r="AWP22" i="41"/>
  <c r="BJI22" i="41" s="1"/>
  <c r="AWO22" i="41"/>
  <c r="AWN22" i="41"/>
  <c r="BJG22" i="41" s="1"/>
  <c r="AWM22" i="41"/>
  <c r="AWL22" i="41"/>
  <c r="BGO22" i="41" s="1"/>
  <c r="AWK22" i="41"/>
  <c r="AWJ22" i="41"/>
  <c r="BLS22" i="41" s="1"/>
  <c r="AWI22" i="41"/>
  <c r="BLR22" i="41" s="1"/>
  <c r="AWH22" i="41"/>
  <c r="AWG22" i="41"/>
  <c r="AWF22" i="41"/>
  <c r="BOE22" i="41" s="1"/>
  <c r="AWE22" i="41"/>
  <c r="AWD22" i="41"/>
  <c r="BOC22" i="41" s="1"/>
  <c r="AWC22" i="41"/>
  <c r="AWB22" i="41"/>
  <c r="AWA22" i="41"/>
  <c r="BLJ22" i="41" s="1"/>
  <c r="AVZ22" i="41"/>
  <c r="AVY22" i="41"/>
  <c r="AVX22" i="41"/>
  <c r="BIQ22" i="41" s="1"/>
  <c r="AVW22" i="41"/>
  <c r="AVV22" i="41"/>
  <c r="BIO22" i="41" s="1"/>
  <c r="AVU22" i="41"/>
  <c r="AVT22" i="41"/>
  <c r="BLC22" i="41" s="1"/>
  <c r="AVS22" i="41"/>
  <c r="BNR22" i="41" s="1"/>
  <c r="AVR22" i="41"/>
  <c r="BFU22" i="41" s="1"/>
  <c r="AVQ22" i="41"/>
  <c r="AVP22" i="41"/>
  <c r="BNO22" i="41" s="1"/>
  <c r="AVO22" i="41"/>
  <c r="AVN22" i="41"/>
  <c r="AVM22" i="41"/>
  <c r="BKV22" i="41" s="1"/>
  <c r="AVL22" i="41"/>
  <c r="AVK22" i="41"/>
  <c r="BKT22" i="41" s="1"/>
  <c r="AVJ22" i="41"/>
  <c r="BNI22" i="41" s="1"/>
  <c r="AVI22" i="41"/>
  <c r="AVH22" i="41"/>
  <c r="AVG22" i="41"/>
  <c r="AVF22" i="41"/>
  <c r="BNE22" i="41" s="1"/>
  <c r="AVE22" i="41"/>
  <c r="BFH22" i="41" s="1"/>
  <c r="AVD22" i="41"/>
  <c r="BKM22" i="41" s="1"/>
  <c r="AVC22" i="41"/>
  <c r="BAF22" i="41" s="1"/>
  <c r="AVB22" i="41"/>
  <c r="AVA22" i="41"/>
  <c r="AUZ22" i="41"/>
  <c r="BMY22" i="41" s="1"/>
  <c r="AUY22" i="41"/>
  <c r="AUX22" i="41"/>
  <c r="AUW22" i="41"/>
  <c r="BHP22" i="41" s="1"/>
  <c r="AUV22" i="41"/>
  <c r="BKE22" i="41" s="1"/>
  <c r="AUU22" i="41"/>
  <c r="BHN22" i="41" s="1"/>
  <c r="AN22" i="41"/>
  <c r="AJ22" i="41"/>
  <c r="AK22" i="41" s="1"/>
  <c r="BOD21" i="41"/>
  <c r="BNJ21" i="41"/>
  <c r="BLN21" i="41"/>
  <c r="BKX21" i="41"/>
  <c r="BJF21" i="41"/>
  <c r="BIP21" i="41"/>
  <c r="BIL21" i="41"/>
  <c r="BHE21" i="41"/>
  <c r="BGX21" i="41"/>
  <c r="BGL21" i="41"/>
  <c r="BEW21" i="41"/>
  <c r="BEV21" i="41"/>
  <c r="BEU21" i="41"/>
  <c r="BET21" i="41"/>
  <c r="BES21" i="41"/>
  <c r="BER21" i="41"/>
  <c r="BEQ21" i="41"/>
  <c r="BEP21" i="41"/>
  <c r="BEO21" i="41"/>
  <c r="BEN21" i="41"/>
  <c r="BEM21" i="41"/>
  <c r="BEL21" i="41"/>
  <c r="BEK21" i="41"/>
  <c r="BEJ21" i="41"/>
  <c r="BEI21" i="41"/>
  <c r="BEH21" i="41"/>
  <c r="BEG21" i="41"/>
  <c r="BEF21" i="41"/>
  <c r="BEE21" i="41"/>
  <c r="BED21" i="41"/>
  <c r="BEC21" i="41"/>
  <c r="BEB21" i="41"/>
  <c r="BEA21" i="41"/>
  <c r="BDZ21" i="41"/>
  <c r="BDY21" i="41"/>
  <c r="BDX21" i="41"/>
  <c r="BDW21" i="41"/>
  <c r="BDV21" i="41"/>
  <c r="BDU21" i="41"/>
  <c r="BDT21" i="41"/>
  <c r="BDS21" i="41"/>
  <c r="BDR21" i="41"/>
  <c r="BDQ21" i="41"/>
  <c r="BDP21" i="41"/>
  <c r="BDO21" i="41"/>
  <c r="BDN21" i="41"/>
  <c r="BDM21" i="41"/>
  <c r="BDL21" i="41"/>
  <c r="BDK21" i="41"/>
  <c r="BDJ21" i="41"/>
  <c r="BDI21" i="41"/>
  <c r="BDH21" i="41"/>
  <c r="BDG21" i="41"/>
  <c r="BDF21" i="41"/>
  <c r="BDE21" i="41"/>
  <c r="BDD21" i="41"/>
  <c r="BDC21" i="41"/>
  <c r="BDB21" i="41"/>
  <c r="BDA21" i="41"/>
  <c r="BCZ21" i="41"/>
  <c r="BCY21" i="41"/>
  <c r="BCX21" i="41"/>
  <c r="BCW21" i="41"/>
  <c r="BCV21" i="41"/>
  <c r="BCU21" i="41"/>
  <c r="BCT21" i="41"/>
  <c r="BCS21" i="41"/>
  <c r="BCR21" i="41"/>
  <c r="BCQ21" i="41"/>
  <c r="BCP21" i="41"/>
  <c r="BCO21" i="41"/>
  <c r="BCN21" i="41"/>
  <c r="BCM21" i="41"/>
  <c r="BCL21" i="41"/>
  <c r="BCK21" i="41"/>
  <c r="AXJ21" i="41"/>
  <c r="AXI21" i="41"/>
  <c r="AXH21" i="41"/>
  <c r="AXG21" i="41"/>
  <c r="BPF21" i="41" s="1"/>
  <c r="AXF21" i="41"/>
  <c r="AXE21" i="41"/>
  <c r="AXD21" i="41"/>
  <c r="BHG21" i="41" s="1"/>
  <c r="AXC21" i="41"/>
  <c r="BPB21" i="41" s="1"/>
  <c r="AXB21" i="41"/>
  <c r="AXA21" i="41"/>
  <c r="AWZ21" i="41"/>
  <c r="AWY21" i="41"/>
  <c r="BMH21" i="41" s="1"/>
  <c r="AWX21" i="41"/>
  <c r="BJQ21" i="41" s="1"/>
  <c r="AWW21" i="41"/>
  <c r="AWV21" i="41"/>
  <c r="BME21" i="41" s="1"/>
  <c r="AWU21" i="41"/>
  <c r="BOT21" i="41" s="1"/>
  <c r="AWT21" i="41"/>
  <c r="BMC21" i="41" s="1"/>
  <c r="AWS21" i="41"/>
  <c r="BBV21" i="41" s="1"/>
  <c r="AWR21" i="41"/>
  <c r="AWQ21" i="41"/>
  <c r="BLZ21" i="41" s="1"/>
  <c r="AWP21" i="41"/>
  <c r="BOO21" i="41" s="1"/>
  <c r="AWO21" i="41"/>
  <c r="AWN21" i="41"/>
  <c r="BLW21" i="41" s="1"/>
  <c r="AWM21" i="41"/>
  <c r="BOL21" i="41" s="1"/>
  <c r="AWL21" i="41"/>
  <c r="BGO21" i="41" s="1"/>
  <c r="AWK21" i="41"/>
  <c r="AWJ21" i="41"/>
  <c r="AWI21" i="41"/>
  <c r="BOH21" i="41" s="1"/>
  <c r="AWH21" i="41"/>
  <c r="BJA21" i="41" s="1"/>
  <c r="AWG21" i="41"/>
  <c r="AWF21" i="41"/>
  <c r="BLO21" i="41" s="1"/>
  <c r="AWE21" i="41"/>
  <c r="BGH21" i="41" s="1"/>
  <c r="AWD21" i="41"/>
  <c r="BLM21" i="41" s="1"/>
  <c r="AWC21" i="41"/>
  <c r="AWB21" i="41"/>
  <c r="AWA21" i="41"/>
  <c r="BNZ21" i="41" s="1"/>
  <c r="AVZ21" i="41"/>
  <c r="AVY21" i="41"/>
  <c r="AVX21" i="41"/>
  <c r="BLG21" i="41" s="1"/>
  <c r="AVW21" i="41"/>
  <c r="BNV21" i="41" s="1"/>
  <c r="AVV21" i="41"/>
  <c r="BNU21" i="41" s="1"/>
  <c r="AVU21" i="41"/>
  <c r="AVT21" i="41"/>
  <c r="BNS21" i="41" s="1"/>
  <c r="AVS21" i="41"/>
  <c r="BFV21" i="41" s="1"/>
  <c r="AVR21" i="41"/>
  <c r="BIK21" i="41" s="1"/>
  <c r="AVQ21" i="41"/>
  <c r="AVP21" i="41"/>
  <c r="BKY21" i="41" s="1"/>
  <c r="AVO21" i="41"/>
  <c r="BNN21" i="41" s="1"/>
  <c r="AVN21" i="41"/>
  <c r="BKW21" i="41" s="1"/>
  <c r="AVM21" i="41"/>
  <c r="AVL21" i="41"/>
  <c r="AVK21" i="41"/>
  <c r="BKT21" i="41" s="1"/>
  <c r="AVJ21" i="41"/>
  <c r="AVI21" i="41"/>
  <c r="AVH21" i="41"/>
  <c r="BKQ21" i="41" s="1"/>
  <c r="AVG21" i="41"/>
  <c r="BNF21" i="41" s="1"/>
  <c r="AVF21" i="41"/>
  <c r="BFI21" i="41" s="1"/>
  <c r="AVE21" i="41"/>
  <c r="AVD21" i="41"/>
  <c r="AVC21" i="41"/>
  <c r="BNB21" i="41" s="1"/>
  <c r="AVB21" i="41"/>
  <c r="BHU21" i="41" s="1"/>
  <c r="AVA21" i="41"/>
  <c r="AUZ21" i="41"/>
  <c r="BKI21" i="41" s="1"/>
  <c r="AUY21" i="41"/>
  <c r="BHR21" i="41" s="1"/>
  <c r="AUX21" i="41"/>
  <c r="BKG21" i="41" s="1"/>
  <c r="AUW21" i="41"/>
  <c r="AUV21" i="41"/>
  <c r="AUU21" i="41"/>
  <c r="BHN21" i="41" s="1"/>
  <c r="AN21" i="41"/>
  <c r="AJ21" i="41"/>
  <c r="AK21" i="41" s="1"/>
  <c r="BOV20" i="41"/>
  <c r="BNT20" i="41"/>
  <c r="BMB20" i="41"/>
  <c r="BLH20" i="41"/>
  <c r="BJL20" i="41"/>
  <c r="BJH20" i="41"/>
  <c r="BHV20" i="41"/>
  <c r="BFT20" i="41"/>
  <c r="BEW20" i="41"/>
  <c r="BEV20" i="41"/>
  <c r="BEU20" i="41"/>
  <c r="BET20" i="41"/>
  <c r="BES20" i="41"/>
  <c r="BER20" i="41"/>
  <c r="BEQ20" i="41"/>
  <c r="BEP20" i="41"/>
  <c r="BEO20" i="41"/>
  <c r="BEN20" i="41"/>
  <c r="BEM20" i="41"/>
  <c r="BEL20" i="41"/>
  <c r="BEK20" i="41"/>
  <c r="BEJ20" i="41"/>
  <c r="BEI20" i="41"/>
  <c r="BEH20" i="41"/>
  <c r="BEG20" i="41"/>
  <c r="BEF20" i="41"/>
  <c r="BEE20" i="41"/>
  <c r="BED20" i="41"/>
  <c r="BEC20" i="41"/>
  <c r="BEB20" i="41"/>
  <c r="BEA20" i="41"/>
  <c r="BDZ20" i="41"/>
  <c r="BDY20" i="41"/>
  <c r="BDX20" i="41"/>
  <c r="BDW20" i="41"/>
  <c r="BDV20" i="41"/>
  <c r="BDU20" i="41"/>
  <c r="BDT20" i="41"/>
  <c r="BDS20" i="41"/>
  <c r="BDR20" i="41"/>
  <c r="BDQ20" i="41"/>
  <c r="BDP20" i="41"/>
  <c r="BDO20" i="41"/>
  <c r="BDN20" i="41"/>
  <c r="BDM20" i="41"/>
  <c r="BDL20" i="41"/>
  <c r="BDK20" i="41"/>
  <c r="BDJ20" i="41"/>
  <c r="BDI20" i="41"/>
  <c r="BDH20" i="41"/>
  <c r="BDG20" i="41"/>
  <c r="BDF20" i="41"/>
  <c r="BDE20" i="41"/>
  <c r="BDD20" i="41"/>
  <c r="BDC20" i="41"/>
  <c r="BDB20" i="41"/>
  <c r="BDA20" i="41"/>
  <c r="BCZ20" i="41"/>
  <c r="BCY20" i="41"/>
  <c r="BCX20" i="41"/>
  <c r="BCW20" i="41"/>
  <c r="BCV20" i="41"/>
  <c r="BCU20" i="41"/>
  <c r="BCT20" i="41"/>
  <c r="BCS20" i="41"/>
  <c r="BCR20" i="41"/>
  <c r="BCQ20" i="41"/>
  <c r="BCP20" i="41"/>
  <c r="BCO20" i="41"/>
  <c r="BCN20" i="41"/>
  <c r="BCM20" i="41"/>
  <c r="BCL20" i="41"/>
  <c r="BCK20" i="41"/>
  <c r="BAD20" i="41"/>
  <c r="AXJ20" i="41"/>
  <c r="AXI20" i="41"/>
  <c r="BPH20" i="41" s="1"/>
  <c r="AXH20" i="41"/>
  <c r="BPG20" i="41" s="1"/>
  <c r="AXG20" i="41"/>
  <c r="BMP20" i="41" s="1"/>
  <c r="AXF20" i="41"/>
  <c r="BMO20" i="41" s="1"/>
  <c r="AXE20" i="41"/>
  <c r="BCH20" i="41" s="1"/>
  <c r="AXD20" i="41"/>
  <c r="AXC20" i="41"/>
  <c r="BML20" i="41" s="1"/>
  <c r="AXB20" i="41"/>
  <c r="AXA20" i="41"/>
  <c r="BJT20" i="41" s="1"/>
  <c r="AWZ20" i="41"/>
  <c r="BJS20" i="41" s="1"/>
  <c r="AWY20" i="41"/>
  <c r="BMH20" i="41" s="1"/>
  <c r="AWX20" i="41"/>
  <c r="BMG20" i="41" s="1"/>
  <c r="AWW20" i="41"/>
  <c r="BBZ20" i="41" s="1"/>
  <c r="AWV20" i="41"/>
  <c r="AWU20" i="41"/>
  <c r="BGX20" i="41" s="1"/>
  <c r="AWT20" i="41"/>
  <c r="AWS20" i="41"/>
  <c r="BOR20" i="41" s="1"/>
  <c r="AWR20" i="41"/>
  <c r="BOQ20" i="41" s="1"/>
  <c r="AWQ20" i="41"/>
  <c r="BLZ20" i="41" s="1"/>
  <c r="AWP20" i="41"/>
  <c r="BLY20" i="41" s="1"/>
  <c r="AWO20" i="41"/>
  <c r="BON20" i="41" s="1"/>
  <c r="AWN20" i="41"/>
  <c r="AWM20" i="41"/>
  <c r="BLV20" i="41" s="1"/>
  <c r="AWL20" i="41"/>
  <c r="AWK20" i="41"/>
  <c r="BJD20" i="41" s="1"/>
  <c r="AWJ20" i="41"/>
  <c r="BJC20" i="41" s="1"/>
  <c r="AWI20" i="41"/>
  <c r="BLR20" i="41" s="1"/>
  <c r="AWH20" i="41"/>
  <c r="BLQ20" i="41" s="1"/>
  <c r="AWG20" i="41"/>
  <c r="BGJ20" i="41" s="1"/>
  <c r="AWF20" i="41"/>
  <c r="AWE20" i="41"/>
  <c r="BGH20" i="41" s="1"/>
  <c r="AWD20" i="41"/>
  <c r="AWC20" i="41"/>
  <c r="BOB20" i="41" s="1"/>
  <c r="AWB20" i="41"/>
  <c r="BOA20" i="41" s="1"/>
  <c r="AWA20" i="41"/>
  <c r="BLJ20" i="41" s="1"/>
  <c r="AVZ20" i="41"/>
  <c r="BLI20" i="41" s="1"/>
  <c r="AVY20" i="41"/>
  <c r="BBB20" i="41" s="1"/>
  <c r="AVX20" i="41"/>
  <c r="AVW20" i="41"/>
  <c r="BLF20" i="41" s="1"/>
  <c r="AVV20" i="41"/>
  <c r="AVU20" i="41"/>
  <c r="BLD20" i="41" s="1"/>
  <c r="AVT20" i="41"/>
  <c r="BIM20" i="41" s="1"/>
  <c r="AVS20" i="41"/>
  <c r="BLB20" i="41" s="1"/>
  <c r="AVR20" i="41"/>
  <c r="BLA20" i="41" s="1"/>
  <c r="AVQ20" i="41"/>
  <c r="BKZ20" i="41" s="1"/>
  <c r="AVP20" i="41"/>
  <c r="AVO20" i="41"/>
  <c r="BFR20" i="41" s="1"/>
  <c r="AVN20" i="41"/>
  <c r="AVM20" i="41"/>
  <c r="BFP20" i="41" s="1"/>
  <c r="AVL20" i="41"/>
  <c r="BNK20" i="41" s="1"/>
  <c r="AVK20" i="41"/>
  <c r="BKT20" i="41" s="1"/>
  <c r="AVJ20" i="41"/>
  <c r="BKS20" i="41" s="1"/>
  <c r="AVI20" i="41"/>
  <c r="BFL20" i="41" s="1"/>
  <c r="AVH20" i="41"/>
  <c r="AVG20" i="41"/>
  <c r="BKP20" i="41" s="1"/>
  <c r="AVF20" i="41"/>
  <c r="AVE20" i="41"/>
  <c r="BFH20" i="41" s="1"/>
  <c r="AVD20" i="41"/>
  <c r="BHW20" i="41" s="1"/>
  <c r="AVC20" i="41"/>
  <c r="BKL20" i="41" s="1"/>
  <c r="AVB20" i="41"/>
  <c r="BKK20" i="41" s="1"/>
  <c r="AVA20" i="41"/>
  <c r="BHT20" i="41" s="1"/>
  <c r="AUZ20" i="41"/>
  <c r="AUY20" i="41"/>
  <c r="BFB20" i="41" s="1"/>
  <c r="AUX20" i="41"/>
  <c r="AUW20" i="41"/>
  <c r="BMV20" i="41" s="1"/>
  <c r="AUV20" i="41"/>
  <c r="BMU20" i="41" s="1"/>
  <c r="AUU20" i="41"/>
  <c r="BKD20" i="41" s="1"/>
  <c r="AN20" i="41"/>
  <c r="AJ20" i="41"/>
  <c r="AK20" i="41" s="1"/>
  <c r="BOA19" i="41"/>
  <c r="BNW19" i="41"/>
  <c r="BLW19" i="41"/>
  <c r="BKC19" i="41"/>
  <c r="BJY19" i="41"/>
  <c r="BIE19" i="41"/>
  <c r="BHW19" i="41"/>
  <c r="BHV19" i="41"/>
  <c r="BGQ19" i="41"/>
  <c r="BGE19" i="41"/>
  <c r="BGD19" i="41"/>
  <c r="BEW19" i="41"/>
  <c r="BEV19" i="41"/>
  <c r="BEU19" i="41"/>
  <c r="BET19" i="41"/>
  <c r="BES19" i="41"/>
  <c r="BER19" i="41"/>
  <c r="BEQ19" i="41"/>
  <c r="BEP19" i="41"/>
  <c r="BEO19" i="41"/>
  <c r="BEN19" i="41"/>
  <c r="BEM19" i="41"/>
  <c r="BEL19" i="41"/>
  <c r="BEK19" i="41"/>
  <c r="BEJ19" i="41"/>
  <c r="BEI19" i="41"/>
  <c r="BEH19" i="41"/>
  <c r="BEG19" i="41"/>
  <c r="BEF19" i="41"/>
  <c r="BEE19" i="41"/>
  <c r="BED19" i="41"/>
  <c r="BEC19" i="41"/>
  <c r="BEB19" i="41"/>
  <c r="BEA19" i="41"/>
  <c r="BDZ19" i="41"/>
  <c r="BDY19" i="41"/>
  <c r="BDX19" i="41"/>
  <c r="BDW19" i="41"/>
  <c r="BDV19" i="41"/>
  <c r="BDU19" i="41"/>
  <c r="BDT19" i="41"/>
  <c r="BDS19" i="41"/>
  <c r="BDR19" i="41"/>
  <c r="BDQ19" i="41"/>
  <c r="BDP19" i="41"/>
  <c r="BDO19" i="41"/>
  <c r="BDN19" i="41"/>
  <c r="BDM19" i="41"/>
  <c r="BDL19" i="41"/>
  <c r="BDK19" i="41"/>
  <c r="BDJ19" i="41"/>
  <c r="BDI19" i="41"/>
  <c r="BDH19" i="41"/>
  <c r="BDG19" i="41"/>
  <c r="BDF19" i="41"/>
  <c r="BDE19" i="41"/>
  <c r="BDD19" i="41"/>
  <c r="BDC19" i="41"/>
  <c r="BDB19" i="41"/>
  <c r="BDA19" i="41"/>
  <c r="BCZ19" i="41"/>
  <c r="BCY19" i="41"/>
  <c r="BCX19" i="41"/>
  <c r="BCW19" i="41"/>
  <c r="BCV19" i="41"/>
  <c r="BCU19" i="41"/>
  <c r="BCT19" i="41"/>
  <c r="BCS19" i="41"/>
  <c r="BCR19" i="41"/>
  <c r="BCQ19" i="41"/>
  <c r="BCP19" i="41"/>
  <c r="BCO19" i="41"/>
  <c r="BCN19" i="41"/>
  <c r="BCM19" i="41"/>
  <c r="BCL19" i="41"/>
  <c r="BCK19" i="41"/>
  <c r="BCC19" i="41"/>
  <c r="BAV19" i="41"/>
  <c r="BAH19" i="41"/>
  <c r="BAF19" i="41"/>
  <c r="AXJ19" i="41"/>
  <c r="AXI19" i="41"/>
  <c r="AXH19" i="41"/>
  <c r="BKA19" i="41" s="1"/>
  <c r="AXG19" i="41"/>
  <c r="BHJ19" i="41" s="1"/>
  <c r="AXF19" i="41"/>
  <c r="AXE19" i="41"/>
  <c r="AXD19" i="41"/>
  <c r="BJW19" i="41" s="1"/>
  <c r="AXC19" i="41"/>
  <c r="AXB19" i="41"/>
  <c r="AXA19" i="41"/>
  <c r="AWZ19" i="41"/>
  <c r="BHC19" i="41" s="1"/>
  <c r="AWY19" i="41"/>
  <c r="BMH19" i="41" s="1"/>
  <c r="AWX19" i="41"/>
  <c r="AWW19" i="41"/>
  <c r="AWV19" i="41"/>
  <c r="BOU19" i="41" s="1"/>
  <c r="AWU19" i="41"/>
  <c r="AWT19" i="41"/>
  <c r="AWS19" i="41"/>
  <c r="AWR19" i="41"/>
  <c r="BMA19" i="41" s="1"/>
  <c r="AWQ19" i="41"/>
  <c r="AWP19" i="41"/>
  <c r="BBR19" i="41" s="1"/>
  <c r="AWO19" i="41"/>
  <c r="AWN19" i="41"/>
  <c r="BBQ19" i="41" s="1"/>
  <c r="AWM19" i="41"/>
  <c r="AWL19" i="41"/>
  <c r="AWK19" i="41"/>
  <c r="AWJ19" i="41"/>
  <c r="BBM19" i="41" s="1"/>
  <c r="AWI19" i="41"/>
  <c r="BBL19" i="41" s="1"/>
  <c r="AWH19" i="41"/>
  <c r="AWG19" i="41"/>
  <c r="BBJ19" i="41" s="1"/>
  <c r="AWF19" i="41"/>
  <c r="BLO19" i="41" s="1"/>
  <c r="AWE19" i="41"/>
  <c r="AWD19" i="41"/>
  <c r="AWC19" i="41"/>
  <c r="AWB19" i="41"/>
  <c r="BBE19" i="41" s="1"/>
  <c r="AWA19" i="41"/>
  <c r="AVZ19" i="41"/>
  <c r="BLI19" i="41" s="1"/>
  <c r="AVY19" i="41"/>
  <c r="AVX19" i="41"/>
  <c r="BIQ19" i="41" s="1"/>
  <c r="AVW19" i="41"/>
  <c r="AVV19" i="41"/>
  <c r="AVU19" i="41"/>
  <c r="AVT19" i="41"/>
  <c r="BFW19" i="41" s="1"/>
  <c r="AVS19" i="41"/>
  <c r="BNR19" i="41" s="1"/>
  <c r="AVR19" i="41"/>
  <c r="AVQ19" i="41"/>
  <c r="BAT19" i="41" s="1"/>
  <c r="AVP19" i="41"/>
  <c r="BFS19" i="41" s="1"/>
  <c r="AVO19" i="41"/>
  <c r="AVN19" i="41"/>
  <c r="AVM19" i="41"/>
  <c r="AVL19" i="41"/>
  <c r="BKU19" i="41" s="1"/>
  <c r="AVK19" i="41"/>
  <c r="BAN19" i="41" s="1"/>
  <c r="AVJ19" i="41"/>
  <c r="AVI19" i="41"/>
  <c r="AVH19" i="41"/>
  <c r="BAK19" i="41" s="1"/>
  <c r="AVG19" i="41"/>
  <c r="AVF19" i="41"/>
  <c r="BFI19" i="41" s="1"/>
  <c r="AVE19" i="41"/>
  <c r="AVD19" i="41"/>
  <c r="BAG19" i="41" s="1"/>
  <c r="AVC19" i="41"/>
  <c r="AVB19" i="41"/>
  <c r="AVA19" i="41"/>
  <c r="BAD19" i="41" s="1"/>
  <c r="AUZ19" i="41"/>
  <c r="BMY19" i="41" s="1"/>
  <c r="AUY19" i="41"/>
  <c r="AUX19" i="41"/>
  <c r="BHQ19" i="41" s="1"/>
  <c r="AUW19" i="41"/>
  <c r="AUV19" i="41"/>
  <c r="AZY19" i="41" s="1"/>
  <c r="AUU19" i="41"/>
  <c r="BEX19" i="41" s="1"/>
  <c r="AN19" i="41"/>
  <c r="AK19" i="41"/>
  <c r="AJ19" i="41"/>
  <c r="V19" i="41"/>
  <c r="BNV18" i="41"/>
  <c r="BJM18" i="41"/>
  <c r="BJB18" i="41"/>
  <c r="BIG18" i="41"/>
  <c r="BEW18" i="41"/>
  <c r="BEV18" i="41"/>
  <c r="BEU18" i="41"/>
  <c r="BET18" i="41"/>
  <c r="BES18" i="41"/>
  <c r="BER18" i="41"/>
  <c r="BEQ18" i="41"/>
  <c r="BEP18" i="41"/>
  <c r="BEO18" i="41"/>
  <c r="BEN18" i="41"/>
  <c r="BEM18" i="41"/>
  <c r="BEL18" i="41"/>
  <c r="BEK18" i="41"/>
  <c r="BEJ18" i="41"/>
  <c r="BEI18" i="41"/>
  <c r="BEH18" i="41"/>
  <c r="BEG18" i="41"/>
  <c r="BEF18" i="41"/>
  <c r="BEE18" i="41"/>
  <c r="BED18" i="41"/>
  <c r="BEC18" i="41"/>
  <c r="BEB18" i="41"/>
  <c r="BEA18" i="41"/>
  <c r="BDZ18" i="41"/>
  <c r="BDY18" i="41"/>
  <c r="BDX18" i="41"/>
  <c r="BDW18" i="41"/>
  <c r="BDV18" i="41"/>
  <c r="BDU18" i="41"/>
  <c r="BDT18" i="41"/>
  <c r="BDS18" i="41"/>
  <c r="BDR18" i="41"/>
  <c r="BDQ18" i="41"/>
  <c r="BDP18" i="41"/>
  <c r="BDO18" i="41"/>
  <c r="BDN18" i="41"/>
  <c r="BDM18" i="41"/>
  <c r="BDL18" i="41"/>
  <c r="BDK18" i="41"/>
  <c r="BDJ18" i="41"/>
  <c r="BDI18" i="41"/>
  <c r="BDH18" i="41"/>
  <c r="BDG18" i="41"/>
  <c r="BDF18" i="41"/>
  <c r="BDE18" i="41"/>
  <c r="BDD18" i="41"/>
  <c r="BDC18" i="41"/>
  <c r="BDB18" i="41"/>
  <c r="BDA18" i="41"/>
  <c r="BCZ18" i="41"/>
  <c r="BCY18" i="41"/>
  <c r="BCX18" i="41"/>
  <c r="BCW18" i="41"/>
  <c r="BCV18" i="41"/>
  <c r="BCU18" i="41"/>
  <c r="BCT18" i="41"/>
  <c r="BCS18" i="41"/>
  <c r="BCR18" i="41"/>
  <c r="BCQ18" i="41"/>
  <c r="BCP18" i="41"/>
  <c r="BCO18" i="41"/>
  <c r="BCN18" i="41"/>
  <c r="BCM18" i="41"/>
  <c r="BCL18" i="41"/>
  <c r="BCK18" i="41"/>
  <c r="BBT18" i="41"/>
  <c r="BBR18" i="41"/>
  <c r="BAF18" i="41"/>
  <c r="AXJ18" i="41"/>
  <c r="AXI18" i="41"/>
  <c r="BPH18" i="41" s="1"/>
  <c r="AXH18" i="41"/>
  <c r="AXG18" i="41"/>
  <c r="AXF18" i="41"/>
  <c r="AXE18" i="41"/>
  <c r="AXD18" i="41"/>
  <c r="AXC18" i="41"/>
  <c r="BML18" i="41" s="1"/>
  <c r="AXB18" i="41"/>
  <c r="AXA18" i="41"/>
  <c r="BJT18" i="41" s="1"/>
  <c r="AWZ18" i="41"/>
  <c r="AWY18" i="41"/>
  <c r="AWX18" i="41"/>
  <c r="AWW18" i="41"/>
  <c r="AWV18" i="41"/>
  <c r="AWU18" i="41"/>
  <c r="BMD18" i="41" s="1"/>
  <c r="AWT18" i="41"/>
  <c r="AWS18" i="41"/>
  <c r="AWR18" i="41"/>
  <c r="BJK18" i="41" s="1"/>
  <c r="AWQ18" i="41"/>
  <c r="BGT18" i="41" s="1"/>
  <c r="AWP18" i="41"/>
  <c r="AWO18" i="41"/>
  <c r="AWN18" i="41"/>
  <c r="AWM18" i="41"/>
  <c r="BLV18" i="41" s="1"/>
  <c r="AWL18" i="41"/>
  <c r="AWK18" i="41"/>
  <c r="BOJ18" i="41" s="1"/>
  <c r="AWJ18" i="41"/>
  <c r="AWI18" i="41"/>
  <c r="AWH18" i="41"/>
  <c r="BGK18" i="41" s="1"/>
  <c r="AWG18" i="41"/>
  <c r="AWF18" i="41"/>
  <c r="AWE18" i="41"/>
  <c r="BLN18" i="41" s="1"/>
  <c r="AWD18" i="41"/>
  <c r="AWC18" i="41"/>
  <c r="BOB18" i="41" s="1"/>
  <c r="AWB18" i="41"/>
  <c r="AWA18" i="41"/>
  <c r="AVZ18" i="41"/>
  <c r="AVY18" i="41"/>
  <c r="AVX18" i="41"/>
  <c r="AVW18" i="41"/>
  <c r="BLF18" i="41" s="1"/>
  <c r="AVV18" i="41"/>
  <c r="AVU18" i="41"/>
  <c r="BNT18" i="41" s="1"/>
  <c r="AVT18" i="41"/>
  <c r="AVS18" i="41"/>
  <c r="BAV18" i="41" s="1"/>
  <c r="AVR18" i="41"/>
  <c r="AVQ18" i="41"/>
  <c r="AVP18" i="41"/>
  <c r="AVO18" i="41"/>
  <c r="AVN18" i="41"/>
  <c r="AVM18" i="41"/>
  <c r="BNL18" i="41" s="1"/>
  <c r="AVL18" i="41"/>
  <c r="AVK18" i="41"/>
  <c r="AVJ18" i="41"/>
  <c r="AVI18" i="41"/>
  <c r="AVH18" i="41"/>
  <c r="AVG18" i="41"/>
  <c r="BKP18" i="41" s="1"/>
  <c r="AVF18" i="41"/>
  <c r="BAI18" i="41" s="1"/>
  <c r="AVE18" i="41"/>
  <c r="BHX18" i="41" s="1"/>
  <c r="AVD18" i="41"/>
  <c r="AVC18" i="41"/>
  <c r="BHV18" i="41" s="1"/>
  <c r="AVB18" i="41"/>
  <c r="AVA18" i="41"/>
  <c r="BKJ18" i="41" s="1"/>
  <c r="AUZ18" i="41"/>
  <c r="AUY18" i="41"/>
  <c r="AUX18" i="41"/>
  <c r="AUW18" i="41"/>
  <c r="AUV18" i="41"/>
  <c r="AUU18" i="41"/>
  <c r="AN18" i="41"/>
  <c r="AJ18" i="41"/>
  <c r="AK18" i="41" s="1"/>
  <c r="BOK17" i="41"/>
  <c r="BNE17" i="41"/>
  <c r="BMW17" i="41"/>
  <c r="BLQ17" i="41"/>
  <c r="BIB17" i="41"/>
  <c r="BHY17" i="41"/>
  <c r="BFM17" i="41"/>
  <c r="BEW17" i="41"/>
  <c r="BEV17" i="41"/>
  <c r="BEU17" i="41"/>
  <c r="BET17" i="41"/>
  <c r="BES17" i="41"/>
  <c r="BER17" i="41"/>
  <c r="BEQ17" i="41"/>
  <c r="BEP17" i="41"/>
  <c r="BEO17" i="41"/>
  <c r="BEN17" i="41"/>
  <c r="BEM17" i="41"/>
  <c r="BEL17" i="41"/>
  <c r="BEK17" i="41"/>
  <c r="BEJ17" i="41"/>
  <c r="BEI17" i="41"/>
  <c r="BEH17" i="41"/>
  <c r="BEG17" i="41"/>
  <c r="BEF17" i="41"/>
  <c r="BEE17" i="41"/>
  <c r="BED17" i="41"/>
  <c r="BEC17" i="41"/>
  <c r="BEB17" i="41"/>
  <c r="BEA17" i="41"/>
  <c r="BDZ17" i="41"/>
  <c r="BDY17" i="41"/>
  <c r="BDX17" i="41"/>
  <c r="BDW17" i="41"/>
  <c r="BDV17" i="41"/>
  <c r="BDU17" i="41"/>
  <c r="BDT17" i="41"/>
  <c r="BDS17" i="41"/>
  <c r="BDR17" i="41"/>
  <c r="BDQ17" i="41"/>
  <c r="BDP17" i="41"/>
  <c r="BDO17" i="41"/>
  <c r="BDN17" i="41"/>
  <c r="BDM17" i="41"/>
  <c r="BDL17" i="41"/>
  <c r="BDK17" i="41"/>
  <c r="BDJ17" i="41"/>
  <c r="BDI17" i="41"/>
  <c r="BDH17" i="41"/>
  <c r="BDG17" i="41"/>
  <c r="BDF17" i="41"/>
  <c r="BDE17" i="41"/>
  <c r="BDD17" i="41"/>
  <c r="BDC17" i="41"/>
  <c r="BDB17" i="41"/>
  <c r="BDA17" i="41"/>
  <c r="BCZ17" i="41"/>
  <c r="BCY17" i="41"/>
  <c r="BCX17" i="41"/>
  <c r="BCW17" i="41"/>
  <c r="BCV17" i="41"/>
  <c r="BCU17" i="41"/>
  <c r="BCT17" i="41"/>
  <c r="BCS17" i="41"/>
  <c r="BCR17" i="41"/>
  <c r="BCQ17" i="41"/>
  <c r="BCP17" i="41"/>
  <c r="BCO17" i="41"/>
  <c r="BCN17" i="41"/>
  <c r="BCM17" i="41"/>
  <c r="BCL17" i="41"/>
  <c r="BCK17" i="41"/>
  <c r="BCF17" i="41"/>
  <c r="BBD17" i="41"/>
  <c r="BAV17" i="41"/>
  <c r="BAP17" i="41"/>
  <c r="AZX17" i="41"/>
  <c r="AXJ17" i="41"/>
  <c r="BKC17" i="41" s="1"/>
  <c r="AXI17" i="41"/>
  <c r="BHL17" i="41" s="1"/>
  <c r="AXH17" i="41"/>
  <c r="AXG17" i="41"/>
  <c r="BCJ17" i="41" s="1"/>
  <c r="AXF17" i="41"/>
  <c r="AXE17" i="41"/>
  <c r="AXD17" i="41"/>
  <c r="AXC17" i="41"/>
  <c r="AXB17" i="41"/>
  <c r="BJU17" i="41" s="1"/>
  <c r="AXA17" i="41"/>
  <c r="BHD17" i="41" s="1"/>
  <c r="AWZ17" i="41"/>
  <c r="AWY17" i="41"/>
  <c r="BHB17" i="41" s="1"/>
  <c r="AWX17" i="41"/>
  <c r="BHA17" i="41" s="1"/>
  <c r="AWW17" i="41"/>
  <c r="AWV17" i="41"/>
  <c r="AWU17" i="41"/>
  <c r="BJN17" i="41" s="1"/>
  <c r="AWT17" i="41"/>
  <c r="BOS17" i="41" s="1"/>
  <c r="AWS17" i="41"/>
  <c r="BBV17" i="41" s="1"/>
  <c r="AWR17" i="41"/>
  <c r="BBU17" i="41" s="1"/>
  <c r="AWQ17" i="41"/>
  <c r="BBT17" i="41" s="1"/>
  <c r="AWP17" i="41"/>
  <c r="BBS17" i="41" s="1"/>
  <c r="AWO17" i="41"/>
  <c r="AWN17" i="41"/>
  <c r="AWM17" i="41"/>
  <c r="AWL17" i="41"/>
  <c r="BJE17" i="41" s="1"/>
  <c r="AWK17" i="41"/>
  <c r="AWJ17" i="41"/>
  <c r="BBM17" i="41" s="1"/>
  <c r="AWI17" i="41"/>
  <c r="BLR17" i="41" s="1"/>
  <c r="AWH17" i="41"/>
  <c r="BGK17" i="41" s="1"/>
  <c r="AWG17" i="41"/>
  <c r="AWF17" i="41"/>
  <c r="AWE17" i="41"/>
  <c r="BIX17" i="41" s="1"/>
  <c r="AWD17" i="41"/>
  <c r="BBG17" i="41" s="1"/>
  <c r="AWC17" i="41"/>
  <c r="AWB17" i="41"/>
  <c r="BBE17" i="41" s="1"/>
  <c r="AWA17" i="41"/>
  <c r="BLJ17" i="41" s="1"/>
  <c r="AVZ17" i="41"/>
  <c r="BBC17" i="41" s="1"/>
  <c r="AVY17" i="41"/>
  <c r="BIR17" i="41" s="1"/>
  <c r="AVX17" i="41"/>
  <c r="AVW17" i="41"/>
  <c r="AVV17" i="41"/>
  <c r="BAY17" i="41" s="1"/>
  <c r="AVU17" i="41"/>
  <c r="BAX17" i="41" s="1"/>
  <c r="AVT17" i="41"/>
  <c r="BAW17" i="41" s="1"/>
  <c r="AVS17" i="41"/>
  <c r="AVR17" i="41"/>
  <c r="BAU17" i="41" s="1"/>
  <c r="AVQ17" i="41"/>
  <c r="AVP17" i="41"/>
  <c r="AVO17" i="41"/>
  <c r="AVN17" i="41"/>
  <c r="BNM17" i="41" s="1"/>
  <c r="AVM17" i="41"/>
  <c r="BFP17" i="41" s="1"/>
  <c r="AVL17" i="41"/>
  <c r="BAO17" i="41" s="1"/>
  <c r="AVK17" i="41"/>
  <c r="BFN17" i="41" s="1"/>
  <c r="AVJ17" i="41"/>
  <c r="BAM17" i="41" s="1"/>
  <c r="AVI17" i="41"/>
  <c r="AVH17" i="41"/>
  <c r="AVG17" i="41"/>
  <c r="AVF17" i="41"/>
  <c r="BAI17" i="41" s="1"/>
  <c r="AVE17" i="41"/>
  <c r="AVD17" i="41"/>
  <c r="BAG17" i="41" s="1"/>
  <c r="AVC17" i="41"/>
  <c r="BKL17" i="41" s="1"/>
  <c r="AVB17" i="41"/>
  <c r="BAE17" i="41" s="1"/>
  <c r="AVA17" i="41"/>
  <c r="BHT17" i="41" s="1"/>
  <c r="AUZ17" i="41"/>
  <c r="AUY17" i="41"/>
  <c r="AUX17" i="41"/>
  <c r="BHQ17" i="41" s="1"/>
  <c r="AUW17" i="41"/>
  <c r="AUV17" i="41"/>
  <c r="AZY17" i="41" s="1"/>
  <c r="AUU17" i="41"/>
  <c r="AN17" i="41"/>
  <c r="AJ17" i="41"/>
  <c r="AK17" i="41" s="1"/>
  <c r="BNU16" i="41"/>
  <c r="BKO16" i="41"/>
  <c r="BIZ16" i="41"/>
  <c r="BIJ16" i="41"/>
  <c r="BIB16" i="41"/>
  <c r="BFX16" i="41"/>
  <c r="BFP16" i="41"/>
  <c r="BEW16" i="41"/>
  <c r="BEV16" i="41"/>
  <c r="BEU16" i="41"/>
  <c r="BET16" i="41"/>
  <c r="BES16" i="41"/>
  <c r="BER16" i="41"/>
  <c r="BEQ16" i="41"/>
  <c r="BEP16" i="41"/>
  <c r="BEO16" i="41"/>
  <c r="BEN16" i="41"/>
  <c r="BEM16" i="41"/>
  <c r="BEL16" i="41"/>
  <c r="BEK16" i="41"/>
  <c r="BEJ16" i="41"/>
  <c r="BEI16" i="41"/>
  <c r="BEH16" i="41"/>
  <c r="BEG16" i="41"/>
  <c r="BEF16" i="41"/>
  <c r="BEE16" i="41"/>
  <c r="BED16" i="41"/>
  <c r="BEC16" i="41"/>
  <c r="BEB16" i="41"/>
  <c r="BEA16" i="41"/>
  <c r="BDZ16" i="41"/>
  <c r="BDY16" i="41"/>
  <c r="BDX16" i="41"/>
  <c r="BDW16" i="41"/>
  <c r="BDV16" i="41"/>
  <c r="BDU16" i="41"/>
  <c r="BDT16" i="41"/>
  <c r="BDS16" i="41"/>
  <c r="BDR16" i="41"/>
  <c r="BDQ16" i="41"/>
  <c r="BDP16" i="41"/>
  <c r="BDO16" i="41"/>
  <c r="BDN16" i="41"/>
  <c r="BDM16" i="41"/>
  <c r="BDL16" i="41"/>
  <c r="BDK16" i="41"/>
  <c r="BDJ16" i="41"/>
  <c r="BDI16" i="41"/>
  <c r="BDH16" i="41"/>
  <c r="BDG16" i="41"/>
  <c r="BDF16" i="41"/>
  <c r="BDE16" i="41"/>
  <c r="BDD16" i="41"/>
  <c r="BDC16" i="41"/>
  <c r="BDB16" i="41"/>
  <c r="BDA16" i="41"/>
  <c r="BCZ16" i="41"/>
  <c r="BCY16" i="41"/>
  <c r="BCX16" i="41"/>
  <c r="BCW16" i="41"/>
  <c r="BCV16" i="41"/>
  <c r="BCU16" i="41"/>
  <c r="BCT16" i="41"/>
  <c r="BCS16" i="41"/>
  <c r="BCR16" i="41"/>
  <c r="BCQ16" i="41"/>
  <c r="BCP16" i="41"/>
  <c r="BCO16" i="41"/>
  <c r="BCN16" i="41"/>
  <c r="BCM16" i="41"/>
  <c r="BCL16" i="41"/>
  <c r="BCK16" i="41"/>
  <c r="BBX16" i="41"/>
  <c r="BBH16" i="41"/>
  <c r="BAZ16" i="41"/>
  <c r="BAR16" i="41"/>
  <c r="AXJ16" i="41"/>
  <c r="BMS16" i="41" s="1"/>
  <c r="AXI16" i="41"/>
  <c r="BHL16" i="41" s="1"/>
  <c r="AXH16" i="41"/>
  <c r="AXG16" i="41"/>
  <c r="BHJ16" i="41" s="1"/>
  <c r="AXF16" i="41"/>
  <c r="AXE16" i="41"/>
  <c r="BHH16" i="41" s="1"/>
  <c r="AXD16" i="41"/>
  <c r="BMM16" i="41" s="1"/>
  <c r="AXC16" i="41"/>
  <c r="BHF16" i="41" s="1"/>
  <c r="AXB16" i="41"/>
  <c r="BMK16" i="41" s="1"/>
  <c r="AXA16" i="41"/>
  <c r="BHD16" i="41" s="1"/>
  <c r="AWZ16" i="41"/>
  <c r="AWY16" i="41"/>
  <c r="BHB16" i="41" s="1"/>
  <c r="AWX16" i="41"/>
  <c r="BOW16" i="41" s="1"/>
  <c r="AWW16" i="41"/>
  <c r="BGZ16" i="41" s="1"/>
  <c r="AWV16" i="41"/>
  <c r="BME16" i="41" s="1"/>
  <c r="AWU16" i="41"/>
  <c r="BGX16" i="41" s="1"/>
  <c r="AWT16" i="41"/>
  <c r="BMC16" i="41" s="1"/>
  <c r="AWS16" i="41"/>
  <c r="BGV16" i="41" s="1"/>
  <c r="AWR16" i="41"/>
  <c r="AWQ16" i="41"/>
  <c r="BGT16" i="41" s="1"/>
  <c r="AWP16" i="41"/>
  <c r="BOO16" i="41" s="1"/>
  <c r="AWO16" i="41"/>
  <c r="BGR16" i="41" s="1"/>
  <c r="AWN16" i="41"/>
  <c r="BLW16" i="41" s="1"/>
  <c r="AWM16" i="41"/>
  <c r="BGP16" i="41" s="1"/>
  <c r="AWL16" i="41"/>
  <c r="BLU16" i="41" s="1"/>
  <c r="AWK16" i="41"/>
  <c r="BGN16" i="41" s="1"/>
  <c r="AWJ16" i="41"/>
  <c r="AWI16" i="41"/>
  <c r="BGL16" i="41" s="1"/>
  <c r="AWH16" i="41"/>
  <c r="BOG16" i="41" s="1"/>
  <c r="AWG16" i="41"/>
  <c r="BGJ16" i="41" s="1"/>
  <c r="AWF16" i="41"/>
  <c r="BLO16" i="41" s="1"/>
  <c r="AWE16" i="41"/>
  <c r="BGH16" i="41" s="1"/>
  <c r="AWD16" i="41"/>
  <c r="BLM16" i="41" s="1"/>
  <c r="AWC16" i="41"/>
  <c r="BGF16" i="41" s="1"/>
  <c r="AWB16" i="41"/>
  <c r="AWA16" i="41"/>
  <c r="BGD16" i="41" s="1"/>
  <c r="AVZ16" i="41"/>
  <c r="BNY16" i="41" s="1"/>
  <c r="AVY16" i="41"/>
  <c r="BGB16" i="41" s="1"/>
  <c r="AVX16" i="41"/>
  <c r="BLG16" i="41" s="1"/>
  <c r="AVW16" i="41"/>
  <c r="BFZ16" i="41" s="1"/>
  <c r="AVV16" i="41"/>
  <c r="BLE16" i="41" s="1"/>
  <c r="AVU16" i="41"/>
  <c r="AVT16" i="41"/>
  <c r="AVS16" i="41"/>
  <c r="BFV16" i="41" s="1"/>
  <c r="AVR16" i="41"/>
  <c r="BNQ16" i="41" s="1"/>
  <c r="AVQ16" i="41"/>
  <c r="BFT16" i="41" s="1"/>
  <c r="AVP16" i="41"/>
  <c r="BNO16" i="41" s="1"/>
  <c r="AVO16" i="41"/>
  <c r="BFR16" i="41" s="1"/>
  <c r="AVN16" i="41"/>
  <c r="BKW16" i="41" s="1"/>
  <c r="AVM16" i="41"/>
  <c r="AVL16" i="41"/>
  <c r="AVK16" i="41"/>
  <c r="BFN16" i="41" s="1"/>
  <c r="AVJ16" i="41"/>
  <c r="BNI16" i="41" s="1"/>
  <c r="AVI16" i="41"/>
  <c r="BFL16" i="41" s="1"/>
  <c r="AVH16" i="41"/>
  <c r="BIA16" i="41" s="1"/>
  <c r="AVG16" i="41"/>
  <c r="BNF16" i="41" s="1"/>
  <c r="AVF16" i="41"/>
  <c r="BAI16" i="41" s="1"/>
  <c r="AVE16" i="41"/>
  <c r="BFH16" i="41" s="1"/>
  <c r="AVD16" i="41"/>
  <c r="AVC16" i="41"/>
  <c r="BNB16" i="41" s="1"/>
  <c r="AVB16" i="41"/>
  <c r="BNA16" i="41" s="1"/>
  <c r="AVA16" i="41"/>
  <c r="BMZ16" i="41" s="1"/>
  <c r="AUZ16" i="41"/>
  <c r="BHS16" i="41" s="1"/>
  <c r="AUY16" i="41"/>
  <c r="BMX16" i="41" s="1"/>
  <c r="AUX16" i="41"/>
  <c r="BAA16" i="41" s="1"/>
  <c r="AUW16" i="41"/>
  <c r="BMV16" i="41" s="1"/>
  <c r="AUV16" i="41"/>
  <c r="AUU16" i="41"/>
  <c r="BMT16" i="41" s="1"/>
  <c r="AN16" i="41"/>
  <c r="AK16" i="41"/>
  <c r="AJ16" i="41"/>
  <c r="BMK15" i="41"/>
  <c r="BMC15" i="41"/>
  <c r="BJQ15" i="41"/>
  <c r="BHM15" i="41"/>
  <c r="BHE15" i="41"/>
  <c r="BGW15" i="41"/>
  <c r="BFQ15" i="41"/>
  <c r="BFA15" i="41"/>
  <c r="BEW15" i="41"/>
  <c r="BEV15" i="41"/>
  <c r="BEU15" i="41"/>
  <c r="BET15" i="41"/>
  <c r="BES15" i="41"/>
  <c r="BER15" i="41"/>
  <c r="BEQ15" i="41"/>
  <c r="BEP15" i="41"/>
  <c r="BEO15" i="41"/>
  <c r="BEN15" i="41"/>
  <c r="BEM15" i="41"/>
  <c r="BEL15" i="41"/>
  <c r="BEK15" i="41"/>
  <c r="BEJ15" i="41"/>
  <c r="BEI15" i="41"/>
  <c r="BEH15" i="41"/>
  <c r="BEG15" i="41"/>
  <c r="BEF15" i="41"/>
  <c r="BEE15" i="41"/>
  <c r="BED15" i="41"/>
  <c r="BEC15" i="41"/>
  <c r="BEB15" i="41"/>
  <c r="BEA15" i="41"/>
  <c r="BDZ15" i="41"/>
  <c r="BDY15" i="41"/>
  <c r="BDX15" i="41"/>
  <c r="BDW15" i="41"/>
  <c r="BDV15" i="41"/>
  <c r="BDU15" i="41"/>
  <c r="BDT15" i="41"/>
  <c r="BDS15" i="41"/>
  <c r="BDR15" i="41"/>
  <c r="BDQ15" i="41"/>
  <c r="BDP15" i="41"/>
  <c r="BDO15" i="41"/>
  <c r="BDN15" i="41"/>
  <c r="BDM15" i="41"/>
  <c r="BDL15" i="41"/>
  <c r="BDK15" i="41"/>
  <c r="BDJ15" i="41"/>
  <c r="BDI15" i="41"/>
  <c r="BDH15" i="41"/>
  <c r="BDG15" i="41"/>
  <c r="BDF15" i="41"/>
  <c r="BDE15" i="41"/>
  <c r="BDD15" i="41"/>
  <c r="BDC15" i="41"/>
  <c r="BDB15" i="41"/>
  <c r="BDA15" i="41"/>
  <c r="BCZ15" i="41"/>
  <c r="BCY15" i="41"/>
  <c r="BCX15" i="41"/>
  <c r="BCW15" i="41"/>
  <c r="BCV15" i="41"/>
  <c r="BCU15" i="41"/>
  <c r="BCT15" i="41"/>
  <c r="BCS15" i="41"/>
  <c r="BCR15" i="41"/>
  <c r="BCQ15" i="41"/>
  <c r="BCP15" i="41"/>
  <c r="BCO15" i="41"/>
  <c r="BCN15" i="41"/>
  <c r="BCM15" i="41"/>
  <c r="BCL15" i="41"/>
  <c r="BCK15" i="41"/>
  <c r="BBQ15" i="41"/>
  <c r="BBA15" i="41"/>
  <c r="BAS15" i="41"/>
  <c r="AXJ15" i="41"/>
  <c r="BPI15" i="41" s="1"/>
  <c r="AXI15" i="41"/>
  <c r="AXH15" i="41"/>
  <c r="BPG15" i="41" s="1"/>
  <c r="AXG15" i="41"/>
  <c r="BPF15" i="41" s="1"/>
  <c r="AXF15" i="41"/>
  <c r="BMO15" i="41" s="1"/>
  <c r="AXE15" i="41"/>
  <c r="AXD15" i="41"/>
  <c r="BPC15" i="41" s="1"/>
  <c r="AXC15" i="41"/>
  <c r="BPB15" i="41" s="1"/>
  <c r="AXB15" i="41"/>
  <c r="BPA15" i="41" s="1"/>
  <c r="AXA15" i="41"/>
  <c r="BOZ15" i="41" s="1"/>
  <c r="AWZ15" i="41"/>
  <c r="BOY15" i="41" s="1"/>
  <c r="AWY15" i="41"/>
  <c r="BOX15" i="41" s="1"/>
  <c r="AWX15" i="41"/>
  <c r="BMG15" i="41" s="1"/>
  <c r="AWW15" i="41"/>
  <c r="AWV15" i="41"/>
  <c r="BOU15" i="41" s="1"/>
  <c r="AWU15" i="41"/>
  <c r="BOT15" i="41" s="1"/>
  <c r="AWT15" i="41"/>
  <c r="BOS15" i="41" s="1"/>
  <c r="AWS15" i="41"/>
  <c r="AWR15" i="41"/>
  <c r="BOQ15" i="41" s="1"/>
  <c r="AWQ15" i="41"/>
  <c r="BOP15" i="41" s="1"/>
  <c r="AWP15" i="41"/>
  <c r="AWO15" i="41"/>
  <c r="BON15" i="41" s="1"/>
  <c r="AWN15" i="41"/>
  <c r="BOM15" i="41" s="1"/>
  <c r="AWM15" i="41"/>
  <c r="BOL15" i="41" s="1"/>
  <c r="AWL15" i="41"/>
  <c r="BOK15" i="41" s="1"/>
  <c r="AWK15" i="41"/>
  <c r="AWJ15" i="41"/>
  <c r="BOI15" i="41" s="1"/>
  <c r="AWI15" i="41"/>
  <c r="BOH15" i="41" s="1"/>
  <c r="AWH15" i="41"/>
  <c r="AWG15" i="41"/>
  <c r="BOF15" i="41" s="1"/>
  <c r="AWF15" i="41"/>
  <c r="BOE15" i="41" s="1"/>
  <c r="AWE15" i="41"/>
  <c r="BOD15" i="41" s="1"/>
  <c r="AWD15" i="41"/>
  <c r="BOC15" i="41" s="1"/>
  <c r="AWC15" i="41"/>
  <c r="AWB15" i="41"/>
  <c r="BOA15" i="41" s="1"/>
  <c r="AWA15" i="41"/>
  <c r="BNZ15" i="41" s="1"/>
  <c r="AVZ15" i="41"/>
  <c r="AVY15" i="41"/>
  <c r="BNX15" i="41" s="1"/>
  <c r="AVX15" i="41"/>
  <c r="BNW15" i="41" s="1"/>
  <c r="AVW15" i="41"/>
  <c r="BNV15" i="41" s="1"/>
  <c r="AVV15" i="41"/>
  <c r="BNU15" i="41" s="1"/>
  <c r="AVU15" i="41"/>
  <c r="AVT15" i="41"/>
  <c r="BNS15" i="41" s="1"/>
  <c r="AVS15" i="41"/>
  <c r="BNR15" i="41" s="1"/>
  <c r="AVR15" i="41"/>
  <c r="AVQ15" i="41"/>
  <c r="BNP15" i="41" s="1"/>
  <c r="AVP15" i="41"/>
  <c r="BNO15" i="41" s="1"/>
  <c r="AVO15" i="41"/>
  <c r="BNN15" i="41" s="1"/>
  <c r="AVN15" i="41"/>
  <c r="BAQ15" i="41" s="1"/>
  <c r="AVM15" i="41"/>
  <c r="AVL15" i="41"/>
  <c r="BKU15" i="41" s="1"/>
  <c r="AVK15" i="41"/>
  <c r="BKT15" i="41" s="1"/>
  <c r="AVJ15" i="41"/>
  <c r="AVI15" i="41"/>
  <c r="BKR15" i="41" s="1"/>
  <c r="AVH15" i="41"/>
  <c r="BNG15" i="41" s="1"/>
  <c r="AVG15" i="41"/>
  <c r="BNF15" i="41" s="1"/>
  <c r="AVF15" i="41"/>
  <c r="BAI15" i="41" s="1"/>
  <c r="AVE15" i="41"/>
  <c r="AVD15" i="41"/>
  <c r="BKM15" i="41" s="1"/>
  <c r="AVC15" i="41"/>
  <c r="BKL15" i="41" s="1"/>
  <c r="AVB15" i="41"/>
  <c r="AVA15" i="41"/>
  <c r="BKJ15" i="41" s="1"/>
  <c r="AUZ15" i="41"/>
  <c r="BMY15" i="41" s="1"/>
  <c r="AUY15" i="41"/>
  <c r="BMX15" i="41" s="1"/>
  <c r="AUX15" i="41"/>
  <c r="BAA15" i="41" s="1"/>
  <c r="AUW15" i="41"/>
  <c r="AUV15" i="41"/>
  <c r="BKE15" i="41" s="1"/>
  <c r="AUU15" i="41"/>
  <c r="BKD15" i="41" s="1"/>
  <c r="AN15" i="41"/>
  <c r="AK15" i="41"/>
  <c r="AJ15" i="41"/>
  <c r="BMU14" i="41"/>
  <c r="BMO14" i="41"/>
  <c r="BMM14" i="41"/>
  <c r="BLY14" i="41"/>
  <c r="BLQ14" i="41"/>
  <c r="BLO14" i="41"/>
  <c r="BKO14" i="41"/>
  <c r="BKM14" i="41"/>
  <c r="BJY14" i="41"/>
  <c r="BJU14" i="41"/>
  <c r="BJQ14" i="41"/>
  <c r="BJO14" i="41"/>
  <c r="BJE14" i="41"/>
  <c r="BIY14" i="41"/>
  <c r="BIW14" i="41"/>
  <c r="BII14" i="41"/>
  <c r="BIC14" i="41"/>
  <c r="BIA14" i="41"/>
  <c r="BHM14" i="41"/>
  <c r="BHI14" i="41"/>
  <c r="BHE14" i="41"/>
  <c r="BGS14" i="41"/>
  <c r="BGM14" i="41"/>
  <c r="BGK14" i="41"/>
  <c r="BGG14" i="41"/>
  <c r="BFQ14" i="41"/>
  <c r="BFO14" i="41"/>
  <c r="BFA14" i="41"/>
  <c r="BEW14" i="41"/>
  <c r="BEV14" i="41"/>
  <c r="BEU14" i="41"/>
  <c r="BET14" i="41"/>
  <c r="BES14" i="41"/>
  <c r="BER14" i="41"/>
  <c r="BEQ14" i="41"/>
  <c r="BEP14" i="41"/>
  <c r="BEO14" i="41"/>
  <c r="BEN14" i="41"/>
  <c r="BEM14" i="41"/>
  <c r="BEL14" i="41"/>
  <c r="BEK14" i="41"/>
  <c r="BEJ14" i="41"/>
  <c r="BEI14" i="41"/>
  <c r="BEH14" i="41"/>
  <c r="BEG14" i="41"/>
  <c r="BEF14" i="41"/>
  <c r="BEE14" i="41"/>
  <c r="BED14" i="41"/>
  <c r="BEC14" i="41"/>
  <c r="BEB14" i="41"/>
  <c r="BEA14" i="41"/>
  <c r="BDZ14" i="41"/>
  <c r="BDY14" i="41"/>
  <c r="BDX14" i="41"/>
  <c r="BDW14" i="41"/>
  <c r="BDV14" i="41"/>
  <c r="BDU14" i="41"/>
  <c r="BDT14" i="41"/>
  <c r="BDS14" i="41"/>
  <c r="BDR14" i="41"/>
  <c r="BDQ14" i="41"/>
  <c r="BDP14" i="41"/>
  <c r="BDO14" i="41"/>
  <c r="BDN14" i="41"/>
  <c r="BDM14" i="41"/>
  <c r="BDL14" i="41"/>
  <c r="BDK14" i="41"/>
  <c r="BDJ14" i="41"/>
  <c r="BDI14" i="41"/>
  <c r="BDH14" i="41"/>
  <c r="BDG14" i="41"/>
  <c r="BDF14" i="41"/>
  <c r="BDE14" i="41"/>
  <c r="BDD14" i="41"/>
  <c r="BDC14" i="41"/>
  <c r="BDB14" i="41"/>
  <c r="BDA14" i="41"/>
  <c r="BCZ14" i="41"/>
  <c r="BCY14" i="41"/>
  <c r="BCX14" i="41"/>
  <c r="BCW14" i="41"/>
  <c r="BCV14" i="41"/>
  <c r="BCU14" i="41"/>
  <c r="BCT14" i="41"/>
  <c r="BCS14" i="41"/>
  <c r="BCR14" i="41"/>
  <c r="BCQ14" i="41"/>
  <c r="BCP14" i="41"/>
  <c r="BCO14" i="41"/>
  <c r="BCN14" i="41"/>
  <c r="BCM14" i="41"/>
  <c r="BCL14" i="41"/>
  <c r="BCK14" i="41"/>
  <c r="BCE14" i="41"/>
  <c r="BBY14" i="41"/>
  <c r="BBE14" i="41"/>
  <c r="BAY14" i="41"/>
  <c r="BAQ14" i="41"/>
  <c r="AXJ14" i="41"/>
  <c r="BMS14" i="41" s="1"/>
  <c r="AXI14" i="41"/>
  <c r="AXH14" i="41"/>
  <c r="AXG14" i="41"/>
  <c r="AXF14" i="41"/>
  <c r="BPE14" i="41" s="1"/>
  <c r="AXE14" i="41"/>
  <c r="BCG14" i="41" s="1"/>
  <c r="AXD14" i="41"/>
  <c r="BPC14" i="41" s="1"/>
  <c r="AXC14" i="41"/>
  <c r="BPB14" i="41" s="1"/>
  <c r="AXB14" i="41"/>
  <c r="BPA14" i="41" s="1"/>
  <c r="AXA14" i="41"/>
  <c r="AWZ14" i="41"/>
  <c r="AWY14" i="41"/>
  <c r="AWX14" i="41"/>
  <c r="BOW14" i="41" s="1"/>
  <c r="AWW14" i="41"/>
  <c r="AWV14" i="41"/>
  <c r="BOU14" i="41" s="1"/>
  <c r="AWU14" i="41"/>
  <c r="BOT14" i="41" s="1"/>
  <c r="AWT14" i="41"/>
  <c r="BJM14" i="41" s="1"/>
  <c r="AWS14" i="41"/>
  <c r="AWR14" i="41"/>
  <c r="AWQ14" i="41"/>
  <c r="AWP14" i="41"/>
  <c r="BOO14" i="41" s="1"/>
  <c r="AWO14" i="41"/>
  <c r="BBQ14" i="41" s="1"/>
  <c r="AWN14" i="41"/>
  <c r="BOM14" i="41" s="1"/>
  <c r="AWM14" i="41"/>
  <c r="BOL14" i="41" s="1"/>
  <c r="AWL14" i="41"/>
  <c r="BOK14" i="41" s="1"/>
  <c r="AWK14" i="41"/>
  <c r="AWJ14" i="41"/>
  <c r="AWI14" i="41"/>
  <c r="AWH14" i="41"/>
  <c r="BOG14" i="41" s="1"/>
  <c r="AWG14" i="41"/>
  <c r="BBI14" i="41" s="1"/>
  <c r="AWF14" i="41"/>
  <c r="BOE14" i="41" s="1"/>
  <c r="AWE14" i="41"/>
  <c r="BOD14" i="41" s="1"/>
  <c r="AWD14" i="41"/>
  <c r="BLM14" i="41" s="1"/>
  <c r="AWC14" i="41"/>
  <c r="AWB14" i="41"/>
  <c r="AWA14" i="41"/>
  <c r="AVZ14" i="41"/>
  <c r="BNY14" i="41" s="1"/>
  <c r="AVY14" i="41"/>
  <c r="AVX14" i="41"/>
  <c r="BNW14" i="41" s="1"/>
  <c r="AVW14" i="41"/>
  <c r="BNV14" i="41" s="1"/>
  <c r="AVV14" i="41"/>
  <c r="BNU14" i="41" s="1"/>
  <c r="AVU14" i="41"/>
  <c r="AVT14" i="41"/>
  <c r="AVS14" i="41"/>
  <c r="AVR14" i="41"/>
  <c r="BNQ14" i="41" s="1"/>
  <c r="AVQ14" i="41"/>
  <c r="BAS14" i="41" s="1"/>
  <c r="AVP14" i="41"/>
  <c r="BNO14" i="41" s="1"/>
  <c r="AVO14" i="41"/>
  <c r="BNN14" i="41" s="1"/>
  <c r="AVN14" i="41"/>
  <c r="T14" i="41" s="1"/>
  <c r="AVM14" i="41"/>
  <c r="AVL14" i="41"/>
  <c r="BKU14" i="41" s="1"/>
  <c r="AVK14" i="41"/>
  <c r="AVJ14" i="41"/>
  <c r="BNI14" i="41" s="1"/>
  <c r="AVI14" i="41"/>
  <c r="AVH14" i="41"/>
  <c r="BNG14" i="41" s="1"/>
  <c r="AVG14" i="41"/>
  <c r="BNF14" i="41" s="1"/>
  <c r="AVF14" i="41"/>
  <c r="BNE14" i="41" s="1"/>
  <c r="AVE14" i="41"/>
  <c r="AVD14" i="41"/>
  <c r="AVC14" i="41"/>
  <c r="AVB14" i="41"/>
  <c r="BNA14" i="41" s="1"/>
  <c r="AVA14" i="41"/>
  <c r="AUZ14" i="41"/>
  <c r="BMY14" i="41" s="1"/>
  <c r="AUY14" i="41"/>
  <c r="BMX14" i="41" s="1"/>
  <c r="AUX14" i="41"/>
  <c r="BKG14" i="41" s="1"/>
  <c r="AUW14" i="41"/>
  <c r="AUV14" i="41"/>
  <c r="AUU14" i="41"/>
  <c r="AN14" i="41"/>
  <c r="AJ14" i="41"/>
  <c r="AK14" i="41" s="1"/>
  <c r="BOX13" i="41"/>
  <c r="BNH13" i="41"/>
  <c r="BME13" i="41"/>
  <c r="BKO13" i="41"/>
  <c r="BJY13" i="41"/>
  <c r="BJQ13" i="41"/>
  <c r="BHM13" i="41"/>
  <c r="BHE13" i="41"/>
  <c r="BFQ13" i="41"/>
  <c r="BFA13" i="41"/>
  <c r="BEW13" i="41"/>
  <c r="BEV13" i="41"/>
  <c r="BEU13" i="41"/>
  <c r="BET13" i="41"/>
  <c r="BES13" i="41"/>
  <c r="BER13" i="41"/>
  <c r="BEQ13" i="41"/>
  <c r="BEP13" i="41"/>
  <c r="BEO13" i="41"/>
  <c r="BEN13" i="41"/>
  <c r="BEM13" i="41"/>
  <c r="BEL13" i="41"/>
  <c r="BEK13" i="41"/>
  <c r="BEJ13" i="41"/>
  <c r="BEI13" i="41"/>
  <c r="BEH13" i="41"/>
  <c r="BEG13" i="41"/>
  <c r="BEF13" i="41"/>
  <c r="BEE13" i="41"/>
  <c r="BED13" i="41"/>
  <c r="BEC13" i="41"/>
  <c r="BEB13" i="41"/>
  <c r="BEA13" i="41"/>
  <c r="BDZ13" i="41"/>
  <c r="BDY13" i="41"/>
  <c r="BDX13" i="41"/>
  <c r="BDW13" i="41"/>
  <c r="BDV13" i="41"/>
  <c r="BDU13" i="41"/>
  <c r="BDT13" i="41"/>
  <c r="BDS13" i="41"/>
  <c r="BDR13" i="41"/>
  <c r="BDQ13" i="41"/>
  <c r="BDP13" i="41"/>
  <c r="BDO13" i="41"/>
  <c r="BDN13" i="41"/>
  <c r="BDM13" i="41"/>
  <c r="BDL13" i="41"/>
  <c r="BDK13" i="41"/>
  <c r="BDJ13" i="41"/>
  <c r="BDI13" i="41"/>
  <c r="BDH13" i="41"/>
  <c r="BDG13" i="41"/>
  <c r="BDF13" i="41"/>
  <c r="BDE13" i="41"/>
  <c r="BDD13" i="41"/>
  <c r="BDC13" i="41"/>
  <c r="BDB13" i="41"/>
  <c r="BDA13" i="41"/>
  <c r="BCZ13" i="41"/>
  <c r="BCY13" i="41"/>
  <c r="BCX13" i="41"/>
  <c r="BCW13" i="41"/>
  <c r="BCV13" i="41"/>
  <c r="BCU13" i="41"/>
  <c r="BCT13" i="41"/>
  <c r="BCS13" i="41"/>
  <c r="BCR13" i="41"/>
  <c r="BCQ13" i="41"/>
  <c r="BCP13" i="41"/>
  <c r="BCO13" i="41"/>
  <c r="BCN13" i="41"/>
  <c r="BCM13" i="41"/>
  <c r="BCL13" i="41"/>
  <c r="BCK13" i="41"/>
  <c r="AXJ13" i="41"/>
  <c r="AXI13" i="41"/>
  <c r="BMR13" i="41" s="1"/>
  <c r="AXH13" i="41"/>
  <c r="AXG13" i="41"/>
  <c r="BHJ13" i="41" s="1"/>
  <c r="AXF13" i="41"/>
  <c r="BHI13" i="41" s="1"/>
  <c r="AXE13" i="41"/>
  <c r="BMN13" i="41" s="1"/>
  <c r="AXD13" i="41"/>
  <c r="AXC13" i="41"/>
  <c r="BJV13" i="41" s="1"/>
  <c r="AXB13" i="41"/>
  <c r="AXA13" i="41"/>
  <c r="AWZ13" i="41"/>
  <c r="AWY13" i="41"/>
  <c r="BHB13" i="41" s="1"/>
  <c r="AWX13" i="41"/>
  <c r="BHA13" i="41" s="1"/>
  <c r="AWW13" i="41"/>
  <c r="BGZ13" i="41" s="1"/>
  <c r="AWV13" i="41"/>
  <c r="AWU13" i="41"/>
  <c r="BOT13" i="41" s="1"/>
  <c r="AWT13" i="41"/>
  <c r="BOS13" i="41" s="1"/>
  <c r="AWS13" i="41"/>
  <c r="AWR13" i="41"/>
  <c r="AWQ13" i="41"/>
  <c r="BOP13" i="41" s="1"/>
  <c r="AWP13" i="41"/>
  <c r="BGS13" i="41" s="1"/>
  <c r="AWO13" i="41"/>
  <c r="BON13" i="41" s="1"/>
  <c r="AWN13" i="41"/>
  <c r="AWM13" i="41"/>
  <c r="BJF13" i="41" s="1"/>
  <c r="AWL13" i="41"/>
  <c r="BOK13" i="41" s="1"/>
  <c r="AWK13" i="41"/>
  <c r="AWJ13" i="41"/>
  <c r="BOI13" i="41" s="1"/>
  <c r="AWI13" i="41"/>
  <c r="BLR13" i="41" s="1"/>
  <c r="AWH13" i="41"/>
  <c r="BOG13" i="41" s="1"/>
  <c r="AWG13" i="41"/>
  <c r="BLP13" i="41" s="1"/>
  <c r="AWF13" i="41"/>
  <c r="AWE13" i="41"/>
  <c r="AWD13" i="41"/>
  <c r="BOC13" i="41" s="1"/>
  <c r="AWC13" i="41"/>
  <c r="AWB13" i="41"/>
  <c r="BOA13" i="41" s="1"/>
  <c r="AWA13" i="41"/>
  <c r="BLJ13" i="41" s="1"/>
  <c r="AVZ13" i="41"/>
  <c r="AVY13" i="41"/>
  <c r="BNX13" i="41" s="1"/>
  <c r="AVX13" i="41"/>
  <c r="AVW13" i="41"/>
  <c r="BNV13" i="41" s="1"/>
  <c r="AVV13" i="41"/>
  <c r="BNU13" i="41" s="1"/>
  <c r="AVU13" i="41"/>
  <c r="AVT13" i="41"/>
  <c r="BNS13" i="41" s="1"/>
  <c r="AVS13" i="41"/>
  <c r="BLB13" i="41" s="1"/>
  <c r="AVR13" i="41"/>
  <c r="AVQ13" i="41"/>
  <c r="BNP13" i="41" s="1"/>
  <c r="AVP13" i="41"/>
  <c r="AVO13" i="41"/>
  <c r="BIH13" i="41" s="1"/>
  <c r="AVN13" i="41"/>
  <c r="BNM13" i="41" s="1"/>
  <c r="AVM13" i="41"/>
  <c r="AVL13" i="41"/>
  <c r="BNK13" i="41" s="1"/>
  <c r="AVK13" i="41"/>
  <c r="BKT13" i="41" s="1"/>
  <c r="AVJ13" i="41"/>
  <c r="AVI13" i="41"/>
  <c r="BKR13" i="41" s="1"/>
  <c r="AVH13" i="41"/>
  <c r="BNG13" i="41" s="1"/>
  <c r="AVG13" i="41"/>
  <c r="BHZ13" i="41" s="1"/>
  <c r="AVF13" i="41"/>
  <c r="BNE13" i="41" s="1"/>
  <c r="AVE13" i="41"/>
  <c r="AVD13" i="41"/>
  <c r="BNC13" i="41" s="1"/>
  <c r="AVC13" i="41"/>
  <c r="BNB13" i="41" s="1"/>
  <c r="AVB13" i="41"/>
  <c r="AVA13" i="41"/>
  <c r="BMZ13" i="41" s="1"/>
  <c r="AUZ13" i="41"/>
  <c r="BMY13" i="41" s="1"/>
  <c r="AUY13" i="41"/>
  <c r="BHR13" i="41" s="1"/>
  <c r="AUX13" i="41"/>
  <c r="BMW13" i="41" s="1"/>
  <c r="AUW13" i="41"/>
  <c r="AUV13" i="41"/>
  <c r="BMU13" i="41" s="1"/>
  <c r="AUU13" i="41"/>
  <c r="BKD13" i="41" s="1"/>
  <c r="AN13" i="41"/>
  <c r="AJ13" i="41"/>
  <c r="AK13" i="41" s="1"/>
  <c r="T13" i="41"/>
  <c r="BLN12" i="41"/>
  <c r="BKX12" i="41"/>
  <c r="BKP12" i="41"/>
  <c r="BGP12" i="41"/>
  <c r="BFZ12" i="41"/>
  <c r="BFR12" i="41"/>
  <c r="BEW12" i="41"/>
  <c r="BEV12" i="41"/>
  <c r="BEU12" i="41"/>
  <c r="BET12" i="41"/>
  <c r="BES12" i="41"/>
  <c r="BER12" i="41"/>
  <c r="BEQ12" i="41"/>
  <c r="BEP12" i="41"/>
  <c r="BEO12" i="41"/>
  <c r="BEN12" i="41"/>
  <c r="BEM12" i="41"/>
  <c r="BEL12" i="41"/>
  <c r="BEK12" i="41"/>
  <c r="BEJ12" i="41"/>
  <c r="BEI12" i="41"/>
  <c r="BEH12" i="41"/>
  <c r="BEG12" i="41"/>
  <c r="BEF12" i="41"/>
  <c r="BEE12" i="41"/>
  <c r="BED12" i="41"/>
  <c r="BEC12" i="41"/>
  <c r="BEB12" i="41"/>
  <c r="BEA12" i="41"/>
  <c r="BDZ12" i="41"/>
  <c r="BDY12" i="41"/>
  <c r="BDX12" i="41"/>
  <c r="BDW12" i="41"/>
  <c r="BDV12" i="41"/>
  <c r="BDU12" i="41"/>
  <c r="BDT12" i="41"/>
  <c r="BDS12" i="41"/>
  <c r="BDR12" i="41"/>
  <c r="BDQ12" i="41"/>
  <c r="BDP12" i="41"/>
  <c r="BDO12" i="41"/>
  <c r="BDN12" i="41"/>
  <c r="BDM12" i="41"/>
  <c r="BDL12" i="41"/>
  <c r="BDK12" i="41"/>
  <c r="BDJ12" i="41"/>
  <c r="BDI12" i="41"/>
  <c r="BDH12" i="41"/>
  <c r="BDG12" i="41"/>
  <c r="BDF12" i="41"/>
  <c r="BDE12" i="41"/>
  <c r="BDD12" i="41"/>
  <c r="BDC12" i="41"/>
  <c r="BDB12" i="41"/>
  <c r="BDA12" i="41"/>
  <c r="BCZ12" i="41"/>
  <c r="BCY12" i="41"/>
  <c r="BCX12" i="41"/>
  <c r="BCW12" i="41"/>
  <c r="BCV12" i="41"/>
  <c r="BCU12" i="41"/>
  <c r="BCT12" i="41"/>
  <c r="BCS12" i="41"/>
  <c r="BCR12" i="41"/>
  <c r="BCQ12" i="41"/>
  <c r="BCP12" i="41"/>
  <c r="BCO12" i="41"/>
  <c r="BCN12" i="41"/>
  <c r="BCM12" i="41"/>
  <c r="BCL12" i="41"/>
  <c r="BCK12" i="41"/>
  <c r="AXJ12" i="41"/>
  <c r="AXI12" i="41"/>
  <c r="BMR12" i="41" s="1"/>
  <c r="AXH12" i="41"/>
  <c r="BMQ12" i="41" s="1"/>
  <c r="AXG12" i="41"/>
  <c r="AXF12" i="41"/>
  <c r="BMO12" i="41" s="1"/>
  <c r="AXE12" i="41"/>
  <c r="BPD12" i="41" s="1"/>
  <c r="AXD12" i="41"/>
  <c r="BPC12" i="41" s="1"/>
  <c r="AXC12" i="41"/>
  <c r="BCF12" i="41" s="1"/>
  <c r="AXB12" i="41"/>
  <c r="AXA12" i="41"/>
  <c r="BMJ12" i="41" s="1"/>
  <c r="AWZ12" i="41"/>
  <c r="BMI12" i="41" s="1"/>
  <c r="AWY12" i="41"/>
  <c r="AWX12" i="41"/>
  <c r="BMG12" i="41" s="1"/>
  <c r="AWW12" i="41"/>
  <c r="BOV12" i="41" s="1"/>
  <c r="AWV12" i="41"/>
  <c r="BOU12" i="41" s="1"/>
  <c r="AWU12" i="41"/>
  <c r="BBX12" i="41" s="1"/>
  <c r="AWT12" i="41"/>
  <c r="AWS12" i="41"/>
  <c r="BMB12" i="41" s="1"/>
  <c r="AWR12" i="41"/>
  <c r="BMA12" i="41" s="1"/>
  <c r="AWQ12" i="41"/>
  <c r="AWP12" i="41"/>
  <c r="BLY12" i="41" s="1"/>
  <c r="AWO12" i="41"/>
  <c r="AWN12" i="41"/>
  <c r="BOM12" i="41" s="1"/>
  <c r="AWM12" i="41"/>
  <c r="BBP12" i="41" s="1"/>
  <c r="AWL12" i="41"/>
  <c r="AWK12" i="41"/>
  <c r="BLT12" i="41" s="1"/>
  <c r="AWJ12" i="41"/>
  <c r="BLS12" i="41" s="1"/>
  <c r="AWI12" i="41"/>
  <c r="AWH12" i="41"/>
  <c r="BLQ12" i="41" s="1"/>
  <c r="AWG12" i="41"/>
  <c r="BOF12" i="41" s="1"/>
  <c r="AWF12" i="41"/>
  <c r="BOE12" i="41" s="1"/>
  <c r="AWE12" i="41"/>
  <c r="BBH12" i="41" s="1"/>
  <c r="AWD12" i="41"/>
  <c r="AWC12" i="41"/>
  <c r="BLL12" i="41" s="1"/>
  <c r="AWB12" i="41"/>
  <c r="BLK12" i="41" s="1"/>
  <c r="AWA12" i="41"/>
  <c r="AVZ12" i="41"/>
  <c r="BLI12" i="41" s="1"/>
  <c r="AVY12" i="41"/>
  <c r="BNX12" i="41" s="1"/>
  <c r="AVX12" i="41"/>
  <c r="BNW12" i="41" s="1"/>
  <c r="AVW12" i="41"/>
  <c r="BAZ12" i="41" s="1"/>
  <c r="AVV12" i="41"/>
  <c r="AVU12" i="41"/>
  <c r="BLD12" i="41" s="1"/>
  <c r="AVT12" i="41"/>
  <c r="BLC12" i="41" s="1"/>
  <c r="AVS12" i="41"/>
  <c r="AVR12" i="41"/>
  <c r="BLA12" i="41" s="1"/>
  <c r="AVQ12" i="41"/>
  <c r="AVP12" i="41"/>
  <c r="BNO12" i="41" s="1"/>
  <c r="AVO12" i="41"/>
  <c r="BAR12" i="41" s="1"/>
  <c r="AVN12" i="41"/>
  <c r="AVM12" i="41"/>
  <c r="BKV12" i="41" s="1"/>
  <c r="AVL12" i="41"/>
  <c r="BKU12" i="41" s="1"/>
  <c r="AVK12" i="41"/>
  <c r="AVJ12" i="41"/>
  <c r="BKS12" i="41" s="1"/>
  <c r="AVI12" i="41"/>
  <c r="AVH12" i="41"/>
  <c r="BNG12" i="41" s="1"/>
  <c r="AVG12" i="41"/>
  <c r="AVF12" i="41"/>
  <c r="AVE12" i="41"/>
  <c r="BKN12" i="41" s="1"/>
  <c r="AVD12" i="41"/>
  <c r="BKM12" i="41" s="1"/>
  <c r="AVC12" i="41"/>
  <c r="AVB12" i="41"/>
  <c r="BKK12" i="41" s="1"/>
  <c r="AVA12" i="41"/>
  <c r="AUZ12" i="41"/>
  <c r="BMY12" i="41" s="1"/>
  <c r="AUY12" i="41"/>
  <c r="AUX12" i="41"/>
  <c r="AUW12" i="41"/>
  <c r="BKF12" i="41" s="1"/>
  <c r="AUV12" i="41"/>
  <c r="BKE12" i="41" s="1"/>
  <c r="AUU12" i="41"/>
  <c r="AN12" i="41"/>
  <c r="AK12" i="41"/>
  <c r="AJ12" i="41"/>
  <c r="BMX11" i="41"/>
  <c r="BMT11" i="41"/>
  <c r="BMP11" i="41"/>
  <c r="BLN11" i="41"/>
  <c r="BLJ11" i="41"/>
  <c r="BKD11" i="41"/>
  <c r="BJZ11" i="41"/>
  <c r="BJR11" i="41"/>
  <c r="BIX11" i="41"/>
  <c r="BIT11" i="41"/>
  <c r="BIL11" i="41"/>
  <c r="BHR11" i="41"/>
  <c r="BHN11" i="41"/>
  <c r="BHJ11" i="41"/>
  <c r="BGT11" i="41"/>
  <c r="BGL11" i="41"/>
  <c r="BGH11" i="41"/>
  <c r="BGD11" i="41"/>
  <c r="BFF11" i="41"/>
  <c r="BFB11" i="41"/>
  <c r="BEX11" i="41"/>
  <c r="BEW11" i="41"/>
  <c r="BEV11" i="41"/>
  <c r="BEU11" i="41"/>
  <c r="BET11" i="41"/>
  <c r="BES11" i="41"/>
  <c r="BER11" i="41"/>
  <c r="BEQ11" i="41"/>
  <c r="BEP11" i="41"/>
  <c r="BEO11" i="41"/>
  <c r="BEN11" i="41"/>
  <c r="BEM11" i="41"/>
  <c r="BEL11" i="41"/>
  <c r="BEK11" i="41"/>
  <c r="BEJ11" i="41"/>
  <c r="BEI11" i="41"/>
  <c r="BEH11" i="41"/>
  <c r="BEG11" i="41"/>
  <c r="BEF11" i="41"/>
  <c r="BEE11" i="41"/>
  <c r="BED11" i="41"/>
  <c r="BEC11" i="41"/>
  <c r="BEB11" i="41"/>
  <c r="BEA11" i="41"/>
  <c r="BDZ11" i="41"/>
  <c r="BDY11" i="41"/>
  <c r="BDX11" i="41"/>
  <c r="BDW11" i="41"/>
  <c r="BDV11" i="41"/>
  <c r="BDU11" i="41"/>
  <c r="BDT11" i="41"/>
  <c r="BDS11" i="41"/>
  <c r="BDR11" i="41"/>
  <c r="BDQ11" i="41"/>
  <c r="BDP11" i="41"/>
  <c r="BDO11" i="41"/>
  <c r="BDN11" i="41"/>
  <c r="BDM11" i="41"/>
  <c r="BDL11" i="41"/>
  <c r="BDK11" i="41"/>
  <c r="BDJ11" i="41"/>
  <c r="BDI11" i="41"/>
  <c r="BDH11" i="41"/>
  <c r="BDG11" i="41"/>
  <c r="BDF11" i="41"/>
  <c r="BDE11" i="41"/>
  <c r="BDD11" i="41"/>
  <c r="BDC11" i="41"/>
  <c r="BDB11" i="41"/>
  <c r="BDA11" i="41"/>
  <c r="BCZ11" i="41"/>
  <c r="BCY11" i="41"/>
  <c r="BCX11" i="41"/>
  <c r="BCW11" i="41"/>
  <c r="BCV11" i="41"/>
  <c r="BCU11" i="41"/>
  <c r="BCT11" i="41"/>
  <c r="BCS11" i="41"/>
  <c r="BCR11" i="41"/>
  <c r="BCQ11" i="41"/>
  <c r="BCP11" i="41"/>
  <c r="BCO11" i="41"/>
  <c r="BCN11" i="41"/>
  <c r="BCM11" i="41"/>
  <c r="BCL11" i="41"/>
  <c r="BCK11" i="41"/>
  <c r="BBQ11" i="41"/>
  <c r="BAL11" i="41"/>
  <c r="BAK11" i="41"/>
  <c r="AXJ11" i="41"/>
  <c r="AXI11" i="41"/>
  <c r="BPH11" i="41" s="1"/>
  <c r="AXH11" i="41"/>
  <c r="BMQ11" i="41" s="1"/>
  <c r="AXG11" i="41"/>
  <c r="BPF11" i="41" s="1"/>
  <c r="AXF11" i="41"/>
  <c r="BPE11" i="41" s="1"/>
  <c r="AXE11" i="41"/>
  <c r="AXD11" i="41"/>
  <c r="BPC11" i="41" s="1"/>
  <c r="AXC11" i="41"/>
  <c r="BPB11" i="41" s="1"/>
  <c r="AXB11" i="41"/>
  <c r="AXA11" i="41"/>
  <c r="BOZ11" i="41" s="1"/>
  <c r="AWZ11" i="41"/>
  <c r="BMI11" i="41" s="1"/>
  <c r="AWY11" i="41"/>
  <c r="AWX11" i="41"/>
  <c r="BOW11" i="41" s="1"/>
  <c r="AWW11" i="41"/>
  <c r="AWV11" i="41"/>
  <c r="BOU11" i="41" s="1"/>
  <c r="AWU11" i="41"/>
  <c r="BOT11" i="41" s="1"/>
  <c r="AWT11" i="41"/>
  <c r="AWS11" i="41"/>
  <c r="BOR11" i="41" s="1"/>
  <c r="AWR11" i="41"/>
  <c r="BMA11" i="41" s="1"/>
  <c r="AWQ11" i="41"/>
  <c r="BOP11" i="41" s="1"/>
  <c r="AWP11" i="41"/>
  <c r="BOO11" i="41" s="1"/>
  <c r="AWO11" i="41"/>
  <c r="BON11" i="41" s="1"/>
  <c r="AWN11" i="41"/>
  <c r="BOM11" i="41" s="1"/>
  <c r="AWM11" i="41"/>
  <c r="BOL11" i="41" s="1"/>
  <c r="AWL11" i="41"/>
  <c r="AWK11" i="41"/>
  <c r="BOJ11" i="41" s="1"/>
  <c r="AWJ11" i="41"/>
  <c r="BLS11" i="41" s="1"/>
  <c r="AWI11" i="41"/>
  <c r="BOH11" i="41" s="1"/>
  <c r="AWH11" i="41"/>
  <c r="BOG11" i="41" s="1"/>
  <c r="AWG11" i="41"/>
  <c r="AWF11" i="41"/>
  <c r="BOE11" i="41" s="1"/>
  <c r="AWE11" i="41"/>
  <c r="BOD11" i="41" s="1"/>
  <c r="AWD11" i="41"/>
  <c r="AWC11" i="41"/>
  <c r="BOB11" i="41" s="1"/>
  <c r="AWB11" i="41"/>
  <c r="AWA11" i="41"/>
  <c r="BNZ11" i="41" s="1"/>
  <c r="AVZ11" i="41"/>
  <c r="BNY11" i="41" s="1"/>
  <c r="AVY11" i="41"/>
  <c r="AVX11" i="41"/>
  <c r="BNW11" i="41" s="1"/>
  <c r="AVW11" i="41"/>
  <c r="BNV11" i="41" s="1"/>
  <c r="AVV11" i="41"/>
  <c r="AVU11" i="41"/>
  <c r="BNT11" i="41" s="1"/>
  <c r="AVT11" i="41"/>
  <c r="BNS11" i="41" s="1"/>
  <c r="AVS11" i="41"/>
  <c r="AVR11" i="41"/>
  <c r="BIK11" i="41" s="1"/>
  <c r="AVQ11" i="41"/>
  <c r="AVP11" i="41"/>
  <c r="BNO11" i="41" s="1"/>
  <c r="AVO11" i="41"/>
  <c r="BNN11" i="41" s="1"/>
  <c r="AVN11" i="41"/>
  <c r="AVM11" i="41"/>
  <c r="BKV11" i="41" s="1"/>
  <c r="AVL11" i="41"/>
  <c r="BKU11" i="41" s="1"/>
  <c r="AVK11" i="41"/>
  <c r="BAN11" i="41" s="1"/>
  <c r="AVJ11" i="41"/>
  <c r="BNI11" i="41" s="1"/>
  <c r="AVI11" i="41"/>
  <c r="BNH11" i="41" s="1"/>
  <c r="AVH11" i="41"/>
  <c r="BNG11" i="41" s="1"/>
  <c r="AVG11" i="41"/>
  <c r="BAJ11" i="41" s="1"/>
  <c r="AVF11" i="41"/>
  <c r="AVE11" i="41"/>
  <c r="BKN11" i="41" s="1"/>
  <c r="AVD11" i="41"/>
  <c r="BKM11" i="41" s="1"/>
  <c r="AVC11" i="41"/>
  <c r="BAF11" i="41" s="1"/>
  <c r="AVB11" i="41"/>
  <c r="BNA11" i="41" s="1"/>
  <c r="AVA11" i="41"/>
  <c r="AUZ11" i="41"/>
  <c r="BMY11" i="41" s="1"/>
  <c r="AUY11" i="41"/>
  <c r="BAB11" i="41" s="1"/>
  <c r="AUX11" i="41"/>
  <c r="AUW11" i="41"/>
  <c r="BKF11" i="41" s="1"/>
  <c r="AUV11" i="41"/>
  <c r="BKE11" i="41" s="1"/>
  <c r="AUU11" i="41"/>
  <c r="AZX11" i="41" s="1"/>
  <c r="AN11" i="41"/>
  <c r="AJ11" i="41"/>
  <c r="AK11" i="41" s="1"/>
  <c r="U11" i="41"/>
  <c r="BPG10" i="41"/>
  <c r="BOM10" i="41"/>
  <c r="BOI10" i="41"/>
  <c r="BOA10" i="41"/>
  <c r="BNG10" i="41"/>
  <c r="BNC10" i="41"/>
  <c r="BMU10" i="41"/>
  <c r="BMI10" i="41"/>
  <c r="BMA10" i="41"/>
  <c r="BLW10" i="41"/>
  <c r="BLS10" i="41"/>
  <c r="BKU10" i="41"/>
  <c r="BKQ10" i="41"/>
  <c r="BKM10" i="41"/>
  <c r="BJO10" i="41"/>
  <c r="BJK10" i="41"/>
  <c r="BJC10" i="41"/>
  <c r="BII10" i="41"/>
  <c r="BIE10" i="41"/>
  <c r="BHW10" i="41"/>
  <c r="BHK10" i="41"/>
  <c r="BHC10" i="41"/>
  <c r="BGY10" i="41"/>
  <c r="BGU10" i="41"/>
  <c r="BGE10" i="41"/>
  <c r="BFW10" i="41"/>
  <c r="BFS10" i="41"/>
  <c r="BFO10" i="41"/>
  <c r="BEW10" i="41"/>
  <c r="BEV10" i="41"/>
  <c r="BEU10" i="41"/>
  <c r="BET10" i="41"/>
  <c r="BES10" i="41"/>
  <c r="BER10" i="41"/>
  <c r="BEQ10" i="41"/>
  <c r="BEP10" i="41"/>
  <c r="BEO10" i="41"/>
  <c r="BEN10" i="41"/>
  <c r="BEM10" i="41"/>
  <c r="BEL10" i="41"/>
  <c r="BEK10" i="41"/>
  <c r="BEJ10" i="41"/>
  <c r="BEI10" i="41"/>
  <c r="BEH10" i="41"/>
  <c r="BEG10" i="41"/>
  <c r="BEF10" i="41"/>
  <c r="BEE10" i="41"/>
  <c r="BED10" i="41"/>
  <c r="BEC10" i="41"/>
  <c r="BEB10" i="41"/>
  <c r="BEA10" i="41"/>
  <c r="BDZ10" i="41"/>
  <c r="BDY10" i="41"/>
  <c r="BDX10" i="41"/>
  <c r="BDW10" i="41"/>
  <c r="BDV10" i="41"/>
  <c r="BDU10" i="41"/>
  <c r="BDT10" i="41"/>
  <c r="BDS10" i="41"/>
  <c r="BDR10" i="41"/>
  <c r="BDQ10" i="41"/>
  <c r="BDP10" i="41"/>
  <c r="BDO10" i="41"/>
  <c r="BDN10" i="41"/>
  <c r="BDM10" i="41"/>
  <c r="BDL10" i="41"/>
  <c r="BDK10" i="41"/>
  <c r="BDJ10" i="41"/>
  <c r="BDI10" i="41"/>
  <c r="BDH10" i="41"/>
  <c r="BDG10" i="41"/>
  <c r="BDF10" i="41"/>
  <c r="BDE10" i="41"/>
  <c r="BDD10" i="41"/>
  <c r="BDC10" i="41"/>
  <c r="BDB10" i="41"/>
  <c r="BDA10" i="41"/>
  <c r="BCZ10" i="41"/>
  <c r="BCY10" i="41"/>
  <c r="BCX10" i="41"/>
  <c r="BCW10" i="41"/>
  <c r="BCV10" i="41"/>
  <c r="BCU10" i="41"/>
  <c r="BCT10" i="41"/>
  <c r="BCS10" i="41"/>
  <c r="BCR10" i="41"/>
  <c r="BCQ10" i="41"/>
  <c r="BCP10" i="41"/>
  <c r="BCO10" i="41"/>
  <c r="BCN10" i="41"/>
  <c r="BCM10" i="41"/>
  <c r="BCL10" i="41"/>
  <c r="BCK10" i="41"/>
  <c r="BCH10" i="41"/>
  <c r="BAT10" i="41"/>
  <c r="BAM10" i="41"/>
  <c r="AXJ10" i="41"/>
  <c r="AXI10" i="41"/>
  <c r="BMR10" i="41" s="1"/>
  <c r="AXH10" i="41"/>
  <c r="BMQ10" i="41" s="1"/>
  <c r="AXG10" i="41"/>
  <c r="AXF10" i="41"/>
  <c r="BPE10" i="41" s="1"/>
  <c r="AXE10" i="41"/>
  <c r="BPD10" i="41" s="1"/>
  <c r="AXD10" i="41"/>
  <c r="BCG10" i="41" s="1"/>
  <c r="AXC10" i="41"/>
  <c r="AXB10" i="41"/>
  <c r="AXA10" i="41"/>
  <c r="BMJ10" i="41" s="1"/>
  <c r="AWZ10" i="41"/>
  <c r="BCC10" i="41" s="1"/>
  <c r="AWY10" i="41"/>
  <c r="AWX10" i="41"/>
  <c r="BOW10" i="41" s="1"/>
  <c r="AWW10" i="41"/>
  <c r="BOV10" i="41" s="1"/>
  <c r="AWV10" i="41"/>
  <c r="BBY10" i="41" s="1"/>
  <c r="AWU10" i="41"/>
  <c r="AWT10" i="41"/>
  <c r="AWS10" i="41"/>
  <c r="BMB10" i="41" s="1"/>
  <c r="AWR10" i="41"/>
  <c r="BBU10" i="41" s="1"/>
  <c r="AWQ10" i="41"/>
  <c r="AWP10" i="41"/>
  <c r="AWO10" i="41"/>
  <c r="BON10" i="41" s="1"/>
  <c r="AWN10" i="41"/>
  <c r="BBQ10" i="41" s="1"/>
  <c r="AWM10" i="41"/>
  <c r="AWL10" i="41"/>
  <c r="AWK10" i="41"/>
  <c r="BLT10" i="41" s="1"/>
  <c r="AWJ10" i="41"/>
  <c r="BBM10" i="41" s="1"/>
  <c r="AWI10" i="41"/>
  <c r="AWH10" i="41"/>
  <c r="AWG10" i="41"/>
  <c r="BOF10" i="41" s="1"/>
  <c r="AWF10" i="41"/>
  <c r="BBI10" i="41" s="1"/>
  <c r="AWE10" i="41"/>
  <c r="AWD10" i="41"/>
  <c r="AWC10" i="41"/>
  <c r="BLL10" i="41" s="1"/>
  <c r="AWB10" i="41"/>
  <c r="BBE10" i="41" s="1"/>
  <c r="AWA10" i="41"/>
  <c r="AVZ10" i="41"/>
  <c r="BNY10" i="41" s="1"/>
  <c r="AVY10" i="41"/>
  <c r="BNX10" i="41" s="1"/>
  <c r="AVX10" i="41"/>
  <c r="BBA10" i="41" s="1"/>
  <c r="AVW10" i="41"/>
  <c r="AVV10" i="41"/>
  <c r="AVU10" i="41"/>
  <c r="BLD10" i="41" s="1"/>
  <c r="AVT10" i="41"/>
  <c r="BAW10" i="41" s="1"/>
  <c r="AVS10" i="41"/>
  <c r="AVR10" i="41"/>
  <c r="BNQ10" i="41" s="1"/>
  <c r="AVQ10" i="41"/>
  <c r="BNP10" i="41" s="1"/>
  <c r="AVP10" i="41"/>
  <c r="BAS10" i="41" s="1"/>
  <c r="AVO10" i="41"/>
  <c r="AVN10" i="41"/>
  <c r="AVM10" i="41"/>
  <c r="BKV10" i="41" s="1"/>
  <c r="AVL10" i="41"/>
  <c r="BAO10" i="41" s="1"/>
  <c r="AVK10" i="41"/>
  <c r="AVJ10" i="41"/>
  <c r="BNI10" i="41" s="1"/>
  <c r="AVI10" i="41"/>
  <c r="BNH10" i="41" s="1"/>
  <c r="AVH10" i="41"/>
  <c r="BAK10" i="41" s="1"/>
  <c r="AVG10" i="41"/>
  <c r="AVF10" i="41"/>
  <c r="AVE10" i="41"/>
  <c r="BKN10" i="41" s="1"/>
  <c r="AVD10" i="41"/>
  <c r="BAG10" i="41" s="1"/>
  <c r="AVC10" i="41"/>
  <c r="AVB10" i="41"/>
  <c r="AVA10" i="41"/>
  <c r="BMZ10" i="41" s="1"/>
  <c r="AUZ10" i="41"/>
  <c r="BAC10" i="41" s="1"/>
  <c r="AUY10" i="41"/>
  <c r="AUX10" i="41"/>
  <c r="AUW10" i="41"/>
  <c r="BKF10" i="41" s="1"/>
  <c r="AUV10" i="41"/>
  <c r="AZY10" i="41" s="1"/>
  <c r="AUU10" i="41"/>
  <c r="AN10" i="41"/>
  <c r="AJ10" i="41"/>
  <c r="AK10" i="41" s="1"/>
  <c r="BPH9" i="41"/>
  <c r="BOI9" i="41"/>
  <c r="BNO9" i="41"/>
  <c r="BMR9" i="41"/>
  <c r="BMM9" i="41"/>
  <c r="BMJ9" i="41"/>
  <c r="BMB9" i="41"/>
  <c r="BLW9" i="41"/>
  <c r="BLT9" i="41"/>
  <c r="BLO9" i="41"/>
  <c r="BLG9" i="41"/>
  <c r="BKY9" i="41"/>
  <c r="BKV9" i="41"/>
  <c r="BKF9" i="41"/>
  <c r="BKE9" i="41"/>
  <c r="BJH9" i="41"/>
  <c r="BJG9" i="41"/>
  <c r="BIQ9" i="41"/>
  <c r="BIM9" i="41"/>
  <c r="BII9" i="41"/>
  <c r="BIA9" i="41"/>
  <c r="BHT9" i="41"/>
  <c r="BHS9" i="41"/>
  <c r="BHL9" i="41"/>
  <c r="BHD9" i="41"/>
  <c r="BGY9" i="41"/>
  <c r="BGV9" i="41"/>
  <c r="BGQ9" i="41"/>
  <c r="BGI9" i="41"/>
  <c r="BGE9" i="41"/>
  <c r="BGA9" i="41"/>
  <c r="BFX9" i="41"/>
  <c r="BFH9" i="41"/>
  <c r="BFC9" i="41"/>
  <c r="BEZ9" i="41"/>
  <c r="BEW9" i="41"/>
  <c r="BEV9" i="41"/>
  <c r="BEU9" i="41"/>
  <c r="BET9" i="41"/>
  <c r="BES9" i="41"/>
  <c r="BER9" i="41"/>
  <c r="BEQ9" i="41"/>
  <c r="BEP9" i="41"/>
  <c r="BEO9" i="41"/>
  <c r="BEN9" i="41"/>
  <c r="BEM9" i="41"/>
  <c r="BEL9" i="41"/>
  <c r="BEK9" i="41"/>
  <c r="BEJ9" i="41"/>
  <c r="BEI9" i="41"/>
  <c r="BEH9" i="41"/>
  <c r="BEG9" i="41"/>
  <c r="BEF9" i="41"/>
  <c r="BEE9" i="41"/>
  <c r="BED9" i="41"/>
  <c r="BEC9" i="41"/>
  <c r="BEB9" i="41"/>
  <c r="BEA9" i="41"/>
  <c r="BDZ9" i="41"/>
  <c r="BDY9" i="41"/>
  <c r="BDX9" i="41"/>
  <c r="BDW9" i="41"/>
  <c r="BDV9" i="41"/>
  <c r="BDU9" i="41"/>
  <c r="BDT9" i="41"/>
  <c r="BDS9" i="41"/>
  <c r="BDR9" i="41"/>
  <c r="BDQ9" i="41"/>
  <c r="BDP9" i="41"/>
  <c r="BDO9" i="41"/>
  <c r="BDN9" i="41"/>
  <c r="BDM9" i="41"/>
  <c r="BDL9" i="41"/>
  <c r="BDK9" i="41"/>
  <c r="BDJ9" i="41"/>
  <c r="BDI9" i="41"/>
  <c r="BDH9" i="41"/>
  <c r="BDG9" i="41"/>
  <c r="BDF9" i="41"/>
  <c r="BDE9" i="41"/>
  <c r="BDD9" i="41"/>
  <c r="BDC9" i="41"/>
  <c r="BDB9" i="41"/>
  <c r="BDA9" i="41"/>
  <c r="BCZ9" i="41"/>
  <c r="BCY9" i="41"/>
  <c r="BCX9" i="41"/>
  <c r="BCW9" i="41"/>
  <c r="BCV9" i="41"/>
  <c r="BCU9" i="41"/>
  <c r="BCT9" i="41"/>
  <c r="BCS9" i="41"/>
  <c r="BCR9" i="41"/>
  <c r="BCQ9" i="41"/>
  <c r="BCP9" i="41"/>
  <c r="BCO9" i="41"/>
  <c r="BCN9" i="41"/>
  <c r="BCM9" i="41"/>
  <c r="BCL9" i="41"/>
  <c r="BCK9" i="41"/>
  <c r="BBW9" i="41"/>
  <c r="BBV9" i="41"/>
  <c r="BBO9" i="41"/>
  <c r="BBN9" i="41"/>
  <c r="BAQ9" i="41"/>
  <c r="BAP9" i="41"/>
  <c r="BAI9" i="41"/>
  <c r="BAH9" i="41"/>
  <c r="AXJ9" i="41"/>
  <c r="BPI9" i="41" s="1"/>
  <c r="AXI9" i="41"/>
  <c r="BKB9" i="41" s="1"/>
  <c r="AXH9" i="41"/>
  <c r="BMQ9" i="41" s="1"/>
  <c r="AXG9" i="41"/>
  <c r="AXF9" i="41"/>
  <c r="BPE9" i="41" s="1"/>
  <c r="AXE9" i="41"/>
  <c r="BMN9" i="41" s="1"/>
  <c r="AXD9" i="41"/>
  <c r="BPC9" i="41" s="1"/>
  <c r="AXC9" i="41"/>
  <c r="BPB9" i="41" s="1"/>
  <c r="AXB9" i="41"/>
  <c r="BPA9" i="41" s="1"/>
  <c r="AXA9" i="41"/>
  <c r="BOZ9" i="41" s="1"/>
  <c r="AWZ9" i="41"/>
  <c r="AWY9" i="41"/>
  <c r="AWX9" i="41"/>
  <c r="BOW9" i="41" s="1"/>
  <c r="AWW9" i="41"/>
  <c r="BMF9" i="41" s="1"/>
  <c r="AWV9" i="41"/>
  <c r="BOU9" i="41" s="1"/>
  <c r="AWU9" i="41"/>
  <c r="BOT9" i="41" s="1"/>
  <c r="AWT9" i="41"/>
  <c r="BOS9" i="41" s="1"/>
  <c r="AWS9" i="41"/>
  <c r="BJL9" i="41" s="1"/>
  <c r="AWR9" i="41"/>
  <c r="AWQ9" i="41"/>
  <c r="AWP9" i="41"/>
  <c r="BOO9" i="41" s="1"/>
  <c r="AWO9" i="41"/>
  <c r="BLX9" i="41" s="1"/>
  <c r="AWN9" i="41"/>
  <c r="BOM9" i="41" s="1"/>
  <c r="AWM9" i="41"/>
  <c r="BOL9" i="41" s="1"/>
  <c r="AWL9" i="41"/>
  <c r="BOK9" i="41" s="1"/>
  <c r="AWK9" i="41"/>
  <c r="BJD9" i="41" s="1"/>
  <c r="AWJ9" i="41"/>
  <c r="AWI9" i="41"/>
  <c r="AWH9" i="41"/>
  <c r="BOG9" i="41" s="1"/>
  <c r="AWG9" i="41"/>
  <c r="BOF9" i="41" s="1"/>
  <c r="AWF9" i="41"/>
  <c r="BOE9" i="41" s="1"/>
  <c r="AWE9" i="41"/>
  <c r="BOD9" i="41" s="1"/>
  <c r="AWD9" i="41"/>
  <c r="BOC9" i="41" s="1"/>
  <c r="AWC9" i="41"/>
  <c r="BOB9" i="41" s="1"/>
  <c r="AWB9" i="41"/>
  <c r="AWA9" i="41"/>
  <c r="AVZ9" i="41"/>
  <c r="BNY9" i="41" s="1"/>
  <c r="AVY9" i="41"/>
  <c r="BLH9" i="41" s="1"/>
  <c r="AVX9" i="41"/>
  <c r="BNW9" i="41" s="1"/>
  <c r="AVW9" i="41"/>
  <c r="BNV9" i="41" s="1"/>
  <c r="AVV9" i="41"/>
  <c r="BNU9" i="41" s="1"/>
  <c r="AVU9" i="41"/>
  <c r="BIN9" i="41" s="1"/>
  <c r="AVT9" i="41"/>
  <c r="BLC9" i="41" s="1"/>
  <c r="AVS9" i="41"/>
  <c r="AVR9" i="41"/>
  <c r="BNQ9" i="41" s="1"/>
  <c r="AVQ9" i="41"/>
  <c r="BKZ9" i="41" s="1"/>
  <c r="AVP9" i="41"/>
  <c r="BAS9" i="41" s="1"/>
  <c r="AVO9" i="41"/>
  <c r="BNN9" i="41" s="1"/>
  <c r="AVN9" i="41"/>
  <c r="BNM9" i="41" s="1"/>
  <c r="AVM9" i="41"/>
  <c r="BNL9" i="41" s="1"/>
  <c r="AVL9" i="41"/>
  <c r="AVK9" i="41"/>
  <c r="V9" i="41" s="1"/>
  <c r="AVJ9" i="41"/>
  <c r="BNI9" i="41" s="1"/>
  <c r="AVI9" i="41"/>
  <c r="BKR9" i="41" s="1"/>
  <c r="AVH9" i="41"/>
  <c r="BNG9" i="41" s="1"/>
  <c r="AVG9" i="41"/>
  <c r="BNF9" i="41" s="1"/>
  <c r="AVF9" i="41"/>
  <c r="BNE9" i="41" s="1"/>
  <c r="AVE9" i="41"/>
  <c r="BHX9" i="41" s="1"/>
  <c r="AVD9" i="41"/>
  <c r="BFG9" i="41" s="1"/>
  <c r="AVC9" i="41"/>
  <c r="AVB9" i="41"/>
  <c r="BNA9" i="41" s="1"/>
  <c r="AVA9" i="41"/>
  <c r="BKJ9" i="41" s="1"/>
  <c r="AUZ9" i="41"/>
  <c r="BAC9" i="41" s="1"/>
  <c r="AUY9" i="41"/>
  <c r="BMX9" i="41" s="1"/>
  <c r="AUX9" i="41"/>
  <c r="BMW9" i="41" s="1"/>
  <c r="AUW9" i="41"/>
  <c r="BMV9" i="41" s="1"/>
  <c r="AUV9" i="41"/>
  <c r="AUU9" i="41"/>
  <c r="AN9" i="41"/>
  <c r="AJ9" i="41"/>
  <c r="AK9" i="41" s="1"/>
  <c r="BQJ8" i="41"/>
  <c r="BSZ8" i="41" s="1"/>
  <c r="BOW8" i="41"/>
  <c r="BOV8" i="41"/>
  <c r="BNQ8" i="41"/>
  <c r="BNP8" i="41"/>
  <c r="BMK8" i="41"/>
  <c r="BMJ8" i="41"/>
  <c r="BMC8" i="41"/>
  <c r="BLT8" i="41"/>
  <c r="BLM8" i="41"/>
  <c r="BLH8" i="41"/>
  <c r="BLE8" i="41"/>
  <c r="BLD8" i="41"/>
  <c r="BKN8" i="41"/>
  <c r="BKJ8" i="41"/>
  <c r="BKG8" i="41"/>
  <c r="BJH8" i="41"/>
  <c r="BJA8" i="41"/>
  <c r="BIB8" i="41"/>
  <c r="BHU8" i="41"/>
  <c r="BHM8" i="41"/>
  <c r="BGZ8" i="41"/>
  <c r="BGW8" i="41"/>
  <c r="BGV8" i="41"/>
  <c r="BGF8" i="41"/>
  <c r="BGB8" i="41"/>
  <c r="BFY8" i="41"/>
  <c r="BFX8" i="41"/>
  <c r="BFP8" i="41"/>
  <c r="BFI8" i="41"/>
  <c r="BFH8" i="41"/>
  <c r="BFA8" i="41"/>
  <c r="BEW8" i="41"/>
  <c r="BEV8" i="41"/>
  <c r="BEU8" i="41"/>
  <c r="BET8" i="41"/>
  <c r="BES8" i="41"/>
  <c r="BER8" i="41"/>
  <c r="BEQ8" i="41"/>
  <c r="BEP8" i="41"/>
  <c r="BEO8" i="41"/>
  <c r="BEN8" i="41"/>
  <c r="BEM8" i="41"/>
  <c r="BEL8" i="41"/>
  <c r="BEK8" i="41"/>
  <c r="BEJ8" i="41"/>
  <c r="BEI8" i="41"/>
  <c r="BEH8" i="41"/>
  <c r="BEG8" i="41"/>
  <c r="BEF8" i="41"/>
  <c r="BEE8" i="41"/>
  <c r="BED8" i="41"/>
  <c r="BEC8" i="41"/>
  <c r="BEB8" i="41"/>
  <c r="BEA8" i="41"/>
  <c r="BDZ8" i="41"/>
  <c r="BDY8" i="41"/>
  <c r="BDX8" i="41"/>
  <c r="BDW8" i="41"/>
  <c r="BDV8" i="41"/>
  <c r="BDU8" i="41"/>
  <c r="BDT8" i="41"/>
  <c r="BDS8" i="41"/>
  <c r="BDR8" i="41"/>
  <c r="BDQ8" i="41"/>
  <c r="BDP8" i="41"/>
  <c r="BDO8" i="41"/>
  <c r="BDN8" i="41"/>
  <c r="BDM8" i="41"/>
  <c r="BDL8" i="41"/>
  <c r="BDK8" i="41"/>
  <c r="BDJ8" i="41"/>
  <c r="BDI8" i="41"/>
  <c r="BDH8" i="41"/>
  <c r="BDG8" i="41"/>
  <c r="BDF8" i="41"/>
  <c r="BDE8" i="41"/>
  <c r="BDD8" i="41"/>
  <c r="BDC8" i="41"/>
  <c r="BDB8" i="41"/>
  <c r="BDA8" i="41"/>
  <c r="BCZ8" i="41"/>
  <c r="BCY8" i="41"/>
  <c r="BCX8" i="41"/>
  <c r="BCW8" i="41"/>
  <c r="BCV8" i="41"/>
  <c r="BCU8" i="41"/>
  <c r="BCT8" i="41"/>
  <c r="BCS8" i="41"/>
  <c r="BCR8" i="41"/>
  <c r="BCQ8" i="41"/>
  <c r="BCP8" i="41"/>
  <c r="BCO8" i="41"/>
  <c r="BCN8" i="41"/>
  <c r="BCM8" i="41"/>
  <c r="BCL8" i="41"/>
  <c r="BCK8" i="41"/>
  <c r="BCG8" i="41"/>
  <c r="BBY8" i="41"/>
  <c r="BBW8" i="41"/>
  <c r="BBQ8" i="41"/>
  <c r="BBO8" i="41"/>
  <c r="BBA8" i="41"/>
  <c r="BAS8" i="41"/>
  <c r="BAQ8" i="41"/>
  <c r="BAK8" i="41"/>
  <c r="BAI8" i="41"/>
  <c r="AXJ8" i="41"/>
  <c r="BPI8" i="41" s="1"/>
  <c r="AXI8" i="41"/>
  <c r="BPH8" i="41" s="1"/>
  <c r="AXH8" i="41"/>
  <c r="AXG8" i="41"/>
  <c r="AXF8" i="41"/>
  <c r="BMO8" i="41" s="1"/>
  <c r="AXE8" i="41"/>
  <c r="BCH8" i="41" s="1"/>
  <c r="AXD8" i="41"/>
  <c r="BPC8" i="41" s="1"/>
  <c r="AXC8" i="41"/>
  <c r="BPB8" i="41" s="1"/>
  <c r="AXB8" i="41"/>
  <c r="BPA8" i="41" s="1"/>
  <c r="AXA8" i="41"/>
  <c r="BCD8" i="41" s="1"/>
  <c r="AWZ8" i="41"/>
  <c r="AWY8" i="41"/>
  <c r="AWX8" i="41"/>
  <c r="BMG8" i="41" s="1"/>
  <c r="AWW8" i="41"/>
  <c r="BBZ8" i="41" s="1"/>
  <c r="AWV8" i="41"/>
  <c r="BJO8" i="41" s="1"/>
  <c r="AWU8" i="41"/>
  <c r="BOT8" i="41" s="1"/>
  <c r="AWT8" i="41"/>
  <c r="BOS8" i="41" s="1"/>
  <c r="AWS8" i="41"/>
  <c r="BBV8" i="41" s="1"/>
  <c r="AWR8" i="41"/>
  <c r="AWQ8" i="41"/>
  <c r="AWP8" i="41"/>
  <c r="BLY8" i="41" s="1"/>
  <c r="AWO8" i="41"/>
  <c r="BBR8" i="41" s="1"/>
  <c r="AWN8" i="41"/>
  <c r="BOM8" i="41" s="1"/>
  <c r="AWM8" i="41"/>
  <c r="BOL8" i="41" s="1"/>
  <c r="AWL8" i="41"/>
  <c r="BOK8" i="41" s="1"/>
  <c r="AWK8" i="41"/>
  <c r="BBN8" i="41" s="1"/>
  <c r="AWJ8" i="41"/>
  <c r="AWI8" i="41"/>
  <c r="AWH8" i="41"/>
  <c r="BLQ8" i="41" s="1"/>
  <c r="AWG8" i="41"/>
  <c r="BBJ8" i="41" s="1"/>
  <c r="AWF8" i="41"/>
  <c r="BIY8" i="41" s="1"/>
  <c r="AWE8" i="41"/>
  <c r="BOD8" i="41" s="1"/>
  <c r="AWD8" i="41"/>
  <c r="BOC8" i="41" s="1"/>
  <c r="AWC8" i="41"/>
  <c r="BBF8" i="41" s="1"/>
  <c r="AWB8" i="41"/>
  <c r="AWA8" i="41"/>
  <c r="AVZ8" i="41"/>
  <c r="BLI8" i="41" s="1"/>
  <c r="AVY8" i="41"/>
  <c r="BBB8" i="41" s="1"/>
  <c r="AVX8" i="41"/>
  <c r="BNW8" i="41" s="1"/>
  <c r="AVW8" i="41"/>
  <c r="BNV8" i="41" s="1"/>
  <c r="AVV8" i="41"/>
  <c r="BNU8" i="41" s="1"/>
  <c r="AVU8" i="41"/>
  <c r="BAX8" i="41" s="1"/>
  <c r="AVT8" i="41"/>
  <c r="AVS8" i="41"/>
  <c r="BAV8" i="41" s="1"/>
  <c r="AVR8" i="41"/>
  <c r="BLA8" i="41" s="1"/>
  <c r="AVQ8" i="41"/>
  <c r="BAT8" i="41" s="1"/>
  <c r="AVP8" i="41"/>
  <c r="BII8" i="41" s="1"/>
  <c r="AVO8" i="41"/>
  <c r="BNN8" i="41" s="1"/>
  <c r="AVN8" i="41"/>
  <c r="BNM8" i="41" s="1"/>
  <c r="AVM8" i="41"/>
  <c r="BAP8" i="41" s="1"/>
  <c r="AVL8" i="41"/>
  <c r="AVK8" i="41"/>
  <c r="AVJ8" i="41"/>
  <c r="BKS8" i="41" s="1"/>
  <c r="AVI8" i="41"/>
  <c r="BAL8" i="41" s="1"/>
  <c r="AVH8" i="41"/>
  <c r="BNG8" i="41" s="1"/>
  <c r="AVG8" i="41"/>
  <c r="BNF8" i="41" s="1"/>
  <c r="AVF8" i="41"/>
  <c r="BNE8" i="41" s="1"/>
  <c r="AVE8" i="41"/>
  <c r="BAH8" i="41" s="1"/>
  <c r="AVD8" i="41"/>
  <c r="AVC8" i="41"/>
  <c r="AVB8" i="41"/>
  <c r="BKK8" i="41" s="1"/>
  <c r="AVA8" i="41"/>
  <c r="BAD8" i="41" s="1"/>
  <c r="AUZ8" i="41"/>
  <c r="BHS8" i="41" s="1"/>
  <c r="AUY8" i="41"/>
  <c r="BMX8" i="41" s="1"/>
  <c r="AUX8" i="41"/>
  <c r="BMW8" i="41" s="1"/>
  <c r="AUW8" i="41"/>
  <c r="AZZ8" i="41" s="1"/>
  <c r="AUV8" i="41"/>
  <c r="AUU8" i="41"/>
  <c r="AN8" i="41"/>
  <c r="AJ8" i="41"/>
  <c r="AK8" i="41" s="1"/>
  <c r="BRS7" i="41"/>
  <c r="BUI7" i="41" s="1"/>
  <c r="BMI7" i="41"/>
  <c r="BIM7" i="41"/>
  <c r="BEY7" i="41"/>
  <c r="BEW7" i="41"/>
  <c r="BEV7" i="41"/>
  <c r="BEU7" i="41"/>
  <c r="BET7" i="41"/>
  <c r="BES7" i="41"/>
  <c r="BER7" i="41"/>
  <c r="BEQ7" i="41"/>
  <c r="BEP7" i="41"/>
  <c r="BEO7" i="41"/>
  <c r="BEN7" i="41"/>
  <c r="BEM7" i="41"/>
  <c r="BEL7" i="41"/>
  <c r="BEK7" i="41"/>
  <c r="BEJ7" i="41"/>
  <c r="BEI7" i="41"/>
  <c r="BEH7" i="41"/>
  <c r="BEG7" i="41"/>
  <c r="BEF7" i="41"/>
  <c r="BEE7" i="41"/>
  <c r="BED7" i="41"/>
  <c r="BEC7" i="41"/>
  <c r="BEB7" i="41"/>
  <c r="BEA7" i="41"/>
  <c r="BDZ7" i="41"/>
  <c r="BDY7" i="41"/>
  <c r="BDX7" i="41"/>
  <c r="BDW7" i="41"/>
  <c r="BDV7" i="41"/>
  <c r="BDU7" i="41"/>
  <c r="BDT7" i="41"/>
  <c r="BDS7" i="41"/>
  <c r="BDR7" i="41"/>
  <c r="BDQ7" i="41"/>
  <c r="BDP7" i="41"/>
  <c r="BDO7" i="41"/>
  <c r="BDN7" i="41"/>
  <c r="BDM7" i="41"/>
  <c r="BDL7" i="41"/>
  <c r="BDK7" i="41"/>
  <c r="BDJ7" i="41"/>
  <c r="BDI7" i="41"/>
  <c r="BDH7" i="41"/>
  <c r="BDG7" i="41"/>
  <c r="BDF7" i="41"/>
  <c r="BDE7" i="41"/>
  <c r="BDD7" i="41"/>
  <c r="BDC7" i="41"/>
  <c r="BDB7" i="41"/>
  <c r="BDA7" i="41"/>
  <c r="BCZ7" i="41"/>
  <c r="BCY7" i="41"/>
  <c r="BCX7" i="41"/>
  <c r="BCW7" i="41"/>
  <c r="BCV7" i="41"/>
  <c r="BCU7" i="41"/>
  <c r="BCT7" i="41"/>
  <c r="BCS7" i="41"/>
  <c r="BCR7" i="41"/>
  <c r="BCQ7" i="41"/>
  <c r="BCP7" i="41"/>
  <c r="BCO7" i="41"/>
  <c r="BCN7" i="41"/>
  <c r="BCM7" i="41"/>
  <c r="BCL7" i="41"/>
  <c r="BCK7" i="41"/>
  <c r="BAE7" i="41"/>
  <c r="AXJ7" i="41"/>
  <c r="AXI7" i="41"/>
  <c r="BMR7" i="41" s="1"/>
  <c r="AXH7" i="41"/>
  <c r="BPG7" i="41" s="1"/>
  <c r="AXG7" i="41"/>
  <c r="AXF7" i="41"/>
  <c r="BPE7" i="41" s="1"/>
  <c r="AXE7" i="41"/>
  <c r="BPD7" i="41" s="1"/>
  <c r="AXD7" i="41"/>
  <c r="BJW7" i="41" s="1"/>
  <c r="AXC7" i="41"/>
  <c r="AXB7" i="41"/>
  <c r="BCE7" i="41" s="1"/>
  <c r="AXA7" i="41"/>
  <c r="BMJ7" i="41" s="1"/>
  <c r="AWZ7" i="41"/>
  <c r="BCC7" i="41" s="1"/>
  <c r="AWY7" i="41"/>
  <c r="AWX7" i="41"/>
  <c r="BOW7" i="41" s="1"/>
  <c r="AWW7" i="41"/>
  <c r="BOV7" i="41" s="1"/>
  <c r="AWV7" i="41"/>
  <c r="BOU7" i="41" s="1"/>
  <c r="AWU7" i="41"/>
  <c r="AWT7" i="41"/>
  <c r="AWS7" i="41"/>
  <c r="BMB7" i="41" s="1"/>
  <c r="AWR7" i="41"/>
  <c r="BBU7" i="41" s="1"/>
  <c r="AWQ7" i="41"/>
  <c r="AWP7" i="41"/>
  <c r="BOO7" i="41" s="1"/>
  <c r="AWO7" i="41"/>
  <c r="BON7" i="41" s="1"/>
  <c r="AWN7" i="41"/>
  <c r="AWM7" i="41"/>
  <c r="AWL7" i="41"/>
  <c r="AWK7" i="41"/>
  <c r="BLT7" i="41" s="1"/>
  <c r="AWJ7" i="41"/>
  <c r="BBM7" i="41" s="1"/>
  <c r="AWI7" i="41"/>
  <c r="AWH7" i="41"/>
  <c r="BOG7" i="41" s="1"/>
  <c r="AWG7" i="41"/>
  <c r="BOF7" i="41" s="1"/>
  <c r="AWF7" i="41"/>
  <c r="AWE7" i="41"/>
  <c r="AWD7" i="41"/>
  <c r="BBG7" i="41" s="1"/>
  <c r="AWC7" i="41"/>
  <c r="BLL7" i="41" s="1"/>
  <c r="AWB7" i="41"/>
  <c r="BGE7" i="41" s="1"/>
  <c r="AWA7" i="41"/>
  <c r="AVZ7" i="41"/>
  <c r="BNY7" i="41" s="1"/>
  <c r="AVY7" i="41"/>
  <c r="BNX7" i="41" s="1"/>
  <c r="AVX7" i="41"/>
  <c r="AVW7" i="41"/>
  <c r="AVV7" i="41"/>
  <c r="AVU7" i="41"/>
  <c r="BLD7" i="41" s="1"/>
  <c r="AVT7" i="41"/>
  <c r="BFW7" i="41" s="1"/>
  <c r="AVS7" i="41"/>
  <c r="AVR7" i="41"/>
  <c r="BNQ7" i="41" s="1"/>
  <c r="AVQ7" i="41"/>
  <c r="BNP7" i="41" s="1"/>
  <c r="AVP7" i="41"/>
  <c r="AVO7" i="41"/>
  <c r="AVN7" i="41"/>
  <c r="AVM7" i="41"/>
  <c r="BKV7" i="41" s="1"/>
  <c r="AVL7" i="41"/>
  <c r="BNK7" i="41" s="1"/>
  <c r="AVK7" i="41"/>
  <c r="AVJ7" i="41"/>
  <c r="BNI7" i="41" s="1"/>
  <c r="AVI7" i="41"/>
  <c r="BNH7" i="41" s="1"/>
  <c r="AVH7" i="41"/>
  <c r="AVG7" i="41"/>
  <c r="AVF7" i="41"/>
  <c r="AVE7" i="41"/>
  <c r="BKN7" i="41" s="1"/>
  <c r="AVD7" i="41"/>
  <c r="BNC7" i="41" s="1"/>
  <c r="AVC7" i="41"/>
  <c r="AVB7" i="41"/>
  <c r="BNA7" i="41" s="1"/>
  <c r="AVA7" i="41"/>
  <c r="BMZ7" i="41" s="1"/>
  <c r="AUZ7" i="41"/>
  <c r="V7" i="41" s="1"/>
  <c r="AUY7" i="41"/>
  <c r="AUX7" i="41"/>
  <c r="AUW7" i="41"/>
  <c r="BKF7" i="41" s="1"/>
  <c r="AUV7" i="41"/>
  <c r="AUU7" i="41"/>
  <c r="AMQ7" i="41"/>
  <c r="AZG7" i="41" s="1"/>
  <c r="ALW7" i="41"/>
  <c r="ALB7" i="41"/>
  <c r="AQB7" i="41" s="1"/>
  <c r="AN7" i="41"/>
  <c r="AJ7" i="41"/>
  <c r="AK7" i="41" s="1"/>
  <c r="BRL6" i="41"/>
  <c r="BUB6" i="41" s="1"/>
  <c r="BQR6" i="41"/>
  <c r="BTH6" i="41" s="1"/>
  <c r="BPW6" i="41"/>
  <c r="BSM6" i="41" s="1"/>
  <c r="BEW6" i="41"/>
  <c r="BEV6" i="41"/>
  <c r="BEU6" i="41"/>
  <c r="BET6" i="41"/>
  <c r="BES6" i="41"/>
  <c r="BER6" i="41"/>
  <c r="BEQ6" i="41"/>
  <c r="BEP6" i="41"/>
  <c r="BEO6" i="41"/>
  <c r="BEN6" i="41"/>
  <c r="BEM6" i="41"/>
  <c r="BEL6" i="41"/>
  <c r="BEK6" i="41"/>
  <c r="BEJ6" i="41"/>
  <c r="BEI6" i="41"/>
  <c r="BEH6" i="41"/>
  <c r="BEG6" i="41"/>
  <c r="BEF6" i="41"/>
  <c r="BEE6" i="41"/>
  <c r="BED6" i="41"/>
  <c r="BEC6" i="41"/>
  <c r="BEB6" i="41"/>
  <c r="BEA6" i="41"/>
  <c r="BDZ6" i="41"/>
  <c r="BDY6" i="41"/>
  <c r="BDX6" i="41"/>
  <c r="BDW6" i="41"/>
  <c r="BDV6" i="41"/>
  <c r="BDU6" i="41"/>
  <c r="BDT6" i="41"/>
  <c r="BDS6" i="41"/>
  <c r="BDR6" i="41"/>
  <c r="BDQ6" i="41"/>
  <c r="BDP6" i="41"/>
  <c r="BDO6" i="41"/>
  <c r="BDN6" i="41"/>
  <c r="BDM6" i="41"/>
  <c r="BDL6" i="41"/>
  <c r="BDK6" i="41"/>
  <c r="BDJ6" i="41"/>
  <c r="BDI6" i="41"/>
  <c r="BDH6" i="41"/>
  <c r="BDG6" i="41"/>
  <c r="BDF6" i="41"/>
  <c r="BDE6" i="41"/>
  <c r="BDD6" i="41"/>
  <c r="BDC6" i="41"/>
  <c r="BDB6" i="41"/>
  <c r="BDA6" i="41"/>
  <c r="BCZ6" i="41"/>
  <c r="BCY6" i="41"/>
  <c r="BCX6" i="41"/>
  <c r="BCW6" i="41"/>
  <c r="BCV6" i="41"/>
  <c r="BCU6" i="41"/>
  <c r="BCT6" i="41"/>
  <c r="BCS6" i="41"/>
  <c r="BCR6" i="41"/>
  <c r="BCQ6" i="41"/>
  <c r="BCP6" i="41"/>
  <c r="BCO6" i="41"/>
  <c r="BCN6" i="41"/>
  <c r="BCM6" i="41"/>
  <c r="BCL6" i="41"/>
  <c r="BCK6" i="41"/>
  <c r="AXJ6" i="41"/>
  <c r="BMS6" i="41" s="1"/>
  <c r="AXI6" i="41"/>
  <c r="BKB6" i="41" s="1"/>
  <c r="AXH6" i="41"/>
  <c r="AXG6" i="41"/>
  <c r="BPF6" i="41" s="1"/>
  <c r="AXF6" i="41"/>
  <c r="BPE6" i="41" s="1"/>
  <c r="AXE6" i="41"/>
  <c r="BPD6" i="41" s="1"/>
  <c r="AXD6" i="41"/>
  <c r="AXC6" i="41"/>
  <c r="BCF6" i="41" s="1"/>
  <c r="AXB6" i="41"/>
  <c r="BMK6" i="41" s="1"/>
  <c r="AXA6" i="41"/>
  <c r="BCD6" i="41" s="1"/>
  <c r="AWZ6" i="41"/>
  <c r="BJS6" i="41" s="1"/>
  <c r="AWY6" i="41"/>
  <c r="BOX6" i="41" s="1"/>
  <c r="AWX6" i="41"/>
  <c r="BOW6" i="41" s="1"/>
  <c r="AWW6" i="41"/>
  <c r="BGZ6" i="41" s="1"/>
  <c r="AWV6" i="41"/>
  <c r="BGY6" i="41" s="1"/>
  <c r="AWU6" i="41"/>
  <c r="AWT6" i="41"/>
  <c r="BMC6" i="41" s="1"/>
  <c r="AWS6" i="41"/>
  <c r="BBV6" i="41" s="1"/>
  <c r="AWR6" i="41"/>
  <c r="BJK6" i="41" s="1"/>
  <c r="AWQ6" i="41"/>
  <c r="BOP6" i="41" s="1"/>
  <c r="AWP6" i="41"/>
  <c r="BOO6" i="41" s="1"/>
  <c r="AWO6" i="41"/>
  <c r="BGR6" i="41" s="1"/>
  <c r="AWN6" i="41"/>
  <c r="BLW6" i="41" s="1"/>
  <c r="AWM6" i="41"/>
  <c r="AWL6" i="41"/>
  <c r="BLU6" i="41" s="1"/>
  <c r="AWK6" i="41"/>
  <c r="BBN6" i="41" s="1"/>
  <c r="AWJ6" i="41"/>
  <c r="AWI6" i="41"/>
  <c r="BOH6" i="41" s="1"/>
  <c r="AWH6" i="41"/>
  <c r="BOG6" i="41" s="1"/>
  <c r="AWG6" i="41"/>
  <c r="BLP6" i="41" s="1"/>
  <c r="AWF6" i="41"/>
  <c r="BGI6" i="41" s="1"/>
  <c r="AWE6" i="41"/>
  <c r="BBH6" i="41" s="1"/>
  <c r="AWD6" i="41"/>
  <c r="BLM6" i="41" s="1"/>
  <c r="AWC6" i="41"/>
  <c r="AWB6" i="41"/>
  <c r="AWA6" i="41"/>
  <c r="BNZ6" i="41" s="1"/>
  <c r="AVZ6" i="41"/>
  <c r="BNY6" i="41" s="1"/>
  <c r="AVY6" i="41"/>
  <c r="BLH6" i="41" s="1"/>
  <c r="AVX6" i="41"/>
  <c r="BLG6" i="41" s="1"/>
  <c r="AVW6" i="41"/>
  <c r="AVV6" i="41"/>
  <c r="BLE6" i="41" s="1"/>
  <c r="AVU6" i="41"/>
  <c r="AVT6" i="41"/>
  <c r="AVS6" i="41"/>
  <c r="BNR6" i="41" s="1"/>
  <c r="AVR6" i="41"/>
  <c r="BNQ6" i="41" s="1"/>
  <c r="AVQ6" i="41"/>
  <c r="BFT6" i="41" s="1"/>
  <c r="AVP6" i="41"/>
  <c r="BKY6" i="41" s="1"/>
  <c r="AVO6" i="41"/>
  <c r="AVN6" i="41"/>
  <c r="BKW6" i="41" s="1"/>
  <c r="AVM6" i="41"/>
  <c r="BAP6" i="41" s="1"/>
  <c r="AVL6" i="41"/>
  <c r="AVK6" i="41"/>
  <c r="BNJ6" i="41" s="1"/>
  <c r="AVJ6" i="41"/>
  <c r="BNI6" i="41" s="1"/>
  <c r="AVI6" i="41"/>
  <c r="BKR6" i="41" s="1"/>
  <c r="AVH6" i="41"/>
  <c r="BFK6" i="41" s="1"/>
  <c r="AVG6" i="41"/>
  <c r="AVF6" i="41"/>
  <c r="BKO6" i="41" s="1"/>
  <c r="AVE6" i="41"/>
  <c r="BAH6" i="41" s="1"/>
  <c r="AVD6" i="41"/>
  <c r="BNC6" i="41" s="1"/>
  <c r="AVC6" i="41"/>
  <c r="BNB6" i="41" s="1"/>
  <c r="AVB6" i="41"/>
  <c r="BNA6" i="41" s="1"/>
  <c r="AVA6" i="41"/>
  <c r="BHT6" i="41" s="1"/>
  <c r="AUZ6" i="41"/>
  <c r="BKI6" i="41" s="1"/>
  <c r="AUY6" i="41"/>
  <c r="AUX6" i="41"/>
  <c r="BKG6" i="41" s="1"/>
  <c r="AUW6" i="41"/>
  <c r="AUV6" i="41"/>
  <c r="BMU6" i="41" s="1"/>
  <c r="AUU6" i="41"/>
  <c r="BMT6" i="41" s="1"/>
  <c r="AND6" i="41"/>
  <c r="ANC6" i="41"/>
  <c r="AMM6" i="41"/>
  <c r="AOZ6" i="41" s="1"/>
  <c r="ALW6" i="41"/>
  <c r="ALH6" i="41"/>
  <c r="AKZ6" i="41"/>
  <c r="BRY5" i="41"/>
  <c r="BUO5" i="41" s="1"/>
  <c r="BRR5" i="41"/>
  <c r="BUH5" i="41" s="1"/>
  <c r="BRQ5" i="41"/>
  <c r="BUG5" i="41" s="1"/>
  <c r="BRJ5" i="41"/>
  <c r="BTZ5" i="41" s="1"/>
  <c r="BRI5" i="41"/>
  <c r="BTY5" i="41" s="1"/>
  <c r="BRB5" i="41"/>
  <c r="BTR5" i="41" s="1"/>
  <c r="BRA5" i="41"/>
  <c r="BTQ5" i="41" s="1"/>
  <c r="BQT5" i="41"/>
  <c r="BTJ5" i="41" s="1"/>
  <c r="BQS5" i="41"/>
  <c r="BTI5" i="41" s="1"/>
  <c r="BQL5" i="41"/>
  <c r="BTB5" i="41" s="1"/>
  <c r="BQK5" i="41"/>
  <c r="BTA5" i="41" s="1"/>
  <c r="BQD5" i="41"/>
  <c r="BST5" i="41" s="1"/>
  <c r="BQC5" i="41"/>
  <c r="BSS5" i="41" s="1"/>
  <c r="BPV5" i="41"/>
  <c r="BSL5" i="41" s="1"/>
  <c r="BPU5" i="41"/>
  <c r="BSK5" i="41" s="1"/>
  <c r="BPN5" i="41"/>
  <c r="BSD5" i="41" s="1"/>
  <c r="BPM5" i="41"/>
  <c r="BSC5" i="41" s="1"/>
  <c r="BPE5" i="41"/>
  <c r="BJJ5" i="41"/>
  <c r="BEW5" i="41"/>
  <c r="BEV5" i="41"/>
  <c r="BEU5" i="41"/>
  <c r="BET5" i="41"/>
  <c r="BES5" i="41"/>
  <c r="BER5" i="41"/>
  <c r="BEQ5" i="41"/>
  <c r="BEP5" i="41"/>
  <c r="BEO5" i="41"/>
  <c r="BEN5" i="41"/>
  <c r="BEM5" i="41"/>
  <c r="BEL5" i="41"/>
  <c r="BEK5" i="41"/>
  <c r="BEJ5" i="41"/>
  <c r="BEI5" i="41"/>
  <c r="BEH5" i="41"/>
  <c r="BEG5" i="41"/>
  <c r="BEF5" i="41"/>
  <c r="BEE5" i="41"/>
  <c r="BED5" i="41"/>
  <c r="BEC5" i="41"/>
  <c r="BEB5" i="41"/>
  <c r="BEA5" i="41"/>
  <c r="BDZ5" i="41"/>
  <c r="BDY5" i="41"/>
  <c r="BDX5" i="41"/>
  <c r="BDW5" i="41"/>
  <c r="BDV5" i="41"/>
  <c r="BDU5" i="41"/>
  <c r="BDT5" i="41"/>
  <c r="BDS5" i="41"/>
  <c r="BDR5" i="41"/>
  <c r="BDQ5" i="41"/>
  <c r="BDP5" i="41"/>
  <c r="BDO5" i="41"/>
  <c r="BDN5" i="41"/>
  <c r="BDM5" i="41"/>
  <c r="BDL5" i="41"/>
  <c r="BDK5" i="41"/>
  <c r="BDJ5" i="41"/>
  <c r="BDI5" i="41"/>
  <c r="BDH5" i="41"/>
  <c r="BDG5" i="41"/>
  <c r="BDF5" i="41"/>
  <c r="BDE5" i="41"/>
  <c r="BDD5" i="41"/>
  <c r="BDC5" i="41"/>
  <c r="BDB5" i="41"/>
  <c r="BDA5" i="41"/>
  <c r="BCZ5" i="41"/>
  <c r="BCY5" i="41"/>
  <c r="BCX5" i="41"/>
  <c r="BCW5" i="41"/>
  <c r="BCV5" i="41"/>
  <c r="BCU5" i="41"/>
  <c r="BCT5" i="41"/>
  <c r="BCS5" i="41"/>
  <c r="BCR5" i="41"/>
  <c r="BCQ5" i="41"/>
  <c r="BCP5" i="41"/>
  <c r="BCO5" i="41"/>
  <c r="BCN5" i="41"/>
  <c r="BCM5" i="41"/>
  <c r="BCL5" i="41"/>
  <c r="BCK5" i="41"/>
  <c r="AXJ5" i="41"/>
  <c r="BMS5" i="41" s="1"/>
  <c r="AXI5" i="41"/>
  <c r="BMR5" i="41" s="1"/>
  <c r="AXH5" i="41"/>
  <c r="BMQ5" i="41" s="1"/>
  <c r="AXG5" i="41"/>
  <c r="BMP5" i="41" s="1"/>
  <c r="AXF5" i="41"/>
  <c r="AXE5" i="41"/>
  <c r="BPD5" i="41" s="1"/>
  <c r="AXD5" i="41"/>
  <c r="BPC5" i="41" s="1"/>
  <c r="AXC5" i="41"/>
  <c r="AXB5" i="41"/>
  <c r="AXA5" i="41"/>
  <c r="BMJ5" i="41" s="1"/>
  <c r="AWZ5" i="41"/>
  <c r="BMI5" i="41" s="1"/>
  <c r="AWY5" i="41"/>
  <c r="AWX5" i="41"/>
  <c r="AWW5" i="41"/>
  <c r="BOV5" i="41" s="1"/>
  <c r="AWV5" i="41"/>
  <c r="BOU5" i="41" s="1"/>
  <c r="AWU5" i="41"/>
  <c r="BGX5" i="41" s="1"/>
  <c r="AWT5" i="41"/>
  <c r="BBW5" i="41" s="1"/>
  <c r="AWS5" i="41"/>
  <c r="BMB5" i="41" s="1"/>
  <c r="AWR5" i="41"/>
  <c r="BMA5" i="41" s="1"/>
  <c r="AWQ5" i="41"/>
  <c r="AWP5" i="41"/>
  <c r="BLY5" i="41" s="1"/>
  <c r="AWO5" i="41"/>
  <c r="BON5" i="41" s="1"/>
  <c r="AWN5" i="41"/>
  <c r="BOM5" i="41" s="1"/>
  <c r="AWM5" i="41"/>
  <c r="AWL5" i="41"/>
  <c r="BBO5" i="41" s="1"/>
  <c r="AWK5" i="41"/>
  <c r="BLT5" i="41" s="1"/>
  <c r="AWJ5" i="41"/>
  <c r="BLS5" i="41" s="1"/>
  <c r="AWI5" i="41"/>
  <c r="BLR5" i="41" s="1"/>
  <c r="AWH5" i="41"/>
  <c r="BLQ5" i="41" s="1"/>
  <c r="AWG5" i="41"/>
  <c r="BOF5" i="41" s="1"/>
  <c r="AWF5" i="41"/>
  <c r="BOE5" i="41" s="1"/>
  <c r="AWE5" i="41"/>
  <c r="AWD5" i="41"/>
  <c r="BBG5" i="41" s="1"/>
  <c r="AWC5" i="41"/>
  <c r="BLL5" i="41" s="1"/>
  <c r="AWB5" i="41"/>
  <c r="BLK5" i="41" s="1"/>
  <c r="AWA5" i="41"/>
  <c r="BLJ5" i="41" s="1"/>
  <c r="AVZ5" i="41"/>
  <c r="AVY5" i="41"/>
  <c r="BNX5" i="41" s="1"/>
  <c r="AVX5" i="41"/>
  <c r="BNW5" i="41" s="1"/>
  <c r="AVW5" i="41"/>
  <c r="AVV5" i="41"/>
  <c r="AVU5" i="41"/>
  <c r="BLD5" i="41" s="1"/>
  <c r="AVT5" i="41"/>
  <c r="BLC5" i="41" s="1"/>
  <c r="AVS5" i="41"/>
  <c r="AVR5" i="41"/>
  <c r="BIK5" i="41" s="1"/>
  <c r="AVQ5" i="41"/>
  <c r="BNP5" i="41" s="1"/>
  <c r="AVP5" i="41"/>
  <c r="BNO5" i="41" s="1"/>
  <c r="AVO5" i="41"/>
  <c r="BFR5" i="41" s="1"/>
  <c r="AVN5" i="41"/>
  <c r="BAQ5" i="41" s="1"/>
  <c r="AVM5" i="41"/>
  <c r="BKV5" i="41" s="1"/>
  <c r="AVL5" i="41"/>
  <c r="BKU5" i="41" s="1"/>
  <c r="AVK5" i="41"/>
  <c r="BID5" i="41" s="1"/>
  <c r="AVJ5" i="41"/>
  <c r="BKS5" i="41" s="1"/>
  <c r="AVI5" i="41"/>
  <c r="BNH5" i="41" s="1"/>
  <c r="AVH5" i="41"/>
  <c r="BNG5" i="41" s="1"/>
  <c r="AVG5" i="41"/>
  <c r="AVF5" i="41"/>
  <c r="BAI5" i="41" s="1"/>
  <c r="AVE5" i="41"/>
  <c r="BKN5" i="41" s="1"/>
  <c r="AVD5" i="41"/>
  <c r="BKM5" i="41" s="1"/>
  <c r="AVC5" i="41"/>
  <c r="BKL5" i="41" s="1"/>
  <c r="AVB5" i="41"/>
  <c r="BKK5" i="41" s="1"/>
  <c r="AVA5" i="41"/>
  <c r="BMZ5" i="41" s="1"/>
  <c r="AUZ5" i="41"/>
  <c r="BMY5" i="41" s="1"/>
  <c r="AUY5" i="41"/>
  <c r="AUX5" i="41"/>
  <c r="BAA5" i="41" s="1"/>
  <c r="AUW5" i="41"/>
  <c r="BKF5" i="41" s="1"/>
  <c r="AUV5" i="41"/>
  <c r="BKE5" i="41" s="1"/>
  <c r="AUU5" i="41"/>
  <c r="BKD5" i="41" s="1"/>
  <c r="ANF5" i="41"/>
  <c r="ANE5" i="41"/>
  <c r="APR5" i="41" s="1"/>
  <c r="AMX5" i="41"/>
  <c r="ARX5" i="41" s="1"/>
  <c r="AMW5" i="41"/>
  <c r="APJ5" i="41" s="1"/>
  <c r="AMP5" i="41"/>
  <c r="ARP5" i="41" s="1"/>
  <c r="AMO5" i="41"/>
  <c r="APB5" i="41" s="1"/>
  <c r="AMH5" i="41"/>
  <c r="ARH5" i="41" s="1"/>
  <c r="AMG5" i="41"/>
  <c r="ARG5" i="41" s="1"/>
  <c r="ALZ5" i="41"/>
  <c r="ALY5" i="41"/>
  <c r="AYO5" i="41" s="1"/>
  <c r="ALR5" i="41"/>
  <c r="AYH5" i="41" s="1"/>
  <c r="ALQ5" i="41"/>
  <c r="AOD5" i="41" s="1"/>
  <c r="ALJ5" i="41"/>
  <c r="ALI5" i="41"/>
  <c r="AXY5" i="41" s="1"/>
  <c r="ALB5" i="41"/>
  <c r="AQB5" i="41" s="1"/>
  <c r="ALA5" i="41"/>
  <c r="ANN5" i="41" s="1"/>
  <c r="AN5" i="41"/>
  <c r="AJ5" i="41"/>
  <c r="AK5" i="41" s="1"/>
  <c r="B3" i="41"/>
  <c r="AKT5" i="41" s="1"/>
  <c r="D2" i="41"/>
  <c r="AMN6" i="41" s="1"/>
  <c r="B1" i="41"/>
  <c r="AME8" i="41" s="1"/>
  <c r="BMT22" i="41" l="1"/>
  <c r="BBE22" i="41"/>
  <c r="BHJ22" i="41"/>
  <c r="BNB22" i="41"/>
  <c r="BAB22" i="41"/>
  <c r="BFN22" i="41"/>
  <c r="BBM22" i="41"/>
  <c r="BAJ21" i="41"/>
  <c r="BEX21" i="41"/>
  <c r="BLB21" i="41"/>
  <c r="BNO21" i="41"/>
  <c r="BAZ21" i="41"/>
  <c r="BFB21" i="41"/>
  <c r="BHB21" i="41"/>
  <c r="BIX21" i="41"/>
  <c r="BLF21" i="41"/>
  <c r="BNR21" i="41"/>
  <c r="BAC21" i="41"/>
  <c r="BBA21" i="41"/>
  <c r="BBH21" i="41"/>
  <c r="BFJ21" i="41"/>
  <c r="BHJ21" i="41"/>
  <c r="BJJ21" i="41"/>
  <c r="BOP21" i="41"/>
  <c r="BFF21" i="41"/>
  <c r="AZZ21" i="41"/>
  <c r="BAP21" i="41"/>
  <c r="BBF21" i="41"/>
  <c r="BFY21" i="41"/>
  <c r="BHV21" i="41"/>
  <c r="BJZ21" i="41"/>
  <c r="BMD21" i="41"/>
  <c r="BOU21" i="41"/>
  <c r="BBX21" i="41"/>
  <c r="BFZ21" i="41"/>
  <c r="BHZ21" i="41"/>
  <c r="BKD21" i="41"/>
  <c r="BML21" i="41"/>
  <c r="BOX21" i="41"/>
  <c r="BAB21" i="41"/>
  <c r="BCF21" i="41"/>
  <c r="BGD21" i="41"/>
  <c r="BID21" i="41"/>
  <c r="BKH21" i="41"/>
  <c r="BMT21" i="41"/>
  <c r="BAX6" i="41"/>
  <c r="AZZ6" i="41"/>
  <c r="BBF6" i="41"/>
  <c r="BAJ6" i="41"/>
  <c r="BBC6" i="41"/>
  <c r="BLT6" i="41"/>
  <c r="BOB6" i="41"/>
  <c r="BOJ6" i="41"/>
  <c r="BJH6" i="41"/>
  <c r="BBS6" i="41"/>
  <c r="BGV6" i="41"/>
  <c r="BMJ6" i="41"/>
  <c r="BCA6" i="41"/>
  <c r="BJT6" i="41"/>
  <c r="BMN6" i="41"/>
  <c r="BOV6" i="41"/>
  <c r="BJL6" i="41"/>
  <c r="BCI6" i="41"/>
  <c r="BKF6" i="41"/>
  <c r="BMR6" i="41"/>
  <c r="BOZ6" i="41"/>
  <c r="BHX6" i="41"/>
  <c r="BKJ6" i="41"/>
  <c r="BMV6" i="41"/>
  <c r="AXX6" i="41"/>
  <c r="BFP6" i="41"/>
  <c r="BIF6" i="41"/>
  <c r="BKN6" i="41"/>
  <c r="BND6" i="41"/>
  <c r="BPH6" i="41"/>
  <c r="BNP6" i="41"/>
  <c r="BAE6" i="41"/>
  <c r="BFX6" i="41"/>
  <c r="BIN6" i="41"/>
  <c r="BAM6" i="41"/>
  <c r="BGF6" i="41"/>
  <c r="BJD6" i="41"/>
  <c r="BLL6" i="41"/>
  <c r="BNT6" i="41"/>
  <c r="U20" i="41"/>
  <c r="BAE20" i="41"/>
  <c r="BFX20" i="41"/>
  <c r="BIB20" i="41"/>
  <c r="BJR20" i="41"/>
  <c r="BMF20" i="41"/>
  <c r="BNX20" i="41"/>
  <c r="BBJ20" i="41"/>
  <c r="BGF20" i="41"/>
  <c r="BIL20" i="41"/>
  <c r="BKB20" i="41"/>
  <c r="BMJ20" i="41"/>
  <c r="BNZ20" i="41"/>
  <c r="BBK20" i="41"/>
  <c r="BGR20" i="41"/>
  <c r="BIN20" i="41"/>
  <c r="BYB20" i="41" s="1"/>
  <c r="BKF20" i="41"/>
  <c r="BMN20" i="41"/>
  <c r="BOF20" i="41"/>
  <c r="BCI20" i="41"/>
  <c r="BGV20" i="41"/>
  <c r="BIR20" i="41"/>
  <c r="BKJ20" i="41"/>
  <c r="BMZ20" i="41"/>
  <c r="BOP20" i="41"/>
  <c r="BHD20" i="41"/>
  <c r="BIV20" i="41"/>
  <c r="BNB20" i="41"/>
  <c r="BEZ20" i="41"/>
  <c r="BHP20" i="41"/>
  <c r="BND20" i="41"/>
  <c r="BFD20" i="41"/>
  <c r="BJJ20" i="41"/>
  <c r="BLP20" i="41"/>
  <c r="BNJ20" i="41"/>
  <c r="BOZ20" i="41"/>
  <c r="BAB5" i="41"/>
  <c r="BAJ5" i="41"/>
  <c r="BAZ5" i="41"/>
  <c r="BBH5" i="41"/>
  <c r="BBP5" i="41"/>
  <c r="BAD5" i="41"/>
  <c r="BGH5" i="41"/>
  <c r="BKW5" i="41"/>
  <c r="BBJ5" i="41"/>
  <c r="BGP5" i="41"/>
  <c r="BLF5" i="41"/>
  <c r="BGW5" i="41"/>
  <c r="BLN5" i="41"/>
  <c r="BGG5" i="41"/>
  <c r="BFA5" i="41"/>
  <c r="BHU5" i="41"/>
  <c r="BFB5" i="41"/>
  <c r="BHV5" i="41"/>
  <c r="BMT5" i="41"/>
  <c r="BFJ5" i="41"/>
  <c r="BOG5" i="41"/>
  <c r="BFQ5" i="41"/>
  <c r="BJI5" i="41"/>
  <c r="BOH5" i="41"/>
  <c r="BAD7" i="41"/>
  <c r="BIE7" i="41"/>
  <c r="BME7" i="41"/>
  <c r="BBB7" i="41"/>
  <c r="BFG7" i="41"/>
  <c r="BJK7" i="41"/>
  <c r="BMQ7" i="41"/>
  <c r="BBJ7" i="41"/>
  <c r="BJS7" i="41"/>
  <c r="BBK7" i="41"/>
  <c r="BKU7" i="41"/>
  <c r="AZY7" i="41"/>
  <c r="BAG7" i="41"/>
  <c r="BAO7" i="41"/>
  <c r="BAW7" i="41"/>
  <c r="BBE7" i="41"/>
  <c r="BBZ7" i="41"/>
  <c r="BGM7" i="41"/>
  <c r="BLC7" i="41"/>
  <c r="BOI7" i="41"/>
  <c r="BCH7" i="41"/>
  <c r="BHC7" i="41"/>
  <c r="BLK7" i="41"/>
  <c r="BOQ7" i="41"/>
  <c r="BCI7" i="41"/>
  <c r="BHK7" i="41"/>
  <c r="BMA7" i="41"/>
  <c r="BNH21" i="41"/>
  <c r="BAL21" i="41"/>
  <c r="BIB21" i="41"/>
  <c r="BNP21" i="41"/>
  <c r="BIJ21" i="41"/>
  <c r="BNX21" i="41"/>
  <c r="BBB21" i="41"/>
  <c r="BIR21" i="41"/>
  <c r="BOF21" i="41"/>
  <c r="BIZ21" i="41"/>
  <c r="BON21" i="41"/>
  <c r="BBR21" i="41"/>
  <c r="BJH21" i="41"/>
  <c r="BGZ21" i="41"/>
  <c r="BJP21" i="41"/>
  <c r="BHH21" i="41"/>
  <c r="BJX21" i="41"/>
  <c r="BCH21" i="41"/>
  <c r="AYP5" i="41"/>
  <c r="AZV5" i="41"/>
  <c r="BLA5" i="41"/>
  <c r="BNQ5" i="41"/>
  <c r="BLI5" i="41"/>
  <c r="BIS5" i="41"/>
  <c r="BMG5" i="41"/>
  <c r="BOW5" i="41"/>
  <c r="BMO5" i="41"/>
  <c r="BJY5" i="41"/>
  <c r="BAL5" i="41"/>
  <c r="BBR5" i="41"/>
  <c r="BFI5" i="41"/>
  <c r="BGO5" i="41"/>
  <c r="BIC5" i="41"/>
  <c r="BJQ5" i="41"/>
  <c r="BLM5" i="41"/>
  <c r="BNA5" i="41"/>
  <c r="BOO5" i="41"/>
  <c r="BIZ6" i="41"/>
  <c r="BYV8" i="41"/>
  <c r="BMZ11" i="41"/>
  <c r="BAD11" i="41"/>
  <c r="BNP11" i="41"/>
  <c r="BAT11" i="41"/>
  <c r="BNX11" i="41"/>
  <c r="BBB11" i="41"/>
  <c r="BOF11" i="41"/>
  <c r="BBJ11" i="41"/>
  <c r="BOV11" i="41"/>
  <c r="BBZ11" i="41"/>
  <c r="BPD11" i="41"/>
  <c r="BCH11" i="41"/>
  <c r="BAC7" i="41"/>
  <c r="BMY7" i="41"/>
  <c r="U7" i="41"/>
  <c r="BKI7" i="41"/>
  <c r="BHS7" i="41"/>
  <c r="BFC7" i="41"/>
  <c r="BAK7" i="41"/>
  <c r="BNG7" i="41"/>
  <c r="BKQ7" i="41"/>
  <c r="BIA7" i="41"/>
  <c r="BFK7" i="41"/>
  <c r="BAS7" i="41"/>
  <c r="BII7" i="41"/>
  <c r="BFS7" i="41"/>
  <c r="BBA7" i="41"/>
  <c r="BNW7" i="41"/>
  <c r="BLG7" i="41"/>
  <c r="BBI7" i="41"/>
  <c r="BOE7" i="41"/>
  <c r="BLO7" i="41"/>
  <c r="BIY7" i="41"/>
  <c r="BGI7" i="41"/>
  <c r="BBQ7" i="41"/>
  <c r="BOM7" i="41"/>
  <c r="BLW7" i="41"/>
  <c r="BJG7" i="41"/>
  <c r="BGQ7" i="41"/>
  <c r="BBY7" i="41"/>
  <c r="BJO7" i="41"/>
  <c r="BGY7" i="41"/>
  <c r="BCG7" i="41"/>
  <c r="BPC7" i="41"/>
  <c r="BMM7" i="41"/>
  <c r="BHG7" i="41"/>
  <c r="BNA10" i="41"/>
  <c r="BAE10" i="41"/>
  <c r="BOG10" i="41"/>
  <c r="BBK10" i="41"/>
  <c r="BOO10" i="41"/>
  <c r="BBS10" i="41"/>
  <c r="BCI10" i="41"/>
  <c r="BBR11" i="41"/>
  <c r="BBQ5" i="41"/>
  <c r="BAS5" i="41"/>
  <c r="BAT5" i="41"/>
  <c r="BKG5" i="41"/>
  <c r="BLU5" i="41"/>
  <c r="BNI5" i="41"/>
  <c r="BKY7" i="41"/>
  <c r="BAU10" i="41"/>
  <c r="BAK5" i="41"/>
  <c r="BLB5" i="41"/>
  <c r="BIL5" i="41"/>
  <c r="BMH5" i="41"/>
  <c r="BJR5" i="41"/>
  <c r="BJZ5" i="41"/>
  <c r="BNB5" i="41"/>
  <c r="BBA5" i="41"/>
  <c r="BCG5" i="41"/>
  <c r="BIT5" i="41"/>
  <c r="BKH5" i="41"/>
  <c r="BLV5" i="41"/>
  <c r="BNR5" i="41"/>
  <c r="BPF5" i="41"/>
  <c r="BNO7" i="41"/>
  <c r="BKD12" i="41"/>
  <c r="BMT12" i="41"/>
  <c r="BHN12" i="41"/>
  <c r="BKL12" i="41"/>
  <c r="BHV12" i="41"/>
  <c r="BNB12" i="41"/>
  <c r="BKT12" i="41"/>
  <c r="BID12" i="41"/>
  <c r="BNJ12" i="41"/>
  <c r="BLB12" i="41"/>
  <c r="BNR12" i="41"/>
  <c r="BIL12" i="41"/>
  <c r="BLJ12" i="41"/>
  <c r="BIT12" i="41"/>
  <c r="BNZ12" i="41"/>
  <c r="BLR12" i="41"/>
  <c r="BOH12" i="41"/>
  <c r="BJB12" i="41"/>
  <c r="BLZ12" i="41"/>
  <c r="BOP12" i="41"/>
  <c r="BJJ12" i="41"/>
  <c r="BMH12" i="41"/>
  <c r="BOX12" i="41"/>
  <c r="BJR12" i="41"/>
  <c r="BMP12" i="41"/>
  <c r="BPF12" i="41"/>
  <c r="BJZ12" i="41"/>
  <c r="BMZ21" i="41"/>
  <c r="BHT21" i="41"/>
  <c r="BBY5" i="41"/>
  <c r="BOX5" i="41"/>
  <c r="AXZ5" i="41"/>
  <c r="BAY5" i="41"/>
  <c r="BLE5" i="41"/>
  <c r="BCE5" i="41"/>
  <c r="BMK5" i="41"/>
  <c r="BBB5" i="41"/>
  <c r="BCH5" i="41"/>
  <c r="BFY5" i="41"/>
  <c r="BHE5" i="41"/>
  <c r="BJA5" i="41"/>
  <c r="BKO5" i="41"/>
  <c r="J5" i="41" s="1"/>
  <c r="BMC5" i="41"/>
  <c r="BNY5" i="41"/>
  <c r="BAD6" i="41"/>
  <c r="BFD6" i="41"/>
  <c r="BMZ6" i="41"/>
  <c r="G6" i="41" s="1"/>
  <c r="BAL6" i="41"/>
  <c r="BFL6" i="41"/>
  <c r="BNH6" i="41"/>
  <c r="BAT6" i="41"/>
  <c r="BKZ6" i="41"/>
  <c r="BIJ6" i="41"/>
  <c r="BBB6" i="41"/>
  <c r="BIR6" i="41"/>
  <c r="BGB6" i="41"/>
  <c r="BBJ6" i="41"/>
  <c r="BGJ6" i="41"/>
  <c r="BOF6" i="41"/>
  <c r="BBR6" i="41"/>
  <c r="BON6" i="41"/>
  <c r="BLX6" i="41"/>
  <c r="BBZ6" i="41"/>
  <c r="BMF6" i="41"/>
  <c r="BJP6" i="41"/>
  <c r="BCH6" i="41"/>
  <c r="BJX6" i="41"/>
  <c r="BHH6" i="41"/>
  <c r="BNX6" i="41"/>
  <c r="AZY9" i="41"/>
  <c r="BHO9" i="41"/>
  <c r="BEY9" i="41"/>
  <c r="BMU9" i="41"/>
  <c r="BXC9" i="41" s="1"/>
  <c r="BAG9" i="41"/>
  <c r="BKM9" i="41"/>
  <c r="BHW9" i="41"/>
  <c r="BAO9" i="41"/>
  <c r="BKU9" i="41"/>
  <c r="BIE9" i="41"/>
  <c r="BFO9" i="41"/>
  <c r="BAW9" i="41"/>
  <c r="BFW9" i="41"/>
  <c r="BBE9" i="41"/>
  <c r="BLK9" i="41"/>
  <c r="BIU9" i="41"/>
  <c r="BBM9" i="41"/>
  <c r="BLS9" i="41"/>
  <c r="BJC9" i="41"/>
  <c r="BGM9" i="41"/>
  <c r="BBU9" i="41"/>
  <c r="BGU9" i="41"/>
  <c r="BMA9" i="41"/>
  <c r="BCC9" i="41"/>
  <c r="BMI9" i="41"/>
  <c r="BJS9" i="41"/>
  <c r="BHC9" i="41"/>
  <c r="BKA9" i="41"/>
  <c r="BPG9" i="41"/>
  <c r="BHK9" i="41"/>
  <c r="BKT5" i="41"/>
  <c r="BNJ5" i="41"/>
  <c r="BLZ5" i="41"/>
  <c r="BYW5" i="41" s="1"/>
  <c r="BOP5" i="41"/>
  <c r="BBZ5" i="41"/>
  <c r="BPI5" i="41"/>
  <c r="BHM5" i="41"/>
  <c r="T5" i="41"/>
  <c r="BAR5" i="41"/>
  <c r="BKX5" i="41"/>
  <c r="BBX5" i="41"/>
  <c r="BMD5" i="41"/>
  <c r="BCF5" i="41"/>
  <c r="BHF5" i="41"/>
  <c r="BAC5" i="41"/>
  <c r="BBI5" i="41"/>
  <c r="BFZ5" i="41"/>
  <c r="BHN5" i="41"/>
  <c r="BJB5" i="41"/>
  <c r="BKP5" i="41"/>
  <c r="BML5" i="41"/>
  <c r="BNZ5" i="41"/>
  <c r="BGA6" i="41"/>
  <c r="BIB6" i="41"/>
  <c r="BGA7" i="41"/>
  <c r="BIQ7" i="41"/>
  <c r="BJK9" i="41"/>
  <c r="BOA9" i="41"/>
  <c r="AZT6" i="41"/>
  <c r="BAU6" i="41"/>
  <c r="BEZ6" i="41"/>
  <c r="BHD6" i="41"/>
  <c r="BKV6" i="41"/>
  <c r="BAL7" i="41"/>
  <c r="BBR7" i="41"/>
  <c r="BHO7" i="41"/>
  <c r="BIU7" i="41"/>
  <c r="BKA7" i="41"/>
  <c r="BNS7" i="41"/>
  <c r="BOY7" i="41"/>
  <c r="BAY8" i="41"/>
  <c r="BCE8" i="41"/>
  <c r="BFL8" i="41"/>
  <c r="BGG8" i="41"/>
  <c r="BHD8" i="41"/>
  <c r="BIC8" i="41"/>
  <c r="BXQ8" i="41" s="1"/>
  <c r="BJI8" i="41"/>
  <c r="BKO8" i="41"/>
  <c r="BLP8" i="41"/>
  <c r="BMN8" i="41"/>
  <c r="BNX8" i="41"/>
  <c r="BPD8" i="41"/>
  <c r="BAX9" i="41"/>
  <c r="BCD9" i="41"/>
  <c r="BFK9" i="41"/>
  <c r="BGF9" i="41"/>
  <c r="BIR9" i="41"/>
  <c r="BJO9" i="41"/>
  <c r="BKI9" i="41"/>
  <c r="BLD9" i="41"/>
  <c r="BOJ9" i="41"/>
  <c r="BBB10" i="41"/>
  <c r="BGA10" i="41"/>
  <c r="BHG10" i="41"/>
  <c r="BIM10" i="41"/>
  <c r="BJS10" i="41"/>
  <c r="BKY10" i="41"/>
  <c r="BME10" i="41"/>
  <c r="BNK10" i="41"/>
  <c r="BOQ10" i="41"/>
  <c r="BNR11" i="41"/>
  <c r="BLB11" i="41"/>
  <c r="BOX11" i="41"/>
  <c r="BMH11" i="41"/>
  <c r="BAS11" i="41"/>
  <c r="BBY11" i="41"/>
  <c r="BFJ11" i="41"/>
  <c r="BGP11" i="41"/>
  <c r="BHV11" i="41"/>
  <c r="BJB11" i="41"/>
  <c r="BKH11" i="41"/>
  <c r="BLR11" i="41"/>
  <c r="BNB11" i="41"/>
  <c r="BOV15" i="41"/>
  <c r="BBZ15" i="41"/>
  <c r="BPD15" i="41"/>
  <c r="BCH15" i="41"/>
  <c r="BJY15" i="41"/>
  <c r="BJM22" i="41"/>
  <c r="BAM7" i="41"/>
  <c r="BKE7" i="41"/>
  <c r="BGJ8" i="41"/>
  <c r="BHE8" i="41"/>
  <c r="BIJ8" i="41"/>
  <c r="BXX8" i="41" s="1"/>
  <c r="BJP8" i="41"/>
  <c r="BZD8" i="41" s="1"/>
  <c r="BKR8" i="41"/>
  <c r="BMS8" i="41"/>
  <c r="BNY8" i="41"/>
  <c r="BPE8" i="41"/>
  <c r="BAY9" i="41"/>
  <c r="BCE9" i="41"/>
  <c r="BXO9" i="41"/>
  <c r="BJP9" i="41"/>
  <c r="BMY9" i="41"/>
  <c r="BOV9" i="41"/>
  <c r="BBJ10" i="41"/>
  <c r="BEY10" i="41"/>
  <c r="BIQ10" i="41"/>
  <c r="BJW10" i="41"/>
  <c r="BLC10" i="41"/>
  <c r="BNO10" i="41"/>
  <c r="BOU10" i="41"/>
  <c r="BLK11" i="41"/>
  <c r="BOA11" i="41"/>
  <c r="BFN11" i="41"/>
  <c r="BHZ11" i="41"/>
  <c r="BJF11" i="41"/>
  <c r="BKL11" i="41"/>
  <c r="BLV11" i="41"/>
  <c r="BNF11" i="41"/>
  <c r="BKK15" i="41"/>
  <c r="BNA15" i="41"/>
  <c r="BHU15" i="41"/>
  <c r="BKS15" i="41"/>
  <c r="BNI15" i="41"/>
  <c r="BIC15" i="41"/>
  <c r="BLA15" i="41"/>
  <c r="BIK15" i="41"/>
  <c r="BLI15" i="41"/>
  <c r="BIS15" i="41"/>
  <c r="BLQ15" i="41"/>
  <c r="BJA15" i="41"/>
  <c r="BOO15" i="41"/>
  <c r="BJI15" i="41"/>
  <c r="BLY19" i="41"/>
  <c r="BAV6" i="41"/>
  <c r="BBL6" i="41"/>
  <c r="BCJ6" i="41"/>
  <c r="BFH6" i="41"/>
  <c r="BHL6" i="41"/>
  <c r="BMB6" i="41"/>
  <c r="BBS7" i="41"/>
  <c r="BAT7" i="41"/>
  <c r="BCA7" i="41"/>
  <c r="BHW7" i="41"/>
  <c r="BJC7" i="41"/>
  <c r="BMU7" i="41"/>
  <c r="BOA7" i="41"/>
  <c r="BAA8" i="41"/>
  <c r="BBG8" i="41"/>
  <c r="BFQ8" i="41"/>
  <c r="BGN8" i="41"/>
  <c r="BHH8" i="41"/>
  <c r="BIK8" i="41"/>
  <c r="BJQ8" i="41"/>
  <c r="BKW8" i="41"/>
  <c r="BLU8" i="41"/>
  <c r="BMZ8" i="41"/>
  <c r="BOF8" i="41"/>
  <c r="BYN8" i="41" s="1"/>
  <c r="AZZ9" i="41"/>
  <c r="BBF9" i="41"/>
  <c r="BFP9" i="41"/>
  <c r="BHG9" i="41"/>
  <c r="BIB9" i="41"/>
  <c r="BIY9" i="41"/>
  <c r="BKN9" i="41"/>
  <c r="BME9" i="41"/>
  <c r="BMZ9" i="41"/>
  <c r="BPD9" i="41"/>
  <c r="BFC10" i="41"/>
  <c r="BGI10" i="41"/>
  <c r="BHO10" i="41"/>
  <c r="BIU10" i="41"/>
  <c r="BKA10" i="41"/>
  <c r="BLG10" i="41"/>
  <c r="BMM10" i="41"/>
  <c r="BNS10" i="41"/>
  <c r="BOY10" i="41"/>
  <c r="BBA11" i="41"/>
  <c r="BCG11" i="41"/>
  <c r="BFR11" i="41"/>
  <c r="BGX11" i="41"/>
  <c r="BID11" i="41"/>
  <c r="BJJ11" i="41"/>
  <c r="BKP11" i="41"/>
  <c r="BLZ11" i="41"/>
  <c r="BNJ11" i="41"/>
  <c r="BIX13" i="41"/>
  <c r="BOD13" i="41"/>
  <c r="BAC13" i="41"/>
  <c r="BHO14" i="41"/>
  <c r="BKE14" i="41"/>
  <c r="AZY14" i="41"/>
  <c r="BEY14" i="41"/>
  <c r="BHW14" i="41"/>
  <c r="BFG14" i="41"/>
  <c r="BLC14" i="41"/>
  <c r="BFW14" i="41"/>
  <c r="BLK14" i="41"/>
  <c r="BGE14" i="41"/>
  <c r="BLS14" i="41"/>
  <c r="BBM14" i="41"/>
  <c r="BMA14" i="41"/>
  <c r="BGU14" i="41"/>
  <c r="BMI14" i="41"/>
  <c r="BHC14" i="41"/>
  <c r="BCC14" i="41"/>
  <c r="BMQ14" i="41"/>
  <c r="BHK14" i="41"/>
  <c r="BFP22" i="41"/>
  <c r="BBK6" i="41"/>
  <c r="BGN6" i="41"/>
  <c r="BHP6" i="41"/>
  <c r="BIV6" i="41"/>
  <c r="BLD6" i="41"/>
  <c r="BNL6" i="41"/>
  <c r="BOR6" i="41"/>
  <c r="BAU7" i="41"/>
  <c r="BFO7" i="41"/>
  <c r="BGU7" i="41"/>
  <c r="BKM7" i="41"/>
  <c r="BLS7" i="41"/>
  <c r="BAC8" i="41"/>
  <c r="BBI8" i="41"/>
  <c r="BEZ8" i="41"/>
  <c r="BFT8" i="41"/>
  <c r="BGO8" i="41"/>
  <c r="BHL8" i="41"/>
  <c r="BIR8" i="41"/>
  <c r="BYF8" i="41" s="1"/>
  <c r="BJX8" i="41"/>
  <c r="BZL8" i="41" s="1"/>
  <c r="BKZ8" i="41"/>
  <c r="BLX8" i="41"/>
  <c r="BNA8" i="41"/>
  <c r="BOG8" i="41"/>
  <c r="BAA9" i="41"/>
  <c r="BBG9" i="41"/>
  <c r="BFS9" i="41"/>
  <c r="BGN9" i="41"/>
  <c r="BIZ9" i="41"/>
  <c r="BJW9" i="41"/>
  <c r="BKQ9" i="41"/>
  <c r="BLL9" i="41"/>
  <c r="BNH9" i="41"/>
  <c r="BAD10" i="41"/>
  <c r="BBR10" i="41"/>
  <c r="BFG10" i="41"/>
  <c r="BGM10" i="41"/>
  <c r="BHS10" i="41"/>
  <c r="BIY10" i="41"/>
  <c r="BKE10" i="41"/>
  <c r="BLK10" i="41"/>
  <c r="BNW10" i="41"/>
  <c r="BPC10" i="41"/>
  <c r="BFV11" i="41"/>
  <c r="BHB11" i="41"/>
  <c r="BIH11" i="41"/>
  <c r="BJN11" i="41"/>
  <c r="BKT11" i="41"/>
  <c r="BMD11" i="41"/>
  <c r="BOI11" i="41"/>
  <c r="BAB12" i="41"/>
  <c r="BKH12" i="41"/>
  <c r="BFB12" i="41"/>
  <c r="BAJ12" i="41"/>
  <c r="BFJ12" i="41"/>
  <c r="BBB12" i="41"/>
  <c r="BNO13" i="41"/>
  <c r="BAS13" i="41"/>
  <c r="BNW13" i="41"/>
  <c r="BBA13" i="41"/>
  <c r="BOE13" i="41"/>
  <c r="BBI13" i="41"/>
  <c r="BOM13" i="41"/>
  <c r="BBQ13" i="41"/>
  <c r="BOU13" i="41"/>
  <c r="BBY13" i="41"/>
  <c r="BPC13" i="41"/>
  <c r="BCG13" i="41"/>
  <c r="BAK13" i="41"/>
  <c r="BEZ17" i="41"/>
  <c r="AZZ17" i="41"/>
  <c r="BFH17" i="41"/>
  <c r="BAH17" i="41"/>
  <c r="BGF17" i="41"/>
  <c r="BBF17" i="41"/>
  <c r="BGN17" i="41"/>
  <c r="BBN17" i="41"/>
  <c r="BOJ22" i="41"/>
  <c r="BGN22" i="41"/>
  <c r="BMJ22" i="41"/>
  <c r="BOZ22" i="41"/>
  <c r="BGG22" i="41"/>
  <c r="BGR8" i="41"/>
  <c r="BIS8" i="41"/>
  <c r="BJY8" i="41"/>
  <c r="BNH8" i="41"/>
  <c r="BXP8" i="41" s="1"/>
  <c r="BON8" i="41"/>
  <c r="BJX9" i="41"/>
  <c r="BFK10" i="41"/>
  <c r="BGQ10" i="41"/>
  <c r="BKI10" i="41"/>
  <c r="BLO10" i="41"/>
  <c r="BAC11" i="41"/>
  <c r="BBI11" i="41"/>
  <c r="BFZ11" i="41"/>
  <c r="BHF11" i="41"/>
  <c r="BKX11" i="41"/>
  <c r="BML11" i="41"/>
  <c r="BBJ12" i="41"/>
  <c r="BMW22" i="41"/>
  <c r="BFA22" i="41"/>
  <c r="BKW22" i="41"/>
  <c r="BNM22" i="41"/>
  <c r="BIG22" i="41"/>
  <c r="U22" i="41"/>
  <c r="BGW22" i="41"/>
  <c r="BMC22" i="41"/>
  <c r="BKC22" i="41"/>
  <c r="BMS22" i="41"/>
  <c r="BPI22" i="41"/>
  <c r="BLM22" i="41"/>
  <c r="BFD8" i="41"/>
  <c r="BHT8" i="41"/>
  <c r="BIZ8" i="41"/>
  <c r="BMF8" i="41"/>
  <c r="BNI8" i="41"/>
  <c r="BOO8" i="41"/>
  <c r="BIJ9" i="41"/>
  <c r="BNP9" i="41"/>
  <c r="BAL10" i="41"/>
  <c r="BBZ10" i="41"/>
  <c r="BIA10" i="41"/>
  <c r="BJG10" i="41"/>
  <c r="BMY10" i="41"/>
  <c r="BOE10" i="41"/>
  <c r="BIP11" i="41"/>
  <c r="BJV11" i="41"/>
  <c r="BLF11" i="41"/>
  <c r="BMZ12" i="41"/>
  <c r="BAD12" i="41"/>
  <c r="BNH12" i="41"/>
  <c r="BAL12" i="41"/>
  <c r="BNP12" i="41"/>
  <c r="BAT12" i="41"/>
  <c r="BON12" i="41"/>
  <c r="BBR12" i="41"/>
  <c r="BBZ12" i="41"/>
  <c r="BNA13" i="41"/>
  <c r="BHU13" i="41"/>
  <c r="BNI13" i="41"/>
  <c r="BIC13" i="41"/>
  <c r="BNQ13" i="41"/>
  <c r="BIK13" i="41"/>
  <c r="BNY13" i="41"/>
  <c r="BIS13" i="41"/>
  <c r="BPE16" i="41"/>
  <c r="BMO16" i="41"/>
  <c r="BLI16" i="41"/>
  <c r="BKK19" i="41"/>
  <c r="BHU19" i="41"/>
  <c r="BFE19" i="41"/>
  <c r="BAM19" i="41"/>
  <c r="BKS19" i="41"/>
  <c r="BFU19" i="41"/>
  <c r="BAU19" i="41"/>
  <c r="BLQ19" i="41"/>
  <c r="BBK19" i="41"/>
  <c r="BCA19" i="41"/>
  <c r="BHA19" i="41"/>
  <c r="BHM22" i="41"/>
  <c r="BGH12" i="41"/>
  <c r="BLF12" i="41"/>
  <c r="BFI13" i="41"/>
  <c r="BKG13" i="41"/>
  <c r="BBG14" i="41"/>
  <c r="BFU14" i="41"/>
  <c r="BGO14" i="41"/>
  <c r="BIG14" i="41"/>
  <c r="BJA14" i="41"/>
  <c r="BJW14" i="41"/>
  <c r="BKS14" i="41"/>
  <c r="BLU14" i="41"/>
  <c r="BMW14" i="41"/>
  <c r="BBI15" i="41"/>
  <c r="BFI15" i="41"/>
  <c r="BKG15" i="41"/>
  <c r="BMS15" i="41"/>
  <c r="BBP16" i="41"/>
  <c r="BIR16" i="41"/>
  <c r="BOC17" i="41"/>
  <c r="BFJ18" i="41"/>
  <c r="BJF18" i="41"/>
  <c r="BEY19" i="41"/>
  <c r="BGU19" i="41"/>
  <c r="BIL19" i="41"/>
  <c r="BKM19" i="41"/>
  <c r="BMI19" i="41"/>
  <c r="BOE19" i="41"/>
  <c r="BAL20" i="41"/>
  <c r="BBR20" i="41"/>
  <c r="BGB20" i="41"/>
  <c r="BGZ20" i="41"/>
  <c r="BHX20" i="41"/>
  <c r="BIT20" i="41"/>
  <c r="BJP20" i="41"/>
  <c r="BKN20" i="41"/>
  <c r="BLL20" i="41"/>
  <c r="BNH20" i="41"/>
  <c r="BOX20" i="41"/>
  <c r="BAK21" i="41"/>
  <c r="BBY21" i="41"/>
  <c r="BHF21" i="41"/>
  <c r="BIT21" i="41"/>
  <c r="BJN21" i="41"/>
  <c r="BLJ21" i="41"/>
  <c r="BMM21" i="41"/>
  <c r="BCJ22" i="41"/>
  <c r="BJR22" i="41"/>
  <c r="BKW14" i="41"/>
  <c r="BNM14" i="41"/>
  <c r="BKO15" i="41"/>
  <c r="BFZ18" i="41"/>
  <c r="BOL18" i="41"/>
  <c r="BGY19" i="41"/>
  <c r="BMQ19" i="41"/>
  <c r="BOQ19" i="41"/>
  <c r="BAM20" i="41"/>
  <c r="BBS20" i="41"/>
  <c r="BCH12" i="41"/>
  <c r="BGX12" i="41"/>
  <c r="BLV12" i="41"/>
  <c r="BFY13" i="41"/>
  <c r="BKW13" i="41"/>
  <c r="BAA14" i="41"/>
  <c r="BBO14" i="41"/>
  <c r="BFE14" i="41"/>
  <c r="BFY14" i="41"/>
  <c r="BHQ14" i="41"/>
  <c r="BIK14" i="41"/>
  <c r="BJG14" i="41"/>
  <c r="BKC14" i="41"/>
  <c r="BKY14" i="41"/>
  <c r="BMC14" i="41"/>
  <c r="BOC14" i="41"/>
  <c r="BBY15" i="41"/>
  <c r="BFY15" i="41"/>
  <c r="BKW15" i="41"/>
  <c r="BCF16" i="41"/>
  <c r="BJH16" i="41"/>
  <c r="BPA16" i="41"/>
  <c r="BPI17" i="41"/>
  <c r="BJV18" i="41"/>
  <c r="BPB18" i="41"/>
  <c r="BJC19" i="41"/>
  <c r="BLB19" i="41"/>
  <c r="BMU19" i="41"/>
  <c r="BAT20" i="41"/>
  <c r="BHH20" i="41"/>
  <c r="BID20" i="41"/>
  <c r="BIZ20" i="41"/>
  <c r="BKR20" i="41"/>
  <c r="BLT20" i="41"/>
  <c r="BMR20" i="41"/>
  <c r="BNL20" i="41"/>
  <c r="BOH20" i="41"/>
  <c r="BPD20" i="41"/>
  <c r="BBI21" i="41"/>
  <c r="BCG21" i="41"/>
  <c r="BFN21" i="41"/>
  <c r="BIH21" i="41"/>
  <c r="BKL21" i="41"/>
  <c r="BLR21" i="41"/>
  <c r="BMX21" i="41"/>
  <c r="BOE21" i="41"/>
  <c r="BAN22" i="41"/>
  <c r="BEX22" i="41"/>
  <c r="BIT22" i="41"/>
  <c r="BHF12" i="41"/>
  <c r="BMD12" i="41"/>
  <c r="BGG13" i="41"/>
  <c r="BLE13" i="41"/>
  <c r="BAI14" i="41"/>
  <c r="BBW14" i="41"/>
  <c r="BGC14" i="41"/>
  <c r="BGW14" i="41"/>
  <c r="BHS14" i="41"/>
  <c r="BIO14" i="41"/>
  <c r="BJI14" i="41"/>
  <c r="BLE14" i="41"/>
  <c r="BME14" i="41"/>
  <c r="BOS14" i="41"/>
  <c r="BGG15" i="41"/>
  <c r="BLE15" i="41"/>
  <c r="BAB16" i="41"/>
  <c r="BJP16" i="41"/>
  <c r="BAF17" i="41"/>
  <c r="BBL17" i="41"/>
  <c r="BGP18" i="41"/>
  <c r="BKL18" i="41"/>
  <c r="BCD19" i="41"/>
  <c r="BFO19" i="41"/>
  <c r="BHK19" i="41"/>
  <c r="BJG19" i="41"/>
  <c r="BLC19" i="41"/>
  <c r="BPC19" i="41"/>
  <c r="BAU20" i="41"/>
  <c r="BCA20" i="41"/>
  <c r="BHL20" i="41"/>
  <c r="BIF20" i="41"/>
  <c r="BJB20" i="41"/>
  <c r="BJX20" i="41"/>
  <c r="BKV20" i="41"/>
  <c r="BMT20" i="41"/>
  <c r="BNP20" i="41"/>
  <c r="BOJ20" i="41"/>
  <c r="BPF20" i="41"/>
  <c r="BAR21" i="41"/>
  <c r="BBP21" i="41"/>
  <c r="BFR21" i="41"/>
  <c r="BGP21" i="41"/>
  <c r="BJR21" i="41"/>
  <c r="BKP21" i="41"/>
  <c r="BLV21" i="41"/>
  <c r="BMY21" i="41"/>
  <c r="BOM21" i="41"/>
  <c r="BBD22" i="41"/>
  <c r="BIY22" i="41"/>
  <c r="BNZ22" i="41"/>
  <c r="BML12" i="41"/>
  <c r="BGO13" i="41"/>
  <c r="BJA13" i="41"/>
  <c r="BLM13" i="41"/>
  <c r="BAK14" i="41"/>
  <c r="BFI14" i="41"/>
  <c r="BHA14" i="41"/>
  <c r="BHU14" i="41"/>
  <c r="BIQ14" i="41"/>
  <c r="BYE14" i="41" s="1"/>
  <c r="BLG14" i="41"/>
  <c r="BMK14" i="41"/>
  <c r="BPI14" i="41"/>
  <c r="BAC15" i="41"/>
  <c r="BCG15" i="41"/>
  <c r="BGO15" i="41"/>
  <c r="BLM15" i="41"/>
  <c r="BAJ16" i="41"/>
  <c r="BEZ16" i="41"/>
  <c r="BJX16" i="41"/>
  <c r="BGL17" i="41"/>
  <c r="BKK17" i="41"/>
  <c r="BAZ18" i="41"/>
  <c r="BLZ18" i="41"/>
  <c r="BJK19" i="41"/>
  <c r="BNK19" i="41"/>
  <c r="BPG19" i="41"/>
  <c r="BGN20" i="41"/>
  <c r="BHN20" i="41"/>
  <c r="BIJ20" i="41"/>
  <c r="BJZ20" i="41"/>
  <c r="BLX20" i="41"/>
  <c r="BNR20" i="41"/>
  <c r="BAS21" i="41"/>
  <c r="BBQ21" i="41"/>
  <c r="BGT21" i="41"/>
  <c r="BJB21" i="41"/>
  <c r="BJV21" i="41"/>
  <c r="BNG21" i="41"/>
  <c r="BHB22" i="41"/>
  <c r="BJB22" i="41"/>
  <c r="BGW13" i="41"/>
  <c r="BJI13" i="41"/>
  <c r="BLU13" i="41"/>
  <c r="BFM14" i="41"/>
  <c r="BHY14" i="41"/>
  <c r="BIS14" i="41"/>
  <c r="BYG14" i="41" s="1"/>
  <c r="BKK14" i="41"/>
  <c r="BLI14" i="41"/>
  <c r="BAK15" i="41"/>
  <c r="BLU15" i="41"/>
  <c r="BHT16" i="41"/>
  <c r="BKF16" i="41"/>
  <c r="BAN17" i="41"/>
  <c r="BLS19" i="41"/>
  <c r="BNO19" i="41"/>
  <c r="T20" i="41"/>
  <c r="BBC20" i="41"/>
  <c r="BBI22" i="41"/>
  <c r="E6" i="41"/>
  <c r="BZM5" i="41"/>
  <c r="AYU8" i="41"/>
  <c r="ARE8" i="41"/>
  <c r="AOR8" i="41"/>
  <c r="BXQ5" i="41"/>
  <c r="H5" i="41"/>
  <c r="ARN6" i="41"/>
  <c r="APA6" i="41"/>
  <c r="AZD6" i="41"/>
  <c r="AZE5" i="41"/>
  <c r="AQW6" i="41"/>
  <c r="AYM6" i="41"/>
  <c r="BLK6" i="41"/>
  <c r="BGE6" i="41"/>
  <c r="BBE6" i="41"/>
  <c r="AOL5" i="41"/>
  <c r="AZF5" i="41"/>
  <c r="T6" i="41"/>
  <c r="ALA6" i="41"/>
  <c r="ALI6" i="41"/>
  <c r="ALX6" i="41"/>
  <c r="AOJ6" i="41"/>
  <c r="BCB6" i="41"/>
  <c r="BOI6" i="41"/>
  <c r="BPX6" i="41"/>
  <c r="BSN6" i="41" s="1"/>
  <c r="BQU6" i="41"/>
  <c r="BTK6" i="41" s="1"/>
  <c r="BRP6" i="41"/>
  <c r="BUF6" i="41" s="1"/>
  <c r="ALC7" i="41"/>
  <c r="ALZ7" i="41"/>
  <c r="AMU7" i="41"/>
  <c r="ANO7" i="41"/>
  <c r="ASO7" i="41" s="1"/>
  <c r="BPO7" i="41"/>
  <c r="BSE7" i="41" s="1"/>
  <c r="BRG8" i="41"/>
  <c r="BTW8" i="41" s="1"/>
  <c r="AYW5" i="41"/>
  <c r="APZ6" i="41"/>
  <c r="ANM6" i="41"/>
  <c r="BKU6" i="41"/>
  <c r="BFO6" i="41"/>
  <c r="BAO6" i="41"/>
  <c r="BMA6" i="41"/>
  <c r="BGU6" i="41"/>
  <c r="BBU6" i="41"/>
  <c r="BIM6" i="41"/>
  <c r="AOT5" i="41"/>
  <c r="ATT5" i="41" s="1"/>
  <c r="AXR5" i="41"/>
  <c r="V5" i="41"/>
  <c r="AKU5" i="41"/>
  <c r="ALC5" i="41"/>
  <c r="ALK5" i="41"/>
  <c r="ALS5" i="41"/>
  <c r="AMA5" i="41"/>
  <c r="AMI5" i="41"/>
  <c r="AMQ5" i="41"/>
  <c r="AMY5" i="41"/>
  <c r="ANG5" i="41"/>
  <c r="ANO5" i="41"/>
  <c r="ASO5" i="41" s="1"/>
  <c r="ANW5" i="41"/>
  <c r="AOE5" i="41"/>
  <c r="AOM5" i="41"/>
  <c r="AOU5" i="41"/>
  <c r="ATU5" i="41" s="1"/>
  <c r="APC5" i="41"/>
  <c r="AUC5" i="41" s="1"/>
  <c r="APK5" i="41"/>
  <c r="AUK5" i="41" s="1"/>
  <c r="APS5" i="41"/>
  <c r="AQA5" i="41"/>
  <c r="ASN5" i="41" s="1"/>
  <c r="AQI5" i="41"/>
  <c r="AQQ5" i="41"/>
  <c r="ATD5" i="41" s="1"/>
  <c r="CCY5" i="41" s="1"/>
  <c r="AQY5" i="41"/>
  <c r="ARO5" i="41"/>
  <c r="AUB5" i="41" s="1"/>
  <c r="ARW5" i="41"/>
  <c r="AUJ5" i="41" s="1"/>
  <c r="ASE5" i="41"/>
  <c r="AUR5" i="41" s="1"/>
  <c r="BAE5" i="41"/>
  <c r="BAM5" i="41"/>
  <c r="BAU5" i="41"/>
  <c r="BBC5" i="41"/>
  <c r="BBK5" i="41"/>
  <c r="BBS5" i="41"/>
  <c r="BCA5" i="41"/>
  <c r="CEF5" i="41" s="1"/>
  <c r="BCI5" i="41"/>
  <c r="BFC5" i="41"/>
  <c r="BFK5" i="41"/>
  <c r="BFS5" i="41"/>
  <c r="BGA5" i="41"/>
  <c r="BGI5" i="41"/>
  <c r="BGQ5" i="41"/>
  <c r="BGY5" i="41"/>
  <c r="BHG5" i="41"/>
  <c r="BHO5" i="41"/>
  <c r="BHW5" i="41"/>
  <c r="K5" i="41" s="1"/>
  <c r="BIE5" i="41"/>
  <c r="BIM5" i="41"/>
  <c r="BIU5" i="41"/>
  <c r="BJC5" i="41"/>
  <c r="BJK5" i="41"/>
  <c r="BYX5" i="41" s="1"/>
  <c r="BJS5" i="41"/>
  <c r="BKA5" i="41"/>
  <c r="BKI5" i="41"/>
  <c r="BKQ5" i="41"/>
  <c r="BKY5" i="41"/>
  <c r="BLG5" i="41"/>
  <c r="BLO5" i="41"/>
  <c r="BLW5" i="41"/>
  <c r="BME5" i="41"/>
  <c r="BMM5" i="41"/>
  <c r="BMU5" i="41"/>
  <c r="BNC5" i="41"/>
  <c r="BNK5" i="41"/>
  <c r="BNS5" i="41"/>
  <c r="BOA5" i="41"/>
  <c r="BOI5" i="41"/>
  <c r="BOQ5" i="41"/>
  <c r="BOY5" i="41"/>
  <c r="BPG5" i="41"/>
  <c r="BZN5" i="41" s="1"/>
  <c r="BPO5" i="41"/>
  <c r="BSE5" i="41" s="1"/>
  <c r="BPW5" i="41"/>
  <c r="BSM5" i="41" s="1"/>
  <c r="BQE5" i="41"/>
  <c r="BSU5" i="41" s="1"/>
  <c r="BQM5" i="41"/>
  <c r="BTC5" i="41" s="1"/>
  <c r="BQU5" i="41"/>
  <c r="BTK5" i="41" s="1"/>
  <c r="BRC5" i="41"/>
  <c r="BTS5" i="41" s="1"/>
  <c r="BRK5" i="41"/>
  <c r="BUA5" i="41" s="1"/>
  <c r="BRS5" i="41"/>
  <c r="BUI5" i="41" s="1"/>
  <c r="U6" i="41"/>
  <c r="AKT6" i="41"/>
  <c r="ALB6" i="41"/>
  <c r="ALK6" i="41"/>
  <c r="AMA6" i="41"/>
  <c r="AMQ6" i="41"/>
  <c r="ANG6" i="41"/>
  <c r="BAN6" i="41"/>
  <c r="BHW6" i="41"/>
  <c r="BPG6" i="41"/>
  <c r="BQB6" i="41"/>
  <c r="BSR6" i="41" s="1"/>
  <c r="BQV6" i="41"/>
  <c r="BTL6" i="41" s="1"/>
  <c r="BRS6" i="41"/>
  <c r="BUI6" i="41" s="1"/>
  <c r="ALG7" i="41"/>
  <c r="AMA7" i="41"/>
  <c r="AMX7" i="41"/>
  <c r="BKG7" i="41"/>
  <c r="BFA7" i="41"/>
  <c r="AZZ7" i="41"/>
  <c r="BMW7" i="41"/>
  <c r="BHQ7" i="41"/>
  <c r="BKO7" i="41"/>
  <c r="BFI7" i="41"/>
  <c r="BAH7" i="41"/>
  <c r="BNE7" i="41"/>
  <c r="BHY7" i="41"/>
  <c r="BKW7" i="41"/>
  <c r="BFQ7" i="41"/>
  <c r="BAP7" i="41"/>
  <c r="BNM7" i="41"/>
  <c r="BIG7" i="41"/>
  <c r="BLE7" i="41"/>
  <c r="BFY7" i="41"/>
  <c r="BAX7" i="41"/>
  <c r="BNU7" i="41"/>
  <c r="BIO7" i="41"/>
  <c r="BLM7" i="41"/>
  <c r="BGG7" i="41"/>
  <c r="BBF7" i="41"/>
  <c r="BOC7" i="41"/>
  <c r="BIW7" i="41"/>
  <c r="BLU7" i="41"/>
  <c r="BGO7" i="41"/>
  <c r="BBN7" i="41"/>
  <c r="BOK7" i="41"/>
  <c r="BJE7" i="41"/>
  <c r="BMC7" i="41"/>
  <c r="BGW7" i="41"/>
  <c r="BBV7" i="41"/>
  <c r="BOS7" i="41"/>
  <c r="BJM7" i="41"/>
  <c r="BMK7" i="41"/>
  <c r="BHE7" i="41"/>
  <c r="BCD7" i="41"/>
  <c r="BPA7" i="41"/>
  <c r="BJU7" i="41"/>
  <c r="BMS7" i="41"/>
  <c r="BHM7" i="41"/>
  <c r="BPI7" i="41"/>
  <c r="BKC7" i="41"/>
  <c r="BAQ7" i="41"/>
  <c r="BPW7" i="41"/>
  <c r="BSM7" i="41" s="1"/>
  <c r="AYG5" i="41"/>
  <c r="AZU5" i="41"/>
  <c r="BKE6" i="41"/>
  <c r="BEY6" i="41"/>
  <c r="AZY6" i="41"/>
  <c r="AQW7" i="41"/>
  <c r="AOJ7" i="41"/>
  <c r="ATJ7" i="41" s="1"/>
  <c r="ANV5" i="41"/>
  <c r="AYX5" i="41"/>
  <c r="AZN5" i="41"/>
  <c r="CBS5" i="41" s="1"/>
  <c r="AKV5" i="41"/>
  <c r="ALD5" i="41"/>
  <c r="ALL5" i="41"/>
  <c r="ALT5" i="41"/>
  <c r="AMB5" i="41"/>
  <c r="AMJ5" i="41"/>
  <c r="AMR5" i="41"/>
  <c r="AMZ5" i="41"/>
  <c r="AQJ5" i="41"/>
  <c r="AQR5" i="41"/>
  <c r="AQZ5" i="41"/>
  <c r="ASF5" i="41"/>
  <c r="AZX5" i="41"/>
  <c r="BAF5" i="41"/>
  <c r="BAN5" i="41"/>
  <c r="BAV5" i="41"/>
  <c r="BBD5" i="41"/>
  <c r="BBL5" i="41"/>
  <c r="BBT5" i="41"/>
  <c r="BCB5" i="41"/>
  <c r="BCJ5" i="41"/>
  <c r="BFD5" i="41"/>
  <c r="BFL5" i="41"/>
  <c r="BFT5" i="41"/>
  <c r="BGB5" i="41"/>
  <c r="BGJ5" i="41"/>
  <c r="BGR5" i="41"/>
  <c r="BGZ5" i="41"/>
  <c r="BHH5" i="41"/>
  <c r="BHP5" i="41"/>
  <c r="BHX5" i="41"/>
  <c r="BIF5" i="41"/>
  <c r="BIN5" i="41"/>
  <c r="BIV5" i="41"/>
  <c r="BJD5" i="41"/>
  <c r="BJL5" i="41"/>
  <c r="BJT5" i="41"/>
  <c r="BKB5" i="41"/>
  <c r="BKJ5" i="41"/>
  <c r="BKR5" i="41"/>
  <c r="BKZ5" i="41"/>
  <c r="BLH5" i="41"/>
  <c r="BLP5" i="41"/>
  <c r="BLX5" i="41"/>
  <c r="BMF5" i="41"/>
  <c r="BMN5" i="41"/>
  <c r="BMV5" i="41"/>
  <c r="BND5" i="41"/>
  <c r="BNL5" i="41"/>
  <c r="BNT5" i="41"/>
  <c r="BOB5" i="41"/>
  <c r="BOJ5" i="41"/>
  <c r="BOR5" i="41"/>
  <c r="BOZ5" i="41"/>
  <c r="BPH5" i="41"/>
  <c r="BPP5" i="41"/>
  <c r="BSF5" i="41" s="1"/>
  <c r="BPX5" i="41"/>
  <c r="BSN5" i="41" s="1"/>
  <c r="BQF5" i="41"/>
  <c r="BSV5" i="41" s="1"/>
  <c r="BQN5" i="41"/>
  <c r="BTD5" i="41" s="1"/>
  <c r="BQV5" i="41"/>
  <c r="BTL5" i="41" s="1"/>
  <c r="BRD5" i="41"/>
  <c r="BTT5" i="41" s="1"/>
  <c r="BRL5" i="41"/>
  <c r="BUB5" i="41" s="1"/>
  <c r="BRT5" i="41"/>
  <c r="BUJ5" i="41" s="1"/>
  <c r="V6" i="41"/>
  <c r="AKU6" i="41"/>
  <c r="ALC6" i="41"/>
  <c r="ALL6" i="41"/>
  <c r="AMB6" i="41"/>
  <c r="AMR6" i="41"/>
  <c r="BKH6" i="41"/>
  <c r="BFB6" i="41"/>
  <c r="BAA6" i="41"/>
  <c r="BMX6" i="41"/>
  <c r="BHR6" i="41"/>
  <c r="BKP6" i="41"/>
  <c r="BFJ6" i="41"/>
  <c r="BAI6" i="41"/>
  <c r="BNF6" i="41"/>
  <c r="BHZ6" i="41"/>
  <c r="BKX6" i="41"/>
  <c r="BFR6" i="41"/>
  <c r="BAQ6" i="41"/>
  <c r="BNN6" i="41"/>
  <c r="BIH6" i="41"/>
  <c r="BLF6" i="41"/>
  <c r="BFZ6" i="41"/>
  <c r="BAY6" i="41"/>
  <c r="BNV6" i="41"/>
  <c r="BIP6" i="41"/>
  <c r="BLN6" i="41"/>
  <c r="BGH6" i="41"/>
  <c r="BBG6" i="41"/>
  <c r="BOD6" i="41"/>
  <c r="BIX6" i="41"/>
  <c r="BLV6" i="41"/>
  <c r="BGP6" i="41"/>
  <c r="BOL6" i="41"/>
  <c r="BJF6" i="41"/>
  <c r="BMD6" i="41"/>
  <c r="BGX6" i="41"/>
  <c r="BOT6" i="41"/>
  <c r="BJN6" i="41"/>
  <c r="BML6" i="41"/>
  <c r="BHF6" i="41"/>
  <c r="BPB6" i="41"/>
  <c r="BJV6" i="41"/>
  <c r="BAR6" i="41"/>
  <c r="BIU6" i="41"/>
  <c r="BNS6" i="41"/>
  <c r="BQE6" i="41"/>
  <c r="BSU6" i="41" s="1"/>
  <c r="BQZ6" i="41"/>
  <c r="BTP6" i="41" s="1"/>
  <c r="BRT6" i="41"/>
  <c r="BUJ6" i="41" s="1"/>
  <c r="ALJ7" i="41"/>
  <c r="AME7" i="41"/>
  <c r="AMY7" i="41"/>
  <c r="BKH7" i="41"/>
  <c r="BFB7" i="41"/>
  <c r="BAB7" i="41"/>
  <c r="BMX7" i="41"/>
  <c r="BHR7" i="41"/>
  <c r="BKP7" i="41"/>
  <c r="BFJ7" i="41"/>
  <c r="BAJ7" i="41"/>
  <c r="BNF7" i="41"/>
  <c r="BHZ7" i="41"/>
  <c r="BKX7" i="41"/>
  <c r="BFR7" i="41"/>
  <c r="BAR7" i="41"/>
  <c r="BNN7" i="41"/>
  <c r="BIH7" i="41"/>
  <c r="BLF7" i="41"/>
  <c r="BFZ7" i="41"/>
  <c r="BAZ7" i="41"/>
  <c r="BNV7" i="41"/>
  <c r="BIP7" i="41"/>
  <c r="BLN7" i="41"/>
  <c r="BGH7" i="41"/>
  <c r="BBH7" i="41"/>
  <c r="BOD7" i="41"/>
  <c r="BIX7" i="41"/>
  <c r="BLV7" i="41"/>
  <c r="BGP7" i="41"/>
  <c r="BBP7" i="41"/>
  <c r="BOL7" i="41"/>
  <c r="BJF7" i="41"/>
  <c r="BMD7" i="41"/>
  <c r="BGX7" i="41"/>
  <c r="BBX7" i="41"/>
  <c r="BOT7" i="41"/>
  <c r="BJN7" i="41"/>
  <c r="BML7" i="41"/>
  <c r="BHF7" i="41"/>
  <c r="BCF7" i="41"/>
  <c r="BPB7" i="41"/>
  <c r="BJV7" i="41"/>
  <c r="BBO7" i="41"/>
  <c r="BQE7" i="41"/>
  <c r="BSU7" i="41" s="1"/>
  <c r="AKY8" i="41"/>
  <c r="BKD8" i="41"/>
  <c r="BEX8" i="41"/>
  <c r="BMT8" i="41"/>
  <c r="BHN8" i="41"/>
  <c r="AZX8" i="41"/>
  <c r="BKL8" i="41"/>
  <c r="BFF8" i="41"/>
  <c r="BNB8" i="41"/>
  <c r="BHV8" i="41"/>
  <c r="BKT8" i="41"/>
  <c r="BFN8" i="41"/>
  <c r="BNJ8" i="41"/>
  <c r="G8" i="41" s="1"/>
  <c r="BID8" i="41"/>
  <c r="T8" i="41"/>
  <c r="BAN8" i="41"/>
  <c r="BLB8" i="41"/>
  <c r="BFV8" i="41"/>
  <c r="BNR8" i="41"/>
  <c r="BIL8" i="41"/>
  <c r="BLJ8" i="41"/>
  <c r="BGD8" i="41"/>
  <c r="BNZ8" i="41"/>
  <c r="BIT8" i="41"/>
  <c r="BBD8" i="41"/>
  <c r="BLR8" i="41"/>
  <c r="BYO8" i="41" s="1"/>
  <c r="BGL8" i="41"/>
  <c r="BOH8" i="41"/>
  <c r="BJB8" i="41"/>
  <c r="BLZ8" i="41"/>
  <c r="BGT8" i="41"/>
  <c r="BOP8" i="41"/>
  <c r="BJJ8" i="41"/>
  <c r="BBT8" i="41"/>
  <c r="BMH8" i="41"/>
  <c r="BHB8" i="41"/>
  <c r="BOX8" i="41"/>
  <c r="BJR8" i="41"/>
  <c r="BMP8" i="41"/>
  <c r="BHJ8" i="41"/>
  <c r="BPF8" i="41"/>
  <c r="BJZ8" i="41"/>
  <c r="BCJ8" i="41"/>
  <c r="AXQ5" i="41"/>
  <c r="ASC6" i="41"/>
  <c r="AZS6" i="41"/>
  <c r="BLS6" i="41"/>
  <c r="BGM6" i="41"/>
  <c r="BBM6" i="41"/>
  <c r="APP6" i="41"/>
  <c r="AKW5" i="41"/>
  <c r="ALE5" i="41"/>
  <c r="ALM5" i="41"/>
  <c r="ALU5" i="41"/>
  <c r="AMC5" i="41"/>
  <c r="AMK5" i="41"/>
  <c r="AMS5" i="41"/>
  <c r="ANA5" i="41"/>
  <c r="AZY5" i="41"/>
  <c r="BAG5" i="41"/>
  <c r="BAO5" i="41"/>
  <c r="BAW5" i="41"/>
  <c r="BBE5" i="41"/>
  <c r="BBM5" i="41"/>
  <c r="BBU5" i="41"/>
  <c r="BCC5" i="41"/>
  <c r="BFE5" i="41"/>
  <c r="BFM5" i="41"/>
  <c r="BFU5" i="41"/>
  <c r="BGC5" i="41"/>
  <c r="BGK5" i="41"/>
  <c r="BGS5" i="41"/>
  <c r="BHA5" i="41"/>
  <c r="BHI5" i="41"/>
  <c r="BHQ5" i="41"/>
  <c r="BHY5" i="41"/>
  <c r="BIG5" i="41"/>
  <c r="BIO5" i="41"/>
  <c r="BIW5" i="41"/>
  <c r="BJE5" i="41"/>
  <c r="BJM5" i="41"/>
  <c r="BJU5" i="41"/>
  <c r="BKC5" i="41"/>
  <c r="BMW5" i="41"/>
  <c r="BNE5" i="41"/>
  <c r="BNM5" i="41"/>
  <c r="BNU5" i="41"/>
  <c r="BOC5" i="41"/>
  <c r="BOK5" i="41"/>
  <c r="BOS5" i="41"/>
  <c r="BPA5" i="41"/>
  <c r="BPQ5" i="41"/>
  <c r="BSG5" i="41" s="1"/>
  <c r="BPY5" i="41"/>
  <c r="BSO5" i="41" s="1"/>
  <c r="BQG5" i="41"/>
  <c r="BSW5" i="41" s="1"/>
  <c r="BQO5" i="41"/>
  <c r="BTE5" i="41" s="1"/>
  <c r="BQW5" i="41"/>
  <c r="BTM5" i="41" s="1"/>
  <c r="BRE5" i="41"/>
  <c r="BTU5" i="41" s="1"/>
  <c r="BRM5" i="41"/>
  <c r="BUC5" i="41" s="1"/>
  <c r="BRU5" i="41"/>
  <c r="BUK5" i="41" s="1"/>
  <c r="BXI5" i="41"/>
  <c r="AKV6" i="41"/>
  <c r="ALD6" i="41"/>
  <c r="ALO6" i="41"/>
  <c r="AME6" i="41"/>
  <c r="AMU6" i="41"/>
  <c r="BAC6" i="41"/>
  <c r="BMY6" i="41"/>
  <c r="BHS6" i="41"/>
  <c r="BAK6" i="41"/>
  <c r="BNG6" i="41"/>
  <c r="BIA6" i="41"/>
  <c r="BAS6" i="41"/>
  <c r="BNO6" i="41"/>
  <c r="BII6" i="41"/>
  <c r="BBA6" i="41"/>
  <c r="BNW6" i="41"/>
  <c r="BIQ6" i="41"/>
  <c r="BBI6" i="41"/>
  <c r="BOE6" i="41"/>
  <c r="BIY6" i="41"/>
  <c r="BBQ6" i="41"/>
  <c r="BOM6" i="41"/>
  <c r="BJG6" i="41"/>
  <c r="BBY6" i="41"/>
  <c r="BOU6" i="41"/>
  <c r="BJO6" i="41"/>
  <c r="BCG6" i="41"/>
  <c r="BPC6" i="41"/>
  <c r="BJW6" i="41"/>
  <c r="AZX6" i="41"/>
  <c r="BBP6" i="41"/>
  <c r="BHG6" i="41"/>
  <c r="BME6" i="41"/>
  <c r="BOQ6" i="41"/>
  <c r="BPL6" i="41"/>
  <c r="BSB6" i="41" s="1"/>
  <c r="BQF6" i="41"/>
  <c r="BSV6" i="41" s="1"/>
  <c r="BRC6" i="41"/>
  <c r="BTS6" i="41" s="1"/>
  <c r="BRX6" i="41"/>
  <c r="BUN6" i="41" s="1"/>
  <c r="ALK7" i="41"/>
  <c r="AMH7" i="41"/>
  <c r="ANC7" i="41"/>
  <c r="BAA7" i="41"/>
  <c r="BQM7" i="41"/>
  <c r="BTC7" i="41" s="1"/>
  <c r="ALO8" i="41"/>
  <c r="BCB8" i="41"/>
  <c r="BBD6" i="41"/>
  <c r="ASD6" i="41"/>
  <c r="APQ6" i="41"/>
  <c r="AKX5" i="41"/>
  <c r="ALF5" i="41"/>
  <c r="ALN5" i="41"/>
  <c r="ALV5" i="41"/>
  <c r="AMD5" i="41"/>
  <c r="AML5" i="41"/>
  <c r="AMT5" i="41"/>
  <c r="ANB5" i="41"/>
  <c r="AZZ5" i="41"/>
  <c r="BAH5" i="41"/>
  <c r="BAP5" i="41"/>
  <c r="BAX5" i="41"/>
  <c r="BBF5" i="41"/>
  <c r="BBN5" i="41"/>
  <c r="BBV5" i="41"/>
  <c r="BCD5" i="41"/>
  <c r="BEX5" i="41"/>
  <c r="BFF5" i="41"/>
  <c r="BFN5" i="41"/>
  <c r="BFV5" i="41"/>
  <c r="BGD5" i="41"/>
  <c r="BGL5" i="41"/>
  <c r="BGT5" i="41"/>
  <c r="BHB5" i="41"/>
  <c r="BHJ5" i="41"/>
  <c r="BHR5" i="41"/>
  <c r="BHZ5" i="41"/>
  <c r="BIH5" i="41"/>
  <c r="BIP5" i="41"/>
  <c r="BIX5" i="41"/>
  <c r="BJF5" i="41"/>
  <c r="BJN5" i="41"/>
  <c r="BJV5" i="41"/>
  <c r="BMX5" i="41"/>
  <c r="BNF5" i="41"/>
  <c r="BNN5" i="41"/>
  <c r="BNV5" i="41"/>
  <c r="BOD5" i="41"/>
  <c r="BOL5" i="41"/>
  <c r="BOT5" i="41"/>
  <c r="BPB5" i="41"/>
  <c r="BPJ5" i="41"/>
  <c r="BRZ5" i="41" s="1"/>
  <c r="BPR5" i="41"/>
  <c r="BSH5" i="41" s="1"/>
  <c r="BPZ5" i="41"/>
  <c r="BSP5" i="41" s="1"/>
  <c r="BQH5" i="41"/>
  <c r="BSX5" i="41" s="1"/>
  <c r="BQP5" i="41"/>
  <c r="BTF5" i="41" s="1"/>
  <c r="BQX5" i="41"/>
  <c r="BTN5" i="41" s="1"/>
  <c r="BRF5" i="41"/>
  <c r="BTV5" i="41" s="1"/>
  <c r="BRN5" i="41"/>
  <c r="BUD5" i="41" s="1"/>
  <c r="BRV5" i="41"/>
  <c r="BUL5" i="41" s="1"/>
  <c r="AKW6" i="41"/>
  <c r="ALE6" i="41"/>
  <c r="ALP6" i="41"/>
  <c r="AMF6" i="41"/>
  <c r="AMV6" i="41"/>
  <c r="AXP6" i="41"/>
  <c r="BAB6" i="41"/>
  <c r="BFS6" i="41"/>
  <c r="BIE6" i="41"/>
  <c r="BKQ6" i="41"/>
  <c r="BPO6" i="41"/>
  <c r="BSE6" i="41" s="1"/>
  <c r="BQJ6" i="41"/>
  <c r="BSZ6" i="41" s="1"/>
  <c r="BRD6" i="41"/>
  <c r="BTT6" i="41" s="1"/>
  <c r="AKT7" i="41"/>
  <c r="ALO7" i="41"/>
  <c r="AMI7" i="41"/>
  <c r="ANF7" i="41"/>
  <c r="AXR7" i="41"/>
  <c r="AYM7" i="41"/>
  <c r="BAY7" i="41"/>
  <c r="BQU7" i="41"/>
  <c r="BTK7" i="41" s="1"/>
  <c r="BAF8" i="41"/>
  <c r="BYW8" i="41"/>
  <c r="AZM5" i="41"/>
  <c r="AQH6" i="41"/>
  <c r="ANU6" i="41"/>
  <c r="BLC6" i="41"/>
  <c r="BFW6" i="41"/>
  <c r="BAW6" i="41"/>
  <c r="BMQ6" i="41"/>
  <c r="BHK6" i="41"/>
  <c r="BNK6" i="41"/>
  <c r="ARQ7" i="41"/>
  <c r="APD7" i="41"/>
  <c r="U5" i="41"/>
  <c r="BRV22" i="41"/>
  <c r="BUL22" i="41" s="1"/>
  <c r="BRN22" i="41"/>
  <c r="BUD22" i="41" s="1"/>
  <c r="BRF22" i="41"/>
  <c r="BTV22" i="41" s="1"/>
  <c r="BQX22" i="41"/>
  <c r="BTN22" i="41" s="1"/>
  <c r="BQP22" i="41"/>
  <c r="BTF22" i="41" s="1"/>
  <c r="BQH22" i="41"/>
  <c r="BSX22" i="41" s="1"/>
  <c r="BPZ22" i="41"/>
  <c r="BSP22" i="41" s="1"/>
  <c r="BPR22" i="41"/>
  <c r="BSH22" i="41" s="1"/>
  <c r="BPJ22" i="41"/>
  <c r="BRZ22" i="41" s="1"/>
  <c r="BRS22" i="41"/>
  <c r="BUI22" i="41" s="1"/>
  <c r="BRK22" i="41"/>
  <c r="BUA22" i="41" s="1"/>
  <c r="BRC22" i="41"/>
  <c r="BTS22" i="41" s="1"/>
  <c r="BQU22" i="41"/>
  <c r="BTK22" i="41" s="1"/>
  <c r="BQM22" i="41"/>
  <c r="BTC22" i="41" s="1"/>
  <c r="BQE22" i="41"/>
  <c r="BSU22" i="41" s="1"/>
  <c r="BPW22" i="41"/>
  <c r="BSM22" i="41" s="1"/>
  <c r="BPO22" i="41"/>
  <c r="BSE22" i="41" s="1"/>
  <c r="BRY22" i="41"/>
  <c r="BUO22" i="41" s="1"/>
  <c r="BRO22" i="41"/>
  <c r="BUE22" i="41" s="1"/>
  <c r="BRD22" i="41"/>
  <c r="BTT22" i="41" s="1"/>
  <c r="BQS22" i="41"/>
  <c r="BTI22" i="41" s="1"/>
  <c r="BQI22" i="41"/>
  <c r="BSY22" i="41" s="1"/>
  <c r="BPX22" i="41"/>
  <c r="BSN22" i="41" s="1"/>
  <c r="BPM22" i="41"/>
  <c r="BSC22" i="41" s="1"/>
  <c r="BRX22" i="41"/>
  <c r="BUN22" i="41" s="1"/>
  <c r="BRM22" i="41"/>
  <c r="BUC22" i="41" s="1"/>
  <c r="BRB22" i="41"/>
  <c r="BTR22" i="41" s="1"/>
  <c r="BQR22" i="41"/>
  <c r="BTH22" i="41" s="1"/>
  <c r="BQG22" i="41"/>
  <c r="BSW22" i="41" s="1"/>
  <c r="BPV22" i="41"/>
  <c r="BSL22" i="41" s="1"/>
  <c r="BPL22" i="41"/>
  <c r="BSB22" i="41" s="1"/>
  <c r="BRT22" i="41"/>
  <c r="BUJ22" i="41" s="1"/>
  <c r="BRI22" i="41"/>
  <c r="BTY22" i="41" s="1"/>
  <c r="BQY22" i="41"/>
  <c r="BTO22" i="41" s="1"/>
  <c r="BQN22" i="41"/>
  <c r="BTD22" i="41" s="1"/>
  <c r="BQC22" i="41"/>
  <c r="BSS22" i="41" s="1"/>
  <c r="BPS22" i="41"/>
  <c r="BSI22" i="41" s="1"/>
  <c r="BRW22" i="41"/>
  <c r="BUM22" i="41" s="1"/>
  <c r="BRG22" i="41"/>
  <c r="BTW22" i="41" s="1"/>
  <c r="BQO22" i="41"/>
  <c r="BTE22" i="41" s="1"/>
  <c r="BPY22" i="41"/>
  <c r="BSO22" i="41" s="1"/>
  <c r="BRR22" i="41"/>
  <c r="BUH22" i="41" s="1"/>
  <c r="BRA22" i="41"/>
  <c r="BTQ22" i="41" s="1"/>
  <c r="BQK22" i="41"/>
  <c r="BTA22" i="41" s="1"/>
  <c r="BPT22" i="41"/>
  <c r="BSJ22" i="41" s="1"/>
  <c r="BRP22" i="41"/>
  <c r="BUF22" i="41" s="1"/>
  <c r="BQW22" i="41"/>
  <c r="BTM22" i="41" s="1"/>
  <c r="BQF22" i="41"/>
  <c r="BSV22" i="41" s="1"/>
  <c r="BPP22" i="41"/>
  <c r="BSF22" i="41" s="1"/>
  <c r="BRL22" i="41"/>
  <c r="BUB22" i="41" s="1"/>
  <c r="BQV22" i="41"/>
  <c r="BTL22" i="41" s="1"/>
  <c r="BQD22" i="41"/>
  <c r="BST22" i="41" s="1"/>
  <c r="BPN22" i="41"/>
  <c r="BSD22" i="41" s="1"/>
  <c r="BRU22" i="41"/>
  <c r="BUK22" i="41" s="1"/>
  <c r="BQL22" i="41"/>
  <c r="BTB22" i="41" s="1"/>
  <c r="ANC22" i="41"/>
  <c r="AMU22" i="41"/>
  <c r="AMM22" i="41"/>
  <c r="AME22" i="41"/>
  <c r="ALW22" i="41"/>
  <c r="ALO22" i="41"/>
  <c r="ALG22" i="41"/>
  <c r="AKY22" i="41"/>
  <c r="BRE22" i="41"/>
  <c r="BTU22" i="41" s="1"/>
  <c r="BPU22" i="41"/>
  <c r="BSK22" i="41" s="1"/>
  <c r="ANG22" i="41"/>
  <c r="AMY22" i="41"/>
  <c r="AMQ22" i="41"/>
  <c r="AMI22" i="41"/>
  <c r="AMA22" i="41"/>
  <c r="ALS22" i="41"/>
  <c r="ALK22" i="41"/>
  <c r="ALC22" i="41"/>
  <c r="AKU22" i="41"/>
  <c r="BQT22" i="41"/>
  <c r="BTJ22" i="41" s="1"/>
  <c r="BPK22" i="41"/>
  <c r="BSA22" i="41" s="1"/>
  <c r="ANE22" i="41"/>
  <c r="AMW22" i="41"/>
  <c r="AMO22" i="41"/>
  <c r="AMG22" i="41"/>
  <c r="ALY22" i="41"/>
  <c r="ALQ22" i="41"/>
  <c r="ALI22" i="41"/>
  <c r="ALA22" i="41"/>
  <c r="BQQ22" i="41"/>
  <c r="BTG22" i="41" s="1"/>
  <c r="AND22" i="41"/>
  <c r="AMV22" i="41"/>
  <c r="AMN22" i="41"/>
  <c r="AMF22" i="41"/>
  <c r="ALX22" i="41"/>
  <c r="ALP22" i="41"/>
  <c r="ALH22" i="41"/>
  <c r="AKZ22" i="41"/>
  <c r="BPQ22" i="41"/>
  <c r="BSG22" i="41" s="1"/>
  <c r="ANF22" i="41"/>
  <c r="AMP22" i="41"/>
  <c r="ALZ22" i="41"/>
  <c r="ALJ22" i="41"/>
  <c r="AKT22" i="41"/>
  <c r="BRX21" i="41"/>
  <c r="BUN21" i="41" s="1"/>
  <c r="BRP21" i="41"/>
  <c r="BUF21" i="41" s="1"/>
  <c r="BRH21" i="41"/>
  <c r="BTX21" i="41" s="1"/>
  <c r="BQZ21" i="41"/>
  <c r="BTP21" i="41" s="1"/>
  <c r="BQR21" i="41"/>
  <c r="BTH21" i="41" s="1"/>
  <c r="BQJ21" i="41"/>
  <c r="BSZ21" i="41" s="1"/>
  <c r="BQB21" i="41"/>
  <c r="BSR21" i="41" s="1"/>
  <c r="BPT21" i="41"/>
  <c r="BSJ21" i="41" s="1"/>
  <c r="BPL21" i="41"/>
  <c r="BSB21" i="41" s="1"/>
  <c r="BQZ22" i="41"/>
  <c r="BTP22" i="41" s="1"/>
  <c r="AMX22" i="41"/>
  <c r="AMH22" i="41"/>
  <c r="ALR22" i="41"/>
  <c r="ALB22" i="41"/>
  <c r="BRT21" i="41"/>
  <c r="BUJ21" i="41" s="1"/>
  <c r="BRL21" i="41"/>
  <c r="BUB21" i="41" s="1"/>
  <c r="BRD21" i="41"/>
  <c r="BTT21" i="41" s="1"/>
  <c r="BQV21" i="41"/>
  <c r="BTL21" i="41" s="1"/>
  <c r="BQN21" i="41"/>
  <c r="BTD21" i="41" s="1"/>
  <c r="BQF21" i="41"/>
  <c r="BSV21" i="41" s="1"/>
  <c r="BPX21" i="41"/>
  <c r="BSN21" i="41" s="1"/>
  <c r="BPP21" i="41"/>
  <c r="BSF21" i="41" s="1"/>
  <c r="BQB22" i="41"/>
  <c r="BSR22" i="41" s="1"/>
  <c r="AMS22" i="41"/>
  <c r="AMC22" i="41"/>
  <c r="ALM22" i="41"/>
  <c r="AKW22" i="41"/>
  <c r="BRR21" i="41"/>
  <c r="BUH21" i="41" s="1"/>
  <c r="BRJ21" i="41"/>
  <c r="BTZ21" i="41" s="1"/>
  <c r="BRB21" i="41"/>
  <c r="BTR21" i="41" s="1"/>
  <c r="BQT21" i="41"/>
  <c r="BTJ21" i="41" s="1"/>
  <c r="BQL21" i="41"/>
  <c r="BTB21" i="41" s="1"/>
  <c r="BQD21" i="41"/>
  <c r="BST21" i="41" s="1"/>
  <c r="BPV21" i="41"/>
  <c r="BSL21" i="41" s="1"/>
  <c r="BPN21" i="41"/>
  <c r="BSD21" i="41" s="1"/>
  <c r="BQA22" i="41"/>
  <c r="BSQ22" i="41" s="1"/>
  <c r="AMR22" i="41"/>
  <c r="AMB22" i="41"/>
  <c r="ALL22" i="41"/>
  <c r="AKV22" i="41"/>
  <c r="BRY21" i="41"/>
  <c r="BUO21" i="41" s="1"/>
  <c r="BRQ21" i="41"/>
  <c r="BUG21" i="41" s="1"/>
  <c r="BRI21" i="41"/>
  <c r="BTY21" i="41" s="1"/>
  <c r="BRA21" i="41"/>
  <c r="BTQ21" i="41" s="1"/>
  <c r="BQS21" i="41"/>
  <c r="BTI21" i="41" s="1"/>
  <c r="BQK21" i="41"/>
  <c r="BTA21" i="41" s="1"/>
  <c r="BQC21" i="41"/>
  <c r="BSS21" i="41" s="1"/>
  <c r="BPU21" i="41"/>
  <c r="BSK21" i="41" s="1"/>
  <c r="BPM21" i="41"/>
  <c r="BSC21" i="41" s="1"/>
  <c r="ANA22" i="41"/>
  <c r="ALU22" i="41"/>
  <c r="BRN21" i="41"/>
  <c r="BUD21" i="41" s="1"/>
  <c r="BQX21" i="41"/>
  <c r="BTN21" i="41" s="1"/>
  <c r="BQH21" i="41"/>
  <c r="BSX21" i="41" s="1"/>
  <c r="BPR21" i="41"/>
  <c r="BSH21" i="41" s="1"/>
  <c r="ANG21" i="41"/>
  <c r="AMY21" i="41"/>
  <c r="AMQ21" i="41"/>
  <c r="AMI21" i="41"/>
  <c r="AMA21" i="41"/>
  <c r="ALS21" i="41"/>
  <c r="ALK21" i="41"/>
  <c r="ALC21" i="41"/>
  <c r="AKU21" i="41"/>
  <c r="AMZ22" i="41"/>
  <c r="ALT22" i="41"/>
  <c r="BRM21" i="41"/>
  <c r="BUC21" i="41" s="1"/>
  <c r="BQW21" i="41"/>
  <c r="BTM21" i="41" s="1"/>
  <c r="BQG21" i="41"/>
  <c r="BSW21" i="41" s="1"/>
  <c r="BRQ22" i="41"/>
  <c r="BUG22" i="41" s="1"/>
  <c r="BRJ22" i="41"/>
  <c r="BTZ22" i="41" s="1"/>
  <c r="AMK22" i="41"/>
  <c r="ALE22" i="41"/>
  <c r="BRV21" i="41"/>
  <c r="BUL21" i="41" s="1"/>
  <c r="BRF21" i="41"/>
  <c r="BTV21" i="41" s="1"/>
  <c r="BQP21" i="41"/>
  <c r="BTF21" i="41" s="1"/>
  <c r="BPZ21" i="41"/>
  <c r="BSP21" i="41" s="1"/>
  <c r="BPJ21" i="41"/>
  <c r="BRZ21" i="41" s="1"/>
  <c r="ANC21" i="41"/>
  <c r="AMU21" i="41"/>
  <c r="AMM21" i="41"/>
  <c r="AME21" i="41"/>
  <c r="ALW21" i="41"/>
  <c r="ALO21" i="41"/>
  <c r="ALG21" i="41"/>
  <c r="AKY21" i="41"/>
  <c r="BRH22" i="41"/>
  <c r="BTX22" i="41" s="1"/>
  <c r="BQJ22" i="41"/>
  <c r="BSZ22" i="41" s="1"/>
  <c r="AMD22" i="41"/>
  <c r="AKX22" i="41"/>
  <c r="BRS21" i="41"/>
  <c r="BUI21" i="41" s="1"/>
  <c r="BRC21" i="41"/>
  <c r="BTS21" i="41" s="1"/>
  <c r="BQM21" i="41"/>
  <c r="BTC21" i="41" s="1"/>
  <c r="BPW21" i="41"/>
  <c r="BSM21" i="41" s="1"/>
  <c r="ANA21" i="41"/>
  <c r="AMS21" i="41"/>
  <c r="AMK21" i="41"/>
  <c r="AMC21" i="41"/>
  <c r="ALU21" i="41"/>
  <c r="ALM21" i="41"/>
  <c r="ALE21" i="41"/>
  <c r="AKW21" i="41"/>
  <c r="ANB22" i="41"/>
  <c r="ALV22" i="41"/>
  <c r="BRO21" i="41"/>
  <c r="BUE21" i="41" s="1"/>
  <c r="BQY21" i="41"/>
  <c r="BTO21" i="41" s="1"/>
  <c r="BQI21" i="41"/>
  <c r="BSY21" i="41" s="1"/>
  <c r="BPS21" i="41"/>
  <c r="BSI21" i="41" s="1"/>
  <c r="AMZ21" i="41"/>
  <c r="AMR21" i="41"/>
  <c r="AMJ21" i="41"/>
  <c r="AMB21" i="41"/>
  <c r="ALT21" i="41"/>
  <c r="ALL21" i="41"/>
  <c r="ALD21" i="41"/>
  <c r="AKV21" i="41"/>
  <c r="BRU21" i="41"/>
  <c r="BUK21" i="41" s="1"/>
  <c r="BQA21" i="41"/>
  <c r="BSQ21" i="41" s="1"/>
  <c r="ANF21" i="41"/>
  <c r="AMP21" i="41"/>
  <c r="ALZ21" i="41"/>
  <c r="ALJ21" i="41"/>
  <c r="AKT21" i="41"/>
  <c r="BRU20" i="41"/>
  <c r="BUK20" i="41" s="1"/>
  <c r="BRM20" i="41"/>
  <c r="BUC20" i="41" s="1"/>
  <c r="BRE20" i="41"/>
  <c r="BTU20" i="41" s="1"/>
  <c r="BQW20" i="41"/>
  <c r="BTM20" i="41" s="1"/>
  <c r="BQO20" i="41"/>
  <c r="BTE20" i="41" s="1"/>
  <c r="BQG20" i="41"/>
  <c r="BSW20" i="41" s="1"/>
  <c r="BPY20" i="41"/>
  <c r="BSO20" i="41" s="1"/>
  <c r="BPQ20" i="41"/>
  <c r="BSG20" i="41" s="1"/>
  <c r="ANA20" i="41"/>
  <c r="AMS20" i="41"/>
  <c r="AMK20" i="41"/>
  <c r="AMC20" i="41"/>
  <c r="ALU20" i="41"/>
  <c r="ALM20" i="41"/>
  <c r="ALE20" i="41"/>
  <c r="AKW20" i="41"/>
  <c r="AMT22" i="41"/>
  <c r="BRK21" i="41"/>
  <c r="BUA21" i="41" s="1"/>
  <c r="BPY21" i="41"/>
  <c r="BSO21" i="41" s="1"/>
  <c r="ALN22" i="41"/>
  <c r="BQU21" i="41"/>
  <c r="BTK21" i="41" s="1"/>
  <c r="BPK21" i="41"/>
  <c r="BSA21" i="41" s="1"/>
  <c r="AMX21" i="41"/>
  <c r="AMH21" i="41"/>
  <c r="ALR21" i="41"/>
  <c r="ALB21" i="41"/>
  <c r="BRY20" i="41"/>
  <c r="BUO20" i="41" s="1"/>
  <c r="BRQ20" i="41"/>
  <c r="BUG20" i="41" s="1"/>
  <c r="BRI20" i="41"/>
  <c r="BTY20" i="41" s="1"/>
  <c r="BRA20" i="41"/>
  <c r="BTQ20" i="41" s="1"/>
  <c r="BQS20" i="41"/>
  <c r="BTI20" i="41" s="1"/>
  <c r="BQK20" i="41"/>
  <c r="BTA20" i="41" s="1"/>
  <c r="BQC20" i="41"/>
  <c r="BSS20" i="41" s="1"/>
  <c r="BPU20" i="41"/>
  <c r="BSK20" i="41" s="1"/>
  <c r="BPM20" i="41"/>
  <c r="BSC20" i="41" s="1"/>
  <c r="ANE20" i="41"/>
  <c r="AMW20" i="41"/>
  <c r="AMO20" i="41"/>
  <c r="AMG20" i="41"/>
  <c r="ALY20" i="41"/>
  <c r="ALQ20" i="41"/>
  <c r="ALI20" i="41"/>
  <c r="ALA20" i="41"/>
  <c r="ALF22" i="41"/>
  <c r="BQQ21" i="41"/>
  <c r="BTG21" i="41" s="1"/>
  <c r="ALD22" i="41"/>
  <c r="BQO21" i="41"/>
  <c r="BTE21" i="41" s="1"/>
  <c r="AMV21" i="41"/>
  <c r="AMF21" i="41"/>
  <c r="ALP21" i="41"/>
  <c r="AKZ21" i="41"/>
  <c r="BRW20" i="41"/>
  <c r="BUM20" i="41" s="1"/>
  <c r="BRO20" i="41"/>
  <c r="BUE20" i="41" s="1"/>
  <c r="BRG20" i="41"/>
  <c r="BTW20" i="41" s="1"/>
  <c r="BQY20" i="41"/>
  <c r="BTO20" i="41" s="1"/>
  <c r="BQQ20" i="41"/>
  <c r="BTG20" i="41" s="1"/>
  <c r="BQI20" i="41"/>
  <c r="BSY20" i="41" s="1"/>
  <c r="BQA20" i="41"/>
  <c r="BSQ20" i="41" s="1"/>
  <c r="BPS20" i="41"/>
  <c r="BSI20" i="41" s="1"/>
  <c r="BPK20" i="41"/>
  <c r="BSA20" i="41" s="1"/>
  <c r="BRW21" i="41"/>
  <c r="BUM21" i="41" s="1"/>
  <c r="BQE21" i="41"/>
  <c r="BSU21" i="41" s="1"/>
  <c r="AMT21" i="41"/>
  <c r="AMD21" i="41"/>
  <c r="ALN21" i="41"/>
  <c r="AKX21" i="41"/>
  <c r="BRV20" i="41"/>
  <c r="BUL20" i="41" s="1"/>
  <c r="BRN20" i="41"/>
  <c r="BUD20" i="41" s="1"/>
  <c r="BRF20" i="41"/>
  <c r="BTV20" i="41" s="1"/>
  <c r="BQX20" i="41"/>
  <c r="BTN20" i="41" s="1"/>
  <c r="BQP20" i="41"/>
  <c r="BTF20" i="41" s="1"/>
  <c r="BQH20" i="41"/>
  <c r="BSX20" i="41" s="1"/>
  <c r="BPZ20" i="41"/>
  <c r="BSP20" i="41" s="1"/>
  <c r="BPR20" i="41"/>
  <c r="BSH20" i="41" s="1"/>
  <c r="BPJ20" i="41"/>
  <c r="BRZ20" i="41" s="1"/>
  <c r="AMO21" i="41"/>
  <c r="ALI21" i="41"/>
  <c r="BRL20" i="41"/>
  <c r="BUB20" i="41" s="1"/>
  <c r="BQV20" i="41"/>
  <c r="BTL20" i="41" s="1"/>
  <c r="BQF20" i="41"/>
  <c r="BSV20" i="41" s="1"/>
  <c r="BPP20" i="41"/>
  <c r="BSF20" i="41" s="1"/>
  <c r="AMY20" i="41"/>
  <c r="AMN20" i="41"/>
  <c r="AMD20" i="41"/>
  <c r="ALS20" i="41"/>
  <c r="ALH20" i="41"/>
  <c r="AKX20" i="41"/>
  <c r="BRT19" i="41"/>
  <c r="BUJ19" i="41" s="1"/>
  <c r="BRL19" i="41"/>
  <c r="BUB19" i="41" s="1"/>
  <c r="BRD19" i="41"/>
  <c r="BTT19" i="41" s="1"/>
  <c r="BQV19" i="41"/>
  <c r="BTL19" i="41" s="1"/>
  <c r="BQN19" i="41"/>
  <c r="BTD19" i="41" s="1"/>
  <c r="BQF19" i="41"/>
  <c r="BSV19" i="41" s="1"/>
  <c r="BPX19" i="41"/>
  <c r="BSN19" i="41" s="1"/>
  <c r="BPP19" i="41"/>
  <c r="BSF19" i="41" s="1"/>
  <c r="AMN21" i="41"/>
  <c r="ALH21" i="41"/>
  <c r="BRK20" i="41"/>
  <c r="BUA20" i="41" s="1"/>
  <c r="BQU20" i="41"/>
  <c r="BTK20" i="41" s="1"/>
  <c r="BQE20" i="41"/>
  <c r="BSU20" i="41" s="1"/>
  <c r="BPO20" i="41"/>
  <c r="BSE20" i="41" s="1"/>
  <c r="AMX20" i="41"/>
  <c r="AMM20" i="41"/>
  <c r="AMB20" i="41"/>
  <c r="ALR20" i="41"/>
  <c r="ALG20" i="41"/>
  <c r="AKV20" i="41"/>
  <c r="BRG21" i="41"/>
  <c r="BTW21" i="41" s="1"/>
  <c r="BRE21" i="41"/>
  <c r="BTU21" i="41" s="1"/>
  <c r="AML22" i="41"/>
  <c r="BPQ21" i="41"/>
  <c r="BSG21" i="41" s="1"/>
  <c r="ANE21" i="41"/>
  <c r="ALY21" i="41"/>
  <c r="BRT20" i="41"/>
  <c r="BUJ20" i="41" s="1"/>
  <c r="BRD20" i="41"/>
  <c r="BTT20" i="41" s="1"/>
  <c r="BQN20" i="41"/>
  <c r="BTD20" i="41" s="1"/>
  <c r="BPX20" i="41"/>
  <c r="BSN20" i="41" s="1"/>
  <c r="AND20" i="41"/>
  <c r="AMT20" i="41"/>
  <c r="AMI20" i="41"/>
  <c r="ALX20" i="41"/>
  <c r="ALN20" i="41"/>
  <c r="ALC20" i="41"/>
  <c r="BRX19" i="41"/>
  <c r="BUN19" i="41" s="1"/>
  <c r="BRP19" i="41"/>
  <c r="BUF19" i="41" s="1"/>
  <c r="BRH19" i="41"/>
  <c r="BTX19" i="41" s="1"/>
  <c r="BQZ19" i="41"/>
  <c r="BTP19" i="41" s="1"/>
  <c r="BQR19" i="41"/>
  <c r="BTH19" i="41" s="1"/>
  <c r="BQJ19" i="41"/>
  <c r="BSZ19" i="41" s="1"/>
  <c r="BQB19" i="41"/>
  <c r="BSR19" i="41" s="1"/>
  <c r="BPT19" i="41"/>
  <c r="BSJ19" i="41" s="1"/>
  <c r="BPL19" i="41"/>
  <c r="BSB19" i="41" s="1"/>
  <c r="AMJ22" i="41"/>
  <c r="BPO21" i="41"/>
  <c r="BSE21" i="41" s="1"/>
  <c r="AND21" i="41"/>
  <c r="ALX21" i="41"/>
  <c r="BRS20" i="41"/>
  <c r="BUI20" i="41" s="1"/>
  <c r="BRC20" i="41"/>
  <c r="BTS20" i="41" s="1"/>
  <c r="BQM20" i="41"/>
  <c r="BTC20" i="41" s="1"/>
  <c r="BPW20" i="41"/>
  <c r="BSM20" i="41" s="1"/>
  <c r="ANC20" i="41"/>
  <c r="ANB21" i="41"/>
  <c r="ALV21" i="41"/>
  <c r="BRR20" i="41"/>
  <c r="BUH20" i="41" s="1"/>
  <c r="BRB20" i="41"/>
  <c r="BTR20" i="41" s="1"/>
  <c r="BQL20" i="41"/>
  <c r="BTB20" i="41" s="1"/>
  <c r="BPV20" i="41"/>
  <c r="BSL20" i="41" s="1"/>
  <c r="ANB20" i="41"/>
  <c r="AMQ20" i="41"/>
  <c r="AMF20" i="41"/>
  <c r="ALV20" i="41"/>
  <c r="ALK20" i="41"/>
  <c r="AKZ20" i="41"/>
  <c r="BRV19" i="41"/>
  <c r="BUL19" i="41" s="1"/>
  <c r="BRN19" i="41"/>
  <c r="BUD19" i="41" s="1"/>
  <c r="BRF19" i="41"/>
  <c r="BTV19" i="41" s="1"/>
  <c r="BQX19" i="41"/>
  <c r="BTN19" i="41" s="1"/>
  <c r="BQP19" i="41"/>
  <c r="BTF19" i="41" s="1"/>
  <c r="BQH19" i="41"/>
  <c r="BSX19" i="41" s="1"/>
  <c r="BPZ19" i="41"/>
  <c r="BSP19" i="41" s="1"/>
  <c r="BPR19" i="41"/>
  <c r="BSH19" i="41" s="1"/>
  <c r="BPJ19" i="41"/>
  <c r="BRZ19" i="41" s="1"/>
  <c r="AMW21" i="41"/>
  <c r="ALQ21" i="41"/>
  <c r="BRP20" i="41"/>
  <c r="BUF20" i="41" s="1"/>
  <c r="BQZ20" i="41"/>
  <c r="BTP20" i="41" s="1"/>
  <c r="BQJ20" i="41"/>
  <c r="BSZ20" i="41" s="1"/>
  <c r="BPT20" i="41"/>
  <c r="BSJ20" i="41" s="1"/>
  <c r="AMZ20" i="41"/>
  <c r="AMP20" i="41"/>
  <c r="AME20" i="41"/>
  <c r="ALT20" i="41"/>
  <c r="ALJ20" i="41"/>
  <c r="AKY20" i="41"/>
  <c r="BRU19" i="41"/>
  <c r="BUK19" i="41" s="1"/>
  <c r="BRM19" i="41"/>
  <c r="BUC19" i="41" s="1"/>
  <c r="BRE19" i="41"/>
  <c r="BTU19" i="41" s="1"/>
  <c r="BQW19" i="41"/>
  <c r="BTM19" i="41" s="1"/>
  <c r="BQO19" i="41"/>
  <c r="BTE19" i="41" s="1"/>
  <c r="BQG19" i="41"/>
  <c r="BSW19" i="41" s="1"/>
  <c r="BPY19" i="41"/>
  <c r="BSO19" i="41" s="1"/>
  <c r="BPQ19" i="41"/>
  <c r="BSG19" i="41" s="1"/>
  <c r="BQR20" i="41"/>
  <c r="BTH20" i="41" s="1"/>
  <c r="AMU20" i="41"/>
  <c r="ALP20" i="41"/>
  <c r="BRJ19" i="41"/>
  <c r="BTZ19" i="41" s="1"/>
  <c r="BQT19" i="41"/>
  <c r="BTJ19" i="41" s="1"/>
  <c r="BQD19" i="41"/>
  <c r="BST19" i="41" s="1"/>
  <c r="BPN19" i="41"/>
  <c r="BSD19" i="41" s="1"/>
  <c r="ALF21" i="41"/>
  <c r="BRX20" i="41"/>
  <c r="BUN20" i="41" s="1"/>
  <c r="BPL20" i="41"/>
  <c r="BSB20" i="41" s="1"/>
  <c r="AMH20" i="41"/>
  <c r="ALD20" i="41"/>
  <c r="BRR19" i="41"/>
  <c r="BUH19" i="41" s="1"/>
  <c r="BRB19" i="41"/>
  <c r="BTR19" i="41" s="1"/>
  <c r="BQL19" i="41"/>
  <c r="BTB19" i="41" s="1"/>
  <c r="BPV19" i="41"/>
  <c r="BSL19" i="41" s="1"/>
  <c r="ALA21" i="41"/>
  <c r="BRJ20" i="41"/>
  <c r="BTZ20" i="41" s="1"/>
  <c r="ANG20" i="41"/>
  <c r="AMA20" i="41"/>
  <c r="ALB20" i="41"/>
  <c r="BRQ19" i="41"/>
  <c r="BUG19" i="41" s="1"/>
  <c r="BRA19" i="41"/>
  <c r="BTQ19" i="41" s="1"/>
  <c r="BQK19" i="41"/>
  <c r="BTA19" i="41" s="1"/>
  <c r="BPU19" i="41"/>
  <c r="BSK19" i="41" s="1"/>
  <c r="BRH20" i="41"/>
  <c r="BTX20" i="41" s="1"/>
  <c r="BQT20" i="41"/>
  <c r="BTJ20" i="41" s="1"/>
  <c r="AMV20" i="41"/>
  <c r="ALW20" i="41"/>
  <c r="AKT20" i="41"/>
  <c r="BRK19" i="41"/>
  <c r="BUA19" i="41" s="1"/>
  <c r="BQU19" i="41"/>
  <c r="BTK19" i="41" s="1"/>
  <c r="BQE19" i="41"/>
  <c r="BSU19" i="41" s="1"/>
  <c r="BPO19" i="41"/>
  <c r="BSE19" i="41" s="1"/>
  <c r="AMJ20" i="41"/>
  <c r="BRY19" i="41"/>
  <c r="BUO19" i="41" s="1"/>
  <c r="BQS19" i="41"/>
  <c r="BTI19" i="41" s="1"/>
  <c r="BPM19" i="41"/>
  <c r="BSC19" i="41" s="1"/>
  <c r="ANB19" i="41"/>
  <c r="AMT19" i="41"/>
  <c r="AML19" i="41"/>
  <c r="AMD19" i="41"/>
  <c r="ALV19" i="41"/>
  <c r="ALN19" i="41"/>
  <c r="ALF19" i="41"/>
  <c r="AKX19" i="41"/>
  <c r="BRW18" i="41"/>
  <c r="BUM18" i="41" s="1"/>
  <c r="BRO18" i="41"/>
  <c r="BUE18" i="41" s="1"/>
  <c r="BRG18" i="41"/>
  <c r="BTW18" i="41" s="1"/>
  <c r="BQY18" i="41"/>
  <c r="BTO18" i="41" s="1"/>
  <c r="BQQ18" i="41"/>
  <c r="BTG18" i="41" s="1"/>
  <c r="BQI18" i="41"/>
  <c r="BSY18" i="41" s="1"/>
  <c r="BQA18" i="41"/>
  <c r="BSQ18" i="41" s="1"/>
  <c r="BPS18" i="41"/>
  <c r="BSI18" i="41" s="1"/>
  <c r="BPK18" i="41"/>
  <c r="BSA18" i="41" s="1"/>
  <c r="ALZ20" i="41"/>
  <c r="ALO20" i="41"/>
  <c r="ALL20" i="41"/>
  <c r="BQD20" i="41"/>
  <c r="BST20" i="41" s="1"/>
  <c r="ALF20" i="41"/>
  <c r="BRI19" i="41"/>
  <c r="BTY19" i="41" s="1"/>
  <c r="BQC19" i="41"/>
  <c r="BSS19" i="41" s="1"/>
  <c r="ANF19" i="41"/>
  <c r="AMX19" i="41"/>
  <c r="AMP19" i="41"/>
  <c r="AMH19" i="41"/>
  <c r="ALZ19" i="41"/>
  <c r="ALR19" i="41"/>
  <c r="ALJ19" i="41"/>
  <c r="ALB19" i="41"/>
  <c r="AKT19" i="41"/>
  <c r="BRS18" i="41"/>
  <c r="BUI18" i="41" s="1"/>
  <c r="BRK18" i="41"/>
  <c r="BUA18" i="41" s="1"/>
  <c r="BRC18" i="41"/>
  <c r="BTS18" i="41" s="1"/>
  <c r="BQU18" i="41"/>
  <c r="BTK18" i="41" s="1"/>
  <c r="BQM18" i="41"/>
  <c r="BTC18" i="41" s="1"/>
  <c r="BQE18" i="41"/>
  <c r="BSU18" i="41" s="1"/>
  <c r="BPW18" i="41"/>
  <c r="BSM18" i="41" s="1"/>
  <c r="BPO18" i="41"/>
  <c r="BSE18" i="41" s="1"/>
  <c r="BQB20" i="41"/>
  <c r="BSR20" i="41" s="1"/>
  <c r="ANF20" i="41"/>
  <c r="AKU20" i="41"/>
  <c r="BRG19" i="41"/>
  <c r="BTW19" i="41" s="1"/>
  <c r="BQA19" i="41"/>
  <c r="BSQ19" i="41" s="1"/>
  <c r="AML21" i="41"/>
  <c r="BPN20" i="41"/>
  <c r="BSD20" i="41" s="1"/>
  <c r="AMR20" i="41"/>
  <c r="BRC19" i="41"/>
  <c r="BTS19" i="41" s="1"/>
  <c r="BPW19" i="41"/>
  <c r="BSM19" i="41" s="1"/>
  <c r="AND19" i="41"/>
  <c r="AMV19" i="41"/>
  <c r="AMN19" i="41"/>
  <c r="AMF19" i="41"/>
  <c r="ALX19" i="41"/>
  <c r="ALP19" i="41"/>
  <c r="ALH19" i="41"/>
  <c r="AKZ19" i="41"/>
  <c r="BRY18" i="41"/>
  <c r="BUO18" i="41" s="1"/>
  <c r="BRQ18" i="41"/>
  <c r="BUG18" i="41" s="1"/>
  <c r="BRI18" i="41"/>
  <c r="BTY18" i="41" s="1"/>
  <c r="BRA18" i="41"/>
  <c r="BTQ18" i="41" s="1"/>
  <c r="BQS18" i="41"/>
  <c r="BTI18" i="41" s="1"/>
  <c r="BQK18" i="41"/>
  <c r="BTA18" i="41" s="1"/>
  <c r="BQC18" i="41"/>
  <c r="BSS18" i="41" s="1"/>
  <c r="BPU18" i="41"/>
  <c r="BSK18" i="41" s="1"/>
  <c r="BPM18" i="41"/>
  <c r="BSC18" i="41" s="1"/>
  <c r="AMG21" i="41"/>
  <c r="AML20" i="41"/>
  <c r="BQY19" i="41"/>
  <c r="BTO19" i="41" s="1"/>
  <c r="BPS19" i="41"/>
  <c r="BSI19" i="41" s="1"/>
  <c r="ANC19" i="41"/>
  <c r="AMU19" i="41"/>
  <c r="AMM19" i="41"/>
  <c r="AME19" i="41"/>
  <c r="ALW19" i="41"/>
  <c r="ALO19" i="41"/>
  <c r="ALG19" i="41"/>
  <c r="AKY19" i="41"/>
  <c r="BRX18" i="41"/>
  <c r="BUN18" i="41" s="1"/>
  <c r="BRP18" i="41"/>
  <c r="BUF18" i="41" s="1"/>
  <c r="BRH18" i="41"/>
  <c r="BTX18" i="41" s="1"/>
  <c r="BQZ18" i="41"/>
  <c r="BTP18" i="41" s="1"/>
  <c r="BQR18" i="41"/>
  <c r="BTH18" i="41" s="1"/>
  <c r="BQJ18" i="41"/>
  <c r="BSZ18" i="41" s="1"/>
  <c r="BQB18" i="41"/>
  <c r="BSR18" i="41" s="1"/>
  <c r="BPT18" i="41"/>
  <c r="BSJ18" i="41" s="1"/>
  <c r="BPL18" i="41"/>
  <c r="BSB18" i="41" s="1"/>
  <c r="BRW19" i="41"/>
  <c r="BUM19" i="41" s="1"/>
  <c r="AMZ19" i="41"/>
  <c r="AMJ19" i="41"/>
  <c r="ALT19" i="41"/>
  <c r="ALD19" i="41"/>
  <c r="BRR18" i="41"/>
  <c r="BUH18" i="41" s="1"/>
  <c r="BRB18" i="41"/>
  <c r="BTR18" i="41" s="1"/>
  <c r="BQL18" i="41"/>
  <c r="BTB18" i="41" s="1"/>
  <c r="BPV18" i="41"/>
  <c r="BSL18" i="41" s="1"/>
  <c r="BRO19" i="41"/>
  <c r="BUE19" i="41" s="1"/>
  <c r="AMW19" i="41"/>
  <c r="AMG19" i="41"/>
  <c r="ALQ19" i="41"/>
  <c r="ALA19" i="41"/>
  <c r="BRM18" i="41"/>
  <c r="BUC18" i="41" s="1"/>
  <c r="BQW18" i="41"/>
  <c r="BTM18" i="41" s="1"/>
  <c r="BQG18" i="41"/>
  <c r="BSW18" i="41" s="1"/>
  <c r="BPQ18" i="41"/>
  <c r="BSG18" i="41" s="1"/>
  <c r="BQM19" i="41"/>
  <c r="BTC19" i="41" s="1"/>
  <c r="AMR19" i="41"/>
  <c r="AMB19" i="41"/>
  <c r="ALL19" i="41"/>
  <c r="AKV19" i="41"/>
  <c r="BRJ18" i="41"/>
  <c r="BTZ18" i="41" s="1"/>
  <c r="BQT18" i="41"/>
  <c r="BTJ18" i="41" s="1"/>
  <c r="BQD18" i="41"/>
  <c r="BST18" i="41" s="1"/>
  <c r="BPN18" i="41"/>
  <c r="BSD18" i="41" s="1"/>
  <c r="BQI19" i="41"/>
  <c r="BSY19" i="41" s="1"/>
  <c r="ANG19" i="41"/>
  <c r="AMQ19" i="41"/>
  <c r="AMA19" i="41"/>
  <c r="ALK19" i="41"/>
  <c r="AKU19" i="41"/>
  <c r="BRV18" i="41"/>
  <c r="BUL18" i="41" s="1"/>
  <c r="BRF18" i="41"/>
  <c r="BTV18" i="41" s="1"/>
  <c r="BQP18" i="41"/>
  <c r="BTF18" i="41" s="1"/>
  <c r="BPZ18" i="41"/>
  <c r="BSP18" i="41" s="1"/>
  <c r="BPJ18" i="41"/>
  <c r="BRZ18" i="41" s="1"/>
  <c r="BPK19" i="41"/>
  <c r="BSA19" i="41" s="1"/>
  <c r="ANE19" i="41"/>
  <c r="AMO19" i="41"/>
  <c r="ALY19" i="41"/>
  <c r="ALI19" i="41"/>
  <c r="BRU18" i="41"/>
  <c r="BUK18" i="41" s="1"/>
  <c r="BRE18" i="41"/>
  <c r="BTU18" i="41" s="1"/>
  <c r="BQO18" i="41"/>
  <c r="BTE18" i="41" s="1"/>
  <c r="BPY18" i="41"/>
  <c r="BSO18" i="41" s="1"/>
  <c r="AMC19" i="41"/>
  <c r="BQN18" i="41"/>
  <c r="BTD18" i="41" s="1"/>
  <c r="ANG18" i="41"/>
  <c r="AMY18" i="41"/>
  <c r="AMQ18" i="41"/>
  <c r="AMI18" i="41"/>
  <c r="AMA18" i="41"/>
  <c r="ALS18" i="41"/>
  <c r="ALK18" i="41"/>
  <c r="ALC18" i="41"/>
  <c r="AKU18" i="41"/>
  <c r="BRT17" i="41"/>
  <c r="BUJ17" i="41" s="1"/>
  <c r="BRL17" i="41"/>
  <c r="BUB17" i="41" s="1"/>
  <c r="BRD17" i="41"/>
  <c r="BTT17" i="41" s="1"/>
  <c r="BQV17" i="41"/>
  <c r="BTL17" i="41" s="1"/>
  <c r="BQN17" i="41"/>
  <c r="BTD17" i="41" s="1"/>
  <c r="BQF17" i="41"/>
  <c r="BSV17" i="41" s="1"/>
  <c r="BPX17" i="41"/>
  <c r="BSN17" i="41" s="1"/>
  <c r="BPP17" i="41"/>
  <c r="BSF17" i="41" s="1"/>
  <c r="ALU19" i="41"/>
  <c r="BQH18" i="41"/>
  <c r="BSX18" i="41" s="1"/>
  <c r="ANF18" i="41"/>
  <c r="AMX18" i="41"/>
  <c r="AMP18" i="41"/>
  <c r="AMH18" i="41"/>
  <c r="ALZ18" i="41"/>
  <c r="ALR18" i="41"/>
  <c r="ALJ18" i="41"/>
  <c r="ALB18" i="41"/>
  <c r="AKT18" i="41"/>
  <c r="BRS17" i="41"/>
  <c r="BUI17" i="41" s="1"/>
  <c r="BRK17" i="41"/>
  <c r="BUA17" i="41" s="1"/>
  <c r="BRC17" i="41"/>
  <c r="BTS17" i="41" s="1"/>
  <c r="BQU17" i="41"/>
  <c r="BTK17" i="41" s="1"/>
  <c r="BQM17" i="41"/>
  <c r="BTC17" i="41" s="1"/>
  <c r="BQE17" i="41"/>
  <c r="BSU17" i="41" s="1"/>
  <c r="BPW17" i="41"/>
  <c r="BSM17" i="41" s="1"/>
  <c r="BPO17" i="41"/>
  <c r="BSE17" i="41" s="1"/>
  <c r="BRS19" i="41"/>
  <c r="BUI19" i="41" s="1"/>
  <c r="ALS19" i="41"/>
  <c r="BRT18" i="41"/>
  <c r="BUJ18" i="41" s="1"/>
  <c r="BQF18" i="41"/>
  <c r="BSV18" i="41" s="1"/>
  <c r="ANE18" i="41"/>
  <c r="AMW18" i="41"/>
  <c r="AMO18" i="41"/>
  <c r="AMG18" i="41"/>
  <c r="ALY18" i="41"/>
  <c r="ALQ18" i="41"/>
  <c r="ALI18" i="41"/>
  <c r="ALA18" i="41"/>
  <c r="BRR17" i="41"/>
  <c r="BUH17" i="41" s="1"/>
  <c r="BRJ17" i="41"/>
  <c r="BTZ17" i="41" s="1"/>
  <c r="BRB17" i="41"/>
  <c r="BTR17" i="41" s="1"/>
  <c r="BQT17" i="41"/>
  <c r="BTJ17" i="41" s="1"/>
  <c r="BQL17" i="41"/>
  <c r="BTB17" i="41" s="1"/>
  <c r="BQD17" i="41"/>
  <c r="BST17" i="41" s="1"/>
  <c r="BPV17" i="41"/>
  <c r="BSL17" i="41" s="1"/>
  <c r="BPN17" i="41"/>
  <c r="BSD17" i="41" s="1"/>
  <c r="BQQ19" i="41"/>
  <c r="BTG19" i="41" s="1"/>
  <c r="ANA19" i="41"/>
  <c r="ALM19" i="41"/>
  <c r="BRN18" i="41"/>
  <c r="BUD18" i="41" s="1"/>
  <c r="BPX18" i="41"/>
  <c r="BSN18" i="41" s="1"/>
  <c r="AND18" i="41"/>
  <c r="AMV18" i="41"/>
  <c r="AMN18" i="41"/>
  <c r="AMF18" i="41"/>
  <c r="ALX18" i="41"/>
  <c r="ALP18" i="41"/>
  <c r="ALH18" i="41"/>
  <c r="AKZ18" i="41"/>
  <c r="BRY17" i="41"/>
  <c r="BUO17" i="41" s="1"/>
  <c r="BRQ17" i="41"/>
  <c r="BUG17" i="41" s="1"/>
  <c r="BRI17" i="41"/>
  <c r="BTY17" i="41" s="1"/>
  <c r="BRA17" i="41"/>
  <c r="BTQ17" i="41" s="1"/>
  <c r="BQS17" i="41"/>
  <c r="BTI17" i="41" s="1"/>
  <c r="BQK17" i="41"/>
  <c r="BTA17" i="41" s="1"/>
  <c r="BQC17" i="41"/>
  <c r="BSS17" i="41" s="1"/>
  <c r="BPU17" i="41"/>
  <c r="BSK17" i="41" s="1"/>
  <c r="BPM17" i="41"/>
  <c r="BSC17" i="41" s="1"/>
  <c r="AMY19" i="41"/>
  <c r="ALE19" i="41"/>
  <c r="BRL18" i="41"/>
  <c r="BUB18" i="41" s="1"/>
  <c r="BPR18" i="41"/>
  <c r="BSH18" i="41" s="1"/>
  <c r="ANC18" i="41"/>
  <c r="AMU18" i="41"/>
  <c r="AMM18" i="41"/>
  <c r="AME18" i="41"/>
  <c r="ALW18" i="41"/>
  <c r="ALO18" i="41"/>
  <c r="ALG18" i="41"/>
  <c r="AKY18" i="41"/>
  <c r="BRX17" i="41"/>
  <c r="BUN17" i="41" s="1"/>
  <c r="BRP17" i="41"/>
  <c r="BUF17" i="41" s="1"/>
  <c r="BRH17" i="41"/>
  <c r="BTX17" i="41" s="1"/>
  <c r="BQZ17" i="41"/>
  <c r="BTP17" i="41" s="1"/>
  <c r="BQR17" i="41"/>
  <c r="BTH17" i="41" s="1"/>
  <c r="BQJ17" i="41"/>
  <c r="BSZ17" i="41" s="1"/>
  <c r="BQB17" i="41"/>
  <c r="BSR17" i="41" s="1"/>
  <c r="BPT17" i="41"/>
  <c r="BSJ17" i="41" s="1"/>
  <c r="BPL17" i="41"/>
  <c r="BSB17" i="41" s="1"/>
  <c r="AMS19" i="41"/>
  <c r="ALC19" i="41"/>
  <c r="BRD18" i="41"/>
  <c r="BTT18" i="41" s="1"/>
  <c r="BPP18" i="41"/>
  <c r="BSF18" i="41" s="1"/>
  <c r="ANB18" i="41"/>
  <c r="AMT18" i="41"/>
  <c r="AML18" i="41"/>
  <c r="AMD18" i="41"/>
  <c r="ALV18" i="41"/>
  <c r="ALN18" i="41"/>
  <c r="ALF18" i="41"/>
  <c r="AKX18" i="41"/>
  <c r="BRW17" i="41"/>
  <c r="BUM17" i="41" s="1"/>
  <c r="BRO17" i="41"/>
  <c r="BUE17" i="41" s="1"/>
  <c r="BRG17" i="41"/>
  <c r="BTW17" i="41" s="1"/>
  <c r="BQY17" i="41"/>
  <c r="BTO17" i="41" s="1"/>
  <c r="BQQ17" i="41"/>
  <c r="BTG17" i="41" s="1"/>
  <c r="BQI17" i="41"/>
  <c r="BSY17" i="41" s="1"/>
  <c r="BQA17" i="41"/>
  <c r="BSQ17" i="41" s="1"/>
  <c r="BPS17" i="41"/>
  <c r="BSI17" i="41" s="1"/>
  <c r="BPK17" i="41"/>
  <c r="BSA17" i="41" s="1"/>
  <c r="AMI19" i="41"/>
  <c r="BQV18" i="41"/>
  <c r="BTL18" i="41" s="1"/>
  <c r="AMB18" i="41"/>
  <c r="AKV18" i="41"/>
  <c r="BRM17" i="41"/>
  <c r="BUC17" i="41" s="1"/>
  <c r="BQG17" i="41"/>
  <c r="BSW17" i="41" s="1"/>
  <c r="ANF17" i="41"/>
  <c r="AMX17" i="41"/>
  <c r="AMP17" i="41"/>
  <c r="AMH17" i="41"/>
  <c r="ALZ17" i="41"/>
  <c r="ALR17" i="41"/>
  <c r="ALJ17" i="41"/>
  <c r="ALB17" i="41"/>
  <c r="AKT17" i="41"/>
  <c r="BRS16" i="41"/>
  <c r="BUI16" i="41" s="1"/>
  <c r="BRK16" i="41"/>
  <c r="BUA16" i="41" s="1"/>
  <c r="BRC16" i="41"/>
  <c r="BTS16" i="41" s="1"/>
  <c r="BQU16" i="41"/>
  <c r="BTK16" i="41" s="1"/>
  <c r="BQM16" i="41"/>
  <c r="BTC16" i="41" s="1"/>
  <c r="BQE16" i="41"/>
  <c r="BSU16" i="41" s="1"/>
  <c r="BPW16" i="41"/>
  <c r="BSM16" i="41" s="1"/>
  <c r="BPO16" i="41"/>
  <c r="BSE16" i="41" s="1"/>
  <c r="ANA18" i="41"/>
  <c r="ALU18" i="41"/>
  <c r="BRF17" i="41"/>
  <c r="BTV17" i="41" s="1"/>
  <c r="BPZ17" i="41"/>
  <c r="BSP17" i="41" s="1"/>
  <c r="ANE17" i="41"/>
  <c r="AMW17" i="41"/>
  <c r="AMO17" i="41"/>
  <c r="AMG17" i="41"/>
  <c r="ALY17" i="41"/>
  <c r="ALQ17" i="41"/>
  <c r="ALI17" i="41"/>
  <c r="ALA17" i="41"/>
  <c r="BRR16" i="41"/>
  <c r="BUH16" i="41" s="1"/>
  <c r="BRJ16" i="41"/>
  <c r="BTZ16" i="41" s="1"/>
  <c r="BRB16" i="41"/>
  <c r="BTR16" i="41" s="1"/>
  <c r="BQT16" i="41"/>
  <c r="BTJ16" i="41" s="1"/>
  <c r="BQL16" i="41"/>
  <c r="BTB16" i="41" s="1"/>
  <c r="BQD16" i="41"/>
  <c r="BST16" i="41" s="1"/>
  <c r="BPV16" i="41"/>
  <c r="BSL16" i="41" s="1"/>
  <c r="BPN16" i="41"/>
  <c r="BSD16" i="41" s="1"/>
  <c r="AMZ18" i="41"/>
  <c r="ALT18" i="41"/>
  <c r="BRE17" i="41"/>
  <c r="BTU17" i="41" s="1"/>
  <c r="BPY17" i="41"/>
  <c r="BSO17" i="41" s="1"/>
  <c r="AND17" i="41"/>
  <c r="AMV17" i="41"/>
  <c r="AMN17" i="41"/>
  <c r="AMF17" i="41"/>
  <c r="ALX17" i="41"/>
  <c r="ALP17" i="41"/>
  <c r="ALH17" i="41"/>
  <c r="AKZ17" i="41"/>
  <c r="BRY16" i="41"/>
  <c r="BUO16" i="41" s="1"/>
  <c r="BRQ16" i="41"/>
  <c r="BUG16" i="41" s="1"/>
  <c r="BRI16" i="41"/>
  <c r="BTY16" i="41" s="1"/>
  <c r="BRA16" i="41"/>
  <c r="BTQ16" i="41" s="1"/>
  <c r="BQS16" i="41"/>
  <c r="BTI16" i="41" s="1"/>
  <c r="BQK16" i="41"/>
  <c r="BTA16" i="41" s="1"/>
  <c r="BQC16" i="41"/>
  <c r="BSS16" i="41" s="1"/>
  <c r="BPU16" i="41"/>
  <c r="BSK16" i="41" s="1"/>
  <c r="BPM16" i="41"/>
  <c r="BSC16" i="41" s="1"/>
  <c r="AMK19" i="41"/>
  <c r="BQX18" i="41"/>
  <c r="BTN18" i="41" s="1"/>
  <c r="AMS18" i="41"/>
  <c r="ALM18" i="41"/>
  <c r="BQX17" i="41"/>
  <c r="BTN17" i="41" s="1"/>
  <c r="BPR17" i="41"/>
  <c r="BSH17" i="41" s="1"/>
  <c r="ANC17" i="41"/>
  <c r="AMU17" i="41"/>
  <c r="AMM17" i="41"/>
  <c r="AME17" i="41"/>
  <c r="ALW17" i="41"/>
  <c r="ALO17" i="41"/>
  <c r="ALG17" i="41"/>
  <c r="AKY17" i="41"/>
  <c r="BRX16" i="41"/>
  <c r="BUN16" i="41" s="1"/>
  <c r="BRP16" i="41"/>
  <c r="BUF16" i="41" s="1"/>
  <c r="BRH16" i="41"/>
  <c r="BTX16" i="41" s="1"/>
  <c r="BQZ16" i="41"/>
  <c r="BTP16" i="41" s="1"/>
  <c r="BQR16" i="41"/>
  <c r="BTH16" i="41" s="1"/>
  <c r="BQJ16" i="41"/>
  <c r="BSZ16" i="41" s="1"/>
  <c r="BQB16" i="41"/>
  <c r="BSR16" i="41" s="1"/>
  <c r="BPT16" i="41"/>
  <c r="BSJ16" i="41" s="1"/>
  <c r="BPL16" i="41"/>
  <c r="BSB16" i="41" s="1"/>
  <c r="AKW19" i="41"/>
  <c r="AMR18" i="41"/>
  <c r="ALL18" i="41"/>
  <c r="BQW17" i="41"/>
  <c r="BTM17" i="41" s="1"/>
  <c r="BPQ17" i="41"/>
  <c r="BSG17" i="41" s="1"/>
  <c r="ANB17" i="41"/>
  <c r="AMT17" i="41"/>
  <c r="AML17" i="41"/>
  <c r="AMD17" i="41"/>
  <c r="ALV17" i="41"/>
  <c r="ALN17" i="41"/>
  <c r="ALF17" i="41"/>
  <c r="AKX17" i="41"/>
  <c r="AMK18" i="41"/>
  <c r="ALE18" i="41"/>
  <c r="BRV17" i="41"/>
  <c r="BUL17" i="41" s="1"/>
  <c r="BQP17" i="41"/>
  <c r="BTF17" i="41" s="1"/>
  <c r="BPJ17" i="41"/>
  <c r="BRZ17" i="41" s="1"/>
  <c r="ANA17" i="41"/>
  <c r="AMS17" i="41"/>
  <c r="AMK17" i="41"/>
  <c r="AMC17" i="41"/>
  <c r="ALU17" i="41"/>
  <c r="ALM17" i="41"/>
  <c r="ALE17" i="41"/>
  <c r="AKW17" i="41"/>
  <c r="BRV16" i="41"/>
  <c r="BUL16" i="41" s="1"/>
  <c r="BRN16" i="41"/>
  <c r="BUD16" i="41" s="1"/>
  <c r="BRF16" i="41"/>
  <c r="BTV16" i="41" s="1"/>
  <c r="BQX16" i="41"/>
  <c r="BTN16" i="41" s="1"/>
  <c r="BQP16" i="41"/>
  <c r="BTF16" i="41" s="1"/>
  <c r="BQH16" i="41"/>
  <c r="BSX16" i="41" s="1"/>
  <c r="BPZ16" i="41"/>
  <c r="BSP16" i="41" s="1"/>
  <c r="BPR16" i="41"/>
  <c r="BSH16" i="41" s="1"/>
  <c r="BPJ16" i="41"/>
  <c r="BRZ16" i="41" s="1"/>
  <c r="AMC18" i="41"/>
  <c r="AKW18" i="41"/>
  <c r="BRN17" i="41"/>
  <c r="BUD17" i="41" s="1"/>
  <c r="BQH17" i="41"/>
  <c r="BSX17" i="41" s="1"/>
  <c r="ANG17" i="41"/>
  <c r="AMY17" i="41"/>
  <c r="AMQ17" i="41"/>
  <c r="AMI17" i="41"/>
  <c r="AMA17" i="41"/>
  <c r="ALS17" i="41"/>
  <c r="ALK17" i="41"/>
  <c r="ALC17" i="41"/>
  <c r="AKU17" i="41"/>
  <c r="BRT16" i="41"/>
  <c r="BUJ16" i="41" s="1"/>
  <c r="BRL16" i="41"/>
  <c r="BUB16" i="41" s="1"/>
  <c r="BRD16" i="41"/>
  <c r="BTT16" i="41" s="1"/>
  <c r="BQV16" i="41"/>
  <c r="BTL16" i="41" s="1"/>
  <c r="BQN16" i="41"/>
  <c r="BTD16" i="41" s="1"/>
  <c r="BQF16" i="41"/>
  <c r="BSV16" i="41" s="1"/>
  <c r="BPX16" i="41"/>
  <c r="BSN16" i="41" s="1"/>
  <c r="BPP16" i="41"/>
  <c r="BSF16" i="41" s="1"/>
  <c r="ALL17" i="41"/>
  <c r="BRG16" i="41"/>
  <c r="BTW16" i="41" s="1"/>
  <c r="BQA16" i="41"/>
  <c r="BSQ16" i="41" s="1"/>
  <c r="ANC16" i="41"/>
  <c r="AMU16" i="41"/>
  <c r="AMM16" i="41"/>
  <c r="AME16" i="41"/>
  <c r="ALW16" i="41"/>
  <c r="ALO16" i="41"/>
  <c r="ALG16" i="41"/>
  <c r="AKY16" i="41"/>
  <c r="BRX15" i="41"/>
  <c r="BUN15" i="41" s="1"/>
  <c r="BRP15" i="41"/>
  <c r="BUF15" i="41" s="1"/>
  <c r="BRH15" i="41"/>
  <c r="BTX15" i="41" s="1"/>
  <c r="BQZ15" i="41"/>
  <c r="BTP15" i="41" s="1"/>
  <c r="BQR15" i="41"/>
  <c r="BTH15" i="41" s="1"/>
  <c r="BQJ15" i="41"/>
  <c r="BSZ15" i="41" s="1"/>
  <c r="BQB15" i="41"/>
  <c r="BSR15" i="41" s="1"/>
  <c r="BPT15" i="41"/>
  <c r="BSJ15" i="41" s="1"/>
  <c r="BPL15" i="41"/>
  <c r="BSB15" i="41" s="1"/>
  <c r="AMJ18" i="41"/>
  <c r="ALD17" i="41"/>
  <c r="BRE16" i="41"/>
  <c r="BTU16" i="41" s="1"/>
  <c r="BPY16" i="41"/>
  <c r="BSO16" i="41" s="1"/>
  <c r="ANB16" i="41"/>
  <c r="AMT16" i="41"/>
  <c r="AML16" i="41"/>
  <c r="AMD16" i="41"/>
  <c r="ALV16" i="41"/>
  <c r="ALN16" i="41"/>
  <c r="ALF16" i="41"/>
  <c r="AKX16" i="41"/>
  <c r="BRW15" i="41"/>
  <c r="BUM15" i="41" s="1"/>
  <c r="BRO15" i="41"/>
  <c r="BUE15" i="41" s="1"/>
  <c r="BRG15" i="41"/>
  <c r="BTW15" i="41" s="1"/>
  <c r="BQY15" i="41"/>
  <c r="BTO15" i="41" s="1"/>
  <c r="BQQ15" i="41"/>
  <c r="BTG15" i="41" s="1"/>
  <c r="BQI15" i="41"/>
  <c r="BSY15" i="41" s="1"/>
  <c r="BQA15" i="41"/>
  <c r="BSQ15" i="41" s="1"/>
  <c r="BPS15" i="41"/>
  <c r="BSI15" i="41" s="1"/>
  <c r="BPK15" i="41"/>
  <c r="BSA15" i="41" s="1"/>
  <c r="ALD18" i="41"/>
  <c r="BRU17" i="41"/>
  <c r="BUK17" i="41" s="1"/>
  <c r="AKV17" i="41"/>
  <c r="BQY16" i="41"/>
  <c r="BTO16" i="41" s="1"/>
  <c r="BPS16" i="41"/>
  <c r="BSI16" i="41" s="1"/>
  <c r="ANA16" i="41"/>
  <c r="AMS16" i="41"/>
  <c r="AMK16" i="41"/>
  <c r="AMC16" i="41"/>
  <c r="ALU16" i="41"/>
  <c r="ALM16" i="41"/>
  <c r="ALE16" i="41"/>
  <c r="AKW16" i="41"/>
  <c r="BRV15" i="41"/>
  <c r="BUL15" i="41" s="1"/>
  <c r="BRN15" i="41"/>
  <c r="BUD15" i="41" s="1"/>
  <c r="BRF15" i="41"/>
  <c r="BTV15" i="41" s="1"/>
  <c r="BQX15" i="41"/>
  <c r="BTN15" i="41" s="1"/>
  <c r="BQP15" i="41"/>
  <c r="BTF15" i="41" s="1"/>
  <c r="BQH15" i="41"/>
  <c r="BSX15" i="41" s="1"/>
  <c r="BPZ15" i="41"/>
  <c r="BSP15" i="41" s="1"/>
  <c r="BPR15" i="41"/>
  <c r="BSH15" i="41" s="1"/>
  <c r="BPJ15" i="41"/>
  <c r="BRZ15" i="41" s="1"/>
  <c r="BQO17" i="41"/>
  <c r="BTE17" i="41" s="1"/>
  <c r="AMZ17" i="41"/>
  <c r="BQW16" i="41"/>
  <c r="BTM16" i="41" s="1"/>
  <c r="BPQ16" i="41"/>
  <c r="BSG16" i="41" s="1"/>
  <c r="AMZ16" i="41"/>
  <c r="AMR16" i="41"/>
  <c r="AMJ16" i="41"/>
  <c r="AMB16" i="41"/>
  <c r="ALT16" i="41"/>
  <c r="ALL16" i="41"/>
  <c r="ALD16" i="41"/>
  <c r="AKV16" i="41"/>
  <c r="BRU15" i="41"/>
  <c r="BUK15" i="41" s="1"/>
  <c r="BRM15" i="41"/>
  <c r="BUC15" i="41" s="1"/>
  <c r="BRE15" i="41"/>
  <c r="BTU15" i="41" s="1"/>
  <c r="BQW15" i="41"/>
  <c r="BTM15" i="41" s="1"/>
  <c r="BQO15" i="41"/>
  <c r="BTE15" i="41" s="1"/>
  <c r="BQG15" i="41"/>
  <c r="BSW15" i="41" s="1"/>
  <c r="BPY15" i="41"/>
  <c r="BSO15" i="41" s="1"/>
  <c r="BPQ15" i="41"/>
  <c r="BSG15" i="41" s="1"/>
  <c r="AMR17" i="41"/>
  <c r="BRW16" i="41"/>
  <c r="BUM16" i="41" s="1"/>
  <c r="BQQ16" i="41"/>
  <c r="BTG16" i="41" s="1"/>
  <c r="BPK16" i="41"/>
  <c r="BSA16" i="41" s="1"/>
  <c r="ANG16" i="41"/>
  <c r="AMY16" i="41"/>
  <c r="AMQ16" i="41"/>
  <c r="AMI16" i="41"/>
  <c r="AMA16" i="41"/>
  <c r="ALS16" i="41"/>
  <c r="ALK16" i="41"/>
  <c r="ALC16" i="41"/>
  <c r="AKU16" i="41"/>
  <c r="AMJ17" i="41"/>
  <c r="BRU16" i="41"/>
  <c r="BUK16" i="41" s="1"/>
  <c r="BQO16" i="41"/>
  <c r="BTE16" i="41" s="1"/>
  <c r="ANF16" i="41"/>
  <c r="AMX16" i="41"/>
  <c r="AMP16" i="41"/>
  <c r="AMH16" i="41"/>
  <c r="ALZ16" i="41"/>
  <c r="ALR16" i="41"/>
  <c r="ALJ16" i="41"/>
  <c r="ALB16" i="41"/>
  <c r="AKT16" i="41"/>
  <c r="BRS15" i="41"/>
  <c r="BUI15" i="41" s="1"/>
  <c r="BRK15" i="41"/>
  <c r="BUA15" i="41" s="1"/>
  <c r="BRC15" i="41"/>
  <c r="BTS15" i="41" s="1"/>
  <c r="BQU15" i="41"/>
  <c r="BTK15" i="41" s="1"/>
  <c r="BQM15" i="41"/>
  <c r="BTC15" i="41" s="1"/>
  <c r="BQE15" i="41"/>
  <c r="BSU15" i="41" s="1"/>
  <c r="BPW15" i="41"/>
  <c r="BSM15" i="41" s="1"/>
  <c r="BPO15" i="41"/>
  <c r="BSE15" i="41" s="1"/>
  <c r="AMB17" i="41"/>
  <c r="BRO16" i="41"/>
  <c r="BUE16" i="41" s="1"/>
  <c r="BQI16" i="41"/>
  <c r="BSY16" i="41" s="1"/>
  <c r="ANE16" i="41"/>
  <c r="AMW16" i="41"/>
  <c r="AMO16" i="41"/>
  <c r="AMG16" i="41"/>
  <c r="ALY16" i="41"/>
  <c r="ALQ16" i="41"/>
  <c r="ALI16" i="41"/>
  <c r="ALA16" i="41"/>
  <c r="BRR15" i="41"/>
  <c r="BUH15" i="41" s="1"/>
  <c r="BRJ15" i="41"/>
  <c r="BTZ15" i="41" s="1"/>
  <c r="BRB15" i="41"/>
  <c r="BTR15" i="41" s="1"/>
  <c r="BQT15" i="41"/>
  <c r="BTJ15" i="41" s="1"/>
  <c r="BQL15" i="41"/>
  <c r="BTB15" i="41" s="1"/>
  <c r="BQD15" i="41"/>
  <c r="BST15" i="41" s="1"/>
  <c r="BPV15" i="41"/>
  <c r="BSL15" i="41" s="1"/>
  <c r="BPN15" i="41"/>
  <c r="BSD15" i="41" s="1"/>
  <c r="ALT17" i="41"/>
  <c r="BRM16" i="41"/>
  <c r="BUC16" i="41" s="1"/>
  <c r="AMN16" i="41"/>
  <c r="BRD15" i="41"/>
  <c r="BTT15" i="41" s="1"/>
  <c r="BPX15" i="41"/>
  <c r="BSN15" i="41" s="1"/>
  <c r="ANC15" i="41"/>
  <c r="AMU15" i="41"/>
  <c r="AMM15" i="41"/>
  <c r="AME15" i="41"/>
  <c r="ALW15" i="41"/>
  <c r="ALO15" i="41"/>
  <c r="ALG15" i="41"/>
  <c r="AKY15" i="41"/>
  <c r="BRX14" i="41"/>
  <c r="BUN14" i="41" s="1"/>
  <c r="BRP14" i="41"/>
  <c r="BUF14" i="41" s="1"/>
  <c r="BRH14" i="41"/>
  <c r="BTX14" i="41" s="1"/>
  <c r="BQZ14" i="41"/>
  <c r="BTP14" i="41" s="1"/>
  <c r="BQR14" i="41"/>
  <c r="BTH14" i="41" s="1"/>
  <c r="BQJ14" i="41"/>
  <c r="BSZ14" i="41" s="1"/>
  <c r="BQB14" i="41"/>
  <c r="BSR14" i="41" s="1"/>
  <c r="BPT14" i="41"/>
  <c r="BSJ14" i="41" s="1"/>
  <c r="BPL14" i="41"/>
  <c r="BSB14" i="41" s="1"/>
  <c r="BQG16" i="41"/>
  <c r="BSW16" i="41" s="1"/>
  <c r="AMF16" i="41"/>
  <c r="BRA15" i="41"/>
  <c r="BTQ15" i="41" s="1"/>
  <c r="BPU15" i="41"/>
  <c r="BSK15" i="41" s="1"/>
  <c r="ANB15" i="41"/>
  <c r="AMT15" i="41"/>
  <c r="AML15" i="41"/>
  <c r="AMD15" i="41"/>
  <c r="ALV15" i="41"/>
  <c r="ALN15" i="41"/>
  <c r="ALF15" i="41"/>
  <c r="AKX15" i="41"/>
  <c r="BRW14" i="41"/>
  <c r="BUM14" i="41" s="1"/>
  <c r="BRO14" i="41"/>
  <c r="BUE14" i="41" s="1"/>
  <c r="BRG14" i="41"/>
  <c r="BTW14" i="41" s="1"/>
  <c r="BQY14" i="41"/>
  <c r="BTO14" i="41" s="1"/>
  <c r="BQQ14" i="41"/>
  <c r="BTG14" i="41" s="1"/>
  <c r="BQI14" i="41"/>
  <c r="BSY14" i="41" s="1"/>
  <c r="BQA14" i="41"/>
  <c r="BSQ14" i="41" s="1"/>
  <c r="BPS14" i="41"/>
  <c r="BSI14" i="41" s="1"/>
  <c r="BPK14" i="41"/>
  <c r="BSA14" i="41" s="1"/>
  <c r="ALX16" i="41"/>
  <c r="BQV15" i="41"/>
  <c r="BTL15" i="41" s="1"/>
  <c r="BPP15" i="41"/>
  <c r="BSF15" i="41" s="1"/>
  <c r="ANA15" i="41"/>
  <c r="AMS15" i="41"/>
  <c r="AMK15" i="41"/>
  <c r="AMC15" i="41"/>
  <c r="ALU15" i="41"/>
  <c r="ALM15" i="41"/>
  <c r="ALE15" i="41"/>
  <c r="AKW15" i="41"/>
  <c r="BRV14" i="41"/>
  <c r="BUL14" i="41" s="1"/>
  <c r="BRN14" i="41"/>
  <c r="BUD14" i="41" s="1"/>
  <c r="BRF14" i="41"/>
  <c r="BTV14" i="41" s="1"/>
  <c r="BQX14" i="41"/>
  <c r="BTN14" i="41" s="1"/>
  <c r="BQP14" i="41"/>
  <c r="BTF14" i="41" s="1"/>
  <c r="BQH14" i="41"/>
  <c r="BSX14" i="41" s="1"/>
  <c r="BPZ14" i="41"/>
  <c r="BSP14" i="41" s="1"/>
  <c r="BPR14" i="41"/>
  <c r="BSH14" i="41" s="1"/>
  <c r="BPJ14" i="41"/>
  <c r="BRZ14" i="41" s="1"/>
  <c r="ALP16" i="41"/>
  <c r="BRY15" i="41"/>
  <c r="BUO15" i="41" s="1"/>
  <c r="BQS15" i="41"/>
  <c r="BTI15" i="41" s="1"/>
  <c r="BPM15" i="41"/>
  <c r="BSC15" i="41" s="1"/>
  <c r="AMZ15" i="41"/>
  <c r="AMR15" i="41"/>
  <c r="AMJ15" i="41"/>
  <c r="AMB15" i="41"/>
  <c r="ALT15" i="41"/>
  <c r="ALL15" i="41"/>
  <c r="ALD15" i="41"/>
  <c r="AKV15" i="41"/>
  <c r="ALH16" i="41"/>
  <c r="BRT15" i="41"/>
  <c r="BUJ15" i="41" s="1"/>
  <c r="BQN15" i="41"/>
  <c r="BTD15" i="41" s="1"/>
  <c r="ANG15" i="41"/>
  <c r="AMY15" i="41"/>
  <c r="AMQ15" i="41"/>
  <c r="AMI15" i="41"/>
  <c r="AMA15" i="41"/>
  <c r="ALS15" i="41"/>
  <c r="ALK15" i="41"/>
  <c r="ALC15" i="41"/>
  <c r="AKU15" i="41"/>
  <c r="BRT14" i="41"/>
  <c r="BUJ14" i="41" s="1"/>
  <c r="BRL14" i="41"/>
  <c r="BUB14" i="41" s="1"/>
  <c r="BRD14" i="41"/>
  <c r="BTT14" i="41" s="1"/>
  <c r="BQV14" i="41"/>
  <c r="BTL14" i="41" s="1"/>
  <c r="BQN14" i="41"/>
  <c r="BTD14" i="41" s="1"/>
  <c r="BQF14" i="41"/>
  <c r="BSV14" i="41" s="1"/>
  <c r="BPX14" i="41"/>
  <c r="BSN14" i="41" s="1"/>
  <c r="BPP14" i="41"/>
  <c r="BSF14" i="41" s="1"/>
  <c r="AKZ16" i="41"/>
  <c r="BRQ15" i="41"/>
  <c r="BUG15" i="41" s="1"/>
  <c r="BQK15" i="41"/>
  <c r="BTA15" i="41" s="1"/>
  <c r="ANF15" i="41"/>
  <c r="AMX15" i="41"/>
  <c r="AMP15" i="41"/>
  <c r="AMH15" i="41"/>
  <c r="ALZ15" i="41"/>
  <c r="ALR15" i="41"/>
  <c r="ALJ15" i="41"/>
  <c r="ALB15" i="41"/>
  <c r="AKT15" i="41"/>
  <c r="AMV16" i="41"/>
  <c r="BRI15" i="41"/>
  <c r="BTY15" i="41" s="1"/>
  <c r="BQC15" i="41"/>
  <c r="BSS15" i="41" s="1"/>
  <c r="AND15" i="41"/>
  <c r="AMV15" i="41"/>
  <c r="AMN15" i="41"/>
  <c r="AMF15" i="41"/>
  <c r="ALX15" i="41"/>
  <c r="ALP15" i="41"/>
  <c r="ALH15" i="41"/>
  <c r="AKZ15" i="41"/>
  <c r="BRY14" i="41"/>
  <c r="BUO14" i="41" s="1"/>
  <c r="ANE15" i="41"/>
  <c r="BRI14" i="41"/>
  <c r="BTY14" i="41" s="1"/>
  <c r="BQS14" i="41"/>
  <c r="BTI14" i="41" s="1"/>
  <c r="BQC14" i="41"/>
  <c r="BSS14" i="41" s="1"/>
  <c r="BPM14" i="41"/>
  <c r="BSC14" i="41" s="1"/>
  <c r="AND14" i="41"/>
  <c r="AMV14" i="41"/>
  <c r="AMN14" i="41"/>
  <c r="AMF14" i="41"/>
  <c r="ALX14" i="41"/>
  <c r="ALP14" i="41"/>
  <c r="ALH14" i="41"/>
  <c r="AKZ14" i="41"/>
  <c r="BRY13" i="41"/>
  <c r="BUO13" i="41" s="1"/>
  <c r="BRQ13" i="41"/>
  <c r="BUG13" i="41" s="1"/>
  <c r="BRI13" i="41"/>
  <c r="BTY13" i="41" s="1"/>
  <c r="BRA13" i="41"/>
  <c r="BTQ13" i="41" s="1"/>
  <c r="BQS13" i="41"/>
  <c r="BTI13" i="41" s="1"/>
  <c r="BQK13" i="41"/>
  <c r="BTA13" i="41" s="1"/>
  <c r="BQC13" i="41"/>
  <c r="BSS13" i="41" s="1"/>
  <c r="BPU13" i="41"/>
  <c r="BSK13" i="41" s="1"/>
  <c r="BPM13" i="41"/>
  <c r="BSC13" i="41" s="1"/>
  <c r="BRL15" i="41"/>
  <c r="BUB15" i="41" s="1"/>
  <c r="AMW15" i="41"/>
  <c r="BRU14" i="41"/>
  <c r="BUK14" i="41" s="1"/>
  <c r="BRE14" i="41"/>
  <c r="BTU14" i="41" s="1"/>
  <c r="BQO14" i="41"/>
  <c r="BTE14" i="41" s="1"/>
  <c r="BPY14" i="41"/>
  <c r="BSO14" i="41" s="1"/>
  <c r="BQF15" i="41"/>
  <c r="BSV15" i="41" s="1"/>
  <c r="AMO15" i="41"/>
  <c r="BRS14" i="41"/>
  <c r="BUI14" i="41" s="1"/>
  <c r="BRC14" i="41"/>
  <c r="BTS14" i="41" s="1"/>
  <c r="BQM14" i="41"/>
  <c r="BTC14" i="41" s="1"/>
  <c r="BPW14" i="41"/>
  <c r="BSM14" i="41" s="1"/>
  <c r="ANB14" i="41"/>
  <c r="AMT14" i="41"/>
  <c r="AML14" i="41"/>
  <c r="AMD14" i="41"/>
  <c r="ALV14" i="41"/>
  <c r="ALN14" i="41"/>
  <c r="ALF14" i="41"/>
  <c r="AKX14" i="41"/>
  <c r="BRW13" i="41"/>
  <c r="BUM13" i="41" s="1"/>
  <c r="BRO13" i="41"/>
  <c r="BUE13" i="41" s="1"/>
  <c r="BRG13" i="41"/>
  <c r="BTW13" i="41" s="1"/>
  <c r="BQY13" i="41"/>
  <c r="BTO13" i="41" s="1"/>
  <c r="BQQ13" i="41"/>
  <c r="BTG13" i="41" s="1"/>
  <c r="BQI13" i="41"/>
  <c r="BSY13" i="41" s="1"/>
  <c r="BQA13" i="41"/>
  <c r="BSQ13" i="41" s="1"/>
  <c r="BPS13" i="41"/>
  <c r="BSI13" i="41" s="1"/>
  <c r="BPK13" i="41"/>
  <c r="BSA13" i="41" s="1"/>
  <c r="AMG15" i="41"/>
  <c r="BRR14" i="41"/>
  <c r="BUH14" i="41" s="1"/>
  <c r="BRB14" i="41"/>
  <c r="BTR14" i="41" s="1"/>
  <c r="BQL14" i="41"/>
  <c r="BTB14" i="41" s="1"/>
  <c r="BPV14" i="41"/>
  <c r="BSL14" i="41" s="1"/>
  <c r="ALY15" i="41"/>
  <c r="BRQ14" i="41"/>
  <c r="BUG14" i="41" s="1"/>
  <c r="BRA14" i="41"/>
  <c r="BTQ14" i="41" s="1"/>
  <c r="BQK14" i="41"/>
  <c r="BTA14" i="41" s="1"/>
  <c r="BPU14" i="41"/>
  <c r="BSK14" i="41" s="1"/>
  <c r="AMZ14" i="41"/>
  <c r="AMR14" i="41"/>
  <c r="AMJ14" i="41"/>
  <c r="AMB14" i="41"/>
  <c r="ALT14" i="41"/>
  <c r="ALL14" i="41"/>
  <c r="ALD14" i="41"/>
  <c r="AKV14" i="41"/>
  <c r="BRU13" i="41"/>
  <c r="BUK13" i="41" s="1"/>
  <c r="BRM13" i="41"/>
  <c r="BUC13" i="41" s="1"/>
  <c r="BRE13" i="41"/>
  <c r="BTU13" i="41" s="1"/>
  <c r="BQW13" i="41"/>
  <c r="BTM13" i="41" s="1"/>
  <c r="BQO13" i="41"/>
  <c r="BTE13" i="41" s="1"/>
  <c r="BQG13" i="41"/>
  <c r="BSW13" i="41" s="1"/>
  <c r="BPY13" i="41"/>
  <c r="BSO13" i="41" s="1"/>
  <c r="BPQ13" i="41"/>
  <c r="BSG13" i="41" s="1"/>
  <c r="ALQ15" i="41"/>
  <c r="BRM14" i="41"/>
  <c r="BUC14" i="41" s="1"/>
  <c r="BQW14" i="41"/>
  <c r="BTM14" i="41" s="1"/>
  <c r="BQG14" i="41"/>
  <c r="BSW14" i="41" s="1"/>
  <c r="BPQ14" i="41"/>
  <c r="BSG14" i="41" s="1"/>
  <c r="ANG14" i="41"/>
  <c r="AMY14" i="41"/>
  <c r="AMQ14" i="41"/>
  <c r="AMI14" i="41"/>
  <c r="AMA14" i="41"/>
  <c r="ALS14" i="41"/>
  <c r="ALK14" i="41"/>
  <c r="ALC14" i="41"/>
  <c r="AKU14" i="41"/>
  <c r="BRT13" i="41"/>
  <c r="BUJ13" i="41" s="1"/>
  <c r="BRL13" i="41"/>
  <c r="BUB13" i="41" s="1"/>
  <c r="BRD13" i="41"/>
  <c r="BTT13" i="41" s="1"/>
  <c r="BQV13" i="41"/>
  <c r="BTL13" i="41" s="1"/>
  <c r="BQN13" i="41"/>
  <c r="BTD13" i="41" s="1"/>
  <c r="BQF13" i="41"/>
  <c r="BSV13" i="41" s="1"/>
  <c r="BPX13" i="41"/>
  <c r="BSN13" i="41" s="1"/>
  <c r="BPP13" i="41"/>
  <c r="BSF13" i="41" s="1"/>
  <c r="AND16" i="41"/>
  <c r="ALI15" i="41"/>
  <c r="BRK14" i="41"/>
  <c r="BUA14" i="41" s="1"/>
  <c r="BQU14" i="41"/>
  <c r="BTK14" i="41" s="1"/>
  <c r="BQE14" i="41"/>
  <c r="BSU14" i="41" s="1"/>
  <c r="BPO14" i="41"/>
  <c r="BSE14" i="41" s="1"/>
  <c r="ANF14" i="41"/>
  <c r="AMX14" i="41"/>
  <c r="AMP14" i="41"/>
  <c r="AMH14" i="41"/>
  <c r="ALZ14" i="41"/>
  <c r="ALR14" i="41"/>
  <c r="ALJ14" i="41"/>
  <c r="ALB14" i="41"/>
  <c r="AKT14" i="41"/>
  <c r="BRS13" i="41"/>
  <c r="BUI13" i="41" s="1"/>
  <c r="BRK13" i="41"/>
  <c r="BUA13" i="41" s="1"/>
  <c r="BRC13" i="41"/>
  <c r="BTS13" i="41" s="1"/>
  <c r="BQU13" i="41"/>
  <c r="BTK13" i="41" s="1"/>
  <c r="BQM13" i="41"/>
  <c r="BTC13" i="41" s="1"/>
  <c r="BQE13" i="41"/>
  <c r="BSU13" i="41" s="1"/>
  <c r="BPW13" i="41"/>
  <c r="BSM13" i="41" s="1"/>
  <c r="BPO13" i="41"/>
  <c r="BSE13" i="41" s="1"/>
  <c r="BQD14" i="41"/>
  <c r="BST14" i="41" s="1"/>
  <c r="AMM14" i="41"/>
  <c r="ALQ14" i="41"/>
  <c r="AKW14" i="41"/>
  <c r="BRF13" i="41"/>
  <c r="BTV13" i="41" s="1"/>
  <c r="BQJ13" i="41"/>
  <c r="BSZ13" i="41" s="1"/>
  <c r="BPN13" i="41"/>
  <c r="BSD13" i="41" s="1"/>
  <c r="ANC13" i="41"/>
  <c r="AMU13" i="41"/>
  <c r="AMM13" i="41"/>
  <c r="AME13" i="41"/>
  <c r="ALW13" i="41"/>
  <c r="ALO13" i="41"/>
  <c r="ALG13" i="41"/>
  <c r="AKY13" i="41"/>
  <c r="BRX12" i="41"/>
  <c r="BUN12" i="41" s="1"/>
  <c r="BRP12" i="41"/>
  <c r="BUF12" i="41" s="1"/>
  <c r="BRH12" i="41"/>
  <c r="BTX12" i="41" s="1"/>
  <c r="BQZ12" i="41"/>
  <c r="BTP12" i="41" s="1"/>
  <c r="BQR12" i="41"/>
  <c r="BTH12" i="41" s="1"/>
  <c r="BQJ12" i="41"/>
  <c r="BSZ12" i="41" s="1"/>
  <c r="BQB12" i="41"/>
  <c r="BSR12" i="41" s="1"/>
  <c r="BPT12" i="41"/>
  <c r="BSJ12" i="41" s="1"/>
  <c r="BPL12" i="41"/>
  <c r="BSB12" i="41" s="1"/>
  <c r="AND12" i="41"/>
  <c r="AMV12" i="41"/>
  <c r="AMN12" i="41"/>
  <c r="AMF12" i="41"/>
  <c r="ALX12" i="41"/>
  <c r="ALP12" i="41"/>
  <c r="ALH12" i="41"/>
  <c r="AKZ12" i="41"/>
  <c r="BRY11" i="41"/>
  <c r="BUO11" i="41" s="1"/>
  <c r="BRQ11" i="41"/>
  <c r="BUG11" i="41" s="1"/>
  <c r="BRI11" i="41"/>
  <c r="BTY11" i="41" s="1"/>
  <c r="BRA11" i="41"/>
  <c r="BTQ11" i="41" s="1"/>
  <c r="BQS11" i="41"/>
  <c r="BTI11" i="41" s="1"/>
  <c r="BQK11" i="41"/>
  <c r="BTA11" i="41" s="1"/>
  <c r="BQC11" i="41"/>
  <c r="BSS11" i="41" s="1"/>
  <c r="BPU11" i="41"/>
  <c r="BSK11" i="41" s="1"/>
  <c r="BPM11" i="41"/>
  <c r="BSC11" i="41" s="1"/>
  <c r="BPN14" i="41"/>
  <c r="BSD14" i="41" s="1"/>
  <c r="ANE14" i="41"/>
  <c r="AMK14" i="41"/>
  <c r="ALO14" i="41"/>
  <c r="BRX13" i="41"/>
  <c r="BUN13" i="41" s="1"/>
  <c r="BRB13" i="41"/>
  <c r="BTR13" i="41" s="1"/>
  <c r="BQH13" i="41"/>
  <c r="BSX13" i="41" s="1"/>
  <c r="BPL13" i="41"/>
  <c r="BSB13" i="41" s="1"/>
  <c r="ANB13" i="41"/>
  <c r="AMT13" i="41"/>
  <c r="AML13" i="41"/>
  <c r="AMD13" i="41"/>
  <c r="ALV13" i="41"/>
  <c r="ALN13" i="41"/>
  <c r="ALF13" i="41"/>
  <c r="AKX13" i="41"/>
  <c r="BRW12" i="41"/>
  <c r="BUM12" i="41" s="1"/>
  <c r="BRO12" i="41"/>
  <c r="BUE12" i="41" s="1"/>
  <c r="BRG12" i="41"/>
  <c r="BTW12" i="41" s="1"/>
  <c r="BQY12" i="41"/>
  <c r="BTO12" i="41" s="1"/>
  <c r="BQQ12" i="41"/>
  <c r="BTG12" i="41" s="1"/>
  <c r="BQI12" i="41"/>
  <c r="BSY12" i="41" s="1"/>
  <c r="BQA12" i="41"/>
  <c r="BSQ12" i="41" s="1"/>
  <c r="BPS12" i="41"/>
  <c r="BSI12" i="41" s="1"/>
  <c r="BPK12" i="41"/>
  <c r="BSA12" i="41" s="1"/>
  <c r="ANC12" i="41"/>
  <c r="AMU12" i="41"/>
  <c r="AMM12" i="41"/>
  <c r="AME12" i="41"/>
  <c r="ALW12" i="41"/>
  <c r="ALO12" i="41"/>
  <c r="ALG12" i="41"/>
  <c r="AKY12" i="41"/>
  <c r="BRX11" i="41"/>
  <c r="BUN11" i="41" s="1"/>
  <c r="BRP11" i="41"/>
  <c r="BUF11" i="41" s="1"/>
  <c r="BRH11" i="41"/>
  <c r="BTX11" i="41" s="1"/>
  <c r="BQZ11" i="41"/>
  <c r="BTP11" i="41" s="1"/>
  <c r="BQR11" i="41"/>
  <c r="BTH11" i="41" s="1"/>
  <c r="BQJ11" i="41"/>
  <c r="BSZ11" i="41" s="1"/>
  <c r="BQB11" i="41"/>
  <c r="BSR11" i="41" s="1"/>
  <c r="BPT11" i="41"/>
  <c r="BSJ11" i="41" s="1"/>
  <c r="BPL11" i="41"/>
  <c r="BSB11" i="41" s="1"/>
  <c r="ANC14" i="41"/>
  <c r="AMG14" i="41"/>
  <c r="ALM14" i="41"/>
  <c r="BRV13" i="41"/>
  <c r="BUL13" i="41" s="1"/>
  <c r="BQZ13" i="41"/>
  <c r="BTP13" i="41" s="1"/>
  <c r="BQD13" i="41"/>
  <c r="BST13" i="41" s="1"/>
  <c r="BPJ13" i="41"/>
  <c r="BRZ13" i="41" s="1"/>
  <c r="ANA13" i="41"/>
  <c r="AMS13" i="41"/>
  <c r="AMK13" i="41"/>
  <c r="AMC13" i="41"/>
  <c r="ALU13" i="41"/>
  <c r="ALM13" i="41"/>
  <c r="ALE13" i="41"/>
  <c r="AKW13" i="41"/>
  <c r="BRV12" i="41"/>
  <c r="BUL12" i="41" s="1"/>
  <c r="BRN12" i="41"/>
  <c r="BUD12" i="41" s="1"/>
  <c r="BRF12" i="41"/>
  <c r="BTV12" i="41" s="1"/>
  <c r="BQX12" i="41"/>
  <c r="BTN12" i="41" s="1"/>
  <c r="BQP12" i="41"/>
  <c r="BTF12" i="41" s="1"/>
  <c r="BQH12" i="41"/>
  <c r="BSX12" i="41" s="1"/>
  <c r="BPZ12" i="41"/>
  <c r="BSP12" i="41" s="1"/>
  <c r="BPR12" i="41"/>
  <c r="BSH12" i="41" s="1"/>
  <c r="BPJ12" i="41"/>
  <c r="BRZ12" i="41" s="1"/>
  <c r="ANB12" i="41"/>
  <c r="AMT12" i="41"/>
  <c r="AML12" i="41"/>
  <c r="AMD12" i="41"/>
  <c r="ALV12" i="41"/>
  <c r="ALN12" i="41"/>
  <c r="ALF12" i="41"/>
  <c r="AKX12" i="41"/>
  <c r="BRW11" i="41"/>
  <c r="BUM11" i="41" s="1"/>
  <c r="BRO11" i="41"/>
  <c r="BUE11" i="41" s="1"/>
  <c r="BRG11" i="41"/>
  <c r="BTW11" i="41" s="1"/>
  <c r="BQY11" i="41"/>
  <c r="BTO11" i="41" s="1"/>
  <c r="BQQ11" i="41"/>
  <c r="BTG11" i="41" s="1"/>
  <c r="BQI11" i="41"/>
  <c r="BSY11" i="41" s="1"/>
  <c r="BQA11" i="41"/>
  <c r="BSQ11" i="41" s="1"/>
  <c r="BPS11" i="41"/>
  <c r="BSI11" i="41" s="1"/>
  <c r="BPK11" i="41"/>
  <c r="BSA11" i="41" s="1"/>
  <c r="ALA15" i="41"/>
  <c r="ANA14" i="41"/>
  <c r="AME14" i="41"/>
  <c r="ALI14" i="41"/>
  <c r="BRR13" i="41"/>
  <c r="BUH13" i="41" s="1"/>
  <c r="BQX13" i="41"/>
  <c r="BTN13" i="41" s="1"/>
  <c r="BQB13" i="41"/>
  <c r="BSR13" i="41" s="1"/>
  <c r="AMZ13" i="41"/>
  <c r="AMR13" i="41"/>
  <c r="AMJ13" i="41"/>
  <c r="AMB13" i="41"/>
  <c r="ALT13" i="41"/>
  <c r="ALL13" i="41"/>
  <c r="ALD13" i="41"/>
  <c r="AKV13" i="41"/>
  <c r="BRU12" i="41"/>
  <c r="BUK12" i="41" s="1"/>
  <c r="BRM12" i="41"/>
  <c r="BUC12" i="41" s="1"/>
  <c r="BRE12" i="41"/>
  <c r="BTU12" i="41" s="1"/>
  <c r="BQW12" i="41"/>
  <c r="BTM12" i="41" s="1"/>
  <c r="BQO12" i="41"/>
  <c r="BTE12" i="41" s="1"/>
  <c r="BQG12" i="41"/>
  <c r="BSW12" i="41" s="1"/>
  <c r="BPY12" i="41"/>
  <c r="BSO12" i="41" s="1"/>
  <c r="BPQ12" i="41"/>
  <c r="BSG12" i="41" s="1"/>
  <c r="ANA12" i="41"/>
  <c r="AMS12" i="41"/>
  <c r="AMK12" i="41"/>
  <c r="AMC12" i="41"/>
  <c r="ALU12" i="41"/>
  <c r="ALM12" i="41"/>
  <c r="ALE12" i="41"/>
  <c r="AKW12" i="41"/>
  <c r="BRV11" i="41"/>
  <c r="BUL11" i="41" s="1"/>
  <c r="BRN11" i="41"/>
  <c r="BUD11" i="41" s="1"/>
  <c r="BRF11" i="41"/>
  <c r="BTV11" i="41" s="1"/>
  <c r="BQX11" i="41"/>
  <c r="BTN11" i="41" s="1"/>
  <c r="BQP11" i="41"/>
  <c r="BTF11" i="41" s="1"/>
  <c r="BQH11" i="41"/>
  <c r="BSX11" i="41" s="1"/>
  <c r="BPZ11" i="41"/>
  <c r="BSP11" i="41" s="1"/>
  <c r="BPR11" i="41"/>
  <c r="BSH11" i="41" s="1"/>
  <c r="BPJ11" i="41"/>
  <c r="BRZ11" i="41" s="1"/>
  <c r="AMW14" i="41"/>
  <c r="AMC14" i="41"/>
  <c r="ALG14" i="41"/>
  <c r="BRP13" i="41"/>
  <c r="BUF13" i="41" s="1"/>
  <c r="BQT13" i="41"/>
  <c r="BTJ13" i="41" s="1"/>
  <c r="BPZ13" i="41"/>
  <c r="BSP13" i="41" s="1"/>
  <c r="ANG13" i="41"/>
  <c r="AMY13" i="41"/>
  <c r="AMQ13" i="41"/>
  <c r="AMI13" i="41"/>
  <c r="AMA13" i="41"/>
  <c r="ALS13" i="41"/>
  <c r="ALK13" i="41"/>
  <c r="ALC13" i="41"/>
  <c r="AKU13" i="41"/>
  <c r="BRT12" i="41"/>
  <c r="BUJ12" i="41" s="1"/>
  <c r="BRL12" i="41"/>
  <c r="BUB12" i="41" s="1"/>
  <c r="BRD12" i="41"/>
  <c r="BTT12" i="41" s="1"/>
  <c r="BQV12" i="41"/>
  <c r="BTL12" i="41" s="1"/>
  <c r="BQN12" i="41"/>
  <c r="BTD12" i="41" s="1"/>
  <c r="BQF12" i="41"/>
  <c r="BSV12" i="41" s="1"/>
  <c r="BPX12" i="41"/>
  <c r="BSN12" i="41" s="1"/>
  <c r="BPP12" i="41"/>
  <c r="BSF12" i="41" s="1"/>
  <c r="AMZ12" i="41"/>
  <c r="AMR12" i="41"/>
  <c r="AMJ12" i="41"/>
  <c r="AMB12" i="41"/>
  <c r="ALT12" i="41"/>
  <c r="ALL12" i="41"/>
  <c r="ALD12" i="41"/>
  <c r="AKV12" i="41"/>
  <c r="BRU11" i="41"/>
  <c r="BUK11" i="41" s="1"/>
  <c r="BRM11" i="41"/>
  <c r="BUC11" i="41" s="1"/>
  <c r="BRE11" i="41"/>
  <c r="BTU11" i="41" s="1"/>
  <c r="BQW11" i="41"/>
  <c r="BTM11" i="41" s="1"/>
  <c r="BQO11" i="41"/>
  <c r="BTE11" i="41" s="1"/>
  <c r="BQG11" i="41"/>
  <c r="BSW11" i="41" s="1"/>
  <c r="BPY11" i="41"/>
  <c r="BSO11" i="41" s="1"/>
  <c r="BPQ11" i="41"/>
  <c r="BSG11" i="41" s="1"/>
  <c r="AMU14" i="41"/>
  <c r="ALY14" i="41"/>
  <c r="ALE14" i="41"/>
  <c r="BRN13" i="41"/>
  <c r="BUD13" i="41" s="1"/>
  <c r="BQR13" i="41"/>
  <c r="BTH13" i="41" s="1"/>
  <c r="BPV13" i="41"/>
  <c r="BSL13" i="41" s="1"/>
  <c r="ANF13" i="41"/>
  <c r="AMX13" i="41"/>
  <c r="AMP13" i="41"/>
  <c r="AMH13" i="41"/>
  <c r="ALZ13" i="41"/>
  <c r="ALR13" i="41"/>
  <c r="ALJ13" i="41"/>
  <c r="ALB13" i="41"/>
  <c r="AKT13" i="41"/>
  <c r="BRS12" i="41"/>
  <c r="BUI12" i="41" s="1"/>
  <c r="BRK12" i="41"/>
  <c r="BUA12" i="41" s="1"/>
  <c r="BRC12" i="41"/>
  <c r="BTS12" i="41" s="1"/>
  <c r="BQU12" i="41"/>
  <c r="BTK12" i="41" s="1"/>
  <c r="BQM12" i="41"/>
  <c r="BTC12" i="41" s="1"/>
  <c r="BQE12" i="41"/>
  <c r="BSU12" i="41" s="1"/>
  <c r="BPW12" i="41"/>
  <c r="BSM12" i="41" s="1"/>
  <c r="BPO12" i="41"/>
  <c r="BSE12" i="41" s="1"/>
  <c r="ANG12" i="41"/>
  <c r="AMY12" i="41"/>
  <c r="AMQ12" i="41"/>
  <c r="AMI12" i="41"/>
  <c r="AMA12" i="41"/>
  <c r="ALS12" i="41"/>
  <c r="ALK12" i="41"/>
  <c r="ALC12" i="41"/>
  <c r="AKU12" i="41"/>
  <c r="BRT11" i="41"/>
  <c r="BUJ11" i="41" s="1"/>
  <c r="BRL11" i="41"/>
  <c r="BUB11" i="41" s="1"/>
  <c r="BRD11" i="41"/>
  <c r="BTT11" i="41" s="1"/>
  <c r="BQV11" i="41"/>
  <c r="BTL11" i="41" s="1"/>
  <c r="BQN11" i="41"/>
  <c r="BTD11" i="41" s="1"/>
  <c r="BQF11" i="41"/>
  <c r="BSV11" i="41" s="1"/>
  <c r="BPX11" i="41"/>
  <c r="BSN11" i="41" s="1"/>
  <c r="BPP11" i="41"/>
  <c r="BSF11" i="41" s="1"/>
  <c r="BQT14" i="41"/>
  <c r="BTJ14" i="41" s="1"/>
  <c r="AMO14" i="41"/>
  <c r="ALU14" i="41"/>
  <c r="AKY14" i="41"/>
  <c r="BRH13" i="41"/>
  <c r="BTX13" i="41" s="1"/>
  <c r="BQL13" i="41"/>
  <c r="BTB13" i="41" s="1"/>
  <c r="BPR13" i="41"/>
  <c r="BSH13" i="41" s="1"/>
  <c r="AND13" i="41"/>
  <c r="AMV13" i="41"/>
  <c r="AMN13" i="41"/>
  <c r="AMF13" i="41"/>
  <c r="ALX13" i="41"/>
  <c r="ALP13" i="41"/>
  <c r="ALH13" i="41"/>
  <c r="AKZ13" i="41"/>
  <c r="BRY12" i="41"/>
  <c r="BUO12" i="41" s="1"/>
  <c r="BRQ12" i="41"/>
  <c r="BUG12" i="41" s="1"/>
  <c r="BRI12" i="41"/>
  <c r="BTY12" i="41" s="1"/>
  <c r="BRA12" i="41"/>
  <c r="BTQ12" i="41" s="1"/>
  <c r="BQS12" i="41"/>
  <c r="BTI12" i="41" s="1"/>
  <c r="BQK12" i="41"/>
  <c r="BTA12" i="41" s="1"/>
  <c r="BQC12" i="41"/>
  <c r="BSS12" i="41" s="1"/>
  <c r="BPU12" i="41"/>
  <c r="BSK12" i="41" s="1"/>
  <c r="BPM12" i="41"/>
  <c r="BSC12" i="41" s="1"/>
  <c r="ANE12" i="41"/>
  <c r="AMW12" i="41"/>
  <c r="AMO12" i="41"/>
  <c r="AMG12" i="41"/>
  <c r="ALY12" i="41"/>
  <c r="ALQ12" i="41"/>
  <c r="ALI12" i="41"/>
  <c r="ALA12" i="41"/>
  <c r="BRR11" i="41"/>
  <c r="BUH11" i="41" s="1"/>
  <c r="BRJ11" i="41"/>
  <c r="BTZ11" i="41" s="1"/>
  <c r="BRB11" i="41"/>
  <c r="BTR11" i="41" s="1"/>
  <c r="BQT11" i="41"/>
  <c r="BTJ11" i="41" s="1"/>
  <c r="BQL11" i="41"/>
  <c r="BTB11" i="41" s="1"/>
  <c r="BQD11" i="41"/>
  <c r="BST11" i="41" s="1"/>
  <c r="BPV11" i="41"/>
  <c r="BSL11" i="41" s="1"/>
  <c r="BPN11" i="41"/>
  <c r="BSD11" i="41" s="1"/>
  <c r="ALA14" i="41"/>
  <c r="BRJ13" i="41"/>
  <c r="BTZ13" i="41" s="1"/>
  <c r="ALY13" i="41"/>
  <c r="BQL12" i="41"/>
  <c r="BTB12" i="41" s="1"/>
  <c r="ALR12" i="41"/>
  <c r="BQM11" i="41"/>
  <c r="BTC11" i="41" s="1"/>
  <c r="ANE11" i="41"/>
  <c r="AMW11" i="41"/>
  <c r="AMO11" i="41"/>
  <c r="AMG11" i="41"/>
  <c r="ALY11" i="41"/>
  <c r="ALQ11" i="41"/>
  <c r="ALI11" i="41"/>
  <c r="ALA11" i="41"/>
  <c r="BRR10" i="41"/>
  <c r="BUH10" i="41" s="1"/>
  <c r="BRJ10" i="41"/>
  <c r="BTZ10" i="41" s="1"/>
  <c r="BRB10" i="41"/>
  <c r="BTR10" i="41" s="1"/>
  <c r="BQT10" i="41"/>
  <c r="BTJ10" i="41" s="1"/>
  <c r="BQL10" i="41"/>
  <c r="BTB10" i="41" s="1"/>
  <c r="BQD10" i="41"/>
  <c r="BST10" i="41" s="1"/>
  <c r="BPV10" i="41"/>
  <c r="BSL10" i="41" s="1"/>
  <c r="BPN10" i="41"/>
  <c r="BSD10" i="41" s="1"/>
  <c r="BRJ14" i="41"/>
  <c r="BTZ14" i="41" s="1"/>
  <c r="BQP13" i="41"/>
  <c r="BTF13" i="41" s="1"/>
  <c r="ALQ13" i="41"/>
  <c r="BQD12" i="41"/>
  <c r="BST12" i="41" s="1"/>
  <c r="ALJ12" i="41"/>
  <c r="BQE11" i="41"/>
  <c r="BSU11" i="41" s="1"/>
  <c r="AND11" i="41"/>
  <c r="AMV11" i="41"/>
  <c r="AMN11" i="41"/>
  <c r="AMF11" i="41"/>
  <c r="ALX11" i="41"/>
  <c r="ALP11" i="41"/>
  <c r="ALH11" i="41"/>
  <c r="AKZ11" i="41"/>
  <c r="BRY10" i="41"/>
  <c r="BUO10" i="41" s="1"/>
  <c r="BRQ10" i="41"/>
  <c r="BUG10" i="41" s="1"/>
  <c r="BRI10" i="41"/>
  <c r="BTY10" i="41" s="1"/>
  <c r="BRA10" i="41"/>
  <c r="BTQ10" i="41" s="1"/>
  <c r="BQS10" i="41"/>
  <c r="BTI10" i="41" s="1"/>
  <c r="BQK10" i="41"/>
  <c r="BTA10" i="41" s="1"/>
  <c r="BQC10" i="41"/>
  <c r="BSS10" i="41" s="1"/>
  <c r="BPU10" i="41"/>
  <c r="BSK10" i="41" s="1"/>
  <c r="BPM10" i="41"/>
  <c r="BSC10" i="41" s="1"/>
  <c r="ANE10" i="41"/>
  <c r="AMW10" i="41"/>
  <c r="AMO10" i="41"/>
  <c r="AMG10" i="41"/>
  <c r="ALY10" i="41"/>
  <c r="ALQ10" i="41"/>
  <c r="ALI10" i="41"/>
  <c r="ALA10" i="41"/>
  <c r="BRR9" i="41"/>
  <c r="BUH9" i="41" s="1"/>
  <c r="BRJ9" i="41"/>
  <c r="BTZ9" i="41" s="1"/>
  <c r="BRB9" i="41"/>
  <c r="BTR9" i="41" s="1"/>
  <c r="BQT9" i="41"/>
  <c r="BTJ9" i="41" s="1"/>
  <c r="BQL9" i="41"/>
  <c r="BTB9" i="41" s="1"/>
  <c r="BQD9" i="41"/>
  <c r="BST9" i="41" s="1"/>
  <c r="BPV9" i="41"/>
  <c r="BSL9" i="41" s="1"/>
  <c r="BPN9" i="41"/>
  <c r="BSD9" i="41" s="1"/>
  <c r="BPT13" i="41"/>
  <c r="BSJ13" i="41" s="1"/>
  <c r="ALI13" i="41"/>
  <c r="BPV12" i="41"/>
  <c r="BSL12" i="41" s="1"/>
  <c r="ALB12" i="41"/>
  <c r="BPW11" i="41"/>
  <c r="BSM11" i="41" s="1"/>
  <c r="ANC11" i="41"/>
  <c r="AMU11" i="41"/>
  <c r="AMM11" i="41"/>
  <c r="AME11" i="41"/>
  <c r="ALW11" i="41"/>
  <c r="ALO11" i="41"/>
  <c r="ALG11" i="41"/>
  <c r="AKY11" i="41"/>
  <c r="BRX10" i="41"/>
  <c r="BUN10" i="41" s="1"/>
  <c r="BRP10" i="41"/>
  <c r="BUF10" i="41" s="1"/>
  <c r="BRH10" i="41"/>
  <c r="BTX10" i="41" s="1"/>
  <c r="BQZ10" i="41"/>
  <c r="BTP10" i="41" s="1"/>
  <c r="BQR10" i="41"/>
  <c r="BTH10" i="41" s="1"/>
  <c r="BQJ10" i="41"/>
  <c r="BSZ10" i="41" s="1"/>
  <c r="BQB10" i="41"/>
  <c r="BSR10" i="41" s="1"/>
  <c r="BPT10" i="41"/>
  <c r="BSJ10" i="41" s="1"/>
  <c r="BPL10" i="41"/>
  <c r="BSB10" i="41" s="1"/>
  <c r="AND10" i="41"/>
  <c r="AMV10" i="41"/>
  <c r="AMN10" i="41"/>
  <c r="AMF10" i="41"/>
  <c r="ALX10" i="41"/>
  <c r="ALP10" i="41"/>
  <c r="ALH10" i="41"/>
  <c r="AKZ10" i="41"/>
  <c r="BRY9" i="41"/>
  <c r="BUO9" i="41" s="1"/>
  <c r="BRQ9" i="41"/>
  <c r="BUG9" i="41" s="1"/>
  <c r="BRI9" i="41"/>
  <c r="BTY9" i="41" s="1"/>
  <c r="BRA9" i="41"/>
  <c r="BTQ9" i="41" s="1"/>
  <c r="BQS9" i="41"/>
  <c r="BTI9" i="41" s="1"/>
  <c r="BQK9" i="41"/>
  <c r="BTA9" i="41" s="1"/>
  <c r="BQC9" i="41"/>
  <c r="BSS9" i="41" s="1"/>
  <c r="BPU9" i="41"/>
  <c r="BSK9" i="41" s="1"/>
  <c r="BPM9" i="41"/>
  <c r="BSC9" i="41" s="1"/>
  <c r="ALA13" i="41"/>
  <c r="BPN12" i="41"/>
  <c r="BSD12" i="41" s="1"/>
  <c r="ANF12" i="41"/>
  <c r="AKT12" i="41"/>
  <c r="BPO11" i="41"/>
  <c r="BSE11" i="41" s="1"/>
  <c r="ANB11" i="41"/>
  <c r="AMT11" i="41"/>
  <c r="AML11" i="41"/>
  <c r="AMD11" i="41"/>
  <c r="ALV11" i="41"/>
  <c r="ALN11" i="41"/>
  <c r="ALF11" i="41"/>
  <c r="AKX11" i="41"/>
  <c r="BRW10" i="41"/>
  <c r="BUM10" i="41" s="1"/>
  <c r="ANE13" i="41"/>
  <c r="BRR12" i="41"/>
  <c r="BUH12" i="41" s="1"/>
  <c r="AMX12" i="41"/>
  <c r="BRS11" i="41"/>
  <c r="BUI11" i="41" s="1"/>
  <c r="ANA11" i="41"/>
  <c r="AMS11" i="41"/>
  <c r="AMK11" i="41"/>
  <c r="AMC11" i="41"/>
  <c r="ALU11" i="41"/>
  <c r="ALM11" i="41"/>
  <c r="ALE11" i="41"/>
  <c r="AKW11" i="41"/>
  <c r="BRV10" i="41"/>
  <c r="BUL10" i="41" s="1"/>
  <c r="BRN10" i="41"/>
  <c r="BUD10" i="41" s="1"/>
  <c r="BRF10" i="41"/>
  <c r="BTV10" i="41" s="1"/>
  <c r="BQX10" i="41"/>
  <c r="BTN10" i="41" s="1"/>
  <c r="BQP10" i="41"/>
  <c r="BTF10" i="41" s="1"/>
  <c r="BQH10" i="41"/>
  <c r="BSX10" i="41" s="1"/>
  <c r="BPZ10" i="41"/>
  <c r="BSP10" i="41" s="1"/>
  <c r="BPR10" i="41"/>
  <c r="BSH10" i="41" s="1"/>
  <c r="BPJ10" i="41"/>
  <c r="BRZ10" i="41" s="1"/>
  <c r="ANB10" i="41"/>
  <c r="AMT10" i="41"/>
  <c r="AML10" i="41"/>
  <c r="AMD10" i="41"/>
  <c r="ALV10" i="41"/>
  <c r="ALN10" i="41"/>
  <c r="ALF10" i="41"/>
  <c r="AKX10" i="41"/>
  <c r="BRW9" i="41"/>
  <c r="BUM9" i="41" s="1"/>
  <c r="BRO9" i="41"/>
  <c r="BUE9" i="41" s="1"/>
  <c r="BRG9" i="41"/>
  <c r="BTW9" i="41" s="1"/>
  <c r="BQY9" i="41"/>
  <c r="BTO9" i="41" s="1"/>
  <c r="BQQ9" i="41"/>
  <c r="BTG9" i="41" s="1"/>
  <c r="BQI9" i="41"/>
  <c r="BSY9" i="41" s="1"/>
  <c r="BQA9" i="41"/>
  <c r="BSQ9" i="41" s="1"/>
  <c r="BPS9" i="41"/>
  <c r="BSI9" i="41" s="1"/>
  <c r="BPK9" i="41"/>
  <c r="BSA9" i="41" s="1"/>
  <c r="AMW13" i="41"/>
  <c r="BRJ12" i="41"/>
  <c r="BTZ12" i="41" s="1"/>
  <c r="AMP12" i="41"/>
  <c r="BRK11" i="41"/>
  <c r="BUA11" i="41" s="1"/>
  <c r="AMZ11" i="41"/>
  <c r="AMR11" i="41"/>
  <c r="AMJ11" i="41"/>
  <c r="AMB11" i="41"/>
  <c r="ALT11" i="41"/>
  <c r="ALL11" i="41"/>
  <c r="ALD11" i="41"/>
  <c r="AKV11" i="41"/>
  <c r="BRU10" i="41"/>
  <c r="BUK10" i="41" s="1"/>
  <c r="BRM10" i="41"/>
  <c r="BUC10" i="41" s="1"/>
  <c r="BRE10" i="41"/>
  <c r="BTU10" i="41" s="1"/>
  <c r="BQW10" i="41"/>
  <c r="BTM10" i="41" s="1"/>
  <c r="BQO10" i="41"/>
  <c r="BTE10" i="41" s="1"/>
  <c r="BQG10" i="41"/>
  <c r="BSW10" i="41" s="1"/>
  <c r="BPY10" i="41"/>
  <c r="BSO10" i="41" s="1"/>
  <c r="BPQ10" i="41"/>
  <c r="BSG10" i="41" s="1"/>
  <c r="ANA10" i="41"/>
  <c r="AMS10" i="41"/>
  <c r="AMK10" i="41"/>
  <c r="AMC10" i="41"/>
  <c r="ALU10" i="41"/>
  <c r="ALM10" i="41"/>
  <c r="ALE10" i="41"/>
  <c r="AKW10" i="41"/>
  <c r="BRV9" i="41"/>
  <c r="BUL9" i="41" s="1"/>
  <c r="BRN9" i="41"/>
  <c r="BUD9" i="41" s="1"/>
  <c r="BRF9" i="41"/>
  <c r="BTV9" i="41" s="1"/>
  <c r="BQX9" i="41"/>
  <c r="BTN9" i="41" s="1"/>
  <c r="BQP9" i="41"/>
  <c r="BTF9" i="41" s="1"/>
  <c r="BQH9" i="41"/>
  <c r="BSX9" i="41" s="1"/>
  <c r="BPZ9" i="41"/>
  <c r="BSP9" i="41" s="1"/>
  <c r="BPR9" i="41"/>
  <c r="BSH9" i="41" s="1"/>
  <c r="BPJ9" i="41"/>
  <c r="BRZ9" i="41" s="1"/>
  <c r="AMS14" i="41"/>
  <c r="AMO13" i="41"/>
  <c r="BRB12" i="41"/>
  <c r="BTR12" i="41" s="1"/>
  <c r="AMH12" i="41"/>
  <c r="BRC11" i="41"/>
  <c r="BTS11" i="41" s="1"/>
  <c r="ANG11" i="41"/>
  <c r="AMY11" i="41"/>
  <c r="AMQ11" i="41"/>
  <c r="AMI11" i="41"/>
  <c r="AMA11" i="41"/>
  <c r="ALS11" i="41"/>
  <c r="ALK11" i="41"/>
  <c r="ALC11" i="41"/>
  <c r="AKU11" i="41"/>
  <c r="BRT10" i="41"/>
  <c r="BUJ10" i="41" s="1"/>
  <c r="BRL10" i="41"/>
  <c r="BUB10" i="41" s="1"/>
  <c r="BRD10" i="41"/>
  <c r="BTT10" i="41" s="1"/>
  <c r="BQV10" i="41"/>
  <c r="BTL10" i="41" s="1"/>
  <c r="BQN10" i="41"/>
  <c r="BTD10" i="41" s="1"/>
  <c r="BQF10" i="41"/>
  <c r="BSV10" i="41" s="1"/>
  <c r="BPX10" i="41"/>
  <c r="BSN10" i="41" s="1"/>
  <c r="BPP10" i="41"/>
  <c r="BSF10" i="41" s="1"/>
  <c r="AMZ10" i="41"/>
  <c r="AMR10" i="41"/>
  <c r="AMJ10" i="41"/>
  <c r="AMB10" i="41"/>
  <c r="ALT10" i="41"/>
  <c r="ALL10" i="41"/>
  <c r="ALD10" i="41"/>
  <c r="AKV10" i="41"/>
  <c r="BRU9" i="41"/>
  <c r="BUK9" i="41" s="1"/>
  <c r="BRM9" i="41"/>
  <c r="BUC9" i="41" s="1"/>
  <c r="BRE9" i="41"/>
  <c r="BTU9" i="41" s="1"/>
  <c r="BQW9" i="41"/>
  <c r="BTM9" i="41" s="1"/>
  <c r="BQO9" i="41"/>
  <c r="BTE9" i="41" s="1"/>
  <c r="BQG9" i="41"/>
  <c r="BSW9" i="41" s="1"/>
  <c r="BPY9" i="41"/>
  <c r="BSO9" i="41" s="1"/>
  <c r="BPQ9" i="41"/>
  <c r="BSG9" i="41" s="1"/>
  <c r="ALB11" i="41"/>
  <c r="BQQ10" i="41"/>
  <c r="BTG10" i="41" s="1"/>
  <c r="BPK10" i="41"/>
  <c r="BSA10" i="41" s="1"/>
  <c r="AMU10" i="41"/>
  <c r="ALZ10" i="41"/>
  <c r="ALC10" i="41"/>
  <c r="BRP9" i="41"/>
  <c r="BUF9" i="41" s="1"/>
  <c r="BQU9" i="41"/>
  <c r="BTK9" i="41" s="1"/>
  <c r="BPX9" i="41"/>
  <c r="BSN9" i="41" s="1"/>
  <c r="ANB9" i="41"/>
  <c r="AMT9" i="41"/>
  <c r="AML9" i="41"/>
  <c r="AMD9" i="41"/>
  <c r="ALV9" i="41"/>
  <c r="ALN9" i="41"/>
  <c r="ALF9" i="41"/>
  <c r="AKX9" i="41"/>
  <c r="BQU11" i="41"/>
  <c r="BTK11" i="41" s="1"/>
  <c r="ANF11" i="41"/>
  <c r="AKT11" i="41"/>
  <c r="BRS10" i="41"/>
  <c r="BUI10" i="41" s="1"/>
  <c r="BQM10" i="41"/>
  <c r="BTC10" i="41" s="1"/>
  <c r="AMQ10" i="41"/>
  <c r="ALW10" i="41"/>
  <c r="ALB10" i="41"/>
  <c r="BRL9" i="41"/>
  <c r="BUB9" i="41" s="1"/>
  <c r="BQR9" i="41"/>
  <c r="BTH9" i="41" s="1"/>
  <c r="BPW9" i="41"/>
  <c r="BSM9" i="41" s="1"/>
  <c r="ANA9" i="41"/>
  <c r="AMS9" i="41"/>
  <c r="AMK9" i="41"/>
  <c r="AMC9" i="41"/>
  <c r="ALU9" i="41"/>
  <c r="ALM9" i="41"/>
  <c r="ALE9" i="41"/>
  <c r="AKW9" i="41"/>
  <c r="BRV8" i="41"/>
  <c r="BUL8" i="41" s="1"/>
  <c r="BRN8" i="41"/>
  <c r="BUD8" i="41" s="1"/>
  <c r="BRF8" i="41"/>
  <c r="BTV8" i="41" s="1"/>
  <c r="BQX8" i="41"/>
  <c r="BTN8" i="41" s="1"/>
  <c r="BQP8" i="41"/>
  <c r="BTF8" i="41" s="1"/>
  <c r="BQH8" i="41"/>
  <c r="BSX8" i="41" s="1"/>
  <c r="BPZ8" i="41"/>
  <c r="BSP8" i="41" s="1"/>
  <c r="BPR8" i="41"/>
  <c r="BSH8" i="41" s="1"/>
  <c r="BPJ8" i="41"/>
  <c r="BRZ8" i="41" s="1"/>
  <c r="ANB8" i="41"/>
  <c r="AMT8" i="41"/>
  <c r="AML8" i="41"/>
  <c r="AMD8" i="41"/>
  <c r="ALV8" i="41"/>
  <c r="ALN8" i="41"/>
  <c r="ALF8" i="41"/>
  <c r="AKX8" i="41"/>
  <c r="BQT12" i="41"/>
  <c r="BTJ12" i="41" s="1"/>
  <c r="AMX11" i="41"/>
  <c r="BRO10" i="41"/>
  <c r="BUE10" i="41" s="1"/>
  <c r="BQI10" i="41"/>
  <c r="BSY10" i="41" s="1"/>
  <c r="AMP10" i="41"/>
  <c r="ALS10" i="41"/>
  <c r="AKY10" i="41"/>
  <c r="BRK9" i="41"/>
  <c r="BUA9" i="41" s="1"/>
  <c r="BQN9" i="41"/>
  <c r="BTD9" i="41" s="1"/>
  <c r="BPT9" i="41"/>
  <c r="BSJ9" i="41" s="1"/>
  <c r="AMZ9" i="41"/>
  <c r="AMR9" i="41"/>
  <c r="AMJ9" i="41"/>
  <c r="AMB9" i="41"/>
  <c r="ALT9" i="41"/>
  <c r="ALL9" i="41"/>
  <c r="ALD9" i="41"/>
  <c r="AKV9" i="41"/>
  <c r="BRU8" i="41"/>
  <c r="BUK8" i="41" s="1"/>
  <c r="BRM8" i="41"/>
  <c r="BUC8" i="41" s="1"/>
  <c r="BRE8" i="41"/>
  <c r="BTU8" i="41" s="1"/>
  <c r="BQW8" i="41"/>
  <c r="BTM8" i="41" s="1"/>
  <c r="BQO8" i="41"/>
  <c r="BTE8" i="41" s="1"/>
  <c r="BQG8" i="41"/>
  <c r="BSW8" i="41" s="1"/>
  <c r="BPY8" i="41"/>
  <c r="BSO8" i="41" s="1"/>
  <c r="BPQ8" i="41"/>
  <c r="BSG8" i="41" s="1"/>
  <c r="ANA8" i="41"/>
  <c r="AMS8" i="41"/>
  <c r="AMK8" i="41"/>
  <c r="AMC8" i="41"/>
  <c r="ALU8" i="41"/>
  <c r="ALM8" i="41"/>
  <c r="ALE8" i="41"/>
  <c r="AKW8" i="41"/>
  <c r="ALW14" i="41"/>
  <c r="AMP11" i="41"/>
  <c r="BRK10" i="41"/>
  <c r="BUA10" i="41" s="1"/>
  <c r="BQE10" i="41"/>
  <c r="BSU10" i="41" s="1"/>
  <c r="ANG10" i="41"/>
  <c r="AMM10" i="41"/>
  <c r="ALR10" i="41"/>
  <c r="AKU10" i="41"/>
  <c r="BRH9" i="41"/>
  <c r="BTX9" i="41" s="1"/>
  <c r="BQM9" i="41"/>
  <c r="BTC9" i="41" s="1"/>
  <c r="BPP9" i="41"/>
  <c r="BSF9" i="41" s="1"/>
  <c r="AMH11" i="41"/>
  <c r="BRG10" i="41"/>
  <c r="BTW10" i="41" s="1"/>
  <c r="BQA10" i="41"/>
  <c r="BSQ10" i="41" s="1"/>
  <c r="ANF10" i="41"/>
  <c r="AMI10" i="41"/>
  <c r="ALO10" i="41"/>
  <c r="AKT10" i="41"/>
  <c r="BRD9" i="41"/>
  <c r="BTT9" i="41" s="1"/>
  <c r="BQJ9" i="41"/>
  <c r="BSZ9" i="41" s="1"/>
  <c r="BPO9" i="41"/>
  <c r="BSE9" i="41" s="1"/>
  <c r="ANF9" i="41"/>
  <c r="AMX9" i="41"/>
  <c r="AMP9" i="41"/>
  <c r="AMH9" i="41"/>
  <c r="ALZ9" i="41"/>
  <c r="ALR9" i="41"/>
  <c r="ALJ9" i="41"/>
  <c r="ALB9" i="41"/>
  <c r="AKT9" i="41"/>
  <c r="BRS8" i="41"/>
  <c r="BUI8" i="41" s="1"/>
  <c r="BRK8" i="41"/>
  <c r="BUA8" i="41" s="1"/>
  <c r="BRC8" i="41"/>
  <c r="BTS8" i="41" s="1"/>
  <c r="BQU8" i="41"/>
  <c r="BTK8" i="41" s="1"/>
  <c r="BQM8" i="41"/>
  <c r="BTC8" i="41" s="1"/>
  <c r="BQE8" i="41"/>
  <c r="BSU8" i="41" s="1"/>
  <c r="BPW8" i="41"/>
  <c r="BSM8" i="41" s="1"/>
  <c r="BPO8" i="41"/>
  <c r="BSE8" i="41" s="1"/>
  <c r="ANG8" i="41"/>
  <c r="AMY8" i="41"/>
  <c r="AMQ8" i="41"/>
  <c r="AMI8" i="41"/>
  <c r="AMA8" i="41"/>
  <c r="ALS8" i="41"/>
  <c r="ALK8" i="41"/>
  <c r="ALC8" i="41"/>
  <c r="AKU8" i="41"/>
  <c r="ALZ11" i="41"/>
  <c r="BRC10" i="41"/>
  <c r="BTS10" i="41" s="1"/>
  <c r="BPW10" i="41"/>
  <c r="BSM10" i="41" s="1"/>
  <c r="ANC10" i="41"/>
  <c r="AMH10" i="41"/>
  <c r="ALK10" i="41"/>
  <c r="BRX9" i="41"/>
  <c r="BUN9" i="41" s="1"/>
  <c r="BRC9" i="41"/>
  <c r="BTS9" i="41" s="1"/>
  <c r="BQF9" i="41"/>
  <c r="BSV9" i="41" s="1"/>
  <c r="BPL9" i="41"/>
  <c r="BSB9" i="41" s="1"/>
  <c r="ANE9" i="41"/>
  <c r="AMW9" i="41"/>
  <c r="AMO9" i="41"/>
  <c r="AMG9" i="41"/>
  <c r="ALY9" i="41"/>
  <c r="ALQ9" i="41"/>
  <c r="ALI9" i="41"/>
  <c r="ALA9" i="41"/>
  <c r="BRR8" i="41"/>
  <c r="BUH8" i="41" s="1"/>
  <c r="BRJ8" i="41"/>
  <c r="BTZ8" i="41" s="1"/>
  <c r="BRB8" i="41"/>
  <c r="BTR8" i="41" s="1"/>
  <c r="BQT8" i="41"/>
  <c r="BTJ8" i="41" s="1"/>
  <c r="BQL8" i="41"/>
  <c r="BTB8" i="41" s="1"/>
  <c r="BQD8" i="41"/>
  <c r="BST8" i="41" s="1"/>
  <c r="BPV8" i="41"/>
  <c r="BSL8" i="41" s="1"/>
  <c r="BPN8" i="41"/>
  <c r="BSD8" i="41" s="1"/>
  <c r="ANF8" i="41"/>
  <c r="AMX8" i="41"/>
  <c r="AMP8" i="41"/>
  <c r="AMH8" i="41"/>
  <c r="ALZ8" i="41"/>
  <c r="ALR8" i="41"/>
  <c r="ALJ8" i="41"/>
  <c r="ALB8" i="41"/>
  <c r="AKT8" i="41"/>
  <c r="AMG13" i="41"/>
  <c r="ALZ12" i="41"/>
  <c r="ALR11" i="41"/>
  <c r="BQY10" i="41"/>
  <c r="BTO10" i="41" s="1"/>
  <c r="BPS10" i="41"/>
  <c r="BSI10" i="41" s="1"/>
  <c r="AMY10" i="41"/>
  <c r="AME10" i="41"/>
  <c r="ALJ10" i="41"/>
  <c r="BRT9" i="41"/>
  <c r="BUJ9" i="41" s="1"/>
  <c r="BQZ9" i="41"/>
  <c r="BTP9" i="41" s="1"/>
  <c r="BQE9" i="41"/>
  <c r="BSU9" i="41" s="1"/>
  <c r="AND9" i="41"/>
  <c r="AMV9" i="41"/>
  <c r="AMN9" i="41"/>
  <c r="AMF9" i="41"/>
  <c r="ALX9" i="41"/>
  <c r="ALP9" i="41"/>
  <c r="ALH9" i="41"/>
  <c r="AKZ9" i="41"/>
  <c r="BRY8" i="41"/>
  <c r="BUO8" i="41" s="1"/>
  <c r="BRQ8" i="41"/>
  <c r="BUG8" i="41" s="1"/>
  <c r="BRI8" i="41"/>
  <c r="BTY8" i="41" s="1"/>
  <c r="BRA8" i="41"/>
  <c r="BTQ8" i="41" s="1"/>
  <c r="BQS8" i="41"/>
  <c r="BTI8" i="41" s="1"/>
  <c r="BQK8" i="41"/>
  <c r="BTA8" i="41" s="1"/>
  <c r="BQC8" i="41"/>
  <c r="BSS8" i="41" s="1"/>
  <c r="BPU8" i="41"/>
  <c r="BSK8" i="41" s="1"/>
  <c r="BPM8" i="41"/>
  <c r="BSC8" i="41" s="1"/>
  <c r="ALJ11" i="41"/>
  <c r="AMX10" i="41"/>
  <c r="AME9" i="41"/>
  <c r="AKY9" i="41"/>
  <c r="BRX8" i="41"/>
  <c r="BUN8" i="41" s="1"/>
  <c r="BRD8" i="41"/>
  <c r="BTT8" i="41" s="1"/>
  <c r="BQI8" i="41"/>
  <c r="BSY8" i="41" s="1"/>
  <c r="BPL8" i="41"/>
  <c r="BSB8" i="41" s="1"/>
  <c r="AMR8" i="41"/>
  <c r="AMB8" i="41"/>
  <c r="ALL8" i="41"/>
  <c r="AKV8" i="41"/>
  <c r="BRR7" i="41"/>
  <c r="BUH7" i="41" s="1"/>
  <c r="BRJ7" i="41"/>
  <c r="BTZ7" i="41" s="1"/>
  <c r="BRB7" i="41"/>
  <c r="BTR7" i="41" s="1"/>
  <c r="BQT7" i="41"/>
  <c r="BTJ7" i="41" s="1"/>
  <c r="BQL7" i="41"/>
  <c r="BTB7" i="41" s="1"/>
  <c r="BQD7" i="41"/>
  <c r="BST7" i="41" s="1"/>
  <c r="BPV7" i="41"/>
  <c r="BSL7" i="41" s="1"/>
  <c r="BPN7" i="41"/>
  <c r="BSD7" i="41" s="1"/>
  <c r="AMA10" i="41"/>
  <c r="BRS9" i="41"/>
  <c r="BUI9" i="41" s="1"/>
  <c r="ANG9" i="41"/>
  <c r="AMA9" i="41"/>
  <c r="AKU9" i="41"/>
  <c r="BRW8" i="41"/>
  <c r="BUM8" i="41" s="1"/>
  <c r="BQZ8" i="41"/>
  <c r="BTP8" i="41" s="1"/>
  <c r="BQF8" i="41"/>
  <c r="BSV8" i="41" s="1"/>
  <c r="BPK8" i="41"/>
  <c r="BSA8" i="41" s="1"/>
  <c r="ANE8" i="41"/>
  <c r="AMO8" i="41"/>
  <c r="ALY8" i="41"/>
  <c r="ALI8" i="41"/>
  <c r="BRY7" i="41"/>
  <c r="BUO7" i="41" s="1"/>
  <c r="BRQ7" i="41"/>
  <c r="BUG7" i="41" s="1"/>
  <c r="BRI7" i="41"/>
  <c r="BTY7" i="41" s="1"/>
  <c r="BRA7" i="41"/>
  <c r="BTQ7" i="41" s="1"/>
  <c r="BQS7" i="41"/>
  <c r="BTI7" i="41" s="1"/>
  <c r="BQK7" i="41"/>
  <c r="BTA7" i="41" s="1"/>
  <c r="BQC7" i="41"/>
  <c r="BSS7" i="41" s="1"/>
  <c r="BPU7" i="41"/>
  <c r="BSK7" i="41" s="1"/>
  <c r="BPM7" i="41"/>
  <c r="BSC7" i="41" s="1"/>
  <c r="ANE7" i="41"/>
  <c r="AMW7" i="41"/>
  <c r="AMO7" i="41"/>
  <c r="AMG7" i="41"/>
  <c r="ALY7" i="41"/>
  <c r="ALQ7" i="41"/>
  <c r="ALI7" i="41"/>
  <c r="ALA7" i="41"/>
  <c r="BRR6" i="41"/>
  <c r="BUH6" i="41" s="1"/>
  <c r="BRJ6" i="41"/>
  <c r="BTZ6" i="41" s="1"/>
  <c r="BRB6" i="41"/>
  <c r="BTR6" i="41" s="1"/>
  <c r="BQT6" i="41"/>
  <c r="BTJ6" i="41" s="1"/>
  <c r="BQL6" i="41"/>
  <c r="BTB6" i="41" s="1"/>
  <c r="BQD6" i="41"/>
  <c r="BST6" i="41" s="1"/>
  <c r="BPV6" i="41"/>
  <c r="BSL6" i="41" s="1"/>
  <c r="BPN6" i="41"/>
  <c r="BSD6" i="41" s="1"/>
  <c r="ANF6" i="41"/>
  <c r="AMX6" i="41"/>
  <c r="AMP6" i="41"/>
  <c r="AMH6" i="41"/>
  <c r="ALZ6" i="41"/>
  <c r="ALR6" i="41"/>
  <c r="ALJ6" i="41"/>
  <c r="ALG10" i="41"/>
  <c r="BQV9" i="41"/>
  <c r="BTL9" i="41" s="1"/>
  <c r="ANC9" i="41"/>
  <c r="ALW9" i="41"/>
  <c r="BRT8" i="41"/>
  <c r="BUJ8" i="41" s="1"/>
  <c r="BQY8" i="41"/>
  <c r="BTO8" i="41" s="1"/>
  <c r="BQB8" i="41"/>
  <c r="BSR8" i="41" s="1"/>
  <c r="AND8" i="41"/>
  <c r="AMN8" i="41"/>
  <c r="ALX8" i="41"/>
  <c r="ALH8" i="41"/>
  <c r="BRX7" i="41"/>
  <c r="BUN7" i="41" s="1"/>
  <c r="BRP7" i="41"/>
  <c r="BUF7" i="41" s="1"/>
  <c r="BRH7" i="41"/>
  <c r="BTX7" i="41" s="1"/>
  <c r="BQZ7" i="41"/>
  <c r="BTP7" i="41" s="1"/>
  <c r="BQR7" i="41"/>
  <c r="BTH7" i="41" s="1"/>
  <c r="BQJ7" i="41"/>
  <c r="BSZ7" i="41" s="1"/>
  <c r="BQB7" i="41"/>
  <c r="BSR7" i="41" s="1"/>
  <c r="BPT7" i="41"/>
  <c r="BSJ7" i="41" s="1"/>
  <c r="BPL7" i="41"/>
  <c r="BSB7" i="41" s="1"/>
  <c r="AND7" i="41"/>
  <c r="AMV7" i="41"/>
  <c r="AMN7" i="41"/>
  <c r="AMF7" i="41"/>
  <c r="ALX7" i="41"/>
  <c r="ALP7" i="41"/>
  <c r="ALH7" i="41"/>
  <c r="AKZ7" i="41"/>
  <c r="BRY6" i="41"/>
  <c r="BUO6" i="41" s="1"/>
  <c r="BRQ6" i="41"/>
  <c r="BUG6" i="41" s="1"/>
  <c r="BRI6" i="41"/>
  <c r="BTY6" i="41" s="1"/>
  <c r="BRA6" i="41"/>
  <c r="BTQ6" i="41" s="1"/>
  <c r="BQS6" i="41"/>
  <c r="BTI6" i="41" s="1"/>
  <c r="BQK6" i="41"/>
  <c r="BTA6" i="41" s="1"/>
  <c r="BQC6" i="41"/>
  <c r="BSS6" i="41" s="1"/>
  <c r="BPU6" i="41"/>
  <c r="BSK6" i="41" s="1"/>
  <c r="BPM6" i="41"/>
  <c r="BSC6" i="41" s="1"/>
  <c r="ANE6" i="41"/>
  <c r="AMW6" i="41"/>
  <c r="AMO6" i="41"/>
  <c r="AMG6" i="41"/>
  <c r="ALY6" i="41"/>
  <c r="ALQ6" i="41"/>
  <c r="BQU10" i="41"/>
  <c r="BTK10" i="41" s="1"/>
  <c r="BQB9" i="41"/>
  <c r="BSR9" i="41" s="1"/>
  <c r="AMY9" i="41"/>
  <c r="ALS9" i="41"/>
  <c r="BRP8" i="41"/>
  <c r="BUF8" i="41" s="1"/>
  <c r="BQV8" i="41"/>
  <c r="BTL8" i="41" s="1"/>
  <c r="BQA8" i="41"/>
  <c r="BSQ8" i="41" s="1"/>
  <c r="ANC8" i="41"/>
  <c r="AMM8" i="41"/>
  <c r="ALW8" i="41"/>
  <c r="ALG8" i="41"/>
  <c r="BRW7" i="41"/>
  <c r="BUM7" i="41" s="1"/>
  <c r="BRO7" i="41"/>
  <c r="BUE7" i="41" s="1"/>
  <c r="BRG7" i="41"/>
  <c r="BTW7" i="41" s="1"/>
  <c r="BQY7" i="41"/>
  <c r="BTO7" i="41" s="1"/>
  <c r="BQQ7" i="41"/>
  <c r="BTG7" i="41" s="1"/>
  <c r="BQI7" i="41"/>
  <c r="BSY7" i="41" s="1"/>
  <c r="BQA7" i="41"/>
  <c r="BSQ7" i="41" s="1"/>
  <c r="BPS7" i="41"/>
  <c r="BSI7" i="41" s="1"/>
  <c r="BPK7" i="41"/>
  <c r="BSA7" i="41" s="1"/>
  <c r="BPO10" i="41"/>
  <c r="BSE10" i="41" s="1"/>
  <c r="AMU9" i="41"/>
  <c r="ALO9" i="41"/>
  <c r="BRO8" i="41"/>
  <c r="BUE8" i="41" s="1"/>
  <c r="BQR8" i="41"/>
  <c r="BTH8" i="41" s="1"/>
  <c r="BPX8" i="41"/>
  <c r="BSN8" i="41" s="1"/>
  <c r="AMZ8" i="41"/>
  <c r="AMJ8" i="41"/>
  <c r="ALT8" i="41"/>
  <c r="ALD8" i="41"/>
  <c r="BRV7" i="41"/>
  <c r="BUL7" i="41" s="1"/>
  <c r="BRN7" i="41"/>
  <c r="BUD7" i="41" s="1"/>
  <c r="BRF7" i="41"/>
  <c r="BTV7" i="41" s="1"/>
  <c r="BQX7" i="41"/>
  <c r="BTN7" i="41" s="1"/>
  <c r="BQP7" i="41"/>
  <c r="BTF7" i="41" s="1"/>
  <c r="BQH7" i="41"/>
  <c r="BSX7" i="41" s="1"/>
  <c r="BPZ7" i="41"/>
  <c r="BSP7" i="41" s="1"/>
  <c r="BPR7" i="41"/>
  <c r="BSH7" i="41" s="1"/>
  <c r="BPJ7" i="41"/>
  <c r="BRZ7" i="41" s="1"/>
  <c r="ANB7" i="41"/>
  <c r="AMT7" i="41"/>
  <c r="AML7" i="41"/>
  <c r="AMD7" i="41"/>
  <c r="ALV7" i="41"/>
  <c r="ALN7" i="41"/>
  <c r="ALF7" i="41"/>
  <c r="AKX7" i="41"/>
  <c r="BRW6" i="41"/>
  <c r="BUM6" i="41" s="1"/>
  <c r="BRO6" i="41"/>
  <c r="BUE6" i="41" s="1"/>
  <c r="BRG6" i="41"/>
  <c r="BTW6" i="41" s="1"/>
  <c r="BQY6" i="41"/>
  <c r="BTO6" i="41" s="1"/>
  <c r="BQQ6" i="41"/>
  <c r="BTG6" i="41" s="1"/>
  <c r="BQI6" i="41"/>
  <c r="BSY6" i="41" s="1"/>
  <c r="BQA6" i="41"/>
  <c r="BSQ6" i="41" s="1"/>
  <c r="BPS6" i="41"/>
  <c r="BSI6" i="41" s="1"/>
  <c r="BPK6" i="41"/>
  <c r="BSA6" i="41" s="1"/>
  <c r="AMQ9" i="41"/>
  <c r="ALK9" i="41"/>
  <c r="BRL8" i="41"/>
  <c r="BUB8" i="41" s="1"/>
  <c r="BQQ8" i="41"/>
  <c r="BTG8" i="41" s="1"/>
  <c r="BPT8" i="41"/>
  <c r="BSJ8" i="41" s="1"/>
  <c r="AMW8" i="41"/>
  <c r="AMG8" i="41"/>
  <c r="ALQ8" i="41"/>
  <c r="ALA8" i="41"/>
  <c r="BRU7" i="41"/>
  <c r="BUK7" i="41" s="1"/>
  <c r="BRM7" i="41"/>
  <c r="BUC7" i="41" s="1"/>
  <c r="BRE7" i="41"/>
  <c r="BTU7" i="41" s="1"/>
  <c r="BQW7" i="41"/>
  <c r="BTM7" i="41" s="1"/>
  <c r="BQO7" i="41"/>
  <c r="BTE7" i="41" s="1"/>
  <c r="BQG7" i="41"/>
  <c r="BSW7" i="41" s="1"/>
  <c r="BPY7" i="41"/>
  <c r="BSO7" i="41" s="1"/>
  <c r="BPQ7" i="41"/>
  <c r="BSG7" i="41" s="1"/>
  <c r="ANA7" i="41"/>
  <c r="AMS7" i="41"/>
  <c r="AMK7" i="41"/>
  <c r="AMC7" i="41"/>
  <c r="ALU7" i="41"/>
  <c r="ALM7" i="41"/>
  <c r="ALE7" i="41"/>
  <c r="AKW7" i="41"/>
  <c r="BRV6" i="41"/>
  <c r="BUL6" i="41" s="1"/>
  <c r="BRN6" i="41"/>
  <c r="BUD6" i="41" s="1"/>
  <c r="BRF6" i="41"/>
  <c r="BTV6" i="41" s="1"/>
  <c r="BQX6" i="41"/>
  <c r="BTN6" i="41" s="1"/>
  <c r="BQP6" i="41"/>
  <c r="BTF6" i="41" s="1"/>
  <c r="BQH6" i="41"/>
  <c r="BSX6" i="41" s="1"/>
  <c r="BPZ6" i="41"/>
  <c r="BSP6" i="41" s="1"/>
  <c r="BPR6" i="41"/>
  <c r="BSH6" i="41" s="1"/>
  <c r="BPJ6" i="41"/>
  <c r="BRZ6" i="41" s="1"/>
  <c r="ANB6" i="41"/>
  <c r="AMT6" i="41"/>
  <c r="AML6" i="41"/>
  <c r="AMD6" i="41"/>
  <c r="ALV6" i="41"/>
  <c r="ALN6" i="41"/>
  <c r="AMM9" i="41"/>
  <c r="ALG9" i="41"/>
  <c r="BRH8" i="41"/>
  <c r="BTX8" i="41" s="1"/>
  <c r="BQN8" i="41"/>
  <c r="BTD8" i="41" s="1"/>
  <c r="BPS8" i="41"/>
  <c r="BSI8" i="41" s="1"/>
  <c r="AMV8" i="41"/>
  <c r="AMF8" i="41"/>
  <c r="ALP8" i="41"/>
  <c r="AKZ8" i="41"/>
  <c r="BRT7" i="41"/>
  <c r="BUJ7" i="41" s="1"/>
  <c r="BRL7" i="41"/>
  <c r="BUB7" i="41" s="1"/>
  <c r="BRD7" i="41"/>
  <c r="BTT7" i="41" s="1"/>
  <c r="BQV7" i="41"/>
  <c r="BTL7" i="41" s="1"/>
  <c r="BQN7" i="41"/>
  <c r="BTD7" i="41" s="1"/>
  <c r="BQF7" i="41"/>
  <c r="BSV7" i="41" s="1"/>
  <c r="BPX7" i="41"/>
  <c r="BSN7" i="41" s="1"/>
  <c r="BPP7" i="41"/>
  <c r="BSF7" i="41" s="1"/>
  <c r="AMZ7" i="41"/>
  <c r="AMR7" i="41"/>
  <c r="AMJ7" i="41"/>
  <c r="AMB7" i="41"/>
  <c r="ALT7" i="41"/>
  <c r="ALL7" i="41"/>
  <c r="ALD7" i="41"/>
  <c r="AKV7" i="41"/>
  <c r="BRU6" i="41"/>
  <c r="BUK6" i="41" s="1"/>
  <c r="BRM6" i="41"/>
  <c r="BUC6" i="41" s="1"/>
  <c r="BRE6" i="41"/>
  <c r="BTU6" i="41" s="1"/>
  <c r="BQW6" i="41"/>
  <c r="BTM6" i="41" s="1"/>
  <c r="BQO6" i="41"/>
  <c r="BTE6" i="41" s="1"/>
  <c r="BQG6" i="41"/>
  <c r="BSW6" i="41" s="1"/>
  <c r="BPY6" i="41"/>
  <c r="BSO6" i="41" s="1"/>
  <c r="BPQ6" i="41"/>
  <c r="BSG6" i="41" s="1"/>
  <c r="ANA6" i="41"/>
  <c r="AMS6" i="41"/>
  <c r="AMK6" i="41"/>
  <c r="AMC6" i="41"/>
  <c r="ALU6" i="41"/>
  <c r="ALM6" i="41"/>
  <c r="AKY5" i="41"/>
  <c r="ALG5" i="41"/>
  <c r="ALO5" i="41"/>
  <c r="ALW5" i="41"/>
  <c r="AME5" i="41"/>
  <c r="AMM5" i="41"/>
  <c r="AMU5" i="41"/>
  <c r="ANC5" i="41"/>
  <c r="BEY5" i="41"/>
  <c r="BFG5" i="41"/>
  <c r="BFO5" i="41"/>
  <c r="BFW5" i="41"/>
  <c r="BGE5" i="41"/>
  <c r="BGM5" i="41"/>
  <c r="BGU5" i="41"/>
  <c r="BHC5" i="41"/>
  <c r="BHK5" i="41"/>
  <c r="BHS5" i="41"/>
  <c r="BIA5" i="41"/>
  <c r="BII5" i="41"/>
  <c r="BIQ5" i="41"/>
  <c r="BIY5" i="41"/>
  <c r="BJG5" i="41"/>
  <c r="BJO5" i="41"/>
  <c r="BJW5" i="41"/>
  <c r="BPK5" i="41"/>
  <c r="BSA5" i="41" s="1"/>
  <c r="BPS5" i="41"/>
  <c r="BSI5" i="41" s="1"/>
  <c r="BQA5" i="41"/>
  <c r="BSQ5" i="41" s="1"/>
  <c r="BQI5" i="41"/>
  <c r="BSY5" i="41" s="1"/>
  <c r="BQQ5" i="41"/>
  <c r="BTG5" i="41" s="1"/>
  <c r="BQY5" i="41"/>
  <c r="BTO5" i="41" s="1"/>
  <c r="BRG5" i="41"/>
  <c r="BTW5" i="41" s="1"/>
  <c r="BRO5" i="41"/>
  <c r="BUE5" i="41" s="1"/>
  <c r="BRW5" i="41"/>
  <c r="BUM5" i="41" s="1"/>
  <c r="AKX6" i="41"/>
  <c r="ALF6" i="41"/>
  <c r="ALS6" i="41"/>
  <c r="AMI6" i="41"/>
  <c r="AMY6" i="41"/>
  <c r="BAZ6" i="41"/>
  <c r="BBT6" i="41"/>
  <c r="BGQ6" i="41"/>
  <c r="BJC6" i="41"/>
  <c r="BLO6" i="41"/>
  <c r="BOA6" i="41"/>
  <c r="BPP6" i="41"/>
  <c r="BSF6" i="41" s="1"/>
  <c r="BQM6" i="41"/>
  <c r="BTC6" i="41" s="1"/>
  <c r="BRH6" i="41"/>
  <c r="BTX6" i="41" s="1"/>
  <c r="AKU7" i="41"/>
  <c r="ALR7" i="41"/>
  <c r="AMM7" i="41"/>
  <c r="ANG7" i="41"/>
  <c r="BBW7" i="41"/>
  <c r="BRC7" i="41"/>
  <c r="BTS7" i="41" s="1"/>
  <c r="AMU8" i="41"/>
  <c r="ALC9" i="41"/>
  <c r="ARM6" i="41"/>
  <c r="ATZ6" i="41" s="1"/>
  <c r="AZC6" i="41"/>
  <c r="BKM6" i="41"/>
  <c r="BFG6" i="41"/>
  <c r="BAG6" i="41"/>
  <c r="BMI6" i="41"/>
  <c r="BHC6" i="41"/>
  <c r="BCC6" i="41"/>
  <c r="M5" i="41"/>
  <c r="AKZ5" i="41"/>
  <c r="ALH5" i="41"/>
  <c r="ALP5" i="41"/>
  <c r="ALX5" i="41"/>
  <c r="AMF5" i="41"/>
  <c r="AMN5" i="41"/>
  <c r="AMV5" i="41"/>
  <c r="AND5" i="41"/>
  <c r="BEZ5" i="41"/>
  <c r="BFH5" i="41"/>
  <c r="BFP5" i="41"/>
  <c r="BFX5" i="41"/>
  <c r="BGF5" i="41"/>
  <c r="BGN5" i="41"/>
  <c r="BGV5" i="41"/>
  <c r="BHD5" i="41"/>
  <c r="BHL5" i="41"/>
  <c r="BHT5" i="41"/>
  <c r="BXH5" i="41" s="1"/>
  <c r="BIB5" i="41"/>
  <c r="BIJ5" i="41"/>
  <c r="BIR5" i="41"/>
  <c r="BYF5" i="41" s="1"/>
  <c r="BIZ5" i="41"/>
  <c r="BJH5" i="41"/>
  <c r="BYV5" i="41" s="1"/>
  <c r="BJP5" i="41"/>
  <c r="BZD5" i="41" s="1"/>
  <c r="BJX5" i="41"/>
  <c r="BZL5" i="41" s="1"/>
  <c r="BPL5" i="41"/>
  <c r="BSB5" i="41" s="1"/>
  <c r="BPT5" i="41"/>
  <c r="BSJ5" i="41" s="1"/>
  <c r="BQB5" i="41"/>
  <c r="BSR5" i="41" s="1"/>
  <c r="BQJ5" i="41"/>
  <c r="BSZ5" i="41" s="1"/>
  <c r="BQR5" i="41"/>
  <c r="BTH5" i="41" s="1"/>
  <c r="BQZ5" i="41"/>
  <c r="BTP5" i="41" s="1"/>
  <c r="BRH5" i="41"/>
  <c r="BTX5" i="41" s="1"/>
  <c r="BRP5" i="41"/>
  <c r="BUF5" i="41" s="1"/>
  <c r="BRX5" i="41"/>
  <c r="BUN5" i="41" s="1"/>
  <c r="AKY6" i="41"/>
  <c r="ALG6" i="41"/>
  <c r="ALT6" i="41"/>
  <c r="AMJ6" i="41"/>
  <c r="AMZ6" i="41"/>
  <c r="BAF6" i="41"/>
  <c r="BBX6" i="41"/>
  <c r="BFC6" i="41"/>
  <c r="BHO6" i="41"/>
  <c r="BKA6" i="41"/>
  <c r="BMM6" i="41"/>
  <c r="BOY6" i="41"/>
  <c r="BPT6" i="41"/>
  <c r="BSJ6" i="41" s="1"/>
  <c r="BQN6" i="41"/>
  <c r="BTD6" i="41" s="1"/>
  <c r="BRK6" i="41"/>
  <c r="BUA6" i="41" s="1"/>
  <c r="AKY7" i="41"/>
  <c r="ALS7" i="41"/>
  <c r="AMP7" i="41"/>
  <c r="BMT7" i="41"/>
  <c r="BHN7" i="41"/>
  <c r="BKD7" i="41"/>
  <c r="BEX7" i="41"/>
  <c r="AZX7" i="41"/>
  <c r="BNB7" i="41"/>
  <c r="BHV7" i="41"/>
  <c r="BKL7" i="41"/>
  <c r="BFF7" i="41"/>
  <c r="BAF7" i="41"/>
  <c r="BNJ7" i="41"/>
  <c r="BID7" i="41"/>
  <c r="BKT7" i="41"/>
  <c r="BFN7" i="41"/>
  <c r="BAN7" i="41"/>
  <c r="BNR7" i="41"/>
  <c r="BIL7" i="41"/>
  <c r="BLB7" i="41"/>
  <c r="BFV7" i="41"/>
  <c r="BAV7" i="41"/>
  <c r="BNZ7" i="41"/>
  <c r="BIT7" i="41"/>
  <c r="BLJ7" i="41"/>
  <c r="BGD7" i="41"/>
  <c r="BBD7" i="41"/>
  <c r="BOH7" i="41"/>
  <c r="BJB7" i="41"/>
  <c r="BLR7" i="41"/>
  <c r="BGL7" i="41"/>
  <c r="BBL7" i="41"/>
  <c r="BOP7" i="41"/>
  <c r="BJJ7" i="41"/>
  <c r="BLZ7" i="41"/>
  <c r="BGT7" i="41"/>
  <c r="BBT7" i="41"/>
  <c r="BOX7" i="41"/>
  <c r="BJR7" i="41"/>
  <c r="BMH7" i="41"/>
  <c r="BHB7" i="41"/>
  <c r="BCB7" i="41"/>
  <c r="BPF7" i="41"/>
  <c r="BJZ7" i="41"/>
  <c r="BMP7" i="41"/>
  <c r="BHJ7" i="41"/>
  <c r="BCJ7" i="41"/>
  <c r="BAI7" i="41"/>
  <c r="BBC7" i="41"/>
  <c r="BRK7" i="41"/>
  <c r="BUA7" i="41" s="1"/>
  <c r="BBL8" i="41"/>
  <c r="BPP8" i="41"/>
  <c r="BSF8" i="41" s="1"/>
  <c r="AMI9" i="41"/>
  <c r="BFE6" i="41"/>
  <c r="BFM6" i="41"/>
  <c r="BFU6" i="41"/>
  <c r="BGC6" i="41"/>
  <c r="BGK6" i="41"/>
  <c r="BGS6" i="41"/>
  <c r="BHA6" i="41"/>
  <c r="BHI6" i="41"/>
  <c r="BHQ6" i="41"/>
  <c r="BHY6" i="41"/>
  <c r="BIG6" i="41"/>
  <c r="BIO6" i="41"/>
  <c r="BIW6" i="41"/>
  <c r="BJE6" i="41"/>
  <c r="BJM6" i="41"/>
  <c r="BJU6" i="41"/>
  <c r="BKC6" i="41"/>
  <c r="BKK6" i="41"/>
  <c r="BKS6" i="41"/>
  <c r="BLA6" i="41"/>
  <c r="BLI6" i="41"/>
  <c r="BLQ6" i="41"/>
  <c r="BLY6" i="41"/>
  <c r="BMG6" i="41"/>
  <c r="BMO6" i="41"/>
  <c r="BMW6" i="41"/>
  <c r="BNE6" i="41"/>
  <c r="BNM6" i="41"/>
  <c r="BNU6" i="41"/>
  <c r="BOC6" i="41"/>
  <c r="BOK6" i="41"/>
  <c r="BOS6" i="41"/>
  <c r="BPA6" i="41"/>
  <c r="BPI6" i="41"/>
  <c r="BFD7" i="41"/>
  <c r="BFL7" i="41"/>
  <c r="BFT7" i="41"/>
  <c r="BGB7" i="41"/>
  <c r="BGJ7" i="41"/>
  <c r="BGR7" i="41"/>
  <c r="BGZ7" i="41"/>
  <c r="BHH7" i="41"/>
  <c r="BHP7" i="41"/>
  <c r="BHX7" i="41"/>
  <c r="BIF7" i="41"/>
  <c r="BIN7" i="41"/>
  <c r="BIV7" i="41"/>
  <c r="BJD7" i="41"/>
  <c r="BJL7" i="41"/>
  <c r="BJT7" i="41"/>
  <c r="BKB7" i="41"/>
  <c r="BKJ7" i="41"/>
  <c r="BKR7" i="41"/>
  <c r="BKZ7" i="41"/>
  <c r="BLH7" i="41"/>
  <c r="BLP7" i="41"/>
  <c r="BLX7" i="41"/>
  <c r="BMF7" i="41"/>
  <c r="BMN7" i="41"/>
  <c r="BMV7" i="41"/>
  <c r="BND7" i="41"/>
  <c r="BNL7" i="41"/>
  <c r="BNT7" i="41"/>
  <c r="BOB7" i="41"/>
  <c r="BOJ7" i="41"/>
  <c r="BOR7" i="41"/>
  <c r="BOZ7" i="41"/>
  <c r="BPH7" i="41"/>
  <c r="AZY8" i="41"/>
  <c r="BMU8" i="41"/>
  <c r="BHO8" i="41"/>
  <c r="BAG8" i="41"/>
  <c r="BNC8" i="41"/>
  <c r="BHW8" i="41"/>
  <c r="BAO8" i="41"/>
  <c r="BNK8" i="41"/>
  <c r="BIE8" i="41"/>
  <c r="BAW8" i="41"/>
  <c r="BNS8" i="41"/>
  <c r="BIM8" i="41"/>
  <c r="BBE8" i="41"/>
  <c r="BOA8" i="41"/>
  <c r="BIU8" i="41"/>
  <c r="BBM8" i="41"/>
  <c r="BOI8" i="41"/>
  <c r="BJC8" i="41"/>
  <c r="BBU8" i="41"/>
  <c r="BOQ8" i="41"/>
  <c r="BJK8" i="41"/>
  <c r="BCC8" i="41"/>
  <c r="BOY8" i="41"/>
  <c r="BJS8" i="41"/>
  <c r="BPG8" i="41"/>
  <c r="BKA8" i="41"/>
  <c r="BHP8" i="41"/>
  <c r="BIF8" i="41"/>
  <c r="BIV8" i="41"/>
  <c r="BJL8" i="41"/>
  <c r="BKB8" i="41"/>
  <c r="BND8" i="41"/>
  <c r="BNT8" i="41"/>
  <c r="BOJ8" i="41"/>
  <c r="BOZ8" i="41"/>
  <c r="BEX6" i="41"/>
  <c r="BFF6" i="41"/>
  <c r="BFN6" i="41"/>
  <c r="BFV6" i="41"/>
  <c r="BGD6" i="41"/>
  <c r="BGL6" i="41"/>
  <c r="BGT6" i="41"/>
  <c r="BHB6" i="41"/>
  <c r="BHJ6" i="41"/>
  <c r="BKD6" i="41"/>
  <c r="BKL6" i="41"/>
  <c r="BKT6" i="41"/>
  <c r="BLB6" i="41"/>
  <c r="BLJ6" i="41"/>
  <c r="BLR6" i="41"/>
  <c r="BLZ6" i="41"/>
  <c r="BMH6" i="41"/>
  <c r="BMP6" i="41"/>
  <c r="BFE7" i="41"/>
  <c r="BFM7" i="41"/>
  <c r="BFU7" i="41"/>
  <c r="BGC7" i="41"/>
  <c r="BGK7" i="41"/>
  <c r="BGS7" i="41"/>
  <c r="BHA7" i="41"/>
  <c r="BHI7" i="41"/>
  <c r="BKK7" i="41"/>
  <c r="BKS7" i="41"/>
  <c r="BLA7" i="41"/>
  <c r="BLI7" i="41"/>
  <c r="BLQ7" i="41"/>
  <c r="BLY7" i="41"/>
  <c r="BMG7" i="41"/>
  <c r="BMO7" i="41"/>
  <c r="BAJ8" i="41"/>
  <c r="BAZ8" i="41"/>
  <c r="BBP8" i="41"/>
  <c r="BCF8" i="41"/>
  <c r="BFG8" i="41"/>
  <c r="BFW8" i="41"/>
  <c r="BGM8" i="41"/>
  <c r="BHC8" i="41"/>
  <c r="BKE8" i="41"/>
  <c r="BKU8" i="41"/>
  <c r="BLK8" i="41"/>
  <c r="BMA8" i="41"/>
  <c r="BMQ8" i="41"/>
  <c r="BZK9" i="41"/>
  <c r="BAA12" i="41"/>
  <c r="BMW12" i="41"/>
  <c r="BHQ12" i="41"/>
  <c r="BKG12" i="41"/>
  <c r="BFA12" i="41"/>
  <c r="BAI12" i="41"/>
  <c r="BNE12" i="41"/>
  <c r="BHY12" i="41"/>
  <c r="BKO12" i="41"/>
  <c r="BFI12" i="41"/>
  <c r="BAQ12" i="41"/>
  <c r="BNM12" i="41"/>
  <c r="BIG12" i="41"/>
  <c r="V12" i="41"/>
  <c r="BKW12" i="41"/>
  <c r="BFQ12" i="41"/>
  <c r="T12" i="41"/>
  <c r="U12" i="41"/>
  <c r="BAY12" i="41"/>
  <c r="BNU12" i="41"/>
  <c r="BIO12" i="41"/>
  <c r="BLE12" i="41"/>
  <c r="BFY12" i="41"/>
  <c r="BBG12" i="41"/>
  <c r="BOC12" i="41"/>
  <c r="BIW12" i="41"/>
  <c r="BLM12" i="41"/>
  <c r="BGG12" i="41"/>
  <c r="BBO12" i="41"/>
  <c r="BOK12" i="41"/>
  <c r="BJE12" i="41"/>
  <c r="BLU12" i="41"/>
  <c r="BGO12" i="41"/>
  <c r="BBW12" i="41"/>
  <c r="BOS12" i="41"/>
  <c r="BJM12" i="41"/>
  <c r="BMC12" i="41"/>
  <c r="BGW12" i="41"/>
  <c r="BCE12" i="41"/>
  <c r="BPA12" i="41"/>
  <c r="BJU12" i="41"/>
  <c r="BMK12" i="41"/>
  <c r="BHE12" i="41"/>
  <c r="BPI12" i="41"/>
  <c r="BKC12" i="41"/>
  <c r="BMS12" i="41"/>
  <c r="BHM12" i="41"/>
  <c r="BBO6" i="41"/>
  <c r="BBW6" i="41"/>
  <c r="BCE6" i="41"/>
  <c r="F8" i="41"/>
  <c r="E8" i="41"/>
  <c r="BKF8" i="41"/>
  <c r="BKV8" i="41"/>
  <c r="BLL8" i="41"/>
  <c r="BMB8" i="41"/>
  <c r="BMR8" i="41"/>
  <c r="BXW9" i="41"/>
  <c r="P8" i="41"/>
  <c r="BXY8" i="41"/>
  <c r="BZE8" i="41"/>
  <c r="BKG10" i="41"/>
  <c r="BFA10" i="41"/>
  <c r="BMW10" i="41"/>
  <c r="BHQ10" i="41"/>
  <c r="BAA10" i="41"/>
  <c r="BKO10" i="41"/>
  <c r="BFI10" i="41"/>
  <c r="BNE10" i="41"/>
  <c r="BHY10" i="41"/>
  <c r="BAI10" i="41"/>
  <c r="V10" i="41"/>
  <c r="U10" i="41"/>
  <c r="BKW10" i="41"/>
  <c r="BFQ10" i="41"/>
  <c r="BNM10" i="41"/>
  <c r="BIG10" i="41"/>
  <c r="BLE10" i="41"/>
  <c r="BFY10" i="41"/>
  <c r="BNU10" i="41"/>
  <c r="BIO10" i="41"/>
  <c r="BAY10" i="41"/>
  <c r="BLM10" i="41"/>
  <c r="BGG10" i="41"/>
  <c r="BOC10" i="41"/>
  <c r="BIW10" i="41"/>
  <c r="BBG10" i="41"/>
  <c r="BLU10" i="41"/>
  <c r="BGO10" i="41"/>
  <c r="BOK10" i="41"/>
  <c r="BJE10" i="41"/>
  <c r="BBO10" i="41"/>
  <c r="BMC10" i="41"/>
  <c r="BGW10" i="41"/>
  <c r="BOS10" i="41"/>
  <c r="BJM10" i="41"/>
  <c r="BBW10" i="41"/>
  <c r="BMK10" i="41"/>
  <c r="BHE10" i="41"/>
  <c r="BPA10" i="41"/>
  <c r="BJU10" i="41"/>
  <c r="BCE10" i="41"/>
  <c r="BMS10" i="41"/>
  <c r="BHM10" i="41"/>
  <c r="BPI10" i="41"/>
  <c r="BKC10" i="41"/>
  <c r="BAQ10" i="41"/>
  <c r="BFA6" i="41"/>
  <c r="BFI6" i="41"/>
  <c r="BFQ6" i="41"/>
  <c r="BFY6" i="41"/>
  <c r="BGG6" i="41"/>
  <c r="BGO6" i="41"/>
  <c r="BGW6" i="41"/>
  <c r="BHE6" i="41"/>
  <c r="BHM6" i="41"/>
  <c r="BHU6" i="41"/>
  <c r="BIC6" i="41"/>
  <c r="BIK6" i="41"/>
  <c r="BIS6" i="41"/>
  <c r="BJA6" i="41"/>
  <c r="BJI6" i="41"/>
  <c r="BJQ6" i="41"/>
  <c r="BJY6" i="41"/>
  <c r="BEZ7" i="41"/>
  <c r="BFH7" i="41"/>
  <c r="BFP7" i="41"/>
  <c r="BFX7" i="41"/>
  <c r="BGF7" i="41"/>
  <c r="BGN7" i="41"/>
  <c r="BGV7" i="41"/>
  <c r="BHD7" i="41"/>
  <c r="BHL7" i="41"/>
  <c r="BHT7" i="41"/>
  <c r="BIB7" i="41"/>
  <c r="BIJ7" i="41"/>
  <c r="BIR7" i="41"/>
  <c r="BIZ7" i="41"/>
  <c r="BJH7" i="41"/>
  <c r="BJP7" i="41"/>
  <c r="BJX7" i="41"/>
  <c r="BKI8" i="41"/>
  <c r="BFC8" i="41"/>
  <c r="BKQ8" i="41"/>
  <c r="BFK8" i="41"/>
  <c r="V8" i="41"/>
  <c r="U8" i="41"/>
  <c r="BKY8" i="41"/>
  <c r="BFS8" i="41"/>
  <c r="BLG8" i="41"/>
  <c r="BGA8" i="41"/>
  <c r="BLO8" i="41"/>
  <c r="BGI8" i="41"/>
  <c r="BLW8" i="41"/>
  <c r="BGQ8" i="41"/>
  <c r="BME8" i="41"/>
  <c r="BGY8" i="41"/>
  <c r="BMM8" i="41"/>
  <c r="BHG8" i="41"/>
  <c r="BHX8" i="41"/>
  <c r="BIN8" i="41"/>
  <c r="BJD8" i="41"/>
  <c r="BJT8" i="41"/>
  <c r="BMV8" i="41"/>
  <c r="BNL8" i="41"/>
  <c r="BOB8" i="41"/>
  <c r="BOR8" i="41"/>
  <c r="BKD9" i="41"/>
  <c r="BEX9" i="41"/>
  <c r="AZX9" i="41"/>
  <c r="BMT9" i="41"/>
  <c r="BHN9" i="41"/>
  <c r="BNB9" i="41"/>
  <c r="BKL9" i="41"/>
  <c r="BFF9" i="41"/>
  <c r="BAF9" i="41"/>
  <c r="BAE9" i="41"/>
  <c r="BHV9" i="41"/>
  <c r="BNJ9" i="41"/>
  <c r="BKT9" i="41"/>
  <c r="BFN9" i="41"/>
  <c r="BAN9" i="41"/>
  <c r="BAM9" i="41"/>
  <c r="BID9" i="41"/>
  <c r="BNR9" i="41"/>
  <c r="BLB9" i="41"/>
  <c r="BFV9" i="41"/>
  <c r="BAV9" i="41"/>
  <c r="BAU9" i="41"/>
  <c r="BIL9" i="41"/>
  <c r="BNZ9" i="41"/>
  <c r="BLJ9" i="41"/>
  <c r="BGD9" i="41"/>
  <c r="BBD9" i="41"/>
  <c r="BBC9" i="41"/>
  <c r="BIT9" i="41"/>
  <c r="BOH9" i="41"/>
  <c r="BLR9" i="41"/>
  <c r="BGL9" i="41"/>
  <c r="BBL9" i="41"/>
  <c r="BBK9" i="41"/>
  <c r="BJB9" i="41"/>
  <c r="BOP9" i="41"/>
  <c r="BLZ9" i="41"/>
  <c r="BGT9" i="41"/>
  <c r="BBT9" i="41"/>
  <c r="BBS9" i="41"/>
  <c r="BJJ9" i="41"/>
  <c r="BOX9" i="41"/>
  <c r="BMH9" i="41"/>
  <c r="BHB9" i="41"/>
  <c r="BCB9" i="41"/>
  <c r="BCA9" i="41"/>
  <c r="BJR9" i="41"/>
  <c r="BPF9" i="41"/>
  <c r="BMP9" i="41"/>
  <c r="BHJ9" i="41"/>
  <c r="BCJ9" i="41"/>
  <c r="BCI9" i="41"/>
  <c r="BJZ9" i="41"/>
  <c r="BXG9" i="41"/>
  <c r="BHN6" i="41"/>
  <c r="BHV6" i="41"/>
  <c r="BID6" i="41"/>
  <c r="BIL6" i="41"/>
  <c r="BIT6" i="41"/>
  <c r="BYH6" i="41" s="1"/>
  <c r="BJB6" i="41"/>
  <c r="BJJ6" i="41"/>
  <c r="BJR6" i="41"/>
  <c r="BJZ6" i="41"/>
  <c r="T7" i="41"/>
  <c r="BHU7" i="41"/>
  <c r="BIC7" i="41"/>
  <c r="BIK7" i="41"/>
  <c r="BIS7" i="41"/>
  <c r="BJA7" i="41"/>
  <c r="BYO7" i="41" s="1"/>
  <c r="BJI7" i="41"/>
  <c r="BJQ7" i="41"/>
  <c r="BJY7" i="41"/>
  <c r="BAB8" i="41"/>
  <c r="BAR8" i="41"/>
  <c r="BBH8" i="41"/>
  <c r="BBX8" i="41"/>
  <c r="BEY8" i="41"/>
  <c r="BFO8" i="41"/>
  <c r="BGE8" i="41"/>
  <c r="BGU8" i="41"/>
  <c r="BHK8" i="41"/>
  <c r="BIA8" i="41"/>
  <c r="BXO8" i="41" s="1"/>
  <c r="BIQ8" i="41"/>
  <c r="BYE8" i="41" s="1"/>
  <c r="BJG8" i="41"/>
  <c r="BYU8" i="41" s="1"/>
  <c r="BJW8" i="41"/>
  <c r="BKM8" i="41"/>
  <c r="BLC8" i="41"/>
  <c r="BLS8" i="41"/>
  <c r="BMI8" i="41"/>
  <c r="BMY8" i="41"/>
  <c r="BXG8" i="41" s="1"/>
  <c r="BNO8" i="41"/>
  <c r="BXW8" i="41" s="1"/>
  <c r="BOE8" i="41"/>
  <c r="BYM8" i="41" s="1"/>
  <c r="BOU8" i="41"/>
  <c r="BZC8" i="41" s="1"/>
  <c r="M9" i="41"/>
  <c r="BAB9" i="41"/>
  <c r="BAJ9" i="41"/>
  <c r="BAR9" i="41"/>
  <c r="BAZ9" i="41"/>
  <c r="BBH9" i="41"/>
  <c r="BBP9" i="41"/>
  <c r="BBX9" i="41"/>
  <c r="BCF9" i="41"/>
  <c r="BNC9" i="41"/>
  <c r="BNS9" i="41"/>
  <c r="BON9" i="41"/>
  <c r="BYU9" i="41" s="1"/>
  <c r="BKH10" i="41"/>
  <c r="BFB10" i="41"/>
  <c r="BAB10" i="41"/>
  <c r="BMX10" i="41"/>
  <c r="BHR10" i="41"/>
  <c r="BKP10" i="41"/>
  <c r="BFJ10" i="41"/>
  <c r="BAJ10" i="41"/>
  <c r="BNF10" i="41"/>
  <c r="BHZ10" i="41"/>
  <c r="BKX10" i="41"/>
  <c r="BFR10" i="41"/>
  <c r="BAR10" i="41"/>
  <c r="BNN10" i="41"/>
  <c r="BIH10" i="41"/>
  <c r="BLF10" i="41"/>
  <c r="BFZ10" i="41"/>
  <c r="BAZ10" i="41"/>
  <c r="BNV10" i="41"/>
  <c r="BIP10" i="41"/>
  <c r="BLN10" i="41"/>
  <c r="BGH10" i="41"/>
  <c r="BBH10" i="41"/>
  <c r="BOD10" i="41"/>
  <c r="BIX10" i="41"/>
  <c r="BLV10" i="41"/>
  <c r="BGP10" i="41"/>
  <c r="BBP10" i="41"/>
  <c r="BOL10" i="41"/>
  <c r="BJF10" i="41"/>
  <c r="BMD10" i="41"/>
  <c r="BGX10" i="41"/>
  <c r="BBX10" i="41"/>
  <c r="BOT10" i="41"/>
  <c r="BJN10" i="41"/>
  <c r="BML10" i="41"/>
  <c r="BHF10" i="41"/>
  <c r="BCF10" i="41"/>
  <c r="BPB10" i="41"/>
  <c r="BJV10" i="41"/>
  <c r="BZJ10" i="41" s="1"/>
  <c r="BFB8" i="41"/>
  <c r="BFJ8" i="41"/>
  <c r="N8" i="41" s="1"/>
  <c r="BFR8" i="41"/>
  <c r="BFZ8" i="41"/>
  <c r="BGH8" i="41"/>
  <c r="BGP8" i="41"/>
  <c r="BGX8" i="41"/>
  <c r="BHF8" i="41"/>
  <c r="BKH8" i="41"/>
  <c r="BKP8" i="41"/>
  <c r="BKX8" i="41"/>
  <c r="BLF8" i="41"/>
  <c r="BLN8" i="41"/>
  <c r="BLV8" i="41"/>
  <c r="BMD8" i="41"/>
  <c r="BML8" i="41"/>
  <c r="T9" i="41"/>
  <c r="BAK9" i="41"/>
  <c r="BBA9" i="41"/>
  <c r="BBI9" i="41"/>
  <c r="BBQ9" i="41"/>
  <c r="BBY9" i="41"/>
  <c r="BCG9" i="41"/>
  <c r="BFA9" i="41"/>
  <c r="BFI9" i="41"/>
  <c r="BFQ9" i="41"/>
  <c r="BFY9" i="41"/>
  <c r="BGG9" i="41"/>
  <c r="BGO9" i="41"/>
  <c r="BGW9" i="41"/>
  <c r="BHE9" i="41"/>
  <c r="BHM9" i="41"/>
  <c r="BHU9" i="41"/>
  <c r="BIC9" i="41"/>
  <c r="BIK9" i="41"/>
  <c r="BIS9" i="41"/>
  <c r="BJA9" i="41"/>
  <c r="BJI9" i="41"/>
  <c r="BJQ9" i="41"/>
  <c r="BJY9" i="41"/>
  <c r="BKG9" i="41"/>
  <c r="BKO9" i="41"/>
  <c r="BKW9" i="41"/>
  <c r="BLE9" i="41"/>
  <c r="BLM9" i="41"/>
  <c r="BLU9" i="41"/>
  <c r="BMC9" i="41"/>
  <c r="BMK9" i="41"/>
  <c r="BMS9" i="41"/>
  <c r="BND9" i="41"/>
  <c r="BNT9" i="41"/>
  <c r="BOQ9" i="41"/>
  <c r="BKG11" i="41"/>
  <c r="BFA11" i="41"/>
  <c r="BAA11" i="41"/>
  <c r="AZZ11" i="41"/>
  <c r="BMW11" i="41"/>
  <c r="BHQ11" i="41"/>
  <c r="BKO11" i="41"/>
  <c r="BFI11" i="41"/>
  <c r="BAI11" i="41"/>
  <c r="BAH11" i="41"/>
  <c r="BNE11" i="41"/>
  <c r="BHY11" i="41"/>
  <c r="BKW11" i="41"/>
  <c r="J11" i="41" s="1"/>
  <c r="BFQ11" i="41"/>
  <c r="T11" i="41"/>
  <c r="BAQ11" i="41"/>
  <c r="BAP11" i="41"/>
  <c r="BNM11" i="41"/>
  <c r="BIG11" i="41"/>
  <c r="BNU11" i="41"/>
  <c r="BLE11" i="41"/>
  <c r="BFY11" i="41"/>
  <c r="BAY11" i="41"/>
  <c r="BAX11" i="41"/>
  <c r="BIO11" i="41"/>
  <c r="BOC11" i="41"/>
  <c r="BLM11" i="41"/>
  <c r="BGG11" i="41"/>
  <c r="BBG11" i="41"/>
  <c r="BBF11" i="41"/>
  <c r="BIW11" i="41"/>
  <c r="BOK11" i="41"/>
  <c r="BLU11" i="41"/>
  <c r="BGO11" i="41"/>
  <c r="BBO11" i="41"/>
  <c r="BBN11" i="41"/>
  <c r="BJE11" i="41"/>
  <c r="BYS11" i="41" s="1"/>
  <c r="BOS11" i="41"/>
  <c r="BMC11" i="41"/>
  <c r="BGW11" i="41"/>
  <c r="BBW11" i="41"/>
  <c r="BBV11" i="41"/>
  <c r="BJM11" i="41"/>
  <c r="BPA11" i="41"/>
  <c r="BMK11" i="41"/>
  <c r="BHE11" i="41"/>
  <c r="BCE11" i="41"/>
  <c r="BCD11" i="41"/>
  <c r="BJU11" i="41"/>
  <c r="BPI11" i="41"/>
  <c r="BMS11" i="41"/>
  <c r="BHM11" i="41"/>
  <c r="BKC11" i="41"/>
  <c r="BAE8" i="41"/>
  <c r="BAM8" i="41"/>
  <c r="BAU8" i="41"/>
  <c r="BBC8" i="41"/>
  <c r="BBK8" i="41"/>
  <c r="BBS8" i="41"/>
  <c r="BCA8" i="41"/>
  <c r="BCI8" i="41"/>
  <c r="U9" i="41"/>
  <c r="BAD9" i="41"/>
  <c r="BAL9" i="41"/>
  <c r="BAT9" i="41"/>
  <c r="BBB9" i="41"/>
  <c r="BBJ9" i="41"/>
  <c r="BBR9" i="41"/>
  <c r="BBZ9" i="41"/>
  <c r="BCH9" i="41"/>
  <c r="BFB9" i="41"/>
  <c r="BFJ9" i="41"/>
  <c r="BFR9" i="41"/>
  <c r="BFZ9" i="41"/>
  <c r="BGH9" i="41"/>
  <c r="BGP9" i="41"/>
  <c r="BGX9" i="41"/>
  <c r="BHF9" i="41"/>
  <c r="BKH9" i="41"/>
  <c r="BKP9" i="41"/>
  <c r="BKX9" i="41"/>
  <c r="BLF9" i="41"/>
  <c r="BLN9" i="41"/>
  <c r="BLV9" i="41"/>
  <c r="BMD9" i="41"/>
  <c r="BML9" i="41"/>
  <c r="BNX9" i="41"/>
  <c r="BYE9" i="41" s="1"/>
  <c r="BOR9" i="41"/>
  <c r="BYA9" i="41"/>
  <c r="BYQ9" i="41"/>
  <c r="BYY9" i="41"/>
  <c r="BZO9" i="41"/>
  <c r="BFE8" i="41"/>
  <c r="BFM8" i="41"/>
  <c r="BFU8" i="41"/>
  <c r="BGC8" i="41"/>
  <c r="BGK8" i="41"/>
  <c r="BGS8" i="41"/>
  <c r="BHA8" i="41"/>
  <c r="BHI8" i="41"/>
  <c r="BHQ8" i="41"/>
  <c r="BHY8" i="41"/>
  <c r="BIG8" i="41"/>
  <c r="BIO8" i="41"/>
  <c r="BIW8" i="41"/>
  <c r="BJE8" i="41"/>
  <c r="BJM8" i="41"/>
  <c r="BZA8" i="41" s="1"/>
  <c r="BJU8" i="41"/>
  <c r="BKC8" i="41"/>
  <c r="BFD9" i="41"/>
  <c r="BFL9" i="41"/>
  <c r="BFT9" i="41"/>
  <c r="BGB9" i="41"/>
  <c r="BGJ9" i="41"/>
  <c r="BGR9" i="41"/>
  <c r="BGZ9" i="41"/>
  <c r="BHH9" i="41"/>
  <c r="BHP9" i="41"/>
  <c r="BIF9" i="41"/>
  <c r="BIV9" i="41"/>
  <c r="BJT9" i="41"/>
  <c r="BLP9" i="41"/>
  <c r="BYM9" i="41" s="1"/>
  <c r="BNK9" i="41"/>
  <c r="BOY9" i="41"/>
  <c r="BMT10" i="41"/>
  <c r="BHN10" i="41"/>
  <c r="BKD10" i="41"/>
  <c r="BEX10" i="41"/>
  <c r="AZX10" i="41"/>
  <c r="BNB10" i="41"/>
  <c r="BHV10" i="41"/>
  <c r="T10" i="41"/>
  <c r="BKL10" i="41"/>
  <c r="BFF10" i="41"/>
  <c r="BAF10" i="41"/>
  <c r="BNJ10" i="41"/>
  <c r="BID10" i="41"/>
  <c r="BKT10" i="41"/>
  <c r="BFN10" i="41"/>
  <c r="BAN10" i="41"/>
  <c r="BNR10" i="41"/>
  <c r="BIL10" i="41"/>
  <c r="BLB10" i="41"/>
  <c r="BFV10" i="41"/>
  <c r="BAV10" i="41"/>
  <c r="BNZ10" i="41"/>
  <c r="BIT10" i="41"/>
  <c r="BLJ10" i="41"/>
  <c r="BGD10" i="41"/>
  <c r="BBD10" i="41"/>
  <c r="BOH10" i="41"/>
  <c r="BJB10" i="41"/>
  <c r="BLR10" i="41"/>
  <c r="BGL10" i="41"/>
  <c r="BBL10" i="41"/>
  <c r="BOP10" i="41"/>
  <c r="BJJ10" i="41"/>
  <c r="BLZ10" i="41"/>
  <c r="BGT10" i="41"/>
  <c r="BBT10" i="41"/>
  <c r="BOX10" i="41"/>
  <c r="BJR10" i="41"/>
  <c r="BMH10" i="41"/>
  <c r="BHB10" i="41"/>
  <c r="BCB10" i="41"/>
  <c r="BPF10" i="41"/>
  <c r="BJZ10" i="41"/>
  <c r="BMP10" i="41"/>
  <c r="BHJ10" i="41"/>
  <c r="BCJ10" i="41"/>
  <c r="BBC10" i="41"/>
  <c r="BHR8" i="41"/>
  <c r="BHZ8" i="41"/>
  <c r="BIH8" i="41"/>
  <c r="BIP8" i="41"/>
  <c r="BYD8" i="41" s="1"/>
  <c r="BIX8" i="41"/>
  <c r="BYL8" i="41" s="1"/>
  <c r="BJF8" i="41"/>
  <c r="BYT8" i="41" s="1"/>
  <c r="BJN8" i="41"/>
  <c r="BZB8" i="41" s="1"/>
  <c r="BJV8" i="41"/>
  <c r="BFE9" i="41"/>
  <c r="BFM9" i="41"/>
  <c r="O9" i="41" s="1"/>
  <c r="BFU9" i="41"/>
  <c r="BGC9" i="41"/>
  <c r="BGK9" i="41"/>
  <c r="BGS9" i="41"/>
  <c r="BHA9" i="41"/>
  <c r="BHI9" i="41"/>
  <c r="BHQ9" i="41"/>
  <c r="BHY9" i="41"/>
  <c r="BIG9" i="41"/>
  <c r="BIO9" i="41"/>
  <c r="BIW9" i="41"/>
  <c r="BJE9" i="41"/>
  <c r="BYR9" i="41" s="1"/>
  <c r="BJM9" i="41"/>
  <c r="BYZ9" i="41" s="1"/>
  <c r="BJU9" i="41"/>
  <c r="BKC9" i="41"/>
  <c r="BKK9" i="41"/>
  <c r="BKS9" i="41"/>
  <c r="BLA9" i="41"/>
  <c r="BXX9" i="41" s="1"/>
  <c r="BLI9" i="41"/>
  <c r="BLQ9" i="41"/>
  <c r="BLY9" i="41"/>
  <c r="BMG9" i="41"/>
  <c r="BMO9" i="41"/>
  <c r="BCA10" i="41"/>
  <c r="BXK10" i="41"/>
  <c r="BHR9" i="41"/>
  <c r="BHZ9" i="41"/>
  <c r="BXN9" i="41" s="1"/>
  <c r="BIH9" i="41"/>
  <c r="BXV9" i="41" s="1"/>
  <c r="BIP9" i="41"/>
  <c r="BYD9" i="41" s="1"/>
  <c r="BIX9" i="41"/>
  <c r="BYL9" i="41" s="1"/>
  <c r="BJF9" i="41"/>
  <c r="BYT9" i="41" s="1"/>
  <c r="BJN9" i="41"/>
  <c r="BJV9" i="41"/>
  <c r="BZJ9" i="41" s="1"/>
  <c r="BFD10" i="41"/>
  <c r="BFL10" i="41"/>
  <c r="BFT10" i="41"/>
  <c r="BGB10" i="41"/>
  <c r="BGJ10" i="41"/>
  <c r="BGR10" i="41"/>
  <c r="BGZ10" i="41"/>
  <c r="BHH10" i="41"/>
  <c r="BHP10" i="41"/>
  <c r="BHX10" i="41"/>
  <c r="BIF10" i="41"/>
  <c r="BXS10" i="41" s="1"/>
  <c r="BIN10" i="41"/>
  <c r="BIV10" i="41"/>
  <c r="BJD10" i="41"/>
  <c r="BJL10" i="41"/>
  <c r="BJT10" i="41"/>
  <c r="BZG10" i="41" s="1"/>
  <c r="BKB10" i="41"/>
  <c r="BKJ10" i="41"/>
  <c r="BKR10" i="41"/>
  <c r="BKZ10" i="41"/>
  <c r="BLH10" i="41"/>
  <c r="BYE10" i="41" s="1"/>
  <c r="BLP10" i="41"/>
  <c r="BLX10" i="41"/>
  <c r="BMF10" i="41"/>
  <c r="BMN10" i="41"/>
  <c r="BMV10" i="41"/>
  <c r="BND10" i="41"/>
  <c r="BNL10" i="41"/>
  <c r="BNT10" i="41"/>
  <c r="BOB10" i="41"/>
  <c r="BOJ10" i="41"/>
  <c r="BOR10" i="41"/>
  <c r="BOZ10" i="41"/>
  <c r="BPH10" i="41"/>
  <c r="V11" i="41"/>
  <c r="BAE11" i="41"/>
  <c r="BAM11" i="41"/>
  <c r="BAU11" i="41"/>
  <c r="BBC11" i="41"/>
  <c r="BBK11" i="41"/>
  <c r="BBS11" i="41"/>
  <c r="BCA11" i="41"/>
  <c r="BCI11" i="41"/>
  <c r="BFC11" i="41"/>
  <c r="BFK11" i="41"/>
  <c r="BFS11" i="41"/>
  <c r="BGA11" i="41"/>
  <c r="BGI11" i="41"/>
  <c r="BGQ11" i="41"/>
  <c r="BGY11" i="41"/>
  <c r="BHG11" i="41"/>
  <c r="BHO11" i="41"/>
  <c r="BHW11" i="41"/>
  <c r="BIE11" i="41"/>
  <c r="BIM11" i="41"/>
  <c r="BIU11" i="41"/>
  <c r="BJC11" i="41"/>
  <c r="BJK11" i="41"/>
  <c r="BYX11" i="41" s="1"/>
  <c r="BJS11" i="41"/>
  <c r="BZF11" i="41" s="1"/>
  <c r="BKA11" i="41"/>
  <c r="BKI11" i="41"/>
  <c r="BKQ11" i="41"/>
  <c r="BKY11" i="41"/>
  <c r="BLG11" i="41"/>
  <c r="BLO11" i="41"/>
  <c r="BLW11" i="41"/>
  <c r="BME11" i="41"/>
  <c r="BMM11" i="41"/>
  <c r="BMU11" i="41"/>
  <c r="BNC11" i="41"/>
  <c r="BNK11" i="41"/>
  <c r="BOQ11" i="41"/>
  <c r="BFE10" i="41"/>
  <c r="BFM10" i="41"/>
  <c r="BFU10" i="41"/>
  <c r="BGC10" i="41"/>
  <c r="BGK10" i="41"/>
  <c r="BGS10" i="41"/>
  <c r="BHA10" i="41"/>
  <c r="BHI10" i="41"/>
  <c r="BKK10" i="41"/>
  <c r="BKS10" i="41"/>
  <c r="BLA10" i="41"/>
  <c r="BLI10" i="41"/>
  <c r="BLQ10" i="41"/>
  <c r="BLY10" i="41"/>
  <c r="BMG10" i="41"/>
  <c r="BMO10" i="41"/>
  <c r="BAV11" i="41"/>
  <c r="BBD11" i="41"/>
  <c r="BBL11" i="41"/>
  <c r="BBT11" i="41"/>
  <c r="BCB11" i="41"/>
  <c r="BCJ11" i="41"/>
  <c r="BFD11" i="41"/>
  <c r="BFL11" i="41"/>
  <c r="BFT11" i="41"/>
  <c r="BGB11" i="41"/>
  <c r="BGJ11" i="41"/>
  <c r="BGR11" i="41"/>
  <c r="BGZ11" i="41"/>
  <c r="BHH11" i="41"/>
  <c r="BHP11" i="41"/>
  <c r="BHX11" i="41"/>
  <c r="BIF11" i="41"/>
  <c r="BIN11" i="41"/>
  <c r="BIV11" i="41"/>
  <c r="BJD11" i="41"/>
  <c r="BJL11" i="41"/>
  <c r="BJT11" i="41"/>
  <c r="BKB11" i="41"/>
  <c r="BKJ11" i="41"/>
  <c r="BKR11" i="41"/>
  <c r="BKZ11" i="41"/>
  <c r="BLH11" i="41"/>
  <c r="BLP11" i="41"/>
  <c r="BLX11" i="41"/>
  <c r="BMF11" i="41"/>
  <c r="BMN11" i="41"/>
  <c r="BMV11" i="41"/>
  <c r="BND11" i="41"/>
  <c r="BNL11" i="41"/>
  <c r="BOY11" i="41"/>
  <c r="AZZ10" i="41"/>
  <c r="BAH10" i="41"/>
  <c r="BAP10" i="41"/>
  <c r="BAX10" i="41"/>
  <c r="BBF10" i="41"/>
  <c r="BBN10" i="41"/>
  <c r="BBV10" i="41"/>
  <c r="BCD10" i="41"/>
  <c r="AZY11" i="41"/>
  <c r="BAG11" i="41"/>
  <c r="BAO11" i="41"/>
  <c r="BAW11" i="41"/>
  <c r="BBE11" i="41"/>
  <c r="BBM11" i="41"/>
  <c r="BBU11" i="41"/>
  <c r="BCC11" i="41"/>
  <c r="BFE11" i="41"/>
  <c r="BFM11" i="41"/>
  <c r="BFU11" i="41"/>
  <c r="BGC11" i="41"/>
  <c r="BGK11" i="41"/>
  <c r="BGS11" i="41"/>
  <c r="BHA11" i="41"/>
  <c r="BHI11" i="41"/>
  <c r="BKK11" i="41"/>
  <c r="BKS11" i="41"/>
  <c r="BLA11" i="41"/>
  <c r="BLI11" i="41"/>
  <c r="BLQ11" i="41"/>
  <c r="BLY11" i="41"/>
  <c r="BMG11" i="41"/>
  <c r="BMO11" i="41"/>
  <c r="BPG11" i="41"/>
  <c r="BYD11" i="41"/>
  <c r="BNQ11" i="41"/>
  <c r="BXY11" i="41" s="1"/>
  <c r="H12" i="41"/>
  <c r="BEZ10" i="41"/>
  <c r="BFH10" i="41"/>
  <c r="BFP10" i="41"/>
  <c r="BFX10" i="41"/>
  <c r="BGF10" i="41"/>
  <c r="BGN10" i="41"/>
  <c r="BGV10" i="41"/>
  <c r="BHD10" i="41"/>
  <c r="BHL10" i="41"/>
  <c r="BHT10" i="41"/>
  <c r="BIB10" i="41"/>
  <c r="BIJ10" i="41"/>
  <c r="BIR10" i="41"/>
  <c r="BIZ10" i="41"/>
  <c r="BJH10" i="41"/>
  <c r="BJP10" i="41"/>
  <c r="BJX10" i="41"/>
  <c r="BEY11" i="41"/>
  <c r="BFG11" i="41"/>
  <c r="BFO11" i="41"/>
  <c r="BFW11" i="41"/>
  <c r="BGE11" i="41"/>
  <c r="BGM11" i="41"/>
  <c r="BGU11" i="41"/>
  <c r="BHC11" i="41"/>
  <c r="BHK11" i="41"/>
  <c r="BHS11" i="41"/>
  <c r="BIA11" i="41"/>
  <c r="BXN11" i="41" s="1"/>
  <c r="BII11" i="41"/>
  <c r="BXV11" i="41" s="1"/>
  <c r="BIQ11" i="41"/>
  <c r="BIY11" i="41"/>
  <c r="BYL11" i="41" s="1"/>
  <c r="BJG11" i="41"/>
  <c r="BJO11" i="41"/>
  <c r="BJW11" i="41"/>
  <c r="BLC11" i="41"/>
  <c r="BHU10" i="41"/>
  <c r="BIC10" i="41"/>
  <c r="BIK10" i="41"/>
  <c r="BXY10" i="41" s="1"/>
  <c r="BIS10" i="41"/>
  <c r="BJA10" i="41"/>
  <c r="BYO10" i="41" s="1"/>
  <c r="BJI10" i="41"/>
  <c r="BJQ10" i="41"/>
  <c r="BZE10" i="41" s="1"/>
  <c r="BJY10" i="41"/>
  <c r="BAR11" i="41"/>
  <c r="BAZ11" i="41"/>
  <c r="BBH11" i="41"/>
  <c r="BBP11" i="41"/>
  <c r="BBX11" i="41"/>
  <c r="BCF11" i="41"/>
  <c r="BEZ11" i="41"/>
  <c r="BFH11" i="41"/>
  <c r="BFP11" i="41"/>
  <c r="BFX11" i="41"/>
  <c r="BGF11" i="41"/>
  <c r="BGN11" i="41"/>
  <c r="BGV11" i="41"/>
  <c r="BHD11" i="41"/>
  <c r="BHL11" i="41"/>
  <c r="BHT11" i="41"/>
  <c r="BIB11" i="41"/>
  <c r="BIJ11" i="41"/>
  <c r="BXX11" i="41" s="1"/>
  <c r="BIR11" i="41"/>
  <c r="BIZ11" i="41"/>
  <c r="BJH11" i="41"/>
  <c r="BJP11" i="41"/>
  <c r="BJX11" i="41"/>
  <c r="BZL11" i="41" s="1"/>
  <c r="BLD11" i="41"/>
  <c r="BLL11" i="41"/>
  <c r="BLT11" i="41"/>
  <c r="BMB11" i="41"/>
  <c r="BMJ11" i="41"/>
  <c r="BMR11" i="41"/>
  <c r="BYH12" i="41"/>
  <c r="AZZ13" i="41"/>
  <c r="BHP13" i="41"/>
  <c r="BMV13" i="41"/>
  <c r="BKF13" i="41"/>
  <c r="BEZ13" i="41"/>
  <c r="BND13" i="41"/>
  <c r="BAH13" i="41"/>
  <c r="BHX13" i="41"/>
  <c r="BKN13" i="41"/>
  <c r="BFH13" i="41"/>
  <c r="BNL13" i="41"/>
  <c r="BAP13" i="41"/>
  <c r="BIF13" i="41"/>
  <c r="V13" i="41"/>
  <c r="U13" i="41"/>
  <c r="BKV13" i="41"/>
  <c r="BFP13" i="41"/>
  <c r="BNT13" i="41"/>
  <c r="BAX13" i="41"/>
  <c r="BIN13" i="41"/>
  <c r="BLD13" i="41"/>
  <c r="BFX13" i="41"/>
  <c r="BOB13" i="41"/>
  <c r="BBF13" i="41"/>
  <c r="BIV13" i="41"/>
  <c r="BLL13" i="41"/>
  <c r="BGF13" i="41"/>
  <c r="BOJ13" i="41"/>
  <c r="BBN13" i="41"/>
  <c r="BJD13" i="41"/>
  <c r="BLT13" i="41"/>
  <c r="BGN13" i="41"/>
  <c r="BOR13" i="41"/>
  <c r="BMB13" i="41"/>
  <c r="BBV13" i="41"/>
  <c r="BJL13" i="41"/>
  <c r="BGV13" i="41"/>
  <c r="BOZ13" i="41"/>
  <c r="BCD13" i="41"/>
  <c r="BMJ13" i="41"/>
  <c r="BJT13" i="41"/>
  <c r="BHD13" i="41"/>
  <c r="BPH13" i="41"/>
  <c r="BKB13" i="41"/>
  <c r="BHL13" i="41"/>
  <c r="BHU11" i="41"/>
  <c r="BIC11" i="41"/>
  <c r="BXQ11" i="41" s="1"/>
  <c r="BIS11" i="41"/>
  <c r="BYG11" i="41" s="1"/>
  <c r="BJA11" i="41"/>
  <c r="BJI11" i="41"/>
  <c r="BYW11" i="41" s="1"/>
  <c r="BJQ11" i="41"/>
  <c r="BZE11" i="41" s="1"/>
  <c r="BJY11" i="41"/>
  <c r="BZM11" i="41" s="1"/>
  <c r="BAC12" i="41"/>
  <c r="BAK12" i="41"/>
  <c r="BAS12" i="41"/>
  <c r="BBA12" i="41"/>
  <c r="BBI12" i="41"/>
  <c r="BBQ12" i="41"/>
  <c r="BBY12" i="41"/>
  <c r="BCG12" i="41"/>
  <c r="BHU12" i="41"/>
  <c r="BIC12" i="41"/>
  <c r="BIK12" i="41"/>
  <c r="BIS12" i="41"/>
  <c r="BJA12" i="41"/>
  <c r="BJI12" i="41"/>
  <c r="BJQ12" i="41"/>
  <c r="BJY12" i="41"/>
  <c r="BNA12" i="41"/>
  <c r="BNI12" i="41"/>
  <c r="BNQ12" i="41"/>
  <c r="BNY12" i="41"/>
  <c r="BOG12" i="41"/>
  <c r="BOO12" i="41"/>
  <c r="BOW12" i="41"/>
  <c r="BPE12" i="41"/>
  <c r="BMA13" i="41"/>
  <c r="BOQ13" i="41"/>
  <c r="BMI13" i="41"/>
  <c r="BOY13" i="41"/>
  <c r="BMQ13" i="41"/>
  <c r="BPG13" i="41"/>
  <c r="BAB13" i="41"/>
  <c r="BAJ13" i="41"/>
  <c r="BAR13" i="41"/>
  <c r="BAZ13" i="41"/>
  <c r="BBH13" i="41"/>
  <c r="BBP13" i="41"/>
  <c r="BBX13" i="41"/>
  <c r="BCF13" i="41"/>
  <c r="BHT13" i="41"/>
  <c r="BIB13" i="41"/>
  <c r="BIJ13" i="41"/>
  <c r="BIR13" i="41"/>
  <c r="BIZ13" i="41"/>
  <c r="BJH13" i="41"/>
  <c r="BJP13" i="41"/>
  <c r="BJX13" i="41"/>
  <c r="BMD13" i="41"/>
  <c r="BMP13" i="41"/>
  <c r="BNF13" i="41"/>
  <c r="BNZ13" i="41"/>
  <c r="BOV13" i="41"/>
  <c r="BKD14" i="41"/>
  <c r="BEX14" i="41"/>
  <c r="BMT14" i="41"/>
  <c r="AZX14" i="41"/>
  <c r="BHN14" i="41"/>
  <c r="BKL14" i="41"/>
  <c r="BFF14" i="41"/>
  <c r="BAF14" i="41"/>
  <c r="BHV14" i="41"/>
  <c r="BKT14" i="41"/>
  <c r="BXQ14" i="41" s="1"/>
  <c r="BFN14" i="41"/>
  <c r="BNJ14" i="41"/>
  <c r="BAN14" i="41"/>
  <c r="BID14" i="41"/>
  <c r="BLB14" i="41"/>
  <c r="BFV14" i="41"/>
  <c r="BAV14" i="41"/>
  <c r="BIL14" i="41"/>
  <c r="BLJ14" i="41"/>
  <c r="BGD14" i="41"/>
  <c r="BNZ14" i="41"/>
  <c r="BBD14" i="41"/>
  <c r="BIT14" i="41"/>
  <c r="BLR14" i="41"/>
  <c r="BGL14" i="41"/>
  <c r="BBL14" i="41"/>
  <c r="BJB14" i="41"/>
  <c r="BLZ14" i="41"/>
  <c r="BGT14" i="41"/>
  <c r="BOP14" i="41"/>
  <c r="BBT14" i="41"/>
  <c r="BJJ14" i="41"/>
  <c r="BMH14" i="41"/>
  <c r="BHB14" i="41"/>
  <c r="BCB14" i="41"/>
  <c r="BJR14" i="41"/>
  <c r="BMP14" i="41"/>
  <c r="BHJ14" i="41"/>
  <c r="BPF14" i="41"/>
  <c r="BCJ14" i="41"/>
  <c r="BJZ14" i="41"/>
  <c r="BNR14" i="41"/>
  <c r="BAE12" i="41"/>
  <c r="BAM12" i="41"/>
  <c r="BAU12" i="41"/>
  <c r="BBC12" i="41"/>
  <c r="BBK12" i="41"/>
  <c r="BBS12" i="41"/>
  <c r="BCA12" i="41"/>
  <c r="BCI12" i="41"/>
  <c r="BFC12" i="41"/>
  <c r="BFK12" i="41"/>
  <c r="BFS12" i="41"/>
  <c r="BGA12" i="41"/>
  <c r="BGI12" i="41"/>
  <c r="BGQ12" i="41"/>
  <c r="BGY12" i="41"/>
  <c r="BHG12" i="41"/>
  <c r="BHO12" i="41"/>
  <c r="BHW12" i="41"/>
  <c r="BIE12" i="41"/>
  <c r="BIM12" i="41"/>
  <c r="BXZ12" i="41" s="1"/>
  <c r="BIU12" i="41"/>
  <c r="BJC12" i="41"/>
  <c r="BYP12" i="41" s="1"/>
  <c r="BJK12" i="41"/>
  <c r="BYX12" i="41" s="1"/>
  <c r="BJS12" i="41"/>
  <c r="BKA12" i="41"/>
  <c r="BKI12" i="41"/>
  <c r="BKQ12" i="41"/>
  <c r="BKY12" i="41"/>
  <c r="J12" i="41" s="1"/>
  <c r="BLG12" i="41"/>
  <c r="BLO12" i="41"/>
  <c r="BLW12" i="41"/>
  <c r="BME12" i="41"/>
  <c r="BMM12" i="41"/>
  <c r="BMU12" i="41"/>
  <c r="BNC12" i="41"/>
  <c r="BNK12" i="41"/>
  <c r="BNS12" i="41"/>
  <c r="BOA12" i="41"/>
  <c r="BOI12" i="41"/>
  <c r="BOQ12" i="41"/>
  <c r="BOY12" i="41"/>
  <c r="BPG12" i="41"/>
  <c r="BMK13" i="41"/>
  <c r="BPA13" i="41"/>
  <c r="BMS13" i="41"/>
  <c r="BPI13" i="41"/>
  <c r="BAD13" i="41"/>
  <c r="BAL13" i="41"/>
  <c r="BAT13" i="41"/>
  <c r="BBB13" i="41"/>
  <c r="BBJ13" i="41"/>
  <c r="BBR13" i="41"/>
  <c r="BBZ13" i="41"/>
  <c r="BCH13" i="41"/>
  <c r="BFB13" i="41"/>
  <c r="BFJ13" i="41"/>
  <c r="BFR13" i="41"/>
  <c r="BFZ13" i="41"/>
  <c r="BGH13" i="41"/>
  <c r="BGP13" i="41"/>
  <c r="BGX13" i="41"/>
  <c r="BHF13" i="41"/>
  <c r="BHN13" i="41"/>
  <c r="BHV13" i="41"/>
  <c r="BID13" i="41"/>
  <c r="BIL13" i="41"/>
  <c r="BIT13" i="41"/>
  <c r="BJB13" i="41"/>
  <c r="BJJ13" i="41"/>
  <c r="BJR13" i="41"/>
  <c r="BJZ13" i="41"/>
  <c r="BKH13" i="41"/>
  <c r="BKP13" i="41"/>
  <c r="BKX13" i="41"/>
  <c r="BLF13" i="41"/>
  <c r="BLN13" i="41"/>
  <c r="BLV13" i="41"/>
  <c r="BMF13" i="41"/>
  <c r="BMT13" i="41"/>
  <c r="BNJ13" i="41"/>
  <c r="G13" i="41" s="1"/>
  <c r="BOF13" i="41"/>
  <c r="BPB13" i="41"/>
  <c r="BKF14" i="41"/>
  <c r="BEZ14" i="41"/>
  <c r="BMV14" i="41"/>
  <c r="AZZ14" i="41"/>
  <c r="BHP14" i="41"/>
  <c r="BND14" i="41"/>
  <c r="BKN14" i="41"/>
  <c r="BFH14" i="41"/>
  <c r="BAH14" i="41"/>
  <c r="BHX14" i="41"/>
  <c r="BXK14" i="41" s="1"/>
  <c r="BNL14" i="41"/>
  <c r="BFP14" i="41"/>
  <c r="BKV14" i="41"/>
  <c r="BAP14" i="41"/>
  <c r="BIF14" i="41"/>
  <c r="BXT14" i="41" s="1"/>
  <c r="BNT14" i="41"/>
  <c r="F14" i="41" s="1"/>
  <c r="BFX14" i="41"/>
  <c r="BAX14" i="41"/>
  <c r="BLD14" i="41"/>
  <c r="BIN14" i="41"/>
  <c r="BOB14" i="41"/>
  <c r="BGF14" i="41"/>
  <c r="BBF14" i="41"/>
  <c r="BIV14" i="41"/>
  <c r="BLL14" i="41"/>
  <c r="BOJ14" i="41"/>
  <c r="BLT14" i="41"/>
  <c r="BGN14" i="41"/>
  <c r="BBN14" i="41"/>
  <c r="BJD14" i="41"/>
  <c r="BOR14" i="41"/>
  <c r="BGV14" i="41"/>
  <c r="BMB14" i="41"/>
  <c r="BBV14" i="41"/>
  <c r="BJL14" i="41"/>
  <c r="BOZ14" i="41"/>
  <c r="BHD14" i="41"/>
  <c r="BCD14" i="41"/>
  <c r="BMJ14" i="41"/>
  <c r="BJT14" i="41"/>
  <c r="BPH14" i="41"/>
  <c r="BHL14" i="41"/>
  <c r="BKB14" i="41"/>
  <c r="BMR14" i="41"/>
  <c r="BAO14" i="41"/>
  <c r="BOH14" i="41"/>
  <c r="AZX12" i="41"/>
  <c r="BAF12" i="41"/>
  <c r="BAN12" i="41"/>
  <c r="BAV12" i="41"/>
  <c r="BBD12" i="41"/>
  <c r="BBL12" i="41"/>
  <c r="BBT12" i="41"/>
  <c r="BCB12" i="41"/>
  <c r="BCJ12" i="41"/>
  <c r="BFD12" i="41"/>
  <c r="BFL12" i="41"/>
  <c r="BFT12" i="41"/>
  <c r="BGB12" i="41"/>
  <c r="BGJ12" i="41"/>
  <c r="BGR12" i="41"/>
  <c r="BGZ12" i="41"/>
  <c r="BHH12" i="41"/>
  <c r="BHP12" i="41"/>
  <c r="BHX12" i="41"/>
  <c r="BIF12" i="41"/>
  <c r="BIN12" i="41"/>
  <c r="BIV12" i="41"/>
  <c r="BJD12" i="41"/>
  <c r="BJL12" i="41"/>
  <c r="BJT12" i="41"/>
  <c r="BKB12" i="41"/>
  <c r="BKJ12" i="41"/>
  <c r="BKR12" i="41"/>
  <c r="BKZ12" i="41"/>
  <c r="BLH12" i="41"/>
  <c r="BLP12" i="41"/>
  <c r="BLX12" i="41"/>
  <c r="BMF12" i="41"/>
  <c r="BMN12" i="41"/>
  <c r="BMV12" i="41"/>
  <c r="BND12" i="41"/>
  <c r="BNL12" i="41"/>
  <c r="BNT12" i="41"/>
  <c r="BOB12" i="41"/>
  <c r="BOJ12" i="41"/>
  <c r="BOR12" i="41"/>
  <c r="BOZ12" i="41"/>
  <c r="BPH12" i="41"/>
  <c r="BAE13" i="41"/>
  <c r="BAM13" i="41"/>
  <c r="BAU13" i="41"/>
  <c r="BBC13" i="41"/>
  <c r="BBK13" i="41"/>
  <c r="BBS13" i="41"/>
  <c r="BCA13" i="41"/>
  <c r="BCI13" i="41"/>
  <c r="BFC13" i="41"/>
  <c r="BFK13" i="41"/>
  <c r="BFS13" i="41"/>
  <c r="BGA13" i="41"/>
  <c r="BGI13" i="41"/>
  <c r="BGQ13" i="41"/>
  <c r="BGY13" i="41"/>
  <c r="BHG13" i="41"/>
  <c r="BHO13" i="41"/>
  <c r="BHW13" i="41"/>
  <c r="BIE13" i="41"/>
  <c r="BIM13" i="41"/>
  <c r="BIU13" i="41"/>
  <c r="BJC13" i="41"/>
  <c r="BJK13" i="41"/>
  <c r="BJS13" i="41"/>
  <c r="BKA13" i="41"/>
  <c r="BKI13" i="41"/>
  <c r="BKQ13" i="41"/>
  <c r="BKY13" i="41"/>
  <c r="BLG13" i="41"/>
  <c r="BLO13" i="41"/>
  <c r="BLW13" i="41"/>
  <c r="BMH13" i="41"/>
  <c r="BNN13" i="41"/>
  <c r="BOH13" i="41"/>
  <c r="BPD13" i="41"/>
  <c r="AZY12" i="41"/>
  <c r="BAG12" i="41"/>
  <c r="BAO12" i="41"/>
  <c r="BAW12" i="41"/>
  <c r="BBE12" i="41"/>
  <c r="BBM12" i="41"/>
  <c r="BBU12" i="41"/>
  <c r="BCC12" i="41"/>
  <c r="BFE12" i="41"/>
  <c r="BFM12" i="41"/>
  <c r="BFU12" i="41"/>
  <c r="BGC12" i="41"/>
  <c r="BGK12" i="41"/>
  <c r="BGS12" i="41"/>
  <c r="BHA12" i="41"/>
  <c r="BHI12" i="41"/>
  <c r="AZX13" i="41"/>
  <c r="BAF13" i="41"/>
  <c r="BAN13" i="41"/>
  <c r="BAV13" i="41"/>
  <c r="BBD13" i="41"/>
  <c r="BBL13" i="41"/>
  <c r="BBT13" i="41"/>
  <c r="BCB13" i="41"/>
  <c r="BCJ13" i="41"/>
  <c r="BFD13" i="41"/>
  <c r="BFL13" i="41"/>
  <c r="BFT13" i="41"/>
  <c r="BGB13" i="41"/>
  <c r="BGJ13" i="41"/>
  <c r="BGR13" i="41"/>
  <c r="BHH13" i="41"/>
  <c r="BKJ13" i="41"/>
  <c r="BKZ13" i="41"/>
  <c r="BLH13" i="41"/>
  <c r="BLX13" i="41"/>
  <c r="BMX13" i="41"/>
  <c r="BOL13" i="41"/>
  <c r="BPF13" i="41"/>
  <c r="N14" i="41"/>
  <c r="BOX14" i="41"/>
  <c r="AZZ12" i="41"/>
  <c r="BAH12" i="41"/>
  <c r="BAP12" i="41"/>
  <c r="BAX12" i="41"/>
  <c r="BBF12" i="41"/>
  <c r="BBN12" i="41"/>
  <c r="BBV12" i="41"/>
  <c r="BCD12" i="41"/>
  <c r="BEX12" i="41"/>
  <c r="BFF12" i="41"/>
  <c r="BFN12" i="41"/>
  <c r="BFV12" i="41"/>
  <c r="BGD12" i="41"/>
  <c r="BGL12" i="41"/>
  <c r="BGT12" i="41"/>
  <c r="BHB12" i="41"/>
  <c r="BHJ12" i="41"/>
  <c r="BHR12" i="41"/>
  <c r="BHZ12" i="41"/>
  <c r="BIH12" i="41"/>
  <c r="BIP12" i="41"/>
  <c r="BIX12" i="41"/>
  <c r="BJF12" i="41"/>
  <c r="BJN12" i="41"/>
  <c r="BJV12" i="41"/>
  <c r="BMX12" i="41"/>
  <c r="BNF12" i="41"/>
  <c r="BNN12" i="41"/>
  <c r="BNV12" i="41"/>
  <c r="BOD12" i="41"/>
  <c r="BOL12" i="41"/>
  <c r="BOT12" i="41"/>
  <c r="BPB12" i="41"/>
  <c r="AZY13" i="41"/>
  <c r="BAG13" i="41"/>
  <c r="BAO13" i="41"/>
  <c r="BAW13" i="41"/>
  <c r="BBE13" i="41"/>
  <c r="BBM13" i="41"/>
  <c r="BBU13" i="41"/>
  <c r="BCC13" i="41"/>
  <c r="BFE13" i="41"/>
  <c r="BFM13" i="41"/>
  <c r="BFU13" i="41"/>
  <c r="BGC13" i="41"/>
  <c r="BGK13" i="41"/>
  <c r="BHQ13" i="41"/>
  <c r="BHY13" i="41"/>
  <c r="BXM13" i="41" s="1"/>
  <c r="BIG13" i="41"/>
  <c r="BIO13" i="41"/>
  <c r="BIW13" i="41"/>
  <c r="BYK13" i="41" s="1"/>
  <c r="BJE13" i="41"/>
  <c r="BYS13" i="41" s="1"/>
  <c r="BJM13" i="41"/>
  <c r="BJU13" i="41"/>
  <c r="BKC13" i="41"/>
  <c r="BKK13" i="41"/>
  <c r="BKS13" i="41"/>
  <c r="BLA13" i="41"/>
  <c r="BLI13" i="41"/>
  <c r="BLQ13" i="41"/>
  <c r="BLZ13" i="41"/>
  <c r="BML13" i="41"/>
  <c r="BNR13" i="41"/>
  <c r="BAW14" i="41"/>
  <c r="BYO14" i="41"/>
  <c r="BEY12" i="41"/>
  <c r="BFG12" i="41"/>
  <c r="BFO12" i="41"/>
  <c r="BFW12" i="41"/>
  <c r="BGE12" i="41"/>
  <c r="BGM12" i="41"/>
  <c r="BGU12" i="41"/>
  <c r="BHC12" i="41"/>
  <c r="BHK12" i="41"/>
  <c r="BHS12" i="41"/>
  <c r="BIA12" i="41"/>
  <c r="BII12" i="41"/>
  <c r="BIQ12" i="41"/>
  <c r="BIY12" i="41"/>
  <c r="BJG12" i="41"/>
  <c r="BYU12" i="41" s="1"/>
  <c r="BJO12" i="41"/>
  <c r="BJW12" i="41"/>
  <c r="BOO13" i="41"/>
  <c r="BLY13" i="41"/>
  <c r="BOW13" i="41"/>
  <c r="BMG13" i="41"/>
  <c r="BPE13" i="41"/>
  <c r="BMO13" i="41"/>
  <c r="BEX13" i="41"/>
  <c r="BFF13" i="41"/>
  <c r="BFN13" i="41"/>
  <c r="BFV13" i="41"/>
  <c r="BGD13" i="41"/>
  <c r="BGL13" i="41"/>
  <c r="BGT13" i="41"/>
  <c r="BIP13" i="41"/>
  <c r="BJN13" i="41"/>
  <c r="BKL13" i="41"/>
  <c r="BMM13" i="41"/>
  <c r="BMZ14" i="41"/>
  <c r="BHT14" i="41"/>
  <c r="BKJ14" i="41"/>
  <c r="BFD14" i="41"/>
  <c r="BAD14" i="41"/>
  <c r="BNH14" i="41"/>
  <c r="BIB14" i="41"/>
  <c r="BKR14" i="41"/>
  <c r="BFL14" i="41"/>
  <c r="BAL14" i="41"/>
  <c r="BNP14" i="41"/>
  <c r="BIJ14" i="41"/>
  <c r="BFT14" i="41"/>
  <c r="V14" i="41"/>
  <c r="BKZ14" i="41"/>
  <c r="BAT14" i="41"/>
  <c r="U14" i="41"/>
  <c r="BNX14" i="41"/>
  <c r="BLH14" i="41"/>
  <c r="BIR14" i="41"/>
  <c r="BGB14" i="41"/>
  <c r="BBB14" i="41"/>
  <c r="BOF14" i="41"/>
  <c r="BIZ14" i="41"/>
  <c r="BLP14" i="41"/>
  <c r="BGJ14" i="41"/>
  <c r="BBJ14" i="41"/>
  <c r="BON14" i="41"/>
  <c r="BJH14" i="41"/>
  <c r="BLX14" i="41"/>
  <c r="BGR14" i="41"/>
  <c r="BBR14" i="41"/>
  <c r="BOV14" i="41"/>
  <c r="BJP14" i="41"/>
  <c r="BZC14" i="41" s="1"/>
  <c r="BGZ14" i="41"/>
  <c r="BMF14" i="41"/>
  <c r="BBZ14" i="41"/>
  <c r="BPD14" i="41"/>
  <c r="BMN14" i="41"/>
  <c r="BJX14" i="41"/>
  <c r="BZL14" i="41" s="1"/>
  <c r="BHH14" i="41"/>
  <c r="BCH14" i="41"/>
  <c r="BAC14" i="41"/>
  <c r="BBU14" i="41"/>
  <c r="BXW14" i="41"/>
  <c r="BZM14" i="41"/>
  <c r="BNB14" i="41"/>
  <c r="BEZ12" i="41"/>
  <c r="BFH12" i="41"/>
  <c r="BFP12" i="41"/>
  <c r="BFX12" i="41"/>
  <c r="BGF12" i="41"/>
  <c r="BGN12" i="41"/>
  <c r="BGV12" i="41"/>
  <c r="BHD12" i="41"/>
  <c r="BHL12" i="41"/>
  <c r="BHT12" i="41"/>
  <c r="BXH12" i="41" s="1"/>
  <c r="BIB12" i="41"/>
  <c r="BXP12" i="41" s="1"/>
  <c r="BIJ12" i="41"/>
  <c r="BXX12" i="41" s="1"/>
  <c r="BIR12" i="41"/>
  <c r="BIZ12" i="41"/>
  <c r="BJH12" i="41"/>
  <c r="BYV12" i="41" s="1"/>
  <c r="BJP12" i="41"/>
  <c r="BZD12" i="41" s="1"/>
  <c r="BJX12" i="41"/>
  <c r="BZL12" i="41" s="1"/>
  <c r="BAA13" i="41"/>
  <c r="BAI13" i="41"/>
  <c r="BAQ13" i="41"/>
  <c r="BAY13" i="41"/>
  <c r="BBG13" i="41"/>
  <c r="BBO13" i="41"/>
  <c r="BBW13" i="41"/>
  <c r="BCE13" i="41"/>
  <c r="BEY13" i="41"/>
  <c r="BFG13" i="41"/>
  <c r="BFO13" i="41"/>
  <c r="BFW13" i="41"/>
  <c r="BGE13" i="41"/>
  <c r="BGM13" i="41"/>
  <c r="BGU13" i="41"/>
  <c r="BHC13" i="41"/>
  <c r="BHK13" i="41"/>
  <c r="BHS13" i="41"/>
  <c r="BIA13" i="41"/>
  <c r="BII13" i="41"/>
  <c r="BXW13" i="41" s="1"/>
  <c r="BIQ13" i="41"/>
  <c r="BIY13" i="41"/>
  <c r="BYM13" i="41" s="1"/>
  <c r="BJG13" i="41"/>
  <c r="BJO13" i="41"/>
  <c r="BJW13" i="41"/>
  <c r="BKE13" i="41"/>
  <c r="BKM13" i="41"/>
  <c r="BKU13" i="41"/>
  <c r="BLC13" i="41"/>
  <c r="BLK13" i="41"/>
  <c r="BLS13" i="41"/>
  <c r="BMC13" i="41"/>
  <c r="BAG14" i="41"/>
  <c r="BBA14" i="41"/>
  <c r="BFB14" i="41"/>
  <c r="BFJ14" i="41"/>
  <c r="BFR14" i="41"/>
  <c r="BFZ14" i="41"/>
  <c r="BGH14" i="41"/>
  <c r="BGP14" i="41"/>
  <c r="BGX14" i="41"/>
  <c r="BHF14" i="41"/>
  <c r="BKH14" i="41"/>
  <c r="BKP14" i="41"/>
  <c r="BLV14" i="41"/>
  <c r="BNC14" i="41"/>
  <c r="BNS14" i="41"/>
  <c r="G14" i="41" s="1"/>
  <c r="BOI14" i="41"/>
  <c r="BOY14" i="41"/>
  <c r="BAE14" i="41"/>
  <c r="BAM14" i="41"/>
  <c r="BAU14" i="41"/>
  <c r="BBC14" i="41"/>
  <c r="BBK14" i="41"/>
  <c r="BBS14" i="41"/>
  <c r="BCA14" i="41"/>
  <c r="BCI14" i="41"/>
  <c r="BFC14" i="41"/>
  <c r="BFK14" i="41"/>
  <c r="BFS14" i="41"/>
  <c r="BGA14" i="41"/>
  <c r="BGI14" i="41"/>
  <c r="BGQ14" i="41"/>
  <c r="BGY14" i="41"/>
  <c r="BHG14" i="41"/>
  <c r="BIE14" i="41"/>
  <c r="BIM14" i="41"/>
  <c r="BIU14" i="41"/>
  <c r="BJC14" i="41"/>
  <c r="BJK14" i="41"/>
  <c r="BJS14" i="41"/>
  <c r="BKA14" i="41"/>
  <c r="BKI14" i="41"/>
  <c r="BKQ14" i="41"/>
  <c r="BLA14" i="41"/>
  <c r="BLW14" i="41"/>
  <c r="BMG14" i="41"/>
  <c r="AZZ15" i="41"/>
  <c r="BMV15" i="41"/>
  <c r="BHP15" i="41"/>
  <c r="BKF15" i="41"/>
  <c r="BEZ15" i="41"/>
  <c r="BAH15" i="41"/>
  <c r="BND15" i="41"/>
  <c r="BHX15" i="41"/>
  <c r="BKN15" i="41"/>
  <c r="BFH15" i="41"/>
  <c r="BAP15" i="41"/>
  <c r="BNL15" i="41"/>
  <c r="BIF15" i="41"/>
  <c r="V15" i="41"/>
  <c r="U15" i="41"/>
  <c r="BKV15" i="41"/>
  <c r="BFP15" i="41"/>
  <c r="BAX15" i="41"/>
  <c r="BIN15" i="41"/>
  <c r="BLD15" i="41"/>
  <c r="BFX15" i="41"/>
  <c r="BBF15" i="41"/>
  <c r="BIV15" i="41"/>
  <c r="BOB15" i="41"/>
  <c r="BLL15" i="41"/>
  <c r="BGF15" i="41"/>
  <c r="BBN15" i="41"/>
  <c r="BOJ15" i="41"/>
  <c r="BJD15" i="41"/>
  <c r="BLT15" i="41"/>
  <c r="BGN15" i="41"/>
  <c r="BOR15" i="41"/>
  <c r="BBV15" i="41"/>
  <c r="BJL15" i="41"/>
  <c r="BMB15" i="41"/>
  <c r="BGV15" i="41"/>
  <c r="BCD15" i="41"/>
  <c r="BJT15" i="41"/>
  <c r="BMJ15" i="41"/>
  <c r="BHD15" i="41"/>
  <c r="BKB15" i="41"/>
  <c r="BPH15" i="41"/>
  <c r="BMR15" i="41"/>
  <c r="BHL15" i="41"/>
  <c r="BLN14" i="41"/>
  <c r="T15" i="41"/>
  <c r="BNT15" i="41"/>
  <c r="BHR14" i="41"/>
  <c r="BHZ14" i="41"/>
  <c r="BXM14" i="41" s="1"/>
  <c r="BIH14" i="41"/>
  <c r="BXU14" i="41" s="1"/>
  <c r="BIP14" i="41"/>
  <c r="BIX14" i="41"/>
  <c r="BYL14" i="41" s="1"/>
  <c r="BJF14" i="41"/>
  <c r="BYT14" i="41" s="1"/>
  <c r="BJN14" i="41"/>
  <c r="BJV14" i="41"/>
  <c r="BLF14" i="41"/>
  <c r="BML14" i="41"/>
  <c r="BNK14" i="41"/>
  <c r="BOA14" i="41"/>
  <c r="BOQ14" i="41"/>
  <c r="BPG14" i="41"/>
  <c r="BAB14" i="41"/>
  <c r="BAJ14" i="41"/>
  <c r="BAR14" i="41"/>
  <c r="BAZ14" i="41"/>
  <c r="BBH14" i="41"/>
  <c r="BBP14" i="41"/>
  <c r="BBX14" i="41"/>
  <c r="BCF14" i="41"/>
  <c r="BKX14" i="41"/>
  <c r="BMD14" i="41"/>
  <c r="BAB15" i="41"/>
  <c r="BAJ15" i="41"/>
  <c r="BAR15" i="41"/>
  <c r="BAZ15" i="41"/>
  <c r="BBH15" i="41"/>
  <c r="BBP15" i="41"/>
  <c r="BBX15" i="41"/>
  <c r="BCF15" i="41"/>
  <c r="BHT15" i="41"/>
  <c r="BIB15" i="41"/>
  <c r="BIJ15" i="41"/>
  <c r="BIR15" i="41"/>
  <c r="BIZ15" i="41"/>
  <c r="BJH15" i="41"/>
  <c r="BJP15" i="41"/>
  <c r="BZD15" i="41" s="1"/>
  <c r="BJX15" i="41"/>
  <c r="BMZ15" i="41"/>
  <c r="BNH15" i="41"/>
  <c r="BNQ15" i="41"/>
  <c r="BOW15" i="41"/>
  <c r="BAD15" i="41"/>
  <c r="BAL15" i="41"/>
  <c r="BAT15" i="41"/>
  <c r="BBB15" i="41"/>
  <c r="BBJ15" i="41"/>
  <c r="BBR15" i="41"/>
  <c r="BFB15" i="41"/>
  <c r="BFJ15" i="41"/>
  <c r="BFR15" i="41"/>
  <c r="BFZ15" i="41"/>
  <c r="BGH15" i="41"/>
  <c r="BGP15" i="41"/>
  <c r="BGX15" i="41"/>
  <c r="BHF15" i="41"/>
  <c r="BHN15" i="41"/>
  <c r="BHV15" i="41"/>
  <c r="BID15" i="41"/>
  <c r="BIL15" i="41"/>
  <c r="BXY15" i="41" s="1"/>
  <c r="BIT15" i="41"/>
  <c r="BJB15" i="41"/>
  <c r="BJJ15" i="41"/>
  <c r="BJR15" i="41"/>
  <c r="BJZ15" i="41"/>
  <c r="BKH15" i="41"/>
  <c r="BKP15" i="41"/>
  <c r="BKX15" i="41"/>
  <c r="BLF15" i="41"/>
  <c r="BLN15" i="41"/>
  <c r="BLV15" i="41"/>
  <c r="BMD15" i="41"/>
  <c r="BML15" i="41"/>
  <c r="BMT15" i="41"/>
  <c r="BNB15" i="41"/>
  <c r="BNJ15" i="41"/>
  <c r="BNY15" i="41"/>
  <c r="BPE15" i="41"/>
  <c r="BAE15" i="41"/>
  <c r="BAM15" i="41"/>
  <c r="BAU15" i="41"/>
  <c r="BBC15" i="41"/>
  <c r="BBK15" i="41"/>
  <c r="BBS15" i="41"/>
  <c r="BCA15" i="41"/>
  <c r="BCI15" i="41"/>
  <c r="BFC15" i="41"/>
  <c r="BFK15" i="41"/>
  <c r="BFS15" i="41"/>
  <c r="BGA15" i="41"/>
  <c r="BGI15" i="41"/>
  <c r="BGQ15" i="41"/>
  <c r="BGY15" i="41"/>
  <c r="BHG15" i="41"/>
  <c r="BHO15" i="41"/>
  <c r="BHW15" i="41"/>
  <c r="BIE15" i="41"/>
  <c r="BIM15" i="41"/>
  <c r="BIU15" i="41"/>
  <c r="BJC15" i="41"/>
  <c r="BJK15" i="41"/>
  <c r="BJS15" i="41"/>
  <c r="BKA15" i="41"/>
  <c r="BKI15" i="41"/>
  <c r="BKQ15" i="41"/>
  <c r="BKY15" i="41"/>
  <c r="BLG15" i="41"/>
  <c r="BLO15" i="41"/>
  <c r="BLW15" i="41"/>
  <c r="BME15" i="41"/>
  <c r="BMM15" i="41"/>
  <c r="BMU15" i="41"/>
  <c r="BNC15" i="41"/>
  <c r="BNK15" i="41"/>
  <c r="BMU16" i="41"/>
  <c r="BKE16" i="41"/>
  <c r="BEY16" i="41"/>
  <c r="AZY16" i="41"/>
  <c r="BHO16" i="41"/>
  <c r="BNC16" i="41"/>
  <c r="BKM16" i="41"/>
  <c r="BFG16" i="41"/>
  <c r="BAG16" i="41"/>
  <c r="BHW16" i="41"/>
  <c r="BNK16" i="41"/>
  <c r="BFO16" i="41"/>
  <c r="BAO16" i="41"/>
  <c r="BKU16" i="41"/>
  <c r="BIE16" i="41"/>
  <c r="V16" i="41"/>
  <c r="U16" i="41"/>
  <c r="T16" i="41"/>
  <c r="BNS16" i="41"/>
  <c r="BLC16" i="41"/>
  <c r="BFW16" i="41"/>
  <c r="BAW16" i="41"/>
  <c r="BIM16" i="41"/>
  <c r="BOA16" i="41"/>
  <c r="BGE16" i="41"/>
  <c r="BBE16" i="41"/>
  <c r="BIU16" i="41"/>
  <c r="BLK16" i="41"/>
  <c r="BOI16" i="41"/>
  <c r="BGM16" i="41"/>
  <c r="BBM16" i="41"/>
  <c r="BLS16" i="41"/>
  <c r="BJC16" i="41"/>
  <c r="BOQ16" i="41"/>
  <c r="BGU16" i="41"/>
  <c r="BMA16" i="41"/>
  <c r="BBU16" i="41"/>
  <c r="BJK16" i="41"/>
  <c r="BOY16" i="41"/>
  <c r="BMI16" i="41"/>
  <c r="BHC16" i="41"/>
  <c r="BCC16" i="41"/>
  <c r="BJS16" i="41"/>
  <c r="BPG16" i="41"/>
  <c r="BHK16" i="41"/>
  <c r="BKA16" i="41"/>
  <c r="BMQ16" i="41"/>
  <c r="AZX15" i="41"/>
  <c r="BAF15" i="41"/>
  <c r="BAN15" i="41"/>
  <c r="BAV15" i="41"/>
  <c r="BBD15" i="41"/>
  <c r="BBL15" i="41"/>
  <c r="BBT15" i="41"/>
  <c r="BCB15" i="41"/>
  <c r="BCJ15" i="41"/>
  <c r="BFD15" i="41"/>
  <c r="BFL15" i="41"/>
  <c r="BFT15" i="41"/>
  <c r="BGB15" i="41"/>
  <c r="BGJ15" i="41"/>
  <c r="BGR15" i="41"/>
  <c r="BGZ15" i="41"/>
  <c r="BHH15" i="41"/>
  <c r="BKZ15" i="41"/>
  <c r="BLH15" i="41"/>
  <c r="BLP15" i="41"/>
  <c r="BLX15" i="41"/>
  <c r="BMF15" i="41"/>
  <c r="BMN15" i="41"/>
  <c r="BOG15" i="41"/>
  <c r="AZY15" i="41"/>
  <c r="BAG15" i="41"/>
  <c r="BAO15" i="41"/>
  <c r="BAW15" i="41"/>
  <c r="BBE15" i="41"/>
  <c r="BBM15" i="41"/>
  <c r="BBU15" i="41"/>
  <c r="BCC15" i="41"/>
  <c r="BFE15" i="41"/>
  <c r="BFM15" i="41"/>
  <c r="BFU15" i="41"/>
  <c r="BGC15" i="41"/>
  <c r="BGK15" i="41"/>
  <c r="BGS15" i="41"/>
  <c r="BHA15" i="41"/>
  <c r="BHI15" i="41"/>
  <c r="BHQ15" i="41"/>
  <c r="BHY15" i="41"/>
  <c r="BIG15" i="41"/>
  <c r="BIO15" i="41"/>
  <c r="BIW15" i="41"/>
  <c r="BYK15" i="41" s="1"/>
  <c r="BJE15" i="41"/>
  <c r="BYS15" i="41" s="1"/>
  <c r="BJM15" i="41"/>
  <c r="BJU15" i="41"/>
  <c r="BKC15" i="41"/>
  <c r="BLY15" i="41"/>
  <c r="BMW15" i="41"/>
  <c r="BNE15" i="41"/>
  <c r="BNM15" i="41"/>
  <c r="BEX15" i="41"/>
  <c r="BFF15" i="41"/>
  <c r="BFN15" i="41"/>
  <c r="BFV15" i="41"/>
  <c r="BGD15" i="41"/>
  <c r="BGL15" i="41"/>
  <c r="BGT15" i="41"/>
  <c r="BHB15" i="41"/>
  <c r="BHJ15" i="41"/>
  <c r="BHR15" i="41"/>
  <c r="BHZ15" i="41"/>
  <c r="BIH15" i="41"/>
  <c r="BIP15" i="41"/>
  <c r="BIX15" i="41"/>
  <c r="BJF15" i="41"/>
  <c r="BJN15" i="41"/>
  <c r="BJV15" i="41"/>
  <c r="BLB15" i="41"/>
  <c r="BLJ15" i="41"/>
  <c r="BLR15" i="41"/>
  <c r="BLZ15" i="41"/>
  <c r="BMH15" i="41"/>
  <c r="BMP15" i="41"/>
  <c r="BAY15" i="41"/>
  <c r="BBG15" i="41"/>
  <c r="BBO15" i="41"/>
  <c r="BBW15" i="41"/>
  <c r="BCE15" i="41"/>
  <c r="BEY15" i="41"/>
  <c r="BFG15" i="41"/>
  <c r="BFO15" i="41"/>
  <c r="BFW15" i="41"/>
  <c r="BGE15" i="41"/>
  <c r="BGM15" i="41"/>
  <c r="BGU15" i="41"/>
  <c r="BHC15" i="41"/>
  <c r="BHK15" i="41"/>
  <c r="BHS15" i="41"/>
  <c r="BXG15" i="41" s="1"/>
  <c r="BIA15" i="41"/>
  <c r="BXO15" i="41" s="1"/>
  <c r="BII15" i="41"/>
  <c r="BIQ15" i="41"/>
  <c r="BIY15" i="41"/>
  <c r="BYM15" i="41" s="1"/>
  <c r="BJG15" i="41"/>
  <c r="BJO15" i="41"/>
  <c r="BJW15" i="41"/>
  <c r="BLC15" i="41"/>
  <c r="H15" i="41" s="1"/>
  <c r="BLK15" i="41"/>
  <c r="BLS15" i="41"/>
  <c r="BMA15" i="41"/>
  <c r="BMI15" i="41"/>
  <c r="BMQ15" i="41"/>
  <c r="BZL16" i="41"/>
  <c r="BKN16" i="41"/>
  <c r="BND16" i="41"/>
  <c r="BKV16" i="41"/>
  <c r="BNL16" i="41"/>
  <c r="BLD16" i="41"/>
  <c r="BNT16" i="41"/>
  <c r="BLL16" i="41"/>
  <c r="BOB16" i="41"/>
  <c r="BLT16" i="41"/>
  <c r="BOJ16" i="41"/>
  <c r="BMB16" i="41"/>
  <c r="BOR16" i="41"/>
  <c r="BMJ16" i="41"/>
  <c r="BOZ16" i="41"/>
  <c r="BMR16" i="41"/>
  <c r="BPH16" i="41"/>
  <c r="BAC16" i="41"/>
  <c r="BAK16" i="41"/>
  <c r="BAS16" i="41"/>
  <c r="BBA16" i="41"/>
  <c r="BBI16" i="41"/>
  <c r="BBQ16" i="41"/>
  <c r="BBY16" i="41"/>
  <c r="BCG16" i="41"/>
  <c r="BFA16" i="41"/>
  <c r="BFI16" i="41"/>
  <c r="BFQ16" i="41"/>
  <c r="BFY16" i="41"/>
  <c r="BGG16" i="41"/>
  <c r="BGO16" i="41"/>
  <c r="BGW16" i="41"/>
  <c r="BHE16" i="41"/>
  <c r="BHM16" i="41"/>
  <c r="BHU16" i="41"/>
  <c r="BIC16" i="41"/>
  <c r="BIK16" i="41"/>
  <c r="BIS16" i="41"/>
  <c r="BJA16" i="41"/>
  <c r="BJI16" i="41"/>
  <c r="BJQ16" i="41"/>
  <c r="BJY16" i="41"/>
  <c r="BKG16" i="41"/>
  <c r="BKP16" i="41"/>
  <c r="BNW16" i="41"/>
  <c r="BPC16" i="41"/>
  <c r="BAD16" i="41"/>
  <c r="BAL16" i="41"/>
  <c r="BAT16" i="41"/>
  <c r="BBB16" i="41"/>
  <c r="BBJ16" i="41"/>
  <c r="BBR16" i="41"/>
  <c r="BBZ16" i="41"/>
  <c r="BCH16" i="41"/>
  <c r="BFB16" i="41"/>
  <c r="BFJ16" i="41"/>
  <c r="BHN16" i="41"/>
  <c r="BHV16" i="41"/>
  <c r="BID16" i="41"/>
  <c r="BIL16" i="41"/>
  <c r="BIT16" i="41"/>
  <c r="BJB16" i="41"/>
  <c r="BJJ16" i="41"/>
  <c r="BJR16" i="41"/>
  <c r="BJZ16" i="41"/>
  <c r="BKH16" i="41"/>
  <c r="BKQ16" i="41"/>
  <c r="BLQ16" i="41"/>
  <c r="BMW16" i="41"/>
  <c r="BOC16" i="41"/>
  <c r="BPI16" i="41"/>
  <c r="BKX16" i="41"/>
  <c r="BNN16" i="41"/>
  <c r="BLF16" i="41"/>
  <c r="BNV16" i="41"/>
  <c r="BLN16" i="41"/>
  <c r="BOD16" i="41"/>
  <c r="BLV16" i="41"/>
  <c r="BOL16" i="41"/>
  <c r="BMD16" i="41"/>
  <c r="BOT16" i="41"/>
  <c r="BML16" i="41"/>
  <c r="BPB16" i="41"/>
  <c r="BAE16" i="41"/>
  <c r="BAM16" i="41"/>
  <c r="BAU16" i="41"/>
  <c r="BBC16" i="41"/>
  <c r="BBK16" i="41"/>
  <c r="BBS16" i="41"/>
  <c r="BCA16" i="41"/>
  <c r="BCI16" i="41"/>
  <c r="BFC16" i="41"/>
  <c r="BFK16" i="41"/>
  <c r="BFS16" i="41"/>
  <c r="BGA16" i="41"/>
  <c r="BGI16" i="41"/>
  <c r="BGQ16" i="41"/>
  <c r="BGY16" i="41"/>
  <c r="BHG16" i="41"/>
  <c r="BKI16" i="41"/>
  <c r="BKS16" i="41"/>
  <c r="BMY16" i="41"/>
  <c r="BOE16" i="41"/>
  <c r="BKI17" i="41"/>
  <c r="BFC17" i="41"/>
  <c r="BMY17" i="41"/>
  <c r="BHS17" i="41"/>
  <c r="BAC17" i="41"/>
  <c r="BKQ17" i="41"/>
  <c r="BFK17" i="41"/>
  <c r="BNG17" i="41"/>
  <c r="BIA17" i="41"/>
  <c r="BAK17" i="41"/>
  <c r="BKY17" i="41"/>
  <c r="BFS17" i="41"/>
  <c r="BNO17" i="41"/>
  <c r="BII17" i="41"/>
  <c r="U17" i="41"/>
  <c r="BAS17" i="41"/>
  <c r="T17" i="41"/>
  <c r="V17" i="41"/>
  <c r="BLG17" i="41"/>
  <c r="BGA17" i="41"/>
  <c r="BNW17" i="41"/>
  <c r="BIQ17" i="41"/>
  <c r="BBA17" i="41"/>
  <c r="BLO17" i="41"/>
  <c r="BGI17" i="41"/>
  <c r="BOE17" i="41"/>
  <c r="BYL17" i="41" s="1"/>
  <c r="BIY17" i="41"/>
  <c r="BBI17" i="41"/>
  <c r="BLW17" i="41"/>
  <c r="BGQ17" i="41"/>
  <c r="BOM17" i="41"/>
  <c r="BJG17" i="41"/>
  <c r="BBQ17" i="41"/>
  <c r="BME17" i="41"/>
  <c r="BGY17" i="41"/>
  <c r="BOU17" i="41"/>
  <c r="BJO17" i="41"/>
  <c r="BBY17" i="41"/>
  <c r="BMM17" i="41"/>
  <c r="BHG17" i="41"/>
  <c r="BCG17" i="41"/>
  <c r="BPC17" i="41"/>
  <c r="BJW17" i="41"/>
  <c r="AZX16" i="41"/>
  <c r="BAF16" i="41"/>
  <c r="BAN16" i="41"/>
  <c r="BAV16" i="41"/>
  <c r="BBD16" i="41"/>
  <c r="BBL16" i="41"/>
  <c r="BBT16" i="41"/>
  <c r="BCB16" i="41"/>
  <c r="BCJ16" i="41"/>
  <c r="BFD16" i="41"/>
  <c r="BHP16" i="41"/>
  <c r="BHX16" i="41"/>
  <c r="BIF16" i="41"/>
  <c r="BIN16" i="41"/>
  <c r="BYB16" i="41" s="1"/>
  <c r="BIV16" i="41"/>
  <c r="BJD16" i="41"/>
  <c r="BJL16" i="41"/>
  <c r="BJT16" i="41"/>
  <c r="BKB16" i="41"/>
  <c r="BKJ16" i="41"/>
  <c r="BLY16" i="41"/>
  <c r="BNE16" i="41"/>
  <c r="BOK16" i="41"/>
  <c r="BNH16" i="41"/>
  <c r="BKR16" i="41"/>
  <c r="BNP16" i="41"/>
  <c r="BKZ16" i="41"/>
  <c r="BNX16" i="41"/>
  <c r="BLH16" i="41"/>
  <c r="BOF16" i="41"/>
  <c r="BLP16" i="41"/>
  <c r="BON16" i="41"/>
  <c r="BLX16" i="41"/>
  <c r="BOV16" i="41"/>
  <c r="BMF16" i="41"/>
  <c r="BPD16" i="41"/>
  <c r="BMN16" i="41"/>
  <c r="BFE16" i="41"/>
  <c r="BFM16" i="41"/>
  <c r="BFU16" i="41"/>
  <c r="BGC16" i="41"/>
  <c r="BGK16" i="41"/>
  <c r="BGS16" i="41"/>
  <c r="BHA16" i="41"/>
  <c r="BHI16" i="41"/>
  <c r="BHQ16" i="41"/>
  <c r="BHY16" i="41"/>
  <c r="BIG16" i="41"/>
  <c r="BIO16" i="41"/>
  <c r="BIW16" i="41"/>
  <c r="BYK16" i="41" s="1"/>
  <c r="BJE16" i="41"/>
  <c r="BJM16" i="41"/>
  <c r="BJU16" i="41"/>
  <c r="BZI16" i="41" s="1"/>
  <c r="BKC16" i="41"/>
  <c r="BKK16" i="41"/>
  <c r="BKY16" i="41"/>
  <c r="BNG16" i="41"/>
  <c r="BXO16" i="41" s="1"/>
  <c r="BOM16" i="41"/>
  <c r="AZZ16" i="41"/>
  <c r="BAH16" i="41"/>
  <c r="BAP16" i="41"/>
  <c r="BAX16" i="41"/>
  <c r="BBF16" i="41"/>
  <c r="BBN16" i="41"/>
  <c r="BBV16" i="41"/>
  <c r="BCD16" i="41"/>
  <c r="BEX16" i="41"/>
  <c r="BFF16" i="41"/>
  <c r="BHR16" i="41"/>
  <c r="BHZ16" i="41"/>
  <c r="BIH16" i="41"/>
  <c r="BIP16" i="41"/>
  <c r="BIX16" i="41"/>
  <c r="BJF16" i="41"/>
  <c r="BJN16" i="41"/>
  <c r="BJV16" i="41"/>
  <c r="BKD16" i="41"/>
  <c r="BKL16" i="41"/>
  <c r="BLA16" i="41"/>
  <c r="BMG16" i="41"/>
  <c r="BNM16" i="41"/>
  <c r="BOS16" i="41"/>
  <c r="BNJ16" i="41"/>
  <c r="BKT16" i="41"/>
  <c r="BNR16" i="41"/>
  <c r="BLB16" i="41"/>
  <c r="BNZ16" i="41"/>
  <c r="BLJ16" i="41"/>
  <c r="BOH16" i="41"/>
  <c r="BLR16" i="41"/>
  <c r="BOP16" i="41"/>
  <c r="BLZ16" i="41"/>
  <c r="BOX16" i="41"/>
  <c r="BMH16" i="41"/>
  <c r="BPF16" i="41"/>
  <c r="BMP16" i="41"/>
  <c r="BAQ16" i="41"/>
  <c r="BAY16" i="41"/>
  <c r="BBG16" i="41"/>
  <c r="BBO16" i="41"/>
  <c r="BBW16" i="41"/>
  <c r="BCE16" i="41"/>
  <c r="BII16" i="41"/>
  <c r="BIQ16" i="41"/>
  <c r="BYE16" i="41" s="1"/>
  <c r="BIY16" i="41"/>
  <c r="BYM16" i="41" s="1"/>
  <c r="BJG16" i="41"/>
  <c r="BJO16" i="41"/>
  <c r="BJW16" i="41"/>
  <c r="BZK16" i="41" s="1"/>
  <c r="BOU16" i="41"/>
  <c r="BKH17" i="41"/>
  <c r="BFB17" i="41"/>
  <c r="BKP17" i="41"/>
  <c r="BFJ17" i="41"/>
  <c r="BKX17" i="41"/>
  <c r="BFR17" i="41"/>
  <c r="BLF17" i="41"/>
  <c r="BFZ17" i="41"/>
  <c r="BLN17" i="41"/>
  <c r="BGH17" i="41"/>
  <c r="BLV17" i="41"/>
  <c r="BGP17" i="41"/>
  <c r="BMD17" i="41"/>
  <c r="BGX17" i="41"/>
  <c r="BML17" i="41"/>
  <c r="BHF17" i="41"/>
  <c r="BBK17" i="41"/>
  <c r="BCD17" i="41"/>
  <c r="BGD17" i="41"/>
  <c r="BIP17" i="41"/>
  <c r="BJM17" i="41"/>
  <c r="BZA17" i="41" s="1"/>
  <c r="BKF17" i="41"/>
  <c r="BMP17" i="41"/>
  <c r="BNV17" i="41"/>
  <c r="BPB17" i="41"/>
  <c r="BKJ17" i="41"/>
  <c r="BFD17" i="41"/>
  <c r="BMZ17" i="41"/>
  <c r="BKR17" i="41"/>
  <c r="BXP17" i="41" s="1"/>
  <c r="BFL17" i="41"/>
  <c r="BNH17" i="41"/>
  <c r="BKZ17" i="41"/>
  <c r="BFT17" i="41"/>
  <c r="BNP17" i="41"/>
  <c r="BLH17" i="41"/>
  <c r="BGB17" i="41"/>
  <c r="BNX17" i="41"/>
  <c r="BLP17" i="41"/>
  <c r="BGJ17" i="41"/>
  <c r="BOF17" i="41"/>
  <c r="BLX17" i="41"/>
  <c r="BGR17" i="41"/>
  <c r="BON17" i="41"/>
  <c r="BMF17" i="41"/>
  <c r="BGZ17" i="41"/>
  <c r="BBZ17" i="41"/>
  <c r="BOV17" i="41"/>
  <c r="BMN17" i="41"/>
  <c r="BHH17" i="41"/>
  <c r="BCH17" i="41"/>
  <c r="BPD17" i="41"/>
  <c r="BHZ17" i="41"/>
  <c r="BIW17" i="41"/>
  <c r="BYK17" i="41" s="1"/>
  <c r="BJP17" i="41"/>
  <c r="BMX17" i="41"/>
  <c r="BOD17" i="41"/>
  <c r="BNA17" i="41"/>
  <c r="BHU17" i="41"/>
  <c r="BNI17" i="41"/>
  <c r="BIC17" i="41"/>
  <c r="BNQ17" i="41"/>
  <c r="BIK17" i="41"/>
  <c r="BNY17" i="41"/>
  <c r="BIS17" i="41"/>
  <c r="BOG17" i="41"/>
  <c r="BJA17" i="41"/>
  <c r="BOO17" i="41"/>
  <c r="BJI17" i="41"/>
  <c r="BCA17" i="41"/>
  <c r="BOW17" i="41"/>
  <c r="BJQ17" i="41"/>
  <c r="BCI17" i="41"/>
  <c r="BPE17" i="41"/>
  <c r="BJY17" i="41"/>
  <c r="BHI17" i="41"/>
  <c r="BKS17" i="41"/>
  <c r="BLY17" i="41"/>
  <c r="BMT17" i="41"/>
  <c r="BHN17" i="41"/>
  <c r="BNB17" i="41"/>
  <c r="BHV17" i="41"/>
  <c r="BNJ17" i="41"/>
  <c r="BID17" i="41"/>
  <c r="BNR17" i="41"/>
  <c r="BIL17" i="41"/>
  <c r="BNZ17" i="41"/>
  <c r="BIT17" i="41"/>
  <c r="BOH17" i="41"/>
  <c r="BJB17" i="41"/>
  <c r="BOP17" i="41"/>
  <c r="BJJ17" i="41"/>
  <c r="BOX17" i="41"/>
  <c r="BJR17" i="41"/>
  <c r="BPF17" i="41"/>
  <c r="BJZ17" i="41"/>
  <c r="BAA17" i="41"/>
  <c r="BAQ17" i="41"/>
  <c r="BBO17" i="41"/>
  <c r="BBX17" i="41"/>
  <c r="BEX17" i="41"/>
  <c r="BFU17" i="41"/>
  <c r="BHJ17" i="41"/>
  <c r="BIG17" i="41"/>
  <c r="BIZ17" i="41"/>
  <c r="BYN17" i="41" s="1"/>
  <c r="BJV17" i="41"/>
  <c r="BKT17" i="41"/>
  <c r="BLZ17" i="41"/>
  <c r="BNF17" i="41"/>
  <c r="BOL17" i="41"/>
  <c r="BMU17" i="41"/>
  <c r="BHO17" i="41"/>
  <c r="BKE17" i="41"/>
  <c r="BEY17" i="41"/>
  <c r="BNC17" i="41"/>
  <c r="BHW17" i="41"/>
  <c r="BKM17" i="41"/>
  <c r="BFG17" i="41"/>
  <c r="BNK17" i="41"/>
  <c r="BIE17" i="41"/>
  <c r="BKU17" i="41"/>
  <c r="BFO17" i="41"/>
  <c r="BNS17" i="41"/>
  <c r="BIM17" i="41"/>
  <c r="BLC17" i="41"/>
  <c r="BFW17" i="41"/>
  <c r="BOA17" i="41"/>
  <c r="BIU17" i="41"/>
  <c r="BLK17" i="41"/>
  <c r="BGE17" i="41"/>
  <c r="BOI17" i="41"/>
  <c r="BJC17" i="41"/>
  <c r="BLS17" i="41"/>
  <c r="BGM17" i="41"/>
  <c r="BOQ17" i="41"/>
  <c r="BJK17" i="41"/>
  <c r="BMA17" i="41"/>
  <c r="BGU17" i="41"/>
  <c r="BOY17" i="41"/>
  <c r="BJS17" i="41"/>
  <c r="BMI17" i="41"/>
  <c r="BHC17" i="41"/>
  <c r="BPG17" i="41"/>
  <c r="BKA17" i="41"/>
  <c r="BMQ17" i="41"/>
  <c r="BHK17" i="41"/>
  <c r="BAB17" i="41"/>
  <c r="BAJ17" i="41"/>
  <c r="BAR17" i="41"/>
  <c r="BAZ17" i="41"/>
  <c r="BBH17" i="41"/>
  <c r="BBP17" i="41"/>
  <c r="BFV17" i="41"/>
  <c r="BGS17" i="41"/>
  <c r="BIH17" i="41"/>
  <c r="BJX17" i="41"/>
  <c r="BLA17" i="41"/>
  <c r="BMG17" i="41"/>
  <c r="BAB18" i="41"/>
  <c r="BAR18" i="41"/>
  <c r="BMV17" i="41"/>
  <c r="BHP17" i="41"/>
  <c r="BND17" i="41"/>
  <c r="BHX17" i="41"/>
  <c r="BKN17" i="41"/>
  <c r="BNL17" i="41"/>
  <c r="BIF17" i="41"/>
  <c r="BKV17" i="41"/>
  <c r="BNT17" i="41"/>
  <c r="BIN17" i="41"/>
  <c r="BLD17" i="41"/>
  <c r="BOB17" i="41"/>
  <c r="BIV17" i="41"/>
  <c r="BLL17" i="41"/>
  <c r="BOJ17" i="41"/>
  <c r="BJD17" i="41"/>
  <c r="BLT17" i="41"/>
  <c r="BOR17" i="41"/>
  <c r="BJL17" i="41"/>
  <c r="BYZ17" i="41" s="1"/>
  <c r="BMB17" i="41"/>
  <c r="BOZ17" i="41"/>
  <c r="BJT17" i="41"/>
  <c r="BMJ17" i="41"/>
  <c r="BPH17" i="41"/>
  <c r="BKB17" i="41"/>
  <c r="BMR17" i="41"/>
  <c r="BCB17" i="41"/>
  <c r="BFE17" i="41"/>
  <c r="BFX17" i="41"/>
  <c r="BGT17" i="41"/>
  <c r="BIJ17" i="41"/>
  <c r="BJF17" i="41"/>
  <c r="BLB17" i="41"/>
  <c r="BMH17" i="41"/>
  <c r="BNN17" i="41"/>
  <c r="BOT17" i="41"/>
  <c r="BMY18" i="41"/>
  <c r="BHS18" i="41"/>
  <c r="BKI18" i="41"/>
  <c r="BAC18" i="41"/>
  <c r="BNG18" i="41"/>
  <c r="BIA18" i="41"/>
  <c r="BFK18" i="41"/>
  <c r="BAK18" i="41"/>
  <c r="BKQ18" i="41"/>
  <c r="BNO18" i="41"/>
  <c r="BII18" i="41"/>
  <c r="BKY18" i="41"/>
  <c r="BAS18" i="41"/>
  <c r="BFS18" i="41"/>
  <c r="V18" i="41"/>
  <c r="U18" i="41"/>
  <c r="T18" i="41"/>
  <c r="BNW18" i="41"/>
  <c r="BIQ18" i="41"/>
  <c r="BLG18" i="41"/>
  <c r="BGA18" i="41"/>
  <c r="BBA18" i="41"/>
  <c r="BOE18" i="41"/>
  <c r="BIY18" i="41"/>
  <c r="BLO18" i="41"/>
  <c r="BBI18" i="41"/>
  <c r="BGI18" i="41"/>
  <c r="BBH18" i="41"/>
  <c r="BOM18" i="41"/>
  <c r="BJG18" i="41"/>
  <c r="BLW18" i="41"/>
  <c r="BYT18" i="41" s="1"/>
  <c r="BBQ18" i="41"/>
  <c r="BGQ18" i="41"/>
  <c r="BBP18" i="41"/>
  <c r="BOU18" i="41"/>
  <c r="BJO18" i="41"/>
  <c r="BME18" i="41"/>
  <c r="BGY18" i="41"/>
  <c r="BBY18" i="41"/>
  <c r="BPC18" i="41"/>
  <c r="BJW18" i="41"/>
  <c r="BMM18" i="41"/>
  <c r="BCG18" i="41"/>
  <c r="BHG18" i="41"/>
  <c r="BFC18" i="41"/>
  <c r="BKG17" i="41"/>
  <c r="BFA17" i="41"/>
  <c r="BKO17" i="41"/>
  <c r="BFI17" i="41"/>
  <c r="BKW17" i="41"/>
  <c r="BFQ17" i="41"/>
  <c r="BLE17" i="41"/>
  <c r="BFY17" i="41"/>
  <c r="BLM17" i="41"/>
  <c r="BGG17" i="41"/>
  <c r="BLU17" i="41"/>
  <c r="BGO17" i="41"/>
  <c r="BMC17" i="41"/>
  <c r="BGW17" i="41"/>
  <c r="BBW17" i="41"/>
  <c r="BMK17" i="41"/>
  <c r="BHE17" i="41"/>
  <c r="BCE17" i="41"/>
  <c r="BMS17" i="41"/>
  <c r="BHM17" i="41"/>
  <c r="BAD17" i="41"/>
  <c r="BAL17" i="41"/>
  <c r="BAT17" i="41"/>
  <c r="BBB17" i="41"/>
  <c r="BBJ17" i="41"/>
  <c r="BBR17" i="41"/>
  <c r="BCC17" i="41"/>
  <c r="BFF17" i="41"/>
  <c r="BGC17" i="41"/>
  <c r="BGV17" i="41"/>
  <c r="BHR17" i="41"/>
  <c r="BXF17" i="41" s="1"/>
  <c r="BIO17" i="41"/>
  <c r="BJH17" i="41"/>
  <c r="BKD17" i="41"/>
  <c r="BLI17" i="41"/>
  <c r="BMO17" i="41"/>
  <c r="BNU17" i="41"/>
  <c r="BPA17" i="41"/>
  <c r="BMZ18" i="41"/>
  <c r="BHT18" i="41"/>
  <c r="BFD18" i="41"/>
  <c r="BAD18" i="41"/>
  <c r="BNH18" i="41"/>
  <c r="BIB18" i="41"/>
  <c r="BKR18" i="41"/>
  <c r="BAL18" i="41"/>
  <c r="BFL18" i="41"/>
  <c r="BNP18" i="41"/>
  <c r="BIJ18" i="41"/>
  <c r="BFT18" i="41"/>
  <c r="BAT18" i="41"/>
  <c r="BKZ18" i="41"/>
  <c r="BNX18" i="41"/>
  <c r="BIR18" i="41"/>
  <c r="BGB18" i="41"/>
  <c r="BLH18" i="41"/>
  <c r="BBB18" i="41"/>
  <c r="BOF18" i="41"/>
  <c r="BIZ18" i="41"/>
  <c r="BGJ18" i="41"/>
  <c r="BLP18" i="41"/>
  <c r="BBJ18" i="41"/>
  <c r="BON18" i="41"/>
  <c r="BJH18" i="41"/>
  <c r="BGR18" i="41"/>
  <c r="BLX18" i="41"/>
  <c r="BOV18" i="41"/>
  <c r="BJP18" i="41"/>
  <c r="BGZ18" i="41"/>
  <c r="BBZ18" i="41"/>
  <c r="BMF18" i="41"/>
  <c r="BPD18" i="41"/>
  <c r="BJX18" i="41"/>
  <c r="BCH18" i="41"/>
  <c r="BHH18" i="41"/>
  <c r="BMN18" i="41"/>
  <c r="BNA18" i="41"/>
  <c r="BHU18" i="41"/>
  <c r="BKK18" i="41"/>
  <c r="BAE18" i="41"/>
  <c r="BFE18" i="41"/>
  <c r="BNI18" i="41"/>
  <c r="BIC18" i="41"/>
  <c r="BFM18" i="41"/>
  <c r="BAM18" i="41"/>
  <c r="BNQ18" i="41"/>
  <c r="BIK18" i="41"/>
  <c r="BAU18" i="41"/>
  <c r="BLA18" i="41"/>
  <c r="BNY18" i="41"/>
  <c r="BIS18" i="41"/>
  <c r="BBC18" i="41"/>
  <c r="BLI18" i="41"/>
  <c r="BGC18" i="41"/>
  <c r="BOG18" i="41"/>
  <c r="BJA18" i="41"/>
  <c r="BBK18" i="41"/>
  <c r="BLQ18" i="41"/>
  <c r="BOO18" i="41"/>
  <c r="BJI18" i="41"/>
  <c r="BBS18" i="41"/>
  <c r="BLY18" i="41"/>
  <c r="BGS18" i="41"/>
  <c r="BOW18" i="41"/>
  <c r="BJQ18" i="41"/>
  <c r="BMG18" i="41"/>
  <c r="BAJ18" i="41"/>
  <c r="BHZ18" i="41"/>
  <c r="BKS18" i="41"/>
  <c r="BMT18" i="41"/>
  <c r="BHN18" i="41"/>
  <c r="BKD18" i="41"/>
  <c r="BNB18" i="41"/>
  <c r="BFF18" i="41"/>
  <c r="BNJ18" i="41"/>
  <c r="BKT18" i="41"/>
  <c r="BID18" i="41"/>
  <c r="BFV18" i="41"/>
  <c r="BNR18" i="41"/>
  <c r="BLB18" i="41"/>
  <c r="BNZ18" i="41"/>
  <c r="BIT18" i="41"/>
  <c r="BGD18" i="41"/>
  <c r="BGL18" i="41"/>
  <c r="BOH18" i="41"/>
  <c r="BLR18" i="41"/>
  <c r="BOP18" i="41"/>
  <c r="BJJ18" i="41"/>
  <c r="BCB18" i="41"/>
  <c r="BOX18" i="41"/>
  <c r="BMH18" i="41"/>
  <c r="BJR18" i="41"/>
  <c r="BHB18" i="41"/>
  <c r="BPF18" i="41"/>
  <c r="BJZ18" i="41"/>
  <c r="BBD18" i="41"/>
  <c r="BCA18" i="41"/>
  <c r="BFN18" i="41"/>
  <c r="BKX18" i="41"/>
  <c r="BXE19" i="41"/>
  <c r="BKE18" i="41"/>
  <c r="BEY18" i="41"/>
  <c r="BMU18" i="41"/>
  <c r="AZY18" i="41"/>
  <c r="BKM18" i="41"/>
  <c r="BFG18" i="41"/>
  <c r="BNC18" i="41"/>
  <c r="BHW18" i="41"/>
  <c r="BAG18" i="41"/>
  <c r="BKU18" i="41"/>
  <c r="BFO18" i="41"/>
  <c r="BNK18" i="41"/>
  <c r="BIE18" i="41"/>
  <c r="BXS18" i="41" s="1"/>
  <c r="BAO18" i="41"/>
  <c r="BLC18" i="41"/>
  <c r="BFW18" i="41"/>
  <c r="BNS18" i="41"/>
  <c r="BIM18" i="41"/>
  <c r="BAW18" i="41"/>
  <c r="BLK18" i="41"/>
  <c r="BGE18" i="41"/>
  <c r="BOA18" i="41"/>
  <c r="BBE18" i="41"/>
  <c r="BLS18" i="41"/>
  <c r="BGM18" i="41"/>
  <c r="BOI18" i="41"/>
  <c r="BJC18" i="41"/>
  <c r="BYP18" i="41" s="1"/>
  <c r="BBM18" i="41"/>
  <c r="BMA18" i="41"/>
  <c r="BGU18" i="41"/>
  <c r="BOQ18" i="41"/>
  <c r="BBU18" i="41"/>
  <c r="BMI18" i="41"/>
  <c r="BHC18" i="41"/>
  <c r="BOY18" i="41"/>
  <c r="BJS18" i="41"/>
  <c r="BMQ18" i="41"/>
  <c r="BHK18" i="41"/>
  <c r="BPG18" i="41"/>
  <c r="AZX18" i="41"/>
  <c r="BAN18" i="41"/>
  <c r="BCC18" i="41"/>
  <c r="BFU18" i="41"/>
  <c r="BHA18" i="41"/>
  <c r="BIL18" i="41"/>
  <c r="BXZ18" i="41" s="1"/>
  <c r="BMP18" i="41"/>
  <c r="BMX19" i="41"/>
  <c r="BFB19" i="41"/>
  <c r="BHR19" i="41"/>
  <c r="BAB19" i="41"/>
  <c r="BKH19" i="41"/>
  <c r="BNF19" i="41"/>
  <c r="BKP19" i="41"/>
  <c r="BAJ19" i="41"/>
  <c r="BHZ19" i="41"/>
  <c r="BFJ19" i="41"/>
  <c r="BAI19" i="41"/>
  <c r="BNN19" i="41"/>
  <c r="BFR19" i="41"/>
  <c r="BAR19" i="41"/>
  <c r="BIH19" i="41"/>
  <c r="BXV19" i="41" s="1"/>
  <c r="T19" i="41"/>
  <c r="BKX19" i="41"/>
  <c r="BNV19" i="41"/>
  <c r="BLF19" i="41"/>
  <c r="BAZ19" i="41"/>
  <c r="BFZ19" i="41"/>
  <c r="BOD19" i="41"/>
  <c r="BGH19" i="41"/>
  <c r="BIX19" i="41"/>
  <c r="BBH19" i="41"/>
  <c r="BLN19" i="41"/>
  <c r="BOL19" i="41"/>
  <c r="BLV19" i="41"/>
  <c r="BBP19" i="41"/>
  <c r="BJF19" i="41"/>
  <c r="BGP19" i="41"/>
  <c r="BBX19" i="41"/>
  <c r="BOT19" i="41"/>
  <c r="BGX19" i="41"/>
  <c r="BJN19" i="41"/>
  <c r="BMD19" i="41"/>
  <c r="BCF19" i="41"/>
  <c r="BPB19" i="41"/>
  <c r="BML19" i="41"/>
  <c r="BJV19" i="41"/>
  <c r="BHF19" i="41"/>
  <c r="BKF18" i="41"/>
  <c r="BEZ18" i="41"/>
  <c r="AZZ18" i="41"/>
  <c r="BHP18" i="41"/>
  <c r="BKN18" i="41"/>
  <c r="BFH18" i="41"/>
  <c r="BAH18" i="41"/>
  <c r="BKV18" i="41"/>
  <c r="BFP18" i="41"/>
  <c r="BIF18" i="41"/>
  <c r="BAP18" i="41"/>
  <c r="BLD18" i="41"/>
  <c r="BFX18" i="41"/>
  <c r="BAX18" i="41"/>
  <c r="BLL18" i="41"/>
  <c r="BGF18" i="41"/>
  <c r="BIV18" i="41"/>
  <c r="BBF18" i="41"/>
  <c r="BLT18" i="41"/>
  <c r="BGN18" i="41"/>
  <c r="BJD18" i="41"/>
  <c r="BBN18" i="41"/>
  <c r="BMB18" i="41"/>
  <c r="BGV18" i="41"/>
  <c r="BJL18" i="41"/>
  <c r="BBV18" i="41"/>
  <c r="BMJ18" i="41"/>
  <c r="BHD18" i="41"/>
  <c r="BCD18" i="41"/>
  <c r="BMR18" i="41"/>
  <c r="BHL18" i="41"/>
  <c r="BKB18" i="41"/>
  <c r="BAA18" i="41"/>
  <c r="BAQ18" i="41"/>
  <c r="BCJ18" i="41"/>
  <c r="BIN18" i="41"/>
  <c r="BZJ18" i="41"/>
  <c r="BMV18" i="41"/>
  <c r="BKG18" i="41"/>
  <c r="BFA18" i="41"/>
  <c r="BHQ18" i="41"/>
  <c r="BMW18" i="41"/>
  <c r="BKO18" i="41"/>
  <c r="BFI18" i="41"/>
  <c r="BHY18" i="41"/>
  <c r="BNE18" i="41"/>
  <c r="BKW18" i="41"/>
  <c r="BFQ18" i="41"/>
  <c r="BNM18" i="41"/>
  <c r="BLE18" i="41"/>
  <c r="BFY18" i="41"/>
  <c r="BNU18" i="41"/>
  <c r="BAY18" i="41"/>
  <c r="BIO18" i="41"/>
  <c r="BLM18" i="41"/>
  <c r="BGG18" i="41"/>
  <c r="BBG18" i="41"/>
  <c r="BOC18" i="41"/>
  <c r="BLU18" i="41"/>
  <c r="BGO18" i="41"/>
  <c r="BOK18" i="41"/>
  <c r="BJE18" i="41"/>
  <c r="BBO18" i="41"/>
  <c r="BBW18" i="41"/>
  <c r="BMC18" i="41"/>
  <c r="BGW18" i="41"/>
  <c r="BOS18" i="41"/>
  <c r="BCE18" i="41"/>
  <c r="BMK18" i="41"/>
  <c r="BHE18" i="41"/>
  <c r="BPA18" i="41"/>
  <c r="BJU18" i="41"/>
  <c r="BMS18" i="41"/>
  <c r="BHM18" i="41"/>
  <c r="BKC18" i="41"/>
  <c r="BPI18" i="41"/>
  <c r="BBL18" i="41"/>
  <c r="BHJ18" i="41"/>
  <c r="BIU18" i="41"/>
  <c r="BYI18" i="41" s="1"/>
  <c r="BKA18" i="41"/>
  <c r="BLJ18" i="41"/>
  <c r="BND18" i="41"/>
  <c r="BOR18" i="41"/>
  <c r="BFB18" i="41"/>
  <c r="BHR18" i="41"/>
  <c r="BMX18" i="41"/>
  <c r="BIH18" i="41"/>
  <c r="BXU18" i="41" s="1"/>
  <c r="BNN18" i="41"/>
  <c r="BFR18" i="41"/>
  <c r="BEX18" i="41"/>
  <c r="BHO18" i="41"/>
  <c r="BXC18" i="41" s="1"/>
  <c r="BIW18" i="41"/>
  <c r="BKH18" i="41"/>
  <c r="BNF18" i="41"/>
  <c r="BOZ18" i="41"/>
  <c r="BIP19" i="41"/>
  <c r="BJN18" i="41"/>
  <c r="BKG19" i="41"/>
  <c r="BPE18" i="41"/>
  <c r="BJY18" i="41"/>
  <c r="BHF18" i="41"/>
  <c r="BIP18" i="41"/>
  <c r="BYD18" i="41" s="1"/>
  <c r="BOD18" i="41"/>
  <c r="BOT18" i="41"/>
  <c r="BBX18" i="41"/>
  <c r="BCI18" i="41"/>
  <c r="BGH18" i="41"/>
  <c r="BGX18" i="41"/>
  <c r="BHI18" i="41"/>
  <c r="BMO18" i="41"/>
  <c r="BMW19" i="41"/>
  <c r="BFA19" i="41"/>
  <c r="BAA19" i="41"/>
  <c r="AZZ19" i="41"/>
  <c r="BNE19" i="41"/>
  <c r="BHY19" i="41"/>
  <c r="BKO19" i="41"/>
  <c r="BNM19" i="41"/>
  <c r="BFQ19" i="41"/>
  <c r="BKW19" i="41"/>
  <c r="BAQ19" i="41"/>
  <c r="U19" i="41"/>
  <c r="BIG19" i="41"/>
  <c r="BAP19" i="41"/>
  <c r="BNU19" i="41"/>
  <c r="BIO19" i="41"/>
  <c r="BYC19" i="41" s="1"/>
  <c r="BFY19" i="41"/>
  <c r="BAX19" i="41"/>
  <c r="BLE19" i="41"/>
  <c r="BAY19" i="41"/>
  <c r="BOC19" i="41"/>
  <c r="BBF19" i="41"/>
  <c r="BGG19" i="41"/>
  <c r="BBG19" i="41"/>
  <c r="BLM19" i="41"/>
  <c r="BIW19" i="41"/>
  <c r="BYK19" i="41" s="1"/>
  <c r="BOK19" i="41"/>
  <c r="BJE19" i="41"/>
  <c r="BLU19" i="41"/>
  <c r="BBN19" i="41"/>
  <c r="BBO19" i="41"/>
  <c r="BGO19" i="41"/>
  <c r="BOS19" i="41"/>
  <c r="BGW19" i="41"/>
  <c r="BMC19" i="41"/>
  <c r="BBV19" i="41"/>
  <c r="BBW19" i="41"/>
  <c r="BPA19" i="41"/>
  <c r="BCE19" i="41"/>
  <c r="BJU19" i="41"/>
  <c r="BHE19" i="41"/>
  <c r="BMK19" i="41"/>
  <c r="BPI19" i="41"/>
  <c r="BMS19" i="41"/>
  <c r="BHM19" i="41"/>
  <c r="BJM19" i="41"/>
  <c r="BCF18" i="41"/>
  <c r="BIX18" i="41"/>
  <c r="BBZ19" i="41"/>
  <c r="BBB19" i="41"/>
  <c r="BGK19" i="41"/>
  <c r="BIA19" i="41"/>
  <c r="BJR19" i="41"/>
  <c r="BNG19" i="41"/>
  <c r="BOM19" i="41"/>
  <c r="BFM19" i="41"/>
  <c r="BNI19" i="41"/>
  <c r="BIC19" i="41"/>
  <c r="BLA19" i="41"/>
  <c r="BIK19" i="41"/>
  <c r="BGC19" i="41"/>
  <c r="BNY19" i="41"/>
  <c r="BGS19" i="41"/>
  <c r="BOO19" i="41"/>
  <c r="BJI19" i="41"/>
  <c r="BMG19" i="41"/>
  <c r="BJQ19" i="41"/>
  <c r="BMO19" i="41"/>
  <c r="BHI19" i="41"/>
  <c r="BPE19" i="41"/>
  <c r="BCI19" i="41"/>
  <c r="BBC19" i="41"/>
  <c r="BBS19" i="41"/>
  <c r="BJA19" i="41"/>
  <c r="BKQ19" i="41"/>
  <c r="BHN19" i="41"/>
  <c r="BMT19" i="41"/>
  <c r="BKD19" i="41"/>
  <c r="BNB19" i="41"/>
  <c r="BXJ19" i="41" s="1"/>
  <c r="BFF19" i="41"/>
  <c r="BKL19" i="41"/>
  <c r="BNJ19" i="41"/>
  <c r="BID19" i="41"/>
  <c r="BFN19" i="41"/>
  <c r="BIT19" i="41"/>
  <c r="BNZ19" i="41"/>
  <c r="BLJ19" i="41"/>
  <c r="BOH19" i="41"/>
  <c r="BGL19" i="41"/>
  <c r="BLR19" i="41"/>
  <c r="BOP19" i="41"/>
  <c r="BJJ19" i="41"/>
  <c r="BGT19" i="41"/>
  <c r="BCB19" i="41"/>
  <c r="BOX19" i="41"/>
  <c r="BCJ19" i="41"/>
  <c r="BMP19" i="41"/>
  <c r="BJZ19" i="41"/>
  <c r="BPF19" i="41"/>
  <c r="BZM19" i="41" s="1"/>
  <c r="BBD19" i="41"/>
  <c r="BBT19" i="41"/>
  <c r="BJB19" i="41"/>
  <c r="BAE19" i="41"/>
  <c r="BFV19" i="41"/>
  <c r="BKT19" i="41"/>
  <c r="BNQ19" i="41"/>
  <c r="BOW19" i="41"/>
  <c r="BHS19" i="41"/>
  <c r="BAC19" i="41"/>
  <c r="BFC19" i="41"/>
  <c r="BII19" i="41"/>
  <c r="BAS19" i="41"/>
  <c r="BKY19" i="41"/>
  <c r="BBA19" i="41"/>
  <c r="BGA19" i="41"/>
  <c r="BLG19" i="41"/>
  <c r="BIY19" i="41"/>
  <c r="BBI19" i="41"/>
  <c r="BGI19" i="41"/>
  <c r="BJO19" i="41"/>
  <c r="BME19" i="41"/>
  <c r="BBY19" i="41"/>
  <c r="BHG19" i="41"/>
  <c r="BMM19" i="41"/>
  <c r="BCG19" i="41"/>
  <c r="AZX19" i="41"/>
  <c r="BAL19" i="41"/>
  <c r="BCH19" i="41"/>
  <c r="BFK19" i="41"/>
  <c r="BHB19" i="41"/>
  <c r="BIS19" i="41"/>
  <c r="BKI19" i="41"/>
  <c r="BLZ19" i="41"/>
  <c r="BNA19" i="41"/>
  <c r="BXI19" i="41" s="1"/>
  <c r="BOG19" i="41"/>
  <c r="BHO19" i="41"/>
  <c r="BIU19" i="41"/>
  <c r="BNC19" i="41"/>
  <c r="BNS19" i="41"/>
  <c r="BOI19" i="41"/>
  <c r="BOY19" i="41"/>
  <c r="BIM19" i="41"/>
  <c r="BJS19" i="41"/>
  <c r="BMV19" i="41"/>
  <c r="BHP19" i="41"/>
  <c r="BXD19" i="41" s="1"/>
  <c r="BKF19" i="41"/>
  <c r="BEZ19" i="41"/>
  <c r="BND19" i="41"/>
  <c r="BHX19" i="41"/>
  <c r="BKN19" i="41"/>
  <c r="BFH19" i="41"/>
  <c r="BNL19" i="41"/>
  <c r="BIF19" i="41"/>
  <c r="BKV19" i="41"/>
  <c r="BFP19" i="41"/>
  <c r="BNT19" i="41"/>
  <c r="BIN19" i="41"/>
  <c r="BLD19" i="41"/>
  <c r="BFX19" i="41"/>
  <c r="BOB19" i="41"/>
  <c r="BIV19" i="41"/>
  <c r="BYJ19" i="41" s="1"/>
  <c r="BLL19" i="41"/>
  <c r="BGF19" i="41"/>
  <c r="BOJ19" i="41"/>
  <c r="BJD19" i="41"/>
  <c r="BLT19" i="41"/>
  <c r="BGN19" i="41"/>
  <c r="BOR19" i="41"/>
  <c r="BJL19" i="41"/>
  <c r="BYZ19" i="41" s="1"/>
  <c r="BMB19" i="41"/>
  <c r="BGV19" i="41"/>
  <c r="BOZ19" i="41"/>
  <c r="BJT19" i="41"/>
  <c r="BMJ19" i="41"/>
  <c r="BHD19" i="41"/>
  <c r="BPH19" i="41"/>
  <c r="BKB19" i="41"/>
  <c r="BZO19" i="41" s="1"/>
  <c r="BMR19" i="41"/>
  <c r="BHL19" i="41"/>
  <c r="BFG19" i="41"/>
  <c r="BGM19" i="41"/>
  <c r="BKE19" i="41"/>
  <c r="BLK19" i="41"/>
  <c r="BKJ19" i="41"/>
  <c r="BFD19" i="41"/>
  <c r="BMZ19" i="41"/>
  <c r="BHT19" i="41"/>
  <c r="BKR19" i="41"/>
  <c r="BFL19" i="41"/>
  <c r="BNH19" i="41"/>
  <c r="BIB19" i="41"/>
  <c r="BKZ19" i="41"/>
  <c r="BFT19" i="41"/>
  <c r="BNP19" i="41"/>
  <c r="BIJ19" i="41"/>
  <c r="BLH19" i="41"/>
  <c r="BGB19" i="41"/>
  <c r="BNX19" i="41"/>
  <c r="BIR19" i="41"/>
  <c r="BYE19" i="41" s="1"/>
  <c r="BLP19" i="41"/>
  <c r="BGJ19" i="41"/>
  <c r="BOF19" i="41"/>
  <c r="BIZ19" i="41"/>
  <c r="BLX19" i="41"/>
  <c r="BGR19" i="41"/>
  <c r="BON19" i="41"/>
  <c r="BJH19" i="41"/>
  <c r="BYU19" i="41" s="1"/>
  <c r="BMF19" i="41"/>
  <c r="BGZ19" i="41"/>
  <c r="BOV19" i="41"/>
  <c r="BJP19" i="41"/>
  <c r="BMN19" i="41"/>
  <c r="BHH19" i="41"/>
  <c r="BPD19" i="41"/>
  <c r="BJX19" i="41"/>
  <c r="BAO19" i="41"/>
  <c r="BAW19" i="41"/>
  <c r="BBU19" i="41"/>
  <c r="BMW20" i="41"/>
  <c r="BHQ20" i="41"/>
  <c r="BKG20" i="41"/>
  <c r="BFA20" i="41"/>
  <c r="BAA20" i="41"/>
  <c r="AZZ20" i="41"/>
  <c r="BNE20" i="41"/>
  <c r="BHY20" i="41"/>
  <c r="BKO20" i="41"/>
  <c r="BFI20" i="41"/>
  <c r="BAI20" i="41"/>
  <c r="BNM20" i="41"/>
  <c r="BIG20" i="41"/>
  <c r="BKW20" i="41"/>
  <c r="BXT20" i="41" s="1"/>
  <c r="BFQ20" i="41"/>
  <c r="BAQ20" i="41"/>
  <c r="BNU20" i="41"/>
  <c r="BIO20" i="41"/>
  <c r="BLE20" i="41"/>
  <c r="BFY20" i="41"/>
  <c r="BAY20" i="41"/>
  <c r="BOC20" i="41"/>
  <c r="BIW20" i="41"/>
  <c r="BLM20" i="41"/>
  <c r="BGG20" i="41"/>
  <c r="BBG20" i="41"/>
  <c r="BOK20" i="41"/>
  <c r="BJE20" i="41"/>
  <c r="BLU20" i="41"/>
  <c r="BGO20" i="41"/>
  <c r="BBO20" i="41"/>
  <c r="BOS20" i="41"/>
  <c r="BJM20" i="41"/>
  <c r="BMC20" i="41"/>
  <c r="BGW20" i="41"/>
  <c r="BBW20" i="41"/>
  <c r="BPA20" i="41"/>
  <c r="BJU20" i="41"/>
  <c r="BMK20" i="41"/>
  <c r="BZH20" i="41" s="1"/>
  <c r="BHE20" i="41"/>
  <c r="BCE20" i="41"/>
  <c r="BPI20" i="41"/>
  <c r="BKC20" i="41"/>
  <c r="BMS20" i="41"/>
  <c r="BHM20" i="41"/>
  <c r="BZE21" i="41"/>
  <c r="BMX20" i="41"/>
  <c r="BHR20" i="41"/>
  <c r="BNF20" i="41"/>
  <c r="BHZ20" i="41"/>
  <c r="BNN20" i="41"/>
  <c r="BIH20" i="41"/>
  <c r="BNV20" i="41"/>
  <c r="BIP20" i="41"/>
  <c r="BYD20" i="41" s="1"/>
  <c r="BOD20" i="41"/>
  <c r="BIX20" i="41"/>
  <c r="BOL20" i="41"/>
  <c r="BJF20" i="41"/>
  <c r="BOT20" i="41"/>
  <c r="BJN20" i="41"/>
  <c r="BPB20" i="41"/>
  <c r="BJV20" i="41"/>
  <c r="BFJ20" i="41"/>
  <c r="BFZ20" i="41"/>
  <c r="BGP20" i="41"/>
  <c r="BHF20" i="41"/>
  <c r="BKH20" i="41"/>
  <c r="BKX20" i="41"/>
  <c r="BLN20" i="41"/>
  <c r="BMD20" i="41"/>
  <c r="BAC20" i="41"/>
  <c r="BMY20" i="41"/>
  <c r="BHS20" i="41"/>
  <c r="BAK20" i="41"/>
  <c r="BNG20" i="41"/>
  <c r="BIA20" i="41"/>
  <c r="BAS20" i="41"/>
  <c r="BNO20" i="41"/>
  <c r="BII20" i="41"/>
  <c r="BBA20" i="41"/>
  <c r="BNW20" i="41"/>
  <c r="BIQ20" i="41"/>
  <c r="BBI20" i="41"/>
  <c r="BOE20" i="41"/>
  <c r="BIY20" i="41"/>
  <c r="BBQ20" i="41"/>
  <c r="BOM20" i="41"/>
  <c r="BJG20" i="41"/>
  <c r="BBY20" i="41"/>
  <c r="BOU20" i="41"/>
  <c r="BJO20" i="41"/>
  <c r="BCG20" i="41"/>
  <c r="BPC20" i="41"/>
  <c r="BJW20" i="41"/>
  <c r="AZX20" i="41"/>
  <c r="BAN20" i="41"/>
  <c r="BBD20" i="41"/>
  <c r="BBT20" i="41"/>
  <c r="BCJ20" i="41"/>
  <c r="BFK20" i="41"/>
  <c r="BGA20" i="41"/>
  <c r="BGQ20" i="41"/>
  <c r="BHG20" i="41"/>
  <c r="BKI20" i="41"/>
  <c r="BKY20" i="41"/>
  <c r="BLO20" i="41"/>
  <c r="BME20" i="41"/>
  <c r="BAB20" i="41"/>
  <c r="BAR20" i="41"/>
  <c r="BBH20" i="41"/>
  <c r="BBX20" i="41"/>
  <c r="BHO21" i="41"/>
  <c r="BMU21" i="41"/>
  <c r="BKE21" i="41"/>
  <c r="BEY21" i="41"/>
  <c r="AZY21" i="41"/>
  <c r="BHW21" i="41"/>
  <c r="BKM21" i="41"/>
  <c r="BFG21" i="41"/>
  <c r="BNC21" i="41"/>
  <c r="BAG21" i="41"/>
  <c r="BNK21" i="41"/>
  <c r="BIE21" i="41"/>
  <c r="BKU21" i="41"/>
  <c r="BFO21" i="41"/>
  <c r="BAO21" i="41"/>
  <c r="BIM21" i="41"/>
  <c r="BXZ21" i="41" s="1"/>
  <c r="BLC21" i="41"/>
  <c r="BFW21" i="41"/>
  <c r="BAW21" i="41"/>
  <c r="BIU21" i="41"/>
  <c r="BOA21" i="41"/>
  <c r="BLK21" i="41"/>
  <c r="BGE21" i="41"/>
  <c r="BBE21" i="41"/>
  <c r="BJC21" i="41"/>
  <c r="BLS21" i="41"/>
  <c r="BGM21" i="41"/>
  <c r="BOI21" i="41"/>
  <c r="BBM21" i="41"/>
  <c r="BOQ21" i="41"/>
  <c r="BJK21" i="41"/>
  <c r="BMA21" i="41"/>
  <c r="BGU21" i="41"/>
  <c r="BBU21" i="41"/>
  <c r="BJS21" i="41"/>
  <c r="BHC21" i="41"/>
  <c r="BCC21" i="41"/>
  <c r="BMI21" i="41"/>
  <c r="BOY21" i="41"/>
  <c r="BKA21" i="41"/>
  <c r="BHK21" i="41"/>
  <c r="BPG21" i="41"/>
  <c r="BMQ21" i="41"/>
  <c r="AZY20" i="41"/>
  <c r="BKE20" i="41"/>
  <c r="BEY20" i="41"/>
  <c r="BAG20" i="41"/>
  <c r="BKM20" i="41"/>
  <c r="BFG20" i="41"/>
  <c r="BAO20" i="41"/>
  <c r="BKU20" i="41"/>
  <c r="BFO20" i="41"/>
  <c r="BAW20" i="41"/>
  <c r="BLC20" i="41"/>
  <c r="I20" i="41" s="1"/>
  <c r="BFW20" i="41"/>
  <c r="BBE20" i="41"/>
  <c r="BLK20" i="41"/>
  <c r="BGE20" i="41"/>
  <c r="BBM20" i="41"/>
  <c r="BLS20" i="41"/>
  <c r="BGM20" i="41"/>
  <c r="BBU20" i="41"/>
  <c r="BMA20" i="41"/>
  <c r="BGU20" i="41"/>
  <c r="BCC20" i="41"/>
  <c r="BMI20" i="41"/>
  <c r="BHC20" i="41"/>
  <c r="BMQ20" i="41"/>
  <c r="BHK20" i="41"/>
  <c r="BAF20" i="41"/>
  <c r="BAV20" i="41"/>
  <c r="BBL20" i="41"/>
  <c r="BCB20" i="41"/>
  <c r="BFC20" i="41"/>
  <c r="BFS20" i="41"/>
  <c r="BGI20" i="41"/>
  <c r="BGY20" i="41"/>
  <c r="BHO20" i="41"/>
  <c r="BXC20" i="41" s="1"/>
  <c r="BIE20" i="41"/>
  <c r="BXR20" i="41" s="1"/>
  <c r="BIU20" i="41"/>
  <c r="BJK20" i="41"/>
  <c r="BKA20" i="41"/>
  <c r="BKQ20" i="41"/>
  <c r="BLG20" i="41"/>
  <c r="BLW20" i="41"/>
  <c r="BMM20" i="41"/>
  <c r="BNC20" i="41"/>
  <c r="BNS20" i="41"/>
  <c r="BOI20" i="41"/>
  <c r="BOY20" i="41"/>
  <c r="T21" i="41"/>
  <c r="V20" i="41"/>
  <c r="BAH20" i="41"/>
  <c r="BAP20" i="41"/>
  <c r="BAX20" i="41"/>
  <c r="BBF20" i="41"/>
  <c r="BBN20" i="41"/>
  <c r="BBV20" i="41"/>
  <c r="BCD20" i="41"/>
  <c r="BAJ20" i="41"/>
  <c r="BAZ20" i="41"/>
  <c r="BBP20" i="41"/>
  <c r="BCF20" i="41"/>
  <c r="BXD20" i="41"/>
  <c r="BYZ20" i="41"/>
  <c r="U21" i="41"/>
  <c r="BAA21" i="41"/>
  <c r="BHQ21" i="41"/>
  <c r="BMW21" i="41"/>
  <c r="BFA21" i="41"/>
  <c r="BAI21" i="41"/>
  <c r="BHY21" i="41"/>
  <c r="BNE21" i="41"/>
  <c r="BAH21" i="41"/>
  <c r="BKO21" i="41"/>
  <c r="BAQ21" i="41"/>
  <c r="BIG21" i="41"/>
  <c r="BNM21" i="41"/>
  <c r="BFQ21" i="41"/>
  <c r="BAY21" i="41"/>
  <c r="BIO21" i="41"/>
  <c r="BAX21" i="41"/>
  <c r="BLE21" i="41"/>
  <c r="BBG21" i="41"/>
  <c r="BIW21" i="41"/>
  <c r="BOC21" i="41"/>
  <c r="BGG21" i="41"/>
  <c r="BBO21" i="41"/>
  <c r="BJE21" i="41"/>
  <c r="BOK21" i="41"/>
  <c r="BBN21" i="41"/>
  <c r="BLU21" i="41"/>
  <c r="BBW21" i="41"/>
  <c r="BJM21" i="41"/>
  <c r="BOS21" i="41"/>
  <c r="BGW21" i="41"/>
  <c r="BMK21" i="41"/>
  <c r="BCE21" i="41"/>
  <c r="BJU21" i="41"/>
  <c r="BPA21" i="41"/>
  <c r="BCD21" i="41"/>
  <c r="BMS21" i="41"/>
  <c r="BKC21" i="41"/>
  <c r="BPI21" i="41"/>
  <c r="BHM21" i="41"/>
  <c r="BEX20" i="41"/>
  <c r="BFF20" i="41"/>
  <c r="BFN20" i="41"/>
  <c r="BFV20" i="41"/>
  <c r="BGD20" i="41"/>
  <c r="BGL20" i="41"/>
  <c r="BGT20" i="41"/>
  <c r="BHB20" i="41"/>
  <c r="BHJ20" i="41"/>
  <c r="BNA21" i="41"/>
  <c r="BAE21" i="41"/>
  <c r="BKK21" i="41"/>
  <c r="BFE21" i="41"/>
  <c r="BAM21" i="41"/>
  <c r="BKS21" i="41"/>
  <c r="BFM21" i="41"/>
  <c r="BAU21" i="41"/>
  <c r="V21" i="41"/>
  <c r="BNQ21" i="41"/>
  <c r="BLA21" i="41"/>
  <c r="BFU21" i="41"/>
  <c r="BBC21" i="41"/>
  <c r="BNY21" i="41"/>
  <c r="BLI21" i="41"/>
  <c r="BGC21" i="41"/>
  <c r="BOG21" i="41"/>
  <c r="BBK21" i="41"/>
  <c r="BLQ21" i="41"/>
  <c r="BGK21" i="41"/>
  <c r="BBS21" i="41"/>
  <c r="BLY21" i="41"/>
  <c r="BGS21" i="41"/>
  <c r="BCA21" i="41"/>
  <c r="BOW21" i="41"/>
  <c r="BHA21" i="41"/>
  <c r="BMG21" i="41"/>
  <c r="BPE21" i="41"/>
  <c r="BCI21" i="41"/>
  <c r="BHI21" i="41"/>
  <c r="BAD21" i="41"/>
  <c r="BAT21" i="41"/>
  <c r="BBJ21" i="41"/>
  <c r="BBZ21" i="41"/>
  <c r="BIC21" i="41"/>
  <c r="BIS21" i="41"/>
  <c r="BJI21" i="41"/>
  <c r="BJY21" i="41"/>
  <c r="BNI21" i="41"/>
  <c r="AZX21" i="41"/>
  <c r="BAN21" i="41"/>
  <c r="BAV21" i="41"/>
  <c r="BBD21" i="41"/>
  <c r="BBT21" i="41"/>
  <c r="BMO21" i="41"/>
  <c r="BHU20" i="41"/>
  <c r="BIC20" i="41"/>
  <c r="BIK20" i="41"/>
  <c r="BIS20" i="41"/>
  <c r="BJA20" i="41"/>
  <c r="BJI20" i="41"/>
  <c r="BJQ20" i="41"/>
  <c r="BJY20" i="41"/>
  <c r="BNA20" i="41"/>
  <c r="BNI20" i="41"/>
  <c r="BNQ20" i="41"/>
  <c r="BNY20" i="41"/>
  <c r="BOG20" i="41"/>
  <c r="BOO20" i="41"/>
  <c r="BOW20" i="41"/>
  <c r="BPE20" i="41"/>
  <c r="BMV21" i="41"/>
  <c r="BHP21" i="41"/>
  <c r="BND21" i="41"/>
  <c r="BHX21" i="41"/>
  <c r="BNL21" i="41"/>
  <c r="BIF21" i="41"/>
  <c r="BNT21" i="41"/>
  <c r="BIN21" i="41"/>
  <c r="BOB21" i="41"/>
  <c r="BIV21" i="41"/>
  <c r="BOJ21" i="41"/>
  <c r="BJD21" i="41"/>
  <c r="BOR21" i="41"/>
  <c r="BJL21" i="41"/>
  <c r="BMJ21" i="41"/>
  <c r="BOZ21" i="41"/>
  <c r="BJT21" i="41"/>
  <c r="BMR21" i="41"/>
  <c r="BPH21" i="41"/>
  <c r="BKB21" i="41"/>
  <c r="BFH21" i="41"/>
  <c r="BFX21" i="41"/>
  <c r="BGN21" i="41"/>
  <c r="BHD21" i="41"/>
  <c r="BKF21" i="41"/>
  <c r="BKV21" i="41"/>
  <c r="BLL21" i="41"/>
  <c r="BMB21" i="41"/>
  <c r="BXN21" i="41"/>
  <c r="BFE20" i="41"/>
  <c r="BFM20" i="41"/>
  <c r="BFU20" i="41"/>
  <c r="BGC20" i="41"/>
  <c r="BGK20" i="41"/>
  <c r="BGS20" i="41"/>
  <c r="BHA20" i="41"/>
  <c r="BHI20" i="41"/>
  <c r="BEZ21" i="41"/>
  <c r="BFP21" i="41"/>
  <c r="BGF21" i="41"/>
  <c r="BGV21" i="41"/>
  <c r="BHL21" i="41"/>
  <c r="BKN21" i="41"/>
  <c r="BLD21" i="41"/>
  <c r="BLT21" i="41"/>
  <c r="BMX22" i="41"/>
  <c r="BFB22" i="41"/>
  <c r="BHR22" i="41"/>
  <c r="BKH22" i="41"/>
  <c r="BNF22" i="41"/>
  <c r="BKP22" i="41"/>
  <c r="BFJ22" i="41"/>
  <c r="BHZ22" i="41"/>
  <c r="BAJ22" i="41"/>
  <c r="BNN22" i="41"/>
  <c r="BKX22" i="41"/>
  <c r="BXU22" i="41" s="1"/>
  <c r="BFR22" i="41"/>
  <c r="BIH22" i="41"/>
  <c r="V22" i="41"/>
  <c r="T22" i="41"/>
  <c r="BAR22" i="41"/>
  <c r="BNV22" i="41"/>
  <c r="BFZ22" i="41"/>
  <c r="BLF22" i="41"/>
  <c r="BIP22" i="41"/>
  <c r="BAZ22" i="41"/>
  <c r="BOD22" i="41"/>
  <c r="BGH22" i="41"/>
  <c r="BIX22" i="41"/>
  <c r="BBH22" i="41"/>
  <c r="BLN22" i="41"/>
  <c r="BOL22" i="41"/>
  <c r="BJF22" i="41"/>
  <c r="BGP22" i="41"/>
  <c r="BLV22" i="41"/>
  <c r="BBP22" i="41"/>
  <c r="BOT22" i="41"/>
  <c r="BMD22" i="41"/>
  <c r="BJN22" i="41"/>
  <c r="BGX22" i="41"/>
  <c r="BBX22" i="41"/>
  <c r="BPB22" i="41"/>
  <c r="BHF22" i="41"/>
  <c r="BML22" i="41"/>
  <c r="BJV22" i="41"/>
  <c r="BCF22" i="41"/>
  <c r="BAF21" i="41"/>
  <c r="BBL21" i="41"/>
  <c r="BCB21" i="41"/>
  <c r="BCJ21" i="41"/>
  <c r="BFD21" i="41"/>
  <c r="BFL21" i="41"/>
  <c r="BFT21" i="41"/>
  <c r="BGB21" i="41"/>
  <c r="BGJ21" i="41"/>
  <c r="BGR21" i="41"/>
  <c r="BKJ21" i="41"/>
  <c r="BXH21" i="41" s="1"/>
  <c r="BKR21" i="41"/>
  <c r="BKZ21" i="41"/>
  <c r="BLH21" i="41"/>
  <c r="BLP21" i="41"/>
  <c r="BYN21" i="41" s="1"/>
  <c r="BLX21" i="41"/>
  <c r="BNW21" i="41"/>
  <c r="BPC21" i="41"/>
  <c r="BOV21" i="41"/>
  <c r="BZD21" i="41" s="1"/>
  <c r="BMF21" i="41"/>
  <c r="BPD21" i="41"/>
  <c r="BMN21" i="41"/>
  <c r="BHS21" i="41"/>
  <c r="BIA21" i="41"/>
  <c r="BII21" i="41"/>
  <c r="BIQ21" i="41"/>
  <c r="BIY21" i="41"/>
  <c r="BYM21" i="41" s="1"/>
  <c r="BJG21" i="41"/>
  <c r="BJO21" i="41"/>
  <c r="BZB21" i="41" s="1"/>
  <c r="BJW21" i="41"/>
  <c r="BFC21" i="41"/>
  <c r="BFK21" i="41"/>
  <c r="BFS21" i="41"/>
  <c r="BGA21" i="41"/>
  <c r="BGI21" i="41"/>
  <c r="BGQ21" i="41"/>
  <c r="BGY21" i="41"/>
  <c r="BMP21" i="41"/>
  <c r="BMZ22" i="41"/>
  <c r="BKJ22" i="41"/>
  <c r="BAD22" i="41"/>
  <c r="BFD22" i="41"/>
  <c r="BAL22" i="41"/>
  <c r="BNH22" i="41"/>
  <c r="BKR22" i="41"/>
  <c r="BFL22" i="41"/>
  <c r="BIB22" i="41"/>
  <c r="BKZ22" i="41"/>
  <c r="BAT22" i="41"/>
  <c r="BNP22" i="41"/>
  <c r="F22" i="41" s="1"/>
  <c r="BFT22" i="41"/>
  <c r="BIJ22" i="41"/>
  <c r="BBB22" i="41"/>
  <c r="BIR22" i="41"/>
  <c r="BLH22" i="41"/>
  <c r="BNX22" i="41"/>
  <c r="BGB22" i="41"/>
  <c r="BOF22" i="41"/>
  <c r="BBJ22" i="41"/>
  <c r="BLP22" i="41"/>
  <c r="BIZ22" i="41"/>
  <c r="BGJ22" i="41"/>
  <c r="BBR22" i="41"/>
  <c r="BJH22" i="41"/>
  <c r="BGR22" i="41"/>
  <c r="BON22" i="41"/>
  <c r="BLX22" i="41"/>
  <c r="BBQ22" i="41"/>
  <c r="BMF22" i="41"/>
  <c r="BBZ22" i="41"/>
  <c r="BJP22" i="41"/>
  <c r="BGZ22" i="41"/>
  <c r="BOV22" i="41"/>
  <c r="BJX22" i="41"/>
  <c r="BCH22" i="41"/>
  <c r="BPD22" i="41"/>
  <c r="BMN22" i="41"/>
  <c r="BNA22" i="41"/>
  <c r="BAE22" i="41"/>
  <c r="BHU22" i="41"/>
  <c r="BKK22" i="41"/>
  <c r="BFE22" i="41"/>
  <c r="BAM22" i="41"/>
  <c r="BKS22" i="41"/>
  <c r="BFM22" i="41"/>
  <c r="BIC22" i="41"/>
  <c r="BAU22" i="41"/>
  <c r="BNQ22" i="41"/>
  <c r="BIK22" i="41"/>
  <c r="BLA22" i="41"/>
  <c r="BBC22" i="41"/>
  <c r="BLI22" i="41"/>
  <c r="BNY22" i="41"/>
  <c r="BIS22" i="41"/>
  <c r="BGC22" i="41"/>
  <c r="BOG22" i="41"/>
  <c r="BBK22" i="41"/>
  <c r="BJA22" i="41"/>
  <c r="BYO22" i="41" s="1"/>
  <c r="BLQ22" i="41"/>
  <c r="BGK22" i="41"/>
  <c r="BBS22" i="41"/>
  <c r="BOO22" i="41"/>
  <c r="BLY22" i="41"/>
  <c r="BGS22" i="41"/>
  <c r="BCA22" i="41"/>
  <c r="BOW22" i="41"/>
  <c r="BMG22" i="41"/>
  <c r="BHA22" i="41"/>
  <c r="BCI22" i="41"/>
  <c r="BMO22" i="41"/>
  <c r="BHI22" i="41"/>
  <c r="BPE22" i="41"/>
  <c r="BHT22" i="41"/>
  <c r="BZA22" i="41"/>
  <c r="BBY22" i="41"/>
  <c r="BHH22" i="41"/>
  <c r="BKF22" i="41"/>
  <c r="BMV22" i="41"/>
  <c r="BEZ22" i="41"/>
  <c r="AZZ22" i="41"/>
  <c r="BND22" i="41"/>
  <c r="BKN22" i="41"/>
  <c r="BAH22" i="41"/>
  <c r="BNL22" i="41"/>
  <c r="BIF22" i="41"/>
  <c r="BIN22" i="41"/>
  <c r="BNT22" i="41"/>
  <c r="BLD22" i="41"/>
  <c r="BAX22" i="41"/>
  <c r="BIV22" i="41"/>
  <c r="BOB22" i="41"/>
  <c r="BGF22" i="41"/>
  <c r="BBF22" i="41"/>
  <c r="BLT22" i="41"/>
  <c r="BBN22" i="41"/>
  <c r="BOR22" i="41"/>
  <c r="BJL22" i="41"/>
  <c r="BGV22" i="41"/>
  <c r="BJT22" i="41"/>
  <c r="BHD22" i="41"/>
  <c r="BPH22" i="41"/>
  <c r="BMR22" i="41"/>
  <c r="BHL22" i="41"/>
  <c r="BLL22" i="41"/>
  <c r="AZY22" i="41"/>
  <c r="BAW22" i="41"/>
  <c r="BBV22" i="41"/>
  <c r="BJD22" i="41"/>
  <c r="BAK22" i="41"/>
  <c r="BCG22" i="41"/>
  <c r="BCC22" i="41"/>
  <c r="BAG22" i="41"/>
  <c r="BAP22" i="41"/>
  <c r="BFX22" i="41"/>
  <c r="BHX22" i="41"/>
  <c r="BKB22" i="41"/>
  <c r="BHV22" i="41"/>
  <c r="BKL22" i="41"/>
  <c r="BNJ22" i="41"/>
  <c r="BID22" i="41"/>
  <c r="BLB22" i="41"/>
  <c r="BIL22" i="41"/>
  <c r="BLZ22" i="41"/>
  <c r="BOP22" i="41"/>
  <c r="BJJ22" i="41"/>
  <c r="BAS22" i="41"/>
  <c r="BBT22" i="41"/>
  <c r="BFQ22" i="41"/>
  <c r="BGD22" i="41"/>
  <c r="BHQ22" i="41"/>
  <c r="BJU22" i="41"/>
  <c r="BMU22" i="41"/>
  <c r="BHO22" i="41"/>
  <c r="BEY22" i="41"/>
  <c r="BNC22" i="41"/>
  <c r="BHW22" i="41"/>
  <c r="BFG22" i="41"/>
  <c r="BNK22" i="41"/>
  <c r="BIE22" i="41"/>
  <c r="BKU22" i="41"/>
  <c r="BFO22" i="41"/>
  <c r="BNS22" i="41"/>
  <c r="BIM22" i="41"/>
  <c r="BFW22" i="41"/>
  <c r="BOA22" i="41"/>
  <c r="BIU22" i="41"/>
  <c r="BLK22" i="41"/>
  <c r="BGE22" i="41"/>
  <c r="BOI22" i="41"/>
  <c r="BJC22" i="41"/>
  <c r="BGM22" i="41"/>
  <c r="BOQ22" i="41"/>
  <c r="BJK22" i="41"/>
  <c r="BMA22" i="41"/>
  <c r="BGU22" i="41"/>
  <c r="BOY22" i="41"/>
  <c r="BJS22" i="41"/>
  <c r="BHC22" i="41"/>
  <c r="BPG22" i="41"/>
  <c r="BKA22" i="41"/>
  <c r="BMQ22" i="41"/>
  <c r="BHK22" i="41"/>
  <c r="AZX22" i="41"/>
  <c r="BAV22" i="41"/>
  <c r="BBU22" i="41"/>
  <c r="BFF22" i="41"/>
  <c r="BMI22" i="41"/>
  <c r="BOH22" i="41"/>
  <c r="BOX22" i="41"/>
  <c r="BKG22" i="41"/>
  <c r="BAA22" i="41"/>
  <c r="BKO22" i="41"/>
  <c r="BAI22" i="41"/>
  <c r="BAQ22" i="41"/>
  <c r="BNU22" i="41"/>
  <c r="BLE22" i="41"/>
  <c r="BAY22" i="41"/>
  <c r="BIW22" i="41"/>
  <c r="BYK22" i="41" s="1"/>
  <c r="BBG22" i="41"/>
  <c r="BLU22" i="41"/>
  <c r="BJE22" i="41"/>
  <c r="BBO22" i="41"/>
  <c r="BBW22" i="41"/>
  <c r="BPA22" i="41"/>
  <c r="BMK22" i="41"/>
  <c r="BCE22" i="41"/>
  <c r="BBL22" i="41"/>
  <c r="BFI22" i="41"/>
  <c r="BFV22" i="41"/>
  <c r="BJZ22" i="41"/>
  <c r="BOK22" i="41"/>
  <c r="BKI22" i="41"/>
  <c r="BFC22" i="41"/>
  <c r="BHS22" i="41"/>
  <c r="BXG22" i="41" s="1"/>
  <c r="BKQ22" i="41"/>
  <c r="BFK22" i="41"/>
  <c r="BNG22" i="41"/>
  <c r="BIA22" i="41"/>
  <c r="BKY22" i="41"/>
  <c r="BFS22" i="41"/>
  <c r="BII22" i="41"/>
  <c r="K22" i="41" s="1"/>
  <c r="BLG22" i="41"/>
  <c r="BNW22" i="41"/>
  <c r="BGA22" i="41"/>
  <c r="BLO22" i="41"/>
  <c r="BGI22" i="41"/>
  <c r="BLW22" i="41"/>
  <c r="BGQ22" i="41"/>
  <c r="BOM22" i="41"/>
  <c r="BME22" i="41"/>
  <c r="BJO22" i="41"/>
  <c r="BGY22" i="41"/>
  <c r="BMM22" i="41"/>
  <c r="BPC22" i="41"/>
  <c r="BHG22" i="41"/>
  <c r="BJW22" i="41"/>
  <c r="BAC22" i="41"/>
  <c r="BAO22" i="41"/>
  <c r="BBA22" i="41"/>
  <c r="BCB22" i="41"/>
  <c r="BFY22" i="41"/>
  <c r="BGL22" i="41"/>
  <c r="BHY22" i="41"/>
  <c r="BKD22" i="41"/>
  <c r="BPF22" i="41"/>
  <c r="ASH24" i="2"/>
  <c r="APV25" i="2"/>
  <c r="ANI24" i="2"/>
  <c r="BYZ22" i="41" l="1"/>
  <c r="BXK22" i="41"/>
  <c r="BYA22" i="41"/>
  <c r="BZM22" i="41"/>
  <c r="BXJ22" i="41"/>
  <c r="BYR22" i="41"/>
  <c r="BYV21" i="41"/>
  <c r="BXT21" i="41"/>
  <c r="BYO21" i="41"/>
  <c r="BXI21" i="41"/>
  <c r="BZI21" i="41"/>
  <c r="F21" i="41"/>
  <c r="BXG21" i="41"/>
  <c r="BYU21" i="41"/>
  <c r="BXP21" i="41"/>
  <c r="BYP21" i="41"/>
  <c r="BXJ21" i="41"/>
  <c r="BXX6" i="41"/>
  <c r="BYF6" i="41"/>
  <c r="F6" i="41"/>
  <c r="BYY6" i="41"/>
  <c r="BZD6" i="41"/>
  <c r="BXG6" i="41"/>
  <c r="BYV6" i="41"/>
  <c r="BZL6" i="41"/>
  <c r="BYU6" i="41"/>
  <c r="BXT6" i="41"/>
  <c r="BYP6" i="41"/>
  <c r="BXM6" i="41"/>
  <c r="AUQ6" i="41"/>
  <c r="CBY6" i="41" s="1"/>
  <c r="O6" i="41"/>
  <c r="AUP6" i="41"/>
  <c r="BXR6" i="41"/>
  <c r="BZG6" i="41"/>
  <c r="BZN6" i="41"/>
  <c r="BZO6" i="41"/>
  <c r="BZJ20" i="41"/>
  <c r="BYR20" i="41"/>
  <c r="BXP20" i="41"/>
  <c r="BXH20" i="41"/>
  <c r="BYP20" i="41"/>
  <c r="BXZ20" i="41"/>
  <c r="H20" i="41"/>
  <c r="BYR5" i="41"/>
  <c r="BYH5" i="41"/>
  <c r="CDP5" i="41"/>
  <c r="I5" i="41"/>
  <c r="BYO5" i="41"/>
  <c r="CBC5" i="41"/>
  <c r="BYU5" i="41"/>
  <c r="BZF5" i="41"/>
  <c r="BYM5" i="41"/>
  <c r="BYG5" i="41"/>
  <c r="BXY5" i="41"/>
  <c r="BYG7" i="41"/>
  <c r="BZH7" i="41"/>
  <c r="BYT7" i="41"/>
  <c r="BXQ7" i="41"/>
  <c r="BXW7" i="41"/>
  <c r="P7" i="41"/>
  <c r="BYY22" i="41"/>
  <c r="BXD12" i="41"/>
  <c r="BXK20" i="41"/>
  <c r="BZH19" i="41"/>
  <c r="BYB19" i="41"/>
  <c r="BYM19" i="41"/>
  <c r="BXO14" i="41"/>
  <c r="BZH14" i="41"/>
  <c r="BYJ14" i="41"/>
  <c r="BYR11" i="41"/>
  <c r="BZF10" i="41"/>
  <c r="BZA11" i="41"/>
  <c r="BXU11" i="41"/>
  <c r="BXJ6" i="41"/>
  <c r="BYB7" i="41"/>
  <c r="BXZ7" i="41"/>
  <c r="CAL5" i="41"/>
  <c r="CCJ5" i="41"/>
  <c r="BYW21" i="41"/>
  <c r="BZL18" i="41"/>
  <c r="BYN14" i="41"/>
  <c r="BYY13" i="41"/>
  <c r="BXM22" i="41"/>
  <c r="BYC22" i="41"/>
  <c r="BXQ21" i="41"/>
  <c r="BZK19" i="41"/>
  <c r="BXY18" i="41"/>
  <c r="BYT17" i="41"/>
  <c r="BXF16" i="41"/>
  <c r="BYY14" i="41"/>
  <c r="BZM10" i="41"/>
  <c r="BYV9" i="41"/>
  <c r="BZE7" i="41"/>
  <c r="BZF9" i="41"/>
  <c r="BXZ9" i="41"/>
  <c r="BYJ6" i="41"/>
  <c r="BXX5" i="41"/>
  <c r="ASV5" i="41"/>
  <c r="ATJ6" i="41"/>
  <c r="CDE6" i="41" s="1"/>
  <c r="BYI20" i="41"/>
  <c r="BXM12" i="41"/>
  <c r="BYG22" i="41"/>
  <c r="BXE21" i="41"/>
  <c r="BYU20" i="41"/>
  <c r="BYQ20" i="41"/>
  <c r="BYS19" i="41"/>
  <c r="BXG16" i="41"/>
  <c r="BYE15" i="41"/>
  <c r="BXC16" i="41"/>
  <c r="BXC15" i="41"/>
  <c r="BYW15" i="41"/>
  <c r="BXF14" i="41"/>
  <c r="BYQ14" i="41"/>
  <c r="BYD13" i="41"/>
  <c r="BZE14" i="41"/>
  <c r="BYR14" i="41"/>
  <c r="BZD13" i="41"/>
  <c r="BYO11" i="41"/>
  <c r="BYP10" i="41"/>
  <c r="BZI11" i="41"/>
  <c r="BXF10" i="41"/>
  <c r="BZF6" i="41"/>
  <c r="H7" i="41"/>
  <c r="BXC6" i="41"/>
  <c r="BXP5" i="41"/>
  <c r="BZW7" i="41"/>
  <c r="BXH8" i="41"/>
  <c r="BYO13" i="41"/>
  <c r="BXI7" i="41"/>
  <c r="BYM22" i="41"/>
  <c r="BYS22" i="41"/>
  <c r="BZG22" i="41"/>
  <c r="BXT22" i="41"/>
  <c r="BZK21" i="41"/>
  <c r="BXW20" i="41"/>
  <c r="BXL20" i="41"/>
  <c r="BXR19" i="41"/>
  <c r="BYS16" i="41"/>
  <c r="BXW15" i="41"/>
  <c r="BYO15" i="41"/>
  <c r="BXE13" i="41"/>
  <c r="BYJ12" i="41"/>
  <c r="BXL13" i="41"/>
  <c r="BYW10" i="41"/>
  <c r="BZO10" i="41"/>
  <c r="BYX6" i="41"/>
  <c r="BZO7" i="41"/>
  <c r="BYH7" i="41"/>
  <c r="BYQ6" i="41"/>
  <c r="BXO5" i="41"/>
  <c r="BXS6" i="41"/>
  <c r="CDX5" i="41"/>
  <c r="ASM6" i="41"/>
  <c r="CEU6" i="41" s="1"/>
  <c r="BZC9" i="41"/>
  <c r="BZE5" i="41"/>
  <c r="BYI19" i="41"/>
  <c r="BZE13" i="41"/>
  <c r="BYE22" i="41"/>
  <c r="BYJ21" i="41"/>
  <c r="BZF20" i="41"/>
  <c r="BZO20" i="41"/>
  <c r="BZL17" i="41"/>
  <c r="BZG17" i="41"/>
  <c r="BYQ17" i="41"/>
  <c r="BXR16" i="41"/>
  <c r="BXH16" i="41"/>
  <c r="BXU15" i="41"/>
  <c r="BZA13" i="41"/>
  <c r="BYZ14" i="41"/>
  <c r="BXZ11" i="41"/>
  <c r="BZB9" i="41"/>
  <c r="BYX10" i="41"/>
  <c r="BXE11" i="41"/>
  <c r="BYJ8" i="41"/>
  <c r="BYY8" i="41"/>
  <c r="BXR7" i="41"/>
  <c r="BXU5" i="41"/>
  <c r="BXV7" i="41"/>
  <c r="BYT6" i="41"/>
  <c r="BXM7" i="41"/>
  <c r="CGJ5" i="41"/>
  <c r="BWJ5" i="41"/>
  <c r="CDW5" i="41"/>
  <c r="BZK11" i="41"/>
  <c r="BZJ11" i="41"/>
  <c r="BXH10" i="41"/>
  <c r="BXG10" i="41"/>
  <c r="L7" i="41"/>
  <c r="ARI6" i="41"/>
  <c r="AOV6" i="41"/>
  <c r="AYY6" i="41"/>
  <c r="AOZ5" i="41"/>
  <c r="AZC5" i="41"/>
  <c r="ARM5" i="41"/>
  <c r="ARC6" i="41"/>
  <c r="AOP6" i="41"/>
  <c r="AYS6" i="41"/>
  <c r="ARB7" i="41"/>
  <c r="AOO7" i="41"/>
  <c r="AYR7" i="41"/>
  <c r="AZB6" i="41"/>
  <c r="ARL6" i="41"/>
  <c r="AOY6" i="41"/>
  <c r="AOP7" i="41"/>
  <c r="AYS7" i="41"/>
  <c r="ARC7" i="41"/>
  <c r="AQN7" i="41"/>
  <c r="AYD7" i="41"/>
  <c r="AOA7" i="41"/>
  <c r="AQT8" i="41"/>
  <c r="AOG8" i="41"/>
  <c r="ATG8" i="41" s="1"/>
  <c r="AYJ8" i="41"/>
  <c r="APB6" i="41"/>
  <c r="AZE6" i="41"/>
  <c r="ARO6" i="41"/>
  <c r="AOS7" i="41"/>
  <c r="AYV7" i="41"/>
  <c r="ARF7" i="41"/>
  <c r="ASD8" i="41"/>
  <c r="APQ8" i="41"/>
  <c r="AZT8" i="41"/>
  <c r="AXZ6" i="41"/>
  <c r="AQJ6" i="41"/>
  <c r="ANW6" i="41"/>
  <c r="AXY7" i="41"/>
  <c r="AQI7" i="41"/>
  <c r="ANV7" i="41"/>
  <c r="ASV7" i="41" s="1"/>
  <c r="AQI8" i="41"/>
  <c r="ANV8" i="41"/>
  <c r="ASV8" i="41" s="1"/>
  <c r="AXY8" i="41"/>
  <c r="CAD8" i="41" s="1"/>
  <c r="APU9" i="41"/>
  <c r="ANH9" i="41"/>
  <c r="AXK9" i="41"/>
  <c r="ARR8" i="41"/>
  <c r="APE8" i="41"/>
  <c r="AUE8" i="41" s="1"/>
  <c r="AZH8" i="41"/>
  <c r="AQJ11" i="41"/>
  <c r="ANW11" i="41"/>
  <c r="ASW11" i="41" s="1"/>
  <c r="AXZ11" i="41"/>
  <c r="ARV9" i="41"/>
  <c r="API9" i="41"/>
  <c r="AUI9" i="41" s="1"/>
  <c r="AZL9" i="41"/>
  <c r="AOE8" i="41"/>
  <c r="AYH8" i="41"/>
  <c r="AQR8" i="41"/>
  <c r="AOD9" i="41"/>
  <c r="ATD9" i="41" s="1"/>
  <c r="AYG9" i="41"/>
  <c r="AQQ9" i="41"/>
  <c r="APU8" i="41"/>
  <c r="AXK8" i="41"/>
  <c r="ANH8" i="41"/>
  <c r="ASG8" i="41"/>
  <c r="AZW8" i="41"/>
  <c r="APT8" i="41"/>
  <c r="AUT8" i="41" s="1"/>
  <c r="ARX9" i="41"/>
  <c r="AZN9" i="41"/>
  <c r="APK9" i="41"/>
  <c r="ASF10" i="41"/>
  <c r="APS10" i="41"/>
  <c r="AUS10" i="41" s="1"/>
  <c r="AZV10" i="41"/>
  <c r="AQR10" i="41"/>
  <c r="AOE10" i="41"/>
  <c r="ATE10" i="41" s="1"/>
  <c r="AYH10" i="41"/>
  <c r="ANR8" i="41"/>
  <c r="AXU8" i="41"/>
  <c r="AQE8" i="41"/>
  <c r="AQD9" i="41"/>
  <c r="ANQ9" i="41"/>
  <c r="AXT9" i="41"/>
  <c r="AZR8" i="41"/>
  <c r="ASB8" i="41"/>
  <c r="APO8" i="41"/>
  <c r="APF9" i="41"/>
  <c r="AZI9" i="41"/>
  <c r="ARS9" i="41"/>
  <c r="AYL9" i="41"/>
  <c r="AQV9" i="41"/>
  <c r="AOI9" i="41"/>
  <c r="ATI9" i="41" s="1"/>
  <c r="AQC10" i="41"/>
  <c r="ANP10" i="41"/>
  <c r="AXS10" i="41"/>
  <c r="AQL10" i="41"/>
  <c r="ANY10" i="41"/>
  <c r="ASY10" i="41" s="1"/>
  <c r="AYB10" i="41"/>
  <c r="AQK11" i="41"/>
  <c r="ANX11" i="41"/>
  <c r="ASX11" i="41" s="1"/>
  <c r="AYA11" i="41"/>
  <c r="ARH12" i="41"/>
  <c r="AOU12" i="41"/>
  <c r="ATU12" i="41" s="1"/>
  <c r="AYX12" i="41"/>
  <c r="AOH10" i="41"/>
  <c r="AYK10" i="41"/>
  <c r="AQU10" i="41"/>
  <c r="AQT11" i="41"/>
  <c r="AOG11" i="41"/>
  <c r="AYJ11" i="41"/>
  <c r="ARW13" i="41"/>
  <c r="APJ13" i="41"/>
  <c r="AZM13" i="41"/>
  <c r="ART10" i="41"/>
  <c r="AZJ10" i="41"/>
  <c r="APG10" i="41"/>
  <c r="AUG10" i="41" s="1"/>
  <c r="ARK11" i="41"/>
  <c r="AOX11" i="41"/>
  <c r="AZA11" i="41"/>
  <c r="APX11" i="41"/>
  <c r="ANK11" i="41"/>
  <c r="ASK11" i="41" s="1"/>
  <c r="AXN11" i="41"/>
  <c r="AOC10" i="41"/>
  <c r="AYF10" i="41"/>
  <c r="AQP10" i="41"/>
  <c r="AQG11" i="41"/>
  <c r="ANT11" i="41"/>
  <c r="AST11" i="41" s="1"/>
  <c r="AXW11" i="41"/>
  <c r="AQB12" i="41"/>
  <c r="ANO12" i="41"/>
  <c r="AXR12" i="41"/>
  <c r="AYW10" i="41"/>
  <c r="ARG10" i="41"/>
  <c r="AOT10" i="41"/>
  <c r="AOK11" i="41"/>
  <c r="AYN11" i="41"/>
  <c r="AQX11" i="41"/>
  <c r="AQQ13" i="41"/>
  <c r="AOD13" i="41"/>
  <c r="ATD13" i="41" s="1"/>
  <c r="AYG13" i="41"/>
  <c r="CAL13" i="41" s="1"/>
  <c r="AZE11" i="41"/>
  <c r="ARO11" i="41"/>
  <c r="APB11" i="41"/>
  <c r="AUB11" i="41" s="1"/>
  <c r="AQA14" i="41"/>
  <c r="ANN14" i="41"/>
  <c r="ASN14" i="41" s="1"/>
  <c r="AXQ14" i="41"/>
  <c r="ASE12" i="41"/>
  <c r="AZU12" i="41"/>
  <c r="CBZ12" i="41" s="1"/>
  <c r="APR12" i="41"/>
  <c r="AUR12" i="41" s="1"/>
  <c r="ARV13" i="41"/>
  <c r="AZL13" i="41"/>
  <c r="API13" i="41"/>
  <c r="AUI13" i="41" s="1"/>
  <c r="ARY12" i="41"/>
  <c r="APL12" i="41"/>
  <c r="AZO12" i="41"/>
  <c r="ARP13" i="41"/>
  <c r="APC13" i="41"/>
  <c r="AZF13" i="41"/>
  <c r="APH14" i="41"/>
  <c r="AZK14" i="41"/>
  <c r="ARU14" i="41"/>
  <c r="ARZ12" i="41"/>
  <c r="APM12" i="41"/>
  <c r="AUM12" i="41" s="1"/>
  <c r="AZP12" i="41"/>
  <c r="CBU12" i="41" s="1"/>
  <c r="ARY13" i="41"/>
  <c r="APL13" i="41"/>
  <c r="AZO13" i="41"/>
  <c r="ASA12" i="41"/>
  <c r="APN12" i="41"/>
  <c r="AZQ12" i="41"/>
  <c r="ARZ13" i="41"/>
  <c r="APM13" i="41"/>
  <c r="AUM13" i="41" s="1"/>
  <c r="AZP13" i="41"/>
  <c r="ASB12" i="41"/>
  <c r="APO12" i="41"/>
  <c r="AUO12" i="41" s="1"/>
  <c r="AZR12" i="41"/>
  <c r="ARS13" i="41"/>
  <c r="APF13" i="41"/>
  <c r="AZI13" i="41"/>
  <c r="APP14" i="41"/>
  <c r="AUP14" i="41" s="1"/>
  <c r="ASC14" i="41"/>
  <c r="AZS14" i="41"/>
  <c r="APH12" i="41"/>
  <c r="AZK12" i="41"/>
  <c r="ARU12" i="41"/>
  <c r="AOY13" i="41"/>
  <c r="AZB13" i="41"/>
  <c r="ARL13" i="41"/>
  <c r="AOX14" i="41"/>
  <c r="ATX14" i="41" s="1"/>
  <c r="ARK14" i="41"/>
  <c r="AZA14" i="41"/>
  <c r="AYV12" i="41"/>
  <c r="CBA12" i="41" s="1"/>
  <c r="AOS12" i="41"/>
  <c r="ATS12" i="41" s="1"/>
  <c r="ARF12" i="41"/>
  <c r="AYM13" i="41"/>
  <c r="AOJ13" i="41"/>
  <c r="ATJ13" i="41" s="1"/>
  <c r="AQW13" i="41"/>
  <c r="ANJ14" i="41"/>
  <c r="AXM14" i="41"/>
  <c r="APW14" i="41"/>
  <c r="AQZ14" i="41"/>
  <c r="AOM14" i="41"/>
  <c r="ATM14" i="41" s="1"/>
  <c r="AYP14" i="41"/>
  <c r="CAU14" i="41" s="1"/>
  <c r="AOV14" i="41"/>
  <c r="ATV14" i="41" s="1"/>
  <c r="AYY14" i="41"/>
  <c r="ARI14" i="41"/>
  <c r="AQQ15" i="41"/>
  <c r="AOD15" i="41"/>
  <c r="AYG15" i="41"/>
  <c r="ARZ14" i="41"/>
  <c r="AZP14" i="41"/>
  <c r="APM14" i="41"/>
  <c r="AUM14" i="41" s="1"/>
  <c r="ARD14" i="41"/>
  <c r="AYT14" i="41"/>
  <c r="AOQ14" i="41"/>
  <c r="ARO15" i="41"/>
  <c r="APB15" i="41"/>
  <c r="AUB15" i="41" s="1"/>
  <c r="AZE15" i="41"/>
  <c r="AZT14" i="41"/>
  <c r="ASD14" i="41"/>
  <c r="APQ14" i="41"/>
  <c r="AQH15" i="41"/>
  <c r="AXX15" i="41"/>
  <c r="ANU15" i="41"/>
  <c r="ASU15" i="41" s="1"/>
  <c r="ARP15" i="41"/>
  <c r="APC15" i="41"/>
  <c r="AZF15" i="41"/>
  <c r="AQK15" i="41"/>
  <c r="ANX15" i="41"/>
  <c r="AYA15" i="41"/>
  <c r="ARR15" i="41"/>
  <c r="APE15" i="41"/>
  <c r="AZH15" i="41"/>
  <c r="AQE15" i="41"/>
  <c r="ANR15" i="41"/>
  <c r="ASR15" i="41" s="1"/>
  <c r="AXU15" i="41"/>
  <c r="BZZ15" i="41" s="1"/>
  <c r="AOY15" i="41"/>
  <c r="AZB15" i="41"/>
  <c r="ARL15" i="41"/>
  <c r="AXO15" i="41"/>
  <c r="ANL15" i="41"/>
  <c r="ASL15" i="41" s="1"/>
  <c r="APY15" i="41"/>
  <c r="AQY16" i="41"/>
  <c r="AOL16" i="41"/>
  <c r="ATL16" i="41" s="1"/>
  <c r="AYO16" i="41"/>
  <c r="ASF16" i="41"/>
  <c r="APS16" i="41"/>
  <c r="AUS16" i="41" s="1"/>
  <c r="AZV16" i="41"/>
  <c r="ARA16" i="41"/>
  <c r="AON16" i="41"/>
  <c r="AYQ16" i="41"/>
  <c r="ARR17" i="41"/>
  <c r="APE17" i="41"/>
  <c r="AZH17" i="41"/>
  <c r="ARZ16" i="41"/>
  <c r="APM16" i="41"/>
  <c r="AZP16" i="41"/>
  <c r="AQM16" i="41"/>
  <c r="ANZ16" i="41"/>
  <c r="ASZ16" i="41" s="1"/>
  <c r="AYC16" i="41"/>
  <c r="CAH16" i="41" s="1"/>
  <c r="APV17" i="41"/>
  <c r="ANI17" i="41"/>
  <c r="AXL17" i="41"/>
  <c r="AOQ16" i="41"/>
  <c r="ATQ16" i="41" s="1"/>
  <c r="AYT16" i="41"/>
  <c r="ARD16" i="41"/>
  <c r="AZS16" i="41"/>
  <c r="ASC16" i="41"/>
  <c r="APP16" i="41"/>
  <c r="ARA17" i="41"/>
  <c r="AYQ17" i="41"/>
  <c r="AON17" i="41"/>
  <c r="ATN17" i="41" s="1"/>
  <c r="AYS18" i="41"/>
  <c r="ARC18" i="41"/>
  <c r="AOP18" i="41"/>
  <c r="ATP18" i="41" s="1"/>
  <c r="ARS17" i="41"/>
  <c r="APF17" i="41"/>
  <c r="AZI17" i="41"/>
  <c r="AQF17" i="41"/>
  <c r="ANS17" i="41"/>
  <c r="AXV17" i="41"/>
  <c r="AQW17" i="41"/>
  <c r="AOJ17" i="41"/>
  <c r="ATJ17" i="41" s="1"/>
  <c r="AYM17" i="41"/>
  <c r="CAR17" i="41" s="1"/>
  <c r="AZI18" i="41"/>
  <c r="ARS18" i="41"/>
  <c r="APF18" i="41"/>
  <c r="AUF18" i="41" s="1"/>
  <c r="ARF17" i="41"/>
  <c r="AOS17" i="41"/>
  <c r="ATS17" i="41" s="1"/>
  <c r="AYV17" i="41"/>
  <c r="ANN17" i="41"/>
  <c r="ASN17" i="41" s="1"/>
  <c r="AXQ17" i="41"/>
  <c r="BZV17" i="41" s="1"/>
  <c r="AQA17" i="41"/>
  <c r="AYP17" i="41"/>
  <c r="AOM17" i="41"/>
  <c r="AQZ17" i="41"/>
  <c r="AYR18" i="41"/>
  <c r="CAW18" i="41" s="1"/>
  <c r="ARB18" i="41"/>
  <c r="AOO18" i="41"/>
  <c r="ATO18" i="41" s="1"/>
  <c r="AYT18" i="41"/>
  <c r="ARD18" i="41"/>
  <c r="AOQ18" i="41"/>
  <c r="ASC18" i="41"/>
  <c r="APP18" i="41"/>
  <c r="AZS18" i="41"/>
  <c r="AQP18" i="41"/>
  <c r="AOC18" i="41"/>
  <c r="ATC18" i="41" s="1"/>
  <c r="AYF18" i="41"/>
  <c r="CAK18" i="41" s="1"/>
  <c r="AYC19" i="41"/>
  <c r="ANZ19" i="41"/>
  <c r="AQM19" i="41"/>
  <c r="AZE18" i="41"/>
  <c r="ARO18" i="41"/>
  <c r="APB18" i="41"/>
  <c r="ANO18" i="41"/>
  <c r="ASO18" i="41" s="1"/>
  <c r="AXR18" i="41"/>
  <c r="BZW18" i="41" s="1"/>
  <c r="AQB18" i="41"/>
  <c r="AZG18" i="41"/>
  <c r="ARQ18" i="41"/>
  <c r="APD18" i="41"/>
  <c r="ARR19" i="41"/>
  <c r="AZH19" i="41"/>
  <c r="APE19" i="41"/>
  <c r="AYW19" i="41"/>
  <c r="CBB19" i="41" s="1"/>
  <c r="AOT19" i="41"/>
  <c r="ATT19" i="41" s="1"/>
  <c r="ARG19" i="41"/>
  <c r="AQT19" i="41"/>
  <c r="AYJ19" i="41"/>
  <c r="AOG19" i="41"/>
  <c r="AQW19" i="41"/>
  <c r="AOJ19" i="41"/>
  <c r="ATJ19" i="41" s="1"/>
  <c r="AYM19" i="41"/>
  <c r="CAR19" i="41" s="1"/>
  <c r="ARG21" i="41"/>
  <c r="AYW21" i="41"/>
  <c r="AOT21" i="41"/>
  <c r="AZL19" i="41"/>
  <c r="ARV19" i="41"/>
  <c r="API19" i="41"/>
  <c r="AYP19" i="41"/>
  <c r="AQZ19" i="41"/>
  <c r="AOM19" i="41"/>
  <c r="AYL19" i="41"/>
  <c r="AQV19" i="41"/>
  <c r="AOI19" i="41"/>
  <c r="AOW20" i="41"/>
  <c r="ATW20" i="41" s="1"/>
  <c r="CDR20" i="41" s="1"/>
  <c r="ARJ20" i="41"/>
  <c r="AYZ20" i="41"/>
  <c r="ASG20" i="41"/>
  <c r="APT20" i="41"/>
  <c r="AZW20" i="41"/>
  <c r="ARH20" i="41"/>
  <c r="AOU20" i="41"/>
  <c r="AYX20" i="41"/>
  <c r="AOC20" i="41"/>
  <c r="AYF20" i="41"/>
  <c r="AQP20" i="41"/>
  <c r="APM20" i="41"/>
  <c r="ARZ20" i="41"/>
  <c r="AZP20" i="41"/>
  <c r="ANM20" i="41"/>
  <c r="ASM20" i="41" s="1"/>
  <c r="AXP20" i="41"/>
  <c r="BZU20" i="41" s="1"/>
  <c r="APZ20" i="41"/>
  <c r="AOK20" i="41"/>
  <c r="ATK20" i="41" s="1"/>
  <c r="AYN20" i="41"/>
  <c r="CAS20" i="41" s="1"/>
  <c r="AQX20" i="41"/>
  <c r="AQY21" i="41"/>
  <c r="AOL21" i="41"/>
  <c r="ATL21" i="41" s="1"/>
  <c r="AYO21" i="41"/>
  <c r="AOE20" i="41"/>
  <c r="ATE20" i="41" s="1"/>
  <c r="AQR20" i="41"/>
  <c r="AYH20" i="41"/>
  <c r="AQH21" i="41"/>
  <c r="ANU21" i="41"/>
  <c r="AXX21" i="41"/>
  <c r="AOA21" i="41"/>
  <c r="AQN21" i="41"/>
  <c r="AYD21" i="41"/>
  <c r="AYV21" i="41"/>
  <c r="ARF21" i="41"/>
  <c r="AOS21" i="41"/>
  <c r="ATS21" i="41" s="1"/>
  <c r="AYG20" i="41"/>
  <c r="AOD20" i="41"/>
  <c r="AQQ20" i="41"/>
  <c r="AOE21" i="41"/>
  <c r="AQR21" i="41"/>
  <c r="AYH21" i="41"/>
  <c r="ART22" i="41"/>
  <c r="AZJ22" i="41"/>
  <c r="APG22" i="41"/>
  <c r="AZQ20" i="41"/>
  <c r="ASA20" i="41"/>
  <c r="APN20" i="41"/>
  <c r="ANI21" i="41"/>
  <c r="AXL21" i="41"/>
  <c r="APV21" i="41"/>
  <c r="AQM21" i="41"/>
  <c r="AYC21" i="41"/>
  <c r="ANZ21" i="41"/>
  <c r="AYE21" i="41"/>
  <c r="AOB21" i="41"/>
  <c r="AQO21" i="41"/>
  <c r="AYQ21" i="41"/>
  <c r="ARA21" i="41"/>
  <c r="AON21" i="41"/>
  <c r="ATN21" i="41" s="1"/>
  <c r="ARH22" i="41"/>
  <c r="AYX22" i="41"/>
  <c r="AOU22" i="41"/>
  <c r="ASF22" i="41"/>
  <c r="AZV22" i="41"/>
  <c r="APS22" i="41"/>
  <c r="ARV22" i="41"/>
  <c r="AZL22" i="41"/>
  <c r="API22" i="41"/>
  <c r="AZE22" i="41"/>
  <c r="ARO22" i="41"/>
  <c r="APB22" i="41"/>
  <c r="AOF22" i="41"/>
  <c r="ATF22" i="41" s="1"/>
  <c r="AQS22" i="41"/>
  <c r="AYI22" i="41"/>
  <c r="ANL22" i="41"/>
  <c r="ASL22" i="41" s="1"/>
  <c r="AXO22" i="41"/>
  <c r="APY22" i="41"/>
  <c r="AQL5" i="41"/>
  <c r="ANY5" i="41"/>
  <c r="AYB5" i="41"/>
  <c r="BXK11" i="41"/>
  <c r="BXJ11" i="41"/>
  <c r="L9" i="41"/>
  <c r="BYG21" i="41"/>
  <c r="BYF21" i="41"/>
  <c r="BXZ13" i="41"/>
  <c r="BXY13" i="41"/>
  <c r="BXK12" i="41"/>
  <c r="BXJ12" i="41"/>
  <c r="G9" i="41"/>
  <c r="E9" i="41"/>
  <c r="F9" i="41"/>
  <c r="BXK9" i="41"/>
  <c r="I9" i="41"/>
  <c r="H9" i="41"/>
  <c r="J9" i="41"/>
  <c r="BXQ9" i="41"/>
  <c r="BXP9" i="41"/>
  <c r="J8" i="41"/>
  <c r="I8" i="41"/>
  <c r="H8" i="41"/>
  <c r="O7" i="41"/>
  <c r="ARH7" i="41"/>
  <c r="AOU7" i="41"/>
  <c r="ATU7" i="41" s="1"/>
  <c r="AYX7" i="41"/>
  <c r="AQM5" i="41"/>
  <c r="ANZ5" i="41"/>
  <c r="ASZ5" i="41" s="1"/>
  <c r="AYC5" i="41"/>
  <c r="ARE7" i="41"/>
  <c r="AOR7" i="41"/>
  <c r="AYU7" i="41"/>
  <c r="BZJ6" i="41"/>
  <c r="BXF6" i="41"/>
  <c r="AQC6" i="41"/>
  <c r="ANP6" i="41"/>
  <c r="AXS6" i="41"/>
  <c r="BYA19" i="41"/>
  <c r="BXZ19" i="41"/>
  <c r="BXJ18" i="41"/>
  <c r="BZE16" i="41"/>
  <c r="BZD16" i="41"/>
  <c r="BZB14" i="41"/>
  <c r="BZA14" i="41"/>
  <c r="J15" i="41"/>
  <c r="BZN12" i="41"/>
  <c r="G10" i="41"/>
  <c r="F10" i="41"/>
  <c r="E10" i="41"/>
  <c r="BXH7" i="41"/>
  <c r="M7" i="41"/>
  <c r="BXG7" i="41"/>
  <c r="X7" i="41" s="1"/>
  <c r="K7" i="41"/>
  <c r="BXQ6" i="41"/>
  <c r="BXP6" i="41"/>
  <c r="O8" i="41"/>
  <c r="F5" i="41"/>
  <c r="BZL21" i="41"/>
  <c r="H21" i="41"/>
  <c r="I21" i="41"/>
  <c r="BXX21" i="41"/>
  <c r="J21" i="41"/>
  <c r="BYR19" i="41"/>
  <c r="BYQ19" i="41"/>
  <c r="BXL19" i="41"/>
  <c r="BXK19" i="41"/>
  <c r="BZH18" i="41"/>
  <c r="BZB17" i="41"/>
  <c r="BYA17" i="41"/>
  <c r="BXK17" i="41"/>
  <c r="CCU16" i="41"/>
  <c r="BYV14" i="41"/>
  <c r="BYU14" i="41"/>
  <c r="CCI14" i="41"/>
  <c r="CCF11" i="41"/>
  <c r="BYZ7" i="41"/>
  <c r="BYY7" i="41"/>
  <c r="BXE6" i="41"/>
  <c r="BXD6" i="41"/>
  <c r="P6" i="41"/>
  <c r="N6" i="41"/>
  <c r="ANR6" i="41"/>
  <c r="AXU6" i="41"/>
  <c r="AQE6" i="41"/>
  <c r="BXV5" i="41"/>
  <c r="AQV5" i="41"/>
  <c r="AOI5" i="41"/>
  <c r="ATI5" i="41" s="1"/>
  <c r="AYL5" i="41"/>
  <c r="CEV5" i="41"/>
  <c r="BUV5" i="41"/>
  <c r="CCI5" i="41"/>
  <c r="CDF20" i="41"/>
  <c r="BZN15" i="41"/>
  <c r="BZM15" i="41"/>
  <c r="J13" i="41"/>
  <c r="I13" i="41"/>
  <c r="H13" i="41"/>
  <c r="BXS13" i="41"/>
  <c r="BZM13" i="41"/>
  <c r="BXZ14" i="41"/>
  <c r="BXY14" i="41"/>
  <c r="BYO12" i="41"/>
  <c r="CDN12" i="41"/>
  <c r="BWH6" i="41"/>
  <c r="CGH6" i="41"/>
  <c r="CEK6" i="41"/>
  <c r="BZN8" i="41"/>
  <c r="BZM8" i="41"/>
  <c r="BXJ8" i="41"/>
  <c r="BXI8" i="41"/>
  <c r="AKT23" i="41"/>
  <c r="AQT6" i="41"/>
  <c r="AOG6" i="41"/>
  <c r="AYJ6" i="41"/>
  <c r="BXW22" i="41"/>
  <c r="L22" i="41"/>
  <c r="M22" i="41"/>
  <c r="BZE22" i="41"/>
  <c r="BYI21" i="41"/>
  <c r="BYH21" i="41"/>
  <c r="BXS21" i="41"/>
  <c r="BXR21" i="41"/>
  <c r="BXX18" i="41"/>
  <c r="BYV17" i="41"/>
  <c r="BYU16" i="41"/>
  <c r="BXF15" i="41"/>
  <c r="BYC9" i="41"/>
  <c r="BYB9" i="41"/>
  <c r="AQC9" i="41"/>
  <c r="ANP9" i="41"/>
  <c r="AXS9" i="41"/>
  <c r="CGZ5" i="41"/>
  <c r="BWZ5" i="41"/>
  <c r="CEM5" i="41"/>
  <c r="BZE20" i="41"/>
  <c r="BZD20" i="41"/>
  <c r="BYJ10" i="41"/>
  <c r="BYI10" i="41"/>
  <c r="AYV5" i="41"/>
  <c r="ARF5" i="41"/>
  <c r="AOS5" i="41"/>
  <c r="ATS5" i="41" s="1"/>
  <c r="BYU22" i="41"/>
  <c r="BYE21" i="41"/>
  <c r="BYD21" i="41"/>
  <c r="G21" i="41"/>
  <c r="BYK20" i="41"/>
  <c r="BYJ20" i="41"/>
  <c r="BXF18" i="41"/>
  <c r="BXM18" i="41"/>
  <c r="BXL18" i="41"/>
  <c r="BYR18" i="41"/>
  <c r="BXX16" i="41"/>
  <c r="BZO15" i="41"/>
  <c r="BXG13" i="41"/>
  <c r="BXF13" i="41"/>
  <c r="BYD12" i="41"/>
  <c r="BYN9" i="41"/>
  <c r="CGR5" i="41"/>
  <c r="BWR5" i="41"/>
  <c r="CEE5" i="41"/>
  <c r="CGB5" i="41"/>
  <c r="BWB5" i="41"/>
  <c r="BYI22" i="41"/>
  <c r="BXE22" i="41"/>
  <c r="BXZ22" i="41"/>
  <c r="BXL22" i="41"/>
  <c r="BYB22" i="41"/>
  <c r="BXX22" i="41"/>
  <c r="BZJ22" i="41"/>
  <c r="BYL22" i="41"/>
  <c r="BXN22" i="41"/>
  <c r="BYB21" i="41"/>
  <c r="BZM20" i="41"/>
  <c r="BXM21" i="41"/>
  <c r="BXG20" i="41"/>
  <c r="BXJ20" i="41"/>
  <c r="BXM20" i="41"/>
  <c r="BZG19" i="41"/>
  <c r="BZG20" i="41"/>
  <c r="BYW19" i="41"/>
  <c r="BXU19" i="41"/>
  <c r="BYS18" i="41"/>
  <c r="BYC18" i="41"/>
  <c r="BZJ19" i="41"/>
  <c r="BYL19" i="41"/>
  <c r="BZN18" i="41"/>
  <c r="BYO18" i="41"/>
  <c r="CCJ18" i="41"/>
  <c r="BYM18" i="41"/>
  <c r="BXL17" i="41"/>
  <c r="BXU17" i="41"/>
  <c r="BZN17" i="41"/>
  <c r="BYH17" i="41"/>
  <c r="BYW17" i="41"/>
  <c r="BXQ17" i="41"/>
  <c r="BZD17" i="41"/>
  <c r="BZC16" i="41"/>
  <c r="CDL16" i="41"/>
  <c r="G16" i="41"/>
  <c r="F16" i="41"/>
  <c r="E16" i="41"/>
  <c r="BXN16" i="41"/>
  <c r="BYJ16" i="41"/>
  <c r="BZK17" i="41"/>
  <c r="BYM17" i="41"/>
  <c r="J17" i="41"/>
  <c r="H17" i="41"/>
  <c r="I17" i="41"/>
  <c r="BXZ16" i="41"/>
  <c r="BZM16" i="41"/>
  <c r="P15" i="41"/>
  <c r="O15" i="41"/>
  <c r="N15" i="41"/>
  <c r="BXN15" i="41"/>
  <c r="BYC15" i="41"/>
  <c r="BZO16" i="41"/>
  <c r="BYY16" i="41"/>
  <c r="BXK15" i="41"/>
  <c r="BXJ15" i="41"/>
  <c r="BZL15" i="41"/>
  <c r="BZJ14" i="41"/>
  <c r="BYZ15" i="41"/>
  <c r="BZG14" i="41"/>
  <c r="P14" i="41"/>
  <c r="BXO13" i="41"/>
  <c r="M13" i="41"/>
  <c r="K13" i="41"/>
  <c r="L13" i="41"/>
  <c r="BZB13" i="41"/>
  <c r="BZC12" i="41"/>
  <c r="BZK14" i="41"/>
  <c r="BZI13" i="41"/>
  <c r="BYL12" i="41"/>
  <c r="BYA13" i="41"/>
  <c r="BYR12" i="41"/>
  <c r="BYH13" i="41"/>
  <c r="BXS12" i="41"/>
  <c r="BYP14" i="41"/>
  <c r="BZL13" i="41"/>
  <c r="BYW12" i="41"/>
  <c r="BXI11" i="41"/>
  <c r="BZH13" i="41"/>
  <c r="BYJ13" i="41"/>
  <c r="BXH11" i="41"/>
  <c r="BXG11" i="41"/>
  <c r="BXP10" i="41"/>
  <c r="BYZ11" i="41"/>
  <c r="BXS11" i="41"/>
  <c r="X11" i="41" s="1"/>
  <c r="L11" i="41"/>
  <c r="K11" i="41"/>
  <c r="M11" i="41"/>
  <c r="BYR10" i="41"/>
  <c r="BYQ10" i="41"/>
  <c r="BYK9" i="41"/>
  <c r="BYH10" i="41"/>
  <c r="L10" i="41"/>
  <c r="K10" i="41"/>
  <c r="BXJ10" i="41"/>
  <c r="M10" i="41"/>
  <c r="BZI8" i="41"/>
  <c r="BXM11" i="41"/>
  <c r="BXY9" i="41"/>
  <c r="BYT10" i="41"/>
  <c r="BXZ6" i="41"/>
  <c r="BXP7" i="41"/>
  <c r="BXY6" i="41"/>
  <c r="BZI10" i="41"/>
  <c r="BXU10" i="41"/>
  <c r="BXO10" i="41"/>
  <c r="BZI12" i="41"/>
  <c r="BYZ8" i="41"/>
  <c r="BXK8" i="41"/>
  <c r="J6" i="41"/>
  <c r="I6" i="41"/>
  <c r="H6" i="41"/>
  <c r="BZN7" i="41"/>
  <c r="ARJ6" i="41"/>
  <c r="AOW6" i="41"/>
  <c r="AYZ6" i="41"/>
  <c r="BYN5" i="41"/>
  <c r="AZD5" i="41"/>
  <c r="ARN5" i="41"/>
  <c r="APA5" i="41"/>
  <c r="ARY6" i="41"/>
  <c r="APL6" i="41"/>
  <c r="AZO6" i="41"/>
  <c r="APH5" i="41"/>
  <c r="ARU5" i="41"/>
  <c r="AZK5" i="41"/>
  <c r="AQU6" i="41"/>
  <c r="AOH6" i="41"/>
  <c r="AYK6" i="41"/>
  <c r="AQT7" i="41"/>
  <c r="AOG7" i="41"/>
  <c r="AYJ7" i="41"/>
  <c r="ARV8" i="41"/>
  <c r="AZL8" i="41"/>
  <c r="API8" i="41"/>
  <c r="AUI8" i="41" s="1"/>
  <c r="AYT6" i="41"/>
  <c r="AOQ6" i="41"/>
  <c r="ARD6" i="41"/>
  <c r="AOH7" i="41"/>
  <c r="AYK7" i="41"/>
  <c r="AQU7" i="41"/>
  <c r="ARW8" i="41"/>
  <c r="APJ8" i="41"/>
  <c r="AZM8" i="41"/>
  <c r="AQF7" i="41"/>
  <c r="AXV7" i="41"/>
  <c r="ANS7" i="41"/>
  <c r="AQD8" i="41"/>
  <c r="ANQ8" i="41"/>
  <c r="AXT8" i="41"/>
  <c r="ARU9" i="41"/>
  <c r="APH9" i="41"/>
  <c r="AZK9" i="41"/>
  <c r="AOT6" i="41"/>
  <c r="AYW6" i="41"/>
  <c r="ARG6" i="41"/>
  <c r="AOK7" i="41"/>
  <c r="AYN7" i="41"/>
  <c r="AQX7" i="41"/>
  <c r="ARN8" i="41"/>
  <c r="APA8" i="41"/>
  <c r="AZD8" i="41"/>
  <c r="AQG10" i="41"/>
  <c r="ANT10" i="41"/>
  <c r="AXW10" i="41"/>
  <c r="AXQ7" i="41"/>
  <c r="AQA7" i="41"/>
  <c r="ANN7" i="41"/>
  <c r="ARB8" i="41"/>
  <c r="AOO8" i="41"/>
  <c r="AYR8" i="41"/>
  <c r="ARX10" i="41"/>
  <c r="AZN10" i="41"/>
  <c r="APK10" i="41"/>
  <c r="ARN9" i="41"/>
  <c r="APA9" i="41"/>
  <c r="AZD9" i="41"/>
  <c r="ARY10" i="41"/>
  <c r="APL10" i="41"/>
  <c r="AUL10" i="41" s="1"/>
  <c r="AZO10" i="41"/>
  <c r="ANW8" i="41"/>
  <c r="AXZ8" i="41"/>
  <c r="AQJ8" i="41"/>
  <c r="ANV9" i="41"/>
  <c r="ASV9" i="41" s="1"/>
  <c r="CCQ9" i="41" s="1"/>
  <c r="AXY9" i="41"/>
  <c r="AQI9" i="41"/>
  <c r="AQZ11" i="41"/>
  <c r="AOM11" i="41"/>
  <c r="AYP11" i="41"/>
  <c r="ARY8" i="41"/>
  <c r="AZO8" i="41"/>
  <c r="APL8" i="41"/>
  <c r="ARP9" i="41"/>
  <c r="AZF9" i="41"/>
  <c r="APC9" i="41"/>
  <c r="ARI10" i="41"/>
  <c r="AOV10" i="41"/>
  <c r="ATV10" i="41" s="1"/>
  <c r="CDQ10" i="41" s="1"/>
  <c r="AYY10" i="41"/>
  <c r="APU10" i="41"/>
  <c r="ANH10" i="41"/>
  <c r="AXK10" i="41"/>
  <c r="ANJ8" i="41"/>
  <c r="AXM8" i="41"/>
  <c r="APW8" i="41"/>
  <c r="APV9" i="41"/>
  <c r="ANI9" i="41"/>
  <c r="AXL9" i="41"/>
  <c r="ARX11" i="41"/>
  <c r="APK11" i="41"/>
  <c r="AZN11" i="41"/>
  <c r="AZJ8" i="41"/>
  <c r="CBO8" i="41" s="1"/>
  <c r="ART8" i="41"/>
  <c r="APG8" i="41"/>
  <c r="AUG8" i="41" s="1"/>
  <c r="AOX9" i="41"/>
  <c r="AZA9" i="41"/>
  <c r="ARK9" i="41"/>
  <c r="ARQ10" i="41"/>
  <c r="APD10" i="41"/>
  <c r="AZG10" i="41"/>
  <c r="AYD9" i="41"/>
  <c r="AQN9" i="41"/>
  <c r="AOA9" i="41"/>
  <c r="AQD10" i="41"/>
  <c r="ANQ10" i="41"/>
  <c r="AXT10" i="41"/>
  <c r="AQC11" i="41"/>
  <c r="ANP11" i="41"/>
  <c r="ASP11" i="41" s="1"/>
  <c r="AXS11" i="41"/>
  <c r="ANZ10" i="41"/>
  <c r="AYC10" i="41"/>
  <c r="AQM10" i="41"/>
  <c r="AQL11" i="41"/>
  <c r="ANY11" i="41"/>
  <c r="AYB11" i="41"/>
  <c r="ARL10" i="41"/>
  <c r="AZB10" i="41"/>
  <c r="AOY10" i="41"/>
  <c r="ARC11" i="41"/>
  <c r="AOP11" i="41"/>
  <c r="AYS11" i="41"/>
  <c r="ASB11" i="41"/>
  <c r="APO11" i="41"/>
  <c r="AZR11" i="41"/>
  <c r="ANU10" i="41"/>
  <c r="AXX10" i="41"/>
  <c r="AQH10" i="41"/>
  <c r="APY11" i="41"/>
  <c r="ANL11" i="41"/>
  <c r="AXO11" i="41"/>
  <c r="AYO10" i="41"/>
  <c r="AOL10" i="41"/>
  <c r="ATL10" i="41" s="1"/>
  <c r="AQY10" i="41"/>
  <c r="AOC11" i="41"/>
  <c r="AYF11" i="41"/>
  <c r="AQP11" i="41"/>
  <c r="AYW11" i="41"/>
  <c r="ARG11" i="41"/>
  <c r="AOT11" i="41"/>
  <c r="ARW12" i="41"/>
  <c r="AZM12" i="41"/>
  <c r="APJ12" i="41"/>
  <c r="ARN13" i="41"/>
  <c r="AZD13" i="41"/>
  <c r="APA13" i="41"/>
  <c r="ARO14" i="41"/>
  <c r="APB14" i="41"/>
  <c r="AZE14" i="41"/>
  <c r="ARQ12" i="41"/>
  <c r="APD12" i="41"/>
  <c r="AZG12" i="41"/>
  <c r="ARH13" i="41"/>
  <c r="AOU13" i="41"/>
  <c r="AYX13" i="41"/>
  <c r="AQY14" i="41"/>
  <c r="AOL14" i="41"/>
  <c r="ATL14" i="41" s="1"/>
  <c r="AYO14" i="41"/>
  <c r="ARR12" i="41"/>
  <c r="APE12" i="41"/>
  <c r="AZH12" i="41"/>
  <c r="ARQ13" i="41"/>
  <c r="APD13" i="41"/>
  <c r="AZG13" i="41"/>
  <c r="ARW14" i="41"/>
  <c r="APJ14" i="41"/>
  <c r="AZM14" i="41"/>
  <c r="ARS12" i="41"/>
  <c r="APF12" i="41"/>
  <c r="AZI12" i="41"/>
  <c r="ARR13" i="41"/>
  <c r="APE13" i="41"/>
  <c r="AZH13" i="41"/>
  <c r="AQA15" i="41"/>
  <c r="ANN15" i="41"/>
  <c r="AXQ15" i="41"/>
  <c r="ART12" i="41"/>
  <c r="APG12" i="41"/>
  <c r="AZJ12" i="41"/>
  <c r="ARK13" i="41"/>
  <c r="AOX13" i="41"/>
  <c r="ATX13" i="41" s="1"/>
  <c r="AZA13" i="41"/>
  <c r="ARG14" i="41"/>
  <c r="AOT14" i="41"/>
  <c r="AYW14" i="41"/>
  <c r="AOZ12" i="41"/>
  <c r="ATZ12" i="41" s="1"/>
  <c r="AZC12" i="41"/>
  <c r="ARM12" i="41"/>
  <c r="AOQ13" i="41"/>
  <c r="ATQ13" i="41" s="1"/>
  <c r="AYT13" i="41"/>
  <c r="ARD13" i="41"/>
  <c r="AOB14" i="41"/>
  <c r="AQO14" i="41"/>
  <c r="AYE14" i="41"/>
  <c r="AYN12" i="41"/>
  <c r="AOK12" i="41"/>
  <c r="AQX12" i="41"/>
  <c r="AYE13" i="41"/>
  <c r="AOB13" i="41"/>
  <c r="AQO13" i="41"/>
  <c r="AQR14" i="41"/>
  <c r="AOE14" i="41"/>
  <c r="AYH14" i="41"/>
  <c r="AON14" i="41"/>
  <c r="AYQ14" i="41"/>
  <c r="ARA14" i="41"/>
  <c r="ARR14" i="41"/>
  <c r="AZH14" i="41"/>
  <c r="APE14" i="41"/>
  <c r="AUE14" i="41" s="1"/>
  <c r="AQV14" i="41"/>
  <c r="AYL14" i="41"/>
  <c r="AOI14" i="41"/>
  <c r="AZL14" i="41"/>
  <c r="ARV14" i="41"/>
  <c r="API14" i="41"/>
  <c r="APZ15" i="41"/>
  <c r="AXP15" i="41"/>
  <c r="ANM15" i="41"/>
  <c r="ARH15" i="41"/>
  <c r="AOU15" i="41"/>
  <c r="AYX15" i="41"/>
  <c r="AQC15" i="41"/>
  <c r="ANP15" i="41"/>
  <c r="AXS15" i="41"/>
  <c r="ARJ15" i="41"/>
  <c r="AOW15" i="41"/>
  <c r="AYZ15" i="41"/>
  <c r="APW15" i="41"/>
  <c r="ANJ15" i="41"/>
  <c r="ASJ15" i="41" s="1"/>
  <c r="AXM15" i="41"/>
  <c r="AOQ15" i="41"/>
  <c r="AYT15" i="41"/>
  <c r="ARD15" i="41"/>
  <c r="AZS15" i="41"/>
  <c r="APP15" i="41"/>
  <c r="AUP15" i="41" s="1"/>
  <c r="CEK15" i="41" s="1"/>
  <c r="ASC15" i="41"/>
  <c r="AQQ16" i="41"/>
  <c r="AOD16" i="41"/>
  <c r="AYG16" i="41"/>
  <c r="ARB17" i="41"/>
  <c r="AOO17" i="41"/>
  <c r="AYR17" i="41"/>
  <c r="ARX16" i="41"/>
  <c r="APK16" i="41"/>
  <c r="AZN16" i="41"/>
  <c r="AQS16" i="41"/>
  <c r="AOF16" i="41"/>
  <c r="AYI16" i="41"/>
  <c r="ARR16" i="41"/>
  <c r="APE16" i="41"/>
  <c r="AZH16" i="41"/>
  <c r="AQE16" i="41"/>
  <c r="ANR16" i="41"/>
  <c r="ASR16" i="41" s="1"/>
  <c r="AXU16" i="41"/>
  <c r="AOI16" i="41"/>
  <c r="AYL16" i="41"/>
  <c r="AQV16" i="41"/>
  <c r="ARJ18" i="41"/>
  <c r="AYZ18" i="41"/>
  <c r="AOW18" i="41"/>
  <c r="AZK16" i="41"/>
  <c r="ARU16" i="41"/>
  <c r="APH16" i="41"/>
  <c r="AQS17" i="41"/>
  <c r="AYI17" i="41"/>
  <c r="AOF17" i="41"/>
  <c r="AXM18" i="41"/>
  <c r="APW18" i="41"/>
  <c r="ANJ18" i="41"/>
  <c r="ASJ18" i="41" s="1"/>
  <c r="ARK17" i="41"/>
  <c r="AOX17" i="41"/>
  <c r="AZA17" i="41"/>
  <c r="APX17" i="41"/>
  <c r="ANK17" i="41"/>
  <c r="ASK17" i="41" s="1"/>
  <c r="AXN17" i="41"/>
  <c r="AQO17" i="41"/>
  <c r="AOB17" i="41"/>
  <c r="ATB17" i="41" s="1"/>
  <c r="AYE17" i="41"/>
  <c r="AYC18" i="41"/>
  <c r="AQM18" i="41"/>
  <c r="ANZ18" i="41"/>
  <c r="AQX17" i="41"/>
  <c r="AOK17" i="41"/>
  <c r="AYN17" i="41"/>
  <c r="ARZ18" i="41"/>
  <c r="APM18" i="41"/>
  <c r="AZP18" i="41"/>
  <c r="APR17" i="41"/>
  <c r="AZU17" i="41"/>
  <c r="ASE17" i="41"/>
  <c r="AYH17" i="41"/>
  <c r="AOE17" i="41"/>
  <c r="AQR17" i="41"/>
  <c r="AXL18" i="41"/>
  <c r="APV18" i="41"/>
  <c r="ANI18" i="41"/>
  <c r="AYL18" i="41"/>
  <c r="AQV18" i="41"/>
  <c r="AOI18" i="41"/>
  <c r="AZI19" i="41"/>
  <c r="APF19" i="41"/>
  <c r="AUF19" i="41" s="1"/>
  <c r="ARS19" i="41"/>
  <c r="AZK18" i="41"/>
  <c r="ARU18" i="41"/>
  <c r="APH18" i="41"/>
  <c r="AXX18" i="41"/>
  <c r="AQH18" i="41"/>
  <c r="ANU18" i="41"/>
  <c r="ARG18" i="41"/>
  <c r="AYW18" i="41"/>
  <c r="AOT18" i="41"/>
  <c r="APS18" i="41"/>
  <c r="AZV18" i="41"/>
  <c r="ASF18" i="41"/>
  <c r="AYY18" i="41"/>
  <c r="ARI18" i="41"/>
  <c r="AOV18" i="41"/>
  <c r="ATV18" i="41" s="1"/>
  <c r="ASG19" i="41"/>
  <c r="AZW19" i="41"/>
  <c r="APT19" i="41"/>
  <c r="ARB19" i="41"/>
  <c r="AYR19" i="41"/>
  <c r="AOO19" i="41"/>
  <c r="AYG19" i="41"/>
  <c r="AOD19" i="41"/>
  <c r="ATD19" i="41" s="1"/>
  <c r="AQQ19" i="41"/>
  <c r="AQD19" i="41"/>
  <c r="AXT19" i="41"/>
  <c r="ANQ19" i="41"/>
  <c r="ASQ19" i="41" s="1"/>
  <c r="AYE19" i="41"/>
  <c r="AQO19" i="41"/>
  <c r="AOB19" i="41"/>
  <c r="AZB20" i="41"/>
  <c r="CBG20" i="41" s="1"/>
  <c r="AOY20" i="41"/>
  <c r="ATY20" i="41" s="1"/>
  <c r="ARL20" i="41"/>
  <c r="AZD19" i="41"/>
  <c r="ARN19" i="41"/>
  <c r="APA19" i="41"/>
  <c r="AQR19" i="41"/>
  <c r="AYH19" i="41"/>
  <c r="AOE19" i="41"/>
  <c r="AXV20" i="41"/>
  <c r="ANS20" i="41"/>
  <c r="AQF20" i="41"/>
  <c r="AYD19" i="41"/>
  <c r="AQN19" i="41"/>
  <c r="AOA19" i="41"/>
  <c r="API20" i="41"/>
  <c r="ARV20" i="41"/>
  <c r="AZL20" i="41"/>
  <c r="ARA20" i="41"/>
  <c r="AON20" i="41"/>
  <c r="AYQ20" i="41"/>
  <c r="ANQ20" i="41"/>
  <c r="AQD20" i="41"/>
  <c r="AXT20" i="41"/>
  <c r="APC20" i="41"/>
  <c r="AUC20" i="41" s="1"/>
  <c r="AZF20" i="41"/>
  <c r="ARP20" i="41"/>
  <c r="AYD20" i="41"/>
  <c r="AQN20" i="41"/>
  <c r="AOA20" i="41"/>
  <c r="ATA20" i="41" s="1"/>
  <c r="AQG20" i="41"/>
  <c r="AXW20" i="41"/>
  <c r="ANT20" i="41"/>
  <c r="ARY20" i="41"/>
  <c r="APL20" i="41"/>
  <c r="AZO20" i="41"/>
  <c r="ANK21" i="41"/>
  <c r="APX21" i="41"/>
  <c r="AXN21" i="41"/>
  <c r="AYF21" i="41"/>
  <c r="AQP21" i="41"/>
  <c r="AOC21" i="41"/>
  <c r="AXY20" i="41"/>
  <c r="AQI20" i="41"/>
  <c r="ANV20" i="41"/>
  <c r="ANO21" i="41"/>
  <c r="AQB21" i="41"/>
  <c r="AXR21" i="41"/>
  <c r="AZI20" i="41"/>
  <c r="ARS20" i="41"/>
  <c r="APF20" i="41"/>
  <c r="APM21" i="41"/>
  <c r="AZP21" i="41"/>
  <c r="ARZ21" i="41"/>
  <c r="AQE21" i="41"/>
  <c r="AXU21" i="41"/>
  <c r="ANR21" i="41"/>
  <c r="AXW21" i="41"/>
  <c r="AQG21" i="41"/>
  <c r="ANT21" i="41"/>
  <c r="AYI21" i="41"/>
  <c r="AQS21" i="41"/>
  <c r="AOF21" i="41"/>
  <c r="AZH22" i="41"/>
  <c r="ARR22" i="41"/>
  <c r="APE22" i="41"/>
  <c r="AQR22" i="41"/>
  <c r="AYH22" i="41"/>
  <c r="AOE22" i="41"/>
  <c r="ATE22" i="41" s="1"/>
  <c r="ARP22" i="41"/>
  <c r="AZF22" i="41"/>
  <c r="APC22" i="41"/>
  <c r="ARN22" i="41"/>
  <c r="AZD22" i="41"/>
  <c r="APA22" i="41"/>
  <c r="ARG22" i="41"/>
  <c r="AOT22" i="41"/>
  <c r="AYW22" i="41"/>
  <c r="ANX22" i="41"/>
  <c r="ASX22" i="41" s="1"/>
  <c r="AQK22" i="41"/>
  <c r="AYA22" i="41"/>
  <c r="AZS22" i="41"/>
  <c r="APP22" i="41"/>
  <c r="ASC22" i="41"/>
  <c r="CAR7" i="41"/>
  <c r="AQP6" i="41"/>
  <c r="AOC6" i="41"/>
  <c r="AYF6" i="41"/>
  <c r="BYD5" i="41"/>
  <c r="ARD5" i="41"/>
  <c r="AOQ5" i="41"/>
  <c r="AYT5" i="41"/>
  <c r="ASC7" i="41"/>
  <c r="APP7" i="41"/>
  <c r="AZS7" i="41"/>
  <c r="BYE6" i="41"/>
  <c r="APV6" i="41"/>
  <c r="ANI6" i="41"/>
  <c r="AXL6" i="41"/>
  <c r="BYC5" i="41"/>
  <c r="AQU5" i="41"/>
  <c r="AOH5" i="41"/>
  <c r="AYK5" i="41"/>
  <c r="BZJ7" i="41"/>
  <c r="ARY7" i="41"/>
  <c r="APL7" i="41"/>
  <c r="AZO7" i="41"/>
  <c r="AQL6" i="41"/>
  <c r="ANY6" i="41"/>
  <c r="AYB6" i="41"/>
  <c r="BYZ5" i="41"/>
  <c r="AQT5" i="41"/>
  <c r="AOG5" i="41"/>
  <c r="AYJ5" i="41"/>
  <c r="CBZ5" i="41"/>
  <c r="BZA7" i="41"/>
  <c r="AQK6" i="41"/>
  <c r="ANX6" i="41"/>
  <c r="AYA6" i="41"/>
  <c r="BYQ5" i="41"/>
  <c r="CGC5" i="41"/>
  <c r="BWC5" i="41"/>
  <c r="ARI5" i="41"/>
  <c r="AOV5" i="41"/>
  <c r="ATV5" i="41" s="1"/>
  <c r="CDQ5" i="41" s="1"/>
  <c r="AYY5" i="41"/>
  <c r="BZW5" i="41"/>
  <c r="ANN6" i="41"/>
  <c r="AXQ6" i="41"/>
  <c r="Q6" i="41" s="1"/>
  <c r="AQA6" i="41"/>
  <c r="I7" i="41"/>
  <c r="BXJ5" i="41"/>
  <c r="CDO5" i="41"/>
  <c r="AXR6" i="41"/>
  <c r="AQB6" i="41"/>
  <c r="ANO6" i="41"/>
  <c r="ATM5" i="41"/>
  <c r="BZO22" i="41"/>
  <c r="N22" i="41"/>
  <c r="O22" i="41"/>
  <c r="P22" i="41"/>
  <c r="BXR22" i="41"/>
  <c r="BYH22" i="41"/>
  <c r="BXY22" i="41"/>
  <c r="BZL22" i="41"/>
  <c r="BXW21" i="41"/>
  <c r="L21" i="41"/>
  <c r="K21" i="41"/>
  <c r="M21" i="41"/>
  <c r="BYZ21" i="41"/>
  <c r="BYW20" i="41"/>
  <c r="BZA21" i="41"/>
  <c r="BZG21" i="41"/>
  <c r="CCH20" i="41"/>
  <c r="BZI20" i="41"/>
  <c r="J20" i="41"/>
  <c r="BZD19" i="41"/>
  <c r="BYN19" i="41"/>
  <c r="BXX19" i="41"/>
  <c r="BXH19" i="41"/>
  <c r="BXC19" i="41"/>
  <c r="BYG19" i="41"/>
  <c r="BYA20" i="41"/>
  <c r="BYP19" i="41"/>
  <c r="BYK18" i="41"/>
  <c r="BYB18" i="41"/>
  <c r="BXD18" i="41"/>
  <c r="BYT19" i="41"/>
  <c r="BZG18" i="41"/>
  <c r="BXR18" i="41"/>
  <c r="BXI18" i="41"/>
  <c r="BYV18" i="41"/>
  <c r="BXH18" i="41"/>
  <c r="BYC17" i="41"/>
  <c r="BYU18" i="41"/>
  <c r="BXO18" i="41"/>
  <c r="BYB17" i="41"/>
  <c r="BXD17" i="41"/>
  <c r="BXV17" i="41"/>
  <c r="BZF17" i="41"/>
  <c r="BXZ17" i="41"/>
  <c r="BZM17" i="41"/>
  <c r="BYO17" i="41"/>
  <c r="BXI17" i="41"/>
  <c r="BXN17" i="41"/>
  <c r="BYD17" i="41"/>
  <c r="BZJ16" i="41"/>
  <c r="BYC16" i="41"/>
  <c r="BXT16" i="41"/>
  <c r="BXO17" i="41"/>
  <c r="BXJ16" i="41"/>
  <c r="BYW16" i="41"/>
  <c r="BZK15" i="41"/>
  <c r="BZJ15" i="41"/>
  <c r="BXM15" i="41"/>
  <c r="BZG15" i="41"/>
  <c r="BZF15" i="41"/>
  <c r="BYV15" i="41"/>
  <c r="BXL15" i="41"/>
  <c r="CDH14" i="41"/>
  <c r="I15" i="41"/>
  <c r="BZK13" i="41"/>
  <c r="BYF14" i="41"/>
  <c r="BXX14" i="41"/>
  <c r="BYM12" i="41"/>
  <c r="M14" i="41"/>
  <c r="BXV12" i="41"/>
  <c r="O14" i="41"/>
  <c r="P12" i="41"/>
  <c r="O12" i="41"/>
  <c r="N12" i="41"/>
  <c r="BXK13" i="41"/>
  <c r="P13" i="41"/>
  <c r="O13" i="41"/>
  <c r="N13" i="41"/>
  <c r="BYB12" i="41"/>
  <c r="BXR13" i="41"/>
  <c r="CCY13" i="41"/>
  <c r="BZO12" i="41"/>
  <c r="BXC12" i="41"/>
  <c r="BZN14" i="41"/>
  <c r="BXJ14" i="41"/>
  <c r="BYV13" i="41"/>
  <c r="BYG12" i="41"/>
  <c r="BZD11" i="41"/>
  <c r="BXI14" i="41"/>
  <c r="BZC11" i="41"/>
  <c r="BZL10" i="41"/>
  <c r="BZK10" i="41"/>
  <c r="I12" i="41"/>
  <c r="BXI15" i="41"/>
  <c r="BYJ11" i="41"/>
  <c r="BZO11" i="41"/>
  <c r="BXC11" i="41"/>
  <c r="BYB10" i="41"/>
  <c r="BXU9" i="41"/>
  <c r="BXV8" i="41"/>
  <c r="BXR10" i="41"/>
  <c r="BZH9" i="41"/>
  <c r="BYS8" i="41"/>
  <c r="BZG9" i="41"/>
  <c r="BXI9" i="41"/>
  <c r="BXH9" i="41"/>
  <c r="N9" i="41"/>
  <c r="BYD10" i="41"/>
  <c r="BZM7" i="41"/>
  <c r="BZL7" i="41"/>
  <c r="BXI6" i="41"/>
  <c r="L6" i="41"/>
  <c r="K6" i="41"/>
  <c r="BYS10" i="41"/>
  <c r="BZK7" i="41"/>
  <c r="CEJ12" i="41"/>
  <c r="BYS12" i="41"/>
  <c r="BXT8" i="41"/>
  <c r="BYA8" i="41"/>
  <c r="BYR7" i="41"/>
  <c r="BZI6" i="41"/>
  <c r="BYX7" i="41"/>
  <c r="ARP7" i="41"/>
  <c r="APC7" i="41"/>
  <c r="AZF7" i="41"/>
  <c r="AQG6" i="41"/>
  <c r="AXW6" i="41"/>
  <c r="ANT6" i="41"/>
  <c r="AYN5" i="41"/>
  <c r="AQX5" i="41"/>
  <c r="AOK5" i="41"/>
  <c r="AQS6" i="41"/>
  <c r="AOF6" i="41"/>
  <c r="AYI6" i="41"/>
  <c r="BYE5" i="41"/>
  <c r="AOR5" i="41"/>
  <c r="ATR5" i="41" s="1"/>
  <c r="AYU5" i="41"/>
  <c r="ARE5" i="41"/>
  <c r="ARK6" i="41"/>
  <c r="AOX6" i="41"/>
  <c r="AZA6" i="41"/>
  <c r="ARJ7" i="41"/>
  <c r="AOW7" i="41"/>
  <c r="AYZ7" i="41"/>
  <c r="AZJ6" i="41"/>
  <c r="APG6" i="41"/>
  <c r="ART6" i="41"/>
  <c r="AOX7" i="41"/>
  <c r="AZA7" i="41"/>
  <c r="ARK7" i="41"/>
  <c r="AQV7" i="41"/>
  <c r="AYL7" i="41"/>
  <c r="AOI7" i="41"/>
  <c r="ATI7" i="41" s="1"/>
  <c r="ARJ8" i="41"/>
  <c r="AOW8" i="41"/>
  <c r="AYZ8" i="41"/>
  <c r="AQS9" i="41"/>
  <c r="AOF9" i="41"/>
  <c r="AYI9" i="41"/>
  <c r="APJ6" i="41"/>
  <c r="AZM6" i="41"/>
  <c r="ARW6" i="41"/>
  <c r="APA7" i="41"/>
  <c r="AZD7" i="41"/>
  <c r="ARN7" i="41"/>
  <c r="AYH6" i="41"/>
  <c r="AQR6" i="41"/>
  <c r="AOE6" i="41"/>
  <c r="ATE6" i="41" s="1"/>
  <c r="AYG7" i="41"/>
  <c r="AQQ7" i="41"/>
  <c r="AOD7" i="41"/>
  <c r="AQY8" i="41"/>
  <c r="AOL8" i="41"/>
  <c r="AYO8" i="41"/>
  <c r="ARA9" i="41"/>
  <c r="AON9" i="41"/>
  <c r="ATN9" i="41" s="1"/>
  <c r="AYQ9" i="41"/>
  <c r="ASD9" i="41"/>
  <c r="APQ9" i="41"/>
  <c r="AZT9" i="41"/>
  <c r="AOM8" i="41"/>
  <c r="ATM8" i="41" s="1"/>
  <c r="AYP8" i="41"/>
  <c r="AQZ8" i="41"/>
  <c r="AOL9" i="41"/>
  <c r="ATL9" i="41" s="1"/>
  <c r="AYO9" i="41"/>
  <c r="AQY9" i="41"/>
  <c r="AQC8" i="41"/>
  <c r="AXS8" i="41"/>
  <c r="ANP8" i="41"/>
  <c r="ASF9" i="41"/>
  <c r="AZV9" i="41"/>
  <c r="APS9" i="41"/>
  <c r="AUS9" i="41" s="1"/>
  <c r="ARM10" i="41"/>
  <c r="AOZ10" i="41"/>
  <c r="AZC10" i="41"/>
  <c r="ANZ8" i="41"/>
  <c r="ASZ8" i="41" s="1"/>
  <c r="AYC8" i="41"/>
  <c r="AQM8" i="41"/>
  <c r="AQL9" i="41"/>
  <c r="ANY9" i="41"/>
  <c r="ASY9" i="41" s="1"/>
  <c r="AYB9" i="41"/>
  <c r="AXN8" i="41"/>
  <c r="APX8" i="41"/>
  <c r="ANK8" i="41"/>
  <c r="APN9" i="41"/>
  <c r="AUN9" i="41" s="1"/>
  <c r="AZQ9" i="41"/>
  <c r="ASA9" i="41"/>
  <c r="AYT9" i="41"/>
  <c r="ARD9" i="41"/>
  <c r="AOQ9" i="41"/>
  <c r="AQZ10" i="41"/>
  <c r="AYP10" i="41"/>
  <c r="AOM10" i="41"/>
  <c r="AQT10" i="41"/>
  <c r="AOG10" i="41"/>
  <c r="AYJ10" i="41"/>
  <c r="AQS11" i="41"/>
  <c r="AOF11" i="41"/>
  <c r="AYI11" i="41"/>
  <c r="AOP10" i="41"/>
  <c r="ATP10" i="41" s="1"/>
  <c r="AYS10" i="41"/>
  <c r="ARC10" i="41"/>
  <c r="ARB11" i="41"/>
  <c r="AOO11" i="41"/>
  <c r="ATO11" i="41" s="1"/>
  <c r="AYR11" i="41"/>
  <c r="ASB10" i="41"/>
  <c r="AZR10" i="41"/>
  <c r="APO10" i="41"/>
  <c r="AUO10" i="41" s="1"/>
  <c r="ARS11" i="41"/>
  <c r="APF11" i="41"/>
  <c r="AZI11" i="41"/>
  <c r="AQF11" i="41"/>
  <c r="ANS11" i="41"/>
  <c r="AXV11" i="41"/>
  <c r="AOK10" i="41"/>
  <c r="AYN10" i="41"/>
  <c r="AQX10" i="41"/>
  <c r="AQO11" i="41"/>
  <c r="AOB11" i="41"/>
  <c r="AYE11" i="41"/>
  <c r="AZE10" i="41"/>
  <c r="ARO10" i="41"/>
  <c r="APB10" i="41"/>
  <c r="AOS11" i="41"/>
  <c r="ATS11" i="41" s="1"/>
  <c r="AYV11" i="41"/>
  <c r="ARF11" i="41"/>
  <c r="AZM11" i="41"/>
  <c r="ARW11" i="41"/>
  <c r="APJ11" i="41"/>
  <c r="AQA12" i="41"/>
  <c r="AXQ12" i="41"/>
  <c r="ANN12" i="41"/>
  <c r="ASN12" i="41" s="1"/>
  <c r="ASD13" i="41"/>
  <c r="AZT13" i="41"/>
  <c r="APQ13" i="41"/>
  <c r="APU12" i="41"/>
  <c r="ANH12" i="41"/>
  <c r="AXK12" i="41"/>
  <c r="ASG12" i="41"/>
  <c r="APT12" i="41"/>
  <c r="AZW12" i="41"/>
  <c r="ARX13" i="41"/>
  <c r="APK13" i="41"/>
  <c r="AZN13" i="41"/>
  <c r="APV12" i="41"/>
  <c r="ANI12" i="41"/>
  <c r="AXL12" i="41"/>
  <c r="APU13" i="41"/>
  <c r="ANH13" i="41"/>
  <c r="AXK13" i="41"/>
  <c r="ASG13" i="41"/>
  <c r="APT13" i="41"/>
  <c r="AUT13" i="41" s="1"/>
  <c r="CEO13" i="41" s="1"/>
  <c r="AZW13" i="41"/>
  <c r="APW12" i="41"/>
  <c r="ANJ12" i="41"/>
  <c r="ASJ12" i="41" s="1"/>
  <c r="AXM12" i="41"/>
  <c r="APV13" i="41"/>
  <c r="ANI13" i="41"/>
  <c r="AXL13" i="41"/>
  <c r="APX12" i="41"/>
  <c r="ANK12" i="41"/>
  <c r="AXN12" i="41"/>
  <c r="ASA13" i="41"/>
  <c r="APN13" i="41"/>
  <c r="AZQ13" i="41"/>
  <c r="APP12" i="41"/>
  <c r="AZS12" i="41"/>
  <c r="ASC12" i="41"/>
  <c r="APG13" i="41"/>
  <c r="AZJ13" i="41"/>
  <c r="ART13" i="41"/>
  <c r="ASE14" i="41"/>
  <c r="APR14" i="41"/>
  <c r="AZU14" i="41"/>
  <c r="AZD12" i="41"/>
  <c r="APA12" i="41"/>
  <c r="ARN12" i="41"/>
  <c r="AYU13" i="41"/>
  <c r="AOR13" i="41"/>
  <c r="ARE13" i="41"/>
  <c r="AQQ14" i="41"/>
  <c r="AOD14" i="41"/>
  <c r="AYG14" i="41"/>
  <c r="ARH14" i="41"/>
  <c r="AOU14" i="41"/>
  <c r="AYX14" i="41"/>
  <c r="AQI15" i="41"/>
  <c r="ANV15" i="41"/>
  <c r="AXY15" i="41"/>
  <c r="APD14" i="41"/>
  <c r="AZG14" i="41"/>
  <c r="ARQ14" i="41"/>
  <c r="APV14" i="41"/>
  <c r="AXL14" i="41"/>
  <c r="ANI14" i="41"/>
  <c r="ARL14" i="41"/>
  <c r="AZB14" i="41"/>
  <c r="AOY14" i="41"/>
  <c r="AXP14" i="41"/>
  <c r="APZ14" i="41"/>
  <c r="ANM14" i="41"/>
  <c r="AQP15" i="41"/>
  <c r="AYF15" i="41"/>
  <c r="AOC15" i="41"/>
  <c r="ATC15" i="41" s="1"/>
  <c r="ARV16" i="41"/>
  <c r="API16" i="41"/>
  <c r="AZL16" i="41"/>
  <c r="ARX15" i="41"/>
  <c r="APK15" i="41"/>
  <c r="AZN15" i="41"/>
  <c r="AQS15" i="41"/>
  <c r="AOF15" i="41"/>
  <c r="AYI15" i="41"/>
  <c r="AQH16" i="41"/>
  <c r="ANU16" i="41"/>
  <c r="ASU16" i="41" s="1"/>
  <c r="AXX16" i="41"/>
  <c r="CAC16" i="41" s="1"/>
  <c r="ARZ15" i="41"/>
  <c r="APM15" i="41"/>
  <c r="AZP15" i="41"/>
  <c r="AQM15" i="41"/>
  <c r="ANZ15" i="41"/>
  <c r="AYC15" i="41"/>
  <c r="AQX16" i="41"/>
  <c r="AOK16" i="41"/>
  <c r="ATK16" i="41" s="1"/>
  <c r="AYN16" i="41"/>
  <c r="APG15" i="41"/>
  <c r="AZJ15" i="41"/>
  <c r="ART15" i="41"/>
  <c r="AXW15" i="41"/>
  <c r="CAB15" i="41" s="1"/>
  <c r="ANT15" i="41"/>
  <c r="AST15" i="41" s="1"/>
  <c r="AQG15" i="41"/>
  <c r="ARG16" i="41"/>
  <c r="AOT16" i="41"/>
  <c r="AYW16" i="41"/>
  <c r="AQB16" i="41"/>
  <c r="ANO16" i="41"/>
  <c r="AXR16" i="41"/>
  <c r="ARI16" i="41"/>
  <c r="AOV16" i="41"/>
  <c r="AYY16" i="41"/>
  <c r="APV16" i="41"/>
  <c r="ANI16" i="41"/>
  <c r="AXL16" i="41"/>
  <c r="AQU16" i="41"/>
  <c r="AOH16" i="41"/>
  <c r="AYK16" i="41"/>
  <c r="AOY16" i="41"/>
  <c r="AZB16" i="41"/>
  <c r="ARL16" i="41"/>
  <c r="AXO16" i="41"/>
  <c r="APY16" i="41"/>
  <c r="ANL16" i="41"/>
  <c r="ARI17" i="41"/>
  <c r="AYY17" i="41"/>
  <c r="AOV17" i="41"/>
  <c r="ASA17" i="41"/>
  <c r="APN17" i="41"/>
  <c r="AZQ17" i="41"/>
  <c r="AQN17" i="41"/>
  <c r="AOA17" i="41"/>
  <c r="AYD17" i="41"/>
  <c r="AQL18" i="41"/>
  <c r="ANY18" i="41"/>
  <c r="AYB18" i="41"/>
  <c r="ARE17" i="41"/>
  <c r="AOR17" i="41"/>
  <c r="AYU17" i="41"/>
  <c r="ARN17" i="41"/>
  <c r="APA17" i="41"/>
  <c r="AZD17" i="41"/>
  <c r="ANV17" i="41"/>
  <c r="AXY17" i="41"/>
  <c r="AQI17" i="41"/>
  <c r="AYX17" i="41"/>
  <c r="AOU17" i="41"/>
  <c r="ARH17" i="41"/>
  <c r="AZB18" i="41"/>
  <c r="ARL18" i="41"/>
  <c r="AOY18" i="41"/>
  <c r="APY18" i="41"/>
  <c r="ANL18" i="41"/>
  <c r="AXO18" i="41"/>
  <c r="AQX18" i="41"/>
  <c r="AOK18" i="41"/>
  <c r="AYN18" i="41"/>
  <c r="AZQ19" i="41"/>
  <c r="APN19" i="41"/>
  <c r="ASA19" i="41"/>
  <c r="AZM18" i="41"/>
  <c r="ARW18" i="41"/>
  <c r="APJ18" i="41"/>
  <c r="ANW18" i="41"/>
  <c r="AXZ18" i="41"/>
  <c r="AQJ18" i="41"/>
  <c r="AYK19" i="41"/>
  <c r="AOH19" i="41"/>
  <c r="AQU19" i="41"/>
  <c r="AZO18" i="41"/>
  <c r="ARY18" i="41"/>
  <c r="APL18" i="41"/>
  <c r="AXY19" i="41"/>
  <c r="CAD19" i="41" s="1"/>
  <c r="ANV19" i="41"/>
  <c r="ASV19" i="41" s="1"/>
  <c r="AQI19" i="41"/>
  <c r="AZM19" i="41"/>
  <c r="APJ19" i="41"/>
  <c r="AUJ19" i="41" s="1"/>
  <c r="ARW19" i="41"/>
  <c r="ARJ19" i="41"/>
  <c r="AYZ19" i="41"/>
  <c r="AOW19" i="41"/>
  <c r="ARE19" i="41"/>
  <c r="AOR19" i="41"/>
  <c r="AYU19" i="41"/>
  <c r="AZT19" i="41"/>
  <c r="ASD19" i="41"/>
  <c r="APQ19" i="41"/>
  <c r="APU20" i="41"/>
  <c r="ANH20" i="41"/>
  <c r="AXK20" i="41"/>
  <c r="AYX19" i="41"/>
  <c r="ARH19" i="41"/>
  <c r="AOU19" i="41"/>
  <c r="ANY20" i="41"/>
  <c r="AQL20" i="41"/>
  <c r="AYB20" i="41"/>
  <c r="ARD19" i="41"/>
  <c r="AOQ19" i="41"/>
  <c r="AYT19" i="41"/>
  <c r="ARU20" i="41"/>
  <c r="AZK20" i="41"/>
  <c r="APH20" i="41"/>
  <c r="AQK20" i="41"/>
  <c r="ANX20" i="41"/>
  <c r="AYA20" i="41"/>
  <c r="AQX21" i="41"/>
  <c r="AYN21" i="41"/>
  <c r="AOK21" i="41"/>
  <c r="ARI20" i="41"/>
  <c r="AOV20" i="41"/>
  <c r="AYY20" i="41"/>
  <c r="ASE21" i="41"/>
  <c r="APR21" i="41"/>
  <c r="AZU21" i="41"/>
  <c r="AOO20" i="41"/>
  <c r="ARB20" i="41"/>
  <c r="AYR20" i="41"/>
  <c r="ARN21" i="41"/>
  <c r="AZD21" i="41"/>
  <c r="APA21" i="41"/>
  <c r="AUA21" i="41" s="1"/>
  <c r="AOQ21" i="41"/>
  <c r="ARD21" i="41"/>
  <c r="AYT21" i="41"/>
  <c r="AZL21" i="41"/>
  <c r="ARV21" i="41"/>
  <c r="API21" i="41"/>
  <c r="AYO20" i="41"/>
  <c r="AQY20" i="41"/>
  <c r="AOL20" i="41"/>
  <c r="AOU21" i="41"/>
  <c r="ATU21" i="41" s="1"/>
  <c r="CDP21" i="41" s="1"/>
  <c r="ARH21" i="41"/>
  <c r="AYX21" i="41"/>
  <c r="AXM20" i="41"/>
  <c r="APW20" i="41"/>
  <c r="ANJ20" i="41"/>
  <c r="ANQ21" i="41"/>
  <c r="AXT21" i="41"/>
  <c r="AQD21" i="41"/>
  <c r="AQU21" i="41"/>
  <c r="AYK21" i="41"/>
  <c r="AOH21" i="41"/>
  <c r="ATH21" i="41" s="1"/>
  <c r="AYM21" i="41"/>
  <c r="AQW21" i="41"/>
  <c r="AOJ21" i="41"/>
  <c r="AYY21" i="41"/>
  <c r="ARI21" i="41"/>
  <c r="AOV21" i="41"/>
  <c r="AYK22" i="41"/>
  <c r="AOH22" i="41"/>
  <c r="ATH22" i="41" s="1"/>
  <c r="AQU22" i="41"/>
  <c r="AXM22" i="41"/>
  <c r="ANJ22" i="41"/>
  <c r="ASJ22" i="41" s="1"/>
  <c r="APW22" i="41"/>
  <c r="ARX22" i="41"/>
  <c r="AZN22" i="41"/>
  <c r="APK22" i="41"/>
  <c r="AUK22" i="41" s="1"/>
  <c r="ASD22" i="41"/>
  <c r="AZT22" i="41"/>
  <c r="APQ22" i="41"/>
  <c r="AZM22" i="41"/>
  <c r="ARW22" i="41"/>
  <c r="APJ22" i="41"/>
  <c r="AON22" i="41"/>
  <c r="AYQ22" i="41"/>
  <c r="ARA22" i="41"/>
  <c r="ANT22" i="41"/>
  <c r="AXW22" i="41"/>
  <c r="AQG22" i="41"/>
  <c r="ASF7" i="41"/>
  <c r="APS7" i="41"/>
  <c r="AZV7" i="41"/>
  <c r="ANJ6" i="41"/>
  <c r="AXM6" i="41"/>
  <c r="APW6" i="41"/>
  <c r="BXN5" i="41"/>
  <c r="CCU5" i="41"/>
  <c r="AQN5" i="41"/>
  <c r="AOA5" i="41"/>
  <c r="AYD5" i="41"/>
  <c r="AQK7" i="41"/>
  <c r="ANX7" i="41"/>
  <c r="AYA7" i="41"/>
  <c r="CDU6" i="41"/>
  <c r="BXM5" i="41"/>
  <c r="AQE5" i="41"/>
  <c r="ANR5" i="41"/>
  <c r="AXU5" i="41"/>
  <c r="BYX8" i="41"/>
  <c r="AXO8" i="41"/>
  <c r="APY8" i="41"/>
  <c r="ANL8" i="41"/>
  <c r="AQJ7" i="41"/>
  <c r="AXZ7" i="41"/>
  <c r="ANW7" i="41"/>
  <c r="BYD6" i="41"/>
  <c r="APU6" i="41"/>
  <c r="AXK6" i="41"/>
  <c r="ANH6" i="41"/>
  <c r="BYJ5" i="41"/>
  <c r="AQD5" i="41"/>
  <c r="ANQ5" i="41"/>
  <c r="AXT5" i="41"/>
  <c r="CFR7" i="41"/>
  <c r="BVR7" i="41"/>
  <c r="BYK7" i="41"/>
  <c r="BYA5" i="41"/>
  <c r="CDH5" i="41"/>
  <c r="ATE5" i="41"/>
  <c r="AQS5" i="41"/>
  <c r="AOF5" i="41"/>
  <c r="AYI5" i="41"/>
  <c r="CEW7" i="41"/>
  <c r="BUW7" i="41"/>
  <c r="CBK5" i="41"/>
  <c r="BZK22" i="41"/>
  <c r="BZH22" i="41"/>
  <c r="BXI22" i="41"/>
  <c r="BXO21" i="41"/>
  <c r="BXV22" i="41"/>
  <c r="N20" i="41"/>
  <c r="P20" i="41"/>
  <c r="O20" i="41"/>
  <c r="BYO20" i="41"/>
  <c r="BXY21" i="41"/>
  <c r="E21" i="41"/>
  <c r="BYK21" i="41"/>
  <c r="BXU21" i="41"/>
  <c r="BYY20" i="41"/>
  <c r="BZK20" i="41"/>
  <c r="BZF21" i="41"/>
  <c r="BZB20" i="41"/>
  <c r="BXV20" i="41"/>
  <c r="BXU20" i="41"/>
  <c r="O19" i="41"/>
  <c r="P19" i="41"/>
  <c r="N19" i="41"/>
  <c r="BZL20" i="41"/>
  <c r="BXG19" i="41"/>
  <c r="BYH19" i="41"/>
  <c r="BZB18" i="41"/>
  <c r="BYQ18" i="41"/>
  <c r="BZA18" i="41"/>
  <c r="BZF18" i="41"/>
  <c r="CCX18" i="41"/>
  <c r="BZB16" i="41"/>
  <c r="BXU16" i="41"/>
  <c r="BXL16" i="41"/>
  <c r="BYU17" i="41"/>
  <c r="BZN16" i="41"/>
  <c r="BXE17" i="41"/>
  <c r="BYO16" i="41"/>
  <c r="BZC15" i="41"/>
  <c r="BZB15" i="41"/>
  <c r="BYV16" i="41"/>
  <c r="BXE15" i="41"/>
  <c r="BZG16" i="41"/>
  <c r="BYI16" i="41"/>
  <c r="BYY15" i="41"/>
  <c r="BYX15" i="41"/>
  <c r="BYN15" i="41"/>
  <c r="J14" i="41"/>
  <c r="H14" i="41"/>
  <c r="BZI14" i="41"/>
  <c r="BYJ15" i="41"/>
  <c r="BYI14" i="41"/>
  <c r="E14" i="41"/>
  <c r="BZC13" i="41"/>
  <c r="BYE12" i="41"/>
  <c r="K14" i="41"/>
  <c r="BXN12" i="41"/>
  <c r="BZO13" i="41"/>
  <c r="BXC13" i="41"/>
  <c r="BXT12" i="41"/>
  <c r="BXJ13" i="41"/>
  <c r="BZG12" i="41"/>
  <c r="BYX14" i="41"/>
  <c r="BYN13" i="41"/>
  <c r="BXY12" i="41"/>
  <c r="BYR13" i="41"/>
  <c r="BYV11" i="41"/>
  <c r="BYU11" i="41"/>
  <c r="BZD10" i="41"/>
  <c r="BYB11" i="41"/>
  <c r="BZG11" i="41"/>
  <c r="BXT10" i="41"/>
  <c r="BXM9" i="41"/>
  <c r="BXN8" i="41"/>
  <c r="BYJ9" i="41"/>
  <c r="BYK8" i="41"/>
  <c r="BYC11" i="41"/>
  <c r="BZM9" i="41"/>
  <c r="BZL9" i="41"/>
  <c r="BZJ13" i="41"/>
  <c r="BXR11" i="41"/>
  <c r="BZB10" i="41"/>
  <c r="BZN9" i="41"/>
  <c r="BYH9" i="41"/>
  <c r="BZD7" i="41"/>
  <c r="BZM6" i="41"/>
  <c r="BZC7" i="41"/>
  <c r="BXD8" i="41"/>
  <c r="CDZ8" i="41"/>
  <c r="BXC8" i="41"/>
  <c r="BYJ7" i="41"/>
  <c r="BZA6" i="41"/>
  <c r="BYZ6" i="41"/>
  <c r="BXL9" i="41"/>
  <c r="X9" i="41" s="1"/>
  <c r="BXJ7" i="41"/>
  <c r="AQS7" i="41"/>
  <c r="AOF7" i="41"/>
  <c r="AYI7" i="41"/>
  <c r="APY6" i="41"/>
  <c r="AXO6" i="41"/>
  <c r="ANL6" i="41"/>
  <c r="AYF5" i="41"/>
  <c r="CAK5" i="41" s="1"/>
  <c r="AOC5" i="41"/>
  <c r="ATC5" i="41" s="1"/>
  <c r="AQP5" i="41"/>
  <c r="AZK8" i="41"/>
  <c r="ARU8" i="41"/>
  <c r="APH8" i="41"/>
  <c r="AUH8" i="41" s="1"/>
  <c r="ASG7" i="41"/>
  <c r="APT7" i="41"/>
  <c r="AZW7" i="41"/>
  <c r="AXV6" i="41"/>
  <c r="ANS6" i="41"/>
  <c r="AQF6" i="41"/>
  <c r="BXW5" i="41"/>
  <c r="AOJ5" i="41"/>
  <c r="ATJ5" i="41" s="1"/>
  <c r="AYM5" i="41"/>
  <c r="AQW5" i="41"/>
  <c r="ARS6" i="41"/>
  <c r="APF6" i="41"/>
  <c r="AZI6" i="41"/>
  <c r="ARR7" i="41"/>
  <c r="APE7" i="41"/>
  <c r="AUE7" i="41" s="1"/>
  <c r="AZH7" i="41"/>
  <c r="AZR6" i="41"/>
  <c r="ASB6" i="41"/>
  <c r="APO6" i="41"/>
  <c r="APF7" i="41"/>
  <c r="AZI7" i="41"/>
  <c r="ARS7" i="41"/>
  <c r="ARD7" i="41"/>
  <c r="AYT7" i="41"/>
  <c r="AOQ7" i="41"/>
  <c r="ARZ8" i="41"/>
  <c r="APM8" i="41"/>
  <c r="AUM8" i="41" s="1"/>
  <c r="AZP8" i="41"/>
  <c r="AQG8" i="41"/>
  <c r="ANT8" i="41"/>
  <c r="AXW8" i="41"/>
  <c r="ARY9" i="41"/>
  <c r="APL9" i="41"/>
  <c r="AZO9" i="41"/>
  <c r="APR6" i="41"/>
  <c r="AZU6" i="41"/>
  <c r="ASE6" i="41"/>
  <c r="API7" i="41"/>
  <c r="AZL7" i="41"/>
  <c r="ARV7" i="41"/>
  <c r="AYP6" i="41"/>
  <c r="AQZ6" i="41"/>
  <c r="AOM6" i="41"/>
  <c r="ATM6" i="41" s="1"/>
  <c r="AYO7" i="41"/>
  <c r="AQY7" i="41"/>
  <c r="AOL7" i="41"/>
  <c r="ARO8" i="41"/>
  <c r="APB8" i="41"/>
  <c r="AUB8" i="41" s="1"/>
  <c r="AZE8" i="41"/>
  <c r="ASG9" i="41"/>
  <c r="APT9" i="41"/>
  <c r="AUT9" i="41" s="1"/>
  <c r="AZW9" i="41"/>
  <c r="APZ9" i="41"/>
  <c r="ANM9" i="41"/>
  <c r="AXP9" i="41"/>
  <c r="AQR11" i="41"/>
  <c r="AOE11" i="41"/>
  <c r="AYH11" i="41"/>
  <c r="AOU8" i="41"/>
  <c r="ATU8" i="41" s="1"/>
  <c r="AYX8" i="41"/>
  <c r="ARH8" i="41"/>
  <c r="AOT9" i="41"/>
  <c r="AYW9" i="41"/>
  <c r="ARG9" i="41"/>
  <c r="AQK10" i="41"/>
  <c r="ANX10" i="41"/>
  <c r="AYA10" i="41"/>
  <c r="AQK8" i="41"/>
  <c r="AYA8" i="41"/>
  <c r="ANX8" i="41"/>
  <c r="AQB9" i="41"/>
  <c r="AXR9" i="41"/>
  <c r="ANO9" i="41"/>
  <c r="ASG10" i="41"/>
  <c r="APT10" i="41"/>
  <c r="AUT10" i="41" s="1"/>
  <c r="AZW10" i="41"/>
  <c r="AOH8" i="41"/>
  <c r="AYK8" i="41"/>
  <c r="AQU8" i="41"/>
  <c r="AQT9" i="41"/>
  <c r="AOG9" i="41"/>
  <c r="AYJ9" i="41"/>
  <c r="APY10" i="41"/>
  <c r="ANL10" i="41"/>
  <c r="AXO10" i="41"/>
  <c r="AXV8" i="41"/>
  <c r="AQF8" i="41"/>
  <c r="ANS8" i="41"/>
  <c r="ASS8" i="41" s="1"/>
  <c r="ANJ9" i="41"/>
  <c r="AXM9" i="41"/>
  <c r="APW9" i="41"/>
  <c r="AZB9" i="41"/>
  <c r="ARL9" i="41"/>
  <c r="AOY9" i="41"/>
  <c r="ARU10" i="41"/>
  <c r="APH10" i="41"/>
  <c r="AUH10" i="41" s="1"/>
  <c r="AZK10" i="41"/>
  <c r="ARB10" i="41"/>
  <c r="AOO10" i="41"/>
  <c r="ATO10" i="41" s="1"/>
  <c r="AYR10" i="41"/>
  <c r="ARA11" i="41"/>
  <c r="AON11" i="41"/>
  <c r="AYQ11" i="41"/>
  <c r="ARO13" i="41"/>
  <c r="APB13" i="41"/>
  <c r="AZE13" i="41"/>
  <c r="AOX10" i="41"/>
  <c r="ATX10" i="41" s="1"/>
  <c r="AZA10" i="41"/>
  <c r="ARK10" i="41"/>
  <c r="ARJ11" i="41"/>
  <c r="AOW11" i="41"/>
  <c r="ATW11" i="41" s="1"/>
  <c r="AYZ11" i="41"/>
  <c r="CBE11" i="41" s="1"/>
  <c r="APX10" i="41"/>
  <c r="AXN10" i="41"/>
  <c r="ANK10" i="41"/>
  <c r="ASK10" i="41" s="1"/>
  <c r="ASA11" i="41"/>
  <c r="APN11" i="41"/>
  <c r="AZQ11" i="41"/>
  <c r="AQN11" i="41"/>
  <c r="AOA11" i="41"/>
  <c r="ATA11" i="41" s="1"/>
  <c r="CCV11" i="41" s="1"/>
  <c r="AYD11" i="41"/>
  <c r="ASF12" i="41"/>
  <c r="APS12" i="41"/>
  <c r="AUS12" i="41" s="1"/>
  <c r="AZV12" i="41"/>
  <c r="AOS10" i="41"/>
  <c r="AYV10" i="41"/>
  <c r="ARF10" i="41"/>
  <c r="AQW11" i="41"/>
  <c r="AOJ11" i="41"/>
  <c r="AYM11" i="41"/>
  <c r="AQI13" i="41"/>
  <c r="ANV13" i="41"/>
  <c r="AXY13" i="41"/>
  <c r="AZM10" i="41"/>
  <c r="ARW10" i="41"/>
  <c r="APJ10" i="41"/>
  <c r="AUJ10" i="41" s="1"/>
  <c r="APA11" i="41"/>
  <c r="AZD11" i="41"/>
  <c r="ARN11" i="41"/>
  <c r="AZU11" i="41"/>
  <c r="CBZ11" i="41" s="1"/>
  <c r="ASE11" i="41"/>
  <c r="APR11" i="41"/>
  <c r="AUR11" i="41" s="1"/>
  <c r="AQI12" i="41"/>
  <c r="AXY12" i="41"/>
  <c r="ANV12" i="41"/>
  <c r="APZ13" i="41"/>
  <c r="AXP13" i="41"/>
  <c r="BZU13" i="41" s="1"/>
  <c r="ANM13" i="41"/>
  <c r="ASM13" i="41" s="1"/>
  <c r="AQC12" i="41"/>
  <c r="ANP12" i="41"/>
  <c r="ASP12" i="41" s="1"/>
  <c r="AXS12" i="41"/>
  <c r="ASF13" i="41"/>
  <c r="APS13" i="41"/>
  <c r="AZV13" i="41"/>
  <c r="AQD12" i="41"/>
  <c r="ANQ12" i="41"/>
  <c r="AXT12" i="41"/>
  <c r="AQC13" i="41"/>
  <c r="ANP13" i="41"/>
  <c r="AXS13" i="41"/>
  <c r="AQE12" i="41"/>
  <c r="ANR12" i="41"/>
  <c r="ASR12" i="41" s="1"/>
  <c r="AXU12" i="41"/>
  <c r="BZZ12" i="41" s="1"/>
  <c r="AQD13" i="41"/>
  <c r="ANQ13" i="41"/>
  <c r="AXT13" i="41"/>
  <c r="AQF12" i="41"/>
  <c r="ANS12" i="41"/>
  <c r="ASS12" i="41" s="1"/>
  <c r="CCN12" i="41" s="1"/>
  <c r="AXV12" i="41"/>
  <c r="APW13" i="41"/>
  <c r="ANJ13" i="41"/>
  <c r="ASJ13" i="41" s="1"/>
  <c r="AXM13" i="41"/>
  <c r="ANL12" i="41"/>
  <c r="AXO12" i="41"/>
  <c r="APY12" i="41"/>
  <c r="APO13" i="41"/>
  <c r="AUO13" i="41" s="1"/>
  <c r="CEJ13" i="41" s="1"/>
  <c r="AZR13" i="41"/>
  <c r="ASB13" i="41"/>
  <c r="AZL12" i="41"/>
  <c r="CBQ12" i="41" s="1"/>
  <c r="API12" i="41"/>
  <c r="AUI12" i="41" s="1"/>
  <c r="ARV12" i="41"/>
  <c r="AZC13" i="41"/>
  <c r="AOZ13" i="41"/>
  <c r="ARM13" i="41"/>
  <c r="AOZ14" i="41"/>
  <c r="AZC14" i="41"/>
  <c r="ARM14" i="41"/>
  <c r="ARP14" i="41"/>
  <c r="APC14" i="41"/>
  <c r="AZF14" i="41"/>
  <c r="ASD16" i="41"/>
  <c r="APQ16" i="41"/>
  <c r="AUQ16" i="41" s="1"/>
  <c r="AZT16" i="41"/>
  <c r="APL14" i="41"/>
  <c r="AZO14" i="41"/>
  <c r="ARY14" i="41"/>
  <c r="AQD14" i="41"/>
  <c r="AXT14" i="41"/>
  <c r="ANQ14" i="41"/>
  <c r="ASQ14" i="41" s="1"/>
  <c r="CCL14" i="41" s="1"/>
  <c r="ARG15" i="41"/>
  <c r="AOT15" i="41"/>
  <c r="AYW15" i="41"/>
  <c r="ART14" i="41"/>
  <c r="AZJ14" i="41"/>
  <c r="APG14" i="41"/>
  <c r="AXX14" i="41"/>
  <c r="AQH14" i="41"/>
  <c r="ANU14" i="41"/>
  <c r="ASU14" i="41" s="1"/>
  <c r="AQX15" i="41"/>
  <c r="AYN15" i="41"/>
  <c r="AOK15" i="41"/>
  <c r="ATK15" i="41" s="1"/>
  <c r="ASF15" i="41"/>
  <c r="APS15" i="41"/>
  <c r="AZV15" i="41"/>
  <c r="ARA15" i="41"/>
  <c r="AON15" i="41"/>
  <c r="ATN15" i="41" s="1"/>
  <c r="AYQ15" i="41"/>
  <c r="APV15" i="41"/>
  <c r="ANI15" i="41"/>
  <c r="ASI15" i="41" s="1"/>
  <c r="AXL15" i="41"/>
  <c r="AQU15" i="41"/>
  <c r="AOH15" i="41"/>
  <c r="ATH15" i="41" s="1"/>
  <c r="AYK15" i="41"/>
  <c r="APO15" i="41"/>
  <c r="AUO15" i="41" s="1"/>
  <c r="AZR15" i="41"/>
  <c r="ASB15" i="41"/>
  <c r="AYE15" i="41"/>
  <c r="CAJ15" i="41" s="1"/>
  <c r="AOB15" i="41"/>
  <c r="ATB15" i="41" s="1"/>
  <c r="AQO15" i="41"/>
  <c r="ARN16" i="41"/>
  <c r="APA16" i="41"/>
  <c r="AZD16" i="41"/>
  <c r="ARO16" i="41"/>
  <c r="APB16" i="41"/>
  <c r="AZE16" i="41"/>
  <c r="AQJ16" i="41"/>
  <c r="ANW16" i="41"/>
  <c r="AXZ16" i="41"/>
  <c r="ARQ16" i="41"/>
  <c r="APD16" i="41"/>
  <c r="AUD16" i="41" s="1"/>
  <c r="AZG16" i="41"/>
  <c r="AQD16" i="41"/>
  <c r="ANQ16" i="41"/>
  <c r="ASQ16" i="41" s="1"/>
  <c r="AXT16" i="41"/>
  <c r="ARC16" i="41"/>
  <c r="AOP16" i="41"/>
  <c r="ATP16" i="41" s="1"/>
  <c r="AYS16" i="41"/>
  <c r="AXT18" i="41"/>
  <c r="AQD18" i="41"/>
  <c r="ANQ18" i="41"/>
  <c r="APG16" i="41"/>
  <c r="AUG16" i="41" s="1"/>
  <c r="AZJ16" i="41"/>
  <c r="ART16" i="41"/>
  <c r="AXW16" i="41"/>
  <c r="AQG16" i="41"/>
  <c r="ANT16" i="41"/>
  <c r="AST16" i="41" s="1"/>
  <c r="ARQ17" i="41"/>
  <c r="AZG17" i="41"/>
  <c r="APD17" i="41"/>
  <c r="AUD17" i="41" s="1"/>
  <c r="APW17" i="41"/>
  <c r="ANJ17" i="41"/>
  <c r="AXM17" i="41"/>
  <c r="AQV17" i="41"/>
  <c r="AOI17" i="41"/>
  <c r="ATI17" i="41" s="1"/>
  <c r="AYL17" i="41"/>
  <c r="AZH18" i="41"/>
  <c r="ARR18" i="41"/>
  <c r="APE18" i="41"/>
  <c r="ARM17" i="41"/>
  <c r="AOZ17" i="41"/>
  <c r="ATZ17" i="41" s="1"/>
  <c r="AZC17" i="41"/>
  <c r="AZA19" i="41"/>
  <c r="AOX19" i="41"/>
  <c r="ARK19" i="41"/>
  <c r="ARV17" i="41"/>
  <c r="API17" i="41"/>
  <c r="AZL17" i="41"/>
  <c r="AOD17" i="41"/>
  <c r="AYG17" i="41"/>
  <c r="AQQ17" i="41"/>
  <c r="AYK18" i="41"/>
  <c r="AQU18" i="41"/>
  <c r="AOH18" i="41"/>
  <c r="ATH18" i="41" s="1"/>
  <c r="AZF17" i="41"/>
  <c r="APC17" i="41"/>
  <c r="ARP17" i="41"/>
  <c r="AYY19" i="41"/>
  <c r="AOV19" i="41"/>
  <c r="ATV19" i="41" s="1"/>
  <c r="ARI19" i="41"/>
  <c r="AZJ18" i="41"/>
  <c r="ART18" i="41"/>
  <c r="APG18" i="41"/>
  <c r="AXW18" i="41"/>
  <c r="AQG18" i="41"/>
  <c r="ANT18" i="41"/>
  <c r="ARF18" i="41"/>
  <c r="AYV18" i="41"/>
  <c r="AOS18" i="41"/>
  <c r="AZU18" i="41"/>
  <c r="ASE18" i="41"/>
  <c r="APR18" i="41"/>
  <c r="AOE18" i="41"/>
  <c r="AYH18" i="41"/>
  <c r="AQR18" i="41"/>
  <c r="AXK18" i="41"/>
  <c r="ANH18" i="41"/>
  <c r="APU18" i="41"/>
  <c r="AZW18" i="41"/>
  <c r="APT18" i="41"/>
  <c r="ASG18" i="41"/>
  <c r="AYO19" i="41"/>
  <c r="AOL19" i="41"/>
  <c r="ATL19" i="41" s="1"/>
  <c r="AQY19" i="41"/>
  <c r="ARZ19" i="41"/>
  <c r="AZP19" i="41"/>
  <c r="CBU19" i="41" s="1"/>
  <c r="APM19" i="41"/>
  <c r="AUM19" i="41" s="1"/>
  <c r="AZC19" i="41"/>
  <c r="ARM19" i="41"/>
  <c r="AOZ19" i="41"/>
  <c r="AXP19" i="41"/>
  <c r="APZ19" i="41"/>
  <c r="ANM19" i="41"/>
  <c r="AZV20" i="41"/>
  <c r="ASF20" i="41"/>
  <c r="APS20" i="41"/>
  <c r="AZF19" i="41"/>
  <c r="APC19" i="41"/>
  <c r="ARP19" i="41"/>
  <c r="AQO20" i="41"/>
  <c r="AYE20" i="41"/>
  <c r="AOB20" i="41"/>
  <c r="ATB20" i="41" s="1"/>
  <c r="AZB19" i="41"/>
  <c r="CBG19" i="41" s="1"/>
  <c r="ARL19" i="41"/>
  <c r="AOY19" i="41"/>
  <c r="ATY19" i="41" s="1"/>
  <c r="AQA21" i="41"/>
  <c r="AXQ21" i="41"/>
  <c r="ANN21" i="41"/>
  <c r="AYL20" i="41"/>
  <c r="AQV20" i="41"/>
  <c r="AOI20" i="41"/>
  <c r="AOI21" i="41"/>
  <c r="AYL21" i="41"/>
  <c r="AQV21" i="41"/>
  <c r="ASD21" i="41"/>
  <c r="AZT21" i="41"/>
  <c r="APQ21" i="41"/>
  <c r="AZJ20" i="41"/>
  <c r="APG20" i="41"/>
  <c r="AUG20" i="41" s="1"/>
  <c r="CEB20" i="41" s="1"/>
  <c r="ART20" i="41"/>
  <c r="ARM20" i="41"/>
  <c r="AZC20" i="41"/>
  <c r="AOZ20" i="41"/>
  <c r="ATZ20" i="41" s="1"/>
  <c r="AXN20" i="41"/>
  <c r="APX20" i="41"/>
  <c r="ANK20" i="41"/>
  <c r="ASK20" i="41" s="1"/>
  <c r="APG21" i="41"/>
  <c r="AUG21" i="41" s="1"/>
  <c r="ART21" i="41"/>
  <c r="AZJ21" i="41"/>
  <c r="AYW20" i="41"/>
  <c r="ARG20" i="41"/>
  <c r="AOT20" i="41"/>
  <c r="APK21" i="41"/>
  <c r="ARX21" i="41"/>
  <c r="AZN21" i="41"/>
  <c r="AXU20" i="41"/>
  <c r="AQE20" i="41"/>
  <c r="ANR20" i="41"/>
  <c r="ANW21" i="41"/>
  <c r="AQJ21" i="41"/>
  <c r="AXZ21" i="41"/>
  <c r="ANY21" i="41"/>
  <c r="ASY21" i="41" s="1"/>
  <c r="AYB21" i="41"/>
  <c r="AQL21" i="41"/>
  <c r="ARC21" i="41"/>
  <c r="AYS21" i="41"/>
  <c r="AOP21" i="41"/>
  <c r="ATP21" i="41" s="1"/>
  <c r="APX22" i="41"/>
  <c r="AXN22" i="41"/>
  <c r="ANK22" i="41"/>
  <c r="ASK22" i="41" s="1"/>
  <c r="CCF22" i="41" s="1"/>
  <c r="AYU21" i="41"/>
  <c r="AOR21" i="41"/>
  <c r="ARE21" i="41"/>
  <c r="AYJ22" i="41"/>
  <c r="AQT22" i="41"/>
  <c r="AOG22" i="41"/>
  <c r="AZG21" i="41"/>
  <c r="ARQ21" i="41"/>
  <c r="APD21" i="41"/>
  <c r="APN22" i="41"/>
  <c r="ASA22" i="41"/>
  <c r="AZQ22" i="41"/>
  <c r="AYC22" i="41"/>
  <c r="ANZ22" i="41"/>
  <c r="AQM22" i="41"/>
  <c r="AXP22" i="41"/>
  <c r="BZU22" i="41" s="1"/>
  <c r="ANM22" i="41"/>
  <c r="ASM22" i="41" s="1"/>
  <c r="APZ22" i="41"/>
  <c r="ASE22" i="41"/>
  <c r="AZU22" i="41"/>
  <c r="APR22" i="41"/>
  <c r="AUR22" i="41" s="1"/>
  <c r="AOV22" i="41"/>
  <c r="ARI22" i="41"/>
  <c r="AYY22" i="41"/>
  <c r="AOB22" i="41"/>
  <c r="ATB22" i="41" s="1"/>
  <c r="AYE22" i="41"/>
  <c r="AQO22" i="41"/>
  <c r="ARI7" i="41"/>
  <c r="AOV7" i="41"/>
  <c r="AYY7" i="41"/>
  <c r="BXF5" i="41"/>
  <c r="AQF5" i="41"/>
  <c r="ANS5" i="41"/>
  <c r="AXV5" i="41"/>
  <c r="AYE8" i="41"/>
  <c r="AQO8" i="41"/>
  <c r="AOB8" i="41"/>
  <c r="BXW6" i="41"/>
  <c r="BXE5" i="41"/>
  <c r="P5" i="41"/>
  <c r="O5" i="41"/>
  <c r="N5" i="41"/>
  <c r="APW5" i="41"/>
  <c r="ANJ5" i="41"/>
  <c r="AXM5" i="41"/>
  <c r="CBX6" i="41"/>
  <c r="BYH8" i="41"/>
  <c r="BXF7" i="41"/>
  <c r="BYB5" i="41"/>
  <c r="APV5" i="41"/>
  <c r="ANI5" i="41"/>
  <c r="AXL5" i="41"/>
  <c r="BZI7" i="41"/>
  <c r="ARX7" i="41"/>
  <c r="AZN7" i="41"/>
  <c r="APK7" i="41"/>
  <c r="BXK6" i="41"/>
  <c r="BXS5" i="41"/>
  <c r="ASW5" i="41"/>
  <c r="AQK5" i="41"/>
  <c r="ANX5" i="41"/>
  <c r="AYA5" i="41"/>
  <c r="ARU7" i="41"/>
  <c r="APH7" i="41"/>
  <c r="AZK7" i="41"/>
  <c r="ATL5" i="41"/>
  <c r="AUA6" i="41"/>
  <c r="CBI6" i="41" s="1"/>
  <c r="CCJ7" i="41"/>
  <c r="ATR8" i="41"/>
  <c r="BXZ5" i="41"/>
  <c r="BXO22" i="41"/>
  <c r="BZN22" i="41"/>
  <c r="BYQ22" i="41"/>
  <c r="BYJ22" i="41"/>
  <c r="CCZ22" i="41"/>
  <c r="BYV22" i="41"/>
  <c r="BYT22" i="41"/>
  <c r="BYD22" i="41"/>
  <c r="BYR21" i="41"/>
  <c r="BXL21" i="41"/>
  <c r="BYG20" i="41"/>
  <c r="BYL21" i="41"/>
  <c r="BXD22" i="41"/>
  <c r="BYQ21" i="41"/>
  <c r="BXC21" i="41"/>
  <c r="BYM20" i="41"/>
  <c r="BYN20" i="41"/>
  <c r="BYS20" i="41"/>
  <c r="I19" i="41"/>
  <c r="J19" i="41"/>
  <c r="H19" i="41"/>
  <c r="BYH20" i="41"/>
  <c r="BYX19" i="41"/>
  <c r="BZF19" i="41"/>
  <c r="BYL18" i="41"/>
  <c r="BYD19" i="41"/>
  <c r="CEA18" i="41"/>
  <c r="CDK18" i="41"/>
  <c r="BXT18" i="41"/>
  <c r="CDE19" i="41"/>
  <c r="BYA18" i="41"/>
  <c r="BXN18" i="41"/>
  <c r="BYW18" i="41"/>
  <c r="BYF18" i="41"/>
  <c r="BZC18" i="41"/>
  <c r="BYR17" i="41"/>
  <c r="BYY19" i="41"/>
  <c r="BYX17" i="41"/>
  <c r="BXR17" i="41"/>
  <c r="BYG17" i="41"/>
  <c r="BXW16" i="41"/>
  <c r="BYT16" i="41"/>
  <c r="BXM16" i="41"/>
  <c r="P16" i="41"/>
  <c r="O16" i="41"/>
  <c r="N16" i="41"/>
  <c r="BXD16" i="41"/>
  <c r="BZF16" i="41"/>
  <c r="BYG16" i="41"/>
  <c r="BYU15" i="41"/>
  <c r="BYT15" i="41"/>
  <c r="BZI15" i="41"/>
  <c r="BYN16" i="41"/>
  <c r="BXK16" i="41"/>
  <c r="BYQ15" i="41"/>
  <c r="BYP15" i="41"/>
  <c r="CDW15" i="41"/>
  <c r="BYF15" i="41"/>
  <c r="BZE15" i="41"/>
  <c r="BYD14" i="41"/>
  <c r="BZH15" i="41"/>
  <c r="CCM15" i="41"/>
  <c r="BYA14" i="41"/>
  <c r="BYU13" i="41"/>
  <c r="BYT13" i="41"/>
  <c r="BZD14" i="41"/>
  <c r="BXH14" i="41"/>
  <c r="BXW12" i="41"/>
  <c r="BYC13" i="41"/>
  <c r="BXF12" i="41"/>
  <c r="CCM12" i="41"/>
  <c r="CEH12" i="41"/>
  <c r="BZG13" i="41"/>
  <c r="BXL12" i="41"/>
  <c r="CDS14" i="41"/>
  <c r="BXD14" i="41"/>
  <c r="BZN13" i="41"/>
  <c r="BYY12" i="41"/>
  <c r="BYW14" i="41"/>
  <c r="BYH14" i="41"/>
  <c r="BYF13" i="41"/>
  <c r="G12" i="41"/>
  <c r="F12" i="41"/>
  <c r="E12" i="41"/>
  <c r="K12" i="41"/>
  <c r="BXQ12" i="41"/>
  <c r="L12" i="41"/>
  <c r="M12" i="41"/>
  <c r="BXT13" i="41"/>
  <c r="BYN11" i="41"/>
  <c r="BYG10" i="41"/>
  <c r="BYG13" i="41"/>
  <c r="BYM11" i="41"/>
  <c r="BYV10" i="41"/>
  <c r="BXC14" i="41"/>
  <c r="BXF11" i="41"/>
  <c r="CDR11" i="41"/>
  <c r="E13" i="41"/>
  <c r="BXT11" i="41"/>
  <c r="BZF12" i="41"/>
  <c r="BYY11" i="41"/>
  <c r="BXL10" i="41"/>
  <c r="BXF9" i="41"/>
  <c r="BXE9" i="41"/>
  <c r="BXF8" i="41"/>
  <c r="BZN10" i="41"/>
  <c r="BXT9" i="41"/>
  <c r="BYC8" i="41"/>
  <c r="BZE9" i="41"/>
  <c r="BYL13" i="41"/>
  <c r="BXN10" i="41"/>
  <c r="P9" i="41"/>
  <c r="BYW7" i="41"/>
  <c r="CEN9" i="41"/>
  <c r="BZH8" i="41"/>
  <c r="BYV7" i="41"/>
  <c r="BZE6" i="41"/>
  <c r="H11" i="41"/>
  <c r="CEB10" i="41"/>
  <c r="BYC10" i="41"/>
  <c r="BXE10" i="41"/>
  <c r="BYU7" i="41"/>
  <c r="BYC12" i="41"/>
  <c r="BXU12" i="41"/>
  <c r="BZO8" i="41"/>
  <c r="BYQ8" i="41"/>
  <c r="CDB8" i="41"/>
  <c r="BYS6" i="41"/>
  <c r="BYR6" i="41"/>
  <c r="ARI9" i="41"/>
  <c r="AOV9" i="41"/>
  <c r="ATV9" i="41" s="1"/>
  <c r="AYY9" i="41"/>
  <c r="E7" i="41"/>
  <c r="F7" i="41"/>
  <c r="APY7" i="41"/>
  <c r="ANL7" i="41"/>
  <c r="AXO7" i="41"/>
  <c r="AXX5" i="41"/>
  <c r="AQH5" i="41"/>
  <c r="ANU5" i="41"/>
  <c r="ASU5" i="41" s="1"/>
  <c r="ARM7" i="41"/>
  <c r="AOZ7" i="41"/>
  <c r="ATZ7" i="41" s="1"/>
  <c r="CDU7" i="41" s="1"/>
  <c r="AZC7" i="41"/>
  <c r="AXN6" i="41"/>
  <c r="APX6" i="41"/>
  <c r="ANK6" i="41"/>
  <c r="AOB5" i="41"/>
  <c r="AYE5" i="41"/>
  <c r="AQO5" i="41"/>
  <c r="ASA6" i="41"/>
  <c r="APN6" i="41"/>
  <c r="AUN6" i="41" s="1"/>
  <c r="AZQ6" i="41"/>
  <c r="ARZ7" i="41"/>
  <c r="APM7" i="41"/>
  <c r="AZP7" i="41"/>
  <c r="AQG9" i="41"/>
  <c r="ANT9" i="41"/>
  <c r="AXW9" i="41"/>
  <c r="APN7" i="41"/>
  <c r="AZQ7" i="41"/>
  <c r="ASA7" i="41"/>
  <c r="AQK9" i="41"/>
  <c r="ANX9" i="41"/>
  <c r="AYA9" i="41"/>
  <c r="ARL7" i="41"/>
  <c r="AZB7" i="41"/>
  <c r="AOY7" i="41"/>
  <c r="AQW8" i="41"/>
  <c r="AOJ8" i="41"/>
  <c r="AYM8" i="41"/>
  <c r="APQ7" i="41"/>
  <c r="AZT7" i="41"/>
  <c r="ASD7" i="41"/>
  <c r="AYX6" i="41"/>
  <c r="AOU6" i="41"/>
  <c r="ARH6" i="41"/>
  <c r="AYW7" i="41"/>
  <c r="ARG7" i="41"/>
  <c r="AOT7" i="41"/>
  <c r="ATT7" i="41" s="1"/>
  <c r="ASE8" i="41"/>
  <c r="APR8" i="41"/>
  <c r="AZU8" i="41"/>
  <c r="AQH9" i="41"/>
  <c r="ANU9" i="41"/>
  <c r="AXX9" i="41"/>
  <c r="AQZ12" i="41"/>
  <c r="AOM12" i="41"/>
  <c r="ATM12" i="41" s="1"/>
  <c r="AYP12" i="41"/>
  <c r="APC8" i="41"/>
  <c r="AZF8" i="41"/>
  <c r="ARP8" i="41"/>
  <c r="APB9" i="41"/>
  <c r="AUB9" i="41" s="1"/>
  <c r="AZE9" i="41"/>
  <c r="ARO9" i="41"/>
  <c r="ARH10" i="41"/>
  <c r="AYX10" i="41"/>
  <c r="AOU10" i="41"/>
  <c r="AQS8" i="41"/>
  <c r="AYI8" i="41"/>
  <c r="AOF8" i="41"/>
  <c r="ATF8" i="41" s="1"/>
  <c r="AQJ9" i="41"/>
  <c r="AXZ9" i="41"/>
  <c r="ANW9" i="41"/>
  <c r="ASW9" i="41" s="1"/>
  <c r="ARH11" i="41"/>
  <c r="AOU11" i="41"/>
  <c r="AYX11" i="41"/>
  <c r="AOP8" i="41"/>
  <c r="ATP8" i="41" s="1"/>
  <c r="AYS8" i="41"/>
  <c r="ARC8" i="41"/>
  <c r="ARB9" i="41"/>
  <c r="AOO9" i="41"/>
  <c r="ATO9" i="41" s="1"/>
  <c r="AYR9" i="41"/>
  <c r="AQS10" i="41"/>
  <c r="AOF10" i="41"/>
  <c r="ATF10" i="41" s="1"/>
  <c r="CDA10" i="41" s="1"/>
  <c r="AYI10" i="41"/>
  <c r="CAN10" i="41" s="1"/>
  <c r="AYD8" i="41"/>
  <c r="AQN8" i="41"/>
  <c r="AOA8" i="41"/>
  <c r="ANR9" i="41"/>
  <c r="ASR9" i="41" s="1"/>
  <c r="AXU9" i="41"/>
  <c r="AQE9" i="41"/>
  <c r="ASF11" i="41"/>
  <c r="APS11" i="41"/>
  <c r="AUS11" i="41" s="1"/>
  <c r="CEN11" i="41" s="1"/>
  <c r="AZV11" i="41"/>
  <c r="AZJ9" i="41"/>
  <c r="ART9" i="41"/>
  <c r="APG9" i="41"/>
  <c r="AUG9" i="41" s="1"/>
  <c r="ARJ10" i="41"/>
  <c r="AOW10" i="41"/>
  <c r="AYZ10" i="41"/>
  <c r="ARI11" i="41"/>
  <c r="AOV11" i="41"/>
  <c r="AYY11" i="41"/>
  <c r="APF14" i="41"/>
  <c r="AZI14" i="41"/>
  <c r="ARS14" i="41"/>
  <c r="APF10" i="41"/>
  <c r="AZI10" i="41"/>
  <c r="ARS10" i="41"/>
  <c r="ARR11" i="41"/>
  <c r="APE11" i="41"/>
  <c r="AZH11" i="41"/>
  <c r="AQF10" i="41"/>
  <c r="AXV10" i="41"/>
  <c r="ANS10" i="41"/>
  <c r="APW11" i="41"/>
  <c r="ANJ11" i="41"/>
  <c r="ASJ11" i="41" s="1"/>
  <c r="AXM11" i="41"/>
  <c r="AQV11" i="41"/>
  <c r="AOI11" i="41"/>
  <c r="AYL11" i="41"/>
  <c r="APA10" i="41"/>
  <c r="AUA10" i="41" s="1"/>
  <c r="AZD10" i="41"/>
  <c r="ARN10" i="41"/>
  <c r="ARE11" i="41"/>
  <c r="AOR11" i="41"/>
  <c r="AYU11" i="41"/>
  <c r="AZU10" i="41"/>
  <c r="ASE10" i="41"/>
  <c r="APR10" i="41"/>
  <c r="API11" i="41"/>
  <c r="AZL11" i="41"/>
  <c r="ARV11" i="41"/>
  <c r="AXQ11" i="41"/>
  <c r="AQA11" i="41"/>
  <c r="ANN11" i="41"/>
  <c r="AQQ12" i="41"/>
  <c r="AYG12" i="41"/>
  <c r="AOD12" i="41"/>
  <c r="AQH13" i="41"/>
  <c r="AXX13" i="41"/>
  <c r="ANU13" i="41"/>
  <c r="ASU13" i="41" s="1"/>
  <c r="AQK12" i="41"/>
  <c r="ANX12" i="41"/>
  <c r="AYA12" i="41"/>
  <c r="AQB13" i="41"/>
  <c r="ANO13" i="41"/>
  <c r="AXR13" i="41"/>
  <c r="AQL12" i="41"/>
  <c r="ANY12" i="41"/>
  <c r="AYB12" i="41"/>
  <c r="AQK13" i="41"/>
  <c r="ANX13" i="41"/>
  <c r="ASX13" i="41" s="1"/>
  <c r="AYA13" i="41"/>
  <c r="AQM12" i="41"/>
  <c r="ANZ12" i="41"/>
  <c r="ASZ12" i="41" s="1"/>
  <c r="CCU12" i="41" s="1"/>
  <c r="AYC12" i="41"/>
  <c r="CAH12" i="41" s="1"/>
  <c r="AQL13" i="41"/>
  <c r="ANY13" i="41"/>
  <c r="AYB13" i="41"/>
  <c r="AQN12" i="41"/>
  <c r="AOA12" i="41"/>
  <c r="AYD12" i="41"/>
  <c r="AQE13" i="41"/>
  <c r="ANR13" i="41"/>
  <c r="ASR13" i="41" s="1"/>
  <c r="CCM13" i="41" s="1"/>
  <c r="AXU13" i="41"/>
  <c r="ANT12" i="41"/>
  <c r="AXW12" i="41"/>
  <c r="AQG12" i="41"/>
  <c r="ANK13" i="41"/>
  <c r="ASK13" i="41" s="1"/>
  <c r="AXN13" i="41"/>
  <c r="APX13" i="41"/>
  <c r="AZT12" i="41"/>
  <c r="APQ12" i="41"/>
  <c r="AUQ12" i="41" s="1"/>
  <c r="ASD12" i="41"/>
  <c r="AZK13" i="41"/>
  <c r="APH13" i="41"/>
  <c r="ARU13" i="41"/>
  <c r="ARX14" i="41"/>
  <c r="APK14" i="41"/>
  <c r="AUK14" i="41" s="1"/>
  <c r="AZN14" i="41"/>
  <c r="CBS14" i="41" s="1"/>
  <c r="ANH14" i="41"/>
  <c r="ASH14" i="41" s="1"/>
  <c r="AXK14" i="41"/>
  <c r="APU14" i="41"/>
  <c r="APT14" i="41"/>
  <c r="AUT14" i="41" s="1"/>
  <c r="AZW14" i="41"/>
  <c r="ASG14" i="41"/>
  <c r="AQL14" i="41"/>
  <c r="AYB14" i="41"/>
  <c r="ANY14" i="41"/>
  <c r="ASY14" i="41" s="1"/>
  <c r="CCT14" i="41" s="1"/>
  <c r="ASB14" i="41"/>
  <c r="AZR14" i="41"/>
  <c r="APO14" i="41"/>
  <c r="AUO14" i="41" s="1"/>
  <c r="AYF14" i="41"/>
  <c r="CAK14" i="41" s="1"/>
  <c r="AQP14" i="41"/>
  <c r="AOC14" i="41"/>
  <c r="ATC14" i="41" s="1"/>
  <c r="ARF15" i="41"/>
  <c r="AYV15" i="41"/>
  <c r="AOS15" i="41"/>
  <c r="AQB15" i="41"/>
  <c r="ANO15" i="41"/>
  <c r="ASO15" i="41" s="1"/>
  <c r="AXR15" i="41"/>
  <c r="ARI15" i="41"/>
  <c r="AOV15" i="41"/>
  <c r="ATV15" i="41" s="1"/>
  <c r="CDQ15" i="41" s="1"/>
  <c r="AYY15" i="41"/>
  <c r="CBD15" i="41" s="1"/>
  <c r="AQD15" i="41"/>
  <c r="ANQ15" i="41"/>
  <c r="AXT15" i="41"/>
  <c r="ARC15" i="41"/>
  <c r="AOP15" i="41"/>
  <c r="AYS15" i="41"/>
  <c r="ANK15" i="41"/>
  <c r="AXN15" i="41"/>
  <c r="APX15" i="41"/>
  <c r="AYM15" i="41"/>
  <c r="AOJ15" i="41"/>
  <c r="AQW15" i="41"/>
  <c r="ARW16" i="41"/>
  <c r="APJ16" i="41"/>
  <c r="AZM16" i="41"/>
  <c r="AQR16" i="41"/>
  <c r="AOE16" i="41"/>
  <c r="AYH16" i="41"/>
  <c r="ARJ17" i="41"/>
  <c r="AOW17" i="41"/>
  <c r="ATW17" i="41" s="1"/>
  <c r="AYZ17" i="41"/>
  <c r="ARY16" i="41"/>
  <c r="APL16" i="41"/>
  <c r="AUL16" i="41" s="1"/>
  <c r="AZO16" i="41"/>
  <c r="CBT16" i="41" s="1"/>
  <c r="AQL16" i="41"/>
  <c r="ANY16" i="41"/>
  <c r="AYB16" i="41"/>
  <c r="ARZ17" i="41"/>
  <c r="APM17" i="41"/>
  <c r="AZP17" i="41"/>
  <c r="ARK16" i="41"/>
  <c r="AOX16" i="41"/>
  <c r="ATX16" i="41" s="1"/>
  <c r="AZA16" i="41"/>
  <c r="APO16" i="41"/>
  <c r="AZR16" i="41"/>
  <c r="ASB16" i="41"/>
  <c r="AYE16" i="41"/>
  <c r="CAJ16" i="41" s="1"/>
  <c r="AQO16" i="41"/>
  <c r="AOB16" i="41"/>
  <c r="ATB16" i="41" s="1"/>
  <c r="AQL17" i="41"/>
  <c r="ANY17" i="41"/>
  <c r="AYB17" i="41"/>
  <c r="ARY17" i="41"/>
  <c r="AZO17" i="41"/>
  <c r="APL17" i="41"/>
  <c r="AUL17" i="41" s="1"/>
  <c r="CEG17" i="41" s="1"/>
  <c r="AQE17" i="41"/>
  <c r="ANR17" i="41"/>
  <c r="ASR17" i="41" s="1"/>
  <c r="AXU17" i="41"/>
  <c r="BZZ17" i="41" s="1"/>
  <c r="ARD17" i="41"/>
  <c r="AOQ17" i="41"/>
  <c r="AYT17" i="41"/>
  <c r="AXM19" i="41"/>
  <c r="ANJ19" i="41"/>
  <c r="ASJ19" i="41" s="1"/>
  <c r="APW19" i="41"/>
  <c r="ARU17" i="41"/>
  <c r="APH17" i="41"/>
  <c r="AUH17" i="41" s="1"/>
  <c r="CEC17" i="41" s="1"/>
  <c r="AZK17" i="41"/>
  <c r="ASD17" i="41"/>
  <c r="APQ17" i="41"/>
  <c r="AZT17" i="41"/>
  <c r="AOL17" i="41"/>
  <c r="ATL17" i="41" s="1"/>
  <c r="AYO17" i="41"/>
  <c r="AQY17" i="41"/>
  <c r="AZQ18" i="41"/>
  <c r="ASA18" i="41"/>
  <c r="APN18" i="41"/>
  <c r="AZN17" i="41"/>
  <c r="APK17" i="41"/>
  <c r="ARX17" i="41"/>
  <c r="AZR18" i="41"/>
  <c r="ASB18" i="41"/>
  <c r="APO18" i="41"/>
  <c r="AUO18" i="41" s="1"/>
  <c r="CEJ18" i="41" s="1"/>
  <c r="AQO18" i="41"/>
  <c r="AOB18" i="41"/>
  <c r="AYE18" i="41"/>
  <c r="AXU19" i="41"/>
  <c r="ANR19" i="41"/>
  <c r="ASR19" i="41" s="1"/>
  <c r="AQE19" i="41"/>
  <c r="ARN18" i="41"/>
  <c r="APA18" i="41"/>
  <c r="AUA18" i="41" s="1"/>
  <c r="CDV18" i="41" s="1"/>
  <c r="AZD18" i="41"/>
  <c r="AQA18" i="41"/>
  <c r="ANN18" i="41"/>
  <c r="ASN18" i="41" s="1"/>
  <c r="AXQ18" i="41"/>
  <c r="BZV18" i="41" s="1"/>
  <c r="AOM18" i="41"/>
  <c r="ATM18" i="41" s="1"/>
  <c r="AYP18" i="41"/>
  <c r="AQZ18" i="41"/>
  <c r="AXS18" i="41"/>
  <c r="AQC18" i="41"/>
  <c r="ANP18" i="41"/>
  <c r="AZE19" i="41"/>
  <c r="APB19" i="41"/>
  <c r="ARO19" i="41"/>
  <c r="APU19" i="41"/>
  <c r="ANH19" i="41"/>
  <c r="ASH19" i="41" s="1"/>
  <c r="AXK19" i="41"/>
  <c r="BZP19" i="41" s="1"/>
  <c r="AZK19" i="41"/>
  <c r="CBP19" i="41" s="1"/>
  <c r="ARU19" i="41"/>
  <c r="APH19" i="41"/>
  <c r="AUH19" i="41" s="1"/>
  <c r="AXX19" i="41"/>
  <c r="AQH19" i="41"/>
  <c r="ANU19" i="41"/>
  <c r="AZN19" i="41"/>
  <c r="ARX19" i="41"/>
  <c r="APK19" i="41"/>
  <c r="AQZ20" i="41"/>
  <c r="AYP20" i="41"/>
  <c r="AOM20" i="41"/>
  <c r="ATM20" i="41" s="1"/>
  <c r="ART19" i="41"/>
  <c r="APG19" i="41"/>
  <c r="AZJ19" i="41"/>
  <c r="ANS21" i="41"/>
  <c r="ASS21" i="41" s="1"/>
  <c r="AXV21" i="41"/>
  <c r="AQF21" i="41"/>
  <c r="APY20" i="41"/>
  <c r="AXO20" i="41"/>
  <c r="ANL20" i="41"/>
  <c r="AOS20" i="41"/>
  <c r="AYV20" i="41"/>
  <c r="ARF20" i="41"/>
  <c r="APO21" i="41"/>
  <c r="AUO21" i="41" s="1"/>
  <c r="AZR21" i="41"/>
  <c r="ASB21" i="41"/>
  <c r="APQ20" i="41"/>
  <c r="AUQ20" i="41" s="1"/>
  <c r="AZT20" i="41"/>
  <c r="ASD20" i="41"/>
  <c r="ARL22" i="41"/>
  <c r="AZB22" i="41"/>
  <c r="AOY22" i="41"/>
  <c r="ATY22" i="41" s="1"/>
  <c r="APK20" i="41"/>
  <c r="ARX20" i="41"/>
  <c r="AZN20" i="41"/>
  <c r="ANU20" i="41"/>
  <c r="AXX20" i="41"/>
  <c r="AQH20" i="41"/>
  <c r="AXT22" i="41"/>
  <c r="AQD22" i="41"/>
  <c r="ANQ22" i="41"/>
  <c r="AZE20" i="41"/>
  <c r="ARO20" i="41"/>
  <c r="APB20" i="41"/>
  <c r="AYC20" i="41"/>
  <c r="ANZ20" i="41"/>
  <c r="AQM20" i="41"/>
  <c r="AOM21" i="41"/>
  <c r="ATM21" i="41" s="1"/>
  <c r="AQZ21" i="41"/>
  <c r="AYP21" i="41"/>
  <c r="AOG21" i="41"/>
  <c r="AYJ21" i="41"/>
  <c r="AQT21" i="41"/>
  <c r="ARK21" i="41"/>
  <c r="AZA21" i="41"/>
  <c r="AOX21" i="41"/>
  <c r="ARD22" i="41"/>
  <c r="AYT22" i="41"/>
  <c r="AOQ22" i="41"/>
  <c r="ATQ22" i="41" s="1"/>
  <c r="AZC21" i="41"/>
  <c r="ARM21" i="41"/>
  <c r="AOZ21" i="41"/>
  <c r="ATZ21" i="41" s="1"/>
  <c r="AXU22" i="41"/>
  <c r="ANR22" i="41"/>
  <c r="ASR22" i="41" s="1"/>
  <c r="CCM22" i="41" s="1"/>
  <c r="AQE22" i="41"/>
  <c r="AZP22" i="41"/>
  <c r="ARZ22" i="41"/>
  <c r="APM22" i="41"/>
  <c r="AZO21" i="41"/>
  <c r="ARY21" i="41"/>
  <c r="APL21" i="41"/>
  <c r="AUL21" i="41" s="1"/>
  <c r="AYS22" i="41"/>
  <c r="AOP22" i="41"/>
  <c r="ARC22" i="41"/>
  <c r="AXX22" i="41"/>
  <c r="ANU22" i="41"/>
  <c r="ASU22" i="41" s="1"/>
  <c r="AQH22" i="41"/>
  <c r="AQA22" i="41"/>
  <c r="ANN22" i="41"/>
  <c r="ASN22" i="41" s="1"/>
  <c r="AXQ22" i="41"/>
  <c r="APD22" i="41"/>
  <c r="ARQ22" i="41"/>
  <c r="AZG22" i="41"/>
  <c r="AOJ22" i="41"/>
  <c r="ATJ22" i="41" s="1"/>
  <c r="AYM22" i="41"/>
  <c r="AQW22" i="41"/>
  <c r="AUD7" i="41"/>
  <c r="ASU6" i="41"/>
  <c r="AQO7" i="41"/>
  <c r="AOB7" i="41"/>
  <c r="AYE7" i="41"/>
  <c r="BZJ5" i="41"/>
  <c r="APX5" i="41"/>
  <c r="ANK5" i="41"/>
  <c r="AXN5" i="41"/>
  <c r="BZK6" i="41"/>
  <c r="CDV6" i="41"/>
  <c r="ARU6" i="41"/>
  <c r="AZK6" i="41"/>
  <c r="APH6" i="41"/>
  <c r="BZI5" i="41"/>
  <c r="ASA5" i="41"/>
  <c r="APN5" i="41"/>
  <c r="AZQ5" i="41"/>
  <c r="BWX6" i="41"/>
  <c r="CGX6" i="41"/>
  <c r="BYD7" i="41"/>
  <c r="BXN6" i="41"/>
  <c r="BXT5" i="41"/>
  <c r="ARZ5" i="41"/>
  <c r="APM5" i="41"/>
  <c r="AZP5" i="41"/>
  <c r="BXU7" i="41"/>
  <c r="ARA7" i="41"/>
  <c r="AON7" i="41"/>
  <c r="AYQ7" i="41"/>
  <c r="BXK5" i="41"/>
  <c r="L5" i="41"/>
  <c r="CCR5" i="41"/>
  <c r="CEW5" i="41"/>
  <c r="BUW5" i="41"/>
  <c r="AQC5" i="41"/>
  <c r="ANP5" i="41"/>
  <c r="AXS5" i="41"/>
  <c r="BYG8" i="41"/>
  <c r="AQZ7" i="41"/>
  <c r="AYP7" i="41"/>
  <c r="AOM7" i="41"/>
  <c r="E5" i="41"/>
  <c r="CFL5" i="41"/>
  <c r="BVL5" i="41"/>
  <c r="BXC22" i="41"/>
  <c r="CDC22" i="41"/>
  <c r="BXQ22" i="41"/>
  <c r="BZD22" i="41"/>
  <c r="BXP22" i="41"/>
  <c r="N21" i="41"/>
  <c r="P21" i="41"/>
  <c r="O21" i="41"/>
  <c r="J22" i="41"/>
  <c r="I22" i="41"/>
  <c r="H22" i="41"/>
  <c r="BXF22" i="41"/>
  <c r="F20" i="41"/>
  <c r="E20" i="41"/>
  <c r="G20" i="41"/>
  <c r="BXY20" i="41"/>
  <c r="M20" i="41"/>
  <c r="L20" i="41"/>
  <c r="K20" i="41"/>
  <c r="BXV21" i="41"/>
  <c r="BXS20" i="41"/>
  <c r="BZO21" i="41"/>
  <c r="BZN21" i="41"/>
  <c r="BYA21" i="41"/>
  <c r="BXO20" i="41"/>
  <c r="BYT20" i="41"/>
  <c r="BXN20" i="41"/>
  <c r="BXX20" i="41"/>
  <c r="BXT19" i="41"/>
  <c r="M19" i="41"/>
  <c r="K19" i="41"/>
  <c r="L19" i="41"/>
  <c r="BXS19" i="41"/>
  <c r="BZC19" i="41"/>
  <c r="BYF20" i="41"/>
  <c r="BXY19" i="41"/>
  <c r="BXO19" i="41"/>
  <c r="BZI19" i="41"/>
  <c r="BZM18" i="41"/>
  <c r="F18" i="41"/>
  <c r="E18" i="41"/>
  <c r="G18" i="41"/>
  <c r="BXE18" i="41"/>
  <c r="BYZ18" i="41"/>
  <c r="BYJ18" i="41"/>
  <c r="BZB19" i="41"/>
  <c r="BXF19" i="41"/>
  <c r="BYH18" i="41"/>
  <c r="BYG18" i="41"/>
  <c r="BXQ18" i="41"/>
  <c r="CCI17" i="41"/>
  <c r="BYE18" i="41"/>
  <c r="BXW18" i="41"/>
  <c r="BXX17" i="41"/>
  <c r="BXT17" i="41"/>
  <c r="CDU17" i="41"/>
  <c r="BZO17" i="41"/>
  <c r="BYY17" i="41"/>
  <c r="BYI17" i="41"/>
  <c r="BXS17" i="41"/>
  <c r="BXC17" i="41"/>
  <c r="BZE17" i="41"/>
  <c r="BYY18" i="41"/>
  <c r="BYL16" i="41"/>
  <c r="BXE16" i="41"/>
  <c r="BZH16" i="41"/>
  <c r="BYE17" i="41"/>
  <c r="BXW17" i="41"/>
  <c r="M17" i="41"/>
  <c r="L17" i="41"/>
  <c r="K17" i="41"/>
  <c r="J16" i="41"/>
  <c r="I16" i="41"/>
  <c r="H16" i="41"/>
  <c r="BYX16" i="41"/>
  <c r="BXY16" i="41"/>
  <c r="CDF16" i="41"/>
  <c r="BYL15" i="41"/>
  <c r="BZA15" i="41"/>
  <c r="BYQ16" i="41"/>
  <c r="BYI15" i="41"/>
  <c r="BYH15" i="41"/>
  <c r="BXX15" i="41"/>
  <c r="CCW15" i="41"/>
  <c r="BXV14" i="41"/>
  <c r="L14" i="41"/>
  <c r="BYR15" i="41"/>
  <c r="BXT15" i="41"/>
  <c r="BXS14" i="41"/>
  <c r="I14" i="41"/>
  <c r="BXO12" i="41"/>
  <c r="BXU13" i="41"/>
  <c r="BZJ12" i="41"/>
  <c r="CCE12" i="41"/>
  <c r="BYK14" i="41"/>
  <c r="CCK12" i="41"/>
  <c r="BYB14" i="41"/>
  <c r="BZF13" i="41"/>
  <c r="BYQ12" i="41"/>
  <c r="BYC14" i="41"/>
  <c r="BXR14" i="41"/>
  <c r="BXX13" i="41"/>
  <c r="BXI12" i="41"/>
  <c r="BYZ13" i="41"/>
  <c r="BYB13" i="41"/>
  <c r="BYF11" i="41"/>
  <c r="BYE11" i="41"/>
  <c r="BYN10" i="41"/>
  <c r="BYM10" i="41"/>
  <c r="BXQ13" i="41"/>
  <c r="CDJ11" i="41"/>
  <c r="F13" i="41"/>
  <c r="BXL11" i="41"/>
  <c r="BYQ11" i="41"/>
  <c r="BXD10" i="41"/>
  <c r="BZI9" i="41"/>
  <c r="BZJ8" i="41"/>
  <c r="BZN11" i="41"/>
  <c r="BXZ10" i="41"/>
  <c r="P10" i="41"/>
  <c r="O10" i="41"/>
  <c r="N10" i="41"/>
  <c r="BXD9" i="41"/>
  <c r="BXU8" i="41"/>
  <c r="BYI9" i="41"/>
  <c r="BYK11" i="41"/>
  <c r="BYA10" i="41"/>
  <c r="BYW9" i="41"/>
  <c r="CED9" i="41"/>
  <c r="BXV13" i="41"/>
  <c r="BYL10" i="41"/>
  <c r="BYP9" i="41"/>
  <c r="CDI9" i="41"/>
  <c r="BXJ9" i="41"/>
  <c r="BYR8" i="41"/>
  <c r="BYN7" i="41"/>
  <c r="BYW6" i="41"/>
  <c r="I11" i="41"/>
  <c r="BZA10" i="41"/>
  <c r="BYM7" i="41"/>
  <c r="BZA12" i="41"/>
  <c r="BXS8" i="41"/>
  <c r="BXT7" i="41"/>
  <c r="BYK6" i="41"/>
  <c r="BZF7" i="41"/>
  <c r="AXP5" i="41"/>
  <c r="ANM5" i="41"/>
  <c r="APZ5" i="41"/>
  <c r="AQR7" i="41"/>
  <c r="AOE7" i="41"/>
  <c r="AYH7" i="41"/>
  <c r="BXG5" i="41"/>
  <c r="ANT5" i="41"/>
  <c r="AXW5" i="41"/>
  <c r="AQG5" i="41"/>
  <c r="APV7" i="41"/>
  <c r="ANI7" i="41"/>
  <c r="AXL7" i="41"/>
  <c r="APZ8" i="41"/>
  <c r="AXP8" i="41"/>
  <c r="ANM8" i="41"/>
  <c r="ARM9" i="41"/>
  <c r="AOZ9" i="41"/>
  <c r="ATZ9" i="41" s="1"/>
  <c r="AZC9" i="41"/>
  <c r="ANJ7" i="41"/>
  <c r="AXM7" i="41"/>
  <c r="APW7" i="41"/>
  <c r="AQA8" i="41"/>
  <c r="ANN8" i="41"/>
  <c r="AXQ8" i="41"/>
  <c r="ARQ9" i="41"/>
  <c r="APD9" i="41"/>
  <c r="AZG9" i="41"/>
  <c r="ART7" i="41"/>
  <c r="AZJ7" i="41"/>
  <c r="APG7" i="41"/>
  <c r="AUG7" i="41" s="1"/>
  <c r="ARM8" i="41"/>
  <c r="AOZ8" i="41"/>
  <c r="AZC8" i="41"/>
  <c r="ANM7" i="41"/>
  <c r="ASM7" i="41" s="1"/>
  <c r="AXP7" i="41"/>
  <c r="APZ7" i="41"/>
  <c r="AQW9" i="41"/>
  <c r="AOJ9" i="41"/>
  <c r="ATJ9" i="41" s="1"/>
  <c r="AYM9" i="41"/>
  <c r="AZF6" i="41"/>
  <c r="APC6" i="41"/>
  <c r="ARP6" i="41"/>
  <c r="AZE7" i="41"/>
  <c r="APB7" i="41"/>
  <c r="ARO7" i="41"/>
  <c r="ARA10" i="41"/>
  <c r="AON10" i="41"/>
  <c r="AYQ10" i="41"/>
  <c r="AQP9" i="41"/>
  <c r="AOC9" i="41"/>
  <c r="AYF9" i="41"/>
  <c r="ARG13" i="41"/>
  <c r="AOT13" i="41"/>
  <c r="ATT13" i="41" s="1"/>
  <c r="AYW13" i="41"/>
  <c r="CBB13" i="41" s="1"/>
  <c r="APK8" i="41"/>
  <c r="AZN8" i="41"/>
  <c r="ARX8" i="41"/>
  <c r="ARW9" i="41"/>
  <c r="APJ9" i="41"/>
  <c r="AZM9" i="41"/>
  <c r="ASC10" i="41"/>
  <c r="APP10" i="41"/>
  <c r="AUP10" i="41" s="1"/>
  <c r="AZS10" i="41"/>
  <c r="ARA8" i="41"/>
  <c r="AYQ8" i="41"/>
  <c r="AON8" i="41"/>
  <c r="ATN8" i="41" s="1"/>
  <c r="CDI8" i="41" s="1"/>
  <c r="AQR9" i="41"/>
  <c r="AYH9" i="41"/>
  <c r="AOE9" i="41"/>
  <c r="AOX8" i="41"/>
  <c r="ATX8" i="41" s="1"/>
  <c r="AZA8" i="41"/>
  <c r="ARK8" i="41"/>
  <c r="ARJ9" i="41"/>
  <c r="AOW9" i="41"/>
  <c r="AYZ9" i="41"/>
  <c r="ARP10" i="41"/>
  <c r="APC10" i="41"/>
  <c r="AUC10" i="41" s="1"/>
  <c r="AZF10" i="41"/>
  <c r="CBK10" i="41" s="1"/>
  <c r="AYL8" i="41"/>
  <c r="AQV8" i="41"/>
  <c r="AOI8" i="41"/>
  <c r="ATI8" i="41" s="1"/>
  <c r="ANZ9" i="41"/>
  <c r="ASZ9" i="41" s="1"/>
  <c r="AYC9" i="41"/>
  <c r="AQM9" i="41"/>
  <c r="AZR9" i="41"/>
  <c r="ASB9" i="41"/>
  <c r="APO9" i="41"/>
  <c r="ARR10" i="41"/>
  <c r="APE10" i="41"/>
  <c r="AUE10" i="41" s="1"/>
  <c r="AZH10" i="41"/>
  <c r="ARQ11" i="41"/>
  <c r="APD11" i="41"/>
  <c r="AZG11" i="41"/>
  <c r="APN10" i="41"/>
  <c r="AUN10" i="41" s="1"/>
  <c r="AZQ10" i="41"/>
  <c r="ASA10" i="41"/>
  <c r="ARZ11" i="41"/>
  <c r="APM11" i="41"/>
  <c r="AZP11" i="41"/>
  <c r="AQN10" i="41"/>
  <c r="AYD10" i="41"/>
  <c r="AOA10" i="41"/>
  <c r="ATA10" i="41" s="1"/>
  <c r="AQE11" i="41"/>
  <c r="ANR11" i="41"/>
  <c r="AXU11" i="41"/>
  <c r="ARX12" i="41"/>
  <c r="APK12" i="41"/>
  <c r="AZN12" i="41"/>
  <c r="ARD11" i="41"/>
  <c r="AOQ11" i="41"/>
  <c r="ATQ11" i="41" s="1"/>
  <c r="AYT11" i="41"/>
  <c r="AQA13" i="41"/>
  <c r="ANN13" i="41"/>
  <c r="ASN13" i="41" s="1"/>
  <c r="AXQ13" i="41"/>
  <c r="API10" i="41"/>
  <c r="AUI10" i="41" s="1"/>
  <c r="AZL10" i="41"/>
  <c r="ARV10" i="41"/>
  <c r="ARM11" i="41"/>
  <c r="AOZ11" i="41"/>
  <c r="AZC11" i="41"/>
  <c r="AXQ10" i="41"/>
  <c r="AQA10" i="41"/>
  <c r="ANN10" i="41"/>
  <c r="APQ11" i="41"/>
  <c r="AZT11" i="41"/>
  <c r="ASD11" i="41"/>
  <c r="AXY11" i="41"/>
  <c r="AQI11" i="41"/>
  <c r="ANV11" i="41"/>
  <c r="ASV11" i="41" s="1"/>
  <c r="AQR12" i="41"/>
  <c r="AOE12" i="41"/>
  <c r="AYH12" i="41"/>
  <c r="AQY12" i="41"/>
  <c r="AYO12" i="41"/>
  <c r="AOL12" i="41"/>
  <c r="AQP13" i="41"/>
  <c r="AYF13" i="41"/>
  <c r="AOC13" i="41"/>
  <c r="ATC13" i="41" s="1"/>
  <c r="AQS12" i="41"/>
  <c r="AOF12" i="41"/>
  <c r="AYI12" i="41"/>
  <c r="AQJ13" i="41"/>
  <c r="ANW13" i="41"/>
  <c r="AXZ13" i="41"/>
  <c r="AQT12" i="41"/>
  <c r="AOG12" i="41"/>
  <c r="AYJ12" i="41"/>
  <c r="AQS13" i="41"/>
  <c r="AOF13" i="41"/>
  <c r="ATF13" i="41" s="1"/>
  <c r="AYI13" i="41"/>
  <c r="CAN13" i="41" s="1"/>
  <c r="AQU12" i="41"/>
  <c r="AOH12" i="41"/>
  <c r="AYK12" i="41"/>
  <c r="AQT13" i="41"/>
  <c r="AOG13" i="41"/>
  <c r="AYJ13" i="41"/>
  <c r="AQI14" i="41"/>
  <c r="ANV14" i="41"/>
  <c r="ASV14" i="41" s="1"/>
  <c r="AXY14" i="41"/>
  <c r="AQV12" i="41"/>
  <c r="AOI12" i="41"/>
  <c r="ATI12" i="41" s="1"/>
  <c r="AYL12" i="41"/>
  <c r="AQM13" i="41"/>
  <c r="ANZ13" i="41"/>
  <c r="AYC13" i="41"/>
  <c r="AOB12" i="41"/>
  <c r="ATB12" i="41" s="1"/>
  <c r="AYE12" i="41"/>
  <c r="AQO12" i="41"/>
  <c r="ANS13" i="41"/>
  <c r="AXV13" i="41"/>
  <c r="AQF13" i="41"/>
  <c r="AXP12" i="41"/>
  <c r="ANM12" i="41"/>
  <c r="APZ12" i="41"/>
  <c r="AZS13" i="41"/>
  <c r="APP13" i="41"/>
  <c r="ASC13" i="41"/>
  <c r="ASF14" i="41"/>
  <c r="APS14" i="41"/>
  <c r="AZV14" i="41"/>
  <c r="ANP14" i="41"/>
  <c r="AXS14" i="41"/>
  <c r="AQC14" i="41"/>
  <c r="AQT14" i="41"/>
  <c r="AYJ14" i="41"/>
  <c r="AOG14" i="41"/>
  <c r="ATG14" i="41" s="1"/>
  <c r="CDB14" i="41" s="1"/>
  <c r="APX14" i="41"/>
  <c r="AXN14" i="41"/>
  <c r="ANK14" i="41"/>
  <c r="AYN14" i="41"/>
  <c r="AQX14" i="41"/>
  <c r="AOK14" i="41"/>
  <c r="ARN15" i="41"/>
  <c r="AZD15" i="41"/>
  <c r="APA15" i="41"/>
  <c r="AQJ15" i="41"/>
  <c r="ANW15" i="41"/>
  <c r="ASW15" i="41" s="1"/>
  <c r="AXZ15" i="41"/>
  <c r="CAE15" i="41" s="1"/>
  <c r="ARQ15" i="41"/>
  <c r="APD15" i="41"/>
  <c r="AZG15" i="41"/>
  <c r="AQL15" i="41"/>
  <c r="ANY15" i="41"/>
  <c r="AYB15" i="41"/>
  <c r="ARK15" i="41"/>
  <c r="AOX15" i="41"/>
  <c r="ATX15" i="41" s="1"/>
  <c r="AZA15" i="41"/>
  <c r="ANS15" i="41"/>
  <c r="AXV15" i="41"/>
  <c r="AQF15" i="41"/>
  <c r="AYU15" i="41"/>
  <c r="AOR15" i="41"/>
  <c r="ARE15" i="41"/>
  <c r="AQT17" i="41"/>
  <c r="AOG17" i="41"/>
  <c r="AYJ17" i="41"/>
  <c r="ASE16" i="41"/>
  <c r="APR16" i="41"/>
  <c r="AZU16" i="41"/>
  <c r="AQZ16" i="41"/>
  <c r="AOM16" i="41"/>
  <c r="ATM16" i="41" s="1"/>
  <c r="AYP16" i="41"/>
  <c r="CAU16" i="41" s="1"/>
  <c r="APU16" i="41"/>
  <c r="ANH16" i="41"/>
  <c r="AXK16" i="41"/>
  <c r="ASG16" i="41"/>
  <c r="APT16" i="41"/>
  <c r="AZW16" i="41"/>
  <c r="AQT16" i="41"/>
  <c r="AOG16" i="41"/>
  <c r="ATG16" i="41" s="1"/>
  <c r="AYJ16" i="41"/>
  <c r="ARS16" i="41"/>
  <c r="APF16" i="41"/>
  <c r="AUF16" i="41" s="1"/>
  <c r="CEA16" i="41" s="1"/>
  <c r="AZI16" i="41"/>
  <c r="ANK16" i="41"/>
  <c r="ASK16" i="41" s="1"/>
  <c r="AXN16" i="41"/>
  <c r="APX16" i="41"/>
  <c r="AYM16" i="41"/>
  <c r="AQW16" i="41"/>
  <c r="AOJ16" i="41"/>
  <c r="APU17" i="41"/>
  <c r="AXK17" i="41"/>
  <c r="ANH17" i="41"/>
  <c r="ASG17" i="41"/>
  <c r="AZW17" i="41"/>
  <c r="APT17" i="41"/>
  <c r="AUT17" i="41" s="1"/>
  <c r="AQM17" i="41"/>
  <c r="ANZ17" i="41"/>
  <c r="AYC17" i="41"/>
  <c r="ARL17" i="41"/>
  <c r="AOY17" i="41"/>
  <c r="AZB17" i="41"/>
  <c r="ASC17" i="41"/>
  <c r="APP17" i="41"/>
  <c r="AUP17" i="41" s="1"/>
  <c r="AZS17" i="41"/>
  <c r="APZ17" i="41"/>
  <c r="ANM17" i="41"/>
  <c r="ASM17" i="41" s="1"/>
  <c r="AXP17" i="41"/>
  <c r="AOT17" i="41"/>
  <c r="ATT17" i="41" s="1"/>
  <c r="AYW17" i="41"/>
  <c r="ARG17" i="41"/>
  <c r="AZV17" i="41"/>
  <c r="CCA17" i="41" s="1"/>
  <c r="APS17" i="41"/>
  <c r="AUS17" i="41" s="1"/>
  <c r="ASF17" i="41"/>
  <c r="AXN18" i="41"/>
  <c r="APX18" i="41"/>
  <c r="ANK18" i="41"/>
  <c r="AYM18" i="41"/>
  <c r="AQW18" i="41"/>
  <c r="AOJ18" i="41"/>
  <c r="ATJ18" i="41" s="1"/>
  <c r="AZO19" i="41"/>
  <c r="APL19" i="41"/>
  <c r="ARY19" i="41"/>
  <c r="AZL18" i="41"/>
  <c r="ARV18" i="41"/>
  <c r="API18" i="41"/>
  <c r="AXY18" i="41"/>
  <c r="AQI18" i="41"/>
  <c r="ANV18" i="41"/>
  <c r="AYX18" i="41"/>
  <c r="AOU18" i="41"/>
  <c r="ARH18" i="41"/>
  <c r="AYA18" i="41"/>
  <c r="CAF18" i="41" s="1"/>
  <c r="AQK18" i="41"/>
  <c r="ANX18" i="41"/>
  <c r="ASX18" i="41" s="1"/>
  <c r="CCS18" i="41" s="1"/>
  <c r="AYS19" i="41"/>
  <c r="CAX19" i="41" s="1"/>
  <c r="AOP19" i="41"/>
  <c r="ATP19" i="41" s="1"/>
  <c r="ARC19" i="41"/>
  <c r="AZU19" i="41"/>
  <c r="APR19" i="41"/>
  <c r="ASE19" i="41"/>
  <c r="AYA19" i="41"/>
  <c r="AQK19" i="41"/>
  <c r="ANX19" i="41"/>
  <c r="ASX19" i="41" s="1"/>
  <c r="ASC19" i="41"/>
  <c r="APP19" i="41"/>
  <c r="AZS19" i="41"/>
  <c r="AYF19" i="41"/>
  <c r="AQP19" i="41"/>
  <c r="AOC19" i="41"/>
  <c r="APE20" i="41"/>
  <c r="ARR20" i="41"/>
  <c r="AZH20" i="41"/>
  <c r="APS19" i="41"/>
  <c r="ASF19" i="41"/>
  <c r="AZV19" i="41"/>
  <c r="AZR19" i="41"/>
  <c r="ASB19" i="41"/>
  <c r="APO19" i="41"/>
  <c r="ANW20" i="41"/>
  <c r="AXZ20" i="41"/>
  <c r="AQJ20" i="41"/>
  <c r="ARQ20" i="41"/>
  <c r="APD20" i="41"/>
  <c r="AZG20" i="41"/>
  <c r="ASC20" i="41"/>
  <c r="AZS20" i="41"/>
  <c r="APP20" i="41"/>
  <c r="AUP20" i="41" s="1"/>
  <c r="AYZ22" i="41"/>
  <c r="ARJ22" i="41"/>
  <c r="AOW22" i="41"/>
  <c r="ATW22" i="41" s="1"/>
  <c r="AQS20" i="41"/>
  <c r="AOF20" i="41"/>
  <c r="ATF20" i="41" s="1"/>
  <c r="AYI20" i="41"/>
  <c r="AQI21" i="41"/>
  <c r="ANV21" i="41"/>
  <c r="ASV21" i="41" s="1"/>
  <c r="AXY21" i="41"/>
  <c r="AZM20" i="41"/>
  <c r="ARW20" i="41"/>
  <c r="APJ20" i="41"/>
  <c r="AYK20" i="41"/>
  <c r="AQU20" i="41"/>
  <c r="AOH20" i="41"/>
  <c r="APC21" i="41"/>
  <c r="ARP21" i="41"/>
  <c r="AZF21" i="41"/>
  <c r="AOO21" i="41"/>
  <c r="AYR21" i="41"/>
  <c r="ARB21" i="41"/>
  <c r="AQV22" i="41"/>
  <c r="AYL22" i="41"/>
  <c r="AOI22" i="41"/>
  <c r="ATI22" i="41" s="1"/>
  <c r="ARS21" i="41"/>
  <c r="AZI21" i="41"/>
  <c r="APF21" i="41"/>
  <c r="AZK21" i="41"/>
  <c r="APH21" i="41"/>
  <c r="ARU21" i="41"/>
  <c r="AZA22" i="41"/>
  <c r="ARK22" i="41"/>
  <c r="AOX22" i="41"/>
  <c r="AXK21" i="41"/>
  <c r="APU21" i="41"/>
  <c r="ANH21" i="41"/>
  <c r="AZW21" i="41"/>
  <c r="ASG21" i="41"/>
  <c r="APT21" i="41"/>
  <c r="AXL22" i="41"/>
  <c r="APV22" i="41"/>
  <c r="ANI22" i="41"/>
  <c r="AZI22" i="41"/>
  <c r="APF22" i="41"/>
  <c r="ARS22" i="41"/>
  <c r="AYF22" i="41"/>
  <c r="AOC22" i="41"/>
  <c r="AQP22" i="41"/>
  <c r="AQI22" i="41"/>
  <c r="AXY22" i="41"/>
  <c r="ANV22" i="41"/>
  <c r="AZO22" i="41"/>
  <c r="APL22" i="41"/>
  <c r="AUL22" i="41" s="1"/>
  <c r="ARY22" i="41"/>
  <c r="AOR22" i="41"/>
  <c r="AYU22" i="41"/>
  <c r="ARE22" i="41"/>
  <c r="BZB5" i="41"/>
  <c r="ASB5" i="41"/>
  <c r="APO5" i="41"/>
  <c r="AZR5" i="41"/>
  <c r="CGY6" i="41"/>
  <c r="BWY6" i="41"/>
  <c r="BZG7" i="41"/>
  <c r="BYM6" i="41"/>
  <c r="ARE6" i="41"/>
  <c r="AYU6" i="41"/>
  <c r="AOR6" i="41"/>
  <c r="BZA5" i="41"/>
  <c r="ARS5" i="41"/>
  <c r="APF5" i="41"/>
  <c r="AZI5" i="41"/>
  <c r="S5" i="41"/>
  <c r="R5" i="41"/>
  <c r="BZV5" i="41"/>
  <c r="Q5" i="41"/>
  <c r="BZF8" i="41"/>
  <c r="BXR8" i="41"/>
  <c r="BZB7" i="41"/>
  <c r="BZB6" i="41"/>
  <c r="BYL6" i="41"/>
  <c r="BXL5" i="41"/>
  <c r="ARR5" i="41"/>
  <c r="APE5" i="41"/>
  <c r="AZH5" i="41"/>
  <c r="BXS7" i="41"/>
  <c r="BYS7" i="41"/>
  <c r="AQG7" i="41"/>
  <c r="ANT7" i="41"/>
  <c r="AXW7" i="41"/>
  <c r="ASG6" i="41"/>
  <c r="AZW6" i="41"/>
  <c r="APT6" i="41"/>
  <c r="BZO5" i="41"/>
  <c r="BXC5" i="41"/>
  <c r="AUS5" i="41"/>
  <c r="ASG5" i="41"/>
  <c r="APT5" i="41"/>
  <c r="AZW5" i="41"/>
  <c r="APU5" i="41"/>
  <c r="ANH5" i="41"/>
  <c r="AXK5" i="41"/>
  <c r="BYA6" i="41"/>
  <c r="AQC7" i="41"/>
  <c r="ANP7" i="41"/>
  <c r="AXS7" i="41"/>
  <c r="BVR6" i="41"/>
  <c r="CFR6" i="41"/>
  <c r="CAR6" i="41"/>
  <c r="BXR5" i="41"/>
  <c r="BXL6" i="41"/>
  <c r="BYI5" i="41"/>
  <c r="BYX22" i="41"/>
  <c r="CDA22" i="41"/>
  <c r="BYP22" i="41"/>
  <c r="BYF22" i="41"/>
  <c r="BZF22" i="41"/>
  <c r="BZC21" i="41"/>
  <c r="BYW22" i="41"/>
  <c r="BZB22" i="41"/>
  <c r="G22" i="41"/>
  <c r="E22" i="41"/>
  <c r="BZJ21" i="41"/>
  <c r="BXD21" i="41"/>
  <c r="BXQ20" i="41"/>
  <c r="BXF21" i="41"/>
  <c r="CDC21" i="41"/>
  <c r="BYY21" i="41"/>
  <c r="BYX21" i="41"/>
  <c r="BZC20" i="41"/>
  <c r="BYC20" i="41"/>
  <c r="BXE20" i="41"/>
  <c r="BZL19" i="41"/>
  <c r="BYV19" i="41"/>
  <c r="BYF19" i="41"/>
  <c r="BXP19" i="41"/>
  <c r="BYV20" i="41"/>
  <c r="E19" i="41"/>
  <c r="G19" i="41"/>
  <c r="F19" i="41"/>
  <c r="CCQ19" i="41"/>
  <c r="BYX20" i="41"/>
  <c r="BZN19" i="41"/>
  <c r="BZE19" i="41"/>
  <c r="BZA19" i="41"/>
  <c r="CDT19" i="41"/>
  <c r="BZO18" i="41"/>
  <c r="BZI18" i="41"/>
  <c r="N18" i="41"/>
  <c r="O18" i="41"/>
  <c r="P18" i="41"/>
  <c r="BXK18" i="41"/>
  <c r="BZD18" i="41"/>
  <c r="BXP18" i="41"/>
  <c r="BXG18" i="41"/>
  <c r="BZH17" i="41"/>
  <c r="BZJ17" i="41"/>
  <c r="BYP17" i="41"/>
  <c r="BXJ17" i="41"/>
  <c r="BXY17" i="41"/>
  <c r="BXM17" i="41"/>
  <c r="BYD16" i="41"/>
  <c r="CDS16" i="41"/>
  <c r="BYZ16" i="41"/>
  <c r="BZC17" i="41"/>
  <c r="E17" i="41"/>
  <c r="F17" i="41"/>
  <c r="G17" i="41"/>
  <c r="CCH17" i="41"/>
  <c r="BYP16" i="41"/>
  <c r="BYF17" i="41"/>
  <c r="M16" i="41"/>
  <c r="L16" i="41"/>
  <c r="BXQ16" i="41"/>
  <c r="K16" i="41"/>
  <c r="BYD15" i="41"/>
  <c r="BYF16" i="41"/>
  <c r="G15" i="41"/>
  <c r="F15" i="41"/>
  <c r="E15" i="41"/>
  <c r="BYA15" i="41"/>
  <c r="BXZ15" i="41"/>
  <c r="BXP15" i="41"/>
  <c r="CCO15" i="41"/>
  <c r="BXP16" i="41"/>
  <c r="BXN14" i="41"/>
  <c r="BYG15" i="41"/>
  <c r="BYE13" i="41"/>
  <c r="BYN12" i="41"/>
  <c r="BXG12" i="41"/>
  <c r="BZB12" i="41"/>
  <c r="BYQ13" i="41"/>
  <c r="BZH12" i="41"/>
  <c r="BYX13" i="41"/>
  <c r="BYI12" i="41"/>
  <c r="CDP12" i="41"/>
  <c r="BXG14" i="41"/>
  <c r="BXP13" i="41"/>
  <c r="BZM12" i="41"/>
  <c r="CEL12" i="41"/>
  <c r="BYW13" i="41"/>
  <c r="BXQ10" i="41"/>
  <c r="BXW11" i="41"/>
  <c r="BYF10" i="41"/>
  <c r="BZB11" i="41"/>
  <c r="BXD11" i="41"/>
  <c r="BYI11" i="41"/>
  <c r="BZH10" i="41"/>
  <c r="BYP11" i="41"/>
  <c r="BZA9" i="41"/>
  <c r="BYH11" i="41"/>
  <c r="I10" i="41"/>
  <c r="H10" i="41"/>
  <c r="J10" i="41"/>
  <c r="M8" i="41"/>
  <c r="BXM8" i="41"/>
  <c r="L8" i="41"/>
  <c r="K8" i="41"/>
  <c r="BXC10" i="41"/>
  <c r="CDG9" i="41"/>
  <c r="CDP8" i="41"/>
  <c r="BYO9" i="41"/>
  <c r="BXN13" i="41"/>
  <c r="BZC10" i="41"/>
  <c r="BYB8" i="41"/>
  <c r="BYF7" i="41"/>
  <c r="BYO6" i="41"/>
  <c r="BYE7" i="41"/>
  <c r="CDD12" i="41"/>
  <c r="BXE12" i="41"/>
  <c r="BZG8" i="41"/>
  <c r="BXL7" i="41"/>
  <c r="BYC6" i="41"/>
  <c r="BYB6" i="41"/>
  <c r="AZT5" i="41"/>
  <c r="APQ5" i="41"/>
  <c r="ASD5" i="41"/>
  <c r="BYI7" i="41"/>
  <c r="APU7" i="41"/>
  <c r="ANH7" i="41"/>
  <c r="ASH7" i="41" s="1"/>
  <c r="CCC7" i="41" s="1"/>
  <c r="AXK7" i="41"/>
  <c r="BZK5" i="41"/>
  <c r="ANL5" i="41"/>
  <c r="ASL5" i="41" s="1"/>
  <c r="AXO5" i="41"/>
  <c r="APY5" i="41"/>
  <c r="AQD7" i="41"/>
  <c r="ANQ7" i="41"/>
  <c r="AXT7" i="41"/>
  <c r="AQP8" i="41"/>
  <c r="AYF8" i="41"/>
  <c r="AOC8" i="41"/>
  <c r="ATC8" i="41" s="1"/>
  <c r="AYD6" i="41"/>
  <c r="AQN6" i="41"/>
  <c r="AOA6" i="41"/>
  <c r="ANR7" i="41"/>
  <c r="ASR7" i="41" s="1"/>
  <c r="AXU7" i="41"/>
  <c r="AQE7" i="41"/>
  <c r="AQQ8" i="41"/>
  <c r="AOD8" i="41"/>
  <c r="ATD8" i="41" s="1"/>
  <c r="AYG8" i="41"/>
  <c r="ASB7" i="41"/>
  <c r="AZR7" i="41"/>
  <c r="APO7" i="41"/>
  <c r="ASC8" i="41"/>
  <c r="APP8" i="41"/>
  <c r="AZS8" i="41"/>
  <c r="AOD6" i="41"/>
  <c r="ATD6" i="41" s="1"/>
  <c r="AYG6" i="41"/>
  <c r="AQQ6" i="41"/>
  <c r="ANU7" i="41"/>
  <c r="AXX7" i="41"/>
  <c r="AQH7" i="41"/>
  <c r="AQH8" i="41"/>
  <c r="ANU8" i="41"/>
  <c r="ASU8" i="41" s="1"/>
  <c r="AXX8" i="41"/>
  <c r="CAC8" i="41" s="1"/>
  <c r="ASC9" i="41"/>
  <c r="APP9" i="41"/>
  <c r="AZS9" i="41"/>
  <c r="AZN6" i="41"/>
  <c r="APK6" i="41"/>
  <c r="ARX6" i="41"/>
  <c r="AZM7" i="41"/>
  <c r="ARW7" i="41"/>
  <c r="APJ7" i="41"/>
  <c r="APV8" i="41"/>
  <c r="ANI8" i="41"/>
  <c r="ASI8" i="41" s="1"/>
  <c r="AXL8" i="41"/>
  <c r="BZQ8" i="41" s="1"/>
  <c r="APY9" i="41"/>
  <c r="ANL9" i="41"/>
  <c r="AXO9" i="41"/>
  <c r="AQX9" i="41"/>
  <c r="AOK9" i="41"/>
  <c r="ATK9" i="41" s="1"/>
  <c r="AYN9" i="41"/>
  <c r="AQJ10" i="41"/>
  <c r="AXZ10" i="41"/>
  <c r="ANW10" i="41"/>
  <c r="ASW10" i="41" s="1"/>
  <c r="APS8" i="41"/>
  <c r="AZV8" i="41"/>
  <c r="ASF8" i="41"/>
  <c r="ASE9" i="41"/>
  <c r="APR9" i="41"/>
  <c r="AZU9" i="41"/>
  <c r="ARI8" i="41"/>
  <c r="AYY8" i="41"/>
  <c r="AOV8" i="41"/>
  <c r="AQZ9" i="41"/>
  <c r="AYP9" i="41"/>
  <c r="AOM9" i="41"/>
  <c r="ATM9" i="41" s="1"/>
  <c r="ARP11" i="41"/>
  <c r="APC11" i="41"/>
  <c r="AUC11" i="41" s="1"/>
  <c r="CDX11" i="41" s="1"/>
  <c r="AZF11" i="41"/>
  <c r="CBK11" i="41" s="1"/>
  <c r="APF8" i="41"/>
  <c r="AUF8" i="41" s="1"/>
  <c r="AZI8" i="41"/>
  <c r="ARS8" i="41"/>
  <c r="ARR9" i="41"/>
  <c r="APE9" i="41"/>
  <c r="AUE9" i="41" s="1"/>
  <c r="AZH9" i="41"/>
  <c r="AYT8" i="41"/>
  <c r="ARD8" i="41"/>
  <c r="AOQ8" i="41"/>
  <c r="AOH9" i="41"/>
  <c r="AYK9" i="41"/>
  <c r="AQU9" i="41"/>
  <c r="AQB10" i="41"/>
  <c r="ANO10" i="41"/>
  <c r="AXR10" i="41"/>
  <c r="AXN9" i="41"/>
  <c r="APX9" i="41"/>
  <c r="ANK9" i="41"/>
  <c r="AQB11" i="41"/>
  <c r="ANO11" i="41"/>
  <c r="ASO11" i="41" s="1"/>
  <c r="AXR11" i="41"/>
  <c r="BZW11" i="41" s="1"/>
  <c r="ARZ10" i="41"/>
  <c r="APM10" i="41"/>
  <c r="AUM10" i="41" s="1"/>
  <c r="AZP10" i="41"/>
  <c r="CBU10" i="41" s="1"/>
  <c r="ARY11" i="41"/>
  <c r="APL11" i="41"/>
  <c r="AZO11" i="41"/>
  <c r="ANJ10" i="41"/>
  <c r="ASJ10" i="41" s="1"/>
  <c r="AXM10" i="41"/>
  <c r="BZR10" i="41" s="1"/>
  <c r="APW10" i="41"/>
  <c r="APV11" i="41"/>
  <c r="ANI11" i="41"/>
  <c r="ASI11" i="41" s="1"/>
  <c r="AXL11" i="41"/>
  <c r="AQV10" i="41"/>
  <c r="AYL10" i="41"/>
  <c r="AOI10" i="41"/>
  <c r="AQM11" i="41"/>
  <c r="ANZ11" i="41"/>
  <c r="AYC11" i="41"/>
  <c r="ARL11" i="41"/>
  <c r="AOY11" i="41"/>
  <c r="AZB11" i="41"/>
  <c r="APQ10" i="41"/>
  <c r="AZT10" i="41"/>
  <c r="ASD10" i="41"/>
  <c r="ARU11" i="41"/>
  <c r="APH11" i="41"/>
  <c r="AUH11" i="41" s="1"/>
  <c r="CEC11" i="41" s="1"/>
  <c r="AZK11" i="41"/>
  <c r="CBP11" i="41" s="1"/>
  <c r="AXY10" i="41"/>
  <c r="AQI10" i="41"/>
  <c r="ANV10" i="41"/>
  <c r="ANM11" i="41"/>
  <c r="ASM11" i="41" s="1"/>
  <c r="AXP11" i="41"/>
  <c r="BZU11" i="41" s="1"/>
  <c r="APZ11" i="41"/>
  <c r="AYG11" i="41"/>
  <c r="AQQ11" i="41"/>
  <c r="AOD11" i="41"/>
  <c r="ARG12" i="41"/>
  <c r="AYW12" i="41"/>
  <c r="AOT12" i="41"/>
  <c r="AQX13" i="41"/>
  <c r="AYN13" i="41"/>
  <c r="AOK13" i="41"/>
  <c r="ANL14" i="41"/>
  <c r="AXO14" i="41"/>
  <c r="APY14" i="41"/>
  <c r="ARA12" i="41"/>
  <c r="AON12" i="41"/>
  <c r="ATN12" i="41" s="1"/>
  <c r="CDI12" i="41" s="1"/>
  <c r="AYQ12" i="41"/>
  <c r="CAV12" i="41" s="1"/>
  <c r="AQR13" i="41"/>
  <c r="AOE13" i="41"/>
  <c r="ATE13" i="41" s="1"/>
  <c r="CCZ13" i="41" s="1"/>
  <c r="AYH13" i="41"/>
  <c r="CAM13" i="41" s="1"/>
  <c r="ARB12" i="41"/>
  <c r="AOO12" i="41"/>
  <c r="AYR12" i="41"/>
  <c r="ARA13" i="41"/>
  <c r="AON13" i="41"/>
  <c r="ATN13" i="41" s="1"/>
  <c r="AYQ13" i="41"/>
  <c r="ANT14" i="41"/>
  <c r="AQG14" i="41"/>
  <c r="AXW14" i="41"/>
  <c r="ARC12" i="41"/>
  <c r="AOP12" i="41"/>
  <c r="AYS12" i="41"/>
  <c r="ARB13" i="41"/>
  <c r="AOO13" i="41"/>
  <c r="AYR13" i="41"/>
  <c r="AOR14" i="41"/>
  <c r="ARE14" i="41"/>
  <c r="AYU14" i="41"/>
  <c r="ARD12" i="41"/>
  <c r="AOQ12" i="41"/>
  <c r="ATQ12" i="41" s="1"/>
  <c r="CDL12" i="41" s="1"/>
  <c r="AYT12" i="41"/>
  <c r="CAY12" i="41" s="1"/>
  <c r="AQU13" i="41"/>
  <c r="AOH13" i="41"/>
  <c r="ATH13" i="41" s="1"/>
  <c r="AYK13" i="41"/>
  <c r="CAP13" i="41" s="1"/>
  <c r="AOJ12" i="41"/>
  <c r="ATJ12" i="41" s="1"/>
  <c r="AYM12" i="41"/>
  <c r="AQW12" i="41"/>
  <c r="AOA13" i="41"/>
  <c r="ATA13" i="41" s="1"/>
  <c r="AYD13" i="41"/>
  <c r="CAI13" i="41" s="1"/>
  <c r="AQN13" i="41"/>
  <c r="AXX12" i="41"/>
  <c r="ANU12" i="41"/>
  <c r="AQH12" i="41"/>
  <c r="AXO13" i="41"/>
  <c r="ANL13" i="41"/>
  <c r="APY13" i="41"/>
  <c r="AQB14" i="41"/>
  <c r="ANO14" i="41"/>
  <c r="AXR14" i="41"/>
  <c r="ANX14" i="41"/>
  <c r="AYA14" i="41"/>
  <c r="AQK14" i="41"/>
  <c r="ARB14" i="41"/>
  <c r="AYR14" i="41"/>
  <c r="AOO14" i="41"/>
  <c r="ATO14" i="41" s="1"/>
  <c r="AQY15" i="41"/>
  <c r="AOL15" i="41"/>
  <c r="ATL15" i="41" s="1"/>
  <c r="AYO15" i="41"/>
  <c r="CAT15" i="41" s="1"/>
  <c r="AQF14" i="41"/>
  <c r="AXV14" i="41"/>
  <c r="ANS14" i="41"/>
  <c r="AYV14" i="41"/>
  <c r="ARF14" i="41"/>
  <c r="AOS14" i="41"/>
  <c r="ASE15" i="41"/>
  <c r="APR15" i="41"/>
  <c r="AUR15" i="41" s="1"/>
  <c r="AZU15" i="41"/>
  <c r="ARV15" i="41"/>
  <c r="AZL15" i="41"/>
  <c r="API15" i="41"/>
  <c r="AQR15" i="41"/>
  <c r="AOE15" i="41"/>
  <c r="AYH15" i="41"/>
  <c r="APZ16" i="41"/>
  <c r="ANM16" i="41"/>
  <c r="AXP16" i="41"/>
  <c r="ARY15" i="41"/>
  <c r="APL15" i="41"/>
  <c r="AUL15" i="41" s="1"/>
  <c r="AZO15" i="41"/>
  <c r="CBT15" i="41" s="1"/>
  <c r="AQT15" i="41"/>
  <c r="AOG15" i="41"/>
  <c r="ATG15" i="41" s="1"/>
  <c r="AYJ15" i="41"/>
  <c r="CAO15" i="41" s="1"/>
  <c r="AQP16" i="41"/>
  <c r="AOC16" i="41"/>
  <c r="AYF16" i="41"/>
  <c r="ARS15" i="41"/>
  <c r="APF15" i="41"/>
  <c r="AUF15" i="41" s="1"/>
  <c r="AZI15" i="41"/>
  <c r="AOA15" i="41"/>
  <c r="AYD15" i="41"/>
  <c r="AQN15" i="41"/>
  <c r="ARF16" i="41"/>
  <c r="AOS16" i="41"/>
  <c r="AYV16" i="41"/>
  <c r="AZC15" i="41"/>
  <c r="AOZ15" i="41"/>
  <c r="ARM15" i="41"/>
  <c r="AQA16" i="41"/>
  <c r="ANN16" i="41"/>
  <c r="AXQ16" i="41"/>
  <c r="ARH16" i="41"/>
  <c r="AOU16" i="41"/>
  <c r="ATU16" i="41" s="1"/>
  <c r="AYX16" i="41"/>
  <c r="CBC16" i="41" s="1"/>
  <c r="AQC16" i="41"/>
  <c r="ANP16" i="41"/>
  <c r="ASP16" i="41" s="1"/>
  <c r="CCK16" i="41" s="1"/>
  <c r="AXS16" i="41"/>
  <c r="BZX16" i="41" s="1"/>
  <c r="ARB16" i="41"/>
  <c r="AOO16" i="41"/>
  <c r="AYR16" i="41"/>
  <c r="ASA16" i="41"/>
  <c r="APN16" i="41"/>
  <c r="AUN16" i="41" s="1"/>
  <c r="AZQ16" i="41"/>
  <c r="ANS16" i="41"/>
  <c r="AXV16" i="41"/>
  <c r="AQF16" i="41"/>
  <c r="AYU16" i="41"/>
  <c r="ARE16" i="41"/>
  <c r="AOR16" i="41"/>
  <c r="ATR16" i="41" s="1"/>
  <c r="AQC17" i="41"/>
  <c r="AXS17" i="41"/>
  <c r="ANP17" i="41"/>
  <c r="AQU17" i="41"/>
  <c r="AOH17" i="41"/>
  <c r="AYK17" i="41"/>
  <c r="AXU18" i="41"/>
  <c r="AQE18" i="41"/>
  <c r="ANR18" i="41"/>
  <c r="ASR18" i="41" s="1"/>
  <c r="ART17" i="41"/>
  <c r="APG17" i="41"/>
  <c r="AUG17" i="41" s="1"/>
  <c r="AZJ17" i="41"/>
  <c r="CBO17" i="41" s="1"/>
  <c r="APY17" i="41"/>
  <c r="ANL17" i="41"/>
  <c r="AXO17" i="41"/>
  <c r="AQH17" i="41"/>
  <c r="ANU17" i="41"/>
  <c r="ASU17" i="41" s="1"/>
  <c r="AXX17" i="41"/>
  <c r="APB17" i="41"/>
  <c r="AZE17" i="41"/>
  <c r="ARO17" i="41"/>
  <c r="AXR17" i="41"/>
  <c r="ANO17" i="41"/>
  <c r="AQB17" i="41"/>
  <c r="AXV18" i="41"/>
  <c r="CAA18" i="41" s="1"/>
  <c r="AQF18" i="41"/>
  <c r="ANS18" i="41"/>
  <c r="ASS18" i="41" s="1"/>
  <c r="ARE18" i="41"/>
  <c r="AYU18" i="41"/>
  <c r="AOR18" i="41"/>
  <c r="ASD18" i="41"/>
  <c r="APQ18" i="41"/>
  <c r="AUQ18" i="41" s="1"/>
  <c r="AZT18" i="41"/>
  <c r="CBY18" i="41" s="1"/>
  <c r="AQQ18" i="41"/>
  <c r="AOD18" i="41"/>
  <c r="ATD18" i="41" s="1"/>
  <c r="AYG18" i="41"/>
  <c r="CAL18" i="41" s="1"/>
  <c r="AOF19" i="41"/>
  <c r="ATF19" i="41" s="1"/>
  <c r="AYI19" i="41"/>
  <c r="AQS19" i="41"/>
  <c r="APC18" i="41"/>
  <c r="AUC18" i="41" s="1"/>
  <c r="CDX18" i="41" s="1"/>
  <c r="AZF18" i="41"/>
  <c r="CBK18" i="41" s="1"/>
  <c r="ARP18" i="41"/>
  <c r="AYI18" i="41"/>
  <c r="AQS18" i="41"/>
  <c r="AOF18" i="41"/>
  <c r="AYQ19" i="41"/>
  <c r="ARA19" i="41"/>
  <c r="AON19" i="41"/>
  <c r="ATN19" i="41" s="1"/>
  <c r="CDI19" i="41" s="1"/>
  <c r="AXL19" i="41"/>
  <c r="BZQ19" i="41" s="1"/>
  <c r="APV19" i="41"/>
  <c r="ANI19" i="41"/>
  <c r="ASI19" i="41" s="1"/>
  <c r="APY19" i="41"/>
  <c r="AXO19" i="41"/>
  <c r="ANL19" i="41"/>
  <c r="AYN19" i="41"/>
  <c r="AQX19" i="41"/>
  <c r="AOK19" i="41"/>
  <c r="ATK19" i="41" s="1"/>
  <c r="AXR19" i="41"/>
  <c r="AQB19" i="41"/>
  <c r="ANO19" i="41"/>
  <c r="ASO19" i="41" s="1"/>
  <c r="APX19" i="41"/>
  <c r="AXN19" i="41"/>
  <c r="ANK19" i="41"/>
  <c r="AOG20" i="41"/>
  <c r="AQT20" i="41"/>
  <c r="AYJ20" i="41"/>
  <c r="AQQ21" i="41"/>
  <c r="AYG21" i="41"/>
  <c r="AOD21" i="41"/>
  <c r="AZR20" i="41"/>
  <c r="APO20" i="41"/>
  <c r="ASB20" i="41"/>
  <c r="AYT20" i="41"/>
  <c r="AOQ20" i="41"/>
  <c r="ARD20" i="41"/>
  <c r="ARO21" i="41"/>
  <c r="APB21" i="41"/>
  <c r="AZE21" i="41"/>
  <c r="AQF22" i="41"/>
  <c r="AXV22" i="41"/>
  <c r="ANS22" i="41"/>
  <c r="ASS22" i="41" s="1"/>
  <c r="AZU20" i="41"/>
  <c r="ASE20" i="41"/>
  <c r="APR20" i="41"/>
  <c r="AUR20" i="41" s="1"/>
  <c r="AQN22" i="41"/>
  <c r="AOA22" i="41"/>
  <c r="AYD22" i="41"/>
  <c r="AYS20" i="41"/>
  <c r="AOP20" i="41"/>
  <c r="ARC20" i="41"/>
  <c r="APS21" i="41"/>
  <c r="ASF21" i="41"/>
  <c r="AZV21" i="41"/>
  <c r="AOW21" i="41"/>
  <c r="AYZ21" i="41"/>
  <c r="ARJ21" i="41"/>
  <c r="AZR22" i="41"/>
  <c r="CBW22" i="41" s="1"/>
  <c r="ASB22" i="41"/>
  <c r="APO22" i="41"/>
  <c r="AUO22" i="41" s="1"/>
  <c r="CEJ22" i="41" s="1"/>
  <c r="ASA21" i="41"/>
  <c r="AZQ21" i="41"/>
  <c r="APN21" i="41"/>
  <c r="AZS21" i="41"/>
  <c r="ASC21" i="41"/>
  <c r="APP21" i="41"/>
  <c r="AUP21" i="41" s="1"/>
  <c r="AXS21" i="41"/>
  <c r="AQC21" i="41"/>
  <c r="ANP21" i="41"/>
  <c r="AYB22" i="41"/>
  <c r="AQL22" i="41"/>
  <c r="ANY22" i="41"/>
  <c r="AQJ22" i="41"/>
  <c r="AXZ22" i="41"/>
  <c r="ANW22" i="41"/>
  <c r="AYN22" i="41"/>
  <c r="AOK22" i="41"/>
  <c r="AQX22" i="41"/>
  <c r="AQQ22" i="41"/>
  <c r="AOD22" i="41"/>
  <c r="AYG22" i="41"/>
  <c r="ANH22" i="41"/>
  <c r="ASH22" i="41" s="1"/>
  <c r="APU22" i="41"/>
  <c r="AXK22" i="41"/>
  <c r="AZW22" i="41"/>
  <c r="APT22" i="41"/>
  <c r="ASG22" i="41"/>
  <c r="AOZ22" i="41"/>
  <c r="AZC22" i="41"/>
  <c r="ARM22" i="41"/>
  <c r="CBR5" i="41"/>
  <c r="CDD7" i="41"/>
  <c r="ARV6" i="41"/>
  <c r="API6" i="41"/>
  <c r="AZL6" i="41"/>
  <c r="BYT5" i="41"/>
  <c r="ART5" i="41"/>
  <c r="APG5" i="41"/>
  <c r="AZJ5" i="41"/>
  <c r="BYA7" i="41"/>
  <c r="CEL6" i="41"/>
  <c r="BXO6" i="41"/>
  <c r="AQO6" i="41"/>
  <c r="AYE6" i="41"/>
  <c r="AOB6" i="41"/>
  <c r="BYS5" i="41"/>
  <c r="ARK5" i="41"/>
  <c r="AOX5" i="41"/>
  <c r="AZA5" i="41"/>
  <c r="BYQ7" i="41"/>
  <c r="BYP8" i="41"/>
  <c r="CDE7" i="41"/>
  <c r="BXN7" i="41"/>
  <c r="ARR6" i="41"/>
  <c r="APE6" i="41"/>
  <c r="AZH6" i="41"/>
  <c r="BXD5" i="41"/>
  <c r="ARJ5" i="41"/>
  <c r="AOW5" i="41"/>
  <c r="ATW5" i="41" s="1"/>
  <c r="AYZ5" i="41"/>
  <c r="CFD5" i="41"/>
  <c r="BVD5" i="41"/>
  <c r="BXE7" i="41"/>
  <c r="J7" i="41"/>
  <c r="ARQ6" i="41"/>
  <c r="AZG6" i="41"/>
  <c r="APD6" i="41"/>
  <c r="BZG5" i="41"/>
  <c r="CEN5" i="41"/>
  <c r="CGS5" i="41"/>
  <c r="BWS5" i="41"/>
  <c r="ARY5" i="41"/>
  <c r="APL5" i="41"/>
  <c r="AZO5" i="41"/>
  <c r="CBB5" i="41"/>
  <c r="G7" i="41"/>
  <c r="BXH6" i="41"/>
  <c r="AQX6" i="41"/>
  <c r="AOK6" i="41"/>
  <c r="AYN6" i="41"/>
  <c r="G5" i="41"/>
  <c r="BYN6" i="41"/>
  <c r="ARA5" i="41"/>
  <c r="AON5" i="41"/>
  <c r="AYQ5" i="41"/>
  <c r="BZC22" i="41"/>
  <c r="BXS22" i="41"/>
  <c r="BZI22" i="41"/>
  <c r="BXH22" i="41"/>
  <c r="BYN22" i="41"/>
  <c r="BYT21" i="41"/>
  <c r="BZH21" i="41"/>
  <c r="BXI20" i="41"/>
  <c r="BZM21" i="41"/>
  <c r="BYS21" i="41"/>
  <c r="BYC21" i="41"/>
  <c r="BXK21" i="41"/>
  <c r="BYE20" i="41"/>
  <c r="BYL20" i="41"/>
  <c r="BXF20" i="41"/>
  <c r="BZA20" i="41"/>
  <c r="BZN20" i="41"/>
  <c r="CCC19" i="41"/>
  <c r="BXW19" i="41"/>
  <c r="BYO19" i="41"/>
  <c r="BXQ19" i="41"/>
  <c r="CDG19" i="41"/>
  <c r="CDK19" i="41"/>
  <c r="BXM19" i="41"/>
  <c r="BXV18" i="41"/>
  <c r="M18" i="41"/>
  <c r="L18" i="41"/>
  <c r="K18" i="41"/>
  <c r="J18" i="41"/>
  <c r="I18" i="41"/>
  <c r="H18" i="41"/>
  <c r="BXN19" i="41"/>
  <c r="CDJ18" i="41"/>
  <c r="BYX18" i="41"/>
  <c r="BZE18" i="41"/>
  <c r="BYN18" i="41"/>
  <c r="CCY18" i="41"/>
  <c r="BZK18" i="41"/>
  <c r="BYJ17" i="41"/>
  <c r="CDE17" i="41"/>
  <c r="CCF17" i="41"/>
  <c r="BZI17" i="41"/>
  <c r="BXV16" i="41"/>
  <c r="CDK16" i="41"/>
  <c r="BZA16" i="41"/>
  <c r="BXH17" i="41"/>
  <c r="BYR16" i="41"/>
  <c r="CEG16" i="41"/>
  <c r="CDN17" i="41"/>
  <c r="P17" i="41"/>
  <c r="N17" i="41"/>
  <c r="O17" i="41"/>
  <c r="BXG17" i="41"/>
  <c r="CEN16" i="41"/>
  <c r="BYH16" i="41"/>
  <c r="BYS17" i="41"/>
  <c r="BXI16" i="41"/>
  <c r="CCP16" i="41"/>
  <c r="BXV15" i="41"/>
  <c r="BYA16" i="41"/>
  <c r="BXS16" i="41"/>
  <c r="BXS15" i="41"/>
  <c r="X15" i="41" s="1"/>
  <c r="M15" i="41"/>
  <c r="K15" i="41"/>
  <c r="L15" i="41"/>
  <c r="BXR15" i="41"/>
  <c r="BXH15" i="41"/>
  <c r="CCG15" i="41"/>
  <c r="BYB15" i="41"/>
  <c r="BXD15" i="41"/>
  <c r="BZO14" i="41"/>
  <c r="CEF14" i="41"/>
  <c r="BXQ15" i="41"/>
  <c r="BXE14" i="41"/>
  <c r="BYF12" i="41"/>
  <c r="BYS14" i="41"/>
  <c r="BXP14" i="41"/>
  <c r="BZK12" i="41"/>
  <c r="BYT12" i="41"/>
  <c r="BYM14" i="41"/>
  <c r="CDI13" i="41"/>
  <c r="BYI13" i="41"/>
  <c r="BYZ12" i="41"/>
  <c r="BXL14" i="41"/>
  <c r="BYP13" i="41"/>
  <c r="BYA12" i="41"/>
  <c r="BZF14" i="41"/>
  <c r="CCC14" i="41"/>
  <c r="BXH13" i="41"/>
  <c r="BZE12" i="41"/>
  <c r="CED12" i="41"/>
  <c r="BXD13" i="41"/>
  <c r="BXP11" i="41"/>
  <c r="BXI10" i="41"/>
  <c r="BXO11" i="41"/>
  <c r="P11" i="41"/>
  <c r="O11" i="41"/>
  <c r="N11" i="41"/>
  <c r="BXX10" i="41"/>
  <c r="BXR12" i="41"/>
  <c r="BYT11" i="41"/>
  <c r="BXI13" i="41"/>
  <c r="BZH11" i="41"/>
  <c r="G11" i="41"/>
  <c r="F11" i="41"/>
  <c r="E11" i="41"/>
  <c r="BYA11" i="41"/>
  <c r="BYZ10" i="41"/>
  <c r="BYS9" i="41"/>
  <c r="BXE8" i="41"/>
  <c r="BXS9" i="41"/>
  <c r="CCY9" i="41"/>
  <c r="CDH8" i="41"/>
  <c r="BYG9" i="41"/>
  <c r="BYF9" i="41"/>
  <c r="BXV10" i="41"/>
  <c r="K9" i="41"/>
  <c r="BZK8" i="41"/>
  <c r="BXY7" i="41"/>
  <c r="BXW10" i="41"/>
  <c r="BYX9" i="41"/>
  <c r="CDQ9" i="41"/>
  <c r="BXR9" i="41"/>
  <c r="BXL8" i="41"/>
  <c r="BXX7" i="41"/>
  <c r="BYG6" i="41"/>
  <c r="BYY10" i="41"/>
  <c r="BYK10" i="41"/>
  <c r="BXM10" i="41"/>
  <c r="BYU10" i="41"/>
  <c r="BYK12" i="41"/>
  <c r="BYI8" i="41"/>
  <c r="BXD7" i="41"/>
  <c r="N7" i="41"/>
  <c r="BXU6" i="41"/>
  <c r="CDY7" i="41"/>
  <c r="BYP7" i="41"/>
  <c r="ARZ6" i="41"/>
  <c r="APM6" i="41"/>
  <c r="AZP6" i="41"/>
  <c r="AZL5" i="41"/>
  <c r="API5" i="41"/>
  <c r="ARV5" i="41"/>
  <c r="BXK7" i="41"/>
  <c r="CBH6" i="41"/>
  <c r="BXC7" i="41"/>
  <c r="BZC5" i="41"/>
  <c r="APP5" i="41"/>
  <c r="AZS5" i="41"/>
  <c r="ASC5" i="41"/>
  <c r="ANZ6" i="41"/>
  <c r="AYC6" i="41"/>
  <c r="AQM6" i="41"/>
  <c r="AQL7" i="41"/>
  <c r="ANY7" i="41"/>
  <c r="AYB7" i="41"/>
  <c r="ARF8" i="41"/>
  <c r="AYV8" i="41"/>
  <c r="AOS8" i="41"/>
  <c r="AYL6" i="41"/>
  <c r="AQV6" i="41"/>
  <c r="AOI6" i="41"/>
  <c r="ANZ7" i="41"/>
  <c r="AYC7" i="41"/>
  <c r="AQM7" i="41"/>
  <c r="ARG8" i="41"/>
  <c r="AOT8" i="41"/>
  <c r="ATT8" i="41" s="1"/>
  <c r="AYW8" i="41"/>
  <c r="APX7" i="41"/>
  <c r="AXN7" i="41"/>
  <c r="ANK7" i="41"/>
  <c r="AQO9" i="41"/>
  <c r="AOB9" i="41"/>
  <c r="ATB9" i="41" s="1"/>
  <c r="AYE9" i="41"/>
  <c r="AOL6" i="41"/>
  <c r="AYO6" i="41"/>
  <c r="AQY6" i="41"/>
  <c r="AOC7" i="41"/>
  <c r="ATC7" i="41" s="1"/>
  <c r="AYF7" i="41"/>
  <c r="AQP7" i="41"/>
  <c r="AQX8" i="41"/>
  <c r="AOK8" i="41"/>
  <c r="AYN8" i="41"/>
  <c r="AZV6" i="41"/>
  <c r="ASF6" i="41"/>
  <c r="APS6" i="41"/>
  <c r="AZU7" i="41"/>
  <c r="ASE7" i="41"/>
  <c r="APR7" i="41"/>
  <c r="AUR7" i="41" s="1"/>
  <c r="AQL8" i="41"/>
  <c r="ANY8" i="41"/>
  <c r="ASY8" i="41" s="1"/>
  <c r="AYB8" i="41"/>
  <c r="ARE9" i="41"/>
  <c r="AOR9" i="41"/>
  <c r="ATR9" i="41" s="1"/>
  <c r="AYU9" i="41"/>
  <c r="ARF9" i="41"/>
  <c r="AOS9" i="41"/>
  <c r="ATS9" i="41" s="1"/>
  <c r="AYV9" i="41"/>
  <c r="ARE10" i="41"/>
  <c r="AOR10" i="41"/>
  <c r="AYU10" i="41"/>
  <c r="ANO8" i="41"/>
  <c r="ASO8" i="41" s="1"/>
  <c r="CCJ8" i="41" s="1"/>
  <c r="AXR8" i="41"/>
  <c r="AQB8" i="41"/>
  <c r="ANN9" i="41"/>
  <c r="AXQ9" i="41"/>
  <c r="AQA9" i="41"/>
  <c r="ARQ8" i="41"/>
  <c r="AZG8" i="41"/>
  <c r="APD8" i="41"/>
  <c r="AUD8" i="41" s="1"/>
  <c r="ARH9" i="41"/>
  <c r="AYX9" i="41"/>
  <c r="AOU9" i="41"/>
  <c r="AQO10" i="41"/>
  <c r="AOB10" i="41"/>
  <c r="AYE10" i="41"/>
  <c r="AOJ14" i="41"/>
  <c r="AYM14" i="41"/>
  <c r="AQW14" i="41"/>
  <c r="APN8" i="41"/>
  <c r="AZQ8" i="41"/>
  <c r="ASA8" i="41"/>
  <c r="ARZ9" i="41"/>
  <c r="APM9" i="41"/>
  <c r="AZP9" i="41"/>
  <c r="AZB8" i="41"/>
  <c r="ARL8" i="41"/>
  <c r="AOY8" i="41"/>
  <c r="AOP9" i="41"/>
  <c r="AYS9" i="41"/>
  <c r="ARC9" i="41"/>
  <c r="AQW10" i="41"/>
  <c r="AOJ10" i="41"/>
  <c r="ATJ10" i="41" s="1"/>
  <c r="CDE10" i="41" s="1"/>
  <c r="AYM10" i="41"/>
  <c r="CAR10" i="41" s="1"/>
  <c r="AXV9" i="41"/>
  <c r="AQF9" i="41"/>
  <c r="ANS9" i="41"/>
  <c r="ASS9" i="41" s="1"/>
  <c r="APV10" i="41"/>
  <c r="ANI10" i="41"/>
  <c r="AXL10" i="41"/>
  <c r="APU11" i="41"/>
  <c r="ANH11" i="41"/>
  <c r="ASH11" i="41" s="1"/>
  <c r="AXK11" i="41"/>
  <c r="ASG11" i="41"/>
  <c r="APT11" i="41"/>
  <c r="AUT11" i="41" s="1"/>
  <c r="AZW11" i="41"/>
  <c r="ANR10" i="41"/>
  <c r="AXU10" i="41"/>
  <c r="AQE10" i="41"/>
  <c r="AQD11" i="41"/>
  <c r="ANQ11" i="41"/>
  <c r="AXT11" i="41"/>
  <c r="ARP12" i="41"/>
  <c r="APC12" i="41"/>
  <c r="AZF12" i="41"/>
  <c r="ARD10" i="41"/>
  <c r="AYT10" i="41"/>
  <c r="AOQ10" i="41"/>
  <c r="ATQ10" i="41" s="1"/>
  <c r="CDL10" i="41" s="1"/>
  <c r="AQU11" i="41"/>
  <c r="AOH11" i="41"/>
  <c r="AYK11" i="41"/>
  <c r="ASE13" i="41"/>
  <c r="APR13" i="41"/>
  <c r="AZU13" i="41"/>
  <c r="ART11" i="41"/>
  <c r="APG11" i="41"/>
  <c r="AZJ11" i="41"/>
  <c r="ANM10" i="41"/>
  <c r="AXP10" i="41"/>
  <c r="APZ10" i="41"/>
  <c r="ASC11" i="41"/>
  <c r="APP11" i="41"/>
  <c r="AZS11" i="41"/>
  <c r="AYG10" i="41"/>
  <c r="AQQ10" i="41"/>
  <c r="AOD10" i="41"/>
  <c r="ANU11" i="41"/>
  <c r="ASU11" i="41" s="1"/>
  <c r="AXX11" i="41"/>
  <c r="AQH11" i="41"/>
  <c r="AQJ12" i="41"/>
  <c r="ANW12" i="41"/>
  <c r="ASW12" i="41" s="1"/>
  <c r="AXZ12" i="41"/>
  <c r="AYO11" i="41"/>
  <c r="AQY11" i="41"/>
  <c r="AOL11" i="41"/>
  <c r="ATL11" i="41" s="1"/>
  <c r="AQY13" i="41"/>
  <c r="AOL13" i="41"/>
  <c r="AYO13" i="41"/>
  <c r="ARO12" i="41"/>
  <c r="AZE12" i="41"/>
  <c r="APB12" i="41"/>
  <c r="ARF13" i="41"/>
  <c r="AYV13" i="41"/>
  <c r="AOS13" i="41"/>
  <c r="AOH14" i="41"/>
  <c r="AYK14" i="41"/>
  <c r="AQU14" i="41"/>
  <c r="ARI12" i="41"/>
  <c r="AOV12" i="41"/>
  <c r="AYY12" i="41"/>
  <c r="AQZ13" i="41"/>
  <c r="AOM13" i="41"/>
  <c r="AYP13" i="41"/>
  <c r="ANR14" i="41"/>
  <c r="AXU14" i="41"/>
  <c r="AQE14" i="41"/>
  <c r="ARJ12" i="41"/>
  <c r="AOW12" i="41"/>
  <c r="AYZ12" i="41"/>
  <c r="ARI13" i="41"/>
  <c r="AOV13" i="41"/>
  <c r="ATV13" i="41" s="1"/>
  <c r="AYY13" i="41"/>
  <c r="AOP14" i="41"/>
  <c r="ARC14" i="41"/>
  <c r="AYS14" i="41"/>
  <c r="ARK12" i="41"/>
  <c r="AOX12" i="41"/>
  <c r="ATX12" i="41" s="1"/>
  <c r="AZA12" i="41"/>
  <c r="ARJ13" i="41"/>
  <c r="AOW13" i="41"/>
  <c r="AYZ13" i="41"/>
  <c r="APN14" i="41"/>
  <c r="AUN14" i="41" s="1"/>
  <c r="ASA14" i="41"/>
  <c r="AZQ14" i="41"/>
  <c r="ARL12" i="41"/>
  <c r="AOY12" i="41"/>
  <c r="AZB12" i="41"/>
  <c r="ARC13" i="41"/>
  <c r="AOP13" i="41"/>
  <c r="ATP13" i="41" s="1"/>
  <c r="AYS13" i="41"/>
  <c r="ANZ14" i="41"/>
  <c r="AQM14" i="41"/>
  <c r="AYC14" i="41"/>
  <c r="AOR12" i="41"/>
  <c r="AYU12" i="41"/>
  <c r="ARE12" i="41"/>
  <c r="AOI13" i="41"/>
  <c r="ATI13" i="41" s="1"/>
  <c r="AYL13" i="41"/>
  <c r="AQV13" i="41"/>
  <c r="AYF12" i="41"/>
  <c r="AOC12" i="41"/>
  <c r="ATC12" i="41" s="1"/>
  <c r="AQP12" i="41"/>
  <c r="AXW13" i="41"/>
  <c r="ANT13" i="41"/>
  <c r="AQG13" i="41"/>
  <c r="AQJ14" i="41"/>
  <c r="ANW14" i="41"/>
  <c r="AXZ14" i="41"/>
  <c r="AOF14" i="41"/>
  <c r="ATF14" i="41" s="1"/>
  <c r="AYI14" i="41"/>
  <c r="AQS14" i="41"/>
  <c r="ARJ14" i="41"/>
  <c r="AYZ14" i="41"/>
  <c r="AOW14" i="41"/>
  <c r="ATW14" i="41" s="1"/>
  <c r="AQN14" i="41"/>
  <c r="AYD14" i="41"/>
  <c r="AOA14" i="41"/>
  <c r="ATA14" i="41" s="1"/>
  <c r="ARW15" i="41"/>
  <c r="APJ15" i="41"/>
  <c r="AUJ15" i="41" s="1"/>
  <c r="AZM15" i="41"/>
  <c r="AZD14" i="41"/>
  <c r="ARN14" i="41"/>
  <c r="APA14" i="41"/>
  <c r="ASD15" i="41"/>
  <c r="AZT15" i="41"/>
  <c r="APQ15" i="41"/>
  <c r="AQZ15" i="41"/>
  <c r="AOM15" i="41"/>
  <c r="AYP15" i="41"/>
  <c r="APU15" i="41"/>
  <c r="ANH15" i="41"/>
  <c r="AXK15" i="41"/>
  <c r="ASG15" i="41"/>
  <c r="APT15" i="41"/>
  <c r="AZW15" i="41"/>
  <c r="ARB15" i="41"/>
  <c r="AOO15" i="41"/>
  <c r="ATO15" i="41" s="1"/>
  <c r="CDJ15" i="41" s="1"/>
  <c r="AYR15" i="41"/>
  <c r="ASA15" i="41"/>
  <c r="APN15" i="41"/>
  <c r="AZQ15" i="41"/>
  <c r="AOI15" i="41"/>
  <c r="AYL15" i="41"/>
  <c r="AQV15" i="41"/>
  <c r="AZK15" i="41"/>
  <c r="APH15" i="41"/>
  <c r="AUH15" i="41" s="1"/>
  <c r="CEC15" i="41" s="1"/>
  <c r="ARU15" i="41"/>
  <c r="AQI16" i="41"/>
  <c r="ANV16" i="41"/>
  <c r="ASV16" i="41" s="1"/>
  <c r="AXY16" i="41"/>
  <c r="ARP16" i="41"/>
  <c r="APC16" i="41"/>
  <c r="AZF16" i="41"/>
  <c r="AQK16" i="41"/>
  <c r="ANX16" i="41"/>
  <c r="AYA16" i="41"/>
  <c r="ARJ16" i="41"/>
  <c r="AOW16" i="41"/>
  <c r="AYZ16" i="41"/>
  <c r="APW16" i="41"/>
  <c r="ANJ16" i="41"/>
  <c r="ASJ16" i="41" s="1"/>
  <c r="AXM16" i="41"/>
  <c r="AOA16" i="41"/>
  <c r="AYD16" i="41"/>
  <c r="AQN16" i="41"/>
  <c r="AQD17" i="41"/>
  <c r="ANQ17" i="41"/>
  <c r="ASQ17" i="41" s="1"/>
  <c r="AXT17" i="41"/>
  <c r="AZC16" i="41"/>
  <c r="ARM16" i="41"/>
  <c r="AOZ16" i="41"/>
  <c r="AQK17" i="41"/>
  <c r="AYA17" i="41"/>
  <c r="ANX17" i="41"/>
  <c r="ARC17" i="41"/>
  <c r="AOP17" i="41"/>
  <c r="AYS17" i="41"/>
  <c r="AZA18" i="41"/>
  <c r="CBF18" i="41" s="1"/>
  <c r="ARK18" i="41"/>
  <c r="AOX18" i="41"/>
  <c r="ATX18" i="41" s="1"/>
  <c r="ASB17" i="41"/>
  <c r="APO17" i="41"/>
  <c r="AZR17" i="41"/>
  <c r="AQG17" i="41"/>
  <c r="ANT17" i="41"/>
  <c r="AST17" i="41" s="1"/>
  <c r="AXW17" i="41"/>
  <c r="AQP17" i="41"/>
  <c r="AOC17" i="41"/>
  <c r="ATC17" i="41" s="1"/>
  <c r="AYF17" i="41"/>
  <c r="CAK17" i="41" s="1"/>
  <c r="AYJ18" i="41"/>
  <c r="AQT18" i="41"/>
  <c r="AOG18" i="41"/>
  <c r="APJ17" i="41"/>
  <c r="AUJ17" i="41" s="1"/>
  <c r="AZM17" i="41"/>
  <c r="ARW17" i="41"/>
  <c r="AXZ17" i="41"/>
  <c r="ANW17" i="41"/>
  <c r="ASW17" i="41" s="1"/>
  <c r="AQJ17" i="41"/>
  <c r="AYD18" i="41"/>
  <c r="AQN18" i="41"/>
  <c r="AOA18" i="41"/>
  <c r="ATA18" i="41" s="1"/>
  <c r="AXS19" i="41"/>
  <c r="ANP19" i="41"/>
  <c r="AQC19" i="41"/>
  <c r="ARM18" i="41"/>
  <c r="AOZ18" i="41"/>
  <c r="AZC18" i="41"/>
  <c r="APZ18" i="41"/>
  <c r="ANM18" i="41"/>
  <c r="ASM18" i="41" s="1"/>
  <c r="AXP18" i="41"/>
  <c r="AQY18" i="41"/>
  <c r="AOL18" i="41"/>
  <c r="ATL18" i="41" s="1"/>
  <c r="AYO18" i="41"/>
  <c r="CAT18" i="41" s="1"/>
  <c r="AZN18" i="41"/>
  <c r="APK18" i="41"/>
  <c r="ARX18" i="41"/>
  <c r="AYQ18" i="41"/>
  <c r="AON18" i="41"/>
  <c r="ATN18" i="41" s="1"/>
  <c r="ARA18" i="41"/>
  <c r="ARQ19" i="41"/>
  <c r="APD19" i="41"/>
  <c r="AUD19" i="41" s="1"/>
  <c r="AZG19" i="41"/>
  <c r="AQL19" i="41"/>
  <c r="AYB19" i="41"/>
  <c r="ANY19" i="41"/>
  <c r="ASY19" i="41" s="1"/>
  <c r="AXQ19" i="41"/>
  <c r="ANN19" i="41"/>
  <c r="AQA19" i="41"/>
  <c r="AQG19" i="41"/>
  <c r="ANT19" i="41"/>
  <c r="AXW19" i="41"/>
  <c r="AYV19" i="41"/>
  <c r="ARF19" i="41"/>
  <c r="AOS19" i="41"/>
  <c r="AOY21" i="41"/>
  <c r="AZB21" i="41"/>
  <c r="ARL21" i="41"/>
  <c r="AXZ19" i="41"/>
  <c r="ANW19" i="41"/>
  <c r="AQJ19" i="41"/>
  <c r="AQF19" i="41"/>
  <c r="ANS19" i="41"/>
  <c r="AXV19" i="41"/>
  <c r="AQW20" i="41"/>
  <c r="AYM20" i="41"/>
  <c r="AOJ20" i="41"/>
  <c r="AQB20" i="41"/>
  <c r="ANO20" i="41"/>
  <c r="AXR20" i="41"/>
  <c r="ARE20" i="41"/>
  <c r="AYU20" i="41"/>
  <c r="AOR20" i="41"/>
  <c r="ARW21" i="41"/>
  <c r="AZM21" i="41"/>
  <c r="APJ21" i="41"/>
  <c r="AQC20" i="41"/>
  <c r="ANP20" i="41"/>
  <c r="ASP20" i="41" s="1"/>
  <c r="AXS20" i="41"/>
  <c r="ANI20" i="41"/>
  <c r="APV20" i="41"/>
  <c r="AXL20" i="41"/>
  <c r="APA20" i="41"/>
  <c r="AZD20" i="41"/>
  <c r="ARN20" i="41"/>
  <c r="AXP21" i="41"/>
  <c r="APZ21" i="41"/>
  <c r="ANM21" i="41"/>
  <c r="AXQ20" i="41"/>
  <c r="AQA20" i="41"/>
  <c r="ANN20" i="41"/>
  <c r="AZA20" i="41"/>
  <c r="ARK20" i="41"/>
  <c r="AOX20" i="41"/>
  <c r="ATX20" i="41" s="1"/>
  <c r="APE21" i="41"/>
  <c r="AZH21" i="41"/>
  <c r="ARR21" i="41"/>
  <c r="APW21" i="41"/>
  <c r="AXM21" i="41"/>
  <c r="ANJ21" i="41"/>
  <c r="AXO21" i="41"/>
  <c r="ANL21" i="41"/>
  <c r="APY21" i="41"/>
  <c r="AYA21" i="41"/>
  <c r="AQK21" i="41"/>
  <c r="ANX21" i="41"/>
  <c r="ASX21" i="41" s="1"/>
  <c r="AYR22" i="41"/>
  <c r="AOO22" i="41"/>
  <c r="ARB22" i="41"/>
  <c r="AQB22" i="41"/>
  <c r="AXR22" i="41"/>
  <c r="ANO22" i="41"/>
  <c r="AQZ22" i="41"/>
  <c r="AYP22" i="41"/>
  <c r="AOM22" i="41"/>
  <c r="ARF22" i="41"/>
  <c r="AYV22" i="41"/>
  <c r="AOS22" i="41"/>
  <c r="ATS22" i="41" s="1"/>
  <c r="AQY22" i="41"/>
  <c r="AYO22" i="41"/>
  <c r="AOL22" i="41"/>
  <c r="ANP22" i="41"/>
  <c r="ASP22" i="41" s="1"/>
  <c r="AQC22" i="41"/>
  <c r="AXS22" i="41"/>
  <c r="AZK22" i="41"/>
  <c r="APH22" i="41"/>
  <c r="ARU22" i="41"/>
  <c r="ARF6" i="41"/>
  <c r="AOS6" i="41"/>
  <c r="AYV6" i="41"/>
  <c r="BYL5" i="41"/>
  <c r="ARL5" i="41"/>
  <c r="AOY5" i="41"/>
  <c r="ATY5" i="41" s="1"/>
  <c r="AZB5" i="41"/>
  <c r="BZC6" i="41"/>
  <c r="AQD6" i="41"/>
  <c r="ANQ6" i="41"/>
  <c r="AXT6" i="41"/>
  <c r="BYK5" i="41"/>
  <c r="ARC5" i="41"/>
  <c r="AOP5" i="41"/>
  <c r="ATP5" i="41" s="1"/>
  <c r="AYS5" i="41"/>
  <c r="BXZ8" i="41"/>
  <c r="BYL7" i="41"/>
  <c r="BYI6" i="41"/>
  <c r="BXV6" i="41"/>
  <c r="ARB6" i="41"/>
  <c r="AOO6" i="41"/>
  <c r="AYR6" i="41"/>
  <c r="BZH5" i="41"/>
  <c r="ARB5" i="41"/>
  <c r="AOO5" i="41"/>
  <c r="AYR5" i="41"/>
  <c r="BYC7" i="41"/>
  <c r="ARA6" i="41"/>
  <c r="AYQ6" i="41"/>
  <c r="AON6" i="41"/>
  <c r="BYY5" i="41"/>
  <c r="BWK5" i="41"/>
  <c r="CGK5" i="41"/>
  <c r="ARQ5" i="41"/>
  <c r="APD5" i="41"/>
  <c r="AZG5" i="41"/>
  <c r="BZD9" i="41"/>
  <c r="BXO7" i="41"/>
  <c r="ANV6" i="41"/>
  <c r="ASV6" i="41" s="1"/>
  <c r="AXY6" i="41"/>
  <c r="AQI6" i="41"/>
  <c r="CBJ5" i="41"/>
  <c r="BZH6" i="41"/>
  <c r="BYP5" i="41"/>
  <c r="M6" i="41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AUI22" i="41" l="1"/>
  <c r="CED22" i="41" s="1"/>
  <c r="X22" i="41"/>
  <c r="CBQ22" i="41"/>
  <c r="ASW21" i="41"/>
  <c r="CCR21" i="41" s="1"/>
  <c r="CBH21" i="41"/>
  <c r="ASI21" i="41"/>
  <c r="CCD21" i="41" s="1"/>
  <c r="ATD21" i="41"/>
  <c r="AUC21" i="41"/>
  <c r="ATG21" i="41"/>
  <c r="CAO21" i="41" s="1"/>
  <c r="ASP21" i="41"/>
  <c r="CCK21" i="41" s="1"/>
  <c r="AUT21" i="41"/>
  <c r="CCB21" i="41" s="1"/>
  <c r="CBC21" i="41"/>
  <c r="ATK21" i="41"/>
  <c r="AUE21" i="41"/>
  <c r="AUH21" i="41"/>
  <c r="ATX21" i="41"/>
  <c r="CDS21" i="41" s="1"/>
  <c r="ASO6" i="41"/>
  <c r="ASN6" i="41"/>
  <c r="ATV6" i="41"/>
  <c r="AUR6" i="41"/>
  <c r="AUO6" i="41"/>
  <c r="ASJ6" i="41"/>
  <c r="BZR6" i="41" s="1"/>
  <c r="AUJ6" i="41"/>
  <c r="CEE6" i="41" s="1"/>
  <c r="X6" i="41"/>
  <c r="CCH6" i="41"/>
  <c r="BZU6" i="41"/>
  <c r="ATA6" i="41"/>
  <c r="CCV6" i="41" s="1"/>
  <c r="ATY6" i="41"/>
  <c r="CDT6" i="41" s="1"/>
  <c r="ATS6" i="41"/>
  <c r="CDN6" i="41" s="1"/>
  <c r="R6" i="41"/>
  <c r="ATW6" i="41"/>
  <c r="BWE6" i="41" s="1"/>
  <c r="AUS6" i="41"/>
  <c r="CEN6" i="41" s="1"/>
  <c r="ATI6" i="41"/>
  <c r="BUU6" i="41"/>
  <c r="ATQ6" i="41"/>
  <c r="CDL6" i="41" s="1"/>
  <c r="ATO6" i="41"/>
  <c r="CAL6" i="41"/>
  <c r="AUD6" i="41"/>
  <c r="CBL6" i="41" s="1"/>
  <c r="S6" i="41"/>
  <c r="ASK6" i="41"/>
  <c r="BZS6" i="41" s="1"/>
  <c r="AUK6" i="41"/>
  <c r="ASH6" i="41"/>
  <c r="CCC6" i="41" s="1"/>
  <c r="CBO20" i="41"/>
  <c r="ATP20" i="41"/>
  <c r="CFX20" i="41" s="1"/>
  <c r="ASW20" i="41"/>
  <c r="CCR20" i="41" s="1"/>
  <c r="ASU20" i="41"/>
  <c r="CCP20" i="41" s="1"/>
  <c r="ASL20" i="41"/>
  <c r="X5" i="41"/>
  <c r="CBE5" i="41"/>
  <c r="ASI5" i="41"/>
  <c r="CCD5" i="41" s="1"/>
  <c r="ASQ5" i="41"/>
  <c r="AUJ7" i="41"/>
  <c r="BWR7" i="41" s="1"/>
  <c r="ATY7" i="41"/>
  <c r="CDT7" i="41" s="1"/>
  <c r="AUN7" i="41"/>
  <c r="CEI7" i="41" s="1"/>
  <c r="CBH7" i="41"/>
  <c r="AUF7" i="41"/>
  <c r="CEA7" i="41" s="1"/>
  <c r="ATH7" i="41"/>
  <c r="ATG7" i="41"/>
  <c r="ASP7" i="41"/>
  <c r="CCK7" i="41" s="1"/>
  <c r="AST7" i="41"/>
  <c r="CFB7" i="41" s="1"/>
  <c r="ATM7" i="41"/>
  <c r="AUQ7" i="41"/>
  <c r="AUO7" i="41"/>
  <c r="ASQ7" i="41"/>
  <c r="ATB7" i="41"/>
  <c r="AUM7" i="41"/>
  <c r="ATV7" i="41"/>
  <c r="CDQ7" i="41" s="1"/>
  <c r="CBM7" i="41"/>
  <c r="ATN6" i="41"/>
  <c r="CAX5" i="41"/>
  <c r="ASZ14" i="41"/>
  <c r="CAA9" i="41"/>
  <c r="CBZ7" i="41"/>
  <c r="ASK7" i="41"/>
  <c r="CCF7" i="41" s="1"/>
  <c r="ASZ7" i="41"/>
  <c r="CCU7" i="41" s="1"/>
  <c r="AUL5" i="41"/>
  <c r="CBT5" i="41" s="1"/>
  <c r="ATD22" i="41"/>
  <c r="CCY22" i="41" s="1"/>
  <c r="ASY22" i="41"/>
  <c r="CCT22" i="41" s="1"/>
  <c r="ATS16" i="41"/>
  <c r="CDN16" i="41" s="1"/>
  <c r="ATP12" i="41"/>
  <c r="CDK12" i="41" s="1"/>
  <c r="ASV10" i="41"/>
  <c r="BZS7" i="41"/>
  <c r="CBE14" i="41"/>
  <c r="ATP14" i="41"/>
  <c r="CAY10" i="41"/>
  <c r="AUT22" i="41"/>
  <c r="CCB22" i="41" s="1"/>
  <c r="CAG22" i="41"/>
  <c r="CAD10" i="41"/>
  <c r="CBP15" i="41"/>
  <c r="ATK22" i="41"/>
  <c r="CDF22" i="41" s="1"/>
  <c r="CAL21" i="41"/>
  <c r="ASX14" i="41"/>
  <c r="CCS14" i="41" s="1"/>
  <c r="ASU12" i="41"/>
  <c r="ATR14" i="41"/>
  <c r="ASL14" i="41"/>
  <c r="CAE10" i="41"/>
  <c r="CBS6" i="41"/>
  <c r="AUH22" i="41"/>
  <c r="CEC22" i="41" s="1"/>
  <c r="CAV18" i="41"/>
  <c r="ATO22" i="41"/>
  <c r="ASW19" i="41"/>
  <c r="AUK18" i="41"/>
  <c r="ATL13" i="41"/>
  <c r="AUR13" i="41"/>
  <c r="ASR10" i="41"/>
  <c r="ASI10" i="41"/>
  <c r="ATB10" i="41"/>
  <c r="ATL6" i="41"/>
  <c r="CFT6" i="41" s="1"/>
  <c r="ATS8" i="41"/>
  <c r="ASZ6" i="41"/>
  <c r="CFH6" i="41" s="1"/>
  <c r="ASL21" i="41"/>
  <c r="CET21" i="41" s="1"/>
  <c r="ASQ6" i="41"/>
  <c r="BUY6" i="41" s="1"/>
  <c r="AUA20" i="41"/>
  <c r="CBI20" i="41" s="1"/>
  <c r="ATI15" i="41"/>
  <c r="CAQ15" i="41" s="1"/>
  <c r="AUQ15" i="41"/>
  <c r="ATR12" i="41"/>
  <c r="CAZ12" i="41" s="1"/>
  <c r="ATS13" i="41"/>
  <c r="CCB11" i="41"/>
  <c r="CBA9" i="41"/>
  <c r="ATK8" i="41"/>
  <c r="CAS8" i="41" s="1"/>
  <c r="CAJ9" i="41"/>
  <c r="ATN5" i="41"/>
  <c r="CDI5" i="41" s="1"/>
  <c r="CBY15" i="41"/>
  <c r="CBA13" i="41"/>
  <c r="ATB6" i="41"/>
  <c r="BVJ6" i="41" s="1"/>
  <c r="CAL22" i="41"/>
  <c r="CBA16" i="41"/>
  <c r="AUI15" i="41"/>
  <c r="CAX12" i="41"/>
  <c r="ATT12" i="41"/>
  <c r="ATI10" i="41"/>
  <c r="ASK18" i="41"/>
  <c r="ATY17" i="41"/>
  <c r="ASH17" i="41"/>
  <c r="AUT16" i="41"/>
  <c r="CEO16" i="41" s="1"/>
  <c r="ASY15" i="41"/>
  <c r="AUA15" i="41"/>
  <c r="AUS14" i="41"/>
  <c r="ATG13" i="41"/>
  <c r="CAO12" i="41"/>
  <c r="ATE12" i="41"/>
  <c r="ASN10" i="41"/>
  <c r="AUK12" i="41"/>
  <c r="CAH9" i="41"/>
  <c r="AUJ9" i="41"/>
  <c r="BZU7" i="41"/>
  <c r="CBL9" i="41"/>
  <c r="ASJ7" i="41"/>
  <c r="ASI7" i="41"/>
  <c r="AUM5" i="41"/>
  <c r="CEH5" i="41" s="1"/>
  <c r="AUK7" i="41"/>
  <c r="CBS7" i="41" s="1"/>
  <c r="ASS6" i="41"/>
  <c r="CCN6" i="41" s="1"/>
  <c r="ATQ21" i="41"/>
  <c r="CDL21" i="41" s="1"/>
  <c r="ATW19" i="41"/>
  <c r="ATM10" i="41"/>
  <c r="CDH10" i="41" s="1"/>
  <c r="ASP8" i="41"/>
  <c r="CCK8" i="41" s="1"/>
  <c r="CAF22" i="41"/>
  <c r="ASR21" i="41"/>
  <c r="CCM21" i="41" s="1"/>
  <c r="AST20" i="41"/>
  <c r="ATE19" i="41"/>
  <c r="AUC9" i="41"/>
  <c r="ASS7" i="41"/>
  <c r="CCN7" i="41" s="1"/>
  <c r="ATG19" i="41"/>
  <c r="CDB19" i="41" s="1"/>
  <c r="CBM15" i="41"/>
  <c r="AUN12" i="41"/>
  <c r="CEI12" i="41" s="1"/>
  <c r="CBR13" i="41"/>
  <c r="ATH10" i="41"/>
  <c r="CDC10" i="41" s="1"/>
  <c r="ASH8" i="41"/>
  <c r="CCC8" i="41" s="1"/>
  <c r="ATE8" i="41"/>
  <c r="CCZ8" i="41" s="1"/>
  <c r="ASH21" i="41"/>
  <c r="CCC21" i="41" s="1"/>
  <c r="AUJ20" i="41"/>
  <c r="AUD20" i="41"/>
  <c r="CDY20" i="41" s="1"/>
  <c r="BZU17" i="41"/>
  <c r="CBN16" i="41"/>
  <c r="AUR16" i="41"/>
  <c r="CEM16" i="41" s="1"/>
  <c r="CAQ12" i="41"/>
  <c r="ATG12" i="41"/>
  <c r="CDB12" i="41" s="1"/>
  <c r="BZV13" i="41"/>
  <c r="AUM11" i="41"/>
  <c r="CEH11" i="41" s="1"/>
  <c r="CBM10" i="41"/>
  <c r="ATW9" i="41"/>
  <c r="CBE9" i="41" s="1"/>
  <c r="ATC9" i="41"/>
  <c r="CAK9" i="41" s="1"/>
  <c r="AUD9" i="41"/>
  <c r="CBH9" i="41"/>
  <c r="AUN5" i="41"/>
  <c r="BZV22" i="41"/>
  <c r="CAA21" i="41"/>
  <c r="AUK19" i="41"/>
  <c r="CBI18" i="41"/>
  <c r="CBP17" i="41"/>
  <c r="ASY17" i="41"/>
  <c r="CBF16" i="41"/>
  <c r="ATE16" i="41"/>
  <c r="CCZ16" i="41" s="1"/>
  <c r="BZZ13" i="41"/>
  <c r="ASY12" i="41"/>
  <c r="CCT12" i="41" s="1"/>
  <c r="ATR11" i="41"/>
  <c r="BZR11" i="41"/>
  <c r="ATV11" i="41"/>
  <c r="CDQ11" i="41" s="1"/>
  <c r="CCA11" i="41"/>
  <c r="CAX8" i="41"/>
  <c r="ASU9" i="41"/>
  <c r="CCP9" i="41" s="1"/>
  <c r="CBV7" i="41"/>
  <c r="CBV6" i="41"/>
  <c r="ASL7" i="41"/>
  <c r="CCG7" i="41" s="1"/>
  <c r="ASL8" i="41"/>
  <c r="CCG8" i="41" s="1"/>
  <c r="ATJ21" i="41"/>
  <c r="ASQ21" i="41"/>
  <c r="BUY21" i="41" s="1"/>
  <c r="ASX20" i="41"/>
  <c r="CCS20" i="41" s="1"/>
  <c r="CBE19" i="41"/>
  <c r="AUL18" i="41"/>
  <c r="CEG18" i="41" s="1"/>
  <c r="ASW18" i="41"/>
  <c r="ATK18" i="41"/>
  <c r="ATA17" i="41"/>
  <c r="ASL16" i="41"/>
  <c r="ASO16" i="41"/>
  <c r="ATF15" i="41"/>
  <c r="ASV15" i="41"/>
  <c r="AUN13" i="41"/>
  <c r="BZR12" i="41"/>
  <c r="AUT12" i="41"/>
  <c r="ASK8" i="41"/>
  <c r="BZX8" i="41"/>
  <c r="ATX7" i="41"/>
  <c r="CDS7" i="41" s="1"/>
  <c r="ATX6" i="41"/>
  <c r="ASP9" i="41"/>
  <c r="CCK9" i="41" s="1"/>
  <c r="ASY5" i="41"/>
  <c r="CCT5" i="41" s="1"/>
  <c r="AUB22" i="41"/>
  <c r="CDW22" i="41" s="1"/>
  <c r="AUN20" i="41"/>
  <c r="CEI20" i="41" s="1"/>
  <c r="CAT21" i="41"/>
  <c r="ATU20" i="41"/>
  <c r="CBC20" i="41" s="1"/>
  <c r="ATI19" i="41"/>
  <c r="CDD19" i="41" s="1"/>
  <c r="AUD18" i="41"/>
  <c r="AUP18" i="41"/>
  <c r="CEK18" i="41" s="1"/>
  <c r="ASS17" i="41"/>
  <c r="CAA17" i="41" s="1"/>
  <c r="AUM16" i="41"/>
  <c r="CEH16" i="41" s="1"/>
  <c r="CCA16" i="41"/>
  <c r="AUE15" i="41"/>
  <c r="CDZ15" i="41" s="1"/>
  <c r="ATD15" i="41"/>
  <c r="CCY15" i="41" s="1"/>
  <c r="CBW12" i="41"/>
  <c r="CAB11" i="41"/>
  <c r="AUJ13" i="41"/>
  <c r="CEE13" i="41" s="1"/>
  <c r="CBC12" i="41"/>
  <c r="CBQ9" i="41"/>
  <c r="CCQ5" i="41"/>
  <c r="CAD5" i="41"/>
  <c r="CAF5" i="41"/>
  <c r="CBJ16" i="41"/>
  <c r="ASX5" i="41"/>
  <c r="CCS5" i="41" s="1"/>
  <c r="ASM19" i="41"/>
  <c r="BZU19" i="41" s="1"/>
  <c r="ASQ18" i="41"/>
  <c r="CCL18" i="41" s="1"/>
  <c r="AUB16" i="41"/>
  <c r="AUT7" i="41"/>
  <c r="CEO7" i="41" s="1"/>
  <c r="ASY20" i="41"/>
  <c r="CCT20" i="41" s="1"/>
  <c r="AUG6" i="41"/>
  <c r="CBO6" i="41" s="1"/>
  <c r="ASO21" i="41"/>
  <c r="CCJ21" i="41" s="1"/>
  <c r="ASQ20" i="41"/>
  <c r="CCL20" i="41" s="1"/>
  <c r="AUA19" i="41"/>
  <c r="ATF17" i="41"/>
  <c r="CBX15" i="41"/>
  <c r="ASM15" i="41"/>
  <c r="BZU15" i="41" s="1"/>
  <c r="AUA13" i="41"/>
  <c r="AUL8" i="41"/>
  <c r="CEG8" i="41" s="1"/>
  <c r="CAL8" i="41"/>
  <c r="BZT5" i="41"/>
  <c r="CBE22" i="41"/>
  <c r="ATL12" i="41"/>
  <c r="CAD11" i="41"/>
  <c r="CAQ8" i="41"/>
  <c r="AUK8" i="41"/>
  <c r="ASM8" i="41"/>
  <c r="AST5" i="41"/>
  <c r="ATN7" i="41"/>
  <c r="AUH6" i="41"/>
  <c r="CEC6" i="41" s="1"/>
  <c r="BZQ5" i="41"/>
  <c r="ASJ5" i="41"/>
  <c r="ATU19" i="41"/>
  <c r="ASL18" i="41"/>
  <c r="CCG18" i="41" s="1"/>
  <c r="AUN17" i="41"/>
  <c r="CEI17" i="41" s="1"/>
  <c r="ATT16" i="41"/>
  <c r="CDO16" i="41" s="1"/>
  <c r="CAS16" i="41"/>
  <c r="AUK15" i="41"/>
  <c r="ASM14" i="41"/>
  <c r="ATU14" i="41"/>
  <c r="AUG13" i="41"/>
  <c r="CEB13" i="41" s="1"/>
  <c r="ASK12" i="41"/>
  <c r="CCB13" i="41"/>
  <c r="ASH12" i="41"/>
  <c r="CCC12" i="41" s="1"/>
  <c r="AUJ11" i="41"/>
  <c r="ASS11" i="41"/>
  <c r="CAW11" i="41"/>
  <c r="CAG9" i="41"/>
  <c r="CAT9" i="41"/>
  <c r="CAV9" i="41"/>
  <c r="CAZ5" i="41"/>
  <c r="ASY6" i="41"/>
  <c r="CCT6" i="41" s="1"/>
  <c r="ATT22" i="41"/>
  <c r="CDO22" i="41" s="1"/>
  <c r="ASV20" i="41"/>
  <c r="AUH18" i="41"/>
  <c r="CEC18" i="41" s="1"/>
  <c r="ASZ18" i="41"/>
  <c r="CCU18" i="41" s="1"/>
  <c r="ATO17" i="41"/>
  <c r="AUF12" i="41"/>
  <c r="CEA12" i="41" s="1"/>
  <c r="CBI13" i="41"/>
  <c r="ATP11" i="41"/>
  <c r="CDK11" i="41" s="1"/>
  <c r="CBT8" i="41"/>
  <c r="AUJ8" i="41"/>
  <c r="AUM20" i="41"/>
  <c r="CEH20" i="41" s="1"/>
  <c r="CBN18" i="41"/>
  <c r="ATY15" i="41"/>
  <c r="CDT15" i="41" s="1"/>
  <c r="CBJ11" i="41"/>
  <c r="CAT12" i="41"/>
  <c r="BZU8" i="41"/>
  <c r="BZY18" i="41"/>
  <c r="ATH20" i="41"/>
  <c r="CAP20" i="41" s="1"/>
  <c r="AUO19" i="41"/>
  <c r="CEJ19" i="41" s="1"/>
  <c r="CAC22" i="41"/>
  <c r="BZT20" i="41"/>
  <c r="AUB19" i="41"/>
  <c r="BZZ19" i="41"/>
  <c r="AUK17" i="41"/>
  <c r="BWS17" i="41" s="1"/>
  <c r="CBY17" i="41"/>
  <c r="BZR19" i="41"/>
  <c r="CBT17" i="41"/>
  <c r="AUH13" i="41"/>
  <c r="ASX9" i="41"/>
  <c r="CBU7" i="41"/>
  <c r="ATB5" i="41"/>
  <c r="CFJ5" i="41" s="1"/>
  <c r="ASR20" i="41"/>
  <c r="CCM20" i="41" s="1"/>
  <c r="ATZ19" i="41"/>
  <c r="AST18" i="41"/>
  <c r="CCO18" i="41" s="1"/>
  <c r="CBH17" i="41"/>
  <c r="CAX16" i="41"/>
  <c r="AUA16" i="41"/>
  <c r="CDV16" i="41" s="1"/>
  <c r="CAP15" i="41"/>
  <c r="ASP13" i="41"/>
  <c r="BZX13" i="41" s="1"/>
  <c r="BZX12" i="41"/>
  <c r="ASW7" i="41"/>
  <c r="AUK13" i="41"/>
  <c r="CEF13" i="41" s="1"/>
  <c r="ATB11" i="41"/>
  <c r="CCW11" i="41" s="1"/>
  <c r="AUP22" i="41"/>
  <c r="CEK22" i="41" s="1"/>
  <c r="ASS20" i="41"/>
  <c r="CCN20" i="41" s="1"/>
  <c r="ATB13" i="41"/>
  <c r="CCW13" i="41" s="1"/>
  <c r="ASN15" i="41"/>
  <c r="CCI15" i="41" s="1"/>
  <c r="AUD12" i="41"/>
  <c r="CDY12" i="41" s="1"/>
  <c r="ASQ8" i="41"/>
  <c r="CCL8" i="41" s="1"/>
  <c r="AUT6" i="41"/>
  <c r="CCB6" i="41" s="1"/>
  <c r="CBU5" i="41"/>
  <c r="AUQ17" i="41"/>
  <c r="CEL17" i="41" s="1"/>
  <c r="ASX12" i="41"/>
  <c r="CAF12" i="41" s="1"/>
  <c r="ASN11" i="41"/>
  <c r="BZV11" i="41" s="1"/>
  <c r="ATI11" i="41"/>
  <c r="CDD11" i="41" s="1"/>
  <c r="ATA8" i="41"/>
  <c r="CAI8" i="41" s="1"/>
  <c r="AUL7" i="41"/>
  <c r="ASI6" i="41"/>
  <c r="CCD6" i="41" s="1"/>
  <c r="CBX22" i="41"/>
  <c r="CAJ13" i="41"/>
  <c r="ASU10" i="41"/>
  <c r="CAC10" i="41" s="1"/>
  <c r="CFV6" i="41"/>
  <c r="BVV6" i="41"/>
  <c r="CDI6" i="41"/>
  <c r="CGG5" i="41"/>
  <c r="BWG5" i="41"/>
  <c r="CDT5" i="41"/>
  <c r="BUT21" i="41"/>
  <c r="CFG19" i="41"/>
  <c r="BVG19" i="41"/>
  <c r="CCT19" i="41"/>
  <c r="CCO7" i="41"/>
  <c r="CFY22" i="41"/>
  <c r="BVY22" i="41"/>
  <c r="CGS17" i="41"/>
  <c r="CGE17" i="41"/>
  <c r="BWE17" i="41"/>
  <c r="CDR17" i="41"/>
  <c r="BUW15" i="41"/>
  <c r="CEW15" i="41"/>
  <c r="CCJ15" i="41"/>
  <c r="BXB14" i="41"/>
  <c r="CHB14" i="41"/>
  <c r="CEO14" i="41"/>
  <c r="BVF13" i="41"/>
  <c r="CFF13" i="41"/>
  <c r="CCS13" i="41"/>
  <c r="BWO9" i="41"/>
  <c r="CGO9" i="41"/>
  <c r="CEB9" i="41"/>
  <c r="CEZ9" i="41"/>
  <c r="BUZ9" i="41"/>
  <c r="CCM9" i="41"/>
  <c r="BVW9" i="41"/>
  <c r="CFW9" i="41"/>
  <c r="CDJ9" i="41"/>
  <c r="CFE9" i="41"/>
  <c r="BVE9" i="41"/>
  <c r="CCR9" i="41"/>
  <c r="BVU12" i="41"/>
  <c r="CFU12" i="41"/>
  <c r="BWB7" i="41"/>
  <c r="CGB7" i="41"/>
  <c r="CDO7" i="41"/>
  <c r="CGY7" i="41"/>
  <c r="BWY7" i="41"/>
  <c r="CEL7" i="41"/>
  <c r="CFF9" i="41"/>
  <c r="BVF9" i="41"/>
  <c r="CCS9" i="41"/>
  <c r="CCW5" i="41"/>
  <c r="CEY5" i="41"/>
  <c r="CCL5" i="41"/>
  <c r="CEW6" i="41"/>
  <c r="BUW6" i="41"/>
  <c r="CCJ6" i="41"/>
  <c r="CEV6" i="41"/>
  <c r="BUV6" i="41"/>
  <c r="CCI6" i="41"/>
  <c r="CAV6" i="41"/>
  <c r="CBP22" i="41"/>
  <c r="CBA22" i="41"/>
  <c r="ASO20" i="41"/>
  <c r="CAG19" i="41"/>
  <c r="Q19" i="41"/>
  <c r="S19" i="41"/>
  <c r="R19" i="41"/>
  <c r="ATG18" i="41"/>
  <c r="ATP17" i="41"/>
  <c r="BZY17" i="41"/>
  <c r="X18" i="41"/>
  <c r="X20" i="41"/>
  <c r="CFW22" i="41"/>
  <c r="BVW22" i="41"/>
  <c r="CDJ22" i="41"/>
  <c r="CGS18" i="41"/>
  <c r="BWS18" i="41"/>
  <c r="CEF18" i="41"/>
  <c r="CAI18" i="41"/>
  <c r="BVT13" i="41"/>
  <c r="CFT13" i="41"/>
  <c r="CDG13" i="41"/>
  <c r="BWZ13" i="41"/>
  <c r="CGZ13" i="41"/>
  <c r="CEM13" i="41"/>
  <c r="BUZ10" i="41"/>
  <c r="CEZ10" i="41"/>
  <c r="CCM10" i="41"/>
  <c r="BVJ10" i="41"/>
  <c r="CFJ10" i="41"/>
  <c r="CFG8" i="41"/>
  <c r="BVG8" i="41"/>
  <c r="CCT8" i="41"/>
  <c r="BVT6" i="41"/>
  <c r="BWB8" i="41"/>
  <c r="CGB8" i="41"/>
  <c r="CDO8" i="41"/>
  <c r="CCU6" i="41"/>
  <c r="CDL22" i="41"/>
  <c r="CCW6" i="41"/>
  <c r="BUP22" i="41"/>
  <c r="CEP22" i="41"/>
  <c r="CCC22" i="41"/>
  <c r="BWX21" i="41"/>
  <c r="CGX21" i="41"/>
  <c r="CEK21" i="41"/>
  <c r="BVX20" i="41"/>
  <c r="CDK20" i="41"/>
  <c r="CFA22" i="41"/>
  <c r="BVA22" i="41"/>
  <c r="CCN22" i="41"/>
  <c r="BVS19" i="41"/>
  <c r="CFS19" i="41"/>
  <c r="CDF19" i="41"/>
  <c r="BVC17" i="41"/>
  <c r="CFC17" i="41"/>
  <c r="CCP17" i="41"/>
  <c r="BUZ18" i="41"/>
  <c r="CEZ18" i="41"/>
  <c r="CCM18" i="41"/>
  <c r="BWV16" i="41"/>
  <c r="CGV16" i="41"/>
  <c r="BWN15" i="41"/>
  <c r="CGN15" i="41"/>
  <c r="CEA15" i="41"/>
  <c r="BVW14" i="41"/>
  <c r="CFW14" i="41"/>
  <c r="CDJ14" i="41"/>
  <c r="CFV13" i="41"/>
  <c r="BVV13" i="41"/>
  <c r="BWM9" i="41"/>
  <c r="CGM9" i="41"/>
  <c r="CDZ9" i="41"/>
  <c r="CFU9" i="41"/>
  <c r="BVU9" i="41"/>
  <c r="CDH9" i="41"/>
  <c r="CFS9" i="41"/>
  <c r="BVS9" i="41"/>
  <c r="CDF9" i="41"/>
  <c r="CEE7" i="41"/>
  <c r="CFQ22" i="41"/>
  <c r="BVQ22" i="41"/>
  <c r="CDD22" i="41"/>
  <c r="CGK21" i="41"/>
  <c r="BWK21" i="41"/>
  <c r="CDX21" i="41"/>
  <c r="CFD21" i="41"/>
  <c r="BVD21" i="41"/>
  <c r="CCQ21" i="41"/>
  <c r="CGX20" i="41"/>
  <c r="BWX20" i="41"/>
  <c r="CEK20" i="41"/>
  <c r="BVF19" i="41"/>
  <c r="CFF19" i="41"/>
  <c r="CCS19" i="41"/>
  <c r="BVR18" i="41"/>
  <c r="CFR18" i="41"/>
  <c r="CDE18" i="41"/>
  <c r="BWX17" i="41"/>
  <c r="CGX17" i="41"/>
  <c r="CEK17" i="41"/>
  <c r="CHB17" i="41"/>
  <c r="BXB17" i="41"/>
  <c r="CEO17" i="41"/>
  <c r="CFO16" i="41"/>
  <c r="BVO16" i="41"/>
  <c r="CDB16" i="41"/>
  <c r="BWF15" i="41"/>
  <c r="CGF15" i="41"/>
  <c r="CDS15" i="41"/>
  <c r="CFJ12" i="41"/>
  <c r="BVJ12" i="41"/>
  <c r="CCW12" i="41"/>
  <c r="CFD14" i="41"/>
  <c r="BVD14" i="41"/>
  <c r="CCQ14" i="41"/>
  <c r="BVY11" i="41"/>
  <c r="CFY11" i="41"/>
  <c r="CDL11" i="41"/>
  <c r="BVI10" i="41"/>
  <c r="CFI10" i="41"/>
  <c r="CCV10" i="41"/>
  <c r="BWV10" i="41"/>
  <c r="CGV10" i="41"/>
  <c r="CEI10" i="41"/>
  <c r="CGF8" i="41"/>
  <c r="BWF8" i="41"/>
  <c r="CDS8" i="41"/>
  <c r="BWX10" i="41"/>
  <c r="CGX10" i="41"/>
  <c r="CEK10" i="41"/>
  <c r="BVR9" i="41"/>
  <c r="CFR9" i="41"/>
  <c r="CDE9" i="41"/>
  <c r="CGO7" i="41"/>
  <c r="BWO7" i="41"/>
  <c r="CEB7" i="41"/>
  <c r="CER22" i="41"/>
  <c r="BUR22" i="41"/>
  <c r="CCE22" i="41"/>
  <c r="BVR21" i="41"/>
  <c r="CFR21" i="41"/>
  <c r="CDE21" i="41"/>
  <c r="CEY21" i="41"/>
  <c r="CGI21" i="41"/>
  <c r="BWI21" i="41"/>
  <c r="CDV21" i="41"/>
  <c r="BVF20" i="41"/>
  <c r="CFF20" i="41"/>
  <c r="ARB23" i="41"/>
  <c r="AQT23" i="41"/>
  <c r="AQL23" i="41"/>
  <c r="AQD23" i="41"/>
  <c r="APV23" i="41"/>
  <c r="ARG23" i="41"/>
  <c r="AQY23" i="41"/>
  <c r="AQQ23" i="41"/>
  <c r="AQI23" i="41"/>
  <c r="AQA23" i="41"/>
  <c r="ARC23" i="41"/>
  <c r="AQR23" i="41"/>
  <c r="AQG23" i="41"/>
  <c r="APW23" i="41"/>
  <c r="AQX23" i="41"/>
  <c r="AQN23" i="41"/>
  <c r="AQC23" i="41"/>
  <c r="ARH23" i="41"/>
  <c r="AQW23" i="41"/>
  <c r="AQM23" i="41"/>
  <c r="AQB23" i="41"/>
  <c r="ARD23" i="41"/>
  <c r="AQS23" i="41"/>
  <c r="AQH23" i="41"/>
  <c r="APX23" i="41"/>
  <c r="AQO23" i="41"/>
  <c r="ARE23" i="41"/>
  <c r="AQJ23" i="41"/>
  <c r="AQZ23" i="41"/>
  <c r="AQE23" i="41"/>
  <c r="AQV23" i="41"/>
  <c r="APZ23" i="41"/>
  <c r="AQF23" i="41"/>
  <c r="ARA23" i="41"/>
  <c r="AQP23" i="41"/>
  <c r="AQK23" i="41"/>
  <c r="APY23" i="41"/>
  <c r="ARF23" i="41"/>
  <c r="AQU23" i="41"/>
  <c r="CGT18" i="41"/>
  <c r="BWT18" i="41"/>
  <c r="CFE18" i="41"/>
  <c r="BVE18" i="41"/>
  <c r="CCR18" i="41"/>
  <c r="CFS18" i="41"/>
  <c r="BVS18" i="41"/>
  <c r="CDF18" i="41"/>
  <c r="BVI17" i="41"/>
  <c r="CFI17" i="41"/>
  <c r="CCV17" i="41"/>
  <c r="BUT16" i="41"/>
  <c r="CET16" i="41"/>
  <c r="CCG16" i="41"/>
  <c r="CEW16" i="41"/>
  <c r="BUW16" i="41"/>
  <c r="CCJ16" i="41"/>
  <c r="BVN15" i="41"/>
  <c r="CFN15" i="41"/>
  <c r="CDA15" i="41"/>
  <c r="CFK15" i="41"/>
  <c r="BVK15" i="41"/>
  <c r="CCX15" i="41"/>
  <c r="CFD15" i="41"/>
  <c r="BVD15" i="41"/>
  <c r="CCQ15" i="41"/>
  <c r="CGV13" i="41"/>
  <c r="BWV13" i="41"/>
  <c r="CEI13" i="41"/>
  <c r="BXB12" i="41"/>
  <c r="CHB12" i="41"/>
  <c r="CEO12" i="41"/>
  <c r="CEV12" i="41"/>
  <c r="BUV12" i="41"/>
  <c r="CCI12" i="41"/>
  <c r="CGA11" i="41"/>
  <c r="BWA11" i="41"/>
  <c r="CDN11" i="41"/>
  <c r="BWW10" i="41"/>
  <c r="CGW10" i="41"/>
  <c r="CEJ10" i="41"/>
  <c r="BVX10" i="41"/>
  <c r="CFX10" i="41"/>
  <c r="CDK10" i="41"/>
  <c r="CES8" i="41"/>
  <c r="BUS8" i="41"/>
  <c r="CCF8" i="41"/>
  <c r="CFH8" i="41"/>
  <c r="BVH8" i="41"/>
  <c r="CCU8" i="41"/>
  <c r="CGF7" i="41"/>
  <c r="BWF7" i="41"/>
  <c r="BWF6" i="41"/>
  <c r="CGF6" i="41"/>
  <c r="CDS6" i="41"/>
  <c r="CCW10" i="41"/>
  <c r="BVU20" i="41"/>
  <c r="CFU20" i="41"/>
  <c r="CDH20" i="41"/>
  <c r="BZX22" i="41"/>
  <c r="ASJ21" i="41"/>
  <c r="CBF20" i="41"/>
  <c r="AUJ21" i="41"/>
  <c r="CBR21" i="41" s="1"/>
  <c r="BVE19" i="41"/>
  <c r="CFE19" i="41"/>
  <c r="CCR19" i="41"/>
  <c r="CEY17" i="41"/>
  <c r="BUY17" i="41"/>
  <c r="CCL17" i="41"/>
  <c r="CGR15" i="41"/>
  <c r="BWR15" i="41"/>
  <c r="CEE15" i="41"/>
  <c r="R13" i="41"/>
  <c r="Q13" i="41"/>
  <c r="S13" i="41"/>
  <c r="BWD13" i="41"/>
  <c r="CGD13" i="41"/>
  <c r="CDQ13" i="41"/>
  <c r="ATH14" i="41"/>
  <c r="BUQ10" i="41"/>
  <c r="CEQ10" i="41"/>
  <c r="CCD10" i="41"/>
  <c r="CGA8" i="41"/>
  <c r="BWA8" i="41"/>
  <c r="CDN8" i="41"/>
  <c r="AUD5" i="41"/>
  <c r="CAW6" i="41"/>
  <c r="ATM22" i="41"/>
  <c r="CAW22" i="41"/>
  <c r="ASN20" i="41"/>
  <c r="CGI20" i="41"/>
  <c r="CDV20" i="41"/>
  <c r="ATJ20" i="41"/>
  <c r="CAE19" i="41"/>
  <c r="AST19" i="41"/>
  <c r="CAB19" i="41" s="1"/>
  <c r="CBL19" i="41"/>
  <c r="CBS18" i="41"/>
  <c r="ATZ18" i="41"/>
  <c r="CBH18" i="41" s="1"/>
  <c r="CAO18" i="41"/>
  <c r="AUO17" i="41"/>
  <c r="ASX17" i="41"/>
  <c r="CAF17" i="41" s="1"/>
  <c r="ATW16" i="41"/>
  <c r="CAD16" i="41"/>
  <c r="R16" i="41"/>
  <c r="Q16" i="41"/>
  <c r="S16" i="41"/>
  <c r="CFQ15" i="41"/>
  <c r="BVQ15" i="41"/>
  <c r="CDD15" i="41"/>
  <c r="AUT15" i="41"/>
  <c r="CCB15" i="41" s="1"/>
  <c r="CGY15" i="41"/>
  <c r="BWY15" i="41"/>
  <c r="CEL15" i="41"/>
  <c r="CAN14" i="41"/>
  <c r="CFZ12" i="41"/>
  <c r="BVZ12" i="41"/>
  <c r="CDM12" i="41"/>
  <c r="ATY12" i="41"/>
  <c r="CBG12" i="41" s="1"/>
  <c r="CBF12" i="41"/>
  <c r="ATM13" i="41"/>
  <c r="CGA13" i="41"/>
  <c r="BWA13" i="41"/>
  <c r="CDN13" i="41"/>
  <c r="CAC11" i="41"/>
  <c r="AUC12" i="41"/>
  <c r="CBK12" i="41" s="1"/>
  <c r="CFS8" i="41"/>
  <c r="BVS8" i="41"/>
  <c r="CDF8" i="41"/>
  <c r="CBA8" i="41"/>
  <c r="AUI5" i="41"/>
  <c r="CAJ6" i="41"/>
  <c r="CAX20" i="41"/>
  <c r="CAA22" i="41"/>
  <c r="BWV5" i="41"/>
  <c r="CGV5" i="41"/>
  <c r="CEI5" i="41"/>
  <c r="CAU22" i="41"/>
  <c r="CFE17" i="41"/>
  <c r="BVE17" i="41"/>
  <c r="CCR17" i="41"/>
  <c r="BVN14" i="41"/>
  <c r="CFN14" i="41"/>
  <c r="CDA14" i="41"/>
  <c r="CFC11" i="41"/>
  <c r="BVC11" i="41"/>
  <c r="CCP11" i="41"/>
  <c r="CGP22" i="41"/>
  <c r="BWP22" i="41"/>
  <c r="BVI18" i="41"/>
  <c r="CFI18" i="41"/>
  <c r="CCV18" i="41"/>
  <c r="BVB17" i="41"/>
  <c r="CFB17" i="41"/>
  <c r="CCO17" i="41"/>
  <c r="BVQ13" i="41"/>
  <c r="CFQ13" i="41"/>
  <c r="CDD13" i="41"/>
  <c r="BVX14" i="41"/>
  <c r="CFX14" i="41"/>
  <c r="CDK14" i="41"/>
  <c r="BVE12" i="41"/>
  <c r="CFE12" i="41"/>
  <c r="CCR12" i="41"/>
  <c r="BUX7" i="41"/>
  <c r="CGY20" i="41"/>
  <c r="BWY20" i="41"/>
  <c r="CEL20" i="41"/>
  <c r="BWJ19" i="41"/>
  <c r="CGJ19" i="41"/>
  <c r="CDW19" i="41"/>
  <c r="CGW14" i="41"/>
  <c r="BWW14" i="41"/>
  <c r="CEJ14" i="41"/>
  <c r="BVM5" i="41"/>
  <c r="CFM5" i="41"/>
  <c r="CAM5" i="41"/>
  <c r="CCZ5" i="41"/>
  <c r="BVW6" i="41"/>
  <c r="CFW6" i="41"/>
  <c r="CDJ6" i="41"/>
  <c r="BUX22" i="41"/>
  <c r="CEX22" i="41"/>
  <c r="CCK22" i="41"/>
  <c r="CFD16" i="41"/>
  <c r="BVD16" i="41"/>
  <c r="CCQ16" i="41"/>
  <c r="CFI14" i="41"/>
  <c r="BVI14" i="41"/>
  <c r="CCV14" i="41"/>
  <c r="CFK12" i="41"/>
  <c r="BVK12" i="41"/>
  <c r="CCX12" i="41"/>
  <c r="CFT11" i="41"/>
  <c r="BVT11" i="41"/>
  <c r="CDG11" i="41"/>
  <c r="ATL22" i="41"/>
  <c r="BZV20" i="41"/>
  <c r="CFT18" i="41"/>
  <c r="BVT18" i="41"/>
  <c r="CDG18" i="41"/>
  <c r="BVK17" i="41"/>
  <c r="CFK17" i="41"/>
  <c r="CCX17" i="41"/>
  <c r="BWT22" i="41"/>
  <c r="CGT22" i="41"/>
  <c r="BWP21" i="41"/>
  <c r="CGP21" i="41"/>
  <c r="CEC21" i="41"/>
  <c r="BVN20" i="41"/>
  <c r="CFN20" i="41"/>
  <c r="CDA20" i="41"/>
  <c r="BUS18" i="41"/>
  <c r="CES18" i="41"/>
  <c r="CCF18" i="41"/>
  <c r="BWB17" i="41"/>
  <c r="CGB17" i="41"/>
  <c r="CDO17" i="41"/>
  <c r="BWG17" i="41"/>
  <c r="CGG17" i="41"/>
  <c r="CDT17" i="41"/>
  <c r="CEP17" i="41"/>
  <c r="BUP17" i="41"/>
  <c r="CCC17" i="41"/>
  <c r="BUS16" i="41"/>
  <c r="CES16" i="41"/>
  <c r="CCF16" i="41"/>
  <c r="CHB16" i="41"/>
  <c r="BXB16" i="41"/>
  <c r="BVG15" i="41"/>
  <c r="CFG15" i="41"/>
  <c r="CCT15" i="41"/>
  <c r="CGI15" i="41"/>
  <c r="BWI15" i="41"/>
  <c r="CDV15" i="41"/>
  <c r="BXA14" i="41"/>
  <c r="CHA14" i="41"/>
  <c r="CEN14" i="41"/>
  <c r="BVO13" i="41"/>
  <c r="CFO13" i="41"/>
  <c r="CDB13" i="41"/>
  <c r="BVM12" i="41"/>
  <c r="CFM12" i="41"/>
  <c r="CCZ12" i="41"/>
  <c r="CEV10" i="41"/>
  <c r="BUV10" i="41"/>
  <c r="CCI10" i="41"/>
  <c r="CGQ10" i="41"/>
  <c r="BWQ10" i="41"/>
  <c r="CED10" i="41"/>
  <c r="BWS12" i="41"/>
  <c r="CGS12" i="41"/>
  <c r="CEF12" i="41"/>
  <c r="CGR9" i="41"/>
  <c r="BWR9" i="41"/>
  <c r="CEE9" i="41"/>
  <c r="CFZ8" i="41"/>
  <c r="BVZ8" i="41"/>
  <c r="CAZ8" i="41"/>
  <c r="CDM8" i="41"/>
  <c r="BUS22" i="41"/>
  <c r="CES22" i="41"/>
  <c r="BVG21" i="41"/>
  <c r="CFG21" i="41"/>
  <c r="CCT21" i="41"/>
  <c r="CES20" i="41"/>
  <c r="BUS20" i="41"/>
  <c r="CCF20" i="41"/>
  <c r="CFJ20" i="41"/>
  <c r="BVJ20" i="41"/>
  <c r="CCW20" i="41"/>
  <c r="BVP18" i="41"/>
  <c r="CFP18" i="41"/>
  <c r="CDC18" i="41"/>
  <c r="CGL17" i="41"/>
  <c r="BWL17" i="41"/>
  <c r="CDY17" i="41"/>
  <c r="BWO16" i="41"/>
  <c r="CGO16" i="41"/>
  <c r="CEB16" i="41"/>
  <c r="CEY16" i="41"/>
  <c r="BUY16" i="41"/>
  <c r="CCL16" i="41"/>
  <c r="BUQ15" i="41"/>
  <c r="CEQ15" i="41"/>
  <c r="CCD15" i="41"/>
  <c r="CFS15" i="41"/>
  <c r="BVS15" i="41"/>
  <c r="CDF15" i="41"/>
  <c r="CER13" i="41"/>
  <c r="BUR13" i="41"/>
  <c r="BXA12" i="41"/>
  <c r="CHA12" i="41"/>
  <c r="CEN12" i="41"/>
  <c r="BUS10" i="41"/>
  <c r="CES10" i="41"/>
  <c r="CCF10" i="41"/>
  <c r="BWF10" i="41"/>
  <c r="CGF10" i="41"/>
  <c r="CDS10" i="41"/>
  <c r="BVW10" i="41"/>
  <c r="CFW10" i="41"/>
  <c r="CDJ10" i="41"/>
  <c r="CHB10" i="41"/>
  <c r="BXB10" i="41"/>
  <c r="BWC8" i="41"/>
  <c r="CGC8" i="41"/>
  <c r="CHB9" i="41"/>
  <c r="BXB9" i="41"/>
  <c r="CEO9" i="41"/>
  <c r="CFU6" i="41"/>
  <c r="BVU6" i="41"/>
  <c r="CDH6" i="41"/>
  <c r="CGZ6" i="41"/>
  <c r="BWZ6" i="41"/>
  <c r="CEM6" i="41"/>
  <c r="CGU8" i="41"/>
  <c r="BWU8" i="41"/>
  <c r="BWW6" i="41"/>
  <c r="CGW6" i="41"/>
  <c r="CEJ6" i="41"/>
  <c r="BWT7" i="41"/>
  <c r="CGT7" i="41"/>
  <c r="CEG7" i="41"/>
  <c r="CEH8" i="41"/>
  <c r="CCE13" i="41"/>
  <c r="CET22" i="41"/>
  <c r="BUT22" i="41"/>
  <c r="CCG22" i="41"/>
  <c r="CFV21" i="41"/>
  <c r="BVV21" i="41"/>
  <c r="CDI21" i="41"/>
  <c r="CGA21" i="41"/>
  <c r="BWA21" i="41"/>
  <c r="CDN21" i="41"/>
  <c r="CFT16" i="41"/>
  <c r="BVT16" i="41"/>
  <c r="CDG16" i="41"/>
  <c r="BWU14" i="41"/>
  <c r="CGU14" i="41"/>
  <c r="CEH14" i="41"/>
  <c r="BWD14" i="41"/>
  <c r="CGD14" i="41"/>
  <c r="CDQ14" i="41"/>
  <c r="CFR13" i="41"/>
  <c r="BVR13" i="41"/>
  <c r="CDE13" i="41"/>
  <c r="CGX14" i="41"/>
  <c r="BWX14" i="41"/>
  <c r="CEK14" i="41"/>
  <c r="BWU13" i="41"/>
  <c r="CGU13" i="41"/>
  <c r="CEH13" i="41"/>
  <c r="BWO10" i="41"/>
  <c r="CGO10" i="41"/>
  <c r="BVF11" i="41"/>
  <c r="CFF11" i="41"/>
  <c r="CCS11" i="41"/>
  <c r="BVQ9" i="41"/>
  <c r="CFQ9" i="41"/>
  <c r="CDD9" i="41"/>
  <c r="CFM10" i="41"/>
  <c r="BVM10" i="41"/>
  <c r="CCZ10" i="41"/>
  <c r="BXB8" i="41"/>
  <c r="CHB8" i="41"/>
  <c r="CEO8" i="41"/>
  <c r="CFL9" i="41"/>
  <c r="BVL9" i="41"/>
  <c r="CFE11" i="41"/>
  <c r="BVE11" i="41"/>
  <c r="CCR11" i="41"/>
  <c r="CGD6" i="41"/>
  <c r="BWD6" i="41"/>
  <c r="CDQ6" i="41"/>
  <c r="BVW15" i="41"/>
  <c r="CFW15" i="41"/>
  <c r="CFX13" i="41"/>
  <c r="BVX13" i="41"/>
  <c r="CDK13" i="41"/>
  <c r="BVX5" i="41"/>
  <c r="CFX5" i="41"/>
  <c r="CDK5" i="41"/>
  <c r="CGA6" i="41"/>
  <c r="BWA6" i="41"/>
  <c r="ATR20" i="41"/>
  <c r="CAE17" i="41"/>
  <c r="BWF18" i="41"/>
  <c r="CGF18" i="41"/>
  <c r="CDS18" i="41"/>
  <c r="CAI16" i="41"/>
  <c r="CAD6" i="41"/>
  <c r="ATO5" i="41"/>
  <c r="CAW5" i="41" s="1"/>
  <c r="CAT22" i="41"/>
  <c r="ASO22" i="41"/>
  <c r="CAF21" i="41"/>
  <c r="CBM21" i="41"/>
  <c r="ASM21" i="41"/>
  <c r="BZU21" i="41" s="1"/>
  <c r="ASI20" i="41"/>
  <c r="ATY21" i="41"/>
  <c r="ASN19" i="41"/>
  <c r="ASP19" i="41"/>
  <c r="ATZ16" i="41"/>
  <c r="ATA16" i="41"/>
  <c r="ASX16" i="41"/>
  <c r="ASH15" i="41"/>
  <c r="AUA14" i="41"/>
  <c r="ASW14" i="41"/>
  <c r="BVH14" i="41"/>
  <c r="CFH14" i="41"/>
  <c r="CCU14" i="41"/>
  <c r="CAX14" i="41"/>
  <c r="ATV12" i="41"/>
  <c r="AUB12" i="41"/>
  <c r="CAT11" i="41"/>
  <c r="ASQ11" i="41"/>
  <c r="BZP11" i="41"/>
  <c r="BZW8" i="41"/>
  <c r="CAZ9" i="41"/>
  <c r="CAK7" i="41"/>
  <c r="CES7" i="41"/>
  <c r="BUS7" i="41"/>
  <c r="ASY7" i="41"/>
  <c r="AUM6" i="41"/>
  <c r="CBU6" i="41" s="1"/>
  <c r="AUI6" i="41"/>
  <c r="CEP7" i="41"/>
  <c r="BUP7" i="41"/>
  <c r="X16" i="41"/>
  <c r="X14" i="41"/>
  <c r="BVV7" i="41"/>
  <c r="CFV7" i="41"/>
  <c r="CDI7" i="41"/>
  <c r="BUR5" i="41"/>
  <c r="CER5" i="41"/>
  <c r="CCE5" i="41"/>
  <c r="CEZ21" i="41"/>
  <c r="BUZ21" i="41"/>
  <c r="CFB20" i="41"/>
  <c r="BVB20" i="41"/>
  <c r="CCO20" i="41"/>
  <c r="BWK20" i="41"/>
  <c r="CGK20" i="41"/>
  <c r="CDX20" i="41"/>
  <c r="BVM19" i="41"/>
  <c r="CFM19" i="41"/>
  <c r="CCZ19" i="41"/>
  <c r="BVL19" i="41"/>
  <c r="CFL19" i="41"/>
  <c r="CCY19" i="41"/>
  <c r="CGD18" i="41"/>
  <c r="BWD18" i="41"/>
  <c r="CDQ18" i="41"/>
  <c r="CGN19" i="41"/>
  <c r="BWN19" i="41"/>
  <c r="CEA19" i="41"/>
  <c r="BVJ17" i="41"/>
  <c r="CFJ17" i="41"/>
  <c r="CCW17" i="41"/>
  <c r="BUR18" i="41"/>
  <c r="CER18" i="41"/>
  <c r="CCE18" i="41"/>
  <c r="BUZ16" i="41"/>
  <c r="CEZ16" i="41"/>
  <c r="CCM16" i="41"/>
  <c r="BUR15" i="41"/>
  <c r="CER15" i="41"/>
  <c r="CCE15" i="41"/>
  <c r="BVY13" i="41"/>
  <c r="CFY13" i="41"/>
  <c r="CDL13" i="41"/>
  <c r="CGF13" i="41"/>
  <c r="BWF13" i="41"/>
  <c r="CDS13" i="41"/>
  <c r="CFT14" i="41"/>
  <c r="BVT14" i="41"/>
  <c r="CDG14" i="41"/>
  <c r="CFT10" i="41"/>
  <c r="BVT10" i="41"/>
  <c r="CDG10" i="41"/>
  <c r="BUX11" i="41"/>
  <c r="CEX11" i="41"/>
  <c r="CCK11" i="41"/>
  <c r="CGK9" i="41"/>
  <c r="BWK9" i="41"/>
  <c r="CDX9" i="41"/>
  <c r="CGT10" i="41"/>
  <c r="BWT10" i="41"/>
  <c r="CEG10" i="41"/>
  <c r="CFA7" i="41"/>
  <c r="CFP7" i="41"/>
  <c r="BVP7" i="41"/>
  <c r="CDC7" i="41"/>
  <c r="CFO7" i="41"/>
  <c r="BVO7" i="41"/>
  <c r="CDB7" i="41"/>
  <c r="CDR6" i="41"/>
  <c r="CGA5" i="41"/>
  <c r="BWA5" i="41"/>
  <c r="CDN5" i="41"/>
  <c r="CEO10" i="41"/>
  <c r="BWA22" i="41"/>
  <c r="CGA22" i="41"/>
  <c r="CDN22" i="41"/>
  <c r="CGF20" i="41"/>
  <c r="BWF20" i="41"/>
  <c r="CDS20" i="41"/>
  <c r="BUX20" i="41"/>
  <c r="CEX20" i="41"/>
  <c r="CCK20" i="41"/>
  <c r="CEU18" i="41"/>
  <c r="BUU18" i="41"/>
  <c r="CCH18" i="41"/>
  <c r="BWR17" i="41"/>
  <c r="CGR17" i="41"/>
  <c r="CEE17" i="41"/>
  <c r="BUR16" i="41"/>
  <c r="CER16" i="41"/>
  <c r="CCE16" i="41"/>
  <c r="CBI14" i="41"/>
  <c r="CGL6" i="41"/>
  <c r="BWL6" i="41"/>
  <c r="CDY6" i="41"/>
  <c r="CFJ7" i="41"/>
  <c r="BVJ7" i="41"/>
  <c r="CCW7" i="41"/>
  <c r="CDB21" i="41"/>
  <c r="CGP13" i="41"/>
  <c r="BWP13" i="41"/>
  <c r="CEC13" i="41"/>
  <c r="CFF21" i="41"/>
  <c r="BVF21" i="41"/>
  <c r="CCS21" i="41"/>
  <c r="BWL19" i="41"/>
  <c r="CGL19" i="41"/>
  <c r="CDY19" i="41"/>
  <c r="S14" i="41"/>
  <c r="Q14" i="41"/>
  <c r="CAH14" i="41"/>
  <c r="R14" i="41"/>
  <c r="BWF12" i="41"/>
  <c r="CGF12" i="41"/>
  <c r="CDS12" i="41"/>
  <c r="CFD6" i="41"/>
  <c r="BVD6" i="41"/>
  <c r="CCQ6" i="41"/>
  <c r="CBG5" i="41"/>
  <c r="BZW22" i="41"/>
  <c r="BWM21" i="41"/>
  <c r="CGM21" i="41"/>
  <c r="CDZ21" i="41"/>
  <c r="BZX20" i="41"/>
  <c r="ASS19" i="41"/>
  <c r="CAA19" i="41" s="1"/>
  <c r="ATS19" i="41"/>
  <c r="BZV19" i="41"/>
  <c r="CFV18" i="41"/>
  <c r="BVV18" i="41"/>
  <c r="CDI18" i="41"/>
  <c r="BZU18" i="41"/>
  <c r="BZX19" i="41"/>
  <c r="CBR17" i="41"/>
  <c r="CAB17" i="41"/>
  <c r="BZR16" i="41"/>
  <c r="CGP15" i="41"/>
  <c r="BWP15" i="41"/>
  <c r="CAW15" i="41"/>
  <c r="BWE14" i="41"/>
  <c r="CGE14" i="41"/>
  <c r="CDR14" i="41"/>
  <c r="CAQ13" i="41"/>
  <c r="CAX13" i="41"/>
  <c r="BWV14" i="41"/>
  <c r="CGV14" i="41"/>
  <c r="CEI14" i="41"/>
  <c r="CBJ12" i="41"/>
  <c r="CAE12" i="41"/>
  <c r="AUG11" i="41"/>
  <c r="CBO11" i="41" s="1"/>
  <c r="BVY10" i="41"/>
  <c r="CFY10" i="41"/>
  <c r="BUP11" i="41"/>
  <c r="CEP11" i="41"/>
  <c r="CCC11" i="41"/>
  <c r="BWL8" i="41"/>
  <c r="CGL8" i="41"/>
  <c r="CDY8" i="41"/>
  <c r="BUW8" i="41"/>
  <c r="CEW8" i="41"/>
  <c r="BVZ9" i="41"/>
  <c r="CFZ9" i="41"/>
  <c r="CDM9" i="41"/>
  <c r="CFK7" i="41"/>
  <c r="BVK7" i="41"/>
  <c r="CCX7" i="41"/>
  <c r="BVQ6" i="41"/>
  <c r="CFQ6" i="41"/>
  <c r="CDD6" i="41"/>
  <c r="CDH12" i="41"/>
  <c r="ATX5" i="41"/>
  <c r="BVS22" i="41"/>
  <c r="CFS22" i="41"/>
  <c r="BWZ20" i="41"/>
  <c r="CGZ20" i="41"/>
  <c r="CEM20" i="41"/>
  <c r="BUW19" i="41"/>
  <c r="CEW19" i="41"/>
  <c r="CCJ19" i="41"/>
  <c r="CGZ15" i="41"/>
  <c r="BWZ15" i="41"/>
  <c r="CEM15" i="41"/>
  <c r="BVF14" i="41"/>
  <c r="CFF14" i="41"/>
  <c r="CFC12" i="41"/>
  <c r="BVC12" i="41"/>
  <c r="CCP12" i="41"/>
  <c r="CFZ14" i="41"/>
  <c r="BVZ14" i="41"/>
  <c r="CDM14" i="41"/>
  <c r="CET14" i="41"/>
  <c r="BUT14" i="41"/>
  <c r="CCG14" i="41"/>
  <c r="BUQ11" i="41"/>
  <c r="CEQ11" i="41"/>
  <c r="CCD11" i="41"/>
  <c r="CGW7" i="41"/>
  <c r="BWW7" i="41"/>
  <c r="CEJ7" i="41"/>
  <c r="CEZ7" i="41"/>
  <c r="BUZ7" i="41"/>
  <c r="CCM7" i="41"/>
  <c r="CEY7" i="41"/>
  <c r="BUY7" i="41"/>
  <c r="CCL7" i="41"/>
  <c r="CEG22" i="41"/>
  <c r="CFU7" i="41"/>
  <c r="BVU7" i="41"/>
  <c r="CDH7" i="41"/>
  <c r="CFC5" i="41"/>
  <c r="BVC5" i="41"/>
  <c r="CCP5" i="41"/>
  <c r="CEI16" i="41"/>
  <c r="BVE7" i="41"/>
  <c r="CFE7" i="41"/>
  <c r="CCR7" i="41"/>
  <c r="BXB22" i="41"/>
  <c r="CHB22" i="41"/>
  <c r="CEO22" i="41"/>
  <c r="AUB21" i="41"/>
  <c r="CFL21" i="41"/>
  <c r="BVL21" i="41"/>
  <c r="ATF18" i="41"/>
  <c r="BVN19" i="41"/>
  <c r="CFN19" i="41"/>
  <c r="CDA19" i="41"/>
  <c r="ATH17" i="41"/>
  <c r="ASN16" i="41"/>
  <c r="ASM16" i="41"/>
  <c r="CBZ15" i="41"/>
  <c r="CAF14" i="41"/>
  <c r="CFR12" i="41"/>
  <c r="BVR12" i="41"/>
  <c r="CDE12" i="41"/>
  <c r="BZT14" i="41"/>
  <c r="ATD11" i="41"/>
  <c r="ATY11" i="41"/>
  <c r="BZQ11" i="41"/>
  <c r="ATQ8" i="41"/>
  <c r="BWN8" i="41"/>
  <c r="CGN8" i="41"/>
  <c r="CEA8" i="41"/>
  <c r="CFE10" i="41"/>
  <c r="BVE10" i="41"/>
  <c r="CCR10" i="41"/>
  <c r="CGS6" i="41"/>
  <c r="BWS6" i="41"/>
  <c r="CEF6" i="41"/>
  <c r="BZZ7" i="41"/>
  <c r="BZY7" i="41"/>
  <c r="BZP7" i="41"/>
  <c r="ASH5" i="41"/>
  <c r="CHB6" i="41"/>
  <c r="BXB6" i="41"/>
  <c r="CEO6" i="41"/>
  <c r="AUO5" i="41"/>
  <c r="APV25" i="41"/>
  <c r="ATX22" i="41"/>
  <c r="CAD21" i="41"/>
  <c r="CAE20" i="41"/>
  <c r="CFX19" i="41"/>
  <c r="BVX19" i="41"/>
  <c r="ASV18" i="41"/>
  <c r="CHA17" i="41"/>
  <c r="BXA17" i="41"/>
  <c r="CBX17" i="41"/>
  <c r="CAO16" i="41"/>
  <c r="ATG17" i="41"/>
  <c r="CBF15" i="41"/>
  <c r="CAJ12" i="41"/>
  <c r="CAD14" i="41"/>
  <c r="ASW13" i="41"/>
  <c r="CFT12" i="41"/>
  <c r="BVT12" i="41"/>
  <c r="CDG12" i="41"/>
  <c r="ATZ11" i="41"/>
  <c r="CAY11" i="41"/>
  <c r="CBV10" i="41"/>
  <c r="AUO9" i="41"/>
  <c r="CBF8" i="41"/>
  <c r="CBX10" i="41"/>
  <c r="BWS8" i="41"/>
  <c r="CGS8" i="41"/>
  <c r="ATN10" i="41"/>
  <c r="CAR9" i="41"/>
  <c r="ASN8" i="41"/>
  <c r="CEU8" i="41"/>
  <c r="BUU8" i="41"/>
  <c r="CCH8" i="41"/>
  <c r="CFB5" i="41"/>
  <c r="BVB5" i="41"/>
  <c r="CCO5" i="41"/>
  <c r="ASP5" i="41"/>
  <c r="CAV7" i="41"/>
  <c r="CBV5" i="41"/>
  <c r="CAJ7" i="41"/>
  <c r="CFR22" i="41"/>
  <c r="BVR22" i="41"/>
  <c r="BVC22" i="41"/>
  <c r="CFC22" i="41"/>
  <c r="AUM22" i="41"/>
  <c r="AUB20" i="41"/>
  <c r="CFC20" i="41"/>
  <c r="BVC20" i="41"/>
  <c r="CBY20" i="41"/>
  <c r="CET20" i="41"/>
  <c r="BUT20" i="41"/>
  <c r="CFU18" i="41"/>
  <c r="BVU18" i="41"/>
  <c r="CEZ19" i="41"/>
  <c r="BUZ19" i="41"/>
  <c r="CCM19" i="41"/>
  <c r="BVT17" i="41"/>
  <c r="CFT17" i="41"/>
  <c r="CER19" i="41"/>
  <c r="BUR19" i="41"/>
  <c r="CGT17" i="41"/>
  <c r="BWT17" i="41"/>
  <c r="AUM17" i="41"/>
  <c r="CBE17" i="41"/>
  <c r="ATP15" i="41"/>
  <c r="BZW15" i="41"/>
  <c r="CCB14" i="41"/>
  <c r="BUS13" i="41"/>
  <c r="CES13" i="41"/>
  <c r="ATA12" i="41"/>
  <c r="CAF13" i="41"/>
  <c r="AUR10" i="41"/>
  <c r="CGI10" i="41"/>
  <c r="BWI10" i="41"/>
  <c r="CDV10" i="41"/>
  <c r="BZZ9" i="41"/>
  <c r="CAW9" i="41"/>
  <c r="CAU12" i="41"/>
  <c r="CBY7" i="41"/>
  <c r="CAF9" i="41"/>
  <c r="BWS7" i="41"/>
  <c r="CGS7" i="41"/>
  <c r="CEF7" i="41"/>
  <c r="BZR5" i="41"/>
  <c r="CFJ22" i="41"/>
  <c r="BVJ22" i="41"/>
  <c r="BUU22" i="41"/>
  <c r="CEU22" i="41"/>
  <c r="AUD21" i="41"/>
  <c r="CAG21" i="41"/>
  <c r="BWO21" i="41"/>
  <c r="CGO21" i="41"/>
  <c r="CGO20" i="41"/>
  <c r="BWO20" i="41"/>
  <c r="ATI20" i="41"/>
  <c r="CAQ20" i="41" s="1"/>
  <c r="CGU19" i="41"/>
  <c r="BWU19" i="41"/>
  <c r="CEH19" i="41"/>
  <c r="AUG18" i="41"/>
  <c r="AUI17" i="41"/>
  <c r="AUE18" i="41"/>
  <c r="CBO16" i="41"/>
  <c r="BZY16" i="41"/>
  <c r="CFJ15" i="41"/>
  <c r="BVJ15" i="41"/>
  <c r="BZQ15" i="41"/>
  <c r="CGQ12" i="41"/>
  <c r="BWQ12" i="41"/>
  <c r="BZR13" i="41"/>
  <c r="ASQ12" i="41"/>
  <c r="CEU13" i="41"/>
  <c r="BUU13" i="41"/>
  <c r="CCH13" i="41"/>
  <c r="ASV13" i="41"/>
  <c r="CCA12" i="41"/>
  <c r="CBF10" i="41"/>
  <c r="CAW10" i="41"/>
  <c r="ASL10" i="41"/>
  <c r="CCB10" i="41"/>
  <c r="CBC8" i="41"/>
  <c r="CCB9" i="41"/>
  <c r="CBZ6" i="41"/>
  <c r="CBU8" i="41"/>
  <c r="CGN7" i="41"/>
  <c r="BWN7" i="41"/>
  <c r="AUF6" i="41"/>
  <c r="CFK5" i="41"/>
  <c r="BVK5" i="41"/>
  <c r="CCX5" i="41"/>
  <c r="BZY5" i="41"/>
  <c r="BZY21" i="41"/>
  <c r="ATL20" i="41"/>
  <c r="AUR21" i="41"/>
  <c r="CAF20" i="41"/>
  <c r="ASH20" i="41"/>
  <c r="BZP20" i="41" s="1"/>
  <c r="CGE19" i="41"/>
  <c r="BWE19" i="41"/>
  <c r="CDR19" i="41"/>
  <c r="CAE18" i="41"/>
  <c r="CAS18" i="41"/>
  <c r="AUA17" i="41"/>
  <c r="CAI17" i="41"/>
  <c r="ATH16" i="41"/>
  <c r="BZW16" i="41"/>
  <c r="ASZ15" i="41"/>
  <c r="CAN15" i="41"/>
  <c r="CAD15" i="41"/>
  <c r="AUR14" i="41"/>
  <c r="CBV13" i="41"/>
  <c r="ASH13" i="41"/>
  <c r="CCB12" i="41"/>
  <c r="CBA11" i="41"/>
  <c r="CAX10" i="41"/>
  <c r="CFU10" i="41"/>
  <c r="BVU10" i="41"/>
  <c r="CGV9" i="41"/>
  <c r="BWV9" i="41"/>
  <c r="CEI9" i="41"/>
  <c r="CAH8" i="41"/>
  <c r="BUX8" i="41"/>
  <c r="CEX8" i="41"/>
  <c r="BVU8" i="41"/>
  <c r="CFU8" i="41"/>
  <c r="ATL8" i="41"/>
  <c r="CBF7" i="41"/>
  <c r="CBF6" i="41"/>
  <c r="ATF6" i="41"/>
  <c r="CAN6" i="41" s="1"/>
  <c r="BVU5" i="41"/>
  <c r="CFU5" i="41"/>
  <c r="CAU5" i="41"/>
  <c r="BZV6" i="41"/>
  <c r="ATG5" i="41"/>
  <c r="CBT7" i="41"/>
  <c r="ATH5" i="41"/>
  <c r="AUE22" i="41"/>
  <c r="ATC21" i="41"/>
  <c r="CAK21" i="41" s="1"/>
  <c r="CBK20" i="41"/>
  <c r="CGG20" i="41"/>
  <c r="BWG20" i="41"/>
  <c r="AUM18" i="41"/>
  <c r="CAJ17" i="41"/>
  <c r="S17" i="41"/>
  <c r="R17" i="41"/>
  <c r="Q17" i="41"/>
  <c r="BZZ16" i="41"/>
  <c r="ATD16" i="41"/>
  <c r="BZR15" i="41"/>
  <c r="CAY13" i="41"/>
  <c r="CBF13" i="41"/>
  <c r="AUJ14" i="41"/>
  <c r="CAT14" i="41"/>
  <c r="CFC10" i="41"/>
  <c r="BVC10" i="41"/>
  <c r="CCP10" i="41"/>
  <c r="BZX11" i="41"/>
  <c r="ATM11" i="41"/>
  <c r="CBT10" i="41"/>
  <c r="AST10" i="41"/>
  <c r="CAP7" i="41"/>
  <c r="CAO7" i="41"/>
  <c r="AUH5" i="41"/>
  <c r="CBE6" i="41"/>
  <c r="CCH22" i="41"/>
  <c r="BZT22" i="41"/>
  <c r="BWQ22" i="41"/>
  <c r="CGQ22" i="41"/>
  <c r="AUG22" i="41"/>
  <c r="CBO22" i="41" s="1"/>
  <c r="R20" i="41"/>
  <c r="S20" i="41"/>
  <c r="Q20" i="41"/>
  <c r="ASU21" i="41"/>
  <c r="BWU20" i="41"/>
  <c r="CGU20" i="41"/>
  <c r="AUT20" i="41"/>
  <c r="ATM19" i="41"/>
  <c r="BWB19" i="41"/>
  <c r="CGB19" i="41"/>
  <c r="CDO19" i="41"/>
  <c r="AUF17" i="41"/>
  <c r="AUP16" i="41"/>
  <c r="AUE17" i="41"/>
  <c r="CAT16" i="41"/>
  <c r="CGG15" i="41"/>
  <c r="BWG15" i="41"/>
  <c r="ASX15" i="41"/>
  <c r="AUQ14" i="41"/>
  <c r="CBD14" i="41"/>
  <c r="BWF14" i="41"/>
  <c r="CGF14" i="41"/>
  <c r="CBU13" i="41"/>
  <c r="AUC13" i="41"/>
  <c r="CGZ12" i="41"/>
  <c r="BWZ12" i="41"/>
  <c r="CEM12" i="41"/>
  <c r="ATG11" i="41"/>
  <c r="CAF11" i="41"/>
  <c r="S11" i="41"/>
  <c r="R11" i="41"/>
  <c r="Q11" i="41"/>
  <c r="CAM10" i="41"/>
  <c r="CAL9" i="41"/>
  <c r="CAE11" i="41"/>
  <c r="ATO7" i="41"/>
  <c r="CBD6" i="41"/>
  <c r="BXB11" i="41"/>
  <c r="CHB11" i="41"/>
  <c r="BVA9" i="41"/>
  <c r="CFA9" i="41"/>
  <c r="CCN9" i="41"/>
  <c r="ATP9" i="41"/>
  <c r="ATU9" i="41"/>
  <c r="ASN9" i="41"/>
  <c r="CGA9" i="41"/>
  <c r="BWA9" i="41"/>
  <c r="BWZ7" i="41"/>
  <c r="CGZ7" i="41"/>
  <c r="CEM7" i="41"/>
  <c r="BVJ9" i="41"/>
  <c r="CFJ9" i="41"/>
  <c r="CBQ5" i="41"/>
  <c r="BWT5" i="41"/>
  <c r="CGT5" i="41"/>
  <c r="BWE5" i="41"/>
  <c r="CGE5" i="41"/>
  <c r="CDR5" i="41"/>
  <c r="BZP22" i="41"/>
  <c r="CAS22" i="41"/>
  <c r="CGW22" i="41"/>
  <c r="BWW22" i="41"/>
  <c r="AUS21" i="41"/>
  <c r="CCA21" i="41" s="1"/>
  <c r="CEQ19" i="41"/>
  <c r="BUQ19" i="41"/>
  <c r="CCD19" i="41"/>
  <c r="CAN18" i="41"/>
  <c r="CFL18" i="41"/>
  <c r="BVL18" i="41"/>
  <c r="BVA18" i="41"/>
  <c r="CFA18" i="41"/>
  <c r="CCN18" i="41"/>
  <c r="AUB17" i="41"/>
  <c r="CBJ17" i="41" s="1"/>
  <c r="BWO17" i="41"/>
  <c r="CGO17" i="41"/>
  <c r="ASP17" i="41"/>
  <c r="ASS16" i="41"/>
  <c r="CAA16" i="41" s="1"/>
  <c r="CEX16" i="41"/>
  <c r="BUX16" i="41"/>
  <c r="ATA15" i="41"/>
  <c r="BVO15" i="41"/>
  <c r="CFO15" i="41"/>
  <c r="CFT15" i="41"/>
  <c r="BVT15" i="41"/>
  <c r="CAC12" i="41"/>
  <c r="CFP13" i="41"/>
  <c r="BVP13" i="41"/>
  <c r="AST14" i="41"/>
  <c r="CAB14" i="41" s="1"/>
  <c r="CFM13" i="41"/>
  <c r="BVM13" i="41"/>
  <c r="ATK13" i="41"/>
  <c r="CAL11" i="41"/>
  <c r="CGP11" i="41"/>
  <c r="BWP11" i="41"/>
  <c r="BWU10" i="41"/>
  <c r="CGU10" i="41"/>
  <c r="CEH10" i="41"/>
  <c r="S10" i="41"/>
  <c r="Q10" i="41"/>
  <c r="R10" i="41"/>
  <c r="CAY8" i="41"/>
  <c r="CGK11" i="41"/>
  <c r="BWK11" i="41"/>
  <c r="CEQ8" i="41"/>
  <c r="BUQ8" i="41"/>
  <c r="ASU7" i="41"/>
  <c r="CAC7" i="41" s="1"/>
  <c r="CBW7" i="41"/>
  <c r="CDC13" i="41"/>
  <c r="ATR22" i="41"/>
  <c r="CAZ22" i="41" s="1"/>
  <c r="ATC22" i="41"/>
  <c r="CHB21" i="41"/>
  <c r="BXB21" i="41"/>
  <c r="CBF22" i="41"/>
  <c r="CAQ22" i="41"/>
  <c r="CFP20" i="41"/>
  <c r="BVP20" i="41"/>
  <c r="CBX20" i="41"/>
  <c r="CGW19" i="41"/>
  <c r="BWW19" i="41"/>
  <c r="AUE20" i="41"/>
  <c r="CFF18" i="41"/>
  <c r="BVF18" i="41"/>
  <c r="CAD18" i="41"/>
  <c r="CCB17" i="41"/>
  <c r="CFU16" i="41"/>
  <c r="BVU16" i="41"/>
  <c r="BVE15" i="41"/>
  <c r="CFE15" i="41"/>
  <c r="ASK14" i="41"/>
  <c r="ASP14" i="41"/>
  <c r="ASM12" i="41"/>
  <c r="BZU12" i="41" s="1"/>
  <c r="CFN13" i="41"/>
  <c r="BVN13" i="41"/>
  <c r="CAI10" i="41"/>
  <c r="CBW9" i="41"/>
  <c r="CGK10" i="41"/>
  <c r="BWK10" i="41"/>
  <c r="CDX10" i="41"/>
  <c r="ATE9" i="41"/>
  <c r="BWB13" i="41"/>
  <c r="CGB13" i="41"/>
  <c r="CBO7" i="41"/>
  <c r="CAU7" i="41"/>
  <c r="CBU22" i="41"/>
  <c r="CAY22" i="41"/>
  <c r="CAU21" i="41"/>
  <c r="CBJ20" i="41"/>
  <c r="CAU20" i="41"/>
  <c r="CGP19" i="41"/>
  <c r="BWP19" i="41"/>
  <c r="CBJ19" i="41"/>
  <c r="CEV18" i="41"/>
  <c r="BUV18" i="41"/>
  <c r="CBS17" i="41"/>
  <c r="BWY17" i="41"/>
  <c r="CGY17" i="41"/>
  <c r="ATJ15" i="41"/>
  <c r="CBW14" i="41"/>
  <c r="CBP13" i="41"/>
  <c r="BVF12" i="41"/>
  <c r="CFF12" i="41"/>
  <c r="CEV11" i="41"/>
  <c r="BUV11" i="41"/>
  <c r="CCI11" i="41"/>
  <c r="CBZ10" i="41"/>
  <c r="BVQ11" i="41"/>
  <c r="CFQ11" i="41"/>
  <c r="AUF14" i="41"/>
  <c r="CBN14" i="41" s="1"/>
  <c r="CFI8" i="41"/>
  <c r="BVI8" i="41"/>
  <c r="CCV8" i="41"/>
  <c r="CAE9" i="41"/>
  <c r="BWU7" i="41"/>
  <c r="CGU7" i="41"/>
  <c r="CEH7" i="41"/>
  <c r="X12" i="41"/>
  <c r="BVF5" i="41"/>
  <c r="CFF5" i="41"/>
  <c r="BZS22" i="41"/>
  <c r="CAE21" i="41"/>
  <c r="AUK21" i="41"/>
  <c r="AUQ21" i="41"/>
  <c r="CAJ20" i="41"/>
  <c r="CEU19" i="41"/>
  <c r="BUU19" i="41"/>
  <c r="ASH18" i="41"/>
  <c r="ATS18" i="41"/>
  <c r="CBO18" i="41"/>
  <c r="CBL17" i="41"/>
  <c r="BUY18" i="41"/>
  <c r="CEY18" i="41"/>
  <c r="CGJ16" i="41"/>
  <c r="BWJ16" i="41"/>
  <c r="CAS15" i="41"/>
  <c r="AUL14" i="41"/>
  <c r="CBT14" i="41" s="1"/>
  <c r="BUZ12" i="41"/>
  <c r="CEZ12" i="41"/>
  <c r="BZS10" i="41"/>
  <c r="ASX10" i="41"/>
  <c r="BXB7" i="41"/>
  <c r="CHB7" i="41"/>
  <c r="ASL6" i="41"/>
  <c r="CAE7" i="41"/>
  <c r="AUQ22" i="41"/>
  <c r="BZR22" i="41"/>
  <c r="ASJ20" i="41"/>
  <c r="CAT20" i="41"/>
  <c r="CBI21" i="41"/>
  <c r="AUQ19" i="41"/>
  <c r="AUJ18" i="41"/>
  <c r="ATU17" i="41"/>
  <c r="CAK15" i="41"/>
  <c r="ASI14" i="41"/>
  <c r="ATR13" i="41"/>
  <c r="BUR12" i="41"/>
  <c r="CER12" i="41"/>
  <c r="BZV12" i="41"/>
  <c r="AUB10" i="41"/>
  <c r="ATK10" i="41"/>
  <c r="CAS10" i="41" s="1"/>
  <c r="CBW10" i="41"/>
  <c r="AUQ9" i="41"/>
  <c r="CBY9" i="41" s="1"/>
  <c r="ATD7" i="41"/>
  <c r="AUA7" i="41"/>
  <c r="ATW8" i="41"/>
  <c r="CBE8" i="41" s="1"/>
  <c r="AUC7" i="41"/>
  <c r="CBK7" i="41" s="1"/>
  <c r="CCH19" i="41"/>
  <c r="ASX6" i="41"/>
  <c r="CEG5" i="41"/>
  <c r="AUP7" i="41"/>
  <c r="AUC22" i="41"/>
  <c r="CBK22" i="41" s="1"/>
  <c r="CBM22" i="41"/>
  <c r="BZZ21" i="41"/>
  <c r="BZW21" i="41"/>
  <c r="CAB20" i="41"/>
  <c r="BZY20" i="41"/>
  <c r="AUI20" i="41"/>
  <c r="CAM19" i="41"/>
  <c r="ATB19" i="41"/>
  <c r="CAL19" i="41"/>
  <c r="ASU18" i="41"/>
  <c r="CBN19" i="41"/>
  <c r="ATE17" i="41"/>
  <c r="ATW18" i="41"/>
  <c r="AUK16" i="41"/>
  <c r="ATU15" i="41"/>
  <c r="CBC15" i="41" s="1"/>
  <c r="ATI14" i="41"/>
  <c r="ATN14" i="41"/>
  <c r="ATK12" i="41"/>
  <c r="AUE13" i="41"/>
  <c r="CBM13" i="41" s="1"/>
  <c r="AUB14" i="41"/>
  <c r="ATT11" i="41"/>
  <c r="CBB11" i="41" s="1"/>
  <c r="CAT10" i="41"/>
  <c r="AUO11" i="41"/>
  <c r="CBW11" i="41" s="1"/>
  <c r="AUD10" i="41"/>
  <c r="ASJ8" i="41"/>
  <c r="CBK9" i="41"/>
  <c r="ATO8" i="41"/>
  <c r="CAW8" i="41" s="1"/>
  <c r="ATT6" i="41"/>
  <c r="CBB6" i="41" s="1"/>
  <c r="AUL6" i="41"/>
  <c r="CBT6" i="41" s="1"/>
  <c r="X13" i="41"/>
  <c r="CDT20" i="41"/>
  <c r="ASR6" i="41"/>
  <c r="BZZ6" i="41" s="1"/>
  <c r="CAN22" i="41"/>
  <c r="CAM20" i="41"/>
  <c r="CFS20" i="41"/>
  <c r="BVS20" i="41"/>
  <c r="CBE20" i="41"/>
  <c r="CAU19" i="41"/>
  <c r="CFR19" i="41"/>
  <c r="BVR19" i="41"/>
  <c r="AUE19" i="41"/>
  <c r="CEW18" i="41"/>
  <c r="BUW18" i="41"/>
  <c r="CFK18" i="41"/>
  <c r="BVK18" i="41"/>
  <c r="BVW18" i="41"/>
  <c r="CFW18" i="41"/>
  <c r="BUV17" i="41"/>
  <c r="CEV17" i="41"/>
  <c r="BVR17" i="41"/>
  <c r="CFR17" i="41"/>
  <c r="BVX18" i="41"/>
  <c r="CFX18" i="41"/>
  <c r="CBX16" i="41"/>
  <c r="BVH16" i="41"/>
  <c r="CFH16" i="41"/>
  <c r="BUZ15" i="41"/>
  <c r="CEZ15" i="41"/>
  <c r="CBU14" i="41"/>
  <c r="CAR13" i="41"/>
  <c r="BWU12" i="41"/>
  <c r="CGU12" i="41"/>
  <c r="BVL13" i="41"/>
  <c r="CFL13" i="41"/>
  <c r="ATC10" i="41"/>
  <c r="CAK10" i="41" s="1"/>
  <c r="CBO10" i="41"/>
  <c r="Q9" i="41"/>
  <c r="S9" i="41"/>
  <c r="R9" i="41"/>
  <c r="CCB8" i="41"/>
  <c r="CCQ8" i="41"/>
  <c r="BVD8" i="41"/>
  <c r="CFD8" i="41"/>
  <c r="AUB6" i="41"/>
  <c r="CAF16" i="41"/>
  <c r="AUN15" i="41"/>
  <c r="CBV15" i="41" s="1"/>
  <c r="BZP15" i="41"/>
  <c r="CAI14" i="41"/>
  <c r="CAE14" i="41"/>
  <c r="CAK12" i="41"/>
  <c r="CBV14" i="41"/>
  <c r="ATW12" i="41"/>
  <c r="CBD12" i="41"/>
  <c r="ATD10" i="41"/>
  <c r="ASM10" i="41"/>
  <c r="BZU10" i="41" s="1"/>
  <c r="ATH11" i="41"/>
  <c r="BZY11" i="41"/>
  <c r="ATY8" i="41"/>
  <c r="CBG8" i="41" s="1"/>
  <c r="AUN8" i="41"/>
  <c r="CBC9" i="41"/>
  <c r="CAG7" i="41"/>
  <c r="AUP5" i="41"/>
  <c r="CDN9" i="41"/>
  <c r="CEO11" i="41"/>
  <c r="ATK6" i="41"/>
  <c r="CAS6" i="41" s="1"/>
  <c r="AUG5" i="41"/>
  <c r="CBO5" i="41" s="1"/>
  <c r="ASW22" i="41"/>
  <c r="BZX21" i="41"/>
  <c r="CBZ20" i="41"/>
  <c r="ATQ20" i="41"/>
  <c r="BZW19" i="41"/>
  <c r="CAC17" i="41"/>
  <c r="BZX17" i="41"/>
  <c r="CBV16" i="41"/>
  <c r="ATZ15" i="41"/>
  <c r="CBH15" i="41" s="1"/>
  <c r="CBN15" i="41"/>
  <c r="ATE15" i="41"/>
  <c r="ATS14" i="41"/>
  <c r="ASO14" i="41"/>
  <c r="BZW14" i="41" s="1"/>
  <c r="ATO13" i="41"/>
  <c r="CAW13" i="41" s="1"/>
  <c r="CAV13" i="41"/>
  <c r="CAS13" i="41"/>
  <c r="ASZ11" i="41"/>
  <c r="ASO10" i="41"/>
  <c r="BZW10" i="41" s="1"/>
  <c r="CBM9" i="41"/>
  <c r="AUR9" i="41"/>
  <c r="CAS9" i="41"/>
  <c r="AUP9" i="41"/>
  <c r="CCW9" i="41"/>
  <c r="AUT5" i="41"/>
  <c r="CCB5" i="41" s="1"/>
  <c r="CAB7" i="41"/>
  <c r="AUE5" i="41"/>
  <c r="CBM5" i="41" s="1"/>
  <c r="AUF5" i="41"/>
  <c r="CAK22" i="41"/>
  <c r="CAN20" i="41"/>
  <c r="ATC19" i="41"/>
  <c r="CAF19" i="41"/>
  <c r="AUI18" i="41"/>
  <c r="CAR18" i="41"/>
  <c r="CBB17" i="41"/>
  <c r="CBG17" i="41"/>
  <c r="BZS16" i="41"/>
  <c r="CCB16" i="41"/>
  <c r="ATR15" i="41"/>
  <c r="CAZ15" i="41" s="1"/>
  <c r="CAG15" i="41"/>
  <c r="BZS14" i="41"/>
  <c r="CCA14" i="41"/>
  <c r="ASZ13" i="41"/>
  <c r="CAO13" i="41"/>
  <c r="ATF12" i="41"/>
  <c r="CAN12" i="41" s="1"/>
  <c r="CAM12" i="41"/>
  <c r="AUQ11" i="41"/>
  <c r="CBY11" i="41" s="1"/>
  <c r="CBQ10" i="41"/>
  <c r="CBS12" i="41"/>
  <c r="AUD11" i="41"/>
  <c r="CAM9" i="41"/>
  <c r="CBR9" i="41"/>
  <c r="AUB7" i="41"/>
  <c r="BZR7" i="41"/>
  <c r="BZQ7" i="41"/>
  <c r="ATE7" i="41"/>
  <c r="CAM7" i="41" s="1"/>
  <c r="ASK5" i="41"/>
  <c r="AUD22" i="41"/>
  <c r="ATP22" i="41"/>
  <c r="ASQ22" i="41"/>
  <c r="AUK20" i="41"/>
  <c r="CBW21" i="41"/>
  <c r="ASP18" i="41"/>
  <c r="ATB18" i="41"/>
  <c r="AUN18" i="41"/>
  <c r="ATQ17" i="41"/>
  <c r="CAG17" i="41"/>
  <c r="AUO16" i="41"/>
  <c r="ASY16" i="41"/>
  <c r="CAM16" i="41"/>
  <c r="CAR15" i="41"/>
  <c r="ASQ15" i="41"/>
  <c r="ATS15" i="41"/>
  <c r="BZP14" i="41"/>
  <c r="AST12" i="41"/>
  <c r="CAB12" i="41" s="1"/>
  <c r="ASY13" i="41"/>
  <c r="CAG12" i="41"/>
  <c r="CAZ11" i="41"/>
  <c r="AUE11" i="41"/>
  <c r="CBD11" i="41"/>
  <c r="CBO9" i="41"/>
  <c r="CBJ9" i="41"/>
  <c r="CAC9" i="41"/>
  <c r="CBB7" i="41"/>
  <c r="ATJ8" i="41"/>
  <c r="CAR8" i="41" s="1"/>
  <c r="CAC5" i="41"/>
  <c r="CBD9" i="41"/>
  <c r="CEF8" i="41"/>
  <c r="CCS12" i="41"/>
  <c r="CGI6" i="41"/>
  <c r="BWI6" i="41"/>
  <c r="ATB8" i="41"/>
  <c r="ATV22" i="41"/>
  <c r="CBD22" i="41" s="1"/>
  <c r="ASZ22" i="41"/>
  <c r="ATG22" i="41"/>
  <c r="ATT20" i="41"/>
  <c r="BZS20" i="41"/>
  <c r="CBY21" i="41"/>
  <c r="ASN21" i="41"/>
  <c r="BZV21" i="41" s="1"/>
  <c r="BZP18" i="41"/>
  <c r="CBA18" i="41"/>
  <c r="CAP18" i="41"/>
  <c r="ATX19" i="41"/>
  <c r="CAQ17" i="41"/>
  <c r="CBL16" i="41"/>
  <c r="CBW15" i="41"/>
  <c r="CAV15" i="41"/>
  <c r="ATT15" i="41"/>
  <c r="CBB15" i="41" s="1"/>
  <c r="CBY16" i="41"/>
  <c r="ATZ14" i="41"/>
  <c r="CBH14" i="41" s="1"/>
  <c r="CBW13" i="41"/>
  <c r="CAA12" i="41"/>
  <c r="AUS13" i="41"/>
  <c r="CCA13" i="41" s="1"/>
  <c r="ASV12" i="41"/>
  <c r="AUA11" i="41"/>
  <c r="CBI11" i="41" s="1"/>
  <c r="ATJ11" i="41"/>
  <c r="CAR11" i="41" s="1"/>
  <c r="CAI11" i="41"/>
  <c r="AUB13" i="41"/>
  <c r="CBJ13" i="41" s="1"/>
  <c r="CBP10" i="41"/>
  <c r="ASJ9" i="41"/>
  <c r="ATG9" i="41"/>
  <c r="CAO9" i="41" s="1"/>
  <c r="ASO9" i="41"/>
  <c r="ATE11" i="41"/>
  <c r="CBJ8" i="41"/>
  <c r="CAU6" i="41"/>
  <c r="AUL9" i="41"/>
  <c r="ATQ7" i="41"/>
  <c r="CBW6" i="41"/>
  <c r="CAR5" i="41"/>
  <c r="BZT6" i="41"/>
  <c r="CDC20" i="41"/>
  <c r="ASR5" i="41"/>
  <c r="ASX7" i="41"/>
  <c r="AST22" i="41"/>
  <c r="CBY22" i="41"/>
  <c r="CAR21" i="41"/>
  <c r="AUI21" i="41"/>
  <c r="ATV20" i="41"/>
  <c r="CBD20" i="41" s="1"/>
  <c r="AUH20" i="41"/>
  <c r="BVG20" i="41"/>
  <c r="CFG20" i="41"/>
  <c r="CBT18" i="41"/>
  <c r="BZT18" i="41"/>
  <c r="CBC17" i="41"/>
  <c r="ATR17" i="41"/>
  <c r="CBV17" i="41"/>
  <c r="BZT16" i="41"/>
  <c r="ASI16" i="41"/>
  <c r="BZQ16" i="41" s="1"/>
  <c r="CBB16" i="41"/>
  <c r="AUG15" i="41"/>
  <c r="CBO15" i="41" s="1"/>
  <c r="AUM15" i="41"/>
  <c r="CBS15" i="41"/>
  <c r="BZQ14" i="41"/>
  <c r="CBC14" i="41"/>
  <c r="CAZ13" i="41"/>
  <c r="CBO13" i="41"/>
  <c r="BZS12" i="41"/>
  <c r="ASI12" i="41"/>
  <c r="BZQ12" i="41" s="1"/>
  <c r="BZP12" i="41"/>
  <c r="CAA11" i="41"/>
  <c r="ATF11" i="41"/>
  <c r="CAN11" i="41" s="1"/>
  <c r="ATQ9" i="41"/>
  <c r="BZS8" i="41"/>
  <c r="ATZ10" i="41"/>
  <c r="CBH10" i="41" s="1"/>
  <c r="BWO6" i="41"/>
  <c r="CGO6" i="41"/>
  <c r="ATK5" i="41"/>
  <c r="X21" i="41"/>
  <c r="BZW6" i="41"/>
  <c r="CBD5" i="41"/>
  <c r="ATC6" i="41"/>
  <c r="CAK6" i="41" s="1"/>
  <c r="BVF22" i="41"/>
  <c r="CFF22" i="41"/>
  <c r="CCS22" i="41"/>
  <c r="ATF21" i="41"/>
  <c r="ATA19" i="41"/>
  <c r="ATO19" i="41"/>
  <c r="CBD18" i="41"/>
  <c r="ATI18" i="41"/>
  <c r="CAM17" i="41"/>
  <c r="ATK17" i="41"/>
  <c r="BZS17" i="41"/>
  <c r="BZR18" i="41"/>
  <c r="CBE18" i="41"/>
  <c r="CGX15" i="41"/>
  <c r="BWX15" i="41"/>
  <c r="CAQ14" i="41"/>
  <c r="CAS12" i="41"/>
  <c r="CBH12" i="41"/>
  <c r="AUD13" i="41"/>
  <c r="CBL13" i="41" s="1"/>
  <c r="ASY11" i="41"/>
  <c r="AUK11" i="41"/>
  <c r="CBS11" i="41" s="1"/>
  <c r="CAD9" i="41"/>
  <c r="AUA8" i="41"/>
  <c r="BVY6" i="41"/>
  <c r="CCI18" i="41"/>
  <c r="CCW22" i="41"/>
  <c r="CCP22" i="41"/>
  <c r="CBA5" i="41"/>
  <c r="CAQ5" i="41"/>
  <c r="CCE19" i="41"/>
  <c r="ATR7" i="41"/>
  <c r="CAZ7" i="41" s="1"/>
  <c r="CBC7" i="41"/>
  <c r="CAG5" i="41"/>
  <c r="AUS22" i="41"/>
  <c r="CAV21" i="41"/>
  <c r="BZQ21" i="41"/>
  <c r="CBA21" i="41"/>
  <c r="ATC20" i="41"/>
  <c r="CAK20" i="41" s="1"/>
  <c r="AUI19" i="41"/>
  <c r="CBM19" i="41"/>
  <c r="AUB18" i="41"/>
  <c r="CBA17" i="41"/>
  <c r="ATN16" i="41"/>
  <c r="AUC15" i="41"/>
  <c r="CBJ15" i="41"/>
  <c r="BVU14" i="41"/>
  <c r="CFU14" i="41"/>
  <c r="ATY13" i="41"/>
  <c r="AUF13" i="41"/>
  <c r="CBV12" i="41"/>
  <c r="AUL12" i="41"/>
  <c r="CBT12" i="41" s="1"/>
  <c r="BZV14" i="41"/>
  <c r="ASO12" i="41"/>
  <c r="BZW12" i="41" s="1"/>
  <c r="BZS11" i="41"/>
  <c r="CAP10" i="41"/>
  <c r="CAG10" i="41"/>
  <c r="CAQ9" i="41"/>
  <c r="ASQ9" i="41"/>
  <c r="CCA10" i="41"/>
  <c r="CAM8" i="41"/>
  <c r="CBM8" i="41"/>
  <c r="AUQ8" i="41"/>
  <c r="CBY8" i="41" s="1"/>
  <c r="CAO8" i="41"/>
  <c r="ATP7" i="41"/>
  <c r="CAX7" i="41" s="1"/>
  <c r="ATP6" i="41"/>
  <c r="CBJ7" i="41"/>
  <c r="CER7" i="41"/>
  <c r="BUR7" i="41"/>
  <c r="CEQ7" i="41"/>
  <c r="BUQ7" i="41"/>
  <c r="CCD7" i="41"/>
  <c r="CCY21" i="41"/>
  <c r="CFC6" i="41"/>
  <c r="BVC6" i="41"/>
  <c r="CAC6" i="41"/>
  <c r="CAX22" i="41"/>
  <c r="BUZ22" i="41"/>
  <c r="CEZ22" i="41"/>
  <c r="CGF21" i="41"/>
  <c r="BWF21" i="41"/>
  <c r="CFU21" i="41"/>
  <c r="BVU21" i="41"/>
  <c r="CGG22" i="41"/>
  <c r="BWG22" i="41"/>
  <c r="CGW21" i="41"/>
  <c r="BWW21" i="41"/>
  <c r="BWS19" i="41"/>
  <c r="CGS19" i="41"/>
  <c r="CEF19" i="41"/>
  <c r="CFG17" i="41"/>
  <c r="BVG17" i="41"/>
  <c r="CCT17" i="41"/>
  <c r="CFM16" i="41"/>
  <c r="BVM16" i="41"/>
  <c r="CBA15" i="41"/>
  <c r="BVG14" i="41"/>
  <c r="CFG14" i="41"/>
  <c r="BUP14" i="41"/>
  <c r="CEP14" i="41"/>
  <c r="CGY12" i="41"/>
  <c r="BWY12" i="41"/>
  <c r="BVG12" i="41"/>
  <c r="CFG12" i="41"/>
  <c r="CFC13" i="41"/>
  <c r="BVC13" i="41"/>
  <c r="CCP13" i="41"/>
  <c r="CFZ11" i="41"/>
  <c r="BVZ11" i="41"/>
  <c r="BWD11" i="41"/>
  <c r="CGD11" i="41"/>
  <c r="BVN8" i="41"/>
  <c r="CFN8" i="41"/>
  <c r="CDA8" i="41"/>
  <c r="CGJ9" i="41"/>
  <c r="BWJ9" i="41"/>
  <c r="CFC9" i="41"/>
  <c r="BVC9" i="41"/>
  <c r="BZT7" i="41"/>
  <c r="S7" i="41"/>
  <c r="Q7" i="41"/>
  <c r="R7" i="41"/>
  <c r="CGD9" i="41"/>
  <c r="BWD9" i="41"/>
  <c r="CDW9" i="41"/>
  <c r="CFT5" i="41"/>
  <c r="BVT5" i="41"/>
  <c r="CAT5" i="41"/>
  <c r="CDG5" i="41"/>
  <c r="BVE5" i="41"/>
  <c r="CFE5" i="41"/>
  <c r="CAE5" i="41"/>
  <c r="BWZ22" i="41"/>
  <c r="CGZ22" i="41"/>
  <c r="CAH22" i="41"/>
  <c r="R22" i="41"/>
  <c r="S22" i="41"/>
  <c r="Q22" i="41"/>
  <c r="CFX21" i="41"/>
  <c r="BVX21" i="41"/>
  <c r="CDK21" i="41"/>
  <c r="CFE21" i="41"/>
  <c r="BVE21" i="41"/>
  <c r="CGH20" i="41"/>
  <c r="BWH20" i="41"/>
  <c r="BVT19" i="41"/>
  <c r="CFT19" i="41"/>
  <c r="BWD19" i="41"/>
  <c r="CGD19" i="41"/>
  <c r="CDQ19" i="41"/>
  <c r="CBF19" i="41"/>
  <c r="BVQ17" i="41"/>
  <c r="CFQ17" i="41"/>
  <c r="CDD17" i="41"/>
  <c r="BVB16" i="41"/>
  <c r="CFB16" i="41"/>
  <c r="CCO16" i="41"/>
  <c r="CGL16" i="41"/>
  <c r="BWL16" i="41"/>
  <c r="CGW15" i="41"/>
  <c r="BWW15" i="41"/>
  <c r="BVV15" i="41"/>
  <c r="CFV15" i="41"/>
  <c r="CFC14" i="41"/>
  <c r="BVC14" i="41"/>
  <c r="CCP14" i="41"/>
  <c r="BWY16" i="41"/>
  <c r="CGY16" i="41"/>
  <c r="BWW13" i="41"/>
  <c r="CGW13" i="41"/>
  <c r="CFA12" i="41"/>
  <c r="BVA12" i="41"/>
  <c r="S12" i="41"/>
  <c r="R12" i="41"/>
  <c r="CAD12" i="41"/>
  <c r="Q12" i="41"/>
  <c r="CGR10" i="41"/>
  <c r="BWR10" i="41"/>
  <c r="CEE10" i="41"/>
  <c r="BVI11" i="41"/>
  <c r="CFI11" i="41"/>
  <c r="BWP10" i="41"/>
  <c r="CGP10" i="41"/>
  <c r="CFA8" i="41"/>
  <c r="BVA8" i="41"/>
  <c r="CCN8" i="41"/>
  <c r="BZW9" i="41"/>
  <c r="BWJ8" i="41"/>
  <c r="CGJ8" i="41"/>
  <c r="CDW8" i="41"/>
  <c r="CAY7" i="41"/>
  <c r="CFR5" i="41"/>
  <c r="BVR5" i="41"/>
  <c r="CDE5" i="41"/>
  <c r="CGP8" i="41"/>
  <c r="BWP8" i="41"/>
  <c r="CDE22" i="41"/>
  <c r="BVP22" i="41"/>
  <c r="CFP22" i="41"/>
  <c r="CFP21" i="41"/>
  <c r="BVP21" i="41"/>
  <c r="BZR20" i="41"/>
  <c r="CBP20" i="41"/>
  <c r="BWC19" i="41"/>
  <c r="CGC19" i="41"/>
  <c r="CDP19" i="41"/>
  <c r="CBY19" i="41"/>
  <c r="BWR19" i="41"/>
  <c r="CGR19" i="41"/>
  <c r="CBR18" i="41"/>
  <c r="BUT18" i="41"/>
  <c r="CET18" i="41"/>
  <c r="CGV17" i="41"/>
  <c r="BWV17" i="41"/>
  <c r="CGB16" i="41"/>
  <c r="BWB16" i="41"/>
  <c r="BWS15" i="41"/>
  <c r="CGS15" i="41"/>
  <c r="CEU14" i="41"/>
  <c r="BUU14" i="41"/>
  <c r="BWC14" i="41"/>
  <c r="CGC14" i="41"/>
  <c r="BWO13" i="41"/>
  <c r="CGO13" i="41"/>
  <c r="CES12" i="41"/>
  <c r="BUS12" i="41"/>
  <c r="BUP12" i="41"/>
  <c r="CEP12" i="41"/>
  <c r="CGR11" i="41"/>
  <c r="BWR11" i="41"/>
  <c r="CEE11" i="41"/>
  <c r="CBJ10" i="41"/>
  <c r="BVA11" i="41"/>
  <c r="CFA11" i="41"/>
  <c r="CAL7" i="41"/>
  <c r="CFQ7" i="41"/>
  <c r="BVQ7" i="41"/>
  <c r="BWD5" i="41"/>
  <c r="CGD5" i="41"/>
  <c r="CCE7" i="41"/>
  <c r="CEW21" i="41"/>
  <c r="BUW21" i="41"/>
  <c r="CFI20" i="41"/>
  <c r="BVI20" i="41"/>
  <c r="BUY20" i="41"/>
  <c r="CEY20" i="41"/>
  <c r="BWI19" i="41"/>
  <c r="CGI19" i="41"/>
  <c r="CDV19" i="41"/>
  <c r="CAJ19" i="41"/>
  <c r="CAW19" i="41"/>
  <c r="CAC18" i="41"/>
  <c r="BUS17" i="41"/>
  <c r="CES17" i="41"/>
  <c r="CFN17" i="41"/>
  <c r="BVN17" i="41"/>
  <c r="CDA17" i="41"/>
  <c r="AUE16" i="41"/>
  <c r="CAW17" i="41"/>
  <c r="ATW15" i="41"/>
  <c r="CEU15" i="41"/>
  <c r="BUU15" i="41"/>
  <c r="CCH15" i="41"/>
  <c r="ATE14" i="41"/>
  <c r="CAM14" i="41" s="1"/>
  <c r="CGH12" i="41"/>
  <c r="BWH12" i="41"/>
  <c r="CDU12" i="41"/>
  <c r="AUG12" i="41"/>
  <c r="CBN12" i="41"/>
  <c r="ATU13" i="41"/>
  <c r="CBC13" i="41" s="1"/>
  <c r="CGI13" i="41"/>
  <c r="BWI13" i="41"/>
  <c r="CDV13" i="41"/>
  <c r="ASL11" i="41"/>
  <c r="CAX11" i="41"/>
  <c r="ASQ10" i="41"/>
  <c r="ASH10" i="41"/>
  <c r="BZP10" i="41" s="1"/>
  <c r="BWT8" i="41"/>
  <c r="CGT8" i="41"/>
  <c r="CFD9" i="41"/>
  <c r="BVD9" i="41"/>
  <c r="AUA9" i="41"/>
  <c r="ASN7" i="41"/>
  <c r="AUH9" i="41"/>
  <c r="CBP9" i="41" s="1"/>
  <c r="CBR8" i="41"/>
  <c r="ATH6" i="41"/>
  <c r="AUA5" i="41"/>
  <c r="CCF12" i="41"/>
  <c r="X10" i="41"/>
  <c r="CDB15" i="41"/>
  <c r="CDW16" i="41"/>
  <c r="CDY16" i="41"/>
  <c r="CEC19" i="41"/>
  <c r="CEE19" i="41"/>
  <c r="CDH21" i="41"/>
  <c r="ATG6" i="41"/>
  <c r="CAO6" i="41" s="1"/>
  <c r="CFQ5" i="41"/>
  <c r="BVQ5" i="41"/>
  <c r="CDD5" i="41"/>
  <c r="BWC7" i="41"/>
  <c r="CGC7" i="41"/>
  <c r="CDP7" i="41"/>
  <c r="BVG5" i="41"/>
  <c r="CFG5" i="41"/>
  <c r="BVN22" i="41"/>
  <c r="CFN22" i="41"/>
  <c r="CCA22" i="41"/>
  <c r="CEQ21" i="41"/>
  <c r="BUQ21" i="41"/>
  <c r="BVM20" i="41"/>
  <c r="CFM20" i="41"/>
  <c r="CCZ20" i="41"/>
  <c r="BWE20" i="41"/>
  <c r="CGE20" i="41"/>
  <c r="CFO19" i="41"/>
  <c r="BVO19" i="41"/>
  <c r="BWA17" i="41"/>
  <c r="CGA17" i="41"/>
  <c r="CAX18" i="41"/>
  <c r="CAY16" i="41"/>
  <c r="CBU16" i="41"/>
  <c r="CET15" i="41"/>
  <c r="BUT15" i="41"/>
  <c r="CGJ15" i="41"/>
  <c r="BWJ15" i="41"/>
  <c r="CAL15" i="41"/>
  <c r="CGA12" i="41"/>
  <c r="BWA12" i="41"/>
  <c r="BWV12" i="41"/>
  <c r="CGV12" i="41"/>
  <c r="CEV14" i="41"/>
  <c r="BUV14" i="41"/>
  <c r="BUS11" i="41"/>
  <c r="CES11" i="41"/>
  <c r="BVP10" i="41"/>
  <c r="CFP10" i="41"/>
  <c r="BVG10" i="41"/>
  <c r="CFG10" i="41"/>
  <c r="CCT10" i="41"/>
  <c r="CHA10" i="41"/>
  <c r="BXA10" i="41"/>
  <c r="CEN10" i="41"/>
  <c r="BUP8" i="41"/>
  <c r="CEP8" i="41"/>
  <c r="BVM8" i="41"/>
  <c r="CFM8" i="41"/>
  <c r="CGM8" i="41"/>
  <c r="BWM8" i="41"/>
  <c r="BVD7" i="41"/>
  <c r="CFD7" i="41"/>
  <c r="CCQ7" i="41"/>
  <c r="CFO8" i="41"/>
  <c r="BVO8" i="41"/>
  <c r="BWG6" i="41"/>
  <c r="CGG6" i="41"/>
  <c r="ATG20" i="41"/>
  <c r="CAO20" i="41" s="1"/>
  <c r="BVV19" i="41"/>
  <c r="CFV19" i="41"/>
  <c r="CGK18" i="41"/>
  <c r="BWK18" i="41"/>
  <c r="CGY18" i="41"/>
  <c r="BWY18" i="41"/>
  <c r="BVZ16" i="41"/>
  <c r="CFZ16" i="41"/>
  <c r="CDM16" i="41"/>
  <c r="CGC16" i="41"/>
  <c r="BWC16" i="41"/>
  <c r="BWT15" i="41"/>
  <c r="CGT15" i="41"/>
  <c r="CGQ15" i="41"/>
  <c r="BWQ15" i="41"/>
  <c r="CED15" i="41"/>
  <c r="CBA14" i="41"/>
  <c r="CAW14" i="41"/>
  <c r="BVI13" i="41"/>
  <c r="CFI13" i="41"/>
  <c r="CFY12" i="41"/>
  <c r="BVY12" i="41"/>
  <c r="BVV12" i="41"/>
  <c r="CFV12" i="41"/>
  <c r="CGB12" i="41"/>
  <c r="BWB12" i="41"/>
  <c r="CDO12" i="41"/>
  <c r="CEU11" i="41"/>
  <c r="BUU11" i="41"/>
  <c r="CCH11" i="41"/>
  <c r="BVQ10" i="41"/>
  <c r="CFQ10" i="41"/>
  <c r="BUR10" i="41"/>
  <c r="CER10" i="41"/>
  <c r="CEW11" i="41"/>
  <c r="BUW11" i="41"/>
  <c r="CAU9" i="41"/>
  <c r="BVL6" i="41"/>
  <c r="CFL6" i="41"/>
  <c r="CCY6" i="41"/>
  <c r="CFL8" i="41"/>
  <c r="BVL8" i="41"/>
  <c r="CCY8" i="41"/>
  <c r="CFK8" i="41"/>
  <c r="BVK8" i="41"/>
  <c r="CCX8" i="41"/>
  <c r="CET5" i="41"/>
  <c r="BUT5" i="41"/>
  <c r="CCG5" i="41"/>
  <c r="AUQ5" i="41"/>
  <c r="CHA5" i="41"/>
  <c r="BXA5" i="41"/>
  <c r="CCA5" i="41"/>
  <c r="CBT22" i="41"/>
  <c r="AUF22" i="41"/>
  <c r="CEP21" i="41"/>
  <c r="BUP21" i="41"/>
  <c r="CBP21" i="41"/>
  <c r="BWR20" i="41"/>
  <c r="CGR20" i="41"/>
  <c r="CEE20" i="41"/>
  <c r="BWL20" i="41"/>
  <c r="CGL20" i="41"/>
  <c r="CAK19" i="41"/>
  <c r="AUR19" i="41"/>
  <c r="CBQ18" i="41"/>
  <c r="BZP17" i="41"/>
  <c r="CGZ16" i="41"/>
  <c r="BWZ16" i="41"/>
  <c r="CBI15" i="41"/>
  <c r="BVO14" i="41"/>
  <c r="CFO14" i="41"/>
  <c r="BVO12" i="41"/>
  <c r="CFO12" i="41"/>
  <c r="CFK13" i="41"/>
  <c r="BVK13" i="41"/>
  <c r="CCX13" i="41"/>
  <c r="BWU11" i="41"/>
  <c r="CGU11" i="41"/>
  <c r="CFH9" i="41"/>
  <c r="BVH9" i="41"/>
  <c r="CCU9" i="41"/>
  <c r="BWE9" i="41"/>
  <c r="CGE9" i="41"/>
  <c r="CDR9" i="41"/>
  <c r="BVV8" i="41"/>
  <c r="CFV8" i="41"/>
  <c r="CFK9" i="41"/>
  <c r="BVK9" i="41"/>
  <c r="CCX9" i="41"/>
  <c r="CEU7" i="41"/>
  <c r="BUU7" i="41"/>
  <c r="CCH7" i="41"/>
  <c r="CGL9" i="41"/>
  <c r="BWL9" i="41"/>
  <c r="BWP6" i="41"/>
  <c r="CGP6" i="41"/>
  <c r="BWL7" i="41"/>
  <c r="CGL7" i="41"/>
  <c r="CBL7" i="41"/>
  <c r="CEV22" i="41"/>
  <c r="BUV22" i="41"/>
  <c r="CGT21" i="41"/>
  <c r="BWT21" i="41"/>
  <c r="BZZ22" i="41"/>
  <c r="BZY22" i="41"/>
  <c r="CBG22" i="41"/>
  <c r="CFA21" i="41"/>
  <c r="BVA21" i="41"/>
  <c r="BZX18" i="41"/>
  <c r="CGI18" i="41"/>
  <c r="BWI18" i="41"/>
  <c r="BWW18" i="41"/>
  <c r="CGW18" i="41"/>
  <c r="CBV18" i="41"/>
  <c r="BWP17" i="41"/>
  <c r="CGP17" i="41"/>
  <c r="BWF16" i="41"/>
  <c r="CGF16" i="41"/>
  <c r="CAG14" i="41"/>
  <c r="CBY12" i="41"/>
  <c r="CEZ13" i="41"/>
  <c r="BUZ13" i="41"/>
  <c r="CAC13" i="41"/>
  <c r="BUR11" i="41"/>
  <c r="CER11" i="41"/>
  <c r="CHA11" i="41"/>
  <c r="BXA11" i="41"/>
  <c r="BVX8" i="41"/>
  <c r="CFX8" i="41"/>
  <c r="CDK8" i="41"/>
  <c r="CAN8" i="41"/>
  <c r="ATU6" i="41"/>
  <c r="CBC6" i="41" s="1"/>
  <c r="CGG7" i="41"/>
  <c r="BWG7" i="41"/>
  <c r="CGV7" i="41"/>
  <c r="BWV7" i="41"/>
  <c r="CGV6" i="41"/>
  <c r="BWV6" i="41"/>
  <c r="CEI6" i="41"/>
  <c r="CET7" i="41"/>
  <c r="BUT7" i="41"/>
  <c r="CDH18" i="41"/>
  <c r="CDU20" i="41"/>
  <c r="CDT22" i="41"/>
  <c r="CAJ8" i="41"/>
  <c r="CBZ22" i="41"/>
  <c r="CAO22" i="41"/>
  <c r="CAX21" i="41"/>
  <c r="CEZ20" i="41"/>
  <c r="BUZ20" i="41"/>
  <c r="CBB20" i="41"/>
  <c r="CBH20" i="41"/>
  <c r="AUC19" i="41"/>
  <c r="CGH19" i="41"/>
  <c r="BWH19" i="41"/>
  <c r="CAT19" i="41"/>
  <c r="BVB18" i="41"/>
  <c r="CFB18" i="41"/>
  <c r="CBD19" i="41"/>
  <c r="BWI16" i="41"/>
  <c r="CGI16" i="41"/>
  <c r="BUY14" i="41"/>
  <c r="CEY14" i="41"/>
  <c r="ATZ13" i="41"/>
  <c r="CEX13" i="41"/>
  <c r="BUX13" i="41"/>
  <c r="BWE11" i="41"/>
  <c r="CGE11" i="41"/>
  <c r="BWM7" i="41"/>
  <c r="CGM7" i="41"/>
  <c r="CDZ7" i="41"/>
  <c r="CCN11" i="41"/>
  <c r="CEF15" i="41"/>
  <c r="CDH16" i="41"/>
  <c r="CEG21" i="41"/>
  <c r="BUP6" i="41"/>
  <c r="CET8" i="41"/>
  <c r="BUT8" i="41"/>
  <c r="BUR6" i="41"/>
  <c r="CCE6" i="41"/>
  <c r="CER6" i="41"/>
  <c r="CGS22" i="41"/>
  <c r="BWS22" i="41"/>
  <c r="CAP22" i="41"/>
  <c r="CAP21" i="41"/>
  <c r="CFS21" i="41"/>
  <c r="BVS21" i="41"/>
  <c r="CDF21" i="41"/>
  <c r="CBR19" i="41"/>
  <c r="ATH19" i="41"/>
  <c r="BVS16" i="41"/>
  <c r="CFS16" i="41"/>
  <c r="AUA12" i="41"/>
  <c r="CHB13" i="41"/>
  <c r="BXB13" i="41"/>
  <c r="BVW11" i="41"/>
  <c r="CFW11" i="41"/>
  <c r="CAY9" i="41"/>
  <c r="BVG9" i="41"/>
  <c r="CFG9" i="41"/>
  <c r="CCT9" i="41"/>
  <c r="CHA9" i="41"/>
  <c r="BXA9" i="41"/>
  <c r="CFT9" i="41"/>
  <c r="BVT9" i="41"/>
  <c r="CFV9" i="41"/>
  <c r="BVV9" i="41"/>
  <c r="CFM6" i="41"/>
  <c r="BVM6" i="41"/>
  <c r="CCZ6" i="41"/>
  <c r="BWR6" i="41"/>
  <c r="CAQ7" i="41"/>
  <c r="CFZ5" i="41"/>
  <c r="BVZ5" i="41"/>
  <c r="CDM5" i="41"/>
  <c r="CAS5" i="41"/>
  <c r="CCJ11" i="41"/>
  <c r="CDP16" i="41"/>
  <c r="CDG17" i="41"/>
  <c r="BVG6" i="41"/>
  <c r="CFG6" i="41"/>
  <c r="BUQ6" i="41"/>
  <c r="CEQ6" i="41"/>
  <c r="CGB22" i="41"/>
  <c r="BWB22" i="41"/>
  <c r="CFM22" i="41"/>
  <c r="BVM22" i="41"/>
  <c r="BVD20" i="41"/>
  <c r="CFD20" i="41"/>
  <c r="CCQ20" i="41"/>
  <c r="ASK21" i="41"/>
  <c r="CAI19" i="41"/>
  <c r="CEY19" i="41"/>
  <c r="BUY19" i="41"/>
  <c r="CCL19" i="41"/>
  <c r="BWP18" i="41"/>
  <c r="CGP18" i="41"/>
  <c r="CAQ18" i="41"/>
  <c r="BVH18" i="41"/>
  <c r="CFH18" i="41"/>
  <c r="CAN17" i="41"/>
  <c r="CFW17" i="41"/>
  <c r="BVW17" i="41"/>
  <c r="CDJ17" i="41"/>
  <c r="BWM14" i="41"/>
  <c r="CGM14" i="41"/>
  <c r="BWN12" i="41"/>
  <c r="CGN12" i="41"/>
  <c r="BVX11" i="41"/>
  <c r="CFX11" i="41"/>
  <c r="BWR8" i="41"/>
  <c r="CGR8" i="41"/>
  <c r="CEE8" i="41"/>
  <c r="CGQ8" i="41"/>
  <c r="BWQ8" i="41"/>
  <c r="CED8" i="41"/>
  <c r="CCE11" i="41"/>
  <c r="CDO13" i="41"/>
  <c r="CDA13" i="41"/>
  <c r="CCV20" i="41"/>
  <c r="CDY9" i="41"/>
  <c r="ASP6" i="41"/>
  <c r="BZX6" i="41" s="1"/>
  <c r="AC6" i="41" s="1"/>
  <c r="CDP14" i="41"/>
  <c r="CCN21" i="41"/>
  <c r="CGJ22" i="41"/>
  <c r="BWJ22" i="41"/>
  <c r="ATB21" i="41"/>
  <c r="ATE21" i="41"/>
  <c r="CAM21" i="41" s="1"/>
  <c r="CEU20" i="41"/>
  <c r="BUU20" i="41"/>
  <c r="BWC20" i="41"/>
  <c r="CGC20" i="41"/>
  <c r="CDP20" i="41"/>
  <c r="CFQ19" i="41"/>
  <c r="BVQ19" i="41"/>
  <c r="CBQ19" i="41"/>
  <c r="CAO19" i="41"/>
  <c r="CGL18" i="41"/>
  <c r="BWL18" i="41"/>
  <c r="CDY18" i="41"/>
  <c r="CBJ18" i="41"/>
  <c r="BWX18" i="41"/>
  <c r="CGX18" i="41"/>
  <c r="BVA17" i="41"/>
  <c r="CFA17" i="41"/>
  <c r="CCN17" i="41"/>
  <c r="CFV17" i="41"/>
  <c r="BVV17" i="41"/>
  <c r="CDI17" i="41"/>
  <c r="BVY16" i="41"/>
  <c r="CFY16" i="41"/>
  <c r="CGU16" i="41"/>
  <c r="BWU16" i="41"/>
  <c r="BZT15" i="41"/>
  <c r="BWM15" i="41"/>
  <c r="CGM15" i="41"/>
  <c r="CFC15" i="41"/>
  <c r="BVC15" i="41"/>
  <c r="CCP15" i="41"/>
  <c r="CFL15" i="41"/>
  <c r="BVL15" i="41"/>
  <c r="CGQ13" i="41"/>
  <c r="BWQ13" i="41"/>
  <c r="CED13" i="41"/>
  <c r="BWR13" i="41"/>
  <c r="CGR13" i="41"/>
  <c r="BZP8" i="41"/>
  <c r="BVR10" i="41"/>
  <c r="CFR10" i="41"/>
  <c r="ATJ14" i="41"/>
  <c r="CBL8" i="41"/>
  <c r="BVV5" i="41"/>
  <c r="CFV5" i="41"/>
  <c r="ATZ22" i="41"/>
  <c r="CFL22" i="41"/>
  <c r="BVL22" i="41"/>
  <c r="CFG22" i="41"/>
  <c r="BVG22" i="41"/>
  <c r="CBX21" i="41"/>
  <c r="AUO20" i="41"/>
  <c r="CBW20" i="41" s="1"/>
  <c r="ASK19" i="41"/>
  <c r="CAS19" i="41"/>
  <c r="ASO17" i="41"/>
  <c r="BZZ18" i="41"/>
  <c r="BWA16" i="41"/>
  <c r="CGA16" i="41"/>
  <c r="CBQ15" i="41"/>
  <c r="ASS14" i="41"/>
  <c r="ASL13" i="41"/>
  <c r="BVX12" i="41"/>
  <c r="CFX12" i="41"/>
  <c r="CBB12" i="41"/>
  <c r="CFD10" i="41"/>
  <c r="BVD10" i="41"/>
  <c r="CCQ10" i="41"/>
  <c r="AUQ10" i="41"/>
  <c r="CAQ10" i="41"/>
  <c r="CBR7" i="41"/>
  <c r="CFC8" i="41"/>
  <c r="BVC8" i="41"/>
  <c r="CCP8" i="41"/>
  <c r="CAK8" i="41"/>
  <c r="CBY5" i="41"/>
  <c r="X8" i="41"/>
  <c r="CDG15" i="41"/>
  <c r="CEG15" i="41"/>
  <c r="CEJ21" i="41"/>
  <c r="ASV22" i="41"/>
  <c r="CBN22" i="41"/>
  <c r="AUF21" i="41"/>
  <c r="ATO21" i="41"/>
  <c r="CGE22" i="41"/>
  <c r="BWE22" i="41"/>
  <c r="CDR22" i="41"/>
  <c r="CBZ19" i="41"/>
  <c r="ATU18" i="41"/>
  <c r="BZS18" i="41"/>
  <c r="BUU17" i="41"/>
  <c r="CEU17" i="41"/>
  <c r="BWN16" i="41"/>
  <c r="CGN16" i="41"/>
  <c r="CAO14" i="41"/>
  <c r="ASS13" i="41"/>
  <c r="CAA13" i="41" s="1"/>
  <c r="CFQ12" i="41"/>
  <c r="BVQ12" i="41"/>
  <c r="CAK13" i="41"/>
  <c r="CFD11" i="41"/>
  <c r="BVD11" i="41"/>
  <c r="CCQ11" i="41"/>
  <c r="BZV10" i="41"/>
  <c r="BUV13" i="41"/>
  <c r="CEV13" i="41"/>
  <c r="BWM10" i="41"/>
  <c r="CGM10" i="41"/>
  <c r="CDZ10" i="41"/>
  <c r="CFQ8" i="41"/>
  <c r="BVQ8" i="41"/>
  <c r="CDD8" i="41"/>
  <c r="CAV8" i="41"/>
  <c r="AUC6" i="41"/>
  <c r="BWH9" i="41"/>
  <c r="CGH9" i="41"/>
  <c r="ASM5" i="41"/>
  <c r="CCD8" i="41"/>
  <c r="CEC10" i="41"/>
  <c r="CDM11" i="41"/>
  <c r="X17" i="41"/>
  <c r="CEL18" i="41"/>
  <c r="BWU5" i="41"/>
  <c r="CGU5" i="41"/>
  <c r="CBP6" i="41"/>
  <c r="BWH21" i="41"/>
  <c r="CGH21" i="41"/>
  <c r="CDU21" i="41"/>
  <c r="ASZ20" i="41"/>
  <c r="CBS19" i="41"/>
  <c r="BUP19" i="41"/>
  <c r="CEP19" i="41"/>
  <c r="CEZ17" i="41"/>
  <c r="BUZ17" i="41"/>
  <c r="CCM17" i="41"/>
  <c r="BVJ16" i="41"/>
  <c r="CFJ16" i="41"/>
  <c r="CCW16" i="41"/>
  <c r="CGT16" i="41"/>
  <c r="BWT16" i="41"/>
  <c r="ASK15" i="41"/>
  <c r="BWD15" i="41"/>
  <c r="CGD15" i="41"/>
  <c r="CFK14" i="41"/>
  <c r="BVK14" i="41"/>
  <c r="CCX14" i="41"/>
  <c r="BWS14" i="41"/>
  <c r="CGS14" i="41"/>
  <c r="BVH12" i="41"/>
  <c r="CFH12" i="41"/>
  <c r="CFN10" i="41"/>
  <c r="BVN10" i="41"/>
  <c r="CBG7" i="41"/>
  <c r="CGH7" i="41"/>
  <c r="BWH7" i="41"/>
  <c r="CCI13" i="41"/>
  <c r="BUQ5" i="41"/>
  <c r="CEQ5" i="41"/>
  <c r="CBO21" i="41"/>
  <c r="CGG19" i="41"/>
  <c r="BWG19" i="41"/>
  <c r="CBK19" i="41"/>
  <c r="ATE18" i="41"/>
  <c r="CAM18" i="41" s="1"/>
  <c r="ATD17" i="41"/>
  <c r="CAL17" i="41" s="1"/>
  <c r="BWH17" i="41"/>
  <c r="CGH17" i="41"/>
  <c r="CAB16" i="41"/>
  <c r="BVX16" i="41"/>
  <c r="CFX16" i="41"/>
  <c r="BVP15" i="41"/>
  <c r="CFP15" i="41"/>
  <c r="CAC14" i="41"/>
  <c r="BZY14" i="41"/>
  <c r="CBH13" i="41"/>
  <c r="BUX12" i="41"/>
  <c r="CEX12" i="41"/>
  <c r="CGZ11" i="41"/>
  <c r="BWZ11" i="41"/>
  <c r="CEM11" i="41"/>
  <c r="CBR10" i="41"/>
  <c r="ATN11" i="41"/>
  <c r="ATY9" i="41"/>
  <c r="CAA8" i="41"/>
  <c r="ASX8" i="41"/>
  <c r="ATT9" i="41"/>
  <c r="ASM9" i="41"/>
  <c r="BZU9" i="41" s="1"/>
  <c r="ATL7" i="41"/>
  <c r="CAT7" i="41" s="1"/>
  <c r="AUI7" i="41"/>
  <c r="CBQ7" i="41" s="1"/>
  <c r="AST8" i="41"/>
  <c r="CAB8" i="41" s="1"/>
  <c r="CBP8" i="41"/>
  <c r="ATF7" i="41"/>
  <c r="CDD10" i="41"/>
  <c r="CDU9" i="41"/>
  <c r="CEJ15" i="41"/>
  <c r="CEB17" i="41"/>
  <c r="CDU19" i="41"/>
  <c r="ATN22" i="41"/>
  <c r="CBS22" i="41"/>
  <c r="ATV21" i="41"/>
  <c r="CAY21" i="41"/>
  <c r="ATO20" i="41"/>
  <c r="CAS21" i="41"/>
  <c r="CBC19" i="41"/>
  <c r="ATR19" i="41"/>
  <c r="CAP19" i="41"/>
  <c r="AUN19" i="41"/>
  <c r="ATY18" i="41"/>
  <c r="CBG18" i="41" s="1"/>
  <c r="ASV17" i="41"/>
  <c r="ASY18" i="41"/>
  <c r="ATV17" i="41"/>
  <c r="ATY16" i="41"/>
  <c r="ATV16" i="41"/>
  <c r="BVC16" i="41"/>
  <c r="CFC16" i="41"/>
  <c r="BZU14" i="41"/>
  <c r="CBI12" i="41"/>
  <c r="CGS13" i="41"/>
  <c r="BWS13" i="41"/>
  <c r="AUQ13" i="41"/>
  <c r="CBR11" i="41"/>
  <c r="CFJ11" i="41"/>
  <c r="BVJ11" i="41"/>
  <c r="ATG10" i="41"/>
  <c r="CAO10" i="41" s="1"/>
  <c r="CCA9" i="41"/>
  <c r="ATW7" i="41"/>
  <c r="CBE7" i="41" s="1"/>
  <c r="AST6" i="41"/>
  <c r="CAB6" i="41" s="1"/>
  <c r="CCK13" i="41"/>
  <c r="CCG20" i="41"/>
  <c r="ATQ5" i="41"/>
  <c r="CAY5" i="41" s="1"/>
  <c r="CAM22" i="41"/>
  <c r="AST21" i="41"/>
  <c r="CAB21" i="41" s="1"/>
  <c r="AUM21" i="41"/>
  <c r="CBU21" i="41" s="1"/>
  <c r="CAI20" i="41"/>
  <c r="ATN20" i="41"/>
  <c r="CBI19" i="41"/>
  <c r="BZY19" i="41"/>
  <c r="AUT19" i="41"/>
  <c r="AUS18" i="41"/>
  <c r="ASI18" i="41"/>
  <c r="AUR17" i="41"/>
  <c r="CBZ17" i="41" s="1"/>
  <c r="CBM14" i="41"/>
  <c r="ATB14" i="41"/>
  <c r="ATT14" i="41"/>
  <c r="CBB14" i="41" s="1"/>
  <c r="BZV15" i="41"/>
  <c r="AUE12" i="41"/>
  <c r="CBL12" i="41"/>
  <c r="ATA9" i="41"/>
  <c r="CAI9" i="41" s="1"/>
  <c r="ATX9" i="41"/>
  <c r="CBF9" i="41" s="1"/>
  <c r="ASI9" i="41"/>
  <c r="BZQ9" i="41" s="1"/>
  <c r="CBD10" i="41"/>
  <c r="AUK10" i="41"/>
  <c r="BZV7" i="41"/>
  <c r="BZY8" i="41"/>
  <c r="CBQ8" i="41"/>
  <c r="CBP5" i="41"/>
  <c r="CBI5" i="41"/>
  <c r="CEB6" i="41"/>
  <c r="CCV13" i="41"/>
  <c r="CDC15" i="41"/>
  <c r="CCR15" i="41"/>
  <c r="BZX9" i="41"/>
  <c r="CCE10" i="41"/>
  <c r="CDZ14" i="41"/>
  <c r="CAH5" i="41"/>
  <c r="ATU22" i="41"/>
  <c r="CAJ21" i="41"/>
  <c r="R21" i="41"/>
  <c r="Q21" i="41"/>
  <c r="S21" i="41"/>
  <c r="ATA21" i="41"/>
  <c r="CFT21" i="41"/>
  <c r="BVT21" i="41"/>
  <c r="CDG21" i="41"/>
  <c r="CBU20" i="41"/>
  <c r="ATT21" i="41"/>
  <c r="ATM17" i="41"/>
  <c r="BWN18" i="41"/>
  <c r="CGN18" i="41"/>
  <c r="CAV17" i="41"/>
  <c r="CHA16" i="41"/>
  <c r="BXA16" i="41"/>
  <c r="CAC15" i="41"/>
  <c r="ATQ14" i="41"/>
  <c r="CBF14" i="41"/>
  <c r="AUH12" i="41"/>
  <c r="CGW12" i="41"/>
  <c r="BWW12" i="41"/>
  <c r="AUH14" i="41"/>
  <c r="CBP14" i="41" s="1"/>
  <c r="CBQ13" i="41"/>
  <c r="CGJ11" i="41"/>
  <c r="BWJ11" i="41"/>
  <c r="CDW11" i="41"/>
  <c r="ATK11" i="41"/>
  <c r="CFB11" i="41"/>
  <c r="BVB11" i="41"/>
  <c r="CCO11" i="41"/>
  <c r="BWC12" i="41"/>
  <c r="CGC12" i="41"/>
  <c r="AUF9" i="41"/>
  <c r="Q8" i="41"/>
  <c r="S8" i="41"/>
  <c r="R8" i="41"/>
  <c r="AUK9" i="41"/>
  <c r="CGQ9" i="41"/>
  <c r="BWQ9" i="41"/>
  <c r="CAD7" i="41"/>
  <c r="ATA7" i="41"/>
  <c r="CBG6" i="41"/>
  <c r="AUC16" i="41"/>
  <c r="CBK16" i="41" s="1"/>
  <c r="ATM15" i="41"/>
  <c r="CAU15" i="41" s="1"/>
  <c r="CBR15" i="41"/>
  <c r="AST13" i="41"/>
  <c r="ATW13" i="41"/>
  <c r="CBD13" i="41"/>
  <c r="ASR14" i="41"/>
  <c r="BZZ14" i="41" s="1"/>
  <c r="CAP14" i="41"/>
  <c r="CAT13" i="41"/>
  <c r="AUP11" i="41"/>
  <c r="CBX11" i="41" s="1"/>
  <c r="CBZ13" i="41"/>
  <c r="BZZ10" i="41"/>
  <c r="BZQ10" i="41"/>
  <c r="AUM9" i="41"/>
  <c r="CBU9" i="41" s="1"/>
  <c r="CAJ10" i="41"/>
  <c r="ATR10" i="41"/>
  <c r="CAG8" i="41"/>
  <c r="CAT6" i="41"/>
  <c r="CBB8" i="41"/>
  <c r="CAQ6" i="41"/>
  <c r="CAH6" i="41"/>
  <c r="AUE6" i="41"/>
  <c r="CBM6" i="41" s="1"/>
  <c r="CBF5" i="41"/>
  <c r="CBQ6" i="41"/>
  <c r="AUN21" i="41"/>
  <c r="ATW21" i="41"/>
  <c r="ATA22" i="41"/>
  <c r="CBJ21" i="41"/>
  <c r="ASL19" i="41"/>
  <c r="CAV19" i="41"/>
  <c r="CAN19" i="41"/>
  <c r="ATR18" i="41"/>
  <c r="BZW17" i="41"/>
  <c r="ASL17" i="41"/>
  <c r="BZT17" i="41" s="1"/>
  <c r="CAP17" i="41"/>
  <c r="CAZ16" i="41"/>
  <c r="ATO16" i="41"/>
  <c r="CAW16" i="41" s="1"/>
  <c r="ATC16" i="41"/>
  <c r="CAK16" i="41" s="1"/>
  <c r="BZU16" i="41"/>
  <c r="CAA14" i="41"/>
  <c r="BZT13" i="41"/>
  <c r="CAR12" i="41"/>
  <c r="CAZ14" i="41"/>
  <c r="ATO12" i="41"/>
  <c r="CAW12" i="41" s="1"/>
  <c r="CBG11" i="41"/>
  <c r="AUL11" i="41"/>
  <c r="ASK9" i="41"/>
  <c r="ATH9" i="41"/>
  <c r="CBN8" i="41"/>
  <c r="ATV8" i="41"/>
  <c r="CBD8" i="41" s="1"/>
  <c r="AUS8" i="41"/>
  <c r="CCA8" i="41" s="1"/>
  <c r="ASL9" i="41"/>
  <c r="BZT9" i="41" s="1"/>
  <c r="AUP8" i="41"/>
  <c r="CBX8" i="41" s="1"/>
  <c r="BZP5" i="41"/>
  <c r="ATR6" i="41"/>
  <c r="CAZ6" i="41" s="1"/>
  <c r="CBW5" i="41"/>
  <c r="CAD22" i="41"/>
  <c r="ANI24" i="41"/>
  <c r="ASI22" i="41"/>
  <c r="BZQ22" i="41" s="1"/>
  <c r="BZP21" i="41"/>
  <c r="CBN21" i="41"/>
  <c r="CBK21" i="41"/>
  <c r="CBR20" i="41"/>
  <c r="AUS19" i="41"/>
  <c r="AUP19" i="41"/>
  <c r="CBC18" i="41"/>
  <c r="AUL19" i="41"/>
  <c r="ASZ17" i="41"/>
  <c r="ATJ16" i="41"/>
  <c r="ASH16" i="41"/>
  <c r="BZP16" i="41" s="1"/>
  <c r="CAO17" i="41"/>
  <c r="ASS15" i="41"/>
  <c r="AUD15" i="41"/>
  <c r="ATK14" i="41"/>
  <c r="AUP13" i="41"/>
  <c r="CBX13" i="41" s="1"/>
  <c r="ATH12" i="41"/>
  <c r="CAP12" i="41" s="1"/>
  <c r="CAE13" i="41"/>
  <c r="CBH11" i="41"/>
  <c r="ASR11" i="41"/>
  <c r="BZZ11" i="41" s="1"/>
  <c r="CBS8" i="41"/>
  <c r="CAV10" i="41"/>
  <c r="CBK6" i="41"/>
  <c r="ATZ8" i="41"/>
  <c r="CAB5" i="41"/>
  <c r="BZU5" i="41"/>
  <c r="X19" i="41"/>
  <c r="BZX5" i="41"/>
  <c r="AB5" i="41" s="1"/>
  <c r="CAR22" i="41"/>
  <c r="CBT21" i="41"/>
  <c r="CAH20" i="41"/>
  <c r="CAC20" i="41"/>
  <c r="ATS20" i="41"/>
  <c r="CBA20" i="41" s="1"/>
  <c r="AUG19" i="41"/>
  <c r="CBO19" i="41" s="1"/>
  <c r="ASU19" i="41"/>
  <c r="CAC19" i="41" s="1"/>
  <c r="CAU18" i="41"/>
  <c r="CBW18" i="41"/>
  <c r="CAT17" i="41"/>
  <c r="CBU17" i="41"/>
  <c r="AUJ16" i="41"/>
  <c r="CBR16" i="41" s="1"/>
  <c r="CAX15" i="41"/>
  <c r="BZS13" i="41"/>
  <c r="CAI12" i="41"/>
  <c r="ASO13" i="41"/>
  <c r="BZW13" i="41" s="1"/>
  <c r="ATD12" i="41"/>
  <c r="AUI11" i="41"/>
  <c r="CBQ11" i="41" s="1"/>
  <c r="CBI10" i="41"/>
  <c r="ASS10" i="41"/>
  <c r="CAA10" i="41" s="1"/>
  <c r="AUF10" i="41"/>
  <c r="ATW10" i="41"/>
  <c r="ATU11" i="41"/>
  <c r="CBC11" i="41" s="1"/>
  <c r="ATU10" i="41"/>
  <c r="AUC8" i="41"/>
  <c r="AUR8" i="41"/>
  <c r="AST9" i="41"/>
  <c r="CEN17" i="41"/>
  <c r="AUH7" i="41"/>
  <c r="CBP7" i="41" s="1"/>
  <c r="ASS5" i="41"/>
  <c r="ASH24" i="41" s="1"/>
  <c r="CAJ22" i="41"/>
  <c r="AUN22" i="41"/>
  <c r="CBV22" i="41" s="1"/>
  <c r="ATR21" i="41"/>
  <c r="BZZ20" i="41"/>
  <c r="ATI21" i="41"/>
  <c r="CAQ21" i="41" s="1"/>
  <c r="AUS20" i="41"/>
  <c r="CCA20" i="41" s="1"/>
  <c r="CBH19" i="41"/>
  <c r="AUT18" i="41"/>
  <c r="CCB18" i="41" s="1"/>
  <c r="AUR18" i="41"/>
  <c r="CBZ18" i="41" s="1"/>
  <c r="CAB18" i="41"/>
  <c r="AUC17" i="41"/>
  <c r="CBQ17" i="41"/>
  <c r="ASJ17" i="41"/>
  <c r="ASW16" i="41"/>
  <c r="CAE16" i="41" s="1"/>
  <c r="AUS15" i="41"/>
  <c r="CCA15" i="41" s="1"/>
  <c r="AUG14" i="41"/>
  <c r="CBO14" i="41" s="1"/>
  <c r="AUC14" i="41"/>
  <c r="CBK14" i="41" s="1"/>
  <c r="ASL12" i="41"/>
  <c r="BZT12" i="41" s="1"/>
  <c r="ASQ13" i="41"/>
  <c r="BZY12" i="41"/>
  <c r="CAD13" i="41"/>
  <c r="ATS10" i="41"/>
  <c r="CBA10" i="41" s="1"/>
  <c r="AUN11" i="41"/>
  <c r="BZT10" i="41"/>
  <c r="ATH8" i="41"/>
  <c r="CAP8" i="41" s="1"/>
  <c r="CAF8" i="41"/>
  <c r="CBN7" i="41"/>
  <c r="CBN6" i="41"/>
  <c r="CCH14" i="41"/>
  <c r="CEB21" i="41"/>
  <c r="CCI22" i="41"/>
  <c r="ATF5" i="41"/>
  <c r="BZT8" i="41"/>
  <c r="ATA5" i="41"/>
  <c r="AUS7" i="41"/>
  <c r="CCA7" i="41" s="1"/>
  <c r="AUJ22" i="41"/>
  <c r="CBR22" i="41" s="1"/>
  <c r="CGC21" i="41"/>
  <c r="BWC21" i="41"/>
  <c r="CBZ21" i="41"/>
  <c r="ATQ19" i="41"/>
  <c r="BVD19" i="41"/>
  <c r="CFD19" i="41"/>
  <c r="CBV19" i="41"/>
  <c r="CBI17" i="41"/>
  <c r="CBD17" i="41"/>
  <c r="CAP16" i="41"/>
  <c r="CFB15" i="41"/>
  <c r="BVB15" i="41"/>
  <c r="CAH15" i="41"/>
  <c r="AUI16" i="41"/>
  <c r="ATY14" i="41"/>
  <c r="CBG14" i="41" s="1"/>
  <c r="AUD14" i="41"/>
  <c r="CBL14" i="41" s="1"/>
  <c r="ATD14" i="41"/>
  <c r="CAL14" i="41" s="1"/>
  <c r="CBZ14" i="41"/>
  <c r="AUP12" i="41"/>
  <c r="CBX12" i="41" s="1"/>
  <c r="ASI13" i="41"/>
  <c r="BZQ13" i="41" s="1"/>
  <c r="BZP13" i="41"/>
  <c r="CBY13" i="41"/>
  <c r="AUF11" i="41"/>
  <c r="CBN11" i="41" s="1"/>
  <c r="CBV9" i="41"/>
  <c r="CAU8" i="41"/>
  <c r="CAT8" i="41"/>
  <c r="CAM6" i="41"/>
  <c r="ATF9" i="41"/>
  <c r="CCF13" i="41"/>
  <c r="CEO21" i="41"/>
  <c r="CEF22" i="41"/>
  <c r="CAO5" i="41"/>
  <c r="CAP5" i="41"/>
  <c r="CCP6" i="41"/>
  <c r="CGX22" i="41"/>
  <c r="BWX22" i="41"/>
  <c r="AUA22" i="41"/>
  <c r="CBI22" i="41" s="1"/>
  <c r="AUF20" i="41"/>
  <c r="CBN20" i="41" s="1"/>
  <c r="CAD20" i="41"/>
  <c r="AUL20" i="41"/>
  <c r="CBT20" i="41" s="1"/>
  <c r="CFA20" i="41"/>
  <c r="BVA20" i="41"/>
  <c r="CCB19" i="41"/>
  <c r="ATT18" i="41"/>
  <c r="CBP18" i="41"/>
  <c r="CBU18" i="41"/>
  <c r="CAH18" i="41"/>
  <c r="S18" i="41"/>
  <c r="R18" i="41"/>
  <c r="Q18" i="41"/>
  <c r="ATX17" i="41"/>
  <c r="AUH16" i="41"/>
  <c r="CBP16" i="41" s="1"/>
  <c r="ATI16" i="41"/>
  <c r="CAQ16" i="41" s="1"/>
  <c r="ATF16" i="41"/>
  <c r="CAN16" i="41" s="1"/>
  <c r="CAL16" i="41"/>
  <c r="ATQ15" i="41"/>
  <c r="ASP15" i="41"/>
  <c r="AUI14" i="41"/>
  <c r="CBQ14" i="41" s="1"/>
  <c r="BVJ13" i="41"/>
  <c r="CFJ13" i="41"/>
  <c r="CEV15" i="41"/>
  <c r="BUV15" i="41"/>
  <c r="CBR14" i="41"/>
  <c r="BWL12" i="41"/>
  <c r="CGL12" i="41"/>
  <c r="AUJ12" i="41"/>
  <c r="CBR12" i="41" s="1"/>
  <c r="ATC11" i="41"/>
  <c r="ATY10" i="41"/>
  <c r="ASZ10" i="41"/>
  <c r="CAH10" i="41" s="1"/>
  <c r="CGO8" i="41"/>
  <c r="BWO8" i="41"/>
  <c r="CEB8" i="41"/>
  <c r="CGD10" i="41"/>
  <c r="BWD10" i="41"/>
  <c r="CAU11" i="41"/>
  <c r="ASW8" i="41"/>
  <c r="CAB10" i="41"/>
  <c r="ATK7" i="41"/>
  <c r="CEY8" i="41"/>
  <c r="BUY8" i="41"/>
  <c r="CEC8" i="41"/>
  <c r="CDI15" i="41"/>
  <c r="CEX9" i="41"/>
  <c r="BUX9" i="41"/>
  <c r="CEM22" i="41"/>
  <c r="CEL16" i="41"/>
  <c r="BVH5" i="41"/>
  <c r="CFH5" i="41"/>
  <c r="CBJ22" i="41"/>
  <c r="CBC22" i="41"/>
  <c r="ASZ21" i="41"/>
  <c r="CAH21" i="41" s="1"/>
  <c r="ATD20" i="41"/>
  <c r="CAL20" i="41" s="1"/>
  <c r="CCB20" i="41"/>
  <c r="CAQ19" i="41"/>
  <c r="CBB21" i="41"/>
  <c r="CBL18" i="41"/>
  <c r="ASZ19" i="41"/>
  <c r="CAH19" i="41" s="1"/>
  <c r="ATQ18" i="41"/>
  <c r="CAU17" i="41"/>
  <c r="CBN17" i="41"/>
  <c r="ASI17" i="41"/>
  <c r="BZQ17" i="41" s="1"/>
  <c r="CBM17" i="41"/>
  <c r="CBG15" i="41"/>
  <c r="CAF15" i="41"/>
  <c r="R15" i="41"/>
  <c r="Q15" i="41"/>
  <c r="S15" i="41"/>
  <c r="CAY14" i="41"/>
  <c r="ASJ14" i="41"/>
  <c r="CBX14" i="41"/>
  <c r="AUL13" i="41"/>
  <c r="CBT13" i="41" s="1"/>
  <c r="CBK13" i="41"/>
  <c r="ATT10" i="41"/>
  <c r="CBB10" i="41" s="1"/>
  <c r="ATX11" i="41"/>
  <c r="CAO11" i="41"/>
  <c r="ASP10" i="41"/>
  <c r="BZX10" i="41" s="1"/>
  <c r="AUO8" i="41"/>
  <c r="CBW8" i="41" s="1"/>
  <c r="ASR8" i="41"/>
  <c r="BZZ8" i="41" s="1"/>
  <c r="CBS9" i="41"/>
  <c r="ASH9" i="41"/>
  <c r="BZP9" i="41" s="1"/>
  <c r="ASW6" i="41"/>
  <c r="CAE6" i="41" s="1"/>
  <c r="ATS7" i="41"/>
  <c r="CBA7" i="41" s="1"/>
  <c r="CAI7" i="41"/>
  <c r="CAW7" i="41"/>
  <c r="ATZ5" i="41"/>
  <c r="E32" i="7"/>
  <c r="D31" i="7"/>
  <c r="E25" i="7"/>
  <c r="D24" i="7"/>
  <c r="G19" i="7"/>
  <c r="G11" i="7"/>
  <c r="G14" i="7"/>
  <c r="G6" i="7"/>
  <c r="G18" i="7"/>
  <c r="G10" i="7"/>
  <c r="G17" i="7"/>
  <c r="G9" i="7"/>
  <c r="G16" i="7"/>
  <c r="G8" i="7"/>
  <c r="G15" i="7"/>
  <c r="G7" i="7"/>
  <c r="CEX21" i="41" l="1"/>
  <c r="CBF21" i="41"/>
  <c r="BVO21" i="41"/>
  <c r="CFO21" i="41"/>
  <c r="CFY21" i="41"/>
  <c r="CCL21" i="41"/>
  <c r="BZT21" i="41"/>
  <c r="CCG21" i="41"/>
  <c r="BVY21" i="41"/>
  <c r="BUX21" i="41"/>
  <c r="CGR6" i="41"/>
  <c r="CGE6" i="41"/>
  <c r="BVH6" i="41"/>
  <c r="CBR6" i="41"/>
  <c r="CAI6" i="41"/>
  <c r="CFI6" i="41"/>
  <c r="BVI6" i="41"/>
  <c r="CES6" i="41"/>
  <c r="CCL6" i="41"/>
  <c r="BZY6" i="41"/>
  <c r="CEY6" i="41"/>
  <c r="CFA6" i="41"/>
  <c r="CAA6" i="41"/>
  <c r="BVA6" i="41"/>
  <c r="BXA6" i="41"/>
  <c r="CCA6" i="41"/>
  <c r="CCF6" i="41"/>
  <c r="CEP6" i="41"/>
  <c r="CHA6" i="41"/>
  <c r="CFJ6" i="41"/>
  <c r="CDG6" i="41"/>
  <c r="CAY6" i="41"/>
  <c r="CBA6" i="41"/>
  <c r="BUS6" i="41"/>
  <c r="BZP6" i="41"/>
  <c r="CFY6" i="41"/>
  <c r="BWI20" i="41"/>
  <c r="CFE20" i="41"/>
  <c r="BVE20" i="41"/>
  <c r="CBV20" i="41"/>
  <c r="BWV20" i="41"/>
  <c r="CAA20" i="41"/>
  <c r="CGV20" i="41"/>
  <c r="BVJ5" i="41"/>
  <c r="CAJ5" i="41"/>
  <c r="AD5" i="41"/>
  <c r="CAA7" i="41"/>
  <c r="BVA7" i="41"/>
  <c r="CEX7" i="41"/>
  <c r="CGR7" i="41"/>
  <c r="BVB7" i="41"/>
  <c r="CCB7" i="41"/>
  <c r="CGD7" i="41"/>
  <c r="CAH7" i="41"/>
  <c r="BWD7" i="41"/>
  <c r="BZX7" i="41"/>
  <c r="BVH7" i="41"/>
  <c r="CFH7" i="41"/>
  <c r="CBD7" i="41"/>
  <c r="CEF17" i="41"/>
  <c r="CAU10" i="41"/>
  <c r="CBX18" i="41"/>
  <c r="CBU11" i="41"/>
  <c r="CAV5" i="41"/>
  <c r="BZQ6" i="41"/>
  <c r="CAQ11" i="41"/>
  <c r="CBI16" i="41"/>
  <c r="CBZ16" i="41"/>
  <c r="CBB22" i="41"/>
  <c r="CAG6" i="41"/>
  <c r="CAG20" i="41"/>
  <c r="CAJ11" i="41"/>
  <c r="CBW19" i="41"/>
  <c r="CBS13" i="41"/>
  <c r="CBL20" i="41"/>
  <c r="W8" i="41"/>
  <c r="W14" i="41"/>
  <c r="W5" i="41"/>
  <c r="W11" i="41"/>
  <c r="W16" i="41"/>
  <c r="W18" i="41"/>
  <c r="W22" i="41"/>
  <c r="W17" i="41"/>
  <c r="W21" i="41"/>
  <c r="W13" i="41"/>
  <c r="W20" i="41"/>
  <c r="W10" i="41"/>
  <c r="W7" i="41"/>
  <c r="W19" i="41"/>
  <c r="W12" i="41"/>
  <c r="W9" i="41"/>
  <c r="W15" i="41"/>
  <c r="BVE8" i="41"/>
  <c r="CFE8" i="41"/>
  <c r="CCR8" i="41"/>
  <c r="CGH8" i="41"/>
  <c r="BWH8" i="41"/>
  <c r="CDU8" i="41"/>
  <c r="CFN21" i="41"/>
  <c r="BVN21" i="41"/>
  <c r="CDA21" i="41"/>
  <c r="BWV8" i="41"/>
  <c r="CGV8" i="41"/>
  <c r="CEI8" i="41"/>
  <c r="CGS16" i="41"/>
  <c r="BWS16" i="41"/>
  <c r="CEF16" i="41"/>
  <c r="CFC21" i="41"/>
  <c r="BVC21" i="41"/>
  <c r="CCP21" i="41"/>
  <c r="BWM18" i="41"/>
  <c r="CGM18" i="41"/>
  <c r="CDZ18" i="41"/>
  <c r="CEV8" i="41"/>
  <c r="CCI8" i="41"/>
  <c r="BUV8" i="41"/>
  <c r="BWH16" i="41"/>
  <c r="CGH16" i="41"/>
  <c r="CDU16" i="41"/>
  <c r="CFR20" i="41"/>
  <c r="BVR20" i="41"/>
  <c r="CDE20" i="41"/>
  <c r="CGT13" i="41"/>
  <c r="BWT13" i="41"/>
  <c r="CEG13" i="41"/>
  <c r="CFK11" i="41"/>
  <c r="BVK11" i="41"/>
  <c r="CCX11" i="41"/>
  <c r="CGF17" i="41"/>
  <c r="BWF17" i="41"/>
  <c r="CDS17" i="41"/>
  <c r="BVI5" i="41"/>
  <c r="CFI5" i="41"/>
  <c r="CCV5" i="41"/>
  <c r="CGZ8" i="41"/>
  <c r="BWZ8" i="41"/>
  <c r="CEM8" i="41"/>
  <c r="CGQ11" i="41"/>
  <c r="BWQ11" i="41"/>
  <c r="CED11" i="41"/>
  <c r="CFS14" i="41"/>
  <c r="BVS14" i="41"/>
  <c r="CDF14" i="41"/>
  <c r="AC5" i="41"/>
  <c r="BVP9" i="41"/>
  <c r="CFP9" i="41"/>
  <c r="CDC9" i="41"/>
  <c r="CFI22" i="41"/>
  <c r="BVI22" i="41"/>
  <c r="CCV22" i="41"/>
  <c r="CFB13" i="41"/>
  <c r="BVB13" i="41"/>
  <c r="CCO13" i="41"/>
  <c r="CGC22" i="41"/>
  <c r="BWC22" i="41"/>
  <c r="CDP22" i="41"/>
  <c r="CAE8" i="41"/>
  <c r="BWM12" i="41"/>
  <c r="CGM12" i="41"/>
  <c r="CDZ12" i="41"/>
  <c r="BVV20" i="41"/>
  <c r="CFV20" i="41"/>
  <c r="CDI20" i="41"/>
  <c r="CGD16" i="41"/>
  <c r="BWD16" i="41"/>
  <c r="CDQ16" i="41"/>
  <c r="CFZ19" i="41"/>
  <c r="BVZ19" i="41"/>
  <c r="CDM19" i="41"/>
  <c r="BVV22" i="41"/>
  <c r="CFV22" i="41"/>
  <c r="CDI22" i="41"/>
  <c r="CGB9" i="41"/>
  <c r="BWB9" i="41"/>
  <c r="CDO9" i="41"/>
  <c r="CBZ8" i="41"/>
  <c r="CEU5" i="41"/>
  <c r="BUU5" i="41"/>
  <c r="CCH5" i="41"/>
  <c r="CFW21" i="41"/>
  <c r="BVW21" i="41"/>
  <c r="CDJ21" i="41"/>
  <c r="CGW20" i="41"/>
  <c r="BWW20" i="41"/>
  <c r="CEJ20" i="41"/>
  <c r="CGH22" i="41"/>
  <c r="BWH22" i="41"/>
  <c r="CDU22" i="41"/>
  <c r="BVJ21" i="41"/>
  <c r="CFJ21" i="41"/>
  <c r="CCW21" i="41"/>
  <c r="CAN21" i="41"/>
  <c r="CGI12" i="41"/>
  <c r="BWI12" i="41"/>
  <c r="CDV12" i="41"/>
  <c r="BWK19" i="41"/>
  <c r="CGK19" i="41"/>
  <c r="CDX19" i="41"/>
  <c r="CEV7" i="41"/>
  <c r="AE7" i="41" s="1"/>
  <c r="BUV7" i="41"/>
  <c r="CCI7" i="41"/>
  <c r="CGO12" i="41"/>
  <c r="BWO12" i="41"/>
  <c r="CEB12" i="41"/>
  <c r="AD12" i="41"/>
  <c r="AB12" i="41"/>
  <c r="AC12" i="41"/>
  <c r="BWT12" i="41"/>
  <c r="CGT12" i="41"/>
  <c r="CEG12" i="41"/>
  <c r="CFV16" i="41"/>
  <c r="BVV16" i="41"/>
  <c r="CDI16" i="41"/>
  <c r="BVG11" i="41"/>
  <c r="CFG11" i="41"/>
  <c r="CCT11" i="41"/>
  <c r="BVS17" i="41"/>
  <c r="CFS17" i="41"/>
  <c r="CDF17" i="41"/>
  <c r="CER9" i="41"/>
  <c r="BUR9" i="41"/>
  <c r="CCE9" i="41"/>
  <c r="BWB20" i="41"/>
  <c r="CGB20" i="41"/>
  <c r="CDO20" i="41"/>
  <c r="CGA15" i="41"/>
  <c r="BWA15" i="41"/>
  <c r="CDN15" i="41"/>
  <c r="BWV18" i="41"/>
  <c r="CGV18" i="41"/>
  <c r="CEI18" i="41"/>
  <c r="CES5" i="41"/>
  <c r="BUS5" i="41"/>
  <c r="CCF5" i="41"/>
  <c r="BWL11" i="41"/>
  <c r="CGL11" i="41"/>
  <c r="CDY11" i="41"/>
  <c r="BWM5" i="41"/>
  <c r="CGM5" i="41"/>
  <c r="CDZ5" i="41"/>
  <c r="CGZ9" i="41"/>
  <c r="BWZ9" i="41"/>
  <c r="CEM9" i="41"/>
  <c r="CGA14" i="41"/>
  <c r="BWA14" i="41"/>
  <c r="CDN14" i="41"/>
  <c r="CGG8" i="41"/>
  <c r="BWG8" i="41"/>
  <c r="CDT8" i="41"/>
  <c r="BWJ6" i="41"/>
  <c r="CGJ6" i="41"/>
  <c r="CDW6" i="41"/>
  <c r="CGJ14" i="41"/>
  <c r="BWJ14" i="41"/>
  <c r="CDW14" i="41"/>
  <c r="BWE18" i="41"/>
  <c r="CGE18" i="41"/>
  <c r="CDR18" i="41"/>
  <c r="CGQ20" i="41"/>
  <c r="BWQ20" i="41"/>
  <c r="CED20" i="41"/>
  <c r="BVL7" i="41"/>
  <c r="CFL7" i="41"/>
  <c r="CCY7" i="41"/>
  <c r="CER20" i="41"/>
  <c r="BUR20" i="41"/>
  <c r="CCE20" i="41"/>
  <c r="BZR9" i="41"/>
  <c r="CBL11" i="41"/>
  <c r="BUX14" i="41"/>
  <c r="CEX14" i="41"/>
  <c r="CCK14" i="41"/>
  <c r="CFS13" i="41"/>
  <c r="BVS13" i="41"/>
  <c r="CDF13" i="41"/>
  <c r="BVF15" i="41"/>
  <c r="CFF15" i="41"/>
  <c r="CCS15" i="41"/>
  <c r="CFU11" i="41"/>
  <c r="BVU11" i="41"/>
  <c r="CDH11" i="41"/>
  <c r="CBQ20" i="41"/>
  <c r="BVO5" i="41"/>
  <c r="CFO5" i="41"/>
  <c r="CDB5" i="41"/>
  <c r="CFT8" i="41"/>
  <c r="BVT8" i="41"/>
  <c r="CDG8" i="41"/>
  <c r="CGZ14" i="41"/>
  <c r="BWZ14" i="41"/>
  <c r="CEM14" i="41"/>
  <c r="BWI17" i="41"/>
  <c r="CGI17" i="41"/>
  <c r="CDV17" i="41"/>
  <c r="BWQ17" i="41"/>
  <c r="CGQ17" i="41"/>
  <c r="CED17" i="41"/>
  <c r="CGU22" i="41"/>
  <c r="BWU22" i="41"/>
  <c r="CEH22" i="41"/>
  <c r="BUX5" i="41"/>
  <c r="CEX5" i="41"/>
  <c r="CCK5" i="41"/>
  <c r="CFD18" i="41"/>
  <c r="BVD18" i="41"/>
  <c r="CCQ18" i="41"/>
  <c r="BWW5" i="41"/>
  <c r="CGW5" i="41"/>
  <c r="CEJ5" i="41"/>
  <c r="CFP17" i="41"/>
  <c r="BVP17" i="41"/>
  <c r="CDC17" i="41"/>
  <c r="CFG7" i="41"/>
  <c r="BVG7" i="41"/>
  <c r="CCT7" i="41"/>
  <c r="BUX19" i="41"/>
  <c r="CEX19" i="41"/>
  <c r="CCK19" i="41"/>
  <c r="BVT22" i="41"/>
  <c r="CFT22" i="41"/>
  <c r="CDG22" i="41"/>
  <c r="CAR20" i="41"/>
  <c r="CGQ5" i="41"/>
  <c r="BWQ5" i="41"/>
  <c r="CED5" i="41"/>
  <c r="BWW17" i="41"/>
  <c r="CGW17" i="41"/>
  <c r="CEJ17" i="41"/>
  <c r="CBW17" i="41"/>
  <c r="CFX17" i="41"/>
  <c r="BVX17" i="41"/>
  <c r="CDK17" i="41"/>
  <c r="BVB9" i="41"/>
  <c r="CFB9" i="41"/>
  <c r="CCO9" i="41"/>
  <c r="BWK15" i="41"/>
  <c r="CGK15" i="41"/>
  <c r="CDX15" i="41"/>
  <c r="BVZ17" i="41"/>
  <c r="CFZ17" i="41"/>
  <c r="CDM17" i="41"/>
  <c r="CFH13" i="41"/>
  <c r="BVH13" i="41"/>
  <c r="CCU13" i="41"/>
  <c r="BUW14" i="41"/>
  <c r="CEW14" i="41"/>
  <c r="CCJ14" i="41"/>
  <c r="BWK22" i="41"/>
  <c r="CGK22" i="41"/>
  <c r="CDX22" i="41"/>
  <c r="CFQ20" i="41"/>
  <c r="BVQ20" i="41"/>
  <c r="CDD20" i="41"/>
  <c r="CEV16" i="41"/>
  <c r="BUV16" i="41"/>
  <c r="CCI16" i="41"/>
  <c r="CFF17" i="41"/>
  <c r="BVF17" i="41"/>
  <c r="CCS17" i="41"/>
  <c r="BVU22" i="41"/>
  <c r="CFU22" i="41"/>
  <c r="CDH22" i="41"/>
  <c r="CER21" i="41"/>
  <c r="BUR21" i="41"/>
  <c r="CCE21" i="41"/>
  <c r="CEZ8" i="41"/>
  <c r="BUZ8" i="41"/>
  <c r="CCM8" i="41"/>
  <c r="CGR12" i="41"/>
  <c r="BWR12" i="41"/>
  <c r="CEE12" i="41"/>
  <c r="CGQ14" i="41"/>
  <c r="BWQ14" i="41"/>
  <c r="CED14" i="41"/>
  <c r="CFN9" i="41"/>
  <c r="BVN9" i="41"/>
  <c r="CDA9" i="41"/>
  <c r="BUQ13" i="41"/>
  <c r="CEQ13" i="41"/>
  <c r="CCD13" i="41"/>
  <c r="BUY13" i="41"/>
  <c r="CEY13" i="41"/>
  <c r="CCL13" i="41"/>
  <c r="CGK17" i="41"/>
  <c r="BWK17" i="41"/>
  <c r="CDX17" i="41"/>
  <c r="BVZ21" i="41"/>
  <c r="CFZ21" i="41"/>
  <c r="CDM21" i="41"/>
  <c r="BWK8" i="41"/>
  <c r="CGK8" i="41"/>
  <c r="CDX8" i="41"/>
  <c r="CFL12" i="41"/>
  <c r="BVL12" i="41"/>
  <c r="CCY12" i="41"/>
  <c r="BWL15" i="41"/>
  <c r="CGL15" i="41"/>
  <c r="CDY15" i="41"/>
  <c r="CGX19" i="41"/>
  <c r="BWX19" i="41"/>
  <c r="CEK19" i="41"/>
  <c r="BUS9" i="41"/>
  <c r="CES9" i="41"/>
  <c r="CCF9" i="41"/>
  <c r="BVZ18" i="41"/>
  <c r="CFZ18" i="41"/>
  <c r="CDM18" i="41"/>
  <c r="CGE21" i="41"/>
  <c r="BWE21" i="41"/>
  <c r="CDR21" i="41"/>
  <c r="BWN9" i="41"/>
  <c r="CGN9" i="41"/>
  <c r="CEA9" i="41"/>
  <c r="CFS11" i="41"/>
  <c r="BVS11" i="41"/>
  <c r="CDF11" i="41"/>
  <c r="CBF17" i="41"/>
  <c r="BWG16" i="41"/>
  <c r="CGG16" i="41"/>
  <c r="CDT16" i="41"/>
  <c r="BVF8" i="41"/>
  <c r="CFF8" i="41"/>
  <c r="CCS8" i="41"/>
  <c r="CBK8" i="41"/>
  <c r="CFH20" i="41"/>
  <c r="BVH20" i="41"/>
  <c r="CCU20" i="41"/>
  <c r="CBL15" i="41"/>
  <c r="CGN21" i="41"/>
  <c r="BWN21" i="41"/>
  <c r="CEA21" i="41"/>
  <c r="CAP9" i="41"/>
  <c r="CAI22" i="41"/>
  <c r="AD22" i="41" s="1"/>
  <c r="CAZ19" i="41"/>
  <c r="BWZ19" i="41"/>
  <c r="CGZ19" i="41"/>
  <c r="CEM19" i="41"/>
  <c r="CAW21" i="41"/>
  <c r="AD21" i="41" s="1"/>
  <c r="CGI9" i="41"/>
  <c r="BWI9" i="41"/>
  <c r="CDV9" i="41"/>
  <c r="CET11" i="41"/>
  <c r="BUT11" i="41"/>
  <c r="CCG11" i="41"/>
  <c r="BWE15" i="41"/>
  <c r="CGE15" i="41"/>
  <c r="CDR15" i="41"/>
  <c r="AB22" i="41"/>
  <c r="BUY9" i="41"/>
  <c r="CEY9" i="41"/>
  <c r="CCL9" i="41"/>
  <c r="BZT11" i="41"/>
  <c r="CBE15" i="41"/>
  <c r="CFS5" i="41"/>
  <c r="BVS5" i="41"/>
  <c r="CDF5" i="41"/>
  <c r="BWU15" i="41"/>
  <c r="CGU15" i="41"/>
  <c r="CEH15" i="41"/>
  <c r="CFY7" i="41"/>
  <c r="BVY7" i="41"/>
  <c r="CDL7" i="41"/>
  <c r="CGF19" i="41"/>
  <c r="BWF19" i="41"/>
  <c r="CDS19" i="41"/>
  <c r="CFO22" i="41"/>
  <c r="BVO22" i="41"/>
  <c r="CDB22" i="41"/>
  <c r="BUY15" i="41"/>
  <c r="CEY15" i="41"/>
  <c r="CCL15" i="41"/>
  <c r="BVJ18" i="41"/>
  <c r="AA18" i="41" s="1"/>
  <c r="CFJ18" i="41"/>
  <c r="CCW18" i="41"/>
  <c r="BVM15" i="41"/>
  <c r="CFM15" i="41"/>
  <c r="CCZ15" i="41"/>
  <c r="CFY20" i="41"/>
  <c r="BVY20" i="41"/>
  <c r="CDL20" i="41"/>
  <c r="BZY9" i="41"/>
  <c r="CER8" i="41"/>
  <c r="BUR8" i="41"/>
  <c r="CCE8" i="41"/>
  <c r="CAS17" i="41"/>
  <c r="CGX7" i="41"/>
  <c r="BWX7" i="41"/>
  <c r="CEK7" i="41"/>
  <c r="CGY9" i="41"/>
  <c r="BWY9" i="41"/>
  <c r="CEL9" i="41"/>
  <c r="CAZ17" i="41"/>
  <c r="BUT6" i="41"/>
  <c r="CET6" i="41"/>
  <c r="CCG6" i="41"/>
  <c r="BWT14" i="41"/>
  <c r="CGT14" i="41"/>
  <c r="CEG14" i="41"/>
  <c r="CBM18" i="41"/>
  <c r="CGY21" i="41"/>
  <c r="BWY21" i="41"/>
  <c r="CEL21" i="41"/>
  <c r="CES14" i="41"/>
  <c r="BUS14" i="41"/>
  <c r="CCF14" i="41"/>
  <c r="CBZ9" i="41"/>
  <c r="BVA16" i="41"/>
  <c r="CFA16" i="41"/>
  <c r="CCN16" i="41"/>
  <c r="CGR14" i="41"/>
  <c r="BWR14" i="41"/>
  <c r="CEE14" i="41"/>
  <c r="CGZ21" i="41"/>
  <c r="BWZ21" i="41"/>
  <c r="CEM21" i="41"/>
  <c r="BVD13" i="41"/>
  <c r="CFD13" i="41"/>
  <c r="CCQ13" i="41"/>
  <c r="CBK17" i="41"/>
  <c r="CFV10" i="41"/>
  <c r="BVV10" i="41"/>
  <c r="CDI10" i="41"/>
  <c r="CGH11" i="41"/>
  <c r="BWH11" i="41"/>
  <c r="CDU11" i="41"/>
  <c r="CAZ18" i="41"/>
  <c r="CGJ21" i="41"/>
  <c r="BWJ21" i="41"/>
  <c r="CDW21" i="41"/>
  <c r="BUY11" i="41"/>
  <c r="CEY11" i="41"/>
  <c r="CCL11" i="41"/>
  <c r="BUV19" i="41"/>
  <c r="CEV19" i="41"/>
  <c r="CCI19" i="41"/>
  <c r="CEW22" i="41"/>
  <c r="BUW22" i="41"/>
  <c r="CCJ22" i="41"/>
  <c r="BWL5" i="41"/>
  <c r="CGL5" i="41"/>
  <c r="CDY5" i="41"/>
  <c r="BVP14" i="41"/>
  <c r="CFP14" i="41"/>
  <c r="CDC14" i="41"/>
  <c r="CAB13" i="41"/>
  <c r="BVO18" i="41"/>
  <c r="CFO18" i="41"/>
  <c r="CDB18" i="41"/>
  <c r="CAX17" i="41"/>
  <c r="CEP9" i="41"/>
  <c r="BUP9" i="41"/>
  <c r="CCC9" i="41"/>
  <c r="BWG10" i="41"/>
  <c r="CGG10" i="41"/>
  <c r="CDT10" i="41"/>
  <c r="BWT19" i="41"/>
  <c r="CGT19" i="41"/>
  <c r="CEG19" i="41"/>
  <c r="BWE13" i="41"/>
  <c r="CGE13" i="41"/>
  <c r="CDR13" i="41"/>
  <c r="CGQ21" i="41"/>
  <c r="BWQ21" i="41"/>
  <c r="CED21" i="41"/>
  <c r="BWN5" i="41"/>
  <c r="CGN5" i="41"/>
  <c r="CEA5" i="41"/>
  <c r="CBK15" i="41"/>
  <c r="BWH5" i="41"/>
  <c r="CGH5" i="41"/>
  <c r="CDU5" i="41"/>
  <c r="CGW8" i="41"/>
  <c r="BWW8" i="41"/>
  <c r="CEJ8" i="41"/>
  <c r="BUR14" i="41"/>
  <c r="CER14" i="41"/>
  <c r="CCE14" i="41"/>
  <c r="CEQ17" i="41"/>
  <c r="BUQ17" i="41"/>
  <c r="CCD17" i="41"/>
  <c r="BUX15" i="41"/>
  <c r="CEX15" i="41"/>
  <c r="CCK15" i="41"/>
  <c r="CGX12" i="41"/>
  <c r="BWX12" i="41"/>
  <c r="CEK12" i="41"/>
  <c r="CFY19" i="41"/>
  <c r="BVY19" i="41"/>
  <c r="CDL19" i="41"/>
  <c r="BVN5" i="41"/>
  <c r="CFN5" i="41"/>
  <c r="CDA5" i="41"/>
  <c r="CET12" i="41"/>
  <c r="BUT12" i="41"/>
  <c r="CCG12" i="41"/>
  <c r="BWV22" i="41"/>
  <c r="CGV22" i="41"/>
  <c r="CEI22" i="41"/>
  <c r="CGC10" i="41"/>
  <c r="BWC10" i="41"/>
  <c r="CDP10" i="41"/>
  <c r="CEW13" i="41"/>
  <c r="BUW13" i="41"/>
  <c r="CCJ13" i="41"/>
  <c r="CFA15" i="41"/>
  <c r="BVA15" i="41"/>
  <c r="CCN15" i="41"/>
  <c r="BXA19" i="41"/>
  <c r="CHA19" i="41"/>
  <c r="CEN19" i="41"/>
  <c r="AB6" i="41"/>
  <c r="BWT11" i="41"/>
  <c r="CGT11" i="41"/>
  <c r="CEG11" i="41"/>
  <c r="BVK16" i="41"/>
  <c r="CFK16" i="41"/>
  <c r="CCX16" i="41"/>
  <c r="CGV21" i="41"/>
  <c r="BWV21" i="41"/>
  <c r="CEI21" i="41"/>
  <c r="CGX11" i="41"/>
  <c r="BWX11" i="41"/>
  <c r="CEK11" i="41"/>
  <c r="BVU15" i="41"/>
  <c r="CFU15" i="41"/>
  <c r="CDH15" i="41"/>
  <c r="CGP12" i="41"/>
  <c r="BWP12" i="41"/>
  <c r="CEC12" i="41"/>
  <c r="BUQ9" i="41"/>
  <c r="CEQ9" i="41"/>
  <c r="CCD9" i="41"/>
  <c r="CGB14" i="41"/>
  <c r="BWB14" i="41"/>
  <c r="CDO14" i="41"/>
  <c r="BWZ17" i="41"/>
  <c r="CGZ17" i="41"/>
  <c r="CEM17" i="41"/>
  <c r="CGD17" i="41"/>
  <c r="BWD17" i="41"/>
  <c r="CDQ17" i="41"/>
  <c r="CAY19" i="41"/>
  <c r="CAI5" i="41"/>
  <c r="BVN7" i="41"/>
  <c r="CFN7" i="41"/>
  <c r="CDA7" i="41"/>
  <c r="CES15" i="41"/>
  <c r="BUS15" i="41"/>
  <c r="CCF15" i="41"/>
  <c r="CAA15" i="41"/>
  <c r="CGC18" i="41"/>
  <c r="BWC18" i="41"/>
  <c r="CDP18" i="41"/>
  <c r="CBT11" i="41"/>
  <c r="CBE21" i="41"/>
  <c r="CAV20" i="41"/>
  <c r="AB20" i="41" s="1"/>
  <c r="CAV22" i="41"/>
  <c r="CGY5" i="41"/>
  <c r="BWY5" i="41"/>
  <c r="CEL5" i="41"/>
  <c r="CFX6" i="41"/>
  <c r="BVX6" i="41"/>
  <c r="CDK6" i="41"/>
  <c r="CGN13" i="41"/>
  <c r="BWN13" i="41"/>
  <c r="CEA13" i="41"/>
  <c r="CGJ18" i="41"/>
  <c r="BWJ18" i="41"/>
  <c r="CDW18" i="41"/>
  <c r="CHA22" i="41"/>
  <c r="BXA22" i="41"/>
  <c r="CEN22" i="41"/>
  <c r="CGI8" i="41"/>
  <c r="BWI8" i="41"/>
  <c r="CDV8" i="41"/>
  <c r="BVQ18" i="41"/>
  <c r="CFQ18" i="41"/>
  <c r="CDD18" i="41"/>
  <c r="BUQ12" i="41"/>
  <c r="CEQ12" i="41"/>
  <c r="CCD12" i="41"/>
  <c r="CGO15" i="41"/>
  <c r="BWO15" i="41"/>
  <c r="CEB15" i="41"/>
  <c r="CFB22" i="41"/>
  <c r="BVB22" i="41"/>
  <c r="CCO22" i="41"/>
  <c r="CGT9" i="41"/>
  <c r="BWT9" i="41"/>
  <c r="CEG9" i="41"/>
  <c r="BWJ13" i="41"/>
  <c r="CGJ13" i="41"/>
  <c r="CDW13" i="41"/>
  <c r="CGH14" i="41"/>
  <c r="BWH14" i="41"/>
  <c r="CDU14" i="41"/>
  <c r="CFH22" i="41"/>
  <c r="BVH22" i="41"/>
  <c r="CCU22" i="41"/>
  <c r="BWM11" i="41"/>
  <c r="CGM11" i="41"/>
  <c r="CDZ11" i="41"/>
  <c r="CEX18" i="41"/>
  <c r="BUX18" i="41"/>
  <c r="CCK18" i="41"/>
  <c r="BVM7" i="41"/>
  <c r="CFM7" i="41"/>
  <c r="CCZ7" i="41"/>
  <c r="CGQ18" i="41"/>
  <c r="BWQ18" i="41"/>
  <c r="CED18" i="41"/>
  <c r="BXB5" i="41"/>
  <c r="CHB5" i="41"/>
  <c r="CEO5" i="41"/>
  <c r="CEW10" i="41"/>
  <c r="BUW10" i="41"/>
  <c r="CCJ10" i="41"/>
  <c r="BVP11" i="41"/>
  <c r="CFP11" i="41"/>
  <c r="CDC11" i="41"/>
  <c r="CBN13" i="41"/>
  <c r="CAV16" i="41"/>
  <c r="CGM19" i="41"/>
  <c r="BWM19" i="41"/>
  <c r="CDZ19" i="41"/>
  <c r="BWM13" i="41"/>
  <c r="CGM13" i="41"/>
  <c r="CDZ13" i="41"/>
  <c r="CFM17" i="41"/>
  <c r="BVM17" i="41"/>
  <c r="CCZ17" i="41"/>
  <c r="CGC17" i="41"/>
  <c r="BWC17" i="41"/>
  <c r="CDP17" i="41"/>
  <c r="BWY22" i="41"/>
  <c r="CGY22" i="41"/>
  <c r="CEL22" i="41"/>
  <c r="CGS21" i="41"/>
  <c r="BWS21" i="41"/>
  <c r="CEF21" i="41"/>
  <c r="BZY15" i="41"/>
  <c r="CAJ18" i="41"/>
  <c r="AB18" i="41" s="1"/>
  <c r="BWM20" i="41"/>
  <c r="CGM20" i="41"/>
  <c r="CDZ20" i="41"/>
  <c r="CEX17" i="41"/>
  <c r="BUX17" i="41"/>
  <c r="CCK17" i="41"/>
  <c r="CGK13" i="41"/>
  <c r="BWK13" i="41"/>
  <c r="CDX13" i="41"/>
  <c r="CFK21" i="41"/>
  <c r="BVK21" i="41"/>
  <c r="CCX21" i="41"/>
  <c r="BWO18" i="41"/>
  <c r="CGO18" i="41"/>
  <c r="CEB18" i="41"/>
  <c r="CFO17" i="41"/>
  <c r="BVO17" i="41"/>
  <c r="CDB17" i="41"/>
  <c r="CBE13" i="41"/>
  <c r="BZR8" i="41"/>
  <c r="BVE14" i="41"/>
  <c r="CFE14" i="41"/>
  <c r="CCR14" i="41"/>
  <c r="CGG21" i="41"/>
  <c r="BWG21" i="41"/>
  <c r="CDT21" i="41"/>
  <c r="CBG21" i="41"/>
  <c r="CAP11" i="41"/>
  <c r="BWH18" i="41"/>
  <c r="CGH18" i="41"/>
  <c r="CDU18" i="41"/>
  <c r="CBL5" i="41"/>
  <c r="CER17" i="41"/>
  <c r="BUR17" i="41"/>
  <c r="CCE17" i="41"/>
  <c r="CFP19" i="41"/>
  <c r="BVP19" i="41"/>
  <c r="CDC19" i="41"/>
  <c r="CGB11" i="41"/>
  <c r="BWB11" i="41"/>
  <c r="CDO11" i="41"/>
  <c r="BWK14" i="41"/>
  <c r="CGK14" i="41"/>
  <c r="CDX14" i="41"/>
  <c r="BVI21" i="41"/>
  <c r="CFI21" i="41"/>
  <c r="CCV21" i="41"/>
  <c r="CGF9" i="41"/>
  <c r="BWF9" i="41"/>
  <c r="CDS9" i="41"/>
  <c r="CFJ14" i="41"/>
  <c r="AE14" i="41" s="1"/>
  <c r="BVJ14" i="41"/>
  <c r="AA14" i="41" s="1"/>
  <c r="CCW14" i="41"/>
  <c r="BUQ18" i="41"/>
  <c r="CEQ18" i="41"/>
  <c r="CCD18" i="41"/>
  <c r="CGU21" i="41"/>
  <c r="BWU21" i="41"/>
  <c r="CEH21" i="41"/>
  <c r="BVB6" i="41"/>
  <c r="CFB6" i="41"/>
  <c r="CCO6" i="41"/>
  <c r="BVG18" i="41"/>
  <c r="CFG18" i="41"/>
  <c r="CCT18" i="41"/>
  <c r="BZR17" i="41"/>
  <c r="CBH8" i="41"/>
  <c r="BVD22" i="41"/>
  <c r="CFD22" i="41"/>
  <c r="CCQ22" i="41"/>
  <c r="CBN9" i="41"/>
  <c r="CBP12" i="41"/>
  <c r="BUS21" i="41"/>
  <c r="CES21" i="41"/>
  <c r="CCF21" i="41"/>
  <c r="CBD16" i="41"/>
  <c r="CGH13" i="41"/>
  <c r="BWH13" i="41"/>
  <c r="CDU13" i="41"/>
  <c r="CCA19" i="41"/>
  <c r="BVO6" i="41"/>
  <c r="CFO6" i="41"/>
  <c r="CDB6" i="41"/>
  <c r="CGM16" i="41"/>
  <c r="BWM16" i="41"/>
  <c r="CDZ16" i="41"/>
  <c r="CFX7" i="41"/>
  <c r="BVX7" i="41"/>
  <c r="CDK7" i="41"/>
  <c r="BWG13" i="41"/>
  <c r="CGG13" i="41"/>
  <c r="CDT13" i="41"/>
  <c r="CBI9" i="41"/>
  <c r="CGL13" i="41"/>
  <c r="BWL13" i="41"/>
  <c r="CDY13" i="41"/>
  <c r="CFF7" i="41"/>
  <c r="BVF7" i="41"/>
  <c r="CCS7" i="41"/>
  <c r="BWD22" i="41"/>
  <c r="CGD22" i="41"/>
  <c r="CDQ22" i="41"/>
  <c r="CGY11" i="41"/>
  <c r="BWY11" i="41"/>
  <c r="CEL11" i="41"/>
  <c r="BVH11" i="41"/>
  <c r="CFH11" i="41"/>
  <c r="CCU11" i="41"/>
  <c r="CGH15" i="41"/>
  <c r="BWH15" i="41"/>
  <c r="CDU15" i="41"/>
  <c r="CGX5" i="41"/>
  <c r="BWX5" i="41"/>
  <c r="CEK5" i="41"/>
  <c r="CEU10" i="41"/>
  <c r="BUU10" i="41"/>
  <c r="CCH10" i="41"/>
  <c r="CFK10" i="41"/>
  <c r="BVK10" i="41"/>
  <c r="CCX10" i="41"/>
  <c r="CBG13" i="41"/>
  <c r="CGT6" i="41"/>
  <c r="BWT6" i="41"/>
  <c r="CEG6" i="41"/>
  <c r="CGL10" i="41"/>
  <c r="BWL10" i="41"/>
  <c r="CDY10" i="41"/>
  <c r="CFS12" i="41"/>
  <c r="BVS12" i="41"/>
  <c r="CDF12" i="41"/>
  <c r="CFF6" i="41"/>
  <c r="BVF6" i="41"/>
  <c r="CCS6" i="41"/>
  <c r="CFZ13" i="41"/>
  <c r="BVZ13" i="41"/>
  <c r="CDM13" i="41"/>
  <c r="CGR18" i="41"/>
  <c r="BWR18" i="41"/>
  <c r="CEE18" i="41"/>
  <c r="CAB22" i="41"/>
  <c r="CGA18" i="41"/>
  <c r="BWA18" i="41"/>
  <c r="CDN18" i="41"/>
  <c r="CFR15" i="41"/>
  <c r="BVR15" i="41"/>
  <c r="CDE15" i="41"/>
  <c r="CFM9" i="41"/>
  <c r="BVM9" i="41"/>
  <c r="CCZ9" i="41"/>
  <c r="CFB14" i="41"/>
  <c r="BVB14" i="41"/>
  <c r="CCO14" i="41"/>
  <c r="CAM15" i="41"/>
  <c r="BVU19" i="41"/>
  <c r="CFU19" i="41"/>
  <c r="CDH19" i="41"/>
  <c r="CGP5" i="41"/>
  <c r="BWP5" i="41"/>
  <c r="CEC5" i="41"/>
  <c r="CBG10" i="41"/>
  <c r="BWU18" i="41"/>
  <c r="CGU18" i="41"/>
  <c r="CEH18" i="41"/>
  <c r="CGN6" i="41"/>
  <c r="BWN6" i="41"/>
  <c r="CEA6" i="41"/>
  <c r="CGZ10" i="41"/>
  <c r="BWZ10" i="41"/>
  <c r="CEM10" i="41"/>
  <c r="BVX15" i="41"/>
  <c r="CFX15" i="41"/>
  <c r="CDK15" i="41"/>
  <c r="CBM20" i="41"/>
  <c r="CFY8" i="41"/>
  <c r="BVY8" i="41"/>
  <c r="CDL8" i="41"/>
  <c r="CBV21" i="41"/>
  <c r="BWF5" i="41"/>
  <c r="CGF5" i="41"/>
  <c r="CDS5" i="41"/>
  <c r="CBL10" i="41"/>
  <c r="CBJ14" i="41"/>
  <c r="CGI14" i="41"/>
  <c r="BWI14" i="41"/>
  <c r="CDV14" i="41"/>
  <c r="BVW5" i="41"/>
  <c r="CFW5" i="41"/>
  <c r="CDJ5" i="41"/>
  <c r="CFZ20" i="41"/>
  <c r="BVZ20" i="41"/>
  <c r="CDM20" i="41"/>
  <c r="CBJ6" i="41"/>
  <c r="CAY20" i="41"/>
  <c r="CHA7" i="41"/>
  <c r="BXA7" i="41"/>
  <c r="CEN7" i="41"/>
  <c r="CEQ22" i="41"/>
  <c r="BUQ22" i="41"/>
  <c r="CCD22" i="41"/>
  <c r="CGS10" i="41"/>
  <c r="BWS10" i="41"/>
  <c r="CEF10" i="41"/>
  <c r="BVO10" i="41"/>
  <c r="CFO10" i="41"/>
  <c r="CDB10" i="41"/>
  <c r="BVA13" i="41"/>
  <c r="CFA13" i="41"/>
  <c r="CCN13" i="41"/>
  <c r="CES19" i="41"/>
  <c r="BUS19" i="41"/>
  <c r="CCF19" i="41"/>
  <c r="BVO9" i="41"/>
  <c r="CFO9" i="41"/>
  <c r="CDB9" i="41"/>
  <c r="CFX9" i="41"/>
  <c r="BVX9" i="41"/>
  <c r="CDK9" i="41"/>
  <c r="BWU6" i="41"/>
  <c r="CGU6" i="41"/>
  <c r="CEH6" i="41"/>
  <c r="CBH16" i="41"/>
  <c r="CAC21" i="41"/>
  <c r="CFY15" i="41"/>
  <c r="BVY15" i="41"/>
  <c r="CDL15" i="41"/>
  <c r="BWT20" i="41"/>
  <c r="CGT20" i="41"/>
  <c r="CEG20" i="41"/>
  <c r="BVC19" i="41"/>
  <c r="CFC19" i="41"/>
  <c r="CCP19" i="41"/>
  <c r="BVL20" i="41"/>
  <c r="CFL20" i="41"/>
  <c r="CCY20" i="41"/>
  <c r="CFS7" i="41"/>
  <c r="BVS7" i="41"/>
  <c r="CDF7" i="41"/>
  <c r="AD18" i="41"/>
  <c r="CFL14" i="41"/>
  <c r="BVL14" i="41"/>
  <c r="Y14" i="41" s="1"/>
  <c r="CCY14" i="41"/>
  <c r="CGO14" i="41"/>
  <c r="BWO14" i="41"/>
  <c r="CEB14" i="41"/>
  <c r="CHB18" i="41"/>
  <c r="BXB18" i="41"/>
  <c r="CEO18" i="41"/>
  <c r="BVA5" i="41"/>
  <c r="CFA5" i="41"/>
  <c r="CCN5" i="41"/>
  <c r="BWE10" i="41"/>
  <c r="CGE10" i="41"/>
  <c r="CDR10" i="41"/>
  <c r="CGO19" i="41"/>
  <c r="BWO19" i="41"/>
  <c r="CEB19" i="41"/>
  <c r="CEP16" i="41"/>
  <c r="BUP16" i="41"/>
  <c r="CCC16" i="41"/>
  <c r="AD6" i="41"/>
  <c r="BUT9" i="41"/>
  <c r="CET9" i="41"/>
  <c r="CCG9" i="41"/>
  <c r="BVW12" i="41"/>
  <c r="CFW12" i="41"/>
  <c r="CDJ12" i="41"/>
  <c r="CFW16" i="41"/>
  <c r="BVW16" i="41"/>
  <c r="CDJ16" i="41"/>
  <c r="CET19" i="41"/>
  <c r="BUT19" i="41"/>
  <c r="CCG19" i="41"/>
  <c r="BVZ10" i="41"/>
  <c r="CFZ10" i="41"/>
  <c r="CDM10" i="41"/>
  <c r="CBH5" i="41"/>
  <c r="CGS9" i="41"/>
  <c r="BWS9" i="41"/>
  <c r="CEF9" i="41"/>
  <c r="BZR14" i="41"/>
  <c r="BVI9" i="41"/>
  <c r="CFI9" i="41"/>
  <c r="CCV9" i="41"/>
  <c r="CHA18" i="41"/>
  <c r="BXA18" i="41"/>
  <c r="CEN18" i="41"/>
  <c r="BVB21" i="41"/>
  <c r="CFB21" i="41"/>
  <c r="CCO21" i="41"/>
  <c r="BWE7" i="41"/>
  <c r="CGE7" i="41"/>
  <c r="CDR7" i="41"/>
  <c r="CGY13" i="41"/>
  <c r="BWY13" i="41"/>
  <c r="CEL13" i="41"/>
  <c r="BVD17" i="41"/>
  <c r="CFD17" i="41"/>
  <c r="CCQ17" i="41"/>
  <c r="BVW20" i="41"/>
  <c r="CFW20" i="41"/>
  <c r="CDJ20" i="41"/>
  <c r="CAN5" i="41"/>
  <c r="CFB8" i="41"/>
  <c r="BVB8" i="41"/>
  <c r="CCO8" i="41"/>
  <c r="BWG9" i="41"/>
  <c r="CGG9" i="41"/>
  <c r="CDT9" i="41"/>
  <c r="CGK6" i="41"/>
  <c r="BWK6" i="41"/>
  <c r="CDX6" i="41"/>
  <c r="CBX19" i="41"/>
  <c r="CGY10" i="41"/>
  <c r="BWY10" i="41"/>
  <c r="CEL10" i="41"/>
  <c r="CET13" i="41"/>
  <c r="BUT13" i="41"/>
  <c r="CCG13" i="41"/>
  <c r="CAZ10" i="41"/>
  <c r="CBG16" i="41"/>
  <c r="CAI21" i="41"/>
  <c r="CGI5" i="41"/>
  <c r="BWI5" i="41"/>
  <c r="CDV5" i="41"/>
  <c r="CAJ14" i="41"/>
  <c r="CAW20" i="41"/>
  <c r="AB7" i="41"/>
  <c r="AD7" i="41"/>
  <c r="AC7" i="41"/>
  <c r="CGQ19" i="41"/>
  <c r="BWQ19" i="41"/>
  <c r="CED19" i="41"/>
  <c r="CBO12" i="41"/>
  <c r="CBM16" i="41"/>
  <c r="CFW19" i="41"/>
  <c r="BVW19" i="41"/>
  <c r="CDJ19" i="41"/>
  <c r="CFK6" i="41"/>
  <c r="BVK6" i="41"/>
  <c r="CCX6" i="41"/>
  <c r="BWH10" i="41"/>
  <c r="CGH10" i="41"/>
  <c r="CDU10" i="41"/>
  <c r="CEQ16" i="41"/>
  <c r="BUQ16" i="41"/>
  <c r="CCD16" i="41"/>
  <c r="BUZ5" i="41"/>
  <c r="CEZ5" i="41"/>
  <c r="CCM5" i="41"/>
  <c r="CFR11" i="41"/>
  <c r="BVR11" i="41"/>
  <c r="CDE11" i="41"/>
  <c r="CGB15" i="41"/>
  <c r="BWB15" i="41"/>
  <c r="CDO15" i="41"/>
  <c r="CFR8" i="41"/>
  <c r="BVR8" i="41"/>
  <c r="CDE8" i="41"/>
  <c r="CFG16" i="41"/>
  <c r="BVG16" i="41"/>
  <c r="CCT16" i="41"/>
  <c r="BWS20" i="41"/>
  <c r="CGS20" i="41"/>
  <c r="CEF20" i="41"/>
  <c r="CFZ15" i="41"/>
  <c r="BVZ15" i="41"/>
  <c r="CDM15" i="41"/>
  <c r="CFK19" i="41"/>
  <c r="BVK19" i="41"/>
  <c r="CCX19" i="41"/>
  <c r="BVE22" i="41"/>
  <c r="CFE22" i="41"/>
  <c r="CCR22" i="41"/>
  <c r="CFL10" i="41"/>
  <c r="BVL10" i="41"/>
  <c r="CCY10" i="41"/>
  <c r="BWV15" i="41"/>
  <c r="CGV15" i="41"/>
  <c r="CEI15" i="41"/>
  <c r="CAG11" i="41"/>
  <c r="AB11" i="41" s="1"/>
  <c r="BVV14" i="41"/>
  <c r="CFV14" i="41"/>
  <c r="CDI14" i="41"/>
  <c r="CFC18" i="41"/>
  <c r="BVC18" i="41"/>
  <c r="CCP18" i="41"/>
  <c r="BUQ14" i="41"/>
  <c r="CEQ14" i="41"/>
  <c r="CCD14" i="41"/>
  <c r="CGY19" i="41"/>
  <c r="BWY19" i="41"/>
  <c r="CEL19" i="41"/>
  <c r="CAF7" i="41"/>
  <c r="CBT9" i="41"/>
  <c r="CEP18" i="41"/>
  <c r="BUP18" i="41"/>
  <c r="CCC18" i="41"/>
  <c r="BWN14" i="41"/>
  <c r="CGN14" i="41"/>
  <c r="CEA14" i="41"/>
  <c r="CAG16" i="41"/>
  <c r="BVK22" i="41"/>
  <c r="CFK22" i="41"/>
  <c r="CCX22" i="41"/>
  <c r="CAH11" i="41"/>
  <c r="CBX5" i="41"/>
  <c r="BUV9" i="41"/>
  <c r="CEV9" i="41"/>
  <c r="CCI9" i="41"/>
  <c r="CGM17" i="41"/>
  <c r="BWM17" i="41"/>
  <c r="CDZ17" i="41"/>
  <c r="BXB20" i="41"/>
  <c r="CHB20" i="41"/>
  <c r="CEO20" i="41"/>
  <c r="CGO22" i="41"/>
  <c r="BWO22" i="41"/>
  <c r="CEB22" i="41"/>
  <c r="BZQ18" i="41"/>
  <c r="CGM22" i="41"/>
  <c r="BWM22" i="41"/>
  <c r="CDZ22" i="41"/>
  <c r="BVH15" i="41"/>
  <c r="CFH15" i="41"/>
  <c r="CCU15" i="41"/>
  <c r="BVT20" i="41"/>
  <c r="CFT20" i="41"/>
  <c r="CDG20" i="41"/>
  <c r="BUT10" i="41"/>
  <c r="CET10" i="41"/>
  <c r="CCG10" i="41"/>
  <c r="CBS21" i="41"/>
  <c r="CBC10" i="41"/>
  <c r="CAL12" i="41"/>
  <c r="BZS9" i="41"/>
  <c r="CBS16" i="41"/>
  <c r="CGJ12" i="41"/>
  <c r="BWJ12" i="41"/>
  <c r="CDW12" i="41"/>
  <c r="BUP15" i="41"/>
  <c r="CEP15" i="41"/>
  <c r="CCC15" i="41"/>
  <c r="CAZ20" i="41"/>
  <c r="CFU13" i="41"/>
  <c r="BVU13" i="41"/>
  <c r="CDH13" i="41"/>
  <c r="BUV20" i="41"/>
  <c r="CEV20" i="41"/>
  <c r="CCI20" i="41"/>
  <c r="CAU13" i="41"/>
  <c r="CGB18" i="41"/>
  <c r="BWB18" i="41"/>
  <c r="CDO18" i="41"/>
  <c r="BWQ16" i="41"/>
  <c r="CGQ16" i="41"/>
  <c r="CED16" i="41"/>
  <c r="CFQ21" i="41"/>
  <c r="BVQ21" i="41"/>
  <c r="CDD21" i="41"/>
  <c r="BWX13" i="41"/>
  <c r="CGX13" i="41"/>
  <c r="CEK13" i="41"/>
  <c r="AB21" i="41"/>
  <c r="AC21" i="41"/>
  <c r="CEU9" i="41"/>
  <c r="BUU9" i="41"/>
  <c r="CCH9" i="41"/>
  <c r="BUY10" i="41"/>
  <c r="CEY10" i="41"/>
  <c r="CCL10" i="41"/>
  <c r="BVN11" i="41"/>
  <c r="CFN11" i="41"/>
  <c r="CDA11" i="41"/>
  <c r="BWL22" i="41"/>
  <c r="CGL22" i="41"/>
  <c r="CDY22" i="41"/>
  <c r="CGI7" i="41"/>
  <c r="BWI7" i="41"/>
  <c r="CDV7" i="41"/>
  <c r="CEU12" i="41"/>
  <c r="BUU12" i="41"/>
  <c r="CCH12" i="41"/>
  <c r="CHA21" i="41"/>
  <c r="BXA21" i="41"/>
  <c r="CEN21" i="41"/>
  <c r="CGY14" i="41"/>
  <c r="BWY14" i="41"/>
  <c r="CEL14" i="41"/>
  <c r="CGL21" i="41"/>
  <c r="BWL21" i="41"/>
  <c r="CDY21" i="41"/>
  <c r="BUW20" i="41"/>
  <c r="CEW20" i="41"/>
  <c r="CCJ20" i="41"/>
  <c r="CEX10" i="41"/>
  <c r="BUX10" i="41"/>
  <c r="CCK10" i="41"/>
  <c r="CFP8" i="41"/>
  <c r="BVP8" i="41"/>
  <c r="CDC8" i="41"/>
  <c r="CGK16" i="41"/>
  <c r="BWK16" i="41"/>
  <c r="CDX16" i="41"/>
  <c r="CGA7" i="41"/>
  <c r="BWA7" i="41"/>
  <c r="CDN7" i="41"/>
  <c r="BWF11" i="41"/>
  <c r="CGF11" i="41"/>
  <c r="CDS11" i="41"/>
  <c r="BVY18" i="41"/>
  <c r="CFY18" i="41"/>
  <c r="CDL18" i="41"/>
  <c r="CFN16" i="41"/>
  <c r="BVN16" i="41"/>
  <c r="CDA16" i="41"/>
  <c r="CGN20" i="41"/>
  <c r="BWN20" i="41"/>
  <c r="CEA20" i="41"/>
  <c r="BWL14" i="41"/>
  <c r="CGL14" i="41"/>
  <c r="CDY14" i="41"/>
  <c r="BWV11" i="41"/>
  <c r="CGV11" i="41"/>
  <c r="CEI11" i="41"/>
  <c r="BXA15" i="41"/>
  <c r="CHA15" i="41"/>
  <c r="CEN15" i="41"/>
  <c r="CGP7" i="41"/>
  <c r="BWP7" i="41"/>
  <c r="CEC7" i="41"/>
  <c r="BWN10" i="41"/>
  <c r="CGN10" i="41"/>
  <c r="CEA10" i="41"/>
  <c r="CGA20" i="41"/>
  <c r="BWA20" i="41"/>
  <c r="CDN20" i="41"/>
  <c r="BVR16" i="41"/>
  <c r="CFR16" i="41"/>
  <c r="CDE16" i="41"/>
  <c r="BXA8" i="41"/>
  <c r="CHA8" i="41"/>
  <c r="CEN8" i="41"/>
  <c r="BZS19" i="41"/>
  <c r="BWM6" i="41"/>
  <c r="CGM6" i="41"/>
  <c r="CDZ6" i="41"/>
  <c r="BUZ14" i="41"/>
  <c r="CEZ14" i="41"/>
  <c r="CCM14" i="41"/>
  <c r="CBF11" i="41"/>
  <c r="CFY14" i="41"/>
  <c r="BVY14" i="41"/>
  <c r="CDL14" i="41"/>
  <c r="CFU17" i="41"/>
  <c r="BVU17" i="41"/>
  <c r="CDH17" i="41"/>
  <c r="CAS7" i="41"/>
  <c r="BZX15" i="41"/>
  <c r="BXB19" i="41"/>
  <c r="CHB19" i="41"/>
  <c r="CEO19" i="41"/>
  <c r="CAN9" i="41"/>
  <c r="CBQ16" i="41"/>
  <c r="BWG18" i="41"/>
  <c r="CGG18" i="41"/>
  <c r="CDT18" i="41"/>
  <c r="CGQ7" i="41"/>
  <c r="BWQ7" i="41"/>
  <c r="CED7" i="41"/>
  <c r="BVV11" i="41"/>
  <c r="CFV11" i="41"/>
  <c r="CDI11" i="41"/>
  <c r="CAA5" i="41"/>
  <c r="CAB9" i="41"/>
  <c r="CBE10" i="41"/>
  <c r="CFA14" i="41"/>
  <c r="BVA14" i="41"/>
  <c r="CCN14" i="41"/>
  <c r="CEW17" i="41"/>
  <c r="BUW17" i="41"/>
  <c r="CCJ17" i="41"/>
  <c r="CFM21" i="41"/>
  <c r="BVM21" i="41"/>
  <c r="CCZ21" i="41"/>
  <c r="CEX6" i="41"/>
  <c r="BUX6" i="41"/>
  <c r="CCK6" i="41"/>
  <c r="CBM12" i="41"/>
  <c r="CCA18" i="41"/>
  <c r="CAG18" i="41"/>
  <c r="CBQ21" i="41"/>
  <c r="CBB9" i="41"/>
  <c r="BZS15" i="41"/>
  <c r="CGN22" i="41"/>
  <c r="BWN22" i="41"/>
  <c r="CEA22" i="41"/>
  <c r="BVO20" i="41"/>
  <c r="CFO20" i="41"/>
  <c r="CDB20" i="41"/>
  <c r="BVP6" i="41"/>
  <c r="CFP6" i="41"/>
  <c r="CDC6" i="41"/>
  <c r="BVM14" i="41"/>
  <c r="CFM14" i="41"/>
  <c r="CCZ14" i="41"/>
  <c r="CGY8" i="41"/>
  <c r="BWY8" i="41"/>
  <c r="CEL8" i="41"/>
  <c r="CFK20" i="41"/>
  <c r="BVK20" i="41"/>
  <c r="CCX20" i="41"/>
  <c r="CFZ7" i="41"/>
  <c r="BVZ7" i="41"/>
  <c r="CDM7" i="41"/>
  <c r="CFI19" i="41"/>
  <c r="BVI19" i="41"/>
  <c r="CCV19" i="41"/>
  <c r="CGP20" i="41"/>
  <c r="BWP20" i="41"/>
  <c r="CEC20" i="41"/>
  <c r="CFM11" i="41"/>
  <c r="BVM11" i="41"/>
  <c r="Z11" i="41" s="1"/>
  <c r="CCZ11" i="41"/>
  <c r="CGI11" i="41"/>
  <c r="BWI11" i="41"/>
  <c r="CDV11" i="41"/>
  <c r="CEV21" i="41"/>
  <c r="BUV21" i="41"/>
  <c r="CCI21" i="41"/>
  <c r="CFJ8" i="41"/>
  <c r="BVJ8" i="41"/>
  <c r="CCW8" i="41"/>
  <c r="BVG13" i="41"/>
  <c r="CFG13" i="41"/>
  <c r="CCT13" i="41"/>
  <c r="BWW16" i="41"/>
  <c r="CGW16" i="41"/>
  <c r="CEJ16" i="41"/>
  <c r="CEY22" i="41"/>
  <c r="BUY22" i="41"/>
  <c r="CCL22" i="41"/>
  <c r="BWJ7" i="41"/>
  <c r="CGJ7" i="41"/>
  <c r="CDW7" i="41"/>
  <c r="BVN12" i="41"/>
  <c r="CFN12" i="41"/>
  <c r="CDA12" i="41"/>
  <c r="CGO5" i="41"/>
  <c r="BWO5" i="41"/>
  <c r="CEB5" i="41"/>
  <c r="CEZ6" i="41"/>
  <c r="BUZ6" i="41"/>
  <c r="CCM6" i="41"/>
  <c r="CGB6" i="41"/>
  <c r="BWB6" i="41"/>
  <c r="CDO6" i="41"/>
  <c r="BWW11" i="41"/>
  <c r="CGW11" i="41"/>
  <c r="CEJ11" i="41"/>
  <c r="CFQ14" i="41"/>
  <c r="BVQ14" i="41"/>
  <c r="CDD14" i="41"/>
  <c r="CGK7" i="41"/>
  <c r="BWK7" i="41"/>
  <c r="CDX7" i="41"/>
  <c r="CFS10" i="41"/>
  <c r="BVS10" i="41"/>
  <c r="CDF10" i="41"/>
  <c r="BZZ5" i="41"/>
  <c r="CAM11" i="41"/>
  <c r="CBL21" i="41"/>
  <c r="CBM11" i="41"/>
  <c r="CBW16" i="41"/>
  <c r="BZS5" i="41"/>
  <c r="CFZ22" i="41"/>
  <c r="BVZ22" i="41"/>
  <c r="CDM22" i="41"/>
  <c r="CFC7" i="41"/>
  <c r="BVC7" i="41"/>
  <c r="CCP7" i="41"/>
  <c r="BWJ17" i="41"/>
  <c r="CGJ17" i="41"/>
  <c r="CDW17" i="41"/>
  <c r="CGC9" i="41"/>
  <c r="BWC9" i="41"/>
  <c r="CDP9" i="41"/>
  <c r="BWX16" i="41"/>
  <c r="CGX16" i="41"/>
  <c r="CEK16" i="41"/>
  <c r="CFL16" i="41"/>
  <c r="BVL16" i="41"/>
  <c r="CCY16" i="41"/>
  <c r="CBB18" i="41"/>
  <c r="CFN6" i="41"/>
  <c r="BVN6" i="41"/>
  <c r="CDA6" i="41"/>
  <c r="CBG9" i="41"/>
  <c r="BUY12" i="41"/>
  <c r="CEY12" i="41"/>
  <c r="CCL12" i="41"/>
  <c r="CGU17" i="41"/>
  <c r="BWU17" i="41"/>
  <c r="CEH17" i="41"/>
  <c r="CFE13" i="41"/>
  <c r="BVE13" i="41"/>
  <c r="CCR13" i="41"/>
  <c r="BUP5" i="41"/>
  <c r="CEP5" i="41"/>
  <c r="CCC5" i="41"/>
  <c r="BWG11" i="41"/>
  <c r="CGG11" i="41"/>
  <c r="CDT11" i="41"/>
  <c r="CFN18" i="41"/>
  <c r="BVN18" i="41"/>
  <c r="CDA18" i="41"/>
  <c r="BWO11" i="41"/>
  <c r="CGO11" i="41"/>
  <c r="CEB11" i="41"/>
  <c r="CGA19" i="41"/>
  <c r="BWA19" i="41"/>
  <c r="CDN19" i="41"/>
  <c r="BWD12" i="41"/>
  <c r="CGD12" i="41"/>
  <c r="CDQ12" i="41"/>
  <c r="CFF16" i="41"/>
  <c r="BVF16" i="41"/>
  <c r="CCS16" i="41"/>
  <c r="BUQ20" i="41"/>
  <c r="CEQ20" i="41"/>
  <c r="CCD20" i="41"/>
  <c r="CAY18" i="41"/>
  <c r="Z16" i="41"/>
  <c r="CBH22" i="41"/>
  <c r="BZV9" i="41"/>
  <c r="AD16" i="41"/>
  <c r="AC16" i="41"/>
  <c r="AB16" i="41"/>
  <c r="CFB19" i="41"/>
  <c r="BVB19" i="41"/>
  <c r="CCO19" i="41"/>
  <c r="BZR21" i="41"/>
  <c r="CGR21" i="41"/>
  <c r="BWR21" i="41"/>
  <c r="CEE21" i="41"/>
  <c r="CBS20" i="41"/>
  <c r="APW25" i="41"/>
  <c r="BZX14" i="41"/>
  <c r="CAR16" i="41"/>
  <c r="CAE22" i="41"/>
  <c r="AC19" i="41"/>
  <c r="AB19" i="41"/>
  <c r="AD19" i="41"/>
  <c r="CBX7" i="41"/>
  <c r="BZW20" i="41"/>
  <c r="BWP16" i="41"/>
  <c r="CGP16" i="41"/>
  <c r="CEC16" i="41"/>
  <c r="BUT17" i="41"/>
  <c r="CET17" i="41"/>
  <c r="CCG17" i="41"/>
  <c r="AD8" i="41"/>
  <c r="AC8" i="41"/>
  <c r="AB8" i="41"/>
  <c r="CFM18" i="41"/>
  <c r="AG18" i="41" s="1"/>
  <c r="BVM18" i="41"/>
  <c r="Z18" i="41" s="1"/>
  <c r="CCZ18" i="41"/>
  <c r="AF18" i="41"/>
  <c r="CGC6" i="41"/>
  <c r="BWC6" i="41"/>
  <c r="CDP6" i="41"/>
  <c r="BWP9" i="41"/>
  <c r="CGP9" i="41"/>
  <c r="CEC9" i="41"/>
  <c r="BZY10" i="41"/>
  <c r="AB10" i="41" s="1"/>
  <c r="CHA13" i="41"/>
  <c r="BXA13" i="41"/>
  <c r="CEN13" i="41"/>
  <c r="BVY17" i="41"/>
  <c r="CFY17" i="41"/>
  <c r="CDL17" i="41"/>
  <c r="CFW8" i="41"/>
  <c r="BVW8" i="41"/>
  <c r="CDJ8" i="41"/>
  <c r="BUP20" i="41"/>
  <c r="CEP20" i="41"/>
  <c r="CCC20" i="41"/>
  <c r="CBT19" i="41"/>
  <c r="BWK12" i="41"/>
  <c r="CGK12" i="41"/>
  <c r="CDX12" i="41"/>
  <c r="CGZ18" i="41"/>
  <c r="BWZ18" i="41"/>
  <c r="CEM18" i="41"/>
  <c r="CGC11" i="41"/>
  <c r="BWC11" i="41"/>
  <c r="CDP11" i="41"/>
  <c r="BUZ11" i="41"/>
  <c r="CEZ11" i="41"/>
  <c r="CCM11" i="41"/>
  <c r="CGX8" i="41"/>
  <c r="BWX8" i="41"/>
  <c r="CEK8" i="41"/>
  <c r="BZV16" i="41"/>
  <c r="CFE6" i="41"/>
  <c r="BVE6" i="41"/>
  <c r="CCR6" i="41"/>
  <c r="CGB10" i="41"/>
  <c r="BWB10" i="41"/>
  <c r="CDO10" i="41"/>
  <c r="CFH19" i="41"/>
  <c r="AG19" i="41" s="1"/>
  <c r="BVH19" i="41"/>
  <c r="Y19" i="41" s="1"/>
  <c r="CCU19" i="41"/>
  <c r="CFH21" i="41"/>
  <c r="BVH21" i="41"/>
  <c r="CCU21" i="41"/>
  <c r="CBS10" i="41"/>
  <c r="BVH10" i="41"/>
  <c r="CFH10" i="41"/>
  <c r="CCU10" i="41"/>
  <c r="BVQ16" i="41"/>
  <c r="CFQ16" i="41"/>
  <c r="CDD16" i="41"/>
  <c r="BWI22" i="41"/>
  <c r="CGI22" i="41"/>
  <c r="CDV22" i="41"/>
  <c r="BWN11" i="41"/>
  <c r="CGN11" i="41"/>
  <c r="CEA11" i="41"/>
  <c r="CGG14" i="41"/>
  <c r="BWG14" i="41"/>
  <c r="CDT14" i="41"/>
  <c r="CGR22" i="41"/>
  <c r="BWR22" i="41"/>
  <c r="CEE22" i="41"/>
  <c r="CGA10" i="41"/>
  <c r="BWA10" i="41"/>
  <c r="CDN10" i="41"/>
  <c r="CFE16" i="41"/>
  <c r="AF16" i="41" s="1"/>
  <c r="BVE16" i="41"/>
  <c r="Y16" i="41" s="1"/>
  <c r="CCR16" i="41"/>
  <c r="BXA20" i="41"/>
  <c r="CHA20" i="41"/>
  <c r="CEN20" i="41"/>
  <c r="BVA10" i="41"/>
  <c r="CFA10" i="41"/>
  <c r="CCN10" i="41"/>
  <c r="CGR16" i="41"/>
  <c r="BWR16" i="41"/>
  <c r="CEE16" i="41"/>
  <c r="BZV8" i="41"/>
  <c r="BVP12" i="41"/>
  <c r="CFP12" i="41"/>
  <c r="CDC12" i="41"/>
  <c r="CFH17" i="41"/>
  <c r="BVH17" i="41"/>
  <c r="CCU17" i="41"/>
  <c r="BVZ6" i="41"/>
  <c r="CFZ6" i="41"/>
  <c r="CDM6" i="41"/>
  <c r="BWD8" i="41"/>
  <c r="CGD8" i="41"/>
  <c r="CDQ8" i="41"/>
  <c r="BWU9" i="41"/>
  <c r="CGU9" i="41"/>
  <c r="CEH9" i="41"/>
  <c r="CFI7" i="41"/>
  <c r="BVI7" i="41"/>
  <c r="CCV7" i="41"/>
  <c r="CGP14" i="41"/>
  <c r="BWP14" i="41"/>
  <c r="CEC14" i="41"/>
  <c r="CGB21" i="41"/>
  <c r="BWB21" i="41"/>
  <c r="CDO21" i="41"/>
  <c r="CAK11" i="41"/>
  <c r="AD11" i="41" s="1"/>
  <c r="CAY15" i="41"/>
  <c r="BVY5" i="41"/>
  <c r="CFY5" i="41"/>
  <c r="CDL5" i="41"/>
  <c r="CGV19" i="41"/>
  <c r="BWV19" i="41"/>
  <c r="CEI19" i="41"/>
  <c r="CGD21" i="41"/>
  <c r="BWD21" i="41"/>
  <c r="CDQ21" i="41"/>
  <c r="BVT7" i="41"/>
  <c r="CFT7" i="41"/>
  <c r="CDG7" i="41"/>
  <c r="CBV11" i="41"/>
  <c r="BZY13" i="41"/>
  <c r="BVL17" i="41"/>
  <c r="Z17" i="41" s="1"/>
  <c r="CFL17" i="41"/>
  <c r="AE17" i="41" s="1"/>
  <c r="CCY17" i="41"/>
  <c r="CBN10" i="41"/>
  <c r="CAH17" i="41"/>
  <c r="CFR14" i="41"/>
  <c r="BVR14" i="41"/>
  <c r="CDE14" i="41"/>
  <c r="CAS11" i="41"/>
  <c r="CAD17" i="41"/>
  <c r="CAN7" i="41"/>
  <c r="CAV11" i="41"/>
  <c r="AA7" i="41"/>
  <c r="Y7" i="41"/>
  <c r="Z7" i="41"/>
  <c r="CBY10" i="41"/>
  <c r="CEP10" i="41"/>
  <c r="BUP10" i="41"/>
  <c r="CCC10" i="41"/>
  <c r="CGC13" i="41"/>
  <c r="BWC13" i="41"/>
  <c r="CDP13" i="41"/>
  <c r="BUW12" i="41"/>
  <c r="CEW12" i="41"/>
  <c r="CCJ12" i="41"/>
  <c r="CAP6" i="41"/>
  <c r="CGS11" i="41"/>
  <c r="BWS11" i="41"/>
  <c r="CEF11" i="41"/>
  <c r="BZS21" i="41"/>
  <c r="BVY9" i="41"/>
  <c r="CFY9" i="41"/>
  <c r="CDL9" i="41"/>
  <c r="BWD20" i="41"/>
  <c r="CGD20" i="41"/>
  <c r="CDQ20" i="41"/>
  <c r="CEW9" i="41"/>
  <c r="BUW9" i="41"/>
  <c r="CCJ9" i="41"/>
  <c r="CFD12" i="41"/>
  <c r="BVD12" i="41"/>
  <c r="CCQ12" i="41"/>
  <c r="CFB12" i="41"/>
  <c r="BVB12" i="41"/>
  <c r="CCO12" i="41"/>
  <c r="CFX22" i="41"/>
  <c r="BVX22" i="41"/>
  <c r="CDK22" i="41"/>
  <c r="BWX9" i="41"/>
  <c r="CGX9" i="41"/>
  <c r="CEK9" i="41"/>
  <c r="BVW13" i="41"/>
  <c r="CFW13" i="41"/>
  <c r="CDJ13" i="41"/>
  <c r="CFS6" i="41"/>
  <c r="BVS6" i="41"/>
  <c r="CDF6" i="41"/>
  <c r="BWE12" i="41"/>
  <c r="CGE12" i="41"/>
  <c r="CDR12" i="41"/>
  <c r="CAX6" i="41"/>
  <c r="CBY14" i="41"/>
  <c r="CBI8" i="41"/>
  <c r="BWC15" i="41"/>
  <c r="CGC15" i="41"/>
  <c r="CDP15" i="41"/>
  <c r="CFJ19" i="41"/>
  <c r="BVJ19" i="41"/>
  <c r="CCW19" i="41"/>
  <c r="CGE8" i="41"/>
  <c r="BWE8" i="41"/>
  <c r="CDR8" i="41"/>
  <c r="CGJ10" i="41"/>
  <c r="BWJ10" i="41"/>
  <c r="CDW10" i="41"/>
  <c r="CBU15" i="41"/>
  <c r="CFF10" i="41"/>
  <c r="BVF10" i="41"/>
  <c r="CCS10" i="41"/>
  <c r="CAG13" i="41"/>
  <c r="CAY17" i="41"/>
  <c r="AD17" i="41" s="1"/>
  <c r="CAH13" i="41"/>
  <c r="CBN5" i="41"/>
  <c r="CBX9" i="41"/>
  <c r="CFI15" i="41"/>
  <c r="BVI15" i="41"/>
  <c r="CCV15" i="41"/>
  <c r="CBV8" i="41"/>
  <c r="BVW7" i="41"/>
  <c r="CFW7" i="41"/>
  <c r="CDJ7" i="41"/>
  <c r="BVO11" i="41"/>
  <c r="Y11" i="41" s="1"/>
  <c r="CFO11" i="41"/>
  <c r="CDB11" i="41"/>
  <c r="CGN17" i="41"/>
  <c r="BWN17" i="41"/>
  <c r="CEA17" i="41"/>
  <c r="BVB10" i="41"/>
  <c r="CFB10" i="41"/>
  <c r="CCO10" i="41"/>
  <c r="BVP5" i="41"/>
  <c r="CFP5" i="41"/>
  <c r="CDC5" i="41"/>
  <c r="CEP13" i="41"/>
  <c r="BUP13" i="41"/>
  <c r="CCC13" i="41"/>
  <c r="BVP16" i="41"/>
  <c r="CFP16" i="41"/>
  <c r="CDC16" i="41"/>
  <c r="CBD21" i="41"/>
  <c r="CAZ21" i="41"/>
  <c r="CFI12" i="41"/>
  <c r="BVI12" i="41"/>
  <c r="CCV12" i="41"/>
  <c r="BWJ20" i="41"/>
  <c r="CGJ20" i="41"/>
  <c r="CDW20" i="41"/>
  <c r="BWW9" i="41"/>
  <c r="CGW9" i="41"/>
  <c r="CEJ9" i="41"/>
  <c r="CGF22" i="41"/>
  <c r="BWF22" i="41"/>
  <c r="CDS22" i="41"/>
  <c r="CFL11" i="41"/>
  <c r="AG11" i="41" s="1"/>
  <c r="BVL11" i="41"/>
  <c r="CCY11" i="41"/>
  <c r="BUU16" i="41"/>
  <c r="CEU16" i="41"/>
  <c r="CCH16" i="41"/>
  <c r="BZT19" i="41"/>
  <c r="CAI15" i="41"/>
  <c r="AD15" i="41" s="1"/>
  <c r="CAR14" i="41"/>
  <c r="AD14" i="41" s="1"/>
  <c r="CAL10" i="41"/>
  <c r="CFA19" i="41"/>
  <c r="BVA19" i="41"/>
  <c r="CCN19" i="41"/>
  <c r="CAV14" i="41"/>
  <c r="AA17" i="41"/>
  <c r="Y17" i="41"/>
  <c r="CGQ6" i="41"/>
  <c r="BWQ6" i="41"/>
  <c r="CED6" i="41"/>
  <c r="BVI16" i="41"/>
  <c r="AA16" i="41" s="1"/>
  <c r="CFI16" i="41"/>
  <c r="CCV16" i="41"/>
  <c r="CEU21" i="41"/>
  <c r="BUU21" i="41"/>
  <c r="CCH21" i="41"/>
  <c r="AA11" i="41"/>
  <c r="CAF10" i="41"/>
  <c r="AG16" i="41"/>
  <c r="AE16" i="41"/>
  <c r="CBE12" i="41"/>
  <c r="BZQ20" i="41"/>
  <c r="CAX9" i="41"/>
  <c r="CGG12" i="41"/>
  <c r="BWG12" i="41"/>
  <c r="CDT12" i="41"/>
  <c r="BXB15" i="41"/>
  <c r="CHB15" i="41"/>
  <c r="CEO15" i="41"/>
  <c r="CGE16" i="41"/>
  <c r="BWE16" i="41"/>
  <c r="CDR16" i="41"/>
  <c r="CBL22" i="41"/>
  <c r="CBI7" i="41"/>
  <c r="CAS14" i="41"/>
  <c r="CBE16" i="41"/>
  <c r="CBA19" i="41"/>
  <c r="CAF6" i="41"/>
  <c r="G32" i="40"/>
  <c r="F31" i="40"/>
  <c r="E32" i="40"/>
  <c r="D31" i="40"/>
  <c r="G25" i="40"/>
  <c r="F24" i="40"/>
  <c r="E25" i="40"/>
  <c r="D24" i="40"/>
  <c r="G19" i="40"/>
  <c r="G11" i="40"/>
  <c r="G14" i="40"/>
  <c r="G6" i="40"/>
  <c r="G18" i="40"/>
  <c r="G10" i="40"/>
  <c r="G17" i="40"/>
  <c r="G9" i="40"/>
  <c r="G16" i="40"/>
  <c r="G8" i="40"/>
  <c r="G15" i="40"/>
  <c r="G7" i="40"/>
  <c r="AD20" i="41" l="1"/>
  <c r="AG7" i="41"/>
  <c r="AA12" i="41"/>
  <c r="Z12" i="41"/>
  <c r="Y12" i="41"/>
  <c r="AF17" i="41"/>
  <c r="AC11" i="41"/>
  <c r="AG6" i="41"/>
  <c r="AF6" i="41"/>
  <c r="AE6" i="41"/>
  <c r="AF19" i="41"/>
  <c r="AC18" i="41"/>
  <c r="AB17" i="41"/>
  <c r="AG22" i="41"/>
  <c r="AE22" i="41"/>
  <c r="AF22" i="41"/>
  <c r="AD13" i="41"/>
  <c r="AC13" i="41"/>
  <c r="AB13" i="41"/>
  <c r="AG8" i="41"/>
  <c r="AF8" i="41"/>
  <c r="AE8" i="41"/>
  <c r="AF7" i="41"/>
  <c r="AG14" i="41"/>
  <c r="Z15" i="41"/>
  <c r="Y15" i="41"/>
  <c r="AA15" i="41"/>
  <c r="AG13" i="41"/>
  <c r="AF13" i="41"/>
  <c r="AE13" i="41"/>
  <c r="AG17" i="41"/>
  <c r="AE19" i="41"/>
  <c r="AD10" i="41"/>
  <c r="AB15" i="41"/>
  <c r="AC17" i="41"/>
  <c r="AF21" i="41"/>
  <c r="AE21" i="41"/>
  <c r="AG21" i="41"/>
  <c r="AE18" i="41"/>
  <c r="AB14" i="41"/>
  <c r="AC10" i="41"/>
  <c r="AC15" i="41"/>
  <c r="AG9" i="41"/>
  <c r="AF9" i="41"/>
  <c r="AE9" i="41"/>
  <c r="Z21" i="41"/>
  <c r="Y21" i="41"/>
  <c r="AA21" i="41"/>
  <c r="AE11" i="41"/>
  <c r="AC14" i="41"/>
  <c r="AC9" i="41"/>
  <c r="AB9" i="41"/>
  <c r="AD9" i="41"/>
  <c r="Y9" i="41"/>
  <c r="AA9" i="41"/>
  <c r="Z9" i="41"/>
  <c r="AC20" i="41"/>
  <c r="AF11" i="41"/>
  <c r="Z19" i="41"/>
  <c r="AC22" i="41"/>
  <c r="AA19" i="41"/>
  <c r="AA10" i="41"/>
  <c r="Y10" i="41"/>
  <c r="Z10" i="41"/>
  <c r="Z14" i="41"/>
  <c r="Y18" i="41"/>
  <c r="AF20" i="41"/>
  <c r="AE20" i="41"/>
  <c r="AG20" i="41"/>
  <c r="AG10" i="41"/>
  <c r="AF10" i="41"/>
  <c r="AE10" i="41"/>
  <c r="AF14" i="41"/>
  <c r="AE5" i="41"/>
  <c r="AF5" i="41"/>
  <c r="AG5" i="41"/>
  <c r="AG12" i="41"/>
  <c r="AF12" i="41"/>
  <c r="AE12" i="41"/>
  <c r="AA6" i="41"/>
  <c r="Z6" i="41"/>
  <c r="Y6" i="41"/>
  <c r="Z20" i="41"/>
  <c r="AA20" i="41"/>
  <c r="Y20" i="41"/>
  <c r="Z22" i="41"/>
  <c r="AA22" i="41"/>
  <c r="Y22" i="41"/>
  <c r="Y8" i="41"/>
  <c r="AA8" i="41"/>
  <c r="Z8" i="41"/>
  <c r="Y5" i="41"/>
  <c r="AA5" i="41"/>
  <c r="Z5" i="41"/>
  <c r="AG15" i="41"/>
  <c r="AF15" i="41"/>
  <c r="AE15" i="41"/>
  <c r="Z13" i="41"/>
  <c r="Y13" i="41"/>
  <c r="AA13" i="41"/>
  <c r="I25" i="40"/>
  <c r="H24" i="40"/>
  <c r="H10" i="40"/>
  <c r="C10" i="40"/>
  <c r="H11" i="40"/>
  <c r="C11" i="40"/>
  <c r="I32" i="40"/>
  <c r="H31" i="40"/>
  <c r="H19" i="40"/>
  <c r="C19" i="40"/>
  <c r="H18" i="40"/>
  <c r="C18" i="40"/>
  <c r="H17" i="40"/>
  <c r="C17" i="40"/>
  <c r="H16" i="40"/>
  <c r="C16" i="40"/>
  <c r="H15" i="40"/>
  <c r="C15" i="40"/>
  <c r="H14" i="40"/>
  <c r="C14" i="40"/>
  <c r="H9" i="40"/>
  <c r="C9" i="40"/>
  <c r="H8" i="40"/>
  <c r="C8" i="40"/>
  <c r="H7" i="40"/>
  <c r="C7" i="40"/>
  <c r="H6" i="40"/>
  <c r="C6" i="40"/>
  <c r="E1" i="40" l="1"/>
  <c r="I32" i="7" l="1"/>
  <c r="H31" i="7"/>
  <c r="G32" i="7"/>
  <c r="F31" i="7"/>
  <c r="I25" i="7"/>
  <c r="H24" i="7"/>
  <c r="G25" i="7"/>
  <c r="F24" i="7"/>
  <c r="H19" i="7" l="1"/>
  <c r="C19" i="7"/>
  <c r="H11" i="7"/>
  <c r="C11" i="7"/>
  <c r="H14" i="7"/>
  <c r="C14" i="7"/>
  <c r="H6" i="7"/>
  <c r="C6" i="7"/>
  <c r="H10" i="7"/>
  <c r="C10" i="7"/>
  <c r="H9" i="7"/>
  <c r="C9" i="7"/>
  <c r="H8" i="7"/>
  <c r="C8" i="7"/>
  <c r="H7" i="7"/>
  <c r="C7" i="7"/>
  <c r="H18" i="7" l="1"/>
  <c r="C18" i="7"/>
  <c r="H17" i="7"/>
  <c r="C17" i="7"/>
  <c r="H16" i="7"/>
  <c r="C16" i="7"/>
  <c r="H15" i="7"/>
  <c r="C15" i="7"/>
  <c r="F6" i="7"/>
  <c r="F7" i="7"/>
  <c r="AG20" i="2"/>
  <c r="AF20" i="2"/>
  <c r="AE20" i="2"/>
  <c r="AD20" i="2"/>
  <c r="AC20" i="2"/>
  <c r="AB20" i="2"/>
  <c r="AA20" i="2"/>
  <c r="Z20" i="2"/>
  <c r="Y20" i="2"/>
  <c r="X20" i="2"/>
  <c r="P20" i="2"/>
  <c r="O20" i="2"/>
  <c r="N20" i="2"/>
  <c r="M20" i="2"/>
  <c r="L20" i="2"/>
  <c r="K20" i="2"/>
  <c r="J20" i="2"/>
  <c r="I20" i="2"/>
  <c r="H20" i="2"/>
  <c r="G20" i="2"/>
  <c r="F20" i="2"/>
  <c r="E20" i="2"/>
  <c r="AG19" i="2"/>
  <c r="AF19" i="2"/>
  <c r="AE19" i="2"/>
  <c r="AD19" i="2"/>
  <c r="AC19" i="2"/>
  <c r="AB19" i="2"/>
  <c r="AA19" i="2"/>
  <c r="Z19" i="2"/>
  <c r="Y19" i="2"/>
  <c r="X19" i="2"/>
  <c r="P19" i="2"/>
  <c r="O19" i="2"/>
  <c r="N19" i="2"/>
  <c r="M19" i="2"/>
  <c r="L19" i="2"/>
  <c r="K19" i="2"/>
  <c r="J19" i="2"/>
  <c r="I19" i="2"/>
  <c r="H19" i="2"/>
  <c r="G19" i="2"/>
  <c r="F19" i="2"/>
  <c r="E19" i="2"/>
  <c r="AG21" i="2"/>
  <c r="AF21" i="2"/>
  <c r="AE21" i="2"/>
  <c r="AD21" i="2"/>
  <c r="AC21" i="2"/>
  <c r="AB21" i="2"/>
  <c r="AA21" i="2"/>
  <c r="Z21" i="2"/>
  <c r="Y21" i="2"/>
  <c r="X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AG17" i="2"/>
  <c r="AF17" i="2"/>
  <c r="AE17" i="2"/>
  <c r="AD17" i="2"/>
  <c r="AC17" i="2"/>
  <c r="AB17" i="2"/>
  <c r="AA17" i="2"/>
  <c r="Z17" i="2"/>
  <c r="Y17" i="2"/>
  <c r="X17" i="2"/>
  <c r="P17" i="2"/>
  <c r="O17" i="2"/>
  <c r="N17" i="2"/>
  <c r="M17" i="2"/>
  <c r="L17" i="2"/>
  <c r="K17" i="2"/>
  <c r="J17" i="2"/>
  <c r="I17" i="2"/>
  <c r="H17" i="2"/>
  <c r="G17" i="2"/>
  <c r="F17" i="2"/>
  <c r="E17" i="2"/>
  <c r="AG22" i="2"/>
  <c r="AF22" i="2"/>
  <c r="AE22" i="2"/>
  <c r="AD22" i="2"/>
  <c r="AC22" i="2"/>
  <c r="AB22" i="2"/>
  <c r="AA22" i="2"/>
  <c r="Z22" i="2"/>
  <c r="Y22" i="2"/>
  <c r="X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AG18" i="2"/>
  <c r="AF18" i="2"/>
  <c r="AE18" i="2"/>
  <c r="AD18" i="2"/>
  <c r="AC18" i="2"/>
  <c r="AB18" i="2"/>
  <c r="AA18" i="2"/>
  <c r="Z18" i="2"/>
  <c r="Y18" i="2"/>
  <c r="X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Q17" i="2"/>
  <c r="R17" i="2"/>
  <c r="S17" i="2"/>
  <c r="T17" i="2"/>
  <c r="U17" i="2"/>
  <c r="V17" i="2"/>
  <c r="AG14" i="2"/>
  <c r="AF14" i="2"/>
  <c r="AE14" i="2"/>
  <c r="AD14" i="2"/>
  <c r="AC14" i="2"/>
  <c r="AB14" i="2"/>
  <c r="AA14" i="2"/>
  <c r="Z14" i="2"/>
  <c r="Y14" i="2"/>
  <c r="X14" i="2"/>
  <c r="P14" i="2"/>
  <c r="O14" i="2"/>
  <c r="N14" i="2"/>
  <c r="M14" i="2"/>
  <c r="L14" i="2"/>
  <c r="K14" i="2"/>
  <c r="J14" i="2"/>
  <c r="I14" i="2"/>
  <c r="H14" i="2"/>
  <c r="G14" i="2"/>
  <c r="F14" i="2"/>
  <c r="E14" i="2"/>
  <c r="AG13" i="2"/>
  <c r="AF13" i="2"/>
  <c r="AE13" i="2"/>
  <c r="AD13" i="2"/>
  <c r="AC13" i="2"/>
  <c r="AB13" i="2"/>
  <c r="AA13" i="2"/>
  <c r="Z13" i="2"/>
  <c r="Y13" i="2"/>
  <c r="X13" i="2"/>
  <c r="P13" i="2"/>
  <c r="O13" i="2"/>
  <c r="N13" i="2"/>
  <c r="M13" i="2"/>
  <c r="L13" i="2"/>
  <c r="K13" i="2"/>
  <c r="J13" i="2"/>
  <c r="I13" i="2"/>
  <c r="H13" i="2"/>
  <c r="G13" i="2"/>
  <c r="F13" i="2"/>
  <c r="E13" i="2"/>
  <c r="AG16" i="2"/>
  <c r="AF16" i="2"/>
  <c r="AE16" i="2"/>
  <c r="AD16" i="2"/>
  <c r="AC16" i="2"/>
  <c r="AB16" i="2"/>
  <c r="AA16" i="2"/>
  <c r="Z16" i="2"/>
  <c r="Y16" i="2"/>
  <c r="X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AG12" i="2"/>
  <c r="AF12" i="2"/>
  <c r="AE12" i="2"/>
  <c r="AD12" i="2"/>
  <c r="AC12" i="2"/>
  <c r="AB12" i="2"/>
  <c r="AA12" i="2"/>
  <c r="Z12" i="2"/>
  <c r="Y12" i="2"/>
  <c r="X12" i="2"/>
  <c r="O12" i="2"/>
  <c r="P12" i="2"/>
  <c r="N12" i="2"/>
  <c r="M12" i="2"/>
  <c r="L12" i="2"/>
  <c r="K12" i="2"/>
  <c r="J12" i="2"/>
  <c r="I12" i="2"/>
  <c r="H12" i="2"/>
  <c r="G12" i="2"/>
  <c r="F12" i="2"/>
  <c r="E12" i="2"/>
  <c r="AG15" i="2"/>
  <c r="AF15" i="2"/>
  <c r="AE15" i="2"/>
  <c r="AD15" i="2"/>
  <c r="AC15" i="2"/>
  <c r="AB15" i="2"/>
  <c r="AA15" i="2"/>
  <c r="Z15" i="2"/>
  <c r="Y15" i="2"/>
  <c r="X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AG11" i="2"/>
  <c r="AF11" i="2"/>
  <c r="AE11" i="2"/>
  <c r="AD11" i="2"/>
  <c r="AC11" i="2"/>
  <c r="AB11" i="2"/>
  <c r="AA11" i="2"/>
  <c r="Z11" i="2"/>
  <c r="Y11" i="2"/>
  <c r="X11" i="2"/>
  <c r="P11" i="2"/>
  <c r="O11" i="2"/>
  <c r="N11" i="2"/>
  <c r="M11" i="2"/>
  <c r="L11" i="2"/>
  <c r="K11" i="2"/>
  <c r="J11" i="2"/>
  <c r="I11" i="2"/>
  <c r="H11" i="2"/>
  <c r="G11" i="2"/>
  <c r="F11" i="2"/>
  <c r="E11" i="2"/>
  <c r="AG10" i="2"/>
  <c r="AF10" i="2"/>
  <c r="AE10" i="2"/>
  <c r="AD10" i="2"/>
  <c r="AC10" i="2"/>
  <c r="AB10" i="2"/>
  <c r="AA10" i="2"/>
  <c r="Z10" i="2"/>
  <c r="Y10" i="2"/>
  <c r="X10" i="2"/>
  <c r="P10" i="2"/>
  <c r="O10" i="2"/>
  <c r="N10" i="2"/>
  <c r="M10" i="2"/>
  <c r="L10" i="2"/>
  <c r="K10" i="2"/>
  <c r="J10" i="2"/>
  <c r="I10" i="2"/>
  <c r="H10" i="2"/>
  <c r="G10" i="2"/>
  <c r="F10" i="2"/>
  <c r="E10" i="2"/>
  <c r="AG9" i="2"/>
  <c r="AF9" i="2"/>
  <c r="AE9" i="2"/>
  <c r="AD9" i="2"/>
  <c r="AC9" i="2"/>
  <c r="AB9" i="2"/>
  <c r="AA9" i="2"/>
  <c r="Z9" i="2"/>
  <c r="Y9" i="2"/>
  <c r="X9" i="2"/>
  <c r="P9" i="2"/>
  <c r="O9" i="2"/>
  <c r="N9" i="2"/>
  <c r="M9" i="2"/>
  <c r="L9" i="2"/>
  <c r="K9" i="2"/>
  <c r="J9" i="2"/>
  <c r="I9" i="2"/>
  <c r="H9" i="2"/>
  <c r="G9" i="2"/>
  <c r="F9" i="2"/>
  <c r="E9" i="2"/>
  <c r="AG8" i="2"/>
  <c r="AF8" i="2"/>
  <c r="AE8" i="2"/>
  <c r="AD8" i="2"/>
  <c r="AC8" i="2"/>
  <c r="AB8" i="2"/>
  <c r="AA8" i="2"/>
  <c r="Z8" i="2"/>
  <c r="Y8" i="2"/>
  <c r="X8" i="2"/>
  <c r="P8" i="2"/>
  <c r="O8" i="2"/>
  <c r="N8" i="2"/>
  <c r="M8" i="2"/>
  <c r="L8" i="2"/>
  <c r="K8" i="2"/>
  <c r="J8" i="2"/>
  <c r="I8" i="2"/>
  <c r="H8" i="2"/>
  <c r="G8" i="2"/>
  <c r="F8" i="2"/>
  <c r="E8" i="2"/>
  <c r="AG7" i="2"/>
  <c r="AF7" i="2"/>
  <c r="AE7" i="2"/>
  <c r="AD7" i="2"/>
  <c r="AC7" i="2"/>
  <c r="AB7" i="2"/>
  <c r="AA7" i="2"/>
  <c r="Z7" i="2"/>
  <c r="Y7" i="2"/>
  <c r="X7" i="2"/>
  <c r="P7" i="2"/>
  <c r="O7" i="2"/>
  <c r="N7" i="2"/>
  <c r="M7" i="2"/>
  <c r="L7" i="2"/>
  <c r="K7" i="2"/>
  <c r="J7" i="2"/>
  <c r="I7" i="2"/>
  <c r="H7" i="2"/>
  <c r="G7" i="2"/>
  <c r="F7" i="2"/>
  <c r="E7" i="2"/>
  <c r="AG6" i="2"/>
  <c r="AF6" i="2"/>
  <c r="AE6" i="2"/>
  <c r="AD6" i="2"/>
  <c r="AC6" i="2"/>
  <c r="AB6" i="2"/>
  <c r="AA6" i="2"/>
  <c r="Z6" i="2"/>
  <c r="Y6" i="2"/>
  <c r="X6" i="2"/>
  <c r="P6" i="2"/>
  <c r="O6" i="2"/>
  <c r="N6" i="2"/>
  <c r="M6" i="2"/>
  <c r="L6" i="2"/>
  <c r="K6" i="2"/>
  <c r="J6" i="2"/>
  <c r="I6" i="2"/>
  <c r="H6" i="2"/>
  <c r="G6" i="2"/>
  <c r="F6" i="2"/>
  <c r="E6" i="2"/>
  <c r="AG5" i="2"/>
  <c r="AF5" i="2"/>
  <c r="AE5" i="2"/>
  <c r="AD5" i="2"/>
  <c r="AC5" i="2"/>
  <c r="AB5" i="2"/>
  <c r="AA5" i="2"/>
  <c r="Z5" i="2"/>
  <c r="Y5" i="2"/>
  <c r="X5" i="2"/>
  <c r="P5" i="2"/>
  <c r="O5" i="2"/>
  <c r="N5" i="2"/>
  <c r="M5" i="2"/>
  <c r="L5" i="2"/>
  <c r="K5" i="2"/>
  <c r="J5" i="2"/>
  <c r="I5" i="2"/>
  <c r="H5" i="2"/>
  <c r="G5" i="2"/>
  <c r="F5" i="2"/>
  <c r="E5" i="2"/>
  <c r="V20" i="2"/>
  <c r="U20" i="2"/>
  <c r="T20" i="2"/>
  <c r="V19" i="2"/>
  <c r="U19" i="2"/>
  <c r="T19" i="2"/>
  <c r="V14" i="2"/>
  <c r="U14" i="2"/>
  <c r="T14" i="2"/>
  <c r="V13" i="2"/>
  <c r="U13" i="2"/>
  <c r="T13" i="2"/>
  <c r="V12" i="2"/>
  <c r="U12" i="2"/>
  <c r="T12" i="2"/>
  <c r="V11" i="2"/>
  <c r="U11" i="2"/>
  <c r="T11" i="2"/>
  <c r="V10" i="2"/>
  <c r="U10" i="2"/>
  <c r="T10" i="2"/>
  <c r="V9" i="2"/>
  <c r="U9" i="2"/>
  <c r="T9" i="2"/>
  <c r="V8" i="2"/>
  <c r="U8" i="2"/>
  <c r="T8" i="2"/>
  <c r="T6" i="2"/>
  <c r="V7" i="2"/>
  <c r="U7" i="2"/>
  <c r="T7" i="2"/>
  <c r="V6" i="2"/>
  <c r="U6" i="2"/>
  <c r="V5" i="2"/>
  <c r="U5" i="2"/>
  <c r="T5" i="2"/>
  <c r="S20" i="2"/>
  <c r="R20" i="2"/>
  <c r="Q20" i="2"/>
  <c r="S19" i="2"/>
  <c r="R19" i="2"/>
  <c r="Q19" i="2"/>
  <c r="S14" i="2"/>
  <c r="R14" i="2"/>
  <c r="Q14" i="2"/>
  <c r="S13" i="2"/>
  <c r="R13" i="2"/>
  <c r="Q13" i="2"/>
  <c r="S12" i="2"/>
  <c r="R12" i="2"/>
  <c r="Q12" i="2"/>
  <c r="S11" i="2"/>
  <c r="R11" i="2"/>
  <c r="Q11" i="2"/>
  <c r="S10" i="2"/>
  <c r="R10" i="2"/>
  <c r="Q10" i="2"/>
  <c r="S9" i="2"/>
  <c r="R9" i="2"/>
  <c r="Q9" i="2"/>
  <c r="S8" i="2"/>
  <c r="R8" i="2"/>
  <c r="Q8" i="2"/>
  <c r="S7" i="2"/>
  <c r="R7" i="2"/>
  <c r="Q7" i="2"/>
  <c r="S6" i="2"/>
  <c r="R6" i="2"/>
  <c r="Q6" i="2"/>
  <c r="S5" i="2"/>
  <c r="R5" i="2"/>
  <c r="Q5" i="2"/>
  <c r="AUV5" i="2"/>
  <c r="AUW5" i="2"/>
  <c r="AUX5" i="2"/>
  <c r="AUY5" i="2"/>
  <c r="AUZ5" i="2"/>
  <c r="AVA5" i="2"/>
  <c r="AVB5" i="2"/>
  <c r="AVC5" i="2"/>
  <c r="AVD5" i="2"/>
  <c r="AVE5" i="2"/>
  <c r="AVF5" i="2"/>
  <c r="AVG5" i="2"/>
  <c r="AVH5" i="2"/>
  <c r="AVI5" i="2"/>
  <c r="AVJ5" i="2"/>
  <c r="AVK5" i="2"/>
  <c r="AVL5" i="2"/>
  <c r="AVM5" i="2"/>
  <c r="AVN5" i="2"/>
  <c r="AVO5" i="2"/>
  <c r="AVP5" i="2"/>
  <c r="AVQ5" i="2"/>
  <c r="AVR5" i="2"/>
  <c r="AVS5" i="2"/>
  <c r="AVT5" i="2"/>
  <c r="AVU5" i="2"/>
  <c r="AVV5" i="2"/>
  <c r="AVW5" i="2"/>
  <c r="AVX5" i="2"/>
  <c r="AVY5" i="2"/>
  <c r="AVZ5" i="2"/>
  <c r="AWA5" i="2"/>
  <c r="AWB5" i="2"/>
  <c r="AWC5" i="2"/>
  <c r="AWD5" i="2"/>
  <c r="AWE5" i="2"/>
  <c r="AWF5" i="2"/>
  <c r="AWG5" i="2"/>
  <c r="AWH5" i="2"/>
  <c r="AWI5" i="2"/>
  <c r="AWJ5" i="2"/>
  <c r="AWK5" i="2"/>
  <c r="AWL5" i="2"/>
  <c r="AWM5" i="2"/>
  <c r="AWN5" i="2"/>
  <c r="AWO5" i="2"/>
  <c r="AWP5" i="2"/>
  <c r="AWQ5" i="2"/>
  <c r="AWR5" i="2"/>
  <c r="AWS5" i="2"/>
  <c r="AWT5" i="2"/>
  <c r="AWU5" i="2"/>
  <c r="AWV5" i="2"/>
  <c r="AWW5" i="2"/>
  <c r="AWX5" i="2"/>
  <c r="AWY5" i="2"/>
  <c r="AWZ5" i="2"/>
  <c r="AXA5" i="2"/>
  <c r="AXB5" i="2"/>
  <c r="AXC5" i="2"/>
  <c r="AXD5" i="2"/>
  <c r="AXE5" i="2"/>
  <c r="AXF5" i="2"/>
  <c r="AXG5" i="2"/>
  <c r="AXH5" i="2"/>
  <c r="AXI5" i="2"/>
  <c r="AXJ5" i="2"/>
  <c r="AUV6" i="2"/>
  <c r="AUW6" i="2"/>
  <c r="AUX6" i="2"/>
  <c r="AUY6" i="2"/>
  <c r="AUZ6" i="2"/>
  <c r="AVA6" i="2"/>
  <c r="AVB6" i="2"/>
  <c r="AVC6" i="2"/>
  <c r="AVD6" i="2"/>
  <c r="AVE6" i="2"/>
  <c r="AVF6" i="2"/>
  <c r="AVG6" i="2"/>
  <c r="AVH6" i="2"/>
  <c r="AVI6" i="2"/>
  <c r="AVJ6" i="2"/>
  <c r="AVK6" i="2"/>
  <c r="AVL6" i="2"/>
  <c r="AVM6" i="2"/>
  <c r="AVN6" i="2"/>
  <c r="AVO6" i="2"/>
  <c r="AVP6" i="2"/>
  <c r="AVQ6" i="2"/>
  <c r="AVR6" i="2"/>
  <c r="AVS6" i="2"/>
  <c r="AVT6" i="2"/>
  <c r="AVU6" i="2"/>
  <c r="AVV6" i="2"/>
  <c r="AVW6" i="2"/>
  <c r="AVX6" i="2"/>
  <c r="AVY6" i="2"/>
  <c r="AVZ6" i="2"/>
  <c r="AWA6" i="2"/>
  <c r="AWB6" i="2"/>
  <c r="AWC6" i="2"/>
  <c r="AWD6" i="2"/>
  <c r="AWE6" i="2"/>
  <c r="AWF6" i="2"/>
  <c r="AWG6" i="2"/>
  <c r="AWH6" i="2"/>
  <c r="AWI6" i="2"/>
  <c r="AWJ6" i="2"/>
  <c r="AWK6" i="2"/>
  <c r="AWL6" i="2"/>
  <c r="AWM6" i="2"/>
  <c r="AWN6" i="2"/>
  <c r="AWO6" i="2"/>
  <c r="AWP6" i="2"/>
  <c r="AWQ6" i="2"/>
  <c r="AWR6" i="2"/>
  <c r="AWS6" i="2"/>
  <c r="AWT6" i="2"/>
  <c r="AWU6" i="2"/>
  <c r="AWV6" i="2"/>
  <c r="AWW6" i="2"/>
  <c r="AWX6" i="2"/>
  <c r="AWY6" i="2"/>
  <c r="AWZ6" i="2"/>
  <c r="AXA6" i="2"/>
  <c r="AXB6" i="2"/>
  <c r="AXC6" i="2"/>
  <c r="AXD6" i="2"/>
  <c r="AXE6" i="2"/>
  <c r="AXF6" i="2"/>
  <c r="AXG6" i="2"/>
  <c r="AXH6" i="2"/>
  <c r="AXI6" i="2"/>
  <c r="AXJ6" i="2"/>
  <c r="AUV7" i="2"/>
  <c r="AUW7" i="2"/>
  <c r="AUX7" i="2"/>
  <c r="AUY7" i="2"/>
  <c r="AUZ7" i="2"/>
  <c r="AVA7" i="2"/>
  <c r="AVB7" i="2"/>
  <c r="AVC7" i="2"/>
  <c r="AVD7" i="2"/>
  <c r="AVE7" i="2"/>
  <c r="AVF7" i="2"/>
  <c r="AVG7" i="2"/>
  <c r="AVH7" i="2"/>
  <c r="AVI7" i="2"/>
  <c r="AVJ7" i="2"/>
  <c r="AVK7" i="2"/>
  <c r="AVL7" i="2"/>
  <c r="AVM7" i="2"/>
  <c r="AVN7" i="2"/>
  <c r="AVO7" i="2"/>
  <c r="AVP7" i="2"/>
  <c r="AVQ7" i="2"/>
  <c r="AVR7" i="2"/>
  <c r="AVS7" i="2"/>
  <c r="AVT7" i="2"/>
  <c r="AVU7" i="2"/>
  <c r="AVV7" i="2"/>
  <c r="AVW7" i="2"/>
  <c r="AVX7" i="2"/>
  <c r="AVY7" i="2"/>
  <c r="AVZ7" i="2"/>
  <c r="AWA7" i="2"/>
  <c r="AWB7" i="2"/>
  <c r="AWC7" i="2"/>
  <c r="AWD7" i="2"/>
  <c r="AWE7" i="2"/>
  <c r="AWF7" i="2"/>
  <c r="AWG7" i="2"/>
  <c r="AWH7" i="2"/>
  <c r="AWI7" i="2"/>
  <c r="AWJ7" i="2"/>
  <c r="AWK7" i="2"/>
  <c r="AWL7" i="2"/>
  <c r="AWM7" i="2"/>
  <c r="AWN7" i="2"/>
  <c r="AWO7" i="2"/>
  <c r="AWP7" i="2"/>
  <c r="AWQ7" i="2"/>
  <c r="AWR7" i="2"/>
  <c r="AWS7" i="2"/>
  <c r="AWT7" i="2"/>
  <c r="AWU7" i="2"/>
  <c r="AWV7" i="2"/>
  <c r="AWW7" i="2"/>
  <c r="AWX7" i="2"/>
  <c r="AWY7" i="2"/>
  <c r="AWZ7" i="2"/>
  <c r="AXA7" i="2"/>
  <c r="AXB7" i="2"/>
  <c r="AXC7" i="2"/>
  <c r="AXD7" i="2"/>
  <c r="AXE7" i="2"/>
  <c r="AXF7" i="2"/>
  <c r="AXG7" i="2"/>
  <c r="AXH7" i="2"/>
  <c r="AXI7" i="2"/>
  <c r="AXJ7" i="2"/>
  <c r="AUV8" i="2"/>
  <c r="AUW8" i="2"/>
  <c r="AUX8" i="2"/>
  <c r="AUY8" i="2"/>
  <c r="AUZ8" i="2"/>
  <c r="AVA8" i="2"/>
  <c r="AVB8" i="2"/>
  <c r="AVC8" i="2"/>
  <c r="AVD8" i="2"/>
  <c r="AVE8" i="2"/>
  <c r="AVF8" i="2"/>
  <c r="AVG8" i="2"/>
  <c r="AVH8" i="2"/>
  <c r="AVI8" i="2"/>
  <c r="AVJ8" i="2"/>
  <c r="AVK8" i="2"/>
  <c r="AVL8" i="2"/>
  <c r="AVM8" i="2"/>
  <c r="AVN8" i="2"/>
  <c r="AVO8" i="2"/>
  <c r="AVP8" i="2"/>
  <c r="AVQ8" i="2"/>
  <c r="AVR8" i="2"/>
  <c r="AVS8" i="2"/>
  <c r="AVT8" i="2"/>
  <c r="AVU8" i="2"/>
  <c r="AVV8" i="2"/>
  <c r="AVW8" i="2"/>
  <c r="AVX8" i="2"/>
  <c r="AVY8" i="2"/>
  <c r="AVZ8" i="2"/>
  <c r="AWA8" i="2"/>
  <c r="AWB8" i="2"/>
  <c r="AWC8" i="2"/>
  <c r="AWD8" i="2"/>
  <c r="AWE8" i="2"/>
  <c r="AWF8" i="2"/>
  <c r="AWG8" i="2"/>
  <c r="AWH8" i="2"/>
  <c r="AWI8" i="2"/>
  <c r="AWJ8" i="2"/>
  <c r="AWK8" i="2"/>
  <c r="AWL8" i="2"/>
  <c r="AWM8" i="2"/>
  <c r="AWN8" i="2"/>
  <c r="AWO8" i="2"/>
  <c r="AWP8" i="2"/>
  <c r="AWQ8" i="2"/>
  <c r="AWR8" i="2"/>
  <c r="AWS8" i="2"/>
  <c r="AWT8" i="2"/>
  <c r="AWU8" i="2"/>
  <c r="AWV8" i="2"/>
  <c r="AWW8" i="2"/>
  <c r="AWX8" i="2"/>
  <c r="AWY8" i="2"/>
  <c r="AWZ8" i="2"/>
  <c r="AXA8" i="2"/>
  <c r="AXB8" i="2"/>
  <c r="AXC8" i="2"/>
  <c r="AXD8" i="2"/>
  <c r="AXE8" i="2"/>
  <c r="AXF8" i="2"/>
  <c r="AXG8" i="2"/>
  <c r="AXH8" i="2"/>
  <c r="AXI8" i="2"/>
  <c r="AXJ8" i="2"/>
  <c r="AUV9" i="2"/>
  <c r="AUW9" i="2"/>
  <c r="AUX9" i="2"/>
  <c r="AUY9" i="2"/>
  <c r="AUZ9" i="2"/>
  <c r="AVA9" i="2"/>
  <c r="AVB9" i="2"/>
  <c r="AVC9" i="2"/>
  <c r="AVD9" i="2"/>
  <c r="AVE9" i="2"/>
  <c r="AVF9" i="2"/>
  <c r="AVG9" i="2"/>
  <c r="AVH9" i="2"/>
  <c r="AVI9" i="2"/>
  <c r="AVJ9" i="2"/>
  <c r="AVK9" i="2"/>
  <c r="AVL9" i="2"/>
  <c r="AVM9" i="2"/>
  <c r="AVN9" i="2"/>
  <c r="AVO9" i="2"/>
  <c r="AVP9" i="2"/>
  <c r="AVQ9" i="2"/>
  <c r="AVR9" i="2"/>
  <c r="AVS9" i="2"/>
  <c r="AVT9" i="2"/>
  <c r="AVU9" i="2"/>
  <c r="AVV9" i="2"/>
  <c r="AVW9" i="2"/>
  <c r="AVX9" i="2"/>
  <c r="AVY9" i="2"/>
  <c r="AVZ9" i="2"/>
  <c r="AWA9" i="2"/>
  <c r="AWB9" i="2"/>
  <c r="AWC9" i="2"/>
  <c r="AWD9" i="2"/>
  <c r="AWE9" i="2"/>
  <c r="AWF9" i="2"/>
  <c r="AWG9" i="2"/>
  <c r="AWH9" i="2"/>
  <c r="AWI9" i="2"/>
  <c r="AWJ9" i="2"/>
  <c r="AWK9" i="2"/>
  <c r="AWL9" i="2"/>
  <c r="AWM9" i="2"/>
  <c r="AWN9" i="2"/>
  <c r="AWO9" i="2"/>
  <c r="AWP9" i="2"/>
  <c r="AWQ9" i="2"/>
  <c r="AWR9" i="2"/>
  <c r="AWS9" i="2"/>
  <c r="AWT9" i="2"/>
  <c r="AWU9" i="2"/>
  <c r="AWV9" i="2"/>
  <c r="AWW9" i="2"/>
  <c r="AWX9" i="2"/>
  <c r="AWY9" i="2"/>
  <c r="AWZ9" i="2"/>
  <c r="AXA9" i="2"/>
  <c r="AXB9" i="2"/>
  <c r="AXC9" i="2"/>
  <c r="AXD9" i="2"/>
  <c r="AXE9" i="2"/>
  <c r="AXF9" i="2"/>
  <c r="AXG9" i="2"/>
  <c r="AXH9" i="2"/>
  <c r="AXI9" i="2"/>
  <c r="AXJ9" i="2"/>
  <c r="AUV10" i="2"/>
  <c r="AUW10" i="2"/>
  <c r="AUX10" i="2"/>
  <c r="AUY10" i="2"/>
  <c r="AUZ10" i="2"/>
  <c r="AVA10" i="2"/>
  <c r="AVB10" i="2"/>
  <c r="AVC10" i="2"/>
  <c r="AVD10" i="2"/>
  <c r="AVE10" i="2"/>
  <c r="AVF10" i="2"/>
  <c r="AVG10" i="2"/>
  <c r="AVH10" i="2"/>
  <c r="AVI10" i="2"/>
  <c r="AVJ10" i="2"/>
  <c r="AVK10" i="2"/>
  <c r="AVL10" i="2"/>
  <c r="AVM10" i="2"/>
  <c r="AVN10" i="2"/>
  <c r="AVO10" i="2"/>
  <c r="AVP10" i="2"/>
  <c r="AVQ10" i="2"/>
  <c r="AVR10" i="2"/>
  <c r="AVS10" i="2"/>
  <c r="AVT10" i="2"/>
  <c r="AVU10" i="2"/>
  <c r="AVV10" i="2"/>
  <c r="AVW10" i="2"/>
  <c r="AVX10" i="2"/>
  <c r="AVY10" i="2"/>
  <c r="AVZ10" i="2"/>
  <c r="AWA10" i="2"/>
  <c r="AWB10" i="2"/>
  <c r="AWC10" i="2"/>
  <c r="AWD10" i="2"/>
  <c r="AWE10" i="2"/>
  <c r="AWF10" i="2"/>
  <c r="AWG10" i="2"/>
  <c r="AWH10" i="2"/>
  <c r="AWI10" i="2"/>
  <c r="AWJ10" i="2"/>
  <c r="AWK10" i="2"/>
  <c r="AWL10" i="2"/>
  <c r="AWM10" i="2"/>
  <c r="AWN10" i="2"/>
  <c r="AWO10" i="2"/>
  <c r="AWP10" i="2"/>
  <c r="AWQ10" i="2"/>
  <c r="AWR10" i="2"/>
  <c r="AWS10" i="2"/>
  <c r="AWT10" i="2"/>
  <c r="AWU10" i="2"/>
  <c r="AWV10" i="2"/>
  <c r="AWW10" i="2"/>
  <c r="AWX10" i="2"/>
  <c r="AWY10" i="2"/>
  <c r="AWZ10" i="2"/>
  <c r="AXA10" i="2"/>
  <c r="AXB10" i="2"/>
  <c r="AXC10" i="2"/>
  <c r="AXD10" i="2"/>
  <c r="AXE10" i="2"/>
  <c r="AXF10" i="2"/>
  <c r="AXG10" i="2"/>
  <c r="AXH10" i="2"/>
  <c r="AXI10" i="2"/>
  <c r="AXJ10" i="2"/>
  <c r="AUV11" i="2"/>
  <c r="AUW11" i="2"/>
  <c r="AUX11" i="2"/>
  <c r="AUY11" i="2"/>
  <c r="AUZ11" i="2"/>
  <c r="AVA11" i="2"/>
  <c r="AVB11" i="2"/>
  <c r="AVC11" i="2"/>
  <c r="AVD11" i="2"/>
  <c r="AVE11" i="2"/>
  <c r="AVF11" i="2"/>
  <c r="AVG11" i="2"/>
  <c r="AVH11" i="2"/>
  <c r="AVI11" i="2"/>
  <c r="AVJ11" i="2"/>
  <c r="AVK11" i="2"/>
  <c r="AVL11" i="2"/>
  <c r="AVM11" i="2"/>
  <c r="AVN11" i="2"/>
  <c r="AVO11" i="2"/>
  <c r="AVP11" i="2"/>
  <c r="AVQ11" i="2"/>
  <c r="AVR11" i="2"/>
  <c r="AVS11" i="2"/>
  <c r="AVT11" i="2"/>
  <c r="AVU11" i="2"/>
  <c r="AVV11" i="2"/>
  <c r="AVW11" i="2"/>
  <c r="AVX11" i="2"/>
  <c r="AVY11" i="2"/>
  <c r="AVZ11" i="2"/>
  <c r="AWA11" i="2"/>
  <c r="AWB11" i="2"/>
  <c r="AWC11" i="2"/>
  <c r="AWD11" i="2"/>
  <c r="AWE11" i="2"/>
  <c r="AWF11" i="2"/>
  <c r="AWG11" i="2"/>
  <c r="AWH11" i="2"/>
  <c r="AWI11" i="2"/>
  <c r="AWJ11" i="2"/>
  <c r="AWK11" i="2"/>
  <c r="AWL11" i="2"/>
  <c r="AWM11" i="2"/>
  <c r="AWN11" i="2"/>
  <c r="AWO11" i="2"/>
  <c r="AWP11" i="2"/>
  <c r="AWQ11" i="2"/>
  <c r="AWR11" i="2"/>
  <c r="AWS11" i="2"/>
  <c r="AWT11" i="2"/>
  <c r="AWU11" i="2"/>
  <c r="AWV11" i="2"/>
  <c r="AWW11" i="2"/>
  <c r="AWX11" i="2"/>
  <c r="AWY11" i="2"/>
  <c r="AWZ11" i="2"/>
  <c r="AXA11" i="2"/>
  <c r="AXB11" i="2"/>
  <c r="AXC11" i="2"/>
  <c r="AXD11" i="2"/>
  <c r="AXE11" i="2"/>
  <c r="AXF11" i="2"/>
  <c r="AXG11" i="2"/>
  <c r="AXH11" i="2"/>
  <c r="AXI11" i="2"/>
  <c r="AXJ11" i="2"/>
  <c r="AUV12" i="2"/>
  <c r="AUW12" i="2"/>
  <c r="AUX12" i="2"/>
  <c r="AUY12" i="2"/>
  <c r="AUZ12" i="2"/>
  <c r="AVA12" i="2"/>
  <c r="AVB12" i="2"/>
  <c r="AVC12" i="2"/>
  <c r="AVD12" i="2"/>
  <c r="AVE12" i="2"/>
  <c r="AVF12" i="2"/>
  <c r="AVG12" i="2"/>
  <c r="AVH12" i="2"/>
  <c r="AVI12" i="2"/>
  <c r="AVJ12" i="2"/>
  <c r="AVK12" i="2"/>
  <c r="AVL12" i="2"/>
  <c r="AVM12" i="2"/>
  <c r="AVN12" i="2"/>
  <c r="AVO12" i="2"/>
  <c r="AVP12" i="2"/>
  <c r="AVQ12" i="2"/>
  <c r="AVR12" i="2"/>
  <c r="AVS12" i="2"/>
  <c r="AVT12" i="2"/>
  <c r="AVU12" i="2"/>
  <c r="AVV12" i="2"/>
  <c r="AVW12" i="2"/>
  <c r="AVX12" i="2"/>
  <c r="AVY12" i="2"/>
  <c r="AVZ12" i="2"/>
  <c r="AWA12" i="2"/>
  <c r="AWB12" i="2"/>
  <c r="AWC12" i="2"/>
  <c r="AWD12" i="2"/>
  <c r="AWE12" i="2"/>
  <c r="AWF12" i="2"/>
  <c r="AWG12" i="2"/>
  <c r="AWH12" i="2"/>
  <c r="AWI12" i="2"/>
  <c r="AWJ12" i="2"/>
  <c r="AWK12" i="2"/>
  <c r="AWL12" i="2"/>
  <c r="AWM12" i="2"/>
  <c r="AWN12" i="2"/>
  <c r="AWO12" i="2"/>
  <c r="AWP12" i="2"/>
  <c r="AWQ12" i="2"/>
  <c r="AWR12" i="2"/>
  <c r="AWS12" i="2"/>
  <c r="AWT12" i="2"/>
  <c r="AWU12" i="2"/>
  <c r="AWV12" i="2"/>
  <c r="AWW12" i="2"/>
  <c r="AWX12" i="2"/>
  <c r="AWY12" i="2"/>
  <c r="AWZ12" i="2"/>
  <c r="AXA12" i="2"/>
  <c r="AXB12" i="2"/>
  <c r="AXC12" i="2"/>
  <c r="AXD12" i="2"/>
  <c r="AXE12" i="2"/>
  <c r="AXF12" i="2"/>
  <c r="AXG12" i="2"/>
  <c r="AXH12" i="2"/>
  <c r="AXI12" i="2"/>
  <c r="AXJ12" i="2"/>
  <c r="AUV13" i="2"/>
  <c r="AUW13" i="2"/>
  <c r="AUX13" i="2"/>
  <c r="AUY13" i="2"/>
  <c r="AUZ13" i="2"/>
  <c r="AVA13" i="2"/>
  <c r="AVB13" i="2"/>
  <c r="AVC13" i="2"/>
  <c r="AVD13" i="2"/>
  <c r="AVE13" i="2"/>
  <c r="AVF13" i="2"/>
  <c r="AVG13" i="2"/>
  <c r="AVH13" i="2"/>
  <c r="AVI13" i="2"/>
  <c r="AVJ13" i="2"/>
  <c r="AVK13" i="2"/>
  <c r="AVL13" i="2"/>
  <c r="AVM13" i="2"/>
  <c r="AVN13" i="2"/>
  <c r="AVO13" i="2"/>
  <c r="AVP13" i="2"/>
  <c r="AVQ13" i="2"/>
  <c r="AVR13" i="2"/>
  <c r="AVS13" i="2"/>
  <c r="AVT13" i="2"/>
  <c r="AVU13" i="2"/>
  <c r="AVV13" i="2"/>
  <c r="AVW13" i="2"/>
  <c r="AVX13" i="2"/>
  <c r="AVY13" i="2"/>
  <c r="AVZ13" i="2"/>
  <c r="AWA13" i="2"/>
  <c r="AWB13" i="2"/>
  <c r="AWC13" i="2"/>
  <c r="AWD13" i="2"/>
  <c r="AWE13" i="2"/>
  <c r="AWF13" i="2"/>
  <c r="AWG13" i="2"/>
  <c r="AWH13" i="2"/>
  <c r="AWI13" i="2"/>
  <c r="AWJ13" i="2"/>
  <c r="AWK13" i="2"/>
  <c r="AWL13" i="2"/>
  <c r="AWM13" i="2"/>
  <c r="AWN13" i="2"/>
  <c r="AWO13" i="2"/>
  <c r="AWP13" i="2"/>
  <c r="AWQ13" i="2"/>
  <c r="AWR13" i="2"/>
  <c r="AWS13" i="2"/>
  <c r="AWT13" i="2"/>
  <c r="AWU13" i="2"/>
  <c r="AWV13" i="2"/>
  <c r="AWW13" i="2"/>
  <c r="AWX13" i="2"/>
  <c r="AWY13" i="2"/>
  <c r="AWZ13" i="2"/>
  <c r="AXA13" i="2"/>
  <c r="AXB13" i="2"/>
  <c r="AXC13" i="2"/>
  <c r="AXD13" i="2"/>
  <c r="AXE13" i="2"/>
  <c r="AXF13" i="2"/>
  <c r="AXG13" i="2"/>
  <c r="AXH13" i="2"/>
  <c r="AXI13" i="2"/>
  <c r="AXJ13" i="2"/>
  <c r="AUV14" i="2"/>
  <c r="AUW14" i="2"/>
  <c r="AUX14" i="2"/>
  <c r="AUY14" i="2"/>
  <c r="AUZ14" i="2"/>
  <c r="AVA14" i="2"/>
  <c r="AVB14" i="2"/>
  <c r="AVC14" i="2"/>
  <c r="AVD14" i="2"/>
  <c r="AVE14" i="2"/>
  <c r="AVF14" i="2"/>
  <c r="AVG14" i="2"/>
  <c r="AVH14" i="2"/>
  <c r="AVI14" i="2"/>
  <c r="AVJ14" i="2"/>
  <c r="AVK14" i="2"/>
  <c r="AVL14" i="2"/>
  <c r="AVM14" i="2"/>
  <c r="AVN14" i="2"/>
  <c r="AVO14" i="2"/>
  <c r="AVP14" i="2"/>
  <c r="AVQ14" i="2"/>
  <c r="AVR14" i="2"/>
  <c r="AVS14" i="2"/>
  <c r="AVT14" i="2"/>
  <c r="AVU14" i="2"/>
  <c r="AVV14" i="2"/>
  <c r="AVW14" i="2"/>
  <c r="AVX14" i="2"/>
  <c r="AVY14" i="2"/>
  <c r="AVZ14" i="2"/>
  <c r="AWA14" i="2"/>
  <c r="AWB14" i="2"/>
  <c r="AWC14" i="2"/>
  <c r="AWD14" i="2"/>
  <c r="AWE14" i="2"/>
  <c r="AWF14" i="2"/>
  <c r="AWG14" i="2"/>
  <c r="AWH14" i="2"/>
  <c r="AWI14" i="2"/>
  <c r="AWJ14" i="2"/>
  <c r="AWK14" i="2"/>
  <c r="AWL14" i="2"/>
  <c r="AWM14" i="2"/>
  <c r="AWN14" i="2"/>
  <c r="AWO14" i="2"/>
  <c r="AWP14" i="2"/>
  <c r="AWQ14" i="2"/>
  <c r="AWR14" i="2"/>
  <c r="AWS14" i="2"/>
  <c r="AWT14" i="2"/>
  <c r="AWU14" i="2"/>
  <c r="AWV14" i="2"/>
  <c r="AWW14" i="2"/>
  <c r="AWX14" i="2"/>
  <c r="AWY14" i="2"/>
  <c r="AWZ14" i="2"/>
  <c r="AXA14" i="2"/>
  <c r="AXB14" i="2"/>
  <c r="AXC14" i="2"/>
  <c r="AXD14" i="2"/>
  <c r="AXE14" i="2"/>
  <c r="AXF14" i="2"/>
  <c r="AXG14" i="2"/>
  <c r="AXH14" i="2"/>
  <c r="AXI14" i="2"/>
  <c r="AXJ14" i="2"/>
  <c r="AUV15" i="2"/>
  <c r="AUW15" i="2"/>
  <c r="AUX15" i="2"/>
  <c r="AUY15" i="2"/>
  <c r="AUZ15" i="2"/>
  <c r="AVA15" i="2"/>
  <c r="AVB15" i="2"/>
  <c r="AVC15" i="2"/>
  <c r="AVD15" i="2"/>
  <c r="AVE15" i="2"/>
  <c r="AVF15" i="2"/>
  <c r="AVG15" i="2"/>
  <c r="AVH15" i="2"/>
  <c r="AVI15" i="2"/>
  <c r="AVJ15" i="2"/>
  <c r="AVK15" i="2"/>
  <c r="AVL15" i="2"/>
  <c r="AVM15" i="2"/>
  <c r="AVN15" i="2"/>
  <c r="AVO15" i="2"/>
  <c r="AVP15" i="2"/>
  <c r="AVQ15" i="2"/>
  <c r="AVR15" i="2"/>
  <c r="AVS15" i="2"/>
  <c r="AVT15" i="2"/>
  <c r="AVU15" i="2"/>
  <c r="AVV15" i="2"/>
  <c r="AVW15" i="2"/>
  <c r="AVX15" i="2"/>
  <c r="AVY15" i="2"/>
  <c r="AVZ15" i="2"/>
  <c r="AWA15" i="2"/>
  <c r="AWB15" i="2"/>
  <c r="AWC15" i="2"/>
  <c r="AWD15" i="2"/>
  <c r="AWE15" i="2"/>
  <c r="AWF15" i="2"/>
  <c r="AWG15" i="2"/>
  <c r="AWH15" i="2"/>
  <c r="AWI15" i="2"/>
  <c r="AWJ15" i="2"/>
  <c r="AWK15" i="2"/>
  <c r="AWL15" i="2"/>
  <c r="AWM15" i="2"/>
  <c r="AWN15" i="2"/>
  <c r="AWO15" i="2"/>
  <c r="AWP15" i="2"/>
  <c r="AWQ15" i="2"/>
  <c r="AWR15" i="2"/>
  <c r="AWS15" i="2"/>
  <c r="AWT15" i="2"/>
  <c r="AWU15" i="2"/>
  <c r="AWV15" i="2"/>
  <c r="AWW15" i="2"/>
  <c r="AWX15" i="2"/>
  <c r="AWY15" i="2"/>
  <c r="AWZ15" i="2"/>
  <c r="AXA15" i="2"/>
  <c r="AXB15" i="2"/>
  <c r="AXC15" i="2"/>
  <c r="AXD15" i="2"/>
  <c r="AXE15" i="2"/>
  <c r="AXF15" i="2"/>
  <c r="AXG15" i="2"/>
  <c r="AXH15" i="2"/>
  <c r="AXI15" i="2"/>
  <c r="AXJ15" i="2"/>
  <c r="AUV16" i="2"/>
  <c r="AUW16" i="2"/>
  <c r="AUX16" i="2"/>
  <c r="AUY16" i="2"/>
  <c r="AUZ16" i="2"/>
  <c r="AVA16" i="2"/>
  <c r="AVB16" i="2"/>
  <c r="AVC16" i="2"/>
  <c r="AVD16" i="2"/>
  <c r="AVE16" i="2"/>
  <c r="AVF16" i="2"/>
  <c r="AVG16" i="2"/>
  <c r="AVH16" i="2"/>
  <c r="AVI16" i="2"/>
  <c r="AVJ16" i="2"/>
  <c r="AVK16" i="2"/>
  <c r="AVL16" i="2"/>
  <c r="AVM16" i="2"/>
  <c r="AVN16" i="2"/>
  <c r="AVO16" i="2"/>
  <c r="AVP16" i="2"/>
  <c r="AVQ16" i="2"/>
  <c r="AVR16" i="2"/>
  <c r="AVS16" i="2"/>
  <c r="AVT16" i="2"/>
  <c r="AVU16" i="2"/>
  <c r="AVV16" i="2"/>
  <c r="AVW16" i="2"/>
  <c r="AVX16" i="2"/>
  <c r="AVY16" i="2"/>
  <c r="AVZ16" i="2"/>
  <c r="AWA16" i="2"/>
  <c r="AWB16" i="2"/>
  <c r="AWC16" i="2"/>
  <c r="AWD16" i="2"/>
  <c r="AWE16" i="2"/>
  <c r="AWF16" i="2"/>
  <c r="AWG16" i="2"/>
  <c r="AWH16" i="2"/>
  <c r="AWI16" i="2"/>
  <c r="AWJ16" i="2"/>
  <c r="AWK16" i="2"/>
  <c r="AWL16" i="2"/>
  <c r="AWM16" i="2"/>
  <c r="AWN16" i="2"/>
  <c r="AWO16" i="2"/>
  <c r="AWP16" i="2"/>
  <c r="AWQ16" i="2"/>
  <c r="AWR16" i="2"/>
  <c r="AWS16" i="2"/>
  <c r="AWT16" i="2"/>
  <c r="AWU16" i="2"/>
  <c r="AWV16" i="2"/>
  <c r="AWW16" i="2"/>
  <c r="AWX16" i="2"/>
  <c r="AWY16" i="2"/>
  <c r="AWZ16" i="2"/>
  <c r="AXA16" i="2"/>
  <c r="AXB16" i="2"/>
  <c r="AXC16" i="2"/>
  <c r="AXD16" i="2"/>
  <c r="AXE16" i="2"/>
  <c r="AXF16" i="2"/>
  <c r="AXG16" i="2"/>
  <c r="AXH16" i="2"/>
  <c r="AXI16" i="2"/>
  <c r="AXJ16" i="2"/>
  <c r="AUV17" i="2"/>
  <c r="AUW17" i="2"/>
  <c r="AUX17" i="2"/>
  <c r="AUY17" i="2"/>
  <c r="AUZ17" i="2"/>
  <c r="AVA17" i="2"/>
  <c r="AVB17" i="2"/>
  <c r="AVC17" i="2"/>
  <c r="AVD17" i="2"/>
  <c r="AVE17" i="2"/>
  <c r="AVF17" i="2"/>
  <c r="AVG17" i="2"/>
  <c r="AVH17" i="2"/>
  <c r="AVI17" i="2"/>
  <c r="AVJ17" i="2"/>
  <c r="AVK17" i="2"/>
  <c r="AVL17" i="2"/>
  <c r="AVM17" i="2"/>
  <c r="AVN17" i="2"/>
  <c r="AVO17" i="2"/>
  <c r="AVP17" i="2"/>
  <c r="AVQ17" i="2"/>
  <c r="AVR17" i="2"/>
  <c r="AVS17" i="2"/>
  <c r="AVT17" i="2"/>
  <c r="AVU17" i="2"/>
  <c r="AVV17" i="2"/>
  <c r="AVW17" i="2"/>
  <c r="AVX17" i="2"/>
  <c r="AVY17" i="2"/>
  <c r="AVZ17" i="2"/>
  <c r="AWA17" i="2"/>
  <c r="AWB17" i="2"/>
  <c r="AWC17" i="2"/>
  <c r="AWD17" i="2"/>
  <c r="AWE17" i="2"/>
  <c r="AWF17" i="2"/>
  <c r="AWG17" i="2"/>
  <c r="AWH17" i="2"/>
  <c r="AWI17" i="2"/>
  <c r="AWJ17" i="2"/>
  <c r="AWK17" i="2"/>
  <c r="AWL17" i="2"/>
  <c r="AWM17" i="2"/>
  <c r="AWN17" i="2"/>
  <c r="AWO17" i="2"/>
  <c r="AWP17" i="2"/>
  <c r="AWQ17" i="2"/>
  <c r="AWR17" i="2"/>
  <c r="AWS17" i="2"/>
  <c r="AWT17" i="2"/>
  <c r="AWU17" i="2"/>
  <c r="AWV17" i="2"/>
  <c r="AWW17" i="2"/>
  <c r="AWX17" i="2"/>
  <c r="AWY17" i="2"/>
  <c r="AWZ17" i="2"/>
  <c r="AXA17" i="2"/>
  <c r="AXB17" i="2"/>
  <c r="AXC17" i="2"/>
  <c r="AXD17" i="2"/>
  <c r="AXE17" i="2"/>
  <c r="AXF17" i="2"/>
  <c r="AXG17" i="2"/>
  <c r="AXH17" i="2"/>
  <c r="AXI17" i="2"/>
  <c r="AXJ17" i="2"/>
  <c r="AUV18" i="2"/>
  <c r="AUW18" i="2"/>
  <c r="AUX18" i="2"/>
  <c r="AUY18" i="2"/>
  <c r="AUZ18" i="2"/>
  <c r="AVA18" i="2"/>
  <c r="AVB18" i="2"/>
  <c r="AVC18" i="2"/>
  <c r="AVD18" i="2"/>
  <c r="AVE18" i="2"/>
  <c r="AVF18" i="2"/>
  <c r="AVG18" i="2"/>
  <c r="AVH18" i="2"/>
  <c r="AVI18" i="2"/>
  <c r="AVJ18" i="2"/>
  <c r="AVK18" i="2"/>
  <c r="AVL18" i="2"/>
  <c r="AVM18" i="2"/>
  <c r="AVN18" i="2"/>
  <c r="AVO18" i="2"/>
  <c r="AVP18" i="2"/>
  <c r="AVQ18" i="2"/>
  <c r="AVR18" i="2"/>
  <c r="AVS18" i="2"/>
  <c r="AVT18" i="2"/>
  <c r="AVU18" i="2"/>
  <c r="AVV18" i="2"/>
  <c r="AVW18" i="2"/>
  <c r="AVX18" i="2"/>
  <c r="AVY18" i="2"/>
  <c r="AVZ18" i="2"/>
  <c r="AWA18" i="2"/>
  <c r="AWB18" i="2"/>
  <c r="AWC18" i="2"/>
  <c r="AWD18" i="2"/>
  <c r="AWE18" i="2"/>
  <c r="AWF18" i="2"/>
  <c r="AWG18" i="2"/>
  <c r="AWH18" i="2"/>
  <c r="AWI18" i="2"/>
  <c r="AWJ18" i="2"/>
  <c r="AWK18" i="2"/>
  <c r="AWL18" i="2"/>
  <c r="AWM18" i="2"/>
  <c r="AWN18" i="2"/>
  <c r="AWO18" i="2"/>
  <c r="AWP18" i="2"/>
  <c r="AWQ18" i="2"/>
  <c r="AWR18" i="2"/>
  <c r="AWS18" i="2"/>
  <c r="AWT18" i="2"/>
  <c r="AWU18" i="2"/>
  <c r="AWV18" i="2"/>
  <c r="AWW18" i="2"/>
  <c r="AWX18" i="2"/>
  <c r="AWY18" i="2"/>
  <c r="AWZ18" i="2"/>
  <c r="AXA18" i="2"/>
  <c r="AXB18" i="2"/>
  <c r="AXC18" i="2"/>
  <c r="AXD18" i="2"/>
  <c r="AXE18" i="2"/>
  <c r="AXF18" i="2"/>
  <c r="AXG18" i="2"/>
  <c r="AXH18" i="2"/>
  <c r="AXI18" i="2"/>
  <c r="AXJ18" i="2"/>
  <c r="AUV19" i="2"/>
  <c r="AUW19" i="2"/>
  <c r="AUX19" i="2"/>
  <c r="AUY19" i="2"/>
  <c r="AUZ19" i="2"/>
  <c r="AVA19" i="2"/>
  <c r="AVB19" i="2"/>
  <c r="AVC19" i="2"/>
  <c r="AVD19" i="2"/>
  <c r="AVE19" i="2"/>
  <c r="AVF19" i="2"/>
  <c r="AVG19" i="2"/>
  <c r="AVH19" i="2"/>
  <c r="AVI19" i="2"/>
  <c r="AVJ19" i="2"/>
  <c r="AVK19" i="2"/>
  <c r="AVL19" i="2"/>
  <c r="AVM19" i="2"/>
  <c r="AVN19" i="2"/>
  <c r="AVO19" i="2"/>
  <c r="AVP19" i="2"/>
  <c r="AVQ19" i="2"/>
  <c r="AVR19" i="2"/>
  <c r="AVS19" i="2"/>
  <c r="AVT19" i="2"/>
  <c r="AVU19" i="2"/>
  <c r="AVV19" i="2"/>
  <c r="AVW19" i="2"/>
  <c r="AVX19" i="2"/>
  <c r="AVY19" i="2"/>
  <c r="AVZ19" i="2"/>
  <c r="AWA19" i="2"/>
  <c r="AWB19" i="2"/>
  <c r="AWC19" i="2"/>
  <c r="AWD19" i="2"/>
  <c r="AWE19" i="2"/>
  <c r="AWF19" i="2"/>
  <c r="AWG19" i="2"/>
  <c r="AWH19" i="2"/>
  <c r="AWI19" i="2"/>
  <c r="AWJ19" i="2"/>
  <c r="AWK19" i="2"/>
  <c r="AWL19" i="2"/>
  <c r="AWM19" i="2"/>
  <c r="AWN19" i="2"/>
  <c r="AWO19" i="2"/>
  <c r="AWP19" i="2"/>
  <c r="AWQ19" i="2"/>
  <c r="AWR19" i="2"/>
  <c r="AWS19" i="2"/>
  <c r="AWT19" i="2"/>
  <c r="AWU19" i="2"/>
  <c r="AWV19" i="2"/>
  <c r="AWW19" i="2"/>
  <c r="AWX19" i="2"/>
  <c r="AWY19" i="2"/>
  <c r="AWZ19" i="2"/>
  <c r="AXA19" i="2"/>
  <c r="AXB19" i="2"/>
  <c r="AXC19" i="2"/>
  <c r="AXD19" i="2"/>
  <c r="AXE19" i="2"/>
  <c r="AXF19" i="2"/>
  <c r="AXG19" i="2"/>
  <c r="AXH19" i="2"/>
  <c r="AXI19" i="2"/>
  <c r="AXJ19" i="2"/>
  <c r="AUV20" i="2"/>
  <c r="AUW20" i="2"/>
  <c r="AUX20" i="2"/>
  <c r="AUY20" i="2"/>
  <c r="AUZ20" i="2"/>
  <c r="AVA20" i="2"/>
  <c r="AVB20" i="2"/>
  <c r="AVC20" i="2"/>
  <c r="AVD20" i="2"/>
  <c r="AVE20" i="2"/>
  <c r="AVF20" i="2"/>
  <c r="AVG20" i="2"/>
  <c r="AVH20" i="2"/>
  <c r="AVI20" i="2"/>
  <c r="AVJ20" i="2"/>
  <c r="AVK20" i="2"/>
  <c r="AVL20" i="2"/>
  <c r="AVM20" i="2"/>
  <c r="AVN20" i="2"/>
  <c r="AVO20" i="2"/>
  <c r="AVP20" i="2"/>
  <c r="AVQ20" i="2"/>
  <c r="AVR20" i="2"/>
  <c r="AVS20" i="2"/>
  <c r="AVT20" i="2"/>
  <c r="AVU20" i="2"/>
  <c r="AVV20" i="2"/>
  <c r="AVW20" i="2"/>
  <c r="AVX20" i="2"/>
  <c r="AVY20" i="2"/>
  <c r="AVZ20" i="2"/>
  <c r="AWA20" i="2"/>
  <c r="AWB20" i="2"/>
  <c r="AWC20" i="2"/>
  <c r="AWD20" i="2"/>
  <c r="AWE20" i="2"/>
  <c r="AWF20" i="2"/>
  <c r="AWG20" i="2"/>
  <c r="AWH20" i="2"/>
  <c r="AWI20" i="2"/>
  <c r="AWJ20" i="2"/>
  <c r="AWK20" i="2"/>
  <c r="AWL20" i="2"/>
  <c r="AWM20" i="2"/>
  <c r="AWN20" i="2"/>
  <c r="AWO20" i="2"/>
  <c r="AWP20" i="2"/>
  <c r="AWQ20" i="2"/>
  <c r="AWR20" i="2"/>
  <c r="AWS20" i="2"/>
  <c r="AWT20" i="2"/>
  <c r="AWU20" i="2"/>
  <c r="AWV20" i="2"/>
  <c r="AWW20" i="2"/>
  <c r="AWX20" i="2"/>
  <c r="AWY20" i="2"/>
  <c r="AWZ20" i="2"/>
  <c r="AXA20" i="2"/>
  <c r="AXB20" i="2"/>
  <c r="AXC20" i="2"/>
  <c r="AXD20" i="2"/>
  <c r="AXE20" i="2"/>
  <c r="AXF20" i="2"/>
  <c r="AXG20" i="2"/>
  <c r="AXH20" i="2"/>
  <c r="AXI20" i="2"/>
  <c r="AXJ20" i="2"/>
  <c r="AUV21" i="2"/>
  <c r="AUW21" i="2"/>
  <c r="AUX21" i="2"/>
  <c r="AUY21" i="2"/>
  <c r="AUZ21" i="2"/>
  <c r="AVA21" i="2"/>
  <c r="AVB21" i="2"/>
  <c r="AVC21" i="2"/>
  <c r="AVD21" i="2"/>
  <c r="AVE21" i="2"/>
  <c r="AVF21" i="2"/>
  <c r="AVG21" i="2"/>
  <c r="AVH21" i="2"/>
  <c r="AVI21" i="2"/>
  <c r="AVJ21" i="2"/>
  <c r="AVK21" i="2"/>
  <c r="AVL21" i="2"/>
  <c r="AVM21" i="2"/>
  <c r="AVN21" i="2"/>
  <c r="AVO21" i="2"/>
  <c r="AVP21" i="2"/>
  <c r="AVQ21" i="2"/>
  <c r="AVR21" i="2"/>
  <c r="AVS21" i="2"/>
  <c r="AVT21" i="2"/>
  <c r="AVU21" i="2"/>
  <c r="AVV21" i="2"/>
  <c r="AVW21" i="2"/>
  <c r="AVX21" i="2"/>
  <c r="AVY21" i="2"/>
  <c r="AVZ21" i="2"/>
  <c r="AWA21" i="2"/>
  <c r="AWB21" i="2"/>
  <c r="AWC21" i="2"/>
  <c r="AWD21" i="2"/>
  <c r="AWE21" i="2"/>
  <c r="AWF21" i="2"/>
  <c r="AWG21" i="2"/>
  <c r="AWH21" i="2"/>
  <c r="AWI21" i="2"/>
  <c r="AWJ21" i="2"/>
  <c r="AWK21" i="2"/>
  <c r="AWL21" i="2"/>
  <c r="AWM21" i="2"/>
  <c r="AWN21" i="2"/>
  <c r="AWO21" i="2"/>
  <c r="AWP21" i="2"/>
  <c r="AWQ21" i="2"/>
  <c r="AWR21" i="2"/>
  <c r="AWS21" i="2"/>
  <c r="AWT21" i="2"/>
  <c r="AWU21" i="2"/>
  <c r="AWV21" i="2"/>
  <c r="AWW21" i="2"/>
  <c r="AWX21" i="2"/>
  <c r="AWY21" i="2"/>
  <c r="AWZ21" i="2"/>
  <c r="AXA21" i="2"/>
  <c r="AXB21" i="2"/>
  <c r="AXC21" i="2"/>
  <c r="AXD21" i="2"/>
  <c r="AXE21" i="2"/>
  <c r="AXF21" i="2"/>
  <c r="AXG21" i="2"/>
  <c r="AXH21" i="2"/>
  <c r="AXI21" i="2"/>
  <c r="AXJ21" i="2"/>
  <c r="AUV22" i="2"/>
  <c r="AUW22" i="2"/>
  <c r="AUX22" i="2"/>
  <c r="AUY22" i="2"/>
  <c r="AUZ22" i="2"/>
  <c r="AVA22" i="2"/>
  <c r="AVB22" i="2"/>
  <c r="AVC22" i="2"/>
  <c r="AVD22" i="2"/>
  <c r="AVE22" i="2"/>
  <c r="AVF22" i="2"/>
  <c r="AVG22" i="2"/>
  <c r="AVH22" i="2"/>
  <c r="AVI22" i="2"/>
  <c r="AVJ22" i="2"/>
  <c r="AVK22" i="2"/>
  <c r="AVL22" i="2"/>
  <c r="AVM22" i="2"/>
  <c r="AVN22" i="2"/>
  <c r="AVO22" i="2"/>
  <c r="AVP22" i="2"/>
  <c r="AVQ22" i="2"/>
  <c r="AVR22" i="2"/>
  <c r="AVS22" i="2"/>
  <c r="AVT22" i="2"/>
  <c r="AVU22" i="2"/>
  <c r="AVV22" i="2"/>
  <c r="AVW22" i="2"/>
  <c r="AVX22" i="2"/>
  <c r="AVY22" i="2"/>
  <c r="AVZ22" i="2"/>
  <c r="AWA22" i="2"/>
  <c r="AWB22" i="2"/>
  <c r="AWC22" i="2"/>
  <c r="AWD22" i="2"/>
  <c r="AWE22" i="2"/>
  <c r="AWF22" i="2"/>
  <c r="AWG22" i="2"/>
  <c r="AWH22" i="2"/>
  <c r="AWI22" i="2"/>
  <c r="AWJ22" i="2"/>
  <c r="AWK22" i="2"/>
  <c r="AWL22" i="2"/>
  <c r="AWM22" i="2"/>
  <c r="AWN22" i="2"/>
  <c r="AWO22" i="2"/>
  <c r="AWP22" i="2"/>
  <c r="AWQ22" i="2"/>
  <c r="AWR22" i="2"/>
  <c r="AWS22" i="2"/>
  <c r="AWT22" i="2"/>
  <c r="AWU22" i="2"/>
  <c r="AWV22" i="2"/>
  <c r="AWW22" i="2"/>
  <c r="AWX22" i="2"/>
  <c r="AWY22" i="2"/>
  <c r="AWZ22" i="2"/>
  <c r="AXA22" i="2"/>
  <c r="AXB22" i="2"/>
  <c r="AXC22" i="2"/>
  <c r="AXD22" i="2"/>
  <c r="AXE22" i="2"/>
  <c r="AXF22" i="2"/>
  <c r="AXG22" i="2"/>
  <c r="AXH22" i="2"/>
  <c r="AXI22" i="2"/>
  <c r="AXJ22" i="2"/>
  <c r="H7" i="6" l="1"/>
  <c r="G7" i="6"/>
  <c r="F7" i="6"/>
  <c r="E7" i="6"/>
  <c r="D7" i="6"/>
  <c r="H6" i="6"/>
  <c r="G6" i="6"/>
  <c r="F6" i="6"/>
  <c r="E6" i="6"/>
  <c r="D6" i="6"/>
  <c r="WL3" i="1" a="1"/>
  <c r="WL3" i="1" s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" i="1"/>
  <c r="AA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8" i="1"/>
  <c r="Z7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8" i="1"/>
  <c r="Y7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8" i="1"/>
  <c r="X7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8" i="1"/>
  <c r="V7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8" i="1"/>
  <c r="U7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8" i="1"/>
  <c r="T7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8" i="1"/>
  <c r="S7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8" i="1"/>
  <c r="R7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8" i="1"/>
  <c r="Q7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8" i="1"/>
  <c r="P7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8" i="1"/>
  <c r="O7" i="1"/>
  <c r="N7" i="1"/>
  <c r="M15" i="1"/>
  <c r="M14" i="1"/>
  <c r="M13" i="1"/>
  <c r="M12" i="1"/>
  <c r="M11" i="1"/>
  <c r="M10" i="1"/>
  <c r="M9" i="1"/>
  <c r="M8" i="1"/>
  <c r="M7" i="1"/>
  <c r="D19" i="40"/>
  <c r="D18" i="40"/>
  <c r="D17" i="40"/>
  <c r="D16" i="40"/>
  <c r="D15" i="40"/>
  <c r="D14" i="40"/>
  <c r="D7" i="40"/>
  <c r="D8" i="40"/>
  <c r="D9" i="40"/>
  <c r="D10" i="40"/>
  <c r="D11" i="40"/>
  <c r="D6" i="40"/>
  <c r="I19" i="40"/>
  <c r="I18" i="40"/>
  <c r="I17" i="40"/>
  <c r="I16" i="40"/>
  <c r="I15" i="40"/>
  <c r="I14" i="40"/>
  <c r="I7" i="40"/>
  <c r="I8" i="40"/>
  <c r="I9" i="40"/>
  <c r="I10" i="40"/>
  <c r="I11" i="40"/>
  <c r="I6" i="40"/>
  <c r="D19" i="7"/>
  <c r="D18" i="7"/>
  <c r="D17" i="7"/>
  <c r="D16" i="7"/>
  <c r="D15" i="7"/>
  <c r="D14" i="7"/>
  <c r="D7" i="7"/>
  <c r="D8" i="7"/>
  <c r="D9" i="7"/>
  <c r="D10" i="7"/>
  <c r="D11" i="7"/>
  <c r="D6" i="7"/>
  <c r="I19" i="7"/>
  <c r="I18" i="7"/>
  <c r="I17" i="7"/>
  <c r="I16" i="7"/>
  <c r="I15" i="7"/>
  <c r="I14" i="7"/>
  <c r="I7" i="7"/>
  <c r="I8" i="7"/>
  <c r="I9" i="7"/>
  <c r="I10" i="7"/>
  <c r="I11" i="7"/>
  <c r="I6" i="7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7" i="2"/>
  <c r="AJ6" i="2"/>
  <c r="AJ5" i="2"/>
  <c r="D2" i="2"/>
  <c r="B1" i="2"/>
  <c r="AKU21" i="2" l="1"/>
  <c r="ANG12" i="2"/>
  <c r="ANG20" i="2"/>
  <c r="ANG13" i="2"/>
  <c r="ANG21" i="2"/>
  <c r="ANG16" i="2"/>
  <c r="ANG10" i="2"/>
  <c r="ANG14" i="2"/>
  <c r="ANG22" i="2"/>
  <c r="ANG6" i="2"/>
  <c r="ANG15" i="2"/>
  <c r="ANG7" i="2"/>
  <c r="ANG8" i="2"/>
  <c r="ANG18" i="2"/>
  <c r="ANG19" i="2"/>
  <c r="ANG9" i="2"/>
  <c r="ANG17" i="2"/>
  <c r="ANG5" i="2"/>
  <c r="ANG11" i="2"/>
  <c r="AKZ5" i="2"/>
  <c r="ALH5" i="2"/>
  <c r="ALP5" i="2"/>
  <c r="ALX5" i="2"/>
  <c r="AMF5" i="2"/>
  <c r="AMN5" i="2"/>
  <c r="AMV5" i="2"/>
  <c r="AND5" i="2"/>
  <c r="ALA6" i="2"/>
  <c r="ALI6" i="2"/>
  <c r="ALQ6" i="2"/>
  <c r="ALY6" i="2"/>
  <c r="AMG6" i="2"/>
  <c r="AMO6" i="2"/>
  <c r="AMW6" i="2"/>
  <c r="ANE6" i="2"/>
  <c r="ALB7" i="2"/>
  <c r="ALJ7" i="2"/>
  <c r="ALR7" i="2"/>
  <c r="ALZ7" i="2"/>
  <c r="AMH7" i="2"/>
  <c r="AMP7" i="2"/>
  <c r="AMX7" i="2"/>
  <c r="ANF7" i="2"/>
  <c r="ALC8" i="2"/>
  <c r="ALK8" i="2"/>
  <c r="ALS8" i="2"/>
  <c r="AMA8" i="2"/>
  <c r="AMI8" i="2"/>
  <c r="AMQ8" i="2"/>
  <c r="AMY8" i="2"/>
  <c r="ALD9" i="2"/>
  <c r="ALL9" i="2"/>
  <c r="ALT9" i="2"/>
  <c r="AMB9" i="2"/>
  <c r="AMJ9" i="2"/>
  <c r="AMR9" i="2"/>
  <c r="AMZ9" i="2"/>
  <c r="AKW10" i="2"/>
  <c r="ALE10" i="2"/>
  <c r="ALM10" i="2"/>
  <c r="ALU10" i="2"/>
  <c r="AMC10" i="2"/>
  <c r="AMK10" i="2"/>
  <c r="AMS10" i="2"/>
  <c r="ANA10" i="2"/>
  <c r="AKX11" i="2"/>
  <c r="ALF11" i="2"/>
  <c r="ALN11" i="2"/>
  <c r="ALV11" i="2"/>
  <c r="AMD11" i="2"/>
  <c r="AML11" i="2"/>
  <c r="AMT11" i="2"/>
  <c r="ANB11" i="2"/>
  <c r="AKY12" i="2"/>
  <c r="ALG12" i="2"/>
  <c r="ALO12" i="2"/>
  <c r="ALW12" i="2"/>
  <c r="AME12" i="2"/>
  <c r="AMM12" i="2"/>
  <c r="AMU12" i="2"/>
  <c r="ANC12" i="2"/>
  <c r="AKZ13" i="2"/>
  <c r="ALH13" i="2"/>
  <c r="ALP13" i="2"/>
  <c r="ALX13" i="2"/>
  <c r="AMF13" i="2"/>
  <c r="AMN13" i="2"/>
  <c r="AMV13" i="2"/>
  <c r="AND13" i="2"/>
  <c r="ALA14" i="2"/>
  <c r="ALI14" i="2"/>
  <c r="ALQ14" i="2"/>
  <c r="ALY14" i="2"/>
  <c r="AMG14" i="2"/>
  <c r="AMO14" i="2"/>
  <c r="AMW14" i="2"/>
  <c r="ANE14" i="2"/>
  <c r="ALA5" i="2"/>
  <c r="ALI5" i="2"/>
  <c r="ALQ5" i="2"/>
  <c r="ALY5" i="2"/>
  <c r="AMG5" i="2"/>
  <c r="AMO5" i="2"/>
  <c r="AMW5" i="2"/>
  <c r="ANE5" i="2"/>
  <c r="ALB6" i="2"/>
  <c r="ALJ6" i="2"/>
  <c r="ALR6" i="2"/>
  <c r="ALZ6" i="2"/>
  <c r="AMH6" i="2"/>
  <c r="AMP6" i="2"/>
  <c r="AMX6" i="2"/>
  <c r="ANF6" i="2"/>
  <c r="ALC7" i="2"/>
  <c r="ALK7" i="2"/>
  <c r="ALS7" i="2"/>
  <c r="AMA7" i="2"/>
  <c r="AMI7" i="2"/>
  <c r="AMQ7" i="2"/>
  <c r="AMY7" i="2"/>
  <c r="ALD8" i="2"/>
  <c r="ALL8" i="2"/>
  <c r="ALT8" i="2"/>
  <c r="AMB8" i="2"/>
  <c r="AMJ8" i="2"/>
  <c r="AMR8" i="2"/>
  <c r="AMZ8" i="2"/>
  <c r="AKW9" i="2"/>
  <c r="ALE9" i="2"/>
  <c r="ALM9" i="2"/>
  <c r="ALU9" i="2"/>
  <c r="AMC9" i="2"/>
  <c r="AMK9" i="2"/>
  <c r="AMS9" i="2"/>
  <c r="ANA9" i="2"/>
  <c r="AKX10" i="2"/>
  <c r="ALF10" i="2"/>
  <c r="ALN10" i="2"/>
  <c r="ALV10" i="2"/>
  <c r="AMD10" i="2"/>
  <c r="AML10" i="2"/>
  <c r="AMT10" i="2"/>
  <c r="ANB10" i="2"/>
  <c r="AKY11" i="2"/>
  <c r="ALG11" i="2"/>
  <c r="ALO11" i="2"/>
  <c r="ALW11" i="2"/>
  <c r="AME11" i="2"/>
  <c r="AMM11" i="2"/>
  <c r="AMU11" i="2"/>
  <c r="ANC11" i="2"/>
  <c r="AKZ12" i="2"/>
  <c r="ALH12" i="2"/>
  <c r="ALP12" i="2"/>
  <c r="ALX12" i="2"/>
  <c r="AMF12" i="2"/>
  <c r="AMN12" i="2"/>
  <c r="AMV12" i="2"/>
  <c r="AND12" i="2"/>
  <c r="ALA13" i="2"/>
  <c r="ALI13" i="2"/>
  <c r="ALQ13" i="2"/>
  <c r="ALY13" i="2"/>
  <c r="AMG13" i="2"/>
  <c r="AMO13" i="2"/>
  <c r="AMW13" i="2"/>
  <c r="ANE13" i="2"/>
  <c r="ALB14" i="2"/>
  <c r="ALJ14" i="2"/>
  <c r="ALR14" i="2"/>
  <c r="ALZ14" i="2"/>
  <c r="AMH14" i="2"/>
  <c r="AMP14" i="2"/>
  <c r="AMX14" i="2"/>
  <c r="ANF14" i="2"/>
  <c r="ALC5" i="2"/>
  <c r="ALK5" i="2"/>
  <c r="ALS5" i="2"/>
  <c r="AMA5" i="2"/>
  <c r="AMI5" i="2"/>
  <c r="AMQ5" i="2"/>
  <c r="AMY5" i="2"/>
  <c r="ALD6" i="2"/>
  <c r="ALL6" i="2"/>
  <c r="ALT6" i="2"/>
  <c r="AMB6" i="2"/>
  <c r="AMJ6" i="2"/>
  <c r="AMR6" i="2"/>
  <c r="AMZ6" i="2"/>
  <c r="AKW7" i="2"/>
  <c r="ALE7" i="2"/>
  <c r="ALM7" i="2"/>
  <c r="ALU7" i="2"/>
  <c r="AMC7" i="2"/>
  <c r="AMK7" i="2"/>
  <c r="AMS7" i="2"/>
  <c r="ANA7" i="2"/>
  <c r="AKX8" i="2"/>
  <c r="ALF8" i="2"/>
  <c r="ALN8" i="2"/>
  <c r="ALV8" i="2"/>
  <c r="AMD8" i="2"/>
  <c r="AML8" i="2"/>
  <c r="AMT8" i="2"/>
  <c r="ANB8" i="2"/>
  <c r="AKY9" i="2"/>
  <c r="ALG9" i="2"/>
  <c r="ALO9" i="2"/>
  <c r="ALW9" i="2"/>
  <c r="AME9" i="2"/>
  <c r="AMM9" i="2"/>
  <c r="AMU9" i="2"/>
  <c r="ANC9" i="2"/>
  <c r="AKZ10" i="2"/>
  <c r="ALH10" i="2"/>
  <c r="ALP10" i="2"/>
  <c r="ALX10" i="2"/>
  <c r="AMF10" i="2"/>
  <c r="AMN10" i="2"/>
  <c r="AMV10" i="2"/>
  <c r="AND10" i="2"/>
  <c r="ALA11" i="2"/>
  <c r="ALI11" i="2"/>
  <c r="ALQ11" i="2"/>
  <c r="ALY11" i="2"/>
  <c r="AMG11" i="2"/>
  <c r="AMO11" i="2"/>
  <c r="AMW11" i="2"/>
  <c r="ANE11" i="2"/>
  <c r="ALB12" i="2"/>
  <c r="ALJ12" i="2"/>
  <c r="ALR12" i="2"/>
  <c r="ALZ12" i="2"/>
  <c r="AMH12" i="2"/>
  <c r="AMP12" i="2"/>
  <c r="AMX12" i="2"/>
  <c r="ANF12" i="2"/>
  <c r="ALC13" i="2"/>
  <c r="ALK13" i="2"/>
  <c r="ALS13" i="2"/>
  <c r="AMA13" i="2"/>
  <c r="AMI13" i="2"/>
  <c r="AMQ13" i="2"/>
  <c r="AMY13" i="2"/>
  <c r="ALD14" i="2"/>
  <c r="ALL14" i="2"/>
  <c r="ALT14" i="2"/>
  <c r="AMB14" i="2"/>
  <c r="AMJ14" i="2"/>
  <c r="AMR14" i="2"/>
  <c r="AMZ14" i="2"/>
  <c r="AKW15" i="2"/>
  <c r="ALD5" i="2"/>
  <c r="ALL5" i="2"/>
  <c r="ALT5" i="2"/>
  <c r="AMB5" i="2"/>
  <c r="AMJ5" i="2"/>
  <c r="AMR5" i="2"/>
  <c r="AMZ5" i="2"/>
  <c r="AKW6" i="2"/>
  <c r="ALE6" i="2"/>
  <c r="ALM6" i="2"/>
  <c r="ALU6" i="2"/>
  <c r="AMC6" i="2"/>
  <c r="AMK6" i="2"/>
  <c r="AMS6" i="2"/>
  <c r="ANA6" i="2"/>
  <c r="AKX7" i="2"/>
  <c r="ALF7" i="2"/>
  <c r="ALN7" i="2"/>
  <c r="ALV7" i="2"/>
  <c r="AMD7" i="2"/>
  <c r="AML7" i="2"/>
  <c r="AMT7" i="2"/>
  <c r="ANB7" i="2"/>
  <c r="AKY8" i="2"/>
  <c r="ALG8" i="2"/>
  <c r="ALO8" i="2"/>
  <c r="ALW8" i="2"/>
  <c r="AME8" i="2"/>
  <c r="AMM8" i="2"/>
  <c r="AMU8" i="2"/>
  <c r="ANC8" i="2"/>
  <c r="AKZ9" i="2"/>
  <c r="ALH9" i="2"/>
  <c r="ALP9" i="2"/>
  <c r="ALX9" i="2"/>
  <c r="AMF9" i="2"/>
  <c r="AMN9" i="2"/>
  <c r="AMV9" i="2"/>
  <c r="AND9" i="2"/>
  <c r="ALA10" i="2"/>
  <c r="ALI10" i="2"/>
  <c r="ALQ10" i="2"/>
  <c r="ALY10" i="2"/>
  <c r="AMG10" i="2"/>
  <c r="AMO10" i="2"/>
  <c r="AMW10" i="2"/>
  <c r="ANE10" i="2"/>
  <c r="ALB11" i="2"/>
  <c r="ALJ11" i="2"/>
  <c r="ALR11" i="2"/>
  <c r="ALZ11" i="2"/>
  <c r="AMH11" i="2"/>
  <c r="AMP11" i="2"/>
  <c r="AMX11" i="2"/>
  <c r="ANF11" i="2"/>
  <c r="ALC12" i="2"/>
  <c r="ALK12" i="2"/>
  <c r="ALS12" i="2"/>
  <c r="AMA12" i="2"/>
  <c r="AMI12" i="2"/>
  <c r="AMQ12" i="2"/>
  <c r="AMY12" i="2"/>
  <c r="ALD13" i="2"/>
  <c r="ALL13" i="2"/>
  <c r="ALT13" i="2"/>
  <c r="AMB13" i="2"/>
  <c r="AMJ13" i="2"/>
  <c r="AMR13" i="2"/>
  <c r="AMZ13" i="2"/>
  <c r="AKW14" i="2"/>
  <c r="ALE14" i="2"/>
  <c r="ALM14" i="2"/>
  <c r="ALU14" i="2"/>
  <c r="AMC14" i="2"/>
  <c r="AMK14" i="2"/>
  <c r="AMS14" i="2"/>
  <c r="ANA14" i="2"/>
  <c r="AKX15" i="2"/>
  <c r="AKW5" i="2"/>
  <c r="ALE5" i="2"/>
  <c r="ALM5" i="2"/>
  <c r="ALU5" i="2"/>
  <c r="AMC5" i="2"/>
  <c r="AMK5" i="2"/>
  <c r="AMS5" i="2"/>
  <c r="ANA5" i="2"/>
  <c r="AKX6" i="2"/>
  <c r="ALF6" i="2"/>
  <c r="ALN6" i="2"/>
  <c r="ALV6" i="2"/>
  <c r="AMD6" i="2"/>
  <c r="AML6" i="2"/>
  <c r="AMT6" i="2"/>
  <c r="ANB6" i="2"/>
  <c r="AKY7" i="2"/>
  <c r="ALG7" i="2"/>
  <c r="ALO7" i="2"/>
  <c r="ALW7" i="2"/>
  <c r="AME7" i="2"/>
  <c r="AMM7" i="2"/>
  <c r="AMU7" i="2"/>
  <c r="ANC7" i="2"/>
  <c r="AKZ8" i="2"/>
  <c r="ALH8" i="2"/>
  <c r="ALP8" i="2"/>
  <c r="ALX8" i="2"/>
  <c r="AMF8" i="2"/>
  <c r="AMN8" i="2"/>
  <c r="AMV8" i="2"/>
  <c r="AND8" i="2"/>
  <c r="ALA9" i="2"/>
  <c r="ALI9" i="2"/>
  <c r="ALQ9" i="2"/>
  <c r="ALY9" i="2"/>
  <c r="AMG9" i="2"/>
  <c r="AMO9" i="2"/>
  <c r="AMW9" i="2"/>
  <c r="ANE9" i="2"/>
  <c r="ALB10" i="2"/>
  <c r="ALJ10" i="2"/>
  <c r="ALR10" i="2"/>
  <c r="ALZ10" i="2"/>
  <c r="AMH10" i="2"/>
  <c r="AMP10" i="2"/>
  <c r="AMX10" i="2"/>
  <c r="ANF10" i="2"/>
  <c r="ALC11" i="2"/>
  <c r="ALK11" i="2"/>
  <c r="ALS11" i="2"/>
  <c r="AMA11" i="2"/>
  <c r="AMI11" i="2"/>
  <c r="AMQ11" i="2"/>
  <c r="AMY11" i="2"/>
  <c r="ALD12" i="2"/>
  <c r="ALL12" i="2"/>
  <c r="ALT12" i="2"/>
  <c r="AMB12" i="2"/>
  <c r="AMJ12" i="2"/>
  <c r="AMR12" i="2"/>
  <c r="AMZ12" i="2"/>
  <c r="AKW13" i="2"/>
  <c r="ALE13" i="2"/>
  <c r="ALM13" i="2"/>
  <c r="ALU13" i="2"/>
  <c r="AMC13" i="2"/>
  <c r="AMK13" i="2"/>
  <c r="AMS13" i="2"/>
  <c r="ANA13" i="2"/>
  <c r="AKX14" i="2"/>
  <c r="ALF14" i="2"/>
  <c r="ALN14" i="2"/>
  <c r="ALV14" i="2"/>
  <c r="AMD14" i="2"/>
  <c r="AML14" i="2"/>
  <c r="AMT14" i="2"/>
  <c r="ANB14" i="2"/>
  <c r="AKY15" i="2"/>
  <c r="AKX5" i="2"/>
  <c r="ALF5" i="2"/>
  <c r="ALN5" i="2"/>
  <c r="ALV5" i="2"/>
  <c r="AMD5" i="2"/>
  <c r="AML5" i="2"/>
  <c r="AMT5" i="2"/>
  <c r="ANB5" i="2"/>
  <c r="AKY6" i="2"/>
  <c r="ALG6" i="2"/>
  <c r="ALO6" i="2"/>
  <c r="ALW6" i="2"/>
  <c r="AME6" i="2"/>
  <c r="AMM6" i="2"/>
  <c r="AMU6" i="2"/>
  <c r="ANC6" i="2"/>
  <c r="AKZ7" i="2"/>
  <c r="ALH7" i="2"/>
  <c r="ALP7" i="2"/>
  <c r="ALX7" i="2"/>
  <c r="AMF7" i="2"/>
  <c r="AMN7" i="2"/>
  <c r="AMV7" i="2"/>
  <c r="AND7" i="2"/>
  <c r="ALA8" i="2"/>
  <c r="ALI8" i="2"/>
  <c r="ALQ8" i="2"/>
  <c r="ALY8" i="2"/>
  <c r="AMG8" i="2"/>
  <c r="AMO8" i="2"/>
  <c r="AMW8" i="2"/>
  <c r="ANE8" i="2"/>
  <c r="ALB9" i="2"/>
  <c r="ALJ9" i="2"/>
  <c r="ALR9" i="2"/>
  <c r="ALZ9" i="2"/>
  <c r="AMH9" i="2"/>
  <c r="AMP9" i="2"/>
  <c r="AMX9" i="2"/>
  <c r="ANF9" i="2"/>
  <c r="ALC10" i="2"/>
  <c r="ALK10" i="2"/>
  <c r="ALS10" i="2"/>
  <c r="AMA10" i="2"/>
  <c r="AMI10" i="2"/>
  <c r="AMQ10" i="2"/>
  <c r="AMY10" i="2"/>
  <c r="ALD11" i="2"/>
  <c r="ALL11" i="2"/>
  <c r="ALT11" i="2"/>
  <c r="AMB11" i="2"/>
  <c r="AMJ11" i="2"/>
  <c r="AMR11" i="2"/>
  <c r="AMZ11" i="2"/>
  <c r="AKW12" i="2"/>
  <c r="ALE12" i="2"/>
  <c r="ALM12" i="2"/>
  <c r="ALU12" i="2"/>
  <c r="AMC12" i="2"/>
  <c r="AMK12" i="2"/>
  <c r="AMS12" i="2"/>
  <c r="ANA12" i="2"/>
  <c r="AKX13" i="2"/>
  <c r="ALF13" i="2"/>
  <c r="ALN13" i="2"/>
  <c r="ALV13" i="2"/>
  <c r="AMD13" i="2"/>
  <c r="AML13" i="2"/>
  <c r="AMT13" i="2"/>
  <c r="ANB13" i="2"/>
  <c r="AKY14" i="2"/>
  <c r="ALG14" i="2"/>
  <c r="ALO14" i="2"/>
  <c r="ALW14" i="2"/>
  <c r="AME14" i="2"/>
  <c r="AMM14" i="2"/>
  <c r="AMU14" i="2"/>
  <c r="ANC14" i="2"/>
  <c r="AKZ15" i="2"/>
  <c r="AKY5" i="2"/>
  <c r="ALG5" i="2"/>
  <c r="ALO5" i="2"/>
  <c r="ALW5" i="2"/>
  <c r="AME5" i="2"/>
  <c r="AMM5" i="2"/>
  <c r="AMU5" i="2"/>
  <c r="ANC5" i="2"/>
  <c r="AKZ6" i="2"/>
  <c r="ALH6" i="2"/>
  <c r="ALP6" i="2"/>
  <c r="ALX6" i="2"/>
  <c r="AMF6" i="2"/>
  <c r="AMN6" i="2"/>
  <c r="AMV6" i="2"/>
  <c r="AND6" i="2"/>
  <c r="ALA7" i="2"/>
  <c r="ALI7" i="2"/>
  <c r="ALQ7" i="2"/>
  <c r="ALY7" i="2"/>
  <c r="AMG7" i="2"/>
  <c r="AMO7" i="2"/>
  <c r="AMW7" i="2"/>
  <c r="ANE7" i="2"/>
  <c r="ALB8" i="2"/>
  <c r="ALJ8" i="2"/>
  <c r="ALR8" i="2"/>
  <c r="ALZ8" i="2"/>
  <c r="AMH8" i="2"/>
  <c r="AMP8" i="2"/>
  <c r="AMX8" i="2"/>
  <c r="ANF8" i="2"/>
  <c r="ALC9" i="2"/>
  <c r="ALK9" i="2"/>
  <c r="ALS9" i="2"/>
  <c r="AMA9" i="2"/>
  <c r="AMI9" i="2"/>
  <c r="AMQ9" i="2"/>
  <c r="AMY9" i="2"/>
  <c r="ALD10" i="2"/>
  <c r="ALL10" i="2"/>
  <c r="ALT10" i="2"/>
  <c r="AMB10" i="2"/>
  <c r="AMJ10" i="2"/>
  <c r="AMR10" i="2"/>
  <c r="AMZ10" i="2"/>
  <c r="AKW11" i="2"/>
  <c r="ALE11" i="2"/>
  <c r="ALM11" i="2"/>
  <c r="ALU11" i="2"/>
  <c r="AMC11" i="2"/>
  <c r="AMK11" i="2"/>
  <c r="AMS11" i="2"/>
  <c r="ANA11" i="2"/>
  <c r="AKX12" i="2"/>
  <c r="ALF12" i="2"/>
  <c r="ALN12" i="2"/>
  <c r="ALV12" i="2"/>
  <c r="AMD12" i="2"/>
  <c r="AML12" i="2"/>
  <c r="AMT12" i="2"/>
  <c r="ANB12" i="2"/>
  <c r="AKY13" i="2"/>
  <c r="ALG13" i="2"/>
  <c r="ALO13" i="2"/>
  <c r="ALW13" i="2"/>
  <c r="AME13" i="2"/>
  <c r="AMM13" i="2"/>
  <c r="AMU13" i="2"/>
  <c r="ANC13" i="2"/>
  <c r="AKZ14" i="2"/>
  <c r="ALH14" i="2"/>
  <c r="ALP14" i="2"/>
  <c r="ALX14" i="2"/>
  <c r="AMF14" i="2"/>
  <c r="AMN14" i="2"/>
  <c r="AMV14" i="2"/>
  <c r="AND14" i="2"/>
  <c r="ALZ5" i="2"/>
  <c r="AMA6" i="2"/>
  <c r="AMB7" i="2"/>
  <c r="AMC8" i="2"/>
  <c r="AMD9" i="2"/>
  <c r="AME10" i="2"/>
  <c r="AMF11" i="2"/>
  <c r="AMG12" i="2"/>
  <c r="AMH13" i="2"/>
  <c r="AMI14" i="2"/>
  <c r="ALE15" i="2"/>
  <c r="ALM15" i="2"/>
  <c r="ALU15" i="2"/>
  <c r="AMC15" i="2"/>
  <c r="AMK15" i="2"/>
  <c r="AMS15" i="2"/>
  <c r="ANA15" i="2"/>
  <c r="AKX16" i="2"/>
  <c r="ALF16" i="2"/>
  <c r="ALN16" i="2"/>
  <c r="ALV16" i="2"/>
  <c r="AMD16" i="2"/>
  <c r="AML16" i="2"/>
  <c r="AMT16" i="2"/>
  <c r="ANB16" i="2"/>
  <c r="AKY17" i="2"/>
  <c r="ALG17" i="2"/>
  <c r="ALO17" i="2"/>
  <c r="ALW17" i="2"/>
  <c r="AME17" i="2"/>
  <c r="AMM17" i="2"/>
  <c r="AMU17" i="2"/>
  <c r="ANC17" i="2"/>
  <c r="AKZ18" i="2"/>
  <c r="ALH18" i="2"/>
  <c r="ALP18" i="2"/>
  <c r="ALX18" i="2"/>
  <c r="AMF18" i="2"/>
  <c r="AMN18" i="2"/>
  <c r="AMV18" i="2"/>
  <c r="AND18" i="2"/>
  <c r="ALA19" i="2"/>
  <c r="ALI19" i="2"/>
  <c r="ALQ19" i="2"/>
  <c r="ALY19" i="2"/>
  <c r="AMG19" i="2"/>
  <c r="AMO19" i="2"/>
  <c r="AMW19" i="2"/>
  <c r="ANE19" i="2"/>
  <c r="ALB20" i="2"/>
  <c r="ALJ20" i="2"/>
  <c r="ALR20" i="2"/>
  <c r="ALZ20" i="2"/>
  <c r="AMH20" i="2"/>
  <c r="AMP20" i="2"/>
  <c r="AMX20" i="2"/>
  <c r="ANF20" i="2"/>
  <c r="ALC21" i="2"/>
  <c r="ALK21" i="2"/>
  <c r="ALS21" i="2"/>
  <c r="AMA21" i="2"/>
  <c r="AMI21" i="2"/>
  <c r="AMQ21" i="2"/>
  <c r="AMY21" i="2"/>
  <c r="ALD22" i="2"/>
  <c r="ALL22" i="2"/>
  <c r="ALT22" i="2"/>
  <c r="AMB22" i="2"/>
  <c r="AMJ22" i="2"/>
  <c r="AMR22" i="2"/>
  <c r="AMZ22" i="2"/>
  <c r="AKV8" i="2"/>
  <c r="AKV16" i="2"/>
  <c r="AKV6" i="2"/>
  <c r="AKU14" i="2"/>
  <c r="AKU22" i="2"/>
  <c r="ALM16" i="2"/>
  <c r="ALO18" i="2"/>
  <c r="ALP19" i="2"/>
  <c r="ALI20" i="2"/>
  <c r="ALB21" i="2"/>
  <c r="AMX21" i="2"/>
  <c r="AMY22" i="2"/>
  <c r="AMH5" i="2"/>
  <c r="AMI6" i="2"/>
  <c r="AMJ7" i="2"/>
  <c r="AMK8" i="2"/>
  <c r="AML9" i="2"/>
  <c r="AMM10" i="2"/>
  <c r="AMN11" i="2"/>
  <c r="AMO12" i="2"/>
  <c r="AMP13" i="2"/>
  <c r="AMQ14" i="2"/>
  <c r="ALF15" i="2"/>
  <c r="ALN15" i="2"/>
  <c r="ALV15" i="2"/>
  <c r="AMD15" i="2"/>
  <c r="AML15" i="2"/>
  <c r="AMT15" i="2"/>
  <c r="ANB15" i="2"/>
  <c r="AKY16" i="2"/>
  <c r="ALG16" i="2"/>
  <c r="ALO16" i="2"/>
  <c r="ALW16" i="2"/>
  <c r="AME16" i="2"/>
  <c r="AMM16" i="2"/>
  <c r="AMU16" i="2"/>
  <c r="ANC16" i="2"/>
  <c r="AKZ17" i="2"/>
  <c r="ALH17" i="2"/>
  <c r="ALP17" i="2"/>
  <c r="ALX17" i="2"/>
  <c r="AMF17" i="2"/>
  <c r="AMN17" i="2"/>
  <c r="AMV17" i="2"/>
  <c r="AND17" i="2"/>
  <c r="ALA18" i="2"/>
  <c r="ALI18" i="2"/>
  <c r="ALQ18" i="2"/>
  <c r="ALY18" i="2"/>
  <c r="AMG18" i="2"/>
  <c r="AMO18" i="2"/>
  <c r="AMW18" i="2"/>
  <c r="ANE18" i="2"/>
  <c r="ALB19" i="2"/>
  <c r="ALJ19" i="2"/>
  <c r="ALR19" i="2"/>
  <c r="ALZ19" i="2"/>
  <c r="AMH19" i="2"/>
  <c r="AMP19" i="2"/>
  <c r="AMX19" i="2"/>
  <c r="ANF19" i="2"/>
  <c r="ALC20" i="2"/>
  <c r="ALK20" i="2"/>
  <c r="ALS20" i="2"/>
  <c r="AMA20" i="2"/>
  <c r="AMI20" i="2"/>
  <c r="AMQ20" i="2"/>
  <c r="AMY20" i="2"/>
  <c r="ALD21" i="2"/>
  <c r="ALL21" i="2"/>
  <c r="ALT21" i="2"/>
  <c r="AMB21" i="2"/>
  <c r="AMJ21" i="2"/>
  <c r="AMR21" i="2"/>
  <c r="AMZ21" i="2"/>
  <c r="AKW22" i="2"/>
  <c r="ALE22" i="2"/>
  <c r="ALM22" i="2"/>
  <c r="ALU22" i="2"/>
  <c r="AMC22" i="2"/>
  <c r="AMK22" i="2"/>
  <c r="AMS22" i="2"/>
  <c r="ANA22" i="2"/>
  <c r="AKV9" i="2"/>
  <c r="AKV17" i="2"/>
  <c r="AKV5" i="2"/>
  <c r="AKU15" i="2"/>
  <c r="AKU7" i="2"/>
  <c r="ALF17" i="2"/>
  <c r="ANB17" i="2"/>
  <c r="ALW18" i="2"/>
  <c r="ANC18" i="2"/>
  <c r="AND19" i="2"/>
  <c r="AMO20" i="2"/>
  <c r="ALZ21" i="2"/>
  <c r="ALK22" i="2"/>
  <c r="AKU13" i="2"/>
  <c r="AMP5" i="2"/>
  <c r="AMQ6" i="2"/>
  <c r="AMR7" i="2"/>
  <c r="AMS8" i="2"/>
  <c r="AMT9" i="2"/>
  <c r="AMU10" i="2"/>
  <c r="AMV11" i="2"/>
  <c r="AMW12" i="2"/>
  <c r="AMX13" i="2"/>
  <c r="AMY14" i="2"/>
  <c r="ALG15" i="2"/>
  <c r="ALO15" i="2"/>
  <c r="ALW15" i="2"/>
  <c r="AME15" i="2"/>
  <c r="AMM15" i="2"/>
  <c r="AMU15" i="2"/>
  <c r="ANC15" i="2"/>
  <c r="AKZ16" i="2"/>
  <c r="ALH16" i="2"/>
  <c r="ALP16" i="2"/>
  <c r="ALX16" i="2"/>
  <c r="AMF16" i="2"/>
  <c r="AMN16" i="2"/>
  <c r="AMV16" i="2"/>
  <c r="AND16" i="2"/>
  <c r="ALA17" i="2"/>
  <c r="ALI17" i="2"/>
  <c r="ALQ17" i="2"/>
  <c r="ALY17" i="2"/>
  <c r="AMG17" i="2"/>
  <c r="AMO17" i="2"/>
  <c r="AMW17" i="2"/>
  <c r="ANE17" i="2"/>
  <c r="ALB18" i="2"/>
  <c r="ALJ18" i="2"/>
  <c r="ALR18" i="2"/>
  <c r="ALZ18" i="2"/>
  <c r="AMH18" i="2"/>
  <c r="AMP18" i="2"/>
  <c r="AMX18" i="2"/>
  <c r="ANF18" i="2"/>
  <c r="ALC19" i="2"/>
  <c r="ALK19" i="2"/>
  <c r="ALS19" i="2"/>
  <c r="AMA19" i="2"/>
  <c r="AMI19" i="2"/>
  <c r="AMQ19" i="2"/>
  <c r="AMY19" i="2"/>
  <c r="ALD20" i="2"/>
  <c r="ALL20" i="2"/>
  <c r="ALT20" i="2"/>
  <c r="AMB20" i="2"/>
  <c r="AMJ20" i="2"/>
  <c r="AMR20" i="2"/>
  <c r="AMZ20" i="2"/>
  <c r="AKW21" i="2"/>
  <c r="ALE21" i="2"/>
  <c r="ALM21" i="2"/>
  <c r="ALU21" i="2"/>
  <c r="AMC21" i="2"/>
  <c r="AMK21" i="2"/>
  <c r="AMS21" i="2"/>
  <c r="ANA21" i="2"/>
  <c r="AKX22" i="2"/>
  <c r="ALF22" i="2"/>
  <c r="ALN22" i="2"/>
  <c r="ALV22" i="2"/>
  <c r="AMD22" i="2"/>
  <c r="AML22" i="2"/>
  <c r="AMT22" i="2"/>
  <c r="ANB22" i="2"/>
  <c r="AKV10" i="2"/>
  <c r="AKV18" i="2"/>
  <c r="AKU8" i="2"/>
  <c r="AKU16" i="2"/>
  <c r="AKU5" i="2"/>
  <c r="AMK16" i="2"/>
  <c r="AME18" i="2"/>
  <c r="ALX19" i="2"/>
  <c r="ALA20" i="2"/>
  <c r="ANE20" i="2"/>
  <c r="AMP21" i="2"/>
  <c r="AMI22" i="2"/>
  <c r="AMX5" i="2"/>
  <c r="AMY6" i="2"/>
  <c r="AMZ7" i="2"/>
  <c r="ANA8" i="2"/>
  <c r="ANB9" i="2"/>
  <c r="ANC10" i="2"/>
  <c r="AND11" i="2"/>
  <c r="ANE12" i="2"/>
  <c r="ANF13" i="2"/>
  <c r="ALH15" i="2"/>
  <c r="ALP15" i="2"/>
  <c r="ALX15" i="2"/>
  <c r="AMF15" i="2"/>
  <c r="AMN15" i="2"/>
  <c r="AMV15" i="2"/>
  <c r="AND15" i="2"/>
  <c r="ALA16" i="2"/>
  <c r="ALI16" i="2"/>
  <c r="ALQ16" i="2"/>
  <c r="ALY16" i="2"/>
  <c r="AMG16" i="2"/>
  <c r="AMO16" i="2"/>
  <c r="AMW16" i="2"/>
  <c r="ANE16" i="2"/>
  <c r="ALB17" i="2"/>
  <c r="ALJ17" i="2"/>
  <c r="ALR17" i="2"/>
  <c r="ALZ17" i="2"/>
  <c r="AMH17" i="2"/>
  <c r="AMP17" i="2"/>
  <c r="AMX17" i="2"/>
  <c r="ANF17" i="2"/>
  <c r="ALC18" i="2"/>
  <c r="ALK18" i="2"/>
  <c r="ALS18" i="2"/>
  <c r="AMA18" i="2"/>
  <c r="AMI18" i="2"/>
  <c r="AMQ18" i="2"/>
  <c r="AMY18" i="2"/>
  <c r="ALD19" i="2"/>
  <c r="ALL19" i="2"/>
  <c r="ALT19" i="2"/>
  <c r="AMB19" i="2"/>
  <c r="AMJ19" i="2"/>
  <c r="AMR19" i="2"/>
  <c r="AMZ19" i="2"/>
  <c r="AKW20" i="2"/>
  <c r="ALE20" i="2"/>
  <c r="ALM20" i="2"/>
  <c r="ALU20" i="2"/>
  <c r="AMC20" i="2"/>
  <c r="AMK20" i="2"/>
  <c r="AMS20" i="2"/>
  <c r="ANA20" i="2"/>
  <c r="AKX21" i="2"/>
  <c r="ALF21" i="2"/>
  <c r="ALN21" i="2"/>
  <c r="ALV21" i="2"/>
  <c r="AMD21" i="2"/>
  <c r="AML21" i="2"/>
  <c r="AMT21" i="2"/>
  <c r="ANB21" i="2"/>
  <c r="AKY22" i="2"/>
  <c r="ALG22" i="2"/>
  <c r="ALO22" i="2"/>
  <c r="ALW22" i="2"/>
  <c r="AME22" i="2"/>
  <c r="AMM22" i="2"/>
  <c r="AMU22" i="2"/>
  <c r="ANC22" i="2"/>
  <c r="AKV11" i="2"/>
  <c r="AKV19" i="2"/>
  <c r="AKU9" i="2"/>
  <c r="AKU17" i="2"/>
  <c r="AKU6" i="2"/>
  <c r="ALU16" i="2"/>
  <c r="AKZ19" i="2"/>
  <c r="AMG20" i="2"/>
  <c r="AMH21" i="2"/>
  <c r="AMQ22" i="2"/>
  <c r="ANF5" i="2"/>
  <c r="AKW8" i="2"/>
  <c r="AKX9" i="2"/>
  <c r="AKY10" i="2"/>
  <c r="AKZ11" i="2"/>
  <c r="ALA12" i="2"/>
  <c r="ALB13" i="2"/>
  <c r="ALC14" i="2"/>
  <c r="ALA15" i="2"/>
  <c r="ALI15" i="2"/>
  <c r="ALQ15" i="2"/>
  <c r="ALY15" i="2"/>
  <c r="AMG15" i="2"/>
  <c r="AMO15" i="2"/>
  <c r="AMW15" i="2"/>
  <c r="ANE15" i="2"/>
  <c r="ALB16" i="2"/>
  <c r="ALJ16" i="2"/>
  <c r="ALR16" i="2"/>
  <c r="ALZ16" i="2"/>
  <c r="AMH16" i="2"/>
  <c r="AMP16" i="2"/>
  <c r="AMX16" i="2"/>
  <c r="ANF16" i="2"/>
  <c r="ALC17" i="2"/>
  <c r="ALK17" i="2"/>
  <c r="ALS17" i="2"/>
  <c r="AMA17" i="2"/>
  <c r="AMI17" i="2"/>
  <c r="AMQ17" i="2"/>
  <c r="AMY17" i="2"/>
  <c r="ALD18" i="2"/>
  <c r="ALL18" i="2"/>
  <c r="ALT18" i="2"/>
  <c r="AMB18" i="2"/>
  <c r="AMJ18" i="2"/>
  <c r="AMR18" i="2"/>
  <c r="AMZ18" i="2"/>
  <c r="AKW19" i="2"/>
  <c r="ALE19" i="2"/>
  <c r="ALM19" i="2"/>
  <c r="ALU19" i="2"/>
  <c r="AMC19" i="2"/>
  <c r="AMK19" i="2"/>
  <c r="AMS19" i="2"/>
  <c r="ANA19" i="2"/>
  <c r="AKX20" i="2"/>
  <c r="ALF20" i="2"/>
  <c r="ALN20" i="2"/>
  <c r="ALV20" i="2"/>
  <c r="AMD20" i="2"/>
  <c r="AML20" i="2"/>
  <c r="AMT20" i="2"/>
  <c r="ANB20" i="2"/>
  <c r="AKY21" i="2"/>
  <c r="ALG21" i="2"/>
  <c r="ALO21" i="2"/>
  <c r="ALW21" i="2"/>
  <c r="AME21" i="2"/>
  <c r="AMM21" i="2"/>
  <c r="AMU21" i="2"/>
  <c r="ANC21" i="2"/>
  <c r="AKZ22" i="2"/>
  <c r="ALH22" i="2"/>
  <c r="ALP22" i="2"/>
  <c r="ALX22" i="2"/>
  <c r="AMF22" i="2"/>
  <c r="AMN22" i="2"/>
  <c r="AMV22" i="2"/>
  <c r="AND22" i="2"/>
  <c r="AKV12" i="2"/>
  <c r="AKV20" i="2"/>
  <c r="AKU10" i="2"/>
  <c r="AKU18" i="2"/>
  <c r="ANA16" i="2"/>
  <c r="ALH19" i="2"/>
  <c r="ALQ20" i="2"/>
  <c r="ALR21" i="2"/>
  <c r="ALS22" i="2"/>
  <c r="AKV7" i="2"/>
  <c r="ALB5" i="2"/>
  <c r="ALC6" i="2"/>
  <c r="ALD7" i="2"/>
  <c r="ALE8" i="2"/>
  <c r="ALF9" i="2"/>
  <c r="ALG10" i="2"/>
  <c r="ALH11" i="2"/>
  <c r="ALI12" i="2"/>
  <c r="ALJ13" i="2"/>
  <c r="ALK14" i="2"/>
  <c r="ALB15" i="2"/>
  <c r="ALJ15" i="2"/>
  <c r="ALR15" i="2"/>
  <c r="ALZ15" i="2"/>
  <c r="AMH15" i="2"/>
  <c r="AMP15" i="2"/>
  <c r="AMX15" i="2"/>
  <c r="ANF15" i="2"/>
  <c r="ALC16" i="2"/>
  <c r="ALK16" i="2"/>
  <c r="ALS16" i="2"/>
  <c r="AMA16" i="2"/>
  <c r="AMI16" i="2"/>
  <c r="AMQ16" i="2"/>
  <c r="AMY16" i="2"/>
  <c r="ALD17" i="2"/>
  <c r="ALL17" i="2"/>
  <c r="ALT17" i="2"/>
  <c r="AMB17" i="2"/>
  <c r="AMJ17" i="2"/>
  <c r="AMR17" i="2"/>
  <c r="AMZ17" i="2"/>
  <c r="AKW18" i="2"/>
  <c r="ALE18" i="2"/>
  <c r="ALM18" i="2"/>
  <c r="ALU18" i="2"/>
  <c r="AMC18" i="2"/>
  <c r="AMK18" i="2"/>
  <c r="AMS18" i="2"/>
  <c r="ANA18" i="2"/>
  <c r="AKX19" i="2"/>
  <c r="ALF19" i="2"/>
  <c r="ALN19" i="2"/>
  <c r="ALV19" i="2"/>
  <c r="AMD19" i="2"/>
  <c r="AML19" i="2"/>
  <c r="AMT19" i="2"/>
  <c r="ANB19" i="2"/>
  <c r="AKY20" i="2"/>
  <c r="ALG20" i="2"/>
  <c r="ALO20" i="2"/>
  <c r="ALW20" i="2"/>
  <c r="AME20" i="2"/>
  <c r="AMM20" i="2"/>
  <c r="AMU20" i="2"/>
  <c r="ANC20" i="2"/>
  <c r="AKZ21" i="2"/>
  <c r="ALH21" i="2"/>
  <c r="ALP21" i="2"/>
  <c r="ALX21" i="2"/>
  <c r="AMF21" i="2"/>
  <c r="AMN21" i="2"/>
  <c r="AMV21" i="2"/>
  <c r="AND21" i="2"/>
  <c r="ALA22" i="2"/>
  <c r="ALI22" i="2"/>
  <c r="ALQ22" i="2"/>
  <c r="ALY22" i="2"/>
  <c r="AMG22" i="2"/>
  <c r="AMO22" i="2"/>
  <c r="AMW22" i="2"/>
  <c r="ANE22" i="2"/>
  <c r="AKV13" i="2"/>
  <c r="AKV21" i="2"/>
  <c r="AKU11" i="2"/>
  <c r="AKU19" i="2"/>
  <c r="AKX17" i="2"/>
  <c r="ALG18" i="2"/>
  <c r="AMU18" i="2"/>
  <c r="AMN19" i="2"/>
  <c r="ALY20" i="2"/>
  <c r="ALJ21" i="2"/>
  <c r="ALC22" i="2"/>
  <c r="ALJ5" i="2"/>
  <c r="ALK6" i="2"/>
  <c r="ALL7" i="2"/>
  <c r="ALM8" i="2"/>
  <c r="ALN9" i="2"/>
  <c r="ALO10" i="2"/>
  <c r="ALP11" i="2"/>
  <c r="ALQ12" i="2"/>
  <c r="ALR13" i="2"/>
  <c r="ALS14" i="2"/>
  <c r="ALC15" i="2"/>
  <c r="ALK15" i="2"/>
  <c r="ALS15" i="2"/>
  <c r="AMA15" i="2"/>
  <c r="AMI15" i="2"/>
  <c r="AMQ15" i="2"/>
  <c r="AMY15" i="2"/>
  <c r="ALD16" i="2"/>
  <c r="ALL16" i="2"/>
  <c r="ALT16" i="2"/>
  <c r="AMB16" i="2"/>
  <c r="AMJ16" i="2"/>
  <c r="AMR16" i="2"/>
  <c r="AMZ16" i="2"/>
  <c r="AKW17" i="2"/>
  <c r="ALE17" i="2"/>
  <c r="ALM17" i="2"/>
  <c r="ALU17" i="2"/>
  <c r="AMC17" i="2"/>
  <c r="AMK17" i="2"/>
  <c r="AMS17" i="2"/>
  <c r="ANA17" i="2"/>
  <c r="AKX18" i="2"/>
  <c r="ALF18" i="2"/>
  <c r="ALN18" i="2"/>
  <c r="ALV18" i="2"/>
  <c r="AMD18" i="2"/>
  <c r="AML18" i="2"/>
  <c r="AMT18" i="2"/>
  <c r="ANB18" i="2"/>
  <c r="AKY19" i="2"/>
  <c r="ALG19" i="2"/>
  <c r="ALO19" i="2"/>
  <c r="ALW19" i="2"/>
  <c r="AME19" i="2"/>
  <c r="AMM19" i="2"/>
  <c r="AMU19" i="2"/>
  <c r="ANC19" i="2"/>
  <c r="AKZ20" i="2"/>
  <c r="ALH20" i="2"/>
  <c r="ALP20" i="2"/>
  <c r="ALX20" i="2"/>
  <c r="AMF20" i="2"/>
  <c r="AMN20" i="2"/>
  <c r="AMV20" i="2"/>
  <c r="AND20" i="2"/>
  <c r="ALA21" i="2"/>
  <c r="ALI21" i="2"/>
  <c r="ALQ21" i="2"/>
  <c r="ALY21" i="2"/>
  <c r="AMG21" i="2"/>
  <c r="AMO21" i="2"/>
  <c r="AMW21" i="2"/>
  <c r="ANE21" i="2"/>
  <c r="ALB22" i="2"/>
  <c r="ALJ22" i="2"/>
  <c r="ALR22" i="2"/>
  <c r="ALZ22" i="2"/>
  <c r="AMH22" i="2"/>
  <c r="AMP22" i="2"/>
  <c r="AMX22" i="2"/>
  <c r="ANF22" i="2"/>
  <c r="AKV14" i="2"/>
  <c r="AKV22" i="2"/>
  <c r="AKU12" i="2"/>
  <c r="AKU20" i="2"/>
  <c r="AMV19" i="2"/>
  <c r="AMA22" i="2"/>
  <c r="ALR5" i="2"/>
  <c r="ALS6" i="2"/>
  <c r="ALT7" i="2"/>
  <c r="ALU8" i="2"/>
  <c r="ALV9" i="2"/>
  <c r="ALW10" i="2"/>
  <c r="ALX11" i="2"/>
  <c r="ALY12" i="2"/>
  <c r="ALZ13" i="2"/>
  <c r="AMA14" i="2"/>
  <c r="ALD15" i="2"/>
  <c r="ALL15" i="2"/>
  <c r="ALT15" i="2"/>
  <c r="AMB15" i="2"/>
  <c r="AMJ15" i="2"/>
  <c r="AMR15" i="2"/>
  <c r="AMZ15" i="2"/>
  <c r="AKW16" i="2"/>
  <c r="ALE16" i="2"/>
  <c r="AMC16" i="2"/>
  <c r="AMS16" i="2"/>
  <c r="ALN17" i="2"/>
  <c r="ALV17" i="2"/>
  <c r="AMD17" i="2"/>
  <c r="AML17" i="2"/>
  <c r="AMT17" i="2"/>
  <c r="AKY18" i="2"/>
  <c r="AMM18" i="2"/>
  <c r="AMF19" i="2"/>
  <c r="AMW20" i="2"/>
  <c r="ANF21" i="2"/>
  <c r="AKV15" i="2"/>
  <c r="AGU3" i="1" a="1"/>
  <c r="AHS3" i="1" s="1"/>
  <c r="AEE3" i="1" a="1"/>
  <c r="AEL3" i="1" s="1"/>
  <c r="ABO3" i="1" a="1"/>
  <c r="ADH3" i="1" s="1"/>
  <c r="YC3" i="1"/>
  <c r="YY3" i="1" a="1"/>
  <c r="YZ3" i="1" s="1"/>
  <c r="XU3" i="1"/>
  <c r="XI3" i="1"/>
  <c r="XH3" i="1"/>
  <c r="XA3" i="1"/>
  <c r="YW3" i="1"/>
  <c r="WZ3" i="1"/>
  <c r="YS3" i="1"/>
  <c r="WO3" i="1"/>
  <c r="XX3" i="1"/>
  <c r="YV3" i="1"/>
  <c r="XE3" i="1"/>
  <c r="XY3" i="1"/>
  <c r="YO3" i="1"/>
  <c r="YN3" i="1"/>
  <c r="XQ3" i="1"/>
  <c r="WW3" i="1"/>
  <c r="YK3" i="1"/>
  <c r="XP3" i="1"/>
  <c r="WS3" i="1"/>
  <c r="YG3" i="1"/>
  <c r="XM3" i="1"/>
  <c r="WR3" i="1"/>
  <c r="YF3" i="1"/>
  <c r="TV3" i="1" a="1"/>
  <c r="TV3" i="1" s="1"/>
  <c r="YU3" i="1"/>
  <c r="YM3" i="1"/>
  <c r="YE3" i="1"/>
  <c r="XW3" i="1"/>
  <c r="XO3" i="1"/>
  <c r="XG3" i="1"/>
  <c r="WY3" i="1"/>
  <c r="WQ3" i="1"/>
  <c r="YT3" i="1"/>
  <c r="YL3" i="1"/>
  <c r="YD3" i="1"/>
  <c r="XV3" i="1"/>
  <c r="XN3" i="1"/>
  <c r="XF3" i="1"/>
  <c r="WX3" i="1"/>
  <c r="WP3" i="1"/>
  <c r="YR3" i="1"/>
  <c r="YJ3" i="1"/>
  <c r="YB3" i="1"/>
  <c r="XT3" i="1"/>
  <c r="XL3" i="1"/>
  <c r="XD3" i="1"/>
  <c r="WV3" i="1"/>
  <c r="WN3" i="1"/>
  <c r="YQ3" i="1"/>
  <c r="YI3" i="1"/>
  <c r="YA3" i="1"/>
  <c r="XS3" i="1"/>
  <c r="XK3" i="1"/>
  <c r="XC3" i="1"/>
  <c r="WU3" i="1"/>
  <c r="WM3" i="1"/>
  <c r="YX3" i="1"/>
  <c r="YP3" i="1"/>
  <c r="YH3" i="1"/>
  <c r="XZ3" i="1"/>
  <c r="XR3" i="1"/>
  <c r="XJ3" i="1"/>
  <c r="XB3" i="1"/>
  <c r="WT3" i="1"/>
  <c r="RI3" i="1" a="1"/>
  <c r="RO3" i="1" s="1"/>
  <c r="OS3" i="1" a="1"/>
  <c r="OX3" i="1" s="1"/>
  <c r="MF3" i="1" a="1"/>
  <c r="MM3" i="1" s="1"/>
  <c r="JS3" i="1" a="1"/>
  <c r="JS3" i="1" s="1"/>
  <c r="HF3" i="1" a="1"/>
  <c r="HT3" i="1" s="1"/>
  <c r="EP3" i="1" a="1"/>
  <c r="EP3" i="1" s="1"/>
  <c r="BZ3" i="1" a="1"/>
  <c r="CU3" i="1" s="1"/>
  <c r="AQZ22" i="2" l="1"/>
  <c r="AOM22" i="2"/>
  <c r="AQT16" i="2"/>
  <c r="AOG16" i="2"/>
  <c r="ATG16" i="2" s="1"/>
  <c r="ARV21" i="2"/>
  <c r="API21" i="2"/>
  <c r="ARH15" i="2"/>
  <c r="AOU15" i="2"/>
  <c r="ATU15" i="2" s="1"/>
  <c r="APX20" i="2"/>
  <c r="ANK20" i="2"/>
  <c r="AQB13" i="2"/>
  <c r="ANO13" i="2"/>
  <c r="ASO13" i="2" s="1"/>
  <c r="ARY18" i="2"/>
  <c r="APL18" i="2"/>
  <c r="AQA17" i="2"/>
  <c r="ANN17" i="2"/>
  <c r="ASN17" i="2" s="1"/>
  <c r="ARZ21" i="2"/>
  <c r="APM21" i="2"/>
  <c r="ARN11" i="2"/>
  <c r="APA11" i="2"/>
  <c r="AUA11" i="2" s="1"/>
  <c r="AQA19" i="2"/>
  <c r="ANN19" i="2"/>
  <c r="AQH14" i="2"/>
  <c r="ANU14" i="2"/>
  <c r="ASU14" i="2" s="1"/>
  <c r="ASF8" i="2"/>
  <c r="APS8" i="2"/>
  <c r="APX13" i="2"/>
  <c r="ANK13" i="2"/>
  <c r="ASK13" i="2" s="1"/>
  <c r="ART5" i="2"/>
  <c r="APG5" i="2"/>
  <c r="ARN8" i="2"/>
  <c r="APA8" i="2"/>
  <c r="AUA8" i="2" s="1"/>
  <c r="ARG10" i="2"/>
  <c r="AOT10" i="2"/>
  <c r="AQS13" i="2"/>
  <c r="AOF13" i="2"/>
  <c r="ATF13" i="2" s="1"/>
  <c r="AQB14" i="2"/>
  <c r="ANO14" i="2"/>
  <c r="ARW5" i="2"/>
  <c r="APJ5" i="2"/>
  <c r="AUJ5" i="2" s="1"/>
  <c r="ASG14" i="2"/>
  <c r="APT14" i="2"/>
  <c r="ARF19" i="2"/>
  <c r="AOS19" i="2"/>
  <c r="ATS19" i="2" s="1"/>
  <c r="ARS16" i="2"/>
  <c r="APF16" i="2"/>
  <c r="AQT15" i="2"/>
  <c r="AOG15" i="2"/>
  <c r="ATG15" i="2" s="1"/>
  <c r="AQV9" i="2"/>
  <c r="AOI9" i="2"/>
  <c r="AQR22" i="2"/>
  <c r="AOE22" i="2"/>
  <c r="ATE22" i="2" s="1"/>
  <c r="AQQ21" i="2"/>
  <c r="AOD21" i="2"/>
  <c r="AQP20" i="2"/>
  <c r="AOC20" i="2"/>
  <c r="ATC20" i="2" s="1"/>
  <c r="AQO19" i="2"/>
  <c r="AOB19" i="2"/>
  <c r="AQN18" i="2"/>
  <c r="AOA18" i="2"/>
  <c r="ATA18" i="2" s="1"/>
  <c r="AQM17" i="2"/>
  <c r="ANZ17" i="2"/>
  <c r="AQL16" i="2"/>
  <c r="ANY16" i="2"/>
  <c r="ASY16" i="2" s="1"/>
  <c r="AQC15" i="2"/>
  <c r="ANP15" i="2"/>
  <c r="AQL7" i="2"/>
  <c r="ANY7" i="2"/>
  <c r="ASY7" i="2" s="1"/>
  <c r="AQG18" i="2"/>
  <c r="ANT18" i="2"/>
  <c r="ARO22" i="2"/>
  <c r="APB22" i="2"/>
  <c r="AUB22" i="2" s="1"/>
  <c r="ARN21" i="2"/>
  <c r="APA21" i="2"/>
  <c r="AOZ20" i="2"/>
  <c r="ARM20" i="2"/>
  <c r="ARL19" i="2"/>
  <c r="AOY19" i="2"/>
  <c r="ARK18" i="2"/>
  <c r="AOX18" i="2"/>
  <c r="ATX18" i="2" s="1"/>
  <c r="ARJ17" i="2"/>
  <c r="AOW17" i="2"/>
  <c r="AON16" i="2"/>
  <c r="ARA16" i="2"/>
  <c r="AQZ15" i="2"/>
  <c r="AOM15" i="2"/>
  <c r="AQG10" i="2"/>
  <c r="ANT10" i="2"/>
  <c r="AST10" i="2" s="1"/>
  <c r="AQR21" i="2"/>
  <c r="AOE21" i="2"/>
  <c r="ASD22" i="2"/>
  <c r="APQ22" i="2"/>
  <c r="AUQ22" i="2" s="1"/>
  <c r="ASC21" i="2"/>
  <c r="APP21" i="2"/>
  <c r="ASB20" i="2"/>
  <c r="APO20" i="2"/>
  <c r="AUO20" i="2" s="1"/>
  <c r="ASA19" i="2"/>
  <c r="APN19" i="2"/>
  <c r="ARZ18" i="2"/>
  <c r="APM18" i="2"/>
  <c r="AUM18" i="2" s="1"/>
  <c r="ARQ17" i="2"/>
  <c r="APD17" i="2"/>
  <c r="ARP16" i="2"/>
  <c r="APC16" i="2"/>
  <c r="AUC16" i="2" s="1"/>
  <c r="ARO15" i="2"/>
  <c r="APB15" i="2"/>
  <c r="AQA12" i="2"/>
  <c r="ANN12" i="2"/>
  <c r="ASN12" i="2" s="1"/>
  <c r="ARG20" i="2"/>
  <c r="AOT20" i="2"/>
  <c r="ASC22" i="2"/>
  <c r="APP22" i="2"/>
  <c r="AUP22" i="2" s="1"/>
  <c r="ASB21" i="2"/>
  <c r="APO21" i="2"/>
  <c r="ASA20" i="2"/>
  <c r="APN20" i="2"/>
  <c r="AUN20" i="2" s="1"/>
  <c r="ARZ19" i="2"/>
  <c r="APM19" i="2"/>
  <c r="ARQ18" i="2"/>
  <c r="APD18" i="2"/>
  <c r="AUD18" i="2" s="1"/>
  <c r="ARP17" i="2"/>
  <c r="APC17" i="2"/>
  <c r="ARO16" i="2"/>
  <c r="APB16" i="2"/>
  <c r="AUB16" i="2" s="1"/>
  <c r="ARN15" i="2"/>
  <c r="APA15" i="2"/>
  <c r="APP10" i="2"/>
  <c r="ASC10" i="2"/>
  <c r="ASE20" i="2"/>
  <c r="APR20" i="2"/>
  <c r="APV18" i="2"/>
  <c r="ANI18" i="2"/>
  <c r="ASI18" i="2" s="1"/>
  <c r="AQF22" i="2"/>
  <c r="ANS22" i="2"/>
  <c r="AQE21" i="2"/>
  <c r="ANR21" i="2"/>
  <c r="ASR21" i="2" s="1"/>
  <c r="AQD20" i="2"/>
  <c r="ANQ20" i="2"/>
  <c r="ASF18" i="2"/>
  <c r="APS18" i="2"/>
  <c r="AUS18" i="2" s="1"/>
  <c r="ASE17" i="2"/>
  <c r="APR17" i="2"/>
  <c r="ASD16" i="2"/>
  <c r="APQ16" i="2"/>
  <c r="AUQ16" i="2" s="1"/>
  <c r="ASC15" i="2"/>
  <c r="APP15" i="2"/>
  <c r="ARX13" i="2"/>
  <c r="APK13" i="2"/>
  <c r="AUK13" i="2" s="1"/>
  <c r="ARP5" i="2"/>
  <c r="APC5" i="2"/>
  <c r="ASB17" i="2"/>
  <c r="APO17" i="2"/>
  <c r="AUO17" i="2" s="1"/>
  <c r="ARS22" i="2"/>
  <c r="APF22" i="2"/>
  <c r="ARR21" i="2"/>
  <c r="APE21" i="2"/>
  <c r="AUE21" i="2" s="1"/>
  <c r="ARI20" i="2"/>
  <c r="AOV20" i="2"/>
  <c r="ARH19" i="2"/>
  <c r="AOU19" i="2"/>
  <c r="ATU19" i="2" s="1"/>
  <c r="ARG18" i="2"/>
  <c r="AOT18" i="2"/>
  <c r="ARF17" i="2"/>
  <c r="AOS17" i="2"/>
  <c r="ATS17" i="2" s="1"/>
  <c r="ARE16" i="2"/>
  <c r="AOR16" i="2"/>
  <c r="AOQ15" i="2"/>
  <c r="ARD15" i="2"/>
  <c r="ARM10" i="2"/>
  <c r="AOZ10" i="2"/>
  <c r="ANO21" i="2"/>
  <c r="AQB21" i="2"/>
  <c r="APV16" i="2"/>
  <c r="ANI16" i="2"/>
  <c r="AQD22" i="2"/>
  <c r="ANQ22" i="2"/>
  <c r="ASQ22" i="2" s="1"/>
  <c r="APS20" i="2"/>
  <c r="AUS20" i="2" s="1"/>
  <c r="ASF20" i="2"/>
  <c r="ASE19" i="2"/>
  <c r="APR19" i="2"/>
  <c r="AUR19" i="2" s="1"/>
  <c r="ASD18" i="2"/>
  <c r="APQ18" i="2"/>
  <c r="ASC17" i="2"/>
  <c r="APP17" i="2"/>
  <c r="AUP17" i="2" s="1"/>
  <c r="ASB16" i="2"/>
  <c r="APO16" i="2"/>
  <c r="ASA15" i="2"/>
  <c r="APN15" i="2"/>
  <c r="AUN15" i="2" s="1"/>
  <c r="ARH13" i="2"/>
  <c r="AOU13" i="2"/>
  <c r="AQZ5" i="2"/>
  <c r="AOM5" i="2"/>
  <c r="ATM5" i="2" s="1"/>
  <c r="APZ14" i="2"/>
  <c r="ANM14" i="2"/>
  <c r="APY13" i="2"/>
  <c r="ANL13" i="2"/>
  <c r="ASL13" i="2" s="1"/>
  <c r="APX12" i="2"/>
  <c r="ANK12" i="2"/>
  <c r="APW11" i="2"/>
  <c r="ANJ11" i="2"/>
  <c r="ASJ11" i="2" s="1"/>
  <c r="ARY9" i="2"/>
  <c r="APL9" i="2"/>
  <c r="ARX8" i="2"/>
  <c r="APK8" i="2"/>
  <c r="AUK8" i="2" s="1"/>
  <c r="ARW7" i="2"/>
  <c r="APJ7" i="2"/>
  <c r="ARV6" i="2"/>
  <c r="API6" i="2"/>
  <c r="AUI6" i="2" s="1"/>
  <c r="ARU5" i="2"/>
  <c r="APH5" i="2"/>
  <c r="APP14" i="2"/>
  <c r="ASC14" i="2"/>
  <c r="ASB13" i="2"/>
  <c r="APO13" i="2"/>
  <c r="APN12" i="2"/>
  <c r="ASA12" i="2"/>
  <c r="ARZ11" i="2"/>
  <c r="APM11" i="2"/>
  <c r="ARQ10" i="2"/>
  <c r="APD10" i="2"/>
  <c r="AUD10" i="2" s="1"/>
  <c r="ARP9" i="2"/>
  <c r="APC9" i="2"/>
  <c r="ARO8" i="2"/>
  <c r="APB8" i="2"/>
  <c r="AUB8" i="2" s="1"/>
  <c r="ARN7" i="2"/>
  <c r="APA7" i="2"/>
  <c r="ARM6" i="2"/>
  <c r="AOZ6" i="2"/>
  <c r="ATZ6" i="2" s="1"/>
  <c r="ARL5" i="2"/>
  <c r="AOY5" i="2"/>
  <c r="ART14" i="2"/>
  <c r="APG14" i="2"/>
  <c r="AUG14" i="2" s="1"/>
  <c r="ARS13" i="2"/>
  <c r="APF13" i="2"/>
  <c r="ARR12" i="2"/>
  <c r="APE12" i="2"/>
  <c r="AUE12" i="2" s="1"/>
  <c r="ARI11" i="2"/>
  <c r="AOV11" i="2"/>
  <c r="ARH10" i="2"/>
  <c r="AOU10" i="2"/>
  <c r="ATU10" i="2" s="1"/>
  <c r="ARG9" i="2"/>
  <c r="AOT9" i="2"/>
  <c r="ARF8" i="2"/>
  <c r="AOS8" i="2"/>
  <c r="ATS8" i="2" s="1"/>
  <c r="ARE7" i="2"/>
  <c r="AOR7" i="2"/>
  <c r="ARD6" i="2"/>
  <c r="AOQ6" i="2"/>
  <c r="ATQ6" i="2" s="1"/>
  <c r="ARC5" i="2"/>
  <c r="AOP5" i="2"/>
  <c r="AOX14" i="2"/>
  <c r="ARK14" i="2"/>
  <c r="ARJ13" i="2"/>
  <c r="AOW13" i="2"/>
  <c r="ARA12" i="2"/>
  <c r="AON12" i="2"/>
  <c r="ATN12" i="2" s="1"/>
  <c r="AQZ11" i="2"/>
  <c r="AOM11" i="2"/>
  <c r="AQY10" i="2"/>
  <c r="AOL10" i="2"/>
  <c r="ATL10" i="2" s="1"/>
  <c r="AQX9" i="2"/>
  <c r="AOK9" i="2"/>
  <c r="AQW8" i="2"/>
  <c r="AOJ8" i="2"/>
  <c r="ATJ8" i="2" s="1"/>
  <c r="AQV7" i="2"/>
  <c r="AOI7" i="2"/>
  <c r="AQU6" i="2"/>
  <c r="AOH6" i="2"/>
  <c r="ATH6" i="2" s="1"/>
  <c r="AQT5" i="2"/>
  <c r="AOG5" i="2"/>
  <c r="AQT14" i="2"/>
  <c r="AOG14" i="2"/>
  <c r="ATG14" i="2" s="1"/>
  <c r="AQK13" i="2"/>
  <c r="ANX13" i="2"/>
  <c r="AQJ12" i="2"/>
  <c r="ANW12" i="2"/>
  <c r="ASW12" i="2" s="1"/>
  <c r="AQI11" i="2"/>
  <c r="ANV11" i="2"/>
  <c r="AQH10" i="2"/>
  <c r="ANU10" i="2"/>
  <c r="ASU10" i="2" s="1"/>
  <c r="AQG9" i="2"/>
  <c r="ANT9" i="2"/>
  <c r="AQF8" i="2"/>
  <c r="ANS8" i="2"/>
  <c r="ASS8" i="2" s="1"/>
  <c r="AQE7" i="2"/>
  <c r="ANR7" i="2"/>
  <c r="AQD6" i="2"/>
  <c r="ANQ6" i="2"/>
  <c r="ASQ6" i="2" s="1"/>
  <c r="ASF14" i="2"/>
  <c r="APS14" i="2"/>
  <c r="ASE13" i="2"/>
  <c r="APR13" i="2"/>
  <c r="AUR13" i="2" s="1"/>
  <c r="APQ12" i="2"/>
  <c r="AUQ12" i="2" s="1"/>
  <c r="ASD12" i="2"/>
  <c r="APP11" i="2"/>
  <c r="ASC11" i="2"/>
  <c r="ASB10" i="2"/>
  <c r="APO10" i="2"/>
  <c r="APN9" i="2"/>
  <c r="ASA9" i="2"/>
  <c r="ARZ8" i="2"/>
  <c r="APM8" i="2"/>
  <c r="ARQ7" i="2"/>
  <c r="APD7" i="2"/>
  <c r="AUD7" i="2" s="1"/>
  <c r="ARP6" i="2"/>
  <c r="APC6" i="2"/>
  <c r="ARO5" i="2"/>
  <c r="APB5" i="2"/>
  <c r="AUB5" i="2" s="1"/>
  <c r="ARO14" i="2"/>
  <c r="APB14" i="2"/>
  <c r="ARN13" i="2"/>
  <c r="APA13" i="2"/>
  <c r="AUA13" i="2" s="1"/>
  <c r="ARM12" i="2"/>
  <c r="AOZ12" i="2"/>
  <c r="ARL11" i="2"/>
  <c r="AOY11" i="2"/>
  <c r="ATY11" i="2" s="1"/>
  <c r="AOX10" i="2"/>
  <c r="ATX10" i="2" s="1"/>
  <c r="ARK10" i="2"/>
  <c r="ARJ9" i="2"/>
  <c r="AOW9" i="2"/>
  <c r="ATW9" i="2" s="1"/>
  <c r="ARA8" i="2"/>
  <c r="AON8" i="2"/>
  <c r="AOM7" i="2"/>
  <c r="AQZ7" i="2"/>
  <c r="AQY6" i="2"/>
  <c r="AOL6" i="2"/>
  <c r="AQX5" i="2"/>
  <c r="AOK5" i="2"/>
  <c r="ATK5" i="2" s="1"/>
  <c r="ASG19" i="2"/>
  <c r="APT19" i="2"/>
  <c r="ASG10" i="2"/>
  <c r="APT10" i="2"/>
  <c r="AUT10" i="2" s="1"/>
  <c r="ARW20" i="2"/>
  <c r="APJ20" i="2"/>
  <c r="AQY21" i="2"/>
  <c r="AOL21" i="2"/>
  <c r="ATL21" i="2" s="1"/>
  <c r="AQK15" i="2"/>
  <c r="ANX15" i="2"/>
  <c r="ART19" i="2"/>
  <c r="APG19" i="2"/>
  <c r="AUG19" i="2" s="1"/>
  <c r="APV12" i="2"/>
  <c r="ANI12" i="2"/>
  <c r="ARX16" i="2"/>
  <c r="APK16" i="2"/>
  <c r="AUK16" i="2" s="1"/>
  <c r="APW20" i="2"/>
  <c r="ANJ20" i="2"/>
  <c r="AQN22" i="2"/>
  <c r="AOA22" i="2"/>
  <c r="ATA22" i="2" s="1"/>
  <c r="ARQ6" i="2"/>
  <c r="APD6" i="2"/>
  <c r="ARN17" i="2"/>
  <c r="APA17" i="2"/>
  <c r="AUA17" i="2" s="1"/>
  <c r="AQB20" i="2"/>
  <c r="ANO20" i="2"/>
  <c r="AQG13" i="2"/>
  <c r="ANT13" i="2"/>
  <c r="AST13" i="2" s="1"/>
  <c r="APZ15" i="2"/>
  <c r="ANM15" i="2"/>
  <c r="ARV7" i="2"/>
  <c r="API7" i="2"/>
  <c r="AUI7" i="2" s="1"/>
  <c r="ARP10" i="2"/>
  <c r="APC10" i="2"/>
  <c r="ARR13" i="2"/>
  <c r="APE13" i="2"/>
  <c r="AUE13" i="2" s="1"/>
  <c r="ARD7" i="2"/>
  <c r="AOQ7" i="2"/>
  <c r="AQP10" i="2"/>
  <c r="AOC10" i="2"/>
  <c r="ATC10" i="2" s="1"/>
  <c r="AQA13" i="2"/>
  <c r="ANN13" i="2"/>
  <c r="ARW14" i="2"/>
  <c r="APJ14" i="2"/>
  <c r="AUJ14" i="2" s="1"/>
  <c r="ASG9" i="2"/>
  <c r="APT9" i="2"/>
  <c r="ARM18" i="2"/>
  <c r="AOZ18" i="2"/>
  <c r="ATZ18" i="2" s="1"/>
  <c r="ARC16" i="2"/>
  <c r="AOP16" i="2"/>
  <c r="AQL15" i="2"/>
  <c r="ANY15" i="2"/>
  <c r="ASY15" i="2" s="1"/>
  <c r="AQU8" i="2"/>
  <c r="AOH8" i="2"/>
  <c r="APV22" i="2"/>
  <c r="ANI22" i="2"/>
  <c r="ASI22" i="2" s="1"/>
  <c r="AQJ22" i="2"/>
  <c r="ANW22" i="2"/>
  <c r="AQI21" i="2"/>
  <c r="ANV21" i="2"/>
  <c r="ASV21" i="2" s="1"/>
  <c r="AQH20" i="2"/>
  <c r="ANU20" i="2"/>
  <c r="AQG19" i="2"/>
  <c r="ANT19" i="2"/>
  <c r="AST19" i="2" s="1"/>
  <c r="AQF18" i="2"/>
  <c r="ANS18" i="2"/>
  <c r="AQE17" i="2"/>
  <c r="ANR17" i="2"/>
  <c r="ASR17" i="2" s="1"/>
  <c r="AQD16" i="2"/>
  <c r="ANQ16" i="2"/>
  <c r="AQS14" i="2"/>
  <c r="AOF14" i="2"/>
  <c r="ATF14" i="2" s="1"/>
  <c r="AQK6" i="2"/>
  <c r="ANX6" i="2"/>
  <c r="APX17" i="2"/>
  <c r="ANK17" i="2"/>
  <c r="ASK17" i="2" s="1"/>
  <c r="ARG22" i="2"/>
  <c r="AOT22" i="2"/>
  <c r="ARF21" i="2"/>
  <c r="AOS21" i="2"/>
  <c r="ATS21" i="2" s="1"/>
  <c r="ARE20" i="2"/>
  <c r="AOR20" i="2"/>
  <c r="ARD19" i="2"/>
  <c r="AOQ19" i="2"/>
  <c r="ATQ19" i="2" s="1"/>
  <c r="ARC18" i="2"/>
  <c r="AOP18" i="2"/>
  <c r="ARB17" i="2"/>
  <c r="AOO17" i="2"/>
  <c r="ATO17" i="2" s="1"/>
  <c r="AQS16" i="2"/>
  <c r="AOF16" i="2"/>
  <c r="AQR15" i="2"/>
  <c r="AOE15" i="2"/>
  <c r="ATE15" i="2" s="1"/>
  <c r="AQF9" i="2"/>
  <c r="ANS9" i="2"/>
  <c r="AQQ20" i="2"/>
  <c r="AOD20" i="2"/>
  <c r="ATD20" i="2" s="1"/>
  <c r="ARV22" i="2"/>
  <c r="API22" i="2"/>
  <c r="ARU21" i="2"/>
  <c r="APH21" i="2"/>
  <c r="AUH21" i="2" s="1"/>
  <c r="ART20" i="2"/>
  <c r="APG20" i="2"/>
  <c r="ARS19" i="2"/>
  <c r="APF19" i="2"/>
  <c r="AUF19" i="2" s="1"/>
  <c r="ARR18" i="2"/>
  <c r="APE18" i="2"/>
  <c r="ARI17" i="2"/>
  <c r="AOV17" i="2"/>
  <c r="ATV17" i="2" s="1"/>
  <c r="ARH16" i="2"/>
  <c r="AOU16" i="2"/>
  <c r="ARG15" i="2"/>
  <c r="AOT15" i="2"/>
  <c r="ATT15" i="2" s="1"/>
  <c r="APZ11" i="2"/>
  <c r="ANM11" i="2"/>
  <c r="ANM19" i="2"/>
  <c r="APZ19" i="2"/>
  <c r="ARU22" i="2"/>
  <c r="APH22" i="2"/>
  <c r="ART21" i="2"/>
  <c r="APG21" i="2"/>
  <c r="AUG21" i="2" s="1"/>
  <c r="ARS20" i="2"/>
  <c r="APF20" i="2"/>
  <c r="ARR19" i="2"/>
  <c r="APE19" i="2"/>
  <c r="AUE19" i="2" s="1"/>
  <c r="ARI18" i="2"/>
  <c r="AOV18" i="2"/>
  <c r="ARH17" i="2"/>
  <c r="AOU17" i="2"/>
  <c r="ATU17" i="2" s="1"/>
  <c r="ARG16" i="2"/>
  <c r="AOT16" i="2"/>
  <c r="ARF15" i="2"/>
  <c r="AOS15" i="2"/>
  <c r="ATS15" i="2" s="1"/>
  <c r="ASB9" i="2"/>
  <c r="APO9" i="2"/>
  <c r="AQA20" i="2"/>
  <c r="ANN20" i="2"/>
  <c r="ASN20" i="2" s="1"/>
  <c r="APV10" i="2"/>
  <c r="ANI10" i="2"/>
  <c r="APX22" i="2"/>
  <c r="ANK22" i="2"/>
  <c r="ASK22" i="2" s="1"/>
  <c r="APW21" i="2"/>
  <c r="ANJ21" i="2"/>
  <c r="ARY19" i="2"/>
  <c r="APL19" i="2"/>
  <c r="AUL19" i="2" s="1"/>
  <c r="ARX18" i="2"/>
  <c r="APK18" i="2"/>
  <c r="ARW17" i="2"/>
  <c r="APJ17" i="2"/>
  <c r="AUJ17" i="2" s="1"/>
  <c r="ARV16" i="2"/>
  <c r="API16" i="2"/>
  <c r="AUI16" i="2" s="1"/>
  <c r="APH15" i="2"/>
  <c r="ARU15" i="2"/>
  <c r="ARW12" i="2"/>
  <c r="APJ12" i="2"/>
  <c r="AQF17" i="2"/>
  <c r="ANS17" i="2"/>
  <c r="ASS17" i="2" s="1"/>
  <c r="ARK22" i="2"/>
  <c r="AOX22" i="2"/>
  <c r="ATX22" i="2" s="1"/>
  <c r="ARJ21" i="2"/>
  <c r="AOW21" i="2"/>
  <c r="ATW21" i="2" s="1"/>
  <c r="ARA20" i="2"/>
  <c r="AON20" i="2"/>
  <c r="AQZ19" i="2"/>
  <c r="AOM19" i="2"/>
  <c r="ATM19" i="2" s="1"/>
  <c r="AQY18" i="2"/>
  <c r="AOL18" i="2"/>
  <c r="ATL18" i="2" s="1"/>
  <c r="AQX17" i="2"/>
  <c r="AOK17" i="2"/>
  <c r="ATK17" i="2" s="1"/>
  <c r="AQW16" i="2"/>
  <c r="AOJ16" i="2"/>
  <c r="AQV15" i="2"/>
  <c r="AOI15" i="2"/>
  <c r="ATI15" i="2" s="1"/>
  <c r="ARL9" i="2"/>
  <c r="AOY9" i="2"/>
  <c r="ATY9" i="2" s="1"/>
  <c r="AQI20" i="2"/>
  <c r="ANV20" i="2"/>
  <c r="ASV20" i="2" s="1"/>
  <c r="APV8" i="2"/>
  <c r="ANI8" i="2"/>
  <c r="ARY21" i="2"/>
  <c r="APL21" i="2"/>
  <c r="AUL21" i="2" s="1"/>
  <c r="APK20" i="2"/>
  <c r="ARX20" i="2"/>
  <c r="ARW19" i="2"/>
  <c r="APJ19" i="2"/>
  <c r="AUJ19" i="2" s="1"/>
  <c r="ARV18" i="2"/>
  <c r="API18" i="2"/>
  <c r="ARU17" i="2"/>
  <c r="APH17" i="2"/>
  <c r="AUH17" i="2" s="1"/>
  <c r="ART16" i="2"/>
  <c r="APG16" i="2"/>
  <c r="AUG16" i="2" s="1"/>
  <c r="APF15" i="2"/>
  <c r="ARS15" i="2"/>
  <c r="ARG12" i="2"/>
  <c r="AOT12" i="2"/>
  <c r="APQ14" i="2"/>
  <c r="ASD14" i="2"/>
  <c r="APP13" i="2"/>
  <c r="ASC13" i="2"/>
  <c r="ASB12" i="2"/>
  <c r="APO12" i="2"/>
  <c r="AUO12" i="2" s="1"/>
  <c r="APN11" i="2"/>
  <c r="AUN11" i="2" s="1"/>
  <c r="ASA11" i="2"/>
  <c r="ARZ10" i="2"/>
  <c r="APM10" i="2"/>
  <c r="AUM10" i="2" s="1"/>
  <c r="ARQ9" i="2"/>
  <c r="APD9" i="2"/>
  <c r="AUD9" i="2" s="1"/>
  <c r="ARP8" i="2"/>
  <c r="APC8" i="2"/>
  <c r="AUC8" i="2" s="1"/>
  <c r="ARO7" i="2"/>
  <c r="APB7" i="2"/>
  <c r="ARN6" i="2"/>
  <c r="APA6" i="2"/>
  <c r="AUA6" i="2" s="1"/>
  <c r="ARM5" i="2"/>
  <c r="AOZ5" i="2"/>
  <c r="ATZ5" i="2" s="1"/>
  <c r="ARU14" i="2"/>
  <c r="APH14" i="2"/>
  <c r="AUH14" i="2" s="1"/>
  <c r="ART13" i="2"/>
  <c r="APG13" i="2"/>
  <c r="ARS12" i="2"/>
  <c r="APF12" i="2"/>
  <c r="AUF12" i="2" s="1"/>
  <c r="ARR11" i="2"/>
  <c r="APE11" i="2"/>
  <c r="AUE11" i="2" s="1"/>
  <c r="ARI10" i="2"/>
  <c r="AOV10" i="2"/>
  <c r="ATV10" i="2" s="1"/>
  <c r="ARH9" i="2"/>
  <c r="AOU9" i="2"/>
  <c r="ARG8" i="2"/>
  <c r="AOT8" i="2"/>
  <c r="ATT8" i="2" s="1"/>
  <c r="ARF7" i="2"/>
  <c r="AOS7" i="2"/>
  <c r="ATS7" i="2" s="1"/>
  <c r="ARE6" i="2"/>
  <c r="AOR6" i="2"/>
  <c r="ATR6" i="2" s="1"/>
  <c r="ARD5" i="2"/>
  <c r="AOQ5" i="2"/>
  <c r="ARL14" i="2"/>
  <c r="AOY14" i="2"/>
  <c r="ATY14" i="2" s="1"/>
  <c r="AOX13" i="2"/>
  <c r="ARK13" i="2"/>
  <c r="ARJ12" i="2"/>
  <c r="AOW12" i="2"/>
  <c r="ATW12" i="2" s="1"/>
  <c r="ARA11" i="2"/>
  <c r="AON11" i="2"/>
  <c r="AQZ10" i="2"/>
  <c r="AOM10" i="2"/>
  <c r="ATM10" i="2" s="1"/>
  <c r="AQY9" i="2"/>
  <c r="AOL9" i="2"/>
  <c r="ATL9" i="2" s="1"/>
  <c r="AQX8" i="2"/>
  <c r="AOK8" i="2"/>
  <c r="ATK8" i="2" s="1"/>
  <c r="AQW7" i="2"/>
  <c r="AOJ7" i="2"/>
  <c r="AQV6" i="2"/>
  <c r="AOI6" i="2"/>
  <c r="ATI6" i="2" s="1"/>
  <c r="AQU5" i="2"/>
  <c r="AOH5" i="2"/>
  <c r="ATH5" i="2" s="1"/>
  <c r="AOP14" i="2"/>
  <c r="ARC14" i="2"/>
  <c r="ARB13" i="2"/>
  <c r="AOO13" i="2"/>
  <c r="AQS12" i="2"/>
  <c r="AOF12" i="2"/>
  <c r="ATF12" i="2" s="1"/>
  <c r="AQR11" i="2"/>
  <c r="AOE11" i="2"/>
  <c r="ATE11" i="2" s="1"/>
  <c r="AQQ10" i="2"/>
  <c r="AOD10" i="2"/>
  <c r="ATD10" i="2" s="1"/>
  <c r="AQP9" i="2"/>
  <c r="AOC9" i="2"/>
  <c r="AQO8" i="2"/>
  <c r="AOB8" i="2"/>
  <c r="ATB8" i="2" s="1"/>
  <c r="AQN7" i="2"/>
  <c r="AOA7" i="2"/>
  <c r="ATA7" i="2" s="1"/>
  <c r="AQM6" i="2"/>
  <c r="ANZ6" i="2"/>
  <c r="ASZ6" i="2" s="1"/>
  <c r="AQL5" i="2"/>
  <c r="ANY5" i="2"/>
  <c r="AQL14" i="2"/>
  <c r="ANY14" i="2"/>
  <c r="ASY14" i="2" s="1"/>
  <c r="AQC13" i="2"/>
  <c r="ANP13" i="2"/>
  <c r="ASP13" i="2" s="1"/>
  <c r="AQB12" i="2"/>
  <c r="ANO12" i="2"/>
  <c r="ASO12" i="2" s="1"/>
  <c r="AQA11" i="2"/>
  <c r="ANN11" i="2"/>
  <c r="APZ10" i="2"/>
  <c r="ANM10" i="2"/>
  <c r="ASM10" i="2" s="1"/>
  <c r="APY9" i="2"/>
  <c r="ANL9" i="2"/>
  <c r="ASL9" i="2" s="1"/>
  <c r="APX8" i="2"/>
  <c r="ANK8" i="2"/>
  <c r="ASK8" i="2" s="1"/>
  <c r="APW7" i="2"/>
  <c r="ANJ7" i="2"/>
  <c r="APL5" i="2"/>
  <c r="ARY5" i="2"/>
  <c r="ARX14" i="2"/>
  <c r="APK14" i="2"/>
  <c r="AUK14" i="2" s="1"/>
  <c r="ARW13" i="2"/>
  <c r="APJ13" i="2"/>
  <c r="AUJ13" i="2" s="1"/>
  <c r="ARV12" i="2"/>
  <c r="API12" i="2"/>
  <c r="ARU11" i="2"/>
  <c r="APH11" i="2"/>
  <c r="AUH11" i="2" s="1"/>
  <c r="ART10" i="2"/>
  <c r="APG10" i="2"/>
  <c r="AUG10" i="2" s="1"/>
  <c r="APF9" i="2"/>
  <c r="ARS9" i="2"/>
  <c r="ARR8" i="2"/>
  <c r="APE8" i="2"/>
  <c r="ARI7" i="2"/>
  <c r="AOV7" i="2"/>
  <c r="ATV7" i="2" s="1"/>
  <c r="ARH6" i="2"/>
  <c r="AOU6" i="2"/>
  <c r="ATU6" i="2" s="1"/>
  <c r="ARG5" i="2"/>
  <c r="AOT5" i="2"/>
  <c r="ATT5" i="2" s="1"/>
  <c r="ARG14" i="2"/>
  <c r="AOT14" i="2"/>
  <c r="ARF13" i="2"/>
  <c r="AOS13" i="2"/>
  <c r="ATS13" i="2" s="1"/>
  <c r="ARE12" i="2"/>
  <c r="AOR12" i="2"/>
  <c r="ATR12" i="2" s="1"/>
  <c r="ARD11" i="2"/>
  <c r="AOQ11" i="2"/>
  <c r="ATQ11" i="2" s="1"/>
  <c r="AOP10" i="2"/>
  <c r="ATP10" i="2" s="1"/>
  <c r="ARC10" i="2"/>
  <c r="ARB9" i="2"/>
  <c r="AOO9" i="2"/>
  <c r="ATO9" i="2" s="1"/>
  <c r="AQS8" i="2"/>
  <c r="AOF8" i="2"/>
  <c r="ATF8" i="2" s="1"/>
  <c r="AQR7" i="2"/>
  <c r="AOE7" i="2"/>
  <c r="ATE7" i="2" s="1"/>
  <c r="AQQ6" i="2"/>
  <c r="AOD6" i="2"/>
  <c r="AQP5" i="2"/>
  <c r="AOC5" i="2"/>
  <c r="ATC5" i="2" s="1"/>
  <c r="ASG18" i="2"/>
  <c r="APT18" i="2"/>
  <c r="AUT18" i="2" s="1"/>
  <c r="ASG16" i="2"/>
  <c r="APT16" i="2"/>
  <c r="AUT16" i="2" s="1"/>
  <c r="ARS18" i="2"/>
  <c r="APF18" i="2"/>
  <c r="ARX17" i="2"/>
  <c r="APK17" i="2"/>
  <c r="AUK17" i="2" s="1"/>
  <c r="AQB18" i="2"/>
  <c r="ANO18" i="2"/>
  <c r="ASO18" i="2" s="1"/>
  <c r="ARM16" i="2"/>
  <c r="AOZ16" i="2"/>
  <c r="ATZ16" i="2" s="1"/>
  <c r="APY17" i="2"/>
  <c r="ANL17" i="2"/>
  <c r="ASE7" i="2"/>
  <c r="APR7" i="2"/>
  <c r="AUR7" i="2" s="1"/>
  <c r="ARU6" i="2"/>
  <c r="APH6" i="2"/>
  <c r="AUH6" i="2" s="1"/>
  <c r="ARS14" i="2"/>
  <c r="APF14" i="2"/>
  <c r="AUF14" i="2" s="1"/>
  <c r="ARB5" i="2"/>
  <c r="AOO5" i="2"/>
  <c r="ANY6" i="2"/>
  <c r="AQL6" i="2"/>
  <c r="ARX6" i="2"/>
  <c r="APK6" i="2"/>
  <c r="AUK6" i="2" s="1"/>
  <c r="ARG6" i="2"/>
  <c r="AOT6" i="2"/>
  <c r="ATT6" i="2" s="1"/>
  <c r="APY18" i="2"/>
  <c r="ANL18" i="2"/>
  <c r="AQE16" i="2"/>
  <c r="ANR16" i="2"/>
  <c r="ASR16" i="2" s="1"/>
  <c r="AQD15" i="2"/>
  <c r="ANQ15" i="2"/>
  <c r="ASQ15" i="2" s="1"/>
  <c r="AQT7" i="2"/>
  <c r="AOG7" i="2"/>
  <c r="ATG7" i="2" s="1"/>
  <c r="APV14" i="2"/>
  <c r="ANI14" i="2"/>
  <c r="ANO22" i="2"/>
  <c r="AQB22" i="2"/>
  <c r="AQA21" i="2"/>
  <c r="ANN21" i="2"/>
  <c r="ASN21" i="2" s="1"/>
  <c r="ANM20" i="2"/>
  <c r="APZ20" i="2"/>
  <c r="APY19" i="2"/>
  <c r="ANL19" i="2"/>
  <c r="APX18" i="2"/>
  <c r="ANK18" i="2"/>
  <c r="ASK18" i="2" s="1"/>
  <c r="APW17" i="2"/>
  <c r="ANJ17" i="2"/>
  <c r="ASJ17" i="2" s="1"/>
  <c r="ARY15" i="2"/>
  <c r="APL15" i="2"/>
  <c r="AUL15" i="2" s="1"/>
  <c r="AQR13" i="2"/>
  <c r="AOE13" i="2"/>
  <c r="AQJ5" i="2"/>
  <c r="ANW5" i="2"/>
  <c r="ASW5" i="2" s="1"/>
  <c r="AQY22" i="2"/>
  <c r="AOL22" i="2"/>
  <c r="ATL22" i="2" s="1"/>
  <c r="AQX21" i="2"/>
  <c r="AOK21" i="2"/>
  <c r="ATK21" i="2" s="1"/>
  <c r="AQW20" i="2"/>
  <c r="AOJ20" i="2"/>
  <c r="ATJ20" i="2" s="1"/>
  <c r="AQV19" i="2"/>
  <c r="AOI19" i="2"/>
  <c r="ATI19" i="2" s="1"/>
  <c r="AQU18" i="2"/>
  <c r="AOH18" i="2"/>
  <c r="ATH18" i="2" s="1"/>
  <c r="AQT17" i="2"/>
  <c r="AOG17" i="2"/>
  <c r="ATG17" i="2" s="1"/>
  <c r="AQK16" i="2"/>
  <c r="ANX16" i="2"/>
  <c r="ASX16" i="2" s="1"/>
  <c r="AQJ15" i="2"/>
  <c r="ANW15" i="2"/>
  <c r="ASW15" i="2" s="1"/>
  <c r="AQE8" i="2"/>
  <c r="ANR8" i="2"/>
  <c r="ASR8" i="2" s="1"/>
  <c r="AQH19" i="2"/>
  <c r="ANU19" i="2"/>
  <c r="ASU19" i="2" s="1"/>
  <c r="ARN22" i="2"/>
  <c r="APA22" i="2"/>
  <c r="AUA22" i="2" s="1"/>
  <c r="ARM21" i="2"/>
  <c r="AOZ21" i="2"/>
  <c r="ATZ21" i="2" s="1"/>
  <c r="ARL20" i="2"/>
  <c r="AOY20" i="2"/>
  <c r="ATY20" i="2" s="1"/>
  <c r="ARK19" i="2"/>
  <c r="AOX19" i="2"/>
  <c r="ATX19" i="2" s="1"/>
  <c r="ARJ18" i="2"/>
  <c r="AOW18" i="2"/>
  <c r="ATW18" i="2" s="1"/>
  <c r="AON17" i="2"/>
  <c r="ARA17" i="2"/>
  <c r="AQZ16" i="2"/>
  <c r="AOM16" i="2"/>
  <c r="ATM16" i="2" s="1"/>
  <c r="AQY15" i="2"/>
  <c r="AOL15" i="2"/>
  <c r="ATL15" i="2" s="1"/>
  <c r="APY10" i="2"/>
  <c r="ANL10" i="2"/>
  <c r="ASL10" i="2" s="1"/>
  <c r="AQU16" i="2"/>
  <c r="AOH16" i="2"/>
  <c r="ATH16" i="2" s="1"/>
  <c r="ARM22" i="2"/>
  <c r="AOZ22" i="2"/>
  <c r="ATZ22" i="2" s="1"/>
  <c r="ARL21" i="2"/>
  <c r="AOY21" i="2"/>
  <c r="ATY21" i="2" s="1"/>
  <c r="ARK20" i="2"/>
  <c r="AOX20" i="2"/>
  <c r="ATX20" i="2" s="1"/>
  <c r="ARJ19" i="2"/>
  <c r="AOW19" i="2"/>
  <c r="ATW19" i="2" s="1"/>
  <c r="ARA18" i="2"/>
  <c r="AON18" i="2"/>
  <c r="ATN18" i="2" s="1"/>
  <c r="AQZ17" i="2"/>
  <c r="AOM17" i="2"/>
  <c r="ATM17" i="2" s="1"/>
  <c r="AQY16" i="2"/>
  <c r="AOL16" i="2"/>
  <c r="ATL16" i="2" s="1"/>
  <c r="AQX15" i="2"/>
  <c r="AOK15" i="2"/>
  <c r="ATK15" i="2" s="1"/>
  <c r="ASA8" i="2"/>
  <c r="APN8" i="2"/>
  <c r="AUN8" i="2" s="1"/>
  <c r="AQX19" i="2"/>
  <c r="AOK19" i="2"/>
  <c r="ATK19" i="2" s="1"/>
  <c r="ASB22" i="2"/>
  <c r="APO22" i="2"/>
  <c r="AUO22" i="2" s="1"/>
  <c r="ASA21" i="2"/>
  <c r="APN21" i="2"/>
  <c r="AUN21" i="2" s="1"/>
  <c r="ARZ20" i="2"/>
  <c r="APM20" i="2"/>
  <c r="AUM20" i="2" s="1"/>
  <c r="ARQ19" i="2"/>
  <c r="APD19" i="2"/>
  <c r="AUD19" i="2" s="1"/>
  <c r="ARP18" i="2"/>
  <c r="APC18" i="2"/>
  <c r="AUC18" i="2" s="1"/>
  <c r="ARO17" i="2"/>
  <c r="APB17" i="2"/>
  <c r="AUB17" i="2" s="1"/>
  <c r="ARN16" i="2"/>
  <c r="APA16" i="2"/>
  <c r="AUA16" i="2" s="1"/>
  <c r="ARM15" i="2"/>
  <c r="AOZ15" i="2"/>
  <c r="ATZ15" i="2" s="1"/>
  <c r="ARV11" i="2"/>
  <c r="API11" i="2"/>
  <c r="AUI11" i="2" s="1"/>
  <c r="AQK22" i="2"/>
  <c r="ANX22" i="2"/>
  <c r="ASX22" i="2" s="1"/>
  <c r="ARC22" i="2"/>
  <c r="AOP22" i="2"/>
  <c r="ATP22" i="2" s="1"/>
  <c r="ARB21" i="2"/>
  <c r="AOO21" i="2"/>
  <c r="ATO21" i="2" s="1"/>
  <c r="AQS20" i="2"/>
  <c r="AOF20" i="2"/>
  <c r="ATF20" i="2" s="1"/>
  <c r="AQR19" i="2"/>
  <c r="AOE19" i="2"/>
  <c r="ATE19" i="2" s="1"/>
  <c r="AQQ18" i="2"/>
  <c r="AOD18" i="2"/>
  <c r="ATD18" i="2" s="1"/>
  <c r="AQP17" i="2"/>
  <c r="AOC17" i="2"/>
  <c r="ATC17" i="2" s="1"/>
  <c r="AQO16" i="2"/>
  <c r="AOB16" i="2"/>
  <c r="ATB16" i="2" s="1"/>
  <c r="AQN15" i="2"/>
  <c r="AOA15" i="2"/>
  <c r="ATA15" i="2" s="1"/>
  <c r="ARK8" i="2"/>
  <c r="AOX8" i="2"/>
  <c r="ATX8" i="2" s="1"/>
  <c r="AQP19" i="2"/>
  <c r="AOC19" i="2"/>
  <c r="ATC19" i="2" s="1"/>
  <c r="ARZ22" i="2"/>
  <c r="APM22" i="2"/>
  <c r="AUM22" i="2" s="1"/>
  <c r="ARQ21" i="2"/>
  <c r="APD21" i="2"/>
  <c r="AUD21" i="2" s="1"/>
  <c r="ARP20" i="2"/>
  <c r="APC20" i="2"/>
  <c r="AUC20" i="2" s="1"/>
  <c r="ARO19" i="2"/>
  <c r="APB19" i="2"/>
  <c r="AUB19" i="2" s="1"/>
  <c r="ARN18" i="2"/>
  <c r="APA18" i="2"/>
  <c r="AUA18" i="2" s="1"/>
  <c r="ARM17" i="2"/>
  <c r="AOZ17" i="2"/>
  <c r="ATZ17" i="2" s="1"/>
  <c r="ARL16" i="2"/>
  <c r="AOY16" i="2"/>
  <c r="ATY16" i="2" s="1"/>
  <c r="ARK15" i="2"/>
  <c r="AOX15" i="2"/>
  <c r="ATX15" i="2" s="1"/>
  <c r="ARF11" i="2"/>
  <c r="AOS11" i="2"/>
  <c r="ATS11" i="2" s="1"/>
  <c r="ARV14" i="2"/>
  <c r="API14" i="2"/>
  <c r="AUI14" i="2" s="1"/>
  <c r="ARU13" i="2"/>
  <c r="APH13" i="2"/>
  <c r="AUH13" i="2" s="1"/>
  <c r="ART12" i="2"/>
  <c r="APG12" i="2"/>
  <c r="AUG12" i="2" s="1"/>
  <c r="ARS11" i="2"/>
  <c r="APF11" i="2"/>
  <c r="AUF11" i="2" s="1"/>
  <c r="ARR10" i="2"/>
  <c r="APE10" i="2"/>
  <c r="AUE10" i="2" s="1"/>
  <c r="ARI9" i="2"/>
  <c r="AOV9" i="2"/>
  <c r="ATV9" i="2" s="1"/>
  <c r="ARH8" i="2"/>
  <c r="AOU8" i="2"/>
  <c r="ATU8" i="2" s="1"/>
  <c r="ARG7" i="2"/>
  <c r="AOT7" i="2"/>
  <c r="ATT7" i="2" s="1"/>
  <c r="ARF6" i="2"/>
  <c r="AOS6" i="2"/>
  <c r="ATS6" i="2" s="1"/>
  <c r="ARE5" i="2"/>
  <c r="AOR5" i="2"/>
  <c r="ATR5" i="2" s="1"/>
  <c r="ARM14" i="2"/>
  <c r="AOZ14" i="2"/>
  <c r="ATZ14" i="2" s="1"/>
  <c r="ARL13" i="2"/>
  <c r="AOY13" i="2"/>
  <c r="ATY13" i="2" s="1"/>
  <c r="AOX12" i="2"/>
  <c r="ARK12" i="2"/>
  <c r="ARJ11" i="2"/>
  <c r="AOW11" i="2"/>
  <c r="ATW11" i="2" s="1"/>
  <c r="ARA10" i="2"/>
  <c r="AON10" i="2"/>
  <c r="ATN10" i="2" s="1"/>
  <c r="AOM9" i="2"/>
  <c r="AQZ9" i="2"/>
  <c r="AQY8" i="2"/>
  <c r="AOL8" i="2"/>
  <c r="ATL8" i="2" s="1"/>
  <c r="AQX7" i="2"/>
  <c r="AOK7" i="2"/>
  <c r="ATK7" i="2" s="1"/>
  <c r="AQW6" i="2"/>
  <c r="AOJ6" i="2"/>
  <c r="ATJ6" i="2" s="1"/>
  <c r="AQV5" i="2"/>
  <c r="AOI5" i="2"/>
  <c r="ATI5" i="2" s="1"/>
  <c r="ARD14" i="2"/>
  <c r="AOQ14" i="2"/>
  <c r="ATQ14" i="2" s="1"/>
  <c r="AOP13" i="2"/>
  <c r="ARC13" i="2"/>
  <c r="ARB12" i="2"/>
  <c r="AOO12" i="2"/>
  <c r="ATO12" i="2" s="1"/>
  <c r="AQS11" i="2"/>
  <c r="AOF11" i="2"/>
  <c r="ATF11" i="2" s="1"/>
  <c r="AQR10" i="2"/>
  <c r="AOE10" i="2"/>
  <c r="ATE10" i="2" s="1"/>
  <c r="AQQ9" i="2"/>
  <c r="AOD9" i="2"/>
  <c r="ATD9" i="2" s="1"/>
  <c r="AQP8" i="2"/>
  <c r="AOC8" i="2"/>
  <c r="ATC8" i="2" s="1"/>
  <c r="AQO7" i="2"/>
  <c r="AOB7" i="2"/>
  <c r="ATB7" i="2" s="1"/>
  <c r="AQN6" i="2"/>
  <c r="AOA6" i="2"/>
  <c r="ATA6" i="2" s="1"/>
  <c r="AQM5" i="2"/>
  <c r="ANZ5" i="2"/>
  <c r="ASZ5" i="2" s="1"/>
  <c r="AQU14" i="2"/>
  <c r="AOH14" i="2"/>
  <c r="ATH14" i="2" s="1"/>
  <c r="AQT13" i="2"/>
  <c r="AOG13" i="2"/>
  <c r="ATG13" i="2" s="1"/>
  <c r="AQK12" i="2"/>
  <c r="ANX12" i="2"/>
  <c r="ASX12" i="2" s="1"/>
  <c r="AQJ11" i="2"/>
  <c r="ANW11" i="2"/>
  <c r="ASW11" i="2" s="1"/>
  <c r="AQI10" i="2"/>
  <c r="ANV10" i="2"/>
  <c r="ASV10" i="2" s="1"/>
  <c r="AQH9" i="2"/>
  <c r="ANU9" i="2"/>
  <c r="ASU9" i="2" s="1"/>
  <c r="AQG8" i="2"/>
  <c r="ANT8" i="2"/>
  <c r="AST8" i="2" s="1"/>
  <c r="AQF7" i="2"/>
  <c r="ANS7" i="2"/>
  <c r="ASS7" i="2" s="1"/>
  <c r="AQE6" i="2"/>
  <c r="ANR6" i="2"/>
  <c r="ASR6" i="2" s="1"/>
  <c r="AQD5" i="2"/>
  <c r="ANQ5" i="2"/>
  <c r="ASQ5" i="2" s="1"/>
  <c r="AQD14" i="2"/>
  <c r="ANQ14" i="2"/>
  <c r="ASQ14" i="2" s="1"/>
  <c r="ASF12" i="2"/>
  <c r="APS12" i="2"/>
  <c r="AUS12" i="2" s="1"/>
  <c r="ASE11" i="2"/>
  <c r="APR11" i="2"/>
  <c r="AUR11" i="2" s="1"/>
  <c r="APQ10" i="2"/>
  <c r="ASD10" i="2"/>
  <c r="ASC9" i="2"/>
  <c r="APP9" i="2"/>
  <c r="AUP9" i="2" s="1"/>
  <c r="ASB8" i="2"/>
  <c r="APO8" i="2"/>
  <c r="AUO8" i="2" s="1"/>
  <c r="ASA7" i="2"/>
  <c r="APN7" i="2"/>
  <c r="AUN7" i="2" s="1"/>
  <c r="ARZ6" i="2"/>
  <c r="APM6" i="2"/>
  <c r="AUM6" i="2" s="1"/>
  <c r="ARQ5" i="2"/>
  <c r="APD5" i="2"/>
  <c r="AUD5" i="2" s="1"/>
  <c r="ARP14" i="2"/>
  <c r="APC14" i="2"/>
  <c r="AUC14" i="2" s="1"/>
  <c r="ARO13" i="2"/>
  <c r="APB13" i="2"/>
  <c r="AUB13" i="2" s="1"/>
  <c r="ARN12" i="2"/>
  <c r="APA12" i="2"/>
  <c r="AUA12" i="2" s="1"/>
  <c r="ARM11" i="2"/>
  <c r="AOZ11" i="2"/>
  <c r="ATZ11" i="2" s="1"/>
  <c r="ARL10" i="2"/>
  <c r="AOY10" i="2"/>
  <c r="ATY10" i="2" s="1"/>
  <c r="AOX9" i="2"/>
  <c r="ARK9" i="2"/>
  <c r="ARJ8" i="2"/>
  <c r="AOW8" i="2"/>
  <c r="ATW8" i="2" s="1"/>
  <c r="ARA7" i="2"/>
  <c r="AON7" i="2"/>
  <c r="ATN7" i="2" s="1"/>
  <c r="AOM6" i="2"/>
  <c r="AQZ6" i="2"/>
  <c r="AQY5" i="2"/>
  <c r="AOL5" i="2"/>
  <c r="ATL5" i="2" s="1"/>
  <c r="AQY14" i="2"/>
  <c r="AOL14" i="2"/>
  <c r="ATL14" i="2" s="1"/>
  <c r="AQX13" i="2"/>
  <c r="AOK13" i="2"/>
  <c r="ATK13" i="2" s="1"/>
  <c r="AQW12" i="2"/>
  <c r="AOJ12" i="2"/>
  <c r="ATJ12" i="2" s="1"/>
  <c r="AQV11" i="2"/>
  <c r="AOI11" i="2"/>
  <c r="ATI11" i="2" s="1"/>
  <c r="AQU10" i="2"/>
  <c r="AOH10" i="2"/>
  <c r="ATH10" i="2" s="1"/>
  <c r="AQT9" i="2"/>
  <c r="AOG9" i="2"/>
  <c r="ATG9" i="2" s="1"/>
  <c r="AQK8" i="2"/>
  <c r="ANX8" i="2"/>
  <c r="ASX8" i="2" s="1"/>
  <c r="AQJ7" i="2"/>
  <c r="ANW7" i="2"/>
  <c r="ASW7" i="2" s="1"/>
  <c r="AQI6" i="2"/>
  <c r="ANV6" i="2"/>
  <c r="ASV6" i="2" s="1"/>
  <c r="AQH5" i="2"/>
  <c r="ANU5" i="2"/>
  <c r="ASU5" i="2" s="1"/>
  <c r="ASG8" i="2"/>
  <c r="APT8" i="2"/>
  <c r="AUT8" i="2" s="1"/>
  <c r="ASG21" i="2"/>
  <c r="APT21" i="2"/>
  <c r="AUT21" i="2" s="1"/>
  <c r="AQW10" i="2"/>
  <c r="AOJ10" i="2"/>
  <c r="ATJ10" i="2" s="1"/>
  <c r="AQV18" i="2"/>
  <c r="AOI18" i="2"/>
  <c r="ATI18" i="2" s="1"/>
  <c r="ARW22" i="2"/>
  <c r="APJ22" i="2"/>
  <c r="AUJ22" i="2" s="1"/>
  <c r="ARR17" i="2"/>
  <c r="APE17" i="2"/>
  <c r="AUE17" i="2" s="1"/>
  <c r="APZ22" i="2"/>
  <c r="ANM22" i="2"/>
  <c r="ASM22" i="2" s="1"/>
  <c r="ARW15" i="2"/>
  <c r="APJ15" i="2"/>
  <c r="AUJ15" i="2" s="1"/>
  <c r="APX21" i="2"/>
  <c r="ANK21" i="2"/>
  <c r="ASK21" i="2" s="1"/>
  <c r="APC21" i="2"/>
  <c r="ARP21" i="2"/>
  <c r="AQC19" i="2"/>
  <c r="ANP19" i="2"/>
  <c r="ASP19" i="2" s="1"/>
  <c r="ASA22" i="2"/>
  <c r="APN22" i="2"/>
  <c r="AUN22" i="2" s="1"/>
  <c r="ARL15" i="2"/>
  <c r="AOY15" i="2"/>
  <c r="ATY15" i="2" s="1"/>
  <c r="AQC21" i="2"/>
  <c r="ANP21" i="2"/>
  <c r="ASP21" i="2" s="1"/>
  <c r="ARI14" i="2"/>
  <c r="AOV14" i="2"/>
  <c r="ATV14" i="2" s="1"/>
  <c r="AQD10" i="2"/>
  <c r="ANQ10" i="2"/>
  <c r="ASQ10" i="2" s="1"/>
  <c r="APW12" i="2"/>
  <c r="ANJ12" i="2"/>
  <c r="ASJ12" i="2" s="1"/>
  <c r="APN13" i="2"/>
  <c r="ASA13" i="2"/>
  <c r="ARL6" i="2"/>
  <c r="AOY6" i="2"/>
  <c r="ATY6" i="2" s="1"/>
  <c r="ARF9" i="2"/>
  <c r="AOS9" i="2"/>
  <c r="ATS9" i="2" s="1"/>
  <c r="AQO9" i="2"/>
  <c r="AOB9" i="2"/>
  <c r="ATB9" i="2" s="1"/>
  <c r="APY11" i="2"/>
  <c r="ANL11" i="2"/>
  <c r="ASL11" i="2" s="1"/>
  <c r="ARV13" i="2"/>
  <c r="API13" i="2"/>
  <c r="AUI13" i="2" s="1"/>
  <c r="ARF5" i="2"/>
  <c r="AOS5" i="2"/>
  <c r="ATS5" i="2" s="1"/>
  <c r="ART17" i="2"/>
  <c r="APG17" i="2"/>
  <c r="AUG17" i="2" s="1"/>
  <c r="ANJ16" i="2"/>
  <c r="APW16" i="2"/>
  <c r="ARA14" i="2"/>
  <c r="AON14" i="2"/>
  <c r="ATN14" i="2" s="1"/>
  <c r="AQS6" i="2"/>
  <c r="AOF6" i="2"/>
  <c r="ATF6" i="2" s="1"/>
  <c r="APS22" i="2"/>
  <c r="ASF22" i="2"/>
  <c r="ASE21" i="2"/>
  <c r="APR21" i="2"/>
  <c r="AUR21" i="2" s="1"/>
  <c r="ASD20" i="2"/>
  <c r="APQ20" i="2"/>
  <c r="AUQ20" i="2" s="1"/>
  <c r="ASC19" i="2"/>
  <c r="APP19" i="2"/>
  <c r="AUP19" i="2" s="1"/>
  <c r="ASB18" i="2"/>
  <c r="APO18" i="2"/>
  <c r="AUO18" i="2" s="1"/>
  <c r="APN17" i="2"/>
  <c r="ASA17" i="2"/>
  <c r="ARZ16" i="2"/>
  <c r="APM16" i="2"/>
  <c r="AUM16" i="2" s="1"/>
  <c r="ARQ15" i="2"/>
  <c r="APD15" i="2"/>
  <c r="AUD15" i="2" s="1"/>
  <c r="AQQ12" i="2"/>
  <c r="AOD12" i="2"/>
  <c r="ATD12" i="2" s="1"/>
  <c r="AQC22" i="2"/>
  <c r="ANP22" i="2"/>
  <c r="ASP22" i="2" s="1"/>
  <c r="AQQ22" i="2"/>
  <c r="AOD22" i="2"/>
  <c r="ATD22" i="2" s="1"/>
  <c r="AQP21" i="2"/>
  <c r="AOC21" i="2"/>
  <c r="ATC21" i="2" s="1"/>
  <c r="AQO20" i="2"/>
  <c r="AOB20" i="2"/>
  <c r="ATB20" i="2" s="1"/>
  <c r="AQN19" i="2"/>
  <c r="AOA19" i="2"/>
  <c r="ATA19" i="2" s="1"/>
  <c r="AQM18" i="2"/>
  <c r="ANZ18" i="2"/>
  <c r="ASZ18" i="2" s="1"/>
  <c r="AQL17" i="2"/>
  <c r="ANY17" i="2"/>
  <c r="ASY17" i="2" s="1"/>
  <c r="AQC16" i="2"/>
  <c r="ANP16" i="2"/>
  <c r="ASP16" i="2" s="1"/>
  <c r="AQB15" i="2"/>
  <c r="ANO15" i="2"/>
  <c r="ASO15" i="2" s="1"/>
  <c r="AQD7" i="2"/>
  <c r="ANQ7" i="2"/>
  <c r="ASQ7" i="2" s="1"/>
  <c r="ASA16" i="2"/>
  <c r="APN16" i="2"/>
  <c r="AUN16" i="2" s="1"/>
  <c r="ARF22" i="2"/>
  <c r="AOS22" i="2"/>
  <c r="ATS22" i="2" s="1"/>
  <c r="ARE21" i="2"/>
  <c r="AOR21" i="2"/>
  <c r="ATR21" i="2" s="1"/>
  <c r="ARD20" i="2"/>
  <c r="AOQ20" i="2"/>
  <c r="ATQ20" i="2" s="1"/>
  <c r="ARC19" i="2"/>
  <c r="AOP19" i="2"/>
  <c r="ATP19" i="2" s="1"/>
  <c r="ARB18" i="2"/>
  <c r="AOO18" i="2"/>
  <c r="ATO18" i="2" s="1"/>
  <c r="AQS17" i="2"/>
  <c r="AOF17" i="2"/>
  <c r="ATF17" i="2" s="1"/>
  <c r="AQR16" i="2"/>
  <c r="AOE16" i="2"/>
  <c r="ATE16" i="2" s="1"/>
  <c r="AQQ15" i="2"/>
  <c r="AOD15" i="2"/>
  <c r="ATD15" i="2" s="1"/>
  <c r="APX9" i="2"/>
  <c r="ANK9" i="2"/>
  <c r="ASK9" i="2" s="1"/>
  <c r="ARE22" i="2"/>
  <c r="AOR22" i="2"/>
  <c r="ATR22" i="2" s="1"/>
  <c r="ARD21" i="2"/>
  <c r="AOQ21" i="2"/>
  <c r="ATQ21" i="2" s="1"/>
  <c r="ARC20" i="2"/>
  <c r="AOP20" i="2"/>
  <c r="ATP20" i="2" s="1"/>
  <c r="ARB19" i="2"/>
  <c r="AOO19" i="2"/>
  <c r="ATO19" i="2" s="1"/>
  <c r="AQS18" i="2"/>
  <c r="AOF18" i="2"/>
  <c r="ATF18" i="2" s="1"/>
  <c r="AQR17" i="2"/>
  <c r="AOE17" i="2"/>
  <c r="ATE17" i="2" s="1"/>
  <c r="AQQ16" i="2"/>
  <c r="AOD16" i="2"/>
  <c r="ATD16" i="2" s="1"/>
  <c r="AQP15" i="2"/>
  <c r="AOC15" i="2"/>
  <c r="ATC15" i="2" s="1"/>
  <c r="ARZ7" i="2"/>
  <c r="APM7" i="2"/>
  <c r="AUM7" i="2" s="1"/>
  <c r="ARE18" i="2"/>
  <c r="AOR18" i="2"/>
  <c r="ATR18" i="2" s="1"/>
  <c r="ART22" i="2"/>
  <c r="APG22" i="2"/>
  <c r="AUG22" i="2" s="1"/>
  <c r="ARS21" i="2"/>
  <c r="APF21" i="2"/>
  <c r="AUF21" i="2" s="1"/>
  <c r="ARR20" i="2"/>
  <c r="APE20" i="2"/>
  <c r="AUE20" i="2" s="1"/>
  <c r="ARI19" i="2"/>
  <c r="AOV19" i="2"/>
  <c r="ATV19" i="2" s="1"/>
  <c r="ARH18" i="2"/>
  <c r="AOU18" i="2"/>
  <c r="ATU18" i="2" s="1"/>
  <c r="ARG17" i="2"/>
  <c r="AOT17" i="2"/>
  <c r="ATT17" i="2" s="1"/>
  <c r="ARF16" i="2"/>
  <c r="AOS16" i="2"/>
  <c r="ATS16" i="2" s="1"/>
  <c r="AOR15" i="2"/>
  <c r="ARE15" i="2"/>
  <c r="ARU10" i="2"/>
  <c r="APH10" i="2"/>
  <c r="AUH10" i="2" s="1"/>
  <c r="AQZ21" i="2"/>
  <c r="AOM21" i="2"/>
  <c r="ATM21" i="2" s="1"/>
  <c r="AQU22" i="2"/>
  <c r="AOH22" i="2"/>
  <c r="ATH22" i="2" s="1"/>
  <c r="AQT21" i="2"/>
  <c r="AOG21" i="2"/>
  <c r="ATG21" i="2" s="1"/>
  <c r="AQK20" i="2"/>
  <c r="ANX20" i="2"/>
  <c r="ASX20" i="2" s="1"/>
  <c r="AQJ19" i="2"/>
  <c r="ANW19" i="2"/>
  <c r="ASW19" i="2" s="1"/>
  <c r="AQI18" i="2"/>
  <c r="ANV18" i="2"/>
  <c r="ASV18" i="2" s="1"/>
  <c r="AQH17" i="2"/>
  <c r="ANU17" i="2"/>
  <c r="ASU17" i="2" s="1"/>
  <c r="AQG16" i="2"/>
  <c r="ANT16" i="2"/>
  <c r="AST16" i="2" s="1"/>
  <c r="AQF15" i="2"/>
  <c r="ANS15" i="2"/>
  <c r="ASS15" i="2" s="1"/>
  <c r="ARJ7" i="2"/>
  <c r="AOW7" i="2"/>
  <c r="ATW7" i="2" s="1"/>
  <c r="AQO18" i="2"/>
  <c r="AOB18" i="2"/>
  <c r="ATB18" i="2" s="1"/>
  <c r="ARR22" i="2"/>
  <c r="APE22" i="2"/>
  <c r="AUE22" i="2" s="1"/>
  <c r="ARI21" i="2"/>
  <c r="AOV21" i="2"/>
  <c r="ATV21" i="2" s="1"/>
  <c r="ARH20" i="2"/>
  <c r="AOU20" i="2"/>
  <c r="ATU20" i="2" s="1"/>
  <c r="ARG19" i="2"/>
  <c r="AOT19" i="2"/>
  <c r="ATT19" i="2" s="1"/>
  <c r="ARF18" i="2"/>
  <c r="AOS18" i="2"/>
  <c r="ATS18" i="2" s="1"/>
  <c r="ARE17" i="2"/>
  <c r="AOR17" i="2"/>
  <c r="ATR17" i="2" s="1"/>
  <c r="ARD16" i="2"/>
  <c r="AOQ16" i="2"/>
  <c r="ATQ16" i="2" s="1"/>
  <c r="AOP15" i="2"/>
  <c r="ARC15" i="2"/>
  <c r="ARE10" i="2"/>
  <c r="AOR10" i="2"/>
  <c r="ATR10" i="2" s="1"/>
  <c r="ARN14" i="2"/>
  <c r="APA14" i="2"/>
  <c r="AUA14" i="2" s="1"/>
  <c r="ARM13" i="2"/>
  <c r="AOZ13" i="2"/>
  <c r="ATZ13" i="2" s="1"/>
  <c r="ARL12" i="2"/>
  <c r="AOY12" i="2"/>
  <c r="ATY12" i="2" s="1"/>
  <c r="AOX11" i="2"/>
  <c r="ARK11" i="2"/>
  <c r="ARJ10" i="2"/>
  <c r="AOW10" i="2"/>
  <c r="ATW10" i="2" s="1"/>
  <c r="ARA9" i="2"/>
  <c r="AON9" i="2"/>
  <c r="ATN9" i="2" s="1"/>
  <c r="AOM8" i="2"/>
  <c r="AQZ8" i="2"/>
  <c r="AQY7" i="2"/>
  <c r="AOL7" i="2"/>
  <c r="ATL7" i="2" s="1"/>
  <c r="AQX6" i="2"/>
  <c r="AOK6" i="2"/>
  <c r="ATK6" i="2" s="1"/>
  <c r="AQW5" i="2"/>
  <c r="AOJ5" i="2"/>
  <c r="ATJ5" i="2" s="1"/>
  <c r="ARE14" i="2"/>
  <c r="AOR14" i="2"/>
  <c r="ATR14" i="2" s="1"/>
  <c r="ARD13" i="2"/>
  <c r="AOQ13" i="2"/>
  <c r="ATQ13" i="2" s="1"/>
  <c r="AOP12" i="2"/>
  <c r="ARC12" i="2"/>
  <c r="ARB11" i="2"/>
  <c r="AOO11" i="2"/>
  <c r="ATO11" i="2" s="1"/>
  <c r="AQS10" i="2"/>
  <c r="AOF10" i="2"/>
  <c r="ATF10" i="2" s="1"/>
  <c r="AQR9" i="2"/>
  <c r="AOE9" i="2"/>
  <c r="ATE9" i="2" s="1"/>
  <c r="AQQ8" i="2"/>
  <c r="AOD8" i="2"/>
  <c r="ATD8" i="2" s="1"/>
  <c r="AQP7" i="2"/>
  <c r="AOC7" i="2"/>
  <c r="ATC7" i="2" s="1"/>
  <c r="AQO6" i="2"/>
  <c r="AOB6" i="2"/>
  <c r="ATB6" i="2" s="1"/>
  <c r="AQN5" i="2"/>
  <c r="AOA5" i="2"/>
  <c r="ATA5" i="2" s="1"/>
  <c r="AQV14" i="2"/>
  <c r="AOI14" i="2"/>
  <c r="ATI14" i="2" s="1"/>
  <c r="AQU13" i="2"/>
  <c r="AOH13" i="2"/>
  <c r="ATH13" i="2" s="1"/>
  <c r="AQT12" i="2"/>
  <c r="AOG12" i="2"/>
  <c r="ATG12" i="2" s="1"/>
  <c r="AQK11" i="2"/>
  <c r="ANX11" i="2"/>
  <c r="ASX11" i="2" s="1"/>
  <c r="AQJ10" i="2"/>
  <c r="ANW10" i="2"/>
  <c r="ASW10" i="2" s="1"/>
  <c r="AQI9" i="2"/>
  <c r="ANV9" i="2"/>
  <c r="ASV9" i="2" s="1"/>
  <c r="AQH8" i="2"/>
  <c r="ANU8" i="2"/>
  <c r="ASU8" i="2" s="1"/>
  <c r="AQG7" i="2"/>
  <c r="ANT7" i="2"/>
  <c r="AST7" i="2" s="1"/>
  <c r="AQF6" i="2"/>
  <c r="ANS6" i="2"/>
  <c r="ASS6" i="2" s="1"/>
  <c r="ANR5" i="2"/>
  <c r="AQE5" i="2"/>
  <c r="ANZ14" i="2"/>
  <c r="AQM14" i="2"/>
  <c r="AQL13" i="2"/>
  <c r="ANY13" i="2"/>
  <c r="ASY13" i="2" s="1"/>
  <c r="AQC12" i="2"/>
  <c r="ANP12" i="2"/>
  <c r="ASP12" i="2" s="1"/>
  <c r="AQB11" i="2"/>
  <c r="ANO11" i="2"/>
  <c r="ASO11" i="2" s="1"/>
  <c r="AQA10" i="2"/>
  <c r="ANN10" i="2"/>
  <c r="ASN10" i="2" s="1"/>
  <c r="APZ9" i="2"/>
  <c r="ANM9" i="2"/>
  <c r="ASM9" i="2" s="1"/>
  <c r="APY8" i="2"/>
  <c r="ANL8" i="2"/>
  <c r="ASL8" i="2" s="1"/>
  <c r="APX7" i="2"/>
  <c r="ANK7" i="2"/>
  <c r="ASK7" i="2" s="1"/>
  <c r="APW6" i="2"/>
  <c r="ANJ6" i="2"/>
  <c r="ASJ6" i="2" s="1"/>
  <c r="APW15" i="2"/>
  <c r="ANJ15" i="2"/>
  <c r="ASJ15" i="2" s="1"/>
  <c r="ARY13" i="2"/>
  <c r="APL13" i="2"/>
  <c r="AUL13" i="2" s="1"/>
  <c r="ARX12" i="2"/>
  <c r="APK12" i="2"/>
  <c r="AUK12" i="2" s="1"/>
  <c r="ARW11" i="2"/>
  <c r="APJ11" i="2"/>
  <c r="AUJ11" i="2" s="1"/>
  <c r="ARV10" i="2"/>
  <c r="API10" i="2"/>
  <c r="AUI10" i="2" s="1"/>
  <c r="ARU9" i="2"/>
  <c r="APH9" i="2"/>
  <c r="AUH9" i="2" s="1"/>
  <c r="ART8" i="2"/>
  <c r="APG8" i="2"/>
  <c r="AUG8" i="2" s="1"/>
  <c r="ARS7" i="2"/>
  <c r="APF7" i="2"/>
  <c r="AUF7" i="2" s="1"/>
  <c r="ARR6" i="2"/>
  <c r="APE6" i="2"/>
  <c r="AUE6" i="2" s="1"/>
  <c r="ARI5" i="2"/>
  <c r="AOV5" i="2"/>
  <c r="ATV5" i="2" s="1"/>
  <c r="ARH14" i="2"/>
  <c r="AOU14" i="2"/>
  <c r="ATU14" i="2" s="1"/>
  <c r="ARG13" i="2"/>
  <c r="AOT13" i="2"/>
  <c r="ATT13" i="2" s="1"/>
  <c r="ARF12" i="2"/>
  <c r="AOS12" i="2"/>
  <c r="ATS12" i="2" s="1"/>
  <c r="ARE11" i="2"/>
  <c r="AOR11" i="2"/>
  <c r="ATR11" i="2" s="1"/>
  <c r="ARD10" i="2"/>
  <c r="AOQ10" i="2"/>
  <c r="ATQ10" i="2" s="1"/>
  <c r="ARC9" i="2"/>
  <c r="AOP9" i="2"/>
  <c r="ATP9" i="2" s="1"/>
  <c r="ARB8" i="2"/>
  <c r="AOO8" i="2"/>
  <c r="ATO8" i="2" s="1"/>
  <c r="AQS7" i="2"/>
  <c r="AOF7" i="2"/>
  <c r="ATF7" i="2" s="1"/>
  <c r="AQR6" i="2"/>
  <c r="AOE6" i="2"/>
  <c r="ATE6" i="2" s="1"/>
  <c r="AQQ5" i="2"/>
  <c r="AOD5" i="2"/>
  <c r="ATD5" i="2" s="1"/>
  <c r="AQQ14" i="2"/>
  <c r="AOD14" i="2"/>
  <c r="ATD14" i="2" s="1"/>
  <c r="AQP13" i="2"/>
  <c r="AOC13" i="2"/>
  <c r="ATC13" i="2" s="1"/>
  <c r="AOB12" i="2"/>
  <c r="AQO12" i="2"/>
  <c r="AQN11" i="2"/>
  <c r="AOA11" i="2"/>
  <c r="ATA11" i="2" s="1"/>
  <c r="AQM10" i="2"/>
  <c r="ANZ10" i="2"/>
  <c r="ASZ10" i="2" s="1"/>
  <c r="AQL9" i="2"/>
  <c r="ANY9" i="2"/>
  <c r="ASY9" i="2" s="1"/>
  <c r="AQC8" i="2"/>
  <c r="ANP8" i="2"/>
  <c r="ASP8" i="2" s="1"/>
  <c r="AQB7" i="2"/>
  <c r="ANO7" i="2"/>
  <c r="ASO7" i="2" s="1"/>
  <c r="AQA6" i="2"/>
  <c r="ANN6" i="2"/>
  <c r="ASN6" i="2" s="1"/>
  <c r="APZ5" i="2"/>
  <c r="ANM5" i="2"/>
  <c r="ASM5" i="2" s="1"/>
  <c r="ASG7" i="2"/>
  <c r="APT7" i="2"/>
  <c r="AUT7" i="2" s="1"/>
  <c r="ASG13" i="2"/>
  <c r="APT13" i="2"/>
  <c r="AUT13" i="2" s="1"/>
  <c r="AQN17" i="2"/>
  <c r="AOA17" i="2"/>
  <c r="ATA17" i="2" s="1"/>
  <c r="AQX20" i="2"/>
  <c r="AOK20" i="2"/>
  <c r="ATK20" i="2" s="1"/>
  <c r="AQM8" i="2"/>
  <c r="ANZ8" i="2"/>
  <c r="ASZ8" i="2" s="1"/>
  <c r="ARI16" i="2"/>
  <c r="AOV16" i="2"/>
  <c r="ATV16" i="2" s="1"/>
  <c r="APY21" i="2"/>
  <c r="ANL21" i="2"/>
  <c r="ASL21" i="2" s="1"/>
  <c r="AOU21" i="2"/>
  <c r="ARH21" i="2"/>
  <c r="ARW16" i="2"/>
  <c r="APJ16" i="2"/>
  <c r="AUJ16" i="2" s="1"/>
  <c r="AQM21" i="2"/>
  <c r="ANZ21" i="2"/>
  <c r="ASZ21" i="2" s="1"/>
  <c r="ARY14" i="2"/>
  <c r="APL14" i="2"/>
  <c r="AUL14" i="2" s="1"/>
  <c r="ARQ20" i="2"/>
  <c r="APD20" i="2"/>
  <c r="AUD20" i="2" s="1"/>
  <c r="APK21" i="2"/>
  <c r="ARX21" i="2"/>
  <c r="ANM18" i="2"/>
  <c r="APZ18" i="2"/>
  <c r="AQF12" i="2"/>
  <c r="ANS12" i="2"/>
  <c r="ASS12" i="2" s="1"/>
  <c r="ASC5" i="2"/>
  <c r="APP5" i="2"/>
  <c r="AUP5" i="2" s="1"/>
  <c r="ARY10" i="2"/>
  <c r="APL10" i="2"/>
  <c r="AUL10" i="2" s="1"/>
  <c r="ASB14" i="2"/>
  <c r="APO14" i="2"/>
  <c r="AUO14" i="2" s="1"/>
  <c r="ARO9" i="2"/>
  <c r="APB9" i="2"/>
  <c r="AUB9" i="2" s="1"/>
  <c r="ARI12" i="2"/>
  <c r="AOV12" i="2"/>
  <c r="ATV12" i="2" s="1"/>
  <c r="ARC6" i="2"/>
  <c r="AOP6" i="2"/>
  <c r="ATP6" i="2" s="1"/>
  <c r="AQR12" i="2"/>
  <c r="AOE12" i="2"/>
  <c r="ATE12" i="2" s="1"/>
  <c r="AQM7" i="2"/>
  <c r="ANZ7" i="2"/>
  <c r="ASZ7" i="2" s="1"/>
  <c r="APX10" i="2"/>
  <c r="ANK10" i="2"/>
  <c r="ASK10" i="2" s="1"/>
  <c r="ARU12" i="2"/>
  <c r="APH12" i="2"/>
  <c r="AUH12" i="2" s="1"/>
  <c r="ARI8" i="2"/>
  <c r="AOV8" i="2"/>
  <c r="ATV8" i="2" s="1"/>
  <c r="ARL17" i="2"/>
  <c r="AOY17" i="2"/>
  <c r="ATY17" i="2" s="1"/>
  <c r="ARZ15" i="2"/>
  <c r="APM15" i="2"/>
  <c r="AUM15" i="2" s="1"/>
  <c r="AQZ13" i="2"/>
  <c r="AOM13" i="2"/>
  <c r="ATM13" i="2" s="1"/>
  <c r="AQR5" i="2"/>
  <c r="AOE5" i="2"/>
  <c r="ATE5" i="2" s="1"/>
  <c r="APK22" i="2"/>
  <c r="ARX22" i="2"/>
  <c r="ARW21" i="2"/>
  <c r="APJ21" i="2"/>
  <c r="AUJ21" i="2" s="1"/>
  <c r="ARV20" i="2"/>
  <c r="API20" i="2"/>
  <c r="AUI20" i="2" s="1"/>
  <c r="ARU19" i="2"/>
  <c r="APH19" i="2"/>
  <c r="AUH19" i="2" s="1"/>
  <c r="ART18" i="2"/>
  <c r="APG18" i="2"/>
  <c r="AUG18" i="2" s="1"/>
  <c r="ARS17" i="2"/>
  <c r="APF17" i="2"/>
  <c r="AUF17" i="2" s="1"/>
  <c r="ARR16" i="2"/>
  <c r="APE16" i="2"/>
  <c r="AUE16" i="2" s="1"/>
  <c r="ARI15" i="2"/>
  <c r="AOV15" i="2"/>
  <c r="ATV15" i="2" s="1"/>
  <c r="AQP11" i="2"/>
  <c r="AOC11" i="2"/>
  <c r="ATC11" i="2" s="1"/>
  <c r="AQJ21" i="2"/>
  <c r="ANW21" i="2"/>
  <c r="ASW21" i="2" s="1"/>
  <c r="APV21" i="2"/>
  <c r="ANI21" i="2"/>
  <c r="ASI21" i="2" s="1"/>
  <c r="AQI22" i="2"/>
  <c r="ANV22" i="2"/>
  <c r="ASV22" i="2" s="1"/>
  <c r="AQH21" i="2"/>
  <c r="ANU21" i="2"/>
  <c r="ASU21" i="2" s="1"/>
  <c r="AQG20" i="2"/>
  <c r="ANT20" i="2"/>
  <c r="AST20" i="2" s="1"/>
  <c r="AQF19" i="2"/>
  <c r="ANS19" i="2"/>
  <c r="ASS19" i="2" s="1"/>
  <c r="AQE18" i="2"/>
  <c r="ANR18" i="2"/>
  <c r="ASR18" i="2" s="1"/>
  <c r="AQD17" i="2"/>
  <c r="ANQ17" i="2"/>
  <c r="ASQ17" i="2" s="1"/>
  <c r="ASF15" i="2"/>
  <c r="APS15" i="2"/>
  <c r="AUS15" i="2" s="1"/>
  <c r="AQK14" i="2"/>
  <c r="ANX14" i="2"/>
  <c r="ASX14" i="2" s="1"/>
  <c r="AQC6" i="2"/>
  <c r="ANP6" i="2"/>
  <c r="ASP6" i="2" s="1"/>
  <c r="AQX22" i="2"/>
  <c r="AOK22" i="2"/>
  <c r="ATK22" i="2" s="1"/>
  <c r="AQW21" i="2"/>
  <c r="AOJ21" i="2"/>
  <c r="ATJ21" i="2" s="1"/>
  <c r="AQV20" i="2"/>
  <c r="AOI20" i="2"/>
  <c r="ATI20" i="2" s="1"/>
  <c r="AQU19" i="2"/>
  <c r="AOH19" i="2"/>
  <c r="ATH19" i="2" s="1"/>
  <c r="AQT18" i="2"/>
  <c r="AOG18" i="2"/>
  <c r="ATG18" i="2" s="1"/>
  <c r="AQK17" i="2"/>
  <c r="ANX17" i="2"/>
  <c r="ASX17" i="2" s="1"/>
  <c r="AQJ16" i="2"/>
  <c r="ANW16" i="2"/>
  <c r="ASW16" i="2" s="1"/>
  <c r="AQI15" i="2"/>
  <c r="ANV15" i="2"/>
  <c r="ASV15" i="2" s="1"/>
  <c r="APW8" i="2"/>
  <c r="ANJ8" i="2"/>
  <c r="ASJ8" i="2" s="1"/>
  <c r="AQW22" i="2"/>
  <c r="AOJ22" i="2"/>
  <c r="ATJ22" i="2" s="1"/>
  <c r="AQV21" i="2"/>
  <c r="AOI21" i="2"/>
  <c r="ATI21" i="2" s="1"/>
  <c r="AQU20" i="2"/>
  <c r="AOH20" i="2"/>
  <c r="ATH20" i="2" s="1"/>
  <c r="AQT19" i="2"/>
  <c r="AOG19" i="2"/>
  <c r="ATG19" i="2" s="1"/>
  <c r="AQK18" i="2"/>
  <c r="ANX18" i="2"/>
  <c r="ASX18" i="2" s="1"/>
  <c r="AQJ17" i="2"/>
  <c r="ANW17" i="2"/>
  <c r="ASW17" i="2" s="1"/>
  <c r="AQI16" i="2"/>
  <c r="ANV16" i="2"/>
  <c r="ASV16" i="2" s="1"/>
  <c r="AQH15" i="2"/>
  <c r="ANU15" i="2"/>
  <c r="ASU15" i="2" s="1"/>
  <c r="APL6" i="2"/>
  <c r="ARY6" i="2"/>
  <c r="ARK16" i="2"/>
  <c r="AOX16" i="2"/>
  <c r="ATX16" i="2" s="1"/>
  <c r="ARL22" i="2"/>
  <c r="AOY22" i="2"/>
  <c r="ATY22" i="2" s="1"/>
  <c r="ARK21" i="2"/>
  <c r="AOX21" i="2"/>
  <c r="ATX21" i="2" s="1"/>
  <c r="ARJ20" i="2"/>
  <c r="AOW20" i="2"/>
  <c r="ATW20" i="2" s="1"/>
  <c r="AON19" i="2"/>
  <c r="ARA19" i="2"/>
  <c r="AQZ18" i="2"/>
  <c r="AOM18" i="2"/>
  <c r="ATM18" i="2" s="1"/>
  <c r="AQY17" i="2"/>
  <c r="AOL17" i="2"/>
  <c r="ATL17" i="2" s="1"/>
  <c r="AQX16" i="2"/>
  <c r="AOK16" i="2"/>
  <c r="ATK16" i="2" s="1"/>
  <c r="AQW15" i="2"/>
  <c r="AOJ15" i="2"/>
  <c r="ATJ15" i="2" s="1"/>
  <c r="ART9" i="2"/>
  <c r="APG9" i="2"/>
  <c r="AUG9" i="2" s="1"/>
  <c r="ARO20" i="2"/>
  <c r="APB20" i="2"/>
  <c r="AUB20" i="2" s="1"/>
  <c r="APV5" i="2"/>
  <c r="ANI5" i="2"/>
  <c r="ASI5" i="2" s="1"/>
  <c r="AQM22" i="2"/>
  <c r="ANZ22" i="2"/>
  <c r="ASZ22" i="2" s="1"/>
  <c r="AQL21" i="2"/>
  <c r="ANY21" i="2"/>
  <c r="ASY21" i="2" s="1"/>
  <c r="AQC20" i="2"/>
  <c r="ANP20" i="2"/>
  <c r="ASP20" i="2" s="1"/>
  <c r="AQB19" i="2"/>
  <c r="ANO19" i="2"/>
  <c r="ASO19" i="2" s="1"/>
  <c r="AQA18" i="2"/>
  <c r="ANN18" i="2"/>
  <c r="ASN18" i="2" s="1"/>
  <c r="ANM17" i="2"/>
  <c r="APZ17" i="2"/>
  <c r="ANL16" i="2"/>
  <c r="APY16" i="2"/>
  <c r="ARQ14" i="2"/>
  <c r="APD14" i="2"/>
  <c r="AUD14" i="2" s="1"/>
  <c r="ARI6" i="2"/>
  <c r="AOV6" i="2"/>
  <c r="ATV6" i="2" s="1"/>
  <c r="ANZ16" i="2"/>
  <c r="AQM16" i="2"/>
  <c r="ARJ22" i="2"/>
  <c r="AOW22" i="2"/>
  <c r="ATW22" i="2" s="1"/>
  <c r="ARA21" i="2"/>
  <c r="AON21" i="2"/>
  <c r="ATN21" i="2" s="1"/>
  <c r="AQZ20" i="2"/>
  <c r="AOM20" i="2"/>
  <c r="ATM20" i="2" s="1"/>
  <c r="AQY19" i="2"/>
  <c r="AOL19" i="2"/>
  <c r="ATL19" i="2" s="1"/>
  <c r="AQX18" i="2"/>
  <c r="AOK18" i="2"/>
  <c r="ATK18" i="2" s="1"/>
  <c r="AQW17" i="2"/>
  <c r="AOJ17" i="2"/>
  <c r="ATJ17" i="2" s="1"/>
  <c r="AQV16" i="2"/>
  <c r="AOI16" i="2"/>
  <c r="ATI16" i="2" s="1"/>
  <c r="AQU15" i="2"/>
  <c r="AOH15" i="2"/>
  <c r="ATH15" i="2" s="1"/>
  <c r="ARD9" i="2"/>
  <c r="AOQ9" i="2"/>
  <c r="ATQ9" i="2" s="1"/>
  <c r="ARF14" i="2"/>
  <c r="AOS14" i="2"/>
  <c r="ATS14" i="2" s="1"/>
  <c r="ARE13" i="2"/>
  <c r="AOR13" i="2"/>
  <c r="ATR13" i="2" s="1"/>
  <c r="ARD12" i="2"/>
  <c r="AOQ12" i="2"/>
  <c r="ATQ12" i="2" s="1"/>
  <c r="AOP11" i="2"/>
  <c r="ARC11" i="2"/>
  <c r="ARB10" i="2"/>
  <c r="AOO10" i="2"/>
  <c r="ATO10" i="2" s="1"/>
  <c r="AQS9" i="2"/>
  <c r="AOF9" i="2"/>
  <c r="ATF9" i="2" s="1"/>
  <c r="AQR8" i="2"/>
  <c r="AOE8" i="2"/>
  <c r="ATE8" i="2" s="1"/>
  <c r="AQQ7" i="2"/>
  <c r="AOD7" i="2"/>
  <c r="ATD7" i="2" s="1"/>
  <c r="AQP6" i="2"/>
  <c r="AOC6" i="2"/>
  <c r="ATC6" i="2" s="1"/>
  <c r="AQO5" i="2"/>
  <c r="AOB5" i="2"/>
  <c r="ATB5" i="2" s="1"/>
  <c r="AQW14" i="2"/>
  <c r="AOJ14" i="2"/>
  <c r="ATJ14" i="2" s="1"/>
  <c r="AQV13" i="2"/>
  <c r="AOI13" i="2"/>
  <c r="ATI13" i="2" s="1"/>
  <c r="AQU12" i="2"/>
  <c r="AOH12" i="2"/>
  <c r="ATH12" i="2" s="1"/>
  <c r="AQT11" i="2"/>
  <c r="AOG11" i="2"/>
  <c r="ATG11" i="2" s="1"/>
  <c r="AQK10" i="2"/>
  <c r="ANX10" i="2"/>
  <c r="ASX10" i="2" s="1"/>
  <c r="AQJ9" i="2"/>
  <c r="ANW9" i="2"/>
  <c r="ASW9" i="2" s="1"/>
  <c r="AQI8" i="2"/>
  <c r="ANV8" i="2"/>
  <c r="ASV8" i="2" s="1"/>
  <c r="AQH7" i="2"/>
  <c r="ANU7" i="2"/>
  <c r="ASU7" i="2" s="1"/>
  <c r="AQG6" i="2"/>
  <c r="ANT6" i="2"/>
  <c r="AST6" i="2" s="1"/>
  <c r="AQF5" i="2"/>
  <c r="ANS5" i="2"/>
  <c r="ASS5" i="2" s="1"/>
  <c r="AQN14" i="2"/>
  <c r="AOA14" i="2"/>
  <c r="ATA14" i="2" s="1"/>
  <c r="ANZ13" i="2"/>
  <c r="AQM13" i="2"/>
  <c r="AQL12" i="2"/>
  <c r="ANY12" i="2"/>
  <c r="ASY12" i="2" s="1"/>
  <c r="AQC11" i="2"/>
  <c r="ANP11" i="2"/>
  <c r="ASP11" i="2" s="1"/>
  <c r="AQB10" i="2"/>
  <c r="ANO10" i="2"/>
  <c r="ASO10" i="2" s="1"/>
  <c r="AQA9" i="2"/>
  <c r="ANN9" i="2"/>
  <c r="ASN9" i="2" s="1"/>
  <c r="APZ8" i="2"/>
  <c r="ANM8" i="2"/>
  <c r="ASM8" i="2" s="1"/>
  <c r="APY7" i="2"/>
  <c r="ANL7" i="2"/>
  <c r="ASL7" i="2" s="1"/>
  <c r="APX6" i="2"/>
  <c r="ANK6" i="2"/>
  <c r="ASK6" i="2" s="1"/>
  <c r="APW5" i="2"/>
  <c r="ANJ5" i="2"/>
  <c r="ASJ5" i="2" s="1"/>
  <c r="AQE14" i="2"/>
  <c r="ANR14" i="2"/>
  <c r="ASR14" i="2" s="1"/>
  <c r="AQD13" i="2"/>
  <c r="ANQ13" i="2"/>
  <c r="ASQ13" i="2" s="1"/>
  <c r="ASF11" i="2"/>
  <c r="APS11" i="2"/>
  <c r="AUS11" i="2" s="1"/>
  <c r="ASE10" i="2"/>
  <c r="APR10" i="2"/>
  <c r="AUR10" i="2" s="1"/>
  <c r="ASD9" i="2"/>
  <c r="APQ9" i="2"/>
  <c r="AUQ9" i="2" s="1"/>
  <c r="ASC8" i="2"/>
  <c r="APP8" i="2"/>
  <c r="AUP8" i="2" s="1"/>
  <c r="ASB7" i="2"/>
  <c r="APO7" i="2"/>
  <c r="AUO7" i="2" s="1"/>
  <c r="ASA6" i="2"/>
  <c r="APN6" i="2"/>
  <c r="AUN6" i="2" s="1"/>
  <c r="ARZ5" i="2"/>
  <c r="APM5" i="2"/>
  <c r="AUM5" i="2" s="1"/>
  <c r="ARZ14" i="2"/>
  <c r="APM14" i="2"/>
  <c r="AUM14" i="2" s="1"/>
  <c r="ARQ13" i="2"/>
  <c r="APD13" i="2"/>
  <c r="AUD13" i="2" s="1"/>
  <c r="ARP12" i="2"/>
  <c r="APC12" i="2"/>
  <c r="AUC12" i="2" s="1"/>
  <c r="ARO11" i="2"/>
  <c r="APB11" i="2"/>
  <c r="AUB11" i="2" s="1"/>
  <c r="ARN10" i="2"/>
  <c r="APA10" i="2"/>
  <c r="AUA10" i="2" s="1"/>
  <c r="ARM9" i="2"/>
  <c r="AOZ9" i="2"/>
  <c r="ATZ9" i="2" s="1"/>
  <c r="ARL8" i="2"/>
  <c r="AOY8" i="2"/>
  <c r="ATY8" i="2" s="1"/>
  <c r="ARK7" i="2"/>
  <c r="AOX7" i="2"/>
  <c r="ATX7" i="2" s="1"/>
  <c r="ARJ6" i="2"/>
  <c r="AOW6" i="2"/>
  <c r="ATW6" i="2" s="1"/>
  <c r="ARA5" i="2"/>
  <c r="AON5" i="2"/>
  <c r="ATN5" i="2" s="1"/>
  <c r="AQZ14" i="2"/>
  <c r="AOM14" i="2"/>
  <c r="ATM14" i="2" s="1"/>
  <c r="AQY13" i="2"/>
  <c r="AOL13" i="2"/>
  <c r="ATL13" i="2" s="1"/>
  <c r="AQX12" i="2"/>
  <c r="AOK12" i="2"/>
  <c r="ATK12" i="2" s="1"/>
  <c r="AQW11" i="2"/>
  <c r="AOJ11" i="2"/>
  <c r="ATJ11" i="2" s="1"/>
  <c r="AQV10" i="2"/>
  <c r="AOI10" i="2"/>
  <c r="ATI10" i="2" s="1"/>
  <c r="AQU9" i="2"/>
  <c r="AOH9" i="2"/>
  <c r="ATH9" i="2" s="1"/>
  <c r="AQT8" i="2"/>
  <c r="AOG8" i="2"/>
  <c r="ATG8" i="2" s="1"/>
  <c r="AQK7" i="2"/>
  <c r="ANX7" i="2"/>
  <c r="ASX7" i="2" s="1"/>
  <c r="AQJ6" i="2"/>
  <c r="ANW6" i="2"/>
  <c r="ASW6" i="2" s="1"/>
  <c r="AQI5" i="2"/>
  <c r="ANV5" i="2"/>
  <c r="ASV5" i="2" s="1"/>
  <c r="AQI14" i="2"/>
  <c r="ANV14" i="2"/>
  <c r="ASV14" i="2" s="1"/>
  <c r="AQH13" i="2"/>
  <c r="ANU13" i="2"/>
  <c r="ASU13" i="2" s="1"/>
  <c r="AQG12" i="2"/>
  <c r="ANT12" i="2"/>
  <c r="AST12" i="2" s="1"/>
  <c r="AQF11" i="2"/>
  <c r="ANS11" i="2"/>
  <c r="ASS11" i="2" s="1"/>
  <c r="AQE10" i="2"/>
  <c r="ANR10" i="2"/>
  <c r="ASR10" i="2" s="1"/>
  <c r="AQD9" i="2"/>
  <c r="ANQ9" i="2"/>
  <c r="ASQ9" i="2" s="1"/>
  <c r="ASF7" i="2"/>
  <c r="APS7" i="2"/>
  <c r="AUS7" i="2" s="1"/>
  <c r="ASE6" i="2"/>
  <c r="APR6" i="2"/>
  <c r="AUR6" i="2" s="1"/>
  <c r="ASD5" i="2"/>
  <c r="APQ5" i="2"/>
  <c r="AUQ5" i="2" s="1"/>
  <c r="ASG11" i="2"/>
  <c r="APT11" i="2"/>
  <c r="AUT11" i="2" s="1"/>
  <c r="ASG15" i="2"/>
  <c r="APT15" i="2"/>
  <c r="AUT15" i="2" s="1"/>
  <c r="ASG20" i="2"/>
  <c r="APT20" i="2"/>
  <c r="AUT20" i="2" s="1"/>
  <c r="ARB15" i="2"/>
  <c r="AOO15" i="2"/>
  <c r="ATO15" i="2" s="1"/>
  <c r="AQW19" i="2"/>
  <c r="AOJ19" i="2"/>
  <c r="ATJ19" i="2" s="1"/>
  <c r="ARU18" i="2"/>
  <c r="APH18" i="2"/>
  <c r="AUH18" i="2" s="1"/>
  <c r="AQH11" i="2"/>
  <c r="ANU11" i="2"/>
  <c r="ASU11" i="2" s="1"/>
  <c r="APW19" i="2"/>
  <c r="ANJ19" i="2"/>
  <c r="ASJ19" i="2" s="1"/>
  <c r="APY22" i="2"/>
  <c r="ANL22" i="2"/>
  <c r="ASL22" i="2" s="1"/>
  <c r="APQ11" i="2"/>
  <c r="ASD11" i="2"/>
  <c r="APZ16" i="2"/>
  <c r="ANM16" i="2"/>
  <c r="ASM16" i="2" s="1"/>
  <c r="ARP19" i="2"/>
  <c r="APC19" i="2"/>
  <c r="AUC19" i="2" s="1"/>
  <c r="AQL22" i="2"/>
  <c r="ANY22" i="2"/>
  <c r="ASY22" i="2" s="1"/>
  <c r="ARA6" i="2"/>
  <c r="AON6" i="2"/>
  <c r="ATN6" i="2" s="1"/>
  <c r="ASD6" i="2"/>
  <c r="APQ6" i="2"/>
  <c r="AUQ6" i="2" s="1"/>
  <c r="ARX9" i="2"/>
  <c r="APK9" i="2"/>
  <c r="AUK9" i="2" s="1"/>
  <c r="ARQ11" i="2"/>
  <c r="APD11" i="2"/>
  <c r="AUD11" i="2" s="1"/>
  <c r="ARK5" i="2"/>
  <c r="AOX5" i="2"/>
  <c r="ATX5" i="2" s="1"/>
  <c r="ARE8" i="2"/>
  <c r="AOR8" i="2"/>
  <c r="ATR8" i="2" s="1"/>
  <c r="AQQ11" i="2"/>
  <c r="AOD11" i="2"/>
  <c r="ATD11" i="2" s="1"/>
  <c r="AQC5" i="2"/>
  <c r="ANP5" i="2"/>
  <c r="ASP5" i="2" s="1"/>
  <c r="ARY7" i="2"/>
  <c r="APL7" i="2"/>
  <c r="AUL7" i="2" s="1"/>
  <c r="ARS10" i="2"/>
  <c r="APF10" i="2"/>
  <c r="AUF10" i="2" s="1"/>
  <c r="ARH7" i="2"/>
  <c r="AOU7" i="2"/>
  <c r="ATU7" i="2" s="1"/>
  <c r="APV15" i="2"/>
  <c r="ANI15" i="2"/>
  <c r="ASI15" i="2" s="1"/>
  <c r="ARD17" i="2"/>
  <c r="AOQ17" i="2"/>
  <c r="ATQ17" i="2" s="1"/>
  <c r="ARR15" i="2"/>
  <c r="APE15" i="2"/>
  <c r="AUE15" i="2" s="1"/>
  <c r="AQY12" i="2"/>
  <c r="AOL12" i="2"/>
  <c r="ATL12" i="2" s="1"/>
  <c r="ARA22" i="2"/>
  <c r="AON22" i="2"/>
  <c r="ATN22" i="2" s="1"/>
  <c r="APC22" i="2"/>
  <c r="ARP22" i="2"/>
  <c r="ARO21" i="2"/>
  <c r="APB21" i="2"/>
  <c r="AUB21" i="2" s="1"/>
  <c r="ARN20" i="2"/>
  <c r="APA20" i="2"/>
  <c r="AUA20" i="2" s="1"/>
  <c r="ARM19" i="2"/>
  <c r="AOZ19" i="2"/>
  <c r="ATZ19" i="2" s="1"/>
  <c r="ARL18" i="2"/>
  <c r="AOY18" i="2"/>
  <c r="ATY18" i="2" s="1"/>
  <c r="ARK17" i="2"/>
  <c r="AOX17" i="2"/>
  <c r="ATX17" i="2" s="1"/>
  <c r="ARJ16" i="2"/>
  <c r="AOW16" i="2"/>
  <c r="ATW16" i="2" s="1"/>
  <c r="ARA15" i="2"/>
  <c r="AON15" i="2"/>
  <c r="ATN15" i="2" s="1"/>
  <c r="AQO10" i="2"/>
  <c r="AOB10" i="2"/>
  <c r="ATB10" i="2" s="1"/>
  <c r="AQY20" i="2"/>
  <c r="AOL20" i="2"/>
  <c r="ATL20" i="2" s="1"/>
  <c r="APV13" i="2"/>
  <c r="ANI13" i="2"/>
  <c r="ASI13" i="2" s="1"/>
  <c r="AQA22" i="2"/>
  <c r="ANN22" i="2"/>
  <c r="ASN22" i="2" s="1"/>
  <c r="APZ21" i="2"/>
  <c r="ANM21" i="2"/>
  <c r="ASM21" i="2" s="1"/>
  <c r="APY20" i="2"/>
  <c r="ANL20" i="2"/>
  <c r="ASL20" i="2" s="1"/>
  <c r="APX19" i="2"/>
  <c r="ANK19" i="2"/>
  <c r="ASK19" i="2" s="1"/>
  <c r="APW18" i="2"/>
  <c r="ANJ18" i="2"/>
  <c r="ASJ18" i="2" s="1"/>
  <c r="ARY16" i="2"/>
  <c r="APL16" i="2"/>
  <c r="AUL16" i="2" s="1"/>
  <c r="ARX15" i="2"/>
  <c r="APK15" i="2"/>
  <c r="AUK15" i="2" s="1"/>
  <c r="AQJ13" i="2"/>
  <c r="ANW13" i="2"/>
  <c r="ASW13" i="2" s="1"/>
  <c r="AQB5" i="2"/>
  <c r="ANO5" i="2"/>
  <c r="ASO5" i="2" s="1"/>
  <c r="AQP22" i="2"/>
  <c r="AOC22" i="2"/>
  <c r="ATC22" i="2" s="1"/>
  <c r="AQO21" i="2"/>
  <c r="AOB21" i="2"/>
  <c r="ATB21" i="2" s="1"/>
  <c r="AQN20" i="2"/>
  <c r="AOA20" i="2"/>
  <c r="ATA20" i="2" s="1"/>
  <c r="AQM19" i="2"/>
  <c r="ANZ19" i="2"/>
  <c r="ASZ19" i="2" s="1"/>
  <c r="AQL18" i="2"/>
  <c r="ANY18" i="2"/>
  <c r="ASY18" i="2" s="1"/>
  <c r="AQC17" i="2"/>
  <c r="ANP17" i="2"/>
  <c r="ASP17" i="2" s="1"/>
  <c r="AQB16" i="2"/>
  <c r="ANO16" i="2"/>
  <c r="ASO16" i="2" s="1"/>
  <c r="AQA15" i="2"/>
  <c r="ANN15" i="2"/>
  <c r="ASN15" i="2" s="1"/>
  <c r="ASF5" i="2"/>
  <c r="APS5" i="2"/>
  <c r="AUS5" i="2" s="1"/>
  <c r="AQO22" i="2"/>
  <c r="AOB22" i="2"/>
  <c r="ATB22" i="2" s="1"/>
  <c r="AQN21" i="2"/>
  <c r="AOA21" i="2"/>
  <c r="ATA21" i="2" s="1"/>
  <c r="AQM20" i="2"/>
  <c r="ANZ20" i="2"/>
  <c r="ASZ20" i="2" s="1"/>
  <c r="AQL19" i="2"/>
  <c r="ANY19" i="2"/>
  <c r="ASY19" i="2" s="1"/>
  <c r="AQC18" i="2"/>
  <c r="ANP18" i="2"/>
  <c r="ASP18" i="2" s="1"/>
  <c r="AQB17" i="2"/>
  <c r="ANO17" i="2"/>
  <c r="ASO17" i="2" s="1"/>
  <c r="AQA16" i="2"/>
  <c r="ANN16" i="2"/>
  <c r="ASN16" i="2" s="1"/>
  <c r="ASF13" i="2"/>
  <c r="APS13" i="2"/>
  <c r="AUS13" i="2" s="1"/>
  <c r="ARX5" i="2"/>
  <c r="APK5" i="2"/>
  <c r="AUK5" i="2" s="1"/>
  <c r="APU5" i="2"/>
  <c r="ANH5" i="2"/>
  <c r="ARD22" i="2"/>
  <c r="AOQ22" i="2"/>
  <c r="ATQ22" i="2" s="1"/>
  <c r="ARC21" i="2"/>
  <c r="AOP21" i="2"/>
  <c r="ATP21" i="2" s="1"/>
  <c r="ARB20" i="2"/>
  <c r="AOO20" i="2"/>
  <c r="ATO20" i="2" s="1"/>
  <c r="AQS19" i="2"/>
  <c r="AOF19" i="2"/>
  <c r="ATF19" i="2" s="1"/>
  <c r="AQR18" i="2"/>
  <c r="AOE18" i="2"/>
  <c r="ATE18" i="2" s="1"/>
  <c r="AQQ17" i="2"/>
  <c r="AOD17" i="2"/>
  <c r="ATD17" i="2" s="1"/>
  <c r="AQP16" i="2"/>
  <c r="AOC16" i="2"/>
  <c r="ATC16" i="2" s="1"/>
  <c r="AOB15" i="2"/>
  <c r="AQO15" i="2"/>
  <c r="ARS8" i="2"/>
  <c r="APF8" i="2"/>
  <c r="AUF8" i="2" s="1"/>
  <c r="ASD19" i="2"/>
  <c r="APQ19" i="2"/>
  <c r="AUQ19" i="2" s="1"/>
  <c r="APV17" i="2"/>
  <c r="ANI17" i="2"/>
  <c r="ASI17" i="2" s="1"/>
  <c r="AQE22" i="2"/>
  <c r="ANR22" i="2"/>
  <c r="ASR22" i="2" s="1"/>
  <c r="AQD21" i="2"/>
  <c r="ANQ21" i="2"/>
  <c r="ASQ21" i="2" s="1"/>
  <c r="ASF19" i="2"/>
  <c r="APS19" i="2"/>
  <c r="AUS19" i="2" s="1"/>
  <c r="ASE18" i="2"/>
  <c r="APR18" i="2"/>
  <c r="AUR18" i="2" s="1"/>
  <c r="ASD17" i="2"/>
  <c r="APQ17" i="2"/>
  <c r="AUQ17" i="2" s="1"/>
  <c r="ASC16" i="2"/>
  <c r="APP16" i="2"/>
  <c r="AUP16" i="2" s="1"/>
  <c r="ASB15" i="2"/>
  <c r="APO15" i="2"/>
  <c r="AUO15" i="2" s="1"/>
  <c r="ARP13" i="2"/>
  <c r="APC13" i="2"/>
  <c r="AUC13" i="2" s="1"/>
  <c r="ARH5" i="2"/>
  <c r="AOU5" i="2"/>
  <c r="ATU5" i="2" s="1"/>
  <c r="ARB22" i="2"/>
  <c r="AOO22" i="2"/>
  <c r="ATO22" i="2" s="1"/>
  <c r="AQS21" i="2"/>
  <c r="AOF21" i="2"/>
  <c r="ATF21" i="2" s="1"/>
  <c r="AQR20" i="2"/>
  <c r="AOE20" i="2"/>
  <c r="ATE20" i="2" s="1"/>
  <c r="AQQ19" i="2"/>
  <c r="AOD19" i="2"/>
  <c r="ATD19" i="2" s="1"/>
  <c r="AQP18" i="2"/>
  <c r="AOC18" i="2"/>
  <c r="ATC18" i="2" s="1"/>
  <c r="AQO17" i="2"/>
  <c r="AOB17" i="2"/>
  <c r="ATB17" i="2" s="1"/>
  <c r="AOA16" i="2"/>
  <c r="AQN16" i="2"/>
  <c r="ANZ15" i="2"/>
  <c r="AQM15" i="2"/>
  <c r="ARC8" i="2"/>
  <c r="AOP8" i="2"/>
  <c r="ATP8" i="2" s="1"/>
  <c r="AQX14" i="2"/>
  <c r="AOK14" i="2"/>
  <c r="ATK14" i="2" s="1"/>
  <c r="AQW13" i="2"/>
  <c r="AOJ13" i="2"/>
  <c r="ATJ13" i="2" s="1"/>
  <c r="AQV12" i="2"/>
  <c r="AOI12" i="2"/>
  <c r="ATI12" i="2" s="1"/>
  <c r="AQU11" i="2"/>
  <c r="AOH11" i="2"/>
  <c r="ATH11" i="2" s="1"/>
  <c r="AQT10" i="2"/>
  <c r="AOG10" i="2"/>
  <c r="ATG10" i="2" s="1"/>
  <c r="AQK9" i="2"/>
  <c r="ANX9" i="2"/>
  <c r="ASX9" i="2" s="1"/>
  <c r="AQJ8" i="2"/>
  <c r="ANW8" i="2"/>
  <c r="ASW8" i="2" s="1"/>
  <c r="AQI7" i="2"/>
  <c r="ANV7" i="2"/>
  <c r="ASV7" i="2" s="1"/>
  <c r="AQH6" i="2"/>
  <c r="ANU6" i="2"/>
  <c r="ASU6" i="2" s="1"/>
  <c r="AQG5" i="2"/>
  <c r="ANT5" i="2"/>
  <c r="AST5" i="2" s="1"/>
  <c r="AOB14" i="2"/>
  <c r="AQO14" i="2"/>
  <c r="AQN13" i="2"/>
  <c r="AOA13" i="2"/>
  <c r="ATA13" i="2" s="1"/>
  <c r="ANZ12" i="2"/>
  <c r="AQM12" i="2"/>
  <c r="AQL11" i="2"/>
  <c r="ANY11" i="2"/>
  <c r="ASY11" i="2" s="1"/>
  <c r="AQC10" i="2"/>
  <c r="ANP10" i="2"/>
  <c r="ASP10" i="2" s="1"/>
  <c r="AQB9" i="2"/>
  <c r="ANO9" i="2"/>
  <c r="ASO9" i="2" s="1"/>
  <c r="AQA8" i="2"/>
  <c r="ANN8" i="2"/>
  <c r="ASN8" i="2" s="1"/>
  <c r="APZ7" i="2"/>
  <c r="ANM7" i="2"/>
  <c r="ASM7" i="2" s="1"/>
  <c r="APY6" i="2"/>
  <c r="ANL6" i="2"/>
  <c r="ASL6" i="2" s="1"/>
  <c r="APX5" i="2"/>
  <c r="ANK5" i="2"/>
  <c r="ASK5" i="2" s="1"/>
  <c r="AQF14" i="2"/>
  <c r="ANS14" i="2"/>
  <c r="ASS14" i="2" s="1"/>
  <c r="AQE13" i="2"/>
  <c r="ANR13" i="2"/>
  <c r="ASR13" i="2" s="1"/>
  <c r="AQD12" i="2"/>
  <c r="ANQ12" i="2"/>
  <c r="ASQ12" i="2" s="1"/>
  <c r="ASF10" i="2"/>
  <c r="APS10" i="2"/>
  <c r="AUS10" i="2" s="1"/>
  <c r="ASE9" i="2"/>
  <c r="APR9" i="2"/>
  <c r="AUR9" i="2" s="1"/>
  <c r="ASD8" i="2"/>
  <c r="APQ8" i="2"/>
  <c r="AUQ8" i="2" s="1"/>
  <c r="ASC7" i="2"/>
  <c r="APP7" i="2"/>
  <c r="AUP7" i="2" s="1"/>
  <c r="ASB6" i="2"/>
  <c r="APO6" i="2"/>
  <c r="AUO6" i="2" s="1"/>
  <c r="ASA5" i="2"/>
  <c r="APN5" i="2"/>
  <c r="AUN5" i="2" s="1"/>
  <c r="APX15" i="2"/>
  <c r="ANK15" i="2"/>
  <c r="ASK15" i="2" s="1"/>
  <c r="APW14" i="2"/>
  <c r="ANJ14" i="2"/>
  <c r="ASJ14" i="2" s="1"/>
  <c r="ARY12" i="2"/>
  <c r="APL12" i="2"/>
  <c r="AUL12" i="2" s="1"/>
  <c r="ARX11" i="2"/>
  <c r="APK11" i="2"/>
  <c r="AUK11" i="2" s="1"/>
  <c r="ARW10" i="2"/>
  <c r="APJ10" i="2"/>
  <c r="AUJ10" i="2" s="1"/>
  <c r="ARV9" i="2"/>
  <c r="API9" i="2"/>
  <c r="AUI9" i="2" s="1"/>
  <c r="ARU8" i="2"/>
  <c r="APH8" i="2"/>
  <c r="AUH8" i="2" s="1"/>
  <c r="ART7" i="2"/>
  <c r="APG7" i="2"/>
  <c r="AUG7" i="2" s="1"/>
  <c r="ARS6" i="2"/>
  <c r="APF6" i="2"/>
  <c r="AUF6" i="2" s="1"/>
  <c r="ARR5" i="2"/>
  <c r="APE5" i="2"/>
  <c r="AUE5" i="2" s="1"/>
  <c r="ARR14" i="2"/>
  <c r="APE14" i="2"/>
  <c r="AUE14" i="2" s="1"/>
  <c r="ARI13" i="2"/>
  <c r="AOV13" i="2"/>
  <c r="ATV13" i="2" s="1"/>
  <c r="ARH12" i="2"/>
  <c r="AOU12" i="2"/>
  <c r="ATU12" i="2" s="1"/>
  <c r="ARG11" i="2"/>
  <c r="AOT11" i="2"/>
  <c r="ATT11" i="2" s="1"/>
  <c r="ARF10" i="2"/>
  <c r="AOS10" i="2"/>
  <c r="ATS10" i="2" s="1"/>
  <c r="ARE9" i="2"/>
  <c r="AOR9" i="2"/>
  <c r="ATR9" i="2" s="1"/>
  <c r="ARD8" i="2"/>
  <c r="AOQ8" i="2"/>
  <c r="ATQ8" i="2" s="1"/>
  <c r="ARC7" i="2"/>
  <c r="AOP7" i="2"/>
  <c r="ATP7" i="2" s="1"/>
  <c r="ARB6" i="2"/>
  <c r="AOO6" i="2"/>
  <c r="ATO6" i="2" s="1"/>
  <c r="AQS5" i="2"/>
  <c r="AOF5" i="2"/>
  <c r="ATF5" i="2" s="1"/>
  <c r="AQR14" i="2"/>
  <c r="AOE14" i="2"/>
  <c r="ATE14" i="2" s="1"/>
  <c r="AQQ13" i="2"/>
  <c r="AOD13" i="2"/>
  <c r="ATD13" i="2" s="1"/>
  <c r="AQP12" i="2"/>
  <c r="AOC12" i="2"/>
  <c r="ATC12" i="2" s="1"/>
  <c r="AOB11" i="2"/>
  <c r="AQO11" i="2"/>
  <c r="AQN10" i="2"/>
  <c r="AOA10" i="2"/>
  <c r="ATA10" i="2" s="1"/>
  <c r="AQM9" i="2"/>
  <c r="ANZ9" i="2"/>
  <c r="ASZ9" i="2" s="1"/>
  <c r="AQL8" i="2"/>
  <c r="ANY8" i="2"/>
  <c r="ASY8" i="2" s="1"/>
  <c r="AQC7" i="2"/>
  <c r="ANP7" i="2"/>
  <c r="ASP7" i="2" s="1"/>
  <c r="AQB6" i="2"/>
  <c r="ANO6" i="2"/>
  <c r="ASO6" i="2" s="1"/>
  <c r="AQA5" i="2"/>
  <c r="ANN5" i="2"/>
  <c r="ASN5" i="2" s="1"/>
  <c r="AQA14" i="2"/>
  <c r="ANN14" i="2"/>
  <c r="ASN14" i="2" s="1"/>
  <c r="APZ13" i="2"/>
  <c r="ANM13" i="2"/>
  <c r="ASM13" i="2" s="1"/>
  <c r="APY12" i="2"/>
  <c r="ANL12" i="2"/>
  <c r="ASL12" i="2" s="1"/>
  <c r="APX11" i="2"/>
  <c r="ANK11" i="2"/>
  <c r="ASK11" i="2" s="1"/>
  <c r="APW10" i="2"/>
  <c r="ANJ10" i="2"/>
  <c r="ASJ10" i="2" s="1"/>
  <c r="ARY8" i="2"/>
  <c r="APL8" i="2"/>
  <c r="AUL8" i="2" s="1"/>
  <c r="ARX7" i="2"/>
  <c r="APK7" i="2"/>
  <c r="AUK7" i="2" s="1"/>
  <c r="ARW6" i="2"/>
  <c r="APJ6" i="2"/>
  <c r="AUJ6" i="2" s="1"/>
  <c r="ARV5" i="2"/>
  <c r="API5" i="2"/>
  <c r="AUI5" i="2" s="1"/>
  <c r="ASG5" i="2"/>
  <c r="APT5" i="2"/>
  <c r="AUT5" i="2" s="1"/>
  <c r="ASG6" i="2"/>
  <c r="APT6" i="2"/>
  <c r="AUT6" i="2" s="1"/>
  <c r="ASG12" i="2"/>
  <c r="APT12" i="2"/>
  <c r="AUT12" i="2" s="1"/>
  <c r="AQU17" i="2"/>
  <c r="AOH17" i="2"/>
  <c r="ATH17" i="2" s="1"/>
  <c r="ARU20" i="2"/>
  <c r="APH20" i="2"/>
  <c r="AUH20" i="2" s="1"/>
  <c r="AQS22" i="2"/>
  <c r="AOF22" i="2"/>
  <c r="ATF22" i="2" s="1"/>
  <c r="ARY17" i="2"/>
  <c r="APL17" i="2"/>
  <c r="AUL17" i="2" s="1"/>
  <c r="APV11" i="2"/>
  <c r="ANI11" i="2"/>
  <c r="ASI11" i="2" s="1"/>
  <c r="ARV15" i="2"/>
  <c r="API15" i="2"/>
  <c r="AUI15" i="2" s="1"/>
  <c r="AQL20" i="2"/>
  <c r="ANY20" i="2"/>
  <c r="ASY20" i="2" s="1"/>
  <c r="AQW18" i="2"/>
  <c r="AOJ18" i="2"/>
  <c r="ATJ18" i="2" s="1"/>
  <c r="ARO18" i="2"/>
  <c r="APB18" i="2"/>
  <c r="AUB18" i="2" s="1"/>
  <c r="APV6" i="2"/>
  <c r="ANI6" i="2"/>
  <c r="ASI6" i="2" s="1"/>
  <c r="APX16" i="2"/>
  <c r="ANK16" i="2"/>
  <c r="ASK16" i="2" s="1"/>
  <c r="AQE11" i="2"/>
  <c r="ANR11" i="2"/>
  <c r="ASR11" i="2" s="1"/>
  <c r="APY14" i="2"/>
  <c r="ANL14" i="2"/>
  <c r="ASL14" i="2" s="1"/>
  <c r="ARW8" i="2"/>
  <c r="APJ8" i="2"/>
  <c r="AUJ8" i="2" s="1"/>
  <c r="ARZ12" i="2"/>
  <c r="APM12" i="2"/>
  <c r="AUM12" i="2" s="1"/>
  <c r="ARM7" i="2"/>
  <c r="AOZ7" i="2"/>
  <c r="ATZ7" i="2" s="1"/>
  <c r="ARH11" i="2"/>
  <c r="AOU11" i="2"/>
  <c r="ATU11" i="2" s="1"/>
  <c r="ARB14" i="2"/>
  <c r="AOO14" i="2"/>
  <c r="ATO14" i="2" s="1"/>
  <c r="AQN8" i="2"/>
  <c r="AOA8" i="2"/>
  <c r="ATA8" i="2" s="1"/>
  <c r="APZ12" i="2"/>
  <c r="ANM12" i="2"/>
  <c r="ASM12" i="2" s="1"/>
  <c r="APW9" i="2"/>
  <c r="ANJ9" i="2"/>
  <c r="ASJ9" i="2" s="1"/>
  <c r="ART11" i="2"/>
  <c r="APG11" i="2"/>
  <c r="AUG11" i="2" s="1"/>
  <c r="ARR9" i="2"/>
  <c r="APE9" i="2"/>
  <c r="AUE9" i="2" s="1"/>
  <c r="APS21" i="2"/>
  <c r="ASF21" i="2"/>
  <c r="AQV17" i="2"/>
  <c r="AOI17" i="2"/>
  <c r="ATI17" i="2" s="1"/>
  <c r="ARJ15" i="2"/>
  <c r="AOW15" i="2"/>
  <c r="ATW15" i="2" s="1"/>
  <c r="AQX11" i="2"/>
  <c r="AOK11" i="2"/>
  <c r="ATK11" i="2" s="1"/>
  <c r="ARV19" i="2"/>
  <c r="API19" i="2"/>
  <c r="AUI19" i="2" s="1"/>
  <c r="AOU22" i="2"/>
  <c r="ARH22" i="2"/>
  <c r="ARG21" i="2"/>
  <c r="AOT21" i="2"/>
  <c r="ATT21" i="2" s="1"/>
  <c r="ARF20" i="2"/>
  <c r="AOS20" i="2"/>
  <c r="ATS20" i="2" s="1"/>
  <c r="ARE19" i="2"/>
  <c r="AOR19" i="2"/>
  <c r="ATR19" i="2" s="1"/>
  <c r="ARD18" i="2"/>
  <c r="AOQ18" i="2"/>
  <c r="ATQ18" i="2" s="1"/>
  <c r="ARC17" i="2"/>
  <c r="AOP17" i="2"/>
  <c r="ATP17" i="2" s="1"/>
  <c r="ARB16" i="2"/>
  <c r="AOO16" i="2"/>
  <c r="ATO16" i="2" s="1"/>
  <c r="AQS15" i="2"/>
  <c r="AOF15" i="2"/>
  <c r="ATF15" i="2" s="1"/>
  <c r="AQN9" i="2"/>
  <c r="AOA9" i="2"/>
  <c r="ATA9" i="2" s="1"/>
  <c r="ARN19" i="2"/>
  <c r="APA19" i="2"/>
  <c r="AUA19" i="2" s="1"/>
  <c r="ASE22" i="2"/>
  <c r="APR22" i="2"/>
  <c r="AUR22" i="2" s="1"/>
  <c r="ASD21" i="2"/>
  <c r="APQ21" i="2"/>
  <c r="AUQ21" i="2" s="1"/>
  <c r="ASC20" i="2"/>
  <c r="APP20" i="2"/>
  <c r="AUP20" i="2" s="1"/>
  <c r="ASB19" i="2"/>
  <c r="APO19" i="2"/>
  <c r="AUO19" i="2" s="1"/>
  <c r="APN18" i="2"/>
  <c r="ASA18" i="2"/>
  <c r="ARZ17" i="2"/>
  <c r="APM17" i="2"/>
  <c r="AUM17" i="2" s="1"/>
  <c r="ARQ16" i="2"/>
  <c r="APD16" i="2"/>
  <c r="AUD16" i="2" s="1"/>
  <c r="ARP15" i="2"/>
  <c r="APC15" i="2"/>
  <c r="AUC15" i="2" s="1"/>
  <c r="AQI12" i="2"/>
  <c r="ANV12" i="2"/>
  <c r="ASV12" i="2" s="1"/>
  <c r="APV7" i="2"/>
  <c r="ANI7" i="2"/>
  <c r="ASI7" i="2" s="1"/>
  <c r="APV20" i="2"/>
  <c r="ANI20" i="2"/>
  <c r="ASI20" i="2" s="1"/>
  <c r="AQH22" i="2"/>
  <c r="ANU22" i="2"/>
  <c r="ASU22" i="2" s="1"/>
  <c r="AQG21" i="2"/>
  <c r="ANT21" i="2"/>
  <c r="AST21" i="2" s="1"/>
  <c r="AQF20" i="2"/>
  <c r="ANS20" i="2"/>
  <c r="ASS20" i="2" s="1"/>
  <c r="AQE19" i="2"/>
  <c r="ANR19" i="2"/>
  <c r="ASR19" i="2" s="1"/>
  <c r="AQD18" i="2"/>
  <c r="ANQ18" i="2"/>
  <c r="ASQ18" i="2" s="1"/>
  <c r="ASF16" i="2"/>
  <c r="APS16" i="2"/>
  <c r="AUS16" i="2" s="1"/>
  <c r="ASE15" i="2"/>
  <c r="APR15" i="2"/>
  <c r="AUR15" i="2" s="1"/>
  <c r="AQC14" i="2"/>
  <c r="ANP14" i="2"/>
  <c r="ASP14" i="2" s="1"/>
  <c r="ARQ22" i="2"/>
  <c r="APD22" i="2"/>
  <c r="AUD22" i="2" s="1"/>
  <c r="APV19" i="2"/>
  <c r="ANI19" i="2"/>
  <c r="ASI19" i="2" s="1"/>
  <c r="AQG22" i="2"/>
  <c r="ANT22" i="2"/>
  <c r="AST22" i="2" s="1"/>
  <c r="AQF21" i="2"/>
  <c r="ANS21" i="2"/>
  <c r="ASS21" i="2" s="1"/>
  <c r="AQE20" i="2"/>
  <c r="ANR20" i="2"/>
  <c r="ASR20" i="2" s="1"/>
  <c r="AQD19" i="2"/>
  <c r="ANQ19" i="2"/>
  <c r="ASQ19" i="2" s="1"/>
  <c r="ASF17" i="2"/>
  <c r="APS17" i="2"/>
  <c r="AUS17" i="2" s="1"/>
  <c r="ASE16" i="2"/>
  <c r="APR16" i="2"/>
  <c r="AUR16" i="2" s="1"/>
  <c r="ASD15" i="2"/>
  <c r="APQ15" i="2"/>
  <c r="AUQ15" i="2" s="1"/>
  <c r="ASE12" i="2"/>
  <c r="APR12" i="2"/>
  <c r="AUR12" i="2" s="1"/>
  <c r="ARI22" i="2"/>
  <c r="AOV22" i="2"/>
  <c r="ATV22" i="2" s="1"/>
  <c r="AQV22" i="2"/>
  <c r="AOI22" i="2"/>
  <c r="ATI22" i="2" s="1"/>
  <c r="AQU21" i="2"/>
  <c r="AOH21" i="2"/>
  <c r="ATH21" i="2" s="1"/>
  <c r="AQT20" i="2"/>
  <c r="AOG20" i="2"/>
  <c r="ATG20" i="2" s="1"/>
  <c r="AQK19" i="2"/>
  <c r="ANX19" i="2"/>
  <c r="ASX19" i="2" s="1"/>
  <c r="AQJ18" i="2"/>
  <c r="ANW18" i="2"/>
  <c r="ASW18" i="2" s="1"/>
  <c r="AQI17" i="2"/>
  <c r="ANV17" i="2"/>
  <c r="ASV17" i="2" s="1"/>
  <c r="AQH16" i="2"/>
  <c r="ANU16" i="2"/>
  <c r="ASU16" i="2" s="1"/>
  <c r="AQG15" i="2"/>
  <c r="ANT15" i="2"/>
  <c r="AST15" i="2" s="1"/>
  <c r="ARR7" i="2"/>
  <c r="APE7" i="2"/>
  <c r="AUE7" i="2" s="1"/>
  <c r="ASC18" i="2"/>
  <c r="APP18" i="2"/>
  <c r="AUP18" i="2" s="1"/>
  <c r="APV9" i="2"/>
  <c r="ANI9" i="2"/>
  <c r="ASI9" i="2" s="1"/>
  <c r="APW22" i="2"/>
  <c r="ANJ22" i="2"/>
  <c r="ASJ22" i="2" s="1"/>
  <c r="ARY20" i="2"/>
  <c r="APL20" i="2"/>
  <c r="AUL20" i="2" s="1"/>
  <c r="ARX19" i="2"/>
  <c r="APK19" i="2"/>
  <c r="AUK19" i="2" s="1"/>
  <c r="ARW18" i="2"/>
  <c r="APJ18" i="2"/>
  <c r="AUJ18" i="2" s="1"/>
  <c r="ARV17" i="2"/>
  <c r="API17" i="2"/>
  <c r="AUI17" i="2" s="1"/>
  <c r="ARU16" i="2"/>
  <c r="APH16" i="2"/>
  <c r="AUH16" i="2" s="1"/>
  <c r="ART15" i="2"/>
  <c r="APG15" i="2"/>
  <c r="AUG15" i="2" s="1"/>
  <c r="ARO12" i="2"/>
  <c r="APB12" i="2"/>
  <c r="AUB12" i="2" s="1"/>
  <c r="ARY22" i="2"/>
  <c r="APL22" i="2"/>
  <c r="AUL22" i="2" s="1"/>
  <c r="AQT22" i="2"/>
  <c r="AOG22" i="2"/>
  <c r="ATG22" i="2" s="1"/>
  <c r="AQK21" i="2"/>
  <c r="ANX21" i="2"/>
  <c r="ASX21" i="2" s="1"/>
  <c r="AQJ20" i="2"/>
  <c r="ANW20" i="2"/>
  <c r="ASW20" i="2" s="1"/>
  <c r="AQI19" i="2"/>
  <c r="ANV19" i="2"/>
  <c r="ASV19" i="2" s="1"/>
  <c r="AQH18" i="2"/>
  <c r="ANU18" i="2"/>
  <c r="ASU18" i="2" s="1"/>
  <c r="AQG17" i="2"/>
  <c r="ANT17" i="2"/>
  <c r="AST17" i="2" s="1"/>
  <c r="AQF16" i="2"/>
  <c r="ANS16" i="2"/>
  <c r="ASS16" i="2" s="1"/>
  <c r="AQE15" i="2"/>
  <c r="ANR15" i="2"/>
  <c r="ASR15" i="2" s="1"/>
  <c r="ARB7" i="2"/>
  <c r="AOO7" i="2"/>
  <c r="ATO7" i="2" s="1"/>
  <c r="AQP14" i="2"/>
  <c r="AOC14" i="2"/>
  <c r="ATC14" i="2" s="1"/>
  <c r="AOB13" i="2"/>
  <c r="AQO13" i="2"/>
  <c r="AQN12" i="2"/>
  <c r="AOA12" i="2"/>
  <c r="ATA12" i="2" s="1"/>
  <c r="ANZ11" i="2"/>
  <c r="AQM11" i="2"/>
  <c r="AQL10" i="2"/>
  <c r="ANY10" i="2"/>
  <c r="ASY10" i="2" s="1"/>
  <c r="AQC9" i="2"/>
  <c r="ANP9" i="2"/>
  <c r="ASP9" i="2" s="1"/>
  <c r="AQB8" i="2"/>
  <c r="ANO8" i="2"/>
  <c r="ASO8" i="2" s="1"/>
  <c r="AQA7" i="2"/>
  <c r="ANN7" i="2"/>
  <c r="ASN7" i="2" s="1"/>
  <c r="APZ6" i="2"/>
  <c r="ANM6" i="2"/>
  <c r="ASM6" i="2" s="1"/>
  <c r="APY5" i="2"/>
  <c r="ANL5" i="2"/>
  <c r="ASL5" i="2" s="1"/>
  <c r="AQG14" i="2"/>
  <c r="ANT14" i="2"/>
  <c r="AST14" i="2" s="1"/>
  <c r="AQF13" i="2"/>
  <c r="ANS13" i="2"/>
  <c r="ASS13" i="2" s="1"/>
  <c r="AQE12" i="2"/>
  <c r="ANR12" i="2"/>
  <c r="ASR12" i="2" s="1"/>
  <c r="AQD11" i="2"/>
  <c r="ANQ11" i="2"/>
  <c r="ASQ11" i="2" s="1"/>
  <c r="ASF9" i="2"/>
  <c r="APS9" i="2"/>
  <c r="AUS9" i="2" s="1"/>
  <c r="ASE8" i="2"/>
  <c r="APR8" i="2"/>
  <c r="AUR8" i="2" s="1"/>
  <c r="ASD7" i="2"/>
  <c r="APQ7" i="2"/>
  <c r="AUQ7" i="2" s="1"/>
  <c r="ASC6" i="2"/>
  <c r="APP6" i="2"/>
  <c r="AUP6" i="2" s="1"/>
  <c r="ASB5" i="2"/>
  <c r="APO5" i="2"/>
  <c r="AUO5" i="2" s="1"/>
  <c r="APY15" i="2"/>
  <c r="ANL15" i="2"/>
  <c r="ASL15" i="2" s="1"/>
  <c r="APX14" i="2"/>
  <c r="ANK14" i="2"/>
  <c r="ASK14" i="2" s="1"/>
  <c r="APW13" i="2"/>
  <c r="ANJ13" i="2"/>
  <c r="ASJ13" i="2" s="1"/>
  <c r="ARY11" i="2"/>
  <c r="APL11" i="2"/>
  <c r="AUL11" i="2" s="1"/>
  <c r="ARX10" i="2"/>
  <c r="APK10" i="2"/>
  <c r="AUK10" i="2" s="1"/>
  <c r="ARW9" i="2"/>
  <c r="APJ9" i="2"/>
  <c r="AUJ9" i="2" s="1"/>
  <c r="ARV8" i="2"/>
  <c r="API8" i="2"/>
  <c r="AUI8" i="2" s="1"/>
  <c r="ARU7" i="2"/>
  <c r="APH7" i="2"/>
  <c r="AUH7" i="2" s="1"/>
  <c r="ART6" i="2"/>
  <c r="APG6" i="2"/>
  <c r="AUG6" i="2" s="1"/>
  <c r="ARS5" i="2"/>
  <c r="APF5" i="2"/>
  <c r="AUF5" i="2" s="1"/>
  <c r="APN14" i="2"/>
  <c r="ASA14" i="2"/>
  <c r="ARZ13" i="2"/>
  <c r="APM13" i="2"/>
  <c r="AUM13" i="2" s="1"/>
  <c r="ARQ12" i="2"/>
  <c r="APD12" i="2"/>
  <c r="AUD12" i="2" s="1"/>
  <c r="ARP11" i="2"/>
  <c r="APC11" i="2"/>
  <c r="AUC11" i="2" s="1"/>
  <c r="ARO10" i="2"/>
  <c r="APB10" i="2"/>
  <c r="AUB10" i="2" s="1"/>
  <c r="ARN9" i="2"/>
  <c r="APA9" i="2"/>
  <c r="AUA9" i="2" s="1"/>
  <c r="ARM8" i="2"/>
  <c r="AOZ8" i="2"/>
  <c r="ATZ8" i="2" s="1"/>
  <c r="ARL7" i="2"/>
  <c r="AOY7" i="2"/>
  <c r="ATY7" i="2" s="1"/>
  <c r="AOX6" i="2"/>
  <c r="ARK6" i="2"/>
  <c r="ARJ5" i="2"/>
  <c r="AOW5" i="2"/>
  <c r="ATW5" i="2" s="1"/>
  <c r="ARJ14" i="2"/>
  <c r="AOW14" i="2"/>
  <c r="ATW14" i="2" s="1"/>
  <c r="ARA13" i="2"/>
  <c r="AON13" i="2"/>
  <c r="ATN13" i="2" s="1"/>
  <c r="AQZ12" i="2"/>
  <c r="AOM12" i="2"/>
  <c r="ATM12" i="2" s="1"/>
  <c r="AQY11" i="2"/>
  <c r="AOL11" i="2"/>
  <c r="ATL11" i="2" s="1"/>
  <c r="AQX10" i="2"/>
  <c r="AOK10" i="2"/>
  <c r="ATK10" i="2" s="1"/>
  <c r="AQW9" i="2"/>
  <c r="AOJ9" i="2"/>
  <c r="ATJ9" i="2" s="1"/>
  <c r="AQV8" i="2"/>
  <c r="AOI8" i="2"/>
  <c r="ATI8" i="2" s="1"/>
  <c r="AQU7" i="2"/>
  <c r="AOH7" i="2"/>
  <c r="ATH7" i="2" s="1"/>
  <c r="AQT6" i="2"/>
  <c r="AOG6" i="2"/>
  <c r="ATG6" i="2" s="1"/>
  <c r="AQK5" i="2"/>
  <c r="ANX5" i="2"/>
  <c r="ASX5" i="2" s="1"/>
  <c r="AQJ14" i="2"/>
  <c r="ANW14" i="2"/>
  <c r="ASW14" i="2" s="1"/>
  <c r="AQI13" i="2"/>
  <c r="ANV13" i="2"/>
  <c r="ASV13" i="2" s="1"/>
  <c r="AQH12" i="2"/>
  <c r="ANU12" i="2"/>
  <c r="ASU12" i="2" s="1"/>
  <c r="AQG11" i="2"/>
  <c r="ANT11" i="2"/>
  <c r="AST11" i="2" s="1"/>
  <c r="AQF10" i="2"/>
  <c r="ANS10" i="2"/>
  <c r="ASS10" i="2" s="1"/>
  <c r="AQE9" i="2"/>
  <c r="ANR9" i="2"/>
  <c r="ASR9" i="2" s="1"/>
  <c r="AQD8" i="2"/>
  <c r="ANQ8" i="2"/>
  <c r="ASQ8" i="2" s="1"/>
  <c r="ASF6" i="2"/>
  <c r="APS6" i="2"/>
  <c r="AUS6" i="2" s="1"/>
  <c r="ASE5" i="2"/>
  <c r="APR5" i="2"/>
  <c r="AUR5" i="2" s="1"/>
  <c r="ASE14" i="2"/>
  <c r="APR14" i="2"/>
  <c r="AUR14" i="2" s="1"/>
  <c r="APQ13" i="2"/>
  <c r="ASD13" i="2"/>
  <c r="APP12" i="2"/>
  <c r="ASC12" i="2"/>
  <c r="ASB11" i="2"/>
  <c r="APO11" i="2"/>
  <c r="AUO11" i="2" s="1"/>
  <c r="APN10" i="2"/>
  <c r="ASA10" i="2"/>
  <c r="ARZ9" i="2"/>
  <c r="APM9" i="2"/>
  <c r="AUM9" i="2" s="1"/>
  <c r="ARQ8" i="2"/>
  <c r="APD8" i="2"/>
  <c r="AUD8" i="2" s="1"/>
  <c r="ARP7" i="2"/>
  <c r="APC7" i="2"/>
  <c r="AUC7" i="2" s="1"/>
  <c r="ARO6" i="2"/>
  <c r="APB6" i="2"/>
  <c r="AUB6" i="2" s="1"/>
  <c r="ARN5" i="2"/>
  <c r="APA5" i="2"/>
  <c r="AUA5" i="2" s="1"/>
  <c r="ASG17" i="2"/>
  <c r="APT17" i="2"/>
  <c r="AUT17" i="2" s="1"/>
  <c r="ASG22" i="2"/>
  <c r="APT22" i="2"/>
  <c r="AUT22" i="2" s="1"/>
  <c r="ABQ3" i="1"/>
  <c r="ADQ3" i="1"/>
  <c r="ACJ3" i="1"/>
  <c r="AEP3" i="1"/>
  <c r="ACE3" i="1"/>
  <c r="AEI3" i="1"/>
  <c r="AEK3" i="1"/>
  <c r="AFK3" i="1"/>
  <c r="ZT3" i="1"/>
  <c r="AEW3" i="1"/>
  <c r="AIJ3" i="1"/>
  <c r="AID3" i="1"/>
  <c r="AIE3" i="1"/>
  <c r="AHJ3" i="1"/>
  <c r="ZO3" i="1"/>
  <c r="ACA3" i="1"/>
  <c r="AIY3" i="1"/>
  <c r="AIR3" i="1"/>
  <c r="AIK3" i="1"/>
  <c r="AIL3" i="1"/>
  <c r="AIM3" i="1"/>
  <c r="AIN3" i="1"/>
  <c r="AIO3" i="1"/>
  <c r="AHY3" i="1"/>
  <c r="AIA3" i="1"/>
  <c r="AHT3" i="1"/>
  <c r="AHM3" i="1"/>
  <c r="AHN3" i="1"/>
  <c r="AHO3" i="1"/>
  <c r="AHP3" i="1"/>
  <c r="AHQ3" i="1"/>
  <c r="AJF3" i="1"/>
  <c r="AIQ3" i="1"/>
  <c r="AIC3" i="1"/>
  <c r="AIF3" i="1"/>
  <c r="AJE3" i="1"/>
  <c r="AJG3" i="1"/>
  <c r="AIZ3" i="1"/>
  <c r="AIS3" i="1"/>
  <c r="AIT3" i="1"/>
  <c r="AIU3" i="1"/>
  <c r="AIV3" i="1"/>
  <c r="AHI3" i="1"/>
  <c r="AIH3" i="1"/>
  <c r="AII3" i="1"/>
  <c r="AIB3" i="1"/>
  <c r="AHU3" i="1"/>
  <c r="AHV3" i="1"/>
  <c r="AHW3" i="1"/>
  <c r="AHX3" i="1"/>
  <c r="AIP3" i="1"/>
  <c r="AHZ3" i="1"/>
  <c r="AAN3" i="1"/>
  <c r="AAU3" i="1"/>
  <c r="ABE3" i="1"/>
  <c r="YY3" i="1"/>
  <c r="AFD3" i="1"/>
  <c r="AHC3" i="1"/>
  <c r="AGV3" i="1"/>
  <c r="AJH3" i="1"/>
  <c r="AJA3" i="1"/>
  <c r="AJB3" i="1"/>
  <c r="AJC3" i="1"/>
  <c r="AJD3" i="1"/>
  <c r="AIG3" i="1"/>
  <c r="AIX3" i="1"/>
  <c r="ABN3" i="1"/>
  <c r="AHK3" i="1"/>
  <c r="AHD3" i="1"/>
  <c r="AGW3" i="1"/>
  <c r="AGX3" i="1"/>
  <c r="AGY3" i="1"/>
  <c r="AGZ3" i="1"/>
  <c r="AHA3" i="1"/>
  <c r="AHR3" i="1"/>
  <c r="AHL3" i="1"/>
  <c r="AHE3" i="1"/>
  <c r="AHF3" i="1"/>
  <c r="AHG3" i="1"/>
  <c r="AHH3" i="1"/>
  <c r="AIW3" i="1"/>
  <c r="AHB3" i="1"/>
  <c r="AGU3" i="1"/>
  <c r="ZX3" i="1"/>
  <c r="AAO3" i="1"/>
  <c r="ABF3" i="1"/>
  <c r="ZD3" i="1"/>
  <c r="ZG3" i="1"/>
  <c r="ZV3" i="1"/>
  <c r="ADV3" i="1"/>
  <c r="AFC3" i="1"/>
  <c r="AEV3" i="1"/>
  <c r="AEO3" i="1"/>
  <c r="AEH3" i="1"/>
  <c r="AGT3" i="1"/>
  <c r="AGM3" i="1"/>
  <c r="AGO3" i="1"/>
  <c r="AEZ3" i="1"/>
  <c r="AFP3" i="1"/>
  <c r="AGN3" i="1"/>
  <c r="AEJ3" i="1"/>
  <c r="AAV3" i="1"/>
  <c r="ABM3" i="1"/>
  <c r="ZC3" i="1"/>
  <c r="AAB3" i="1"/>
  <c r="AAK3" i="1"/>
  <c r="AAC3" i="1"/>
  <c r="AAM3" i="1"/>
  <c r="AFS3" i="1"/>
  <c r="AFL3" i="1"/>
  <c r="AFE3" i="1"/>
  <c r="AEX3" i="1"/>
  <c r="AEQ3" i="1"/>
  <c r="AES3" i="1"/>
  <c r="AFZ3" i="1"/>
  <c r="AGP3" i="1"/>
  <c r="ABL3" i="1"/>
  <c r="ZB3" i="1"/>
  <c r="ZS3" i="1"/>
  <c r="AAR3" i="1"/>
  <c r="ZN3" i="1"/>
  <c r="ZF3" i="1"/>
  <c r="ZU3" i="1"/>
  <c r="AGA3" i="1"/>
  <c r="AFT3" i="1"/>
  <c r="AFM3" i="1"/>
  <c r="AFF3" i="1"/>
  <c r="AEY3" i="1"/>
  <c r="AFA3" i="1"/>
  <c r="AET3" i="1"/>
  <c r="AFJ3" i="1"/>
  <c r="ZA3" i="1"/>
  <c r="ZJ3" i="1"/>
  <c r="AAA3" i="1"/>
  <c r="AAZ3" i="1"/>
  <c r="AAL3" i="1"/>
  <c r="ZW3" i="1"/>
  <c r="AGI3" i="1"/>
  <c r="AGB3" i="1"/>
  <c r="AFU3" i="1"/>
  <c r="AFN3" i="1"/>
  <c r="AFG3" i="1"/>
  <c r="AFI3" i="1"/>
  <c r="AFH3" i="1"/>
  <c r="AFX3" i="1"/>
  <c r="AEE3" i="1"/>
  <c r="ZI3" i="1"/>
  <c r="ZZ3" i="1"/>
  <c r="AAQ3" i="1"/>
  <c r="ABH3" i="1"/>
  <c r="ABB3" i="1"/>
  <c r="ZE3" i="1"/>
  <c r="ABX3" i="1"/>
  <c r="ACL3" i="1"/>
  <c r="AGQ3" i="1"/>
  <c r="AGJ3" i="1"/>
  <c r="AGC3" i="1"/>
  <c r="AFV3" i="1"/>
  <c r="AFO3" i="1"/>
  <c r="AFQ3" i="1"/>
  <c r="AGH3" i="1"/>
  <c r="AER3" i="1"/>
  <c r="ZH3" i="1"/>
  <c r="ZQ3" i="1"/>
  <c r="AAH3" i="1"/>
  <c r="AAY3" i="1"/>
  <c r="ZM3" i="1"/>
  <c r="ABK3" i="1"/>
  <c r="AEM3" i="1"/>
  <c r="AEF3" i="1"/>
  <c r="AGR3" i="1"/>
  <c r="AGK3" i="1"/>
  <c r="AGD3" i="1"/>
  <c r="AFW3" i="1"/>
  <c r="AFY3" i="1"/>
  <c r="AFB3" i="1"/>
  <c r="AFR3" i="1"/>
  <c r="ZP3" i="1"/>
  <c r="AAG3" i="1"/>
  <c r="AAX3" i="1"/>
  <c r="ABG3" i="1"/>
  <c r="ABA3" i="1"/>
  <c r="AAS3" i="1"/>
  <c r="AEC3" i="1"/>
  <c r="AEU3" i="1"/>
  <c r="AEN3" i="1"/>
  <c r="AEG3" i="1"/>
  <c r="AGS3" i="1"/>
  <c r="AGL3" i="1"/>
  <c r="AGE3" i="1"/>
  <c r="AGG3" i="1"/>
  <c r="AGF3" i="1"/>
  <c r="ACU3" i="1"/>
  <c r="ACN3" i="1"/>
  <c r="ACG3" i="1"/>
  <c r="ABZ3" i="1"/>
  <c r="ABU3" i="1"/>
  <c r="ADB3" i="1"/>
  <c r="ACR3" i="1"/>
  <c r="ADZ3" i="1"/>
  <c r="AAF3" i="1"/>
  <c r="ZY3" i="1"/>
  <c r="ZR3" i="1"/>
  <c r="ZK3" i="1"/>
  <c r="ZL3" i="1"/>
  <c r="AAE3" i="1"/>
  <c r="AAT3" i="1"/>
  <c r="ABJ3" i="1"/>
  <c r="ADC3" i="1"/>
  <c r="ACV3" i="1"/>
  <c r="ACO3" i="1"/>
  <c r="ACH3" i="1"/>
  <c r="ACC3" i="1"/>
  <c r="ADG3" i="1"/>
  <c r="ADR3" i="1"/>
  <c r="ABV3" i="1"/>
  <c r="ABO3" i="1"/>
  <c r="ADK3" i="1"/>
  <c r="ADD3" i="1"/>
  <c r="ACW3" i="1"/>
  <c r="ACP3" i="1"/>
  <c r="ACK3" i="1"/>
  <c r="ACI3" i="1"/>
  <c r="ACY3" i="1"/>
  <c r="ADJ3" i="1"/>
  <c r="ABD3" i="1"/>
  <c r="AAW3" i="1"/>
  <c r="AAP3" i="1"/>
  <c r="AAI3" i="1"/>
  <c r="AAJ3" i="1"/>
  <c r="ABC3" i="1"/>
  <c r="AAD3" i="1"/>
  <c r="ABI3" i="1"/>
  <c r="AEA3" i="1"/>
  <c r="ADT3" i="1"/>
  <c r="ADM3" i="1"/>
  <c r="ADF3" i="1"/>
  <c r="ADA3" i="1"/>
  <c r="ACZ3" i="1"/>
  <c r="ADP3" i="1"/>
  <c r="ABT3" i="1"/>
  <c r="ACM3" i="1"/>
  <c r="ACF3" i="1"/>
  <c r="ABY3" i="1"/>
  <c r="ABR3" i="1"/>
  <c r="AED3" i="1"/>
  <c r="ADY3" i="1"/>
  <c r="ADX3" i="1"/>
  <c r="ADO3" i="1"/>
  <c r="ABS3" i="1"/>
  <c r="ADS3" i="1"/>
  <c r="ADL3" i="1"/>
  <c r="ADE3" i="1"/>
  <c r="ACX3" i="1"/>
  <c r="ACS3" i="1"/>
  <c r="ADW3" i="1"/>
  <c r="ACB3" i="1"/>
  <c r="ACQ3" i="1"/>
  <c r="ABW3" i="1"/>
  <c r="ABP3" i="1"/>
  <c r="AEB3" i="1"/>
  <c r="ADU3" i="1"/>
  <c r="ADN3" i="1"/>
  <c r="ADI3" i="1"/>
  <c r="ACD3" i="1"/>
  <c r="ACT3" i="1"/>
  <c r="SR3" i="1"/>
  <c r="RQ3" i="1"/>
  <c r="SZ3" i="1"/>
  <c r="RR3" i="1"/>
  <c r="SX3" i="1"/>
  <c r="TF3" i="1"/>
  <c r="RP3" i="1"/>
  <c r="RY3" i="1"/>
  <c r="SD3" i="1"/>
  <c r="RK3" i="1"/>
  <c r="TD3" i="1"/>
  <c r="RT3" i="1"/>
  <c r="TC3" i="1"/>
  <c r="PX3" i="1"/>
  <c r="VZ3" i="1"/>
  <c r="TX3" i="1"/>
  <c r="UG3" i="1"/>
  <c r="UX3" i="1"/>
  <c r="VW3" i="1"/>
  <c r="UC3" i="1"/>
  <c r="SW3" i="1"/>
  <c r="RS3" i="1"/>
  <c r="RM3" i="1"/>
  <c r="SU3" i="1"/>
  <c r="TB3" i="1"/>
  <c r="UE3" i="1"/>
  <c r="UN3" i="1"/>
  <c r="VE3" i="1"/>
  <c r="VV3" i="1"/>
  <c r="UB3" i="1"/>
  <c r="VA3" i="1"/>
  <c r="TH3" i="1"/>
  <c r="TR3" i="1"/>
  <c r="SF3" i="1"/>
  <c r="WH3" i="1"/>
  <c r="UF3" i="1"/>
  <c r="UO3" i="1"/>
  <c r="VF3" i="1"/>
  <c r="WE3" i="1"/>
  <c r="UK3" i="1"/>
  <c r="QO3" i="1"/>
  <c r="TE3" i="1"/>
  <c r="SQ3" i="1"/>
  <c r="RU3" i="1"/>
  <c r="TL3" i="1"/>
  <c r="SE3" i="1"/>
  <c r="UM3" i="1"/>
  <c r="UV3" i="1"/>
  <c r="VM3" i="1"/>
  <c r="WD3" i="1"/>
  <c r="UJ3" i="1"/>
  <c r="VI3" i="1"/>
  <c r="QA3" i="1"/>
  <c r="TM3" i="1"/>
  <c r="SY3" i="1"/>
  <c r="SS3" i="1"/>
  <c r="SN3" i="1"/>
  <c r="UL3" i="1"/>
  <c r="UU3" i="1"/>
  <c r="VL3" i="1"/>
  <c r="WC3" i="1"/>
  <c r="UA3" i="1"/>
  <c r="UZ3" i="1"/>
  <c r="VY3" i="1"/>
  <c r="PD3" i="1"/>
  <c r="RJ3" i="1"/>
  <c r="TG3" i="1"/>
  <c r="TI3" i="1"/>
  <c r="RV3" i="1"/>
  <c r="UT3" i="1"/>
  <c r="VC3" i="1"/>
  <c r="VT3" i="1"/>
  <c r="WK3" i="1"/>
  <c r="UI3" i="1"/>
  <c r="VH3" i="1"/>
  <c r="WG3" i="1"/>
  <c r="VJ3" i="1"/>
  <c r="WA3" i="1"/>
  <c r="TY3" i="1"/>
  <c r="UH3" i="1"/>
  <c r="VG3" i="1"/>
  <c r="WF3" i="1"/>
  <c r="PO3" i="1"/>
  <c r="VB3" i="1"/>
  <c r="VS3" i="1"/>
  <c r="WJ3" i="1"/>
  <c r="TZ3" i="1"/>
  <c r="UY3" i="1"/>
  <c r="VX3" i="1"/>
  <c r="TJ3" i="1"/>
  <c r="UD3" i="1"/>
  <c r="TW3" i="1"/>
  <c r="WI3" i="1"/>
  <c r="WB3" i="1"/>
  <c r="VU3" i="1"/>
  <c r="VN3" i="1"/>
  <c r="VO3" i="1"/>
  <c r="VP3" i="1"/>
  <c r="VQ3" i="1"/>
  <c r="PU3" i="1"/>
  <c r="SP3" i="1"/>
  <c r="RL3" i="1"/>
  <c r="TA3" i="1"/>
  <c r="ST3" i="1"/>
  <c r="RN3" i="1"/>
  <c r="VR3" i="1"/>
  <c r="VK3" i="1"/>
  <c r="VD3" i="1"/>
  <c r="UW3" i="1"/>
  <c r="UP3" i="1"/>
  <c r="UQ3" i="1"/>
  <c r="UR3" i="1"/>
  <c r="US3" i="1"/>
  <c r="OE3" i="1"/>
  <c r="OG3" i="1"/>
  <c r="OL3" i="1"/>
  <c r="MN3" i="1"/>
  <c r="OC3" i="1"/>
  <c r="OF3" i="1"/>
  <c r="OH3" i="1"/>
  <c r="MH3" i="1"/>
  <c r="NL3" i="1"/>
  <c r="OK3" i="1"/>
  <c r="ON3" i="1"/>
  <c r="OP3" i="1"/>
  <c r="OQ3" i="1"/>
  <c r="OB3" i="1"/>
  <c r="MI3" i="1"/>
  <c r="MK3" i="1"/>
  <c r="NK3" i="1"/>
  <c r="PT3" i="1"/>
  <c r="QL3" i="1"/>
  <c r="OJ3" i="1"/>
  <c r="NW3" i="1"/>
  <c r="NY3" i="1"/>
  <c r="MX3" i="1"/>
  <c r="PY3" i="1"/>
  <c r="OY3" i="1"/>
  <c r="OS3" i="1"/>
  <c r="TU3" i="1"/>
  <c r="TN3" i="1"/>
  <c r="TO3" i="1"/>
  <c r="TP3" i="1"/>
  <c r="TQ3" i="1"/>
  <c r="RX3" i="1"/>
  <c r="SM3" i="1"/>
  <c r="TT3" i="1"/>
  <c r="OR3" i="1"/>
  <c r="MG3" i="1"/>
  <c r="OM3" i="1"/>
  <c r="OO3" i="1"/>
  <c r="OA3" i="1"/>
  <c r="PR3" i="1"/>
  <c r="PM3" i="1"/>
  <c r="NE3" i="1"/>
  <c r="MJ3" i="1"/>
  <c r="ML3" i="1"/>
  <c r="MU3" i="1"/>
  <c r="QH3" i="1"/>
  <c r="QD3" i="1"/>
  <c r="SG3" i="1"/>
  <c r="RZ3" i="1"/>
  <c r="SA3" i="1"/>
  <c r="SB3" i="1"/>
  <c r="SC3" i="1"/>
  <c r="TS3" i="1"/>
  <c r="RW3" i="1"/>
  <c r="SL3" i="1"/>
  <c r="RI3" i="1"/>
  <c r="NU3" i="1"/>
  <c r="NX3" i="1"/>
  <c r="NZ3" i="1"/>
  <c r="NN3" i="1"/>
  <c r="PK3" i="1"/>
  <c r="RB3" i="1"/>
  <c r="SO3" i="1"/>
  <c r="SH3" i="1"/>
  <c r="SI3" i="1"/>
  <c r="SJ3" i="1"/>
  <c r="SK3" i="1"/>
  <c r="SV3" i="1"/>
  <c r="TK3" i="1"/>
  <c r="QW3" i="1"/>
  <c r="QP3" i="1"/>
  <c r="QI3" i="1"/>
  <c r="QB3" i="1"/>
  <c r="PW3" i="1"/>
  <c r="PH3" i="1"/>
  <c r="PE3" i="1"/>
  <c r="MV3" i="1"/>
  <c r="MO3" i="1"/>
  <c r="MQ3" i="1"/>
  <c r="MR3" i="1"/>
  <c r="MS3" i="1"/>
  <c r="MT3" i="1"/>
  <c r="NF3" i="1"/>
  <c r="NV3" i="1"/>
  <c r="MF3" i="1"/>
  <c r="RE3" i="1"/>
  <c r="QX3" i="1"/>
  <c r="QQ3" i="1"/>
  <c r="QJ3" i="1"/>
  <c r="QE3" i="1"/>
  <c r="QF3" i="1"/>
  <c r="QS3" i="1"/>
  <c r="OW3" i="1"/>
  <c r="ND3" i="1"/>
  <c r="MW3" i="1"/>
  <c r="MY3" i="1"/>
  <c r="MZ3" i="1"/>
  <c r="NA3" i="1"/>
  <c r="NB3" i="1"/>
  <c r="OI3" i="1"/>
  <c r="MP3" i="1"/>
  <c r="PA3" i="1"/>
  <c r="OT3" i="1"/>
  <c r="RF3" i="1"/>
  <c r="QY3" i="1"/>
  <c r="QR3" i="1"/>
  <c r="QM3" i="1"/>
  <c r="QV3" i="1"/>
  <c r="PV3" i="1"/>
  <c r="RD3" i="1"/>
  <c r="PP3" i="1"/>
  <c r="NG3" i="1"/>
  <c r="NH3" i="1"/>
  <c r="NI3" i="1"/>
  <c r="NJ3" i="1"/>
  <c r="NC3" i="1"/>
  <c r="NS3" i="1"/>
  <c r="PI3" i="1"/>
  <c r="PB3" i="1"/>
  <c r="OU3" i="1"/>
  <c r="RG3" i="1"/>
  <c r="QZ3" i="1"/>
  <c r="QU3" i="1"/>
  <c r="QC3" i="1"/>
  <c r="OZ3" i="1"/>
  <c r="QK3" i="1"/>
  <c r="NT3" i="1"/>
  <c r="NM3" i="1"/>
  <c r="NO3" i="1"/>
  <c r="NP3" i="1"/>
  <c r="NQ3" i="1"/>
  <c r="NR3" i="1"/>
  <c r="OD3" i="1"/>
  <c r="PQ3" i="1"/>
  <c r="PJ3" i="1"/>
  <c r="PC3" i="1"/>
  <c r="OV3" i="1"/>
  <c r="RH3" i="1"/>
  <c r="RC3" i="1"/>
  <c r="PF3" i="1"/>
  <c r="QN3" i="1"/>
  <c r="PN3" i="1"/>
  <c r="QG3" i="1"/>
  <c r="PZ3" i="1"/>
  <c r="PS3" i="1"/>
  <c r="PL3" i="1"/>
  <c r="PG3" i="1"/>
  <c r="RA3" i="1"/>
  <c r="QT3" i="1"/>
  <c r="KQ3" i="1"/>
  <c r="LW3" i="1"/>
  <c r="KJ3" i="1"/>
  <c r="KN3" i="1"/>
  <c r="KG3" i="1"/>
  <c r="LS3" i="1"/>
  <c r="LP3" i="1"/>
  <c r="LT3" i="1"/>
  <c r="LR3" i="1"/>
  <c r="KM3" i="1"/>
  <c r="JY3" i="1"/>
  <c r="KK3" i="1"/>
  <c r="LQ3" i="1"/>
  <c r="LV3" i="1"/>
  <c r="KL3" i="1"/>
  <c r="KO3" i="1"/>
  <c r="KY3" i="1"/>
  <c r="KR3" i="1"/>
  <c r="KS3" i="1"/>
  <c r="KT3" i="1"/>
  <c r="KU3" i="1"/>
  <c r="KV3" i="1"/>
  <c r="KP3" i="1"/>
  <c r="LF3" i="1"/>
  <c r="LG3" i="1"/>
  <c r="KZ3" i="1"/>
  <c r="LA3" i="1"/>
  <c r="LB3" i="1"/>
  <c r="LC3" i="1"/>
  <c r="LD3" i="1"/>
  <c r="MC3" i="1"/>
  <c r="JZ3" i="1"/>
  <c r="LO3" i="1"/>
  <c r="LH3" i="1"/>
  <c r="LI3" i="1"/>
  <c r="LJ3" i="1"/>
  <c r="LK3" i="1"/>
  <c r="LL3" i="1"/>
  <c r="LU3" i="1"/>
  <c r="LE3" i="1"/>
  <c r="KH3" i="1"/>
  <c r="KX3" i="1"/>
  <c r="ME3" i="1"/>
  <c r="LX3" i="1"/>
  <c r="LY3" i="1"/>
  <c r="LZ3" i="1"/>
  <c r="MA3" i="1"/>
  <c r="MB3" i="1"/>
  <c r="LN3" i="1"/>
  <c r="MD3" i="1"/>
  <c r="KA3" i="1"/>
  <c r="JT3" i="1"/>
  <c r="JU3" i="1"/>
  <c r="JV3" i="1"/>
  <c r="JW3" i="1"/>
  <c r="JX3" i="1"/>
  <c r="KI3" i="1"/>
  <c r="KB3" i="1"/>
  <c r="KC3" i="1"/>
  <c r="KD3" i="1"/>
  <c r="KE3" i="1"/>
  <c r="KF3" i="1"/>
  <c r="KW3" i="1"/>
  <c r="LM3" i="1"/>
  <c r="IL3" i="1"/>
  <c r="IE3" i="1"/>
  <c r="IF3" i="1"/>
  <c r="IG3" i="1"/>
  <c r="IH3" i="1"/>
  <c r="II3" i="1"/>
  <c r="IC3" i="1"/>
  <c r="IS3" i="1"/>
  <c r="IT3" i="1"/>
  <c r="IM3" i="1"/>
  <c r="IN3" i="1"/>
  <c r="IO3" i="1"/>
  <c r="IP3" i="1"/>
  <c r="IQ3" i="1"/>
  <c r="JP3" i="1"/>
  <c r="HM3" i="1"/>
  <c r="JB3" i="1"/>
  <c r="IU3" i="1"/>
  <c r="IV3" i="1"/>
  <c r="IW3" i="1"/>
  <c r="IX3" i="1"/>
  <c r="IY3" i="1"/>
  <c r="JH3" i="1"/>
  <c r="IR3" i="1"/>
  <c r="JJ3" i="1"/>
  <c r="JC3" i="1"/>
  <c r="JD3" i="1"/>
  <c r="JE3" i="1"/>
  <c r="JF3" i="1"/>
  <c r="JG3" i="1"/>
  <c r="IB3" i="1"/>
  <c r="HL3" i="1"/>
  <c r="HU3" i="1"/>
  <c r="IK3" i="1"/>
  <c r="JR3" i="1"/>
  <c r="JK3" i="1"/>
  <c r="JL3" i="1"/>
  <c r="JM3" i="1"/>
  <c r="JN3" i="1"/>
  <c r="JO3" i="1"/>
  <c r="JA3" i="1"/>
  <c r="JQ3" i="1"/>
  <c r="HN3" i="1"/>
  <c r="HG3" i="1"/>
  <c r="HH3" i="1"/>
  <c r="HI3" i="1"/>
  <c r="HJ3" i="1"/>
  <c r="HK3" i="1"/>
  <c r="HV3" i="1"/>
  <c r="HO3" i="1"/>
  <c r="HP3" i="1"/>
  <c r="HQ3" i="1"/>
  <c r="HR3" i="1"/>
  <c r="HS3" i="1"/>
  <c r="IJ3" i="1"/>
  <c r="IZ3" i="1"/>
  <c r="HF3" i="1"/>
  <c r="ID3" i="1"/>
  <c r="HW3" i="1"/>
  <c r="HX3" i="1"/>
  <c r="HY3" i="1"/>
  <c r="HZ3" i="1"/>
  <c r="IA3" i="1"/>
  <c r="JI3" i="1"/>
  <c r="GT3" i="1"/>
  <c r="GM3" i="1"/>
  <c r="GF3" i="1"/>
  <c r="FY3" i="1"/>
  <c r="FR3" i="1"/>
  <c r="FT3" i="1"/>
  <c r="FU3" i="1"/>
  <c r="GA3" i="1"/>
  <c r="HB3" i="1"/>
  <c r="GU3" i="1"/>
  <c r="GN3" i="1"/>
  <c r="GG3" i="1"/>
  <c r="FZ3" i="1"/>
  <c r="GB3" i="1"/>
  <c r="GC3" i="1"/>
  <c r="FS3" i="1"/>
  <c r="FV3" i="1"/>
  <c r="FO3" i="1"/>
  <c r="FH3" i="1"/>
  <c r="FA3" i="1"/>
  <c r="ET3" i="1"/>
  <c r="EV3" i="1"/>
  <c r="EW3" i="1"/>
  <c r="GL3" i="1"/>
  <c r="GE3" i="1"/>
  <c r="FX3" i="1"/>
  <c r="FQ3" i="1"/>
  <c r="FJ3" i="1"/>
  <c r="FL3" i="1"/>
  <c r="FM3" i="1"/>
  <c r="GI3" i="1"/>
  <c r="EX3" i="1"/>
  <c r="EQ3" i="1"/>
  <c r="HC3" i="1"/>
  <c r="GV3" i="1"/>
  <c r="GO3" i="1"/>
  <c r="GH3" i="1"/>
  <c r="GJ3" i="1"/>
  <c r="GK3" i="1"/>
  <c r="FK3" i="1"/>
  <c r="FF3" i="1"/>
  <c r="EY3" i="1"/>
  <c r="ER3" i="1"/>
  <c r="HD3" i="1"/>
  <c r="GW3" i="1"/>
  <c r="GP3" i="1"/>
  <c r="GR3" i="1"/>
  <c r="GS3" i="1"/>
  <c r="FC3" i="1"/>
  <c r="FN3" i="1"/>
  <c r="FG3" i="1"/>
  <c r="EZ3" i="1"/>
  <c r="ES3" i="1"/>
  <c r="HE3" i="1"/>
  <c r="GX3" i="1"/>
  <c r="GZ3" i="1"/>
  <c r="HA3" i="1"/>
  <c r="EU3" i="1"/>
  <c r="GY3" i="1"/>
  <c r="GD3" i="1"/>
  <c r="FW3" i="1"/>
  <c r="FP3" i="1"/>
  <c r="FI3" i="1"/>
  <c r="FB3" i="1"/>
  <c r="FD3" i="1"/>
  <c r="FE3" i="1"/>
  <c r="GQ3" i="1"/>
  <c r="CH3" i="1"/>
  <c r="CA3" i="1"/>
  <c r="EM3" i="1"/>
  <c r="EF3" i="1"/>
  <c r="DY3" i="1"/>
  <c r="DR3" i="1"/>
  <c r="DT3" i="1"/>
  <c r="EC3" i="1"/>
  <c r="CE3" i="1"/>
  <c r="CP3" i="1"/>
  <c r="CI3" i="1"/>
  <c r="CB3" i="1"/>
  <c r="EN3" i="1"/>
  <c r="EG3" i="1"/>
  <c r="DZ3" i="1"/>
  <c r="EB3" i="1"/>
  <c r="DU3" i="1"/>
  <c r="EK3" i="1"/>
  <c r="EE3" i="1"/>
  <c r="DQ3" i="1"/>
  <c r="DK3" i="1"/>
  <c r="CJ3" i="1"/>
  <c r="DL3" i="1"/>
  <c r="CQ3" i="1"/>
  <c r="CC3" i="1"/>
  <c r="EO3" i="1"/>
  <c r="EJ3" i="1"/>
  <c r="CO3" i="1"/>
  <c r="DE3" i="1"/>
  <c r="CY3" i="1"/>
  <c r="CR3" i="1"/>
  <c r="CK3" i="1"/>
  <c r="CF3" i="1"/>
  <c r="EI3" i="1"/>
  <c r="DS3" i="1"/>
  <c r="BZ3" i="1"/>
  <c r="DN3" i="1"/>
  <c r="DG3" i="1"/>
  <c r="CS3" i="1"/>
  <c r="CL3" i="1"/>
  <c r="CN3" i="1"/>
  <c r="DC3" i="1"/>
  <c r="CM3" i="1"/>
  <c r="DV3" i="1"/>
  <c r="DO3" i="1"/>
  <c r="DH3" i="1"/>
  <c r="DA3" i="1"/>
  <c r="CT3" i="1"/>
  <c r="CV3" i="1"/>
  <c r="CW3" i="1"/>
  <c r="DM3" i="1"/>
  <c r="DX3" i="1"/>
  <c r="DJ3" i="1"/>
  <c r="CX3" i="1"/>
  <c r="EH3" i="1"/>
  <c r="DF3" i="1"/>
  <c r="CD3" i="1"/>
  <c r="CZ3" i="1"/>
  <c r="ED3" i="1"/>
  <c r="DW3" i="1"/>
  <c r="DP3" i="1"/>
  <c r="DI3" i="1"/>
  <c r="DB3" i="1"/>
  <c r="DD3" i="1"/>
  <c r="EA3" i="1"/>
  <c r="CG3" i="1"/>
  <c r="EL3" i="1"/>
  <c r="K19" i="40"/>
  <c r="F19" i="40"/>
  <c r="K18" i="40"/>
  <c r="F18" i="40"/>
  <c r="K17" i="40"/>
  <c r="J17" i="40"/>
  <c r="F17" i="40"/>
  <c r="K16" i="40"/>
  <c r="J16" i="40"/>
  <c r="F16" i="40"/>
  <c r="K15" i="40"/>
  <c r="F15" i="40"/>
  <c r="J14" i="40"/>
  <c r="K14" i="40"/>
  <c r="F14" i="40"/>
  <c r="K11" i="40"/>
  <c r="J11" i="40"/>
  <c r="F11" i="40"/>
  <c r="K10" i="40"/>
  <c r="J10" i="40"/>
  <c r="F10" i="40"/>
  <c r="K9" i="40"/>
  <c r="J9" i="40"/>
  <c r="F9" i="40"/>
  <c r="J8" i="40"/>
  <c r="K8" i="40"/>
  <c r="F8" i="40"/>
  <c r="K7" i="40"/>
  <c r="J7" i="40"/>
  <c r="F7" i="40"/>
  <c r="K6" i="40"/>
  <c r="J6" i="40"/>
  <c r="F6" i="40"/>
  <c r="AUP12" i="2" l="1"/>
  <c r="ATB11" i="2"/>
  <c r="ASZ12" i="2"/>
  <c r="AUC22" i="2"/>
  <c r="AUQ11" i="2"/>
  <c r="ASZ13" i="2"/>
  <c r="ATN19" i="2"/>
  <c r="AUK21" i="2"/>
  <c r="ATB12" i="2"/>
  <c r="ASR5" i="2"/>
  <c r="AUN17" i="2"/>
  <c r="ASJ16" i="2"/>
  <c r="AUN13" i="2"/>
  <c r="AUC21" i="2"/>
  <c r="ATX9" i="2"/>
  <c r="ASM20" i="2"/>
  <c r="AUF9" i="2"/>
  <c r="ATP14" i="2"/>
  <c r="AUF15" i="2"/>
  <c r="AUH15" i="2"/>
  <c r="AUP11" i="2"/>
  <c r="AUN12" i="2"/>
  <c r="ATQ15" i="2"/>
  <c r="AUP10" i="2"/>
  <c r="ASJ21" i="2"/>
  <c r="AUO9" i="2"/>
  <c r="ATV18" i="2"/>
  <c r="AUH22" i="2"/>
  <c r="ATU16" i="2"/>
  <c r="AUG20" i="2"/>
  <c r="ASS9" i="2"/>
  <c r="ATP18" i="2"/>
  <c r="ATT22" i="2"/>
  <c r="ASQ16" i="2"/>
  <c r="ASU20" i="2"/>
  <c r="ATH8" i="2"/>
  <c r="AUT9" i="2"/>
  <c r="ATQ7" i="2"/>
  <c r="ASM15" i="2"/>
  <c r="AUD6" i="2"/>
  <c r="ASI12" i="2"/>
  <c r="AUJ20" i="2"/>
  <c r="ATL6" i="2"/>
  <c r="AUB14" i="2"/>
  <c r="AUM8" i="2"/>
  <c r="ASR7" i="2"/>
  <c r="ASV11" i="2"/>
  <c r="ATG5" i="2"/>
  <c r="ATK9" i="2"/>
  <c r="ATW13" i="2"/>
  <c r="ATR7" i="2"/>
  <c r="ATV11" i="2"/>
  <c r="ATY5" i="2"/>
  <c r="AUC9" i="2"/>
  <c r="AUO13" i="2"/>
  <c r="AUJ7" i="2"/>
  <c r="ASK12" i="2"/>
  <c r="ATU13" i="2"/>
  <c r="AUQ18" i="2"/>
  <c r="ASI16" i="2"/>
  <c r="ATR16" i="2"/>
  <c r="ATV20" i="2"/>
  <c r="AUC5" i="2"/>
  <c r="AUR17" i="2"/>
  <c r="ASS22" i="2"/>
  <c r="AUA15" i="2"/>
  <c r="AUM19" i="2"/>
  <c r="ATT20" i="2"/>
  <c r="AUD17" i="2"/>
  <c r="AUP21" i="2"/>
  <c r="ATM15" i="2"/>
  <c r="ATY19" i="2"/>
  <c r="AST18" i="2"/>
  <c r="ASZ17" i="2"/>
  <c r="ATD21" i="2"/>
  <c r="AUF16" i="2"/>
  <c r="ASO14" i="2"/>
  <c r="AUG5" i="2"/>
  <c r="ASN19" i="2"/>
  <c r="AUL18" i="2"/>
  <c r="AUI21" i="2"/>
  <c r="AUQ13" i="2"/>
  <c r="ASZ11" i="2"/>
  <c r="ATU22" i="2"/>
  <c r="AUL6" i="2"/>
  <c r="ATU21" i="2"/>
  <c r="ATP12" i="2"/>
  <c r="AUS22" i="2"/>
  <c r="ATM6" i="2"/>
  <c r="ATP13" i="2"/>
  <c r="ATX13" i="2"/>
  <c r="AUP13" i="2"/>
  <c r="AUK20" i="2"/>
  <c r="AUN10" i="2"/>
  <c r="AUS21" i="2"/>
  <c r="ATB14" i="2"/>
  <c r="ASZ15" i="2"/>
  <c r="ATB15" i="2"/>
  <c r="ATP11" i="2"/>
  <c r="ASL16" i="2"/>
  <c r="AUK22" i="2"/>
  <c r="ATX11" i="2"/>
  <c r="ATX12" i="2"/>
  <c r="ATN17" i="2"/>
  <c r="ASO22" i="2"/>
  <c r="ASY6" i="2"/>
  <c r="AUL5" i="2"/>
  <c r="AUQ14" i="2"/>
  <c r="ASM19" i="2"/>
  <c r="ATM7" i="2"/>
  <c r="AUN9" i="2"/>
  <c r="ATX14" i="2"/>
  <c r="AUP14" i="2"/>
  <c r="ASO21" i="2"/>
  <c r="ATN16" i="2"/>
  <c r="ATZ20" i="2"/>
  <c r="ATE13" i="2"/>
  <c r="ASL19" i="2"/>
  <c r="ASI14" i="2"/>
  <c r="ASL18" i="2"/>
  <c r="ATO5" i="2"/>
  <c r="ASL17" i="2"/>
  <c r="AUF18" i="2"/>
  <c r="ATD6" i="2"/>
  <c r="ATT14" i="2"/>
  <c r="AUE8" i="2"/>
  <c r="AUI12" i="2"/>
  <c r="ASJ7" i="2"/>
  <c r="ASN11" i="2"/>
  <c r="ASY5" i="2"/>
  <c r="ATC9" i="2"/>
  <c r="ATO13" i="2"/>
  <c r="ATJ7" i="2"/>
  <c r="ATN11" i="2"/>
  <c r="ATQ5" i="2"/>
  <c r="ATU9" i="2"/>
  <c r="AUG13" i="2"/>
  <c r="AUB7" i="2"/>
  <c r="ATT12" i="2"/>
  <c r="AUI18" i="2"/>
  <c r="ASI8" i="2"/>
  <c r="ATJ16" i="2"/>
  <c r="ATN20" i="2"/>
  <c r="AUJ12" i="2"/>
  <c r="AUK18" i="2"/>
  <c r="ASI10" i="2"/>
  <c r="ATT16" i="2"/>
  <c r="AUF20" i="2"/>
  <c r="ASM11" i="2"/>
  <c r="AUE18" i="2"/>
  <c r="AUI22" i="2"/>
  <c r="ATF16" i="2"/>
  <c r="ATR20" i="2"/>
  <c r="ASX6" i="2"/>
  <c r="ASS18" i="2"/>
  <c r="ASW22" i="2"/>
  <c r="ATP16" i="2"/>
  <c r="ASN13" i="2"/>
  <c r="AUC10" i="2"/>
  <c r="ASO20" i="2"/>
  <c r="ASJ20" i="2"/>
  <c r="ASX15" i="2"/>
  <c r="AUT19" i="2"/>
  <c r="ATN8" i="2"/>
  <c r="ATZ12" i="2"/>
  <c r="AUC6" i="2"/>
  <c r="AUO10" i="2"/>
  <c r="AUS14" i="2"/>
  <c r="AST9" i="2"/>
  <c r="ASX13" i="2"/>
  <c r="ATI7" i="2"/>
  <c r="ATM11" i="2"/>
  <c r="ATP5" i="2"/>
  <c r="ATT9" i="2"/>
  <c r="AUF13" i="2"/>
  <c r="AUA7" i="2"/>
  <c r="AUM11" i="2"/>
  <c r="AUH5" i="2"/>
  <c r="AUL9" i="2"/>
  <c r="ASM14" i="2"/>
  <c r="AUO16" i="2"/>
  <c r="ATZ10" i="2"/>
  <c r="ATT18" i="2"/>
  <c r="AUF22" i="2"/>
  <c r="AUP15" i="2"/>
  <c r="ASQ20" i="2"/>
  <c r="AUR20" i="2"/>
  <c r="AUC17" i="2"/>
  <c r="AUO21" i="2"/>
  <c r="AUB15" i="2"/>
  <c r="AUN19" i="2"/>
  <c r="ATE21" i="2"/>
  <c r="ATW17" i="2"/>
  <c r="AUA21" i="2"/>
  <c r="ASP15" i="2"/>
  <c r="ATB19" i="2"/>
  <c r="ATI9" i="2"/>
  <c r="AUT14" i="2"/>
  <c r="ATT10" i="2"/>
  <c r="AUS8" i="2"/>
  <c r="AUM21" i="2"/>
  <c r="ASK20" i="2"/>
  <c r="ATM22" i="2"/>
  <c r="ATX6" i="2"/>
  <c r="AUN14" i="2"/>
  <c r="ATB13" i="2"/>
  <c r="AUN18" i="2"/>
  <c r="ATA16" i="2"/>
  <c r="ASZ16" i="2"/>
  <c r="ASM17" i="2"/>
  <c r="ASM18" i="2"/>
  <c r="ASZ14" i="2"/>
  <c r="ATM8" i="2"/>
  <c r="ATP15" i="2"/>
  <c r="ATR15" i="2"/>
  <c r="AUQ10" i="2"/>
  <c r="ATM9" i="2"/>
  <c r="J18" i="40"/>
  <c r="J15" i="40"/>
  <c r="J19" i="40"/>
  <c r="NQ24" i="2" l="1"/>
  <c r="NR24" i="2"/>
  <c r="NS24" i="2"/>
  <c r="NT24" i="2"/>
  <c r="NU24" i="2"/>
  <c r="NV24" i="2"/>
  <c r="NW24" i="2"/>
  <c r="NX24" i="2"/>
  <c r="NY24" i="2"/>
  <c r="NP24" i="2"/>
  <c r="N24" i="27" l="1"/>
  <c r="BH24" i="27"/>
  <c r="BI24" i="27"/>
  <c r="BJ24" i="27"/>
  <c r="BK24" i="27"/>
  <c r="AT24" i="27"/>
  <c r="AU24" i="27"/>
  <c r="AV24" i="27"/>
  <c r="AW24" i="27"/>
  <c r="AX24" i="27"/>
  <c r="AY24" i="27"/>
  <c r="AZ24" i="27"/>
  <c r="BA24" i="27"/>
  <c r="BB24" i="27"/>
  <c r="BC24" i="27"/>
  <c r="BD24" i="27"/>
  <c r="BE24" i="27"/>
  <c r="BF24" i="27"/>
  <c r="BG24" i="27"/>
  <c r="AS24" i="27"/>
  <c r="AR24" i="27"/>
  <c r="AQ24" i="27"/>
  <c r="AP24" i="27"/>
  <c r="AO24" i="27"/>
  <c r="AN24" i="27"/>
  <c r="AM24" i="27"/>
  <c r="AL24" i="27"/>
  <c r="AK24" i="27"/>
  <c r="AJ24" i="27"/>
  <c r="AI24" i="27"/>
  <c r="AH24" i="27"/>
  <c r="AG24" i="27"/>
  <c r="AF24" i="27"/>
  <c r="AE24" i="27"/>
  <c r="AD24" i="27"/>
  <c r="AC24" i="27"/>
  <c r="AB24" i="27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M24" i="27"/>
  <c r="L24" i="27"/>
  <c r="K24" i="27"/>
  <c r="J24" i="27"/>
  <c r="I24" i="27"/>
  <c r="H24" i="27"/>
  <c r="G24" i="27"/>
  <c r="F24" i="27"/>
  <c r="E24" i="27"/>
  <c r="D24" i="27"/>
  <c r="C24" i="27"/>
  <c r="B24" i="27"/>
  <c r="A24" i="27"/>
  <c r="Y21" i="27"/>
  <c r="Z21" i="27"/>
  <c r="AA21" i="27"/>
  <c r="AB21" i="27"/>
  <c r="AC21" i="27"/>
  <c r="AD21" i="27"/>
  <c r="AE21" i="27"/>
  <c r="AF21" i="27"/>
  <c r="AG21" i="27"/>
  <c r="AH21" i="27"/>
  <c r="AI21" i="27"/>
  <c r="AJ21" i="27"/>
  <c r="AK21" i="27"/>
  <c r="AL21" i="27"/>
  <c r="AM21" i="27"/>
  <c r="AN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B21" i="27"/>
  <c r="A21" i="27"/>
  <c r="V22" i="27" l="1"/>
  <c r="U22" i="27"/>
  <c r="T22" i="27"/>
  <c r="S22" i="27"/>
  <c r="R22" i="27"/>
  <c r="Q22" i="27"/>
  <c r="P22" i="27"/>
  <c r="O22" i="27"/>
  <c r="N22" i="27"/>
  <c r="M22" i="27"/>
  <c r="L22" i="27"/>
  <c r="K22" i="27"/>
  <c r="J22" i="27"/>
  <c r="AS25" i="27"/>
  <c r="AQ25" i="27"/>
  <c r="AO25" i="27"/>
  <c r="AM25" i="27"/>
  <c r="AK25" i="27"/>
  <c r="AI25" i="27"/>
  <c r="AG25" i="27"/>
  <c r="AE25" i="27"/>
  <c r="AC25" i="27"/>
  <c r="AA25" i="27"/>
  <c r="Y25" i="27"/>
  <c r="W25" i="27"/>
  <c r="U25" i="27"/>
  <c r="S25" i="27"/>
  <c r="AR25" i="27"/>
  <c r="AP25" i="27"/>
  <c r="AN25" i="27"/>
  <c r="AL25" i="27"/>
  <c r="AJ25" i="27"/>
  <c r="AH25" i="27"/>
  <c r="AF25" i="27"/>
  <c r="AD25" i="27"/>
  <c r="AB25" i="27"/>
  <c r="Z25" i="27"/>
  <c r="X25" i="27"/>
  <c r="V25" i="27"/>
  <c r="T25" i="27"/>
  <c r="R25" i="27"/>
  <c r="P25" i="27"/>
  <c r="N25" i="27"/>
  <c r="L25" i="27"/>
  <c r="J25" i="27"/>
  <c r="H25" i="27"/>
  <c r="F25" i="27"/>
  <c r="D25" i="27"/>
  <c r="BCM5" i="2"/>
  <c r="BCN5" i="2"/>
  <c r="BCO5" i="2"/>
  <c r="BCP5" i="2"/>
  <c r="BCQ5" i="2"/>
  <c r="BCR5" i="2"/>
  <c r="BCS5" i="2"/>
  <c r="BCT5" i="2"/>
  <c r="BCU5" i="2"/>
  <c r="BCV5" i="2"/>
  <c r="BCW5" i="2"/>
  <c r="BCX5" i="2"/>
  <c r="BCY5" i="2"/>
  <c r="BCZ5" i="2"/>
  <c r="BDA5" i="2"/>
  <c r="BDB5" i="2"/>
  <c r="BDC5" i="2"/>
  <c r="BDD5" i="2"/>
  <c r="BDE5" i="2"/>
  <c r="BDF5" i="2"/>
  <c r="BDG5" i="2"/>
  <c r="BDH5" i="2"/>
  <c r="BDI5" i="2"/>
  <c r="BDJ5" i="2"/>
  <c r="BDK5" i="2"/>
  <c r="BDL5" i="2"/>
  <c r="BDM5" i="2"/>
  <c r="BDN5" i="2"/>
  <c r="BDO5" i="2"/>
  <c r="BDP5" i="2"/>
  <c r="BDQ5" i="2"/>
  <c r="BDR5" i="2"/>
  <c r="BDS5" i="2"/>
  <c r="BDT5" i="2"/>
  <c r="BDU5" i="2"/>
  <c r="BDV5" i="2"/>
  <c r="BDW5" i="2"/>
  <c r="BDX5" i="2"/>
  <c r="BDY5" i="2"/>
  <c r="BDZ5" i="2"/>
  <c r="BEA5" i="2"/>
  <c r="BEB5" i="2"/>
  <c r="BEC5" i="2"/>
  <c r="BED5" i="2"/>
  <c r="BEE5" i="2"/>
  <c r="BEF5" i="2"/>
  <c r="BEG5" i="2"/>
  <c r="BEH5" i="2"/>
  <c r="BEI5" i="2"/>
  <c r="BEJ5" i="2"/>
  <c r="BEK5" i="2"/>
  <c r="BEL5" i="2"/>
  <c r="BEM5" i="2"/>
  <c r="BEN5" i="2"/>
  <c r="BEO5" i="2"/>
  <c r="BEP5" i="2"/>
  <c r="BEQ5" i="2"/>
  <c r="BER5" i="2"/>
  <c r="BES5" i="2"/>
  <c r="BET5" i="2"/>
  <c r="BEU5" i="2"/>
  <c r="BEV5" i="2"/>
  <c r="BEW5" i="2"/>
  <c r="BCM6" i="2"/>
  <c r="BCN6" i="2"/>
  <c r="BCO6" i="2"/>
  <c r="BCP6" i="2"/>
  <c r="BCQ6" i="2"/>
  <c r="BCR6" i="2"/>
  <c r="BCS6" i="2"/>
  <c r="BCT6" i="2"/>
  <c r="BCU6" i="2"/>
  <c r="BCV6" i="2"/>
  <c r="BCW6" i="2"/>
  <c r="BCX6" i="2"/>
  <c r="BCY6" i="2"/>
  <c r="BCZ6" i="2"/>
  <c r="BDA6" i="2"/>
  <c r="BDB6" i="2"/>
  <c r="BDC6" i="2"/>
  <c r="BDD6" i="2"/>
  <c r="BDE6" i="2"/>
  <c r="BDF6" i="2"/>
  <c r="BDG6" i="2"/>
  <c r="BDH6" i="2"/>
  <c r="BDI6" i="2"/>
  <c r="BDJ6" i="2"/>
  <c r="BDK6" i="2"/>
  <c r="BDL6" i="2"/>
  <c r="BDM6" i="2"/>
  <c r="BDN6" i="2"/>
  <c r="BDO6" i="2"/>
  <c r="BDP6" i="2"/>
  <c r="BDQ6" i="2"/>
  <c r="BDR6" i="2"/>
  <c r="BDS6" i="2"/>
  <c r="BDT6" i="2"/>
  <c r="BDU6" i="2"/>
  <c r="BDV6" i="2"/>
  <c r="BDW6" i="2"/>
  <c r="BDX6" i="2"/>
  <c r="BDY6" i="2"/>
  <c r="BDZ6" i="2"/>
  <c r="BEA6" i="2"/>
  <c r="BEB6" i="2"/>
  <c r="BEC6" i="2"/>
  <c r="BED6" i="2"/>
  <c r="BEE6" i="2"/>
  <c r="BEF6" i="2"/>
  <c r="BEG6" i="2"/>
  <c r="BEH6" i="2"/>
  <c r="BEI6" i="2"/>
  <c r="BEJ6" i="2"/>
  <c r="BEK6" i="2"/>
  <c r="BEL6" i="2"/>
  <c r="BEM6" i="2"/>
  <c r="BEN6" i="2"/>
  <c r="BEO6" i="2"/>
  <c r="BEP6" i="2"/>
  <c r="BEQ6" i="2"/>
  <c r="BER6" i="2"/>
  <c r="BES6" i="2"/>
  <c r="BET6" i="2"/>
  <c r="BEU6" i="2"/>
  <c r="BEV6" i="2"/>
  <c r="BEW6" i="2"/>
  <c r="BCM7" i="2"/>
  <c r="BCN7" i="2"/>
  <c r="BCO7" i="2"/>
  <c r="BCP7" i="2"/>
  <c r="BCQ7" i="2"/>
  <c r="BCR7" i="2"/>
  <c r="BCS7" i="2"/>
  <c r="BCT7" i="2"/>
  <c r="BCU7" i="2"/>
  <c r="BCV7" i="2"/>
  <c r="BCW7" i="2"/>
  <c r="BCX7" i="2"/>
  <c r="BCY7" i="2"/>
  <c r="BCZ7" i="2"/>
  <c r="BDA7" i="2"/>
  <c r="BDB7" i="2"/>
  <c r="BDC7" i="2"/>
  <c r="BDD7" i="2"/>
  <c r="BDE7" i="2"/>
  <c r="BDF7" i="2"/>
  <c r="BDG7" i="2"/>
  <c r="BDH7" i="2"/>
  <c r="BDI7" i="2"/>
  <c r="BDJ7" i="2"/>
  <c r="BDK7" i="2"/>
  <c r="BDL7" i="2"/>
  <c r="BDM7" i="2"/>
  <c r="BDN7" i="2"/>
  <c r="BDO7" i="2"/>
  <c r="BDP7" i="2"/>
  <c r="BDQ7" i="2"/>
  <c r="BDR7" i="2"/>
  <c r="BDS7" i="2"/>
  <c r="BDT7" i="2"/>
  <c r="BDU7" i="2"/>
  <c r="BDV7" i="2"/>
  <c r="BDW7" i="2"/>
  <c r="BDX7" i="2"/>
  <c r="BDY7" i="2"/>
  <c r="BDZ7" i="2"/>
  <c r="BEA7" i="2"/>
  <c r="BEB7" i="2"/>
  <c r="BEC7" i="2"/>
  <c r="BED7" i="2"/>
  <c r="BEE7" i="2"/>
  <c r="BEF7" i="2"/>
  <c r="BEG7" i="2"/>
  <c r="BEH7" i="2"/>
  <c r="BEI7" i="2"/>
  <c r="BEJ7" i="2"/>
  <c r="BEK7" i="2"/>
  <c r="BEL7" i="2"/>
  <c r="BEM7" i="2"/>
  <c r="BEN7" i="2"/>
  <c r="BEO7" i="2"/>
  <c r="BEP7" i="2"/>
  <c r="BEQ7" i="2"/>
  <c r="BER7" i="2"/>
  <c r="BES7" i="2"/>
  <c r="BET7" i="2"/>
  <c r="BEU7" i="2"/>
  <c r="BEV7" i="2"/>
  <c r="BEW7" i="2"/>
  <c r="BCM8" i="2"/>
  <c r="BCN8" i="2"/>
  <c r="BCO8" i="2"/>
  <c r="BCP8" i="2"/>
  <c r="BCQ8" i="2"/>
  <c r="BCR8" i="2"/>
  <c r="BCS8" i="2"/>
  <c r="BCT8" i="2"/>
  <c r="BCU8" i="2"/>
  <c r="BCV8" i="2"/>
  <c r="BCW8" i="2"/>
  <c r="BCX8" i="2"/>
  <c r="BCY8" i="2"/>
  <c r="BCZ8" i="2"/>
  <c r="BDA8" i="2"/>
  <c r="BDB8" i="2"/>
  <c r="BDC8" i="2"/>
  <c r="BDD8" i="2"/>
  <c r="BDE8" i="2"/>
  <c r="BDF8" i="2"/>
  <c r="BDG8" i="2"/>
  <c r="BDH8" i="2"/>
  <c r="BDI8" i="2"/>
  <c r="BDJ8" i="2"/>
  <c r="BDK8" i="2"/>
  <c r="BDL8" i="2"/>
  <c r="BDM8" i="2"/>
  <c r="BDN8" i="2"/>
  <c r="BDO8" i="2"/>
  <c r="BDP8" i="2"/>
  <c r="BDQ8" i="2"/>
  <c r="BDR8" i="2"/>
  <c r="BDS8" i="2"/>
  <c r="BDT8" i="2"/>
  <c r="BDU8" i="2"/>
  <c r="BDV8" i="2"/>
  <c r="BDW8" i="2"/>
  <c r="BDX8" i="2"/>
  <c r="BDY8" i="2"/>
  <c r="BDZ8" i="2"/>
  <c r="BEA8" i="2"/>
  <c r="BEB8" i="2"/>
  <c r="BEC8" i="2"/>
  <c r="BED8" i="2"/>
  <c r="BEE8" i="2"/>
  <c r="BEF8" i="2"/>
  <c r="BEG8" i="2"/>
  <c r="BEH8" i="2"/>
  <c r="BEI8" i="2"/>
  <c r="BEJ8" i="2"/>
  <c r="BEK8" i="2"/>
  <c r="BEL8" i="2"/>
  <c r="BEM8" i="2"/>
  <c r="BEN8" i="2"/>
  <c r="BEO8" i="2"/>
  <c r="BEP8" i="2"/>
  <c r="BEQ8" i="2"/>
  <c r="BER8" i="2"/>
  <c r="BES8" i="2"/>
  <c r="BET8" i="2"/>
  <c r="BEU8" i="2"/>
  <c r="BEV8" i="2"/>
  <c r="BEW8" i="2"/>
  <c r="BCM9" i="2"/>
  <c r="BCN9" i="2"/>
  <c r="BCO9" i="2"/>
  <c r="BCP9" i="2"/>
  <c r="BCQ9" i="2"/>
  <c r="BCR9" i="2"/>
  <c r="BCS9" i="2"/>
  <c r="BCT9" i="2"/>
  <c r="BCU9" i="2"/>
  <c r="BCV9" i="2"/>
  <c r="BCW9" i="2"/>
  <c r="BCX9" i="2"/>
  <c r="BCY9" i="2"/>
  <c r="BCZ9" i="2"/>
  <c r="BDA9" i="2"/>
  <c r="BDB9" i="2"/>
  <c r="BDC9" i="2"/>
  <c r="BDD9" i="2"/>
  <c r="BDE9" i="2"/>
  <c r="BDF9" i="2"/>
  <c r="BDG9" i="2"/>
  <c r="BDH9" i="2"/>
  <c r="BDI9" i="2"/>
  <c r="BDJ9" i="2"/>
  <c r="BDK9" i="2"/>
  <c r="BDL9" i="2"/>
  <c r="BDM9" i="2"/>
  <c r="BDN9" i="2"/>
  <c r="BDO9" i="2"/>
  <c r="BDP9" i="2"/>
  <c r="BDQ9" i="2"/>
  <c r="BDR9" i="2"/>
  <c r="BDS9" i="2"/>
  <c r="BDT9" i="2"/>
  <c r="BDU9" i="2"/>
  <c r="BDV9" i="2"/>
  <c r="BDW9" i="2"/>
  <c r="BDX9" i="2"/>
  <c r="BDY9" i="2"/>
  <c r="BDZ9" i="2"/>
  <c r="BEA9" i="2"/>
  <c r="BEB9" i="2"/>
  <c r="BEC9" i="2"/>
  <c r="BED9" i="2"/>
  <c r="BEE9" i="2"/>
  <c r="BEF9" i="2"/>
  <c r="BEG9" i="2"/>
  <c r="BEH9" i="2"/>
  <c r="BEI9" i="2"/>
  <c r="BEJ9" i="2"/>
  <c r="BEK9" i="2"/>
  <c r="BEL9" i="2"/>
  <c r="BEM9" i="2"/>
  <c r="BEN9" i="2"/>
  <c r="BEO9" i="2"/>
  <c r="BEP9" i="2"/>
  <c r="BEQ9" i="2"/>
  <c r="BER9" i="2"/>
  <c r="BES9" i="2"/>
  <c r="BET9" i="2"/>
  <c r="BEU9" i="2"/>
  <c r="BEV9" i="2"/>
  <c r="BEW9" i="2"/>
  <c r="BCM10" i="2"/>
  <c r="BCN10" i="2"/>
  <c r="BCO10" i="2"/>
  <c r="BCP10" i="2"/>
  <c r="BCQ10" i="2"/>
  <c r="BCR10" i="2"/>
  <c r="BCS10" i="2"/>
  <c r="BCT10" i="2"/>
  <c r="BCU10" i="2"/>
  <c r="BCV10" i="2"/>
  <c r="BCW10" i="2"/>
  <c r="BCX10" i="2"/>
  <c r="BCY10" i="2"/>
  <c r="BCZ10" i="2"/>
  <c r="BDA10" i="2"/>
  <c r="BDB10" i="2"/>
  <c r="BDC10" i="2"/>
  <c r="BDD10" i="2"/>
  <c r="BDE10" i="2"/>
  <c r="BDF10" i="2"/>
  <c r="BDG10" i="2"/>
  <c r="BDH10" i="2"/>
  <c r="BDI10" i="2"/>
  <c r="BDJ10" i="2"/>
  <c r="BDK10" i="2"/>
  <c r="BDL10" i="2"/>
  <c r="BDM10" i="2"/>
  <c r="BDN10" i="2"/>
  <c r="BDO10" i="2"/>
  <c r="BDP10" i="2"/>
  <c r="BDQ10" i="2"/>
  <c r="BDR10" i="2"/>
  <c r="BDS10" i="2"/>
  <c r="BDT10" i="2"/>
  <c r="BDU10" i="2"/>
  <c r="BDV10" i="2"/>
  <c r="BDW10" i="2"/>
  <c r="BDX10" i="2"/>
  <c r="BDY10" i="2"/>
  <c r="BDZ10" i="2"/>
  <c r="BEA10" i="2"/>
  <c r="BEB10" i="2"/>
  <c r="BEC10" i="2"/>
  <c r="BED10" i="2"/>
  <c r="BEE10" i="2"/>
  <c r="BEF10" i="2"/>
  <c r="BEG10" i="2"/>
  <c r="BEH10" i="2"/>
  <c r="BEI10" i="2"/>
  <c r="BEJ10" i="2"/>
  <c r="BEK10" i="2"/>
  <c r="BEL10" i="2"/>
  <c r="BEM10" i="2"/>
  <c r="BEN10" i="2"/>
  <c r="BEO10" i="2"/>
  <c r="BEP10" i="2"/>
  <c r="BEQ10" i="2"/>
  <c r="BER10" i="2"/>
  <c r="BES10" i="2"/>
  <c r="BET10" i="2"/>
  <c r="BEU10" i="2"/>
  <c r="BEV10" i="2"/>
  <c r="BEW10" i="2"/>
  <c r="BCM11" i="2"/>
  <c r="BCN11" i="2"/>
  <c r="BCO11" i="2"/>
  <c r="BCP11" i="2"/>
  <c r="BCQ11" i="2"/>
  <c r="BCR11" i="2"/>
  <c r="BCS11" i="2"/>
  <c r="BCT11" i="2"/>
  <c r="BCU11" i="2"/>
  <c r="BCV11" i="2"/>
  <c r="BCW11" i="2"/>
  <c r="BCX11" i="2"/>
  <c r="BCY11" i="2"/>
  <c r="BCZ11" i="2"/>
  <c r="BDA11" i="2"/>
  <c r="BDB11" i="2"/>
  <c r="BDC11" i="2"/>
  <c r="BDD11" i="2"/>
  <c r="BDE11" i="2"/>
  <c r="BDF11" i="2"/>
  <c r="BDG11" i="2"/>
  <c r="BDH11" i="2"/>
  <c r="BDI11" i="2"/>
  <c r="BDJ11" i="2"/>
  <c r="BDK11" i="2"/>
  <c r="BDL11" i="2"/>
  <c r="BDM11" i="2"/>
  <c r="BDN11" i="2"/>
  <c r="BDO11" i="2"/>
  <c r="BDP11" i="2"/>
  <c r="BDQ11" i="2"/>
  <c r="BDR11" i="2"/>
  <c r="BDS11" i="2"/>
  <c r="BDT11" i="2"/>
  <c r="BDU11" i="2"/>
  <c r="BDV11" i="2"/>
  <c r="BDW11" i="2"/>
  <c r="BDX11" i="2"/>
  <c r="BDY11" i="2"/>
  <c r="BDZ11" i="2"/>
  <c r="BEA11" i="2"/>
  <c r="BEB11" i="2"/>
  <c r="BEC11" i="2"/>
  <c r="BED11" i="2"/>
  <c r="BEE11" i="2"/>
  <c r="BEF11" i="2"/>
  <c r="BEG11" i="2"/>
  <c r="BEH11" i="2"/>
  <c r="BEI11" i="2"/>
  <c r="BEJ11" i="2"/>
  <c r="BEK11" i="2"/>
  <c r="BEL11" i="2"/>
  <c r="BEM11" i="2"/>
  <c r="BEN11" i="2"/>
  <c r="BEO11" i="2"/>
  <c r="BEP11" i="2"/>
  <c r="BEQ11" i="2"/>
  <c r="BER11" i="2"/>
  <c r="BES11" i="2"/>
  <c r="BET11" i="2"/>
  <c r="BEU11" i="2"/>
  <c r="BEV11" i="2"/>
  <c r="BEW11" i="2"/>
  <c r="BCM12" i="2"/>
  <c r="BCN12" i="2"/>
  <c r="BCO12" i="2"/>
  <c r="BCP12" i="2"/>
  <c r="BCQ12" i="2"/>
  <c r="BCR12" i="2"/>
  <c r="BCS12" i="2"/>
  <c r="BCT12" i="2"/>
  <c r="BCU12" i="2"/>
  <c r="BCV12" i="2"/>
  <c r="BCW12" i="2"/>
  <c r="BCX12" i="2"/>
  <c r="BCY12" i="2"/>
  <c r="BCZ12" i="2"/>
  <c r="BDA12" i="2"/>
  <c r="BDB12" i="2"/>
  <c r="BDC12" i="2"/>
  <c r="BDD12" i="2"/>
  <c r="BDE12" i="2"/>
  <c r="BDF12" i="2"/>
  <c r="BDG12" i="2"/>
  <c r="BDH12" i="2"/>
  <c r="BDI12" i="2"/>
  <c r="BDJ12" i="2"/>
  <c r="BDK12" i="2"/>
  <c r="BDL12" i="2"/>
  <c r="BDM12" i="2"/>
  <c r="BDN12" i="2"/>
  <c r="BDO12" i="2"/>
  <c r="BDP12" i="2"/>
  <c r="BDQ12" i="2"/>
  <c r="BDR12" i="2"/>
  <c r="BDS12" i="2"/>
  <c r="BDT12" i="2"/>
  <c r="BDU12" i="2"/>
  <c r="BDV12" i="2"/>
  <c r="BDW12" i="2"/>
  <c r="BDX12" i="2"/>
  <c r="BDY12" i="2"/>
  <c r="BDZ12" i="2"/>
  <c r="BEA12" i="2"/>
  <c r="BEB12" i="2"/>
  <c r="BEC12" i="2"/>
  <c r="BED12" i="2"/>
  <c r="BEE12" i="2"/>
  <c r="BEF12" i="2"/>
  <c r="BEG12" i="2"/>
  <c r="BEH12" i="2"/>
  <c r="BEI12" i="2"/>
  <c r="BEJ12" i="2"/>
  <c r="BEK12" i="2"/>
  <c r="BEL12" i="2"/>
  <c r="BEM12" i="2"/>
  <c r="BEN12" i="2"/>
  <c r="BEO12" i="2"/>
  <c r="BEP12" i="2"/>
  <c r="BEQ12" i="2"/>
  <c r="BER12" i="2"/>
  <c r="BES12" i="2"/>
  <c r="BET12" i="2"/>
  <c r="BEU12" i="2"/>
  <c r="BEV12" i="2"/>
  <c r="BEW12" i="2"/>
  <c r="BCM13" i="2"/>
  <c r="BCN13" i="2"/>
  <c r="BCO13" i="2"/>
  <c r="BCP13" i="2"/>
  <c r="BCQ13" i="2"/>
  <c r="BCR13" i="2"/>
  <c r="BCS13" i="2"/>
  <c r="BCT13" i="2"/>
  <c r="BCU13" i="2"/>
  <c r="BCV13" i="2"/>
  <c r="BCW13" i="2"/>
  <c r="BCX13" i="2"/>
  <c r="BCY13" i="2"/>
  <c r="BCZ13" i="2"/>
  <c r="BDA13" i="2"/>
  <c r="BDB13" i="2"/>
  <c r="BDC13" i="2"/>
  <c r="BDD13" i="2"/>
  <c r="BDE13" i="2"/>
  <c r="BDF13" i="2"/>
  <c r="BDG13" i="2"/>
  <c r="BDH13" i="2"/>
  <c r="BDI13" i="2"/>
  <c r="BDJ13" i="2"/>
  <c r="BDK13" i="2"/>
  <c r="BDL13" i="2"/>
  <c r="BDM13" i="2"/>
  <c r="BDN13" i="2"/>
  <c r="BDO13" i="2"/>
  <c r="BDP13" i="2"/>
  <c r="BDQ13" i="2"/>
  <c r="BDR13" i="2"/>
  <c r="BDS13" i="2"/>
  <c r="BDT13" i="2"/>
  <c r="BDU13" i="2"/>
  <c r="BDV13" i="2"/>
  <c r="BDW13" i="2"/>
  <c r="BDX13" i="2"/>
  <c r="BDY13" i="2"/>
  <c r="BDZ13" i="2"/>
  <c r="BEA13" i="2"/>
  <c r="BEB13" i="2"/>
  <c r="BEC13" i="2"/>
  <c r="BED13" i="2"/>
  <c r="BEE13" i="2"/>
  <c r="BEF13" i="2"/>
  <c r="BEG13" i="2"/>
  <c r="BEH13" i="2"/>
  <c r="BEI13" i="2"/>
  <c r="BEJ13" i="2"/>
  <c r="BEK13" i="2"/>
  <c r="BEL13" i="2"/>
  <c r="BEM13" i="2"/>
  <c r="BEN13" i="2"/>
  <c r="BEO13" i="2"/>
  <c r="BEP13" i="2"/>
  <c r="BEQ13" i="2"/>
  <c r="BER13" i="2"/>
  <c r="BES13" i="2"/>
  <c r="BET13" i="2"/>
  <c r="BEU13" i="2"/>
  <c r="BEV13" i="2"/>
  <c r="BEW13" i="2"/>
  <c r="BCM14" i="2"/>
  <c r="BCN14" i="2"/>
  <c r="BCO14" i="2"/>
  <c r="BCP14" i="2"/>
  <c r="BCQ14" i="2"/>
  <c r="BCR14" i="2"/>
  <c r="BCS14" i="2"/>
  <c r="BCT14" i="2"/>
  <c r="BCU14" i="2"/>
  <c r="BCV14" i="2"/>
  <c r="BCW14" i="2"/>
  <c r="BCX14" i="2"/>
  <c r="BCY14" i="2"/>
  <c r="BCZ14" i="2"/>
  <c r="BDA14" i="2"/>
  <c r="BDB14" i="2"/>
  <c r="BDC14" i="2"/>
  <c r="BDD14" i="2"/>
  <c r="BDE14" i="2"/>
  <c r="BDF14" i="2"/>
  <c r="BDG14" i="2"/>
  <c r="BDH14" i="2"/>
  <c r="BDI14" i="2"/>
  <c r="BDJ14" i="2"/>
  <c r="BDK14" i="2"/>
  <c r="BDL14" i="2"/>
  <c r="BDM14" i="2"/>
  <c r="BDN14" i="2"/>
  <c r="BDO14" i="2"/>
  <c r="BDP14" i="2"/>
  <c r="BDQ14" i="2"/>
  <c r="BDR14" i="2"/>
  <c r="BDS14" i="2"/>
  <c r="BDT14" i="2"/>
  <c r="BDU14" i="2"/>
  <c r="BDV14" i="2"/>
  <c r="BDW14" i="2"/>
  <c r="BDX14" i="2"/>
  <c r="BDY14" i="2"/>
  <c r="BDZ14" i="2"/>
  <c r="BEA14" i="2"/>
  <c r="BEB14" i="2"/>
  <c r="BEC14" i="2"/>
  <c r="BED14" i="2"/>
  <c r="BEE14" i="2"/>
  <c r="BEF14" i="2"/>
  <c r="BEG14" i="2"/>
  <c r="BEH14" i="2"/>
  <c r="BEI14" i="2"/>
  <c r="BEJ14" i="2"/>
  <c r="BEK14" i="2"/>
  <c r="BEL14" i="2"/>
  <c r="BEM14" i="2"/>
  <c r="BEN14" i="2"/>
  <c r="BEO14" i="2"/>
  <c r="BEP14" i="2"/>
  <c r="BEQ14" i="2"/>
  <c r="BER14" i="2"/>
  <c r="BES14" i="2"/>
  <c r="BET14" i="2"/>
  <c r="BEU14" i="2"/>
  <c r="BEV14" i="2"/>
  <c r="BEW14" i="2"/>
  <c r="BCM15" i="2"/>
  <c r="BCN15" i="2"/>
  <c r="BCO15" i="2"/>
  <c r="BCP15" i="2"/>
  <c r="BCQ15" i="2"/>
  <c r="BCR15" i="2"/>
  <c r="BCS15" i="2"/>
  <c r="BCT15" i="2"/>
  <c r="BCU15" i="2"/>
  <c r="BCV15" i="2"/>
  <c r="BCW15" i="2"/>
  <c r="BCX15" i="2"/>
  <c r="BCY15" i="2"/>
  <c r="BCZ15" i="2"/>
  <c r="BDA15" i="2"/>
  <c r="BDB15" i="2"/>
  <c r="BDC15" i="2"/>
  <c r="BDD15" i="2"/>
  <c r="BDE15" i="2"/>
  <c r="BDF15" i="2"/>
  <c r="BDG15" i="2"/>
  <c r="BDH15" i="2"/>
  <c r="BDI15" i="2"/>
  <c r="BDJ15" i="2"/>
  <c r="BDK15" i="2"/>
  <c r="BDL15" i="2"/>
  <c r="BDM15" i="2"/>
  <c r="BDN15" i="2"/>
  <c r="BDO15" i="2"/>
  <c r="BDP15" i="2"/>
  <c r="BDQ15" i="2"/>
  <c r="BDR15" i="2"/>
  <c r="BDS15" i="2"/>
  <c r="BDT15" i="2"/>
  <c r="BDU15" i="2"/>
  <c r="BDV15" i="2"/>
  <c r="BDW15" i="2"/>
  <c r="BDX15" i="2"/>
  <c r="BDY15" i="2"/>
  <c r="BDZ15" i="2"/>
  <c r="BEA15" i="2"/>
  <c r="BEB15" i="2"/>
  <c r="BEC15" i="2"/>
  <c r="BED15" i="2"/>
  <c r="BEE15" i="2"/>
  <c r="BEF15" i="2"/>
  <c r="BEG15" i="2"/>
  <c r="BEH15" i="2"/>
  <c r="BEI15" i="2"/>
  <c r="BEJ15" i="2"/>
  <c r="BEK15" i="2"/>
  <c r="BEL15" i="2"/>
  <c r="BEM15" i="2"/>
  <c r="BEN15" i="2"/>
  <c r="BEO15" i="2"/>
  <c r="BEP15" i="2"/>
  <c r="BEQ15" i="2"/>
  <c r="BER15" i="2"/>
  <c r="BES15" i="2"/>
  <c r="BET15" i="2"/>
  <c r="BEU15" i="2"/>
  <c r="BEV15" i="2"/>
  <c r="BEW15" i="2"/>
  <c r="BCM16" i="2"/>
  <c r="BCN16" i="2"/>
  <c r="BCO16" i="2"/>
  <c r="BCP16" i="2"/>
  <c r="BCQ16" i="2"/>
  <c r="BCR16" i="2"/>
  <c r="BCS16" i="2"/>
  <c r="BCT16" i="2"/>
  <c r="BCU16" i="2"/>
  <c r="BCV16" i="2"/>
  <c r="BCW16" i="2"/>
  <c r="BCX16" i="2"/>
  <c r="BCY16" i="2"/>
  <c r="BCZ16" i="2"/>
  <c r="BDA16" i="2"/>
  <c r="BDB16" i="2"/>
  <c r="BDC16" i="2"/>
  <c r="BDD16" i="2"/>
  <c r="BDE16" i="2"/>
  <c r="BDF16" i="2"/>
  <c r="BDG16" i="2"/>
  <c r="BDH16" i="2"/>
  <c r="BDI16" i="2"/>
  <c r="BDJ16" i="2"/>
  <c r="BDK16" i="2"/>
  <c r="BDL16" i="2"/>
  <c r="BDM16" i="2"/>
  <c r="BDN16" i="2"/>
  <c r="BDO16" i="2"/>
  <c r="BDP16" i="2"/>
  <c r="BDQ16" i="2"/>
  <c r="BDR16" i="2"/>
  <c r="BDS16" i="2"/>
  <c r="BDT16" i="2"/>
  <c r="BDU16" i="2"/>
  <c r="BDV16" i="2"/>
  <c r="BDW16" i="2"/>
  <c r="BDX16" i="2"/>
  <c r="BDY16" i="2"/>
  <c r="BDZ16" i="2"/>
  <c r="BEA16" i="2"/>
  <c r="BEB16" i="2"/>
  <c r="BEC16" i="2"/>
  <c r="BED16" i="2"/>
  <c r="BEE16" i="2"/>
  <c r="BEF16" i="2"/>
  <c r="BEG16" i="2"/>
  <c r="BEH16" i="2"/>
  <c r="BEI16" i="2"/>
  <c r="BEJ16" i="2"/>
  <c r="BEK16" i="2"/>
  <c r="BEL16" i="2"/>
  <c r="BEM16" i="2"/>
  <c r="BEN16" i="2"/>
  <c r="BEO16" i="2"/>
  <c r="BEP16" i="2"/>
  <c r="BEQ16" i="2"/>
  <c r="BER16" i="2"/>
  <c r="BES16" i="2"/>
  <c r="BET16" i="2"/>
  <c r="BEU16" i="2"/>
  <c r="BEV16" i="2"/>
  <c r="BEW16" i="2"/>
  <c r="BCM17" i="2"/>
  <c r="BCN17" i="2"/>
  <c r="BCO17" i="2"/>
  <c r="BCP17" i="2"/>
  <c r="BCQ17" i="2"/>
  <c r="BCR17" i="2"/>
  <c r="BCS17" i="2"/>
  <c r="BCT17" i="2"/>
  <c r="BCU17" i="2"/>
  <c r="BCV17" i="2"/>
  <c r="BCW17" i="2"/>
  <c r="BCX17" i="2"/>
  <c r="BCY17" i="2"/>
  <c r="BCZ17" i="2"/>
  <c r="BDA17" i="2"/>
  <c r="BDB17" i="2"/>
  <c r="BDC17" i="2"/>
  <c r="BDD17" i="2"/>
  <c r="BDE17" i="2"/>
  <c r="BDF17" i="2"/>
  <c r="BDG17" i="2"/>
  <c r="BDH17" i="2"/>
  <c r="BDI17" i="2"/>
  <c r="BDJ17" i="2"/>
  <c r="BDK17" i="2"/>
  <c r="BDL17" i="2"/>
  <c r="BDM17" i="2"/>
  <c r="BDN17" i="2"/>
  <c r="BDO17" i="2"/>
  <c r="BDP17" i="2"/>
  <c r="BDQ17" i="2"/>
  <c r="BDR17" i="2"/>
  <c r="BDS17" i="2"/>
  <c r="BDT17" i="2"/>
  <c r="BDU17" i="2"/>
  <c r="BDV17" i="2"/>
  <c r="BDW17" i="2"/>
  <c r="BDX17" i="2"/>
  <c r="BDY17" i="2"/>
  <c r="BDZ17" i="2"/>
  <c r="BEA17" i="2"/>
  <c r="BEB17" i="2"/>
  <c r="BEC17" i="2"/>
  <c r="BED17" i="2"/>
  <c r="BEE17" i="2"/>
  <c r="BEF17" i="2"/>
  <c r="BEG17" i="2"/>
  <c r="BEH17" i="2"/>
  <c r="BEI17" i="2"/>
  <c r="BEJ17" i="2"/>
  <c r="BEK17" i="2"/>
  <c r="BEL17" i="2"/>
  <c r="BEM17" i="2"/>
  <c r="BEN17" i="2"/>
  <c r="BEO17" i="2"/>
  <c r="BEP17" i="2"/>
  <c r="BEQ17" i="2"/>
  <c r="BER17" i="2"/>
  <c r="BES17" i="2"/>
  <c r="BET17" i="2"/>
  <c r="BEU17" i="2"/>
  <c r="BEV17" i="2"/>
  <c r="BEW17" i="2"/>
  <c r="BCM18" i="2"/>
  <c r="BCN18" i="2"/>
  <c r="BCO18" i="2"/>
  <c r="BCP18" i="2"/>
  <c r="BCQ18" i="2"/>
  <c r="BCR18" i="2"/>
  <c r="BCS18" i="2"/>
  <c r="BCT18" i="2"/>
  <c r="BCU18" i="2"/>
  <c r="BCV18" i="2"/>
  <c r="BCW18" i="2"/>
  <c r="BCX18" i="2"/>
  <c r="BCY18" i="2"/>
  <c r="BCZ18" i="2"/>
  <c r="BDA18" i="2"/>
  <c r="BDB18" i="2"/>
  <c r="BDC18" i="2"/>
  <c r="BDD18" i="2"/>
  <c r="BDE18" i="2"/>
  <c r="BDF18" i="2"/>
  <c r="BDG18" i="2"/>
  <c r="BDH18" i="2"/>
  <c r="BDI18" i="2"/>
  <c r="BDJ18" i="2"/>
  <c r="BDK18" i="2"/>
  <c r="BDL18" i="2"/>
  <c r="BDM18" i="2"/>
  <c r="BDN18" i="2"/>
  <c r="BDO18" i="2"/>
  <c r="BDP18" i="2"/>
  <c r="BDQ18" i="2"/>
  <c r="BDR18" i="2"/>
  <c r="BDS18" i="2"/>
  <c r="BDT18" i="2"/>
  <c r="BDU18" i="2"/>
  <c r="BDV18" i="2"/>
  <c r="BDW18" i="2"/>
  <c r="BDX18" i="2"/>
  <c r="BDY18" i="2"/>
  <c r="BDZ18" i="2"/>
  <c r="BEA18" i="2"/>
  <c r="BEB18" i="2"/>
  <c r="BEC18" i="2"/>
  <c r="BED18" i="2"/>
  <c r="BEE18" i="2"/>
  <c r="BEF18" i="2"/>
  <c r="BEG18" i="2"/>
  <c r="BEH18" i="2"/>
  <c r="BEI18" i="2"/>
  <c r="BEJ18" i="2"/>
  <c r="BEK18" i="2"/>
  <c r="BEL18" i="2"/>
  <c r="BEM18" i="2"/>
  <c r="BEN18" i="2"/>
  <c r="BEO18" i="2"/>
  <c r="BEP18" i="2"/>
  <c r="BEQ18" i="2"/>
  <c r="BER18" i="2"/>
  <c r="BES18" i="2"/>
  <c r="BET18" i="2"/>
  <c r="BEU18" i="2"/>
  <c r="BEV18" i="2"/>
  <c r="BEW18" i="2"/>
  <c r="BCM19" i="2"/>
  <c r="BCN19" i="2"/>
  <c r="BCO19" i="2"/>
  <c r="BCP19" i="2"/>
  <c r="BCQ19" i="2"/>
  <c r="BCR19" i="2"/>
  <c r="BCS19" i="2"/>
  <c r="BCT19" i="2"/>
  <c r="BCU19" i="2"/>
  <c r="BCV19" i="2"/>
  <c r="BCW19" i="2"/>
  <c r="BCX19" i="2"/>
  <c r="BCY19" i="2"/>
  <c r="BCZ19" i="2"/>
  <c r="BDA19" i="2"/>
  <c r="BDB19" i="2"/>
  <c r="BDC19" i="2"/>
  <c r="BDD19" i="2"/>
  <c r="BDE19" i="2"/>
  <c r="BDF19" i="2"/>
  <c r="BDG19" i="2"/>
  <c r="BDH19" i="2"/>
  <c r="BDI19" i="2"/>
  <c r="BDJ19" i="2"/>
  <c r="BDK19" i="2"/>
  <c r="BDL19" i="2"/>
  <c r="BDM19" i="2"/>
  <c r="BDN19" i="2"/>
  <c r="BDO19" i="2"/>
  <c r="BDP19" i="2"/>
  <c r="BDQ19" i="2"/>
  <c r="BDR19" i="2"/>
  <c r="BDS19" i="2"/>
  <c r="BDT19" i="2"/>
  <c r="BDU19" i="2"/>
  <c r="BDV19" i="2"/>
  <c r="BDW19" i="2"/>
  <c r="BDX19" i="2"/>
  <c r="BDY19" i="2"/>
  <c r="BDZ19" i="2"/>
  <c r="BEA19" i="2"/>
  <c r="BEB19" i="2"/>
  <c r="BEC19" i="2"/>
  <c r="BED19" i="2"/>
  <c r="BEE19" i="2"/>
  <c r="BEF19" i="2"/>
  <c r="BEG19" i="2"/>
  <c r="BEH19" i="2"/>
  <c r="BEI19" i="2"/>
  <c r="BEJ19" i="2"/>
  <c r="BEK19" i="2"/>
  <c r="BEL19" i="2"/>
  <c r="BEM19" i="2"/>
  <c r="BEN19" i="2"/>
  <c r="BEO19" i="2"/>
  <c r="BEP19" i="2"/>
  <c r="BEQ19" i="2"/>
  <c r="BER19" i="2"/>
  <c r="BES19" i="2"/>
  <c r="BET19" i="2"/>
  <c r="BEU19" i="2"/>
  <c r="BEV19" i="2"/>
  <c r="BEW19" i="2"/>
  <c r="BCM20" i="2"/>
  <c r="BCN20" i="2"/>
  <c r="BCO20" i="2"/>
  <c r="BCP20" i="2"/>
  <c r="BCQ20" i="2"/>
  <c r="BCR20" i="2"/>
  <c r="BCS20" i="2"/>
  <c r="BCT20" i="2"/>
  <c r="BCU20" i="2"/>
  <c r="BCV20" i="2"/>
  <c r="BCW20" i="2"/>
  <c r="BCX20" i="2"/>
  <c r="BCY20" i="2"/>
  <c r="BCZ20" i="2"/>
  <c r="BDA20" i="2"/>
  <c r="BDB20" i="2"/>
  <c r="BDC20" i="2"/>
  <c r="BDD20" i="2"/>
  <c r="BDE20" i="2"/>
  <c r="BDF20" i="2"/>
  <c r="BDG20" i="2"/>
  <c r="BDH20" i="2"/>
  <c r="BDI20" i="2"/>
  <c r="BDJ20" i="2"/>
  <c r="BDK20" i="2"/>
  <c r="BDL20" i="2"/>
  <c r="BDM20" i="2"/>
  <c r="BDN20" i="2"/>
  <c r="BDO20" i="2"/>
  <c r="BDP20" i="2"/>
  <c r="BDQ20" i="2"/>
  <c r="BDR20" i="2"/>
  <c r="BDS20" i="2"/>
  <c r="BDT20" i="2"/>
  <c r="BDU20" i="2"/>
  <c r="BDV20" i="2"/>
  <c r="BDW20" i="2"/>
  <c r="BDX20" i="2"/>
  <c r="BDY20" i="2"/>
  <c r="BDZ20" i="2"/>
  <c r="BEA20" i="2"/>
  <c r="BEB20" i="2"/>
  <c r="BEC20" i="2"/>
  <c r="BED20" i="2"/>
  <c r="BEE20" i="2"/>
  <c r="BEF20" i="2"/>
  <c r="BEG20" i="2"/>
  <c r="BEH20" i="2"/>
  <c r="BEI20" i="2"/>
  <c r="BEJ20" i="2"/>
  <c r="BEK20" i="2"/>
  <c r="BEL20" i="2"/>
  <c r="BEM20" i="2"/>
  <c r="BEN20" i="2"/>
  <c r="BEO20" i="2"/>
  <c r="BEP20" i="2"/>
  <c r="BEQ20" i="2"/>
  <c r="BER20" i="2"/>
  <c r="BES20" i="2"/>
  <c r="BET20" i="2"/>
  <c r="BEU20" i="2"/>
  <c r="BEV20" i="2"/>
  <c r="BEW20" i="2"/>
  <c r="BCM21" i="2"/>
  <c r="BCN21" i="2"/>
  <c r="BCO21" i="2"/>
  <c r="BCP21" i="2"/>
  <c r="BCQ21" i="2"/>
  <c r="BCR21" i="2"/>
  <c r="BCS21" i="2"/>
  <c r="BCT21" i="2"/>
  <c r="BCU21" i="2"/>
  <c r="BCV21" i="2"/>
  <c r="BCW21" i="2"/>
  <c r="BCX21" i="2"/>
  <c r="BCY21" i="2"/>
  <c r="BCZ21" i="2"/>
  <c r="BDA21" i="2"/>
  <c r="BDB21" i="2"/>
  <c r="BDC21" i="2"/>
  <c r="BDD21" i="2"/>
  <c r="BDE21" i="2"/>
  <c r="BDF21" i="2"/>
  <c r="BDG21" i="2"/>
  <c r="BDH21" i="2"/>
  <c r="BDI21" i="2"/>
  <c r="BDJ21" i="2"/>
  <c r="BDK21" i="2"/>
  <c r="BDL21" i="2"/>
  <c r="BDM21" i="2"/>
  <c r="BDN21" i="2"/>
  <c r="BDO21" i="2"/>
  <c r="BDP21" i="2"/>
  <c r="BDQ21" i="2"/>
  <c r="BDR21" i="2"/>
  <c r="BDS21" i="2"/>
  <c r="BDT21" i="2"/>
  <c r="BDU21" i="2"/>
  <c r="BDV21" i="2"/>
  <c r="BDW21" i="2"/>
  <c r="BDX21" i="2"/>
  <c r="BDY21" i="2"/>
  <c r="BDZ21" i="2"/>
  <c r="BEA21" i="2"/>
  <c r="BEB21" i="2"/>
  <c r="BEC21" i="2"/>
  <c r="BED21" i="2"/>
  <c r="BEE21" i="2"/>
  <c r="BEF21" i="2"/>
  <c r="BEG21" i="2"/>
  <c r="BEH21" i="2"/>
  <c r="BEI21" i="2"/>
  <c r="BEJ21" i="2"/>
  <c r="BEK21" i="2"/>
  <c r="BEL21" i="2"/>
  <c r="BEM21" i="2"/>
  <c r="BEN21" i="2"/>
  <c r="BEO21" i="2"/>
  <c r="BEP21" i="2"/>
  <c r="BEQ21" i="2"/>
  <c r="BER21" i="2"/>
  <c r="BES21" i="2"/>
  <c r="BET21" i="2"/>
  <c r="BEU21" i="2"/>
  <c r="BEV21" i="2"/>
  <c r="BEW21" i="2"/>
  <c r="BCM22" i="2"/>
  <c r="BCN22" i="2"/>
  <c r="BCO22" i="2"/>
  <c r="BCP22" i="2"/>
  <c r="BCQ22" i="2"/>
  <c r="BCR22" i="2"/>
  <c r="BCS22" i="2"/>
  <c r="BCT22" i="2"/>
  <c r="BCU22" i="2"/>
  <c r="BCV22" i="2"/>
  <c r="BCW22" i="2"/>
  <c r="BCX22" i="2"/>
  <c r="BCY22" i="2"/>
  <c r="BCZ22" i="2"/>
  <c r="BDA22" i="2"/>
  <c r="BDB22" i="2"/>
  <c r="BDC22" i="2"/>
  <c r="BDD22" i="2"/>
  <c r="BDE22" i="2"/>
  <c r="BDF22" i="2"/>
  <c r="BDG22" i="2"/>
  <c r="BDH22" i="2"/>
  <c r="BDI22" i="2"/>
  <c r="BDJ22" i="2"/>
  <c r="BDK22" i="2"/>
  <c r="BDL22" i="2"/>
  <c r="BDM22" i="2"/>
  <c r="BDN22" i="2"/>
  <c r="BDO22" i="2"/>
  <c r="BDP22" i="2"/>
  <c r="BDQ22" i="2"/>
  <c r="BDR22" i="2"/>
  <c r="BDS22" i="2"/>
  <c r="BDT22" i="2"/>
  <c r="BDU22" i="2"/>
  <c r="BDV22" i="2"/>
  <c r="BDW22" i="2"/>
  <c r="BDX22" i="2"/>
  <c r="BDY22" i="2"/>
  <c r="BDZ22" i="2"/>
  <c r="BEA22" i="2"/>
  <c r="BEB22" i="2"/>
  <c r="BEC22" i="2"/>
  <c r="BED22" i="2"/>
  <c r="BEE22" i="2"/>
  <c r="BEF22" i="2"/>
  <c r="BEG22" i="2"/>
  <c r="BEH22" i="2"/>
  <c r="BEI22" i="2"/>
  <c r="BEJ22" i="2"/>
  <c r="BEK22" i="2"/>
  <c r="BEL22" i="2"/>
  <c r="BEM22" i="2"/>
  <c r="BEN22" i="2"/>
  <c r="BEO22" i="2"/>
  <c r="BEP22" i="2"/>
  <c r="BEQ22" i="2"/>
  <c r="BER22" i="2"/>
  <c r="BES22" i="2"/>
  <c r="BET22" i="2"/>
  <c r="BEU22" i="2"/>
  <c r="BEV22" i="2"/>
  <c r="BEW22" i="2"/>
  <c r="AZW5" i="2"/>
  <c r="BHR6" i="2"/>
  <c r="BHV6" i="2"/>
  <c r="BKP6" i="2"/>
  <c r="BFP6" i="2"/>
  <c r="BIH6" i="2"/>
  <c r="BIT6" i="2"/>
  <c r="BGF6" i="2"/>
  <c r="BIX6" i="2"/>
  <c r="BJJ6" i="2"/>
  <c r="BGV6" i="2"/>
  <c r="BJR6" i="2"/>
  <c r="BJZ6" i="2"/>
  <c r="BKB6" i="2"/>
  <c r="BMW7" i="2"/>
  <c r="BHS7" i="2"/>
  <c r="BMZ7" i="2"/>
  <c r="BII7" i="2"/>
  <c r="BNP7" i="2"/>
  <c r="BIL7" i="2"/>
  <c r="BNX7" i="2"/>
  <c r="BOF7" i="2"/>
  <c r="BON7" i="2"/>
  <c r="BJO7" i="2"/>
  <c r="BOV7" i="2"/>
  <c r="BJR7" i="2"/>
  <c r="BPD7" i="2"/>
  <c r="BPI7" i="2"/>
  <c r="BEZ9" i="2"/>
  <c r="BNE9" i="2"/>
  <c r="BHZ9" i="2"/>
  <c r="BIC9" i="2"/>
  <c r="BNJ9" i="2"/>
  <c r="BNU9" i="2"/>
  <c r="BIQ9" i="2"/>
  <c r="BIS9" i="2"/>
  <c r="BNZ9" i="2"/>
  <c r="BIU9" i="2"/>
  <c r="BGF9" i="2"/>
  <c r="BIW9" i="2"/>
  <c r="BOD9" i="2"/>
  <c r="BLS9" i="2"/>
  <c r="BLU9" i="2"/>
  <c r="BJG9" i="2"/>
  <c r="BOO9" i="2"/>
  <c r="BLZ9" i="2"/>
  <c r="BJK9" i="2"/>
  <c r="BGV9" i="2"/>
  <c r="BJM9" i="2"/>
  <c r="BMD9" i="2"/>
  <c r="BJO9" i="2"/>
  <c r="BJR9" i="2"/>
  <c r="BMI9" i="2"/>
  <c r="BMK9" i="2"/>
  <c r="BJW9" i="2"/>
  <c r="BJX9" i="2"/>
  <c r="BMP9" i="2"/>
  <c r="BHL9" i="2"/>
  <c r="BMW10" i="2"/>
  <c r="BFG10" i="2"/>
  <c r="BID10" i="2"/>
  <c r="BNM10" i="2"/>
  <c r="BLA10" i="2"/>
  <c r="BFW10" i="2"/>
  <c r="BIT10" i="2"/>
  <c r="BOC10" i="2"/>
  <c r="BLQ10" i="2"/>
  <c r="BGM10" i="2"/>
  <c r="BMG10" i="2"/>
  <c r="BHC10" i="2"/>
  <c r="AZW10" i="2"/>
  <c r="BPI10" i="2"/>
  <c r="BKH11" i="2"/>
  <c r="BHS11" i="2"/>
  <c r="BKL11" i="2"/>
  <c r="BHW11" i="2"/>
  <c r="BKP11" i="2"/>
  <c r="BKT11" i="2"/>
  <c r="BIE11" i="2"/>
  <c r="BKX11" i="2"/>
  <c r="BII11" i="2"/>
  <c r="BLB11" i="2"/>
  <c r="BIM11" i="2"/>
  <c r="BLF11" i="2"/>
  <c r="BLJ11" i="2"/>
  <c r="BIU11" i="2"/>
  <c r="BLN11" i="2"/>
  <c r="BIY11" i="2"/>
  <c r="BLR11" i="2"/>
  <c r="BLV11" i="2"/>
  <c r="BLZ11" i="2"/>
  <c r="BJK11" i="2"/>
  <c r="BMD11" i="2"/>
  <c r="BJO11" i="2"/>
  <c r="BMH11" i="2"/>
  <c r="BJS11" i="2"/>
  <c r="BML11" i="2"/>
  <c r="BJW11" i="2"/>
  <c r="BMP11" i="2"/>
  <c r="AZW11" i="2"/>
  <c r="AZW13" i="2"/>
  <c r="BHP14" i="2"/>
  <c r="BKI14" i="2"/>
  <c r="BMZ14" i="2"/>
  <c r="BHU14" i="2"/>
  <c r="BKN14" i="2"/>
  <c r="BFO14" i="2"/>
  <c r="BFT14" i="2"/>
  <c r="BFY14" i="2"/>
  <c r="BLO14" i="2"/>
  <c r="BOF14" i="2"/>
  <c r="BMJ14" i="2"/>
  <c r="BKB14" i="2"/>
  <c r="BIA15" i="2"/>
  <c r="BNK15" i="2"/>
  <c r="BNS15" i="2"/>
  <c r="BIQ15" i="2"/>
  <c r="BJG15" i="2"/>
  <c r="BOQ15" i="2"/>
  <c r="BJW15" i="2"/>
  <c r="AZW15" i="2"/>
  <c r="BMV16" i="2"/>
  <c r="BHR16" i="2"/>
  <c r="BHT16" i="2"/>
  <c r="BHX16" i="2"/>
  <c r="BFJ16" i="2"/>
  <c r="BIB16" i="2"/>
  <c r="BKS16" i="2"/>
  <c r="BIH16" i="2"/>
  <c r="BLA16" i="2"/>
  <c r="BIL16" i="2"/>
  <c r="BIN16" i="2"/>
  <c r="BFZ16" i="2"/>
  <c r="BIR16" i="2"/>
  <c r="BLJ16" i="2"/>
  <c r="BOB16" i="2"/>
  <c r="BIX16" i="2"/>
  <c r="BIZ16" i="2"/>
  <c r="BGO16" i="2"/>
  <c r="BLV16" i="2"/>
  <c r="BLY16" i="2"/>
  <c r="BLZ16" i="2"/>
  <c r="BJN16" i="2"/>
  <c r="BJR16" i="2"/>
  <c r="BJT16" i="2"/>
  <c r="BHF16" i="2"/>
  <c r="BJX16" i="2"/>
  <c r="BMP16" i="2"/>
  <c r="BPH16" i="2"/>
  <c r="BKG17" i="2"/>
  <c r="BFD17" i="2"/>
  <c r="BFI17" i="2"/>
  <c r="BNH17" i="2"/>
  <c r="BKU17" i="2"/>
  <c r="BII17" i="2"/>
  <c r="BKZ17" i="2"/>
  <c r="BFX17" i="2"/>
  <c r="BFY17" i="2"/>
  <c r="BLK17" i="2"/>
  <c r="BLM17" i="2"/>
  <c r="BGI17" i="2"/>
  <c r="BLP17" i="2"/>
  <c r="BGO17" i="2"/>
  <c r="BON17" i="2"/>
  <c r="BGS17" i="2"/>
  <c r="BJO17" i="2"/>
  <c r="BHE17" i="2"/>
  <c r="BMS17" i="2"/>
  <c r="BFW18" i="2"/>
  <c r="BLH18" i="2"/>
  <c r="BNZ18" i="2"/>
  <c r="BLX18" i="2"/>
  <c r="BJJ18" i="2"/>
  <c r="BMH18" i="2"/>
  <c r="BPF18" i="2"/>
  <c r="BKI20" i="2"/>
  <c r="BHT20" i="2"/>
  <c r="BFK20" i="2"/>
  <c r="BFN20" i="2"/>
  <c r="BKU20" i="2"/>
  <c r="BFP20" i="2"/>
  <c r="BKY20" i="2"/>
  <c r="BNT20" i="2"/>
  <c r="BGA20" i="2"/>
  <c r="BIR20" i="2"/>
  <c r="BLJ20" i="2"/>
  <c r="BLK20" i="2"/>
  <c r="BLO20" i="2"/>
  <c r="BGT20" i="2"/>
  <c r="BMA20" i="2"/>
  <c r="BGV20" i="2"/>
  <c r="BOZ20" i="2"/>
  <c r="BMP20" i="2"/>
  <c r="BFD21" i="2"/>
  <c r="BFH21" i="2"/>
  <c r="BFL21" i="2"/>
  <c r="BFT21" i="2"/>
  <c r="BFX21" i="2"/>
  <c r="BNX21" i="2"/>
  <c r="BGJ21" i="2"/>
  <c r="BGN21" i="2"/>
  <c r="BGR21" i="2"/>
  <c r="BGZ21" i="2"/>
  <c r="BHD21" i="2"/>
  <c r="BMX22" i="2"/>
  <c r="BNB22" i="2"/>
  <c r="BHX22" i="2"/>
  <c r="BNF22" i="2"/>
  <c r="BNJ22" i="2"/>
  <c r="BFO22" i="2"/>
  <c r="BIF22" i="2"/>
  <c r="BNR22" i="2"/>
  <c r="BNT22" i="2"/>
  <c r="BNZ22" i="2"/>
  <c r="BOD22" i="2"/>
  <c r="BJD22" i="2"/>
  <c r="BOP22" i="2"/>
  <c r="BJL22" i="2"/>
  <c r="BOT22" i="2"/>
  <c r="BPF22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K22" i="2"/>
  <c r="AK21" i="2"/>
  <c r="AK20" i="2"/>
  <c r="AK19" i="2"/>
  <c r="AK18" i="2"/>
  <c r="AK17" i="2"/>
  <c r="AK16" i="2"/>
  <c r="AK15" i="2"/>
  <c r="AK14" i="2"/>
  <c r="AK13" i="2"/>
  <c r="AK12" i="2"/>
  <c r="AK11" i="2"/>
  <c r="AK10" i="2"/>
  <c r="AN9" i="2"/>
  <c r="AK9" i="2"/>
  <c r="AN8" i="2"/>
  <c r="AK8" i="2"/>
  <c r="AN7" i="2"/>
  <c r="AK7" i="2"/>
  <c r="AN6" i="2"/>
  <c r="AK6" i="2"/>
  <c r="AK5" i="2"/>
  <c r="AN5" i="2"/>
  <c r="N73" i="1"/>
  <c r="N74" i="1"/>
  <c r="AZW21" i="2" l="1"/>
  <c r="AZW9" i="2"/>
  <c r="AZW22" i="2"/>
  <c r="AZW7" i="2"/>
  <c r="AZW6" i="2"/>
  <c r="AZW19" i="2"/>
  <c r="AZW18" i="2"/>
  <c r="BMQ17" i="2"/>
  <c r="AZW17" i="2"/>
  <c r="AZW20" i="2"/>
  <c r="AZW16" i="2"/>
  <c r="AZW14" i="2"/>
  <c r="AZW12" i="2"/>
  <c r="AZW8" i="2"/>
  <c r="BAM7" i="2"/>
  <c r="BAE7" i="2"/>
  <c r="BJD16" i="2"/>
  <c r="BMF17" i="2"/>
  <c r="BON14" i="2"/>
  <c r="BFP9" i="2"/>
  <c r="BID6" i="2"/>
  <c r="BCE18" i="2"/>
  <c r="BAQ18" i="2"/>
  <c r="BAI18" i="2"/>
  <c r="BAA18" i="2"/>
  <c r="BNH7" i="2"/>
  <c r="BPD20" i="2"/>
  <c r="BPD21" i="2"/>
  <c r="C25" i="27"/>
  <c r="B22" i="27"/>
  <c r="E25" i="27"/>
  <c r="C22" i="27"/>
  <c r="B25" i="27"/>
  <c r="G25" i="27"/>
  <c r="D22" i="27"/>
  <c r="I25" i="27"/>
  <c r="E22" i="27"/>
  <c r="Y22" i="27"/>
  <c r="AV25" i="27"/>
  <c r="F22" i="27"/>
  <c r="K25" i="27"/>
  <c r="G22" i="27"/>
  <c r="M25" i="27"/>
  <c r="W22" i="27"/>
  <c r="AT25" i="27"/>
  <c r="X22" i="27"/>
  <c r="AU25" i="27"/>
  <c r="AW25" i="27"/>
  <c r="Z22" i="27"/>
  <c r="AX25" i="27"/>
  <c r="AA22" i="27"/>
  <c r="AY25" i="27"/>
  <c r="AB22" i="27"/>
  <c r="AZ25" i="27"/>
  <c r="AC22" i="27"/>
  <c r="H22" i="27"/>
  <c r="O25" i="27"/>
  <c r="AD22" i="27"/>
  <c r="BA25" i="27"/>
  <c r="AE22" i="27"/>
  <c r="BB25" i="27"/>
  <c r="AF22" i="27"/>
  <c r="BC25" i="27"/>
  <c r="A25" i="27"/>
  <c r="A22" i="27"/>
  <c r="BD25" i="27"/>
  <c r="AG22" i="27"/>
  <c r="BE25" i="27"/>
  <c r="AH22" i="27"/>
  <c r="BF25" i="27"/>
  <c r="AI22" i="27"/>
  <c r="BG25" i="27"/>
  <c r="AJ22" i="27"/>
  <c r="AK22" i="27"/>
  <c r="BH25" i="27"/>
  <c r="Q25" i="27"/>
  <c r="I22" i="27"/>
  <c r="AL22" i="27"/>
  <c r="BI25" i="27"/>
  <c r="AM22" i="27"/>
  <c r="BJ25" i="27"/>
  <c r="AN22" i="27"/>
  <c r="BK25" i="27"/>
  <c r="BCI20" i="2"/>
  <c r="BCA20" i="2"/>
  <c r="BBS20" i="2"/>
  <c r="BBK20" i="2"/>
  <c r="BBC20" i="2"/>
  <c r="BAU20" i="2"/>
  <c r="BAM20" i="2"/>
  <c r="BAE20" i="2"/>
  <c r="BBN17" i="2"/>
  <c r="BCI9" i="2"/>
  <c r="BCA9" i="2"/>
  <c r="BAU9" i="2"/>
  <c r="BBN20" i="2"/>
  <c r="BAH20" i="2"/>
  <c r="BPH21" i="2"/>
  <c r="BHL21" i="2"/>
  <c r="BOR21" i="2"/>
  <c r="BGV21" i="2"/>
  <c r="BOB21" i="2"/>
  <c r="BGF21" i="2"/>
  <c r="BNL21" i="2"/>
  <c r="BFP21" i="2"/>
  <c r="BMV21" i="2"/>
  <c r="BKF21" i="2"/>
  <c r="BEZ21" i="2"/>
  <c r="BOX22" i="2"/>
  <c r="BMH22" i="2"/>
  <c r="BOH22" i="2"/>
  <c r="BLR22" i="2"/>
  <c r="BPB22" i="2"/>
  <c r="BHF22" i="2"/>
  <c r="BOL22" i="2"/>
  <c r="BGP22" i="2"/>
  <c r="BNV22" i="2"/>
  <c r="BFZ22" i="2"/>
  <c r="BNN22" i="2"/>
  <c r="BKX22" i="2"/>
  <c r="BAQ7" i="2"/>
  <c r="BFC17" i="2"/>
  <c r="BHS17" i="2"/>
  <c r="BBZ16" i="2"/>
  <c r="BJP16" i="2"/>
  <c r="BON16" i="2"/>
  <c r="BJH16" i="2"/>
  <c r="BAT16" i="2"/>
  <c r="BIJ16" i="2"/>
  <c r="BCC13" i="2"/>
  <c r="BBU13" i="2"/>
  <c r="BBM13" i="2"/>
  <c r="BBE13" i="2"/>
  <c r="BAW13" i="2"/>
  <c r="BAO13" i="2"/>
  <c r="BAG13" i="2"/>
  <c r="BNR6" i="2"/>
  <c r="BIL6" i="2"/>
  <c r="BAX16" i="2"/>
  <c r="BIY17" i="2"/>
  <c r="BKM11" i="2"/>
  <c r="BPC11" i="2"/>
  <c r="BAL16" i="2"/>
  <c r="BKA11" i="2"/>
  <c r="BMQ11" i="2"/>
  <c r="BJC11" i="2"/>
  <c r="BLS11" i="2"/>
  <c r="BAQ9" i="2"/>
  <c r="BAH16" i="2"/>
  <c r="BMR6" i="2"/>
  <c r="BOX7" i="2"/>
  <c r="BCG6" i="2"/>
  <c r="BBY6" i="2"/>
  <c r="BBQ6" i="2"/>
  <c r="BCJ9" i="2"/>
  <c r="BGU17" i="2"/>
  <c r="BMA17" i="2"/>
  <c r="BJL16" i="2"/>
  <c r="BOR16" i="2"/>
  <c r="BIF16" i="2"/>
  <c r="BNL16" i="2"/>
  <c r="BCG13" i="2"/>
  <c r="BBY13" i="2"/>
  <c r="BBQ13" i="2"/>
  <c r="BBI13" i="2"/>
  <c r="BBA13" i="2"/>
  <c r="BAS13" i="2"/>
  <c r="BAK13" i="2"/>
  <c r="BAC13" i="2"/>
  <c r="BCJ10" i="2"/>
  <c r="BCB10" i="2"/>
  <c r="BBT10" i="2"/>
  <c r="BBL10" i="2"/>
  <c r="BAV10" i="2"/>
  <c r="BAF10" i="2"/>
  <c r="BCE7" i="2"/>
  <c r="BBW7" i="2"/>
  <c r="BBO7" i="2"/>
  <c r="BBG7" i="2"/>
  <c r="BAY7" i="2"/>
  <c r="BHL6" i="2"/>
  <c r="BCI18" i="2"/>
  <c r="BCA18" i="2"/>
  <c r="BBS18" i="2"/>
  <c r="BBK18" i="2"/>
  <c r="BBC18" i="2"/>
  <c r="BAU18" i="2"/>
  <c r="BAM18" i="2"/>
  <c r="BAE18" i="2"/>
  <c r="BCG12" i="2"/>
  <c r="BBY12" i="2"/>
  <c r="BCD16" i="2"/>
  <c r="BBO9" i="2"/>
  <c r="BNH16" i="2"/>
  <c r="BGX20" i="2"/>
  <c r="BMD20" i="2"/>
  <c r="BKX20" i="2"/>
  <c r="BFR20" i="2"/>
  <c r="BFB20" i="2"/>
  <c r="BBB17" i="2"/>
  <c r="BJG11" i="2"/>
  <c r="BOM11" i="2"/>
  <c r="BIQ11" i="2"/>
  <c r="BNW11" i="2"/>
  <c r="BIA11" i="2"/>
  <c r="BNG11" i="2"/>
  <c r="BKF6" i="2"/>
  <c r="BEZ6" i="2"/>
  <c r="BBR16" i="2"/>
  <c r="BGH20" i="2"/>
  <c r="BCH16" i="2"/>
  <c r="BMO16" i="2"/>
  <c r="BBB16" i="2"/>
  <c r="BLI16" i="2"/>
  <c r="BKK16" i="2"/>
  <c r="BFE16" i="2"/>
  <c r="BCC6" i="2"/>
  <c r="BBU6" i="2"/>
  <c r="BBM6" i="2"/>
  <c r="BBN16" i="2"/>
  <c r="BAI9" i="2"/>
  <c r="BFJ22" i="2"/>
  <c r="BGJ17" i="2"/>
  <c r="BLK11" i="2"/>
  <c r="BKU15" i="2"/>
  <c r="BFO15" i="2"/>
  <c r="BBZ15" i="2"/>
  <c r="BAX15" i="2"/>
  <c r="BAH15" i="2"/>
  <c r="BBJ15" i="2"/>
  <c r="BAT15" i="2"/>
  <c r="BAD15" i="2"/>
  <c r="BCD15" i="2"/>
  <c r="BBN15" i="2"/>
  <c r="BGU15" i="2"/>
  <c r="BIE15" i="2"/>
  <c r="BKC20" i="2"/>
  <c r="BMK20" i="2"/>
  <c r="BOS20" i="2"/>
  <c r="BBG20" i="2"/>
  <c r="BAQ20" i="2"/>
  <c r="BKO20" i="2"/>
  <c r="BAA20" i="2"/>
  <c r="BCH20" i="2"/>
  <c r="BBB20" i="2"/>
  <c r="BJY20" i="2"/>
  <c r="BMO20" i="2"/>
  <c r="BLU20" i="2"/>
  <c r="BMN20" i="2"/>
  <c r="BHH20" i="2"/>
  <c r="BOV20" i="2"/>
  <c r="BGZ20" i="2"/>
  <c r="BJP20" i="2"/>
  <c r="BBZ20" i="2"/>
  <c r="BBV20" i="2"/>
  <c r="BJH20" i="2"/>
  <c r="BGR20" i="2"/>
  <c r="BOJ20" i="2"/>
  <c r="BLT20" i="2"/>
  <c r="BOF20" i="2"/>
  <c r="BLP20" i="2"/>
  <c r="BGJ20" i="2"/>
  <c r="BBJ20" i="2"/>
  <c r="BBF20" i="2"/>
  <c r="BGB20" i="2"/>
  <c r="BNP20" i="2"/>
  <c r="BFT20" i="2"/>
  <c r="BIJ20" i="2"/>
  <c r="BAT20" i="2"/>
  <c r="BAP20" i="2"/>
  <c r="BIB20" i="2"/>
  <c r="BFL20" i="2"/>
  <c r="BND20" i="2"/>
  <c r="BKN20" i="2"/>
  <c r="BMZ20" i="2"/>
  <c r="BKJ20" i="2"/>
  <c r="BFD20" i="2"/>
  <c r="BAD20" i="2"/>
  <c r="AZZ20" i="2"/>
  <c r="BCD20" i="2"/>
  <c r="BAX20" i="2"/>
  <c r="BHL20" i="2"/>
  <c r="BGF20" i="2"/>
  <c r="BEZ20" i="2"/>
  <c r="BJX20" i="2"/>
  <c r="BLE20" i="2"/>
  <c r="BBR20" i="2"/>
  <c r="BAL20" i="2"/>
  <c r="BIZ20" i="2"/>
  <c r="BLI20" i="2"/>
  <c r="BCC20" i="2"/>
  <c r="BCA22" i="2"/>
  <c r="BBS22" i="2"/>
  <c r="BAX22" i="2"/>
  <c r="BAU22" i="2"/>
  <c r="BAM22" i="2"/>
  <c r="BBF22" i="2"/>
  <c r="AZZ22" i="2"/>
  <c r="BHB22" i="2"/>
  <c r="BGL22" i="2"/>
  <c r="BFV22" i="2"/>
  <c r="BFF22" i="2"/>
  <c r="BJT22" i="2"/>
  <c r="BMD22" i="2"/>
  <c r="BLN22" i="2"/>
  <c r="BKP22" i="2"/>
  <c r="BBP22" i="2"/>
  <c r="BCD22" i="2"/>
  <c r="BGX22" i="2"/>
  <c r="BGH22" i="2"/>
  <c r="BFR22" i="2"/>
  <c r="BFB22" i="2"/>
  <c r="BIN22" i="2"/>
  <c r="BMP22" i="2"/>
  <c r="BLZ22" i="2"/>
  <c r="BLJ22" i="2"/>
  <c r="BKH22" i="2"/>
  <c r="BOZ22" i="2"/>
  <c r="BHJ22" i="2"/>
  <c r="BGT22" i="2"/>
  <c r="BGD22" i="2"/>
  <c r="BFN22" i="2"/>
  <c r="BML22" i="2"/>
  <c r="BLV22" i="2"/>
  <c r="BLF22" i="2"/>
  <c r="BHH21" i="2"/>
  <c r="BGB21" i="2"/>
  <c r="BMR21" i="2"/>
  <c r="BLL21" i="2"/>
  <c r="BJE18" i="2"/>
  <c r="BBO18" i="2"/>
  <c r="BMC18" i="2"/>
  <c r="BBW18" i="2"/>
  <c r="BLM18" i="2"/>
  <c r="BBG18" i="2"/>
  <c r="BAY18" i="2"/>
  <c r="BIO18" i="2"/>
  <c r="BCD18" i="2"/>
  <c r="BBJ18" i="2"/>
  <c r="BBF18" i="2"/>
  <c r="BAX18" i="2"/>
  <c r="BAP18" i="2"/>
  <c r="BAD18" i="2"/>
  <c r="BCH18" i="2"/>
  <c r="BBZ18" i="2"/>
  <c r="BBV18" i="2"/>
  <c r="BBN18" i="2"/>
  <c r="BAT18" i="2"/>
  <c r="BAL18" i="2"/>
  <c r="BAH18" i="2"/>
  <c r="AZZ18" i="2"/>
  <c r="BBY18" i="2"/>
  <c r="BBM18" i="2"/>
  <c r="BBA18" i="2"/>
  <c r="BAC18" i="2"/>
  <c r="BKR18" i="2"/>
  <c r="BAO14" i="2"/>
  <c r="BAH17" i="2"/>
  <c r="BHD17" i="2"/>
  <c r="BJT17" i="2"/>
  <c r="BCD17" i="2"/>
  <c r="BLQ17" i="2"/>
  <c r="BFM17" i="2"/>
  <c r="BIC17" i="2"/>
  <c r="BJI17" i="2"/>
  <c r="BKK17" i="2"/>
  <c r="BBI17" i="2"/>
  <c r="BCG17" i="2"/>
  <c r="BCC17" i="2"/>
  <c r="BBQ17" i="2"/>
  <c r="BBM17" i="2"/>
  <c r="BBA17" i="2"/>
  <c r="BAW17" i="2"/>
  <c r="BAK17" i="2"/>
  <c r="BAG17" i="2"/>
  <c r="BAX17" i="2"/>
  <c r="BFO17" i="2"/>
  <c r="BIN17" i="2"/>
  <c r="BNP17" i="2"/>
  <c r="BCH17" i="2"/>
  <c r="BOV17" i="2"/>
  <c r="BBY17" i="2"/>
  <c r="BAS17" i="2"/>
  <c r="BGP16" i="2"/>
  <c r="BJB16" i="2"/>
  <c r="BOH16" i="2"/>
  <c r="BFN16" i="2"/>
  <c r="BKT16" i="2"/>
  <c r="BHV16" i="2"/>
  <c r="BNB16" i="2"/>
  <c r="BMH16" i="2"/>
  <c r="BLB16" i="2"/>
  <c r="BHE16" i="2"/>
  <c r="BHA16" i="2"/>
  <c r="BMG16" i="2"/>
  <c r="BLQ16" i="2"/>
  <c r="BGK16" i="2"/>
  <c r="BFI16" i="2"/>
  <c r="BFY16" i="2"/>
  <c r="BFU16" i="2"/>
  <c r="BLR16" i="2"/>
  <c r="BKL16" i="2"/>
  <c r="BBJ16" i="2"/>
  <c r="BAD16" i="2"/>
  <c r="BBV16" i="2"/>
  <c r="BBF16" i="2"/>
  <c r="BAP16" i="2"/>
  <c r="AZZ16" i="2"/>
  <c r="BPG15" i="2"/>
  <c r="BMQ15" i="2"/>
  <c r="BMI15" i="2"/>
  <c r="BJS15" i="2"/>
  <c r="BHC15" i="2"/>
  <c r="BJO15" i="2"/>
  <c r="BGY15" i="2"/>
  <c r="BOI15" i="2"/>
  <c r="BJC15" i="2"/>
  <c r="BGM15" i="2"/>
  <c r="BLS15" i="2"/>
  <c r="BIY15" i="2"/>
  <c r="BGI15" i="2"/>
  <c r="BOA15" i="2"/>
  <c r="BLK15" i="2"/>
  <c r="BLC15" i="2"/>
  <c r="BIM15" i="2"/>
  <c r="BFW15" i="2"/>
  <c r="BII15" i="2"/>
  <c r="BFS15" i="2"/>
  <c r="BNC15" i="2"/>
  <c r="BHW15" i="2"/>
  <c r="BFG15" i="2"/>
  <c r="BKM15" i="2"/>
  <c r="BHS15" i="2"/>
  <c r="BFC15" i="2"/>
  <c r="BGQ15" i="2"/>
  <c r="BFK15" i="2"/>
  <c r="BKA15" i="2"/>
  <c r="BHK15" i="2"/>
  <c r="BGE15" i="2"/>
  <c r="BJK15" i="2"/>
  <c r="BHG15" i="2"/>
  <c r="BGA15" i="2"/>
  <c r="BIU15" i="2"/>
  <c r="BMA15" i="2"/>
  <c r="BOY15" i="2"/>
  <c r="BCB15" i="2"/>
  <c r="BBH15" i="2"/>
  <c r="BBD15" i="2"/>
  <c r="BAB15" i="2"/>
  <c r="BAV11" i="2"/>
  <c r="BIH11" i="2"/>
  <c r="BCB11" i="2"/>
  <c r="BBL11" i="2"/>
  <c r="BHR11" i="2"/>
  <c r="BBX11" i="2"/>
  <c r="BBH11" i="2"/>
  <c r="BAB11" i="2"/>
  <c r="BJZ11" i="2"/>
  <c r="BJJ11" i="2"/>
  <c r="BIT11" i="2"/>
  <c r="BID11" i="2"/>
  <c r="BPB11" i="2"/>
  <c r="BOL11" i="2"/>
  <c r="BNV11" i="2"/>
  <c r="BNF11" i="2"/>
  <c r="BAF11" i="2"/>
  <c r="BJN11" i="2"/>
  <c r="BAR11" i="2"/>
  <c r="BCJ11" i="2"/>
  <c r="BBT11" i="2"/>
  <c r="BBD11" i="2"/>
  <c r="BAN11" i="2"/>
  <c r="BJV11" i="2"/>
  <c r="BJF11" i="2"/>
  <c r="BIP11" i="2"/>
  <c r="BHZ11" i="2"/>
  <c r="BMI11" i="2"/>
  <c r="BLC11" i="2"/>
  <c r="BOU11" i="2"/>
  <c r="BOE11" i="2"/>
  <c r="BNO11" i="2"/>
  <c r="BMY11" i="2"/>
  <c r="BIX11" i="2"/>
  <c r="BCF11" i="2"/>
  <c r="BBP11" i="2"/>
  <c r="BAZ11" i="2"/>
  <c r="BAJ11" i="2"/>
  <c r="BJR11" i="2"/>
  <c r="BJB11" i="2"/>
  <c r="BIL11" i="2"/>
  <c r="BHV11" i="2"/>
  <c r="BMA11" i="2"/>
  <c r="BKU11" i="2"/>
  <c r="BOT11" i="2"/>
  <c r="BOD11" i="2"/>
  <c r="BNN11" i="2"/>
  <c r="BMX11" i="2"/>
  <c r="BCJ13" i="2"/>
  <c r="BCF13" i="2"/>
  <c r="BCB13" i="2"/>
  <c r="BBX13" i="2"/>
  <c r="BBT13" i="2"/>
  <c r="BBP13" i="2"/>
  <c r="BBL13" i="2"/>
  <c r="BBH13" i="2"/>
  <c r="BBD13" i="2"/>
  <c r="BAZ13" i="2"/>
  <c r="BAV13" i="2"/>
  <c r="BAR13" i="2"/>
  <c r="BAN13" i="2"/>
  <c r="BAJ13" i="2"/>
  <c r="BAF13" i="2"/>
  <c r="BAB13" i="2"/>
  <c r="BBD10" i="2"/>
  <c r="BAN10" i="2"/>
  <c r="BKA9" i="2"/>
  <c r="BPG9" i="2"/>
  <c r="BIM9" i="2"/>
  <c r="BNS9" i="2"/>
  <c r="BIE9" i="2"/>
  <c r="BNK9" i="2"/>
  <c r="BHW9" i="2"/>
  <c r="BKM9" i="2"/>
  <c r="BBD9" i="2"/>
  <c r="BLC9" i="2"/>
  <c r="BPB9" i="2"/>
  <c r="BCF9" i="2"/>
  <c r="BOT9" i="2"/>
  <c r="BBX9" i="2"/>
  <c r="BOL9" i="2"/>
  <c r="BBP9" i="2"/>
  <c r="BIX9" i="2"/>
  <c r="BBH9" i="2"/>
  <c r="BNV9" i="2"/>
  <c r="BAZ9" i="2"/>
  <c r="BNN9" i="2"/>
  <c r="BKX9" i="2"/>
  <c r="BAR9" i="2"/>
  <c r="BAJ9" i="2"/>
  <c r="BNB9" i="2"/>
  <c r="BHR9" i="2"/>
  <c r="BAB9" i="2"/>
  <c r="BBW9" i="2"/>
  <c r="BBL9" i="2"/>
  <c r="BBC9" i="2"/>
  <c r="BAF9" i="2"/>
  <c r="BIP9" i="2"/>
  <c r="BHV9" i="2"/>
  <c r="BLY9" i="2"/>
  <c r="BKS9" i="2"/>
  <c r="BPI9" i="2"/>
  <c r="BPE9" i="2"/>
  <c r="BMO9" i="2"/>
  <c r="BHA9" i="2"/>
  <c r="BJQ9" i="2"/>
  <c r="BGW9" i="2"/>
  <c r="BOG9" i="2"/>
  <c r="BJA9" i="2"/>
  <c r="BOC9" i="2"/>
  <c r="BFU9" i="2"/>
  <c r="BIK9" i="2"/>
  <c r="BNM9" i="2"/>
  <c r="BNA9" i="2"/>
  <c r="BHU9" i="2"/>
  <c r="BFA9" i="2"/>
  <c r="BCE9" i="2"/>
  <c r="BBT9" i="2"/>
  <c r="BBK9" i="2"/>
  <c r="BAY9" i="2"/>
  <c r="BAN9" i="2"/>
  <c r="BAE9" i="2"/>
  <c r="BKC9" i="2"/>
  <c r="BJF9" i="2"/>
  <c r="BIL9" i="2"/>
  <c r="BHQ9" i="2"/>
  <c r="BLN9" i="2"/>
  <c r="BPA9" i="2"/>
  <c r="BCB9" i="2"/>
  <c r="BBS9" i="2"/>
  <c r="BBG9" i="2"/>
  <c r="BAV9" i="2"/>
  <c r="BAM9" i="2"/>
  <c r="BAA9" i="2"/>
  <c r="BJV9" i="2"/>
  <c r="BJB9" i="2"/>
  <c r="BIG9" i="2"/>
  <c r="BLI9" i="2"/>
  <c r="BKH9" i="2"/>
  <c r="BOS9" i="2"/>
  <c r="BKA7" i="2"/>
  <c r="BHK7" i="2"/>
  <c r="BPG7" i="2"/>
  <c r="BJW7" i="2"/>
  <c r="BPC7" i="2"/>
  <c r="BMM7" i="2"/>
  <c r="BOY7" i="2"/>
  <c r="BMI7" i="2"/>
  <c r="BHC7" i="2"/>
  <c r="BJK7" i="2"/>
  <c r="BGU7" i="2"/>
  <c r="BJG7" i="2"/>
  <c r="BOM7" i="2"/>
  <c r="BLW7" i="2"/>
  <c r="BOI7" i="2"/>
  <c r="BLS7" i="2"/>
  <c r="BGM7" i="2"/>
  <c r="BIY7" i="2"/>
  <c r="BBH7" i="2"/>
  <c r="BIU7" i="2"/>
  <c r="BOA7" i="2"/>
  <c r="BGE7" i="2"/>
  <c r="BIQ7" i="2"/>
  <c r="BLG7" i="2"/>
  <c r="BNS7" i="2"/>
  <c r="BLC7" i="2"/>
  <c r="BFW7" i="2"/>
  <c r="BIE7" i="2"/>
  <c r="BFO7" i="2"/>
  <c r="BIA7" i="2"/>
  <c r="BNG7" i="2"/>
  <c r="BKQ7" i="2"/>
  <c r="BNC7" i="2"/>
  <c r="BKM7" i="2"/>
  <c r="BFG7" i="2"/>
  <c r="BGZ7" i="2"/>
  <c r="BGJ7" i="2"/>
  <c r="BFT7" i="2"/>
  <c r="BFD7" i="2"/>
  <c r="BMQ7" i="2"/>
  <c r="BLK7" i="2"/>
  <c r="BOQ7" i="2"/>
  <c r="BBP7" i="2"/>
  <c r="BCF7" i="2"/>
  <c r="BGY7" i="2"/>
  <c r="BGI7" i="2"/>
  <c r="BFS7" i="2"/>
  <c r="BFC7" i="2"/>
  <c r="BME7" i="2"/>
  <c r="BKY7" i="2"/>
  <c r="BNW7" i="2"/>
  <c r="BBX7" i="2"/>
  <c r="BHH7" i="2"/>
  <c r="BGR7" i="2"/>
  <c r="BGB7" i="2"/>
  <c r="BFL7" i="2"/>
  <c r="BMA7" i="2"/>
  <c r="BKU7" i="2"/>
  <c r="BNK7" i="2"/>
  <c r="BPH7" i="2"/>
  <c r="BHL7" i="2"/>
  <c r="BOZ7" i="2"/>
  <c r="BHD7" i="2"/>
  <c r="BOR7" i="2"/>
  <c r="BGV7" i="2"/>
  <c r="BOJ7" i="2"/>
  <c r="BGN7" i="2"/>
  <c r="BOB7" i="2"/>
  <c r="BGF7" i="2"/>
  <c r="BNT7" i="2"/>
  <c r="BFX7" i="2"/>
  <c r="BNL7" i="2"/>
  <c r="BFP7" i="2"/>
  <c r="BND7" i="2"/>
  <c r="BFH7" i="2"/>
  <c r="BMV7" i="2"/>
  <c r="BEZ7" i="2"/>
  <c r="BAZ7" i="2"/>
  <c r="BHG7" i="2"/>
  <c r="BGQ7" i="2"/>
  <c r="BGA7" i="2"/>
  <c r="BFK7" i="2"/>
  <c r="BLO7" i="2"/>
  <c r="BKI7" i="2"/>
  <c r="BBL6" i="2"/>
  <c r="BOM6" i="2"/>
  <c r="BCF6" i="2"/>
  <c r="BBP6" i="2"/>
  <c r="BCB6" i="2"/>
  <c r="BBX6" i="2"/>
  <c r="BLV6" i="2"/>
  <c r="BJB6" i="2"/>
  <c r="BMM20" i="2"/>
  <c r="BPC20" i="2"/>
  <c r="BME20" i="2"/>
  <c r="BOU20" i="2"/>
  <c r="BLW20" i="2"/>
  <c r="BOM20" i="2"/>
  <c r="BLS20" i="2"/>
  <c r="BOI20" i="2"/>
  <c r="BKM20" i="2"/>
  <c r="BNC20" i="2"/>
  <c r="BGM20" i="2"/>
  <c r="BJC20" i="2"/>
  <c r="BPH20" i="2"/>
  <c r="BMR20" i="2"/>
  <c r="BOR20" i="2"/>
  <c r="BMB20" i="2"/>
  <c r="BON20" i="2"/>
  <c r="BLX20" i="2"/>
  <c r="BOB20" i="2"/>
  <c r="BLL20" i="2"/>
  <c r="BNX20" i="2"/>
  <c r="BLH20" i="2"/>
  <c r="BNL20" i="2"/>
  <c r="BKV20" i="2"/>
  <c r="BNH20" i="2"/>
  <c r="BKR20" i="2"/>
  <c r="BMV20" i="2"/>
  <c r="BKF20" i="2"/>
  <c r="BCE20" i="2"/>
  <c r="BBW20" i="2"/>
  <c r="BBO20" i="2"/>
  <c r="BAY20" i="2"/>
  <c r="BAI20" i="2"/>
  <c r="BHJ20" i="2"/>
  <c r="BHD20" i="2"/>
  <c r="BGY20" i="2"/>
  <c r="BGN20" i="2"/>
  <c r="BGI20" i="2"/>
  <c r="BGD20" i="2"/>
  <c r="BFX20" i="2"/>
  <c r="BFS20" i="2"/>
  <c r="BFH20" i="2"/>
  <c r="BFC20" i="2"/>
  <c r="BKA20" i="2"/>
  <c r="BJT20" i="2"/>
  <c r="BJL20" i="2"/>
  <c r="BJD20" i="2"/>
  <c r="BIV20" i="2"/>
  <c r="BIN20" i="2"/>
  <c r="BIF20" i="2"/>
  <c r="BHX20" i="2"/>
  <c r="BHP20" i="2"/>
  <c r="BMF20" i="2"/>
  <c r="BKZ20" i="2"/>
  <c r="BNO20" i="2"/>
  <c r="BLC20" i="2"/>
  <c r="BNS20" i="2"/>
  <c r="BHC20" i="2"/>
  <c r="BFG20" i="2"/>
  <c r="BJK20" i="2"/>
  <c r="BIM20" i="2"/>
  <c r="BHW20" i="2"/>
  <c r="BNK20" i="2"/>
  <c r="BPF20" i="2"/>
  <c r="BJZ20" i="2"/>
  <c r="BPB20" i="2"/>
  <c r="BML20" i="2"/>
  <c r="BJV20" i="2"/>
  <c r="BOX20" i="2"/>
  <c r="BMH20" i="2"/>
  <c r="BJR20" i="2"/>
  <c r="BOT20" i="2"/>
  <c r="BJN20" i="2"/>
  <c r="BOP20" i="2"/>
  <c r="BJJ20" i="2"/>
  <c r="BOL20" i="2"/>
  <c r="BLV20" i="2"/>
  <c r="BJF20" i="2"/>
  <c r="BOH20" i="2"/>
  <c r="BLR20" i="2"/>
  <c r="BJB20" i="2"/>
  <c r="BOD20" i="2"/>
  <c r="BIX20" i="2"/>
  <c r="BNZ20" i="2"/>
  <c r="BIT20" i="2"/>
  <c r="BNV20" i="2"/>
  <c r="BLF20" i="2"/>
  <c r="BIP20" i="2"/>
  <c r="BNR20" i="2"/>
  <c r="BLB20" i="2"/>
  <c r="BIL20" i="2"/>
  <c r="BNN20" i="2"/>
  <c r="BIH20" i="2"/>
  <c r="BNJ20" i="2"/>
  <c r="BID20" i="2"/>
  <c r="BNF20" i="2"/>
  <c r="BKP20" i="2"/>
  <c r="BHZ20" i="2"/>
  <c r="BNB20" i="2"/>
  <c r="BKL20" i="2"/>
  <c r="BHV20" i="2"/>
  <c r="BMX20" i="2"/>
  <c r="BHR20" i="2"/>
  <c r="BCG20" i="2"/>
  <c r="BBY20" i="2"/>
  <c r="BBU20" i="2"/>
  <c r="BBQ20" i="2"/>
  <c r="BBM20" i="2"/>
  <c r="BBI20" i="2"/>
  <c r="BBE20" i="2"/>
  <c r="BBA20" i="2"/>
  <c r="BAW20" i="2"/>
  <c r="BAS20" i="2"/>
  <c r="BAO20" i="2"/>
  <c r="BAK20" i="2"/>
  <c r="BAG20" i="2"/>
  <c r="BAC20" i="2"/>
  <c r="BHG20" i="2"/>
  <c r="BHB20" i="2"/>
  <c r="BGQ20" i="2"/>
  <c r="BGL20" i="2"/>
  <c r="BFV20" i="2"/>
  <c r="BFF20" i="2"/>
  <c r="BLZ20" i="2"/>
  <c r="BKT20" i="2"/>
  <c r="BOE20" i="2"/>
  <c r="BMY20" i="2"/>
  <c r="BMQ20" i="2"/>
  <c r="BPG20" i="2"/>
  <c r="BMI20" i="2"/>
  <c r="BOY20" i="2"/>
  <c r="BLG20" i="2"/>
  <c r="BNW20" i="2"/>
  <c r="BKQ20" i="2"/>
  <c r="BNG20" i="2"/>
  <c r="BFW20" i="2"/>
  <c r="BJS20" i="2"/>
  <c r="BIU20" i="2"/>
  <c r="BIE20" i="2"/>
  <c r="BOQ20" i="2"/>
  <c r="BPI20" i="2"/>
  <c r="BMS20" i="2"/>
  <c r="BHM20" i="2"/>
  <c r="BPE20" i="2"/>
  <c r="BHI20" i="2"/>
  <c r="BJU20" i="2"/>
  <c r="BHE20" i="2"/>
  <c r="BOW20" i="2"/>
  <c r="BMG20" i="2"/>
  <c r="BJQ20" i="2"/>
  <c r="BHA20" i="2"/>
  <c r="BJM20" i="2"/>
  <c r="BMC20" i="2"/>
  <c r="BGW20" i="2"/>
  <c r="BOO20" i="2"/>
  <c r="BJI20" i="2"/>
  <c r="BGS20" i="2"/>
  <c r="BOK20" i="2"/>
  <c r="BJE20" i="2"/>
  <c r="BGO20" i="2"/>
  <c r="BOG20" i="2"/>
  <c r="BLQ20" i="2"/>
  <c r="BJA20" i="2"/>
  <c r="BGK20" i="2"/>
  <c r="BOC20" i="2"/>
  <c r="BIW20" i="2"/>
  <c r="BLM20" i="2"/>
  <c r="BGG20" i="2"/>
  <c r="BNY20" i="2"/>
  <c r="BIS20" i="2"/>
  <c r="BGC20" i="2"/>
  <c r="BNU20" i="2"/>
  <c r="BIO20" i="2"/>
  <c r="BFY20" i="2"/>
  <c r="BNQ20" i="2"/>
  <c r="BLA20" i="2"/>
  <c r="BIK20" i="2"/>
  <c r="BFU20" i="2"/>
  <c r="BNM20" i="2"/>
  <c r="BIG20" i="2"/>
  <c r="BKW20" i="2"/>
  <c r="BFQ20" i="2"/>
  <c r="BNI20" i="2"/>
  <c r="BIC20" i="2"/>
  <c r="BFM20" i="2"/>
  <c r="BNE20" i="2"/>
  <c r="BHY20" i="2"/>
  <c r="BFI20" i="2"/>
  <c r="BNA20" i="2"/>
  <c r="BKK20" i="2"/>
  <c r="BHU20" i="2"/>
  <c r="BFE20" i="2"/>
  <c r="BMW20" i="2"/>
  <c r="BHQ20" i="2"/>
  <c r="BKG20" i="2"/>
  <c r="BFA20" i="2"/>
  <c r="BCJ20" i="2"/>
  <c r="BCF20" i="2"/>
  <c r="BCB20" i="2"/>
  <c r="BBX20" i="2"/>
  <c r="BBT20" i="2"/>
  <c r="BBP20" i="2"/>
  <c r="BBL20" i="2"/>
  <c r="BBH20" i="2"/>
  <c r="BBD20" i="2"/>
  <c r="BAZ20" i="2"/>
  <c r="BAV20" i="2"/>
  <c r="BAR20" i="2"/>
  <c r="BAN20" i="2"/>
  <c r="BAJ20" i="2"/>
  <c r="BAF20" i="2"/>
  <c r="BAB20" i="2"/>
  <c r="BHK20" i="2"/>
  <c r="BHF20" i="2"/>
  <c r="BGU20" i="2"/>
  <c r="BGP20" i="2"/>
  <c r="BGE20" i="2"/>
  <c r="BFZ20" i="2"/>
  <c r="BFO20" i="2"/>
  <c r="BFJ20" i="2"/>
  <c r="BKB20" i="2"/>
  <c r="BJW20" i="2"/>
  <c r="BJO20" i="2"/>
  <c r="BJG20" i="2"/>
  <c r="BIY20" i="2"/>
  <c r="BIQ20" i="2"/>
  <c r="BII20" i="2"/>
  <c r="BIA20" i="2"/>
  <c r="BHS20" i="2"/>
  <c r="BMJ20" i="2"/>
  <c r="BLY20" i="2"/>
  <c r="BLN20" i="2"/>
  <c r="BLD20" i="2"/>
  <c r="BKS20" i="2"/>
  <c r="BKH20" i="2"/>
  <c r="BPA20" i="2"/>
  <c r="BOA20" i="2"/>
  <c r="BPC22" i="2"/>
  <c r="BCG22" i="2"/>
  <c r="BJW22" i="2"/>
  <c r="BHG22" i="2"/>
  <c r="BMM22" i="2"/>
  <c r="BCC22" i="2"/>
  <c r="BMI22" i="2"/>
  <c r="BOY22" i="2"/>
  <c r="BJS22" i="2"/>
  <c r="BCB22" i="2"/>
  <c r="BBU22" i="2"/>
  <c r="BOQ22" i="2"/>
  <c r="BMA22" i="2"/>
  <c r="BBT22" i="2"/>
  <c r="BJK22" i="2"/>
  <c r="BBM22" i="2"/>
  <c r="BLS22" i="2"/>
  <c r="BOI22" i="2"/>
  <c r="BJC22" i="2"/>
  <c r="BBL22" i="2"/>
  <c r="BBE22" i="2"/>
  <c r="BOA22" i="2"/>
  <c r="BLK22" i="2"/>
  <c r="BBD22" i="2"/>
  <c r="BIU22" i="2"/>
  <c r="BKY22" i="2"/>
  <c r="BNO22" i="2"/>
  <c r="BAS22" i="2"/>
  <c r="BII22" i="2"/>
  <c r="BFS22" i="2"/>
  <c r="BKQ22" i="2"/>
  <c r="BNG22" i="2"/>
  <c r="BAK22" i="2"/>
  <c r="BIA22" i="2"/>
  <c r="BFK22" i="2"/>
  <c r="BKI22" i="2"/>
  <c r="BMY22" i="2"/>
  <c r="BAC22" i="2"/>
  <c r="BHS22" i="2"/>
  <c r="BFC22" i="2"/>
  <c r="BAB22" i="2"/>
  <c r="BGM22" i="2"/>
  <c r="BAJ22" i="2"/>
  <c r="BGU22" i="2"/>
  <c r="BOJ22" i="2"/>
  <c r="BPG22" i="2"/>
  <c r="BMQ22" i="2"/>
  <c r="BCJ22" i="2"/>
  <c r="BKA22" i="2"/>
  <c r="BOU22" i="2"/>
  <c r="BBY22" i="2"/>
  <c r="BJO22" i="2"/>
  <c r="BGY22" i="2"/>
  <c r="BME22" i="2"/>
  <c r="BOM22" i="2"/>
  <c r="BBQ22" i="2"/>
  <c r="BJG22" i="2"/>
  <c r="BGQ22" i="2"/>
  <c r="BLW22" i="2"/>
  <c r="BOE22" i="2"/>
  <c r="BBI22" i="2"/>
  <c r="BIY22" i="2"/>
  <c r="BGI22" i="2"/>
  <c r="BLO22" i="2"/>
  <c r="BNW22" i="2"/>
  <c r="BBA22" i="2"/>
  <c r="BIQ22" i="2"/>
  <c r="BGA22" i="2"/>
  <c r="BLG22" i="2"/>
  <c r="BLC22" i="2"/>
  <c r="BAW22" i="2"/>
  <c r="BNS22" i="2"/>
  <c r="BIM22" i="2"/>
  <c r="BAV22" i="2"/>
  <c r="BKU22" i="2"/>
  <c r="BAO22" i="2"/>
  <c r="BNK22" i="2"/>
  <c r="BAN22" i="2"/>
  <c r="BIE22" i="2"/>
  <c r="BKM22" i="2"/>
  <c r="BAG22" i="2"/>
  <c r="BNC22" i="2"/>
  <c r="BHW22" i="2"/>
  <c r="BAF22" i="2"/>
  <c r="BBH22" i="2"/>
  <c r="BFG22" i="2"/>
  <c r="BPI22" i="2"/>
  <c r="BKC22" i="2"/>
  <c r="BMS22" i="2"/>
  <c r="BHM22" i="2"/>
  <c r="BPE22" i="2"/>
  <c r="BJY22" i="2"/>
  <c r="BMO22" i="2"/>
  <c r="BHI22" i="2"/>
  <c r="BPA22" i="2"/>
  <c r="BJU22" i="2"/>
  <c r="BMK22" i="2"/>
  <c r="BHE22" i="2"/>
  <c r="BCE22" i="2"/>
  <c r="BOW22" i="2"/>
  <c r="BJQ22" i="2"/>
  <c r="BMG22" i="2"/>
  <c r="BHA22" i="2"/>
  <c r="BOS22" i="2"/>
  <c r="BJM22" i="2"/>
  <c r="BMC22" i="2"/>
  <c r="BGW22" i="2"/>
  <c r="BBW22" i="2"/>
  <c r="BOO22" i="2"/>
  <c r="BJI22" i="2"/>
  <c r="BLY22" i="2"/>
  <c r="BGS22" i="2"/>
  <c r="BOK22" i="2"/>
  <c r="BJE22" i="2"/>
  <c r="BLU22" i="2"/>
  <c r="BGO22" i="2"/>
  <c r="BBO22" i="2"/>
  <c r="BOG22" i="2"/>
  <c r="BJA22" i="2"/>
  <c r="BLQ22" i="2"/>
  <c r="BGK22" i="2"/>
  <c r="BOC22" i="2"/>
  <c r="BIW22" i="2"/>
  <c r="BLM22" i="2"/>
  <c r="BGG22" i="2"/>
  <c r="BBG22" i="2"/>
  <c r="BNY22" i="2"/>
  <c r="BIS22" i="2"/>
  <c r="BLI22" i="2"/>
  <c r="BGC22" i="2"/>
  <c r="BNU22" i="2"/>
  <c r="BIO22" i="2"/>
  <c r="BLE22" i="2"/>
  <c r="BFY22" i="2"/>
  <c r="BAY22" i="2"/>
  <c r="BNQ22" i="2"/>
  <c r="BIK22" i="2"/>
  <c r="BFU22" i="2"/>
  <c r="BLA22" i="2"/>
  <c r="BNM22" i="2"/>
  <c r="BIG22" i="2"/>
  <c r="BKW22" i="2"/>
  <c r="BFQ22" i="2"/>
  <c r="BAQ22" i="2"/>
  <c r="BNI22" i="2"/>
  <c r="BIC22" i="2"/>
  <c r="BFM22" i="2"/>
  <c r="BKS22" i="2"/>
  <c r="BNE22" i="2"/>
  <c r="BHY22" i="2"/>
  <c r="BKO22" i="2"/>
  <c r="BFI22" i="2"/>
  <c r="BAI22" i="2"/>
  <c r="BNA22" i="2"/>
  <c r="BHU22" i="2"/>
  <c r="BFE22" i="2"/>
  <c r="BKK22" i="2"/>
  <c r="BMW22" i="2"/>
  <c r="BHQ22" i="2"/>
  <c r="BKG22" i="2"/>
  <c r="BFA22" i="2"/>
  <c r="BAA22" i="2"/>
  <c r="BCI22" i="2"/>
  <c r="BBX22" i="2"/>
  <c r="BBN22" i="2"/>
  <c r="BBC22" i="2"/>
  <c r="BAR22" i="2"/>
  <c r="BAH22" i="2"/>
  <c r="BHC22" i="2"/>
  <c r="BFW22" i="2"/>
  <c r="BMR22" i="2"/>
  <c r="BHL22" i="2"/>
  <c r="BPH22" i="2"/>
  <c r="BMN22" i="2"/>
  <c r="BHH22" i="2"/>
  <c r="BPD22" i="2"/>
  <c r="BJX22" i="2"/>
  <c r="BCH22" i="2"/>
  <c r="BMJ22" i="2"/>
  <c r="BHD22" i="2"/>
  <c r="BMF22" i="2"/>
  <c r="BGZ22" i="2"/>
  <c r="BOV22" i="2"/>
  <c r="BBZ22" i="2"/>
  <c r="BJP22" i="2"/>
  <c r="BMB22" i="2"/>
  <c r="BGV22" i="2"/>
  <c r="BOR22" i="2"/>
  <c r="BLX22" i="2"/>
  <c r="BGR22" i="2"/>
  <c r="BON22" i="2"/>
  <c r="BJH22" i="2"/>
  <c r="BBR22" i="2"/>
  <c r="BLT22" i="2"/>
  <c r="BGN22" i="2"/>
  <c r="BLP22" i="2"/>
  <c r="BGJ22" i="2"/>
  <c r="BOF22" i="2"/>
  <c r="BBJ22" i="2"/>
  <c r="BIZ22" i="2"/>
  <c r="BLL22" i="2"/>
  <c r="BGF22" i="2"/>
  <c r="BOB22" i="2"/>
  <c r="BLH22" i="2"/>
  <c r="BGB22" i="2"/>
  <c r="BNX22" i="2"/>
  <c r="BIR22" i="2"/>
  <c r="BBB22" i="2"/>
  <c r="BLD22" i="2"/>
  <c r="BFX22" i="2"/>
  <c r="BKZ22" i="2"/>
  <c r="BFT22" i="2"/>
  <c r="BNP22" i="2"/>
  <c r="BAT22" i="2"/>
  <c r="BIJ22" i="2"/>
  <c r="BKV22" i="2"/>
  <c r="BFP22" i="2"/>
  <c r="BNL22" i="2"/>
  <c r="BKR22" i="2"/>
  <c r="BFL22" i="2"/>
  <c r="BNH22" i="2"/>
  <c r="BIB22" i="2"/>
  <c r="BAL22" i="2"/>
  <c r="BKN22" i="2"/>
  <c r="BFH22" i="2"/>
  <c r="BKJ22" i="2"/>
  <c r="BFD22" i="2"/>
  <c r="BMZ22" i="2"/>
  <c r="BAD22" i="2"/>
  <c r="BHT22" i="2"/>
  <c r="BKF22" i="2"/>
  <c r="BEZ22" i="2"/>
  <c r="BMV22" i="2"/>
  <c r="BCF22" i="2"/>
  <c r="BBV22" i="2"/>
  <c r="BBK22" i="2"/>
  <c r="BAZ22" i="2"/>
  <c r="BAP22" i="2"/>
  <c r="BAE22" i="2"/>
  <c r="BHK22" i="2"/>
  <c r="BGE22" i="2"/>
  <c r="BKB22" i="2"/>
  <c r="BIV22" i="2"/>
  <c r="BHP22" i="2"/>
  <c r="BND22" i="2"/>
  <c r="BJZ22" i="2"/>
  <c r="BJV22" i="2"/>
  <c r="BJR22" i="2"/>
  <c r="BJN22" i="2"/>
  <c r="BJJ22" i="2"/>
  <c r="BJF22" i="2"/>
  <c r="BJB22" i="2"/>
  <c r="BIX22" i="2"/>
  <c r="BIT22" i="2"/>
  <c r="BIP22" i="2"/>
  <c r="BIL22" i="2"/>
  <c r="BIH22" i="2"/>
  <c r="BID22" i="2"/>
  <c r="BHZ22" i="2"/>
  <c r="BHV22" i="2"/>
  <c r="BHR22" i="2"/>
  <c r="BLB22" i="2"/>
  <c r="BKT22" i="2"/>
  <c r="BKL22" i="2"/>
  <c r="BPI21" i="2"/>
  <c r="BMS21" i="2"/>
  <c r="BKC21" i="2"/>
  <c r="BHM21" i="2"/>
  <c r="BPE21" i="2"/>
  <c r="BMO21" i="2"/>
  <c r="BHI21" i="2"/>
  <c r="BCI21" i="2"/>
  <c r="BJY21" i="2"/>
  <c r="BPA21" i="2"/>
  <c r="BMK21" i="2"/>
  <c r="BCE21" i="2"/>
  <c r="BJU21" i="2"/>
  <c r="BHE21" i="2"/>
  <c r="BOW21" i="2"/>
  <c r="BMG21" i="2"/>
  <c r="BHA21" i="2"/>
  <c r="BCA21" i="2"/>
  <c r="BJQ21" i="2"/>
  <c r="BOS21" i="2"/>
  <c r="BMC21" i="2"/>
  <c r="BBW21" i="2"/>
  <c r="BJM21" i="2"/>
  <c r="BGW21" i="2"/>
  <c r="BOO21" i="2"/>
  <c r="BLY21" i="2"/>
  <c r="BGS21" i="2"/>
  <c r="BBS21" i="2"/>
  <c r="BJI21" i="2"/>
  <c r="BOK21" i="2"/>
  <c r="BLU21" i="2"/>
  <c r="BBO21" i="2"/>
  <c r="BJE21" i="2"/>
  <c r="BGO21" i="2"/>
  <c r="BOG21" i="2"/>
  <c r="BLQ21" i="2"/>
  <c r="BGK21" i="2"/>
  <c r="BBK21" i="2"/>
  <c r="BJA21" i="2"/>
  <c r="BOC21" i="2"/>
  <c r="BLM21" i="2"/>
  <c r="BBG21" i="2"/>
  <c r="BIW21" i="2"/>
  <c r="BGG21" i="2"/>
  <c r="BNY21" i="2"/>
  <c r="BLI21" i="2"/>
  <c r="BGC21" i="2"/>
  <c r="BBC21" i="2"/>
  <c r="BIS21" i="2"/>
  <c r="BNU21" i="2"/>
  <c r="BLE21" i="2"/>
  <c r="BAY21" i="2"/>
  <c r="BIO21" i="2"/>
  <c r="BFY21" i="2"/>
  <c r="BNQ21" i="2"/>
  <c r="BLA21" i="2"/>
  <c r="BFU21" i="2"/>
  <c r="BAU21" i="2"/>
  <c r="BIK21" i="2"/>
  <c r="BNM21" i="2"/>
  <c r="BKW21" i="2"/>
  <c r="BAQ21" i="2"/>
  <c r="BIG21" i="2"/>
  <c r="BFQ21" i="2"/>
  <c r="BNI21" i="2"/>
  <c r="BKS21" i="2"/>
  <c r="BFM21" i="2"/>
  <c r="BAM21" i="2"/>
  <c r="BIC21" i="2"/>
  <c r="BNE21" i="2"/>
  <c r="BKO21" i="2"/>
  <c r="BAI21" i="2"/>
  <c r="BHY21" i="2"/>
  <c r="BFI21" i="2"/>
  <c r="BNA21" i="2"/>
  <c r="BKK21" i="2"/>
  <c r="BFE21" i="2"/>
  <c r="BAE21" i="2"/>
  <c r="BHU21" i="2"/>
  <c r="BMW21" i="2"/>
  <c r="BKG21" i="2"/>
  <c r="BAA21" i="2"/>
  <c r="BHQ21" i="2"/>
  <c r="BFA21" i="2"/>
  <c r="BPG21" i="2"/>
  <c r="BMQ21" i="2"/>
  <c r="BKA21" i="2"/>
  <c r="BHK21" i="2"/>
  <c r="BCJ21" i="2"/>
  <c r="BPC21" i="2"/>
  <c r="BMM21" i="2"/>
  <c r="BJW21" i="2"/>
  <c r="BCG21" i="2"/>
  <c r="BHG21" i="2"/>
  <c r="BCF21" i="2"/>
  <c r="BOY21" i="2"/>
  <c r="BMI21" i="2"/>
  <c r="BJS21" i="2"/>
  <c r="BCC21" i="2"/>
  <c r="BHC21" i="2"/>
  <c r="BCB21" i="2"/>
  <c r="BOU21" i="2"/>
  <c r="BME21" i="2"/>
  <c r="BJO21" i="2"/>
  <c r="BBY21" i="2"/>
  <c r="BGY21" i="2"/>
  <c r="BBX21" i="2"/>
  <c r="BOQ21" i="2"/>
  <c r="BMA21" i="2"/>
  <c r="BJK21" i="2"/>
  <c r="BBU21" i="2"/>
  <c r="BGU21" i="2"/>
  <c r="BBT21" i="2"/>
  <c r="BOM21" i="2"/>
  <c r="BLW21" i="2"/>
  <c r="BJG21" i="2"/>
  <c r="BBQ21" i="2"/>
  <c r="BGQ21" i="2"/>
  <c r="BBP21" i="2"/>
  <c r="BOI21" i="2"/>
  <c r="BLS21" i="2"/>
  <c r="BJC21" i="2"/>
  <c r="BBM21" i="2"/>
  <c r="BGM21" i="2"/>
  <c r="BBL21" i="2"/>
  <c r="BOE21" i="2"/>
  <c r="BLO21" i="2"/>
  <c r="BIY21" i="2"/>
  <c r="BBI21" i="2"/>
  <c r="BGI21" i="2"/>
  <c r="BBH21" i="2"/>
  <c r="BOA21" i="2"/>
  <c r="BLK21" i="2"/>
  <c r="BIU21" i="2"/>
  <c r="BBE21" i="2"/>
  <c r="BGE21" i="2"/>
  <c r="BBD21" i="2"/>
  <c r="BNW21" i="2"/>
  <c r="BLG21" i="2"/>
  <c r="BIQ21" i="2"/>
  <c r="BBA21" i="2"/>
  <c r="BGA21" i="2"/>
  <c r="BAZ21" i="2"/>
  <c r="BNS21" i="2"/>
  <c r="BLC21" i="2"/>
  <c r="BIM21" i="2"/>
  <c r="BAW21" i="2"/>
  <c r="BFW21" i="2"/>
  <c r="BAV21" i="2"/>
  <c r="BNO21" i="2"/>
  <c r="BKY21" i="2"/>
  <c r="BII21" i="2"/>
  <c r="BAS21" i="2"/>
  <c r="BFS21" i="2"/>
  <c r="BAR21" i="2"/>
  <c r="BNK21" i="2"/>
  <c r="BKU21" i="2"/>
  <c r="BIE21" i="2"/>
  <c r="BAO21" i="2"/>
  <c r="BFO21" i="2"/>
  <c r="BAN21" i="2"/>
  <c r="BNG21" i="2"/>
  <c r="BKQ21" i="2"/>
  <c r="BIA21" i="2"/>
  <c r="BAK21" i="2"/>
  <c r="BFK21" i="2"/>
  <c r="BAJ21" i="2"/>
  <c r="BNC21" i="2"/>
  <c r="BKM21" i="2"/>
  <c r="BHW21" i="2"/>
  <c r="BAG21" i="2"/>
  <c r="BFG21" i="2"/>
  <c r="BAF21" i="2"/>
  <c r="BMY21" i="2"/>
  <c r="BKI21" i="2"/>
  <c r="BHS21" i="2"/>
  <c r="BAC21" i="2"/>
  <c r="BFC21" i="2"/>
  <c r="BAB21" i="2"/>
  <c r="BPF21" i="2"/>
  <c r="BMP21" i="2"/>
  <c r="BHJ21" i="2"/>
  <c r="BPB21" i="2"/>
  <c r="BML21" i="2"/>
  <c r="BHF21" i="2"/>
  <c r="BOX21" i="2"/>
  <c r="BMH21" i="2"/>
  <c r="BHB21" i="2"/>
  <c r="BOT21" i="2"/>
  <c r="BMD21" i="2"/>
  <c r="BGX21" i="2"/>
  <c r="BOP21" i="2"/>
  <c r="BLZ21" i="2"/>
  <c r="BGT21" i="2"/>
  <c r="BOL21" i="2"/>
  <c r="BLV21" i="2"/>
  <c r="BGP21" i="2"/>
  <c r="BOH21" i="2"/>
  <c r="BLR21" i="2"/>
  <c r="BGL21" i="2"/>
  <c r="BOD21" i="2"/>
  <c r="BLN21" i="2"/>
  <c r="BGH21" i="2"/>
  <c r="BNZ21" i="2"/>
  <c r="BLJ21" i="2"/>
  <c r="BGD21" i="2"/>
  <c r="BNV21" i="2"/>
  <c r="BLF21" i="2"/>
  <c r="BFZ21" i="2"/>
  <c r="BNR21" i="2"/>
  <c r="BLB21" i="2"/>
  <c r="BFV21" i="2"/>
  <c r="BNN21" i="2"/>
  <c r="BKX21" i="2"/>
  <c r="BFR21" i="2"/>
  <c r="BNJ21" i="2"/>
  <c r="BKT21" i="2"/>
  <c r="BFN21" i="2"/>
  <c r="BNF21" i="2"/>
  <c r="BKP21" i="2"/>
  <c r="BFJ21" i="2"/>
  <c r="BNB21" i="2"/>
  <c r="BKL21" i="2"/>
  <c r="BFF21" i="2"/>
  <c r="BMX21" i="2"/>
  <c r="BKH21" i="2"/>
  <c r="BFB21" i="2"/>
  <c r="BJV21" i="2"/>
  <c r="BJN21" i="2"/>
  <c r="BJF21" i="2"/>
  <c r="BIX21" i="2"/>
  <c r="BIP21" i="2"/>
  <c r="BIH21" i="2"/>
  <c r="BHZ21" i="2"/>
  <c r="BHR21" i="2"/>
  <c r="BMN21" i="2"/>
  <c r="BLH21" i="2"/>
  <c r="BMB21" i="2"/>
  <c r="BKV21" i="2"/>
  <c r="BKB21" i="2"/>
  <c r="BJX21" i="2"/>
  <c r="BCH21" i="2"/>
  <c r="BOZ21" i="2"/>
  <c r="BMJ21" i="2"/>
  <c r="BJT21" i="2"/>
  <c r="BCD21" i="2"/>
  <c r="BOV21" i="2"/>
  <c r="BMF21" i="2"/>
  <c r="BJP21" i="2"/>
  <c r="BBZ21" i="2"/>
  <c r="BJL21" i="2"/>
  <c r="BBV21" i="2"/>
  <c r="BJH21" i="2"/>
  <c r="BBR21" i="2"/>
  <c r="BOJ21" i="2"/>
  <c r="BLT21" i="2"/>
  <c r="BJD21" i="2"/>
  <c r="BBN21" i="2"/>
  <c r="BOF21" i="2"/>
  <c r="BLP21" i="2"/>
  <c r="BIZ21" i="2"/>
  <c r="BBJ21" i="2"/>
  <c r="BIV21" i="2"/>
  <c r="BBF21" i="2"/>
  <c r="BIR21" i="2"/>
  <c r="BBB21" i="2"/>
  <c r="BNT21" i="2"/>
  <c r="BLD21" i="2"/>
  <c r="BIN21" i="2"/>
  <c r="BAX21" i="2"/>
  <c r="BNP21" i="2"/>
  <c r="BKZ21" i="2"/>
  <c r="BIJ21" i="2"/>
  <c r="BAT21" i="2"/>
  <c r="BIF21" i="2"/>
  <c r="BAP21" i="2"/>
  <c r="BIB21" i="2"/>
  <c r="BAL21" i="2"/>
  <c r="BND21" i="2"/>
  <c r="BKN21" i="2"/>
  <c r="BHX21" i="2"/>
  <c r="BAH21" i="2"/>
  <c r="BMZ21" i="2"/>
  <c r="BKJ21" i="2"/>
  <c r="BHT21" i="2"/>
  <c r="BAD21" i="2"/>
  <c r="BHP21" i="2"/>
  <c r="AZZ21" i="2"/>
  <c r="BJZ21" i="2"/>
  <c r="BJR21" i="2"/>
  <c r="BJJ21" i="2"/>
  <c r="BJB21" i="2"/>
  <c r="BIT21" i="2"/>
  <c r="BIL21" i="2"/>
  <c r="BID21" i="2"/>
  <c r="BHV21" i="2"/>
  <c r="BLX21" i="2"/>
  <c r="BKR21" i="2"/>
  <c r="BON21" i="2"/>
  <c r="BNH21" i="2"/>
  <c r="BPF17" i="2"/>
  <c r="BJZ17" i="2"/>
  <c r="BHJ17" i="2"/>
  <c r="BMP17" i="2"/>
  <c r="BCJ17" i="2"/>
  <c r="BPB17" i="2"/>
  <c r="BJV17" i="2"/>
  <c r="BHF17" i="2"/>
  <c r="BCF17" i="2"/>
  <c r="BML17" i="2"/>
  <c r="BOX17" i="2"/>
  <c r="BJR17" i="2"/>
  <c r="BHB17" i="2"/>
  <c r="BCB17" i="2"/>
  <c r="BMH17" i="2"/>
  <c r="BOT17" i="2"/>
  <c r="BJN17" i="2"/>
  <c r="BGX17" i="2"/>
  <c r="BMD17" i="2"/>
  <c r="BBX17" i="2"/>
  <c r="BOP17" i="2"/>
  <c r="BJJ17" i="2"/>
  <c r="BGT17" i="2"/>
  <c r="BLZ17" i="2"/>
  <c r="BBT17" i="2"/>
  <c r="BOL17" i="2"/>
  <c r="BJF17" i="2"/>
  <c r="BGP17" i="2"/>
  <c r="BBP17" i="2"/>
  <c r="BLV17" i="2"/>
  <c r="BOH17" i="2"/>
  <c r="BJB17" i="2"/>
  <c r="BGL17" i="2"/>
  <c r="BLR17" i="2"/>
  <c r="BBL17" i="2"/>
  <c r="BOD17" i="2"/>
  <c r="BIX17" i="2"/>
  <c r="BGH17" i="2"/>
  <c r="BLN17" i="2"/>
  <c r="BBH17" i="2"/>
  <c r="BNZ17" i="2"/>
  <c r="BIT17" i="2"/>
  <c r="BGD17" i="2"/>
  <c r="BLJ17" i="2"/>
  <c r="BBD17" i="2"/>
  <c r="BNV17" i="2"/>
  <c r="BIP17" i="2"/>
  <c r="BFZ17" i="2"/>
  <c r="BAZ17" i="2"/>
  <c r="BLF17" i="2"/>
  <c r="BNR17" i="2"/>
  <c r="BIL17" i="2"/>
  <c r="BFV17" i="2"/>
  <c r="BAV17" i="2"/>
  <c r="BLB17" i="2"/>
  <c r="BNN17" i="2"/>
  <c r="BIH17" i="2"/>
  <c r="BFR17" i="2"/>
  <c r="BKX17" i="2"/>
  <c r="BAR17" i="2"/>
  <c r="BNJ17" i="2"/>
  <c r="BID17" i="2"/>
  <c r="BFN17" i="2"/>
  <c r="BKT17" i="2"/>
  <c r="BAN17" i="2"/>
  <c r="BNF17" i="2"/>
  <c r="BHZ17" i="2"/>
  <c r="BFJ17" i="2"/>
  <c r="BAJ17" i="2"/>
  <c r="BKP17" i="2"/>
  <c r="BNB17" i="2"/>
  <c r="BHV17" i="2"/>
  <c r="BFF17" i="2"/>
  <c r="BKL17" i="2"/>
  <c r="BAF17" i="2"/>
  <c r="BMX17" i="2"/>
  <c r="BHR17" i="2"/>
  <c r="BFB17" i="2"/>
  <c r="BKH17" i="2"/>
  <c r="BAB17" i="2"/>
  <c r="BBR17" i="2"/>
  <c r="BAL17" i="2"/>
  <c r="AZZ17" i="2"/>
  <c r="BKA17" i="2"/>
  <c r="BJP17" i="2"/>
  <c r="BJE17" i="2"/>
  <c r="BIU17" i="2"/>
  <c r="BIJ17" i="2"/>
  <c r="BHY17" i="2"/>
  <c r="BLW17" i="2"/>
  <c r="BKQ17" i="2"/>
  <c r="BPE17" i="2"/>
  <c r="BMO17" i="2"/>
  <c r="BCI17" i="2"/>
  <c r="BOW17" i="2"/>
  <c r="BJQ17" i="2"/>
  <c r="BHA17" i="2"/>
  <c r="BCA17" i="2"/>
  <c r="BOO17" i="2"/>
  <c r="BLY17" i="2"/>
  <c r="BBS17" i="2"/>
  <c r="BOG17" i="2"/>
  <c r="BJA17" i="2"/>
  <c r="BGK17" i="2"/>
  <c r="BBK17" i="2"/>
  <c r="BNY17" i="2"/>
  <c r="BLI17" i="2"/>
  <c r="BBC17" i="2"/>
  <c r="BNQ17" i="2"/>
  <c r="BIK17" i="2"/>
  <c r="BFU17" i="2"/>
  <c r="BAU17" i="2"/>
  <c r="BNI17" i="2"/>
  <c r="BKS17" i="2"/>
  <c r="BAM17" i="2"/>
  <c r="BAE17" i="2"/>
  <c r="BNA17" i="2"/>
  <c r="BHU17" i="2"/>
  <c r="BFE17" i="2"/>
  <c r="BMR17" i="2"/>
  <c r="BKB17" i="2"/>
  <c r="BHL17" i="2"/>
  <c r="BPH17" i="2"/>
  <c r="BMN17" i="2"/>
  <c r="BJX17" i="2"/>
  <c r="BHH17" i="2"/>
  <c r="BMJ17" i="2"/>
  <c r="BOZ17" i="2"/>
  <c r="BMB17" i="2"/>
  <c r="BJL17" i="2"/>
  <c r="BGV17" i="2"/>
  <c r="BOR17" i="2"/>
  <c r="BLX17" i="2"/>
  <c r="BJH17" i="2"/>
  <c r="BGR17" i="2"/>
  <c r="BLT17" i="2"/>
  <c r="BOJ17" i="2"/>
  <c r="BLL17" i="2"/>
  <c r="BIV17" i="2"/>
  <c r="BGF17" i="2"/>
  <c r="BOB17" i="2"/>
  <c r="BLH17" i="2"/>
  <c r="BIR17" i="2"/>
  <c r="BGB17" i="2"/>
  <c r="BLD17" i="2"/>
  <c r="BNT17" i="2"/>
  <c r="BKV17" i="2"/>
  <c r="BIF17" i="2"/>
  <c r="BFP17" i="2"/>
  <c r="BNL17" i="2"/>
  <c r="BKR17" i="2"/>
  <c r="BIB17" i="2"/>
  <c r="BFL17" i="2"/>
  <c r="BKN17" i="2"/>
  <c r="BND17" i="2"/>
  <c r="BKJ17" i="2"/>
  <c r="BAD17" i="2"/>
  <c r="BKF17" i="2"/>
  <c r="BHP17" i="2"/>
  <c r="BEZ17" i="2"/>
  <c r="BMV17" i="2"/>
  <c r="BBV17" i="2"/>
  <c r="BBF17" i="2"/>
  <c r="BAP17" i="2"/>
  <c r="BHK17" i="2"/>
  <c r="BGZ17" i="2"/>
  <c r="BGE17" i="2"/>
  <c r="BFT17" i="2"/>
  <c r="BJY17" i="2"/>
  <c r="BJD17" i="2"/>
  <c r="BIS17" i="2"/>
  <c r="BHX17" i="2"/>
  <c r="BMG17" i="2"/>
  <c r="BLA17" i="2"/>
  <c r="BOF17" i="2"/>
  <c r="BMZ17" i="2"/>
  <c r="BKC17" i="2"/>
  <c r="BHM17" i="2"/>
  <c r="BPI17" i="2"/>
  <c r="BCE17" i="2"/>
  <c r="BMK17" i="2"/>
  <c r="BPA17" i="2"/>
  <c r="BBW17" i="2"/>
  <c r="BJM17" i="2"/>
  <c r="BGW17" i="2"/>
  <c r="BOS17" i="2"/>
  <c r="BBO17" i="2"/>
  <c r="BLU17" i="2"/>
  <c r="BOK17" i="2"/>
  <c r="BBG17" i="2"/>
  <c r="BIW17" i="2"/>
  <c r="BGG17" i="2"/>
  <c r="BOC17" i="2"/>
  <c r="BAY17" i="2"/>
  <c r="BLE17" i="2"/>
  <c r="BNU17" i="2"/>
  <c r="BAQ17" i="2"/>
  <c r="BIG17" i="2"/>
  <c r="BFQ17" i="2"/>
  <c r="BNM17" i="2"/>
  <c r="BAI17" i="2"/>
  <c r="BKO17" i="2"/>
  <c r="BNE17" i="2"/>
  <c r="BAA17" i="2"/>
  <c r="BHQ17" i="2"/>
  <c r="BFA17" i="2"/>
  <c r="BMW17" i="2"/>
  <c r="BPG17" i="2"/>
  <c r="BPC17" i="2"/>
  <c r="BJW17" i="2"/>
  <c r="BHG17" i="2"/>
  <c r="BOY17" i="2"/>
  <c r="BMI17" i="2"/>
  <c r="BJS17" i="2"/>
  <c r="BHC17" i="2"/>
  <c r="BOU17" i="2"/>
  <c r="BME17" i="2"/>
  <c r="BOQ17" i="2"/>
  <c r="BOM17" i="2"/>
  <c r="BJG17" i="2"/>
  <c r="BGQ17" i="2"/>
  <c r="BOI17" i="2"/>
  <c r="BLS17" i="2"/>
  <c r="BJC17" i="2"/>
  <c r="BGM17" i="2"/>
  <c r="BOE17" i="2"/>
  <c r="BLO17" i="2"/>
  <c r="BOA17" i="2"/>
  <c r="BNW17" i="2"/>
  <c r="BIQ17" i="2"/>
  <c r="BGA17" i="2"/>
  <c r="BNS17" i="2"/>
  <c r="BLC17" i="2"/>
  <c r="BIM17" i="2"/>
  <c r="BFW17" i="2"/>
  <c r="BNO17" i="2"/>
  <c r="BKY17" i="2"/>
  <c r="BNK17" i="2"/>
  <c r="BNG17" i="2"/>
  <c r="BIA17" i="2"/>
  <c r="BFK17" i="2"/>
  <c r="BNC17" i="2"/>
  <c r="BKM17" i="2"/>
  <c r="BHW17" i="2"/>
  <c r="BFG17" i="2"/>
  <c r="BMY17" i="2"/>
  <c r="BKI17" i="2"/>
  <c r="BBZ17" i="2"/>
  <c r="BBU17" i="2"/>
  <c r="BBJ17" i="2"/>
  <c r="BBE17" i="2"/>
  <c r="BAT17" i="2"/>
  <c r="BAO17" i="2"/>
  <c r="BAC17" i="2"/>
  <c r="BHI17" i="2"/>
  <c r="BGY17" i="2"/>
  <c r="BGN17" i="2"/>
  <c r="BGC17" i="2"/>
  <c r="BFS17" i="2"/>
  <c r="BFH17" i="2"/>
  <c r="BJU17" i="2"/>
  <c r="BJK17" i="2"/>
  <c r="BIZ17" i="2"/>
  <c r="BIO17" i="2"/>
  <c r="BIE17" i="2"/>
  <c r="BHT17" i="2"/>
  <c r="BMM17" i="2"/>
  <c r="BMC17" i="2"/>
  <c r="BLG17" i="2"/>
  <c r="BKW17" i="2"/>
  <c r="BPD17" i="2"/>
  <c r="BNX17" i="2"/>
  <c r="BPF19" i="2"/>
  <c r="BHJ19" i="2"/>
  <c r="BJZ19" i="2"/>
  <c r="BMP19" i="2"/>
  <c r="BCJ19" i="2"/>
  <c r="BPB19" i="2"/>
  <c r="BHF19" i="2"/>
  <c r="BML19" i="2"/>
  <c r="BJV19" i="2"/>
  <c r="BCF19" i="2"/>
  <c r="BOX19" i="2"/>
  <c r="BMH19" i="2"/>
  <c r="BHB19" i="2"/>
  <c r="BJR19" i="2"/>
  <c r="BCB19" i="2"/>
  <c r="BOT19" i="2"/>
  <c r="BJN19" i="2"/>
  <c r="BGX19" i="2"/>
  <c r="BMD19" i="2"/>
  <c r="BBX19" i="2"/>
  <c r="BOP19" i="2"/>
  <c r="BGT19" i="2"/>
  <c r="BJJ19" i="2"/>
  <c r="BLZ19" i="2"/>
  <c r="BBT19" i="2"/>
  <c r="BOL19" i="2"/>
  <c r="BGP19" i="2"/>
  <c r="BJF19" i="2"/>
  <c r="BLV19" i="2"/>
  <c r="BBP19" i="2"/>
  <c r="BOH19" i="2"/>
  <c r="BLR19" i="2"/>
  <c r="BGL19" i="2"/>
  <c r="BJB19" i="2"/>
  <c r="BBL19" i="2"/>
  <c r="BOD19" i="2"/>
  <c r="BIX19" i="2"/>
  <c r="BGH19" i="2"/>
  <c r="BLN19" i="2"/>
  <c r="BBH19" i="2"/>
  <c r="BNZ19" i="2"/>
  <c r="BGD19" i="2"/>
  <c r="BIT19" i="2"/>
  <c r="BLJ19" i="2"/>
  <c r="BBD19" i="2"/>
  <c r="BNV19" i="2"/>
  <c r="BFZ19" i="2"/>
  <c r="BLF19" i="2"/>
  <c r="BIP19" i="2"/>
  <c r="BAZ19" i="2"/>
  <c r="BNR19" i="2"/>
  <c r="BLB19" i="2"/>
  <c r="BFV19" i="2"/>
  <c r="BIL19" i="2"/>
  <c r="BAV19" i="2"/>
  <c r="BNN19" i="2"/>
  <c r="BIH19" i="2"/>
  <c r="BFR19" i="2"/>
  <c r="BKX19" i="2"/>
  <c r="BAR19" i="2"/>
  <c r="BNJ19" i="2"/>
  <c r="BFN19" i="2"/>
  <c r="BID19" i="2"/>
  <c r="BKT19" i="2"/>
  <c r="BAN19" i="2"/>
  <c r="BNF19" i="2"/>
  <c r="BFJ19" i="2"/>
  <c r="BHZ19" i="2"/>
  <c r="BKP19" i="2"/>
  <c r="BAJ19" i="2"/>
  <c r="BNB19" i="2"/>
  <c r="BKL19" i="2"/>
  <c r="BFF19" i="2"/>
  <c r="BHV19" i="2"/>
  <c r="BAF19" i="2"/>
  <c r="BMX19" i="2"/>
  <c r="BHR19" i="2"/>
  <c r="BFB19" i="2"/>
  <c r="BKH19" i="2"/>
  <c r="BAB19" i="2"/>
  <c r="BMS19" i="2"/>
  <c r="BPI19" i="2"/>
  <c r="BKC19" i="2"/>
  <c r="BHM19" i="2"/>
  <c r="BPE19" i="2"/>
  <c r="BJY19" i="2"/>
  <c r="BMO19" i="2"/>
  <c r="BCI19" i="2"/>
  <c r="BHI19" i="2"/>
  <c r="BPA19" i="2"/>
  <c r="BJU19" i="2"/>
  <c r="BHE19" i="2"/>
  <c r="BCE19" i="2"/>
  <c r="BMK19" i="2"/>
  <c r="BOW19" i="2"/>
  <c r="BJQ19" i="2"/>
  <c r="BMG19" i="2"/>
  <c r="BHA19" i="2"/>
  <c r="BCA19" i="2"/>
  <c r="BMC19" i="2"/>
  <c r="BOS19" i="2"/>
  <c r="BJM19" i="2"/>
  <c r="BGW19" i="2"/>
  <c r="BBW19" i="2"/>
  <c r="BOO19" i="2"/>
  <c r="BJI19" i="2"/>
  <c r="BLY19" i="2"/>
  <c r="BGS19" i="2"/>
  <c r="BBS19" i="2"/>
  <c r="BOK19" i="2"/>
  <c r="BJE19" i="2"/>
  <c r="BGO19" i="2"/>
  <c r="BLU19" i="2"/>
  <c r="BBO19" i="2"/>
  <c r="BLQ19" i="2"/>
  <c r="BGK19" i="2"/>
  <c r="BOG19" i="2"/>
  <c r="BJA19" i="2"/>
  <c r="BBK19" i="2"/>
  <c r="BLM19" i="2"/>
  <c r="BOC19" i="2"/>
  <c r="BIW19" i="2"/>
  <c r="BBG19" i="2"/>
  <c r="BGG19" i="2"/>
  <c r="BNY19" i="2"/>
  <c r="BIS19" i="2"/>
  <c r="BLI19" i="2"/>
  <c r="BGC19" i="2"/>
  <c r="BBC19" i="2"/>
  <c r="BNU19" i="2"/>
  <c r="BIO19" i="2"/>
  <c r="BFY19" i="2"/>
  <c r="BLE19" i="2"/>
  <c r="BAY19" i="2"/>
  <c r="BNQ19" i="2"/>
  <c r="BIK19" i="2"/>
  <c r="BLA19" i="2"/>
  <c r="BFU19" i="2"/>
  <c r="BAU19" i="2"/>
  <c r="BKW19" i="2"/>
  <c r="BNM19" i="2"/>
  <c r="BIG19" i="2"/>
  <c r="BFQ19" i="2"/>
  <c r="BAQ19" i="2"/>
  <c r="BNI19" i="2"/>
  <c r="BIC19" i="2"/>
  <c r="BKS19" i="2"/>
  <c r="BFM19" i="2"/>
  <c r="BAM19" i="2"/>
  <c r="BNE19" i="2"/>
  <c r="BHY19" i="2"/>
  <c r="BFI19" i="2"/>
  <c r="BKO19" i="2"/>
  <c r="BAI19" i="2"/>
  <c r="BKK19" i="2"/>
  <c r="BAE19" i="2"/>
  <c r="BNA19" i="2"/>
  <c r="BHU19" i="2"/>
  <c r="BFE19" i="2"/>
  <c r="BKG19" i="2"/>
  <c r="BMW19" i="2"/>
  <c r="BHQ19" i="2"/>
  <c r="BFA19" i="2"/>
  <c r="BAA19" i="2"/>
  <c r="BMR19" i="2"/>
  <c r="BKB19" i="2"/>
  <c r="BPH19" i="2"/>
  <c r="BHL19" i="2"/>
  <c r="BMN19" i="2"/>
  <c r="BJX19" i="2"/>
  <c r="BPD19" i="2"/>
  <c r="BCH19" i="2"/>
  <c r="BHH19" i="2"/>
  <c r="BMJ19" i="2"/>
  <c r="BJT19" i="2"/>
  <c r="BOZ19" i="2"/>
  <c r="BHD19" i="2"/>
  <c r="BCD19" i="2"/>
  <c r="BMF19" i="2"/>
  <c r="BJP19" i="2"/>
  <c r="BOV19" i="2"/>
  <c r="BGZ19" i="2"/>
  <c r="BBZ19" i="2"/>
  <c r="BMB19" i="2"/>
  <c r="BJL19" i="2"/>
  <c r="BBV19" i="2"/>
  <c r="BOR19" i="2"/>
  <c r="BGV19" i="2"/>
  <c r="BLX19" i="2"/>
  <c r="BJH19" i="2"/>
  <c r="BON19" i="2"/>
  <c r="BGR19" i="2"/>
  <c r="BBR19" i="2"/>
  <c r="BLT19" i="2"/>
  <c r="BJD19" i="2"/>
  <c r="BOJ19" i="2"/>
  <c r="BBN19" i="2"/>
  <c r="BGN19" i="2"/>
  <c r="BLP19" i="2"/>
  <c r="BIZ19" i="2"/>
  <c r="BOF19" i="2"/>
  <c r="BGJ19" i="2"/>
  <c r="BBJ19" i="2"/>
  <c r="BLL19" i="2"/>
  <c r="BIV19" i="2"/>
  <c r="BOB19" i="2"/>
  <c r="BBF19" i="2"/>
  <c r="BGF19" i="2"/>
  <c r="BLH19" i="2"/>
  <c r="BIR19" i="2"/>
  <c r="BNX19" i="2"/>
  <c r="BGB19" i="2"/>
  <c r="BBB19" i="2"/>
  <c r="BLD19" i="2"/>
  <c r="BIN19" i="2"/>
  <c r="BNT19" i="2"/>
  <c r="BAX19" i="2"/>
  <c r="BFX19" i="2"/>
  <c r="BKZ19" i="2"/>
  <c r="BIJ19" i="2"/>
  <c r="BNP19" i="2"/>
  <c r="BFT19" i="2"/>
  <c r="BAT19" i="2"/>
  <c r="BKV19" i="2"/>
  <c r="BIF19" i="2"/>
  <c r="BNL19" i="2"/>
  <c r="BFP19" i="2"/>
  <c r="BAP19" i="2"/>
  <c r="BKR19" i="2"/>
  <c r="BIB19" i="2"/>
  <c r="BNH19" i="2"/>
  <c r="BAL19" i="2"/>
  <c r="BFL19" i="2"/>
  <c r="BKN19" i="2"/>
  <c r="BHX19" i="2"/>
  <c r="BND19" i="2"/>
  <c r="BFH19" i="2"/>
  <c r="BAH19" i="2"/>
  <c r="BKJ19" i="2"/>
  <c r="BHT19" i="2"/>
  <c r="BMZ19" i="2"/>
  <c r="BFD19" i="2"/>
  <c r="BAD19" i="2"/>
  <c r="BKF19" i="2"/>
  <c r="BHP19" i="2"/>
  <c r="BMV19" i="2"/>
  <c r="BEZ19" i="2"/>
  <c r="AZZ19" i="2"/>
  <c r="BPG19" i="2"/>
  <c r="BHK19" i="2"/>
  <c r="BKA19" i="2"/>
  <c r="BMQ19" i="2"/>
  <c r="BMM19" i="2"/>
  <c r="BJW19" i="2"/>
  <c r="BPC19" i="2"/>
  <c r="BCG19" i="2"/>
  <c r="BHG19" i="2"/>
  <c r="BJS19" i="2"/>
  <c r="BMI19" i="2"/>
  <c r="BOY19" i="2"/>
  <c r="BCC19" i="2"/>
  <c r="BHC19" i="2"/>
  <c r="BOU19" i="2"/>
  <c r="BJO19" i="2"/>
  <c r="BME19" i="2"/>
  <c r="BBY19" i="2"/>
  <c r="BGY19" i="2"/>
  <c r="BOQ19" i="2"/>
  <c r="BMA19" i="2"/>
  <c r="BGU19" i="2"/>
  <c r="BBU19" i="2"/>
  <c r="BJK19" i="2"/>
  <c r="BLW19" i="2"/>
  <c r="BOM19" i="2"/>
  <c r="BJG19" i="2"/>
  <c r="BGQ19" i="2"/>
  <c r="BBQ19" i="2"/>
  <c r="BJC19" i="2"/>
  <c r="BLS19" i="2"/>
  <c r="BOI19" i="2"/>
  <c r="BBM19" i="2"/>
  <c r="BGM19" i="2"/>
  <c r="BOE19" i="2"/>
  <c r="BIY19" i="2"/>
  <c r="BGI19" i="2"/>
  <c r="BBI19" i="2"/>
  <c r="BLO19" i="2"/>
  <c r="BOA19" i="2"/>
  <c r="BGE19" i="2"/>
  <c r="BIU19" i="2"/>
  <c r="BLK19" i="2"/>
  <c r="BBE19" i="2"/>
  <c r="BLG19" i="2"/>
  <c r="BIQ19" i="2"/>
  <c r="BBA19" i="2"/>
  <c r="BNW19" i="2"/>
  <c r="BGA19" i="2"/>
  <c r="BIM19" i="2"/>
  <c r="BLC19" i="2"/>
  <c r="BNS19" i="2"/>
  <c r="BAW19" i="2"/>
  <c r="BFW19" i="2"/>
  <c r="BNO19" i="2"/>
  <c r="BII19" i="2"/>
  <c r="BKY19" i="2"/>
  <c r="BAS19" i="2"/>
  <c r="BFS19" i="2"/>
  <c r="BNK19" i="2"/>
  <c r="BKU19" i="2"/>
  <c r="BFO19" i="2"/>
  <c r="BIE19" i="2"/>
  <c r="BAO19" i="2"/>
  <c r="BKQ19" i="2"/>
  <c r="BNG19" i="2"/>
  <c r="BIA19" i="2"/>
  <c r="BAK19" i="2"/>
  <c r="BFK19" i="2"/>
  <c r="BHW19" i="2"/>
  <c r="BKM19" i="2"/>
  <c r="BNC19" i="2"/>
  <c r="BFG19" i="2"/>
  <c r="BAG19" i="2"/>
  <c r="BMY19" i="2"/>
  <c r="BHS19" i="2"/>
  <c r="BAC19" i="2"/>
  <c r="BKI19" i="2"/>
  <c r="BFC19" i="2"/>
  <c r="BMI18" i="2"/>
  <c r="BOY18" i="2"/>
  <c r="BJS18" i="2"/>
  <c r="BLO18" i="2"/>
  <c r="BOE18" i="2"/>
  <c r="BKY18" i="2"/>
  <c r="BNO18" i="2"/>
  <c r="BKM18" i="2"/>
  <c r="BNC18" i="2"/>
  <c r="BHW18" i="2"/>
  <c r="BGM18" i="2"/>
  <c r="BMM18" i="2"/>
  <c r="BJW18" i="2"/>
  <c r="BPC18" i="2"/>
  <c r="BMA18" i="2"/>
  <c r="BOQ18" i="2"/>
  <c r="BJK18" i="2"/>
  <c r="BLK18" i="2"/>
  <c r="BOA18" i="2"/>
  <c r="BIU18" i="2"/>
  <c r="BKQ18" i="2"/>
  <c r="BIA18" i="2"/>
  <c r="BNG18" i="2"/>
  <c r="BMP18" i="2"/>
  <c r="BHJ18" i="2"/>
  <c r="BJV18" i="2"/>
  <c r="BPB18" i="2"/>
  <c r="BML18" i="2"/>
  <c r="BHF18" i="2"/>
  <c r="BJR18" i="2"/>
  <c r="BHB18" i="2"/>
  <c r="BMD18" i="2"/>
  <c r="BOT18" i="2"/>
  <c r="BJN18" i="2"/>
  <c r="BGX18" i="2"/>
  <c r="BLZ18" i="2"/>
  <c r="BGT18" i="2"/>
  <c r="BJF18" i="2"/>
  <c r="BOL18" i="2"/>
  <c r="BLV18" i="2"/>
  <c r="BGP18" i="2"/>
  <c r="BJB18" i="2"/>
  <c r="BGL18" i="2"/>
  <c r="BLN18" i="2"/>
  <c r="BOD18" i="2"/>
  <c r="BIX18" i="2"/>
  <c r="BGH18" i="2"/>
  <c r="BLJ18" i="2"/>
  <c r="BGD18" i="2"/>
  <c r="BIP18" i="2"/>
  <c r="BNV18" i="2"/>
  <c r="BLF18" i="2"/>
  <c r="BFZ18" i="2"/>
  <c r="BIL18" i="2"/>
  <c r="BFV18" i="2"/>
  <c r="BKX18" i="2"/>
  <c r="BNN18" i="2"/>
  <c r="BIH18" i="2"/>
  <c r="BFR18" i="2"/>
  <c r="BKT18" i="2"/>
  <c r="BFN18" i="2"/>
  <c r="BHZ18" i="2"/>
  <c r="BNF18" i="2"/>
  <c r="BKP18" i="2"/>
  <c r="BFJ18" i="2"/>
  <c r="BHV18" i="2"/>
  <c r="BFF18" i="2"/>
  <c r="BKH18" i="2"/>
  <c r="BMX18" i="2"/>
  <c r="BHR18" i="2"/>
  <c r="BFB18" i="2"/>
  <c r="BBR18" i="2"/>
  <c r="BBB18" i="2"/>
  <c r="BGY18" i="2"/>
  <c r="BGI18" i="2"/>
  <c r="BFS18" i="2"/>
  <c r="BFC18" i="2"/>
  <c r="BJZ18" i="2"/>
  <c r="BII18" i="2"/>
  <c r="BKL18" i="2"/>
  <c r="BOX18" i="2"/>
  <c r="BNR18" i="2"/>
  <c r="BMQ18" i="2"/>
  <c r="BPG18" i="2"/>
  <c r="BKA18" i="2"/>
  <c r="BLW18" i="2"/>
  <c r="BJG18" i="2"/>
  <c r="BOM18" i="2"/>
  <c r="BLC18" i="2"/>
  <c r="BNS18" i="2"/>
  <c r="BIM18" i="2"/>
  <c r="BKU18" i="2"/>
  <c r="BNK18" i="2"/>
  <c r="BIE18" i="2"/>
  <c r="BFG18" i="2"/>
  <c r="BPI18" i="2"/>
  <c r="BKC18" i="2"/>
  <c r="BHM18" i="2"/>
  <c r="BPE18" i="2"/>
  <c r="BMO18" i="2"/>
  <c r="BHI18" i="2"/>
  <c r="BJY18" i="2"/>
  <c r="BPA18" i="2"/>
  <c r="BMK18" i="2"/>
  <c r="BHE18" i="2"/>
  <c r="BOW18" i="2"/>
  <c r="BJQ18" i="2"/>
  <c r="BHA18" i="2"/>
  <c r="BMG18" i="2"/>
  <c r="BOS18" i="2"/>
  <c r="BJM18" i="2"/>
  <c r="BGW18" i="2"/>
  <c r="BOO18" i="2"/>
  <c r="BLY18" i="2"/>
  <c r="BGS18" i="2"/>
  <c r="BJI18" i="2"/>
  <c r="BOK18" i="2"/>
  <c r="BLU18" i="2"/>
  <c r="BGO18" i="2"/>
  <c r="BOG18" i="2"/>
  <c r="BJA18" i="2"/>
  <c r="BGK18" i="2"/>
  <c r="BLQ18" i="2"/>
  <c r="BOC18" i="2"/>
  <c r="BIW18" i="2"/>
  <c r="BGG18" i="2"/>
  <c r="BNY18" i="2"/>
  <c r="BLI18" i="2"/>
  <c r="BGC18" i="2"/>
  <c r="BIS18" i="2"/>
  <c r="BNU18" i="2"/>
  <c r="BLE18" i="2"/>
  <c r="BFY18" i="2"/>
  <c r="BNQ18" i="2"/>
  <c r="BIK18" i="2"/>
  <c r="BFU18" i="2"/>
  <c r="BLA18" i="2"/>
  <c r="BNM18" i="2"/>
  <c r="BIG18" i="2"/>
  <c r="BFQ18" i="2"/>
  <c r="BNI18" i="2"/>
  <c r="BKS18" i="2"/>
  <c r="BFM18" i="2"/>
  <c r="BIC18" i="2"/>
  <c r="BNE18" i="2"/>
  <c r="BKO18" i="2"/>
  <c r="BFI18" i="2"/>
  <c r="BNA18" i="2"/>
  <c r="BHU18" i="2"/>
  <c r="BFE18" i="2"/>
  <c r="BKK18" i="2"/>
  <c r="BMW18" i="2"/>
  <c r="BHQ18" i="2"/>
  <c r="BFA18" i="2"/>
  <c r="BCG18" i="2"/>
  <c r="BCC18" i="2"/>
  <c r="BBU18" i="2"/>
  <c r="BBQ18" i="2"/>
  <c r="BBI18" i="2"/>
  <c r="BBE18" i="2"/>
  <c r="BAW18" i="2"/>
  <c r="BAS18" i="2"/>
  <c r="BAO18" i="2"/>
  <c r="BAK18" i="2"/>
  <c r="BAG18" i="2"/>
  <c r="BHK18" i="2"/>
  <c r="BGU18" i="2"/>
  <c r="BGE18" i="2"/>
  <c r="BFO18" i="2"/>
  <c r="BJU18" i="2"/>
  <c r="BIY18" i="2"/>
  <c r="BID18" i="2"/>
  <c r="BMS18" i="2"/>
  <c r="BLB18" i="2"/>
  <c r="BKG18" i="2"/>
  <c r="BOP18" i="2"/>
  <c r="BNJ18" i="2"/>
  <c r="BME18" i="2"/>
  <c r="BOU18" i="2"/>
  <c r="BLS18" i="2"/>
  <c r="BOI18" i="2"/>
  <c r="BJC18" i="2"/>
  <c r="BLG18" i="2"/>
  <c r="BIQ18" i="2"/>
  <c r="BNW18" i="2"/>
  <c r="BKI18" i="2"/>
  <c r="BMY18" i="2"/>
  <c r="BHC18" i="2"/>
  <c r="BHS18" i="2"/>
  <c r="BPH18" i="2"/>
  <c r="BKB18" i="2"/>
  <c r="BHL18" i="2"/>
  <c r="BMR18" i="2"/>
  <c r="BPD18" i="2"/>
  <c r="BJX18" i="2"/>
  <c r="BHH18" i="2"/>
  <c r="BOZ18" i="2"/>
  <c r="BJT18" i="2"/>
  <c r="BMJ18" i="2"/>
  <c r="BHD18" i="2"/>
  <c r="BOV18" i="2"/>
  <c r="BJP18" i="2"/>
  <c r="BGZ18" i="2"/>
  <c r="BMF18" i="2"/>
  <c r="BOR18" i="2"/>
  <c r="BJL18" i="2"/>
  <c r="BGV18" i="2"/>
  <c r="BMB18" i="2"/>
  <c r="BON18" i="2"/>
  <c r="BJH18" i="2"/>
  <c r="BGR18" i="2"/>
  <c r="BOJ18" i="2"/>
  <c r="BJD18" i="2"/>
  <c r="BLT18" i="2"/>
  <c r="BGN18" i="2"/>
  <c r="BOF18" i="2"/>
  <c r="BIZ18" i="2"/>
  <c r="BGJ18" i="2"/>
  <c r="BLP18" i="2"/>
  <c r="BOB18" i="2"/>
  <c r="BIV18" i="2"/>
  <c r="BGF18" i="2"/>
  <c r="BLL18" i="2"/>
  <c r="BNX18" i="2"/>
  <c r="BIR18" i="2"/>
  <c r="BGB18" i="2"/>
  <c r="BNT18" i="2"/>
  <c r="BIN18" i="2"/>
  <c r="BLD18" i="2"/>
  <c r="BFX18" i="2"/>
  <c r="BNP18" i="2"/>
  <c r="BIJ18" i="2"/>
  <c r="BFT18" i="2"/>
  <c r="BKZ18" i="2"/>
  <c r="BNL18" i="2"/>
  <c r="BIF18" i="2"/>
  <c r="BFP18" i="2"/>
  <c r="BKV18" i="2"/>
  <c r="BNH18" i="2"/>
  <c r="BIB18" i="2"/>
  <c r="BFL18" i="2"/>
  <c r="BND18" i="2"/>
  <c r="BHX18" i="2"/>
  <c r="BKN18" i="2"/>
  <c r="BFH18" i="2"/>
  <c r="BMZ18" i="2"/>
  <c r="BHT18" i="2"/>
  <c r="BFD18" i="2"/>
  <c r="BKJ18" i="2"/>
  <c r="BMV18" i="2"/>
  <c r="BHP18" i="2"/>
  <c r="BEZ18" i="2"/>
  <c r="BKF18" i="2"/>
  <c r="BCJ18" i="2"/>
  <c r="BCF18" i="2"/>
  <c r="BCB18" i="2"/>
  <c r="BBX18" i="2"/>
  <c r="BBT18" i="2"/>
  <c r="BBP18" i="2"/>
  <c r="BBL18" i="2"/>
  <c r="BBH18" i="2"/>
  <c r="BBD18" i="2"/>
  <c r="BAZ18" i="2"/>
  <c r="BAV18" i="2"/>
  <c r="BAR18" i="2"/>
  <c r="BAN18" i="2"/>
  <c r="BAJ18" i="2"/>
  <c r="BAF18" i="2"/>
  <c r="BAB18" i="2"/>
  <c r="BHG18" i="2"/>
  <c r="BGQ18" i="2"/>
  <c r="BGA18" i="2"/>
  <c r="BFK18" i="2"/>
  <c r="BJO18" i="2"/>
  <c r="BIT18" i="2"/>
  <c r="BHY18" i="2"/>
  <c r="BMN18" i="2"/>
  <c r="BLR18" i="2"/>
  <c r="BKW18" i="2"/>
  <c r="BOH18" i="2"/>
  <c r="BNB18" i="2"/>
  <c r="BCG14" i="2"/>
  <c r="BBY14" i="2"/>
  <c r="BBQ14" i="2"/>
  <c r="BFD14" i="2"/>
  <c r="BBU14" i="2"/>
  <c r="BBN14" i="2"/>
  <c r="BAD14" i="2"/>
  <c r="BBZ14" i="2"/>
  <c r="BJL14" i="2"/>
  <c r="BBF14" i="2"/>
  <c r="BGU14" i="2"/>
  <c r="BHJ14" i="2"/>
  <c r="BCJ14" i="2"/>
  <c r="BPF14" i="2"/>
  <c r="BJZ14" i="2"/>
  <c r="BMP14" i="2"/>
  <c r="BCI14" i="2"/>
  <c r="BHF14" i="2"/>
  <c r="BCF14" i="2"/>
  <c r="BPB14" i="2"/>
  <c r="BML14" i="2"/>
  <c r="BJV14" i="2"/>
  <c r="BHB14" i="2"/>
  <c r="BCB14" i="2"/>
  <c r="BOX14" i="2"/>
  <c r="BJR14" i="2"/>
  <c r="BMH14" i="2"/>
  <c r="BCA14" i="2"/>
  <c r="BGX14" i="2"/>
  <c r="BBX14" i="2"/>
  <c r="BOT14" i="2"/>
  <c r="BJN14" i="2"/>
  <c r="BMD14" i="2"/>
  <c r="BGT14" i="2"/>
  <c r="BBT14" i="2"/>
  <c r="BOP14" i="2"/>
  <c r="BJJ14" i="2"/>
  <c r="BLZ14" i="2"/>
  <c r="BGP14" i="2"/>
  <c r="BBP14" i="2"/>
  <c r="BOL14" i="2"/>
  <c r="BLV14" i="2"/>
  <c r="BJF14" i="2"/>
  <c r="BGL14" i="2"/>
  <c r="BBL14" i="2"/>
  <c r="BOH14" i="2"/>
  <c r="BJB14" i="2"/>
  <c r="BLR14" i="2"/>
  <c r="BGH14" i="2"/>
  <c r="BBH14" i="2"/>
  <c r="BOD14" i="2"/>
  <c r="BIX14" i="2"/>
  <c r="BLN14" i="2"/>
  <c r="BGD14" i="2"/>
  <c r="BBD14" i="2"/>
  <c r="BNZ14" i="2"/>
  <c r="BIT14" i="2"/>
  <c r="BLJ14" i="2"/>
  <c r="BFZ14" i="2"/>
  <c r="BAZ14" i="2"/>
  <c r="BNV14" i="2"/>
  <c r="BLF14" i="2"/>
  <c r="BIP14" i="2"/>
  <c r="BAY14" i="2"/>
  <c r="BFV14" i="2"/>
  <c r="BAV14" i="2"/>
  <c r="BNR14" i="2"/>
  <c r="BIL14" i="2"/>
  <c r="BLB14" i="2"/>
  <c r="BFR14" i="2"/>
  <c r="BAR14" i="2"/>
  <c r="BNN14" i="2"/>
  <c r="BIH14" i="2"/>
  <c r="BKX14" i="2"/>
  <c r="BFN14" i="2"/>
  <c r="BAN14" i="2"/>
  <c r="BNJ14" i="2"/>
  <c r="BID14" i="2"/>
  <c r="BKT14" i="2"/>
  <c r="BFJ14" i="2"/>
  <c r="BAJ14" i="2"/>
  <c r="BNF14" i="2"/>
  <c r="BKP14" i="2"/>
  <c r="BHZ14" i="2"/>
  <c r="BFF14" i="2"/>
  <c r="BAF14" i="2"/>
  <c r="BNB14" i="2"/>
  <c r="BHV14" i="2"/>
  <c r="BKL14" i="2"/>
  <c r="BFB14" i="2"/>
  <c r="BAB14" i="2"/>
  <c r="BMX14" i="2"/>
  <c r="BHR14" i="2"/>
  <c r="BKH14" i="2"/>
  <c r="BNH14" i="2"/>
  <c r="BPI14" i="2"/>
  <c r="BMS14" i="2"/>
  <c r="BKC14" i="2"/>
  <c r="BHM14" i="2"/>
  <c r="BPE14" i="2"/>
  <c r="BMO14" i="2"/>
  <c r="BJY14" i="2"/>
  <c r="BHI14" i="2"/>
  <c r="BPA14" i="2"/>
  <c r="BMK14" i="2"/>
  <c r="BJU14" i="2"/>
  <c r="BOW14" i="2"/>
  <c r="BMG14" i="2"/>
  <c r="BHA14" i="2"/>
  <c r="BOS14" i="2"/>
  <c r="BMC14" i="2"/>
  <c r="BJM14" i="2"/>
  <c r="BGW14" i="2"/>
  <c r="BBW14" i="2"/>
  <c r="BOO14" i="2"/>
  <c r="BLY14" i="2"/>
  <c r="BJI14" i="2"/>
  <c r="BGS14" i="2"/>
  <c r="BOK14" i="2"/>
  <c r="BLU14" i="2"/>
  <c r="BJE14" i="2"/>
  <c r="BOG14" i="2"/>
  <c r="BLQ14" i="2"/>
  <c r="BGK14" i="2"/>
  <c r="BOC14" i="2"/>
  <c r="BLM14" i="2"/>
  <c r="BIW14" i="2"/>
  <c r="BGG14" i="2"/>
  <c r="BBG14" i="2"/>
  <c r="BNY14" i="2"/>
  <c r="BLI14" i="2"/>
  <c r="BIS14" i="2"/>
  <c r="BGC14" i="2"/>
  <c r="BNU14" i="2"/>
  <c r="BLE14" i="2"/>
  <c r="BIO14" i="2"/>
  <c r="BNQ14" i="2"/>
  <c r="BLA14" i="2"/>
  <c r="BFU14" i="2"/>
  <c r="BNM14" i="2"/>
  <c r="BKW14" i="2"/>
  <c r="BIG14" i="2"/>
  <c r="BFQ14" i="2"/>
  <c r="BAQ14" i="2"/>
  <c r="BNI14" i="2"/>
  <c r="BKS14" i="2"/>
  <c r="BIC14" i="2"/>
  <c r="BFM14" i="2"/>
  <c r="BAM14" i="2"/>
  <c r="BNE14" i="2"/>
  <c r="BKO14" i="2"/>
  <c r="BHY14" i="2"/>
  <c r="BNA14" i="2"/>
  <c r="BKK14" i="2"/>
  <c r="BFE14" i="2"/>
  <c r="BMW14" i="2"/>
  <c r="BKG14" i="2"/>
  <c r="BHQ14" i="2"/>
  <c r="BFA14" i="2"/>
  <c r="BAA14" i="2"/>
  <c r="BBS14" i="2"/>
  <c r="BBK14" i="2"/>
  <c r="BBE14" i="2"/>
  <c r="BAU14" i="2"/>
  <c r="BAK14" i="2"/>
  <c r="AZZ14" i="2"/>
  <c r="BHK14" i="2"/>
  <c r="BGO14" i="2"/>
  <c r="BIK14" i="2"/>
  <c r="BME14" i="2"/>
  <c r="BHL14" i="2"/>
  <c r="BPH14" i="2"/>
  <c r="BMR14" i="2"/>
  <c r="BJX14" i="2"/>
  <c r="BHH14" i="2"/>
  <c r="BCH14" i="2"/>
  <c r="BMN14" i="2"/>
  <c r="BOZ14" i="2"/>
  <c r="BJT14" i="2"/>
  <c r="BHD14" i="2"/>
  <c r="BMF14" i="2"/>
  <c r="BJP14" i="2"/>
  <c r="BGV14" i="2"/>
  <c r="BOR14" i="2"/>
  <c r="BMB14" i="2"/>
  <c r="BJH14" i="2"/>
  <c r="BGR14" i="2"/>
  <c r="BBR14" i="2"/>
  <c r="BLX14" i="2"/>
  <c r="BOJ14" i="2"/>
  <c r="BJD14" i="2"/>
  <c r="BGN14" i="2"/>
  <c r="BLP14" i="2"/>
  <c r="BIZ14" i="2"/>
  <c r="BGF14" i="2"/>
  <c r="BOB14" i="2"/>
  <c r="BLL14" i="2"/>
  <c r="BIR14" i="2"/>
  <c r="BGB14" i="2"/>
  <c r="BBB14" i="2"/>
  <c r="BLH14" i="2"/>
  <c r="BNT14" i="2"/>
  <c r="BIN14" i="2"/>
  <c r="BFX14" i="2"/>
  <c r="BAX14" i="2"/>
  <c r="BKZ14" i="2"/>
  <c r="BIJ14" i="2"/>
  <c r="BFP14" i="2"/>
  <c r="BNL14" i="2"/>
  <c r="BKV14" i="2"/>
  <c r="BIB14" i="2"/>
  <c r="BFL14" i="2"/>
  <c r="BAL14" i="2"/>
  <c r="BKR14" i="2"/>
  <c r="BND14" i="2"/>
  <c r="BHX14" i="2"/>
  <c r="BFH14" i="2"/>
  <c r="BAH14" i="2"/>
  <c r="BKJ14" i="2"/>
  <c r="BHT14" i="2"/>
  <c r="BEZ14" i="2"/>
  <c r="BMV14" i="2"/>
  <c r="BKF14" i="2"/>
  <c r="BCE14" i="2"/>
  <c r="BBJ14" i="2"/>
  <c r="BBC14" i="2"/>
  <c r="BAT14" i="2"/>
  <c r="BAI14" i="2"/>
  <c r="BHE14" i="2"/>
  <c r="BGJ14" i="2"/>
  <c r="BJA14" i="2"/>
  <c r="BIF14" i="2"/>
  <c r="BLD14" i="2"/>
  <c r="BPD14" i="2"/>
  <c r="BNX14" i="2"/>
  <c r="BKA14" i="2"/>
  <c r="BPG14" i="2"/>
  <c r="BMQ14" i="2"/>
  <c r="BJW14" i="2"/>
  <c r="BHG14" i="2"/>
  <c r="BMM14" i="2"/>
  <c r="BPC14" i="2"/>
  <c r="BJS14" i="2"/>
  <c r="BOY14" i="2"/>
  <c r="BHC14" i="2"/>
  <c r="BCC14" i="2"/>
  <c r="BMI14" i="2"/>
  <c r="BJO14" i="2"/>
  <c r="BOU14" i="2"/>
  <c r="BGY14" i="2"/>
  <c r="BJK14" i="2"/>
  <c r="BOQ14" i="2"/>
  <c r="BMA14" i="2"/>
  <c r="BJG14" i="2"/>
  <c r="BGQ14" i="2"/>
  <c r="BLW14" i="2"/>
  <c r="BOM14" i="2"/>
  <c r="BJC14" i="2"/>
  <c r="BOI14" i="2"/>
  <c r="BGM14" i="2"/>
  <c r="BBM14" i="2"/>
  <c r="BLS14" i="2"/>
  <c r="BIY14" i="2"/>
  <c r="BOE14" i="2"/>
  <c r="BGI14" i="2"/>
  <c r="BIU14" i="2"/>
  <c r="BOA14" i="2"/>
  <c r="BLK14" i="2"/>
  <c r="BIQ14" i="2"/>
  <c r="BGA14" i="2"/>
  <c r="BLG14" i="2"/>
  <c r="BNW14" i="2"/>
  <c r="BIM14" i="2"/>
  <c r="BNS14" i="2"/>
  <c r="BFW14" i="2"/>
  <c r="BAW14" i="2"/>
  <c r="BLC14" i="2"/>
  <c r="BII14" i="2"/>
  <c r="BNO14" i="2"/>
  <c r="BFS14" i="2"/>
  <c r="BAS14" i="2"/>
  <c r="BIE14" i="2"/>
  <c r="BNK14" i="2"/>
  <c r="BKU14" i="2"/>
  <c r="BIA14" i="2"/>
  <c r="BFK14" i="2"/>
  <c r="BKQ14" i="2"/>
  <c r="BNG14" i="2"/>
  <c r="BHW14" i="2"/>
  <c r="BNC14" i="2"/>
  <c r="BFG14" i="2"/>
  <c r="BAG14" i="2"/>
  <c r="BKM14" i="2"/>
  <c r="BHS14" i="2"/>
  <c r="BMY14" i="2"/>
  <c r="BFC14" i="2"/>
  <c r="BAC14" i="2"/>
  <c r="BCD14" i="2"/>
  <c r="BBV14" i="2"/>
  <c r="BBO14" i="2"/>
  <c r="BBI14" i="2"/>
  <c r="BBA14" i="2"/>
  <c r="BAP14" i="2"/>
  <c r="BAE14" i="2"/>
  <c r="BGZ14" i="2"/>
  <c r="BGE14" i="2"/>
  <c r="BFI14" i="2"/>
  <c r="BJQ14" i="2"/>
  <c r="BIV14" i="2"/>
  <c r="BLT14" i="2"/>
  <c r="BKY14" i="2"/>
  <c r="BOV14" i="2"/>
  <c r="BNP14" i="2"/>
  <c r="BMQ16" i="2"/>
  <c r="BPG16" i="2"/>
  <c r="BKA16" i="2"/>
  <c r="BMM16" i="2"/>
  <c r="BHG16" i="2"/>
  <c r="BCG16" i="2"/>
  <c r="BJW16" i="2"/>
  <c r="BMI16" i="2"/>
  <c r="BJS16" i="2"/>
  <c r="BHC16" i="2"/>
  <c r="BOY16" i="2"/>
  <c r="BCC16" i="2"/>
  <c r="BOU16" i="2"/>
  <c r="BME16" i="2"/>
  <c r="BGY16" i="2"/>
  <c r="BBY16" i="2"/>
  <c r="BJO16" i="2"/>
  <c r="BMA16" i="2"/>
  <c r="BOQ16" i="2"/>
  <c r="BJK16" i="2"/>
  <c r="BBU16" i="2"/>
  <c r="BLW16" i="2"/>
  <c r="BGQ16" i="2"/>
  <c r="BOM16" i="2"/>
  <c r="BJG16" i="2"/>
  <c r="BBQ16" i="2"/>
  <c r="BLS16" i="2"/>
  <c r="BOI16" i="2"/>
  <c r="BJC16" i="2"/>
  <c r="BBM16" i="2"/>
  <c r="BGM16" i="2"/>
  <c r="BOE16" i="2"/>
  <c r="BLO16" i="2"/>
  <c r="BBI16" i="2"/>
  <c r="BIY16" i="2"/>
  <c r="BGI16" i="2"/>
  <c r="BLK16" i="2"/>
  <c r="BOA16" i="2"/>
  <c r="BIU16" i="2"/>
  <c r="BBE16" i="2"/>
  <c r="BLG16" i="2"/>
  <c r="BGA16" i="2"/>
  <c r="BBA16" i="2"/>
  <c r="BIQ16" i="2"/>
  <c r="BLC16" i="2"/>
  <c r="BIM16" i="2"/>
  <c r="BFW16" i="2"/>
  <c r="BNS16" i="2"/>
  <c r="BAW16" i="2"/>
  <c r="BNO16" i="2"/>
  <c r="BKY16" i="2"/>
  <c r="BAS16" i="2"/>
  <c r="BII16" i="2"/>
  <c r="BFS16" i="2"/>
  <c r="BKU16" i="2"/>
  <c r="BNK16" i="2"/>
  <c r="BIE16" i="2"/>
  <c r="BAO16" i="2"/>
  <c r="BKQ16" i="2"/>
  <c r="BFK16" i="2"/>
  <c r="BNG16" i="2"/>
  <c r="BIA16" i="2"/>
  <c r="BAK16" i="2"/>
  <c r="BKM16" i="2"/>
  <c r="BNC16" i="2"/>
  <c r="BHW16" i="2"/>
  <c r="BAG16" i="2"/>
  <c r="BFG16" i="2"/>
  <c r="BMY16" i="2"/>
  <c r="BKI16" i="2"/>
  <c r="BAC16" i="2"/>
  <c r="BHS16" i="2"/>
  <c r="BFC16" i="2"/>
  <c r="BBT16" i="2"/>
  <c r="BPC16" i="2"/>
  <c r="BNW16" i="2"/>
  <c r="BHK16" i="2"/>
  <c r="BGU16" i="2"/>
  <c r="BGE16" i="2"/>
  <c r="BFO16" i="2"/>
  <c r="BPF16" i="2"/>
  <c r="BJZ16" i="2"/>
  <c r="BNZ16" i="2"/>
  <c r="BIT16" i="2"/>
  <c r="BNV16" i="2"/>
  <c r="BIP16" i="2"/>
  <c r="BHJ16" i="2"/>
  <c r="BGT16" i="2"/>
  <c r="BGD16" i="2"/>
  <c r="BOD16" i="2"/>
  <c r="BMX16" i="2"/>
  <c r="BPB16" i="2"/>
  <c r="BJV16" i="2"/>
  <c r="BNJ16" i="2"/>
  <c r="BID16" i="2"/>
  <c r="BNF16" i="2"/>
  <c r="BHZ16" i="2"/>
  <c r="BPI16" i="2"/>
  <c r="BKC16" i="2"/>
  <c r="BPE16" i="2"/>
  <c r="BJY16" i="2"/>
  <c r="BPA16" i="2"/>
  <c r="BJU16" i="2"/>
  <c r="BOW16" i="2"/>
  <c r="BJQ16" i="2"/>
  <c r="BOS16" i="2"/>
  <c r="BJM16" i="2"/>
  <c r="BOO16" i="2"/>
  <c r="BJI16" i="2"/>
  <c r="BOK16" i="2"/>
  <c r="BJE16" i="2"/>
  <c r="BOG16" i="2"/>
  <c r="BJA16" i="2"/>
  <c r="BOC16" i="2"/>
  <c r="BIW16" i="2"/>
  <c r="BNY16" i="2"/>
  <c r="BIS16" i="2"/>
  <c r="BNU16" i="2"/>
  <c r="BIO16" i="2"/>
  <c r="BNQ16" i="2"/>
  <c r="BIK16" i="2"/>
  <c r="BNM16" i="2"/>
  <c r="BIG16" i="2"/>
  <c r="BNI16" i="2"/>
  <c r="BIC16" i="2"/>
  <c r="BNE16" i="2"/>
  <c r="BHY16" i="2"/>
  <c r="BNA16" i="2"/>
  <c r="BHU16" i="2"/>
  <c r="BMW16" i="2"/>
  <c r="BHQ16" i="2"/>
  <c r="BCJ16" i="2"/>
  <c r="BCF16" i="2"/>
  <c r="BCB16" i="2"/>
  <c r="BBX16" i="2"/>
  <c r="BBP16" i="2"/>
  <c r="BBL16" i="2"/>
  <c r="BBH16" i="2"/>
  <c r="BBD16" i="2"/>
  <c r="BAZ16" i="2"/>
  <c r="BAV16" i="2"/>
  <c r="BAR16" i="2"/>
  <c r="BAN16" i="2"/>
  <c r="BAJ16" i="2"/>
  <c r="BAF16" i="2"/>
  <c r="BAB16" i="2"/>
  <c r="BHI16" i="2"/>
  <c r="BGX16" i="2"/>
  <c r="BGS16" i="2"/>
  <c r="BGH16" i="2"/>
  <c r="BGC16" i="2"/>
  <c r="BFR16" i="2"/>
  <c r="BFM16" i="2"/>
  <c r="BFB16" i="2"/>
  <c r="BKB16" i="2"/>
  <c r="BIV16" i="2"/>
  <c r="BHP16" i="2"/>
  <c r="BML16" i="2"/>
  <c r="BMD16" i="2"/>
  <c r="BLN16" i="2"/>
  <c r="BLF16" i="2"/>
  <c r="BKX16" i="2"/>
  <c r="BKP16" i="2"/>
  <c r="BKH16" i="2"/>
  <c r="BOX16" i="2"/>
  <c r="BNR16" i="2"/>
  <c r="BOP16" i="2"/>
  <c r="BJJ16" i="2"/>
  <c r="BOL16" i="2"/>
  <c r="BJF16" i="2"/>
  <c r="BHL16" i="2"/>
  <c r="BMR16" i="2"/>
  <c r="BHH16" i="2"/>
  <c r="BMN16" i="2"/>
  <c r="BOZ16" i="2"/>
  <c r="BHD16" i="2"/>
  <c r="BMJ16" i="2"/>
  <c r="BGZ16" i="2"/>
  <c r="BOV16" i="2"/>
  <c r="BMF16" i="2"/>
  <c r="BGV16" i="2"/>
  <c r="BMB16" i="2"/>
  <c r="BGR16" i="2"/>
  <c r="BLX16" i="2"/>
  <c r="BOJ16" i="2"/>
  <c r="BGN16" i="2"/>
  <c r="BLT16" i="2"/>
  <c r="BGJ16" i="2"/>
  <c r="BOF16" i="2"/>
  <c r="BLP16" i="2"/>
  <c r="BGF16" i="2"/>
  <c r="BLL16" i="2"/>
  <c r="BGB16" i="2"/>
  <c r="BLH16" i="2"/>
  <c r="BNT16" i="2"/>
  <c r="BFX16" i="2"/>
  <c r="BLD16" i="2"/>
  <c r="BFT16" i="2"/>
  <c r="BNP16" i="2"/>
  <c r="BKZ16" i="2"/>
  <c r="BFP16" i="2"/>
  <c r="BKV16" i="2"/>
  <c r="BFL16" i="2"/>
  <c r="BKR16" i="2"/>
  <c r="BND16" i="2"/>
  <c r="BFH16" i="2"/>
  <c r="BKN16" i="2"/>
  <c r="BFD16" i="2"/>
  <c r="BMZ16" i="2"/>
  <c r="BKJ16" i="2"/>
  <c r="BEZ16" i="2"/>
  <c r="BKF16" i="2"/>
  <c r="BCI16" i="2"/>
  <c r="BCE16" i="2"/>
  <c r="BCA16" i="2"/>
  <c r="BBW16" i="2"/>
  <c r="BBS16" i="2"/>
  <c r="BBO16" i="2"/>
  <c r="BBK16" i="2"/>
  <c r="BBG16" i="2"/>
  <c r="BBC16" i="2"/>
  <c r="BAY16" i="2"/>
  <c r="BAU16" i="2"/>
  <c r="BAQ16" i="2"/>
  <c r="BAM16" i="2"/>
  <c r="BAI16" i="2"/>
  <c r="BAE16" i="2"/>
  <c r="BAA16" i="2"/>
  <c r="BHM16" i="2"/>
  <c r="BHB16" i="2"/>
  <c r="BGW16" i="2"/>
  <c r="BGL16" i="2"/>
  <c r="BGG16" i="2"/>
  <c r="BFV16" i="2"/>
  <c r="BFQ16" i="2"/>
  <c r="BFF16" i="2"/>
  <c r="BFA16" i="2"/>
  <c r="BMS16" i="2"/>
  <c r="BMK16" i="2"/>
  <c r="BMC16" i="2"/>
  <c r="BLU16" i="2"/>
  <c r="BLM16" i="2"/>
  <c r="BLE16" i="2"/>
  <c r="BKW16" i="2"/>
  <c r="BKO16" i="2"/>
  <c r="BKG16" i="2"/>
  <c r="BPD16" i="2"/>
  <c r="BOT16" i="2"/>
  <c r="BNX16" i="2"/>
  <c r="BNN16" i="2"/>
  <c r="BPF15" i="2"/>
  <c r="BMP15" i="2"/>
  <c r="BJZ15" i="2"/>
  <c r="BHJ15" i="2"/>
  <c r="BOT15" i="2"/>
  <c r="BMD15" i="2"/>
  <c r="BJN15" i="2"/>
  <c r="BGX15" i="2"/>
  <c r="BOH15" i="2"/>
  <c r="BLR15" i="2"/>
  <c r="BJB15" i="2"/>
  <c r="BGL15" i="2"/>
  <c r="BNV15" i="2"/>
  <c r="BLF15" i="2"/>
  <c r="BIP15" i="2"/>
  <c r="BFZ15" i="2"/>
  <c r="BNJ15" i="2"/>
  <c r="BKT15" i="2"/>
  <c r="BID15" i="2"/>
  <c r="BFN15" i="2"/>
  <c r="BNB15" i="2"/>
  <c r="BKL15" i="2"/>
  <c r="BHV15" i="2"/>
  <c r="BFF15" i="2"/>
  <c r="BCJ15" i="2"/>
  <c r="BPI15" i="2"/>
  <c r="BMS15" i="2"/>
  <c r="BKC15" i="2"/>
  <c r="BHM15" i="2"/>
  <c r="BPE15" i="2"/>
  <c r="BMO15" i="2"/>
  <c r="BJY15" i="2"/>
  <c r="BHI15" i="2"/>
  <c r="BPA15" i="2"/>
  <c r="BMK15" i="2"/>
  <c r="BJU15" i="2"/>
  <c r="BHE15" i="2"/>
  <c r="BOW15" i="2"/>
  <c r="BMG15" i="2"/>
  <c r="BJQ15" i="2"/>
  <c r="BHA15" i="2"/>
  <c r="BOS15" i="2"/>
  <c r="BMC15" i="2"/>
  <c r="BJM15" i="2"/>
  <c r="BGW15" i="2"/>
  <c r="BOO15" i="2"/>
  <c r="BLY15" i="2"/>
  <c r="BJI15" i="2"/>
  <c r="BGS15" i="2"/>
  <c r="BOK15" i="2"/>
  <c r="BLU15" i="2"/>
  <c r="BJE15" i="2"/>
  <c r="BGO15" i="2"/>
  <c r="BOG15" i="2"/>
  <c r="BLQ15" i="2"/>
  <c r="BJA15" i="2"/>
  <c r="BGK15" i="2"/>
  <c r="BOC15" i="2"/>
  <c r="BLM15" i="2"/>
  <c r="BIW15" i="2"/>
  <c r="BGG15" i="2"/>
  <c r="BNY15" i="2"/>
  <c r="BLI15" i="2"/>
  <c r="BIS15" i="2"/>
  <c r="BGC15" i="2"/>
  <c r="BNU15" i="2"/>
  <c r="BLE15" i="2"/>
  <c r="BIO15" i="2"/>
  <c r="BFY15" i="2"/>
  <c r="BNQ15" i="2"/>
  <c r="BLA15" i="2"/>
  <c r="BIK15" i="2"/>
  <c r="BFU15" i="2"/>
  <c r="BNM15" i="2"/>
  <c r="BKW15" i="2"/>
  <c r="BIG15" i="2"/>
  <c r="BFQ15" i="2"/>
  <c r="BNI15" i="2"/>
  <c r="BKS15" i="2"/>
  <c r="BIC15" i="2"/>
  <c r="BFM15" i="2"/>
  <c r="BNE15" i="2"/>
  <c r="BKO15" i="2"/>
  <c r="BHY15" i="2"/>
  <c r="BFI15" i="2"/>
  <c r="BNA15" i="2"/>
  <c r="BKK15" i="2"/>
  <c r="BHU15" i="2"/>
  <c r="BFE15" i="2"/>
  <c r="BMW15" i="2"/>
  <c r="BKG15" i="2"/>
  <c r="BHQ15" i="2"/>
  <c r="BFA15" i="2"/>
  <c r="BCI15" i="2"/>
  <c r="BBX15" i="2"/>
  <c r="BBS15" i="2"/>
  <c r="BBC15" i="2"/>
  <c r="BAR15" i="2"/>
  <c r="BAM15" i="2"/>
  <c r="BPB15" i="2"/>
  <c r="BML15" i="2"/>
  <c r="BJV15" i="2"/>
  <c r="BHF15" i="2"/>
  <c r="BOP15" i="2"/>
  <c r="BLZ15" i="2"/>
  <c r="BJJ15" i="2"/>
  <c r="BGT15" i="2"/>
  <c r="BOD15" i="2"/>
  <c r="BLN15" i="2"/>
  <c r="BIX15" i="2"/>
  <c r="BGH15" i="2"/>
  <c r="BNR15" i="2"/>
  <c r="BLB15" i="2"/>
  <c r="BIL15" i="2"/>
  <c r="BFV15" i="2"/>
  <c r="BMX15" i="2"/>
  <c r="BKH15" i="2"/>
  <c r="BHR15" i="2"/>
  <c r="BFB15" i="2"/>
  <c r="BCE15" i="2"/>
  <c r="BBT15" i="2"/>
  <c r="BAY15" i="2"/>
  <c r="BAN15" i="2"/>
  <c r="BPH15" i="2"/>
  <c r="BMR15" i="2"/>
  <c r="BKB15" i="2"/>
  <c r="BHL15" i="2"/>
  <c r="BJX15" i="2"/>
  <c r="BHH15" i="2"/>
  <c r="BPD15" i="2"/>
  <c r="BMN15" i="2"/>
  <c r="BOZ15" i="2"/>
  <c r="BMJ15" i="2"/>
  <c r="BJT15" i="2"/>
  <c r="BHD15" i="2"/>
  <c r="BJP15" i="2"/>
  <c r="BGZ15" i="2"/>
  <c r="BOV15" i="2"/>
  <c r="BMF15" i="2"/>
  <c r="BOR15" i="2"/>
  <c r="BMB15" i="2"/>
  <c r="BJL15" i="2"/>
  <c r="BGV15" i="2"/>
  <c r="BJH15" i="2"/>
  <c r="BGR15" i="2"/>
  <c r="BON15" i="2"/>
  <c r="BLX15" i="2"/>
  <c r="BOJ15" i="2"/>
  <c r="BLT15" i="2"/>
  <c r="BJD15" i="2"/>
  <c r="BGN15" i="2"/>
  <c r="BIZ15" i="2"/>
  <c r="BGJ15" i="2"/>
  <c r="BOF15" i="2"/>
  <c r="BLP15" i="2"/>
  <c r="BOB15" i="2"/>
  <c r="BLL15" i="2"/>
  <c r="BIV15" i="2"/>
  <c r="BGF15" i="2"/>
  <c r="BIR15" i="2"/>
  <c r="BGB15" i="2"/>
  <c r="BNX15" i="2"/>
  <c r="BLH15" i="2"/>
  <c r="BNT15" i="2"/>
  <c r="BLD15" i="2"/>
  <c r="BIN15" i="2"/>
  <c r="BFX15" i="2"/>
  <c r="BIJ15" i="2"/>
  <c r="BFT15" i="2"/>
  <c r="BNP15" i="2"/>
  <c r="BKZ15" i="2"/>
  <c r="BNL15" i="2"/>
  <c r="BKV15" i="2"/>
  <c r="BIF15" i="2"/>
  <c r="BFP15" i="2"/>
  <c r="BIB15" i="2"/>
  <c r="BFL15" i="2"/>
  <c r="BNH15" i="2"/>
  <c r="BKR15" i="2"/>
  <c r="BND15" i="2"/>
  <c r="BKN15" i="2"/>
  <c r="BHX15" i="2"/>
  <c r="BFH15" i="2"/>
  <c r="BHT15" i="2"/>
  <c r="BFD15" i="2"/>
  <c r="BMZ15" i="2"/>
  <c r="BKJ15" i="2"/>
  <c r="BMV15" i="2"/>
  <c r="BKF15" i="2"/>
  <c r="BHP15" i="2"/>
  <c r="BEZ15" i="2"/>
  <c r="BCH15" i="2"/>
  <c r="BBW15" i="2"/>
  <c r="BBR15" i="2"/>
  <c r="BBL15" i="2"/>
  <c r="BBG15" i="2"/>
  <c r="BBB15" i="2"/>
  <c r="BAV15" i="2"/>
  <c r="BAQ15" i="2"/>
  <c r="BAL15" i="2"/>
  <c r="BAF15" i="2"/>
  <c r="BAA15" i="2"/>
  <c r="BOX15" i="2"/>
  <c r="BMH15" i="2"/>
  <c r="BJR15" i="2"/>
  <c r="BHB15" i="2"/>
  <c r="BOL15" i="2"/>
  <c r="BLV15" i="2"/>
  <c r="BJF15" i="2"/>
  <c r="BGP15" i="2"/>
  <c r="BNZ15" i="2"/>
  <c r="BLJ15" i="2"/>
  <c r="BIT15" i="2"/>
  <c r="BGD15" i="2"/>
  <c r="BNN15" i="2"/>
  <c r="BKX15" i="2"/>
  <c r="BIH15" i="2"/>
  <c r="BFR15" i="2"/>
  <c r="BNF15" i="2"/>
  <c r="BKP15" i="2"/>
  <c r="BHZ15" i="2"/>
  <c r="BFJ15" i="2"/>
  <c r="BBO15" i="2"/>
  <c r="BAI15" i="2"/>
  <c r="BCG15" i="2"/>
  <c r="BCC15" i="2"/>
  <c r="BBY15" i="2"/>
  <c r="BBU15" i="2"/>
  <c r="BBQ15" i="2"/>
  <c r="BBM15" i="2"/>
  <c r="BBI15" i="2"/>
  <c r="BBE15" i="2"/>
  <c r="BBA15" i="2"/>
  <c r="BAW15" i="2"/>
  <c r="BAS15" i="2"/>
  <c r="BAO15" i="2"/>
  <c r="BAK15" i="2"/>
  <c r="BAG15" i="2"/>
  <c r="BAC15" i="2"/>
  <c r="BCF15" i="2"/>
  <c r="BCA15" i="2"/>
  <c r="BBV15" i="2"/>
  <c r="BBP15" i="2"/>
  <c r="BBK15" i="2"/>
  <c r="BBF15" i="2"/>
  <c r="BAZ15" i="2"/>
  <c r="BAU15" i="2"/>
  <c r="BAP15" i="2"/>
  <c r="BAJ15" i="2"/>
  <c r="BAE15" i="2"/>
  <c r="AZZ15" i="2"/>
  <c r="BMM15" i="2"/>
  <c r="BME15" i="2"/>
  <c r="BLW15" i="2"/>
  <c r="BLO15" i="2"/>
  <c r="BLG15" i="2"/>
  <c r="BKY15" i="2"/>
  <c r="BKQ15" i="2"/>
  <c r="BKI15" i="2"/>
  <c r="BPC15" i="2"/>
  <c r="BOU15" i="2"/>
  <c r="BOM15" i="2"/>
  <c r="BOE15" i="2"/>
  <c r="BNW15" i="2"/>
  <c r="BNO15" i="2"/>
  <c r="BNG15" i="2"/>
  <c r="BMY15" i="2"/>
  <c r="BPH11" i="2"/>
  <c r="BMR11" i="2"/>
  <c r="BKB11" i="2"/>
  <c r="BHL11" i="2"/>
  <c r="BPD11" i="2"/>
  <c r="BCH11" i="2"/>
  <c r="BJX11" i="2"/>
  <c r="BMN11" i="2"/>
  <c r="BHH11" i="2"/>
  <c r="BCG11" i="2"/>
  <c r="BOZ11" i="2"/>
  <c r="BMJ11" i="2"/>
  <c r="BCD11" i="2"/>
  <c r="BJT11" i="2"/>
  <c r="BCC11" i="2"/>
  <c r="BHD11" i="2"/>
  <c r="BOV11" i="2"/>
  <c r="BBZ11" i="2"/>
  <c r="BJP11" i="2"/>
  <c r="BMF11" i="2"/>
  <c r="BGZ11" i="2"/>
  <c r="BBY11" i="2"/>
  <c r="BOR11" i="2"/>
  <c r="BMB11" i="2"/>
  <c r="BBV11" i="2"/>
  <c r="BJL11" i="2"/>
  <c r="BBU11" i="2"/>
  <c r="BGV11" i="2"/>
  <c r="BON11" i="2"/>
  <c r="BBR11" i="2"/>
  <c r="BJH11" i="2"/>
  <c r="BLX11" i="2"/>
  <c r="BGR11" i="2"/>
  <c r="BBQ11" i="2"/>
  <c r="BOJ11" i="2"/>
  <c r="BLT11" i="2"/>
  <c r="BBN11" i="2"/>
  <c r="BJD11" i="2"/>
  <c r="BBM11" i="2"/>
  <c r="BGN11" i="2"/>
  <c r="BOF11" i="2"/>
  <c r="BBJ11" i="2"/>
  <c r="BIZ11" i="2"/>
  <c r="BLP11" i="2"/>
  <c r="BGJ11" i="2"/>
  <c r="BBI11" i="2"/>
  <c r="BOB11" i="2"/>
  <c r="BLL11" i="2"/>
  <c r="BBF11" i="2"/>
  <c r="BIV11" i="2"/>
  <c r="BBE11" i="2"/>
  <c r="BGF11" i="2"/>
  <c r="BNX11" i="2"/>
  <c r="BBB11" i="2"/>
  <c r="BIR11" i="2"/>
  <c r="BLH11" i="2"/>
  <c r="BGB11" i="2"/>
  <c r="BBA11" i="2"/>
  <c r="BNT11" i="2"/>
  <c r="BLD11" i="2"/>
  <c r="BAX11" i="2"/>
  <c r="BIN11" i="2"/>
  <c r="BAW11" i="2"/>
  <c r="BFX11" i="2"/>
  <c r="BNP11" i="2"/>
  <c r="BAT11" i="2"/>
  <c r="BIJ11" i="2"/>
  <c r="BKZ11" i="2"/>
  <c r="BFT11" i="2"/>
  <c r="BAS11" i="2"/>
  <c r="BNL11" i="2"/>
  <c r="BKV11" i="2"/>
  <c r="BAP11" i="2"/>
  <c r="BIF11" i="2"/>
  <c r="BAO11" i="2"/>
  <c r="BFP11" i="2"/>
  <c r="BNH11" i="2"/>
  <c r="BAL11" i="2"/>
  <c r="BIB11" i="2"/>
  <c r="BKR11" i="2"/>
  <c r="BFL11" i="2"/>
  <c r="BAK11" i="2"/>
  <c r="BND11" i="2"/>
  <c r="BKN11" i="2"/>
  <c r="BAH11" i="2"/>
  <c r="BHX11" i="2"/>
  <c r="BAG11" i="2"/>
  <c r="BFH11" i="2"/>
  <c r="BMZ11" i="2"/>
  <c r="BAD11" i="2"/>
  <c r="BHT11" i="2"/>
  <c r="BKJ11" i="2"/>
  <c r="BFD11" i="2"/>
  <c r="BAC11" i="2"/>
  <c r="BMV11" i="2"/>
  <c r="BKF11" i="2"/>
  <c r="AZZ11" i="2"/>
  <c r="BHP11" i="2"/>
  <c r="BEZ11" i="2"/>
  <c r="BMS11" i="2"/>
  <c r="BPI11" i="2"/>
  <c r="BKC11" i="2"/>
  <c r="BHM11" i="2"/>
  <c r="BMO11" i="2"/>
  <c r="BPE11" i="2"/>
  <c r="BCI11" i="2"/>
  <c r="BJY11" i="2"/>
  <c r="BHI11" i="2"/>
  <c r="BMK11" i="2"/>
  <c r="BPA11" i="2"/>
  <c r="BCE11" i="2"/>
  <c r="BJU11" i="2"/>
  <c r="BHE11" i="2"/>
  <c r="BMG11" i="2"/>
  <c r="BOW11" i="2"/>
  <c r="BCA11" i="2"/>
  <c r="BJQ11" i="2"/>
  <c r="BHA11" i="2"/>
  <c r="BMC11" i="2"/>
  <c r="BOS11" i="2"/>
  <c r="BBW11" i="2"/>
  <c r="BJM11" i="2"/>
  <c r="BGW11" i="2"/>
  <c r="BLY11" i="2"/>
  <c r="BOO11" i="2"/>
  <c r="BBS11" i="2"/>
  <c r="BJI11" i="2"/>
  <c r="BGS11" i="2"/>
  <c r="BLU11" i="2"/>
  <c r="BOK11" i="2"/>
  <c r="BBO11" i="2"/>
  <c r="BJE11" i="2"/>
  <c r="BGO11" i="2"/>
  <c r="BLQ11" i="2"/>
  <c r="BOG11" i="2"/>
  <c r="BBK11" i="2"/>
  <c r="BJA11" i="2"/>
  <c r="BGK11" i="2"/>
  <c r="BLM11" i="2"/>
  <c r="BOC11" i="2"/>
  <c r="BBG11" i="2"/>
  <c r="BIW11" i="2"/>
  <c r="BGG11" i="2"/>
  <c r="BLI11" i="2"/>
  <c r="BNY11" i="2"/>
  <c r="BBC11" i="2"/>
  <c r="BIS11" i="2"/>
  <c r="BGC11" i="2"/>
  <c r="BLE11" i="2"/>
  <c r="BNU11" i="2"/>
  <c r="BAY11" i="2"/>
  <c r="BIO11" i="2"/>
  <c r="BFY11" i="2"/>
  <c r="BLA11" i="2"/>
  <c r="BNQ11" i="2"/>
  <c r="BAU11" i="2"/>
  <c r="BIK11" i="2"/>
  <c r="BFU11" i="2"/>
  <c r="BKW11" i="2"/>
  <c r="BNM11" i="2"/>
  <c r="BAQ11" i="2"/>
  <c r="BIG11" i="2"/>
  <c r="BFQ11" i="2"/>
  <c r="BKS11" i="2"/>
  <c r="BNI11" i="2"/>
  <c r="BAM11" i="2"/>
  <c r="BIC11" i="2"/>
  <c r="BFM11" i="2"/>
  <c r="BKO11" i="2"/>
  <c r="BNE11" i="2"/>
  <c r="BAI11" i="2"/>
  <c r="BHY11" i="2"/>
  <c r="BFI11" i="2"/>
  <c r="BKK11" i="2"/>
  <c r="BNA11" i="2"/>
  <c r="BAE11" i="2"/>
  <c r="BHU11" i="2"/>
  <c r="BFE11" i="2"/>
  <c r="BKG11" i="2"/>
  <c r="BMW11" i="2"/>
  <c r="BAA11" i="2"/>
  <c r="BHQ11" i="2"/>
  <c r="BFA11" i="2"/>
  <c r="BHK11" i="2"/>
  <c r="BHG11" i="2"/>
  <c r="BHC11" i="2"/>
  <c r="BGY11" i="2"/>
  <c r="BGU11" i="2"/>
  <c r="BGQ11" i="2"/>
  <c r="BGM11" i="2"/>
  <c r="BGI11" i="2"/>
  <c r="BGE11" i="2"/>
  <c r="BGA11" i="2"/>
  <c r="BFW11" i="2"/>
  <c r="BFS11" i="2"/>
  <c r="BFO11" i="2"/>
  <c r="BFK11" i="2"/>
  <c r="BFG11" i="2"/>
  <c r="BFC11" i="2"/>
  <c r="BMM11" i="2"/>
  <c r="BME11" i="2"/>
  <c r="BLW11" i="2"/>
  <c r="BLO11" i="2"/>
  <c r="BLG11" i="2"/>
  <c r="BKY11" i="2"/>
  <c r="BKQ11" i="2"/>
  <c r="BKI11" i="2"/>
  <c r="BPG11" i="2"/>
  <c r="BOY11" i="2"/>
  <c r="BOQ11" i="2"/>
  <c r="BOI11" i="2"/>
  <c r="BOA11" i="2"/>
  <c r="BNS11" i="2"/>
  <c r="BNK11" i="2"/>
  <c r="BNC11" i="2"/>
  <c r="BHJ11" i="2"/>
  <c r="BHF11" i="2"/>
  <c r="BHB11" i="2"/>
  <c r="BGX11" i="2"/>
  <c r="BGT11" i="2"/>
  <c r="BGP11" i="2"/>
  <c r="BGL11" i="2"/>
  <c r="BGH11" i="2"/>
  <c r="BGD11" i="2"/>
  <c r="BFZ11" i="2"/>
  <c r="BFV11" i="2"/>
  <c r="BFR11" i="2"/>
  <c r="BFN11" i="2"/>
  <c r="BFJ11" i="2"/>
  <c r="BFF11" i="2"/>
  <c r="BFB11" i="2"/>
  <c r="BPF11" i="2"/>
  <c r="BOX11" i="2"/>
  <c r="BOP11" i="2"/>
  <c r="BOH11" i="2"/>
  <c r="BNZ11" i="2"/>
  <c r="BNR11" i="2"/>
  <c r="BNJ11" i="2"/>
  <c r="BNB11" i="2"/>
  <c r="BPI13" i="2"/>
  <c r="BMS13" i="2"/>
  <c r="BHM13" i="2"/>
  <c r="BKC13" i="2"/>
  <c r="BPE13" i="2"/>
  <c r="BMO13" i="2"/>
  <c r="BJY13" i="2"/>
  <c r="BHI13" i="2"/>
  <c r="BPA13" i="2"/>
  <c r="BMK13" i="2"/>
  <c r="BJU13" i="2"/>
  <c r="BHE13" i="2"/>
  <c r="BOW13" i="2"/>
  <c r="BMG13" i="2"/>
  <c r="BHA13" i="2"/>
  <c r="BJQ13" i="2"/>
  <c r="BOS13" i="2"/>
  <c r="BMC13" i="2"/>
  <c r="BGW13" i="2"/>
  <c r="BJM13" i="2"/>
  <c r="BOO13" i="2"/>
  <c r="BLY13" i="2"/>
  <c r="BJI13" i="2"/>
  <c r="BGS13" i="2"/>
  <c r="BOK13" i="2"/>
  <c r="BLU13" i="2"/>
  <c r="BJE13" i="2"/>
  <c r="BGO13" i="2"/>
  <c r="BOG13" i="2"/>
  <c r="BLQ13" i="2"/>
  <c r="BGK13" i="2"/>
  <c r="BJA13" i="2"/>
  <c r="BOC13" i="2"/>
  <c r="BLM13" i="2"/>
  <c r="BGG13" i="2"/>
  <c r="BIW13" i="2"/>
  <c r="BNY13" i="2"/>
  <c r="BLI13" i="2"/>
  <c r="BIS13" i="2"/>
  <c r="BGC13" i="2"/>
  <c r="BNU13" i="2"/>
  <c r="BLE13" i="2"/>
  <c r="BIO13" i="2"/>
  <c r="BFY13" i="2"/>
  <c r="BNQ13" i="2"/>
  <c r="BLA13" i="2"/>
  <c r="BFU13" i="2"/>
  <c r="BIK13" i="2"/>
  <c r="BNM13" i="2"/>
  <c r="BKW13" i="2"/>
  <c r="BFQ13" i="2"/>
  <c r="BIG13" i="2"/>
  <c r="BNI13" i="2"/>
  <c r="BKS13" i="2"/>
  <c r="BIC13" i="2"/>
  <c r="BFM13" i="2"/>
  <c r="BNE13" i="2"/>
  <c r="BKO13" i="2"/>
  <c r="BHY13" i="2"/>
  <c r="BFI13" i="2"/>
  <c r="BNA13" i="2"/>
  <c r="BKK13" i="2"/>
  <c r="BFE13" i="2"/>
  <c r="BHU13" i="2"/>
  <c r="BMW13" i="2"/>
  <c r="BKG13" i="2"/>
  <c r="BFA13" i="2"/>
  <c r="BHQ13" i="2"/>
  <c r="BKB13" i="2"/>
  <c r="BHL13" i="2"/>
  <c r="BPH13" i="2"/>
  <c r="BMR13" i="2"/>
  <c r="BJX13" i="2"/>
  <c r="BPD13" i="2"/>
  <c r="BMN13" i="2"/>
  <c r="BHH13" i="2"/>
  <c r="BJT13" i="2"/>
  <c r="BOZ13" i="2"/>
  <c r="BMJ13" i="2"/>
  <c r="BHD13" i="2"/>
  <c r="BJP13" i="2"/>
  <c r="BOV13" i="2"/>
  <c r="BMF13" i="2"/>
  <c r="BGZ13" i="2"/>
  <c r="BJL13" i="2"/>
  <c r="BGV13" i="2"/>
  <c r="BOR13" i="2"/>
  <c r="BMB13" i="2"/>
  <c r="BJH13" i="2"/>
  <c r="BON13" i="2"/>
  <c r="BLX13" i="2"/>
  <c r="BGR13" i="2"/>
  <c r="BJD13" i="2"/>
  <c r="BOJ13" i="2"/>
  <c r="BLT13" i="2"/>
  <c r="BGN13" i="2"/>
  <c r="BIZ13" i="2"/>
  <c r="BOF13" i="2"/>
  <c r="BLP13" i="2"/>
  <c r="BGJ13" i="2"/>
  <c r="BIV13" i="2"/>
  <c r="BGF13" i="2"/>
  <c r="BOB13" i="2"/>
  <c r="BLL13" i="2"/>
  <c r="BIR13" i="2"/>
  <c r="BNX13" i="2"/>
  <c r="BLH13" i="2"/>
  <c r="BGB13" i="2"/>
  <c r="BIN13" i="2"/>
  <c r="BNT13" i="2"/>
  <c r="BLD13" i="2"/>
  <c r="BFX13" i="2"/>
  <c r="BIJ13" i="2"/>
  <c r="BNP13" i="2"/>
  <c r="BKZ13" i="2"/>
  <c r="BFT13" i="2"/>
  <c r="BIF13" i="2"/>
  <c r="BFP13" i="2"/>
  <c r="BNL13" i="2"/>
  <c r="BKV13" i="2"/>
  <c r="BIB13" i="2"/>
  <c r="BNH13" i="2"/>
  <c r="BKR13" i="2"/>
  <c r="BFL13" i="2"/>
  <c r="BHX13" i="2"/>
  <c r="BND13" i="2"/>
  <c r="BKN13" i="2"/>
  <c r="BFH13" i="2"/>
  <c r="BHT13" i="2"/>
  <c r="BMZ13" i="2"/>
  <c r="BKJ13" i="2"/>
  <c r="BFD13" i="2"/>
  <c r="BHP13" i="2"/>
  <c r="BEZ13" i="2"/>
  <c r="BMV13" i="2"/>
  <c r="BKF13" i="2"/>
  <c r="BPG13" i="2"/>
  <c r="BMQ13" i="2"/>
  <c r="BKA13" i="2"/>
  <c r="BHK13" i="2"/>
  <c r="BPC13" i="2"/>
  <c r="BMM13" i="2"/>
  <c r="BHG13" i="2"/>
  <c r="BJW13" i="2"/>
  <c r="BOY13" i="2"/>
  <c r="BMI13" i="2"/>
  <c r="BJS13" i="2"/>
  <c r="BHC13" i="2"/>
  <c r="BOU13" i="2"/>
  <c r="BME13" i="2"/>
  <c r="BJO13" i="2"/>
  <c r="BGY13" i="2"/>
  <c r="BOQ13" i="2"/>
  <c r="BMA13" i="2"/>
  <c r="BJK13" i="2"/>
  <c r="BGU13" i="2"/>
  <c r="BOM13" i="2"/>
  <c r="BLW13" i="2"/>
  <c r="BJG13" i="2"/>
  <c r="BGQ13" i="2"/>
  <c r="BOI13" i="2"/>
  <c r="BLS13" i="2"/>
  <c r="BGM13" i="2"/>
  <c r="BJC13" i="2"/>
  <c r="BOE13" i="2"/>
  <c r="BLO13" i="2"/>
  <c r="BIY13" i="2"/>
  <c r="BGI13" i="2"/>
  <c r="BOA13" i="2"/>
  <c r="BLK13" i="2"/>
  <c r="BIU13" i="2"/>
  <c r="BGE13" i="2"/>
  <c r="BNW13" i="2"/>
  <c r="BLG13" i="2"/>
  <c r="BIQ13" i="2"/>
  <c r="BGA13" i="2"/>
  <c r="BNS13" i="2"/>
  <c r="BLC13" i="2"/>
  <c r="BFW13" i="2"/>
  <c r="BIM13" i="2"/>
  <c r="BNO13" i="2"/>
  <c r="BKY13" i="2"/>
  <c r="BII13" i="2"/>
  <c r="BFS13" i="2"/>
  <c r="BNK13" i="2"/>
  <c r="BKU13" i="2"/>
  <c r="BIE13" i="2"/>
  <c r="BFO13" i="2"/>
  <c r="BNG13" i="2"/>
  <c r="BKQ13" i="2"/>
  <c r="BIA13" i="2"/>
  <c r="BFK13" i="2"/>
  <c r="BNC13" i="2"/>
  <c r="BKM13" i="2"/>
  <c r="BFG13" i="2"/>
  <c r="BHW13" i="2"/>
  <c r="BMY13" i="2"/>
  <c r="BKI13" i="2"/>
  <c r="BHS13" i="2"/>
  <c r="BFC13" i="2"/>
  <c r="BCI13" i="2"/>
  <c r="BCE13" i="2"/>
  <c r="BCA13" i="2"/>
  <c r="BBW13" i="2"/>
  <c r="BBS13" i="2"/>
  <c r="BBO13" i="2"/>
  <c r="BBK13" i="2"/>
  <c r="BBG13" i="2"/>
  <c r="BBC13" i="2"/>
  <c r="BAY13" i="2"/>
  <c r="BAU13" i="2"/>
  <c r="BAQ13" i="2"/>
  <c r="BAM13" i="2"/>
  <c r="BAI13" i="2"/>
  <c r="BAE13" i="2"/>
  <c r="BAA13" i="2"/>
  <c r="BHJ13" i="2"/>
  <c r="BPF13" i="2"/>
  <c r="BMP13" i="2"/>
  <c r="BJZ13" i="2"/>
  <c r="BHF13" i="2"/>
  <c r="BPB13" i="2"/>
  <c r="BML13" i="2"/>
  <c r="BJV13" i="2"/>
  <c r="BHB13" i="2"/>
  <c r="BOX13" i="2"/>
  <c r="BMH13" i="2"/>
  <c r="BJR13" i="2"/>
  <c r="BGX13" i="2"/>
  <c r="BOT13" i="2"/>
  <c r="BMD13" i="2"/>
  <c r="BJN13" i="2"/>
  <c r="BGT13" i="2"/>
  <c r="BOP13" i="2"/>
  <c r="BLZ13" i="2"/>
  <c r="BJJ13" i="2"/>
  <c r="BGP13" i="2"/>
  <c r="BOL13" i="2"/>
  <c r="BLV13" i="2"/>
  <c r="BJF13" i="2"/>
  <c r="BGL13" i="2"/>
  <c r="BOH13" i="2"/>
  <c r="BLR13" i="2"/>
  <c r="BJB13" i="2"/>
  <c r="BGH13" i="2"/>
  <c r="BOD13" i="2"/>
  <c r="BLN13" i="2"/>
  <c r="BIX13" i="2"/>
  <c r="BGD13" i="2"/>
  <c r="BNZ13" i="2"/>
  <c r="BLJ13" i="2"/>
  <c r="BIT13" i="2"/>
  <c r="BFZ13" i="2"/>
  <c r="BNV13" i="2"/>
  <c r="BLF13" i="2"/>
  <c r="BIP13" i="2"/>
  <c r="BFV13" i="2"/>
  <c r="BNR13" i="2"/>
  <c r="BLB13" i="2"/>
  <c r="BIL13" i="2"/>
  <c r="BFR13" i="2"/>
  <c r="BNN13" i="2"/>
  <c r="BKX13" i="2"/>
  <c r="BIH13" i="2"/>
  <c r="BFN13" i="2"/>
  <c r="BNJ13" i="2"/>
  <c r="BKT13" i="2"/>
  <c r="BID13" i="2"/>
  <c r="BFJ13" i="2"/>
  <c r="BNF13" i="2"/>
  <c r="BKP13" i="2"/>
  <c r="BHZ13" i="2"/>
  <c r="BFF13" i="2"/>
  <c r="BNB13" i="2"/>
  <c r="BKL13" i="2"/>
  <c r="BHV13" i="2"/>
  <c r="BFB13" i="2"/>
  <c r="BMX13" i="2"/>
  <c r="BKH13" i="2"/>
  <c r="BHR13" i="2"/>
  <c r="BCH13" i="2"/>
  <c r="BCD13" i="2"/>
  <c r="BBZ13" i="2"/>
  <c r="BBV13" i="2"/>
  <c r="BBR13" i="2"/>
  <c r="BBN13" i="2"/>
  <c r="BBJ13" i="2"/>
  <c r="BBF13" i="2"/>
  <c r="BBB13" i="2"/>
  <c r="BAX13" i="2"/>
  <c r="BAT13" i="2"/>
  <c r="BAP13" i="2"/>
  <c r="BAL13" i="2"/>
  <c r="BAH13" i="2"/>
  <c r="BAD13" i="2"/>
  <c r="AZZ13" i="2"/>
  <c r="BPI12" i="2"/>
  <c r="BMS12" i="2"/>
  <c r="BHM12" i="2"/>
  <c r="BKC12" i="2"/>
  <c r="BPE12" i="2"/>
  <c r="BMO12" i="2"/>
  <c r="BHI12" i="2"/>
  <c r="BJY12" i="2"/>
  <c r="BPA12" i="2"/>
  <c r="BMK12" i="2"/>
  <c r="BHE12" i="2"/>
  <c r="BJU12" i="2"/>
  <c r="BOW12" i="2"/>
  <c r="BMG12" i="2"/>
  <c r="BHA12" i="2"/>
  <c r="BJQ12" i="2"/>
  <c r="BOS12" i="2"/>
  <c r="BMC12" i="2"/>
  <c r="BGW12" i="2"/>
  <c r="BJM12" i="2"/>
  <c r="BOO12" i="2"/>
  <c r="BLY12" i="2"/>
  <c r="BGS12" i="2"/>
  <c r="BBS12" i="2"/>
  <c r="BJI12" i="2"/>
  <c r="BOK12" i="2"/>
  <c r="BLU12" i="2"/>
  <c r="BGO12" i="2"/>
  <c r="BJE12" i="2"/>
  <c r="BBO12" i="2"/>
  <c r="BOG12" i="2"/>
  <c r="BLQ12" i="2"/>
  <c r="BGK12" i="2"/>
  <c r="BBK12" i="2"/>
  <c r="BJA12" i="2"/>
  <c r="BOC12" i="2"/>
  <c r="BLM12" i="2"/>
  <c r="BGG12" i="2"/>
  <c r="BIW12" i="2"/>
  <c r="BBG12" i="2"/>
  <c r="BNY12" i="2"/>
  <c r="BLI12" i="2"/>
  <c r="BGC12" i="2"/>
  <c r="BBC12" i="2"/>
  <c r="BIS12" i="2"/>
  <c r="BNU12" i="2"/>
  <c r="BLE12" i="2"/>
  <c r="BFY12" i="2"/>
  <c r="BIO12" i="2"/>
  <c r="BAY12" i="2"/>
  <c r="BNQ12" i="2"/>
  <c r="BLA12" i="2"/>
  <c r="BFU12" i="2"/>
  <c r="BAU12" i="2"/>
  <c r="BIK12" i="2"/>
  <c r="BNM12" i="2"/>
  <c r="BKW12" i="2"/>
  <c r="BFQ12" i="2"/>
  <c r="BIG12" i="2"/>
  <c r="BAQ12" i="2"/>
  <c r="BNI12" i="2"/>
  <c r="BKS12" i="2"/>
  <c r="BFM12" i="2"/>
  <c r="BAM12" i="2"/>
  <c r="BIC12" i="2"/>
  <c r="BNE12" i="2"/>
  <c r="BKO12" i="2"/>
  <c r="BFI12" i="2"/>
  <c r="BAI12" i="2"/>
  <c r="BHY12" i="2"/>
  <c r="BNA12" i="2"/>
  <c r="BKK12" i="2"/>
  <c r="BFE12" i="2"/>
  <c r="BAE12" i="2"/>
  <c r="BHU12" i="2"/>
  <c r="BMW12" i="2"/>
  <c r="BKG12" i="2"/>
  <c r="BFA12" i="2"/>
  <c r="BAA12" i="2"/>
  <c r="BHQ12" i="2"/>
  <c r="BCI12" i="2"/>
  <c r="BCA12" i="2"/>
  <c r="BMR12" i="2"/>
  <c r="BKB12" i="2"/>
  <c r="BPH12" i="2"/>
  <c r="BHL12" i="2"/>
  <c r="BMN12" i="2"/>
  <c r="BJX12" i="2"/>
  <c r="BCH12" i="2"/>
  <c r="BPD12" i="2"/>
  <c r="BHH12" i="2"/>
  <c r="BMJ12" i="2"/>
  <c r="BJT12" i="2"/>
  <c r="BOZ12" i="2"/>
  <c r="BCD12" i="2"/>
  <c r="BHD12" i="2"/>
  <c r="BMF12" i="2"/>
  <c r="BJP12" i="2"/>
  <c r="BBZ12" i="2"/>
  <c r="BGZ12" i="2"/>
  <c r="BOV12" i="2"/>
  <c r="BMB12" i="2"/>
  <c r="BJL12" i="2"/>
  <c r="BBV12" i="2"/>
  <c r="BOR12" i="2"/>
  <c r="BGV12" i="2"/>
  <c r="BLX12" i="2"/>
  <c r="BJH12" i="2"/>
  <c r="BBR12" i="2"/>
  <c r="BON12" i="2"/>
  <c r="BGR12" i="2"/>
  <c r="BLT12" i="2"/>
  <c r="BJD12" i="2"/>
  <c r="BOJ12" i="2"/>
  <c r="BBN12" i="2"/>
  <c r="BGN12" i="2"/>
  <c r="BLP12" i="2"/>
  <c r="BIZ12" i="2"/>
  <c r="BBJ12" i="2"/>
  <c r="BGJ12" i="2"/>
  <c r="BOF12" i="2"/>
  <c r="BLL12" i="2"/>
  <c r="BIV12" i="2"/>
  <c r="BBF12" i="2"/>
  <c r="BOB12" i="2"/>
  <c r="BGF12" i="2"/>
  <c r="BLH12" i="2"/>
  <c r="BIR12" i="2"/>
  <c r="BBB12" i="2"/>
  <c r="BNX12" i="2"/>
  <c r="BGB12" i="2"/>
  <c r="BLD12" i="2"/>
  <c r="BIN12" i="2"/>
  <c r="BNT12" i="2"/>
  <c r="BAX12" i="2"/>
  <c r="BFX12" i="2"/>
  <c r="BKZ12" i="2"/>
  <c r="BIJ12" i="2"/>
  <c r="BAT12" i="2"/>
  <c r="BFT12" i="2"/>
  <c r="BNP12" i="2"/>
  <c r="BKV12" i="2"/>
  <c r="BIF12" i="2"/>
  <c r="BAP12" i="2"/>
  <c r="BNL12" i="2"/>
  <c r="BFP12" i="2"/>
  <c r="BKR12" i="2"/>
  <c r="BIB12" i="2"/>
  <c r="BAL12" i="2"/>
  <c r="BNH12" i="2"/>
  <c r="BFL12" i="2"/>
  <c r="BKN12" i="2"/>
  <c r="BHX12" i="2"/>
  <c r="BAH12" i="2"/>
  <c r="BND12" i="2"/>
  <c r="BFH12" i="2"/>
  <c r="BKJ12" i="2"/>
  <c r="BHT12" i="2"/>
  <c r="BAD12" i="2"/>
  <c r="BFD12" i="2"/>
  <c r="BMZ12" i="2"/>
  <c r="BKF12" i="2"/>
  <c r="BHP12" i="2"/>
  <c r="AZZ12" i="2"/>
  <c r="BMV12" i="2"/>
  <c r="BEZ12" i="2"/>
  <c r="BPG12" i="2"/>
  <c r="BHK12" i="2"/>
  <c r="BKA12" i="2"/>
  <c r="BMQ12" i="2"/>
  <c r="BPC12" i="2"/>
  <c r="BHG12" i="2"/>
  <c r="BMM12" i="2"/>
  <c r="BJW12" i="2"/>
  <c r="BOY12" i="2"/>
  <c r="BHC12" i="2"/>
  <c r="BMI12" i="2"/>
  <c r="BJS12" i="2"/>
  <c r="BOU12" i="2"/>
  <c r="BGY12" i="2"/>
  <c r="BJO12" i="2"/>
  <c r="BME12" i="2"/>
  <c r="BOQ12" i="2"/>
  <c r="BGU12" i="2"/>
  <c r="BJK12" i="2"/>
  <c r="BMA12" i="2"/>
  <c r="BOM12" i="2"/>
  <c r="BGQ12" i="2"/>
  <c r="BLW12" i="2"/>
  <c r="BJG12" i="2"/>
  <c r="BBQ12" i="2"/>
  <c r="BOI12" i="2"/>
  <c r="BGM12" i="2"/>
  <c r="BLS12" i="2"/>
  <c r="BJC12" i="2"/>
  <c r="BBM12" i="2"/>
  <c r="BOE12" i="2"/>
  <c r="BGI12" i="2"/>
  <c r="BIY12" i="2"/>
  <c r="BLO12" i="2"/>
  <c r="BBI12" i="2"/>
  <c r="BOA12" i="2"/>
  <c r="BGE12" i="2"/>
  <c r="BIU12" i="2"/>
  <c r="BLK12" i="2"/>
  <c r="BBE12" i="2"/>
  <c r="BNW12" i="2"/>
  <c r="BGA12" i="2"/>
  <c r="BLG12" i="2"/>
  <c r="BIQ12" i="2"/>
  <c r="BBA12" i="2"/>
  <c r="BNS12" i="2"/>
  <c r="BFW12" i="2"/>
  <c r="BLC12" i="2"/>
  <c r="BIM12" i="2"/>
  <c r="BAW12" i="2"/>
  <c r="BNO12" i="2"/>
  <c r="BFS12" i="2"/>
  <c r="BII12" i="2"/>
  <c r="BKY12" i="2"/>
  <c r="BAS12" i="2"/>
  <c r="BNK12" i="2"/>
  <c r="BFO12" i="2"/>
  <c r="BIE12" i="2"/>
  <c r="BKU12" i="2"/>
  <c r="BAO12" i="2"/>
  <c r="BNG12" i="2"/>
  <c r="BFK12" i="2"/>
  <c r="BKQ12" i="2"/>
  <c r="BAK12" i="2"/>
  <c r="BIA12" i="2"/>
  <c r="BNC12" i="2"/>
  <c r="BFG12" i="2"/>
  <c r="BKM12" i="2"/>
  <c r="BHW12" i="2"/>
  <c r="BAG12" i="2"/>
  <c r="BMY12" i="2"/>
  <c r="BFC12" i="2"/>
  <c r="BAC12" i="2"/>
  <c r="BHS12" i="2"/>
  <c r="BKI12" i="2"/>
  <c r="BCE12" i="2"/>
  <c r="BBW12" i="2"/>
  <c r="BMP12" i="2"/>
  <c r="BPF12" i="2"/>
  <c r="BJZ12" i="2"/>
  <c r="BHJ12" i="2"/>
  <c r="BCJ12" i="2"/>
  <c r="BML12" i="2"/>
  <c r="BJV12" i="2"/>
  <c r="BPB12" i="2"/>
  <c r="BHF12" i="2"/>
  <c r="BCF12" i="2"/>
  <c r="BMH12" i="2"/>
  <c r="BOX12" i="2"/>
  <c r="BJR12" i="2"/>
  <c r="BHB12" i="2"/>
  <c r="BCB12" i="2"/>
  <c r="BMD12" i="2"/>
  <c r="BJN12" i="2"/>
  <c r="BOT12" i="2"/>
  <c r="BGX12" i="2"/>
  <c r="BBX12" i="2"/>
  <c r="BLZ12" i="2"/>
  <c r="BOP12" i="2"/>
  <c r="BJJ12" i="2"/>
  <c r="BGT12" i="2"/>
  <c r="BBT12" i="2"/>
  <c r="BLV12" i="2"/>
  <c r="BJF12" i="2"/>
  <c r="BOL12" i="2"/>
  <c r="BGP12" i="2"/>
  <c r="BBP12" i="2"/>
  <c r="BLR12" i="2"/>
  <c r="BOH12" i="2"/>
  <c r="BJB12" i="2"/>
  <c r="BGL12" i="2"/>
  <c r="BBL12" i="2"/>
  <c r="BLN12" i="2"/>
  <c r="BIX12" i="2"/>
  <c r="BOD12" i="2"/>
  <c r="BGH12" i="2"/>
  <c r="BBH12" i="2"/>
  <c r="BLJ12" i="2"/>
  <c r="BNZ12" i="2"/>
  <c r="BIT12" i="2"/>
  <c r="BGD12" i="2"/>
  <c r="BBD12" i="2"/>
  <c r="BLF12" i="2"/>
  <c r="BIP12" i="2"/>
  <c r="BNV12" i="2"/>
  <c r="BFZ12" i="2"/>
  <c r="BAZ12" i="2"/>
  <c r="BLB12" i="2"/>
  <c r="BNR12" i="2"/>
  <c r="BIL12" i="2"/>
  <c r="BFV12" i="2"/>
  <c r="BAV12" i="2"/>
  <c r="BKX12" i="2"/>
  <c r="BIH12" i="2"/>
  <c r="BNN12" i="2"/>
  <c r="BFR12" i="2"/>
  <c r="BAR12" i="2"/>
  <c r="BKT12" i="2"/>
  <c r="BNJ12" i="2"/>
  <c r="BID12" i="2"/>
  <c r="BAN12" i="2"/>
  <c r="BFN12" i="2"/>
  <c r="BKP12" i="2"/>
  <c r="BHZ12" i="2"/>
  <c r="BAJ12" i="2"/>
  <c r="BNF12" i="2"/>
  <c r="BFJ12" i="2"/>
  <c r="BKL12" i="2"/>
  <c r="BNB12" i="2"/>
  <c r="BHV12" i="2"/>
  <c r="BAF12" i="2"/>
  <c r="BFF12" i="2"/>
  <c r="BKH12" i="2"/>
  <c r="BHR12" i="2"/>
  <c r="BAB12" i="2"/>
  <c r="BMX12" i="2"/>
  <c r="BFB12" i="2"/>
  <c r="BCC12" i="2"/>
  <c r="BBU12" i="2"/>
  <c r="BMS8" i="2"/>
  <c r="BPI8" i="2"/>
  <c r="BKC8" i="2"/>
  <c r="BHM8" i="2"/>
  <c r="BPE8" i="2"/>
  <c r="BMO8" i="2"/>
  <c r="BJY8" i="2"/>
  <c r="BHI8" i="2"/>
  <c r="BMK8" i="2"/>
  <c r="BPA8" i="2"/>
  <c r="BJU8" i="2"/>
  <c r="BHE8" i="2"/>
  <c r="BOW8" i="2"/>
  <c r="BMG8" i="2"/>
  <c r="BJQ8" i="2"/>
  <c r="BHA8" i="2"/>
  <c r="BMC8" i="2"/>
  <c r="BOS8" i="2"/>
  <c r="BJM8" i="2"/>
  <c r="BGW8" i="2"/>
  <c r="BOO8" i="2"/>
  <c r="BLY8" i="2"/>
  <c r="BJI8" i="2"/>
  <c r="BGS8" i="2"/>
  <c r="BLU8" i="2"/>
  <c r="BOK8" i="2"/>
  <c r="BJE8" i="2"/>
  <c r="BGO8" i="2"/>
  <c r="BOG8" i="2"/>
  <c r="BLQ8" i="2"/>
  <c r="BJA8" i="2"/>
  <c r="BGK8" i="2"/>
  <c r="BLM8" i="2"/>
  <c r="BOC8" i="2"/>
  <c r="BIW8" i="2"/>
  <c r="BGG8" i="2"/>
  <c r="BNY8" i="2"/>
  <c r="BLI8" i="2"/>
  <c r="BIS8" i="2"/>
  <c r="BGC8" i="2"/>
  <c r="BLE8" i="2"/>
  <c r="BNU8" i="2"/>
  <c r="BIO8" i="2"/>
  <c r="BFY8" i="2"/>
  <c r="BNQ8" i="2"/>
  <c r="BLA8" i="2"/>
  <c r="BIK8" i="2"/>
  <c r="BFU8" i="2"/>
  <c r="BKW8" i="2"/>
  <c r="BNM8" i="2"/>
  <c r="BIG8" i="2"/>
  <c r="BFQ8" i="2"/>
  <c r="BNI8" i="2"/>
  <c r="BKS8" i="2"/>
  <c r="BIC8" i="2"/>
  <c r="BFM8" i="2"/>
  <c r="BKO8" i="2"/>
  <c r="BNE8" i="2"/>
  <c r="BHY8" i="2"/>
  <c r="BFI8" i="2"/>
  <c r="BNA8" i="2"/>
  <c r="BKK8" i="2"/>
  <c r="BHU8" i="2"/>
  <c r="BFE8" i="2"/>
  <c r="BKG8" i="2"/>
  <c r="BMW8" i="2"/>
  <c r="BHQ8" i="2"/>
  <c r="BFA8" i="2"/>
  <c r="BCJ8" i="2"/>
  <c r="BCF8" i="2"/>
  <c r="BCB8" i="2"/>
  <c r="BBX8" i="2"/>
  <c r="BBT8" i="2"/>
  <c r="BBP8" i="2"/>
  <c r="BBL8" i="2"/>
  <c r="BBH8" i="2"/>
  <c r="BBD8" i="2"/>
  <c r="BAZ8" i="2"/>
  <c r="BAV8" i="2"/>
  <c r="BAR8" i="2"/>
  <c r="BAN8" i="2"/>
  <c r="BAJ8" i="2"/>
  <c r="BAF8" i="2"/>
  <c r="BAB8" i="2"/>
  <c r="BPH8" i="2"/>
  <c r="BMR8" i="2"/>
  <c r="BKB8" i="2"/>
  <c r="BHL8" i="2"/>
  <c r="BPD8" i="2"/>
  <c r="BMN8" i="2"/>
  <c r="BJX8" i="2"/>
  <c r="BHH8" i="2"/>
  <c r="BOZ8" i="2"/>
  <c r="BMJ8" i="2"/>
  <c r="BJT8" i="2"/>
  <c r="BHD8" i="2"/>
  <c r="BOV8" i="2"/>
  <c r="BMF8" i="2"/>
  <c r="BJP8" i="2"/>
  <c r="BGZ8" i="2"/>
  <c r="BOR8" i="2"/>
  <c r="BMB8" i="2"/>
  <c r="BJL8" i="2"/>
  <c r="BGV8" i="2"/>
  <c r="BON8" i="2"/>
  <c r="BLX8" i="2"/>
  <c r="BJH8" i="2"/>
  <c r="BGR8" i="2"/>
  <c r="BOJ8" i="2"/>
  <c r="BLT8" i="2"/>
  <c r="BJD8" i="2"/>
  <c r="BGN8" i="2"/>
  <c r="BOF8" i="2"/>
  <c r="BLP8" i="2"/>
  <c r="BIZ8" i="2"/>
  <c r="BGJ8" i="2"/>
  <c r="BOB8" i="2"/>
  <c r="BLL8" i="2"/>
  <c r="BIV8" i="2"/>
  <c r="BGF8" i="2"/>
  <c r="BNX8" i="2"/>
  <c r="BLH8" i="2"/>
  <c r="BIR8" i="2"/>
  <c r="BGB8" i="2"/>
  <c r="BNT8" i="2"/>
  <c r="BLD8" i="2"/>
  <c r="BIN8" i="2"/>
  <c r="BFX8" i="2"/>
  <c r="BNP8" i="2"/>
  <c r="BKZ8" i="2"/>
  <c r="BIJ8" i="2"/>
  <c r="BFT8" i="2"/>
  <c r="BNL8" i="2"/>
  <c r="BKV8" i="2"/>
  <c r="BIF8" i="2"/>
  <c r="BFP8" i="2"/>
  <c r="BNH8" i="2"/>
  <c r="BKR8" i="2"/>
  <c r="BIB8" i="2"/>
  <c r="BFL8" i="2"/>
  <c r="BND8" i="2"/>
  <c r="BKN8" i="2"/>
  <c r="BHX8" i="2"/>
  <c r="BFH8" i="2"/>
  <c r="BMZ8" i="2"/>
  <c r="BKJ8" i="2"/>
  <c r="BHT8" i="2"/>
  <c r="BFD8" i="2"/>
  <c r="BMV8" i="2"/>
  <c r="BKF8" i="2"/>
  <c r="BHP8" i="2"/>
  <c r="BEZ8" i="2"/>
  <c r="BCI8" i="2"/>
  <c r="BCE8" i="2"/>
  <c r="BCA8" i="2"/>
  <c r="BBW8" i="2"/>
  <c r="BBS8" i="2"/>
  <c r="BBO8" i="2"/>
  <c r="BBK8" i="2"/>
  <c r="BBG8" i="2"/>
  <c r="BBC8" i="2"/>
  <c r="BAY8" i="2"/>
  <c r="BAU8" i="2"/>
  <c r="BAQ8" i="2"/>
  <c r="BAM8" i="2"/>
  <c r="BAI8" i="2"/>
  <c r="BAE8" i="2"/>
  <c r="BAA8" i="2"/>
  <c r="BPG8" i="2"/>
  <c r="BKA8" i="2"/>
  <c r="BHK8" i="2"/>
  <c r="BMQ8" i="2"/>
  <c r="BJW8" i="2"/>
  <c r="BHG8" i="2"/>
  <c r="BMM8" i="2"/>
  <c r="BPC8" i="2"/>
  <c r="BOY8" i="2"/>
  <c r="BJS8" i="2"/>
  <c r="BHC8" i="2"/>
  <c r="BMI8" i="2"/>
  <c r="BJO8" i="2"/>
  <c r="BGY8" i="2"/>
  <c r="BOU8" i="2"/>
  <c r="BME8" i="2"/>
  <c r="BOQ8" i="2"/>
  <c r="BJK8" i="2"/>
  <c r="BGU8" i="2"/>
  <c r="BMA8" i="2"/>
  <c r="BJG8" i="2"/>
  <c r="BGQ8" i="2"/>
  <c r="BLW8" i="2"/>
  <c r="BOM8" i="2"/>
  <c r="BOI8" i="2"/>
  <c r="BJC8" i="2"/>
  <c r="BGM8" i="2"/>
  <c r="BLS8" i="2"/>
  <c r="BIY8" i="2"/>
  <c r="BGI8" i="2"/>
  <c r="BOE8" i="2"/>
  <c r="BLO8" i="2"/>
  <c r="BOA8" i="2"/>
  <c r="BIU8" i="2"/>
  <c r="BGE8" i="2"/>
  <c r="BLK8" i="2"/>
  <c r="BIQ8" i="2"/>
  <c r="BGA8" i="2"/>
  <c r="BLG8" i="2"/>
  <c r="BNW8" i="2"/>
  <c r="BNS8" i="2"/>
  <c r="BIM8" i="2"/>
  <c r="BFW8" i="2"/>
  <c r="BLC8" i="2"/>
  <c r="BII8" i="2"/>
  <c r="BFS8" i="2"/>
  <c r="BNO8" i="2"/>
  <c r="BKY8" i="2"/>
  <c r="BNK8" i="2"/>
  <c r="BIE8" i="2"/>
  <c r="BFO8" i="2"/>
  <c r="BKU8" i="2"/>
  <c r="BIA8" i="2"/>
  <c r="BFK8" i="2"/>
  <c r="BKQ8" i="2"/>
  <c r="BNG8" i="2"/>
  <c r="BNC8" i="2"/>
  <c r="BHW8" i="2"/>
  <c r="BFG8" i="2"/>
  <c r="BKM8" i="2"/>
  <c r="BHS8" i="2"/>
  <c r="BFC8" i="2"/>
  <c r="BMY8" i="2"/>
  <c r="BKI8" i="2"/>
  <c r="BCH8" i="2"/>
  <c r="BCD8" i="2"/>
  <c r="BBZ8" i="2"/>
  <c r="BBV8" i="2"/>
  <c r="BBR8" i="2"/>
  <c r="BBN8" i="2"/>
  <c r="BBJ8" i="2"/>
  <c r="BBF8" i="2"/>
  <c r="BBB8" i="2"/>
  <c r="BAX8" i="2"/>
  <c r="BAT8" i="2"/>
  <c r="BAP8" i="2"/>
  <c r="BAL8" i="2"/>
  <c r="BAH8" i="2"/>
  <c r="BAD8" i="2"/>
  <c r="AZZ8" i="2"/>
  <c r="BPF8" i="2"/>
  <c r="BJZ8" i="2"/>
  <c r="BHJ8" i="2"/>
  <c r="BMP8" i="2"/>
  <c r="BPB8" i="2"/>
  <c r="BJV8" i="2"/>
  <c r="BHF8" i="2"/>
  <c r="BML8" i="2"/>
  <c r="BOX8" i="2"/>
  <c r="BJR8" i="2"/>
  <c r="BHB8" i="2"/>
  <c r="BMH8" i="2"/>
  <c r="BOT8" i="2"/>
  <c r="BJN8" i="2"/>
  <c r="BGX8" i="2"/>
  <c r="BMD8" i="2"/>
  <c r="BOP8" i="2"/>
  <c r="BJJ8" i="2"/>
  <c r="BGT8" i="2"/>
  <c r="BLZ8" i="2"/>
  <c r="BOL8" i="2"/>
  <c r="BJF8" i="2"/>
  <c r="BGP8" i="2"/>
  <c r="BLV8" i="2"/>
  <c r="BOH8" i="2"/>
  <c r="BJB8" i="2"/>
  <c r="BGL8" i="2"/>
  <c r="BLR8" i="2"/>
  <c r="BOD8" i="2"/>
  <c r="BIX8" i="2"/>
  <c r="BGH8" i="2"/>
  <c r="BLN8" i="2"/>
  <c r="BNZ8" i="2"/>
  <c r="BIT8" i="2"/>
  <c r="BGD8" i="2"/>
  <c r="BLJ8" i="2"/>
  <c r="BNV8" i="2"/>
  <c r="BIP8" i="2"/>
  <c r="BFZ8" i="2"/>
  <c r="BLF8" i="2"/>
  <c r="BNR8" i="2"/>
  <c r="BIL8" i="2"/>
  <c r="BFV8" i="2"/>
  <c r="BLB8" i="2"/>
  <c r="BNN8" i="2"/>
  <c r="BIH8" i="2"/>
  <c r="BFR8" i="2"/>
  <c r="BKX8" i="2"/>
  <c r="BNJ8" i="2"/>
  <c r="BID8" i="2"/>
  <c r="BFN8" i="2"/>
  <c r="BKT8" i="2"/>
  <c r="BNF8" i="2"/>
  <c r="BHZ8" i="2"/>
  <c r="BFJ8" i="2"/>
  <c r="BKP8" i="2"/>
  <c r="BNB8" i="2"/>
  <c r="BHV8" i="2"/>
  <c r="BFF8" i="2"/>
  <c r="BKL8" i="2"/>
  <c r="BMX8" i="2"/>
  <c r="BHR8" i="2"/>
  <c r="BFB8" i="2"/>
  <c r="BKH8" i="2"/>
  <c r="BCG8" i="2"/>
  <c r="BCC8" i="2"/>
  <c r="BBY8" i="2"/>
  <c r="BBU8" i="2"/>
  <c r="BBQ8" i="2"/>
  <c r="BBM8" i="2"/>
  <c r="BBI8" i="2"/>
  <c r="BBE8" i="2"/>
  <c r="BBA8" i="2"/>
  <c r="BAW8" i="2"/>
  <c r="BAS8" i="2"/>
  <c r="BAO8" i="2"/>
  <c r="BAK8" i="2"/>
  <c r="BAG8" i="2"/>
  <c r="BAC8" i="2"/>
  <c r="BPH10" i="2"/>
  <c r="BMR10" i="2"/>
  <c r="BHL10" i="2"/>
  <c r="BPD10" i="2"/>
  <c r="BMN10" i="2"/>
  <c r="BHH10" i="2"/>
  <c r="BCH10" i="2"/>
  <c r="BOZ10" i="2"/>
  <c r="BMJ10" i="2"/>
  <c r="BHD10" i="2"/>
  <c r="BCD10" i="2"/>
  <c r="BOV10" i="2"/>
  <c r="BMF10" i="2"/>
  <c r="BGZ10" i="2"/>
  <c r="BBZ10" i="2"/>
  <c r="BOR10" i="2"/>
  <c r="BMB10" i="2"/>
  <c r="BGV10" i="2"/>
  <c r="BBV10" i="2"/>
  <c r="BON10" i="2"/>
  <c r="BLX10" i="2"/>
  <c r="BGR10" i="2"/>
  <c r="BBR10" i="2"/>
  <c r="BJD10" i="2"/>
  <c r="BOJ10" i="2"/>
  <c r="BLT10" i="2"/>
  <c r="BGN10" i="2"/>
  <c r="BBN10" i="2"/>
  <c r="BIZ10" i="2"/>
  <c r="BOF10" i="2"/>
  <c r="BLP10" i="2"/>
  <c r="BGJ10" i="2"/>
  <c r="BBJ10" i="2"/>
  <c r="BIV10" i="2"/>
  <c r="BOB10" i="2"/>
  <c r="BLL10" i="2"/>
  <c r="BGF10" i="2"/>
  <c r="BBF10" i="2"/>
  <c r="BIR10" i="2"/>
  <c r="BNX10" i="2"/>
  <c r="BLH10" i="2"/>
  <c r="BGB10" i="2"/>
  <c r="BBB10" i="2"/>
  <c r="BIN10" i="2"/>
  <c r="BNT10" i="2"/>
  <c r="BLD10" i="2"/>
  <c r="BFX10" i="2"/>
  <c r="BAX10" i="2"/>
  <c r="BIJ10" i="2"/>
  <c r="BNP10" i="2"/>
  <c r="BKZ10" i="2"/>
  <c r="BFT10" i="2"/>
  <c r="BAT10" i="2"/>
  <c r="BIF10" i="2"/>
  <c r="BNL10" i="2"/>
  <c r="BKV10" i="2"/>
  <c r="BFP10" i="2"/>
  <c r="BAP10" i="2"/>
  <c r="BIB10" i="2"/>
  <c r="BNH10" i="2"/>
  <c r="BKR10" i="2"/>
  <c r="BFL10" i="2"/>
  <c r="BAL10" i="2"/>
  <c r="BHX10" i="2"/>
  <c r="BND10" i="2"/>
  <c r="BKN10" i="2"/>
  <c r="BFH10" i="2"/>
  <c r="BAH10" i="2"/>
  <c r="BHT10" i="2"/>
  <c r="BMZ10" i="2"/>
  <c r="BKJ10" i="2"/>
  <c r="BFD10" i="2"/>
  <c r="BAD10" i="2"/>
  <c r="BHP10" i="2"/>
  <c r="BMV10" i="2"/>
  <c r="BKF10" i="2"/>
  <c r="BEZ10" i="2"/>
  <c r="AZZ10" i="2"/>
  <c r="BJT10" i="2"/>
  <c r="BPG10" i="2"/>
  <c r="BMQ10" i="2"/>
  <c r="BKA10" i="2"/>
  <c r="BPC10" i="2"/>
  <c r="BMM10" i="2"/>
  <c r="BJW10" i="2"/>
  <c r="BOY10" i="2"/>
  <c r="BMI10" i="2"/>
  <c r="BJS10" i="2"/>
  <c r="BOU10" i="2"/>
  <c r="BME10" i="2"/>
  <c r="BJO10" i="2"/>
  <c r="BOQ10" i="2"/>
  <c r="BMA10" i="2"/>
  <c r="BJK10" i="2"/>
  <c r="BJG10" i="2"/>
  <c r="BOM10" i="2"/>
  <c r="BLW10" i="2"/>
  <c r="BJC10" i="2"/>
  <c r="BOI10" i="2"/>
  <c r="BLS10" i="2"/>
  <c r="BIY10" i="2"/>
  <c r="BOE10" i="2"/>
  <c r="BLO10" i="2"/>
  <c r="BIU10" i="2"/>
  <c r="BOA10" i="2"/>
  <c r="BLK10" i="2"/>
  <c r="BIQ10" i="2"/>
  <c r="BNW10" i="2"/>
  <c r="BLG10" i="2"/>
  <c r="BIM10" i="2"/>
  <c r="BNS10" i="2"/>
  <c r="BLC10" i="2"/>
  <c r="BII10" i="2"/>
  <c r="BNO10" i="2"/>
  <c r="BKY10" i="2"/>
  <c r="BIE10" i="2"/>
  <c r="BNK10" i="2"/>
  <c r="BKU10" i="2"/>
  <c r="BIA10" i="2"/>
  <c r="BNG10" i="2"/>
  <c r="BKQ10" i="2"/>
  <c r="BHW10" i="2"/>
  <c r="BNC10" i="2"/>
  <c r="BKM10" i="2"/>
  <c r="BHS10" i="2"/>
  <c r="BMY10" i="2"/>
  <c r="BKI10" i="2"/>
  <c r="BCG10" i="2"/>
  <c r="BBY10" i="2"/>
  <c r="BBQ10" i="2"/>
  <c r="BBI10" i="2"/>
  <c r="BBA10" i="2"/>
  <c r="BAS10" i="2"/>
  <c r="BAK10" i="2"/>
  <c r="BAC10" i="2"/>
  <c r="BGY10" i="2"/>
  <c r="BGI10" i="2"/>
  <c r="BFS10" i="2"/>
  <c r="BFC10" i="2"/>
  <c r="BJP10" i="2"/>
  <c r="BPF10" i="2"/>
  <c r="BMP10" i="2"/>
  <c r="BJZ10" i="2"/>
  <c r="BHJ10" i="2"/>
  <c r="BPB10" i="2"/>
  <c r="BML10" i="2"/>
  <c r="BJV10" i="2"/>
  <c r="BHF10" i="2"/>
  <c r="BOX10" i="2"/>
  <c r="BMH10" i="2"/>
  <c r="BJR10" i="2"/>
  <c r="BHB10" i="2"/>
  <c r="BOT10" i="2"/>
  <c r="BMD10" i="2"/>
  <c r="BJN10" i="2"/>
  <c r="BGX10" i="2"/>
  <c r="BOP10" i="2"/>
  <c r="BLZ10" i="2"/>
  <c r="BJJ10" i="2"/>
  <c r="BGT10" i="2"/>
  <c r="BOL10" i="2"/>
  <c r="BLV10" i="2"/>
  <c r="BJF10" i="2"/>
  <c r="BGP10" i="2"/>
  <c r="BOH10" i="2"/>
  <c r="BLR10" i="2"/>
  <c r="BJB10" i="2"/>
  <c r="BGL10" i="2"/>
  <c r="BOD10" i="2"/>
  <c r="BLN10" i="2"/>
  <c r="BIX10" i="2"/>
  <c r="BGH10" i="2"/>
  <c r="BNZ10" i="2"/>
  <c r="BLJ10" i="2"/>
  <c r="BGD10" i="2"/>
  <c r="BNV10" i="2"/>
  <c r="BLF10" i="2"/>
  <c r="BIP10" i="2"/>
  <c r="BFZ10" i="2"/>
  <c r="BNR10" i="2"/>
  <c r="BLB10" i="2"/>
  <c r="BIL10" i="2"/>
  <c r="BFV10" i="2"/>
  <c r="BNN10" i="2"/>
  <c r="BKX10" i="2"/>
  <c r="BIH10" i="2"/>
  <c r="BFR10" i="2"/>
  <c r="BNJ10" i="2"/>
  <c r="BKT10" i="2"/>
  <c r="BFN10" i="2"/>
  <c r="BNF10" i="2"/>
  <c r="BKP10" i="2"/>
  <c r="BHZ10" i="2"/>
  <c r="BFJ10" i="2"/>
  <c r="BNB10" i="2"/>
  <c r="BKL10" i="2"/>
  <c r="BHV10" i="2"/>
  <c r="BFF10" i="2"/>
  <c r="BMX10" i="2"/>
  <c r="BKH10" i="2"/>
  <c r="BHR10" i="2"/>
  <c r="BFB10" i="2"/>
  <c r="BCF10" i="2"/>
  <c r="BBX10" i="2"/>
  <c r="BBP10" i="2"/>
  <c r="BBH10" i="2"/>
  <c r="BAZ10" i="2"/>
  <c r="BAR10" i="2"/>
  <c r="BAJ10" i="2"/>
  <c r="BAB10" i="2"/>
  <c r="BHK10" i="2"/>
  <c r="BGU10" i="2"/>
  <c r="BGE10" i="2"/>
  <c r="BFO10" i="2"/>
  <c r="BKB10" i="2"/>
  <c r="BJL10" i="2"/>
  <c r="BKC10" i="2"/>
  <c r="BHM10" i="2"/>
  <c r="BMS10" i="2"/>
  <c r="BJY10" i="2"/>
  <c r="BMO10" i="2"/>
  <c r="BHI10" i="2"/>
  <c r="BCI10" i="2"/>
  <c r="BPE10" i="2"/>
  <c r="BMK10" i="2"/>
  <c r="BJU10" i="2"/>
  <c r="BPA10" i="2"/>
  <c r="BHE10" i="2"/>
  <c r="BCE10" i="2"/>
  <c r="BOW10" i="2"/>
  <c r="BJQ10" i="2"/>
  <c r="BHA10" i="2"/>
  <c r="BCA10" i="2"/>
  <c r="BJM10" i="2"/>
  <c r="BGW10" i="2"/>
  <c r="BBW10" i="2"/>
  <c r="BMC10" i="2"/>
  <c r="BJI10" i="2"/>
  <c r="BLY10" i="2"/>
  <c r="BGS10" i="2"/>
  <c r="BBS10" i="2"/>
  <c r="BOO10" i="2"/>
  <c r="BJE10" i="2"/>
  <c r="BLU10" i="2"/>
  <c r="BOK10" i="2"/>
  <c r="BGO10" i="2"/>
  <c r="BBO10" i="2"/>
  <c r="BJA10" i="2"/>
  <c r="BOG10" i="2"/>
  <c r="BGK10" i="2"/>
  <c r="BBK10" i="2"/>
  <c r="BIW10" i="2"/>
  <c r="BGG10" i="2"/>
  <c r="BBG10" i="2"/>
  <c r="BLM10" i="2"/>
  <c r="BIS10" i="2"/>
  <c r="BLI10" i="2"/>
  <c r="BGC10" i="2"/>
  <c r="BBC10" i="2"/>
  <c r="BNY10" i="2"/>
  <c r="BIO10" i="2"/>
  <c r="BLE10" i="2"/>
  <c r="BNU10" i="2"/>
  <c r="BFY10" i="2"/>
  <c r="BAY10" i="2"/>
  <c r="BIK10" i="2"/>
  <c r="BNQ10" i="2"/>
  <c r="BFU10" i="2"/>
  <c r="BAU10" i="2"/>
  <c r="BIG10" i="2"/>
  <c r="BFQ10" i="2"/>
  <c r="BAQ10" i="2"/>
  <c r="BKW10" i="2"/>
  <c r="BIC10" i="2"/>
  <c r="BKS10" i="2"/>
  <c r="BFM10" i="2"/>
  <c r="BAM10" i="2"/>
  <c r="BNI10" i="2"/>
  <c r="BHY10" i="2"/>
  <c r="BKO10" i="2"/>
  <c r="BNE10" i="2"/>
  <c r="BFI10" i="2"/>
  <c r="BAI10" i="2"/>
  <c r="BHU10" i="2"/>
  <c r="BNA10" i="2"/>
  <c r="BFE10" i="2"/>
  <c r="BAE10" i="2"/>
  <c r="BHQ10" i="2"/>
  <c r="BFA10" i="2"/>
  <c r="BAA10" i="2"/>
  <c r="BKG10" i="2"/>
  <c r="BCC10" i="2"/>
  <c r="BBU10" i="2"/>
  <c r="BBM10" i="2"/>
  <c r="BBE10" i="2"/>
  <c r="BAW10" i="2"/>
  <c r="BAO10" i="2"/>
  <c r="BAG10" i="2"/>
  <c r="BHG10" i="2"/>
  <c r="BGQ10" i="2"/>
  <c r="BGA10" i="2"/>
  <c r="BFK10" i="2"/>
  <c r="BJX10" i="2"/>
  <c r="BJH10" i="2"/>
  <c r="BKK10" i="2"/>
  <c r="BOS10" i="2"/>
  <c r="BPH9" i="2"/>
  <c r="BMR9" i="2"/>
  <c r="BKB9" i="2"/>
  <c r="BPD9" i="2"/>
  <c r="BMN9" i="2"/>
  <c r="BCH9" i="2"/>
  <c r="BOZ9" i="2"/>
  <c r="BMJ9" i="2"/>
  <c r="BJT9" i="2"/>
  <c r="BCD9" i="2"/>
  <c r="BOV9" i="2"/>
  <c r="BMF9" i="2"/>
  <c r="BJP9" i="2"/>
  <c r="BBZ9" i="2"/>
  <c r="BOR9" i="2"/>
  <c r="BMB9" i="2"/>
  <c r="BBV9" i="2"/>
  <c r="BJL9" i="2"/>
  <c r="BON9" i="2"/>
  <c r="BLX9" i="2"/>
  <c r="BBR9" i="2"/>
  <c r="BOJ9" i="2"/>
  <c r="BLT9" i="2"/>
  <c r="BJD9" i="2"/>
  <c r="BBN9" i="2"/>
  <c r="BOF9" i="2"/>
  <c r="BLP9" i="2"/>
  <c r="BIZ9" i="2"/>
  <c r="BBJ9" i="2"/>
  <c r="BOB9" i="2"/>
  <c r="BLL9" i="2"/>
  <c r="BBF9" i="2"/>
  <c r="BIV9" i="2"/>
  <c r="BNX9" i="2"/>
  <c r="BLH9" i="2"/>
  <c r="BBB9" i="2"/>
  <c r="BNT9" i="2"/>
  <c r="BLD9" i="2"/>
  <c r="BIN9" i="2"/>
  <c r="BAX9" i="2"/>
  <c r="BNP9" i="2"/>
  <c r="BKZ9" i="2"/>
  <c r="BIJ9" i="2"/>
  <c r="BAT9" i="2"/>
  <c r="BNL9" i="2"/>
  <c r="BKV9" i="2"/>
  <c r="BAP9" i="2"/>
  <c r="BIF9" i="2"/>
  <c r="BNH9" i="2"/>
  <c r="BKR9" i="2"/>
  <c r="BAL9" i="2"/>
  <c r="BIB9" i="2"/>
  <c r="BND9" i="2"/>
  <c r="BKN9" i="2"/>
  <c r="BHX9" i="2"/>
  <c r="BAH9" i="2"/>
  <c r="BMZ9" i="2"/>
  <c r="BKJ9" i="2"/>
  <c r="BHT9" i="2"/>
  <c r="BAD9" i="2"/>
  <c r="BMV9" i="2"/>
  <c r="BKF9" i="2"/>
  <c r="AZZ9" i="2"/>
  <c r="BHP9" i="2"/>
  <c r="BHH9" i="2"/>
  <c r="BGR9" i="2"/>
  <c r="BGB9" i="2"/>
  <c r="BFL9" i="2"/>
  <c r="BJH9" i="2"/>
  <c r="BHD9" i="2"/>
  <c r="BGN9" i="2"/>
  <c r="BFX9" i="2"/>
  <c r="BFH9" i="2"/>
  <c r="BIR9" i="2"/>
  <c r="BGZ9" i="2"/>
  <c r="BGJ9" i="2"/>
  <c r="BFT9" i="2"/>
  <c r="BFD9" i="2"/>
  <c r="BOY9" i="2"/>
  <c r="BJS9" i="2"/>
  <c r="BOI9" i="2"/>
  <c r="BJC9" i="2"/>
  <c r="BOE9" i="2"/>
  <c r="BIY9" i="2"/>
  <c r="BNO9" i="2"/>
  <c r="BII9" i="2"/>
  <c r="BNG9" i="2"/>
  <c r="BIA9" i="2"/>
  <c r="BMY9" i="2"/>
  <c r="BHS9" i="2"/>
  <c r="BHK9" i="2"/>
  <c r="BHG9" i="2"/>
  <c r="BHC9" i="2"/>
  <c r="BGY9" i="2"/>
  <c r="BGU9" i="2"/>
  <c r="BGQ9" i="2"/>
  <c r="BGM9" i="2"/>
  <c r="BGI9" i="2"/>
  <c r="BGE9" i="2"/>
  <c r="BGA9" i="2"/>
  <c r="BFW9" i="2"/>
  <c r="BFS9" i="2"/>
  <c r="BFO9" i="2"/>
  <c r="BFK9" i="2"/>
  <c r="BFG9" i="2"/>
  <c r="BFC9" i="2"/>
  <c r="BMS9" i="2"/>
  <c r="BMM9" i="2"/>
  <c r="BMH9" i="2"/>
  <c r="BMC9" i="2"/>
  <c r="BLW9" i="2"/>
  <c r="BLR9" i="2"/>
  <c r="BLM9" i="2"/>
  <c r="BLG9" i="2"/>
  <c r="BLB9" i="2"/>
  <c r="BKW9" i="2"/>
  <c r="BKQ9" i="2"/>
  <c r="BKL9" i="2"/>
  <c r="BKG9" i="2"/>
  <c r="BPF9" i="2"/>
  <c r="BOX9" i="2"/>
  <c r="BOQ9" i="2"/>
  <c r="BOK9" i="2"/>
  <c r="BOA9" i="2"/>
  <c r="BNR9" i="2"/>
  <c r="BNI9" i="2"/>
  <c r="BMX9" i="2"/>
  <c r="BHJ9" i="2"/>
  <c r="BHF9" i="2"/>
  <c r="BHB9" i="2"/>
  <c r="BGX9" i="2"/>
  <c r="BGT9" i="2"/>
  <c r="BGP9" i="2"/>
  <c r="BGL9" i="2"/>
  <c r="BGH9" i="2"/>
  <c r="BGD9" i="2"/>
  <c r="BFZ9" i="2"/>
  <c r="BFV9" i="2"/>
  <c r="BFR9" i="2"/>
  <c r="BFN9" i="2"/>
  <c r="BFJ9" i="2"/>
  <c r="BFF9" i="2"/>
  <c r="BFB9" i="2"/>
  <c r="BJZ9" i="2"/>
  <c r="BJU9" i="2"/>
  <c r="BJJ9" i="2"/>
  <c r="BJE9" i="2"/>
  <c r="BIT9" i="2"/>
  <c r="BIO9" i="2"/>
  <c r="BID9" i="2"/>
  <c r="BHY9" i="2"/>
  <c r="BMQ9" i="2"/>
  <c r="BML9" i="2"/>
  <c r="BMG9" i="2"/>
  <c r="BMA9" i="2"/>
  <c r="BLV9" i="2"/>
  <c r="BLQ9" i="2"/>
  <c r="BLK9" i="2"/>
  <c r="BLF9" i="2"/>
  <c r="BLA9" i="2"/>
  <c r="BKU9" i="2"/>
  <c r="BKP9" i="2"/>
  <c r="BKK9" i="2"/>
  <c r="BPC9" i="2"/>
  <c r="BOW9" i="2"/>
  <c r="BOP9" i="2"/>
  <c r="BOH9" i="2"/>
  <c r="BNY9" i="2"/>
  <c r="BNQ9" i="2"/>
  <c r="BNF9" i="2"/>
  <c r="BMW9" i="2"/>
  <c r="BCG9" i="2"/>
  <c r="BCC9" i="2"/>
  <c r="BBY9" i="2"/>
  <c r="BBU9" i="2"/>
  <c r="BBQ9" i="2"/>
  <c r="BBM9" i="2"/>
  <c r="BBI9" i="2"/>
  <c r="BBE9" i="2"/>
  <c r="BBA9" i="2"/>
  <c r="BAW9" i="2"/>
  <c r="BAS9" i="2"/>
  <c r="BAO9" i="2"/>
  <c r="BAK9" i="2"/>
  <c r="BAG9" i="2"/>
  <c r="BAC9" i="2"/>
  <c r="BHM9" i="2"/>
  <c r="BHI9" i="2"/>
  <c r="BHE9" i="2"/>
  <c r="BGS9" i="2"/>
  <c r="BGO9" i="2"/>
  <c r="BGK9" i="2"/>
  <c r="BGG9" i="2"/>
  <c r="BGC9" i="2"/>
  <c r="BFY9" i="2"/>
  <c r="BFQ9" i="2"/>
  <c r="BFM9" i="2"/>
  <c r="BFI9" i="2"/>
  <c r="BFE9" i="2"/>
  <c r="BJY9" i="2"/>
  <c r="BJN9" i="2"/>
  <c r="BJI9" i="2"/>
  <c r="BIH9" i="2"/>
  <c r="BME9" i="2"/>
  <c r="BLO9" i="2"/>
  <c r="BLJ9" i="2"/>
  <c r="BLE9" i="2"/>
  <c r="BKY9" i="2"/>
  <c r="BKT9" i="2"/>
  <c r="BKO9" i="2"/>
  <c r="BKI9" i="2"/>
  <c r="BOU9" i="2"/>
  <c r="BOM9" i="2"/>
  <c r="BNW9" i="2"/>
  <c r="BNC9" i="2"/>
  <c r="BPG5" i="2"/>
  <c r="BKA5" i="2"/>
  <c r="BMQ5" i="2"/>
  <c r="BHK5" i="2"/>
  <c r="BPC5" i="2"/>
  <c r="BJW5" i="2"/>
  <c r="BMM5" i="2"/>
  <c r="BCG5" i="2"/>
  <c r="BHG5" i="2"/>
  <c r="BOY5" i="2"/>
  <c r="BMI5" i="2"/>
  <c r="BJS5" i="2"/>
  <c r="BCC5" i="2"/>
  <c r="BHC5" i="2"/>
  <c r="BOU5" i="2"/>
  <c r="BJO5" i="2"/>
  <c r="BME5" i="2"/>
  <c r="BBY5" i="2"/>
  <c r="BGY5" i="2"/>
  <c r="BOQ5" i="2"/>
  <c r="BJK5" i="2"/>
  <c r="BMA5" i="2"/>
  <c r="BBU5" i="2"/>
  <c r="BGU5" i="2"/>
  <c r="BMP5" i="2"/>
  <c r="BPF5" i="2"/>
  <c r="BJZ5" i="2"/>
  <c r="BHJ5" i="2"/>
  <c r="BCJ5" i="2"/>
  <c r="BPB5" i="2"/>
  <c r="BML5" i="2"/>
  <c r="BJV5" i="2"/>
  <c r="BHF5" i="2"/>
  <c r="BCF5" i="2"/>
  <c r="BOX5" i="2"/>
  <c r="BMH5" i="2"/>
  <c r="BJR5" i="2"/>
  <c r="BHB5" i="2"/>
  <c r="BCB5" i="2"/>
  <c r="BMD5" i="2"/>
  <c r="BOT5" i="2"/>
  <c r="BJN5" i="2"/>
  <c r="BGX5" i="2"/>
  <c r="BBX5" i="2"/>
  <c r="BLZ5" i="2"/>
  <c r="BOP5" i="2"/>
  <c r="BJJ5" i="2"/>
  <c r="BGT5" i="2"/>
  <c r="BBT5" i="2"/>
  <c r="BOL5" i="2"/>
  <c r="BLV5" i="2"/>
  <c r="BJF5" i="2"/>
  <c r="BGP5" i="2"/>
  <c r="BBP5" i="2"/>
  <c r="BOH5" i="2"/>
  <c r="BLR5" i="2"/>
  <c r="BJB5" i="2"/>
  <c r="BGL5" i="2"/>
  <c r="BBL5" i="2"/>
  <c r="BLN5" i="2"/>
  <c r="BOD5" i="2"/>
  <c r="BIX5" i="2"/>
  <c r="BGH5" i="2"/>
  <c r="BBH5" i="2"/>
  <c r="BLJ5" i="2"/>
  <c r="BNZ5" i="2"/>
  <c r="BIT5" i="2"/>
  <c r="BGD5" i="2"/>
  <c r="BBD5" i="2"/>
  <c r="BNV5" i="2"/>
  <c r="BLF5" i="2"/>
  <c r="BIP5" i="2"/>
  <c r="BFZ5" i="2"/>
  <c r="BAZ5" i="2"/>
  <c r="BNR5" i="2"/>
  <c r="BLB5" i="2"/>
  <c r="BIL5" i="2"/>
  <c r="BFV5" i="2"/>
  <c r="BAV5" i="2"/>
  <c r="BKX5" i="2"/>
  <c r="BNN5" i="2"/>
  <c r="BIH5" i="2"/>
  <c r="BFR5" i="2"/>
  <c r="BAR5" i="2"/>
  <c r="BKT5" i="2"/>
  <c r="BNJ5" i="2"/>
  <c r="BID5" i="2"/>
  <c r="BFN5" i="2"/>
  <c r="BAN5" i="2"/>
  <c r="BNF5" i="2"/>
  <c r="BKP5" i="2"/>
  <c r="BHZ5" i="2"/>
  <c r="BFJ5" i="2"/>
  <c r="BAJ5" i="2"/>
  <c r="BKL5" i="2"/>
  <c r="BNB5" i="2"/>
  <c r="BHV5" i="2"/>
  <c r="BFF5" i="2"/>
  <c r="BAF5" i="2"/>
  <c r="BKH5" i="2"/>
  <c r="BMX5" i="2"/>
  <c r="BHR5" i="2"/>
  <c r="BFB5" i="2"/>
  <c r="BAB5" i="2"/>
  <c r="BPI5" i="2"/>
  <c r="BKC5" i="2"/>
  <c r="BMS5" i="2"/>
  <c r="BHM5" i="2"/>
  <c r="BPE5" i="2"/>
  <c r="BMO5" i="2"/>
  <c r="BJY5" i="2"/>
  <c r="BCI5" i="2"/>
  <c r="BHI5" i="2"/>
  <c r="BPA5" i="2"/>
  <c r="BMK5" i="2"/>
  <c r="BJU5" i="2"/>
  <c r="BCE5" i="2"/>
  <c r="BHE5" i="2"/>
  <c r="BOW5" i="2"/>
  <c r="BMG5" i="2"/>
  <c r="BJQ5" i="2"/>
  <c r="BCA5" i="2"/>
  <c r="BHA5" i="2"/>
  <c r="BOS5" i="2"/>
  <c r="BJM5" i="2"/>
  <c r="BMC5" i="2"/>
  <c r="BBW5" i="2"/>
  <c r="BGW5" i="2"/>
  <c r="BOO5" i="2"/>
  <c r="BLY5" i="2"/>
  <c r="BJI5" i="2"/>
  <c r="BBS5" i="2"/>
  <c r="BGS5" i="2"/>
  <c r="BOK5" i="2"/>
  <c r="BLU5" i="2"/>
  <c r="BJE5" i="2"/>
  <c r="BBO5" i="2"/>
  <c r="BGO5" i="2"/>
  <c r="BOG5" i="2"/>
  <c r="BLQ5" i="2"/>
  <c r="BJA5" i="2"/>
  <c r="BBK5" i="2"/>
  <c r="BGK5" i="2"/>
  <c r="BOC5" i="2"/>
  <c r="BIW5" i="2"/>
  <c r="BLM5" i="2"/>
  <c r="BBG5" i="2"/>
  <c r="BGG5" i="2"/>
  <c r="BNY5" i="2"/>
  <c r="BLI5" i="2"/>
  <c r="BIS5" i="2"/>
  <c r="BBC5" i="2"/>
  <c r="BGC5" i="2"/>
  <c r="BNU5" i="2"/>
  <c r="BLE5" i="2"/>
  <c r="BIO5" i="2"/>
  <c r="BAY5" i="2"/>
  <c r="BFY5" i="2"/>
  <c r="BNQ5" i="2"/>
  <c r="BLA5" i="2"/>
  <c r="BIK5" i="2"/>
  <c r="BAU5" i="2"/>
  <c r="BFU5" i="2"/>
  <c r="BNM5" i="2"/>
  <c r="BKW5" i="2"/>
  <c r="BIG5" i="2"/>
  <c r="BAQ5" i="2"/>
  <c r="BFQ5" i="2"/>
  <c r="BNI5" i="2"/>
  <c r="BKS5" i="2"/>
  <c r="BIC5" i="2"/>
  <c r="BAM5" i="2"/>
  <c r="BFM5" i="2"/>
  <c r="BNE5" i="2"/>
  <c r="BKO5" i="2"/>
  <c r="BHY5" i="2"/>
  <c r="BAI5" i="2"/>
  <c r="BFI5" i="2"/>
  <c r="BNA5" i="2"/>
  <c r="BKK5" i="2"/>
  <c r="BHU5" i="2"/>
  <c r="BAE5" i="2"/>
  <c r="BFE5" i="2"/>
  <c r="BMW5" i="2"/>
  <c r="BKG5" i="2"/>
  <c r="BHQ5" i="2"/>
  <c r="BAA5" i="2"/>
  <c r="BFA5" i="2"/>
  <c r="BPH5" i="2"/>
  <c r="BMR5" i="2"/>
  <c r="BKB5" i="2"/>
  <c r="BHL5" i="2"/>
  <c r="BPD5" i="2"/>
  <c r="BMN5" i="2"/>
  <c r="BCH5" i="2"/>
  <c r="BHH5" i="2"/>
  <c r="BJX5" i="2"/>
  <c r="BOZ5" i="2"/>
  <c r="BMJ5" i="2"/>
  <c r="BCD5" i="2"/>
  <c r="BJT5" i="2"/>
  <c r="BHD5" i="2"/>
  <c r="BOV5" i="2"/>
  <c r="BMF5" i="2"/>
  <c r="BJP5" i="2"/>
  <c r="BBZ5" i="2"/>
  <c r="BGZ5" i="2"/>
  <c r="BOR5" i="2"/>
  <c r="BMB5" i="2"/>
  <c r="BJL5" i="2"/>
  <c r="BBV5" i="2"/>
  <c r="BGV5" i="2"/>
  <c r="BON5" i="2"/>
  <c r="BLX5" i="2"/>
  <c r="BOJ5" i="2"/>
  <c r="BLT5" i="2"/>
  <c r="BJD5" i="2"/>
  <c r="BOF5" i="2"/>
  <c r="BLP5" i="2"/>
  <c r="BIZ5" i="2"/>
  <c r="BOB5" i="2"/>
  <c r="BLL5" i="2"/>
  <c r="BIV5" i="2"/>
  <c r="BNX5" i="2"/>
  <c r="BLH5" i="2"/>
  <c r="BIR5" i="2"/>
  <c r="BNT5" i="2"/>
  <c r="BLD5" i="2"/>
  <c r="BIN5" i="2"/>
  <c r="BNP5" i="2"/>
  <c r="BKZ5" i="2"/>
  <c r="BIJ5" i="2"/>
  <c r="BNL5" i="2"/>
  <c r="BKV5" i="2"/>
  <c r="BIF5" i="2"/>
  <c r="BNH5" i="2"/>
  <c r="BKR5" i="2"/>
  <c r="BIB5" i="2"/>
  <c r="BND5" i="2"/>
  <c r="BKN5" i="2"/>
  <c r="BHX5" i="2"/>
  <c r="BMZ5" i="2"/>
  <c r="BKJ5" i="2"/>
  <c r="BHT5" i="2"/>
  <c r="BMV5" i="2"/>
  <c r="BKF5" i="2"/>
  <c r="BHP5" i="2"/>
  <c r="BJH5" i="2"/>
  <c r="BOM5" i="2"/>
  <c r="BJG5" i="2"/>
  <c r="BLW5" i="2"/>
  <c r="BOI5" i="2"/>
  <c r="BLS5" i="2"/>
  <c r="BJC5" i="2"/>
  <c r="BOE5" i="2"/>
  <c r="BIY5" i="2"/>
  <c r="BLO5" i="2"/>
  <c r="BOA5" i="2"/>
  <c r="BIU5" i="2"/>
  <c r="BLK5" i="2"/>
  <c r="BNW5" i="2"/>
  <c r="BIQ5" i="2"/>
  <c r="BLG5" i="2"/>
  <c r="BNS5" i="2"/>
  <c r="BLC5" i="2"/>
  <c r="BIM5" i="2"/>
  <c r="BNO5" i="2"/>
  <c r="BII5" i="2"/>
  <c r="BKY5" i="2"/>
  <c r="BNK5" i="2"/>
  <c r="BIE5" i="2"/>
  <c r="BKU5" i="2"/>
  <c r="BNG5" i="2"/>
  <c r="BIA5" i="2"/>
  <c r="BKQ5" i="2"/>
  <c r="BNC5" i="2"/>
  <c r="BKM5" i="2"/>
  <c r="BHW5" i="2"/>
  <c r="BMY5" i="2"/>
  <c r="BHS5" i="2"/>
  <c r="BKI5" i="2"/>
  <c r="BGR5" i="2"/>
  <c r="BGN5" i="2"/>
  <c r="BGJ5" i="2"/>
  <c r="BGF5" i="2"/>
  <c r="BGB5" i="2"/>
  <c r="BFX5" i="2"/>
  <c r="BFT5" i="2"/>
  <c r="BFP5" i="2"/>
  <c r="BFL5" i="2"/>
  <c r="BFH5" i="2"/>
  <c r="BFD5" i="2"/>
  <c r="BEZ5" i="2"/>
  <c r="BBR5" i="2"/>
  <c r="BBN5" i="2"/>
  <c r="BBJ5" i="2"/>
  <c r="BBF5" i="2"/>
  <c r="BBB5" i="2"/>
  <c r="BAX5" i="2"/>
  <c r="BAT5" i="2"/>
  <c r="BAP5" i="2"/>
  <c r="BAL5" i="2"/>
  <c r="BAH5" i="2"/>
  <c r="BAD5" i="2"/>
  <c r="AZZ5" i="2"/>
  <c r="BGQ5" i="2"/>
  <c r="BGM5" i="2"/>
  <c r="BGI5" i="2"/>
  <c r="BGE5" i="2"/>
  <c r="BGA5" i="2"/>
  <c r="BFW5" i="2"/>
  <c r="BFS5" i="2"/>
  <c r="BFO5" i="2"/>
  <c r="BFK5" i="2"/>
  <c r="BFG5" i="2"/>
  <c r="BFC5" i="2"/>
  <c r="BBQ5" i="2"/>
  <c r="BBM5" i="2"/>
  <c r="BBI5" i="2"/>
  <c r="BBE5" i="2"/>
  <c r="BBA5" i="2"/>
  <c r="BAW5" i="2"/>
  <c r="BAS5" i="2"/>
  <c r="BAO5" i="2"/>
  <c r="BAK5" i="2"/>
  <c r="BAG5" i="2"/>
  <c r="BAC5" i="2"/>
  <c r="BPF7" i="2"/>
  <c r="BHJ7" i="2"/>
  <c r="BMP7" i="2"/>
  <c r="BHF7" i="2"/>
  <c r="BPB7" i="2"/>
  <c r="BML7" i="2"/>
  <c r="BJV7" i="2"/>
  <c r="BHB7" i="2"/>
  <c r="BMH7" i="2"/>
  <c r="BOT7" i="2"/>
  <c r="BGX7" i="2"/>
  <c r="BMD7" i="2"/>
  <c r="BJN7" i="2"/>
  <c r="BOP7" i="2"/>
  <c r="BGT7" i="2"/>
  <c r="BLZ7" i="2"/>
  <c r="BGP7" i="2"/>
  <c r="BLV7" i="2"/>
  <c r="BJF7" i="2"/>
  <c r="BOL7" i="2"/>
  <c r="BGL7" i="2"/>
  <c r="BOH7" i="2"/>
  <c r="BLR7" i="2"/>
  <c r="BOD7" i="2"/>
  <c r="BGH7" i="2"/>
  <c r="BLN7" i="2"/>
  <c r="BIX7" i="2"/>
  <c r="BNZ7" i="2"/>
  <c r="BGD7" i="2"/>
  <c r="BLJ7" i="2"/>
  <c r="BFZ7" i="2"/>
  <c r="BNV7" i="2"/>
  <c r="BLF7" i="2"/>
  <c r="BIP7" i="2"/>
  <c r="BFV7" i="2"/>
  <c r="BLB7" i="2"/>
  <c r="BAV7" i="2"/>
  <c r="BNN7" i="2"/>
  <c r="BFR7" i="2"/>
  <c r="BKX7" i="2"/>
  <c r="BIH7" i="2"/>
  <c r="BNJ7" i="2"/>
  <c r="BFN7" i="2"/>
  <c r="BKT7" i="2"/>
  <c r="BAN7" i="2"/>
  <c r="BFJ7" i="2"/>
  <c r="BKP7" i="2"/>
  <c r="BHZ7" i="2"/>
  <c r="BNF7" i="2"/>
  <c r="BFF7" i="2"/>
  <c r="BNB7" i="2"/>
  <c r="BKL7" i="2"/>
  <c r="BAF7" i="2"/>
  <c r="BMX7" i="2"/>
  <c r="BFB7" i="2"/>
  <c r="BKH7" i="2"/>
  <c r="BHR7" i="2"/>
  <c r="BAB7" i="2"/>
  <c r="BJJ7" i="2"/>
  <c r="BID7" i="2"/>
  <c r="BHM7" i="2"/>
  <c r="BMS7" i="2"/>
  <c r="BKC7" i="2"/>
  <c r="BPE7" i="2"/>
  <c r="BHI7" i="2"/>
  <c r="BMO7" i="2"/>
  <c r="BJY7" i="2"/>
  <c r="BHE7" i="2"/>
  <c r="BPA7" i="2"/>
  <c r="BMK7" i="2"/>
  <c r="BJU7" i="2"/>
  <c r="BHA7" i="2"/>
  <c r="BMG7" i="2"/>
  <c r="BOW7" i="2"/>
  <c r="BJQ7" i="2"/>
  <c r="BGW7" i="2"/>
  <c r="BMC7" i="2"/>
  <c r="BJM7" i="2"/>
  <c r="BOS7" i="2"/>
  <c r="BOO7" i="2"/>
  <c r="BGS7" i="2"/>
  <c r="BLY7" i="2"/>
  <c r="BJI7" i="2"/>
  <c r="BGO7" i="2"/>
  <c r="BOK7" i="2"/>
  <c r="BLU7" i="2"/>
  <c r="BJE7" i="2"/>
  <c r="BGK7" i="2"/>
  <c r="BLQ7" i="2"/>
  <c r="BOG7" i="2"/>
  <c r="BJA7" i="2"/>
  <c r="BGG7" i="2"/>
  <c r="BLM7" i="2"/>
  <c r="BIW7" i="2"/>
  <c r="BNY7" i="2"/>
  <c r="BGC7" i="2"/>
  <c r="BLI7" i="2"/>
  <c r="BIS7" i="2"/>
  <c r="BFY7" i="2"/>
  <c r="BNU7" i="2"/>
  <c r="BLE7" i="2"/>
  <c r="BIO7" i="2"/>
  <c r="BFU7" i="2"/>
  <c r="BLA7" i="2"/>
  <c r="BNQ7" i="2"/>
  <c r="BIK7" i="2"/>
  <c r="BFQ7" i="2"/>
  <c r="BKW7" i="2"/>
  <c r="BIG7" i="2"/>
  <c r="BNM7" i="2"/>
  <c r="BNI7" i="2"/>
  <c r="BFM7" i="2"/>
  <c r="BKS7" i="2"/>
  <c r="BIC7" i="2"/>
  <c r="BFI7" i="2"/>
  <c r="BNE7" i="2"/>
  <c r="BKO7" i="2"/>
  <c r="BHY7" i="2"/>
  <c r="BFE7" i="2"/>
  <c r="BKK7" i="2"/>
  <c r="BNA7" i="2"/>
  <c r="BHU7" i="2"/>
  <c r="BFA7" i="2"/>
  <c r="BKG7" i="2"/>
  <c r="BHQ7" i="2"/>
  <c r="BCJ7" i="2"/>
  <c r="BCB7" i="2"/>
  <c r="BBT7" i="2"/>
  <c r="BBL7" i="2"/>
  <c r="BBD7" i="2"/>
  <c r="BAU7" i="2"/>
  <c r="BAJ7" i="2"/>
  <c r="BAA7" i="2"/>
  <c r="BJB7" i="2"/>
  <c r="BHV7" i="2"/>
  <c r="BNR7" i="2"/>
  <c r="BCI7" i="2"/>
  <c r="BCA7" i="2"/>
  <c r="BBS7" i="2"/>
  <c r="BBK7" i="2"/>
  <c r="BBC7" i="2"/>
  <c r="BAR7" i="2"/>
  <c r="BAI7" i="2"/>
  <c r="BJZ7" i="2"/>
  <c r="BIT7" i="2"/>
  <c r="BOC7" i="2"/>
  <c r="BCH7" i="2"/>
  <c r="BCD7" i="2"/>
  <c r="BBZ7" i="2"/>
  <c r="BBV7" i="2"/>
  <c r="BBR7" i="2"/>
  <c r="BBN7" i="2"/>
  <c r="BBJ7" i="2"/>
  <c r="BBF7" i="2"/>
  <c r="BBB7" i="2"/>
  <c r="BAX7" i="2"/>
  <c r="BAT7" i="2"/>
  <c r="BAP7" i="2"/>
  <c r="BAL7" i="2"/>
  <c r="BAH7" i="2"/>
  <c r="BAD7" i="2"/>
  <c r="AZZ7" i="2"/>
  <c r="BKB7" i="2"/>
  <c r="BJX7" i="2"/>
  <c r="BJT7" i="2"/>
  <c r="BJP7" i="2"/>
  <c r="BJL7" i="2"/>
  <c r="BJH7" i="2"/>
  <c r="BJD7" i="2"/>
  <c r="BIZ7" i="2"/>
  <c r="BIV7" i="2"/>
  <c r="BIR7" i="2"/>
  <c r="BIN7" i="2"/>
  <c r="BIJ7" i="2"/>
  <c r="BIF7" i="2"/>
  <c r="BIB7" i="2"/>
  <c r="BHX7" i="2"/>
  <c r="BHT7" i="2"/>
  <c r="BHP7" i="2"/>
  <c r="BOU7" i="2"/>
  <c r="BOE7" i="2"/>
  <c r="BNO7" i="2"/>
  <c r="BMY7" i="2"/>
  <c r="BCG7" i="2"/>
  <c r="BCC7" i="2"/>
  <c r="BBY7" i="2"/>
  <c r="BBU7" i="2"/>
  <c r="BBQ7" i="2"/>
  <c r="BBM7" i="2"/>
  <c r="BBI7" i="2"/>
  <c r="BBE7" i="2"/>
  <c r="BBA7" i="2"/>
  <c r="BAW7" i="2"/>
  <c r="BAS7" i="2"/>
  <c r="BAO7" i="2"/>
  <c r="BAK7" i="2"/>
  <c r="BAG7" i="2"/>
  <c r="BAC7" i="2"/>
  <c r="BJS7" i="2"/>
  <c r="BJC7" i="2"/>
  <c r="BIM7" i="2"/>
  <c r="BHW7" i="2"/>
  <c r="BMR7" i="2"/>
  <c r="BMN7" i="2"/>
  <c r="BMJ7" i="2"/>
  <c r="BMF7" i="2"/>
  <c r="BMB7" i="2"/>
  <c r="BLX7" i="2"/>
  <c r="BLT7" i="2"/>
  <c r="BLP7" i="2"/>
  <c r="BLL7" i="2"/>
  <c r="BLH7" i="2"/>
  <c r="BLD7" i="2"/>
  <c r="BKZ7" i="2"/>
  <c r="BKV7" i="2"/>
  <c r="BKR7" i="2"/>
  <c r="BKN7" i="2"/>
  <c r="BKJ7" i="2"/>
  <c r="BKF7" i="2"/>
  <c r="BPI6" i="2"/>
  <c r="BMS6" i="2"/>
  <c r="BHM6" i="2"/>
  <c r="BKC6" i="2"/>
  <c r="BPE6" i="2"/>
  <c r="BHI6" i="2"/>
  <c r="BMO6" i="2"/>
  <c r="BJY6" i="2"/>
  <c r="BCI6" i="2"/>
  <c r="BCH6" i="2"/>
  <c r="BPA6" i="2"/>
  <c r="BHE6" i="2"/>
  <c r="BMK6" i="2"/>
  <c r="BJU6" i="2"/>
  <c r="BCE6" i="2"/>
  <c r="BCD6" i="2"/>
  <c r="BOW6" i="2"/>
  <c r="BHA6" i="2"/>
  <c r="BJQ6" i="2"/>
  <c r="BCA6" i="2"/>
  <c r="BMG6" i="2"/>
  <c r="BBZ6" i="2"/>
  <c r="BOS6" i="2"/>
  <c r="BMC6" i="2"/>
  <c r="BGW6" i="2"/>
  <c r="BJM6" i="2"/>
  <c r="BBW6" i="2"/>
  <c r="BBV6" i="2"/>
  <c r="BOO6" i="2"/>
  <c r="BGS6" i="2"/>
  <c r="BLY6" i="2"/>
  <c r="BJI6" i="2"/>
  <c r="BBS6" i="2"/>
  <c r="BBR6" i="2"/>
  <c r="BOK6" i="2"/>
  <c r="BGO6" i="2"/>
  <c r="BLU6" i="2"/>
  <c r="BJE6" i="2"/>
  <c r="BBO6" i="2"/>
  <c r="BBN6" i="2"/>
  <c r="BOG6" i="2"/>
  <c r="BGK6" i="2"/>
  <c r="BJA6" i="2"/>
  <c r="BBK6" i="2"/>
  <c r="BLQ6" i="2"/>
  <c r="BBJ6" i="2"/>
  <c r="BOC6" i="2"/>
  <c r="BLM6" i="2"/>
  <c r="BGG6" i="2"/>
  <c r="BIW6" i="2"/>
  <c r="BBG6" i="2"/>
  <c r="BNY6" i="2"/>
  <c r="BGC6" i="2"/>
  <c r="BLI6" i="2"/>
  <c r="BIS6" i="2"/>
  <c r="BBC6" i="2"/>
  <c r="BNU6" i="2"/>
  <c r="BFY6" i="2"/>
  <c r="BLE6" i="2"/>
  <c r="BIO6" i="2"/>
  <c r="BAY6" i="2"/>
  <c r="BNQ6" i="2"/>
  <c r="BFU6" i="2"/>
  <c r="BIK6" i="2"/>
  <c r="BLA6" i="2"/>
  <c r="BAU6" i="2"/>
  <c r="BNM6" i="2"/>
  <c r="BKW6" i="2"/>
  <c r="BFQ6" i="2"/>
  <c r="BIG6" i="2"/>
  <c r="BAQ6" i="2"/>
  <c r="BNI6" i="2"/>
  <c r="BFM6" i="2"/>
  <c r="BKS6" i="2"/>
  <c r="BIC6" i="2"/>
  <c r="BAM6" i="2"/>
  <c r="BNE6" i="2"/>
  <c r="BFI6" i="2"/>
  <c r="BKO6" i="2"/>
  <c r="BHY6" i="2"/>
  <c r="BAI6" i="2"/>
  <c r="BNA6" i="2"/>
  <c r="BFE6" i="2"/>
  <c r="BHU6" i="2"/>
  <c r="BKK6" i="2"/>
  <c r="BAE6" i="2"/>
  <c r="BMW6" i="2"/>
  <c r="BKG6" i="2"/>
  <c r="BFA6" i="2"/>
  <c r="BHQ6" i="2"/>
  <c r="BAA6" i="2"/>
  <c r="BPD6" i="2"/>
  <c r="BMN6" i="2"/>
  <c r="BJX6" i="2"/>
  <c r="BOZ6" i="2"/>
  <c r="BMJ6" i="2"/>
  <c r="BJT6" i="2"/>
  <c r="BOV6" i="2"/>
  <c r="BJP6" i="2"/>
  <c r="BMF6" i="2"/>
  <c r="BOR6" i="2"/>
  <c r="BJL6" i="2"/>
  <c r="BON6" i="2"/>
  <c r="BLX6" i="2"/>
  <c r="BJH6" i="2"/>
  <c r="BOJ6" i="2"/>
  <c r="BLT6" i="2"/>
  <c r="BJD6" i="2"/>
  <c r="BOF6" i="2"/>
  <c r="BIZ6" i="2"/>
  <c r="BLP6" i="2"/>
  <c r="BOB6" i="2"/>
  <c r="BIV6" i="2"/>
  <c r="BBF6" i="2"/>
  <c r="BNX6" i="2"/>
  <c r="BLH6" i="2"/>
  <c r="BIR6" i="2"/>
  <c r="BBB6" i="2"/>
  <c r="BNT6" i="2"/>
  <c r="BLD6" i="2"/>
  <c r="BIN6" i="2"/>
  <c r="BAX6" i="2"/>
  <c r="BNP6" i="2"/>
  <c r="BIJ6" i="2"/>
  <c r="BKZ6" i="2"/>
  <c r="BAT6" i="2"/>
  <c r="BIF6" i="2"/>
  <c r="BNL6" i="2"/>
  <c r="BAP6" i="2"/>
  <c r="BNH6" i="2"/>
  <c r="BKR6" i="2"/>
  <c r="BIB6" i="2"/>
  <c r="BAL6" i="2"/>
  <c r="BND6" i="2"/>
  <c r="BKN6" i="2"/>
  <c r="BHX6" i="2"/>
  <c r="BAH6" i="2"/>
  <c r="BMZ6" i="2"/>
  <c r="BHT6" i="2"/>
  <c r="BKJ6" i="2"/>
  <c r="BAD6" i="2"/>
  <c r="BHP6" i="2"/>
  <c r="AZZ6" i="2"/>
  <c r="BHH6" i="2"/>
  <c r="BGR6" i="2"/>
  <c r="BGB6" i="2"/>
  <c r="BFL6" i="2"/>
  <c r="BJN6" i="2"/>
  <c r="BML6" i="2"/>
  <c r="BKV6" i="2"/>
  <c r="BMQ6" i="2"/>
  <c r="BPG6" i="2"/>
  <c r="BKA6" i="2"/>
  <c r="BHK6" i="2"/>
  <c r="BMM6" i="2"/>
  <c r="BJW6" i="2"/>
  <c r="BPC6" i="2"/>
  <c r="BHG6" i="2"/>
  <c r="BMI6" i="2"/>
  <c r="BOY6" i="2"/>
  <c r="BJS6" i="2"/>
  <c r="BHC6" i="2"/>
  <c r="BME6" i="2"/>
  <c r="BOU6" i="2"/>
  <c r="BJO6" i="2"/>
  <c r="BGY6" i="2"/>
  <c r="BMA6" i="2"/>
  <c r="BOQ6" i="2"/>
  <c r="BJK6" i="2"/>
  <c r="BGU6" i="2"/>
  <c r="BLW6" i="2"/>
  <c r="BJG6" i="2"/>
  <c r="BGQ6" i="2"/>
  <c r="BLS6" i="2"/>
  <c r="BOI6" i="2"/>
  <c r="BJC6" i="2"/>
  <c r="BGM6" i="2"/>
  <c r="BLO6" i="2"/>
  <c r="BOE6" i="2"/>
  <c r="BIY6" i="2"/>
  <c r="BBI6" i="2"/>
  <c r="BGI6" i="2"/>
  <c r="BLK6" i="2"/>
  <c r="BOA6" i="2"/>
  <c r="BIU6" i="2"/>
  <c r="BBE6" i="2"/>
  <c r="BGE6" i="2"/>
  <c r="BLG6" i="2"/>
  <c r="BNW6" i="2"/>
  <c r="BIQ6" i="2"/>
  <c r="BBA6" i="2"/>
  <c r="BGA6" i="2"/>
  <c r="BLC6" i="2"/>
  <c r="BNS6" i="2"/>
  <c r="BIM6" i="2"/>
  <c r="BAW6" i="2"/>
  <c r="BFW6" i="2"/>
  <c r="BKY6" i="2"/>
  <c r="BNO6" i="2"/>
  <c r="BII6" i="2"/>
  <c r="BAS6" i="2"/>
  <c r="BFS6" i="2"/>
  <c r="BKU6" i="2"/>
  <c r="BNK6" i="2"/>
  <c r="BIE6" i="2"/>
  <c r="BAO6" i="2"/>
  <c r="BFO6" i="2"/>
  <c r="BKQ6" i="2"/>
  <c r="BIA6" i="2"/>
  <c r="BNG6" i="2"/>
  <c r="BAK6" i="2"/>
  <c r="BFK6" i="2"/>
  <c r="BKM6" i="2"/>
  <c r="BNC6" i="2"/>
  <c r="BHW6" i="2"/>
  <c r="BAG6" i="2"/>
  <c r="BFG6" i="2"/>
  <c r="BKI6" i="2"/>
  <c r="BMY6" i="2"/>
  <c r="BHS6" i="2"/>
  <c r="BAC6" i="2"/>
  <c r="BFC6" i="2"/>
  <c r="BCJ6" i="2"/>
  <c r="BBT6" i="2"/>
  <c r="BHD6" i="2"/>
  <c r="BGN6" i="2"/>
  <c r="BFX6" i="2"/>
  <c r="BFH6" i="2"/>
  <c r="BLL6" i="2"/>
  <c r="BMV6" i="2"/>
  <c r="BPF6" i="2"/>
  <c r="BHJ6" i="2"/>
  <c r="BMP6" i="2"/>
  <c r="BPB6" i="2"/>
  <c r="BHF6" i="2"/>
  <c r="BMH6" i="2"/>
  <c r="BOX6" i="2"/>
  <c r="BHB6" i="2"/>
  <c r="BOT6" i="2"/>
  <c r="BMD6" i="2"/>
  <c r="BGX6" i="2"/>
  <c r="BOP6" i="2"/>
  <c r="BGT6" i="2"/>
  <c r="BLZ6" i="2"/>
  <c r="BOL6" i="2"/>
  <c r="BGP6" i="2"/>
  <c r="BLR6" i="2"/>
  <c r="BGL6" i="2"/>
  <c r="BOH6" i="2"/>
  <c r="BOD6" i="2"/>
  <c r="BBH6" i="2"/>
  <c r="BLN6" i="2"/>
  <c r="BGH6" i="2"/>
  <c r="BNZ6" i="2"/>
  <c r="BBD6" i="2"/>
  <c r="BGD6" i="2"/>
  <c r="BLJ6" i="2"/>
  <c r="BNV6" i="2"/>
  <c r="BAZ6" i="2"/>
  <c r="BFZ6" i="2"/>
  <c r="BLB6" i="2"/>
  <c r="BAV6" i="2"/>
  <c r="BFV6" i="2"/>
  <c r="BNN6" i="2"/>
  <c r="BAR6" i="2"/>
  <c r="BKX6" i="2"/>
  <c r="BFR6" i="2"/>
  <c r="BNJ6" i="2"/>
  <c r="BAN6" i="2"/>
  <c r="BFN6" i="2"/>
  <c r="BKT6" i="2"/>
  <c r="BNF6" i="2"/>
  <c r="BAJ6" i="2"/>
  <c r="BFJ6" i="2"/>
  <c r="BNB6" i="2"/>
  <c r="BKL6" i="2"/>
  <c r="BAF6" i="2"/>
  <c r="BFF6" i="2"/>
  <c r="BMX6" i="2"/>
  <c r="BAB6" i="2"/>
  <c r="BKH6" i="2"/>
  <c r="BFB6" i="2"/>
  <c r="BGZ6" i="2"/>
  <c r="BGJ6" i="2"/>
  <c r="BFT6" i="2"/>
  <c r="BFD6" i="2"/>
  <c r="BJV6" i="2"/>
  <c r="BJF6" i="2"/>
  <c r="BIP6" i="2"/>
  <c r="BHZ6" i="2"/>
  <c r="BMB6" i="2"/>
  <c r="BLF6" i="2"/>
  <c r="BPH6" i="2"/>
  <c r="AIE23" i="2"/>
  <c r="BXF11" i="2" l="1"/>
  <c r="BXV11" i="2"/>
  <c r="BYH18" i="2"/>
  <c r="BZM17" i="2"/>
  <c r="BXE9" i="2"/>
  <c r="BXZ20" i="2"/>
  <c r="BYM20" i="2"/>
  <c r="BYX11" i="2"/>
  <c r="BYL21" i="2"/>
  <c r="BZL9" i="2"/>
  <c r="BXJ11" i="2"/>
  <c r="BXV9" i="2"/>
  <c r="BYL16" i="2"/>
  <c r="BXJ16" i="2"/>
  <c r="BYI5" i="2"/>
  <c r="BXN11" i="2"/>
  <c r="BYA11" i="2"/>
  <c r="BYK9" i="2"/>
  <c r="BYL11" i="2"/>
  <c r="BYM17" i="2"/>
  <c r="BXR7" i="2"/>
  <c r="BYF19" i="2"/>
  <c r="BZL19" i="2"/>
  <c r="BXQ19" i="2"/>
  <c r="BYX21" i="2"/>
  <c r="BXT21" i="2"/>
  <c r="BYZ21" i="2"/>
  <c r="BYJ22" i="2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AS26" i="27"/>
  <c r="AQ26" i="27"/>
  <c r="AO26" i="27"/>
  <c r="AM26" i="27"/>
  <c r="AK26" i="27"/>
  <c r="AI26" i="27"/>
  <c r="AG26" i="27"/>
  <c r="AE26" i="27"/>
  <c r="AC26" i="27"/>
  <c r="AA26" i="27"/>
  <c r="Y26" i="27"/>
  <c r="W26" i="27"/>
  <c r="U26" i="27"/>
  <c r="S26" i="27"/>
  <c r="AR26" i="27"/>
  <c r="AP26" i="27"/>
  <c r="AN26" i="27"/>
  <c r="AL26" i="27"/>
  <c r="AJ26" i="27"/>
  <c r="AH26" i="27"/>
  <c r="AF26" i="27"/>
  <c r="AD26" i="27"/>
  <c r="AB26" i="27"/>
  <c r="Z26" i="27"/>
  <c r="X26" i="27"/>
  <c r="V26" i="27"/>
  <c r="T26" i="27"/>
  <c r="R26" i="27"/>
  <c r="P26" i="27"/>
  <c r="N26" i="27"/>
  <c r="L26" i="27"/>
  <c r="J26" i="27"/>
  <c r="H26" i="27"/>
  <c r="F26" i="27"/>
  <c r="D26" i="27"/>
  <c r="BZL10" i="2"/>
  <c r="BXR11" i="2"/>
  <c r="BXK11" i="2"/>
  <c r="BXP19" i="2"/>
  <c r="BYV19" i="2"/>
  <c r="BZC9" i="2"/>
  <c r="BZJ7" i="2"/>
  <c r="BZJ9" i="2"/>
  <c r="BYP11" i="2"/>
  <c r="BZG15" i="2"/>
  <c r="BXZ16" i="2"/>
  <c r="BZG10" i="2"/>
  <c r="BYQ11" i="2"/>
  <c r="BZF16" i="2"/>
  <c r="BYG16" i="2"/>
  <c r="BYF6" i="2"/>
  <c r="BYH7" i="2"/>
  <c r="BYY11" i="2"/>
  <c r="BZN7" i="2"/>
  <c r="BXJ12" i="2"/>
  <c r="BYP12" i="2"/>
  <c r="BZG11" i="2"/>
  <c r="BZO11" i="2"/>
  <c r="BZK11" i="2"/>
  <c r="BYO14" i="2"/>
  <c r="BYN18" i="2"/>
  <c r="BYW17" i="2"/>
  <c r="BXL21" i="2"/>
  <c r="BYF21" i="2"/>
  <c r="BXG20" i="2"/>
  <c r="BYO17" i="2"/>
  <c r="BXI19" i="2"/>
  <c r="BXW20" i="2"/>
  <c r="BXS17" i="2"/>
  <c r="BYC17" i="2"/>
  <c r="BXN6" i="2"/>
  <c r="BXE7" i="2"/>
  <c r="BYX7" i="2"/>
  <c r="BXJ8" i="2"/>
  <c r="BXR8" i="2"/>
  <c r="BXZ8" i="2"/>
  <c r="BYH8" i="2"/>
  <c r="BYP8" i="2"/>
  <c r="BYX8" i="2"/>
  <c r="BZF8" i="2"/>
  <c r="BZN8" i="2"/>
  <c r="BYT6" i="2"/>
  <c r="BYP9" i="2"/>
  <c r="BZJ6" i="2"/>
  <c r="BYT7" i="2"/>
  <c r="BXS5" i="2"/>
  <c r="BYJ5" i="2"/>
  <c r="BXI5" i="2"/>
  <c r="BXY5" i="2"/>
  <c r="BYO5" i="2"/>
  <c r="BZE5" i="2"/>
  <c r="BZF5" i="2"/>
  <c r="BXM10" i="2"/>
  <c r="BZE10" i="2"/>
  <c r="BYL10" i="2"/>
  <c r="BYT10" i="2"/>
  <c r="BZB10" i="2"/>
  <c r="BZJ10" i="2"/>
  <c r="BXF8" i="2"/>
  <c r="BXN8" i="2"/>
  <c r="BXV8" i="2"/>
  <c r="BYD8" i="2"/>
  <c r="BYL8" i="2"/>
  <c r="BYT8" i="2"/>
  <c r="BZB8" i="2"/>
  <c r="BZJ8" i="2"/>
  <c r="BXK9" i="2"/>
  <c r="BYB6" i="2"/>
  <c r="BYV6" i="2"/>
  <c r="BZH6" i="2"/>
  <c r="BYS7" i="2"/>
  <c r="BYV16" i="2"/>
  <c r="BXM7" i="2"/>
  <c r="BYC7" i="2"/>
  <c r="BXT5" i="2"/>
  <c r="BZD5" i="2"/>
  <c r="BXQ5" i="2"/>
  <c r="BYG5" i="2"/>
  <c r="BYW5" i="2"/>
  <c r="BZM5" i="2"/>
  <c r="BYX5" i="2"/>
  <c r="BZN5" i="2"/>
  <c r="BYS10" i="2"/>
  <c r="BYP10" i="2"/>
  <c r="BYX10" i="2"/>
  <c r="BZF10" i="2"/>
  <c r="BZN10" i="2"/>
  <c r="BZE14" i="2"/>
  <c r="BXP18" i="2"/>
  <c r="BYC18" i="2"/>
  <c r="BXZ11" i="2"/>
  <c r="BYZ18" i="2"/>
  <c r="BZH18" i="2"/>
  <c r="BYH11" i="2"/>
  <c r="BYO15" i="2"/>
  <c r="BYJ18" i="2"/>
  <c r="BZI18" i="2"/>
  <c r="BYD9" i="2"/>
  <c r="BXF12" i="2"/>
  <c r="BXZ12" i="2"/>
  <c r="BZF12" i="2"/>
  <c r="BYE11" i="2"/>
  <c r="BXV16" i="2"/>
  <c r="BYT16" i="2"/>
  <c r="BYH16" i="2"/>
  <c r="BZF11" i="2"/>
  <c r="BYU11" i="2"/>
  <c r="BXJ15" i="2"/>
  <c r="BZB16" i="2"/>
  <c r="BYV18" i="2"/>
  <c r="BZD18" i="2"/>
  <c r="BYK18" i="2"/>
  <c r="BZC11" i="2"/>
  <c r="BXM18" i="2"/>
  <c r="BYF18" i="2"/>
  <c r="BZL20" i="2"/>
  <c r="BXS20" i="2"/>
  <c r="BZJ21" i="2"/>
  <c r="BYP22" i="2"/>
  <c r="BXR21" i="2"/>
  <c r="BYJ21" i="2"/>
  <c r="BXF21" i="2"/>
  <c r="BXI9" i="2"/>
  <c r="BXI17" i="2"/>
  <c r="BXZ21" i="2"/>
  <c r="BXU19" i="2"/>
  <c r="BYG19" i="2"/>
  <c r="BYO19" i="2"/>
  <c r="BYH21" i="2"/>
  <c r="BXH21" i="2"/>
  <c r="BYB21" i="2"/>
  <c r="BYN21" i="2"/>
  <c r="BZC20" i="2"/>
  <c r="BYG20" i="2"/>
  <c r="BYD21" i="2"/>
  <c r="BZK20" i="2"/>
  <c r="BXP17" i="2"/>
  <c r="BZF21" i="2"/>
  <c r="BXE19" i="2"/>
  <c r="BYK19" i="2"/>
  <c r="BYY17" i="2"/>
  <c r="BZN21" i="2"/>
  <c r="BXX21" i="2"/>
  <c r="BZL21" i="2"/>
  <c r="BYL22" i="2"/>
  <c r="BZD20" i="2"/>
  <c r="BXI15" i="2"/>
  <c r="BXQ15" i="2"/>
  <c r="BYC15" i="2"/>
  <c r="BZA15" i="2"/>
  <c r="BZM15" i="2"/>
  <c r="BXR15" i="2"/>
  <c r="BZN15" i="2"/>
  <c r="BXK15" i="2"/>
  <c r="BXP15" i="2"/>
  <c r="BXX15" i="2"/>
  <c r="BYA15" i="2"/>
  <c r="BYF15" i="2"/>
  <c r="BYN15" i="2"/>
  <c r="BYQ15" i="2"/>
  <c r="BYV15" i="2"/>
  <c r="BYE20" i="2"/>
  <c r="BXK20" i="2"/>
  <c r="BXU20" i="2"/>
  <c r="BZA20" i="2"/>
  <c r="BXO20" i="2"/>
  <c r="BYU20" i="2"/>
  <c r="BXJ20" i="2"/>
  <c r="BYP20" i="2"/>
  <c r="BZM20" i="2"/>
  <c r="BYD22" i="2"/>
  <c r="BYT22" i="2"/>
  <c r="BZJ22" i="2"/>
  <c r="BXL22" i="2"/>
  <c r="BZC22" i="2"/>
  <c r="BYH22" i="2"/>
  <c r="BZN22" i="2"/>
  <c r="BXY22" i="2"/>
  <c r="BZE22" i="2"/>
  <c r="BXF22" i="2"/>
  <c r="BXV22" i="2"/>
  <c r="BZB22" i="2"/>
  <c r="BYN22" i="2"/>
  <c r="BYV22" i="2"/>
  <c r="BYR21" i="2"/>
  <c r="BZD21" i="2"/>
  <c r="BZH21" i="2"/>
  <c r="BZA18" i="2"/>
  <c r="BYW19" i="2"/>
  <c r="BZA19" i="2"/>
  <c r="BXS19" i="2"/>
  <c r="BXK19" i="2"/>
  <c r="BYA19" i="2"/>
  <c r="BYE19" i="2"/>
  <c r="BYI19" i="2"/>
  <c r="BYQ19" i="2"/>
  <c r="BZG19" i="2"/>
  <c r="BZK19" i="2"/>
  <c r="BZO19" i="2"/>
  <c r="BYA17" i="2"/>
  <c r="BZG17" i="2"/>
  <c r="BYK17" i="2"/>
  <c r="BXU17" i="2"/>
  <c r="BYR17" i="2"/>
  <c r="BXY16" i="2"/>
  <c r="BYF16" i="2"/>
  <c r="BYX16" i="2"/>
  <c r="BXR16" i="2"/>
  <c r="BYP16" i="2"/>
  <c r="BZO16" i="2"/>
  <c r="BXN16" i="2"/>
  <c r="BXX16" i="2"/>
  <c r="BZD15" i="2"/>
  <c r="BZL15" i="2"/>
  <c r="BXZ15" i="2"/>
  <c r="BXV15" i="2"/>
  <c r="BXS15" i="2"/>
  <c r="BZK15" i="2"/>
  <c r="BZB11" i="2"/>
  <c r="BYT11" i="2"/>
  <c r="BZJ11" i="2"/>
  <c r="BXY11" i="2"/>
  <c r="BYG11" i="2"/>
  <c r="BXG11" i="2"/>
  <c r="BXW11" i="2"/>
  <c r="BXF13" i="2"/>
  <c r="BXK13" i="2"/>
  <c r="BYA13" i="2"/>
  <c r="BYQ13" i="2"/>
  <c r="BZK13" i="2"/>
  <c r="BXH13" i="2"/>
  <c r="BXL13" i="2"/>
  <c r="BXP13" i="2"/>
  <c r="BXT13" i="2"/>
  <c r="BXX13" i="2"/>
  <c r="BYB13" i="2"/>
  <c r="BYF13" i="2"/>
  <c r="BYJ13" i="2"/>
  <c r="BYN13" i="2"/>
  <c r="BYR13" i="2"/>
  <c r="BYV13" i="2"/>
  <c r="BYZ13" i="2"/>
  <c r="BZD13" i="2"/>
  <c r="BZH13" i="2"/>
  <c r="BZL13" i="2"/>
  <c r="BXJ13" i="2"/>
  <c r="BXN13" i="2"/>
  <c r="BXR13" i="2"/>
  <c r="BXV13" i="2"/>
  <c r="BXZ13" i="2"/>
  <c r="BYD13" i="2"/>
  <c r="BYH13" i="2"/>
  <c r="BYL13" i="2"/>
  <c r="BYP13" i="2"/>
  <c r="BYT13" i="2"/>
  <c r="BYX13" i="2"/>
  <c r="BZB13" i="2"/>
  <c r="BZF13" i="2"/>
  <c r="BZJ13" i="2"/>
  <c r="BZN13" i="2"/>
  <c r="BXG13" i="2"/>
  <c r="BXO13" i="2"/>
  <c r="BXS13" i="2"/>
  <c r="BXW13" i="2"/>
  <c r="BYE13" i="2"/>
  <c r="BYI13" i="2"/>
  <c r="BXK12" i="2"/>
  <c r="BYA12" i="2"/>
  <c r="BYQ12" i="2"/>
  <c r="BXT12" i="2"/>
  <c r="BYJ12" i="2"/>
  <c r="BYZ12" i="2"/>
  <c r="BYY12" i="2"/>
  <c r="BZC12" i="2"/>
  <c r="BZO12" i="2"/>
  <c r="BXK8" i="2"/>
  <c r="BXS8" i="2"/>
  <c r="BYA8" i="2"/>
  <c r="BYI8" i="2"/>
  <c r="BYQ8" i="2"/>
  <c r="BYY8" i="2"/>
  <c r="BZG8" i="2"/>
  <c r="BZO8" i="2"/>
  <c r="BXO10" i="2"/>
  <c r="BYE10" i="2"/>
  <c r="BXQ9" i="2"/>
  <c r="BXZ9" i="2"/>
  <c r="BYE9" i="2"/>
  <c r="BXY9" i="2"/>
  <c r="BZE9" i="2"/>
  <c r="BXS9" i="2"/>
  <c r="BYO9" i="2"/>
  <c r="BYI9" i="2"/>
  <c r="BYT9" i="2"/>
  <c r="BYU9" i="2"/>
  <c r="BZK9" i="2"/>
  <c r="BXO9" i="2"/>
  <c r="BYM9" i="2"/>
  <c r="BYA9" i="2"/>
  <c r="BYY9" i="2"/>
  <c r="BYV9" i="2"/>
  <c r="BXK5" i="2"/>
  <c r="BYA5" i="2"/>
  <c r="BYQ5" i="2"/>
  <c r="BXP5" i="2"/>
  <c r="BYF5" i="2"/>
  <c r="BZL5" i="2"/>
  <c r="BYV5" i="2"/>
  <c r="BXW7" i="2"/>
  <c r="BYM7" i="2"/>
  <c r="BZC7" i="2"/>
  <c r="BYW7" i="2"/>
  <c r="BZE7" i="2"/>
  <c r="BZI7" i="2"/>
  <c r="BXO6" i="2"/>
  <c r="BXS6" i="2"/>
  <c r="BYH6" i="2"/>
  <c r="BYX6" i="2"/>
  <c r="BZC6" i="2"/>
  <c r="BZG6" i="2"/>
  <c r="BZN6" i="2"/>
  <c r="BXJ6" i="2"/>
  <c r="BXY20" i="2"/>
  <c r="BYC20" i="2"/>
  <c r="BXX20" i="2"/>
  <c r="BYD20" i="2"/>
  <c r="BZJ20" i="2"/>
  <c r="BXT20" i="2"/>
  <c r="BYZ20" i="2"/>
  <c r="BXQ20" i="2"/>
  <c r="BYW20" i="2"/>
  <c r="BYF20" i="2"/>
  <c r="BXF20" i="2"/>
  <c r="BXR20" i="2"/>
  <c r="BYL20" i="2"/>
  <c r="BYX20" i="2"/>
  <c r="BZF20" i="2"/>
  <c r="BYB20" i="2"/>
  <c r="BZH20" i="2"/>
  <c r="BYQ20" i="2"/>
  <c r="BXI20" i="2"/>
  <c r="BXM20" i="2"/>
  <c r="BYO20" i="2"/>
  <c r="BYS20" i="2"/>
  <c r="BYI20" i="2"/>
  <c r="BXH20" i="2"/>
  <c r="BYN20" i="2"/>
  <c r="BXN20" i="2"/>
  <c r="BYT20" i="2"/>
  <c r="BYA20" i="2"/>
  <c r="BYJ20" i="2"/>
  <c r="BZO20" i="2"/>
  <c r="BXE20" i="2"/>
  <c r="BYK20" i="2"/>
  <c r="BZE20" i="2"/>
  <c r="BZI20" i="2"/>
  <c r="BZG20" i="2"/>
  <c r="BXP20" i="2"/>
  <c r="BYV20" i="2"/>
  <c r="BXV20" i="2"/>
  <c r="BYH20" i="2"/>
  <c r="BZB20" i="2"/>
  <c r="BZN20" i="2"/>
  <c r="BYY20" i="2"/>
  <c r="BXL20" i="2"/>
  <c r="BYR20" i="2"/>
  <c r="BXU22" i="2"/>
  <c r="BZA22" i="2"/>
  <c r="BXT22" i="2"/>
  <c r="BXJ22" i="2"/>
  <c r="BXZ22" i="2"/>
  <c r="BZF22" i="2"/>
  <c r="BXX22" i="2"/>
  <c r="BYF22" i="2"/>
  <c r="BYC22" i="2"/>
  <c r="BYG22" i="2"/>
  <c r="BZI22" i="2"/>
  <c r="BZM22" i="2"/>
  <c r="BZH22" i="2"/>
  <c r="BXK22" i="2"/>
  <c r="BXS22" i="2"/>
  <c r="BYE22" i="2"/>
  <c r="BXG22" i="2"/>
  <c r="BYQ22" i="2"/>
  <c r="BYY22" i="2"/>
  <c r="BZK22" i="2"/>
  <c r="BYZ22" i="2"/>
  <c r="BXN22" i="2"/>
  <c r="BXH22" i="2"/>
  <c r="BXP22" i="2"/>
  <c r="BXE22" i="2"/>
  <c r="BXI22" i="2"/>
  <c r="BYK22" i="2"/>
  <c r="BYO22" i="2"/>
  <c r="BYM22" i="2"/>
  <c r="BYB22" i="2"/>
  <c r="BXO22" i="2"/>
  <c r="BXR22" i="2"/>
  <c r="BYX22" i="2"/>
  <c r="BZD22" i="2"/>
  <c r="BZL22" i="2"/>
  <c r="BXM22" i="2"/>
  <c r="BXQ22" i="2"/>
  <c r="BYS22" i="2"/>
  <c r="BYW22" i="2"/>
  <c r="BYA22" i="2"/>
  <c r="BYU22" i="2"/>
  <c r="BZO22" i="2"/>
  <c r="BXW22" i="2"/>
  <c r="BYI22" i="2"/>
  <c r="BZG22" i="2"/>
  <c r="BYR22" i="2"/>
  <c r="BXG21" i="2"/>
  <c r="BXK21" i="2"/>
  <c r="BXO21" i="2"/>
  <c r="BXS21" i="2"/>
  <c r="BXW21" i="2"/>
  <c r="BYA21" i="2"/>
  <c r="BYE21" i="2"/>
  <c r="BYI21" i="2"/>
  <c r="BYM21" i="2"/>
  <c r="BYQ21" i="2"/>
  <c r="BYU21" i="2"/>
  <c r="BYY21" i="2"/>
  <c r="BZC21" i="2"/>
  <c r="BZG21" i="2"/>
  <c r="BZK21" i="2"/>
  <c r="BZO21" i="2"/>
  <c r="BXP21" i="2"/>
  <c r="BYV21" i="2"/>
  <c r="BXJ21" i="2"/>
  <c r="BYP21" i="2"/>
  <c r="BXN21" i="2"/>
  <c r="BYT21" i="2"/>
  <c r="BXV21" i="2"/>
  <c r="BZB21" i="2"/>
  <c r="BXE21" i="2"/>
  <c r="BXQ21" i="2"/>
  <c r="BXU21" i="2"/>
  <c r="BYG21" i="2"/>
  <c r="BYK21" i="2"/>
  <c r="BYW21" i="2"/>
  <c r="BZA21" i="2"/>
  <c r="BZM21" i="2"/>
  <c r="BXI21" i="2"/>
  <c r="BXM21" i="2"/>
  <c r="BXY21" i="2"/>
  <c r="BYC21" i="2"/>
  <c r="BYO21" i="2"/>
  <c r="BYS21" i="2"/>
  <c r="BZE21" i="2"/>
  <c r="BZI21" i="2"/>
  <c r="BZI17" i="2"/>
  <c r="BXO17" i="2"/>
  <c r="BYU17" i="2"/>
  <c r="BZL17" i="2"/>
  <c r="BXM17" i="2"/>
  <c r="BZD17" i="2"/>
  <c r="BZC17" i="2"/>
  <c r="BXT17" i="2"/>
  <c r="BXY17" i="2"/>
  <c r="BYN17" i="2"/>
  <c r="BXK17" i="2"/>
  <c r="BYE17" i="2"/>
  <c r="BYQ17" i="2"/>
  <c r="BZK17" i="2"/>
  <c r="BXE17" i="2"/>
  <c r="BZH17" i="2"/>
  <c r="BXL17" i="2"/>
  <c r="BYF17" i="2"/>
  <c r="BYJ17" i="2"/>
  <c r="BXQ17" i="2"/>
  <c r="BYI17" i="2"/>
  <c r="BYB17" i="2"/>
  <c r="BXH17" i="2"/>
  <c r="BXG17" i="2"/>
  <c r="BZA17" i="2"/>
  <c r="BYG17" i="2"/>
  <c r="BYV17" i="2"/>
  <c r="BYZ17" i="2"/>
  <c r="BZE17" i="2"/>
  <c r="BYS17" i="2"/>
  <c r="BXF17" i="2"/>
  <c r="BYH17" i="2"/>
  <c r="BYP17" i="2"/>
  <c r="BZJ17" i="2"/>
  <c r="BXR17" i="2"/>
  <c r="BXZ17" i="2"/>
  <c r="BYT17" i="2"/>
  <c r="BZB17" i="2"/>
  <c r="BXX17" i="2"/>
  <c r="BZO17" i="2"/>
  <c r="BXJ17" i="2"/>
  <c r="BYD17" i="2"/>
  <c r="BYL17" i="2"/>
  <c r="BZN17" i="2"/>
  <c r="BXW17" i="2"/>
  <c r="BXN17" i="2"/>
  <c r="BXV17" i="2"/>
  <c r="BYX17" i="2"/>
  <c r="BZF17" i="2"/>
  <c r="BXG19" i="2"/>
  <c r="BXW19" i="2"/>
  <c r="BYM19" i="2"/>
  <c r="BYY19" i="2"/>
  <c r="BZC19" i="2"/>
  <c r="BXO19" i="2"/>
  <c r="BYU19" i="2"/>
  <c r="BXL19" i="2"/>
  <c r="BYB19" i="2"/>
  <c r="BYR19" i="2"/>
  <c r="BZH19" i="2"/>
  <c r="BXM19" i="2"/>
  <c r="BYC19" i="2"/>
  <c r="BYS19" i="2"/>
  <c r="BZI19" i="2"/>
  <c r="BXR19" i="2"/>
  <c r="BYH19" i="2"/>
  <c r="BYX19" i="2"/>
  <c r="BZN19" i="2"/>
  <c r="BZM19" i="2"/>
  <c r="BXJ19" i="2"/>
  <c r="BXZ19" i="2"/>
  <c r="BYP19" i="2"/>
  <c r="BZF19" i="2"/>
  <c r="BXT19" i="2"/>
  <c r="BYJ19" i="2"/>
  <c r="BYZ19" i="2"/>
  <c r="BXF19" i="2"/>
  <c r="BXV19" i="2"/>
  <c r="BYD19" i="2"/>
  <c r="BYL19" i="2"/>
  <c r="BZB19" i="2"/>
  <c r="BZJ19" i="2"/>
  <c r="BXH19" i="2"/>
  <c r="BXX19" i="2"/>
  <c r="BYN19" i="2"/>
  <c r="BZD19" i="2"/>
  <c r="BXY19" i="2"/>
  <c r="BZE19" i="2"/>
  <c r="BXN19" i="2"/>
  <c r="BYT19" i="2"/>
  <c r="BYR18" i="2"/>
  <c r="BXG18" i="2"/>
  <c r="BYE18" i="2"/>
  <c r="BXQ18" i="2"/>
  <c r="BYW18" i="2"/>
  <c r="BZO18" i="2"/>
  <c r="BXW18" i="2"/>
  <c r="BYI18" i="2"/>
  <c r="BXT18" i="2"/>
  <c r="BXX18" i="2"/>
  <c r="BYB18" i="2"/>
  <c r="BXU18" i="2"/>
  <c r="BXY18" i="2"/>
  <c r="BZE18" i="2"/>
  <c r="BZN18" i="2"/>
  <c r="BXF18" i="2"/>
  <c r="BXJ18" i="2"/>
  <c r="BXN18" i="2"/>
  <c r="BXV18" i="2"/>
  <c r="BXZ18" i="2"/>
  <c r="BYD18" i="2"/>
  <c r="BYL18" i="2"/>
  <c r="BYP18" i="2"/>
  <c r="BYT18" i="2"/>
  <c r="BYS18" i="2"/>
  <c r="BZB18" i="2"/>
  <c r="BZF18" i="2"/>
  <c r="BZJ18" i="2"/>
  <c r="BZC18" i="2"/>
  <c r="BXH18" i="2"/>
  <c r="BXL18" i="2"/>
  <c r="BZL18" i="2"/>
  <c r="BYQ18" i="2"/>
  <c r="BXR18" i="2"/>
  <c r="BYG18" i="2"/>
  <c r="BZM18" i="2"/>
  <c r="BYA18" i="2"/>
  <c r="BYU18" i="2"/>
  <c r="BXO18" i="2"/>
  <c r="BYM18" i="2"/>
  <c r="BXE18" i="2"/>
  <c r="BXI18" i="2"/>
  <c r="BYO18" i="2"/>
  <c r="BXS18" i="2"/>
  <c r="BYY18" i="2"/>
  <c r="BYX18" i="2"/>
  <c r="BZK18" i="2"/>
  <c r="BXK18" i="2"/>
  <c r="BZG18" i="2"/>
  <c r="BYJ14" i="2"/>
  <c r="BXI14" i="2"/>
  <c r="BXG14" i="2"/>
  <c r="BYM14" i="2"/>
  <c r="BYY14" i="2"/>
  <c r="BZK14" i="2"/>
  <c r="BXL14" i="2"/>
  <c r="BXE14" i="2"/>
  <c r="BXM14" i="2"/>
  <c r="BXU14" i="2"/>
  <c r="BYC14" i="2"/>
  <c r="BYS14" i="2"/>
  <c r="BXO14" i="2"/>
  <c r="BYU14" i="2"/>
  <c r="BXT14" i="2"/>
  <c r="BXP14" i="2"/>
  <c r="BYG14" i="2"/>
  <c r="BZA14" i="2"/>
  <c r="BXY14" i="2"/>
  <c r="BXK14" i="2"/>
  <c r="BXS14" i="2"/>
  <c r="BXW14" i="2"/>
  <c r="BYI14" i="2"/>
  <c r="BYQ14" i="2"/>
  <c r="BYA14" i="2"/>
  <c r="BYE14" i="2"/>
  <c r="BZC14" i="2"/>
  <c r="BZO14" i="2"/>
  <c r="BZG14" i="2"/>
  <c r="BYB14" i="2"/>
  <c r="BYR14" i="2"/>
  <c r="BZH14" i="2"/>
  <c r="BXQ14" i="2"/>
  <c r="BYK14" i="2"/>
  <c r="BXF14" i="2"/>
  <c r="BXV14" i="2"/>
  <c r="BYP14" i="2"/>
  <c r="BYT14" i="2"/>
  <c r="BXH14" i="2"/>
  <c r="BYF14" i="2"/>
  <c r="BYN14" i="2"/>
  <c r="BYV14" i="2"/>
  <c r="BZD14" i="2"/>
  <c r="BZL14" i="2"/>
  <c r="BZI14" i="2"/>
  <c r="BZM14" i="2"/>
  <c r="BYW14" i="2"/>
  <c r="BYZ14" i="2"/>
  <c r="BXJ14" i="2"/>
  <c r="BXN14" i="2"/>
  <c r="BXR14" i="2"/>
  <c r="BXZ14" i="2"/>
  <c r="BYH14" i="2"/>
  <c r="BYL14" i="2"/>
  <c r="BZF14" i="2"/>
  <c r="BZJ14" i="2"/>
  <c r="BZN14" i="2"/>
  <c r="BXX14" i="2"/>
  <c r="BYD14" i="2"/>
  <c r="BYX14" i="2"/>
  <c r="BZB14" i="2"/>
  <c r="BYJ16" i="2"/>
  <c r="BXE16" i="2"/>
  <c r="BXM16" i="2"/>
  <c r="BXL16" i="2"/>
  <c r="BXU16" i="2"/>
  <c r="BXT16" i="2"/>
  <c r="BYC16" i="2"/>
  <c r="BYK16" i="2"/>
  <c r="BYS16" i="2"/>
  <c r="BYR16" i="2"/>
  <c r="BZA16" i="2"/>
  <c r="BYZ16" i="2"/>
  <c r="BZI16" i="2"/>
  <c r="BZH16" i="2"/>
  <c r="BXF16" i="2"/>
  <c r="BYD16" i="2"/>
  <c r="BYB16" i="2"/>
  <c r="BYE16" i="2"/>
  <c r="BXI16" i="2"/>
  <c r="BXH16" i="2"/>
  <c r="BXQ16" i="2"/>
  <c r="BXP16" i="2"/>
  <c r="BYO16" i="2"/>
  <c r="BYN16" i="2"/>
  <c r="BYW16" i="2"/>
  <c r="BZE16" i="2"/>
  <c r="BZD16" i="2"/>
  <c r="BZM16" i="2"/>
  <c r="BZL16" i="2"/>
  <c r="BXS16" i="2"/>
  <c r="BXW16" i="2"/>
  <c r="BZC16" i="2"/>
  <c r="BZK16" i="2"/>
  <c r="BXG16" i="2"/>
  <c r="BXK16" i="2"/>
  <c r="BXO16" i="2"/>
  <c r="BYA16" i="2"/>
  <c r="BYY16" i="2"/>
  <c r="BZJ16" i="2"/>
  <c r="BZN16" i="2"/>
  <c r="BYI16" i="2"/>
  <c r="BYM16" i="2"/>
  <c r="BYQ16" i="2"/>
  <c r="BYU16" i="2"/>
  <c r="BZG16" i="2"/>
  <c r="BXH15" i="2"/>
  <c r="BXG15" i="2"/>
  <c r="BYH15" i="2"/>
  <c r="BXO15" i="2"/>
  <c r="BXE15" i="2"/>
  <c r="BXM15" i="2"/>
  <c r="BXU15" i="2"/>
  <c r="BXY15" i="2"/>
  <c r="BYG15" i="2"/>
  <c r="BYK15" i="2"/>
  <c r="BYS15" i="2"/>
  <c r="BYW15" i="2"/>
  <c r="BZE15" i="2"/>
  <c r="BZI15" i="2"/>
  <c r="BYT15" i="2"/>
  <c r="BYE15" i="2"/>
  <c r="BXL15" i="2"/>
  <c r="BXT15" i="2"/>
  <c r="BYB15" i="2"/>
  <c r="BYJ15" i="2"/>
  <c r="BYR15" i="2"/>
  <c r="BYZ15" i="2"/>
  <c r="BZH15" i="2"/>
  <c r="BYL15" i="2"/>
  <c r="BYI15" i="2"/>
  <c r="BZC15" i="2"/>
  <c r="BXN15" i="2"/>
  <c r="BZF15" i="2"/>
  <c r="BYU15" i="2"/>
  <c r="BYM15" i="2"/>
  <c r="BYX15" i="2"/>
  <c r="BYY15" i="2"/>
  <c r="BXF15" i="2"/>
  <c r="BZJ15" i="2"/>
  <c r="BZO15" i="2"/>
  <c r="BXW15" i="2"/>
  <c r="BYP15" i="2"/>
  <c r="BZB15" i="2"/>
  <c r="BYD15" i="2"/>
  <c r="BYD11" i="2"/>
  <c r="BXE11" i="2"/>
  <c r="BXM11" i="2"/>
  <c r="BXU11" i="2"/>
  <c r="BYC11" i="2"/>
  <c r="BYK11" i="2"/>
  <c r="BYS11" i="2"/>
  <c r="BZA11" i="2"/>
  <c r="BZI11" i="2"/>
  <c r="BYM11" i="2"/>
  <c r="BXL11" i="2"/>
  <c r="BXT11" i="2"/>
  <c r="BYB11" i="2"/>
  <c r="BYJ11" i="2"/>
  <c r="BYR11" i="2"/>
  <c r="BYZ11" i="2"/>
  <c r="BZH11" i="2"/>
  <c r="BZN11" i="2"/>
  <c r="BXI11" i="2"/>
  <c r="BXQ11" i="2"/>
  <c r="BYO11" i="2"/>
  <c r="BYW11" i="2"/>
  <c r="BZE11" i="2"/>
  <c r="BZM11" i="2"/>
  <c r="BXO11" i="2"/>
  <c r="BXH11" i="2"/>
  <c r="BXP11" i="2"/>
  <c r="BXX11" i="2"/>
  <c r="BYF11" i="2"/>
  <c r="BYN11" i="2"/>
  <c r="BYV11" i="2"/>
  <c r="BZD11" i="2"/>
  <c r="BZL11" i="2"/>
  <c r="BXS11" i="2"/>
  <c r="BYI11" i="2"/>
  <c r="BYM13" i="2"/>
  <c r="BYU13" i="2"/>
  <c r="BYY13" i="2"/>
  <c r="BZC13" i="2"/>
  <c r="BZG13" i="2"/>
  <c r="BZO13" i="2"/>
  <c r="BXE13" i="2"/>
  <c r="BXI13" i="2"/>
  <c r="BXU13" i="2"/>
  <c r="BXY13" i="2"/>
  <c r="BYK13" i="2"/>
  <c r="BYO13" i="2"/>
  <c r="BZA13" i="2"/>
  <c r="BZE13" i="2"/>
  <c r="BXM13" i="2"/>
  <c r="BXQ13" i="2"/>
  <c r="BYC13" i="2"/>
  <c r="BYG13" i="2"/>
  <c r="BYS13" i="2"/>
  <c r="BYW13" i="2"/>
  <c r="BZI13" i="2"/>
  <c r="BZM13" i="2"/>
  <c r="BXN12" i="2"/>
  <c r="BXR12" i="2"/>
  <c r="BYD12" i="2"/>
  <c r="BYH12" i="2"/>
  <c r="BYT12" i="2"/>
  <c r="BYX12" i="2"/>
  <c r="BZJ12" i="2"/>
  <c r="BZN12" i="2"/>
  <c r="BXV12" i="2"/>
  <c r="BYL12" i="2"/>
  <c r="BZB12" i="2"/>
  <c r="BXG12" i="2"/>
  <c r="BXS12" i="2"/>
  <c r="BYI12" i="2"/>
  <c r="BXP12" i="2"/>
  <c r="BYF12" i="2"/>
  <c r="BYV12" i="2"/>
  <c r="BZL12" i="2"/>
  <c r="BXQ12" i="2"/>
  <c r="BYC12" i="2"/>
  <c r="BYG12" i="2"/>
  <c r="BYS12" i="2"/>
  <c r="BYW12" i="2"/>
  <c r="BXO12" i="2"/>
  <c r="BXW12" i="2"/>
  <c r="BYM12" i="2"/>
  <c r="BXE12" i="2"/>
  <c r="BZA12" i="2"/>
  <c r="BZE12" i="2"/>
  <c r="BZI12" i="2"/>
  <c r="BZM12" i="2"/>
  <c r="BYE12" i="2"/>
  <c r="BYU12" i="2"/>
  <c r="BZG12" i="2"/>
  <c r="BZK12" i="2"/>
  <c r="BXH12" i="2"/>
  <c r="BXX12" i="2"/>
  <c r="BYN12" i="2"/>
  <c r="BZD12" i="2"/>
  <c r="BXI12" i="2"/>
  <c r="BXU12" i="2"/>
  <c r="BXY12" i="2"/>
  <c r="BYK12" i="2"/>
  <c r="BYO12" i="2"/>
  <c r="BXL12" i="2"/>
  <c r="BYB12" i="2"/>
  <c r="BYR12" i="2"/>
  <c r="BZH12" i="2"/>
  <c r="BXM12" i="2"/>
  <c r="BXG8" i="2"/>
  <c r="BXO8" i="2"/>
  <c r="BXW8" i="2"/>
  <c r="BYE8" i="2"/>
  <c r="BYM8" i="2"/>
  <c r="BYU8" i="2"/>
  <c r="BZC8" i="2"/>
  <c r="BZK8" i="2"/>
  <c r="BXH8" i="2"/>
  <c r="BXL8" i="2"/>
  <c r="BXP8" i="2"/>
  <c r="BXT8" i="2"/>
  <c r="BXX8" i="2"/>
  <c r="BYB8" i="2"/>
  <c r="BYF8" i="2"/>
  <c r="BYJ8" i="2"/>
  <c r="BYN8" i="2"/>
  <c r="BYR8" i="2"/>
  <c r="BYV8" i="2"/>
  <c r="BYZ8" i="2"/>
  <c r="BZD8" i="2"/>
  <c r="BZH8" i="2"/>
  <c r="BZL8" i="2"/>
  <c r="BXE8" i="2"/>
  <c r="BXI8" i="2"/>
  <c r="BXM8" i="2"/>
  <c r="BXQ8" i="2"/>
  <c r="BXU8" i="2"/>
  <c r="BXY8" i="2"/>
  <c r="BYC8" i="2"/>
  <c r="BYG8" i="2"/>
  <c r="BYK8" i="2"/>
  <c r="BYO8" i="2"/>
  <c r="BYS8" i="2"/>
  <c r="BYW8" i="2"/>
  <c r="BZA8" i="2"/>
  <c r="BZE8" i="2"/>
  <c r="BZI8" i="2"/>
  <c r="BZM8" i="2"/>
  <c r="BYV10" i="2"/>
  <c r="BXQ10" i="2"/>
  <c r="BXU10" i="2"/>
  <c r="BXY10" i="2"/>
  <c r="BYW10" i="2"/>
  <c r="BZA10" i="2"/>
  <c r="BZI10" i="2"/>
  <c r="BXV10" i="2"/>
  <c r="BXZ10" i="2"/>
  <c r="BYD10" i="2"/>
  <c r="BXS10" i="2"/>
  <c r="BYI10" i="2"/>
  <c r="BXH10" i="2"/>
  <c r="BXX10" i="2"/>
  <c r="BYN10" i="2"/>
  <c r="BYC10" i="2"/>
  <c r="BXF10" i="2"/>
  <c r="BXJ10" i="2"/>
  <c r="BXN10" i="2"/>
  <c r="BYU10" i="2"/>
  <c r="BZC10" i="2"/>
  <c r="BYH10" i="2"/>
  <c r="BXL10" i="2"/>
  <c r="BYB10" i="2"/>
  <c r="BYR10" i="2"/>
  <c r="BXR10" i="2"/>
  <c r="BXE10" i="2"/>
  <c r="BXI10" i="2"/>
  <c r="BYG10" i="2"/>
  <c r="BYK10" i="2"/>
  <c r="BYO10" i="2"/>
  <c r="BZM10" i="2"/>
  <c r="BZD10" i="2"/>
  <c r="BXK10" i="2"/>
  <c r="BYA10" i="2"/>
  <c r="BYQ10" i="2"/>
  <c r="BYY10" i="2"/>
  <c r="BZO10" i="2"/>
  <c r="BZH10" i="2"/>
  <c r="BXP10" i="2"/>
  <c r="BYF10" i="2"/>
  <c r="BYZ10" i="2"/>
  <c r="BXG10" i="2"/>
  <c r="BXW10" i="2"/>
  <c r="BYM10" i="2"/>
  <c r="BZK10" i="2"/>
  <c r="BXT10" i="2"/>
  <c r="BYJ10" i="2"/>
  <c r="BZI9" i="2"/>
  <c r="BYN9" i="2"/>
  <c r="BYW9" i="2"/>
  <c r="BXJ9" i="2"/>
  <c r="BYH9" i="2"/>
  <c r="BZN9" i="2"/>
  <c r="BXG9" i="2"/>
  <c r="BXF9" i="2"/>
  <c r="BYL9" i="2"/>
  <c r="BXU9" i="2"/>
  <c r="BXH9" i="2"/>
  <c r="BXP9" i="2"/>
  <c r="BXX9" i="2"/>
  <c r="BYR9" i="2"/>
  <c r="BYZ9" i="2"/>
  <c r="BYG9" i="2"/>
  <c r="BYC9" i="2"/>
  <c r="BZH9" i="2"/>
  <c r="BZB9" i="2"/>
  <c r="BXM9" i="2"/>
  <c r="BYS9" i="2"/>
  <c r="BXN9" i="2"/>
  <c r="BYQ9" i="2"/>
  <c r="BZO9" i="2"/>
  <c r="BYF9" i="2"/>
  <c r="BXL9" i="2"/>
  <c r="BYB9" i="2"/>
  <c r="BYJ9" i="2"/>
  <c r="BZA9" i="2"/>
  <c r="BZM9" i="2"/>
  <c r="BXR9" i="2"/>
  <c r="BYX9" i="2"/>
  <c r="BXW9" i="2"/>
  <c r="BZG9" i="2"/>
  <c r="BZF9" i="2"/>
  <c r="BXT9" i="2"/>
  <c r="BZD9" i="2"/>
  <c r="BXL5" i="2"/>
  <c r="BYB5" i="2"/>
  <c r="BYR5" i="2"/>
  <c r="BYZ5" i="2"/>
  <c r="BXE5" i="2"/>
  <c r="BXM5" i="2"/>
  <c r="BXU5" i="2"/>
  <c r="BYC5" i="2"/>
  <c r="BYS5" i="2"/>
  <c r="BZI5" i="2"/>
  <c r="BXF5" i="2"/>
  <c r="BXN5" i="2"/>
  <c r="BXV5" i="2"/>
  <c r="BYD5" i="2"/>
  <c r="BYL5" i="2"/>
  <c r="BYT5" i="2"/>
  <c r="BZB5" i="2"/>
  <c r="BZJ5" i="2"/>
  <c r="BYY5" i="2"/>
  <c r="BZO5" i="2"/>
  <c r="BXG5" i="2"/>
  <c r="BXW5" i="2"/>
  <c r="BYM5" i="2"/>
  <c r="BXH5" i="2"/>
  <c r="BXX5" i="2"/>
  <c r="BYN5" i="2"/>
  <c r="BYK5" i="2"/>
  <c r="BZA5" i="2"/>
  <c r="BXJ5" i="2"/>
  <c r="BXR5" i="2"/>
  <c r="BXZ5" i="2"/>
  <c r="BYH5" i="2"/>
  <c r="BYP5" i="2"/>
  <c r="BZC5" i="2"/>
  <c r="BZK5" i="2"/>
  <c r="BXO5" i="2"/>
  <c r="BYE5" i="2"/>
  <c r="BYU5" i="2"/>
  <c r="BZH5" i="2"/>
  <c r="BZG5" i="2"/>
  <c r="BZG7" i="2"/>
  <c r="BXP7" i="2"/>
  <c r="BYF7" i="2"/>
  <c r="BYV7" i="2"/>
  <c r="BZL7" i="2"/>
  <c r="BYU7" i="2"/>
  <c r="BYO7" i="2"/>
  <c r="BZM7" i="2"/>
  <c r="BXN7" i="2"/>
  <c r="BZF7" i="2"/>
  <c r="BXK7" i="2"/>
  <c r="BXT7" i="2"/>
  <c r="BYJ7" i="2"/>
  <c r="BYZ7" i="2"/>
  <c r="BZK7" i="2"/>
  <c r="BXJ7" i="2"/>
  <c r="BXI7" i="2"/>
  <c r="BXQ7" i="2"/>
  <c r="BXY7" i="2"/>
  <c r="BYG7" i="2"/>
  <c r="BYK7" i="2"/>
  <c r="BZA7" i="2"/>
  <c r="BYI7" i="2"/>
  <c r="BXF7" i="2"/>
  <c r="BXV7" i="2"/>
  <c r="BZB7" i="2"/>
  <c r="BYA7" i="2"/>
  <c r="BXH7" i="2"/>
  <c r="BXX7" i="2"/>
  <c r="BYN7" i="2"/>
  <c r="BZD7" i="2"/>
  <c r="BXG7" i="2"/>
  <c r="BYP7" i="2"/>
  <c r="BXU7" i="2"/>
  <c r="BXZ7" i="2"/>
  <c r="BYY7" i="2"/>
  <c r="BYD7" i="2"/>
  <c r="BYQ7" i="2"/>
  <c r="BXL7" i="2"/>
  <c r="BYB7" i="2"/>
  <c r="BYR7" i="2"/>
  <c r="BZH7" i="2"/>
  <c r="BYE7" i="2"/>
  <c r="BXO7" i="2"/>
  <c r="BZO7" i="2"/>
  <c r="BYL7" i="2"/>
  <c r="BXS7" i="2"/>
  <c r="BXG6" i="2"/>
  <c r="BXW6" i="2"/>
  <c r="BYM6" i="2"/>
  <c r="BYQ6" i="2"/>
  <c r="BYU6" i="2"/>
  <c r="BZK6" i="2"/>
  <c r="BXH6" i="2"/>
  <c r="BXT6" i="2"/>
  <c r="BZD6" i="2"/>
  <c r="BXV6" i="2"/>
  <c r="BYW6" i="2"/>
  <c r="BZM6" i="2"/>
  <c r="BYD6" i="2"/>
  <c r="BXK6" i="2"/>
  <c r="BYA6" i="2"/>
  <c r="BYN6" i="2"/>
  <c r="BYZ6" i="2"/>
  <c r="BZL6" i="2"/>
  <c r="BXZ6" i="2"/>
  <c r="BXQ6" i="2"/>
  <c r="BYG6" i="2"/>
  <c r="BYS6" i="2"/>
  <c r="BZI6" i="2"/>
  <c r="BYE6" i="2"/>
  <c r="BZB6" i="2"/>
  <c r="BYJ6" i="2"/>
  <c r="BYP6" i="2"/>
  <c r="BXF6" i="2"/>
  <c r="BYL6" i="2"/>
  <c r="BXI6" i="2"/>
  <c r="BXY6" i="2"/>
  <c r="BYI6" i="2"/>
  <c r="BYY6" i="2"/>
  <c r="BZO6" i="2"/>
  <c r="BXL6" i="2"/>
  <c r="BXP6" i="2"/>
  <c r="BXX6" i="2"/>
  <c r="BYR6" i="2"/>
  <c r="BZF6" i="2"/>
  <c r="BXR6" i="2"/>
  <c r="BXE6" i="2"/>
  <c r="BXM6" i="2"/>
  <c r="BXU6" i="2"/>
  <c r="BYC6" i="2"/>
  <c r="BYK6" i="2"/>
  <c r="BYO6" i="2"/>
  <c r="BZA6" i="2"/>
  <c r="BZE6" i="2"/>
  <c r="C26" i="27" l="1"/>
  <c r="B23" i="27"/>
  <c r="E26" i="27"/>
  <c r="C23" i="27"/>
  <c r="A23" i="27"/>
  <c r="A26" i="27"/>
  <c r="G26" i="27"/>
  <c r="D23" i="27"/>
  <c r="E23" i="27"/>
  <c r="I26" i="27"/>
  <c r="B26" i="27"/>
  <c r="Y23" i="27"/>
  <c r="AV26" i="27"/>
  <c r="F23" i="27"/>
  <c r="K26" i="27"/>
  <c r="G23" i="27"/>
  <c r="M26" i="27"/>
  <c r="W23" i="27"/>
  <c r="AT26" i="27"/>
  <c r="X23" i="27"/>
  <c r="AU26" i="27"/>
  <c r="Z23" i="27"/>
  <c r="AW26" i="27"/>
  <c r="AX26" i="27"/>
  <c r="AA23" i="27"/>
  <c r="AY26" i="27"/>
  <c r="AB23" i="27"/>
  <c r="AC23" i="27"/>
  <c r="AZ26" i="27"/>
  <c r="H23" i="27"/>
  <c r="O26" i="27"/>
  <c r="AD23" i="27"/>
  <c r="BA26" i="27"/>
  <c r="AE23" i="27"/>
  <c r="BB26" i="27"/>
  <c r="AF23" i="27"/>
  <c r="BC26" i="27"/>
  <c r="AG23" i="27"/>
  <c r="BD26" i="27"/>
  <c r="AH23" i="27"/>
  <c r="BE26" i="27"/>
  <c r="BF26" i="27"/>
  <c r="AI23" i="27"/>
  <c r="BG26" i="27"/>
  <c r="AJ23" i="27"/>
  <c r="BH26" i="27"/>
  <c r="AK23" i="27"/>
  <c r="I23" i="27"/>
  <c r="Q26" i="27"/>
  <c r="AL23" i="27"/>
  <c r="BI26" i="27"/>
  <c r="AM23" i="27"/>
  <c r="BJ26" i="27"/>
  <c r="AN23" i="27"/>
  <c r="BK26" i="27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AZY6" i="2"/>
  <c r="AZY14" i="2"/>
  <c r="BEY16" i="2"/>
  <c r="AZY18" i="2"/>
  <c r="AZY5" i="2"/>
  <c r="AUU5" i="2"/>
  <c r="BEX5" i="2" s="1"/>
  <c r="AZY20" i="2" l="1"/>
  <c r="AZY7" i="2"/>
  <c r="AZY19" i="2"/>
  <c r="AZY22" i="2"/>
  <c r="BHO20" i="2"/>
  <c r="BEY20" i="2"/>
  <c r="AZY10" i="2"/>
  <c r="AZY21" i="2"/>
  <c r="BKE21" i="2"/>
  <c r="BEY21" i="2"/>
  <c r="BHO17" i="2"/>
  <c r="BEY17" i="2"/>
  <c r="AZY17" i="2"/>
  <c r="AZY16" i="2"/>
  <c r="BKE16" i="2"/>
  <c r="BHO16" i="2"/>
  <c r="AZY15" i="2"/>
  <c r="AZY11" i="2"/>
  <c r="BEY13" i="2"/>
  <c r="AZY13" i="2"/>
  <c r="BKE13" i="2"/>
  <c r="BEY12" i="2"/>
  <c r="AZY12" i="2"/>
  <c r="BHO8" i="2"/>
  <c r="AZY8" i="2"/>
  <c r="BEY8" i="2"/>
  <c r="AZY9" i="2"/>
  <c r="BEY9" i="2"/>
  <c r="BMU9" i="2"/>
  <c r="BMU15" i="2"/>
  <c r="BKE15" i="2"/>
  <c r="BEY15" i="2"/>
  <c r="BHO15" i="2"/>
  <c r="BMU5" i="2"/>
  <c r="BKE5" i="2"/>
  <c r="BHO5" i="2"/>
  <c r="BEY5" i="2"/>
  <c r="BMU11" i="2"/>
  <c r="BKE11" i="2"/>
  <c r="BEY11" i="2"/>
  <c r="BMU14" i="2"/>
  <c r="BKE14" i="2"/>
  <c r="BEY14" i="2"/>
  <c r="BHO14" i="2"/>
  <c r="BMU10" i="2"/>
  <c r="BKE10" i="2"/>
  <c r="BEY10" i="2"/>
  <c r="BHO10" i="2"/>
  <c r="BHO11" i="2"/>
  <c r="BMU19" i="2"/>
  <c r="BKE19" i="2"/>
  <c r="BHO19" i="2"/>
  <c r="BEY19" i="2"/>
  <c r="BMU7" i="2"/>
  <c r="BHO7" i="2"/>
  <c r="BEY7" i="2"/>
  <c r="BKE7" i="2"/>
  <c r="BMU22" i="2"/>
  <c r="BKE22" i="2"/>
  <c r="BEY22" i="2"/>
  <c r="BHO22" i="2"/>
  <c r="BMU18" i="2"/>
  <c r="BHO18" i="2"/>
  <c r="BEY18" i="2"/>
  <c r="BKE18" i="2"/>
  <c r="BMU6" i="2"/>
  <c r="BEY6" i="2"/>
  <c r="BKE6" i="2"/>
  <c r="BHO6" i="2"/>
  <c r="BMU21" i="2"/>
  <c r="BHO21" i="2"/>
  <c r="BMU13" i="2"/>
  <c r="BHO13" i="2"/>
  <c r="BKE9" i="2"/>
  <c r="BHO9" i="2"/>
  <c r="AZX5" i="2"/>
  <c r="BMU17" i="2"/>
  <c r="BKE20" i="2"/>
  <c r="BMU20" i="2"/>
  <c r="BKE12" i="2"/>
  <c r="BMU12" i="2"/>
  <c r="BKE8" i="2"/>
  <c r="BMU8" i="2"/>
  <c r="BHO12" i="2"/>
  <c r="BKE17" i="2"/>
  <c r="BMU16" i="2"/>
  <c r="BXD15" i="2" l="1"/>
  <c r="BXD16" i="2"/>
  <c r="BXD21" i="2"/>
  <c r="BXD20" i="2"/>
  <c r="BXD10" i="2"/>
  <c r="BXD19" i="2"/>
  <c r="BXD18" i="2"/>
  <c r="BXD17" i="2"/>
  <c r="BXD14" i="2"/>
  <c r="BXD11" i="2"/>
  <c r="BXD13" i="2"/>
  <c r="BXD12" i="2"/>
  <c r="BXD8" i="2"/>
  <c r="BXD9" i="2"/>
  <c r="BXD7" i="2"/>
  <c r="BXD6" i="2"/>
  <c r="BXD5" i="2"/>
  <c r="BXC5" i="2"/>
  <c r="BXD22" i="2"/>
  <c r="SS23" i="2"/>
  <c r="N8" i="1" l="1"/>
  <c r="J3" i="1" s="1" a="1"/>
  <c r="K3" i="1" l="1"/>
  <c r="AF3" i="1"/>
  <c r="AX3" i="1"/>
  <c r="BU3" i="1"/>
  <c r="J3" i="1"/>
  <c r="AG3" i="1"/>
  <c r="BD3" i="1"/>
  <c r="BV3" i="1"/>
  <c r="P3" i="1"/>
  <c r="AH3" i="1"/>
  <c r="BE3" i="1"/>
  <c r="Q3" i="1"/>
  <c r="AN3" i="1"/>
  <c r="BF3" i="1"/>
  <c r="R3" i="1"/>
  <c r="AO3" i="1"/>
  <c r="BL3" i="1"/>
  <c r="X3" i="1"/>
  <c r="AP3" i="1"/>
  <c r="BM3" i="1"/>
  <c r="AW3" i="1"/>
  <c r="Y3" i="1"/>
  <c r="AV3" i="1"/>
  <c r="BN3" i="1"/>
  <c r="Z3" i="1"/>
  <c r="BT3" i="1"/>
  <c r="BK3" i="1"/>
  <c r="BJ3" i="1"/>
  <c r="BQ3" i="1"/>
  <c r="BX3" i="1"/>
  <c r="L3" i="1"/>
  <c r="S3" i="1"/>
  <c r="BC3" i="1"/>
  <c r="BB3" i="1"/>
  <c r="BI3" i="1"/>
  <c r="BP3" i="1"/>
  <c r="BW3" i="1"/>
  <c r="AU3" i="1"/>
  <c r="AT3" i="1"/>
  <c r="BA3" i="1"/>
  <c r="BH3" i="1"/>
  <c r="BO3" i="1"/>
  <c r="AL3" i="1"/>
  <c r="AS3" i="1"/>
  <c r="AZ3" i="1"/>
  <c r="BG3" i="1"/>
  <c r="AK3" i="1"/>
  <c r="AY3" i="1"/>
  <c r="W3" i="1"/>
  <c r="AC3" i="1"/>
  <c r="N3" i="1"/>
  <c r="U3" i="1"/>
  <c r="AI3" i="1"/>
  <c r="BS3" i="1"/>
  <c r="BY3" i="1"/>
  <c r="T3" i="1"/>
  <c r="AM3" i="1"/>
  <c r="AJ3" i="1"/>
  <c r="AE3" i="1"/>
  <c r="AD3" i="1"/>
  <c r="AR3" i="1"/>
  <c r="V3" i="1"/>
  <c r="AQ3" i="1"/>
  <c r="O3" i="1"/>
  <c r="AB3" i="1"/>
  <c r="BR3" i="1"/>
  <c r="M3" i="1"/>
  <c r="AA3" i="1"/>
  <c r="BPN5" i="2"/>
  <c r="BSD5" i="2" s="1"/>
  <c r="BPV5" i="2"/>
  <c r="BSL5" i="2" s="1"/>
  <c r="BQD5" i="2"/>
  <c r="BST5" i="2" s="1"/>
  <c r="BQL5" i="2"/>
  <c r="BTB5" i="2" s="1"/>
  <c r="BQT5" i="2"/>
  <c r="BTJ5" i="2" s="1"/>
  <c r="BRB5" i="2"/>
  <c r="BTR5" i="2" s="1"/>
  <c r="BRJ5" i="2"/>
  <c r="BTZ5" i="2" s="1"/>
  <c r="BRR5" i="2"/>
  <c r="BUH5" i="2" s="1"/>
  <c r="BPM6" i="2"/>
  <c r="BSC6" i="2" s="1"/>
  <c r="BPU6" i="2"/>
  <c r="BSK6" i="2" s="1"/>
  <c r="BQC6" i="2"/>
  <c r="BSS6" i="2" s="1"/>
  <c r="BQK6" i="2"/>
  <c r="BTA6" i="2" s="1"/>
  <c r="BQS6" i="2"/>
  <c r="BTI6" i="2" s="1"/>
  <c r="BRA6" i="2"/>
  <c r="BTQ6" i="2" s="1"/>
  <c r="BRI6" i="2"/>
  <c r="BTY6" i="2" s="1"/>
  <c r="BRQ6" i="2"/>
  <c r="BUG6" i="2" s="1"/>
  <c r="BRY6" i="2"/>
  <c r="BUO6" i="2" s="1"/>
  <c r="BPO5" i="2"/>
  <c r="BSE5" i="2" s="1"/>
  <c r="BPW5" i="2"/>
  <c r="BSM5" i="2" s="1"/>
  <c r="BQE5" i="2"/>
  <c r="BSU5" i="2" s="1"/>
  <c r="BQM5" i="2"/>
  <c r="BTC5" i="2" s="1"/>
  <c r="BQU5" i="2"/>
  <c r="BTK5" i="2" s="1"/>
  <c r="BRC5" i="2"/>
  <c r="BTS5" i="2" s="1"/>
  <c r="BRK5" i="2"/>
  <c r="BUA5" i="2" s="1"/>
  <c r="BRS5" i="2"/>
  <c r="BUI5" i="2" s="1"/>
  <c r="BPN6" i="2"/>
  <c r="BSD6" i="2" s="1"/>
  <c r="BPV6" i="2"/>
  <c r="BSL6" i="2" s="1"/>
  <c r="BQD6" i="2"/>
  <c r="BST6" i="2" s="1"/>
  <c r="BQL6" i="2"/>
  <c r="BTB6" i="2" s="1"/>
  <c r="BQT6" i="2"/>
  <c r="BTJ6" i="2" s="1"/>
  <c r="BRB6" i="2"/>
  <c r="BTR6" i="2" s="1"/>
  <c r="BRJ6" i="2"/>
  <c r="BTZ6" i="2" s="1"/>
  <c r="BRR6" i="2"/>
  <c r="BUH6" i="2" s="1"/>
  <c r="BPP5" i="2"/>
  <c r="BSF5" i="2" s="1"/>
  <c r="BPX5" i="2"/>
  <c r="BSN5" i="2" s="1"/>
  <c r="BQF5" i="2"/>
  <c r="BSV5" i="2" s="1"/>
  <c r="BQN5" i="2"/>
  <c r="BTD5" i="2" s="1"/>
  <c r="BQV5" i="2"/>
  <c r="BTL5" i="2" s="1"/>
  <c r="BRD5" i="2"/>
  <c r="BTT5" i="2" s="1"/>
  <c r="BRL5" i="2"/>
  <c r="BUB5" i="2" s="1"/>
  <c r="BRT5" i="2"/>
  <c r="BUJ5" i="2" s="1"/>
  <c r="BPO6" i="2"/>
  <c r="BSE6" i="2" s="1"/>
  <c r="BPW6" i="2"/>
  <c r="BSM6" i="2" s="1"/>
  <c r="BQE6" i="2"/>
  <c r="BSU6" i="2" s="1"/>
  <c r="BQM6" i="2"/>
  <c r="BTC6" i="2" s="1"/>
  <c r="BQU6" i="2"/>
  <c r="BTK6" i="2" s="1"/>
  <c r="BRC6" i="2"/>
  <c r="BTS6" i="2" s="1"/>
  <c r="BRK6" i="2"/>
  <c r="BUA6" i="2" s="1"/>
  <c r="BRS6" i="2"/>
  <c r="BUI6" i="2" s="1"/>
  <c r="BPQ5" i="2"/>
  <c r="BSG5" i="2" s="1"/>
  <c r="BPY5" i="2"/>
  <c r="BSO5" i="2" s="1"/>
  <c r="BQG5" i="2"/>
  <c r="BSW5" i="2" s="1"/>
  <c r="BQO5" i="2"/>
  <c r="BTE5" i="2" s="1"/>
  <c r="BQW5" i="2"/>
  <c r="BTM5" i="2" s="1"/>
  <c r="BRE5" i="2"/>
  <c r="BTU5" i="2" s="1"/>
  <c r="BRM5" i="2"/>
  <c r="BUC5" i="2" s="1"/>
  <c r="BRU5" i="2"/>
  <c r="BUK5" i="2" s="1"/>
  <c r="BPP6" i="2"/>
  <c r="BSF6" i="2" s="1"/>
  <c r="BPX6" i="2"/>
  <c r="BSN6" i="2" s="1"/>
  <c r="BQF6" i="2"/>
  <c r="BSV6" i="2" s="1"/>
  <c r="BQN6" i="2"/>
  <c r="BTD6" i="2" s="1"/>
  <c r="BQV6" i="2"/>
  <c r="BTL6" i="2" s="1"/>
  <c r="BRD6" i="2"/>
  <c r="BTT6" i="2" s="1"/>
  <c r="BRL6" i="2"/>
  <c r="BUB6" i="2" s="1"/>
  <c r="BRT6" i="2"/>
  <c r="BUJ6" i="2" s="1"/>
  <c r="BPR5" i="2"/>
  <c r="BSH5" i="2" s="1"/>
  <c r="BPZ5" i="2"/>
  <c r="BSP5" i="2" s="1"/>
  <c r="BQH5" i="2"/>
  <c r="BSX5" i="2" s="1"/>
  <c r="BQP5" i="2"/>
  <c r="BTF5" i="2" s="1"/>
  <c r="BQX5" i="2"/>
  <c r="BTN5" i="2" s="1"/>
  <c r="BRF5" i="2"/>
  <c r="BTV5" i="2" s="1"/>
  <c r="BRN5" i="2"/>
  <c r="BUD5" i="2" s="1"/>
  <c r="BRV5" i="2"/>
  <c r="BUL5" i="2" s="1"/>
  <c r="BPQ6" i="2"/>
  <c r="BSG6" i="2" s="1"/>
  <c r="BPY6" i="2"/>
  <c r="BSO6" i="2" s="1"/>
  <c r="BQG6" i="2"/>
  <c r="BSW6" i="2" s="1"/>
  <c r="BQO6" i="2"/>
  <c r="BTE6" i="2" s="1"/>
  <c r="BQW6" i="2"/>
  <c r="BTM6" i="2" s="1"/>
  <c r="BRE6" i="2"/>
  <c r="BTU6" i="2" s="1"/>
  <c r="BRM6" i="2"/>
  <c r="BUC6" i="2" s="1"/>
  <c r="BRU6" i="2"/>
  <c r="BUK6" i="2" s="1"/>
  <c r="BPS5" i="2"/>
  <c r="BSI5" i="2" s="1"/>
  <c r="BQA5" i="2"/>
  <c r="BSQ5" i="2" s="1"/>
  <c r="BQI5" i="2"/>
  <c r="BSY5" i="2" s="1"/>
  <c r="BQQ5" i="2"/>
  <c r="BTG5" i="2" s="1"/>
  <c r="BQY5" i="2"/>
  <c r="BTO5" i="2" s="1"/>
  <c r="BRG5" i="2"/>
  <c r="BTW5" i="2" s="1"/>
  <c r="BRO5" i="2"/>
  <c r="BUE5" i="2" s="1"/>
  <c r="BRW5" i="2"/>
  <c r="BUM5" i="2" s="1"/>
  <c r="BPR6" i="2"/>
  <c r="BSH6" i="2" s="1"/>
  <c r="BPZ6" i="2"/>
  <c r="BSP6" i="2" s="1"/>
  <c r="BQH6" i="2"/>
  <c r="BSX6" i="2" s="1"/>
  <c r="BQP6" i="2"/>
  <c r="BTF6" i="2" s="1"/>
  <c r="BQX6" i="2"/>
  <c r="BTN6" i="2" s="1"/>
  <c r="BRF6" i="2"/>
  <c r="BTV6" i="2" s="1"/>
  <c r="BRN6" i="2"/>
  <c r="BUD6" i="2" s="1"/>
  <c r="BRV6" i="2"/>
  <c r="BUL6" i="2" s="1"/>
  <c r="BPL5" i="2"/>
  <c r="BSB5" i="2" s="1"/>
  <c r="BQR5" i="2"/>
  <c r="BTH5" i="2" s="1"/>
  <c r="BRX5" i="2"/>
  <c r="BUN5" i="2" s="1"/>
  <c r="BQQ6" i="2"/>
  <c r="BTG6" i="2" s="1"/>
  <c r="BRW6" i="2"/>
  <c r="BUM6" i="2" s="1"/>
  <c r="BPO7" i="2"/>
  <c r="BSE7" i="2" s="1"/>
  <c r="BPW7" i="2"/>
  <c r="BSM7" i="2" s="1"/>
  <c r="BQE7" i="2"/>
  <c r="BSU7" i="2" s="1"/>
  <c r="BQM7" i="2"/>
  <c r="BTC7" i="2" s="1"/>
  <c r="BQU7" i="2"/>
  <c r="BTK7" i="2" s="1"/>
  <c r="BRC7" i="2"/>
  <c r="BTS7" i="2" s="1"/>
  <c r="BRK7" i="2"/>
  <c r="BUA7" i="2" s="1"/>
  <c r="BRS7" i="2"/>
  <c r="BUI7" i="2" s="1"/>
  <c r="BPN8" i="2"/>
  <c r="BSD8" i="2" s="1"/>
  <c r="BPV8" i="2"/>
  <c r="BSL8" i="2" s="1"/>
  <c r="BQD8" i="2"/>
  <c r="BST8" i="2" s="1"/>
  <c r="BQL8" i="2"/>
  <c r="BTB8" i="2" s="1"/>
  <c r="BQT8" i="2"/>
  <c r="BTJ8" i="2" s="1"/>
  <c r="BRB8" i="2"/>
  <c r="BTR8" i="2" s="1"/>
  <c r="BRJ8" i="2"/>
  <c r="BTZ8" i="2" s="1"/>
  <c r="BRR8" i="2"/>
  <c r="BUH8" i="2" s="1"/>
  <c r="BPM9" i="2"/>
  <c r="BSC9" i="2" s="1"/>
  <c r="BPU9" i="2"/>
  <c r="BSK9" i="2" s="1"/>
  <c r="BQC9" i="2"/>
  <c r="BSS9" i="2" s="1"/>
  <c r="BQK9" i="2"/>
  <c r="BTA9" i="2" s="1"/>
  <c r="BQS9" i="2"/>
  <c r="BTI9" i="2" s="1"/>
  <c r="BRA9" i="2"/>
  <c r="BTQ9" i="2" s="1"/>
  <c r="BRI9" i="2"/>
  <c r="BTY9" i="2" s="1"/>
  <c r="BRQ9" i="2"/>
  <c r="BUG9" i="2" s="1"/>
  <c r="BRY9" i="2"/>
  <c r="BUO9" i="2" s="1"/>
  <c r="BPM5" i="2"/>
  <c r="BSC5" i="2" s="1"/>
  <c r="BQS5" i="2"/>
  <c r="BTI5" i="2" s="1"/>
  <c r="BRY5" i="2"/>
  <c r="BUO5" i="2" s="1"/>
  <c r="BPL6" i="2"/>
  <c r="BSB6" i="2" s="1"/>
  <c r="BQR6" i="2"/>
  <c r="BTH6" i="2" s="1"/>
  <c r="BRX6" i="2"/>
  <c r="BUN6" i="2" s="1"/>
  <c r="BPP7" i="2"/>
  <c r="BSF7" i="2" s="1"/>
  <c r="BPX7" i="2"/>
  <c r="BSN7" i="2" s="1"/>
  <c r="BQF7" i="2"/>
  <c r="BSV7" i="2" s="1"/>
  <c r="BQN7" i="2"/>
  <c r="BTD7" i="2" s="1"/>
  <c r="BQV7" i="2"/>
  <c r="BTL7" i="2" s="1"/>
  <c r="BRD7" i="2"/>
  <c r="BTT7" i="2" s="1"/>
  <c r="BRL7" i="2"/>
  <c r="BUB7" i="2" s="1"/>
  <c r="BRT7" i="2"/>
  <c r="BUJ7" i="2" s="1"/>
  <c r="BPO8" i="2"/>
  <c r="BSE8" i="2" s="1"/>
  <c r="BPW8" i="2"/>
  <c r="BSM8" i="2" s="1"/>
  <c r="BQE8" i="2"/>
  <c r="BSU8" i="2" s="1"/>
  <c r="BQM8" i="2"/>
  <c r="BTC8" i="2" s="1"/>
  <c r="BQU8" i="2"/>
  <c r="BTK8" i="2" s="1"/>
  <c r="BRC8" i="2"/>
  <c r="BTS8" i="2" s="1"/>
  <c r="BRK8" i="2"/>
  <c r="BUA8" i="2" s="1"/>
  <c r="BRS8" i="2"/>
  <c r="BUI8" i="2" s="1"/>
  <c r="BPN9" i="2"/>
  <c r="BSD9" i="2" s="1"/>
  <c r="BPV9" i="2"/>
  <c r="BSL9" i="2" s="1"/>
  <c r="BQD9" i="2"/>
  <c r="BST9" i="2" s="1"/>
  <c r="BQL9" i="2"/>
  <c r="BTB9" i="2" s="1"/>
  <c r="BQT9" i="2"/>
  <c r="BTJ9" i="2" s="1"/>
  <c r="BRB9" i="2"/>
  <c r="BTR9" i="2" s="1"/>
  <c r="BRJ9" i="2"/>
  <c r="BTZ9" i="2" s="1"/>
  <c r="BRR9" i="2"/>
  <c r="BUH9" i="2" s="1"/>
  <c r="BPT5" i="2"/>
  <c r="BSJ5" i="2" s="1"/>
  <c r="BQZ5" i="2"/>
  <c r="BTP5" i="2" s="1"/>
  <c r="BPS6" i="2"/>
  <c r="BSI6" i="2" s="1"/>
  <c r="BQY6" i="2"/>
  <c r="BTO6" i="2" s="1"/>
  <c r="BPQ7" i="2"/>
  <c r="BSG7" i="2" s="1"/>
  <c r="BPY7" i="2"/>
  <c r="BSO7" i="2" s="1"/>
  <c r="BQG7" i="2"/>
  <c r="BSW7" i="2" s="1"/>
  <c r="BQO7" i="2"/>
  <c r="BTE7" i="2" s="1"/>
  <c r="BQW7" i="2"/>
  <c r="BTM7" i="2" s="1"/>
  <c r="BRE7" i="2"/>
  <c r="BTU7" i="2" s="1"/>
  <c r="BRM7" i="2"/>
  <c r="BUC7" i="2" s="1"/>
  <c r="BRU7" i="2"/>
  <c r="BUK7" i="2" s="1"/>
  <c r="BPP8" i="2"/>
  <c r="BSF8" i="2" s="1"/>
  <c r="BPX8" i="2"/>
  <c r="BSN8" i="2" s="1"/>
  <c r="BQF8" i="2"/>
  <c r="BSV8" i="2" s="1"/>
  <c r="BQN8" i="2"/>
  <c r="BTD8" i="2" s="1"/>
  <c r="BQV8" i="2"/>
  <c r="BTL8" i="2" s="1"/>
  <c r="BRD8" i="2"/>
  <c r="BTT8" i="2" s="1"/>
  <c r="BRL8" i="2"/>
  <c r="BUB8" i="2" s="1"/>
  <c r="BRT8" i="2"/>
  <c r="BUJ8" i="2" s="1"/>
  <c r="BPO9" i="2"/>
  <c r="BSE9" i="2" s="1"/>
  <c r="BPW9" i="2"/>
  <c r="BSM9" i="2" s="1"/>
  <c r="BQE9" i="2"/>
  <c r="BSU9" i="2" s="1"/>
  <c r="BQM9" i="2"/>
  <c r="BTC9" i="2" s="1"/>
  <c r="BQU9" i="2"/>
  <c r="BTK9" i="2" s="1"/>
  <c r="BRC9" i="2"/>
  <c r="BTS9" i="2" s="1"/>
  <c r="BRK9" i="2"/>
  <c r="BUA9" i="2" s="1"/>
  <c r="BRS9" i="2"/>
  <c r="BUI9" i="2" s="1"/>
  <c r="BPU5" i="2"/>
  <c r="BSK5" i="2" s="1"/>
  <c r="BRA5" i="2"/>
  <c r="BTQ5" i="2" s="1"/>
  <c r="BPT6" i="2"/>
  <c r="BSJ6" i="2" s="1"/>
  <c r="BQZ6" i="2"/>
  <c r="BTP6" i="2" s="1"/>
  <c r="BPR7" i="2"/>
  <c r="BSH7" i="2" s="1"/>
  <c r="BPZ7" i="2"/>
  <c r="BSP7" i="2" s="1"/>
  <c r="BQH7" i="2"/>
  <c r="BSX7" i="2" s="1"/>
  <c r="BQP7" i="2"/>
  <c r="BTF7" i="2" s="1"/>
  <c r="BQX7" i="2"/>
  <c r="BTN7" i="2" s="1"/>
  <c r="BRF7" i="2"/>
  <c r="BTV7" i="2" s="1"/>
  <c r="BRN7" i="2"/>
  <c r="BUD7" i="2" s="1"/>
  <c r="BRV7" i="2"/>
  <c r="BUL7" i="2" s="1"/>
  <c r="BPQ8" i="2"/>
  <c r="BSG8" i="2" s="1"/>
  <c r="BPY8" i="2"/>
  <c r="BSO8" i="2" s="1"/>
  <c r="BQG8" i="2"/>
  <c r="BSW8" i="2" s="1"/>
  <c r="BQO8" i="2"/>
  <c r="BTE8" i="2" s="1"/>
  <c r="BQW8" i="2"/>
  <c r="BTM8" i="2" s="1"/>
  <c r="BRE8" i="2"/>
  <c r="BTU8" i="2" s="1"/>
  <c r="BRM8" i="2"/>
  <c r="BUC8" i="2" s="1"/>
  <c r="BRU8" i="2"/>
  <c r="BUK8" i="2" s="1"/>
  <c r="BPP9" i="2"/>
  <c r="BSF9" i="2" s="1"/>
  <c r="BPX9" i="2"/>
  <c r="BSN9" i="2" s="1"/>
  <c r="BQF9" i="2"/>
  <c r="BSV9" i="2" s="1"/>
  <c r="BQN9" i="2"/>
  <c r="BTD9" i="2" s="1"/>
  <c r="BQV9" i="2"/>
  <c r="BTL9" i="2" s="1"/>
  <c r="BRD9" i="2"/>
  <c r="BTT9" i="2" s="1"/>
  <c r="BRL9" i="2"/>
  <c r="BUB9" i="2" s="1"/>
  <c r="BRT9" i="2"/>
  <c r="BUJ9" i="2" s="1"/>
  <c r="BQC5" i="2"/>
  <c r="BSS5" i="2" s="1"/>
  <c r="BRI5" i="2"/>
  <c r="BTY5" i="2" s="1"/>
  <c r="BQB6" i="2"/>
  <c r="BSR6" i="2" s="1"/>
  <c r="BRH6" i="2"/>
  <c r="BTX6" i="2" s="1"/>
  <c r="BPL7" i="2"/>
  <c r="BSB7" i="2" s="1"/>
  <c r="BPT7" i="2"/>
  <c r="BSJ7" i="2" s="1"/>
  <c r="BQB7" i="2"/>
  <c r="BSR7" i="2" s="1"/>
  <c r="BQJ7" i="2"/>
  <c r="BSZ7" i="2" s="1"/>
  <c r="BQR7" i="2"/>
  <c r="BTH7" i="2" s="1"/>
  <c r="BRO6" i="2"/>
  <c r="BUE6" i="2" s="1"/>
  <c r="BPU7" i="2"/>
  <c r="BSK7" i="2" s="1"/>
  <c r="BQQ7" i="2"/>
  <c r="BTG7" i="2" s="1"/>
  <c r="BRH7" i="2"/>
  <c r="BTX7" i="2" s="1"/>
  <c r="BRX7" i="2"/>
  <c r="BUN7" i="2" s="1"/>
  <c r="BQA8" i="2"/>
  <c r="BSQ8" i="2" s="1"/>
  <c r="BQQ8" i="2"/>
  <c r="BTG8" i="2" s="1"/>
  <c r="BRG8" i="2"/>
  <c r="BTW8" i="2" s="1"/>
  <c r="BRW8" i="2"/>
  <c r="BUM8" i="2" s="1"/>
  <c r="BPZ9" i="2"/>
  <c r="BSP9" i="2" s="1"/>
  <c r="BQP9" i="2"/>
  <c r="BTF9" i="2" s="1"/>
  <c r="BRF9" i="2"/>
  <c r="BTV9" i="2" s="1"/>
  <c r="BRV9" i="2"/>
  <c r="BUL9" i="2" s="1"/>
  <c r="BPM10" i="2"/>
  <c r="BSC10" i="2" s="1"/>
  <c r="BPU10" i="2"/>
  <c r="BSK10" i="2" s="1"/>
  <c r="BQC10" i="2"/>
  <c r="BSS10" i="2" s="1"/>
  <c r="BQK10" i="2"/>
  <c r="BTA10" i="2" s="1"/>
  <c r="BQS10" i="2"/>
  <c r="BTI10" i="2" s="1"/>
  <c r="BRA10" i="2"/>
  <c r="BTQ10" i="2" s="1"/>
  <c r="BRI10" i="2"/>
  <c r="BTY10" i="2" s="1"/>
  <c r="BRQ10" i="2"/>
  <c r="BUG10" i="2" s="1"/>
  <c r="BRY10" i="2"/>
  <c r="BUO10" i="2" s="1"/>
  <c r="BPL11" i="2"/>
  <c r="BSB11" i="2" s="1"/>
  <c r="BPT11" i="2"/>
  <c r="BSJ11" i="2" s="1"/>
  <c r="BQB11" i="2"/>
  <c r="BSR11" i="2" s="1"/>
  <c r="BQJ11" i="2"/>
  <c r="BSZ11" i="2" s="1"/>
  <c r="BQR11" i="2"/>
  <c r="BTH11" i="2" s="1"/>
  <c r="BQZ11" i="2"/>
  <c r="BTP11" i="2" s="1"/>
  <c r="BRH11" i="2"/>
  <c r="BTX11" i="2" s="1"/>
  <c r="BRP11" i="2"/>
  <c r="BUF11" i="2" s="1"/>
  <c r="BRX11" i="2"/>
  <c r="BUN11" i="2" s="1"/>
  <c r="BRP6" i="2"/>
  <c r="BUF6" i="2" s="1"/>
  <c r="BPV7" i="2"/>
  <c r="BSL7" i="2" s="1"/>
  <c r="BQS7" i="2"/>
  <c r="BTI7" i="2" s="1"/>
  <c r="BRI7" i="2"/>
  <c r="BTY7" i="2" s="1"/>
  <c r="BRY7" i="2"/>
  <c r="BUO7" i="2" s="1"/>
  <c r="BPL8" i="2"/>
  <c r="BSB8" i="2" s="1"/>
  <c r="BQB8" i="2"/>
  <c r="BSR8" i="2" s="1"/>
  <c r="BQR8" i="2"/>
  <c r="BTH8" i="2" s="1"/>
  <c r="BRH8" i="2"/>
  <c r="BTX8" i="2" s="1"/>
  <c r="BRX8" i="2"/>
  <c r="BUN8" i="2" s="1"/>
  <c r="BQA9" i="2"/>
  <c r="BSQ9" i="2" s="1"/>
  <c r="BQQ9" i="2"/>
  <c r="BTG9" i="2" s="1"/>
  <c r="BRG9" i="2"/>
  <c r="BTW9" i="2" s="1"/>
  <c r="BRW9" i="2"/>
  <c r="BUM9" i="2" s="1"/>
  <c r="BPN10" i="2"/>
  <c r="BSD10" i="2" s="1"/>
  <c r="BPV10" i="2"/>
  <c r="BSL10" i="2" s="1"/>
  <c r="BQD10" i="2"/>
  <c r="BST10" i="2" s="1"/>
  <c r="BQL10" i="2"/>
  <c r="BTB10" i="2" s="1"/>
  <c r="BQT10" i="2"/>
  <c r="BTJ10" i="2" s="1"/>
  <c r="BRB10" i="2"/>
  <c r="BTR10" i="2" s="1"/>
  <c r="BRJ10" i="2"/>
  <c r="BTZ10" i="2" s="1"/>
  <c r="BRR10" i="2"/>
  <c r="BUH10" i="2" s="1"/>
  <c r="BQB5" i="2"/>
  <c r="BSR5" i="2" s="1"/>
  <c r="BQA7" i="2"/>
  <c r="BSQ7" i="2" s="1"/>
  <c r="BQT7" i="2"/>
  <c r="BTJ7" i="2" s="1"/>
  <c r="BRJ7" i="2"/>
  <c r="BTZ7" i="2" s="1"/>
  <c r="BPM8" i="2"/>
  <c r="BSC8" i="2" s="1"/>
  <c r="BQC8" i="2"/>
  <c r="BSS8" i="2" s="1"/>
  <c r="BQS8" i="2"/>
  <c r="BTI8" i="2" s="1"/>
  <c r="BRI8" i="2"/>
  <c r="BTY8" i="2" s="1"/>
  <c r="BRY8" i="2"/>
  <c r="BUO8" i="2" s="1"/>
  <c r="BPL9" i="2"/>
  <c r="BSB9" i="2" s="1"/>
  <c r="BQB9" i="2"/>
  <c r="BSR9" i="2" s="1"/>
  <c r="BQR9" i="2"/>
  <c r="BTH9" i="2" s="1"/>
  <c r="BRH9" i="2"/>
  <c r="BTX9" i="2" s="1"/>
  <c r="BRX9" i="2"/>
  <c r="BUN9" i="2" s="1"/>
  <c r="BPO10" i="2"/>
  <c r="BSE10" i="2" s="1"/>
  <c r="BPW10" i="2"/>
  <c r="BSM10" i="2" s="1"/>
  <c r="BQE10" i="2"/>
  <c r="BSU10" i="2" s="1"/>
  <c r="BQM10" i="2"/>
  <c r="BTC10" i="2" s="1"/>
  <c r="BQU10" i="2"/>
  <c r="BTK10" i="2" s="1"/>
  <c r="BRC10" i="2"/>
  <c r="BTS10" i="2" s="1"/>
  <c r="BRK10" i="2"/>
  <c r="BUA10" i="2" s="1"/>
  <c r="BRS10" i="2"/>
  <c r="BUI10" i="2" s="1"/>
  <c r="BQJ5" i="2"/>
  <c r="BSZ5" i="2" s="1"/>
  <c r="BQC7" i="2"/>
  <c r="BSS7" i="2" s="1"/>
  <c r="BQY7" i="2"/>
  <c r="BTO7" i="2" s="1"/>
  <c r="BRO7" i="2"/>
  <c r="BUE7" i="2" s="1"/>
  <c r="BPR8" i="2"/>
  <c r="BSH8" i="2" s="1"/>
  <c r="BQH8" i="2"/>
  <c r="BSX8" i="2" s="1"/>
  <c r="BQX8" i="2"/>
  <c r="BTN8" i="2" s="1"/>
  <c r="BRN8" i="2"/>
  <c r="BUD8" i="2" s="1"/>
  <c r="BPQ9" i="2"/>
  <c r="BSG9" i="2" s="1"/>
  <c r="BQG9" i="2"/>
  <c r="BSW9" i="2" s="1"/>
  <c r="BQW9" i="2"/>
  <c r="BTM9" i="2" s="1"/>
  <c r="BRM9" i="2"/>
  <c r="BUC9" i="2" s="1"/>
  <c r="BPP10" i="2"/>
  <c r="BSF10" i="2" s="1"/>
  <c r="BPX10" i="2"/>
  <c r="BSN10" i="2" s="1"/>
  <c r="BQF10" i="2"/>
  <c r="BSV10" i="2" s="1"/>
  <c r="BQN10" i="2"/>
  <c r="BTD10" i="2" s="1"/>
  <c r="BQV10" i="2"/>
  <c r="BTL10" i="2" s="1"/>
  <c r="BRD10" i="2"/>
  <c r="BTT10" i="2" s="1"/>
  <c r="BRL10" i="2"/>
  <c r="BUB10" i="2" s="1"/>
  <c r="BRT10" i="2"/>
  <c r="BUJ10" i="2" s="1"/>
  <c r="BPO11" i="2"/>
  <c r="BSE11" i="2" s="1"/>
  <c r="BPW11" i="2"/>
  <c r="BSM11" i="2" s="1"/>
  <c r="BRH5" i="2"/>
  <c r="BTX5" i="2" s="1"/>
  <c r="BQI6" i="2"/>
  <c r="BSY6" i="2" s="1"/>
  <c r="BPM7" i="2"/>
  <c r="BSC7" i="2" s="1"/>
  <c r="BQI7" i="2"/>
  <c r="BSY7" i="2" s="1"/>
  <c r="BRA7" i="2"/>
  <c r="BTQ7" i="2" s="1"/>
  <c r="BRQ7" i="2"/>
  <c r="BUG7" i="2" s="1"/>
  <c r="BPT8" i="2"/>
  <c r="BSJ8" i="2" s="1"/>
  <c r="BQJ8" i="2"/>
  <c r="BSZ8" i="2" s="1"/>
  <c r="BQZ8" i="2"/>
  <c r="BTP8" i="2" s="1"/>
  <c r="BRP8" i="2"/>
  <c r="BUF8" i="2" s="1"/>
  <c r="BPS9" i="2"/>
  <c r="BSI9" i="2" s="1"/>
  <c r="BQI9" i="2"/>
  <c r="BSY9" i="2" s="1"/>
  <c r="BQY9" i="2"/>
  <c r="BTO9" i="2" s="1"/>
  <c r="BRO9" i="2"/>
  <c r="BUE9" i="2" s="1"/>
  <c r="BPR10" i="2"/>
  <c r="BSH10" i="2" s="1"/>
  <c r="BPZ10" i="2"/>
  <c r="BSP10" i="2" s="1"/>
  <c r="BQH10" i="2"/>
  <c r="BSX10" i="2" s="1"/>
  <c r="BQP10" i="2"/>
  <c r="BTF10" i="2" s="1"/>
  <c r="BQX10" i="2"/>
  <c r="BTN10" i="2" s="1"/>
  <c r="BRF10" i="2"/>
  <c r="BTV10" i="2" s="1"/>
  <c r="BRN10" i="2"/>
  <c r="BUD10" i="2" s="1"/>
  <c r="BRV10" i="2"/>
  <c r="BUL10" i="2" s="1"/>
  <c r="BRP5" i="2"/>
  <c r="BUF5" i="2" s="1"/>
  <c r="BQJ6" i="2"/>
  <c r="BSZ6" i="2" s="1"/>
  <c r="BPN7" i="2"/>
  <c r="BSD7" i="2" s="1"/>
  <c r="BQK7" i="2"/>
  <c r="BTA7" i="2" s="1"/>
  <c r="BRB7" i="2"/>
  <c r="BTR7" i="2" s="1"/>
  <c r="BRR7" i="2"/>
  <c r="BUH7" i="2" s="1"/>
  <c r="BPU8" i="2"/>
  <c r="BSK8" i="2" s="1"/>
  <c r="BQK8" i="2"/>
  <c r="BTA8" i="2" s="1"/>
  <c r="BRA8" i="2"/>
  <c r="BTQ8" i="2" s="1"/>
  <c r="BRQ8" i="2"/>
  <c r="BUG8" i="2" s="1"/>
  <c r="BPT9" i="2"/>
  <c r="BSJ9" i="2" s="1"/>
  <c r="BQJ9" i="2"/>
  <c r="BSZ9" i="2" s="1"/>
  <c r="BQZ9" i="2"/>
  <c r="BTP9" i="2" s="1"/>
  <c r="BRP9" i="2"/>
  <c r="BUF9" i="2" s="1"/>
  <c r="BPS10" i="2"/>
  <c r="BSI10" i="2" s="1"/>
  <c r="BQA10" i="2"/>
  <c r="BSQ10" i="2" s="1"/>
  <c r="BQI10" i="2"/>
  <c r="BSY10" i="2" s="1"/>
  <c r="BQQ10" i="2"/>
  <c r="BTG10" i="2" s="1"/>
  <c r="BQY10" i="2"/>
  <c r="BTO10" i="2" s="1"/>
  <c r="BRG10" i="2"/>
  <c r="BTW10" i="2" s="1"/>
  <c r="BRO10" i="2"/>
  <c r="BUE10" i="2" s="1"/>
  <c r="BRW10" i="2"/>
  <c r="BUM10" i="2" s="1"/>
  <c r="BQA6" i="2"/>
  <c r="BSQ6" i="2" s="1"/>
  <c r="BQD7" i="2"/>
  <c r="BST7" i="2" s="1"/>
  <c r="BQI8" i="2"/>
  <c r="BSY8" i="2" s="1"/>
  <c r="BQH9" i="2"/>
  <c r="BSX9" i="2" s="1"/>
  <c r="BQO10" i="2"/>
  <c r="BTE10" i="2" s="1"/>
  <c r="BRU10" i="2"/>
  <c r="BUK10" i="2" s="1"/>
  <c r="BPP11" i="2"/>
  <c r="BSF11" i="2" s="1"/>
  <c r="BPZ11" i="2"/>
  <c r="BSP11" i="2" s="1"/>
  <c r="BQI11" i="2"/>
  <c r="BSY11" i="2" s="1"/>
  <c r="BQS11" i="2"/>
  <c r="BTI11" i="2" s="1"/>
  <c r="BRB11" i="2"/>
  <c r="BTR11" i="2" s="1"/>
  <c r="BRK11" i="2"/>
  <c r="BUA11" i="2" s="1"/>
  <c r="BRT11" i="2"/>
  <c r="BUJ11" i="2" s="1"/>
  <c r="BPS12" i="2"/>
  <c r="BSI12" i="2" s="1"/>
  <c r="BQA12" i="2"/>
  <c r="BSQ12" i="2" s="1"/>
  <c r="BQI12" i="2"/>
  <c r="BSY12" i="2" s="1"/>
  <c r="BQQ12" i="2"/>
  <c r="BTG12" i="2" s="1"/>
  <c r="BQY12" i="2"/>
  <c r="BTO12" i="2" s="1"/>
  <c r="BRG12" i="2"/>
  <c r="BTW12" i="2" s="1"/>
  <c r="BRO12" i="2"/>
  <c r="BUE12" i="2" s="1"/>
  <c r="BRW12" i="2"/>
  <c r="BUM12" i="2" s="1"/>
  <c r="BPR13" i="2"/>
  <c r="BSH13" i="2" s="1"/>
  <c r="BPZ13" i="2"/>
  <c r="BSP13" i="2" s="1"/>
  <c r="BQH13" i="2"/>
  <c r="BSX13" i="2" s="1"/>
  <c r="BQP13" i="2"/>
  <c r="BTF13" i="2" s="1"/>
  <c r="BQX13" i="2"/>
  <c r="BTN13" i="2" s="1"/>
  <c r="BRF13" i="2"/>
  <c r="BTV13" i="2" s="1"/>
  <c r="BRN13" i="2"/>
  <c r="BUD13" i="2" s="1"/>
  <c r="BRV13" i="2"/>
  <c r="BUL13" i="2" s="1"/>
  <c r="BPQ14" i="2"/>
  <c r="BSG14" i="2" s="1"/>
  <c r="BPY14" i="2"/>
  <c r="BSO14" i="2" s="1"/>
  <c r="BQG14" i="2"/>
  <c r="BSW14" i="2" s="1"/>
  <c r="BQO14" i="2"/>
  <c r="BTE14" i="2" s="1"/>
  <c r="BQW14" i="2"/>
  <c r="BTM14" i="2" s="1"/>
  <c r="BRE14" i="2"/>
  <c r="BTU14" i="2" s="1"/>
  <c r="BRM14" i="2"/>
  <c r="BUC14" i="2" s="1"/>
  <c r="BRU14" i="2"/>
  <c r="BUK14" i="2" s="1"/>
  <c r="BRG6" i="2"/>
  <c r="BTW6" i="2" s="1"/>
  <c r="BQL7" i="2"/>
  <c r="BTB7" i="2" s="1"/>
  <c r="BQP8" i="2"/>
  <c r="BTF8" i="2" s="1"/>
  <c r="BQO9" i="2"/>
  <c r="BTE9" i="2" s="1"/>
  <c r="BPL10" i="2"/>
  <c r="BSB10" i="2" s="1"/>
  <c r="BQR10" i="2"/>
  <c r="BTH10" i="2" s="1"/>
  <c r="BRX10" i="2"/>
  <c r="BUN10" i="2" s="1"/>
  <c r="BPQ11" i="2"/>
  <c r="BSG11" i="2" s="1"/>
  <c r="BQA11" i="2"/>
  <c r="BSQ11" i="2" s="1"/>
  <c r="BQK11" i="2"/>
  <c r="BTA11" i="2" s="1"/>
  <c r="BQT11" i="2"/>
  <c r="BTJ11" i="2" s="1"/>
  <c r="BRC11" i="2"/>
  <c r="BTS11" i="2" s="1"/>
  <c r="BRL11" i="2"/>
  <c r="BUB11" i="2" s="1"/>
  <c r="BRU11" i="2"/>
  <c r="BUK11" i="2" s="1"/>
  <c r="BPL12" i="2"/>
  <c r="BSB12" i="2" s="1"/>
  <c r="BPT12" i="2"/>
  <c r="BSJ12" i="2" s="1"/>
  <c r="BQB12" i="2"/>
  <c r="BSR12" i="2" s="1"/>
  <c r="BQJ12" i="2"/>
  <c r="BSZ12" i="2" s="1"/>
  <c r="BQR12" i="2"/>
  <c r="BTH12" i="2" s="1"/>
  <c r="BQZ12" i="2"/>
  <c r="BTP12" i="2" s="1"/>
  <c r="BRH12" i="2"/>
  <c r="BTX12" i="2" s="1"/>
  <c r="BRP12" i="2"/>
  <c r="BUF12" i="2" s="1"/>
  <c r="BRX12" i="2"/>
  <c r="BUN12" i="2" s="1"/>
  <c r="BPS13" i="2"/>
  <c r="BSI13" i="2" s="1"/>
  <c r="BQA13" i="2"/>
  <c r="BSQ13" i="2" s="1"/>
  <c r="BQI13" i="2"/>
  <c r="BSY13" i="2" s="1"/>
  <c r="BQQ13" i="2"/>
  <c r="BTG13" i="2" s="1"/>
  <c r="BQY13" i="2"/>
  <c r="BTO13" i="2" s="1"/>
  <c r="BRG13" i="2"/>
  <c r="BTW13" i="2" s="1"/>
  <c r="BRO13" i="2"/>
  <c r="BUE13" i="2" s="1"/>
  <c r="BQZ7" i="2"/>
  <c r="BTP7" i="2" s="1"/>
  <c r="BQY8" i="2"/>
  <c r="BTO8" i="2" s="1"/>
  <c r="BQX9" i="2"/>
  <c r="BTN9" i="2" s="1"/>
  <c r="BPQ10" i="2"/>
  <c r="BSG10" i="2" s="1"/>
  <c r="BQW10" i="2"/>
  <c r="BTM10" i="2" s="1"/>
  <c r="BPR11" i="2"/>
  <c r="BSH11" i="2" s="1"/>
  <c r="BQC11" i="2"/>
  <c r="BSS11" i="2" s="1"/>
  <c r="BQL11" i="2"/>
  <c r="BTB11" i="2" s="1"/>
  <c r="BQU11" i="2"/>
  <c r="BTK11" i="2" s="1"/>
  <c r="BRD11" i="2"/>
  <c r="BTT11" i="2" s="1"/>
  <c r="BRM11" i="2"/>
  <c r="BUC11" i="2" s="1"/>
  <c r="BRV11" i="2"/>
  <c r="BUL11" i="2" s="1"/>
  <c r="BPM12" i="2"/>
  <c r="BSC12" i="2" s="1"/>
  <c r="BPU12" i="2"/>
  <c r="BSK12" i="2" s="1"/>
  <c r="BQC12" i="2"/>
  <c r="BSS12" i="2" s="1"/>
  <c r="BQK12" i="2"/>
  <c r="BTA12" i="2" s="1"/>
  <c r="BQS12" i="2"/>
  <c r="BTI12" i="2" s="1"/>
  <c r="BRA12" i="2"/>
  <c r="BTQ12" i="2" s="1"/>
  <c r="BRI12" i="2"/>
  <c r="BTY12" i="2" s="1"/>
  <c r="BRQ12" i="2"/>
  <c r="BUG12" i="2" s="1"/>
  <c r="BRY12" i="2"/>
  <c r="BUO12" i="2" s="1"/>
  <c r="BPL13" i="2"/>
  <c r="BSB13" i="2" s="1"/>
  <c r="BPT13" i="2"/>
  <c r="BSJ13" i="2" s="1"/>
  <c r="BQB13" i="2"/>
  <c r="BSR13" i="2" s="1"/>
  <c r="BQJ13" i="2"/>
  <c r="BSZ13" i="2" s="1"/>
  <c r="BQR13" i="2"/>
  <c r="BTH13" i="2" s="1"/>
  <c r="BQZ13" i="2"/>
  <c r="BTP13" i="2" s="1"/>
  <c r="BRH13" i="2"/>
  <c r="BTX13" i="2" s="1"/>
  <c r="BRG7" i="2"/>
  <c r="BTW7" i="2" s="1"/>
  <c r="BRF8" i="2"/>
  <c r="BTV8" i="2" s="1"/>
  <c r="BRE9" i="2"/>
  <c r="BTU9" i="2" s="1"/>
  <c r="BPT10" i="2"/>
  <c r="BSJ10" i="2" s="1"/>
  <c r="BQZ10" i="2"/>
  <c r="BTP10" i="2" s="1"/>
  <c r="BPS11" i="2"/>
  <c r="BSI11" i="2" s="1"/>
  <c r="BQD11" i="2"/>
  <c r="BST11" i="2" s="1"/>
  <c r="BQM11" i="2"/>
  <c r="BTC11" i="2" s="1"/>
  <c r="BQV11" i="2"/>
  <c r="BTL11" i="2" s="1"/>
  <c r="BRE11" i="2"/>
  <c r="BTU11" i="2" s="1"/>
  <c r="BRN11" i="2"/>
  <c r="BUD11" i="2" s="1"/>
  <c r="BRW11" i="2"/>
  <c r="BUM11" i="2" s="1"/>
  <c r="BPN12" i="2"/>
  <c r="BSD12" i="2" s="1"/>
  <c r="BPV12" i="2"/>
  <c r="BSL12" i="2" s="1"/>
  <c r="BQD12" i="2"/>
  <c r="BST12" i="2" s="1"/>
  <c r="BQL12" i="2"/>
  <c r="BTB12" i="2" s="1"/>
  <c r="BQT12" i="2"/>
  <c r="BTJ12" i="2" s="1"/>
  <c r="BRB12" i="2"/>
  <c r="BTR12" i="2" s="1"/>
  <c r="BRJ12" i="2"/>
  <c r="BTZ12" i="2" s="1"/>
  <c r="BRR12" i="2"/>
  <c r="BUH12" i="2" s="1"/>
  <c r="BPM13" i="2"/>
  <c r="BSC13" i="2" s="1"/>
  <c r="BPU13" i="2"/>
  <c r="BSK13" i="2" s="1"/>
  <c r="BQC13" i="2"/>
  <c r="BSS13" i="2" s="1"/>
  <c r="BQK13" i="2"/>
  <c r="BTA13" i="2" s="1"/>
  <c r="BQS13" i="2"/>
  <c r="BTI13" i="2" s="1"/>
  <c r="BRA13" i="2"/>
  <c r="BTQ13" i="2" s="1"/>
  <c r="BRI13" i="2"/>
  <c r="BTY13" i="2" s="1"/>
  <c r="BRQ13" i="2"/>
  <c r="BUG13" i="2" s="1"/>
  <c r="BRY13" i="2"/>
  <c r="BUO13" i="2" s="1"/>
  <c r="BQK5" i="2"/>
  <c r="BTA5" i="2" s="1"/>
  <c r="BRP7" i="2"/>
  <c r="BUF7" i="2" s="1"/>
  <c r="BRO8" i="2"/>
  <c r="BUE8" i="2" s="1"/>
  <c r="BRN9" i="2"/>
  <c r="BUD9" i="2" s="1"/>
  <c r="BPY10" i="2"/>
  <c r="BSO10" i="2" s="1"/>
  <c r="BRE10" i="2"/>
  <c r="BTU10" i="2" s="1"/>
  <c r="BPU11" i="2"/>
  <c r="BSK11" i="2" s="1"/>
  <c r="BQE11" i="2"/>
  <c r="BSU11" i="2" s="1"/>
  <c r="BQN11" i="2"/>
  <c r="BTD11" i="2" s="1"/>
  <c r="BQW11" i="2"/>
  <c r="BTM11" i="2" s="1"/>
  <c r="BRF11" i="2"/>
  <c r="BTV11" i="2" s="1"/>
  <c r="BRO11" i="2"/>
  <c r="BUE11" i="2" s="1"/>
  <c r="BRY11" i="2"/>
  <c r="BUO11" i="2" s="1"/>
  <c r="BPO12" i="2"/>
  <c r="BSE12" i="2" s="1"/>
  <c r="BPW12" i="2"/>
  <c r="BSM12" i="2" s="1"/>
  <c r="BQE12" i="2"/>
  <c r="BSU12" i="2" s="1"/>
  <c r="BQM12" i="2"/>
  <c r="BTC12" i="2" s="1"/>
  <c r="BQU12" i="2"/>
  <c r="BTK12" i="2" s="1"/>
  <c r="BRC12" i="2"/>
  <c r="BTS12" i="2" s="1"/>
  <c r="BRK12" i="2"/>
  <c r="BUA12" i="2" s="1"/>
  <c r="BRS12" i="2"/>
  <c r="BUI12" i="2" s="1"/>
  <c r="BPN13" i="2"/>
  <c r="BSD13" i="2" s="1"/>
  <c r="BPV13" i="2"/>
  <c r="BSL13" i="2" s="1"/>
  <c r="BQD13" i="2"/>
  <c r="BST13" i="2" s="1"/>
  <c r="BQL13" i="2"/>
  <c r="BTB13" i="2" s="1"/>
  <c r="BQT13" i="2"/>
  <c r="BTJ13" i="2" s="1"/>
  <c r="BRB13" i="2"/>
  <c r="BTR13" i="2" s="1"/>
  <c r="BRJ13" i="2"/>
  <c r="BTZ13" i="2" s="1"/>
  <c r="BRR13" i="2"/>
  <c r="BUH13" i="2" s="1"/>
  <c r="BRQ5" i="2"/>
  <c r="BUG5" i="2" s="1"/>
  <c r="BRW7" i="2"/>
  <c r="BUM7" i="2" s="1"/>
  <c r="BRV8" i="2"/>
  <c r="BUL8" i="2" s="1"/>
  <c r="BRU9" i="2"/>
  <c r="BUK9" i="2" s="1"/>
  <c r="BQB10" i="2"/>
  <c r="BSR10" i="2" s="1"/>
  <c r="BRH10" i="2"/>
  <c r="BTX10" i="2" s="1"/>
  <c r="BPV11" i="2"/>
  <c r="BSL11" i="2" s="1"/>
  <c r="BQF11" i="2"/>
  <c r="BSV11" i="2" s="1"/>
  <c r="BQO11" i="2"/>
  <c r="BTE11" i="2" s="1"/>
  <c r="BQX11" i="2"/>
  <c r="BTN11" i="2" s="1"/>
  <c r="BRG11" i="2"/>
  <c r="BTW11" i="2" s="1"/>
  <c r="BRQ11" i="2"/>
  <c r="BUG11" i="2" s="1"/>
  <c r="BPP12" i="2"/>
  <c r="BSF12" i="2" s="1"/>
  <c r="BPX12" i="2"/>
  <c r="BSN12" i="2" s="1"/>
  <c r="BQF12" i="2"/>
  <c r="BSV12" i="2" s="1"/>
  <c r="BQN12" i="2"/>
  <c r="BTD12" i="2" s="1"/>
  <c r="BQV12" i="2"/>
  <c r="BTL12" i="2" s="1"/>
  <c r="BRD12" i="2"/>
  <c r="BTT12" i="2" s="1"/>
  <c r="BRL12" i="2"/>
  <c r="BUB12" i="2" s="1"/>
  <c r="BRT12" i="2"/>
  <c r="BUJ12" i="2" s="1"/>
  <c r="BPO13" i="2"/>
  <c r="BSE13" i="2" s="1"/>
  <c r="BPW13" i="2"/>
  <c r="BSM13" i="2" s="1"/>
  <c r="BQE13" i="2"/>
  <c r="BSU13" i="2" s="1"/>
  <c r="BQM13" i="2"/>
  <c r="BTC13" i="2" s="1"/>
  <c r="BQU13" i="2"/>
  <c r="BTK13" i="2" s="1"/>
  <c r="BRC13" i="2"/>
  <c r="BTS13" i="2" s="1"/>
  <c r="BRK13" i="2"/>
  <c r="BUA13" i="2" s="1"/>
  <c r="BRS13" i="2"/>
  <c r="BUI13" i="2" s="1"/>
  <c r="BPS8" i="2"/>
  <c r="BSI8" i="2" s="1"/>
  <c r="BPR9" i="2"/>
  <c r="BSH9" i="2" s="1"/>
  <c r="BQG10" i="2"/>
  <c r="BSW10" i="2" s="1"/>
  <c r="BRM10" i="2"/>
  <c r="BUC10" i="2" s="1"/>
  <c r="BPM11" i="2"/>
  <c r="BSC11" i="2" s="1"/>
  <c r="BPX11" i="2"/>
  <c r="BSN11" i="2" s="1"/>
  <c r="BQG11" i="2"/>
  <c r="BSW11" i="2" s="1"/>
  <c r="BQP11" i="2"/>
  <c r="BTF11" i="2" s="1"/>
  <c r="BQY11" i="2"/>
  <c r="BTO11" i="2" s="1"/>
  <c r="BRI11" i="2"/>
  <c r="BTY11" i="2" s="1"/>
  <c r="BRR11" i="2"/>
  <c r="BUH11" i="2" s="1"/>
  <c r="BPQ12" i="2"/>
  <c r="BSG12" i="2" s="1"/>
  <c r="BPY12" i="2"/>
  <c r="BSO12" i="2" s="1"/>
  <c r="BQG12" i="2"/>
  <c r="BSW12" i="2" s="1"/>
  <c r="BQO12" i="2"/>
  <c r="BTE12" i="2" s="1"/>
  <c r="BQW12" i="2"/>
  <c r="BTM12" i="2" s="1"/>
  <c r="BRE12" i="2"/>
  <c r="BTU12" i="2" s="1"/>
  <c r="BRM12" i="2"/>
  <c r="BUC12" i="2" s="1"/>
  <c r="BRU12" i="2"/>
  <c r="BUK12" i="2" s="1"/>
  <c r="BPP13" i="2"/>
  <c r="BSF13" i="2" s="1"/>
  <c r="BPX13" i="2"/>
  <c r="BSN13" i="2" s="1"/>
  <c r="BQF13" i="2"/>
  <c r="BSV13" i="2" s="1"/>
  <c r="BQN13" i="2"/>
  <c r="BTD13" i="2" s="1"/>
  <c r="BQV13" i="2"/>
  <c r="BTL13" i="2" s="1"/>
  <c r="BRD13" i="2"/>
  <c r="BTT13" i="2" s="1"/>
  <c r="BRL13" i="2"/>
  <c r="BUB13" i="2" s="1"/>
  <c r="BPS7" i="2"/>
  <c r="BSI7" i="2" s="1"/>
  <c r="BPZ8" i="2"/>
  <c r="BSP8" i="2" s="1"/>
  <c r="BPY9" i="2"/>
  <c r="BSO9" i="2" s="1"/>
  <c r="BQJ10" i="2"/>
  <c r="BSZ10" i="2" s="1"/>
  <c r="BRP10" i="2"/>
  <c r="BUF10" i="2" s="1"/>
  <c r="BPN11" i="2"/>
  <c r="BSD11" i="2" s="1"/>
  <c r="BPY11" i="2"/>
  <c r="BSO11" i="2" s="1"/>
  <c r="BQH11" i="2"/>
  <c r="BSX11" i="2" s="1"/>
  <c r="BQQ11" i="2"/>
  <c r="BTG11" i="2" s="1"/>
  <c r="BRA11" i="2"/>
  <c r="BTQ11" i="2" s="1"/>
  <c r="BRJ11" i="2"/>
  <c r="BTZ11" i="2" s="1"/>
  <c r="BRS11" i="2"/>
  <c r="BUI11" i="2" s="1"/>
  <c r="BPR12" i="2"/>
  <c r="BSH12" i="2" s="1"/>
  <c r="BPZ12" i="2"/>
  <c r="BSP12" i="2" s="1"/>
  <c r="BQH12" i="2"/>
  <c r="BSX12" i="2" s="1"/>
  <c r="BQP12" i="2"/>
  <c r="BTF12" i="2" s="1"/>
  <c r="BQX12" i="2"/>
  <c r="BTN12" i="2" s="1"/>
  <c r="BRF12" i="2"/>
  <c r="BTV12" i="2" s="1"/>
  <c r="BRN12" i="2"/>
  <c r="BUD12" i="2" s="1"/>
  <c r="BRV12" i="2"/>
  <c r="BUL12" i="2" s="1"/>
  <c r="BPQ13" i="2"/>
  <c r="BSG13" i="2" s="1"/>
  <c r="BPY13" i="2"/>
  <c r="BSO13" i="2" s="1"/>
  <c r="BQG13" i="2"/>
  <c r="BSW13" i="2" s="1"/>
  <c r="BQO13" i="2"/>
  <c r="BTE13" i="2" s="1"/>
  <c r="BQW13" i="2"/>
  <c r="BTM13" i="2" s="1"/>
  <c r="BRE13" i="2"/>
  <c r="BTU13" i="2" s="1"/>
  <c r="BRM13" i="2"/>
  <c r="BUC13" i="2" s="1"/>
  <c r="BRU13" i="2"/>
  <c r="BUK13" i="2" s="1"/>
  <c r="BRP13" i="2"/>
  <c r="BUF13" i="2" s="1"/>
  <c r="BPS14" i="2"/>
  <c r="BSI14" i="2" s="1"/>
  <c r="BQB14" i="2"/>
  <c r="BSR14" i="2" s="1"/>
  <c r="BQK14" i="2"/>
  <c r="BTA14" i="2" s="1"/>
  <c r="BQT14" i="2"/>
  <c r="BTJ14" i="2" s="1"/>
  <c r="BRC14" i="2"/>
  <c r="BTS14" i="2" s="1"/>
  <c r="BRL14" i="2"/>
  <c r="BUB14" i="2" s="1"/>
  <c r="BRV14" i="2"/>
  <c r="BUL14" i="2" s="1"/>
  <c r="BPL15" i="2"/>
  <c r="BSB15" i="2" s="1"/>
  <c r="BPT15" i="2"/>
  <c r="BSJ15" i="2" s="1"/>
  <c r="BQB15" i="2"/>
  <c r="BSR15" i="2" s="1"/>
  <c r="BQJ15" i="2"/>
  <c r="BSZ15" i="2" s="1"/>
  <c r="BQR15" i="2"/>
  <c r="BTH15" i="2" s="1"/>
  <c r="BQZ15" i="2"/>
  <c r="BTP15" i="2" s="1"/>
  <c r="BRH15" i="2"/>
  <c r="BTX15" i="2" s="1"/>
  <c r="BRP15" i="2"/>
  <c r="BUF15" i="2" s="1"/>
  <c r="BRX15" i="2"/>
  <c r="BUN15" i="2" s="1"/>
  <c r="BPS16" i="2"/>
  <c r="BSI16" i="2" s="1"/>
  <c r="BQA16" i="2"/>
  <c r="BSQ16" i="2" s="1"/>
  <c r="BQI16" i="2"/>
  <c r="BSY16" i="2" s="1"/>
  <c r="BQQ16" i="2"/>
  <c r="BTG16" i="2" s="1"/>
  <c r="BQY16" i="2"/>
  <c r="BTO16" i="2" s="1"/>
  <c r="BRG16" i="2"/>
  <c r="BTW16" i="2" s="1"/>
  <c r="BRO16" i="2"/>
  <c r="BUE16" i="2" s="1"/>
  <c r="BRW16" i="2"/>
  <c r="BUM16" i="2" s="1"/>
  <c r="BPR17" i="2"/>
  <c r="BSH17" i="2" s="1"/>
  <c r="BPZ17" i="2"/>
  <c r="BSP17" i="2" s="1"/>
  <c r="BQH17" i="2"/>
  <c r="BSX17" i="2" s="1"/>
  <c r="BQP17" i="2"/>
  <c r="BTF17" i="2" s="1"/>
  <c r="BQX17" i="2"/>
  <c r="BTN17" i="2" s="1"/>
  <c r="BRF17" i="2"/>
  <c r="BTV17" i="2" s="1"/>
  <c r="BRN17" i="2"/>
  <c r="BUD17" i="2" s="1"/>
  <c r="BRV17" i="2"/>
  <c r="BUL17" i="2" s="1"/>
  <c r="BPQ18" i="2"/>
  <c r="BSG18" i="2" s="1"/>
  <c r="BPY18" i="2"/>
  <c r="BSO18" i="2" s="1"/>
  <c r="BQG18" i="2"/>
  <c r="BSW18" i="2" s="1"/>
  <c r="BQO18" i="2"/>
  <c r="BTE18" i="2" s="1"/>
  <c r="BQW18" i="2"/>
  <c r="BTM18" i="2" s="1"/>
  <c r="BRE18" i="2"/>
  <c r="BTU18" i="2" s="1"/>
  <c r="BRM18" i="2"/>
  <c r="BUC18" i="2" s="1"/>
  <c r="BRU18" i="2"/>
  <c r="BUK18" i="2" s="1"/>
  <c r="BRT13" i="2"/>
  <c r="BUJ13" i="2" s="1"/>
  <c r="BPT14" i="2"/>
  <c r="BSJ14" i="2" s="1"/>
  <c r="BQC14" i="2"/>
  <c r="BSS14" i="2" s="1"/>
  <c r="BQL14" i="2"/>
  <c r="BTB14" i="2" s="1"/>
  <c r="BQU14" i="2"/>
  <c r="BTK14" i="2" s="1"/>
  <c r="BRD14" i="2"/>
  <c r="BTT14" i="2" s="1"/>
  <c r="BRN14" i="2"/>
  <c r="BUD14" i="2" s="1"/>
  <c r="BRW14" i="2"/>
  <c r="BUM14" i="2" s="1"/>
  <c r="BPM15" i="2"/>
  <c r="BSC15" i="2" s="1"/>
  <c r="BPU15" i="2"/>
  <c r="BSK15" i="2" s="1"/>
  <c r="BQC15" i="2"/>
  <c r="BSS15" i="2" s="1"/>
  <c r="BQK15" i="2"/>
  <c r="BTA15" i="2" s="1"/>
  <c r="BQS15" i="2"/>
  <c r="BTI15" i="2" s="1"/>
  <c r="BRA15" i="2"/>
  <c r="BTQ15" i="2" s="1"/>
  <c r="BRI15" i="2"/>
  <c r="BTY15" i="2" s="1"/>
  <c r="BRQ15" i="2"/>
  <c r="BUG15" i="2" s="1"/>
  <c r="BRY15" i="2"/>
  <c r="BUO15" i="2" s="1"/>
  <c r="BPL16" i="2"/>
  <c r="BSB16" i="2" s="1"/>
  <c r="BPT16" i="2"/>
  <c r="BSJ16" i="2" s="1"/>
  <c r="BQB16" i="2"/>
  <c r="BSR16" i="2" s="1"/>
  <c r="BQJ16" i="2"/>
  <c r="BSZ16" i="2" s="1"/>
  <c r="BQR16" i="2"/>
  <c r="BTH16" i="2" s="1"/>
  <c r="BQZ16" i="2"/>
  <c r="BTP16" i="2" s="1"/>
  <c r="BRH16" i="2"/>
  <c r="BTX16" i="2" s="1"/>
  <c r="BRP16" i="2"/>
  <c r="BUF16" i="2" s="1"/>
  <c r="BRX16" i="2"/>
  <c r="BUN16" i="2" s="1"/>
  <c r="BRW13" i="2"/>
  <c r="BUM13" i="2" s="1"/>
  <c r="BPL14" i="2"/>
  <c r="BSB14" i="2" s="1"/>
  <c r="BPU14" i="2"/>
  <c r="BSK14" i="2" s="1"/>
  <c r="BQD14" i="2"/>
  <c r="BST14" i="2" s="1"/>
  <c r="BQM14" i="2"/>
  <c r="BTC14" i="2" s="1"/>
  <c r="BQV14" i="2"/>
  <c r="BTL14" i="2" s="1"/>
  <c r="BRF14" i="2"/>
  <c r="BTV14" i="2" s="1"/>
  <c r="BRO14" i="2"/>
  <c r="BUE14" i="2" s="1"/>
  <c r="BRX14" i="2"/>
  <c r="BUN14" i="2" s="1"/>
  <c r="BPN15" i="2"/>
  <c r="BSD15" i="2" s="1"/>
  <c r="BPV15" i="2"/>
  <c r="BSL15" i="2" s="1"/>
  <c r="BQD15" i="2"/>
  <c r="BST15" i="2" s="1"/>
  <c r="BQL15" i="2"/>
  <c r="BTB15" i="2" s="1"/>
  <c r="BQT15" i="2"/>
  <c r="BTJ15" i="2" s="1"/>
  <c r="BRB15" i="2"/>
  <c r="BTR15" i="2" s="1"/>
  <c r="BRJ15" i="2"/>
  <c r="BTZ15" i="2" s="1"/>
  <c r="BRR15" i="2"/>
  <c r="BUH15" i="2" s="1"/>
  <c r="BPM16" i="2"/>
  <c r="BSC16" i="2" s="1"/>
  <c r="BPU16" i="2"/>
  <c r="BSK16" i="2" s="1"/>
  <c r="BQC16" i="2"/>
  <c r="BSS16" i="2" s="1"/>
  <c r="BQK16" i="2"/>
  <c r="BTA16" i="2" s="1"/>
  <c r="BQS16" i="2"/>
  <c r="BTI16" i="2" s="1"/>
  <c r="BRA16" i="2"/>
  <c r="BTQ16" i="2" s="1"/>
  <c r="BRI16" i="2"/>
  <c r="BTY16" i="2" s="1"/>
  <c r="BRQ16" i="2"/>
  <c r="BUG16" i="2" s="1"/>
  <c r="BRY16" i="2"/>
  <c r="BUO16" i="2" s="1"/>
  <c r="BPL17" i="2"/>
  <c r="BSB17" i="2" s="1"/>
  <c r="BPT17" i="2"/>
  <c r="BSJ17" i="2" s="1"/>
  <c r="BQB17" i="2"/>
  <c r="BSR17" i="2" s="1"/>
  <c r="BQJ17" i="2"/>
  <c r="BSZ17" i="2" s="1"/>
  <c r="BQR17" i="2"/>
  <c r="BTH17" i="2" s="1"/>
  <c r="BQZ17" i="2"/>
  <c r="BTP17" i="2" s="1"/>
  <c r="BRH17" i="2"/>
  <c r="BTX17" i="2" s="1"/>
  <c r="BRP17" i="2"/>
  <c r="BUF17" i="2" s="1"/>
  <c r="BRX17" i="2"/>
  <c r="BUN17" i="2" s="1"/>
  <c r="BRX13" i="2"/>
  <c r="BUN13" i="2" s="1"/>
  <c r="BPM14" i="2"/>
  <c r="BSC14" i="2" s="1"/>
  <c r="BPV14" i="2"/>
  <c r="BSL14" i="2" s="1"/>
  <c r="BQE14" i="2"/>
  <c r="BSU14" i="2" s="1"/>
  <c r="BQN14" i="2"/>
  <c r="BTD14" i="2" s="1"/>
  <c r="BQX14" i="2"/>
  <c r="BTN14" i="2" s="1"/>
  <c r="BRG14" i="2"/>
  <c r="BTW14" i="2" s="1"/>
  <c r="BRP14" i="2"/>
  <c r="BUF14" i="2" s="1"/>
  <c r="BRY14" i="2"/>
  <c r="BUO14" i="2" s="1"/>
  <c r="BPO15" i="2"/>
  <c r="BSE15" i="2" s="1"/>
  <c r="BPW15" i="2"/>
  <c r="BSM15" i="2" s="1"/>
  <c r="BQE15" i="2"/>
  <c r="BSU15" i="2" s="1"/>
  <c r="BQM15" i="2"/>
  <c r="BTC15" i="2" s="1"/>
  <c r="BQU15" i="2"/>
  <c r="BTK15" i="2" s="1"/>
  <c r="BRC15" i="2"/>
  <c r="BTS15" i="2" s="1"/>
  <c r="BRK15" i="2"/>
  <c r="BUA15" i="2" s="1"/>
  <c r="BRS15" i="2"/>
  <c r="BUI15" i="2" s="1"/>
  <c r="BPN16" i="2"/>
  <c r="BSD16" i="2" s="1"/>
  <c r="BPV16" i="2"/>
  <c r="BSL16" i="2" s="1"/>
  <c r="BQD16" i="2"/>
  <c r="BST16" i="2" s="1"/>
  <c r="BQL16" i="2"/>
  <c r="BTB16" i="2" s="1"/>
  <c r="BQT16" i="2"/>
  <c r="BTJ16" i="2" s="1"/>
  <c r="BRB16" i="2"/>
  <c r="BTR16" i="2" s="1"/>
  <c r="BRJ16" i="2"/>
  <c r="BTZ16" i="2" s="1"/>
  <c r="BRR16" i="2"/>
  <c r="BUH16" i="2" s="1"/>
  <c r="BPM17" i="2"/>
  <c r="BSC17" i="2" s="1"/>
  <c r="BPU17" i="2"/>
  <c r="BSK17" i="2" s="1"/>
  <c r="BQC17" i="2"/>
  <c r="BSS17" i="2" s="1"/>
  <c r="BQK17" i="2"/>
  <c r="BTA17" i="2" s="1"/>
  <c r="BQS17" i="2"/>
  <c r="BTI17" i="2" s="1"/>
  <c r="BRA17" i="2"/>
  <c r="BTQ17" i="2" s="1"/>
  <c r="BRI17" i="2"/>
  <c r="BTY17" i="2" s="1"/>
  <c r="BRQ17" i="2"/>
  <c r="BUG17" i="2" s="1"/>
  <c r="BRY17" i="2"/>
  <c r="BUO17" i="2" s="1"/>
  <c r="BPN14" i="2"/>
  <c r="BSD14" i="2" s="1"/>
  <c r="BPW14" i="2"/>
  <c r="BSM14" i="2" s="1"/>
  <c r="BQF14" i="2"/>
  <c r="BSV14" i="2" s="1"/>
  <c r="BQP14" i="2"/>
  <c r="BTF14" i="2" s="1"/>
  <c r="BQY14" i="2"/>
  <c r="BTO14" i="2" s="1"/>
  <c r="BRH14" i="2"/>
  <c r="BTX14" i="2" s="1"/>
  <c r="BRQ14" i="2"/>
  <c r="BUG14" i="2" s="1"/>
  <c r="BPP15" i="2"/>
  <c r="BSF15" i="2" s="1"/>
  <c r="BPX15" i="2"/>
  <c r="BSN15" i="2" s="1"/>
  <c r="BQF15" i="2"/>
  <c r="BSV15" i="2" s="1"/>
  <c r="BQN15" i="2"/>
  <c r="BTD15" i="2" s="1"/>
  <c r="BQV15" i="2"/>
  <c r="BTL15" i="2" s="1"/>
  <c r="BRD15" i="2"/>
  <c r="BTT15" i="2" s="1"/>
  <c r="BRL15" i="2"/>
  <c r="BUB15" i="2" s="1"/>
  <c r="BRT15" i="2"/>
  <c r="BUJ15" i="2" s="1"/>
  <c r="BPO16" i="2"/>
  <c r="BSE16" i="2" s="1"/>
  <c r="BPW16" i="2"/>
  <c r="BSM16" i="2" s="1"/>
  <c r="BQE16" i="2"/>
  <c r="BSU16" i="2" s="1"/>
  <c r="BQM16" i="2"/>
  <c r="BTC16" i="2" s="1"/>
  <c r="BQU16" i="2"/>
  <c r="BTK16" i="2" s="1"/>
  <c r="BRC16" i="2"/>
  <c r="BTS16" i="2" s="1"/>
  <c r="BRK16" i="2"/>
  <c r="BUA16" i="2" s="1"/>
  <c r="BRS16" i="2"/>
  <c r="BUI16" i="2" s="1"/>
  <c r="BPN17" i="2"/>
  <c r="BSD17" i="2" s="1"/>
  <c r="BPV17" i="2"/>
  <c r="BSL17" i="2" s="1"/>
  <c r="BPO14" i="2"/>
  <c r="BSE14" i="2" s="1"/>
  <c r="BPX14" i="2"/>
  <c r="BSN14" i="2" s="1"/>
  <c r="BQH14" i="2"/>
  <c r="BSX14" i="2" s="1"/>
  <c r="BQQ14" i="2"/>
  <c r="BTG14" i="2" s="1"/>
  <c r="BQZ14" i="2"/>
  <c r="BTP14" i="2" s="1"/>
  <c r="BRI14" i="2"/>
  <c r="BTY14" i="2" s="1"/>
  <c r="BRR14" i="2"/>
  <c r="BUH14" i="2" s="1"/>
  <c r="BPQ15" i="2"/>
  <c r="BSG15" i="2" s="1"/>
  <c r="BPY15" i="2"/>
  <c r="BSO15" i="2" s="1"/>
  <c r="BQG15" i="2"/>
  <c r="BSW15" i="2" s="1"/>
  <c r="BQO15" i="2"/>
  <c r="BTE15" i="2" s="1"/>
  <c r="BQW15" i="2"/>
  <c r="BTM15" i="2" s="1"/>
  <c r="BRE15" i="2"/>
  <c r="BTU15" i="2" s="1"/>
  <c r="BRM15" i="2"/>
  <c r="BUC15" i="2" s="1"/>
  <c r="BRU15" i="2"/>
  <c r="BUK15" i="2" s="1"/>
  <c r="BPP16" i="2"/>
  <c r="BSF16" i="2" s="1"/>
  <c r="BPX16" i="2"/>
  <c r="BSN16" i="2" s="1"/>
  <c r="BQF16" i="2"/>
  <c r="BSV16" i="2" s="1"/>
  <c r="BQN16" i="2"/>
  <c r="BTD16" i="2" s="1"/>
  <c r="BQV16" i="2"/>
  <c r="BTL16" i="2" s="1"/>
  <c r="BRD16" i="2"/>
  <c r="BTT16" i="2" s="1"/>
  <c r="BRL16" i="2"/>
  <c r="BUB16" i="2" s="1"/>
  <c r="BRT16" i="2"/>
  <c r="BUJ16" i="2" s="1"/>
  <c r="BPO17" i="2"/>
  <c r="BSE17" i="2" s="1"/>
  <c r="BPW17" i="2"/>
  <c r="BSM17" i="2" s="1"/>
  <c r="BQE17" i="2"/>
  <c r="BSU17" i="2" s="1"/>
  <c r="BPP14" i="2"/>
  <c r="BSF14" i="2" s="1"/>
  <c r="BPZ14" i="2"/>
  <c r="BSP14" i="2" s="1"/>
  <c r="BQI14" i="2"/>
  <c r="BSY14" i="2" s="1"/>
  <c r="BQR14" i="2"/>
  <c r="BTH14" i="2" s="1"/>
  <c r="BRA14" i="2"/>
  <c r="BTQ14" i="2" s="1"/>
  <c r="BRJ14" i="2"/>
  <c r="BTZ14" i="2" s="1"/>
  <c r="BRS14" i="2"/>
  <c r="BUI14" i="2" s="1"/>
  <c r="BPR15" i="2"/>
  <c r="BSH15" i="2" s="1"/>
  <c r="BPZ15" i="2"/>
  <c r="BSP15" i="2" s="1"/>
  <c r="BQH15" i="2"/>
  <c r="BSX15" i="2" s="1"/>
  <c r="BQP15" i="2"/>
  <c r="BTF15" i="2" s="1"/>
  <c r="BQX15" i="2"/>
  <c r="BTN15" i="2" s="1"/>
  <c r="BRF15" i="2"/>
  <c r="BTV15" i="2" s="1"/>
  <c r="BRN15" i="2"/>
  <c r="BUD15" i="2" s="1"/>
  <c r="BRV15" i="2"/>
  <c r="BUL15" i="2" s="1"/>
  <c r="BPQ16" i="2"/>
  <c r="BSG16" i="2" s="1"/>
  <c r="BPY16" i="2"/>
  <c r="BSO16" i="2" s="1"/>
  <c r="BQG16" i="2"/>
  <c r="BSW16" i="2" s="1"/>
  <c r="BQO16" i="2"/>
  <c r="BTE16" i="2" s="1"/>
  <c r="BQW16" i="2"/>
  <c r="BTM16" i="2" s="1"/>
  <c r="BRE16" i="2"/>
  <c r="BTU16" i="2" s="1"/>
  <c r="BRM16" i="2"/>
  <c r="BUC16" i="2" s="1"/>
  <c r="BRU16" i="2"/>
  <c r="BUK16" i="2" s="1"/>
  <c r="BRB14" i="2"/>
  <c r="BTR14" i="2" s="1"/>
  <c r="BRO15" i="2"/>
  <c r="BUE15" i="2" s="1"/>
  <c r="BRN16" i="2"/>
  <c r="BUD16" i="2" s="1"/>
  <c r="BPY17" i="2"/>
  <c r="BSO17" i="2" s="1"/>
  <c r="BQN17" i="2"/>
  <c r="BTD17" i="2" s="1"/>
  <c r="BRB17" i="2"/>
  <c r="BTR17" i="2" s="1"/>
  <c r="BRM17" i="2"/>
  <c r="BUC17" i="2" s="1"/>
  <c r="BPN18" i="2"/>
  <c r="BSD18" i="2" s="1"/>
  <c r="BPW18" i="2"/>
  <c r="BSM18" i="2" s="1"/>
  <c r="BQF18" i="2"/>
  <c r="BSV18" i="2" s="1"/>
  <c r="BQP18" i="2"/>
  <c r="BTF18" i="2" s="1"/>
  <c r="BQY18" i="2"/>
  <c r="BTO18" i="2" s="1"/>
  <c r="BRH18" i="2"/>
  <c r="BTX18" i="2" s="1"/>
  <c r="BRQ18" i="2"/>
  <c r="BUG18" i="2" s="1"/>
  <c r="BPO19" i="2"/>
  <c r="BSE19" i="2" s="1"/>
  <c r="BPW19" i="2"/>
  <c r="BSM19" i="2" s="1"/>
  <c r="BQE19" i="2"/>
  <c r="BSU19" i="2" s="1"/>
  <c r="BQM19" i="2"/>
  <c r="BTC19" i="2" s="1"/>
  <c r="BQU19" i="2"/>
  <c r="BTK19" i="2" s="1"/>
  <c r="BRC19" i="2"/>
  <c r="BTS19" i="2" s="1"/>
  <c r="BRK19" i="2"/>
  <c r="BUA19" i="2" s="1"/>
  <c r="BRS19" i="2"/>
  <c r="BUI19" i="2" s="1"/>
  <c r="BPN20" i="2"/>
  <c r="BSD20" i="2" s="1"/>
  <c r="BPV20" i="2"/>
  <c r="BSL20" i="2" s="1"/>
  <c r="BQD20" i="2"/>
  <c r="BST20" i="2" s="1"/>
  <c r="BQL20" i="2"/>
  <c r="BTB20" i="2" s="1"/>
  <c r="BQT20" i="2"/>
  <c r="BTJ20" i="2" s="1"/>
  <c r="BRB20" i="2"/>
  <c r="BTR20" i="2" s="1"/>
  <c r="BRJ20" i="2"/>
  <c r="BTZ20" i="2" s="1"/>
  <c r="BRR20" i="2"/>
  <c r="BUH20" i="2" s="1"/>
  <c r="BRK14" i="2"/>
  <c r="BUA14" i="2" s="1"/>
  <c r="BRW15" i="2"/>
  <c r="BUM15" i="2" s="1"/>
  <c r="BRV16" i="2"/>
  <c r="BUL16" i="2" s="1"/>
  <c r="BQA17" i="2"/>
  <c r="BSQ17" i="2" s="1"/>
  <c r="BQO17" i="2"/>
  <c r="BTE17" i="2" s="1"/>
  <c r="BRC17" i="2"/>
  <c r="BTS17" i="2" s="1"/>
  <c r="BRO17" i="2"/>
  <c r="BUE17" i="2" s="1"/>
  <c r="BPO18" i="2"/>
  <c r="BSE18" i="2" s="1"/>
  <c r="BPX18" i="2"/>
  <c r="BSN18" i="2" s="1"/>
  <c r="BQH18" i="2"/>
  <c r="BSX18" i="2" s="1"/>
  <c r="BQQ18" i="2"/>
  <c r="BTG18" i="2" s="1"/>
  <c r="BQZ18" i="2"/>
  <c r="BTP18" i="2" s="1"/>
  <c r="BRI18" i="2"/>
  <c r="BTY18" i="2" s="1"/>
  <c r="BRR18" i="2"/>
  <c r="BUH18" i="2" s="1"/>
  <c r="BPP19" i="2"/>
  <c r="BSF19" i="2" s="1"/>
  <c r="BPX19" i="2"/>
  <c r="BSN19" i="2" s="1"/>
  <c r="BQF19" i="2"/>
  <c r="BSV19" i="2" s="1"/>
  <c r="BQN19" i="2"/>
  <c r="BTD19" i="2" s="1"/>
  <c r="BQV19" i="2"/>
  <c r="BTL19" i="2" s="1"/>
  <c r="BRD19" i="2"/>
  <c r="BTT19" i="2" s="1"/>
  <c r="BRL19" i="2"/>
  <c r="BUB19" i="2" s="1"/>
  <c r="BRT19" i="2"/>
  <c r="BUJ19" i="2" s="1"/>
  <c r="BPO20" i="2"/>
  <c r="BSE20" i="2" s="1"/>
  <c r="BPW20" i="2"/>
  <c r="BSM20" i="2" s="1"/>
  <c r="BQE20" i="2"/>
  <c r="BSU20" i="2" s="1"/>
  <c r="BQM20" i="2"/>
  <c r="BTC20" i="2" s="1"/>
  <c r="BQU20" i="2"/>
  <c r="BTK20" i="2" s="1"/>
  <c r="BRC20" i="2"/>
  <c r="BTS20" i="2" s="1"/>
  <c r="BRK20" i="2"/>
  <c r="BUA20" i="2" s="1"/>
  <c r="BRT14" i="2"/>
  <c r="BUJ14" i="2" s="1"/>
  <c r="BPS15" i="2"/>
  <c r="BSI15" i="2" s="1"/>
  <c r="BPR16" i="2"/>
  <c r="BSH16" i="2" s="1"/>
  <c r="BQD17" i="2"/>
  <c r="BST17" i="2" s="1"/>
  <c r="BQQ17" i="2"/>
  <c r="BTG17" i="2" s="1"/>
  <c r="BRD17" i="2"/>
  <c r="BTT17" i="2" s="1"/>
  <c r="BRR17" i="2"/>
  <c r="BUH17" i="2" s="1"/>
  <c r="BPP18" i="2"/>
  <c r="BSF18" i="2" s="1"/>
  <c r="BPZ18" i="2"/>
  <c r="BSP18" i="2" s="1"/>
  <c r="BQI18" i="2"/>
  <c r="BSY18" i="2" s="1"/>
  <c r="BQR18" i="2"/>
  <c r="BTH18" i="2" s="1"/>
  <c r="BRA18" i="2"/>
  <c r="BTQ18" i="2" s="1"/>
  <c r="BRJ18" i="2"/>
  <c r="BTZ18" i="2" s="1"/>
  <c r="BRS18" i="2"/>
  <c r="BUI18" i="2" s="1"/>
  <c r="BPQ19" i="2"/>
  <c r="BSG19" i="2" s="1"/>
  <c r="BPY19" i="2"/>
  <c r="BSO19" i="2" s="1"/>
  <c r="BQG19" i="2"/>
  <c r="BSW19" i="2" s="1"/>
  <c r="BQO19" i="2"/>
  <c r="BTE19" i="2" s="1"/>
  <c r="BQW19" i="2"/>
  <c r="BTM19" i="2" s="1"/>
  <c r="BRE19" i="2"/>
  <c r="BTU19" i="2" s="1"/>
  <c r="BRM19" i="2"/>
  <c r="BUC19" i="2" s="1"/>
  <c r="BRU19" i="2"/>
  <c r="BUK19" i="2" s="1"/>
  <c r="BPP20" i="2"/>
  <c r="BSF20" i="2" s="1"/>
  <c r="BPX20" i="2"/>
  <c r="BSN20" i="2" s="1"/>
  <c r="BQF20" i="2"/>
  <c r="BSV20" i="2" s="1"/>
  <c r="BQN20" i="2"/>
  <c r="BTD20" i="2" s="1"/>
  <c r="BQV20" i="2"/>
  <c r="BTL20" i="2" s="1"/>
  <c r="BQA15" i="2"/>
  <c r="BSQ15" i="2" s="1"/>
  <c r="BPZ16" i="2"/>
  <c r="BSP16" i="2" s="1"/>
  <c r="BQF17" i="2"/>
  <c r="BSV17" i="2" s="1"/>
  <c r="BQT17" i="2"/>
  <c r="BTJ17" i="2" s="1"/>
  <c r="BRE17" i="2"/>
  <c r="BTU17" i="2" s="1"/>
  <c r="BRS17" i="2"/>
  <c r="BUI17" i="2" s="1"/>
  <c r="BPR18" i="2"/>
  <c r="BSH18" i="2" s="1"/>
  <c r="BQA18" i="2"/>
  <c r="BSQ18" i="2" s="1"/>
  <c r="BQJ18" i="2"/>
  <c r="BSZ18" i="2" s="1"/>
  <c r="BQS18" i="2"/>
  <c r="BTI18" i="2" s="1"/>
  <c r="BRB18" i="2"/>
  <c r="BTR18" i="2" s="1"/>
  <c r="BRK18" i="2"/>
  <c r="BUA18" i="2" s="1"/>
  <c r="BRT18" i="2"/>
  <c r="BUJ18" i="2" s="1"/>
  <c r="BPR19" i="2"/>
  <c r="BSH19" i="2" s="1"/>
  <c r="BPZ19" i="2"/>
  <c r="BSP19" i="2" s="1"/>
  <c r="BQH19" i="2"/>
  <c r="BSX19" i="2" s="1"/>
  <c r="BQP19" i="2"/>
  <c r="BTF19" i="2" s="1"/>
  <c r="BQX19" i="2"/>
  <c r="BTN19" i="2" s="1"/>
  <c r="BRF19" i="2"/>
  <c r="BTV19" i="2" s="1"/>
  <c r="BRN19" i="2"/>
  <c r="BUD19" i="2" s="1"/>
  <c r="BRV19" i="2"/>
  <c r="BUL19" i="2" s="1"/>
  <c r="BPQ20" i="2"/>
  <c r="BSG20" i="2" s="1"/>
  <c r="BPY20" i="2"/>
  <c r="BSO20" i="2" s="1"/>
  <c r="BQG20" i="2"/>
  <c r="BSW20" i="2" s="1"/>
  <c r="BQO20" i="2"/>
  <c r="BTE20" i="2" s="1"/>
  <c r="BQW20" i="2"/>
  <c r="BTM20" i="2" s="1"/>
  <c r="BRE20" i="2"/>
  <c r="BTU20" i="2" s="1"/>
  <c r="BRM20" i="2"/>
  <c r="BUC20" i="2" s="1"/>
  <c r="BRU20" i="2"/>
  <c r="BUK20" i="2" s="1"/>
  <c r="BPR14" i="2"/>
  <c r="BSH14" i="2" s="1"/>
  <c r="BQI15" i="2"/>
  <c r="BSY15" i="2" s="1"/>
  <c r="BQH16" i="2"/>
  <c r="BSX16" i="2" s="1"/>
  <c r="BPP17" i="2"/>
  <c r="BSF17" i="2" s="1"/>
  <c r="BQG17" i="2"/>
  <c r="BSW17" i="2" s="1"/>
  <c r="BQU17" i="2"/>
  <c r="BTK17" i="2" s="1"/>
  <c r="BRG17" i="2"/>
  <c r="BTW17" i="2" s="1"/>
  <c r="BRT17" i="2"/>
  <c r="BUJ17" i="2" s="1"/>
  <c r="BPS18" i="2"/>
  <c r="BSI18" i="2" s="1"/>
  <c r="BQB18" i="2"/>
  <c r="BSR18" i="2" s="1"/>
  <c r="BQK18" i="2"/>
  <c r="BTA18" i="2" s="1"/>
  <c r="BQT18" i="2"/>
  <c r="BTJ18" i="2" s="1"/>
  <c r="BRC18" i="2"/>
  <c r="BTS18" i="2" s="1"/>
  <c r="BRL18" i="2"/>
  <c r="BUB18" i="2" s="1"/>
  <c r="BRV18" i="2"/>
  <c r="BUL18" i="2" s="1"/>
  <c r="BPS19" i="2"/>
  <c r="BSI19" i="2" s="1"/>
  <c r="BQA19" i="2"/>
  <c r="BSQ19" i="2" s="1"/>
  <c r="BQI19" i="2"/>
  <c r="BSY19" i="2" s="1"/>
  <c r="BQQ19" i="2"/>
  <c r="BTG19" i="2" s="1"/>
  <c r="BQY19" i="2"/>
  <c r="BTO19" i="2" s="1"/>
  <c r="BRG19" i="2"/>
  <c r="BTW19" i="2" s="1"/>
  <c r="BRO19" i="2"/>
  <c r="BUE19" i="2" s="1"/>
  <c r="BRW19" i="2"/>
  <c r="BUM19" i="2" s="1"/>
  <c r="BPR20" i="2"/>
  <c r="BSH20" i="2" s="1"/>
  <c r="BPZ20" i="2"/>
  <c r="BSP20" i="2" s="1"/>
  <c r="BQH20" i="2"/>
  <c r="BSX20" i="2" s="1"/>
  <c r="BQP20" i="2"/>
  <c r="BTF20" i="2" s="1"/>
  <c r="BQA14" i="2"/>
  <c r="BSQ14" i="2" s="1"/>
  <c r="BQQ15" i="2"/>
  <c r="BTG15" i="2" s="1"/>
  <c r="BQP16" i="2"/>
  <c r="BTF16" i="2" s="1"/>
  <c r="BPQ17" i="2"/>
  <c r="BSG17" i="2" s="1"/>
  <c r="BQI17" i="2"/>
  <c r="BSY17" i="2" s="1"/>
  <c r="BQV17" i="2"/>
  <c r="BTL17" i="2" s="1"/>
  <c r="BRJ17" i="2"/>
  <c r="BTZ17" i="2" s="1"/>
  <c r="BRU17" i="2"/>
  <c r="BUK17" i="2" s="1"/>
  <c r="BPT18" i="2"/>
  <c r="BSJ18" i="2" s="1"/>
  <c r="BQC18" i="2"/>
  <c r="BSS18" i="2" s="1"/>
  <c r="BQL18" i="2"/>
  <c r="BTB18" i="2" s="1"/>
  <c r="BQU18" i="2"/>
  <c r="BTK18" i="2" s="1"/>
  <c r="BRD18" i="2"/>
  <c r="BTT18" i="2" s="1"/>
  <c r="BRN18" i="2"/>
  <c r="BUD18" i="2" s="1"/>
  <c r="BRW18" i="2"/>
  <c r="BUM18" i="2" s="1"/>
  <c r="BPL19" i="2"/>
  <c r="BSB19" i="2" s="1"/>
  <c r="BPT19" i="2"/>
  <c r="BSJ19" i="2" s="1"/>
  <c r="BQB19" i="2"/>
  <c r="BSR19" i="2" s="1"/>
  <c r="BQJ19" i="2"/>
  <c r="BSZ19" i="2" s="1"/>
  <c r="BQR19" i="2"/>
  <c r="BTH19" i="2" s="1"/>
  <c r="BQZ19" i="2"/>
  <c r="BTP19" i="2" s="1"/>
  <c r="BRH19" i="2"/>
  <c r="BTX19" i="2" s="1"/>
  <c r="BRP19" i="2"/>
  <c r="BUF19" i="2" s="1"/>
  <c r="BRX19" i="2"/>
  <c r="BUN19" i="2" s="1"/>
  <c r="BPS20" i="2"/>
  <c r="BSI20" i="2" s="1"/>
  <c r="BQA20" i="2"/>
  <c r="BSQ20" i="2" s="1"/>
  <c r="BQI20" i="2"/>
  <c r="BSY20" i="2" s="1"/>
  <c r="BQQ20" i="2"/>
  <c r="BTG20" i="2" s="1"/>
  <c r="BQY15" i="2"/>
  <c r="BTO15" i="2" s="1"/>
  <c r="BRK17" i="2"/>
  <c r="BUA17" i="2" s="1"/>
  <c r="BQD18" i="2"/>
  <c r="BST18" i="2" s="1"/>
  <c r="BRO18" i="2"/>
  <c r="BUE18" i="2" s="1"/>
  <c r="BQK19" i="2"/>
  <c r="BTA19" i="2" s="1"/>
  <c r="BRQ19" i="2"/>
  <c r="BUG19" i="2" s="1"/>
  <c r="BQJ20" i="2"/>
  <c r="BSZ20" i="2" s="1"/>
  <c r="BRD20" i="2"/>
  <c r="BTT20" i="2" s="1"/>
  <c r="BRP20" i="2"/>
  <c r="BUF20" i="2" s="1"/>
  <c r="BPP21" i="2"/>
  <c r="BSF21" i="2" s="1"/>
  <c r="BPX21" i="2"/>
  <c r="BSN21" i="2" s="1"/>
  <c r="BQF21" i="2"/>
  <c r="BSV21" i="2" s="1"/>
  <c r="BQN21" i="2"/>
  <c r="BTD21" i="2" s="1"/>
  <c r="BQV21" i="2"/>
  <c r="BTL21" i="2" s="1"/>
  <c r="BRD21" i="2"/>
  <c r="BTT21" i="2" s="1"/>
  <c r="BRL21" i="2"/>
  <c r="BUB21" i="2" s="1"/>
  <c r="BRT21" i="2"/>
  <c r="BUJ21" i="2" s="1"/>
  <c r="BPO22" i="2"/>
  <c r="BSE22" i="2" s="1"/>
  <c r="BPW22" i="2"/>
  <c r="BSM22" i="2" s="1"/>
  <c r="BQE22" i="2"/>
  <c r="BSU22" i="2" s="1"/>
  <c r="BQM22" i="2"/>
  <c r="BTC22" i="2" s="1"/>
  <c r="BQU22" i="2"/>
  <c r="BTK22" i="2" s="1"/>
  <c r="BRC22" i="2"/>
  <c r="BTS22" i="2" s="1"/>
  <c r="BRK22" i="2"/>
  <c r="BUA22" i="2" s="1"/>
  <c r="BRS22" i="2"/>
  <c r="BUI22" i="2" s="1"/>
  <c r="BRG15" i="2"/>
  <c r="BTW15" i="2" s="1"/>
  <c r="BRL17" i="2"/>
  <c r="BUB17" i="2" s="1"/>
  <c r="BQE18" i="2"/>
  <c r="BSU18" i="2" s="1"/>
  <c r="BRP18" i="2"/>
  <c r="BUF18" i="2" s="1"/>
  <c r="BQL19" i="2"/>
  <c r="BTB19" i="2" s="1"/>
  <c r="BRR19" i="2"/>
  <c r="BUH19" i="2" s="1"/>
  <c r="BQK20" i="2"/>
  <c r="BTA20" i="2" s="1"/>
  <c r="BRF20" i="2"/>
  <c r="BTV20" i="2" s="1"/>
  <c r="BRQ20" i="2"/>
  <c r="BUG20" i="2" s="1"/>
  <c r="BPQ21" i="2"/>
  <c r="BSG21" i="2" s="1"/>
  <c r="BPY21" i="2"/>
  <c r="BSO21" i="2" s="1"/>
  <c r="BQG21" i="2"/>
  <c r="BSW21" i="2" s="1"/>
  <c r="BQO21" i="2"/>
  <c r="BTE21" i="2" s="1"/>
  <c r="BQW21" i="2"/>
  <c r="BTM21" i="2" s="1"/>
  <c r="BRE21" i="2"/>
  <c r="BTU21" i="2" s="1"/>
  <c r="BRM21" i="2"/>
  <c r="BUC21" i="2" s="1"/>
  <c r="BRU21" i="2"/>
  <c r="BUK21" i="2" s="1"/>
  <c r="BPP22" i="2"/>
  <c r="BSF22" i="2" s="1"/>
  <c r="BPX22" i="2"/>
  <c r="BSN22" i="2" s="1"/>
  <c r="BQF22" i="2"/>
  <c r="BSV22" i="2" s="1"/>
  <c r="BQN22" i="2"/>
  <c r="BTD22" i="2" s="1"/>
  <c r="BQV22" i="2"/>
  <c r="BTL22" i="2" s="1"/>
  <c r="BRD22" i="2"/>
  <c r="BTT22" i="2" s="1"/>
  <c r="BRL22" i="2"/>
  <c r="BUB22" i="2" s="1"/>
  <c r="BRT22" i="2"/>
  <c r="BUJ22" i="2" s="1"/>
  <c r="BQJ14" i="2"/>
  <c r="BSZ14" i="2" s="1"/>
  <c r="BPS17" i="2"/>
  <c r="BSI17" i="2" s="1"/>
  <c r="BRW17" i="2"/>
  <c r="BUM17" i="2" s="1"/>
  <c r="BQM18" i="2"/>
  <c r="BTC18" i="2" s="1"/>
  <c r="BRX18" i="2"/>
  <c r="BUN18" i="2" s="1"/>
  <c r="BPM19" i="2"/>
  <c r="BSC19" i="2" s="1"/>
  <c r="BQS19" i="2"/>
  <c r="BTI19" i="2" s="1"/>
  <c r="BRY19" i="2"/>
  <c r="BUO19" i="2" s="1"/>
  <c r="BPL20" i="2"/>
  <c r="BSB20" i="2" s="1"/>
  <c r="BQR20" i="2"/>
  <c r="BTH20" i="2" s="1"/>
  <c r="BRG20" i="2"/>
  <c r="BTW20" i="2" s="1"/>
  <c r="BRS20" i="2"/>
  <c r="BUI20" i="2" s="1"/>
  <c r="BPR21" i="2"/>
  <c r="BSH21" i="2" s="1"/>
  <c r="BPZ21" i="2"/>
  <c r="BSP21" i="2" s="1"/>
  <c r="BQH21" i="2"/>
  <c r="BSX21" i="2" s="1"/>
  <c r="BQP21" i="2"/>
  <c r="BTF21" i="2" s="1"/>
  <c r="BQX21" i="2"/>
  <c r="BTN21" i="2" s="1"/>
  <c r="BRF21" i="2"/>
  <c r="BTV21" i="2" s="1"/>
  <c r="BRN21" i="2"/>
  <c r="BUD21" i="2" s="1"/>
  <c r="BRV21" i="2"/>
  <c r="BUL21" i="2" s="1"/>
  <c r="BPQ22" i="2"/>
  <c r="BSG22" i="2" s="1"/>
  <c r="BPY22" i="2"/>
  <c r="BSO22" i="2" s="1"/>
  <c r="BQG22" i="2"/>
  <c r="BSW22" i="2" s="1"/>
  <c r="BQO22" i="2"/>
  <c r="BTE22" i="2" s="1"/>
  <c r="BQW22" i="2"/>
  <c r="BTM22" i="2" s="1"/>
  <c r="BRE22" i="2"/>
  <c r="BTU22" i="2" s="1"/>
  <c r="BRM22" i="2"/>
  <c r="BUC22" i="2" s="1"/>
  <c r="BRU22" i="2"/>
  <c r="BUK22" i="2" s="1"/>
  <c r="BQS14" i="2"/>
  <c r="BTI14" i="2" s="1"/>
  <c r="BPX17" i="2"/>
  <c r="BSN17" i="2" s="1"/>
  <c r="BQN18" i="2"/>
  <c r="BTD18" i="2" s="1"/>
  <c r="BRY18" i="2"/>
  <c r="BUO18" i="2" s="1"/>
  <c r="BPN19" i="2"/>
  <c r="BSD19" i="2" s="1"/>
  <c r="BQT19" i="2"/>
  <c r="BTJ19" i="2" s="1"/>
  <c r="BPM20" i="2"/>
  <c r="BSC20" i="2" s="1"/>
  <c r="BQS20" i="2"/>
  <c r="BTI20" i="2" s="1"/>
  <c r="BRH20" i="2"/>
  <c r="BTX20" i="2" s="1"/>
  <c r="BRT20" i="2"/>
  <c r="BUJ20" i="2" s="1"/>
  <c r="BPS21" i="2"/>
  <c r="BSI21" i="2" s="1"/>
  <c r="BQA21" i="2"/>
  <c r="BSQ21" i="2" s="1"/>
  <c r="BQI21" i="2"/>
  <c r="BSY21" i="2" s="1"/>
  <c r="BQQ21" i="2"/>
  <c r="BTG21" i="2" s="1"/>
  <c r="BQY21" i="2"/>
  <c r="BTO21" i="2" s="1"/>
  <c r="BRG21" i="2"/>
  <c r="BTW21" i="2" s="1"/>
  <c r="BRO21" i="2"/>
  <c r="BUE21" i="2" s="1"/>
  <c r="BRW21" i="2"/>
  <c r="BUM21" i="2" s="1"/>
  <c r="BPR22" i="2"/>
  <c r="BSH22" i="2" s="1"/>
  <c r="BPZ22" i="2"/>
  <c r="BSP22" i="2" s="1"/>
  <c r="BQH22" i="2"/>
  <c r="BSX22" i="2" s="1"/>
  <c r="BQP22" i="2"/>
  <c r="BTF22" i="2" s="1"/>
  <c r="BQX22" i="2"/>
  <c r="BTN22" i="2" s="1"/>
  <c r="BRF22" i="2"/>
  <c r="BTV22" i="2" s="1"/>
  <c r="BRN22" i="2"/>
  <c r="BUD22" i="2" s="1"/>
  <c r="BRV22" i="2"/>
  <c r="BUL22" i="2" s="1"/>
  <c r="BQL17" i="2"/>
  <c r="BTB17" i="2" s="1"/>
  <c r="BPL18" i="2"/>
  <c r="BSB18" i="2" s="1"/>
  <c r="BQV18" i="2"/>
  <c r="BTL18" i="2" s="1"/>
  <c r="BPU19" i="2"/>
  <c r="BSK19" i="2" s="1"/>
  <c r="BRA19" i="2"/>
  <c r="BTQ19" i="2" s="1"/>
  <c r="BPT20" i="2"/>
  <c r="BSJ20" i="2" s="1"/>
  <c r="BQX20" i="2"/>
  <c r="BTN20" i="2" s="1"/>
  <c r="BRI20" i="2"/>
  <c r="BTY20" i="2" s="1"/>
  <c r="BRV20" i="2"/>
  <c r="BUL20" i="2" s="1"/>
  <c r="BPL21" i="2"/>
  <c r="BSB21" i="2" s="1"/>
  <c r="BPT21" i="2"/>
  <c r="BSJ21" i="2" s="1"/>
  <c r="BQB21" i="2"/>
  <c r="BSR21" i="2" s="1"/>
  <c r="BQJ21" i="2"/>
  <c r="BSZ21" i="2" s="1"/>
  <c r="BQR21" i="2"/>
  <c r="BTH21" i="2" s="1"/>
  <c r="BQZ21" i="2"/>
  <c r="BTP21" i="2" s="1"/>
  <c r="BRH21" i="2"/>
  <c r="BTX21" i="2" s="1"/>
  <c r="BRP21" i="2"/>
  <c r="BUF21" i="2" s="1"/>
  <c r="BRX21" i="2"/>
  <c r="BUN21" i="2" s="1"/>
  <c r="BPS22" i="2"/>
  <c r="BSI22" i="2" s="1"/>
  <c r="BQA22" i="2"/>
  <c r="BSQ22" i="2" s="1"/>
  <c r="BQI22" i="2"/>
  <c r="BSY22" i="2" s="1"/>
  <c r="BQQ22" i="2"/>
  <c r="BTG22" i="2" s="1"/>
  <c r="BQY22" i="2"/>
  <c r="BTO22" i="2" s="1"/>
  <c r="BRG22" i="2"/>
  <c r="BTW22" i="2" s="1"/>
  <c r="BRO22" i="2"/>
  <c r="BUE22" i="2" s="1"/>
  <c r="BRW22" i="2"/>
  <c r="BUM22" i="2" s="1"/>
  <c r="BQM17" i="2"/>
  <c r="BTC17" i="2" s="1"/>
  <c r="BPM18" i="2"/>
  <c r="BSC18" i="2" s="1"/>
  <c r="BQX18" i="2"/>
  <c r="BTN18" i="2" s="1"/>
  <c r="BPV19" i="2"/>
  <c r="BSL19" i="2" s="1"/>
  <c r="BRB19" i="2"/>
  <c r="BTR19" i="2" s="1"/>
  <c r="BPU20" i="2"/>
  <c r="BSK20" i="2" s="1"/>
  <c r="BQY20" i="2"/>
  <c r="BTO20" i="2" s="1"/>
  <c r="BRL20" i="2"/>
  <c r="BUB20" i="2" s="1"/>
  <c r="BRW20" i="2"/>
  <c r="BUM20" i="2" s="1"/>
  <c r="BPM21" i="2"/>
  <c r="BSC21" i="2" s="1"/>
  <c r="BPU21" i="2"/>
  <c r="BSK21" i="2" s="1"/>
  <c r="BQC21" i="2"/>
  <c r="BSS21" i="2" s="1"/>
  <c r="BQK21" i="2"/>
  <c r="BTA21" i="2" s="1"/>
  <c r="BQS21" i="2"/>
  <c r="BTI21" i="2" s="1"/>
  <c r="BRA21" i="2"/>
  <c r="BTQ21" i="2" s="1"/>
  <c r="BRI21" i="2"/>
  <c r="BTY21" i="2" s="1"/>
  <c r="BRQ21" i="2"/>
  <c r="BUG21" i="2" s="1"/>
  <c r="BRY21" i="2"/>
  <c r="BUO21" i="2" s="1"/>
  <c r="BPL22" i="2"/>
  <c r="BSB22" i="2" s="1"/>
  <c r="BPT22" i="2"/>
  <c r="BSJ22" i="2" s="1"/>
  <c r="BQB22" i="2"/>
  <c r="BSR22" i="2" s="1"/>
  <c r="BQJ22" i="2"/>
  <c r="BSZ22" i="2" s="1"/>
  <c r="BQR22" i="2"/>
  <c r="BTH22" i="2" s="1"/>
  <c r="BQZ22" i="2"/>
  <c r="BTP22" i="2" s="1"/>
  <c r="BRH22" i="2"/>
  <c r="BTX22" i="2" s="1"/>
  <c r="BRP22" i="2"/>
  <c r="BUF22" i="2" s="1"/>
  <c r="BRX22" i="2"/>
  <c r="BUN22" i="2" s="1"/>
  <c r="BRF16" i="2"/>
  <c r="BTV16" i="2" s="1"/>
  <c r="BQY17" i="2"/>
  <c r="BTO17" i="2" s="1"/>
  <c r="BPV18" i="2"/>
  <c r="BSL18" i="2" s="1"/>
  <c r="BRG18" i="2"/>
  <c r="BTW18" i="2" s="1"/>
  <c r="BQD19" i="2"/>
  <c r="BST19" i="2" s="1"/>
  <c r="BRJ19" i="2"/>
  <c r="BTZ19" i="2" s="1"/>
  <c r="BQC20" i="2"/>
  <c r="BSS20" i="2" s="1"/>
  <c r="BRA20" i="2"/>
  <c r="BTQ20" i="2" s="1"/>
  <c r="BRO20" i="2"/>
  <c r="BUE20" i="2" s="1"/>
  <c r="BRY20" i="2"/>
  <c r="BUO20" i="2" s="1"/>
  <c r="BPO21" i="2"/>
  <c r="BSE21" i="2" s="1"/>
  <c r="BPW21" i="2"/>
  <c r="BSM21" i="2" s="1"/>
  <c r="BQE21" i="2"/>
  <c r="BSU21" i="2" s="1"/>
  <c r="BQM21" i="2"/>
  <c r="BTC21" i="2" s="1"/>
  <c r="BQU21" i="2"/>
  <c r="BTK21" i="2" s="1"/>
  <c r="BRC21" i="2"/>
  <c r="BTS21" i="2" s="1"/>
  <c r="BRK21" i="2"/>
  <c r="BUA21" i="2" s="1"/>
  <c r="BRS21" i="2"/>
  <c r="BUI21" i="2" s="1"/>
  <c r="BPN22" i="2"/>
  <c r="BSD22" i="2" s="1"/>
  <c r="BPV22" i="2"/>
  <c r="BSL22" i="2" s="1"/>
  <c r="BQD22" i="2"/>
  <c r="BST22" i="2" s="1"/>
  <c r="BQL22" i="2"/>
  <c r="BTB22" i="2" s="1"/>
  <c r="BQT22" i="2"/>
  <c r="BTJ22" i="2" s="1"/>
  <c r="BRB22" i="2"/>
  <c r="BTR22" i="2" s="1"/>
  <c r="BRJ22" i="2"/>
  <c r="BTZ22" i="2" s="1"/>
  <c r="BRR22" i="2"/>
  <c r="BUH22" i="2" s="1"/>
  <c r="BRF18" i="2"/>
  <c r="BTV18" i="2" s="1"/>
  <c r="BQL21" i="2"/>
  <c r="BTB21" i="2" s="1"/>
  <c r="BQK22" i="2"/>
  <c r="BTA22" i="2" s="1"/>
  <c r="BQX16" i="2"/>
  <c r="BTN16" i="2" s="1"/>
  <c r="BQT21" i="2"/>
  <c r="BTJ21" i="2" s="1"/>
  <c r="BQS22" i="2"/>
  <c r="BTI22" i="2" s="1"/>
  <c r="BRB21" i="2"/>
  <c r="BTR21" i="2" s="1"/>
  <c r="BRA22" i="2"/>
  <c r="BTQ22" i="2" s="1"/>
  <c r="BQW17" i="2"/>
  <c r="BTM17" i="2" s="1"/>
  <c r="BQB20" i="2"/>
  <c r="BSR20" i="2" s="1"/>
  <c r="BRJ21" i="2"/>
  <c r="BTZ21" i="2" s="1"/>
  <c r="BRI22" i="2"/>
  <c r="BTY22" i="2" s="1"/>
  <c r="BQZ20" i="2"/>
  <c r="BTP20" i="2" s="1"/>
  <c r="BRR21" i="2"/>
  <c r="BUH21" i="2" s="1"/>
  <c r="BRQ22" i="2"/>
  <c r="BUG22" i="2" s="1"/>
  <c r="BQC19" i="2"/>
  <c r="BSS19" i="2" s="1"/>
  <c r="BRN20" i="2"/>
  <c r="BUD20" i="2" s="1"/>
  <c r="BPN21" i="2"/>
  <c r="BSD21" i="2" s="1"/>
  <c r="BPM22" i="2"/>
  <c r="BSC22" i="2" s="1"/>
  <c r="BRY22" i="2"/>
  <c r="BUO22" i="2" s="1"/>
  <c r="BRI19" i="2"/>
  <c r="BTY19" i="2" s="1"/>
  <c r="BRX20" i="2"/>
  <c r="BUN20" i="2" s="1"/>
  <c r="BPV21" i="2"/>
  <c r="BSL21" i="2" s="1"/>
  <c r="BPU22" i="2"/>
  <c r="BSK22" i="2" s="1"/>
  <c r="BPU18" i="2"/>
  <c r="BSK18" i="2" s="1"/>
  <c r="BQD21" i="2"/>
  <c r="BST21" i="2" s="1"/>
  <c r="BQC22" i="2"/>
  <c r="BSS22" i="2" s="1"/>
  <c r="BPK5" i="2"/>
  <c r="BPJ5" i="2"/>
  <c r="BRZ5" i="2" s="1"/>
  <c r="AXL13" i="2"/>
  <c r="ANH19" i="2"/>
  <c r="APU21" i="2"/>
  <c r="AXL20" i="2" l="1"/>
  <c r="AXL9" i="2"/>
  <c r="AXL5" i="2"/>
  <c r="AXL19" i="2"/>
  <c r="AXL6" i="2"/>
  <c r="AXL12" i="2"/>
  <c r="AXL21" i="2"/>
  <c r="AXL10" i="2"/>
  <c r="AXL16" i="2"/>
  <c r="AXL15" i="2"/>
  <c r="AXL14" i="2"/>
  <c r="AXL18" i="2"/>
  <c r="AXL11" i="2"/>
  <c r="AXL22" i="2"/>
  <c r="AXL8" i="2"/>
  <c r="AZA22" i="2"/>
  <c r="AXR20" i="2"/>
  <c r="AZO13" i="2"/>
  <c r="AZG14" i="2"/>
  <c r="AXP12" i="2"/>
  <c r="AYP21" i="2"/>
  <c r="AZS21" i="2"/>
  <c r="AYH12" i="2"/>
  <c r="AXS13" i="2"/>
  <c r="AZM22" i="2"/>
  <c r="AYH20" i="2"/>
  <c r="AZL11" i="2"/>
  <c r="AZT19" i="2"/>
  <c r="AZJ13" i="2"/>
  <c r="AZA13" i="2"/>
  <c r="AZO11" i="2"/>
  <c r="AYN17" i="2"/>
  <c r="AZP13" i="2"/>
  <c r="AYG21" i="2"/>
  <c r="AYJ16" i="2"/>
  <c r="AZD14" i="2"/>
  <c r="AYR11" i="2"/>
  <c r="AYM7" i="2"/>
  <c r="AYB5" i="2"/>
  <c r="AZA7" i="2"/>
  <c r="AZO5" i="2"/>
  <c r="AZQ9" i="2"/>
  <c r="AXW6" i="2"/>
  <c r="AYI22" i="2"/>
  <c r="AYC21" i="2"/>
  <c r="AZE19" i="2"/>
  <c r="AXY17" i="2"/>
  <c r="AZL16" i="2"/>
  <c r="AZH15" i="2"/>
  <c r="AYW12" i="2"/>
  <c r="AYI8" i="2"/>
  <c r="AZO20" i="2"/>
  <c r="AYM17" i="2"/>
  <c r="AXM15" i="2"/>
  <c r="AXU22" i="2"/>
  <c r="AYX21" i="2"/>
  <c r="AZN19" i="2"/>
  <c r="AYL17" i="2"/>
  <c r="AZU12" i="2"/>
  <c r="AZH9" i="2"/>
  <c r="AXT22" i="2"/>
  <c r="AYN19" i="2"/>
  <c r="AYP16" i="2"/>
  <c r="AYX20" i="2"/>
  <c r="AZF18" i="2"/>
  <c r="AXZ13" i="2"/>
  <c r="AXN6" i="2"/>
  <c r="AXV22" i="2"/>
  <c r="AYV18" i="2"/>
  <c r="AXN7" i="2"/>
  <c r="AZN22" i="2"/>
  <c r="AZO21" i="2"/>
  <c r="AYI20" i="2"/>
  <c r="AYN18" i="2"/>
  <c r="AZM11" i="2"/>
  <c r="AZD22" i="2"/>
  <c r="AZC21" i="2"/>
  <c r="AXT20" i="2"/>
  <c r="AXW18" i="2"/>
  <c r="AZJ17" i="2"/>
  <c r="AYQ14" i="2"/>
  <c r="AXY11" i="2"/>
  <c r="AXN18" i="2"/>
  <c r="AYJ22" i="2"/>
  <c r="AYE21" i="2"/>
  <c r="AZF19" i="2"/>
  <c r="AYA17" i="2"/>
  <c r="AZN16" i="2"/>
  <c r="AZI15" i="2"/>
  <c r="AYX12" i="2"/>
  <c r="AYQ8" i="2"/>
  <c r="AXM8" i="2"/>
  <c r="AXW22" i="2"/>
  <c r="AZJ21" i="2"/>
  <c r="AYK20" i="2"/>
  <c r="AYY18" i="2"/>
  <c r="AXZ17" i="2"/>
  <c r="AZM16" i="2"/>
  <c r="AYN15" i="2"/>
  <c r="AZB13" i="2"/>
  <c r="AYC12" i="2"/>
  <c r="AZP11" i="2"/>
  <c r="AZA10" i="2"/>
  <c r="AYE15" i="2"/>
  <c r="AZR14" i="2"/>
  <c r="AYS13" i="2"/>
  <c r="AXT12" i="2"/>
  <c r="AZG11" i="2"/>
  <c r="AZE18" i="2"/>
  <c r="AYF17" i="2"/>
  <c r="AZS16" i="2"/>
  <c r="AYT15" i="2"/>
  <c r="AXU14" i="2"/>
  <c r="AZH13" i="2"/>
  <c r="AYI12" i="2"/>
  <c r="AZV11" i="2"/>
  <c r="AXY21" i="2"/>
  <c r="AZL20" i="2"/>
  <c r="AYM19" i="2"/>
  <c r="AZA17" i="2"/>
  <c r="AYB16" i="2"/>
  <c r="AZO15" i="2"/>
  <c r="AYP14" i="2"/>
  <c r="AXQ13" i="2"/>
  <c r="AZD12" i="2"/>
  <c r="AXW11" i="2"/>
  <c r="AXX21" i="2"/>
  <c r="AZK20" i="2"/>
  <c r="AYL19" i="2"/>
  <c r="AYZ17" i="2"/>
  <c r="AYA16" i="2"/>
  <c r="AZN15" i="2"/>
  <c r="AYO14" i="2"/>
  <c r="AZC12" i="2"/>
  <c r="AXV11" i="2"/>
  <c r="AZU15" i="2"/>
  <c r="AYV14" i="2"/>
  <c r="AXW13" i="2"/>
  <c r="AZJ12" i="2"/>
  <c r="AYG11" i="2"/>
  <c r="AYP10" i="2"/>
  <c r="AXQ9" i="2"/>
  <c r="AZD8" i="2"/>
  <c r="AYE7" i="2"/>
  <c r="AZR6" i="2"/>
  <c r="AYS5" i="2"/>
  <c r="AXQ10" i="2"/>
  <c r="AZD9" i="2"/>
  <c r="AYE8" i="2"/>
  <c r="AZR7" i="2"/>
  <c r="AYS6" i="2"/>
  <c r="AXT5" i="2"/>
  <c r="AZD10" i="2"/>
  <c r="AYE9" i="2"/>
  <c r="AZR8" i="2"/>
  <c r="AYS7" i="2"/>
  <c r="AXT6" i="2"/>
  <c r="AZG5" i="2"/>
  <c r="AYV11" i="2"/>
  <c r="AXW10" i="2"/>
  <c r="AZJ9" i="2"/>
  <c r="AYK8" i="2"/>
  <c r="AYY6" i="2"/>
  <c r="AXZ5" i="2"/>
  <c r="AXV10" i="2"/>
  <c r="AZI9" i="2"/>
  <c r="AYJ8" i="2"/>
  <c r="AYX6" i="2"/>
  <c r="AXY5" i="2"/>
  <c r="AZF7" i="2"/>
  <c r="AYG6" i="2"/>
  <c r="AZT5" i="2"/>
  <c r="AYY9" i="2"/>
  <c r="AXZ8" i="2"/>
  <c r="AZM7" i="2"/>
  <c r="AYN6" i="2"/>
  <c r="AYY10" i="2"/>
  <c r="AXZ9" i="2"/>
  <c r="AZM8" i="2"/>
  <c r="AYN7" i="2"/>
  <c r="AZB5" i="2"/>
  <c r="AYS10" i="2"/>
  <c r="AYQ12" i="2"/>
  <c r="AZT20" i="2"/>
  <c r="AYU19" i="2"/>
  <c r="AZI17" i="2"/>
  <c r="AXY13" i="2"/>
  <c r="AZH17" i="2"/>
  <c r="AYW14" i="2"/>
  <c r="AXO15" i="2"/>
  <c r="AXX22" i="2"/>
  <c r="AXR21" i="2"/>
  <c r="AYQ19" i="2"/>
  <c r="AYV16" i="2"/>
  <c r="AYB15" i="2"/>
  <c r="AXQ12" i="2"/>
  <c r="AZR22" i="2"/>
  <c r="AZU21" i="2"/>
  <c r="AYB20" i="2"/>
  <c r="AXW17" i="2"/>
  <c r="AZA15" i="2"/>
  <c r="AYP12" i="2"/>
  <c r="AYA21" i="2"/>
  <c r="AZA19" i="2"/>
  <c r="AXV17" i="2"/>
  <c r="AZI16" i="2"/>
  <c r="AYZ15" i="2"/>
  <c r="AYO12" i="2"/>
  <c r="AXO12" i="2"/>
  <c r="AZM20" i="2"/>
  <c r="AXZ19" i="2"/>
  <c r="AXZ16" i="2"/>
  <c r="AZG13" i="2"/>
  <c r="AZH21" i="2"/>
  <c r="AXO7" i="2"/>
  <c r="AZO22" i="2"/>
  <c r="AZP21" i="2"/>
  <c r="AYJ20" i="2"/>
  <c r="AYP18" i="2"/>
  <c r="AZT11" i="2"/>
  <c r="AXP11" i="2"/>
  <c r="AYT16" i="2"/>
  <c r="AXM22" i="2"/>
  <c r="AZE22" i="2"/>
  <c r="AZE21" i="2"/>
  <c r="AXV20" i="2"/>
  <c r="AXX18" i="2"/>
  <c r="AZK17" i="2"/>
  <c r="AYR14" i="2"/>
  <c r="AXZ11" i="2"/>
  <c r="AXP15" i="2"/>
  <c r="AYT22" i="2"/>
  <c r="AYR21" i="2"/>
  <c r="AZU19" i="2"/>
  <c r="AYT17" i="2"/>
  <c r="AXU10" i="2"/>
  <c r="AXZ22" i="2"/>
  <c r="AXS21" i="2"/>
  <c r="AYS19" i="2"/>
  <c r="AYX16" i="2"/>
  <c r="AYC15" i="2"/>
  <c r="AXR12" i="2"/>
  <c r="AXN5" i="2"/>
  <c r="AXM6" i="2"/>
  <c r="AZB21" i="2"/>
  <c r="AYC20" i="2"/>
  <c r="AZP19" i="2"/>
  <c r="AYQ18" i="2"/>
  <c r="AXR17" i="2"/>
  <c r="AZE16" i="2"/>
  <c r="AYF15" i="2"/>
  <c r="AZS14" i="2"/>
  <c r="AYT13" i="2"/>
  <c r="AXU12" i="2"/>
  <c r="AZH11" i="2"/>
  <c r="AXW15" i="2"/>
  <c r="AZJ14" i="2"/>
  <c r="AYK13" i="2"/>
  <c r="AYY11" i="2"/>
  <c r="AYW18" i="2"/>
  <c r="AXX17" i="2"/>
  <c r="AZK16" i="2"/>
  <c r="AYL15" i="2"/>
  <c r="AYZ13" i="2"/>
  <c r="AYA12" i="2"/>
  <c r="AZN11" i="2"/>
  <c r="AYK10" i="2"/>
  <c r="AXQ21" i="2"/>
  <c r="AZD20" i="2"/>
  <c r="AYE19" i="2"/>
  <c r="AZR18" i="2"/>
  <c r="AYS17" i="2"/>
  <c r="AXT16" i="2"/>
  <c r="AZG15" i="2"/>
  <c r="AYH14" i="2"/>
  <c r="AZU13" i="2"/>
  <c r="AYV12" i="2"/>
  <c r="AYA8" i="2"/>
  <c r="AZC20" i="2"/>
  <c r="AYD19" i="2"/>
  <c r="AZQ18" i="2"/>
  <c r="AYR17" i="2"/>
  <c r="AXS16" i="2"/>
  <c r="AZF15" i="2"/>
  <c r="AYG14" i="2"/>
  <c r="AZT13" i="2"/>
  <c r="AYU12" i="2"/>
  <c r="AXS8" i="2"/>
  <c r="AZM15" i="2"/>
  <c r="AYN14" i="2"/>
  <c r="AZB12" i="2"/>
  <c r="AXT11" i="2"/>
  <c r="AYH10" i="2"/>
  <c r="AZU9" i="2"/>
  <c r="AYV8" i="2"/>
  <c r="AXW7" i="2"/>
  <c r="AZJ6" i="2"/>
  <c r="AYK5" i="2"/>
  <c r="AZU10" i="2"/>
  <c r="AYV9" i="2"/>
  <c r="AXW8" i="2"/>
  <c r="AZJ7" i="2"/>
  <c r="AYK6" i="2"/>
  <c r="AYV10" i="2"/>
  <c r="AXW9" i="2"/>
  <c r="AZJ8" i="2"/>
  <c r="AYK7" i="2"/>
  <c r="AYY5" i="2"/>
  <c r="AYN11" i="2"/>
  <c r="AZB9" i="2"/>
  <c r="AYC8" i="2"/>
  <c r="AZP7" i="2"/>
  <c r="AYQ6" i="2"/>
  <c r="AXR5" i="2"/>
  <c r="AZA9" i="2"/>
  <c r="AYB8" i="2"/>
  <c r="AZO7" i="2"/>
  <c r="AYP6" i="2"/>
  <c r="AXQ5" i="2"/>
  <c r="AYX7" i="2"/>
  <c r="AXY6" i="2"/>
  <c r="AZL5" i="2"/>
  <c r="AYC11" i="2"/>
  <c r="AZP10" i="2"/>
  <c r="AYQ9" i="2"/>
  <c r="AXR8" i="2"/>
  <c r="AZE7" i="2"/>
  <c r="AYF6" i="2"/>
  <c r="AZS5" i="2"/>
  <c r="AYQ10" i="2"/>
  <c r="AXR9" i="2"/>
  <c r="AZE8" i="2"/>
  <c r="AYF7" i="2"/>
  <c r="AZS6" i="2"/>
  <c r="AYT5" i="2"/>
  <c r="AZM19" i="2"/>
  <c r="AZV18" i="2"/>
  <c r="AXM13" i="2"/>
  <c r="AYS22" i="2"/>
  <c r="AYQ17" i="2"/>
  <c r="AXM10" i="2"/>
  <c r="AXW14" i="2"/>
  <c r="AZM18" i="2"/>
  <c r="AZL12" i="2"/>
  <c r="AYF21" i="2"/>
  <c r="AZK12" i="2"/>
  <c r="AYX10" i="2"/>
  <c r="AZA5" i="2"/>
  <c r="AZA6" i="2"/>
  <c r="AYH5" i="2"/>
  <c r="AXS7" i="2"/>
  <c r="AYG5" i="2"/>
  <c r="AZG9" i="2"/>
  <c r="AXL7" i="2"/>
  <c r="AXL17" i="2"/>
  <c r="AXN13" i="2"/>
  <c r="AZP20" i="2"/>
  <c r="AYF19" i="2"/>
  <c r="AYF16" i="2"/>
  <c r="AZV13" i="2"/>
  <c r="AXN15" i="2"/>
  <c r="AYZ22" i="2"/>
  <c r="AYY21" i="2"/>
  <c r="AXO10" i="2"/>
  <c r="AYO19" i="2"/>
  <c r="AYS16" i="2"/>
  <c r="AXT15" i="2"/>
  <c r="AXQ19" i="2"/>
  <c r="AXN10" i="2"/>
  <c r="AYY20" i="2"/>
  <c r="AZH18" i="2"/>
  <c r="AYA13" i="2"/>
  <c r="AXN22" i="2"/>
  <c r="AZF22" i="2"/>
  <c r="AZF21" i="2"/>
  <c r="AXY20" i="2"/>
  <c r="AXZ18" i="2"/>
  <c r="AZM17" i="2"/>
  <c r="AYY14" i="2"/>
  <c r="AYK11" i="2"/>
  <c r="AYI13" i="2"/>
  <c r="AXM21" i="2"/>
  <c r="AXP16" i="2"/>
  <c r="AYV22" i="2"/>
  <c r="AYS21" i="2"/>
  <c r="AZV19" i="2"/>
  <c r="AYU17" i="2"/>
  <c r="AYC10" i="2"/>
  <c r="AXO18" i="2"/>
  <c r="AXP6" i="2"/>
  <c r="AYK22" i="2"/>
  <c r="AYH21" i="2"/>
  <c r="AZG19" i="2"/>
  <c r="AYD17" i="2"/>
  <c r="AZQ16" i="2"/>
  <c r="AZP15" i="2"/>
  <c r="AZE12" i="2"/>
  <c r="AXO13" i="2"/>
  <c r="AZR20" i="2"/>
  <c r="AYG19" i="2"/>
  <c r="AYH16" i="2"/>
  <c r="AXM20" i="2"/>
  <c r="AXP21" i="2"/>
  <c r="AZS22" i="2"/>
  <c r="AYT21" i="2"/>
  <c r="AXU20" i="2"/>
  <c r="AZH19" i="2"/>
  <c r="AYI18" i="2"/>
  <c r="AZV17" i="2"/>
  <c r="AYW16" i="2"/>
  <c r="AXX15" i="2"/>
  <c r="AZK14" i="2"/>
  <c r="AYL13" i="2"/>
  <c r="AYZ11" i="2"/>
  <c r="AZB14" i="2"/>
  <c r="AYC13" i="2"/>
  <c r="AZP12" i="2"/>
  <c r="AYO11" i="2"/>
  <c r="AXT9" i="2"/>
  <c r="AYO18" i="2"/>
  <c r="AZC16" i="2"/>
  <c r="AYD15" i="2"/>
  <c r="AZQ14" i="2"/>
  <c r="AYR13" i="2"/>
  <c r="AXS12" i="2"/>
  <c r="AZF11" i="2"/>
  <c r="AYV20" i="2"/>
  <c r="AXW19" i="2"/>
  <c r="AZJ18" i="2"/>
  <c r="AYK17" i="2"/>
  <c r="AYY15" i="2"/>
  <c r="AXZ14" i="2"/>
  <c r="AZM13" i="2"/>
  <c r="AYN12" i="2"/>
  <c r="AYG22" i="2"/>
  <c r="AZT21" i="2"/>
  <c r="AYU20" i="2"/>
  <c r="AXV19" i="2"/>
  <c r="AZI18" i="2"/>
  <c r="AYJ17" i="2"/>
  <c r="AYX15" i="2"/>
  <c r="AXY14" i="2"/>
  <c r="AZL13" i="2"/>
  <c r="AYM12" i="2"/>
  <c r="AXR16" i="2"/>
  <c r="AZE15" i="2"/>
  <c r="AYF14" i="2"/>
  <c r="AZS13" i="2"/>
  <c r="AYT12" i="2"/>
  <c r="AXZ10" i="2"/>
  <c r="AZM9" i="2"/>
  <c r="AYN8" i="2"/>
  <c r="AZB6" i="2"/>
  <c r="AYC5" i="2"/>
  <c r="AZM10" i="2"/>
  <c r="AYN9" i="2"/>
  <c r="AZB7" i="2"/>
  <c r="AYC6" i="2"/>
  <c r="AZP5" i="2"/>
  <c r="AYN10" i="2"/>
  <c r="AZB8" i="2"/>
  <c r="AYC7" i="2"/>
  <c r="AZP6" i="2"/>
  <c r="AYQ5" i="2"/>
  <c r="AYF11" i="2"/>
  <c r="AZS10" i="2"/>
  <c r="AYT9" i="2"/>
  <c r="AXU8" i="2"/>
  <c r="AZH7" i="2"/>
  <c r="AYI6" i="2"/>
  <c r="AZV5" i="2"/>
  <c r="AZR10" i="2"/>
  <c r="AYS9" i="2"/>
  <c r="AXT8" i="2"/>
  <c r="AZG7" i="2"/>
  <c r="AYH6" i="2"/>
  <c r="AZU5" i="2"/>
  <c r="AYP7" i="2"/>
  <c r="AXQ6" i="2"/>
  <c r="AZD5" i="2"/>
  <c r="AXU11" i="2"/>
  <c r="AZH10" i="2"/>
  <c r="AYI9" i="2"/>
  <c r="AZV8" i="2"/>
  <c r="AYW7" i="2"/>
  <c r="AXX6" i="2"/>
  <c r="AZK5" i="2"/>
  <c r="AYI10" i="2"/>
  <c r="AZV9" i="2"/>
  <c r="AYW8" i="2"/>
  <c r="AXX7" i="2"/>
  <c r="AZK6" i="2"/>
  <c r="AYL5" i="2"/>
  <c r="AZE17" i="2"/>
  <c r="AZO19" i="2"/>
  <c r="AXO19" i="2"/>
  <c r="AYE18" i="2"/>
  <c r="AYO22" i="2"/>
  <c r="AYF22" i="2"/>
  <c r="AYA14" i="2"/>
  <c r="AXM17" i="2"/>
  <c r="AXZ21" i="2"/>
  <c r="AYS15" i="2"/>
  <c r="AZJ20" i="2"/>
  <c r="AXO9" i="2"/>
  <c r="AYW20" i="2"/>
  <c r="AZB15" i="2"/>
  <c r="AXV18" i="2"/>
  <c r="AZV15" i="2"/>
  <c r="AXX13" i="2"/>
  <c r="AXQ15" i="2"/>
  <c r="AYE13" i="2"/>
  <c r="AYJ9" i="2"/>
  <c r="AXY9" i="2"/>
  <c r="AZL9" i="2"/>
  <c r="AZL10" i="2"/>
  <c r="AZR9" i="2"/>
  <c r="AZU7" i="2"/>
  <c r="AXW5" i="2"/>
  <c r="AZG10" i="2"/>
  <c r="AZU8" i="2"/>
  <c r="AXM11" i="2"/>
  <c r="AZE20" i="2"/>
  <c r="AXR19" i="2"/>
  <c r="AZN18" i="2"/>
  <c r="AYP13" i="2"/>
  <c r="AYH22" i="2"/>
  <c r="AYB21" i="2"/>
  <c r="AXN8" i="2"/>
  <c r="AZQ22" i="2"/>
  <c r="AZN20" i="2"/>
  <c r="AYA19" i="2"/>
  <c r="AYC16" i="2"/>
  <c r="AZN13" i="2"/>
  <c r="AYM21" i="2"/>
  <c r="AZP22" i="2"/>
  <c r="AZQ21" i="2"/>
  <c r="AYL20" i="2"/>
  <c r="AYR18" i="2"/>
  <c r="AZU11" i="2"/>
  <c r="AXN21" i="2"/>
  <c r="AXP17" i="2"/>
  <c r="AYW22" i="2"/>
  <c r="AYU21" i="2"/>
  <c r="AYW17" i="2"/>
  <c r="AXS14" i="2"/>
  <c r="AZD19" i="2"/>
  <c r="AXP7" i="2"/>
  <c r="AYL22" i="2"/>
  <c r="AYI21" i="2"/>
  <c r="AZI19" i="2"/>
  <c r="AYE17" i="2"/>
  <c r="AZR16" i="2"/>
  <c r="AZQ15" i="2"/>
  <c r="AZF12" i="2"/>
  <c r="AXN16" i="2"/>
  <c r="AYA22" i="2"/>
  <c r="AXT21" i="2"/>
  <c r="AYV19" i="2"/>
  <c r="AZA16" i="2"/>
  <c r="AYJ15" i="2"/>
  <c r="AXY12" i="2"/>
  <c r="AXN11" i="2"/>
  <c r="AZF20" i="2"/>
  <c r="AXS19" i="2"/>
  <c r="AZP18" i="2"/>
  <c r="AYQ13" i="2"/>
  <c r="AXM18" i="2"/>
  <c r="AXP13" i="2"/>
  <c r="AZK22" i="2"/>
  <c r="AYL21" i="2"/>
  <c r="AYZ19" i="2"/>
  <c r="AYA18" i="2"/>
  <c r="AZN17" i="2"/>
  <c r="AYO16" i="2"/>
  <c r="AZC14" i="2"/>
  <c r="AYD13" i="2"/>
  <c r="AZQ12" i="2"/>
  <c r="AYP11" i="2"/>
  <c r="AYB9" i="2"/>
  <c r="AZS15" i="2"/>
  <c r="AYT14" i="2"/>
  <c r="AXU13" i="2"/>
  <c r="AZH12" i="2"/>
  <c r="AYD11" i="2"/>
  <c r="AYG18" i="2"/>
  <c r="AZT17" i="2"/>
  <c r="AYU16" i="2"/>
  <c r="AXV15" i="2"/>
  <c r="AZI14" i="2"/>
  <c r="AYJ13" i="2"/>
  <c r="AYX11" i="2"/>
  <c r="AYN20" i="2"/>
  <c r="AZB18" i="2"/>
  <c r="AYC17" i="2"/>
  <c r="AZP16" i="2"/>
  <c r="AYQ15" i="2"/>
  <c r="AXR14" i="2"/>
  <c r="AZE13" i="2"/>
  <c r="AYF12" i="2"/>
  <c r="AZS11" i="2"/>
  <c r="AXY22" i="2"/>
  <c r="AZL21" i="2"/>
  <c r="AYM20" i="2"/>
  <c r="AZA18" i="2"/>
  <c r="AYB17" i="2"/>
  <c r="AZO16" i="2"/>
  <c r="AYP15" i="2"/>
  <c r="AXQ14" i="2"/>
  <c r="AZD13" i="2"/>
  <c r="AYE12" i="2"/>
  <c r="AZR11" i="2"/>
  <c r="AZQ10" i="2"/>
  <c r="AYW15" i="2"/>
  <c r="AXX14" i="2"/>
  <c r="AZK13" i="2"/>
  <c r="AYL12" i="2"/>
  <c r="AYQ11" i="2"/>
  <c r="AXR10" i="2"/>
  <c r="AZE9" i="2"/>
  <c r="AYF8" i="2"/>
  <c r="AZS7" i="2"/>
  <c r="AYT6" i="2"/>
  <c r="AXU5" i="2"/>
  <c r="AZE10" i="2"/>
  <c r="AYF9" i="2"/>
  <c r="AZS8" i="2"/>
  <c r="AYT7" i="2"/>
  <c r="AXU6" i="2"/>
  <c r="AZH5" i="2"/>
  <c r="AYF10" i="2"/>
  <c r="AZS9" i="2"/>
  <c r="AYT8" i="2"/>
  <c r="AXU7" i="2"/>
  <c r="AZH6" i="2"/>
  <c r="AYI5" i="2"/>
  <c r="AXX11" i="2"/>
  <c r="AZK10" i="2"/>
  <c r="AYL9" i="2"/>
  <c r="AYZ7" i="2"/>
  <c r="AYA6" i="2"/>
  <c r="AZN5" i="2"/>
  <c r="AZJ10" i="2"/>
  <c r="AYK9" i="2"/>
  <c r="AYY7" i="2"/>
  <c r="AXZ6" i="2"/>
  <c r="AZM5" i="2"/>
  <c r="AYH7" i="2"/>
  <c r="AZU6" i="2"/>
  <c r="AYV5" i="2"/>
  <c r="AYZ10" i="2"/>
  <c r="AYA9" i="2"/>
  <c r="AZN8" i="2"/>
  <c r="AYO7" i="2"/>
  <c r="AZC5" i="2"/>
  <c r="AYA10" i="2"/>
  <c r="AZN9" i="2"/>
  <c r="AYO8" i="2"/>
  <c r="AZC6" i="2"/>
  <c r="AYD5" i="2"/>
  <c r="AYD16" i="2"/>
  <c r="AYA20" i="2"/>
  <c r="AZR17" i="2"/>
  <c r="AXN19" i="2"/>
  <c r="AYK21" i="2"/>
  <c r="AYI17" i="2"/>
  <c r="AXN20" i="2"/>
  <c r="AZQ19" i="2"/>
  <c r="AYO17" i="2"/>
  <c r="AZS17" i="2"/>
  <c r="AZB17" i="2"/>
  <c r="AYD22" i="2"/>
  <c r="AXS17" i="2"/>
  <c r="AXN12" i="2"/>
  <c r="AXY19" i="2"/>
  <c r="AZF13" i="2"/>
  <c r="AYQ22" i="2"/>
  <c r="AXM7" i="2"/>
  <c r="AXP14" i="2"/>
  <c r="AZR21" i="2"/>
  <c r="AXT19" i="2"/>
  <c r="AYH17" i="2"/>
  <c r="AYV15" i="2"/>
  <c r="AYB12" i="2"/>
  <c r="AYC14" i="2"/>
  <c r="AYX14" i="2"/>
  <c r="AYJ11" i="2"/>
  <c r="AZS20" i="2"/>
  <c r="AXU18" i="2"/>
  <c r="AZR12" i="2"/>
  <c r="AXY10" i="2"/>
  <c r="AYM8" i="2"/>
  <c r="AXT7" i="2"/>
  <c r="AYD10" i="2"/>
  <c r="AZN7" i="2"/>
  <c r="AYO6" i="2"/>
  <c r="AXT10" i="2"/>
  <c r="AYV6" i="2"/>
  <c r="AZJ5" i="2"/>
  <c r="AZL18" i="2"/>
  <c r="AZT22" i="2"/>
  <c r="AZV21" i="2"/>
  <c r="AYQ20" i="2"/>
  <c r="AYX18" i="2"/>
  <c r="AXP20" i="2"/>
  <c r="AYF18" i="2"/>
  <c r="AYB14" i="2"/>
  <c r="AZP9" i="2"/>
  <c r="AZH22" i="2"/>
  <c r="AYZ20" i="2"/>
  <c r="AZK18" i="2"/>
  <c r="AYH13" i="2"/>
  <c r="AXO22" i="2"/>
  <c r="AZG22" i="2"/>
  <c r="AZG21" i="2"/>
  <c r="AXZ20" i="2"/>
  <c r="AYB18" i="2"/>
  <c r="AZO17" i="2"/>
  <c r="AYZ14" i="2"/>
  <c r="AYL11" i="2"/>
  <c r="AXM19" i="2"/>
  <c r="AXP8" i="2"/>
  <c r="AYN22" i="2"/>
  <c r="AYJ21" i="2"/>
  <c r="AZL19" i="2"/>
  <c r="AYG17" i="2"/>
  <c r="AZT16" i="2"/>
  <c r="AZM12" i="2"/>
  <c r="AYC19" i="2"/>
  <c r="AZC17" i="2"/>
  <c r="AZV12" i="2"/>
  <c r="AXO16" i="2"/>
  <c r="AYB22" i="2"/>
  <c r="AXU21" i="2"/>
  <c r="AYW19" i="2"/>
  <c r="AZB16" i="2"/>
  <c r="AYK15" i="2"/>
  <c r="AXZ12" i="2"/>
  <c r="AXO8" i="2"/>
  <c r="AZU20" i="2"/>
  <c r="AYH19" i="2"/>
  <c r="AYK16" i="2"/>
  <c r="AXM9" i="2"/>
  <c r="AZU22" i="2"/>
  <c r="AYR20" i="2"/>
  <c r="AYZ18" i="2"/>
  <c r="AXM16" i="2"/>
  <c r="AZC22" i="2"/>
  <c r="AYD21" i="2"/>
  <c r="AZQ20" i="2"/>
  <c r="AYR19" i="2"/>
  <c r="AXS18" i="2"/>
  <c r="AZF17" i="2"/>
  <c r="AYG16" i="2"/>
  <c r="AZT15" i="2"/>
  <c r="AYU14" i="2"/>
  <c r="AXV13" i="2"/>
  <c r="AZI12" i="2"/>
  <c r="AYE11" i="2"/>
  <c r="AZK15" i="2"/>
  <c r="AYL14" i="2"/>
  <c r="AYZ12" i="2"/>
  <c r="AXQ11" i="2"/>
  <c r="AZG8" i="2"/>
  <c r="AXY18" i="2"/>
  <c r="AZL17" i="2"/>
  <c r="AYM16" i="2"/>
  <c r="AZA14" i="2"/>
  <c r="AYB13" i="2"/>
  <c r="AZO12" i="2"/>
  <c r="AYM11" i="2"/>
  <c r="AYF20" i="2"/>
  <c r="AZS19" i="2"/>
  <c r="AYT18" i="2"/>
  <c r="AXU17" i="2"/>
  <c r="AZH16" i="2"/>
  <c r="AYI15" i="2"/>
  <c r="AZV14" i="2"/>
  <c r="AYW13" i="2"/>
  <c r="AXX12" i="2"/>
  <c r="AZK11" i="2"/>
  <c r="AXQ22" i="2"/>
  <c r="AZD21" i="2"/>
  <c r="AYE20" i="2"/>
  <c r="AZR19" i="2"/>
  <c r="AYS18" i="2"/>
  <c r="AXT17" i="2"/>
  <c r="AZG16" i="2"/>
  <c r="AYH15" i="2"/>
  <c r="AZU14" i="2"/>
  <c r="AYV13" i="2"/>
  <c r="AXW12" i="2"/>
  <c r="AZJ11" i="2"/>
  <c r="AYO15" i="2"/>
  <c r="AZC13" i="2"/>
  <c r="AYD12" i="2"/>
  <c r="AZQ11" i="2"/>
  <c r="AZI10" i="2"/>
  <c r="AYI11" i="2"/>
  <c r="AZV10" i="2"/>
  <c r="AYW9" i="2"/>
  <c r="AXX8" i="2"/>
  <c r="AZK7" i="2"/>
  <c r="AYL6" i="2"/>
  <c r="AYW10" i="2"/>
  <c r="AXX9" i="2"/>
  <c r="AZK8" i="2"/>
  <c r="AYL7" i="2"/>
  <c r="AYZ5" i="2"/>
  <c r="AXX10" i="2"/>
  <c r="AZK9" i="2"/>
  <c r="AYL8" i="2"/>
  <c r="AYZ6" i="2"/>
  <c r="AYA5" i="2"/>
  <c r="AZC10" i="2"/>
  <c r="AYD9" i="2"/>
  <c r="AZQ8" i="2"/>
  <c r="AYR7" i="2"/>
  <c r="AXS6" i="2"/>
  <c r="AZF5" i="2"/>
  <c r="AZB10" i="2"/>
  <c r="AYC9" i="2"/>
  <c r="AZP8" i="2"/>
  <c r="AYQ7" i="2"/>
  <c r="AXR6" i="2"/>
  <c r="AZE5" i="2"/>
  <c r="AXZ7" i="2"/>
  <c r="AZM6" i="2"/>
  <c r="AYN5" i="2"/>
  <c r="AYR10" i="2"/>
  <c r="AXS9" i="2"/>
  <c r="AZF8" i="2"/>
  <c r="AYG7" i="2"/>
  <c r="AZT6" i="2"/>
  <c r="AYU5" i="2"/>
  <c r="AXS10" i="2"/>
  <c r="AZF9" i="2"/>
  <c r="AYG8" i="2"/>
  <c r="AZT7" i="2"/>
  <c r="AYU6" i="2"/>
  <c r="AXV5" i="2"/>
  <c r="AXP22" i="2"/>
  <c r="AYZ21" i="2"/>
  <c r="AXR18" i="2"/>
  <c r="AYI14" i="2"/>
  <c r="AXP10" i="2"/>
  <c r="AYP22" i="2"/>
  <c r="AYU11" i="2"/>
  <c r="AXP9" i="2"/>
  <c r="AZV16" i="2"/>
  <c r="AYR22" i="2"/>
  <c r="AYP19" i="2"/>
  <c r="AXN17" i="2"/>
  <c r="AYY19" i="2"/>
  <c r="AZF16" i="2"/>
  <c r="AXX16" i="2"/>
  <c r="AYO21" i="2"/>
  <c r="AZH14" i="2"/>
  <c r="AZD18" i="2"/>
  <c r="AZN21" i="2"/>
  <c r="AYM18" i="2"/>
  <c r="AXO20" i="2"/>
  <c r="AYQ21" i="2"/>
  <c r="AYE22" i="2"/>
  <c r="AYS20" i="2"/>
  <c r="AZG18" i="2"/>
  <c r="AZU16" i="2"/>
  <c r="AYK12" i="2"/>
  <c r="AYM15" i="2"/>
  <c r="AYT19" i="2"/>
  <c r="AYI16" i="2"/>
  <c r="AYH11" i="2"/>
  <c r="AZL8" i="2"/>
  <c r="AYM9" i="2"/>
  <c r="AYB6" i="2"/>
  <c r="AYE10" i="2"/>
  <c r="AYS8" i="2"/>
  <c r="AZG6" i="2"/>
  <c r="AYR8" i="2"/>
  <c r="AZF6" i="2"/>
  <c r="AYH8" i="2"/>
  <c r="AYH9" i="2"/>
  <c r="AYV7" i="2"/>
  <c r="AXO6" i="2"/>
  <c r="AZJ22" i="2"/>
  <c r="AZK21" i="2"/>
  <c r="AYD20" i="2"/>
  <c r="AYH18" i="2"/>
  <c r="AZU17" i="2"/>
  <c r="AZO14" i="2"/>
  <c r="AZD11" i="2"/>
  <c r="AZJ16" i="2"/>
  <c r="AXM5" i="2"/>
  <c r="AXP19" i="2"/>
  <c r="AYY22" i="2"/>
  <c r="AYO20" i="2"/>
  <c r="AYU18" i="2"/>
  <c r="AXO21" i="2"/>
  <c r="AXP18" i="2"/>
  <c r="AYX22" i="2"/>
  <c r="AYW21" i="2"/>
  <c r="AYY17" i="2"/>
  <c r="AXT14" i="2"/>
  <c r="AYC22" i="2"/>
  <c r="AXW21" i="2"/>
  <c r="AYX19" i="2"/>
  <c r="AXQ17" i="2"/>
  <c r="AZD16" i="2"/>
  <c r="AYR15" i="2"/>
  <c r="AYG12" i="2"/>
  <c r="AXO5" i="2"/>
  <c r="AYP20" i="2"/>
  <c r="AXU15" i="2"/>
  <c r="AXN14" i="2"/>
  <c r="AXR22" i="2"/>
  <c r="AZV20" i="2"/>
  <c r="AYI19" i="2"/>
  <c r="AYL16" i="2"/>
  <c r="AZB20" i="2"/>
  <c r="AXO11" i="2"/>
  <c r="AZG20" i="2"/>
  <c r="AXU19" i="2"/>
  <c r="AZS18" i="2"/>
  <c r="AXU16" i="2"/>
  <c r="AYX13" i="2"/>
  <c r="AZL22" i="2"/>
  <c r="AZM21" i="2"/>
  <c r="AYG20" i="2"/>
  <c r="AYJ18" i="2"/>
  <c r="AZP14" i="2"/>
  <c r="AZE11" i="2"/>
  <c r="AXM14" i="2"/>
  <c r="AYU22" i="2"/>
  <c r="AXV21" i="2"/>
  <c r="AZI20" i="2"/>
  <c r="AYJ19" i="2"/>
  <c r="AYX17" i="2"/>
  <c r="AXY16" i="2"/>
  <c r="AZL15" i="2"/>
  <c r="AYM14" i="2"/>
  <c r="AZA12" i="2"/>
  <c r="AXR11" i="2"/>
  <c r="AZO8" i="2"/>
  <c r="AZC15" i="2"/>
  <c r="AYD14" i="2"/>
  <c r="AZQ13" i="2"/>
  <c r="AYR12" i="2"/>
  <c r="AXQ18" i="2"/>
  <c r="AZD17" i="2"/>
  <c r="AYE16" i="2"/>
  <c r="AZR15" i="2"/>
  <c r="AYS14" i="2"/>
  <c r="AXT13" i="2"/>
  <c r="AZG12" i="2"/>
  <c r="AYB11" i="2"/>
  <c r="AXX20" i="2"/>
  <c r="AZK19" i="2"/>
  <c r="AYL18" i="2"/>
  <c r="AYZ16" i="2"/>
  <c r="AYA15" i="2"/>
  <c r="AZN14" i="2"/>
  <c r="AYO13" i="2"/>
  <c r="AZC11" i="2"/>
  <c r="AYV21" i="2"/>
  <c r="AXW20" i="2"/>
  <c r="AZJ19" i="2"/>
  <c r="AYK18" i="2"/>
  <c r="AYY16" i="2"/>
  <c r="AXZ15" i="2"/>
  <c r="AZM14" i="2"/>
  <c r="AYN13" i="2"/>
  <c r="AZB11" i="2"/>
  <c r="AYG15" i="2"/>
  <c r="AZT14" i="2"/>
  <c r="AYU13" i="2"/>
  <c r="AXV12" i="2"/>
  <c r="AZI11" i="2"/>
  <c r="AYA11" i="2"/>
  <c r="AZN10" i="2"/>
  <c r="AYO9" i="2"/>
  <c r="AZC7" i="2"/>
  <c r="AYD6" i="2"/>
  <c r="AZQ5" i="2"/>
  <c r="AYO10" i="2"/>
  <c r="AZC8" i="2"/>
  <c r="AYD7" i="2"/>
  <c r="AZQ6" i="2"/>
  <c r="AYR5" i="2"/>
  <c r="AZC9" i="2"/>
  <c r="AYD8" i="2"/>
  <c r="AZQ7" i="2"/>
  <c r="AYR6" i="2"/>
  <c r="AXS5" i="2"/>
  <c r="AYU10" i="2"/>
  <c r="AXV9" i="2"/>
  <c r="AZI8" i="2"/>
  <c r="AYJ7" i="2"/>
  <c r="AYX5" i="2"/>
  <c r="AYT10" i="2"/>
  <c r="AXU9" i="2"/>
  <c r="AZH8" i="2"/>
  <c r="AYI7" i="2"/>
  <c r="AZV6" i="2"/>
  <c r="AYW5" i="2"/>
  <c r="AXR7" i="2"/>
  <c r="AZE6" i="2"/>
  <c r="AYF5" i="2"/>
  <c r="AYJ10" i="2"/>
  <c r="AYX8" i="2"/>
  <c r="AXY7" i="2"/>
  <c r="AZL6" i="2"/>
  <c r="AYM5" i="2"/>
  <c r="AYX9" i="2"/>
  <c r="AXY8" i="2"/>
  <c r="AZL7" i="2"/>
  <c r="AYM6" i="2"/>
  <c r="AZN12" i="2"/>
  <c r="AXO14" i="2"/>
  <c r="AXS22" i="2"/>
  <c r="AYK19" i="2"/>
  <c r="AYN16" i="2"/>
  <c r="AXO17" i="2"/>
  <c r="AZI22" i="2"/>
  <c r="AZI21" i="2"/>
  <c r="AXQ20" i="2"/>
  <c r="AZH20" i="2"/>
  <c r="AXX19" i="2"/>
  <c r="AZT18" i="2"/>
  <c r="AXV16" i="2"/>
  <c r="AYY13" i="2"/>
  <c r="AYW11" i="2"/>
  <c r="AXN9" i="2"/>
  <c r="AZV22" i="2"/>
  <c r="AYT20" i="2"/>
  <c r="AZC18" i="2"/>
  <c r="AXR13" i="2"/>
  <c r="AXP5" i="2"/>
  <c r="AZB22" i="2"/>
  <c r="AZA21" i="2"/>
  <c r="AXS20" i="2"/>
  <c r="AXT18" i="2"/>
  <c r="AZG17" i="2"/>
  <c r="AYJ14" i="2"/>
  <c r="AXM12" i="2"/>
  <c r="AYM22" i="2"/>
  <c r="AZA20" i="2"/>
  <c r="AYB19" i="2"/>
  <c r="AZO18" i="2"/>
  <c r="AYP17" i="2"/>
  <c r="AXQ16" i="2"/>
  <c r="AZD15" i="2"/>
  <c r="AYE14" i="2"/>
  <c r="AZR13" i="2"/>
  <c r="AYS12" i="2"/>
  <c r="AYU15" i="2"/>
  <c r="AXV14" i="2"/>
  <c r="AZI13" i="2"/>
  <c r="AYJ12" i="2"/>
  <c r="AZU18" i="2"/>
  <c r="AYV17" i="2"/>
  <c r="AXW16" i="2"/>
  <c r="AZJ15" i="2"/>
  <c r="AYK14" i="2"/>
  <c r="AYY12" i="2"/>
  <c r="AYY8" i="2"/>
  <c r="AZC19" i="2"/>
  <c r="AYD18" i="2"/>
  <c r="AZQ17" i="2"/>
  <c r="AYR16" i="2"/>
  <c r="AXS15" i="2"/>
  <c r="AZF14" i="2"/>
  <c r="AYG13" i="2"/>
  <c r="AZT12" i="2"/>
  <c r="AYT11" i="2"/>
  <c r="AYZ9" i="2"/>
  <c r="AYN21" i="2"/>
  <c r="AZB19" i="2"/>
  <c r="AYC18" i="2"/>
  <c r="AZP17" i="2"/>
  <c r="AYQ16" i="2"/>
  <c r="AXR15" i="2"/>
  <c r="AZE14" i="2"/>
  <c r="AYF13" i="2"/>
  <c r="AZS12" i="2"/>
  <c r="AYS11" i="2"/>
  <c r="AYR9" i="2"/>
  <c r="AXY15" i="2"/>
  <c r="AZL14" i="2"/>
  <c r="AYM13" i="2"/>
  <c r="AZA11" i="2"/>
  <c r="AXS11" i="2"/>
  <c r="AZF10" i="2"/>
  <c r="AYG9" i="2"/>
  <c r="AZT8" i="2"/>
  <c r="AYU7" i="2"/>
  <c r="AXV6" i="2"/>
  <c r="AZI5" i="2"/>
  <c r="AYG10" i="2"/>
  <c r="AZT9" i="2"/>
  <c r="AYU8" i="2"/>
  <c r="AXV7" i="2"/>
  <c r="AZI6" i="2"/>
  <c r="AYJ5" i="2"/>
  <c r="AZT10" i="2"/>
  <c r="AYU9" i="2"/>
  <c r="AXV8" i="2"/>
  <c r="AZI7" i="2"/>
  <c r="AYJ6" i="2"/>
  <c r="AYM10" i="2"/>
  <c r="AZA8" i="2"/>
  <c r="AYB7" i="2"/>
  <c r="AZO6" i="2"/>
  <c r="AYP5" i="2"/>
  <c r="AYL10" i="2"/>
  <c r="AYZ8" i="2"/>
  <c r="AYA7" i="2"/>
  <c r="AZN6" i="2"/>
  <c r="AYO5" i="2"/>
  <c r="AZV7" i="2"/>
  <c r="AYW6" i="2"/>
  <c r="AXX5" i="2"/>
  <c r="AYB10" i="2"/>
  <c r="AZO9" i="2"/>
  <c r="AYP8" i="2"/>
  <c r="AXQ7" i="2"/>
  <c r="AZD6" i="2"/>
  <c r="AYE5" i="2"/>
  <c r="AZO10" i="2"/>
  <c r="AYP9" i="2"/>
  <c r="AXQ8" i="2"/>
  <c r="AZD7" i="2"/>
  <c r="AYE6" i="2"/>
  <c r="AZR5" i="2"/>
  <c r="AXK9" i="2"/>
  <c r="APU9" i="2"/>
  <c r="AXK16" i="2"/>
  <c r="APU16" i="2"/>
  <c r="AXK19" i="2"/>
  <c r="APU19" i="2"/>
  <c r="AXK22" i="2"/>
  <c r="APU22" i="2"/>
  <c r="AXK6" i="2"/>
  <c r="APU6" i="2"/>
  <c r="AXK13" i="2"/>
  <c r="APU13" i="2"/>
  <c r="AXK12" i="2"/>
  <c r="APU12" i="2"/>
  <c r="AXK15" i="2"/>
  <c r="APU15" i="2"/>
  <c r="AXK18" i="2"/>
  <c r="APU18" i="2"/>
  <c r="AXK8" i="2"/>
  <c r="APU8" i="2"/>
  <c r="AXK11" i="2"/>
  <c r="APU11" i="2"/>
  <c r="AXK14" i="2"/>
  <c r="APU14" i="2"/>
  <c r="AXK17" i="2"/>
  <c r="APU17" i="2"/>
  <c r="AXK20" i="2"/>
  <c r="APU20" i="2"/>
  <c r="AXK5" i="2"/>
  <c r="AXK7" i="2"/>
  <c r="APU7" i="2"/>
  <c r="AXK10" i="2"/>
  <c r="APU10" i="2"/>
  <c r="AXK21" i="2"/>
  <c r="CFR21" i="2" l="1"/>
  <c r="CCX20" i="2"/>
  <c r="CGJ5" i="2"/>
  <c r="BWR18" i="2"/>
  <c r="CGB17" i="2"/>
  <c r="BVM17" i="2"/>
  <c r="CFX14" i="2"/>
  <c r="CDK10" i="2"/>
  <c r="CCR9" i="2"/>
  <c r="CFA22" i="2"/>
  <c r="CGE19" i="2"/>
  <c r="CAX5" i="2"/>
  <c r="BUW6" i="2"/>
  <c r="CGN9" i="2"/>
  <c r="BWG14" i="2"/>
  <c r="CFZ16" i="2"/>
  <c r="BWA20" i="2"/>
  <c r="CEW9" i="2"/>
  <c r="BVT8" i="2"/>
  <c r="CGC14" i="2"/>
  <c r="CFQ20" i="2"/>
  <c r="CDR6" i="2"/>
  <c r="CCW17" i="2"/>
  <c r="CEY9" i="2"/>
  <c r="CBB19" i="2"/>
  <c r="CFE7" i="2"/>
  <c r="CFZ17" i="2"/>
  <c r="CDE8" i="2"/>
  <c r="CAT6" i="2"/>
  <c r="BVB22" i="2"/>
  <c r="CEX12" i="2"/>
  <c r="CGB18" i="2"/>
  <c r="CGU12" i="2"/>
  <c r="CGX5" i="2"/>
  <c r="BUU16" i="2"/>
  <c r="CDA21" i="2"/>
  <c r="CFB10" i="2"/>
  <c r="BWV12" i="2"/>
  <c r="CBW9" i="2"/>
  <c r="CEA15" i="2"/>
  <c r="CEV21" i="2"/>
  <c r="BVC12" i="2"/>
  <c r="CAC6" i="2"/>
  <c r="CCQ6" i="2"/>
  <c r="CGU18" i="2"/>
  <c r="CES6" i="2"/>
  <c r="CFV7" i="2"/>
  <c r="CDW17" i="2"/>
  <c r="BUZ6" i="2"/>
  <c r="CFQ12" i="2"/>
  <c r="CEV19" i="2"/>
  <c r="CFI9" i="2"/>
  <c r="CAV15" i="2"/>
  <c r="CBB20" i="2"/>
  <c r="CAM6" i="2"/>
  <c r="CAI19" i="2"/>
  <c r="CGG21" i="2"/>
  <c r="CFU16" i="2"/>
  <c r="BZT10" i="2"/>
  <c r="CGK12" i="2"/>
  <c r="BVR6" i="2"/>
  <c r="CGK16" i="2"/>
  <c r="CAM13" i="2"/>
  <c r="CEV14" i="2"/>
  <c r="BVL5" i="2"/>
  <c r="BUZ13" i="2"/>
  <c r="BZS11" i="2"/>
  <c r="CFU11" i="2"/>
  <c r="BZY11" i="2"/>
  <c r="CGW6" i="2"/>
  <c r="CGR6" i="2"/>
  <c r="CFX13" i="2"/>
  <c r="BZR9" i="2"/>
  <c r="BVJ8" i="2"/>
  <c r="BVK17" i="2"/>
  <c r="CCG20" i="2"/>
  <c r="CGK5" i="2"/>
  <c r="CFB6" i="2"/>
  <c r="BWB8" i="2"/>
  <c r="CFY8" i="2"/>
  <c r="CGY22" i="2"/>
  <c r="CBR7" i="2"/>
  <c r="CGY5" i="2"/>
  <c r="CEU21" i="2"/>
  <c r="BVU12" i="2"/>
  <c r="CFY16" i="2"/>
  <c r="CFN19" i="2"/>
  <c r="BVZ10" i="2"/>
  <c r="BWM22" i="2"/>
  <c r="CGF7" i="2"/>
  <c r="BVO20" i="2"/>
  <c r="BVC7" i="2"/>
  <c r="CGC13" i="2"/>
  <c r="CEE15" i="2"/>
  <c r="CFY19" i="2"/>
  <c r="CGY12" i="2"/>
  <c r="CGY20" i="2"/>
  <c r="CGM19" i="2"/>
  <c r="CEL19" i="2"/>
  <c r="BWG19" i="2"/>
  <c r="CBC9" i="2"/>
  <c r="CFN18" i="2"/>
  <c r="CGU15" i="2"/>
  <c r="CFL19" i="2"/>
  <c r="CBA14" i="2"/>
  <c r="CGS20" i="2"/>
  <c r="CAD10" i="2"/>
  <c r="CDF12" i="2"/>
  <c r="BVH18" i="2"/>
  <c r="CAV13" i="2"/>
  <c r="CEL21" i="2"/>
  <c r="BVW11" i="2"/>
  <c r="CFD8" i="2"/>
  <c r="BUZ21" i="2"/>
  <c r="CGE20" i="2"/>
  <c r="CGU20" i="2"/>
  <c r="CGR16" i="2"/>
  <c r="CBL18" i="2"/>
  <c r="CGY17" i="2"/>
  <c r="CGY6" i="2"/>
  <c r="CCP13" i="2"/>
  <c r="CFF8" i="2"/>
  <c r="CDH10" i="2"/>
  <c r="CGE10" i="2"/>
  <c r="CGW8" i="2"/>
  <c r="CDX15" i="2"/>
  <c r="BVH15" i="2"/>
  <c r="BZR8" i="2"/>
  <c r="CAM22" i="2"/>
  <c r="CGA11" i="2"/>
  <c r="CFS9" i="2"/>
  <c r="BVB19" i="2"/>
  <c r="BZW13" i="2"/>
  <c r="CEW7" i="2"/>
  <c r="CEA19" i="2"/>
  <c r="BVO15" i="2"/>
  <c r="CDZ15" i="2"/>
  <c r="CGU21" i="2"/>
  <c r="BVA15" i="2"/>
  <c r="CFW13" i="2"/>
  <c r="CEX19" i="2"/>
  <c r="BUU11" i="2"/>
  <c r="CCL6" i="2"/>
  <c r="CFT9" i="2"/>
  <c r="BZX18" i="2"/>
  <c r="BWO14" i="2"/>
  <c r="CFP10" i="2"/>
  <c r="CFA19" i="2"/>
  <c r="CBP17" i="2"/>
  <c r="CGT19" i="2"/>
  <c r="BVH16" i="2"/>
  <c r="BWW14" i="2"/>
  <c r="CDS22" i="2"/>
  <c r="BVS6" i="2"/>
  <c r="BVV14" i="2"/>
  <c r="CGT20" i="2"/>
  <c r="BWS15" i="2"/>
  <c r="BZV13" i="2"/>
  <c r="CBI10" i="2"/>
  <c r="CGT15" i="2"/>
  <c r="CEY12" i="2"/>
  <c r="CFN22" i="2"/>
  <c r="CFJ19" i="2"/>
  <c r="CFM14" i="2"/>
  <c r="CFF12" i="2"/>
  <c r="CEX10" i="2"/>
  <c r="CFZ11" i="2"/>
  <c r="CCU13" i="2"/>
  <c r="BZW12" i="2"/>
  <c r="CGN18" i="2"/>
  <c r="CEE19" i="2"/>
  <c r="CDW12" i="2"/>
  <c r="BZU22" i="2"/>
  <c r="BWI21" i="2"/>
  <c r="CFK15" i="2"/>
  <c r="CFV10" i="2"/>
  <c r="BWI6" i="2"/>
  <c r="BWH17" i="2"/>
  <c r="CEC5" i="2"/>
  <c r="BUR21" i="2"/>
  <c r="CER5" i="2"/>
  <c r="BVF5" i="2"/>
  <c r="CEB5" i="2"/>
  <c r="CEF9" i="2"/>
  <c r="CGC7" i="2"/>
  <c r="BUY14" i="2"/>
  <c r="CFW18" i="2"/>
  <c r="CEW21" i="2"/>
  <c r="BVK16" i="2"/>
  <c r="BVU7" i="2"/>
  <c r="CGJ9" i="2"/>
  <c r="CDL15" i="2"/>
  <c r="CBU16" i="2"/>
  <c r="CGB12" i="2"/>
  <c r="CEY15" i="2"/>
  <c r="CAE19" i="2"/>
  <c r="CFQ22" i="2"/>
  <c r="CGE11" i="2"/>
  <c r="CGF5" i="2"/>
  <c r="BVY7" i="2"/>
  <c r="CDA5" i="2"/>
  <c r="CFS17" i="2"/>
  <c r="CGE15" i="2"/>
  <c r="CDY15" i="2"/>
  <c r="CEH6" i="2"/>
  <c r="CGA13" i="2"/>
  <c r="CAY17" i="2"/>
  <c r="CDB8" i="2"/>
  <c r="CGJ16" i="2"/>
  <c r="BUR6" i="2"/>
  <c r="CGA21" i="2"/>
  <c r="CGH12" i="2"/>
  <c r="CGA18" i="2"/>
  <c r="BVF11" i="2"/>
  <c r="CCQ16" i="2"/>
  <c r="CCZ11" i="2"/>
  <c r="BWS22" i="2"/>
  <c r="CGL13" i="2"/>
  <c r="BVM7" i="2"/>
  <c r="CFR7" i="2"/>
  <c r="CFY9" i="2"/>
  <c r="CFU20" i="2"/>
  <c r="BWP13" i="2"/>
  <c r="BVU19" i="2"/>
  <c r="CBA22" i="2"/>
  <c r="BVF13" i="2"/>
  <c r="CFH8" i="2"/>
  <c r="CGR14" i="2"/>
  <c r="CAM10" i="2"/>
  <c r="CGR5" i="2"/>
  <c r="CBY15" i="2"/>
  <c r="CER12" i="2"/>
  <c r="CGB6" i="2"/>
  <c r="CER13" i="2"/>
  <c r="CGT16" i="2"/>
  <c r="CFG7" i="2"/>
  <c r="CET19" i="2"/>
  <c r="BWE12" i="2"/>
  <c r="CFB12" i="2"/>
  <c r="CET11" i="2"/>
  <c r="CFN8" i="2"/>
  <c r="CFJ14" i="2"/>
  <c r="CDH22" i="2"/>
  <c r="CFD21" i="2"/>
  <c r="BVW22" i="2"/>
  <c r="BUW14" i="2"/>
  <c r="CFL21" i="2"/>
  <c r="BVH6" i="2"/>
  <c r="CFL14" i="2"/>
  <c r="CGB5" i="2"/>
  <c r="CGD12" i="2"/>
  <c r="CGJ15" i="2"/>
  <c r="CGI13" i="2"/>
  <c r="CGP19" i="2"/>
  <c r="CEV12" i="2"/>
  <c r="BVH19" i="2"/>
  <c r="CBT6" i="2"/>
  <c r="CFJ10" i="2"/>
  <c r="CGR17" i="2"/>
  <c r="BVO18" i="2"/>
  <c r="CAN16" i="2"/>
  <c r="CGG15" i="2"/>
  <c r="CFE21" i="2"/>
  <c r="CFN13" i="2"/>
  <c r="BWX18" i="2"/>
  <c r="CBE17" i="2"/>
  <c r="CDE16" i="2"/>
  <c r="CGO22" i="2"/>
  <c r="CAT14" i="2"/>
  <c r="CGC21" i="2"/>
  <c r="CCM16" i="2"/>
  <c r="CGQ19" i="2"/>
  <c r="BVQ14" i="2"/>
  <c r="CFK22" i="2"/>
  <c r="BVL10" i="2"/>
  <c r="CFG13" i="2"/>
  <c r="CFR15" i="2"/>
  <c r="CDB21" i="2"/>
  <c r="CFS16" i="2"/>
  <c r="CEU19" i="2"/>
  <c r="BWP10" i="2"/>
  <c r="CFL15" i="2"/>
  <c r="CBH20" i="2"/>
  <c r="CGD5" i="2"/>
  <c r="CFT22" i="2"/>
  <c r="BWT11" i="2"/>
  <c r="CBI14" i="2"/>
  <c r="CER18" i="2"/>
  <c r="CED11" i="2"/>
  <c r="CFG5" i="2"/>
  <c r="CFU21" i="2"/>
  <c r="BZR22" i="2"/>
  <c r="BZS21" i="2"/>
  <c r="BUR11" i="2"/>
  <c r="CEY8" i="2"/>
  <c r="CGO18" i="2"/>
  <c r="CBF10" i="2"/>
  <c r="CFF19" i="2"/>
  <c r="CEY20" i="2"/>
  <c r="CGB14" i="2"/>
  <c r="CBG12" i="2"/>
  <c r="CDR22" i="2"/>
  <c r="CFD12" i="2"/>
  <c r="CFP11" i="2"/>
  <c r="CFB18" i="2"/>
  <c r="CFO17" i="2"/>
  <c r="CFQ13" i="2"/>
  <c r="CCX19" i="2"/>
  <c r="CEC14" i="2"/>
  <c r="CFJ18" i="2"/>
  <c r="CFV17" i="2"/>
  <c r="CBW7" i="2"/>
  <c r="CDK6" i="2"/>
  <c r="BVP20" i="2"/>
  <c r="CGH14" i="2"/>
  <c r="CGI8" i="2"/>
  <c r="CGW10" i="2"/>
  <c r="CGR20" i="2"/>
  <c r="CFP17" i="2"/>
  <c r="BWT22" i="2"/>
  <c r="BWS13" i="2"/>
  <c r="CDG18" i="2"/>
  <c r="CCI15" i="2"/>
  <c r="BWF19" i="2"/>
  <c r="CFX9" i="2"/>
  <c r="BWK7" i="2"/>
  <c r="BWV18" i="2"/>
  <c r="CFJ7" i="2"/>
  <c r="CFP8" i="2"/>
  <c r="BVW17" i="2"/>
  <c r="CFW12" i="2"/>
  <c r="BVG15" i="2"/>
  <c r="CEK13" i="2"/>
  <c r="CGS16" i="2"/>
  <c r="CGP6" i="2"/>
  <c r="CAY12" i="2"/>
  <c r="CFL6" i="2"/>
  <c r="CFQ5" i="2"/>
  <c r="CFL11" i="2"/>
  <c r="CFA17" i="2"/>
  <c r="CFS7" i="2"/>
  <c r="CFO13" i="2"/>
  <c r="CFC19" i="2"/>
  <c r="BWS18" i="2"/>
  <c r="CBL5" i="2"/>
  <c r="CBK11" i="2"/>
  <c r="CGX22" i="2"/>
  <c r="CFY21" i="2"/>
  <c r="BWK14" i="2"/>
  <c r="CBD8" i="2"/>
  <c r="CFO10" i="2"/>
  <c r="BWB11" i="2"/>
  <c r="CEX5" i="2"/>
  <c r="CAI18" i="2"/>
  <c r="CAO19" i="2"/>
  <c r="CFZ6" i="2"/>
  <c r="CBO8" i="2"/>
  <c r="BWX17" i="2"/>
  <c r="CGK19" i="2"/>
  <c r="BUS17" i="2"/>
  <c r="BVL22" i="2"/>
  <c r="CFK6" i="2"/>
  <c r="BVE6" i="2"/>
  <c r="CGE21" i="2"/>
  <c r="CBI22" i="2"/>
  <c r="CGL16" i="2"/>
  <c r="CDS6" i="2"/>
  <c r="CGU11" i="2"/>
  <c r="CGL14" i="2"/>
  <c r="BUT16" i="2"/>
  <c r="CDQ6" i="2"/>
  <c r="CET12" i="2"/>
  <c r="BVM15" i="2"/>
  <c r="CFU17" i="2"/>
  <c r="CCJ20" i="2"/>
  <c r="BVD15" i="2"/>
  <c r="CDP22" i="2"/>
  <c r="CGW5" i="2"/>
  <c r="CDN6" i="2"/>
  <c r="BVH14" i="2"/>
  <c r="CGA19" i="2"/>
  <c r="CGM12" i="2"/>
  <c r="CFN7" i="2"/>
  <c r="CBF18" i="2"/>
  <c r="CBQ6" i="2"/>
  <c r="CFU6" i="2"/>
  <c r="CFG12" i="2"/>
  <c r="BWP16" i="2"/>
  <c r="CGN20" i="2"/>
  <c r="CGK20" i="2"/>
  <c r="CGO6" i="2"/>
  <c r="BVF15" i="2"/>
  <c r="CGG16" i="2"/>
  <c r="BWX11" i="2"/>
  <c r="CFA5" i="2"/>
  <c r="CAU13" i="2"/>
  <c r="BVA8" i="2"/>
  <c r="CFE14" i="2"/>
  <c r="BZU20" i="2"/>
  <c r="CCW21" i="2"/>
  <c r="CGH5" i="2"/>
  <c r="CFQ6" i="2"/>
  <c r="BWI17" i="2"/>
  <c r="CCI16" i="2"/>
  <c r="CFM18" i="2"/>
  <c r="CGX6" i="2"/>
  <c r="CGM8" i="2"/>
  <c r="CGW20" i="2"/>
  <c r="BWP7" i="2"/>
  <c r="CFP7" i="2"/>
  <c r="BVG17" i="2"/>
  <c r="BUS19" i="2"/>
  <c r="BWI19" i="2"/>
  <c r="CFA14" i="2"/>
  <c r="CEV5" i="2"/>
  <c r="CES15" i="2"/>
  <c r="CEW16" i="2"/>
  <c r="BVQ8" i="2"/>
  <c r="BWH16" i="2"/>
  <c r="CGI11" i="2"/>
  <c r="CEU12" i="2"/>
  <c r="CEU9" i="2"/>
  <c r="BVD14" i="2"/>
  <c r="BUS8" i="2"/>
  <c r="BVW9" i="2"/>
  <c r="BVX19" i="2"/>
  <c r="CFM19" i="2"/>
  <c r="CGH19" i="2"/>
  <c r="CES9" i="2"/>
  <c r="CGE16" i="2"/>
  <c r="CGP12" i="2"/>
  <c r="CFI11" i="2"/>
  <c r="CFJ16" i="2"/>
  <c r="CBC15" i="2"/>
  <c r="CFG22" i="2"/>
  <c r="CDE5" i="2"/>
  <c r="CFI15" i="2"/>
  <c r="BVM16" i="2"/>
  <c r="CET15" i="2"/>
  <c r="BVX22" i="2"/>
  <c r="CEX21" i="2"/>
  <c r="CEL16" i="2"/>
  <c r="CFQ15" i="2"/>
  <c r="CAO16" i="2"/>
  <c r="CFN20" i="2"/>
  <c r="CFE11" i="2"/>
  <c r="CFC22" i="2"/>
  <c r="CFP5" i="2"/>
  <c r="BWA15" i="2"/>
  <c r="CGK17" i="2"/>
  <c r="CDT5" i="2"/>
  <c r="CFI20" i="2"/>
  <c r="CAE5" i="2"/>
  <c r="CGD18" i="2"/>
  <c r="BWK8" i="2"/>
  <c r="BWJ7" i="2"/>
  <c r="BUV10" i="2"/>
  <c r="CDF18" i="2"/>
  <c r="BWY10" i="2"/>
  <c r="CGM11" i="2"/>
  <c r="CFB15" i="2"/>
  <c r="CGR12" i="2"/>
  <c r="CAY5" i="2"/>
  <c r="CGL20" i="2"/>
  <c r="CHA8" i="2"/>
  <c r="CCA5" i="2"/>
  <c r="CEY7" i="2"/>
  <c r="CFI6" i="2"/>
  <c r="BUW11" i="2"/>
  <c r="CFJ22" i="2"/>
  <c r="CFY20" i="2"/>
  <c r="BVB21" i="2"/>
  <c r="CCZ12" i="2"/>
  <c r="CGC19" i="2"/>
  <c r="CEV22" i="2"/>
  <c r="CFG9" i="2"/>
  <c r="CCV17" i="2"/>
  <c r="CBK22" i="2"/>
  <c r="CFS22" i="2"/>
  <c r="CGD9" i="2"/>
  <c r="CFK13" i="2"/>
  <c r="BZY16" i="2"/>
  <c r="CES14" i="2"/>
  <c r="BWH9" i="2"/>
  <c r="CAC11" i="2"/>
  <c r="BVX8" i="2"/>
  <c r="BVI16" i="2"/>
  <c r="BWN11" i="2"/>
  <c r="CEX7" i="2"/>
  <c r="CEZ18" i="2"/>
  <c r="BWF17" i="2"/>
  <c r="CEW17" i="2"/>
  <c r="CGH7" i="2"/>
  <c r="CCU5" i="2"/>
  <c r="BUZ7" i="2"/>
  <c r="CEV20" i="2"/>
  <c r="CBK18" i="2"/>
  <c r="BVP14" i="2"/>
  <c r="CGX9" i="2"/>
  <c r="CED17" i="2"/>
  <c r="CBA16" i="2"/>
  <c r="CFF10" i="2"/>
  <c r="CGD20" i="2"/>
  <c r="BWE9" i="2"/>
  <c r="CFQ21" i="2"/>
  <c r="CGJ10" i="2"/>
  <c r="CFV18" i="2"/>
  <c r="CGJ18" i="2"/>
  <c r="BWJ11" i="2"/>
  <c r="CFL7" i="2"/>
  <c r="BVE15" i="2"/>
  <c r="CFT19" i="2"/>
  <c r="CBL11" i="2"/>
  <c r="CDO7" i="2"/>
  <c r="BVK9" i="2"/>
  <c r="CFK11" i="2"/>
  <c r="CES7" i="2"/>
  <c r="CAC14" i="2"/>
  <c r="CAH17" i="2"/>
  <c r="CGC20" i="2"/>
  <c r="BWV11" i="2"/>
  <c r="CGV10" i="2"/>
  <c r="CDM19" i="2"/>
  <c r="CFG18" i="2"/>
  <c r="CDY19" i="2"/>
  <c r="CCR8" i="2"/>
  <c r="BUW10" i="2"/>
  <c r="CGB22" i="2"/>
  <c r="CDP12" i="2"/>
  <c r="CEW22" i="2"/>
  <c r="CFV11" i="2"/>
  <c r="CDK17" i="2"/>
  <c r="CDO15" i="2"/>
  <c r="CGG22" i="2"/>
  <c r="CGG6" i="2"/>
  <c r="CEV17" i="2"/>
  <c r="CFA20" i="2"/>
  <c r="CEI21" i="2"/>
  <c r="BZT9" i="2"/>
  <c r="BUT6" i="2"/>
  <c r="CGM18" i="2"/>
  <c r="CCQ11" i="2"/>
  <c r="CFN15" i="2"/>
  <c r="CFE20" i="2"/>
  <c r="CGK13" i="2"/>
  <c r="CEF5" i="2"/>
  <c r="CFS21" i="2"/>
  <c r="CES20" i="2"/>
  <c r="CFM21" i="2"/>
  <c r="CBG8" i="2"/>
  <c r="BZT8" i="2"/>
  <c r="BVI10" i="2"/>
  <c r="CDG21" i="2"/>
  <c r="CFS19" i="2"/>
  <c r="CGV15" i="2"/>
  <c r="CBU13" i="2"/>
  <c r="CFH7" i="2"/>
  <c r="CAI8" i="2"/>
  <c r="CFV21" i="2"/>
  <c r="CBT5" i="2"/>
  <c r="CFE16" i="2"/>
  <c r="CGO16" i="2"/>
  <c r="BVA10" i="2"/>
  <c r="CDJ6" i="2"/>
  <c r="CBF21" i="2"/>
  <c r="CCK22" i="2"/>
  <c r="CFB20" i="2"/>
  <c r="CGN21" i="2"/>
  <c r="CET14" i="2"/>
  <c r="CGK6" i="2"/>
  <c r="BWG20" i="2"/>
  <c r="CFI14" i="2"/>
  <c r="CAI7" i="2"/>
  <c r="CEY13" i="2"/>
  <c r="CGB21" i="2"/>
  <c r="CGS14" i="2"/>
  <c r="CDU8" i="2"/>
  <c r="CFZ18" i="2"/>
  <c r="BUZ19" i="2"/>
  <c r="BWH15" i="2"/>
  <c r="CGW15" i="2"/>
  <c r="CBA7" i="2"/>
  <c r="CFW15" i="2"/>
  <c r="CDQ22" i="2"/>
  <c r="CBX12" i="2"/>
  <c r="CFT13" i="2"/>
  <c r="CGS6" i="2"/>
  <c r="BXA16" i="2"/>
  <c r="CEO11" i="2"/>
  <c r="CHB9" i="2"/>
  <c r="CEG10" i="2"/>
  <c r="CFT5" i="2"/>
  <c r="CAX11" i="2"/>
  <c r="CCB10" i="2"/>
  <c r="CFU9" i="2"/>
  <c r="BVO6" i="2"/>
  <c r="CFW16" i="2"/>
  <c r="BWL17" i="2"/>
  <c r="CGY9" i="2"/>
  <c r="CFL9" i="2"/>
  <c r="CDM8" i="2"/>
  <c r="CGF8" i="2"/>
  <c r="CAC5" i="2"/>
  <c r="CFR22" i="2"/>
  <c r="CFO12" i="2"/>
  <c r="BWN7" i="2"/>
  <c r="CFA7" i="2"/>
  <c r="CFO14" i="2"/>
  <c r="CBN13" i="2"/>
  <c r="CCK15" i="2"/>
  <c r="BWV17" i="2"/>
  <c r="CHA6" i="2"/>
  <c r="CGK10" i="2"/>
  <c r="CEN14" i="2"/>
  <c r="BWZ22" i="2"/>
  <c r="CHA21" i="2"/>
  <c r="CCB18" i="2"/>
  <c r="BWZ8" i="2"/>
  <c r="CEO19" i="2"/>
  <c r="CEN10" i="2"/>
  <c r="CCB6" i="2"/>
  <c r="CHA20" i="2"/>
  <c r="CGE8" i="2"/>
  <c r="CBN5" i="2"/>
  <c r="CGH18" i="2"/>
  <c r="CGJ14" i="2"/>
  <c r="CBO15" i="2"/>
  <c r="CCA12" i="2"/>
  <c r="CFH21" i="2"/>
  <c r="CBF9" i="2"/>
  <c r="BVR14" i="2"/>
  <c r="CFH12" i="2"/>
  <c r="CGW13" i="2"/>
  <c r="BWL10" i="2"/>
  <c r="CGK9" i="2"/>
  <c r="CED12" i="2"/>
  <c r="CGI12" i="2"/>
  <c r="BVC8" i="2"/>
  <c r="CFJ11" i="2"/>
  <c r="CFW14" i="2"/>
  <c r="CEW18" i="2"/>
  <c r="CAS8" i="2"/>
  <c r="CGS11" i="2"/>
  <c r="CHB17" i="2"/>
  <c r="BUS18" i="2"/>
  <c r="BWJ13" i="2"/>
  <c r="CFL12" i="2"/>
  <c r="CBC16" i="2"/>
  <c r="BVE18" i="2"/>
  <c r="CAH9" i="2"/>
  <c r="CAT7" i="2"/>
  <c r="CFF14" i="2"/>
  <c r="CGQ5" i="2"/>
  <c r="BVS20" i="2"/>
  <c r="CGV13" i="2"/>
  <c r="CBV16" i="2"/>
  <c r="CAG6" i="2"/>
  <c r="BZY22" i="2"/>
  <c r="BWO10" i="2"/>
  <c r="CCM5" i="2"/>
  <c r="CBM5" i="2"/>
  <c r="CBQ10" i="2"/>
  <c r="CFK12" i="2"/>
  <c r="CEZ10" i="2"/>
  <c r="CAQ19" i="2"/>
  <c r="CBA10" i="2"/>
  <c r="CFN9" i="2"/>
  <c r="BVD17" i="2"/>
  <c r="BVU5" i="2"/>
  <c r="BVY13" i="2"/>
  <c r="CEZ12" i="2"/>
  <c r="CBN17" i="2"/>
  <c r="CEG17" i="2"/>
  <c r="CDW20" i="2"/>
  <c r="CFS5" i="2"/>
  <c r="CGQ9" i="2"/>
  <c r="BUU7" i="2"/>
  <c r="CGG10" i="2"/>
  <c r="CFT12" i="2"/>
  <c r="BUR19" i="2"/>
  <c r="CGL12" i="2"/>
  <c r="CFA6" i="2"/>
  <c r="CGE5" i="2"/>
  <c r="CDB22" i="2"/>
  <c r="CED20" i="2"/>
  <c r="CGD11" i="2"/>
  <c r="CBY8" i="2"/>
  <c r="CGX15" i="2"/>
  <c r="CGG13" i="2"/>
  <c r="CFP16" i="2"/>
  <c r="BUY10" i="2"/>
  <c r="CFN6" i="2"/>
  <c r="CGJ8" i="2"/>
  <c r="CBR9" i="2"/>
  <c r="CAD20" i="2"/>
  <c r="CBX7" i="2"/>
  <c r="CFP9" i="2"/>
  <c r="CGS8" i="2"/>
  <c r="CGN12" i="2"/>
  <c r="BWQ21" i="2"/>
  <c r="CCS22" i="2"/>
  <c r="BZZ22" i="2"/>
  <c r="CFB11" i="2"/>
  <c r="CFY6" i="2"/>
  <c r="CGF16" i="2"/>
  <c r="BWE14" i="2"/>
  <c r="CET17" i="2"/>
  <c r="CFP21" i="2"/>
  <c r="CAL13" i="2"/>
  <c r="CFQ16" i="2"/>
  <c r="BVP15" i="2"/>
  <c r="BWN6" i="2"/>
  <c r="BWR22" i="2"/>
  <c r="CGJ19" i="2"/>
  <c r="CGM10" i="2"/>
  <c r="CBM7" i="2"/>
  <c r="BUR15" i="2"/>
  <c r="CEJ21" i="2"/>
  <c r="CGL9" i="2"/>
  <c r="CGM13" i="2"/>
  <c r="CFB17" i="2"/>
  <c r="BWT21" i="2"/>
  <c r="CAS10" i="2"/>
  <c r="CER20" i="2"/>
  <c r="BVE22" i="2"/>
  <c r="BVC17" i="2"/>
  <c r="CFY14" i="2"/>
  <c r="CEW8" i="2"/>
  <c r="CFK18" i="2"/>
  <c r="CFJ12" i="2"/>
  <c r="CAL20" i="2"/>
  <c r="CDM7" i="2"/>
  <c r="CAB9" i="2"/>
  <c r="CFO5" i="2"/>
  <c r="CGM9" i="2"/>
  <c r="CGC10" i="2"/>
  <c r="BVB7" i="2"/>
  <c r="CAR20" i="2"/>
  <c r="BWI5" i="2"/>
  <c r="CGT13" i="2"/>
  <c r="CFN12" i="2"/>
  <c r="CGU10" i="2"/>
  <c r="CFK7" i="2"/>
  <c r="CGU9" i="2"/>
  <c r="CEM13" i="2"/>
  <c r="CHB7" i="2"/>
  <c r="CBZ15" i="2"/>
  <c r="CFO7" i="2"/>
  <c r="CGC8" i="2"/>
  <c r="BWN22" i="2"/>
  <c r="CEV18" i="2"/>
  <c r="BZR7" i="2"/>
  <c r="CGU14" i="2"/>
  <c r="CGU7" i="2"/>
  <c r="CGH13" i="2"/>
  <c r="CEU13" i="2"/>
  <c r="CDC18" i="2"/>
  <c r="BVW10" i="2"/>
  <c r="CBD19" i="2"/>
  <c r="BVP19" i="2"/>
  <c r="CGT8" i="2"/>
  <c r="CFC16" i="2"/>
  <c r="CEH22" i="2"/>
  <c r="BVQ7" i="2"/>
  <c r="CBP21" i="2"/>
  <c r="BWO19" i="2"/>
  <c r="CCA7" i="2"/>
  <c r="BUZ15" i="2"/>
  <c r="BVH22" i="2"/>
  <c r="CFP22" i="2"/>
  <c r="CFM9" i="2"/>
  <c r="CAW8" i="2"/>
  <c r="CFD7" i="2"/>
  <c r="CBA5" i="2"/>
  <c r="BUU17" i="2"/>
  <c r="BZY18" i="2"/>
  <c r="CCY8" i="2"/>
  <c r="CGX19" i="2"/>
  <c r="CGQ15" i="2"/>
  <c r="CFV16" i="2"/>
  <c r="BZS5" i="2"/>
  <c r="CEY17" i="2"/>
  <c r="CCV12" i="2"/>
  <c r="CFK10" i="2"/>
  <c r="CEX9" i="2"/>
  <c r="CDP18" i="2"/>
  <c r="CDT11" i="2"/>
  <c r="CGS17" i="2"/>
  <c r="CAY10" i="2"/>
  <c r="CEX6" i="2"/>
  <c r="CGM14" i="2"/>
  <c r="CBI16" i="2"/>
  <c r="CDV20" i="2"/>
  <c r="CBL6" i="2"/>
  <c r="CBT14" i="2"/>
  <c r="CGQ18" i="2"/>
  <c r="CDK21" i="2"/>
  <c r="CGI7" i="2"/>
  <c r="CBS7" i="2"/>
  <c r="CDV18" i="2"/>
  <c r="BVQ10" i="2"/>
  <c r="CFX20" i="2"/>
  <c r="CGN10" i="2"/>
  <c r="CDY21" i="2"/>
  <c r="CGJ6" i="2"/>
  <c r="CFH20" i="2"/>
  <c r="CEG12" i="2"/>
  <c r="CDI6" i="2"/>
  <c r="BUY19" i="2"/>
  <c r="BZU8" i="2"/>
  <c r="CGA17" i="2"/>
  <c r="CGF20" i="2"/>
  <c r="CER10" i="2"/>
  <c r="CFX16" i="2"/>
  <c r="CFB16" i="2"/>
  <c r="BUS22" i="2"/>
  <c r="CCM9" i="2"/>
  <c r="CEH17" i="2"/>
  <c r="CGB9" i="2"/>
  <c r="BVG19" i="2"/>
  <c r="BUZ17" i="2"/>
  <c r="CFD5" i="2"/>
  <c r="CAY18" i="2"/>
  <c r="CBC6" i="2"/>
  <c r="BVS14" i="2"/>
  <c r="CCW13" i="2"/>
  <c r="BUW5" i="2"/>
  <c r="CCH14" i="2"/>
  <c r="BVX18" i="2"/>
  <c r="CFZ22" i="2"/>
  <c r="BUW15" i="2"/>
  <c r="CES13" i="2"/>
  <c r="CAA16" i="2"/>
  <c r="CGS21" i="2"/>
  <c r="CGY13" i="2"/>
  <c r="CGO7" i="2"/>
  <c r="CGT9" i="2"/>
  <c r="CFI5" i="2"/>
  <c r="CGO11" i="2"/>
  <c r="CDM12" i="2"/>
  <c r="CFC10" i="2"/>
  <c r="CAA12" i="2"/>
  <c r="BZX20" i="2"/>
  <c r="BVM5" i="2"/>
  <c r="BZU5" i="2"/>
  <c r="BWH6" i="2"/>
  <c r="CBY18" i="2"/>
  <c r="CFX15" i="2"/>
  <c r="CAT16" i="2"/>
  <c r="BVM8" i="2"/>
  <c r="BVR11" i="2"/>
  <c r="CGE7" i="2"/>
  <c r="CFK5" i="2"/>
  <c r="BUU18" i="2"/>
  <c r="CGF11" i="2"/>
  <c r="CFA21" i="2"/>
  <c r="CGN8" i="2"/>
  <c r="CGS10" i="2"/>
  <c r="BWP11" i="2"/>
  <c r="CFP6" i="2"/>
  <c r="CCG5" i="2"/>
  <c r="BUV7" i="2"/>
  <c r="CFZ13" i="2"/>
  <c r="BWH11" i="2"/>
  <c r="CGN16" i="2"/>
  <c r="CGJ21" i="2"/>
  <c r="BVW7" i="2"/>
  <c r="CCS6" i="2"/>
  <c r="CGP8" i="2"/>
  <c r="CCB20" i="2"/>
  <c r="CCB22" i="2"/>
  <c r="CCB21" i="2"/>
  <c r="CCA9" i="2"/>
  <c r="CBZ5" i="2"/>
  <c r="CCA17" i="2"/>
  <c r="CCB13" i="2"/>
  <c r="CCA19" i="2"/>
  <c r="CCB8" i="2"/>
  <c r="CBZ19" i="2"/>
  <c r="CCA15" i="2"/>
  <c r="CCA13" i="2"/>
  <c r="CBZ9" i="2"/>
  <c r="CBZ11" i="2"/>
  <c r="CBZ7" i="2"/>
  <c r="CFM20" i="2"/>
  <c r="BVM20" i="2"/>
  <c r="CAM20" i="2"/>
  <c r="CCZ20" i="2"/>
  <c r="CET20" i="2"/>
  <c r="BUT20" i="2"/>
  <c r="CAK20" i="2"/>
  <c r="CFC20" i="2"/>
  <c r="BVC20" i="2"/>
  <c r="CAC20" i="2"/>
  <c r="CCP20" i="2"/>
  <c r="CFG20" i="2"/>
  <c r="BVG20" i="2"/>
  <c r="CAG20" i="2"/>
  <c r="CCT20" i="2"/>
  <c r="CFV20" i="2"/>
  <c r="BVV20" i="2"/>
  <c r="CAV20" i="2"/>
  <c r="CDI20" i="2"/>
  <c r="CFJ20" i="2"/>
  <c r="BVJ20" i="2"/>
  <c r="CCW20" i="2"/>
  <c r="CAJ20" i="2"/>
  <c r="BWT20" i="2"/>
  <c r="CEG20" i="2"/>
  <c r="CGX20" i="2"/>
  <c r="BWX20" i="2"/>
  <c r="CBX20" i="2"/>
  <c r="CEK20" i="2"/>
  <c r="CFZ20" i="2"/>
  <c r="BVZ20" i="2"/>
  <c r="CAZ20" i="2"/>
  <c r="CDM20" i="2"/>
  <c r="BWH20" i="2"/>
  <c r="CGV20" i="2"/>
  <c r="BWV20" i="2"/>
  <c r="CBV20" i="2"/>
  <c r="CEI20" i="2"/>
  <c r="CEZ20" i="2"/>
  <c r="BUZ20" i="2"/>
  <c r="CCM20" i="2"/>
  <c r="BZZ20" i="2"/>
  <c r="CFD22" i="2"/>
  <c r="BVD22" i="2"/>
  <c r="CAD22" i="2"/>
  <c r="CCQ22" i="2"/>
  <c r="BUR22" i="2"/>
  <c r="CER22" i="2"/>
  <c r="CGJ22" i="2"/>
  <c r="BWJ22" i="2"/>
  <c r="CBJ22" i="2"/>
  <c r="CDW22" i="2"/>
  <c r="CBU22" i="2"/>
  <c r="CDG22" i="2"/>
  <c r="CFY22" i="2"/>
  <c r="BVY22" i="2"/>
  <c r="CDL22" i="2"/>
  <c r="CAY22" i="2"/>
  <c r="CFI22" i="2"/>
  <c r="BVI22" i="2"/>
  <c r="CCV22" i="2"/>
  <c r="CAI22" i="2"/>
  <c r="BWI22" i="2"/>
  <c r="CGV22" i="2"/>
  <c r="BWV22" i="2"/>
  <c r="CBV22" i="2"/>
  <c r="CEI22" i="2"/>
  <c r="BWF22" i="2"/>
  <c r="CGQ22" i="2"/>
  <c r="BWQ22" i="2"/>
  <c r="CBQ22" i="2"/>
  <c r="CED22" i="2"/>
  <c r="CGH22" i="2"/>
  <c r="BWH22" i="2"/>
  <c r="CDU22" i="2"/>
  <c r="CBH22" i="2"/>
  <c r="CGL22" i="2"/>
  <c r="BWL22" i="2"/>
  <c r="CBL22" i="2"/>
  <c r="CDY22" i="2"/>
  <c r="CET21" i="2"/>
  <c r="BUT21" i="2"/>
  <c r="CCG21" i="2"/>
  <c r="BZT21" i="2"/>
  <c r="CFK21" i="2"/>
  <c r="BVK21" i="2"/>
  <c r="CAK21" i="2"/>
  <c r="CCX21" i="2"/>
  <c r="CBG21" i="2"/>
  <c r="CDT21" i="2"/>
  <c r="CGR21" i="2"/>
  <c r="BWR21" i="2"/>
  <c r="CEE21" i="2"/>
  <c r="CBR21" i="2"/>
  <c r="CEY21" i="2"/>
  <c r="BUY21" i="2"/>
  <c r="BZY21" i="2"/>
  <c r="CCL21" i="2"/>
  <c r="CFI21" i="2"/>
  <c r="BVI21" i="2"/>
  <c r="CCV21" i="2"/>
  <c r="CAI21" i="2"/>
  <c r="CFC21" i="2"/>
  <c r="BVC21" i="2"/>
  <c r="CCP21" i="2"/>
  <c r="CAC21" i="2"/>
  <c r="CFG21" i="2"/>
  <c r="BVG21" i="2"/>
  <c r="CCT21" i="2"/>
  <c r="CAG21" i="2"/>
  <c r="BVY21" i="2"/>
  <c r="CDL21" i="2"/>
  <c r="CGH21" i="2"/>
  <c r="BWH21" i="2"/>
  <c r="CBH21" i="2"/>
  <c r="CDU21" i="2"/>
  <c r="CFT21" i="2"/>
  <c r="CGW21" i="2"/>
  <c r="CGK21" i="2"/>
  <c r="BWK21" i="2"/>
  <c r="CDX21" i="2"/>
  <c r="CBK21" i="2"/>
  <c r="CFZ21" i="2"/>
  <c r="BVZ21" i="2"/>
  <c r="CDM21" i="2"/>
  <c r="CAZ21" i="2"/>
  <c r="CAP17" i="2"/>
  <c r="CGD17" i="2"/>
  <c r="BWD17" i="2"/>
  <c r="CDQ17" i="2"/>
  <c r="CBD17" i="2"/>
  <c r="CFL17" i="2"/>
  <c r="BVL17" i="2"/>
  <c r="CAL17" i="2"/>
  <c r="CCY17" i="2"/>
  <c r="CFN17" i="2"/>
  <c r="BVN17" i="2"/>
  <c r="CAN17" i="2"/>
  <c r="CDA17" i="2"/>
  <c r="CCU17" i="2"/>
  <c r="CCM17" i="2"/>
  <c r="CGO17" i="2"/>
  <c r="BWO17" i="2"/>
  <c r="CBO17" i="2"/>
  <c r="CEB17" i="2"/>
  <c r="CGW17" i="2"/>
  <c r="BWW17" i="2"/>
  <c r="CBW17" i="2"/>
  <c r="CEJ17" i="2"/>
  <c r="CGP17" i="2"/>
  <c r="CER17" i="2"/>
  <c r="BUR17" i="2"/>
  <c r="CCE17" i="2"/>
  <c r="BZR17" i="2"/>
  <c r="CGF17" i="2"/>
  <c r="CFQ17" i="2"/>
  <c r="BVQ17" i="2"/>
  <c r="CAQ17" i="2"/>
  <c r="CDD17" i="2"/>
  <c r="BWC17" i="2"/>
  <c r="CGC17" i="2"/>
  <c r="CBC17" i="2"/>
  <c r="CDP17" i="2"/>
  <c r="CGU19" i="2"/>
  <c r="BWU19" i="2"/>
  <c r="CBU19" i="2"/>
  <c r="CEH19" i="2"/>
  <c r="CFE19" i="2"/>
  <c r="CCV19" i="2"/>
  <c r="CGS19" i="2"/>
  <c r="BWS19" i="2"/>
  <c r="CBS19" i="2"/>
  <c r="CEF19" i="2"/>
  <c r="CFD19" i="2"/>
  <c r="BVD19" i="2"/>
  <c r="CAD19" i="2"/>
  <c r="CCQ19" i="2"/>
  <c r="CFR19" i="2"/>
  <c r="BVR19" i="2"/>
  <c r="CAR19" i="2"/>
  <c r="CDE19" i="2"/>
  <c r="CDL19" i="2"/>
  <c r="CFV19" i="2"/>
  <c r="BVV19" i="2"/>
  <c r="CAV19" i="2"/>
  <c r="CDI19" i="2"/>
  <c r="CFW19" i="2"/>
  <c r="BVW19" i="2"/>
  <c r="CAW19" i="2"/>
  <c r="CDJ19" i="2"/>
  <c r="BWV19" i="2"/>
  <c r="CGV19" i="2"/>
  <c r="CBV19" i="2"/>
  <c r="CEI19" i="2"/>
  <c r="BWB19" i="2"/>
  <c r="CBE19" i="2"/>
  <c r="CET18" i="2"/>
  <c r="BUT18" i="2"/>
  <c r="BZT18" i="2"/>
  <c r="CCG18" i="2"/>
  <c r="CBU18" i="2"/>
  <c r="BVU18" i="2"/>
  <c r="CFU18" i="2"/>
  <c r="CDH18" i="2"/>
  <c r="CAU18" i="2"/>
  <c r="CGP18" i="2"/>
  <c r="BWP18" i="2"/>
  <c r="CEC18" i="2"/>
  <c r="CBP18" i="2"/>
  <c r="CCO18" i="2"/>
  <c r="BVA18" i="2"/>
  <c r="CFA18" i="2"/>
  <c r="CCN18" i="2"/>
  <c r="CAA18" i="2"/>
  <c r="CFR18" i="2"/>
  <c r="BVR18" i="2"/>
  <c r="CAR18" i="2"/>
  <c r="CDE18" i="2"/>
  <c r="CCL18" i="2"/>
  <c r="CFF18" i="2"/>
  <c r="BVF18" i="2"/>
  <c r="CAF18" i="2"/>
  <c r="CCS18" i="2"/>
  <c r="CFB14" i="2"/>
  <c r="BVB14" i="2"/>
  <c r="CAB14" i="2"/>
  <c r="CCO14" i="2"/>
  <c r="BWB14" i="2"/>
  <c r="CDO14" i="2"/>
  <c r="CGF14" i="2"/>
  <c r="BWF14" i="2"/>
  <c r="CDS14" i="2"/>
  <c r="CBF14" i="2"/>
  <c r="CAX14" i="2"/>
  <c r="CFQ14" i="2"/>
  <c r="CGV14" i="2"/>
  <c r="BWV14" i="2"/>
  <c r="CBV14" i="2"/>
  <c r="CEI14" i="2"/>
  <c r="CEZ14" i="2"/>
  <c r="BUZ14" i="2"/>
  <c r="CCM14" i="2"/>
  <c r="BZZ14" i="2"/>
  <c r="CFZ14" i="2"/>
  <c r="BVZ14" i="2"/>
  <c r="CDM14" i="2"/>
  <c r="CAZ14" i="2"/>
  <c r="CFU14" i="2"/>
  <c r="BVU14" i="2"/>
  <c r="CAU14" i="2"/>
  <c r="CDH14" i="2"/>
  <c r="CEX14" i="2"/>
  <c r="BUX14" i="2"/>
  <c r="BZX14" i="2"/>
  <c r="CCK14" i="2"/>
  <c r="CGD14" i="2"/>
  <c r="BWD14" i="2"/>
  <c r="CBD14" i="2"/>
  <c r="CDQ14" i="2"/>
  <c r="CFK14" i="2"/>
  <c r="BVK14" i="2"/>
  <c r="CCX14" i="2"/>
  <c r="CAK14" i="2"/>
  <c r="CGA14" i="2"/>
  <c r="CER16" i="2"/>
  <c r="BUR16" i="2"/>
  <c r="BZR16" i="2"/>
  <c r="CCE16" i="2"/>
  <c r="CGB16" i="2"/>
  <c r="BWB16" i="2"/>
  <c r="CBB16" i="2"/>
  <c r="CDO16" i="2"/>
  <c r="CGX16" i="2"/>
  <c r="BWX16" i="2"/>
  <c r="CEK16" i="2"/>
  <c r="CBX16" i="2"/>
  <c r="CGQ16" i="2"/>
  <c r="BWQ16" i="2"/>
  <c r="CBQ16" i="2"/>
  <c r="CED16" i="2"/>
  <c r="CEX16" i="2"/>
  <c r="BUX16" i="2"/>
  <c r="CCK16" i="2"/>
  <c r="BZX16" i="2"/>
  <c r="CGW16" i="2"/>
  <c r="BWW16" i="2"/>
  <c r="CEJ16" i="2"/>
  <c r="CBW16" i="2"/>
  <c r="CFJ15" i="2"/>
  <c r="BVJ15" i="2"/>
  <c r="CAJ15" i="2"/>
  <c r="CCW15" i="2"/>
  <c r="CGF15" i="2"/>
  <c r="BWF15" i="2"/>
  <c r="CDS15" i="2"/>
  <c r="CBF15" i="2"/>
  <c r="BWK15" i="2"/>
  <c r="CFT15" i="2"/>
  <c r="BVT15" i="2"/>
  <c r="CDG15" i="2"/>
  <c r="CAT15" i="2"/>
  <c r="BVV15" i="2"/>
  <c r="CFZ15" i="2"/>
  <c r="BVZ15" i="2"/>
  <c r="CDM15" i="2"/>
  <c r="CAZ15" i="2"/>
  <c r="CDE15" i="2"/>
  <c r="CFS15" i="2"/>
  <c r="BVS15" i="2"/>
  <c r="CAS15" i="2"/>
  <c r="CDF15" i="2"/>
  <c r="BWB15" i="2"/>
  <c r="CGL15" i="2"/>
  <c r="CFC15" i="2"/>
  <c r="BVC15" i="2"/>
  <c r="CAC15" i="2"/>
  <c r="CCP15" i="2"/>
  <c r="CFG15" i="2"/>
  <c r="CFM15" i="2"/>
  <c r="CGP15" i="2"/>
  <c r="BWP15" i="2"/>
  <c r="CEC15" i="2"/>
  <c r="CBP15" i="2"/>
  <c r="CEU15" i="2"/>
  <c r="BUU15" i="2"/>
  <c r="CCH15" i="2"/>
  <c r="BZU15" i="2"/>
  <c r="CFU15" i="2"/>
  <c r="BVU15" i="2"/>
  <c r="CDH15" i="2"/>
  <c r="CAU15" i="2"/>
  <c r="CFO11" i="2"/>
  <c r="BVO11" i="2"/>
  <c r="CDB11" i="2"/>
  <c r="CAO11" i="2"/>
  <c r="CFY11" i="2"/>
  <c r="BVY11" i="2"/>
  <c r="CDL11" i="2"/>
  <c r="CAY11" i="2"/>
  <c r="BWL11" i="2"/>
  <c r="CFH11" i="2"/>
  <c r="BVH11" i="2"/>
  <c r="CCU11" i="2"/>
  <c r="CAH11" i="2"/>
  <c r="CEV11" i="2"/>
  <c r="BUV11" i="2"/>
  <c r="BZV11" i="2"/>
  <c r="CCI11" i="2"/>
  <c r="CBE11" i="2"/>
  <c r="CEZ11" i="2"/>
  <c r="BUZ11" i="2"/>
  <c r="BZZ11" i="2"/>
  <c r="CCM11" i="2"/>
  <c r="BWY11" i="2"/>
  <c r="CGY11" i="2"/>
  <c r="CEL11" i="2"/>
  <c r="CBY11" i="2"/>
  <c r="CFA11" i="2"/>
  <c r="BVA11" i="2"/>
  <c r="CAA11" i="2"/>
  <c r="CCN11" i="2"/>
  <c r="CFN11" i="2"/>
  <c r="BVN11" i="2"/>
  <c r="CDA11" i="2"/>
  <c r="CAN11" i="2"/>
  <c r="CBQ11" i="2"/>
  <c r="CCO11" i="2"/>
  <c r="CGW11" i="2"/>
  <c r="BWW11" i="2"/>
  <c r="CBW11" i="2"/>
  <c r="CEJ11" i="2"/>
  <c r="BWU11" i="2"/>
  <c r="CFG11" i="2"/>
  <c r="BVG11" i="2"/>
  <c r="CCT11" i="2"/>
  <c r="CAG11" i="2"/>
  <c r="CFE13" i="2"/>
  <c r="BVE13" i="2"/>
  <c r="CCR13" i="2"/>
  <c r="CAE13" i="2"/>
  <c r="CGB13" i="2"/>
  <c r="BWB13" i="2"/>
  <c r="CBB13" i="2"/>
  <c r="CDO13" i="2"/>
  <c r="CFS13" i="2"/>
  <c r="BVS13" i="2"/>
  <c r="CDF13" i="2"/>
  <c r="CAS13" i="2"/>
  <c r="CFB13" i="2"/>
  <c r="BVB13" i="2"/>
  <c r="CCO13" i="2"/>
  <c r="CAB13" i="2"/>
  <c r="CFP13" i="2"/>
  <c r="BVP13" i="2"/>
  <c r="CAP13" i="2"/>
  <c r="CDC13" i="2"/>
  <c r="CGQ13" i="2"/>
  <c r="BWQ13" i="2"/>
  <c r="CED13" i="2"/>
  <c r="CBQ13" i="2"/>
  <c r="CCJ13" i="2"/>
  <c r="CGR13" i="2"/>
  <c r="BWR13" i="2"/>
  <c r="CBR13" i="2"/>
  <c r="CEE13" i="2"/>
  <c r="CGX13" i="2"/>
  <c r="CGF13" i="2"/>
  <c r="BWF13" i="2"/>
  <c r="CBF13" i="2"/>
  <c r="CDS13" i="2"/>
  <c r="CEV13" i="2"/>
  <c r="CCT13" i="2"/>
  <c r="CAG13" i="2"/>
  <c r="CET13" i="2"/>
  <c r="BUT13" i="2"/>
  <c r="CCG13" i="2"/>
  <c r="BZT13" i="2"/>
  <c r="CGO13" i="2"/>
  <c r="BWO13" i="2"/>
  <c r="CEB13" i="2"/>
  <c r="CBO13" i="2"/>
  <c r="BVA13" i="2"/>
  <c r="CFA13" i="2"/>
  <c r="CCN13" i="2"/>
  <c r="CAA13" i="2"/>
  <c r="CGE13" i="2"/>
  <c r="BWE13" i="2"/>
  <c r="CDR13" i="2"/>
  <c r="CBE13" i="2"/>
  <c r="CES12" i="2"/>
  <c r="BUS12" i="2"/>
  <c r="BZS12" i="2"/>
  <c r="CCF12" i="2"/>
  <c r="CCW12" i="2"/>
  <c r="CAG12" i="2"/>
  <c r="CGF12" i="2"/>
  <c r="BWF12" i="2"/>
  <c r="CBF12" i="2"/>
  <c r="CDS12" i="2"/>
  <c r="CFP12" i="2"/>
  <c r="BVP12" i="2"/>
  <c r="CDC12" i="2"/>
  <c r="CAP12" i="2"/>
  <c r="BWH12" i="2"/>
  <c r="CBH12" i="2"/>
  <c r="CGW12" i="2"/>
  <c r="BWW12" i="2"/>
  <c r="CBW12" i="2"/>
  <c r="CEJ12" i="2"/>
  <c r="CGJ12" i="2"/>
  <c r="BWJ12" i="2"/>
  <c r="CFV12" i="2"/>
  <c r="BVV12" i="2"/>
  <c r="CAV12" i="2"/>
  <c r="CDI12" i="2"/>
  <c r="CFR12" i="2"/>
  <c r="BVR12" i="2"/>
  <c r="CAR12" i="2"/>
  <c r="CDE12" i="2"/>
  <c r="CFE12" i="2"/>
  <c r="BVE12" i="2"/>
  <c r="CAE12" i="2"/>
  <c r="CCR12" i="2"/>
  <c r="CGX8" i="2"/>
  <c r="BWX8" i="2"/>
  <c r="CBX8" i="2"/>
  <c r="CEK8" i="2"/>
  <c r="CGU8" i="2"/>
  <c r="BWU8" i="2"/>
  <c r="CBU8" i="2"/>
  <c r="CEH8" i="2"/>
  <c r="CEX8" i="2"/>
  <c r="BUX8" i="2"/>
  <c r="BZX8" i="2"/>
  <c r="CCK8" i="2"/>
  <c r="CGL8" i="2"/>
  <c r="BWL8" i="2"/>
  <c r="CBL8" i="2"/>
  <c r="CDY8" i="2"/>
  <c r="CFB8" i="2"/>
  <c r="BVB8" i="2"/>
  <c r="CAB8" i="2"/>
  <c r="CCO8" i="2"/>
  <c r="CFG8" i="2"/>
  <c r="BVG8" i="2"/>
  <c r="CAG8" i="2"/>
  <c r="CCT8" i="2"/>
  <c r="CFK8" i="2"/>
  <c r="BVK8" i="2"/>
  <c r="CAK8" i="2"/>
  <c r="CCX8" i="2"/>
  <c r="CFT8" i="2"/>
  <c r="CFU8" i="2"/>
  <c r="BVU8" i="2"/>
  <c r="CAU8" i="2"/>
  <c r="CDH8" i="2"/>
  <c r="CAL8" i="2"/>
  <c r="CEZ8" i="2"/>
  <c r="BUZ8" i="2"/>
  <c r="CCM8" i="2"/>
  <c r="BZZ8" i="2"/>
  <c r="CGH10" i="2"/>
  <c r="BWH10" i="2"/>
  <c r="CDU10" i="2"/>
  <c r="CBH10" i="2"/>
  <c r="BVD10" i="2"/>
  <c r="CGX10" i="2"/>
  <c r="BWX10" i="2"/>
  <c r="CEK10" i="2"/>
  <c r="CBX10" i="2"/>
  <c r="BUT10" i="2"/>
  <c r="CFT10" i="2"/>
  <c r="BVT10" i="2"/>
  <c r="CDG10" i="2"/>
  <c r="CAT10" i="2"/>
  <c r="CCK10" i="2"/>
  <c r="CFN10" i="2"/>
  <c r="BVN10" i="2"/>
  <c r="CDA10" i="2"/>
  <c r="CAN10" i="2"/>
  <c r="CGD10" i="2"/>
  <c r="BWD10" i="2"/>
  <c r="CDQ10" i="2"/>
  <c r="CBD10" i="2"/>
  <c r="CGB10" i="2"/>
  <c r="BWB10" i="2"/>
  <c r="CBB10" i="2"/>
  <c r="CDO10" i="2"/>
  <c r="CFR10" i="2"/>
  <c r="BVR10" i="2"/>
  <c r="CDE10" i="2"/>
  <c r="CAR10" i="2"/>
  <c r="CFE10" i="2"/>
  <c r="BVE10" i="2"/>
  <c r="CCR10" i="2"/>
  <c r="CAE10" i="2"/>
  <c r="CBS10" i="2"/>
  <c r="CFG10" i="2"/>
  <c r="BVG10" i="2"/>
  <c r="CCT10" i="2"/>
  <c r="CAG10" i="2"/>
  <c r="CGT10" i="2"/>
  <c r="CGR10" i="2"/>
  <c r="BWR10" i="2"/>
  <c r="CEE10" i="2"/>
  <c r="CBR10" i="2"/>
  <c r="CFS10" i="2"/>
  <c r="CFO9" i="2"/>
  <c r="BVO9" i="2"/>
  <c r="CDB9" i="2"/>
  <c r="CAO9" i="2"/>
  <c r="CFH9" i="2"/>
  <c r="CGG9" i="2"/>
  <c r="BWG9" i="2"/>
  <c r="CBG9" i="2"/>
  <c r="CDT9" i="2"/>
  <c r="CFF9" i="2"/>
  <c r="BVF9" i="2"/>
  <c r="CCS9" i="2"/>
  <c r="CAF9" i="2"/>
  <c r="CFR9" i="2"/>
  <c r="BVR9" i="2"/>
  <c r="CDE9" i="2"/>
  <c r="CAR9" i="2"/>
  <c r="CGV9" i="2"/>
  <c r="BWV9" i="2"/>
  <c r="CBV9" i="2"/>
  <c r="CEI9" i="2"/>
  <c r="CFC9" i="2"/>
  <c r="BVC9" i="2"/>
  <c r="CCP9" i="2"/>
  <c r="CAC9" i="2"/>
  <c r="CGP9" i="2"/>
  <c r="BWP9" i="2"/>
  <c r="CEC9" i="2"/>
  <c r="CBP9" i="2"/>
  <c r="CFA9" i="2"/>
  <c r="BVA9" i="2"/>
  <c r="CAA9" i="2"/>
  <c r="CCN9" i="2"/>
  <c r="CCW9" i="2"/>
  <c r="CGA9" i="2"/>
  <c r="BWA9" i="2"/>
  <c r="CDN9" i="2"/>
  <c r="CBA9" i="2"/>
  <c r="CFQ9" i="2"/>
  <c r="BVQ9" i="2"/>
  <c r="CDD9" i="2"/>
  <c r="CAQ9" i="2"/>
  <c r="CGI9" i="2"/>
  <c r="BWI9" i="2"/>
  <c r="CDV9" i="2"/>
  <c r="CBI9" i="2"/>
  <c r="CEV9" i="2"/>
  <c r="BUV9" i="2"/>
  <c r="BZV9" i="2"/>
  <c r="CCI9" i="2"/>
  <c r="CGS5" i="2"/>
  <c r="CGV5" i="2"/>
  <c r="BWV5" i="2"/>
  <c r="CEI5" i="2"/>
  <c r="CBV5" i="2"/>
  <c r="CFZ5" i="2"/>
  <c r="BVZ5" i="2"/>
  <c r="CAZ5" i="2"/>
  <c r="CDM5" i="2"/>
  <c r="BVN5" i="2"/>
  <c r="CBY5" i="2"/>
  <c r="CEL5" i="2"/>
  <c r="CBD5" i="2"/>
  <c r="CDQ5" i="2"/>
  <c r="CFW5" i="2"/>
  <c r="BVW5" i="2"/>
  <c r="CAW5" i="2"/>
  <c r="CDJ5" i="2"/>
  <c r="BVV5" i="2"/>
  <c r="CFV5" i="2"/>
  <c r="CDI5" i="2"/>
  <c r="CAV5" i="2"/>
  <c r="CGC5" i="2"/>
  <c r="BWC5" i="2"/>
  <c r="CDP5" i="2"/>
  <c r="CBC5" i="2"/>
  <c r="CGT5" i="2"/>
  <c r="CBR5" i="2"/>
  <c r="CGU5" i="2"/>
  <c r="BWU5" i="2"/>
  <c r="CEH5" i="2"/>
  <c r="CBU5" i="2"/>
  <c r="CFF7" i="2"/>
  <c r="BVF7" i="2"/>
  <c r="CCS7" i="2"/>
  <c r="CAF7" i="2"/>
  <c r="CBJ7" i="2"/>
  <c r="BWV7" i="2"/>
  <c r="CGV7" i="2"/>
  <c r="CEI7" i="2"/>
  <c r="CBV7" i="2"/>
  <c r="CGK7" i="2"/>
  <c r="CGT7" i="2"/>
  <c r="BWT7" i="2"/>
  <c r="CEG7" i="2"/>
  <c r="CBT7" i="2"/>
  <c r="CGQ7" i="2"/>
  <c r="BWQ7" i="2"/>
  <c r="CBQ7" i="2"/>
  <c r="CED7" i="2"/>
  <c r="CET7" i="2"/>
  <c r="BUT7" i="2"/>
  <c r="BZT7" i="2"/>
  <c r="CCG7" i="2"/>
  <c r="CGA7" i="2"/>
  <c r="BWA7" i="2"/>
  <c r="CBC7" i="2"/>
  <c r="CGL7" i="2"/>
  <c r="BWL7" i="2"/>
  <c r="CBL7" i="2"/>
  <c r="CDY7" i="2"/>
  <c r="CFX7" i="2"/>
  <c r="BVX7" i="2"/>
  <c r="CAX7" i="2"/>
  <c r="CDK7" i="2"/>
  <c r="CGG7" i="2"/>
  <c r="BWG7" i="2"/>
  <c r="CDT7" i="2"/>
  <c r="CBG7" i="2"/>
  <c r="CAE7" i="2"/>
  <c r="CCP6" i="2"/>
  <c r="BVB6" i="2"/>
  <c r="BVD6" i="2"/>
  <c r="CEY6" i="2"/>
  <c r="BUY6" i="2"/>
  <c r="CCV6" i="2"/>
  <c r="CGM6" i="2"/>
  <c r="BWM6" i="2"/>
  <c r="CDZ6" i="2"/>
  <c r="CBM6" i="2"/>
  <c r="CFJ6" i="2"/>
  <c r="BVJ6" i="2"/>
  <c r="CCW6" i="2"/>
  <c r="CAJ6" i="2"/>
  <c r="CEV6" i="2"/>
  <c r="BUV6" i="2"/>
  <c r="CCI6" i="2"/>
  <c r="BZV6" i="2"/>
  <c r="CET6" i="2"/>
  <c r="CEU6" i="2"/>
  <c r="BUU6" i="2"/>
  <c r="BZU6" i="2"/>
  <c r="CCH6" i="2"/>
  <c r="CEJ6" i="2"/>
  <c r="CEL6" i="2"/>
  <c r="CGV6" i="2"/>
  <c r="BWV6" i="2"/>
  <c r="CEI6" i="2"/>
  <c r="CBV6" i="2"/>
  <c r="CEQ5" i="2"/>
  <c r="ASH5" i="2"/>
  <c r="J19" i="7"/>
  <c r="K19" i="7"/>
  <c r="F19" i="7"/>
  <c r="J18" i="7"/>
  <c r="K18" i="7"/>
  <c r="F18" i="7"/>
  <c r="J17" i="7"/>
  <c r="K17" i="7"/>
  <c r="F17" i="7"/>
  <c r="J16" i="7"/>
  <c r="K16" i="7"/>
  <c r="F16" i="7"/>
  <c r="K15" i="7"/>
  <c r="J15" i="7"/>
  <c r="F15" i="7"/>
  <c r="K14" i="7"/>
  <c r="J14" i="7"/>
  <c r="F14" i="7"/>
  <c r="J11" i="7"/>
  <c r="F11" i="7"/>
  <c r="J10" i="7"/>
  <c r="K10" i="7"/>
  <c r="F10" i="7"/>
  <c r="J9" i="7"/>
  <c r="K9" i="7"/>
  <c r="F9" i="7"/>
  <c r="J8" i="7"/>
  <c r="K8" i="7"/>
  <c r="F8" i="7"/>
  <c r="K7" i="7"/>
  <c r="J7" i="7"/>
  <c r="K6" i="7"/>
  <c r="J6" i="7"/>
  <c r="CBE6" i="2" l="1"/>
  <c r="CCF6" i="2"/>
  <c r="CGR18" i="2"/>
  <c r="CAI9" i="2"/>
  <c r="CAX10" i="2"/>
  <c r="CCM13" i="2"/>
  <c r="BZZ13" i="2"/>
  <c r="CBB8" i="2"/>
  <c r="CDE21" i="2"/>
  <c r="CDO8" i="2"/>
  <c r="CFS12" i="2"/>
  <c r="CBR18" i="2"/>
  <c r="CGG19" i="2"/>
  <c r="CAR21" i="2"/>
  <c r="CGB8" i="2"/>
  <c r="CEE18" i="2"/>
  <c r="BVR21" i="2"/>
  <c r="CDK5" i="2"/>
  <c r="CFX10" i="2"/>
  <c r="BVX10" i="2"/>
  <c r="CFT14" i="2"/>
  <c r="CDL16" i="2"/>
  <c r="BVX5" i="2"/>
  <c r="CFX5" i="2"/>
  <c r="BWE6" i="2"/>
  <c r="CGE6" i="2"/>
  <c r="CAB6" i="2"/>
  <c r="CCO6" i="2"/>
  <c r="BZY6" i="2"/>
  <c r="CEA13" i="2"/>
  <c r="CGQ21" i="2"/>
  <c r="CAZ8" i="2"/>
  <c r="BVZ8" i="2"/>
  <c r="CDN20" i="2"/>
  <c r="CBA20" i="2"/>
  <c r="CGA20" i="2"/>
  <c r="CDO17" i="2"/>
  <c r="CBB17" i="2"/>
  <c r="BWB17" i="2"/>
  <c r="CAJ17" i="2"/>
  <c r="CAX16" i="2"/>
  <c r="CFV14" i="2"/>
  <c r="BWN13" i="2"/>
  <c r="CEZ13" i="2"/>
  <c r="BWU13" i="2"/>
  <c r="CDP13" i="2"/>
  <c r="BWC13" i="2"/>
  <c r="BZS13" i="2"/>
  <c r="CAX13" i="2"/>
  <c r="CFU12" i="2"/>
  <c r="CGV12" i="2"/>
  <c r="CDH12" i="2"/>
  <c r="CEI12" i="2"/>
  <c r="CAU12" i="2"/>
  <c r="CBV12" i="2"/>
  <c r="CBY12" i="2"/>
  <c r="CFE9" i="2"/>
  <c r="BVE9" i="2"/>
  <c r="CEA9" i="2"/>
  <c r="CAY19" i="2"/>
  <c r="CCL9" i="2"/>
  <c r="CBN9" i="2"/>
  <c r="BWE10" i="2"/>
  <c r="CDI13" i="2"/>
  <c r="CBX18" i="2"/>
  <c r="BVY19" i="2"/>
  <c r="CBJ17" i="2"/>
  <c r="CCZ17" i="2"/>
  <c r="CFK20" i="2"/>
  <c r="BZY9" i="2"/>
  <c r="CAS9" i="2"/>
  <c r="BWN9" i="2"/>
  <c r="CFZ10" i="2"/>
  <c r="CDA8" i="2"/>
  <c r="CCW8" i="2"/>
  <c r="BVV13" i="2"/>
  <c r="CEK18" i="2"/>
  <c r="BWJ17" i="2"/>
  <c r="CFM17" i="2"/>
  <c r="BWA22" i="2"/>
  <c r="CAM17" i="2"/>
  <c r="BUY9" i="2"/>
  <c r="CAJ8" i="2"/>
  <c r="BUW12" i="2"/>
  <c r="CGX18" i="2"/>
  <c r="CGA22" i="2"/>
  <c r="CDH11" i="2"/>
  <c r="BVK20" i="2"/>
  <c r="CAT8" i="2"/>
  <c r="CFJ8" i="2"/>
  <c r="CEW12" i="2"/>
  <c r="CDO20" i="2"/>
  <c r="CAE9" i="2"/>
  <c r="CGP10" i="2"/>
  <c r="CDG8" i="2"/>
  <c r="CBJ16" i="2"/>
  <c r="CAN18" i="2"/>
  <c r="BZV21" i="2"/>
  <c r="BWB20" i="2"/>
  <c r="CDR10" i="2"/>
  <c r="CFT6" i="2"/>
  <c r="CGI6" i="2"/>
  <c r="CAN5" i="2"/>
  <c r="CGO14" i="2"/>
  <c r="BVN18" i="2"/>
  <c r="CBC19" i="2"/>
  <c r="BUV21" i="2"/>
  <c r="CBF22" i="2"/>
  <c r="CGS22" i="2"/>
  <c r="CAK5" i="2"/>
  <c r="BWT12" i="2"/>
  <c r="CCO16" i="2"/>
  <c r="CFD6" i="2"/>
  <c r="CCR7" i="2"/>
  <c r="CBJ5" i="2"/>
  <c r="CAY9" i="2"/>
  <c r="CDK14" i="2"/>
  <c r="BVE7" i="2"/>
  <c r="CDW5" i="2"/>
  <c r="CAZ16" i="2"/>
  <c r="BVX14" i="2"/>
  <c r="CCN22" i="2"/>
  <c r="CDD20" i="2"/>
  <c r="BWJ5" i="2"/>
  <c r="BUR8" i="2"/>
  <c r="BUV16" i="2"/>
  <c r="CDM16" i="2"/>
  <c r="CCM21" i="2"/>
  <c r="CAA22" i="2"/>
  <c r="CAQ20" i="2"/>
  <c r="CGG5" i="2"/>
  <c r="CCK12" i="2"/>
  <c r="BVZ16" i="2"/>
  <c r="BVA22" i="2"/>
  <c r="BVQ20" i="2"/>
  <c r="BZX12" i="2"/>
  <c r="CAM16" i="2"/>
  <c r="BWY19" i="2"/>
  <c r="CEU22" i="2"/>
  <c r="CBU6" i="2"/>
  <c r="CAD6" i="2"/>
  <c r="BUX12" i="2"/>
  <c r="CAK16" i="2"/>
  <c r="CDA16" i="2"/>
  <c r="CGQ6" i="2"/>
  <c r="CFR11" i="2"/>
  <c r="CEY22" i="2"/>
  <c r="BWX7" i="2"/>
  <c r="CCJ7" i="2"/>
  <c r="BZW7" i="2"/>
  <c r="CFM7" i="2"/>
  <c r="CFQ7" i="2"/>
  <c r="CEJ7" i="2"/>
  <c r="CCT7" i="2"/>
  <c r="BWW7" i="2"/>
  <c r="CGW7" i="2"/>
  <c r="CBW6" i="2"/>
  <c r="BVC6" i="2"/>
  <c r="CBY6" i="2"/>
  <c r="CFC6" i="2"/>
  <c r="BWY6" i="2"/>
  <c r="CEG6" i="2"/>
  <c r="CFF6" i="2"/>
  <c r="BWT6" i="2"/>
  <c r="CBB6" i="2"/>
  <c r="CDG6" i="2"/>
  <c r="CDC6" i="2"/>
  <c r="BWP5" i="2"/>
  <c r="CBR19" i="2"/>
  <c r="CGB19" i="2"/>
  <c r="CFI19" i="2"/>
  <c r="CDR19" i="2"/>
  <c r="BVI19" i="2"/>
  <c r="BWE19" i="2"/>
  <c r="CDO19" i="2"/>
  <c r="CEH18" i="2"/>
  <c r="CBB18" i="2"/>
  <c r="BWU18" i="2"/>
  <c r="CDO18" i="2"/>
  <c r="BWB18" i="2"/>
  <c r="CDN18" i="2"/>
  <c r="CFS18" i="2"/>
  <c r="CBQ17" i="2"/>
  <c r="CAA17" i="2"/>
  <c r="BVA17" i="2"/>
  <c r="CBD20" i="2"/>
  <c r="CBC20" i="2"/>
  <c r="CBK16" i="2"/>
  <c r="BWU16" i="2"/>
  <c r="CEU16" i="2"/>
  <c r="CGU16" i="2"/>
  <c r="CEE16" i="2"/>
  <c r="BWR16" i="2"/>
  <c r="CBG14" i="2"/>
  <c r="CBC14" i="2"/>
  <c r="CGG14" i="2"/>
  <c r="CDP14" i="2"/>
  <c r="BWC14" i="2"/>
  <c r="CDT14" i="2"/>
  <c r="CAC13" i="2"/>
  <c r="CFM10" i="2"/>
  <c r="CCO10" i="2"/>
  <c r="CFD10" i="2"/>
  <c r="CAB10" i="2"/>
  <c r="BVB10" i="2"/>
  <c r="CCG10" i="2"/>
  <c r="CCQ10" i="2"/>
  <c r="CET10" i="2"/>
  <c r="CEJ9" i="2"/>
  <c r="BWW9" i="2"/>
  <c r="CDA9" i="2"/>
  <c r="BVY8" i="2"/>
  <c r="BUS11" i="2"/>
  <c r="CFR6" i="2"/>
  <c r="BVR8" i="2"/>
  <c r="CBR15" i="2"/>
  <c r="CFJ17" i="2"/>
  <c r="CCJ9" i="2"/>
  <c r="CDP9" i="2"/>
  <c r="CGR15" i="2"/>
  <c r="BWC9" i="2"/>
  <c r="CBN15" i="2"/>
  <c r="BZW6" i="2"/>
  <c r="CCE9" i="2"/>
  <c r="CGN15" i="2"/>
  <c r="CBX5" i="2"/>
  <c r="CER9" i="2"/>
  <c r="CAN19" i="2"/>
  <c r="BUR9" i="2"/>
  <c r="CGC9" i="2"/>
  <c r="CAR8" i="2"/>
  <c r="CCF11" i="2"/>
  <c r="BWN15" i="2"/>
  <c r="BWR15" i="2"/>
  <c r="CDI15" i="2"/>
  <c r="CDA19" i="2"/>
  <c r="BVJ17" i="2"/>
  <c r="CFO6" i="2"/>
  <c r="CCJ6" i="2"/>
  <c r="CDI7" i="2"/>
  <c r="CEK5" i="2"/>
  <c r="BZW9" i="2"/>
  <c r="CFR8" i="2"/>
  <c r="CFE8" i="2"/>
  <c r="CES11" i="2"/>
  <c r="CFV15" i="2"/>
  <c r="BVN19" i="2"/>
  <c r="CAV7" i="2"/>
  <c r="BWX5" i="2"/>
  <c r="BUW9" i="2"/>
  <c r="CDE6" i="2"/>
  <c r="CAR6" i="2"/>
  <c r="CEW6" i="2"/>
  <c r="BVV7" i="2"/>
  <c r="CFM8" i="2"/>
  <c r="CDL8" i="2"/>
  <c r="CEL8" i="2"/>
  <c r="CAY8" i="2"/>
  <c r="CFC8" i="2"/>
  <c r="BWD22" i="2"/>
  <c r="CFS6" i="2"/>
  <c r="CCL11" i="2"/>
  <c r="CFA15" i="2"/>
  <c r="CFK17" i="2"/>
  <c r="CFC12" i="2"/>
  <c r="CDY18" i="2"/>
  <c r="CBY21" i="2"/>
  <c r="CGR9" i="2"/>
  <c r="CFB19" i="2"/>
  <c r="CEE7" i="2"/>
  <c r="CAN21" i="2"/>
  <c r="CAP10" i="2"/>
  <c r="CCM6" i="2"/>
  <c r="CDC10" i="2"/>
  <c r="BUY11" i="2"/>
  <c r="CCO22" i="2"/>
  <c r="BVT6" i="2"/>
  <c r="CGT6" i="2"/>
  <c r="BZZ6" i="2"/>
  <c r="CCZ6" i="2"/>
  <c r="CAI6" i="2"/>
  <c r="CDP7" i="2"/>
  <c r="BWR7" i="2"/>
  <c r="CER7" i="2"/>
  <c r="CFN5" i="2"/>
  <c r="CGW9" i="2"/>
  <c r="CDF9" i="2"/>
  <c r="BVP10" i="2"/>
  <c r="CBE10" i="2"/>
  <c r="CFZ8" i="2"/>
  <c r="BWY12" i="2"/>
  <c r="CGN13" i="2"/>
  <c r="CCZ13" i="2"/>
  <c r="CBC13" i="2"/>
  <c r="CFV13" i="2"/>
  <c r="CEY11" i="2"/>
  <c r="CBR16" i="2"/>
  <c r="CDX16" i="2"/>
  <c r="CFH14" i="2"/>
  <c r="BWL18" i="2"/>
  <c r="CDA18" i="2"/>
  <c r="CAG18" i="2"/>
  <c r="CAM19" i="2"/>
  <c r="CGI19" i="2"/>
  <c r="CGJ17" i="2"/>
  <c r="CCI21" i="2"/>
  <c r="CFN21" i="2"/>
  <c r="BWY21" i="2"/>
  <c r="BVM22" i="2"/>
  <c r="CGF22" i="2"/>
  <c r="CBM22" i="2"/>
  <c r="CAB22" i="2"/>
  <c r="CDA22" i="2"/>
  <c r="CGB20" i="2"/>
  <c r="CEL12" i="2"/>
  <c r="CDZ22" i="2"/>
  <c r="CAN22" i="2"/>
  <c r="CGR7" i="2"/>
  <c r="CGL18" i="2"/>
  <c r="CGY21" i="2"/>
  <c r="BVN22" i="2"/>
  <c r="CEZ6" i="2"/>
  <c r="CFM6" i="2"/>
  <c r="CDO6" i="2"/>
  <c r="BZS6" i="2"/>
  <c r="BWC7" i="2"/>
  <c r="BVS9" i="2"/>
  <c r="CCV9" i="2"/>
  <c r="CAN8" i="2"/>
  <c r="CEJ8" i="2"/>
  <c r="BZY12" i="2"/>
  <c r="CBU12" i="2"/>
  <c r="CDX12" i="2"/>
  <c r="BVM13" i="2"/>
  <c r="CDK13" i="2"/>
  <c r="CAU11" i="2"/>
  <c r="CBU15" i="2"/>
  <c r="CDW16" i="2"/>
  <c r="CAY16" i="2"/>
  <c r="BWK16" i="2"/>
  <c r="CCY14" i="2"/>
  <c r="CDM17" i="2"/>
  <c r="CEH21" i="2"/>
  <c r="CFF22" i="2"/>
  <c r="CGM22" i="2"/>
  <c r="CFB22" i="2"/>
  <c r="CEL22" i="2"/>
  <c r="BVM6" i="2"/>
  <c r="CBI6" i="2"/>
  <c r="CDF6" i="2"/>
  <c r="BWB6" i="2"/>
  <c r="BUS6" i="2"/>
  <c r="CFE5" i="2"/>
  <c r="BVI9" i="2"/>
  <c r="CBP10" i="2"/>
  <c r="CAZ10" i="2"/>
  <c r="BVN8" i="2"/>
  <c r="CBW8" i="2"/>
  <c r="CCL12" i="2"/>
  <c r="CEH12" i="2"/>
  <c r="CBK12" i="2"/>
  <c r="CCP12" i="2"/>
  <c r="CAK13" i="2"/>
  <c r="CFM13" i="2"/>
  <c r="BVX13" i="2"/>
  <c r="BVU11" i="2"/>
  <c r="CEH15" i="2"/>
  <c r="CFF15" i="2"/>
  <c r="CCN15" i="2"/>
  <c r="BWJ16" i="2"/>
  <c r="BVY16" i="2"/>
  <c r="CCH16" i="2"/>
  <c r="CFT16" i="2"/>
  <c r="CAL14" i="2"/>
  <c r="CBO14" i="2"/>
  <c r="CAQ14" i="2"/>
  <c r="CDT19" i="2"/>
  <c r="CCO19" i="2"/>
  <c r="CAZ17" i="2"/>
  <c r="CCX17" i="2"/>
  <c r="CBU21" i="2"/>
  <c r="CBS22" i="2"/>
  <c r="CBY22" i="2"/>
  <c r="BUU20" i="2"/>
  <c r="CCJ8" i="2"/>
  <c r="CDV6" i="2"/>
  <c r="CAS6" i="2"/>
  <c r="CDN7" i="2"/>
  <c r="CEC10" i="2"/>
  <c r="CDM10" i="2"/>
  <c r="BWW8" i="2"/>
  <c r="BUY12" i="2"/>
  <c r="CCJ12" i="2"/>
  <c r="BVZ12" i="2"/>
  <c r="BWU12" i="2"/>
  <c r="BWK12" i="2"/>
  <c r="CAC12" i="2"/>
  <c r="CDM13" i="2"/>
  <c r="CAV11" i="2"/>
  <c r="BWU15" i="2"/>
  <c r="CDA15" i="2"/>
  <c r="CAA15" i="2"/>
  <c r="BZU16" i="2"/>
  <c r="CEH16" i="2"/>
  <c r="BVL14" i="2"/>
  <c r="CEB14" i="2"/>
  <c r="CDD14" i="2"/>
  <c r="CBG19" i="2"/>
  <c r="CAB19" i="2"/>
  <c r="BVZ17" i="2"/>
  <c r="CAK17" i="2"/>
  <c r="BWU21" i="2"/>
  <c r="CDN22" i="2"/>
  <c r="CEF22" i="2"/>
  <c r="BWY22" i="2"/>
  <c r="BVN21" i="2"/>
  <c r="CGB11" i="2"/>
  <c r="CCW16" i="2"/>
  <c r="CGX17" i="2"/>
  <c r="CAP21" i="2"/>
  <c r="CEK7" i="2"/>
  <c r="CFC7" i="2"/>
  <c r="BWT5" i="2"/>
  <c r="CFM5" i="2"/>
  <c r="CEW5" i="2"/>
  <c r="CFL5" i="2"/>
  <c r="BVY5" i="2"/>
  <c r="BWK5" i="2"/>
  <c r="BWS5" i="2"/>
  <c r="CGH9" i="2"/>
  <c r="BVH9" i="2"/>
  <c r="BVS10" i="2"/>
  <c r="BWT10" i="2"/>
  <c r="BVM10" i="2"/>
  <c r="CDL10" i="2"/>
  <c r="CCE8" i="2"/>
  <c r="CBJ12" i="2"/>
  <c r="CDU12" i="2"/>
  <c r="BWG13" i="2"/>
  <c r="BWX13" i="2"/>
  <c r="CEU11" i="2"/>
  <c r="CAB11" i="2"/>
  <c r="CDY11" i="2"/>
  <c r="CFD15" i="2"/>
  <c r="BWL15" i="2"/>
  <c r="BUS15" i="2"/>
  <c r="CGS15" i="2"/>
  <c r="CFH15" i="2"/>
  <c r="CCX16" i="2"/>
  <c r="CDK16" i="2"/>
  <c r="BWA14" i="2"/>
  <c r="BVT14" i="2"/>
  <c r="CBB14" i="2"/>
  <c r="CDS18" i="2"/>
  <c r="CBA18" i="2"/>
  <c r="CFO18" i="2"/>
  <c r="CBY19" i="2"/>
  <c r="BVE19" i="2"/>
  <c r="CBK17" i="2"/>
  <c r="CGL17" i="2"/>
  <c r="BUW17" i="2"/>
  <c r="BWP17" i="2"/>
  <c r="CCN17" i="2"/>
  <c r="BZZ17" i="2"/>
  <c r="BWW21" i="2"/>
  <c r="BVT21" i="2"/>
  <c r="CAY21" i="2"/>
  <c r="BZZ21" i="2"/>
  <c r="CER21" i="2"/>
  <c r="CFW22" i="2"/>
  <c r="CCE22" i="2"/>
  <c r="BUY22" i="2"/>
  <c r="BUU22" i="2"/>
  <c r="CBT20" i="2"/>
  <c r="CFO20" i="2"/>
  <c r="BZT20" i="2"/>
  <c r="CGX7" i="2"/>
  <c r="CDL9" i="2"/>
  <c r="CER8" i="2"/>
  <c r="CAJ12" i="2"/>
  <c r="BVB11" i="2"/>
  <c r="CGL11" i="2"/>
  <c r="CAR15" i="2"/>
  <c r="BVX16" i="2"/>
  <c r="BWA18" i="2"/>
  <c r="CAT22" i="2"/>
  <c r="CDP20" i="2"/>
  <c r="BWW6" i="2"/>
  <c r="BWU6" i="2"/>
  <c r="CAQ6" i="2"/>
  <c r="CAN7" i="2"/>
  <c r="CBO7" i="2"/>
  <c r="CAO7" i="2"/>
  <c r="BUW7" i="2"/>
  <c r="CAG7" i="2"/>
  <c r="BWD5" i="2"/>
  <c r="BWY5" i="2"/>
  <c r="BZR5" i="2"/>
  <c r="CCG9" i="2"/>
  <c r="BVY9" i="2"/>
  <c r="CEH9" i="2"/>
  <c r="CDP10" i="2"/>
  <c r="BVL8" i="2"/>
  <c r="CAD8" i="2"/>
  <c r="CDB12" i="2"/>
  <c r="BVJ12" i="2"/>
  <c r="BVC13" i="2"/>
  <c r="CBI13" i="2"/>
  <c r="BVG13" i="2"/>
  <c r="BVU13" i="2"/>
  <c r="BVR15" i="2"/>
  <c r="CAQ16" i="2"/>
  <c r="CFK16" i="2"/>
  <c r="BVN16" i="2"/>
  <c r="BZV14" i="2"/>
  <c r="CCZ14" i="2"/>
  <c r="CAB18" i="2"/>
  <c r="CEG19" i="2"/>
  <c r="CDZ19" i="2"/>
  <c r="CBN19" i="2"/>
  <c r="BZT19" i="2"/>
  <c r="CCI19" i="2"/>
  <c r="BWQ17" i="2"/>
  <c r="CEZ17" i="2"/>
  <c r="CDC17" i="2"/>
  <c r="CCH21" i="2"/>
  <c r="CEZ21" i="2"/>
  <c r="BWG21" i="2"/>
  <c r="CFL22" i="2"/>
  <c r="BVT22" i="2"/>
  <c r="CBB22" i="2"/>
  <c r="CDD22" i="2"/>
  <c r="CEF20" i="2"/>
  <c r="BWC20" i="2"/>
  <c r="CEO18" i="2"/>
  <c r="CBC22" i="2"/>
  <c r="CBR6" i="2"/>
  <c r="CGU6" i="2"/>
  <c r="CDD6" i="2"/>
  <c r="CDA7" i="2"/>
  <c r="CEB7" i="2"/>
  <c r="CDB7" i="2"/>
  <c r="CAR7" i="2"/>
  <c r="BVG7" i="2"/>
  <c r="CCE5" i="2"/>
  <c r="BWU9" i="2"/>
  <c r="CEW10" i="2"/>
  <c r="CBC10" i="2"/>
  <c r="CDW10" i="2"/>
  <c r="CFL8" i="2"/>
  <c r="CCQ8" i="2"/>
  <c r="BWX12" i="2"/>
  <c r="CAO12" i="2"/>
  <c r="CCS12" i="2"/>
  <c r="CDD12" i="2"/>
  <c r="CFC13" i="2"/>
  <c r="CDV13" i="2"/>
  <c r="CBH13" i="2"/>
  <c r="CBJ15" i="2"/>
  <c r="CDD16" i="2"/>
  <c r="CDH16" i="2"/>
  <c r="CCP16" i="2"/>
  <c r="CFN16" i="2"/>
  <c r="CBR14" i="2"/>
  <c r="CCI14" i="2"/>
  <c r="CAM14" i="2"/>
  <c r="BVB18" i="2"/>
  <c r="CBT19" i="2"/>
  <c r="CBM19" i="2"/>
  <c r="CCK19" i="2"/>
  <c r="CGN19" i="2"/>
  <c r="BUT19" i="2"/>
  <c r="BZV19" i="2"/>
  <c r="CGQ17" i="2"/>
  <c r="BVP17" i="2"/>
  <c r="BUU21" i="2"/>
  <c r="CAD21" i="2"/>
  <c r="BZW21" i="2"/>
  <c r="CEB22" i="2"/>
  <c r="CBG22" i="2"/>
  <c r="CDO22" i="2"/>
  <c r="CAQ22" i="2"/>
  <c r="BWS20" i="2"/>
  <c r="CBU9" i="2"/>
  <c r="CES8" i="2"/>
  <c r="CCG19" i="2"/>
  <c r="BZU21" i="2"/>
  <c r="CBS20" i="2"/>
  <c r="CEE6" i="2"/>
  <c r="BVQ6" i="2"/>
  <c r="CCK6" i="2"/>
  <c r="BVN7" i="2"/>
  <c r="BWO7" i="2"/>
  <c r="BVO7" i="2"/>
  <c r="CDE7" i="2"/>
  <c r="CBK7" i="2"/>
  <c r="CCP7" i="2"/>
  <c r="CAM5" i="2"/>
  <c r="BZW5" i="2"/>
  <c r="CAL5" i="2"/>
  <c r="BUR5" i="2"/>
  <c r="CDX5" i="2"/>
  <c r="CBH9" i="2"/>
  <c r="CCE10" i="2"/>
  <c r="BWC10" i="2"/>
  <c r="CBJ10" i="2"/>
  <c r="BVD8" i="2"/>
  <c r="BVO12" i="2"/>
  <c r="CAF12" i="2"/>
  <c r="CAQ12" i="2"/>
  <c r="CDT13" i="2"/>
  <c r="BWI13" i="2"/>
  <c r="CDU13" i="2"/>
  <c r="BZU11" i="2"/>
  <c r="CAJ11" i="2"/>
  <c r="CDW15" i="2"/>
  <c r="CBS15" i="2"/>
  <c r="CCU15" i="2"/>
  <c r="BVQ16" i="2"/>
  <c r="BUW16" i="2"/>
  <c r="CAU16" i="2"/>
  <c r="CAC16" i="2"/>
  <c r="CEE14" i="2"/>
  <c r="CEU14" i="2"/>
  <c r="BUV14" i="2"/>
  <c r="BVM14" i="2"/>
  <c r="CDB18" i="2"/>
  <c r="BWT19" i="2"/>
  <c r="BWM19" i="2"/>
  <c r="BZX19" i="2"/>
  <c r="BWN19" i="2"/>
  <c r="BUV19" i="2"/>
  <c r="CDY17" i="2"/>
  <c r="CCJ17" i="2"/>
  <c r="CCQ21" i="2"/>
  <c r="CCJ21" i="2"/>
  <c r="BZR21" i="2"/>
  <c r="CDS21" i="2"/>
  <c r="CBO22" i="2"/>
  <c r="CDT22" i="2"/>
  <c r="CDJ22" i="2"/>
  <c r="BWB22" i="2"/>
  <c r="BVQ22" i="2"/>
  <c r="CDB20" i="2"/>
  <c r="BVY20" i="2"/>
  <c r="CGY19" i="2"/>
  <c r="BWR6" i="2"/>
  <c r="BVX6" i="2"/>
  <c r="BVR7" i="2"/>
  <c r="CDX7" i="2"/>
  <c r="CAC7" i="2"/>
  <c r="CEG5" i="2"/>
  <c r="CCZ5" i="2"/>
  <c r="CCJ5" i="2"/>
  <c r="CCY5" i="2"/>
  <c r="CBK5" i="2"/>
  <c r="CBS5" i="2"/>
  <c r="CDU9" i="2"/>
  <c r="CCU9" i="2"/>
  <c r="CDF10" i="2"/>
  <c r="CBT10" i="2"/>
  <c r="CCZ10" i="2"/>
  <c r="BWJ10" i="2"/>
  <c r="BVI12" i="2"/>
  <c r="BVF12" i="2"/>
  <c r="BVQ12" i="2"/>
  <c r="CBG13" i="2"/>
  <c r="CBX13" i="2"/>
  <c r="BWH13" i="2"/>
  <c r="CCH11" i="2"/>
  <c r="BWJ15" i="2"/>
  <c r="CEB15" i="2"/>
  <c r="CBL15" i="2"/>
  <c r="CEF15" i="2"/>
  <c r="CAH15" i="2"/>
  <c r="BVO16" i="2"/>
  <c r="BVU16" i="2"/>
  <c r="BVC16" i="2"/>
  <c r="CDN14" i="2"/>
  <c r="BWR14" i="2"/>
  <c r="CDG14" i="2"/>
  <c r="CAD14" i="2"/>
  <c r="CCV18" i="2"/>
  <c r="CAO18" i="2"/>
  <c r="BUX19" i="2"/>
  <c r="CCR19" i="2"/>
  <c r="CBL17" i="2"/>
  <c r="BZW17" i="2"/>
  <c r="CEC17" i="2"/>
  <c r="CBW21" i="2"/>
  <c r="CAT21" i="2"/>
  <c r="BVD21" i="2"/>
  <c r="BUW21" i="2"/>
  <c r="CCE21" i="2"/>
  <c r="BWO22" i="2"/>
  <c r="BWG22" i="2"/>
  <c r="CAW22" i="2"/>
  <c r="BUX22" i="2"/>
  <c r="CCH22" i="2"/>
  <c r="CAO20" i="2"/>
  <c r="CGP7" i="2"/>
  <c r="CEV10" i="2"/>
  <c r="BVQ15" i="2"/>
  <c r="BVO19" i="2"/>
  <c r="CCL22" i="2"/>
  <c r="CBF7" i="2"/>
  <c r="CGP5" i="2"/>
  <c r="CFL10" i="2"/>
  <c r="BWY8" i="2"/>
  <c r="CBM12" i="2"/>
  <c r="BUW13" i="2"/>
  <c r="CDJ11" i="2"/>
  <c r="CGK15" i="2"/>
  <c r="CCL16" i="2"/>
  <c r="CEF14" i="2"/>
  <c r="CAW18" i="2"/>
  <c r="BWR19" i="2"/>
  <c r="CBV21" i="2"/>
  <c r="CDS7" i="2"/>
  <c r="CCM10" i="2"/>
  <c r="CGY8" i="2"/>
  <c r="CDG12" i="2"/>
  <c r="CAH12" i="2"/>
  <c r="CAW13" i="2"/>
  <c r="CEW13" i="2"/>
  <c r="CAW11" i="2"/>
  <c r="CEA16" i="2"/>
  <c r="CBS14" i="2"/>
  <c r="CDJ18" i="2"/>
  <c r="CGR19" i="2"/>
  <c r="CCW19" i="2"/>
  <c r="CBR17" i="2"/>
  <c r="CAE20" i="2"/>
  <c r="BWF7" i="2"/>
  <c r="CCI5" i="2"/>
  <c r="BZZ10" i="2"/>
  <c r="CBN8" i="2"/>
  <c r="CCG8" i="2"/>
  <c r="CAT12" i="2"/>
  <c r="CCU12" i="2"/>
  <c r="CDJ13" i="2"/>
  <c r="CFW11" i="2"/>
  <c r="CBN16" i="2"/>
  <c r="BWY16" i="2"/>
  <c r="CCP14" i="2"/>
  <c r="BWS14" i="2"/>
  <c r="BVW18" i="2"/>
  <c r="CBQ18" i="2"/>
  <c r="CCY19" i="2"/>
  <c r="CAJ19" i="2"/>
  <c r="CBY17" i="2"/>
  <c r="CEF17" i="2"/>
  <c r="CDT20" i="2"/>
  <c r="BVG6" i="2"/>
  <c r="BUZ10" i="2"/>
  <c r="CEA8" i="2"/>
  <c r="BVT12" i="2"/>
  <c r="BVH12" i="2"/>
  <c r="BVW13" i="2"/>
  <c r="CCY11" i="2"/>
  <c r="BWN16" i="2"/>
  <c r="CED18" i="2"/>
  <c r="CAL19" i="2"/>
  <c r="CCN19" i="2"/>
  <c r="BVJ19" i="2"/>
  <c r="CEL17" i="2"/>
  <c r="CBS17" i="2"/>
  <c r="CBL21" i="2"/>
  <c r="CBG20" i="2"/>
  <c r="CEL20" i="2"/>
  <c r="CAO6" i="2"/>
  <c r="BVW6" i="2"/>
  <c r="BWN8" i="2"/>
  <c r="CCZ8" i="2"/>
  <c r="CAC8" i="2"/>
  <c r="CCL15" i="2"/>
  <c r="CDR15" i="2"/>
  <c r="CDI14" i="2"/>
  <c r="BWQ18" i="2"/>
  <c r="BVL19" i="2"/>
  <c r="CAA19" i="2"/>
  <c r="BWY17" i="2"/>
  <c r="BWS17" i="2"/>
  <c r="BWL21" i="2"/>
  <c r="CGG20" i="2"/>
  <c r="CBY20" i="2"/>
  <c r="CDB6" i="2"/>
  <c r="CBP5" i="2"/>
  <c r="CCH9" i="2"/>
  <c r="CAM8" i="2"/>
  <c r="CCP8" i="2"/>
  <c r="CAJ13" i="2"/>
  <c r="CCR15" i="2"/>
  <c r="CBK15" i="2"/>
  <c r="CAV14" i="2"/>
  <c r="BVA19" i="2"/>
  <c r="CGL21" i="2"/>
  <c r="CAU22" i="2"/>
  <c r="BWY20" i="2"/>
  <c r="BVR16" i="2"/>
  <c r="CGW14" i="2"/>
  <c r="BZZ5" i="2"/>
  <c r="CAM12" i="2"/>
  <c r="CBE20" i="2"/>
  <c r="BZR12" i="2"/>
  <c r="BUV15" i="2"/>
  <c r="CAU10" i="2"/>
  <c r="CBM15" i="2"/>
  <c r="BWO18" i="2"/>
  <c r="CFW10" i="2"/>
  <c r="CDV8" i="2"/>
  <c r="CAN13" i="2"/>
  <c r="CCK18" i="2"/>
  <c r="CGS9" i="2"/>
  <c r="BVH13" i="2"/>
  <c r="BVM11" i="2"/>
  <c r="CFY7" i="2"/>
  <c r="BVY12" i="2"/>
  <c r="CFH18" i="2"/>
  <c r="CAK19" i="2"/>
  <c r="CEB19" i="2"/>
  <c r="BVY15" i="2"/>
  <c r="CBE22" i="2"/>
  <c r="CAO8" i="2"/>
  <c r="CDK11" i="2"/>
  <c r="CAH6" i="2"/>
  <c r="BWS9" i="2"/>
  <c r="BVU10" i="2"/>
  <c r="BVO8" i="2"/>
  <c r="CBI8" i="2"/>
  <c r="CCG12" i="2"/>
  <c r="CFY12" i="2"/>
  <c r="CCE12" i="2"/>
  <c r="CFH13" i="2"/>
  <c r="CDA13" i="2"/>
  <c r="CFM11" i="2"/>
  <c r="BWM15" i="2"/>
  <c r="CBW15" i="2"/>
  <c r="CBT15" i="2"/>
  <c r="CEV15" i="2"/>
  <c r="CFY15" i="2"/>
  <c r="BUX18" i="2"/>
  <c r="BVK19" i="2"/>
  <c r="CDH19" i="2"/>
  <c r="CDJ17" i="2"/>
  <c r="BWE22" i="2"/>
  <c r="CEH20" i="2"/>
  <c r="CCU6" i="2"/>
  <c r="CAN6" i="2"/>
  <c r="CEZ7" i="2"/>
  <c r="CFU10" i="2"/>
  <c r="CFO8" i="2"/>
  <c r="BWI8" i="2"/>
  <c r="BWN12" i="2"/>
  <c r="BUR12" i="2"/>
  <c r="BVN13" i="2"/>
  <c r="CGM15" i="2"/>
  <c r="CEG15" i="2"/>
  <c r="BWO16" i="2"/>
  <c r="CBS18" i="2"/>
  <c r="CEX18" i="2"/>
  <c r="CCU19" i="2"/>
  <c r="CFK19" i="2"/>
  <c r="CAU19" i="2"/>
  <c r="CCH19" i="2"/>
  <c r="CAZ19" i="2"/>
  <c r="CAW17" i="2"/>
  <c r="CGE22" i="2"/>
  <c r="CBU20" i="2"/>
  <c r="CDA6" i="2"/>
  <c r="CGO8" i="2"/>
  <c r="CBA11" i="2"/>
  <c r="BZT11" i="2"/>
  <c r="BWT15" i="2"/>
  <c r="CEF18" i="2"/>
  <c r="CAH19" i="2"/>
  <c r="CDK19" i="2"/>
  <c r="CFU19" i="2"/>
  <c r="BZU19" i="2"/>
  <c r="CFW17" i="2"/>
  <c r="BWU20" i="2"/>
  <c r="CFH6" i="2"/>
  <c r="BVN6" i="2"/>
  <c r="CDZ5" i="2"/>
  <c r="BUZ9" i="2"/>
  <c r="CAV10" i="2"/>
  <c r="CDN11" i="2"/>
  <c r="CCG11" i="2"/>
  <c r="CGS18" i="2"/>
  <c r="CFH19" i="2"/>
  <c r="BUU19" i="2"/>
  <c r="CED19" i="2"/>
  <c r="BZW22" i="2"/>
  <c r="CBO6" i="2"/>
  <c r="CAY7" i="2"/>
  <c r="BWQ9" i="2"/>
  <c r="CAF10" i="2"/>
  <c r="CDI10" i="2"/>
  <c r="BWA11" i="2"/>
  <c r="BUT11" i="2"/>
  <c r="CBW14" i="2"/>
  <c r="CAH18" i="2"/>
  <c r="CBO18" i="2"/>
  <c r="CBQ19" i="2"/>
  <c r="BWA6" i="2"/>
  <c r="CEB6" i="2"/>
  <c r="CDL7" i="2"/>
  <c r="CDH5" i="2"/>
  <c r="CBS9" i="2"/>
  <c r="BVV10" i="2"/>
  <c r="CDL12" i="2"/>
  <c r="CAH13" i="2"/>
  <c r="CAM11" i="2"/>
  <c r="BZV15" i="2"/>
  <c r="CAY15" i="2"/>
  <c r="CEJ14" i="2"/>
  <c r="CCU18" i="2"/>
  <c r="CEB18" i="2"/>
  <c r="BWQ19" i="2"/>
  <c r="CGA6" i="2"/>
  <c r="CAD11" i="2"/>
  <c r="BVS12" i="2"/>
  <c r="BWY15" i="2"/>
  <c r="CFO15" i="2"/>
  <c r="CGH15" i="2"/>
  <c r="CFH16" i="2"/>
  <c r="CCZ22" i="2"/>
  <c r="CDR20" i="2"/>
  <c r="CGJ20" i="2"/>
  <c r="CGP13" i="2"/>
  <c r="CFM22" i="2"/>
  <c r="BWE20" i="2"/>
  <c r="CBO5" i="2"/>
  <c r="CDG9" i="2"/>
  <c r="CDV16" i="2"/>
  <c r="CGH6" i="2"/>
  <c r="CAT9" i="2"/>
  <c r="BWI10" i="2"/>
  <c r="CCS8" i="2"/>
  <c r="BUZ16" i="2"/>
  <c r="BVT9" i="2"/>
  <c r="CAF8" i="2"/>
  <c r="CGJ13" i="2"/>
  <c r="CDB15" i="2"/>
  <c r="CCU16" i="2"/>
  <c r="CDF22" i="2"/>
  <c r="BVF8" i="2"/>
  <c r="CAS12" i="2"/>
  <c r="CAO15" i="2"/>
  <c r="CAH16" i="2"/>
  <c r="BVD16" i="2"/>
  <c r="CDL17" i="2"/>
  <c r="CEF6" i="2"/>
  <c r="BWO5" i="2"/>
  <c r="BUZ5" i="2"/>
  <c r="CGI10" i="2"/>
  <c r="BWS8" i="2"/>
  <c r="BVM12" i="2"/>
  <c r="CGY15" i="2"/>
  <c r="CFD16" i="2"/>
  <c r="CEZ16" i="2"/>
  <c r="CDV14" i="2"/>
  <c r="BVY17" i="2"/>
  <c r="CDF21" i="2"/>
  <c r="CAS22" i="2"/>
  <c r="CBS6" i="2"/>
  <c r="CGO5" i="2"/>
  <c r="CBF5" i="2"/>
  <c r="CEZ5" i="2"/>
  <c r="CED5" i="2"/>
  <c r="BZV12" i="2"/>
  <c r="CFM12" i="2"/>
  <c r="CAK15" i="2"/>
  <c r="BZW18" i="2"/>
  <c r="CFY17" i="2"/>
  <c r="CCR21" i="2"/>
  <c r="BVS22" i="2"/>
  <c r="CEA6" i="2"/>
  <c r="BWS6" i="2"/>
  <c r="CDS5" i="2"/>
  <c r="CBQ5" i="2"/>
  <c r="CBK9" i="2"/>
  <c r="CAO10" i="2"/>
  <c r="CCI12" i="2"/>
  <c r="BZY13" i="2"/>
  <c r="CAZ11" i="2"/>
  <c r="CCX15" i="2"/>
  <c r="CCJ18" i="2"/>
  <c r="CCY21" i="2"/>
  <c r="CAE21" i="2"/>
  <c r="CDG5" i="2"/>
  <c r="BWF5" i="2"/>
  <c r="BWQ5" i="2"/>
  <c r="CDW9" i="2"/>
  <c r="CDX9" i="2"/>
  <c r="CDB10" i="2"/>
  <c r="BUV12" i="2"/>
  <c r="CCO12" i="2"/>
  <c r="CCL13" i="2"/>
  <c r="CDM11" i="2"/>
  <c r="BVK15" i="2"/>
  <c r="CDF16" i="2"/>
  <c r="CDZ18" i="2"/>
  <c r="BUW18" i="2"/>
  <c r="CAT18" i="2"/>
  <c r="CCU21" i="2"/>
  <c r="CAL21" i="2"/>
  <c r="BVE21" i="2"/>
  <c r="CBN6" i="2"/>
  <c r="CGN6" i="2"/>
  <c r="CFH5" i="2"/>
  <c r="CBJ9" i="2"/>
  <c r="BWK9" i="2"/>
  <c r="BVO10" i="2"/>
  <c r="BWC12" i="2"/>
  <c r="CAB12" i="2"/>
  <c r="CBJ13" i="2"/>
  <c r="CBP13" i="2"/>
  <c r="BUY13" i="2"/>
  <c r="BVZ11" i="2"/>
  <c r="CDU15" i="2"/>
  <c r="CAS16" i="2"/>
  <c r="CAH21" i="2"/>
  <c r="BVL21" i="2"/>
  <c r="CDM22" i="2"/>
  <c r="CFE6" i="2"/>
  <c r="BWJ9" i="2"/>
  <c r="CDV10" i="2"/>
  <c r="BVB12" i="2"/>
  <c r="BWM13" i="2"/>
  <c r="CDW13" i="2"/>
  <c r="CEC13" i="2"/>
  <c r="CEL15" i="2"/>
  <c r="CBH15" i="2"/>
  <c r="CGA16" i="2"/>
  <c r="BWF16" i="2"/>
  <c r="BVS16" i="2"/>
  <c r="CAD16" i="2"/>
  <c r="BZZ16" i="2"/>
  <c r="BVH21" i="2"/>
  <c r="BWD6" i="2"/>
  <c r="CBE5" i="2"/>
  <c r="CBV10" i="2"/>
  <c r="BWG12" i="2"/>
  <c r="CAV18" i="2"/>
  <c r="CCN6" i="2"/>
  <c r="CED6" i="2"/>
  <c r="BVF6" i="2"/>
  <c r="BWQ6" i="2"/>
  <c r="CAP6" i="2"/>
  <c r="CFU7" i="2"/>
  <c r="CDD7" i="2"/>
  <c r="CCX5" i="2"/>
  <c r="BWG5" i="2"/>
  <c r="CFW9" i="2"/>
  <c r="CAN9" i="2"/>
  <c r="BZX10" i="2"/>
  <c r="CFQ8" i="2"/>
  <c r="CFA8" i="2"/>
  <c r="CBT12" i="2"/>
  <c r="BUV13" i="2"/>
  <c r="CGS13" i="2"/>
  <c r="CFF11" i="2"/>
  <c r="CGT11" i="2"/>
  <c r="CET16" i="2"/>
  <c r="BZV16" i="2"/>
  <c r="CAB16" i="2"/>
  <c r="BVS18" i="2"/>
  <c r="CFB21" i="2"/>
  <c r="CGI21" i="2"/>
  <c r="BWJ20" i="2"/>
  <c r="CCV7" i="2"/>
  <c r="BVK5" i="2"/>
  <c r="CCH5" i="2"/>
  <c r="CAP9" i="2"/>
  <c r="BVN9" i="2"/>
  <c r="BUX10" i="2"/>
  <c r="CGT12" i="2"/>
  <c r="CDR11" i="2"/>
  <c r="CCZ16" i="2"/>
  <c r="CEV16" i="2"/>
  <c r="BVB16" i="2"/>
  <c r="CCM19" i="2"/>
  <c r="CAU20" i="2"/>
  <c r="BVP6" i="2"/>
  <c r="CCS5" i="2"/>
  <c r="CCQ5" i="2"/>
  <c r="BWD8" i="2"/>
  <c r="CBP12" i="2"/>
  <c r="BVO13" i="2"/>
  <c r="BWE11" i="2"/>
  <c r="CFM16" i="2"/>
  <c r="CEF16" i="2"/>
  <c r="CBP19" i="2"/>
  <c r="BVO21" i="2"/>
  <c r="CDH20" i="2"/>
  <c r="CCX6" i="2"/>
  <c r="CAZ6" i="2"/>
  <c r="CAA6" i="2"/>
  <c r="CAJ7" i="2"/>
  <c r="CDC7" i="2"/>
  <c r="CBW5" i="2"/>
  <c r="CAF5" i="2"/>
  <c r="CAD5" i="2"/>
  <c r="CEC12" i="2"/>
  <c r="CBA13" i="2"/>
  <c r="BZR11" i="2"/>
  <c r="BVU20" i="2"/>
  <c r="BWI20" i="2"/>
  <c r="CCW7" i="2"/>
  <c r="CAU7" i="2"/>
  <c r="CAP7" i="2"/>
  <c r="CEJ5" i="2"/>
  <c r="CFF5" i="2"/>
  <c r="BVD5" i="2"/>
  <c r="CDJ9" i="2"/>
  <c r="CDD8" i="2"/>
  <c r="CCN8" i="2"/>
  <c r="BWP12" i="2"/>
  <c r="CDN13" i="2"/>
  <c r="CAF11" i="2"/>
  <c r="CBT11" i="2"/>
  <c r="CDT15" i="2"/>
  <c r="CCG16" i="2"/>
  <c r="CDV21" i="2"/>
  <c r="CDC20" i="2"/>
  <c r="CDM6" i="2"/>
  <c r="CAF6" i="2"/>
  <c r="BVK6" i="2"/>
  <c r="BVA6" i="2"/>
  <c r="BVJ7" i="2"/>
  <c r="CDH7" i="2"/>
  <c r="CGS7" i="2"/>
  <c r="BVP7" i="2"/>
  <c r="BWW5" i="2"/>
  <c r="CBG5" i="2"/>
  <c r="CAW9" i="2"/>
  <c r="CAQ8" i="2"/>
  <c r="CAA8" i="2"/>
  <c r="BWA13" i="2"/>
  <c r="CCI13" i="2"/>
  <c r="CCS11" i="2"/>
  <c r="CEG11" i="2"/>
  <c r="BZT16" i="2"/>
  <c r="CAS18" i="2"/>
  <c r="CBI21" i="2"/>
  <c r="CBJ20" i="2"/>
  <c r="CFL20" i="2"/>
  <c r="CAK6" i="2"/>
  <c r="BVZ6" i="2"/>
  <c r="CAQ7" i="2"/>
  <c r="BZX7" i="2"/>
  <c r="BWR9" i="2"/>
  <c r="BWG10" i="2"/>
  <c r="CGC15" i="2"/>
  <c r="CEZ15" i="2"/>
  <c r="CBG16" i="2"/>
  <c r="CGU17" i="2"/>
  <c r="CGT21" i="2"/>
  <c r="BVF22" i="2"/>
  <c r="CCY7" i="2"/>
  <c r="BZW8" i="2"/>
  <c r="CDQ18" i="2"/>
  <c r="CDC21" i="2"/>
  <c r="CCK5" i="2"/>
  <c r="BUW8" i="2"/>
  <c r="CDA12" i="2"/>
  <c r="CGE17" i="2"/>
  <c r="BVP21" i="2"/>
  <c r="CFJ21" i="2"/>
  <c r="CGN5" i="2"/>
  <c r="CAO5" i="2"/>
  <c r="CDZ10" i="2"/>
  <c r="CAC10" i="2"/>
  <c r="CAN12" i="2"/>
  <c r="CAA14" i="2"/>
  <c r="CDB5" i="2"/>
  <c r="CBM10" i="2"/>
  <c r="BVN12" i="2"/>
  <c r="CDU11" i="2"/>
  <c r="BZZ15" i="2"/>
  <c r="CFR14" i="2"/>
  <c r="CDU19" i="2"/>
  <c r="CEG21" i="2"/>
  <c r="CAP5" i="2"/>
  <c r="CDN5" i="2"/>
  <c r="BVO5" i="2"/>
  <c r="CEE9" i="2"/>
  <c r="BWM10" i="2"/>
  <c r="CBM8" i="2"/>
  <c r="CCM15" i="2"/>
  <c r="CBT21" i="2"/>
  <c r="CAF22" i="2"/>
  <c r="CBA19" i="2"/>
  <c r="CCK7" i="2"/>
  <c r="CEU7" i="2"/>
  <c r="BUR7" i="2"/>
  <c r="BWN5" i="2"/>
  <c r="BZX5" i="2"/>
  <c r="BZZ9" i="2"/>
  <c r="CFF13" i="2"/>
  <c r="BWC15" i="2"/>
  <c r="CGP16" i="2"/>
  <c r="CEY14" i="2"/>
  <c r="CBD18" i="2"/>
  <c r="CDN19" i="2"/>
  <c r="CGH17" i="2"/>
  <c r="CDR17" i="2"/>
  <c r="BVJ21" i="2"/>
  <c r="CBI20" i="2"/>
  <c r="BZR6" i="2"/>
  <c r="BUX7" i="2"/>
  <c r="CDC5" i="2"/>
  <c r="CBB5" i="2"/>
  <c r="BUX5" i="2"/>
  <c r="CEZ9" i="2"/>
  <c r="CCO9" i="2"/>
  <c r="BWG8" i="2"/>
  <c r="CDZ8" i="2"/>
  <c r="CCH12" i="2"/>
  <c r="CDJ12" i="2"/>
  <c r="BWK11" i="2"/>
  <c r="CAL15" i="2"/>
  <c r="CDT16" i="2"/>
  <c r="CCN14" i="2"/>
  <c r="CCW14" i="2"/>
  <c r="BWD18" i="2"/>
  <c r="BWA19" i="2"/>
  <c r="CBH19" i="2"/>
  <c r="CAU17" i="2"/>
  <c r="BWE17" i="2"/>
  <c r="CGI20" i="2"/>
  <c r="CCE6" i="2"/>
  <c r="CCU7" i="2"/>
  <c r="CCQ7" i="2"/>
  <c r="BVP5" i="2"/>
  <c r="CDO5" i="2"/>
  <c r="BZX9" i="2"/>
  <c r="CAQ10" i="2"/>
  <c r="BWM8" i="2"/>
  <c r="CBF8" i="2"/>
  <c r="BZU12" i="2"/>
  <c r="CBL13" i="2"/>
  <c r="CEW11" i="2"/>
  <c r="CCO15" i="2"/>
  <c r="CCY15" i="2"/>
  <c r="CDI16" i="2"/>
  <c r="CBL16" i="2"/>
  <c r="BWG16" i="2"/>
  <c r="BVA14" i="2"/>
  <c r="CAJ14" i="2"/>
  <c r="CBN18" i="2"/>
  <c r="BWH19" i="2"/>
  <c r="CBK19" i="2"/>
  <c r="CDH17" i="2"/>
  <c r="CAS17" i="2"/>
  <c r="CCX22" i="2"/>
  <c r="CCB7" i="2"/>
  <c r="CER6" i="2"/>
  <c r="CAH7" i="2"/>
  <c r="CAD7" i="2"/>
  <c r="BWB5" i="2"/>
  <c r="CCK9" i="2"/>
  <c r="CCW10" i="2"/>
  <c r="CDD10" i="2"/>
  <c r="BUU12" i="2"/>
  <c r="CDO12" i="2"/>
  <c r="CDY13" i="2"/>
  <c r="CCE13" i="2"/>
  <c r="CAB15" i="2"/>
  <c r="BVL15" i="2"/>
  <c r="CAV16" i="2"/>
  <c r="CDY16" i="2"/>
  <c r="BVJ14" i="2"/>
  <c r="CEA18" i="2"/>
  <c r="CDL18" i="2"/>
  <c r="CDX19" i="2"/>
  <c r="BVU17" i="2"/>
  <c r="CDF17" i="2"/>
  <c r="CCK21" i="2"/>
  <c r="CAK22" i="2"/>
  <c r="BVH7" i="2"/>
  <c r="BVD7" i="2"/>
  <c r="CCH7" i="2"/>
  <c r="BUX9" i="2"/>
  <c r="CAJ10" i="2"/>
  <c r="CFQ10" i="2"/>
  <c r="CBB12" i="2"/>
  <c r="CAF13" i="2"/>
  <c r="BWL13" i="2"/>
  <c r="BZR13" i="2"/>
  <c r="BVB15" i="2"/>
  <c r="BVV16" i="2"/>
  <c r="BWL16" i="2"/>
  <c r="CEC16" i="2"/>
  <c r="CCL14" i="2"/>
  <c r="BWN18" i="2"/>
  <c r="BWK19" i="2"/>
  <c r="CCS19" i="2"/>
  <c r="BVS17" i="2"/>
  <c r="CDU17" i="2"/>
  <c r="BZX21" i="2"/>
  <c r="CFO22" i="2"/>
  <c r="BVK22" i="2"/>
  <c r="CAS20" i="2"/>
  <c r="CBZ13" i="2"/>
  <c r="CCA16" i="2"/>
  <c r="CBK6" i="2"/>
  <c r="BZU7" i="2"/>
  <c r="CCE7" i="2"/>
  <c r="CEA5" i="2"/>
  <c r="BVJ10" i="2"/>
  <c r="BWB12" i="2"/>
  <c r="CCS13" i="2"/>
  <c r="BUR13" i="2"/>
  <c r="CDP15" i="2"/>
  <c r="CBP16" i="2"/>
  <c r="BZY14" i="2"/>
  <c r="CBL19" i="2"/>
  <c r="CEY19" i="2"/>
  <c r="CBF19" i="2"/>
  <c r="CBH17" i="2"/>
  <c r="BUX21" i="2"/>
  <c r="CAJ21" i="2"/>
  <c r="CCI22" i="2"/>
  <c r="CDX6" i="2"/>
  <c r="CBP6" i="2"/>
  <c r="CFG6" i="2"/>
  <c r="CDR7" i="2"/>
  <c r="BUT9" i="2"/>
  <c r="BVB9" i="2"/>
  <c r="CDQ12" i="2"/>
  <c r="CCM12" i="2"/>
  <c r="CGG12" i="2"/>
  <c r="CFU13" i="2"/>
  <c r="CBT13" i="2"/>
  <c r="BWQ11" i="2"/>
  <c r="CBG11" i="2"/>
  <c r="BWO15" i="2"/>
  <c r="BZY15" i="2"/>
  <c r="CGB15" i="2"/>
  <c r="CBE15" i="2"/>
  <c r="CFO16" i="2"/>
  <c r="CDR16" i="2"/>
  <c r="CFR16" i="2"/>
  <c r="CCF14" i="2"/>
  <c r="CEG14" i="2"/>
  <c r="BWF18" i="2"/>
  <c r="BUY18" i="2"/>
  <c r="BVT18" i="2"/>
  <c r="CCP19" i="2"/>
  <c r="CFO19" i="2"/>
  <c r="CBO19" i="2"/>
  <c r="CDX17" i="2"/>
  <c r="CEE17" i="2"/>
  <c r="BVH17" i="2"/>
  <c r="BWC22" i="2"/>
  <c r="BVU22" i="2"/>
  <c r="CEX22" i="2"/>
  <c r="CGH20" i="2"/>
  <c r="BWK6" i="2"/>
  <c r="CEC6" i="2"/>
  <c r="CBE7" i="2"/>
  <c r="CBX9" i="2"/>
  <c r="CET9" i="2"/>
  <c r="CFB9" i="2"/>
  <c r="CCV10" i="2"/>
  <c r="CBJ8" i="2"/>
  <c r="CBD12" i="2"/>
  <c r="BZZ12" i="2"/>
  <c r="CEG13" i="2"/>
  <c r="CGQ11" i="2"/>
  <c r="CGO15" i="2"/>
  <c r="BUY15" i="2"/>
  <c r="CDJ15" i="2"/>
  <c r="BWE15" i="2"/>
  <c r="CBE16" i="2"/>
  <c r="BZS14" i="2"/>
  <c r="CGF18" i="2"/>
  <c r="CEY18" i="2"/>
  <c r="CFT18" i="2"/>
  <c r="BZV18" i="2"/>
  <c r="CAE18" i="2"/>
  <c r="CAC19" i="2"/>
  <c r="CGO19" i="2"/>
  <c r="BWK17" i="2"/>
  <c r="BWR17" i="2"/>
  <c r="CBI17" i="2"/>
  <c r="CFH17" i="2"/>
  <c r="CDO21" i="2"/>
  <c r="CDN21" i="2"/>
  <c r="CAQ21" i="2"/>
  <c r="CGC22" i="2"/>
  <c r="CFU22" i="2"/>
  <c r="CDX22" i="2"/>
  <c r="CAR22" i="2"/>
  <c r="CDY20" i="2"/>
  <c r="CEN12" i="2"/>
  <c r="BWP6" i="2"/>
  <c r="BWE7" i="2"/>
  <c r="CEK9" i="2"/>
  <c r="CAI10" i="2"/>
  <c r="CDW8" i="2"/>
  <c r="BWD12" i="2"/>
  <c r="BUZ12" i="2"/>
  <c r="CBK13" i="2"/>
  <c r="CAQ13" i="2"/>
  <c r="BWT13" i="2"/>
  <c r="CEF11" i="2"/>
  <c r="CBD11" i="2"/>
  <c r="CCV15" i="2"/>
  <c r="CAW15" i="2"/>
  <c r="CDJ16" i="2"/>
  <c r="BWE16" i="2"/>
  <c r="CBT16" i="2"/>
  <c r="BUS14" i="2"/>
  <c r="CDU14" i="2"/>
  <c r="CCI18" i="2"/>
  <c r="CCR18" i="2"/>
  <c r="CDW19" i="2"/>
  <c r="BVC19" i="2"/>
  <c r="CDV17" i="2"/>
  <c r="CBB21" i="2"/>
  <c r="CBA21" i="2"/>
  <c r="CDD21" i="2"/>
  <c r="BWK22" i="2"/>
  <c r="CDE22" i="2"/>
  <c r="CBL20" i="2"/>
  <c r="BXA12" i="2"/>
  <c r="CCB11" i="2"/>
  <c r="CAW7" i="2"/>
  <c r="BWX9" i="2"/>
  <c r="CFI10" i="2"/>
  <c r="CAH8" i="2"/>
  <c r="BWJ8" i="2"/>
  <c r="CAP8" i="2"/>
  <c r="CCL8" i="2"/>
  <c r="CAK12" i="2"/>
  <c r="CDV12" i="2"/>
  <c r="CDX13" i="2"/>
  <c r="CDD13" i="2"/>
  <c r="CBS11" i="2"/>
  <c r="CDQ11" i="2"/>
  <c r="CAI15" i="2"/>
  <c r="BVW15" i="2"/>
  <c r="CAW16" i="2"/>
  <c r="CEG16" i="2"/>
  <c r="CDL14" i="2"/>
  <c r="CDY14" i="2"/>
  <c r="CBH14" i="2"/>
  <c r="BUV18" i="2"/>
  <c r="CFE18" i="2"/>
  <c r="CBJ19" i="2"/>
  <c r="CDG19" i="2"/>
  <c r="BZY17" i="2"/>
  <c r="CCO17" i="2"/>
  <c r="CGI17" i="2"/>
  <c r="CDI21" i="2"/>
  <c r="BWB21" i="2"/>
  <c r="BWA21" i="2"/>
  <c r="BVQ21" i="2"/>
  <c r="CGK22" i="2"/>
  <c r="BVR22" i="2"/>
  <c r="BWL20" i="2"/>
  <c r="CBN20" i="2"/>
  <c r="CHA12" i="2"/>
  <c r="BVV6" i="2"/>
  <c r="CDJ7" i="2"/>
  <c r="CBP7" i="2"/>
  <c r="CAM7" i="2"/>
  <c r="BWT9" i="2"/>
  <c r="CCJ10" i="2"/>
  <c r="CDT10" i="2"/>
  <c r="CCY10" i="2"/>
  <c r="CAW10" i="2"/>
  <c r="BZV10" i="2"/>
  <c r="CCU8" i="2"/>
  <c r="CCF8" i="2"/>
  <c r="CDC8" i="2"/>
  <c r="BZY8" i="2"/>
  <c r="CCX12" i="2"/>
  <c r="CBI12" i="2"/>
  <c r="BWK13" i="2"/>
  <c r="BVQ13" i="2"/>
  <c r="BWS11" i="2"/>
  <c r="BWD11" i="2"/>
  <c r="BVI15" i="2"/>
  <c r="BVW16" i="2"/>
  <c r="BZW16" i="2"/>
  <c r="BWT16" i="2"/>
  <c r="CAY14" i="2"/>
  <c r="CBL14" i="2"/>
  <c r="CDE14" i="2"/>
  <c r="BWH14" i="2"/>
  <c r="BWJ19" i="2"/>
  <c r="CAT19" i="2"/>
  <c r="CCL17" i="2"/>
  <c r="CAB17" i="2"/>
  <c r="CBF17" i="2"/>
  <c r="CAV21" i="2"/>
  <c r="CBQ21" i="2"/>
  <c r="CAB21" i="2"/>
  <c r="CAL22" i="2"/>
  <c r="CEA20" i="2"/>
  <c r="BXB11" i="2"/>
  <c r="CCT6" i="2"/>
  <c r="CFW7" i="2"/>
  <c r="CEC7" i="2"/>
  <c r="CCZ7" i="2"/>
  <c r="BZW10" i="2"/>
  <c r="CBG10" i="2"/>
  <c r="CAL10" i="2"/>
  <c r="CDJ10" i="2"/>
  <c r="CCI10" i="2"/>
  <c r="BVH8" i="2"/>
  <c r="BZS8" i="2"/>
  <c r="BVP8" i="2"/>
  <c r="BUY8" i="2"/>
  <c r="BVK12" i="2"/>
  <c r="BWI12" i="2"/>
  <c r="CDT12" i="2"/>
  <c r="CDH13" i="2"/>
  <c r="CBB15" i="2"/>
  <c r="CDB16" i="2"/>
  <c r="CCJ16" i="2"/>
  <c r="CAR16" i="2"/>
  <c r="BVY14" i="2"/>
  <c r="BWL14" i="2"/>
  <c r="CAR14" i="2"/>
  <c r="CDB19" i="2"/>
  <c r="BVT19" i="2"/>
  <c r="BUY17" i="2"/>
  <c r="BVB17" i="2"/>
  <c r="CDS17" i="2"/>
  <c r="BVV21" i="2"/>
  <c r="CED21" i="2"/>
  <c r="CCO21" i="2"/>
  <c r="CCY22" i="2"/>
  <c r="BZX22" i="2"/>
  <c r="CDU20" i="2"/>
  <c r="BWN20" i="2"/>
  <c r="BXB18" i="2"/>
  <c r="CHB11" i="2"/>
  <c r="CHB18" i="2"/>
  <c r="BZX6" i="2"/>
  <c r="BVH5" i="2"/>
  <c r="BVM9" i="2"/>
  <c r="CFK9" i="2"/>
  <c r="CGY10" i="2"/>
  <c r="BWW10" i="2"/>
  <c r="CFX8" i="2"/>
  <c r="BWO8" i="2"/>
  <c r="CAZ12" i="2"/>
  <c r="CEK12" i="2"/>
  <c r="CAI12" i="2"/>
  <c r="CBC12" i="2"/>
  <c r="CGE12" i="2"/>
  <c r="CDX11" i="2"/>
  <c r="CBG15" i="2"/>
  <c r="BWA16" i="2"/>
  <c r="CGH16" i="2"/>
  <c r="CGK14" i="2"/>
  <c r="CEW14" i="2"/>
  <c r="BVM18" i="2"/>
  <c r="CDI18" i="2"/>
  <c r="CEC19" i="2"/>
  <c r="CDS19" i="2"/>
  <c r="BWU17" i="2"/>
  <c r="CAS21" i="2"/>
  <c r="CAO21" i="2"/>
  <c r="CAU6" i="2"/>
  <c r="CDT6" i="2"/>
  <c r="BVI6" i="2"/>
  <c r="BWO6" i="2"/>
  <c r="BUX6" i="2"/>
  <c r="CAA7" i="2"/>
  <c r="CEE5" i="2"/>
  <c r="CEI10" i="2"/>
  <c r="BZT12" i="2"/>
  <c r="CFZ12" i="2"/>
  <c r="CGX12" i="2"/>
  <c r="CFI12" i="2"/>
  <c r="CGC12" i="2"/>
  <c r="CAW12" i="2"/>
  <c r="CCF13" i="2"/>
  <c r="CCR11" i="2"/>
  <c r="CGK11" i="2"/>
  <c r="CCW11" i="2"/>
  <c r="BWG15" i="2"/>
  <c r="CCR16" i="2"/>
  <c r="CBM18" i="2"/>
  <c r="CDM18" i="2"/>
  <c r="BVV18" i="2"/>
  <c r="BWP19" i="2"/>
  <c r="CAX19" i="2"/>
  <c r="CDP19" i="2"/>
  <c r="CAF19" i="2"/>
  <c r="CGF19" i="2"/>
  <c r="BVS21" i="2"/>
  <c r="CFO21" i="2"/>
  <c r="CCU20" i="2"/>
  <c r="CAI20" i="2"/>
  <c r="CHA5" i="2"/>
  <c r="CDH6" i="2"/>
  <c r="CBG6" i="2"/>
  <c r="CCN7" i="2"/>
  <c r="BWR5" i="2"/>
  <c r="BWV10" i="2"/>
  <c r="BUT12" i="2"/>
  <c r="CAD12" i="2"/>
  <c r="CDY12" i="2"/>
  <c r="BVW12" i="2"/>
  <c r="BUS13" i="2"/>
  <c r="CAE11" i="2"/>
  <c r="BVJ11" i="2"/>
  <c r="CAE16" i="2"/>
  <c r="CAE14" i="2"/>
  <c r="BWM18" i="2"/>
  <c r="CAZ18" i="2"/>
  <c r="CFX19" i="2"/>
  <c r="BWC19" i="2"/>
  <c r="BVF19" i="2"/>
  <c r="CDN17" i="2"/>
  <c r="CBN21" i="2"/>
  <c r="CDP21" i="2"/>
  <c r="CAH20" i="2"/>
  <c r="CCV20" i="2"/>
  <c r="CEN5" i="2"/>
  <c r="BVA7" i="2"/>
  <c r="CDV7" i="2"/>
  <c r="CCT5" i="2"/>
  <c r="CAQ5" i="2"/>
  <c r="CCQ12" i="2"/>
  <c r="CBW13" i="2"/>
  <c r="BVE11" i="2"/>
  <c r="CCV11" i="2"/>
  <c r="CER15" i="2"/>
  <c r="BZT15" i="2"/>
  <c r="BVE16" i="2"/>
  <c r="CCV14" i="2"/>
  <c r="CCR14" i="2"/>
  <c r="CAJ18" i="2"/>
  <c r="BVZ18" i="2"/>
  <c r="CEK19" i="2"/>
  <c r="CDF19" i="2"/>
  <c r="CCF19" i="2"/>
  <c r="CBA17" i="2"/>
  <c r="CDR21" i="2"/>
  <c r="CEA21" i="2"/>
  <c r="CBC21" i="2"/>
  <c r="BVH20" i="2"/>
  <c r="BVI20" i="2"/>
  <c r="BXA5" i="2"/>
  <c r="BVU6" i="2"/>
  <c r="BWG6" i="2"/>
  <c r="CBI7" i="2"/>
  <c r="CAG5" i="2"/>
  <c r="CDD5" i="2"/>
  <c r="CAM9" i="2"/>
  <c r="CAK9" i="2"/>
  <c r="CBM9" i="2"/>
  <c r="CBY10" i="2"/>
  <c r="CEJ10" i="2"/>
  <c r="CAX8" i="2"/>
  <c r="BVD12" i="2"/>
  <c r="CBE12" i="2"/>
  <c r="CEJ13" i="2"/>
  <c r="CAI11" i="2"/>
  <c r="CCG15" i="2"/>
  <c r="CDU16" i="2"/>
  <c r="CAI14" i="2"/>
  <c r="CDX14" i="2"/>
  <c r="CCJ14" i="2"/>
  <c r="BVE14" i="2"/>
  <c r="CCW18" i="2"/>
  <c r="CAM18" i="2"/>
  <c r="CBX19" i="2"/>
  <c r="CAS19" i="2"/>
  <c r="BZS19" i="2"/>
  <c r="BWA17" i="2"/>
  <c r="CBE21" i="2"/>
  <c r="BWN21" i="2"/>
  <c r="BWC21" i="2"/>
  <c r="CBA6" i="2"/>
  <c r="BWI7" i="2"/>
  <c r="CAH5" i="2"/>
  <c r="BVG5" i="2"/>
  <c r="BVQ5" i="2"/>
  <c r="CCZ9" i="2"/>
  <c r="CCX9" i="2"/>
  <c r="CEL10" i="2"/>
  <c r="CBW10" i="2"/>
  <c r="CDK8" i="2"/>
  <c r="CEB8" i="2"/>
  <c r="CDR12" i="2"/>
  <c r="BVL13" i="2"/>
  <c r="BWW13" i="2"/>
  <c r="BVI11" i="2"/>
  <c r="BUT15" i="2"/>
  <c r="CDN16" i="2"/>
  <c r="CBH16" i="2"/>
  <c r="BVI14" i="2"/>
  <c r="CBK14" i="2"/>
  <c r="BZW14" i="2"/>
  <c r="BVJ18" i="2"/>
  <c r="CCZ18" i="2"/>
  <c r="BWX19" i="2"/>
  <c r="BVS19" i="2"/>
  <c r="CES19" i="2"/>
  <c r="CBU17" i="2"/>
  <c r="BWE21" i="2"/>
  <c r="BWA10" i="2"/>
  <c r="CEG8" i="2"/>
  <c r="CFY10" i="2"/>
  <c r="CFY18" i="2"/>
  <c r="BVY10" i="2"/>
  <c r="BVY18" i="2"/>
  <c r="CBJ6" i="2"/>
  <c r="CDW6" i="2"/>
  <c r="CCH8" i="2"/>
  <c r="CER19" i="2"/>
  <c r="BWJ6" i="2"/>
  <c r="CCL7" i="2"/>
  <c r="CCY6" i="2"/>
  <c r="CCR6" i="2"/>
  <c r="CDG7" i="2"/>
  <c r="CBA12" i="2"/>
  <c r="CDN12" i="2"/>
  <c r="CGM21" i="2"/>
  <c r="BWM21" i="2"/>
  <c r="CBA8" i="2"/>
  <c r="CGA8" i="2"/>
  <c r="BWA8" i="2"/>
  <c r="CES16" i="2"/>
  <c r="BZS16" i="2"/>
  <c r="CFR13" i="2"/>
  <c r="CAR13" i="2"/>
  <c r="BWM20" i="2"/>
  <c r="CGM20" i="2"/>
  <c r="CBM20" i="2"/>
  <c r="CFT20" i="2"/>
  <c r="CDG20" i="2"/>
  <c r="CBG18" i="2"/>
  <c r="BWG18" i="2"/>
  <c r="CGG18" i="2"/>
  <c r="CFF16" i="2"/>
  <c r="BVF16" i="2"/>
  <c r="CCO5" i="2"/>
  <c r="CFB5" i="2"/>
  <c r="BVB5" i="2"/>
  <c r="CFZ9" i="2"/>
  <c r="BVZ9" i="2"/>
  <c r="CCS17" i="2"/>
  <c r="CAF17" i="2"/>
  <c r="CFF17" i="2"/>
  <c r="CAL16" i="2"/>
  <c r="CFL16" i="2"/>
  <c r="BVL16" i="2"/>
  <c r="CAG17" i="2"/>
  <c r="CCT17" i="2"/>
  <c r="CAL18" i="2"/>
  <c r="CFL18" i="2"/>
  <c r="BVL18" i="2"/>
  <c r="CGT18" i="2"/>
  <c r="BWT18" i="2"/>
  <c r="CFE17" i="2"/>
  <c r="BVE17" i="2"/>
  <c r="BWL5" i="2"/>
  <c r="CGL5" i="2"/>
  <c r="CCL5" i="2"/>
  <c r="CEY5" i="2"/>
  <c r="BUY5" i="2"/>
  <c r="BWP14" i="2"/>
  <c r="CBP14" i="2"/>
  <c r="CBO12" i="2"/>
  <c r="CEB12" i="2"/>
  <c r="CGO12" i="2"/>
  <c r="CGD6" i="2"/>
  <c r="CAE6" i="2"/>
  <c r="BZY7" i="2"/>
  <c r="CAB5" i="2"/>
  <c r="CGP14" i="2"/>
  <c r="CCP17" i="2"/>
  <c r="BVF17" i="2"/>
  <c r="CCB19" i="2"/>
  <c r="CEU10" i="2"/>
  <c r="BUU10" i="2"/>
  <c r="CCH10" i="2"/>
  <c r="CFW20" i="2"/>
  <c r="CAW20" i="2"/>
  <c r="CDI9" i="2"/>
  <c r="CAV9" i="2"/>
  <c r="CGX14" i="2"/>
  <c r="BWX14" i="2"/>
  <c r="CFT7" i="2"/>
  <c r="BVT7" i="2"/>
  <c r="CAH10" i="2"/>
  <c r="CCU10" i="2"/>
  <c r="CFH10" i="2"/>
  <c r="CCA20" i="2"/>
  <c r="CEN20" i="2"/>
  <c r="BXA20" i="2"/>
  <c r="BWS12" i="2"/>
  <c r="CBS12" i="2"/>
  <c r="CGH8" i="2"/>
  <c r="BWH8" i="2"/>
  <c r="CBH8" i="2"/>
  <c r="CEV8" i="2"/>
  <c r="BUV8" i="2"/>
  <c r="CCI8" i="2"/>
  <c r="CDF11" i="2"/>
  <c r="CAS11" i="2"/>
  <c r="BVS11" i="2"/>
  <c r="BVD9" i="2"/>
  <c r="CAD9" i="2"/>
  <c r="CCQ9" i="2"/>
  <c r="CGO20" i="2"/>
  <c r="BWO20" i="2"/>
  <c r="CBO20" i="2"/>
  <c r="CEE11" i="2"/>
  <c r="CGR11" i="2"/>
  <c r="BWR11" i="2"/>
  <c r="CGD16" i="2"/>
  <c r="CBD16" i="2"/>
  <c r="BZW19" i="2"/>
  <c r="CCJ19" i="2"/>
  <c r="BWG17" i="2"/>
  <c r="CDT17" i="2"/>
  <c r="CBG17" i="2"/>
  <c r="CBM17" i="2"/>
  <c r="CDZ17" i="2"/>
  <c r="CGM17" i="2"/>
  <c r="CCF10" i="2"/>
  <c r="CES10" i="2"/>
  <c r="CFD13" i="2"/>
  <c r="CAD13" i="2"/>
  <c r="BWD7" i="2"/>
  <c r="CDQ7" i="2"/>
  <c r="CGC11" i="2"/>
  <c r="CDP11" i="2"/>
  <c r="CHB15" i="2"/>
  <c r="BXB15" i="2"/>
  <c r="CEB9" i="2"/>
  <c r="CBO9" i="2"/>
  <c r="CGO21" i="2"/>
  <c r="BWO21" i="2"/>
  <c r="CDS10" i="2"/>
  <c r="CGF10" i="2"/>
  <c r="BWF10" i="2"/>
  <c r="CAL6" i="2"/>
  <c r="BUY7" i="2"/>
  <c r="CEH10" i="2"/>
  <c r="CBR11" i="2"/>
  <c r="CAF16" i="2"/>
  <c r="CAT20" i="2"/>
  <c r="CEC11" i="2"/>
  <c r="CBP11" i="2"/>
  <c r="CGP11" i="2"/>
  <c r="CEU5" i="2"/>
  <c r="BUU5" i="2"/>
  <c r="CEG9" i="2"/>
  <c r="CBT9" i="2"/>
  <c r="CFX18" i="2"/>
  <c r="CDK18" i="2"/>
  <c r="CAX18" i="2"/>
  <c r="BWN10" i="2"/>
  <c r="CBN10" i="2"/>
  <c r="CEA10" i="2"/>
  <c r="CGT14" i="2"/>
  <c r="BWT14" i="2"/>
  <c r="CGG11" i="2"/>
  <c r="BWG11" i="2"/>
  <c r="BVH10" i="2"/>
  <c r="CDN8" i="2"/>
  <c r="BWA12" i="2"/>
  <c r="BWO12" i="2"/>
  <c r="CCS16" i="2"/>
  <c r="CBO21" i="2"/>
  <c r="BVT20" i="2"/>
  <c r="CDZ20" i="2"/>
  <c r="CCF5" i="2"/>
  <c r="CES5" i="2"/>
  <c r="BUS5" i="2"/>
  <c r="CEU17" i="2"/>
  <c r="CCH17" i="2"/>
  <c r="CFN14" i="2"/>
  <c r="BVN14" i="2"/>
  <c r="CGP21" i="2"/>
  <c r="BWP21" i="2"/>
  <c r="CCE14" i="2"/>
  <c r="CER14" i="2"/>
  <c r="BUR14" i="2"/>
  <c r="CGN22" i="2"/>
  <c r="CBN22" i="2"/>
  <c r="CEA22" i="2"/>
  <c r="CEL14" i="2"/>
  <c r="CGY14" i="2"/>
  <c r="CDV5" i="2"/>
  <c r="CBI5" i="2"/>
  <c r="CGI5" i="2"/>
  <c r="CAZ7" i="2"/>
  <c r="CFZ7" i="2"/>
  <c r="BVZ7" i="2"/>
  <c r="CFC17" i="2"/>
  <c r="CAC17" i="2"/>
  <c r="CFV22" i="2"/>
  <c r="CAV22" i="2"/>
  <c r="CEE22" i="2"/>
  <c r="CBR22" i="2"/>
  <c r="CGR22" i="2"/>
  <c r="CBE14" i="2"/>
  <c r="CDR14" i="2"/>
  <c r="CGE14" i="2"/>
  <c r="CBN12" i="2"/>
  <c r="CEA12" i="2"/>
  <c r="BWQ20" i="2"/>
  <c r="CGQ20" i="2"/>
  <c r="CBQ20" i="2"/>
  <c r="CDL13" i="2"/>
  <c r="CAY13" i="2"/>
  <c r="CFY13" i="2"/>
  <c r="CED10" i="2"/>
  <c r="CGQ10" i="2"/>
  <c r="BWQ10" i="2"/>
  <c r="CEI16" i="2"/>
  <c r="CGV16" i="2"/>
  <c r="BWV16" i="2"/>
  <c r="CCG22" i="2"/>
  <c r="BZT22" i="2"/>
  <c r="CET22" i="2"/>
  <c r="CAX12" i="2"/>
  <c r="CFX12" i="2"/>
  <c r="CFT11" i="2"/>
  <c r="CAT11" i="2"/>
  <c r="CFV8" i="2"/>
  <c r="CDI8" i="2"/>
  <c r="BWJ14" i="2"/>
  <c r="CBJ14" i="2"/>
  <c r="CDW14" i="2"/>
  <c r="CEI17" i="2"/>
  <c r="CBV17" i="2"/>
  <c r="CGV17" i="2"/>
  <c r="CFC5" i="2"/>
  <c r="BVC5" i="2"/>
  <c r="CCP5" i="2"/>
  <c r="CFX11" i="2"/>
  <c r="BVX11" i="2"/>
  <c r="CCV8" i="2"/>
  <c r="CFI8" i="2"/>
  <c r="BVI8" i="2"/>
  <c r="CET8" i="2"/>
  <c r="BUT8" i="2"/>
  <c r="BVE20" i="2"/>
  <c r="CCR20" i="2"/>
  <c r="CGV21" i="2"/>
  <c r="BWV21" i="2"/>
  <c r="CAX17" i="2"/>
  <c r="CFX17" i="2"/>
  <c r="BVX17" i="2"/>
  <c r="BVE8" i="2"/>
  <c r="CAE8" i="2"/>
  <c r="CFC14" i="2"/>
  <c r="BVC14" i="2"/>
  <c r="CFE15" i="2"/>
  <c r="CAE15" i="2"/>
  <c r="CBE9" i="2"/>
  <c r="CDR9" i="2"/>
  <c r="CGE9" i="2"/>
  <c r="CAP14" i="2"/>
  <c r="CDC14" i="2"/>
  <c r="CFP14" i="2"/>
  <c r="BUZ18" i="2"/>
  <c r="CCM18" i="2"/>
  <c r="BZZ18" i="2"/>
  <c r="CEY16" i="2"/>
  <c r="BUY16" i="2"/>
  <c r="CFI17" i="2"/>
  <c r="BVI17" i="2"/>
  <c r="CAI17" i="2"/>
  <c r="CDL20" i="2"/>
  <c r="CAY20" i="2"/>
  <c r="CFY5" i="2"/>
  <c r="CDL5" i="2"/>
  <c r="CGJ7" i="2"/>
  <c r="CDW7" i="2"/>
  <c r="CBX21" i="2"/>
  <c r="CEK21" i="2"/>
  <c r="CAR5" i="2"/>
  <c r="CFR5" i="2"/>
  <c r="BVR5" i="2"/>
  <c r="CAJ9" i="2"/>
  <c r="CFJ9" i="2"/>
  <c r="BVJ9" i="2"/>
  <c r="BZS15" i="2"/>
  <c r="CCF15" i="2"/>
  <c r="BVA5" i="2"/>
  <c r="CCN5" i="2"/>
  <c r="CAA5" i="2"/>
  <c r="CCF17" i="2"/>
  <c r="BZS17" i="2"/>
  <c r="CES17" i="2"/>
  <c r="CER11" i="2"/>
  <c r="CCE11" i="2"/>
  <c r="BUR18" i="2"/>
  <c r="CCE18" i="2"/>
  <c r="BZR18" i="2"/>
  <c r="CBP22" i="2"/>
  <c r="CEC22" i="2"/>
  <c r="CGP22" i="2"/>
  <c r="BVL6" i="2"/>
  <c r="CCY16" i="2"/>
  <c r="CBT18" i="2"/>
  <c r="CEB21" i="2"/>
  <c r="CGW19" i="2"/>
  <c r="BWW19" i="2"/>
  <c r="CBW19" i="2"/>
  <c r="CGA5" i="2"/>
  <c r="BWA5" i="2"/>
  <c r="CAP18" i="2"/>
  <c r="CFP18" i="2"/>
  <c r="BVP18" i="2"/>
  <c r="CDQ21" i="2"/>
  <c r="CGD21" i="2"/>
  <c r="BWD21" i="2"/>
  <c r="CFR20" i="2"/>
  <c r="BVR20" i="2"/>
  <c r="CDE20" i="2"/>
  <c r="CAQ18" i="2"/>
  <c r="CFQ18" i="2"/>
  <c r="BVQ18" i="2"/>
  <c r="CCR22" i="2"/>
  <c r="CAE22" i="2"/>
  <c r="CFE22" i="2"/>
  <c r="CDZ13" i="2"/>
  <c r="CBM13" i="2"/>
  <c r="CDS16" i="2"/>
  <c r="CBF16" i="2"/>
  <c r="CBS8" i="2"/>
  <c r="CEF8" i="2"/>
  <c r="BZY10" i="2"/>
  <c r="CCL10" i="2"/>
  <c r="CEY10" i="2"/>
  <c r="BVO22" i="2"/>
  <c r="CAO22" i="2"/>
  <c r="CBQ9" i="2"/>
  <c r="CED9" i="2"/>
  <c r="CFU5" i="2"/>
  <c r="CAU5" i="2"/>
  <c r="CGM5" i="2"/>
  <c r="BWM5" i="2"/>
  <c r="BWV13" i="2"/>
  <c r="CBV13" i="2"/>
  <c r="CEI13" i="2"/>
  <c r="CFS8" i="2"/>
  <c r="BVS8" i="2"/>
  <c r="CDF8" i="2"/>
  <c r="CBQ12" i="2"/>
  <c r="CGQ12" i="2"/>
  <c r="BWQ12" i="2"/>
  <c r="CDS9" i="2"/>
  <c r="CGF9" i="2"/>
  <c r="BWF9" i="2"/>
  <c r="CBZ14" i="2"/>
  <c r="BWZ14" i="2"/>
  <c r="CBZ8" i="2"/>
  <c r="CEM8" i="2"/>
  <c r="CBZ22" i="2"/>
  <c r="CGZ22" i="2"/>
  <c r="CEM22" i="2"/>
  <c r="CBZ12" i="2"/>
  <c r="CGZ12" i="2"/>
  <c r="CEX15" i="2"/>
  <c r="BUX15" i="2"/>
  <c r="BZX15" i="2"/>
  <c r="BWF8" i="2"/>
  <c r="CDS8" i="2"/>
  <c r="BVU9" i="2"/>
  <c r="CDH9" i="2"/>
  <c r="CAU9" i="2"/>
  <c r="BVT5" i="2"/>
  <c r="CAT5" i="2"/>
  <c r="CFJ5" i="2"/>
  <c r="CCW5" i="2"/>
  <c r="BWQ8" i="2"/>
  <c r="CBQ8" i="2"/>
  <c r="CGM16" i="2"/>
  <c r="BWM16" i="2"/>
  <c r="CEJ18" i="2"/>
  <c r="CBW18" i="2"/>
  <c r="BVL7" i="2"/>
  <c r="CAL7" i="2"/>
  <c r="CFG16" i="2"/>
  <c r="BVG16" i="2"/>
  <c r="CBY7" i="2"/>
  <c r="CGY7" i="2"/>
  <c r="CCT14" i="2"/>
  <c r="BVG14" i="2"/>
  <c r="CAT17" i="2"/>
  <c r="BVT17" i="2"/>
  <c r="CGE18" i="2"/>
  <c r="CDR18" i="2"/>
  <c r="CAI13" i="2"/>
  <c r="BVI13" i="2"/>
  <c r="CCF21" i="2"/>
  <c r="CES21" i="2"/>
  <c r="BUS21" i="2"/>
  <c r="CGI14" i="2"/>
  <c r="BWI14" i="2"/>
  <c r="CCP11" i="2"/>
  <c r="CFC11" i="2"/>
  <c r="BVC11" i="2"/>
  <c r="CBD7" i="2"/>
  <c r="CAZ9" i="2"/>
  <c r="CEF12" i="2"/>
  <c r="BWM7" i="2"/>
  <c r="CDU7" i="2"/>
  <c r="CGD7" i="2"/>
  <c r="CDM9" i="2"/>
  <c r="BVV9" i="2"/>
  <c r="CGO9" i="2"/>
  <c r="CGS12" i="2"/>
  <c r="CCQ13" i="2"/>
  <c r="CBX14" i="2"/>
  <c r="BZR14" i="2"/>
  <c r="CEG18" i="2"/>
  <c r="CDD18" i="2"/>
  <c r="BUW19" i="2"/>
  <c r="CAE17" i="2"/>
  <c r="CDZ21" i="2"/>
  <c r="CEC21" i="2"/>
  <c r="CDI22" i="2"/>
  <c r="CGZ8" i="2"/>
  <c r="CEM14" i="2"/>
  <c r="CGH11" i="2"/>
  <c r="CBH11" i="2"/>
  <c r="CFJ13" i="2"/>
  <c r="BVJ13" i="2"/>
  <c r="CAG19" i="2"/>
  <c r="CCT19" i="2"/>
  <c r="CFG19" i="2"/>
  <c r="BUR10" i="2"/>
  <c r="BZR10" i="2"/>
  <c r="CBI18" i="2"/>
  <c r="CGI18" i="2"/>
  <c r="BWI18" i="2"/>
  <c r="CGI16" i="2"/>
  <c r="BWI16" i="2"/>
  <c r="BVK10" i="2"/>
  <c r="CCX10" i="2"/>
  <c r="CAK10" i="2"/>
  <c r="CEI11" i="2"/>
  <c r="CBV11" i="2"/>
  <c r="CGV11" i="2"/>
  <c r="BZS10" i="2"/>
  <c r="BWU10" i="2"/>
  <c r="CDZ7" i="2"/>
  <c r="BWO9" i="2"/>
  <c r="BZU10" i="2"/>
  <c r="CGA12" i="2"/>
  <c r="CBD6" i="2"/>
  <c r="CGM7" i="2"/>
  <c r="BWH7" i="2"/>
  <c r="BZY5" i="2"/>
  <c r="CFV9" i="2"/>
  <c r="CFD9" i="2"/>
  <c r="BZV8" i="2"/>
  <c r="BVD13" i="2"/>
  <c r="CBC11" i="2"/>
  <c r="CDQ16" i="2"/>
  <c r="CAN14" i="2"/>
  <c r="CEK14" i="2"/>
  <c r="CDT18" i="2"/>
  <c r="CCY18" i="2"/>
  <c r="CEW19" i="2"/>
  <c r="BWM17" i="2"/>
  <c r="CCR17" i="2"/>
  <c r="CGG17" i="2"/>
  <c r="CBM21" i="2"/>
  <c r="CBD21" i="2"/>
  <c r="BVV22" i="2"/>
  <c r="BUT22" i="2"/>
  <c r="CEB20" i="2"/>
  <c r="CGZ14" i="2"/>
  <c r="BVT16" i="2"/>
  <c r="CDG16" i="2"/>
  <c r="BVC10" i="2"/>
  <c r="CCP10" i="2"/>
  <c r="CEI8" i="2"/>
  <c r="CBV8" i="2"/>
  <c r="CGB7" i="2"/>
  <c r="BWB7" i="2"/>
  <c r="CBB7" i="2"/>
  <c r="CBH7" i="2"/>
  <c r="CDY5" i="2"/>
  <c r="CFS11" i="2"/>
  <c r="BWC11" i="2"/>
  <c r="BWD16" i="2"/>
  <c r="CDA14" i="2"/>
  <c r="CEJ19" i="2"/>
  <c r="CDC19" i="2"/>
  <c r="BZU17" i="2"/>
  <c r="CFG17" i="2"/>
  <c r="BWP22" i="2"/>
  <c r="CEO15" i="2"/>
  <c r="CCB15" i="2"/>
  <c r="CFW6" i="2"/>
  <c r="CCX7" i="2"/>
  <c r="BVI7" i="2"/>
  <c r="BVE5" i="2"/>
  <c r="CDZ9" i="2"/>
  <c r="CCS10" i="2"/>
  <c r="CEF10" i="2"/>
  <c r="CGA10" i="2"/>
  <c r="CGD8" i="2"/>
  <c r="CBL12" i="2"/>
  <c r="CCT12" i="2"/>
  <c r="CFL13" i="2"/>
  <c r="BVD11" i="2"/>
  <c r="CAL11" i="2"/>
  <c r="CBM11" i="2"/>
  <c r="CCX11" i="2"/>
  <c r="CEK15" i="2"/>
  <c r="CAJ16" i="2"/>
  <c r="CCZ19" i="2"/>
  <c r="BZZ19" i="2"/>
  <c r="BVZ19" i="2"/>
  <c r="CAP19" i="2"/>
  <c r="CDI17" i="2"/>
  <c r="BZV17" i="2"/>
  <c r="CCP22" i="2"/>
  <c r="CAX22" i="2"/>
  <c r="CAP22" i="2"/>
  <c r="CGI22" i="2"/>
  <c r="CCJ22" i="2"/>
  <c r="CAZ22" i="2"/>
  <c r="BZV22" i="2"/>
  <c r="BZS20" i="2"/>
  <c r="CEU20" i="2"/>
  <c r="CEE20" i="2"/>
  <c r="CCA10" i="2"/>
  <c r="CBX6" i="2"/>
  <c r="CAK7" i="2"/>
  <c r="CFI7" i="2"/>
  <c r="BWM9" i="2"/>
  <c r="BVF10" i="2"/>
  <c r="BWS10" i="2"/>
  <c r="CEB10" i="2"/>
  <c r="CDR8" i="2"/>
  <c r="BWL12" i="2"/>
  <c r="BVG12" i="2"/>
  <c r="CAT13" i="2"/>
  <c r="CFD11" i="2"/>
  <c r="BVL11" i="2"/>
  <c r="CDZ11" i="2"/>
  <c r="CAK11" i="2"/>
  <c r="CBX15" i="2"/>
  <c r="BVJ16" i="2"/>
  <c r="CDB14" i="2"/>
  <c r="BZT14" i="2"/>
  <c r="CEH14" i="2"/>
  <c r="CCS14" i="2"/>
  <c r="CDW18" i="2"/>
  <c r="BWC18" i="2"/>
  <c r="BVM19" i="2"/>
  <c r="CEZ19" i="2"/>
  <c r="CFZ19" i="2"/>
  <c r="CFP19" i="2"/>
  <c r="CAV17" i="2"/>
  <c r="CCI17" i="2"/>
  <c r="CBJ21" i="2"/>
  <c r="CAU21" i="2"/>
  <c r="CAC22" i="2"/>
  <c r="CDK22" i="2"/>
  <c r="CDC22" i="2"/>
  <c r="CBX22" i="2"/>
  <c r="BUW22" i="2"/>
  <c r="BVZ22" i="2"/>
  <c r="BUV22" i="2"/>
  <c r="CCF20" i="2"/>
  <c r="CCL20" i="2"/>
  <c r="CBR20" i="2"/>
  <c r="CCA8" i="2"/>
  <c r="BXA10" i="2"/>
  <c r="BXB7" i="2"/>
  <c r="CEK6" i="2"/>
  <c r="BVK7" i="2"/>
  <c r="CCV5" i="2"/>
  <c r="CBO10" i="2"/>
  <c r="CBE8" i="2"/>
  <c r="CDG13" i="2"/>
  <c r="CDV11" i="2"/>
  <c r="CAP11" i="2"/>
  <c r="BWM11" i="2"/>
  <c r="BVK11" i="2"/>
  <c r="BWX15" i="2"/>
  <c r="CBV15" i="2"/>
  <c r="CDK15" i="2"/>
  <c r="CAO14" i="2"/>
  <c r="CCG14" i="2"/>
  <c r="CBU14" i="2"/>
  <c r="CAF14" i="2"/>
  <c r="BZS18" i="2"/>
  <c r="CBJ18" i="2"/>
  <c r="CCX18" i="2"/>
  <c r="BVV17" i="2"/>
  <c r="BUV17" i="2"/>
  <c r="CDW21" i="2"/>
  <c r="CDH21" i="2"/>
  <c r="BVC22" i="2"/>
  <c r="CFX22" i="2"/>
  <c r="BVP22" i="2"/>
  <c r="CEK22" i="2"/>
  <c r="BUS20" i="2"/>
  <c r="CCQ20" i="2"/>
  <c r="BZY20" i="2"/>
  <c r="BWR20" i="2"/>
  <c r="CHB10" i="2"/>
  <c r="CHA10" i="2"/>
  <c r="CEO7" i="2"/>
  <c r="BWX6" i="2"/>
  <c r="CAI5" i="2"/>
  <c r="CBD9" i="2"/>
  <c r="CDK9" i="2"/>
  <c r="CCY9" i="2"/>
  <c r="CBK10" i="2"/>
  <c r="CGO10" i="2"/>
  <c r="BWE8" i="2"/>
  <c r="BVT13" i="2"/>
  <c r="CBI11" i="2"/>
  <c r="CDC11" i="2"/>
  <c r="CEI15" i="2"/>
  <c r="CAX15" i="2"/>
  <c r="CAI16" i="2"/>
  <c r="BVO14" i="2"/>
  <c r="BUT14" i="2"/>
  <c r="BWU14" i="2"/>
  <c r="BVF14" i="2"/>
  <c r="CCF18" i="2"/>
  <c r="BWJ18" i="2"/>
  <c r="CAK18" i="2"/>
  <c r="BWJ21" i="2"/>
  <c r="BVU21" i="2"/>
  <c r="BWX22" i="2"/>
  <c r="BVD20" i="2"/>
  <c r="BUY20" i="2"/>
  <c r="BXB10" i="2"/>
  <c r="CBH6" i="2"/>
  <c r="CCM7" i="2"/>
  <c r="BVI5" i="2"/>
  <c r="CDQ9" i="2"/>
  <c r="CAX9" i="2"/>
  <c r="CAL9" i="2"/>
  <c r="CDX10" i="2"/>
  <c r="CDO11" i="2"/>
  <c r="CAR11" i="2"/>
  <c r="BWI11" i="2"/>
  <c r="BVP11" i="2"/>
  <c r="BZW11" i="2"/>
  <c r="CCE15" i="2"/>
  <c r="BWV15" i="2"/>
  <c r="CAM15" i="2"/>
  <c r="CCT15" i="2"/>
  <c r="CAF15" i="2"/>
  <c r="BVX15" i="2"/>
  <c r="CEB16" i="2"/>
  <c r="CCV16" i="2"/>
  <c r="CCU14" i="2"/>
  <c r="CES18" i="2"/>
  <c r="BVK18" i="2"/>
  <c r="CDV19" i="2"/>
  <c r="CBX17" i="2"/>
  <c r="CFD20" i="2"/>
  <c r="CEN8" i="2"/>
  <c r="CEO10" i="2"/>
  <c r="CDU6" i="2"/>
  <c r="CAW6" i="2"/>
  <c r="BZZ7" i="2"/>
  <c r="CCR5" i="2"/>
  <c r="BWD9" i="2"/>
  <c r="BVX9" i="2"/>
  <c r="BVL9" i="2"/>
  <c r="BWK10" i="2"/>
  <c r="CDN10" i="2"/>
  <c r="CDQ8" i="2"/>
  <c r="CCY13" i="2"/>
  <c r="CBB11" i="2"/>
  <c r="CDE11" i="2"/>
  <c r="CCJ11" i="2"/>
  <c r="BZR15" i="2"/>
  <c r="CCZ15" i="2"/>
  <c r="CAG15" i="2"/>
  <c r="CCS15" i="2"/>
  <c r="CBO16" i="2"/>
  <c r="CFI16" i="2"/>
  <c r="CAH14" i="2"/>
  <c r="CBI19" i="2"/>
  <c r="CEK17" i="2"/>
  <c r="CDV22" i="2"/>
  <c r="CCH20" i="2"/>
  <c r="BXA8" i="2"/>
  <c r="BWL6" i="2"/>
  <c r="CAS5" i="2"/>
  <c r="CFX6" i="2"/>
  <c r="BWS7" i="2"/>
  <c r="BWY7" i="2"/>
  <c r="CDR5" i="2"/>
  <c r="BZV5" i="2"/>
  <c r="CAJ5" i="2"/>
  <c r="CDC9" i="2"/>
  <c r="BZU9" i="2"/>
  <c r="BVW8" i="2"/>
  <c r="CGK8" i="2"/>
  <c r="BVX12" i="2"/>
  <c r="CEH13" i="2"/>
  <c r="CCV13" i="2"/>
  <c r="CGN11" i="2"/>
  <c r="CGJ11" i="2"/>
  <c r="CGX11" i="2"/>
  <c r="CGA15" i="2"/>
  <c r="CFP15" i="2"/>
  <c r="CBY16" i="2"/>
  <c r="CFG14" i="2"/>
  <c r="CCT18" i="2"/>
  <c r="CBE18" i="2"/>
  <c r="CDG17" i="2"/>
  <c r="CFD17" i="2"/>
  <c r="CCT22" i="2"/>
  <c r="CDF20" i="2"/>
  <c r="BVL20" i="2"/>
  <c r="CBN7" i="2"/>
  <c r="CDF7" i="2"/>
  <c r="CAB7" i="2"/>
  <c r="CBU7" i="2"/>
  <c r="BZS7" i="2"/>
  <c r="BWE5" i="2"/>
  <c r="BUV5" i="2"/>
  <c r="BVJ5" i="2"/>
  <c r="BVP9" i="2"/>
  <c r="BUU9" i="2"/>
  <c r="CAV8" i="2"/>
  <c r="CBT8" i="2"/>
  <c r="CDZ12" i="2"/>
  <c r="CBR12" i="2"/>
  <c r="CCY12" i="2"/>
  <c r="CGU13" i="2"/>
  <c r="CCX13" i="2"/>
  <c r="CDE13" i="2"/>
  <c r="CFI13" i="2"/>
  <c r="CDI11" i="2"/>
  <c r="CDG11" i="2"/>
  <c r="CAN15" i="2"/>
  <c r="CEJ15" i="2"/>
  <c r="CGY16" i="2"/>
  <c r="CDC16" i="2"/>
  <c r="CDF14" i="2"/>
  <c r="CBM14" i="2"/>
  <c r="BVG18" i="2"/>
  <c r="BWE18" i="2"/>
  <c r="CFT17" i="2"/>
  <c r="CDQ20" i="2"/>
  <c r="CFS20" i="2"/>
  <c r="BXB6" i="2"/>
  <c r="CBF6" i="2"/>
  <c r="CEA7" i="2"/>
  <c r="CAS7" i="2"/>
  <c r="CCO7" i="2"/>
  <c r="CEH7" i="2"/>
  <c r="CCF7" i="2"/>
  <c r="BVV8" i="2"/>
  <c r="BWT8" i="2"/>
  <c r="BWM12" i="2"/>
  <c r="CEE12" i="2"/>
  <c r="CAL12" i="2"/>
  <c r="BVK13" i="2"/>
  <c r="BVR13" i="2"/>
  <c r="BVV11" i="2"/>
  <c r="BVT11" i="2"/>
  <c r="BVN15" i="2"/>
  <c r="BWW15" i="2"/>
  <c r="CAP16" i="2"/>
  <c r="CAS14" i="2"/>
  <c r="CAO17" i="2"/>
  <c r="CAM21" i="2"/>
  <c r="BZR20" i="2"/>
  <c r="CHB6" i="2"/>
  <c r="CBL9" i="2"/>
  <c r="CEC8" i="2"/>
  <c r="BWR12" i="2"/>
  <c r="BVL12" i="2"/>
  <c r="BVP16" i="2"/>
  <c r="CFS14" i="2"/>
  <c r="CBH18" i="2"/>
  <c r="CBV18" i="2"/>
  <c r="CDB17" i="2"/>
  <c r="CBF20" i="2"/>
  <c r="CEO6" i="2"/>
  <c r="BVS7" i="2"/>
  <c r="BWU7" i="2"/>
  <c r="BUS7" i="2"/>
  <c r="BWF6" i="2"/>
  <c r="CDL6" i="2"/>
  <c r="CGN7" i="2"/>
  <c r="CFB7" i="2"/>
  <c r="CDF5" i="2"/>
  <c r="CBH5" i="2"/>
  <c r="CDY9" i="2"/>
  <c r="CCF9" i="2"/>
  <c r="CAG9" i="2"/>
  <c r="CBB9" i="2"/>
  <c r="CBY9" i="2"/>
  <c r="CCN10" i="2"/>
  <c r="CBP8" i="2"/>
  <c r="CDX8" i="2"/>
  <c r="BVA12" i="2"/>
  <c r="CEA11" i="2"/>
  <c r="CDW11" i="2"/>
  <c r="CBX11" i="2"/>
  <c r="CDN15" i="2"/>
  <c r="CAP15" i="2"/>
  <c r="BZU18" i="2"/>
  <c r="CDU18" i="2"/>
  <c r="CEI18" i="2"/>
  <c r="BVO17" i="2"/>
  <c r="CAD17" i="2"/>
  <c r="BUW20" i="2"/>
  <c r="BWF20" i="2"/>
  <c r="CDU5" i="2"/>
  <c r="BZS9" i="2"/>
  <c r="CCT9" i="2"/>
  <c r="CEL9" i="2"/>
  <c r="CGF6" i="2"/>
  <c r="BVY6" i="2"/>
  <c r="CAX6" i="2"/>
  <c r="CEF7" i="2"/>
  <c r="CEL7" i="2"/>
  <c r="BZT5" i="2"/>
  <c r="BVS5" i="2"/>
  <c r="BWH5" i="2"/>
  <c r="BWL9" i="2"/>
  <c r="BUS9" i="2"/>
  <c r="BVG9" i="2"/>
  <c r="BWB9" i="2"/>
  <c r="BWY9" i="2"/>
  <c r="CFA10" i="2"/>
  <c r="BWP8" i="2"/>
  <c r="CBK8" i="2"/>
  <c r="CDK12" i="2"/>
  <c r="CBN11" i="2"/>
  <c r="CBJ11" i="2"/>
  <c r="CEK11" i="2"/>
  <c r="CBA15" i="2"/>
  <c r="CDC15" i="2"/>
  <c r="CAG14" i="2"/>
  <c r="BWH18" i="2"/>
  <c r="CGV18" i="2"/>
  <c r="CCQ17" i="2"/>
  <c r="CEW20" i="2"/>
  <c r="CCY20" i="2"/>
  <c r="CAY6" i="2"/>
  <c r="CDO9" i="2"/>
  <c r="CAA10" i="2"/>
  <c r="BUT5" i="2"/>
  <c r="CGT22" i="2"/>
  <c r="CAG22" i="2"/>
  <c r="CGI15" i="2"/>
  <c r="BWI15" i="2"/>
  <c r="CBI15" i="2"/>
  <c r="CDV15" i="2"/>
  <c r="CGQ14" i="2"/>
  <c r="BWQ14" i="2"/>
  <c r="CED14" i="2"/>
  <c r="CBQ14" i="2"/>
  <c r="CEX11" i="2"/>
  <c r="BUX11" i="2"/>
  <c r="CCK11" i="2"/>
  <c r="BZX11" i="2"/>
  <c r="CGF21" i="2"/>
  <c r="BWF21" i="2"/>
  <c r="CED8" i="2"/>
  <c r="CGQ8" i="2"/>
  <c r="CDT8" i="2"/>
  <c r="CGG8" i="2"/>
  <c r="CBM16" i="2"/>
  <c r="CDZ16" i="2"/>
  <c r="CGW18" i="2"/>
  <c r="BWW18" i="2"/>
  <c r="CEX13" i="2"/>
  <c r="BUX13" i="2"/>
  <c r="CCK13" i="2"/>
  <c r="BZX13" i="2"/>
  <c r="CGL19" i="2"/>
  <c r="BWL19" i="2"/>
  <c r="BVF20" i="2"/>
  <c r="CFF20" i="2"/>
  <c r="CAF20" i="2"/>
  <c r="CCS20" i="2"/>
  <c r="CAG16" i="2"/>
  <c r="CCT16" i="2"/>
  <c r="BWK18" i="2"/>
  <c r="CGK18" i="2"/>
  <c r="CDX18" i="2"/>
  <c r="CGW22" i="2"/>
  <c r="BWW22" i="2"/>
  <c r="CBW22" i="2"/>
  <c r="CEJ22" i="2"/>
  <c r="CFC18" i="2"/>
  <c r="BVC18" i="2"/>
  <c r="CAC18" i="2"/>
  <c r="CCP18" i="2"/>
  <c r="CGD13" i="2"/>
  <c r="BWD13" i="2"/>
  <c r="CDQ13" i="2"/>
  <c r="CBD13" i="2"/>
  <c r="CGX21" i="2"/>
  <c r="BWX21" i="2"/>
  <c r="CDD15" i="2"/>
  <c r="CAQ15" i="2"/>
  <c r="CCQ14" i="2"/>
  <c r="CFD14" i="2"/>
  <c r="CFQ11" i="2"/>
  <c r="BVQ11" i="2"/>
  <c r="CAQ11" i="2"/>
  <c r="CDD11" i="2"/>
  <c r="CGD15" i="2"/>
  <c r="BWD15" i="2"/>
  <c r="CBD15" i="2"/>
  <c r="CDQ15" i="2"/>
  <c r="CAD15" i="2"/>
  <c r="CCQ15" i="2"/>
  <c r="CEH11" i="2"/>
  <c r="CBU11" i="2"/>
  <c r="BVI18" i="2"/>
  <c r="CFI18" i="2"/>
  <c r="CDB13" i="2"/>
  <c r="CAO13" i="2"/>
  <c r="CBS16" i="2"/>
  <c r="BWS16" i="2"/>
  <c r="CEF13" i="2"/>
  <c r="CBS13" i="2"/>
  <c r="CAP20" i="2"/>
  <c r="CFP20" i="2"/>
  <c r="CFF21" i="2"/>
  <c r="BVF21" i="2"/>
  <c r="CAF21" i="2"/>
  <c r="CCS21" i="2"/>
  <c r="CGR8" i="2"/>
  <c r="BWR8" i="2"/>
  <c r="CEE8" i="2"/>
  <c r="CBR8" i="2"/>
  <c r="BWC6" i="2"/>
  <c r="BVD18" i="2"/>
  <c r="CAD18" i="2"/>
  <c r="CEU8" i="2"/>
  <c r="BUU8" i="2"/>
  <c r="CGV8" i="2"/>
  <c r="BWV8" i="2"/>
  <c r="CEM21" i="2"/>
  <c r="CGZ21" i="2"/>
  <c r="CBZ21" i="2"/>
  <c r="BWZ21" i="2"/>
  <c r="CFR17" i="2"/>
  <c r="BVR17" i="2"/>
  <c r="CAR17" i="2"/>
  <c r="CDE17" i="2"/>
  <c r="BVG22" i="2"/>
  <c r="BWD20" i="2"/>
  <c r="CCI20" i="2"/>
  <c r="BZV20" i="2"/>
  <c r="CEJ20" i="2"/>
  <c r="CCZ21" i="2"/>
  <c r="CAJ22" i="2"/>
  <c r="BUV20" i="2"/>
  <c r="CCN20" i="2"/>
  <c r="CBW20" i="2"/>
  <c r="CCL19" i="2"/>
  <c r="CBT22" i="2"/>
  <c r="CCW22" i="2"/>
  <c r="CAA20" i="2"/>
  <c r="BWW20" i="2"/>
  <c r="BZY19" i="2"/>
  <c r="BVM21" i="2"/>
  <c r="CEG22" i="2"/>
  <c r="BVJ22" i="2"/>
  <c r="BZW20" i="2"/>
  <c r="BVA20" i="2"/>
  <c r="CET5" i="2"/>
  <c r="BUS10" i="2"/>
  <c r="CCF16" i="2"/>
  <c r="BZT17" i="2"/>
  <c r="BUS16" i="2"/>
  <c r="CCG17" i="2"/>
  <c r="CCG6" i="2"/>
  <c r="BUT17" i="2"/>
  <c r="BZT6" i="2"/>
  <c r="CCE19" i="2"/>
  <c r="BZR19" i="2"/>
  <c r="CFA12" i="2"/>
  <c r="CEN21" i="2"/>
  <c r="CCA21" i="2"/>
  <c r="BXA21" i="2"/>
  <c r="CHA14" i="2"/>
  <c r="BXA14" i="2"/>
  <c r="CCA14" i="2"/>
  <c r="CCA6" i="2"/>
  <c r="BXA6" i="2"/>
  <c r="CEN6" i="2"/>
  <c r="CEO5" i="2"/>
  <c r="CHB5" i="2"/>
  <c r="CCB5" i="2"/>
  <c r="BXB5" i="2"/>
  <c r="CGD22" i="2"/>
  <c r="CBD22" i="2"/>
  <c r="BVB20" i="2"/>
  <c r="CAB20" i="2"/>
  <c r="CCO20" i="2"/>
  <c r="BVN20" i="2"/>
  <c r="CAN20" i="2"/>
  <c r="CDA20" i="2"/>
  <c r="BWK20" i="2"/>
  <c r="CDX20" i="2"/>
  <c r="CBK20" i="2"/>
  <c r="CHB19" i="2"/>
  <c r="BXB19" i="2"/>
  <c r="CEF21" i="2"/>
  <c r="CBS21" i="2"/>
  <c r="BWS21" i="2"/>
  <c r="CCN12" i="2"/>
  <c r="BXB17" i="2"/>
  <c r="CEO17" i="2"/>
  <c r="CCB17" i="2"/>
  <c r="CEM17" i="2"/>
  <c r="CGZ17" i="2"/>
  <c r="CBZ17" i="2"/>
  <c r="BWZ17" i="2"/>
  <c r="CEM12" i="2"/>
  <c r="BWZ12" i="2"/>
  <c r="CEN16" i="2"/>
  <c r="BXB9" i="2"/>
  <c r="CCB9" i="2"/>
  <c r="CEO9" i="2"/>
  <c r="BWZ15" i="2"/>
  <c r="CGZ15" i="2"/>
  <c r="CEM15" i="2"/>
  <c r="CHA16" i="2"/>
  <c r="CGZ13" i="2"/>
  <c r="BWZ13" i="2"/>
  <c r="CAA21" i="2"/>
  <c r="CCK20" i="2"/>
  <c r="CCN21" i="2"/>
  <c r="BVA21" i="2"/>
  <c r="CDS20" i="2"/>
  <c r="CGL10" i="2"/>
  <c r="CFD18" i="2"/>
  <c r="CCQ18" i="2"/>
  <c r="BWC16" i="2"/>
  <c r="CGC16" i="2"/>
  <c r="CDP16" i="2"/>
  <c r="CGY18" i="2"/>
  <c r="CEL18" i="2"/>
  <c r="BZU14" i="2"/>
  <c r="BUU14" i="2"/>
  <c r="BUX17" i="2"/>
  <c r="BZX17" i="2"/>
  <c r="CCK17" i="2"/>
  <c r="CGP20" i="2"/>
  <c r="BWP20" i="2"/>
  <c r="CBP20" i="2"/>
  <c r="CEC20" i="2"/>
  <c r="CEM6" i="2"/>
  <c r="BWZ6" i="2"/>
  <c r="CGZ6" i="2"/>
  <c r="CBZ6" i="2"/>
  <c r="CEM18" i="2"/>
  <c r="CBZ18" i="2"/>
  <c r="BWZ18" i="2"/>
  <c r="BVW14" i="2"/>
  <c r="CAW14" i="2"/>
  <c r="CBU10" i="2"/>
  <c r="CAZ13" i="2"/>
  <c r="CBO11" i="2"/>
  <c r="CCJ15" i="2"/>
  <c r="BWY18" i="2"/>
  <c r="BWM14" i="2"/>
  <c r="CDZ14" i="2"/>
  <c r="CGD19" i="2"/>
  <c r="BWD19" i="2"/>
  <c r="CDQ19" i="2"/>
  <c r="CEN18" i="2"/>
  <c r="CHA18" i="2"/>
  <c r="BXA18" i="2"/>
  <c r="CCA18" i="2"/>
  <c r="CGZ18" i="2"/>
  <c r="CEB11" i="2"/>
  <c r="BZW15" i="2"/>
  <c r="CFW21" i="2"/>
  <c r="BVW21" i="2"/>
  <c r="CDJ21" i="2"/>
  <c r="BVZ13" i="2"/>
  <c r="BWO11" i="2"/>
  <c r="CEW15" i="2"/>
  <c r="CFX21" i="2"/>
  <c r="BVX21" i="2"/>
  <c r="CAX21" i="2"/>
  <c r="CGT17" i="2"/>
  <c r="BWT17" i="2"/>
  <c r="CBT17" i="2"/>
  <c r="CBL10" i="2"/>
  <c r="CEU18" i="2"/>
  <c r="CCH18" i="2"/>
  <c r="CCE20" i="2"/>
  <c r="BUR20" i="2"/>
  <c r="CFQ19" i="2"/>
  <c r="BVQ19" i="2"/>
  <c r="CDD19" i="2"/>
  <c r="CDY10" i="2"/>
  <c r="CEX17" i="2"/>
  <c r="CDJ20" i="2"/>
  <c r="BVW20" i="2"/>
  <c r="CGN17" i="2"/>
  <c r="BWN17" i="2"/>
  <c r="CEA17" i="2"/>
  <c r="CDJ14" i="2"/>
  <c r="CAW21" i="2"/>
  <c r="BVA16" i="2"/>
  <c r="CFA16" i="2"/>
  <c r="CCN16" i="2"/>
  <c r="CGN14" i="2"/>
  <c r="BWN14" i="2"/>
  <c r="CBN14" i="2"/>
  <c r="CEA14" i="2"/>
  <c r="CEZ22" i="2"/>
  <c r="BUZ22" i="2"/>
  <c r="CCM22" i="2"/>
  <c r="CGC6" i="2"/>
  <c r="CFV6" i="2"/>
  <c r="CGL6" i="2"/>
  <c r="BWY14" i="2"/>
  <c r="CGC18" i="2"/>
  <c r="BWU22" i="2"/>
  <c r="BUX20" i="2"/>
  <c r="CFW8" i="2"/>
  <c r="CCI7" i="2"/>
  <c r="CDP8" i="2"/>
  <c r="CBY13" i="2"/>
  <c r="BZU13" i="2"/>
  <c r="CDS11" i="2"/>
  <c r="CBQ15" i="2"/>
  <c r="CGU22" i="2"/>
  <c r="CEX20" i="2"/>
  <c r="CEM7" i="2"/>
  <c r="CGZ7" i="2"/>
  <c r="BWZ7" i="2"/>
  <c r="CHB12" i="2"/>
  <c r="CEO12" i="2"/>
  <c r="BXB12" i="2"/>
  <c r="CEN11" i="2"/>
  <c r="CHA11" i="2"/>
  <c r="BXA11" i="2"/>
  <c r="CCA11" i="2"/>
  <c r="BXA19" i="2"/>
  <c r="CEN19" i="2"/>
  <c r="CHA19" i="2"/>
  <c r="CEM16" i="2"/>
  <c r="BWZ16" i="2"/>
  <c r="CGZ16" i="2"/>
  <c r="BZV7" i="2"/>
  <c r="CBC8" i="2"/>
  <c r="CEL13" i="2"/>
  <c r="CCH13" i="2"/>
  <c r="CBF11" i="2"/>
  <c r="CED15" i="2"/>
  <c r="CCU22" i="2"/>
  <c r="CCF22" i="2"/>
  <c r="CDK20" i="2"/>
  <c r="CEM20" i="2"/>
  <c r="CGZ20" i="2"/>
  <c r="BWZ20" i="2"/>
  <c r="CEN7" i="2"/>
  <c r="CHA7" i="2"/>
  <c r="BXA7" i="2"/>
  <c r="BWC8" i="2"/>
  <c r="BWY13" i="2"/>
  <c r="BUU13" i="2"/>
  <c r="BWF11" i="2"/>
  <c r="BWQ15" i="2"/>
  <c r="CAH22" i="2"/>
  <c r="BZS22" i="2"/>
  <c r="CAX20" i="2"/>
  <c r="BXB16" i="2"/>
  <c r="CEO16" i="2"/>
  <c r="CHB16" i="2"/>
  <c r="CHA13" i="2"/>
  <c r="BXA13" i="2"/>
  <c r="CEN13" i="2"/>
  <c r="CEN17" i="2"/>
  <c r="BXA17" i="2"/>
  <c r="CHA17" i="2"/>
  <c r="BXB21" i="2"/>
  <c r="CHB21" i="2"/>
  <c r="CEO21" i="2"/>
  <c r="CEN22" i="2"/>
  <c r="CHA22" i="2"/>
  <c r="BXA22" i="2"/>
  <c r="CFH22" i="2"/>
  <c r="CES22" i="2"/>
  <c r="BVX20" i="2"/>
  <c r="CGZ10" i="2"/>
  <c r="BWZ10" i="2"/>
  <c r="CEM10" i="2"/>
  <c r="CGZ11" i="2"/>
  <c r="BWZ11" i="2"/>
  <c r="CEM11" i="2"/>
  <c r="CCB16" i="2"/>
  <c r="CEM19" i="2"/>
  <c r="CGZ19" i="2"/>
  <c r="BWZ19" i="2"/>
  <c r="CHB8" i="2"/>
  <c r="CEO8" i="2"/>
  <c r="BXB8" i="2"/>
  <c r="CBZ20" i="2"/>
  <c r="CHB14" i="2"/>
  <c r="BXB14" i="2"/>
  <c r="CEO14" i="2"/>
  <c r="CEV7" i="2"/>
  <c r="CDP6" i="2"/>
  <c r="CAV6" i="2"/>
  <c r="CDY6" i="2"/>
  <c r="CDJ8" i="2"/>
  <c r="CBY14" i="2"/>
  <c r="CBC18" i="2"/>
  <c r="CCB12" i="2"/>
  <c r="CEM5" i="2"/>
  <c r="CGZ5" i="2"/>
  <c r="BWZ5" i="2"/>
  <c r="BXB22" i="2"/>
  <c r="CEO22" i="2"/>
  <c r="CHB22" i="2"/>
  <c r="CBZ16" i="2"/>
  <c r="CCB14" i="2"/>
  <c r="CBZ10" i="2"/>
  <c r="CGZ9" i="2"/>
  <c r="CEM9" i="2"/>
  <c r="BWZ9" i="2"/>
  <c r="CEN15" i="2"/>
  <c r="CHA15" i="2"/>
  <c r="BXA15" i="2"/>
  <c r="BXB13" i="2"/>
  <c r="CEO13" i="2"/>
  <c r="CHB13" i="2"/>
  <c r="BXA9" i="2"/>
  <c r="CEN9" i="2"/>
  <c r="CHA9" i="2"/>
  <c r="CHB20" i="2"/>
  <c r="CEO20" i="2"/>
  <c r="BXB20" i="2"/>
  <c r="CCA22" i="2"/>
  <c r="CEP5" i="2"/>
  <c r="CCC5" i="2"/>
  <c r="CCD5" i="2"/>
  <c r="BUQ5" i="2"/>
  <c r="BZQ5" i="2"/>
  <c r="BZP5" i="2"/>
  <c r="K11" i="7"/>
  <c r="BCL5" i="2" l="1"/>
  <c r="BCL6" i="2"/>
  <c r="BCL7" i="2"/>
  <c r="BCL8" i="2"/>
  <c r="BCL9" i="2"/>
  <c r="BCL10" i="2"/>
  <c r="BCL11" i="2"/>
  <c r="BCL12" i="2"/>
  <c r="BCL13" i="2"/>
  <c r="BCL14" i="2"/>
  <c r="BCL15" i="2"/>
  <c r="BCL16" i="2"/>
  <c r="BCL17" i="2"/>
  <c r="BCL18" i="2"/>
  <c r="BCL19" i="2"/>
  <c r="BCL20" i="2"/>
  <c r="BCL21" i="2"/>
  <c r="BCL22" i="2"/>
  <c r="BCK22" i="2"/>
  <c r="BCK21" i="2"/>
  <c r="BCK20" i="2"/>
  <c r="BCK19" i="2"/>
  <c r="BCK18" i="2"/>
  <c r="BCK17" i="2"/>
  <c r="BCK16" i="2"/>
  <c r="BCK15" i="2"/>
  <c r="BCK14" i="2"/>
  <c r="BCK13" i="2"/>
  <c r="BCK12" i="2"/>
  <c r="BCK11" i="2"/>
  <c r="BCK10" i="2"/>
  <c r="BCK9" i="2"/>
  <c r="BCK8" i="2"/>
  <c r="BCK7" i="2"/>
  <c r="BCK6" i="2"/>
  <c r="BCK5" i="2"/>
  <c r="AUU6" i="2"/>
  <c r="AUU7" i="2"/>
  <c r="AUU8" i="2"/>
  <c r="AUU9" i="2"/>
  <c r="AUU10" i="2"/>
  <c r="AUU11" i="2"/>
  <c r="AUU12" i="2"/>
  <c r="AUU13" i="2"/>
  <c r="AUU14" i="2"/>
  <c r="AUU15" i="2"/>
  <c r="AUU16" i="2"/>
  <c r="AUU17" i="2"/>
  <c r="AUU18" i="2"/>
  <c r="AUU19" i="2"/>
  <c r="AUU20" i="2"/>
  <c r="AUU21" i="2"/>
  <c r="AUU22" i="2"/>
  <c r="AZX22" i="2" s="1"/>
  <c r="BKD5" i="2"/>
  <c r="AZX20" i="2" l="1"/>
  <c r="AZX10" i="2"/>
  <c r="AZX21" i="2"/>
  <c r="AZX19" i="2"/>
  <c r="AZX18" i="2"/>
  <c r="AZX17" i="2"/>
  <c r="AZX14" i="2"/>
  <c r="AZX16" i="2"/>
  <c r="AZX15" i="2"/>
  <c r="AZX11" i="2"/>
  <c r="AZX13" i="2"/>
  <c r="AZX12" i="2"/>
  <c r="AZX8" i="2"/>
  <c r="AZX9" i="2"/>
  <c r="AZX7" i="2"/>
  <c r="AZX6" i="2"/>
  <c r="BMT20" i="2"/>
  <c r="BKD20" i="2"/>
  <c r="BHN20" i="2"/>
  <c r="BEX20" i="2"/>
  <c r="BMT16" i="2"/>
  <c r="BKD16" i="2"/>
  <c r="BHN16" i="2"/>
  <c r="BEX16" i="2"/>
  <c r="BMT12" i="2"/>
  <c r="BKD12" i="2"/>
  <c r="BHN12" i="2"/>
  <c r="BEX12" i="2"/>
  <c r="BMT8" i="2"/>
  <c r="BKD8" i="2"/>
  <c r="BHN8" i="2"/>
  <c r="BEX8" i="2"/>
  <c r="BMT19" i="2"/>
  <c r="BKD19" i="2"/>
  <c r="BHN19" i="2"/>
  <c r="BEX19" i="2"/>
  <c r="BMT15" i="2"/>
  <c r="BKD15" i="2"/>
  <c r="BHN15" i="2"/>
  <c r="BEX15" i="2"/>
  <c r="BMT11" i="2"/>
  <c r="BKD11" i="2"/>
  <c r="BHN11" i="2"/>
  <c r="BEX11" i="2"/>
  <c r="BMT7" i="2"/>
  <c r="BKD7" i="2"/>
  <c r="BHN7" i="2"/>
  <c r="BEX7" i="2"/>
  <c r="BMT22" i="2"/>
  <c r="BKD22" i="2"/>
  <c r="BHN22" i="2"/>
  <c r="BEX22" i="2"/>
  <c r="BMT18" i="2"/>
  <c r="BKD18" i="2"/>
  <c r="BHN18" i="2"/>
  <c r="BEX18" i="2"/>
  <c r="BMT14" i="2"/>
  <c r="BKD14" i="2"/>
  <c r="BHN14" i="2"/>
  <c r="BEX14" i="2"/>
  <c r="BMT10" i="2"/>
  <c r="BKD10" i="2"/>
  <c r="BHN10" i="2"/>
  <c r="BEX10" i="2"/>
  <c r="BMT5" i="2"/>
  <c r="BMT21" i="2"/>
  <c r="BHN21" i="2"/>
  <c r="BEX21" i="2"/>
  <c r="BKD21" i="2"/>
  <c r="BMT17" i="2"/>
  <c r="BHN17" i="2"/>
  <c r="BEX17" i="2"/>
  <c r="BKD17" i="2"/>
  <c r="BMT13" i="2"/>
  <c r="BKD13" i="2"/>
  <c r="BHN13" i="2"/>
  <c r="BEX13" i="2"/>
  <c r="BMT9" i="2"/>
  <c r="BKD9" i="2"/>
  <c r="BHN9" i="2"/>
  <c r="BEX9" i="2"/>
  <c r="BEX6" i="2"/>
  <c r="BKD6" i="2"/>
  <c r="BHN6" i="2"/>
  <c r="BMT6" i="2"/>
  <c r="BHN5" i="2"/>
  <c r="BXC6" i="2" l="1"/>
  <c r="BXC10" i="2"/>
  <c r="BXC18" i="2"/>
  <c r="BXC15" i="2"/>
  <c r="BXC21" i="2"/>
  <c r="BXC16" i="2"/>
  <c r="BXC9" i="2"/>
  <c r="BXC7" i="2"/>
  <c r="BXC12" i="2"/>
  <c r="BXC20" i="2"/>
  <c r="BXC13" i="2"/>
  <c r="BXC14" i="2"/>
  <c r="BXC22" i="2"/>
  <c r="BXC11" i="2"/>
  <c r="BXC19" i="2"/>
  <c r="BXC8" i="2"/>
  <c r="BXC17" i="2"/>
  <c r="LK35" i="27" l="1"/>
  <c r="LL35" i="27"/>
  <c r="LM35" i="27"/>
  <c r="LN35" i="27"/>
  <c r="LO35" i="27"/>
  <c r="LP35" i="27"/>
  <c r="LQ35" i="27"/>
  <c r="LR35" i="27"/>
  <c r="LS35" i="27"/>
  <c r="LT35" i="27"/>
  <c r="LU35" i="27"/>
  <c r="LV35" i="27"/>
  <c r="LW35" i="27"/>
  <c r="LX35" i="27"/>
  <c r="LY35" i="27"/>
  <c r="LZ35" i="27"/>
  <c r="MA35" i="27"/>
  <c r="MB35" i="27"/>
  <c r="MC35" i="27"/>
  <c r="MD35" i="27"/>
  <c r="ME35" i="27"/>
  <c r="MF35" i="27"/>
  <c r="MG35" i="27"/>
  <c r="MH35" i="27"/>
  <c r="MI35" i="27"/>
  <c r="MJ35" i="27"/>
  <c r="MK35" i="27"/>
  <c r="ML35" i="27"/>
  <c r="MM35" i="27"/>
  <c r="MN35" i="27"/>
  <c r="MO35" i="27"/>
  <c r="MP35" i="27"/>
  <c r="MQ35" i="27"/>
  <c r="MR35" i="27"/>
  <c r="MS35" i="27"/>
  <c r="MT35" i="27"/>
  <c r="MU35" i="27"/>
  <c r="MV35" i="27"/>
  <c r="MW35" i="27"/>
  <c r="MX35" i="27"/>
  <c r="MY35" i="27"/>
  <c r="MZ35" i="27"/>
  <c r="NA35" i="27"/>
  <c r="NB35" i="27"/>
  <c r="NC35" i="27"/>
  <c r="ND35" i="27"/>
  <c r="NE35" i="27"/>
  <c r="NF35" i="27"/>
  <c r="NG35" i="27"/>
  <c r="NH35" i="27"/>
  <c r="NI35" i="27"/>
  <c r="NJ35" i="27"/>
  <c r="NK35" i="27"/>
  <c r="NL35" i="27"/>
  <c r="NM35" i="27"/>
  <c r="NN35" i="27"/>
  <c r="NO35" i="27"/>
  <c r="NP35" i="27"/>
  <c r="NQ35" i="27"/>
  <c r="NR35" i="27"/>
  <c r="NS35" i="27"/>
  <c r="NT35" i="27"/>
  <c r="NU35" i="27"/>
  <c r="NV35" i="27"/>
  <c r="NW35" i="27"/>
  <c r="NX35" i="27"/>
  <c r="NY35" i="27"/>
  <c r="NZ35" i="27"/>
  <c r="OA35" i="27"/>
  <c r="OB35" i="27"/>
  <c r="OC35" i="27"/>
  <c r="OD35" i="27"/>
  <c r="OE35" i="27"/>
  <c r="OF35" i="27"/>
  <c r="OG35" i="27"/>
  <c r="OH35" i="27"/>
  <c r="OI35" i="27"/>
  <c r="OJ35" i="27"/>
  <c r="OK35" i="27"/>
  <c r="OL35" i="27"/>
  <c r="OM35" i="27"/>
  <c r="ON35" i="27"/>
  <c r="OO35" i="27"/>
  <c r="OP35" i="27"/>
  <c r="OQ35" i="27"/>
  <c r="OR35" i="27"/>
  <c r="OS35" i="27"/>
  <c r="OT35" i="27"/>
  <c r="OU35" i="27"/>
  <c r="OV35" i="27"/>
  <c r="OW35" i="27"/>
  <c r="OX35" i="27"/>
  <c r="OY35" i="27"/>
  <c r="OZ35" i="27"/>
  <c r="PA35" i="27"/>
  <c r="PB35" i="27"/>
  <c r="PC35" i="27"/>
  <c r="PD35" i="27"/>
  <c r="PE35" i="27"/>
  <c r="PF35" i="27"/>
  <c r="PG35" i="27"/>
  <c r="PH35" i="27"/>
  <c r="PI35" i="27"/>
  <c r="PJ35" i="27"/>
  <c r="PK35" i="27"/>
  <c r="PL35" i="27"/>
  <c r="PM35" i="27"/>
  <c r="PN35" i="27"/>
  <c r="PO35" i="27"/>
  <c r="PP35" i="27"/>
  <c r="PQ35" i="27"/>
  <c r="PR35" i="27"/>
  <c r="PS35" i="27"/>
  <c r="PT35" i="27"/>
  <c r="PU35" i="27"/>
  <c r="PV35" i="27"/>
  <c r="PW35" i="27"/>
  <c r="PX35" i="27"/>
  <c r="PY35" i="27"/>
  <c r="PZ35" i="27"/>
  <c r="QA35" i="27"/>
  <c r="QB35" i="27"/>
  <c r="QC35" i="27"/>
  <c r="QD35" i="27"/>
  <c r="QE35" i="27"/>
  <c r="QF35" i="27"/>
  <c r="QG35" i="27"/>
  <c r="QH35" i="27"/>
  <c r="QI35" i="27"/>
  <c r="QJ35" i="27"/>
  <c r="QK35" i="27"/>
  <c r="QL35" i="27"/>
  <c r="QM35" i="27"/>
  <c r="QN35" i="27"/>
  <c r="QO35" i="27"/>
  <c r="QP35" i="27"/>
  <c r="QQ35" i="27"/>
  <c r="QR35" i="27"/>
  <c r="QS35" i="27"/>
  <c r="QT35" i="27"/>
  <c r="QU35" i="27"/>
  <c r="QV35" i="27"/>
  <c r="QW35" i="27"/>
  <c r="QX35" i="27"/>
  <c r="QY35" i="27"/>
  <c r="QZ35" i="27"/>
  <c r="RA35" i="27"/>
  <c r="RB35" i="27"/>
  <c r="RC35" i="27"/>
  <c r="RD35" i="27"/>
  <c r="RE35" i="27"/>
  <c r="RF35" i="27"/>
  <c r="RG35" i="27"/>
  <c r="RH35" i="27"/>
  <c r="RI35" i="27"/>
  <c r="RJ35" i="27"/>
  <c r="RK35" i="27"/>
  <c r="RL35" i="27"/>
  <c r="RM35" i="27"/>
  <c r="RN35" i="27"/>
  <c r="RO35" i="27"/>
  <c r="RP35" i="27"/>
  <c r="RQ35" i="27"/>
  <c r="RR35" i="27"/>
  <c r="RS35" i="27"/>
  <c r="RT35" i="27"/>
  <c r="RU35" i="27"/>
  <c r="RV35" i="27"/>
  <c r="RW35" i="27"/>
  <c r="RX35" i="27"/>
  <c r="RY35" i="27"/>
  <c r="RZ35" i="27"/>
  <c r="SA35" i="27"/>
  <c r="SB35" i="27"/>
  <c r="SC35" i="27"/>
  <c r="SD35" i="27"/>
  <c r="SE35" i="27"/>
  <c r="SF35" i="27"/>
  <c r="SG35" i="27"/>
  <c r="SH35" i="27"/>
  <c r="SI35" i="27"/>
  <c r="SJ35" i="27"/>
  <c r="SK35" i="27"/>
  <c r="SL35" i="27"/>
  <c r="SM35" i="27"/>
  <c r="SN35" i="27"/>
  <c r="SO35" i="27"/>
  <c r="SP35" i="27"/>
  <c r="SQ35" i="27"/>
  <c r="SR35" i="27"/>
  <c r="SS35" i="27"/>
  <c r="ST35" i="27"/>
  <c r="SU35" i="27"/>
  <c r="SV35" i="27"/>
  <c r="SW35" i="27"/>
  <c r="SX35" i="27"/>
  <c r="SY35" i="27"/>
  <c r="SZ35" i="27"/>
  <c r="TA35" i="27"/>
  <c r="TB35" i="27"/>
  <c r="TC35" i="27"/>
  <c r="TD35" i="27"/>
  <c r="TE35" i="27"/>
  <c r="TF35" i="27"/>
  <c r="TG35" i="27"/>
  <c r="TH35" i="27"/>
  <c r="TI35" i="27"/>
  <c r="TJ35" i="27"/>
  <c r="TK35" i="27"/>
  <c r="TL35" i="27"/>
  <c r="TM35" i="27"/>
  <c r="TN35" i="27"/>
  <c r="TO35" i="27"/>
  <c r="TP35" i="27"/>
  <c r="TQ35" i="27"/>
  <c r="TR35" i="27"/>
  <c r="TS35" i="27"/>
  <c r="TT35" i="27"/>
  <c r="TU35" i="27"/>
  <c r="TV35" i="27"/>
  <c r="TW35" i="27"/>
  <c r="TX35" i="27"/>
  <c r="TY35" i="27"/>
  <c r="TZ35" i="27"/>
  <c r="UA35" i="27"/>
  <c r="UB35" i="27"/>
  <c r="UC35" i="27"/>
  <c r="UD35" i="27"/>
  <c r="UE35" i="27"/>
  <c r="UF35" i="27"/>
  <c r="UG35" i="27"/>
  <c r="UH35" i="27"/>
  <c r="UI35" i="27"/>
  <c r="UJ35" i="27"/>
  <c r="UK35" i="27"/>
  <c r="UL35" i="27"/>
  <c r="UM35" i="27"/>
  <c r="UN35" i="27"/>
  <c r="LI35" i="27"/>
  <c r="B3" i="40" l="1"/>
  <c r="OL36" i="27" l="1"/>
  <c r="OM36" i="27"/>
  <c r="ON36" i="27"/>
  <c r="OO36" i="27"/>
  <c r="OP36" i="27"/>
  <c r="OQ36" i="27"/>
  <c r="OR36" i="27"/>
  <c r="OS36" i="27"/>
  <c r="OT36" i="27"/>
  <c r="OU36" i="27"/>
  <c r="OV36" i="27"/>
  <c r="OW36" i="27"/>
  <c r="OX36" i="27"/>
  <c r="OY36" i="27"/>
  <c r="OZ36" i="27"/>
  <c r="PA36" i="27"/>
  <c r="PB36" i="27"/>
  <c r="PC36" i="27"/>
  <c r="PD36" i="27"/>
  <c r="PE36" i="27"/>
  <c r="PF36" i="27"/>
  <c r="PG36" i="27"/>
  <c r="PH36" i="27"/>
  <c r="PI36" i="27"/>
  <c r="PJ36" i="27"/>
  <c r="PK36" i="27"/>
  <c r="PL36" i="27"/>
  <c r="PM36" i="27"/>
  <c r="PN36" i="27"/>
  <c r="PO36" i="27"/>
  <c r="PP36" i="27"/>
  <c r="PQ36" i="27"/>
  <c r="PR36" i="27"/>
  <c r="PS36" i="27"/>
  <c r="PT36" i="27"/>
  <c r="PU36" i="27"/>
  <c r="PV36" i="27"/>
  <c r="PW36" i="27"/>
  <c r="PX36" i="27"/>
  <c r="PY36" i="27"/>
  <c r="PZ36" i="27"/>
  <c r="QA36" i="27"/>
  <c r="QB36" i="27"/>
  <c r="QC36" i="27"/>
  <c r="QD36" i="27"/>
  <c r="QE36" i="27"/>
  <c r="QF36" i="27"/>
  <c r="QG36" i="27"/>
  <c r="QH36" i="27"/>
  <c r="QI36" i="27"/>
  <c r="QJ36" i="27"/>
  <c r="QK36" i="27"/>
  <c r="QL36" i="27"/>
  <c r="QM36" i="27"/>
  <c r="QN36" i="27"/>
  <c r="QO36" i="27"/>
  <c r="QP36" i="27"/>
  <c r="QQ36" i="27"/>
  <c r="QR36" i="27"/>
  <c r="QS36" i="27"/>
  <c r="QT36" i="27"/>
  <c r="QU36" i="27"/>
  <c r="QV36" i="27"/>
  <c r="QW36" i="27"/>
  <c r="QX36" i="27"/>
  <c r="QY36" i="27"/>
  <c r="QZ36" i="27"/>
  <c r="RA36" i="27"/>
  <c r="RB36" i="27"/>
  <c r="RC36" i="27"/>
  <c r="RD36" i="27"/>
  <c r="RE36" i="27"/>
  <c r="RF36" i="27"/>
  <c r="RG36" i="27"/>
  <c r="RH36" i="27"/>
  <c r="RI36" i="27"/>
  <c r="RJ36" i="27"/>
  <c r="RK36" i="27"/>
  <c r="RL36" i="27"/>
  <c r="RM36" i="27"/>
  <c r="RN36" i="27"/>
  <c r="RO36" i="27"/>
  <c r="RP36" i="27"/>
  <c r="RQ36" i="27"/>
  <c r="RR36" i="27"/>
  <c r="RS36" i="27"/>
  <c r="RT36" i="27"/>
  <c r="RU36" i="27"/>
  <c r="RV36" i="27"/>
  <c r="RW36" i="27"/>
  <c r="RX36" i="27"/>
  <c r="RY36" i="27"/>
  <c r="RZ36" i="27"/>
  <c r="SA36" i="27"/>
  <c r="SB36" i="27"/>
  <c r="SC36" i="27"/>
  <c r="SD36" i="27"/>
  <c r="SE36" i="27"/>
  <c r="SF36" i="27"/>
  <c r="SG36" i="27"/>
  <c r="SH36" i="27"/>
  <c r="SI36" i="27"/>
  <c r="SJ36" i="27"/>
  <c r="SK36" i="27"/>
  <c r="SL36" i="27"/>
  <c r="SM36" i="27"/>
  <c r="SN36" i="27"/>
  <c r="SO36" i="27"/>
  <c r="SP36" i="27"/>
  <c r="SQ36" i="27"/>
  <c r="SR36" i="27"/>
  <c r="SS36" i="27"/>
  <c r="ST36" i="27"/>
  <c r="SU36" i="27"/>
  <c r="SV36" i="27"/>
  <c r="SW36" i="27"/>
  <c r="SX36" i="27"/>
  <c r="SY36" i="27"/>
  <c r="SZ36" i="27"/>
  <c r="TA36" i="27"/>
  <c r="TB36" i="27"/>
  <c r="TC36" i="27"/>
  <c r="TD36" i="27"/>
  <c r="TE36" i="27"/>
  <c r="TF36" i="27"/>
  <c r="TG36" i="27"/>
  <c r="TH36" i="27"/>
  <c r="TI36" i="27"/>
  <c r="TJ36" i="27"/>
  <c r="TK36" i="27"/>
  <c r="TL36" i="27"/>
  <c r="TM36" i="27"/>
  <c r="TN36" i="27"/>
  <c r="TO36" i="27"/>
  <c r="TP36" i="27"/>
  <c r="TQ36" i="27"/>
  <c r="TR36" i="27"/>
  <c r="TS36" i="27"/>
  <c r="TT36" i="27"/>
  <c r="TU36" i="27"/>
  <c r="TV36" i="27"/>
  <c r="TW36" i="27"/>
  <c r="TX36" i="27"/>
  <c r="TY36" i="27"/>
  <c r="TZ36" i="27"/>
  <c r="UA36" i="27"/>
  <c r="UB36" i="27"/>
  <c r="UC36" i="27"/>
  <c r="UD36" i="27"/>
  <c r="UE36" i="27"/>
  <c r="UF36" i="27"/>
  <c r="UG36" i="27"/>
  <c r="UH36" i="27"/>
  <c r="UI36" i="27"/>
  <c r="UJ36" i="27"/>
  <c r="UK36" i="27"/>
  <c r="UL36" i="27"/>
  <c r="UM36" i="27"/>
  <c r="UN36" i="27"/>
  <c r="UO36" i="27"/>
  <c r="UP36" i="27"/>
  <c r="UQ36" i="27"/>
  <c r="UR36" i="27"/>
  <c r="US36" i="27"/>
  <c r="UT36" i="27"/>
  <c r="UU36" i="27"/>
  <c r="UV36" i="27"/>
  <c r="UW36" i="27"/>
  <c r="UX36" i="27"/>
  <c r="UY36" i="27"/>
  <c r="UZ36" i="27"/>
  <c r="VA36" i="27"/>
  <c r="VB36" i="27"/>
  <c r="VC36" i="27"/>
  <c r="VD36" i="27"/>
  <c r="VE36" i="27"/>
  <c r="VF36" i="27"/>
  <c r="VG36" i="27"/>
  <c r="VH36" i="27"/>
  <c r="VI36" i="27"/>
  <c r="VJ36" i="27"/>
  <c r="VK36" i="27"/>
  <c r="VL36" i="27"/>
  <c r="VM36" i="27"/>
  <c r="VN36" i="27"/>
  <c r="VO36" i="27"/>
  <c r="VP36" i="27"/>
  <c r="VQ36" i="27"/>
  <c r="VR36" i="27"/>
  <c r="VS36" i="27"/>
  <c r="VT36" i="27"/>
  <c r="VU36" i="27"/>
  <c r="VV36" i="27"/>
  <c r="VW36" i="27"/>
  <c r="VX36" i="27"/>
  <c r="VY36" i="27"/>
  <c r="VZ36" i="27"/>
  <c r="WA36" i="27"/>
  <c r="WB36" i="27"/>
  <c r="WC36" i="27"/>
  <c r="WD36" i="27"/>
  <c r="WE36" i="27"/>
  <c r="WF36" i="27"/>
  <c r="WG36" i="27"/>
  <c r="WH36" i="27"/>
  <c r="WI36" i="27"/>
  <c r="WJ36" i="27"/>
  <c r="WK36" i="27"/>
  <c r="WL36" i="27"/>
  <c r="WM36" i="27"/>
  <c r="WN36" i="27"/>
  <c r="WO36" i="27"/>
  <c r="WP36" i="27"/>
  <c r="WQ36" i="27"/>
  <c r="WR36" i="27"/>
  <c r="WS36" i="27"/>
  <c r="WT36" i="27"/>
  <c r="WU36" i="27"/>
  <c r="WV36" i="27"/>
  <c r="WW36" i="27"/>
  <c r="WX36" i="27"/>
  <c r="WY36" i="27"/>
  <c r="WZ36" i="27"/>
  <c r="XA36" i="27"/>
  <c r="XB36" i="27"/>
  <c r="XC36" i="27"/>
  <c r="XD36" i="27"/>
  <c r="XE36" i="27"/>
  <c r="XF36" i="27"/>
  <c r="XG36" i="27"/>
  <c r="XH36" i="27"/>
  <c r="XI36" i="27"/>
  <c r="XJ36" i="27"/>
  <c r="XK36" i="27"/>
  <c r="XL36" i="27"/>
  <c r="XM36" i="27"/>
  <c r="XN36" i="27"/>
  <c r="XO36" i="27"/>
  <c r="XP36" i="27"/>
  <c r="OL37" i="27"/>
  <c r="OM37" i="27"/>
  <c r="ON37" i="27"/>
  <c r="OO37" i="27"/>
  <c r="OP37" i="27"/>
  <c r="OQ37" i="27"/>
  <c r="OR37" i="27"/>
  <c r="OS37" i="27"/>
  <c r="OT37" i="27"/>
  <c r="OU37" i="27"/>
  <c r="OV37" i="27"/>
  <c r="OW37" i="27"/>
  <c r="OX37" i="27"/>
  <c r="OY37" i="27"/>
  <c r="OZ37" i="27"/>
  <c r="PA37" i="27"/>
  <c r="PB37" i="27"/>
  <c r="PC37" i="27"/>
  <c r="PD37" i="27"/>
  <c r="PE37" i="27"/>
  <c r="PF37" i="27"/>
  <c r="PG37" i="27"/>
  <c r="PH37" i="27"/>
  <c r="PI37" i="27"/>
  <c r="PJ37" i="27"/>
  <c r="PK37" i="27"/>
  <c r="PL37" i="27"/>
  <c r="PM37" i="27"/>
  <c r="PN37" i="27"/>
  <c r="PO37" i="27"/>
  <c r="PP37" i="27"/>
  <c r="PQ37" i="27"/>
  <c r="PR37" i="27"/>
  <c r="PS37" i="27"/>
  <c r="PT37" i="27"/>
  <c r="PU37" i="27"/>
  <c r="PV37" i="27"/>
  <c r="PW37" i="27"/>
  <c r="PX37" i="27"/>
  <c r="PY37" i="27"/>
  <c r="PZ37" i="27"/>
  <c r="QA37" i="27"/>
  <c r="QB37" i="27"/>
  <c r="QC37" i="27"/>
  <c r="QD37" i="27"/>
  <c r="QE37" i="27"/>
  <c r="QF37" i="27"/>
  <c r="QG37" i="27"/>
  <c r="QH37" i="27"/>
  <c r="QI37" i="27"/>
  <c r="QJ37" i="27"/>
  <c r="QK37" i="27"/>
  <c r="QL37" i="27"/>
  <c r="QM37" i="27"/>
  <c r="QN37" i="27"/>
  <c r="QO37" i="27"/>
  <c r="QP37" i="27"/>
  <c r="QQ37" i="27"/>
  <c r="QR37" i="27"/>
  <c r="QS37" i="27"/>
  <c r="QT37" i="27"/>
  <c r="QU37" i="27"/>
  <c r="QV37" i="27"/>
  <c r="QW37" i="27"/>
  <c r="QX37" i="27"/>
  <c r="QY37" i="27"/>
  <c r="QZ37" i="27"/>
  <c r="RA37" i="27"/>
  <c r="RB37" i="27"/>
  <c r="RC37" i="27"/>
  <c r="RD37" i="27"/>
  <c r="RE37" i="27"/>
  <c r="RF37" i="27"/>
  <c r="RG37" i="27"/>
  <c r="RH37" i="27"/>
  <c r="RI37" i="27"/>
  <c r="RJ37" i="27"/>
  <c r="RK37" i="27"/>
  <c r="RL37" i="27"/>
  <c r="RM37" i="27"/>
  <c r="RN37" i="27"/>
  <c r="RO37" i="27"/>
  <c r="RP37" i="27"/>
  <c r="RQ37" i="27"/>
  <c r="RR37" i="27"/>
  <c r="RS37" i="27"/>
  <c r="RT37" i="27"/>
  <c r="RU37" i="27"/>
  <c r="RV37" i="27"/>
  <c r="RW37" i="27"/>
  <c r="RX37" i="27"/>
  <c r="RY37" i="27"/>
  <c r="RZ37" i="27"/>
  <c r="SA37" i="27"/>
  <c r="SB37" i="27"/>
  <c r="SC37" i="27"/>
  <c r="SD37" i="27"/>
  <c r="SE37" i="27"/>
  <c r="SF37" i="27"/>
  <c r="SG37" i="27"/>
  <c r="SH37" i="27"/>
  <c r="SI37" i="27"/>
  <c r="SJ37" i="27"/>
  <c r="SK37" i="27"/>
  <c r="SL37" i="27"/>
  <c r="SM37" i="27"/>
  <c r="SN37" i="27"/>
  <c r="SO37" i="27"/>
  <c r="SP37" i="27"/>
  <c r="SQ37" i="27"/>
  <c r="SR37" i="27"/>
  <c r="SS37" i="27"/>
  <c r="ST37" i="27"/>
  <c r="SU37" i="27"/>
  <c r="SV37" i="27"/>
  <c r="SW37" i="27"/>
  <c r="SX37" i="27"/>
  <c r="SY37" i="27"/>
  <c r="SZ37" i="27"/>
  <c r="TA37" i="27"/>
  <c r="TB37" i="27"/>
  <c r="TC37" i="27"/>
  <c r="TD37" i="27"/>
  <c r="TE37" i="27"/>
  <c r="TF37" i="27"/>
  <c r="TG37" i="27"/>
  <c r="TH37" i="27"/>
  <c r="TI37" i="27"/>
  <c r="TJ37" i="27"/>
  <c r="TK37" i="27"/>
  <c r="TL37" i="27"/>
  <c r="TM37" i="27"/>
  <c r="TN37" i="27"/>
  <c r="TO37" i="27"/>
  <c r="TP37" i="27"/>
  <c r="TQ37" i="27"/>
  <c r="TR37" i="27"/>
  <c r="TS37" i="27"/>
  <c r="TT37" i="27"/>
  <c r="TU37" i="27"/>
  <c r="TV37" i="27"/>
  <c r="TW37" i="27"/>
  <c r="TX37" i="27"/>
  <c r="TY37" i="27"/>
  <c r="TZ37" i="27"/>
  <c r="UA37" i="27"/>
  <c r="UB37" i="27"/>
  <c r="UC37" i="27"/>
  <c r="UD37" i="27"/>
  <c r="UE37" i="27"/>
  <c r="UF37" i="27"/>
  <c r="UG37" i="27"/>
  <c r="UH37" i="27"/>
  <c r="UI37" i="27"/>
  <c r="UJ37" i="27"/>
  <c r="UK37" i="27"/>
  <c r="UL37" i="27"/>
  <c r="UM37" i="27"/>
  <c r="UN37" i="27"/>
  <c r="UO37" i="27"/>
  <c r="UP37" i="27"/>
  <c r="UQ37" i="27"/>
  <c r="UR37" i="27"/>
  <c r="US37" i="27"/>
  <c r="UT37" i="27"/>
  <c r="UU37" i="27"/>
  <c r="UV37" i="27"/>
  <c r="UW37" i="27"/>
  <c r="UX37" i="27"/>
  <c r="UY37" i="27"/>
  <c r="UZ37" i="27"/>
  <c r="VA37" i="27"/>
  <c r="VB37" i="27"/>
  <c r="VC37" i="27"/>
  <c r="VD37" i="27"/>
  <c r="VE37" i="27"/>
  <c r="VF37" i="27"/>
  <c r="VG37" i="27"/>
  <c r="VH37" i="27"/>
  <c r="VI37" i="27"/>
  <c r="VJ37" i="27"/>
  <c r="VK37" i="27"/>
  <c r="VL37" i="27"/>
  <c r="VM37" i="27"/>
  <c r="VN37" i="27"/>
  <c r="VO37" i="27"/>
  <c r="VP37" i="27"/>
  <c r="VQ37" i="27"/>
  <c r="VR37" i="27"/>
  <c r="VS37" i="27"/>
  <c r="VT37" i="27"/>
  <c r="VU37" i="27"/>
  <c r="VV37" i="27"/>
  <c r="VW37" i="27"/>
  <c r="VX37" i="27"/>
  <c r="VY37" i="27"/>
  <c r="VZ37" i="27"/>
  <c r="WA37" i="27"/>
  <c r="WB37" i="27"/>
  <c r="WC37" i="27"/>
  <c r="WD37" i="27"/>
  <c r="WE37" i="27"/>
  <c r="WF37" i="27"/>
  <c r="WG37" i="27"/>
  <c r="WH37" i="27"/>
  <c r="WI37" i="27"/>
  <c r="WJ37" i="27"/>
  <c r="WK37" i="27"/>
  <c r="WL37" i="27"/>
  <c r="WM37" i="27"/>
  <c r="WN37" i="27"/>
  <c r="WO37" i="27"/>
  <c r="WP37" i="27"/>
  <c r="WQ37" i="27"/>
  <c r="WR37" i="27"/>
  <c r="WS37" i="27"/>
  <c r="WT37" i="27"/>
  <c r="WU37" i="27"/>
  <c r="WV37" i="27"/>
  <c r="WW37" i="27"/>
  <c r="WX37" i="27"/>
  <c r="WY37" i="27"/>
  <c r="WZ37" i="27"/>
  <c r="XA37" i="27"/>
  <c r="XB37" i="27"/>
  <c r="XC37" i="27"/>
  <c r="XD37" i="27"/>
  <c r="XE37" i="27"/>
  <c r="XF37" i="27"/>
  <c r="XG37" i="27"/>
  <c r="XH37" i="27"/>
  <c r="XI37" i="27"/>
  <c r="XJ37" i="27"/>
  <c r="XK37" i="27"/>
  <c r="XL37" i="27"/>
  <c r="XM37" i="27"/>
  <c r="XN37" i="27"/>
  <c r="XO37" i="27"/>
  <c r="XP37" i="27"/>
  <c r="OL38" i="27"/>
  <c r="OM38" i="27"/>
  <c r="ON38" i="27"/>
  <c r="OO38" i="27"/>
  <c r="OP38" i="27"/>
  <c r="OQ38" i="27"/>
  <c r="OR38" i="27"/>
  <c r="OS38" i="27"/>
  <c r="OT38" i="27"/>
  <c r="OU38" i="27"/>
  <c r="OV38" i="27"/>
  <c r="OW38" i="27"/>
  <c r="OX38" i="27"/>
  <c r="OY38" i="27"/>
  <c r="OZ38" i="27"/>
  <c r="PA38" i="27"/>
  <c r="PB38" i="27"/>
  <c r="PC38" i="27"/>
  <c r="PD38" i="27"/>
  <c r="PE38" i="27"/>
  <c r="PF38" i="27"/>
  <c r="PG38" i="27"/>
  <c r="PH38" i="27"/>
  <c r="PI38" i="27"/>
  <c r="PJ38" i="27"/>
  <c r="PK38" i="27"/>
  <c r="PL38" i="27"/>
  <c r="PM38" i="27"/>
  <c r="PN38" i="27"/>
  <c r="PO38" i="27"/>
  <c r="PP38" i="27"/>
  <c r="PQ38" i="27"/>
  <c r="PR38" i="27"/>
  <c r="PS38" i="27"/>
  <c r="PT38" i="27"/>
  <c r="PU38" i="27"/>
  <c r="PV38" i="27"/>
  <c r="PW38" i="27"/>
  <c r="PX38" i="27"/>
  <c r="PY38" i="27"/>
  <c r="PZ38" i="27"/>
  <c r="QA38" i="27"/>
  <c r="QB38" i="27"/>
  <c r="QC38" i="27"/>
  <c r="QD38" i="27"/>
  <c r="QE38" i="27"/>
  <c r="QF38" i="27"/>
  <c r="QG38" i="27"/>
  <c r="QH38" i="27"/>
  <c r="QI38" i="27"/>
  <c r="QJ38" i="27"/>
  <c r="QK38" i="27"/>
  <c r="QL38" i="27"/>
  <c r="QM38" i="27"/>
  <c r="QN38" i="27"/>
  <c r="QO38" i="27"/>
  <c r="QP38" i="27"/>
  <c r="QQ38" i="27"/>
  <c r="QR38" i="27"/>
  <c r="QS38" i="27"/>
  <c r="QT38" i="27"/>
  <c r="QU38" i="27"/>
  <c r="QV38" i="27"/>
  <c r="QW38" i="27"/>
  <c r="QX38" i="27"/>
  <c r="QY38" i="27"/>
  <c r="QZ38" i="27"/>
  <c r="RA38" i="27"/>
  <c r="RB38" i="27"/>
  <c r="RC38" i="27"/>
  <c r="RD38" i="27"/>
  <c r="RE38" i="27"/>
  <c r="RF38" i="27"/>
  <c r="RG38" i="27"/>
  <c r="RH38" i="27"/>
  <c r="RI38" i="27"/>
  <c r="RJ38" i="27"/>
  <c r="RK38" i="27"/>
  <c r="RL38" i="27"/>
  <c r="RM38" i="27"/>
  <c r="RN38" i="27"/>
  <c r="RO38" i="27"/>
  <c r="RP38" i="27"/>
  <c r="RQ38" i="27"/>
  <c r="RR38" i="27"/>
  <c r="RS38" i="27"/>
  <c r="RT38" i="27"/>
  <c r="RU38" i="27"/>
  <c r="RV38" i="27"/>
  <c r="RW38" i="27"/>
  <c r="RX38" i="27"/>
  <c r="RY38" i="27"/>
  <c r="RZ38" i="27"/>
  <c r="SA38" i="27"/>
  <c r="SB38" i="27"/>
  <c r="SC38" i="27"/>
  <c r="SD38" i="27"/>
  <c r="SE38" i="27"/>
  <c r="SF38" i="27"/>
  <c r="SG38" i="27"/>
  <c r="SH38" i="27"/>
  <c r="SI38" i="27"/>
  <c r="SJ38" i="27"/>
  <c r="SK38" i="27"/>
  <c r="SL38" i="27"/>
  <c r="SM38" i="27"/>
  <c r="SN38" i="27"/>
  <c r="SO38" i="27"/>
  <c r="SP38" i="27"/>
  <c r="SQ38" i="27"/>
  <c r="SR38" i="27"/>
  <c r="SS38" i="27"/>
  <c r="ST38" i="27"/>
  <c r="SU38" i="27"/>
  <c r="SV38" i="27"/>
  <c r="SW38" i="27"/>
  <c r="SX38" i="27"/>
  <c r="SY38" i="27"/>
  <c r="SZ38" i="27"/>
  <c r="TA38" i="27"/>
  <c r="TB38" i="27"/>
  <c r="TC38" i="27"/>
  <c r="TD38" i="27"/>
  <c r="TE38" i="27"/>
  <c r="TF38" i="27"/>
  <c r="TG38" i="27"/>
  <c r="TH38" i="27"/>
  <c r="TI38" i="27"/>
  <c r="TJ38" i="27"/>
  <c r="TK38" i="27"/>
  <c r="TL38" i="27"/>
  <c r="TM38" i="27"/>
  <c r="TN38" i="27"/>
  <c r="TO38" i="27"/>
  <c r="TP38" i="27"/>
  <c r="TQ38" i="27"/>
  <c r="TR38" i="27"/>
  <c r="TS38" i="27"/>
  <c r="TT38" i="27"/>
  <c r="TU38" i="27"/>
  <c r="TV38" i="27"/>
  <c r="TW38" i="27"/>
  <c r="TX38" i="27"/>
  <c r="TY38" i="27"/>
  <c r="TZ38" i="27"/>
  <c r="UA38" i="27"/>
  <c r="UB38" i="27"/>
  <c r="UC38" i="27"/>
  <c r="UD38" i="27"/>
  <c r="UE38" i="27"/>
  <c r="UF38" i="27"/>
  <c r="UG38" i="27"/>
  <c r="UH38" i="27"/>
  <c r="UI38" i="27"/>
  <c r="UJ38" i="27"/>
  <c r="UK38" i="27"/>
  <c r="UL38" i="27"/>
  <c r="UM38" i="27"/>
  <c r="UN38" i="27"/>
  <c r="UO38" i="27"/>
  <c r="UP38" i="27"/>
  <c r="UQ38" i="27"/>
  <c r="UR38" i="27"/>
  <c r="US38" i="27"/>
  <c r="UT38" i="27"/>
  <c r="UU38" i="27"/>
  <c r="UV38" i="27"/>
  <c r="UW38" i="27"/>
  <c r="UX38" i="27"/>
  <c r="UY38" i="27"/>
  <c r="UZ38" i="27"/>
  <c r="VA38" i="27"/>
  <c r="VB38" i="27"/>
  <c r="VC38" i="27"/>
  <c r="VD38" i="27"/>
  <c r="VE38" i="27"/>
  <c r="VF38" i="27"/>
  <c r="VG38" i="27"/>
  <c r="VH38" i="27"/>
  <c r="VI38" i="27"/>
  <c r="VJ38" i="27"/>
  <c r="VK38" i="27"/>
  <c r="VL38" i="27"/>
  <c r="VM38" i="27"/>
  <c r="VN38" i="27"/>
  <c r="VO38" i="27"/>
  <c r="VP38" i="27"/>
  <c r="VQ38" i="27"/>
  <c r="VR38" i="27"/>
  <c r="VS38" i="27"/>
  <c r="VT38" i="27"/>
  <c r="VU38" i="27"/>
  <c r="VV38" i="27"/>
  <c r="VW38" i="27"/>
  <c r="VX38" i="27"/>
  <c r="VY38" i="27"/>
  <c r="VZ38" i="27"/>
  <c r="WA38" i="27"/>
  <c r="WB38" i="27"/>
  <c r="WC38" i="27"/>
  <c r="WD38" i="27"/>
  <c r="WE38" i="27"/>
  <c r="WF38" i="27"/>
  <c r="WG38" i="27"/>
  <c r="WH38" i="27"/>
  <c r="WI38" i="27"/>
  <c r="WJ38" i="27"/>
  <c r="WK38" i="27"/>
  <c r="WL38" i="27"/>
  <c r="WM38" i="27"/>
  <c r="WN38" i="27"/>
  <c r="WO38" i="27"/>
  <c r="WP38" i="27"/>
  <c r="WQ38" i="27"/>
  <c r="WR38" i="27"/>
  <c r="WS38" i="27"/>
  <c r="WT38" i="27"/>
  <c r="WU38" i="27"/>
  <c r="WV38" i="27"/>
  <c r="WW38" i="27"/>
  <c r="WX38" i="27"/>
  <c r="WY38" i="27"/>
  <c r="WZ38" i="27"/>
  <c r="XA38" i="27"/>
  <c r="XB38" i="27"/>
  <c r="XC38" i="27"/>
  <c r="XD38" i="27"/>
  <c r="XE38" i="27"/>
  <c r="XF38" i="27"/>
  <c r="XG38" i="27"/>
  <c r="XH38" i="27"/>
  <c r="XI38" i="27"/>
  <c r="XJ38" i="27"/>
  <c r="XK38" i="27"/>
  <c r="XL38" i="27"/>
  <c r="XM38" i="27"/>
  <c r="XN38" i="27"/>
  <c r="XO38" i="27"/>
  <c r="XP38" i="27"/>
  <c r="OK36" i="27"/>
  <c r="OK37" i="27"/>
  <c r="OK38" i="27"/>
  <c r="LJ35" i="27" l="1"/>
  <c r="B1" i="30" l="1"/>
  <c r="C1" i="30"/>
  <c r="D1" i="30"/>
  <c r="E1" i="30"/>
  <c r="F1" i="30"/>
  <c r="G1" i="30"/>
  <c r="H1" i="30"/>
  <c r="I1" i="30"/>
  <c r="J1" i="30"/>
  <c r="K1" i="30"/>
  <c r="L1" i="30"/>
  <c r="M1" i="30"/>
  <c r="N1" i="30"/>
  <c r="O1" i="30"/>
  <c r="P1" i="30"/>
  <c r="Q1" i="30"/>
  <c r="R1" i="30"/>
  <c r="S1" i="30"/>
  <c r="T1" i="30"/>
  <c r="U1" i="30"/>
  <c r="V1" i="30"/>
  <c r="W1" i="30"/>
  <c r="X1" i="30"/>
  <c r="Y1" i="30"/>
  <c r="Z1" i="30"/>
  <c r="AA1" i="30"/>
  <c r="AB1" i="30"/>
  <c r="AC1" i="30"/>
  <c r="AD1" i="30"/>
  <c r="AE1" i="30"/>
  <c r="AF1" i="30"/>
  <c r="AG1" i="30"/>
  <c r="AH1" i="30"/>
  <c r="AI1" i="30"/>
  <c r="AJ1" i="30"/>
  <c r="AK1" i="30"/>
  <c r="AL1" i="30"/>
  <c r="AM1" i="30"/>
  <c r="AN1" i="30"/>
  <c r="AO1" i="30"/>
  <c r="AP1" i="30"/>
  <c r="AQ1" i="30"/>
  <c r="A1" i="30"/>
  <c r="B3" i="6" l="1"/>
  <c r="B1" i="6"/>
  <c r="E18" i="6"/>
  <c r="E20" i="6" s="1"/>
  <c r="C1" i="6" l="1"/>
  <c r="E19" i="6"/>
  <c r="B3" i="2" l="1"/>
  <c r="AKT5" i="2" s="1"/>
  <c r="A3" i="1" a="1"/>
  <c r="AKT23" i="2" l="1"/>
  <c r="BPK9" i="2"/>
  <c r="BSA9" i="2" s="1"/>
  <c r="BPK13" i="2"/>
  <c r="BSA13" i="2" s="1"/>
  <c r="BPK17" i="2"/>
  <c r="BSA17" i="2" s="1"/>
  <c r="BPK21" i="2"/>
  <c r="BSA21" i="2" s="1"/>
  <c r="BPJ8" i="2"/>
  <c r="BRZ8" i="2" s="1"/>
  <c r="BPJ12" i="2"/>
  <c r="BRZ12" i="2" s="1"/>
  <c r="BPJ16" i="2"/>
  <c r="BRZ16" i="2" s="1"/>
  <c r="BPJ20" i="2"/>
  <c r="BRZ20" i="2" s="1"/>
  <c r="BPK6" i="2"/>
  <c r="BSA6" i="2" s="1"/>
  <c r="BPK10" i="2"/>
  <c r="BSA10" i="2" s="1"/>
  <c r="BPK14" i="2"/>
  <c r="BSA14" i="2" s="1"/>
  <c r="BPK18" i="2"/>
  <c r="BSA18" i="2" s="1"/>
  <c r="BPK22" i="2"/>
  <c r="BSA22" i="2" s="1"/>
  <c r="BPJ9" i="2"/>
  <c r="BRZ9" i="2" s="1"/>
  <c r="BPJ13" i="2"/>
  <c r="BRZ13" i="2" s="1"/>
  <c r="BPJ17" i="2"/>
  <c r="BRZ17" i="2" s="1"/>
  <c r="BPJ21" i="2"/>
  <c r="BRZ21" i="2" s="1"/>
  <c r="BPK7" i="2"/>
  <c r="BSA7" i="2" s="1"/>
  <c r="BPK11" i="2"/>
  <c r="BSA11" i="2" s="1"/>
  <c r="BPK15" i="2"/>
  <c r="BSA15" i="2" s="1"/>
  <c r="BPK19" i="2"/>
  <c r="BSA19" i="2" s="1"/>
  <c r="BPJ6" i="2"/>
  <c r="BRZ6" i="2" s="1"/>
  <c r="BPJ10" i="2"/>
  <c r="BRZ10" i="2" s="1"/>
  <c r="BPJ14" i="2"/>
  <c r="BRZ14" i="2" s="1"/>
  <c r="BPJ18" i="2"/>
  <c r="BRZ18" i="2" s="1"/>
  <c r="BPJ22" i="2"/>
  <c r="BRZ22" i="2" s="1"/>
  <c r="BPK12" i="2"/>
  <c r="BSA12" i="2" s="1"/>
  <c r="BPJ11" i="2"/>
  <c r="BRZ11" i="2" s="1"/>
  <c r="BPK16" i="2"/>
  <c r="BSA16" i="2" s="1"/>
  <c r="BPJ15" i="2"/>
  <c r="BRZ15" i="2" s="1"/>
  <c r="BPK20" i="2"/>
  <c r="BSA20" i="2" s="1"/>
  <c r="ANH20" i="2"/>
  <c r="AKT7" i="2"/>
  <c r="AKT11" i="2"/>
  <c r="AKT15" i="2"/>
  <c r="AKT19" i="2"/>
  <c r="BPJ7" i="2"/>
  <c r="BRZ7" i="2" s="1"/>
  <c r="AKT6" i="2"/>
  <c r="AKT12" i="2"/>
  <c r="AKT17" i="2"/>
  <c r="AKT22" i="2"/>
  <c r="BPJ19" i="2"/>
  <c r="BRZ19" i="2" s="1"/>
  <c r="BPK8" i="2"/>
  <c r="BSA8" i="2" s="1"/>
  <c r="AKT8" i="2"/>
  <c r="AKT13" i="2"/>
  <c r="AKT18" i="2"/>
  <c r="AKT9" i="2"/>
  <c r="AKT14" i="2"/>
  <c r="AKT20" i="2"/>
  <c r="BSA5" i="2"/>
  <c r="BUP5" i="2" s="1"/>
  <c r="AKT16" i="2"/>
  <c r="AKT10" i="2"/>
  <c r="AKT21" i="2"/>
  <c r="A3" i="1"/>
  <c r="C3" i="1"/>
  <c r="G3" i="1"/>
  <c r="D3" i="1"/>
  <c r="H3" i="1"/>
  <c r="I3" i="1"/>
  <c r="E3" i="1"/>
  <c r="F3" i="1"/>
  <c r="B3" i="1"/>
  <c r="ANH8" i="2" l="1"/>
  <c r="ANH10" i="2"/>
  <c r="ANH7" i="2"/>
  <c r="ANH12" i="2"/>
  <c r="ANH18" i="2"/>
  <c r="ANH11" i="2"/>
  <c r="ANH6" i="2"/>
  <c r="ANH14" i="2"/>
  <c r="ANH9" i="2"/>
  <c r="ANH21" i="2"/>
  <c r="ANH17" i="2"/>
  <c r="ANH22" i="2"/>
  <c r="ANH15" i="2"/>
  <c r="ANH13" i="2"/>
  <c r="ANH16" i="2"/>
  <c r="ASH22" i="2" l="1"/>
  <c r="APZ23" i="2"/>
  <c r="AQD23" i="2"/>
  <c r="AQH23" i="2"/>
  <c r="AQL23" i="2"/>
  <c r="AQP23" i="2"/>
  <c r="AQT23" i="2"/>
  <c r="AQX23" i="2"/>
  <c r="ARB23" i="2"/>
  <c r="ARF23" i="2"/>
  <c r="APV23" i="2"/>
  <c r="AQB23" i="2"/>
  <c r="AQJ23" i="2"/>
  <c r="AQR23" i="2"/>
  <c r="AQZ23" i="2"/>
  <c r="ARH23" i="2"/>
  <c r="APY23" i="2"/>
  <c r="AQG23" i="2"/>
  <c r="AQO23" i="2"/>
  <c r="AQW23" i="2"/>
  <c r="ARE23" i="2"/>
  <c r="AQA23" i="2"/>
  <c r="AQE23" i="2"/>
  <c r="AQI23" i="2"/>
  <c r="AQM23" i="2"/>
  <c r="AQQ23" i="2"/>
  <c r="AQU23" i="2"/>
  <c r="AQY23" i="2"/>
  <c r="ARC23" i="2"/>
  <c r="ARG23" i="2"/>
  <c r="APX23" i="2"/>
  <c r="AQF23" i="2"/>
  <c r="AQN23" i="2"/>
  <c r="AQV23" i="2"/>
  <c r="ARD23" i="2"/>
  <c r="AQC23" i="2"/>
  <c r="AQK23" i="2"/>
  <c r="AQS23" i="2"/>
  <c r="ARA23" i="2"/>
  <c r="APW23" i="2"/>
  <c r="ASH6" i="2"/>
  <c r="CEQ15" i="2"/>
  <c r="ASH20" i="2"/>
  <c r="CEP20" i="2" s="1"/>
  <c r="CEQ22" i="2"/>
  <c r="ASH10" i="2"/>
  <c r="CEQ19" i="2"/>
  <c r="CEQ21" i="2"/>
  <c r="ASH14" i="2"/>
  <c r="CEP14" i="2" s="1"/>
  <c r="CEQ16" i="2"/>
  <c r="CEQ7" i="2"/>
  <c r="CEQ13" i="2"/>
  <c r="ASH13" i="2"/>
  <c r="CEP13" i="2" s="1"/>
  <c r="ASH15" i="2"/>
  <c r="CEP15" i="2" s="1"/>
  <c r="ASH21" i="2"/>
  <c r="CEP21" i="2" s="1"/>
  <c r="CEQ8" i="2"/>
  <c r="CEQ17" i="2"/>
  <c r="CEQ20" i="2"/>
  <c r="CEQ6" i="2"/>
  <c r="ASH16" i="2"/>
  <c r="CEP16" i="2" s="1"/>
  <c r="CEQ10" i="2"/>
  <c r="CEQ9" i="2"/>
  <c r="ASH9" i="2"/>
  <c r="ASH11" i="2"/>
  <c r="ASH18" i="2"/>
  <c r="ASH7" i="2"/>
  <c r="CEQ12" i="2"/>
  <c r="ASH8" i="2"/>
  <c r="ASH19" i="2"/>
  <c r="ASH17" i="2"/>
  <c r="CEQ14" i="2"/>
  <c r="CEQ11" i="2"/>
  <c r="CEQ18" i="2"/>
  <c r="ASH12" i="2"/>
  <c r="CEP22" i="2" l="1"/>
  <c r="CEP17" i="2"/>
  <c r="CEP19" i="2"/>
  <c r="CEP18" i="2"/>
  <c r="CEP11" i="2"/>
  <c r="CEP12" i="2"/>
  <c r="CEP8" i="2"/>
  <c r="CEP10" i="2"/>
  <c r="CEP9" i="2"/>
  <c r="CEP7" i="2"/>
  <c r="CEP6" i="2"/>
  <c r="CCD20" i="2"/>
  <c r="BZQ10" i="2"/>
  <c r="CCD10" i="2"/>
  <c r="CCD21" i="2"/>
  <c r="CCD19" i="2"/>
  <c r="CCD18" i="2"/>
  <c r="BZQ17" i="2"/>
  <c r="CCD17" i="2"/>
  <c r="BZQ14" i="2"/>
  <c r="CCD14" i="2"/>
  <c r="BZQ16" i="2"/>
  <c r="CCD16" i="2"/>
  <c r="BZQ15" i="2"/>
  <c r="CCD15" i="2"/>
  <c r="BZQ11" i="2"/>
  <c r="CCD11" i="2"/>
  <c r="BZQ13" i="2"/>
  <c r="CCD13" i="2"/>
  <c r="CCD12" i="2"/>
  <c r="CCD8" i="2"/>
  <c r="BZQ9" i="2"/>
  <c r="CCD9" i="2"/>
  <c r="CCD7" i="2"/>
  <c r="BZQ6" i="2"/>
  <c r="CCD6" i="2"/>
  <c r="BZQ22" i="2"/>
  <c r="CCD22" i="2"/>
  <c r="BUQ7" i="2"/>
  <c r="BZQ7" i="2"/>
  <c r="BUQ18" i="2"/>
  <c r="BZQ18" i="2"/>
  <c r="BUQ12" i="2"/>
  <c r="BZQ12" i="2"/>
  <c r="BUQ8" i="2"/>
  <c r="BZQ8" i="2"/>
  <c r="BUQ21" i="2"/>
  <c r="BZQ21" i="2"/>
  <c r="BUQ19" i="2"/>
  <c r="BZQ19" i="2"/>
  <c r="BUQ20" i="2"/>
  <c r="BZQ20" i="2"/>
  <c r="BUQ16" i="2"/>
  <c r="BUQ22" i="2"/>
  <c r="BUQ15" i="2"/>
  <c r="BUQ10" i="2"/>
  <c r="BUQ6" i="2"/>
  <c r="BUQ13" i="2"/>
  <c r="BUQ14" i="2"/>
  <c r="BUQ9" i="2"/>
  <c r="BUQ17" i="2"/>
  <c r="BUQ11" i="2"/>
  <c r="BUP14" i="2"/>
  <c r="BZP16" i="2"/>
  <c r="BUP21" i="2"/>
  <c r="CCC13" i="2"/>
  <c r="CCC20" i="2"/>
  <c r="APW25" i="2"/>
  <c r="BZP6" i="2"/>
  <c r="CCC6" i="2"/>
  <c r="BUP6" i="2"/>
  <c r="BZP20" i="2"/>
  <c r="CCC21" i="2"/>
  <c r="BUP13" i="2"/>
  <c r="CCC10" i="2"/>
  <c r="BUP10" i="2"/>
  <c r="BZP21" i="2"/>
  <c r="BZP10" i="2"/>
  <c r="BUP20" i="2"/>
  <c r="BZP13" i="2"/>
  <c r="BUP15" i="2"/>
  <c r="CCC15" i="2"/>
  <c r="BZP14" i="2"/>
  <c r="CCC14" i="2"/>
  <c r="CCC16" i="2"/>
  <c r="BUP16" i="2"/>
  <c r="BZP15" i="2"/>
  <c r="BZP12" i="2"/>
  <c r="BZP9" i="2"/>
  <c r="BZP8" i="2"/>
  <c r="BUP17" i="2"/>
  <c r="CCC17" i="2"/>
  <c r="BUP19" i="2"/>
  <c r="CCC19" i="2"/>
  <c r="BUP7" i="2"/>
  <c r="CCC7" i="2"/>
  <c r="CCC18" i="2"/>
  <c r="BUP18" i="2"/>
  <c r="BZP19" i="2"/>
  <c r="CCC11" i="2"/>
  <c r="BUP11" i="2"/>
  <c r="BZP11" i="2"/>
  <c r="BZP7" i="2"/>
  <c r="CCC12" i="2"/>
  <c r="BUP12" i="2"/>
  <c r="CCC8" i="2"/>
  <c r="BUP8" i="2"/>
  <c r="CCC9" i="2"/>
  <c r="BUP9" i="2"/>
  <c r="BZP17" i="2"/>
  <c r="CCC22" i="2"/>
  <c r="BUP22" i="2"/>
  <c r="BZP18" i="2"/>
  <c r="BZP22" i="2"/>
</calcChain>
</file>

<file path=xl/comments1.xml><?xml version="1.0" encoding="utf-8"?>
<comments xmlns="http://schemas.openxmlformats.org/spreadsheetml/2006/main">
  <authors>
    <author>Usuario de Windows</author>
  </authors>
  <commentList>
    <comment ref="AKT2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P4" authorId="0" shapeId="0">
      <text>
        <r>
          <rPr>
            <b/>
            <sz val="9"/>
            <color indexed="81"/>
            <rFont val="Tahoma"/>
            <family val="2"/>
          </rPr>
          <t>Esta h está referenciada a otra temperatura que no es la temperatura average.</t>
        </r>
      </text>
    </comment>
    <comment ref="LC4" authorId="0" shapeId="0">
      <text>
        <r>
          <rPr>
            <b/>
            <sz val="9"/>
            <color indexed="81"/>
            <rFont val="Tahoma"/>
            <family val="2"/>
          </rPr>
          <t>Esta hlocal está referida a la temperatura de 300K y no a la temperatura average</t>
        </r>
      </text>
    </comment>
    <comment ref="ANH4" authorId="0" shapeId="0">
      <text>
        <r>
          <rPr>
            <b/>
            <sz val="9"/>
            <color indexed="81"/>
            <rFont val="Tahoma"/>
            <family val="2"/>
          </rPr>
          <t>La porosidad depende del volumen sin hilo, es por eso por lo que los thresholds que no tengan hilo se quitan para este cálculo.</t>
        </r>
      </text>
    </comment>
    <comment ref="AIE4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AKT4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P45" authorId="0" shapeId="0">
      <text>
        <r>
          <rPr>
            <b/>
            <sz val="9"/>
            <color indexed="81"/>
            <rFont val="Tahoma"/>
            <family val="2"/>
          </rPr>
          <t>Esta h está referenciada a otra temperatura que no es la temperatura average.</t>
        </r>
      </text>
    </comment>
    <comment ref="LC45" authorId="0" shapeId="0">
      <text>
        <r>
          <rPr>
            <b/>
            <sz val="9"/>
            <color indexed="81"/>
            <rFont val="Tahoma"/>
            <family val="2"/>
          </rPr>
          <t>Esta hlocal está referida a la temperatura de 300K y no a la temperatura average</t>
        </r>
      </text>
    </comment>
    <comment ref="ANH45" authorId="0" shapeId="0">
      <text>
        <r>
          <rPr>
            <b/>
            <sz val="9"/>
            <color indexed="81"/>
            <rFont val="Tahoma"/>
            <family val="2"/>
          </rPr>
          <t>La porosidad depende del volumen sin hilo, es por eso por lo que los thresholds que no tengan hilo se quitan para este cálculo.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AKT2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P4" authorId="0" shapeId="0">
      <text>
        <r>
          <rPr>
            <b/>
            <sz val="9"/>
            <color indexed="81"/>
            <rFont val="Tahoma"/>
            <family val="2"/>
          </rPr>
          <t>Esta h está referenciada a otra temperatura que no es la temperatura average.</t>
        </r>
      </text>
    </comment>
    <comment ref="LC4" authorId="0" shapeId="0">
      <text>
        <r>
          <rPr>
            <b/>
            <sz val="9"/>
            <color indexed="81"/>
            <rFont val="Tahoma"/>
            <family val="2"/>
          </rPr>
          <t>Esta hlocal está referida a la temperatura de 300K y no a la temperatura average</t>
        </r>
      </text>
    </comment>
    <comment ref="ANH4" authorId="0" shapeId="0">
      <text>
        <r>
          <rPr>
            <b/>
            <sz val="9"/>
            <color indexed="81"/>
            <rFont val="Tahoma"/>
            <family val="2"/>
          </rPr>
          <t>La porosidad depende del volumen sin hilo, es por eso por lo que los thresholds que no tengan hilo se quitan para este cálculo.</t>
        </r>
      </text>
    </comment>
    <comment ref="AIE4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AKT43" authorId="0" shapeId="0">
      <text>
        <r>
          <rPr>
            <b/>
            <sz val="9"/>
            <color indexed="81"/>
            <rFont val="Tahoma"/>
            <family val="2"/>
          </rPr>
          <t xml:space="preserve">No hay hilo en ese threshold.
</t>
        </r>
      </text>
    </comment>
    <comment ref="IP45" authorId="0" shapeId="0">
      <text>
        <r>
          <rPr>
            <b/>
            <sz val="9"/>
            <color indexed="81"/>
            <rFont val="Tahoma"/>
            <family val="2"/>
          </rPr>
          <t>Esta h está referenciada a otra temperatura que no es la temperatura average.</t>
        </r>
      </text>
    </comment>
    <comment ref="LC45" authorId="0" shapeId="0">
      <text>
        <r>
          <rPr>
            <b/>
            <sz val="9"/>
            <color indexed="81"/>
            <rFont val="Tahoma"/>
            <family val="2"/>
          </rPr>
          <t>Esta hlocal está referida a la temperatura de 300K y no a la temperatura average</t>
        </r>
      </text>
    </comment>
    <comment ref="ANH45" authorId="0" shapeId="0">
      <text>
        <r>
          <rPr>
            <b/>
            <sz val="9"/>
            <color indexed="81"/>
            <rFont val="Tahoma"/>
            <family val="2"/>
          </rPr>
          <t>La porosidad depende del volumen sin hilo, es por eso por lo que los thresholds que no tengan hilo se quitan para este cálculo.</t>
        </r>
      </text>
    </comment>
  </commentList>
</comments>
</file>

<file path=xl/comments3.xml><?xml version="1.0" encoding="utf-8"?>
<comments xmlns="http://schemas.openxmlformats.org/spreadsheetml/2006/main">
  <authors>
    <author>Usuario de Windows</author>
  </authors>
  <commentList>
    <comment ref="HQ5" authorId="0" shapeId="0">
      <text>
        <r>
          <rPr>
            <b/>
            <sz val="9"/>
            <color indexed="81"/>
            <rFont val="Tahoma"/>
            <family val="2"/>
          </rPr>
          <t>Esta h está referenciada a otra temperatura que no es la temperatura average.</t>
        </r>
      </text>
    </comment>
    <comment ref="KE5" authorId="0" shapeId="0">
      <text>
        <r>
          <rPr>
            <b/>
            <sz val="9"/>
            <color indexed="81"/>
            <rFont val="Tahoma"/>
            <family val="2"/>
          </rPr>
          <t>Esta hlocal está referida a la temperatura de 300K y no a la temperatura average</t>
        </r>
      </text>
    </comment>
  </commentList>
</comments>
</file>

<file path=xl/comments4.xml><?xml version="1.0" encoding="utf-8"?>
<comments xmlns="http://schemas.openxmlformats.org/spreadsheetml/2006/main">
  <authors>
    <author>Usuario de Windows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Longitud del cilindro sin la extrusión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Longitud de la caja sin la extrusión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</rPr>
          <t>Longitud del cilindro sin la extrusión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</rPr>
          <t>Longitud de la caja sin la extrusión</t>
        </r>
      </text>
    </comment>
  </commentList>
</comments>
</file>

<file path=xl/sharedStrings.xml><?xml version="1.0" encoding="utf-8"?>
<sst xmlns="http://schemas.openxmlformats.org/spreadsheetml/2006/main" count="15123" uniqueCount="541">
  <si>
    <t>Part</t>
  </si>
  <si>
    <t>Value</t>
  </si>
  <si>
    <t>(W/m^2-K)</t>
  </si>
  <si>
    <t>----------</t>
  </si>
  <si>
    <t>---------------</t>
  </si>
  <si>
    <t>Total:</t>
  </si>
  <si>
    <t>(Pa)</t>
  </si>
  <si>
    <t>-------</t>
  </si>
  <si>
    <t>------------</t>
  </si>
  <si>
    <t>In</t>
  </si>
  <si>
    <t>(K)</t>
  </si>
  <si>
    <t>--------</t>
  </si>
  <si>
    <t>Out</t>
  </si>
  <si>
    <t>(kg/s)</t>
  </si>
  <si>
    <t>-------------</t>
  </si>
  <si>
    <t>(W)</t>
  </si>
  <si>
    <t>(m^2)</t>
  </si>
  <si>
    <t>(m^3)</t>
  </si>
  <si>
    <t>------</t>
  </si>
  <si>
    <t>(W-m^2)</t>
  </si>
  <si>
    <t>Plane</t>
  </si>
  <si>
    <t>Section</t>
  </si>
  <si>
    <t>(W-m^2/K)</t>
  </si>
  <si>
    <t>(W-m^3/s-K)</t>
  </si>
  <si>
    <t>-----------------</t>
  </si>
  <si>
    <t>------------------</t>
  </si>
  <si>
    <t>(m/s)</t>
  </si>
  <si>
    <t>(W-Pa-m^2/K)</t>
  </si>
  <si>
    <t>Surface</t>
  </si>
  <si>
    <t>Average</t>
  </si>
  <si>
    <t>of</t>
  </si>
  <si>
    <t>Heat</t>
  </si>
  <si>
    <t>Transfer</t>
  </si>
  <si>
    <t>Coefficient</t>
  </si>
  <si>
    <t>on</t>
  </si>
  <si>
    <t>Volume</t>
  </si>
  <si>
    <t>Mesh</t>
  </si>
  <si>
    <t>Pressure</t>
  </si>
  <si>
    <t>Temperature</t>
  </si>
  <si>
    <t>Mass</t>
  </si>
  <si>
    <t>Flow</t>
  </si>
  <si>
    <t>Integral</t>
  </si>
  <si>
    <t>Boundary</t>
  </si>
  <si>
    <t>Flux</t>
  </si>
  <si>
    <t>AA_Uno</t>
  </si>
  <si>
    <t>AA_mcpT_PS</t>
  </si>
  <si>
    <t>AA_mcp_PS</t>
  </si>
  <si>
    <t>AA_mcpv_PS</t>
  </si>
  <si>
    <t>Local</t>
  </si>
  <si>
    <t>Velocity:</t>
  </si>
  <si>
    <t>Magnitude</t>
  </si>
  <si>
    <t>AA_mcpP_PS</t>
  </si>
  <si>
    <t>Globales</t>
  </si>
  <si>
    <t>PS</t>
  </si>
  <si>
    <t>mcpT_PS</t>
  </si>
  <si>
    <t>mcp_PS</t>
  </si>
  <si>
    <t>mcpv_PS</t>
  </si>
  <si>
    <t>h_T</t>
  </si>
  <si>
    <t>hl_T</t>
  </si>
  <si>
    <t>HF_T</t>
  </si>
  <si>
    <t>A_PS</t>
  </si>
  <si>
    <t>Awire_T</t>
  </si>
  <si>
    <t>vlocal_PS</t>
  </si>
  <si>
    <t>hlocal_T</t>
  </si>
  <si>
    <t>vsup_PS</t>
  </si>
  <si>
    <t>P_PS</t>
  </si>
  <si>
    <t>mcpP_PS</t>
  </si>
  <si>
    <t>T_PS</t>
  </si>
  <si>
    <t>Vair_T</t>
  </si>
  <si>
    <t>T</t>
  </si>
  <si>
    <t>z</t>
  </si>
  <si>
    <t>Seleccione las celdas horizontales donde desea colocar el resultado</t>
  </si>
  <si>
    <r>
      <t>En la barra de fórmulas, pega esta fórmula: </t>
    </r>
    <r>
      <rPr>
        <b/>
        <sz val="12"/>
        <color rgb="FF0A0101"/>
        <rFont val="Helvetica"/>
        <family val="2"/>
      </rPr>
      <t>= TRANSPONER ($ A $ 1: $ A $ 11)</t>
    </r>
  </si>
  <si>
    <r>
      <t>Después de pegar la fórmula, presione </t>
    </r>
    <r>
      <rPr>
        <b/>
        <sz val="12"/>
        <color rgb="FF0A0101"/>
        <rFont val="Helvetica"/>
        <family val="2"/>
      </rPr>
      <t>Ctrl + Shift + Enter</t>
    </r>
    <r>
      <rPr>
        <sz val="12"/>
        <color rgb="FF0A0101"/>
        <rFont val="Helvetica"/>
        <family val="2"/>
      </rPr>
      <t> las teclas juntas, y las celdas en vertical se han convertido en una fila horizontal</t>
    </r>
  </si>
  <si>
    <t>GLOBALES</t>
  </si>
  <si>
    <t>Awires_T</t>
  </si>
  <si>
    <t>v, m/s</t>
  </si>
  <si>
    <t>T, K</t>
  </si>
  <si>
    <t>Cells</t>
  </si>
  <si>
    <t>h, W/(m2·K)</t>
  </si>
  <si>
    <t>P, Pa</t>
  </si>
  <si>
    <t>Tair_out, K</t>
  </si>
  <si>
    <t>m_in, kg/s</t>
  </si>
  <si>
    <t>Diff_mair/2, kg/s</t>
  </si>
  <si>
    <t>HF, W</t>
  </si>
  <si>
    <t>Awire, m2</t>
  </si>
  <si>
    <t>Vair+Extrus, m3</t>
  </si>
  <si>
    <t>P_T</t>
  </si>
  <si>
    <t>Ain, m2</t>
  </si>
  <si>
    <t>Thickness, m</t>
  </si>
  <si>
    <t>Thickness_in, m</t>
  </si>
  <si>
    <t>dh_T</t>
  </si>
  <si>
    <t>hlv_T</t>
  </si>
  <si>
    <t>Vtot_T</t>
  </si>
  <si>
    <t>SE_T</t>
  </si>
  <si>
    <t>Tm_PS</t>
  </si>
  <si>
    <t>hSTAR_T</t>
  </si>
  <si>
    <t>rho_PS</t>
  </si>
  <si>
    <t>mu_PS</t>
  </si>
  <si>
    <t>k_PS</t>
  </si>
  <si>
    <t>cp_PS</t>
  </si>
  <si>
    <t>Pr(PS)_T</t>
  </si>
  <si>
    <t>Nulv_T</t>
  </si>
  <si>
    <t>Nul_T</t>
  </si>
  <si>
    <t>Nulv</t>
  </si>
  <si>
    <t>EQUILIBRIO TERMICO LOCAL</t>
  </si>
  <si>
    <t>Pegar todos los datos según están copiados en el txt seleccionando la casilla situada bajo la negra</t>
  </si>
  <si>
    <r>
      <t>REGIMEN TRANSICIÓN TURBULENTA K-</t>
    </r>
    <r>
      <rPr>
        <sz val="11"/>
        <color theme="1"/>
        <rFont val="Calibri"/>
        <family val="2"/>
      </rPr>
      <t>Ω</t>
    </r>
  </si>
  <si>
    <t>Re(PS)_T (vporo)</t>
  </si>
  <si>
    <t>REVISAR: EN LA HOJA RAW_DATA, EN LA FILA 3, LA VARIABLE "Vair_T" LA HEMOS TRANSPUESTO IGUAL QUE LOS DEMAS TRESHOLD, Y EN REALIDAD ESTA VARIABLE TIENE UNA LONGITUD MAYOR</t>
  </si>
  <si>
    <t>Re_vsup(max)</t>
  </si>
  <si>
    <t>Re_vporo(max)</t>
  </si>
  <si>
    <t>Re_vsup(min)</t>
  </si>
  <si>
    <t>Re_vporo(min)</t>
  </si>
  <si>
    <t>Re(PS)_T(vsup)</t>
  </si>
  <si>
    <t>rho_300</t>
  </si>
  <si>
    <t>mu_300</t>
  </si>
  <si>
    <t>v_5</t>
  </si>
  <si>
    <t>Re_dh</t>
  </si>
  <si>
    <t>C7_01</t>
  </si>
  <si>
    <t>C1_1</t>
  </si>
  <si>
    <t>Por2D_PS</t>
  </si>
  <si>
    <t>Porosidad</t>
  </si>
  <si>
    <t>Diámetro del hilo (mm)</t>
  </si>
  <si>
    <t>Pitch (mm)</t>
  </si>
  <si>
    <t>0.799</t>
  </si>
  <si>
    <t>0.1</t>
  </si>
  <si>
    <t>0.0</t>
  </si>
  <si>
    <t>-0.1</t>
  </si>
  <si>
    <t>-0.2</t>
  </si>
  <si>
    <t>-0.3</t>
  </si>
  <si>
    <t>-0.4</t>
  </si>
  <si>
    <t>-0.5</t>
  </si>
  <si>
    <t>-0.6</t>
  </si>
  <si>
    <t>-0.7</t>
  </si>
  <si>
    <t>-0.8</t>
  </si>
  <si>
    <t>-0.9</t>
  </si>
  <si>
    <t>-1.0</t>
  </si>
  <si>
    <t>-1.1</t>
  </si>
  <si>
    <t>-1.2</t>
  </si>
  <si>
    <t>-1.3</t>
  </si>
  <si>
    <t>-1.4</t>
  </si>
  <si>
    <t>-1.5</t>
  </si>
  <si>
    <t>-1.6</t>
  </si>
  <si>
    <t>-1.7</t>
  </si>
  <si>
    <t>-1.8</t>
  </si>
  <si>
    <t>-1.9</t>
  </si>
  <si>
    <t>-2.0</t>
  </si>
  <si>
    <t>-2.1</t>
  </si>
  <si>
    <t>-2.2</t>
  </si>
  <si>
    <t>-2.3</t>
  </si>
  <si>
    <t>-2.4</t>
  </si>
  <si>
    <t>-2.5</t>
  </si>
  <si>
    <t>-2.6</t>
  </si>
  <si>
    <t>-2.7</t>
  </si>
  <si>
    <t>-2.8</t>
  </si>
  <si>
    <t>-2.9</t>
  </si>
  <si>
    <t>-3.0</t>
  </si>
  <si>
    <t>-3.1</t>
  </si>
  <si>
    <t>-3.2</t>
  </si>
  <si>
    <t>-3.3</t>
  </si>
  <si>
    <t>-3.4</t>
  </si>
  <si>
    <t>-3.5</t>
  </si>
  <si>
    <t>-3.6</t>
  </si>
  <si>
    <t>-3.7</t>
  </si>
  <si>
    <t>-3.8</t>
  </si>
  <si>
    <t>-3.9</t>
  </si>
  <si>
    <t>-4.0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</si>
  <si>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</si>
  <si>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</si>
  <si>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</si>
  <si>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</si>
  <si>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</si>
  <si>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</si>
  <si>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</si>
  <si>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</si>
  <si>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</si>
  <si>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</si>
  <si>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</si>
  <si>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</si>
  <si>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</si>
  <si>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</si>
  <si>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</si>
  <si>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</si>
  <si>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</si>
  <si>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</si>
  <si>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</si>
  <si>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</si>
  <si>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</si>
  <si>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</si>
  <si>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</si>
  <si>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</si>
  <si>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</si>
  <si>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</si>
  <si>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</si>
  <si>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</si>
  <si>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</si>
  <si>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</si>
  <si>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</si>
  <si>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</si>
  <si>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</si>
  <si>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</si>
  <si>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</si>
  <si>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</si>
  <si>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</si>
  <si>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</si>
  <si>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</si>
  <si>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</si>
  <si>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</si>
  <si>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</si>
  <si>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</si>
  <si>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</si>
  <si>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</si>
  <si>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NPL</t>
  </si>
  <si>
    <t>PLT</t>
  </si>
  <si>
    <t>PLS</t>
  </si>
  <si>
    <t>M</t>
  </si>
  <si>
    <t>INLINE</t>
  </si>
  <si>
    <t>RESULTADOS CALCULADOS</t>
  </si>
  <si>
    <t>3.2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</si>
  <si>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</si>
  <si>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</si>
  <si>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</si>
  <si>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</si>
  <si>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</si>
  <si>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</si>
  <si>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</si>
  <si>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</si>
  <si>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</si>
  <si>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</si>
  <si>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</si>
  <si>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</si>
  <si>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</si>
  <si>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</si>
  <si>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</si>
  <si>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</si>
  <si>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</si>
  <si>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</si>
  <si>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</si>
  <si>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</si>
  <si>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</si>
  <si>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</si>
  <si>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</si>
  <si>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</si>
  <si>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</si>
  <si>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</si>
  <si>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</si>
  <si>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</si>
  <si>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</si>
  <si>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</si>
  <si>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</si>
  <si>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</si>
  <si>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</si>
  <si>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</si>
  <si>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</si>
  <si>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</si>
  <si>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</si>
  <si>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</si>
  <si>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</si>
  <si>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</si>
  <si>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</si>
  <si>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</si>
  <si>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</si>
  <si>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</si>
  <si>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</si>
  <si>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</si>
  <si>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Pr</t>
  </si>
  <si>
    <t>Cp</t>
  </si>
  <si>
    <t>k</t>
  </si>
  <si>
    <t>mu</t>
  </si>
  <si>
    <t>rho</t>
  </si>
  <si>
    <t>hlv</t>
  </si>
  <si>
    <t>Tm</t>
  </si>
  <si>
    <t>Re(vsup)máx</t>
  </si>
  <si>
    <t>Re(vsup)mín</t>
  </si>
  <si>
    <t>Re(vsup)</t>
  </si>
  <si>
    <t>EQUILIBRIO TÉRMICO</t>
  </si>
  <si>
    <t>hlv máx</t>
  </si>
  <si>
    <t>hlv mín</t>
  </si>
  <si>
    <t>Tm máx</t>
  </si>
  <si>
    <t>Tm mín</t>
  </si>
  <si>
    <t>Nulv máx</t>
  </si>
  <si>
    <t>Nulv mín</t>
  </si>
  <si>
    <t>Cp max</t>
  </si>
  <si>
    <t>Cp min</t>
  </si>
  <si>
    <t>k max</t>
  </si>
  <si>
    <t>k min</t>
  </si>
  <si>
    <t>mu max</t>
  </si>
  <si>
    <t>mu min</t>
  </si>
  <si>
    <t>rho max</t>
  </si>
  <si>
    <t>rho min</t>
  </si>
  <si>
    <t>EQUILIBRIO TERMICO LOCAL (linkado al resto de tablas)</t>
  </si>
  <si>
    <t>Tiempo de iteración, s</t>
  </si>
  <si>
    <t>ΔP/L, Pa/m</t>
  </si>
  <si>
    <t>1.176783 kg/m3</t>
  </si>
  <si>
    <t>0.00001847585 Pa·s</t>
  </si>
  <si>
    <t>x=v</t>
  </si>
  <si>
    <r>
      <t>y=</t>
    </r>
    <r>
      <rPr>
        <b/>
        <sz val="11"/>
        <color theme="1"/>
        <rFont val="Calibri"/>
        <family val="2"/>
      </rPr>
      <t>ΔP/L</t>
    </r>
  </si>
  <si>
    <t>VOLUMEN (m^3)</t>
  </si>
  <si>
    <t>K1</t>
  </si>
  <si>
    <t>K2</t>
  </si>
  <si>
    <r>
      <t>Pcinética=</t>
    </r>
    <r>
      <rPr>
        <sz val="11"/>
        <color theme="1"/>
        <rFont val="Calibri"/>
        <family val="2"/>
      </rPr>
      <t>ρ/K2</t>
    </r>
  </si>
  <si>
    <r>
      <t>Pviscoso=</t>
    </r>
    <r>
      <rPr>
        <sz val="11"/>
        <color theme="1"/>
        <rFont val="Calibri"/>
        <family val="2"/>
      </rPr>
      <t>µ/K1</t>
    </r>
  </si>
  <si>
    <r>
      <t>Longitud mallas (L</t>
    </r>
    <r>
      <rPr>
        <b/>
        <vertAlign val="subscript"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), m</t>
    </r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</si>
  <si>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m(PSin-0)</t>
    </r>
    <r>
      <rPr>
        <b/>
        <sz val="11"/>
        <color theme="1"/>
        <rFont val="Calibri"/>
        <family val="2"/>
        <scheme val="minor"/>
      </rPr>
      <t>, Pa/m</t>
    </r>
  </si>
  <si>
    <t>factor Pviscoso/Darcy (PSin-PSout)</t>
  </si>
  <si>
    <t>factor Pcinético/ non-Darcy (PSin-PSout)</t>
  </si>
  <si>
    <t>factor Pviscoso/Darcy (PSin-0)</t>
  </si>
  <si>
    <t>factor Pcinético/ non-Darcy (PSin-0)</t>
  </si>
  <si>
    <t>Tair_PS, K</t>
  </si>
  <si>
    <t>Tair_out_ext, K</t>
  </si>
  <si>
    <t>Pin, Pa</t>
  </si>
  <si>
    <t>∆P, Pa</t>
  </si>
  <si>
    <t>Re(vporo)</t>
  </si>
  <si>
    <t>Re(vporo)max</t>
  </si>
  <si>
    <t>Re(vporo)min</t>
  </si>
  <si>
    <t>LAMINAR</t>
  </si>
  <si>
    <t>TURBULENTO</t>
  </si>
  <si>
    <t>Thickness de fusión, m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</si>
  <si>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</si>
  <si>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</si>
  <si>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</si>
  <si>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</si>
  <si>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</si>
  <si>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</si>
  <si>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</si>
  <si>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</si>
  <si>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</si>
  <si>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</si>
  <si>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</si>
  <si>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</si>
  <si>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</si>
  <si>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</si>
  <si>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</si>
  <si>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</si>
  <si>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</si>
  <si>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</si>
  <si>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</si>
  <si>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</si>
  <si>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</si>
  <si>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</si>
  <si>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</si>
  <si>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</si>
  <si>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</si>
  <si>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</si>
  <si>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</si>
  <si>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</si>
  <si>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</si>
  <si>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</si>
  <si>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</si>
  <si>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</si>
  <si>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</si>
  <si>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</si>
  <si>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</si>
  <si>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</si>
  <si>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</si>
  <si>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Re(vsup_in)</t>
  </si>
  <si>
    <t>-</t>
  </si>
  <si>
    <t>Variación de Presión entre PSin - PSout (ΔP), Pa</t>
  </si>
  <si>
    <t>Longitud total (L), m</t>
  </si>
  <si>
    <t>Variación de Presión entre PSin-0 (ΔP), Pa</t>
  </si>
  <si>
    <t>SYMMETRY PLANE</t>
  </si>
  <si>
    <t>WALL</t>
  </si>
  <si>
    <t>Threshold</t>
  </si>
  <si>
    <t>w_Threshold</t>
  </si>
  <si>
    <t>lx</t>
  </si>
  <si>
    <t>Variación de Presión (ΔP), Pa</t>
  </si>
  <si>
    <t>Longitud (L), m</t>
  </si>
  <si>
    <t>Variación de Presión entre PSin-0(ΔP), Pa</t>
  </si>
  <si>
    <t>0.4</t>
  </si>
  <si>
    <t>0</t>
  </si>
  <si>
    <t>1</t>
  </si>
  <si>
    <t>-0.45</t>
  </si>
  <si>
    <t>-1.35</t>
  </si>
  <si>
    <t>-2.25</t>
  </si>
  <si>
    <t>-3.15</t>
  </si>
  <si>
    <t>-4.05</t>
  </si>
  <si>
    <t>-4.5</t>
  </si>
  <si>
    <t>-4.95</t>
  </si>
  <si>
    <t>-5.4</t>
  </si>
  <si>
    <t>-5.85</t>
  </si>
  <si>
    <t>-6.3</t>
  </si>
  <si>
    <t>-6.75</t>
  </si>
  <si>
    <t>-7.2</t>
  </si>
  <si>
    <t>-7.65</t>
  </si>
  <si>
    <t>-8.1</t>
  </si>
  <si>
    <t>-8.55</t>
  </si>
  <si>
    <t>-9</t>
  </si>
  <si>
    <t>-9.45</t>
  </si>
  <si>
    <t>-9.9</t>
  </si>
  <si>
    <t>-10.35</t>
  </si>
  <si>
    <t>-10.8</t>
  </si>
  <si>
    <t>-11.25</t>
  </si>
  <si>
    <t>-11.7</t>
  </si>
  <si>
    <t>-12.15</t>
  </si>
  <si>
    <t>-12.6</t>
  </si>
  <si>
    <t>-13.05</t>
  </si>
  <si>
    <t>-13.5</t>
  </si>
  <si>
    <t>-13.95</t>
  </si>
  <si>
    <t>-14.4</t>
  </si>
  <si>
    <t>-14.85</t>
  </si>
  <si>
    <t>-15.3</t>
  </si>
  <si>
    <t>-15.75</t>
  </si>
  <si>
    <t>-16.2</t>
  </si>
  <si>
    <t>-16.65</t>
  </si>
  <si>
    <t>-17.1</t>
  </si>
  <si>
    <t>-17.55</t>
  </si>
  <si>
    <t>-18</t>
  </si>
  <si>
    <t>-18.45</t>
  </si>
  <si>
    <t>-18.9</t>
  </si>
  <si>
    <t>-19.35</t>
  </si>
  <si>
    <t>-19.8</t>
  </si>
  <si>
    <t>-20.25</t>
  </si>
  <si>
    <t>-20.7</t>
  </si>
  <si>
    <t>-21.15</t>
  </si>
  <si>
    <t>-21.6</t>
  </si>
  <si>
    <t>-22.05</t>
  </si>
  <si>
    <t>-22.5</t>
  </si>
  <si>
    <t>-22.95</t>
  </si>
  <si>
    <t>-23.4</t>
  </si>
  <si>
    <t>-23.85</t>
  </si>
  <si>
    <t>-24.3</t>
  </si>
  <si>
    <t>-24.75</t>
  </si>
  <si>
    <t>-25.2</t>
  </si>
  <si>
    <t>-25.65</t>
  </si>
  <si>
    <t>-26.1</t>
  </si>
  <si>
    <t>-26.55</t>
  </si>
  <si>
    <t>-27</t>
  </si>
  <si>
    <t>-27.45</t>
  </si>
  <si>
    <t>-27.9</t>
  </si>
  <si>
    <t>-28.35</t>
  </si>
  <si>
    <t>-28.75</t>
  </si>
  <si>
    <t>-29.15</t>
  </si>
  <si>
    <t>3.2:0.4</t>
  </si>
  <si>
    <t>0.4:0.0</t>
  </si>
  <si>
    <t>0.0:-0.45</t>
  </si>
  <si>
    <t>-0.45:-0.9</t>
  </si>
  <si>
    <t>-0.9:-1.35</t>
  </si>
  <si>
    <t>-1.35:-1.8</t>
  </si>
  <si>
    <t>-1.8:-2.25</t>
  </si>
  <si>
    <t>-2.25:-2.7</t>
  </si>
  <si>
    <t>-2.7:-3.15</t>
  </si>
  <si>
    <t>-3.15:-3.6</t>
  </si>
  <si>
    <t>-3.6:-4.05</t>
  </si>
  <si>
    <t>-4.05:-4.5</t>
  </si>
  <si>
    <t>-4.5:-4.95</t>
  </si>
  <si>
    <t>-4.95:-5.4</t>
  </si>
  <si>
    <t>-5.4:-5.85</t>
  </si>
  <si>
    <t>-5.85:-6.3</t>
  </si>
  <si>
    <t>-6.3:-6.75</t>
  </si>
  <si>
    <t>-6.75:-7.2</t>
  </si>
  <si>
    <t>-7.2:-7.65</t>
  </si>
  <si>
    <t>-7.65:-8.1</t>
  </si>
  <si>
    <t>-8.1:-8.55</t>
  </si>
  <si>
    <t>-8.55:-9</t>
  </si>
  <si>
    <t>-9:-9.45</t>
  </si>
  <si>
    <t>-9.45:--9.9</t>
  </si>
  <si>
    <t>-9.9:-10.35</t>
  </si>
  <si>
    <t>-10.35:-10.8</t>
  </si>
  <si>
    <t>-10.8:-11.25</t>
  </si>
  <si>
    <t>-11.25:-11.7</t>
  </si>
  <si>
    <t>-11.7:-12.15</t>
  </si>
  <si>
    <t>-12.15:-12.6</t>
  </si>
  <si>
    <t>-12.6:-13.05</t>
  </si>
  <si>
    <t>-13.05:-13.5</t>
  </si>
  <si>
    <t>-13.5:-13.95</t>
  </si>
  <si>
    <t>-13.95:-14.4</t>
  </si>
  <si>
    <t>-14.4:-14.85</t>
  </si>
  <si>
    <t>-14.85:-15.3</t>
  </si>
  <si>
    <t>-15.3:-15.75</t>
  </si>
  <si>
    <t>-15.75:-16.2</t>
  </si>
  <si>
    <t>-16.2:-16.65</t>
  </si>
  <si>
    <t>-16.65:-17.1</t>
  </si>
  <si>
    <t>-17.1:-17.55</t>
  </si>
  <si>
    <t>-17.55:-18</t>
  </si>
  <si>
    <t>-18:-18.45</t>
  </si>
  <si>
    <t>-18.45:-18.9</t>
  </si>
  <si>
    <t>-18.9:-19.35</t>
  </si>
  <si>
    <t>-19.35:-19.8</t>
  </si>
  <si>
    <t>-19.8:-20.25</t>
  </si>
  <si>
    <t>-20.25:-20.7</t>
  </si>
  <si>
    <t>-20.7:-21.15</t>
  </si>
  <si>
    <t>-21.15:-21.6</t>
  </si>
  <si>
    <t>-21.6:-22.05</t>
  </si>
  <si>
    <t>-22.05:-22.5</t>
  </si>
  <si>
    <t>-22.5:-22.95</t>
  </si>
  <si>
    <t>-22.95:--23.4</t>
  </si>
  <si>
    <t>-23.4:-23.85</t>
  </si>
  <si>
    <t>-23.85:-24.3</t>
  </si>
  <si>
    <t>-24.3:-24.75</t>
  </si>
  <si>
    <t>-24.75:-25.2</t>
  </si>
  <si>
    <t>-25.2:-25.65</t>
  </si>
  <si>
    <t>-25.65:-26.1</t>
  </si>
  <si>
    <t>-26.1:-26.55</t>
  </si>
  <si>
    <t>-26.55:-27</t>
  </si>
  <si>
    <t>-27:-27.45</t>
  </si>
  <si>
    <t>-27.45:-27.9</t>
  </si>
  <si>
    <t>-27.9:-28.35</t>
  </si>
  <si>
    <t>-28.35:-28.75</t>
  </si>
  <si>
    <t>PS_68, Pa</t>
  </si>
  <si>
    <t>0.5</t>
  </si>
  <si>
    <t>Box:</t>
  </si>
  <si>
    <t>Inter</t>
  </si>
  <si>
    <t>----------------</t>
  </si>
  <si>
    <t>Box</t>
  </si>
  <si>
    <t>--------------</t>
  </si>
  <si>
    <t>66 - Air</t>
  </si>
  <si>
    <t>65 - T</t>
  </si>
  <si>
    <t>Pviscoso (coeficiente permeabilidad viscoso)=718.96</t>
  </si>
  <si>
    <t>Pinercial (coeficiente de permeabilidad inercial)=605.53</t>
  </si>
  <si>
    <t>Pviscoso (coeficiente permeabilidad viscoso)=2225.9</t>
  </si>
  <si>
    <t>Pinercial (coeficiente de permeabilidad inercial)=1874.7</t>
  </si>
  <si>
    <t>Pviscoso (coeficiente permeabilidad viscoso)=774.22</t>
  </si>
  <si>
    <t>Pinercial (coeficiente de permeabilidad inercial)=635.69</t>
  </si>
  <si>
    <t>Pviscoso (coeficiente permeabilidad viscoso)=2397</t>
  </si>
  <si>
    <t>Pinercial (coeficiente de permeabilidad inercial)=1968.1</t>
  </si>
  <si>
    <t>Pviscoso (coeficiente permeabilidad viscoso)=461.36</t>
  </si>
  <si>
    <t>Pinercial (coeficiente de permeabilidad inercial)=283.24</t>
  </si>
  <si>
    <t>Pviscoso (coeficiente permeabilidad viscoso)=3034.5</t>
  </si>
  <si>
    <t>Pinercial (coeficiente de permeabilidad inercial)=1863</t>
  </si>
  <si>
    <t>Pviscoso (coeficiente permeabilidad viscoso)=381.97</t>
  </si>
  <si>
    <t>Pinercial (coeficiente de permeabilidad inercial)=272.29</t>
  </si>
  <si>
    <t>Pviscoso (coeficiente permeabilidad viscoso)=2512.3</t>
  </si>
  <si>
    <t>Pinercial (coeficiente de permeabilidad inercial)=1790.9</t>
  </si>
  <si>
    <t>Variación de Presión entre PSin-PS13(ΔP), Pa</t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</si>
  <si>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m(PSin-PS13)</t>
    </r>
    <r>
      <rPr>
        <b/>
        <sz val="11"/>
        <color theme="1"/>
        <rFont val="Calibri"/>
        <family val="2"/>
        <scheme val="minor"/>
      </rPr>
      <t>, Pa/m</t>
    </r>
  </si>
  <si>
    <t>factor Pcinético/ non-Darcy (Psin-PS13)</t>
  </si>
  <si>
    <t>factor Pviscoso/Darcy (Psin-PS13)</t>
  </si>
  <si>
    <t>Pviscoso (coeficiente permeabilidad viscoso)=2684.7</t>
  </si>
  <si>
    <t>Pinercial (coeficiente de permeabilidad inercial)=2056.5</t>
  </si>
  <si>
    <t>Pviscoso (coeficiente permeabilidad viscoso)=3070.1</t>
  </si>
  <si>
    <t>Pinercial (coeficiente de permeabilidad inercial)=2132.2</t>
  </si>
  <si>
    <t>Variación de Presión entre PSin-PS67 (ΔP), Pa</t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</si>
  <si>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m(PSin-67)</t>
    </r>
    <r>
      <rPr>
        <b/>
        <sz val="11"/>
        <color theme="1"/>
        <rFont val="Calibri"/>
        <family val="2"/>
        <scheme val="minor"/>
      </rPr>
      <t>, Pa/m</t>
    </r>
  </si>
  <si>
    <r>
      <t>ΔP/L</t>
    </r>
    <r>
      <rPr>
        <b/>
        <vertAlign val="subscript"/>
        <sz val="11"/>
        <color theme="1"/>
        <rFont val="Calibri"/>
        <family val="2"/>
        <scheme val="minor"/>
      </rPr>
      <t>m(PSin-PS67)</t>
    </r>
    <r>
      <rPr>
        <b/>
        <sz val="11"/>
        <color theme="1"/>
        <rFont val="Calibri"/>
        <family val="2"/>
        <scheme val="minor"/>
      </rPr>
      <t>, Pa/m</t>
    </r>
  </si>
  <si>
    <t>factor Pviscoso/Darcy (Psin-PS67)</t>
  </si>
  <si>
    <t>factor Pcinético/ non-Darcy (Psin-PS67)</t>
  </si>
  <si>
    <t>Pviscoso (coeficiente permeabilidad viscoso)=2251.2</t>
  </si>
  <si>
    <t>Pinercial (coeficiente de permeabilidad inercial)=1921.5</t>
  </si>
  <si>
    <t>Pviscoso (coeficiente permeabilidad viscoso)=2169.8</t>
  </si>
  <si>
    <t>Pinercial (coeficiente de permeabilidad inercial)=1981.3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</si>
</sst>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0.000"/>
    <numFmt numFmtId="166" formatCode="0.0000E+00"/>
    <numFmt numFmtId="167" formatCode="0.000E+00"/>
    <numFmt numFmtId="168" formatCode="0.00000E+00"/>
    <numFmt numFmtId="169" formatCode="0.0000"/>
    <numFmt numFmtId="170" formatCode="0.0E+00"/>
    <numFmt numFmtId="171" formatCode="0.0000000E+00"/>
    <numFmt numFmtId="172" formatCode="0.00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A0101"/>
      <name val="Helvetica"/>
      <family val="2"/>
    </font>
    <font>
      <b/>
      <sz val="12"/>
      <color rgb="FF0A0101"/>
      <name val="Helvetica"/>
      <family val="2"/>
    </font>
    <font>
      <sz val="11"/>
      <color theme="1"/>
      <name val="Calibri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theme="5"/>
      </left>
      <right style="double">
        <color theme="5"/>
      </right>
      <top style="double">
        <color theme="5"/>
      </top>
      <bottom style="double">
        <color theme="5"/>
      </bottom>
      <diagonal/>
    </border>
    <border>
      <left style="double">
        <color theme="5"/>
      </left>
      <right/>
      <top style="double">
        <color theme="5"/>
      </top>
      <bottom/>
      <diagonal/>
    </border>
    <border>
      <left/>
      <right/>
      <top style="double">
        <color theme="5"/>
      </top>
      <bottom/>
      <diagonal/>
    </border>
    <border>
      <left/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/>
      <diagonal/>
    </border>
    <border>
      <left/>
      <right style="double">
        <color theme="5"/>
      </right>
      <top/>
      <bottom/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theme="5"/>
      </right>
      <top/>
      <bottom style="double">
        <color theme="5"/>
      </bottom>
      <diagonal/>
    </border>
    <border>
      <left style="medium">
        <color theme="5"/>
      </left>
      <right style="double">
        <color theme="5"/>
      </right>
      <top style="medium">
        <color theme="5"/>
      </top>
      <bottom style="double">
        <color theme="5"/>
      </bottom>
      <diagonal/>
    </border>
    <border>
      <left style="double">
        <color theme="5"/>
      </left>
      <right style="double">
        <color theme="5"/>
      </right>
      <top style="medium">
        <color theme="5"/>
      </top>
      <bottom style="double">
        <color theme="5"/>
      </bottom>
      <diagonal/>
    </border>
    <border>
      <left style="medium">
        <color theme="5"/>
      </left>
      <right style="double">
        <color theme="5"/>
      </right>
      <top style="double">
        <color theme="5"/>
      </top>
      <bottom style="medium">
        <color theme="5"/>
      </bottom>
      <diagonal/>
    </border>
    <border>
      <left style="double">
        <color theme="5"/>
      </left>
      <right style="double">
        <color theme="5"/>
      </right>
      <top style="double">
        <color theme="5"/>
      </top>
      <bottom style="medium">
        <color theme="5"/>
      </bottom>
      <diagonal/>
    </border>
    <border>
      <left style="medium">
        <color rgb="FFFF0000"/>
      </left>
      <right style="double">
        <color rgb="FFFF0000"/>
      </right>
      <top style="medium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rgb="FFFF0000"/>
      </top>
      <bottom style="double">
        <color rgb="FFFF0000"/>
      </bottom>
      <diagonal/>
    </border>
    <border>
      <left style="medium">
        <color rgb="FFFF0000"/>
      </left>
      <right style="double">
        <color rgb="FFFF0000"/>
      </right>
      <top style="double">
        <color rgb="FFFF0000"/>
      </top>
      <bottom style="medium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FF0000"/>
      </bottom>
      <diagonal/>
    </border>
    <border>
      <left style="medium">
        <color theme="9"/>
      </left>
      <right style="double">
        <color theme="9"/>
      </right>
      <top style="medium">
        <color theme="9"/>
      </top>
      <bottom style="double">
        <color theme="9"/>
      </bottom>
      <diagonal/>
    </border>
    <border>
      <left style="double">
        <color theme="9"/>
      </left>
      <right style="double">
        <color theme="9"/>
      </right>
      <top style="medium">
        <color theme="9"/>
      </top>
      <bottom style="double">
        <color theme="9"/>
      </bottom>
      <diagonal/>
    </border>
    <border>
      <left style="medium">
        <color theme="9"/>
      </left>
      <right style="double">
        <color theme="9"/>
      </right>
      <top style="double">
        <color theme="9"/>
      </top>
      <bottom style="medium">
        <color theme="9"/>
      </bottom>
      <diagonal/>
    </border>
    <border>
      <left style="double">
        <color theme="9"/>
      </left>
      <right style="double">
        <color theme="9"/>
      </right>
      <top style="double">
        <color theme="9"/>
      </top>
      <bottom style="medium">
        <color theme="9"/>
      </bottom>
      <diagonal/>
    </border>
    <border>
      <left style="medium">
        <color rgb="FF9900FF"/>
      </left>
      <right style="double">
        <color rgb="FF9900FF"/>
      </right>
      <top style="medium">
        <color rgb="FF9900FF"/>
      </top>
      <bottom style="double">
        <color rgb="FF9900FF"/>
      </bottom>
      <diagonal/>
    </border>
    <border>
      <left style="double">
        <color rgb="FF9900FF"/>
      </left>
      <right style="double">
        <color rgb="FF9900FF"/>
      </right>
      <top style="medium">
        <color rgb="FF9900FF"/>
      </top>
      <bottom style="double">
        <color rgb="FF9900FF"/>
      </bottom>
      <diagonal/>
    </border>
    <border>
      <left style="medium">
        <color rgb="FF9900FF"/>
      </left>
      <right style="double">
        <color rgb="FF9900FF"/>
      </right>
      <top style="double">
        <color rgb="FF9900FF"/>
      </top>
      <bottom style="medium">
        <color rgb="FF9900FF"/>
      </bottom>
      <diagonal/>
    </border>
    <border>
      <left style="double">
        <color rgb="FF9900FF"/>
      </left>
      <right style="double">
        <color rgb="FF9900FF"/>
      </right>
      <top style="double">
        <color rgb="FF9900FF"/>
      </top>
      <bottom style="medium">
        <color rgb="FF9900FF"/>
      </bottom>
      <diagonal/>
    </border>
    <border>
      <left style="double">
        <color theme="5"/>
      </left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 style="double">
        <color theme="5"/>
      </right>
      <top/>
      <bottom/>
      <diagonal/>
    </border>
    <border>
      <left style="double">
        <color theme="5"/>
      </left>
      <right style="double">
        <color theme="5"/>
      </right>
      <top/>
      <bottom style="double">
        <color theme="5"/>
      </bottom>
      <diagonal/>
    </border>
    <border>
      <left/>
      <right/>
      <top style="double">
        <color theme="5"/>
      </top>
      <bottom style="double">
        <color theme="5"/>
      </bottom>
      <diagonal/>
    </border>
    <border>
      <left/>
      <right style="double">
        <color theme="5"/>
      </right>
      <top style="double">
        <color theme="5"/>
      </top>
      <bottom style="double">
        <color theme="5"/>
      </bottom>
      <diagonal/>
    </border>
    <border>
      <left style="double">
        <color theme="5"/>
      </left>
      <right/>
      <top style="double">
        <color theme="5"/>
      </top>
      <bottom style="double">
        <color theme="5"/>
      </bottom>
      <diagonal/>
    </border>
    <border>
      <left style="double">
        <color theme="5"/>
      </left>
      <right/>
      <top style="medium">
        <color rgb="FF9900FF"/>
      </top>
      <bottom/>
      <diagonal/>
    </border>
    <border>
      <left/>
      <right/>
      <top style="medium">
        <color theme="9"/>
      </top>
      <bottom style="double">
        <color theme="5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/>
      <top style="medium">
        <color rgb="FFFF0000"/>
      </top>
      <bottom style="double">
        <color theme="5"/>
      </bottom>
      <diagonal/>
    </border>
    <border>
      <left/>
      <right/>
      <top style="medium">
        <color rgb="FF9900FF"/>
      </top>
      <bottom style="double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FF0000"/>
      </right>
      <top style="medium">
        <color rgb="FFFF0000"/>
      </top>
      <bottom style="double">
        <color rgb="FFFF0000"/>
      </bottom>
      <diagonal/>
    </border>
    <border>
      <left/>
      <right style="double">
        <color theme="9"/>
      </right>
      <top style="medium">
        <color theme="9"/>
      </top>
      <bottom style="double">
        <color theme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double">
        <color rgb="FFFF0000"/>
      </right>
      <top style="double">
        <color rgb="FFFF0000"/>
      </top>
      <bottom style="medium">
        <color rgb="FFFF0000"/>
      </bottom>
      <diagonal/>
    </border>
    <border>
      <left/>
      <right/>
      <top style="medium">
        <color theme="9"/>
      </top>
      <bottom/>
      <diagonal/>
    </border>
    <border>
      <left style="double">
        <color theme="9"/>
      </left>
      <right/>
      <top style="medium">
        <color theme="9"/>
      </top>
      <bottom style="double">
        <color theme="9"/>
      </bottom>
      <diagonal/>
    </border>
    <border>
      <left style="double">
        <color theme="9" tint="-0.249977111117893"/>
      </left>
      <right style="double">
        <color theme="9" tint="-0.249977111117893"/>
      </right>
      <top style="double">
        <color theme="9" tint="-0.249977111117893"/>
      </top>
      <bottom style="double">
        <color theme="9" tint="-0.249977111117893"/>
      </bottom>
      <diagonal/>
    </border>
    <border>
      <left/>
      <right style="double">
        <color theme="9"/>
      </right>
      <top/>
      <bottom style="medium">
        <color theme="9"/>
      </bottom>
      <diagonal/>
    </border>
    <border>
      <left style="double">
        <color theme="9"/>
      </left>
      <right style="double">
        <color theme="9" tint="-0.249977111117893"/>
      </right>
      <top/>
      <bottom style="medium">
        <color theme="9"/>
      </bottom>
      <diagonal/>
    </border>
  </borders>
  <cellStyleXfs count="1">
    <xf numFmtId="0" fontId="0" fillId="0" borderId="0"/>
  </cellStyleXfs>
  <cellXfs count="470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/>
    <xf numFmtId="11" fontId="0" fillId="0" borderId="0" xfId="0" applyNumberFormat="1"/>
    <xf numFmtId="0" fontId="0" fillId="0" borderId="0" xfId="0" applyFill="1"/>
    <xf numFmtId="0" fontId="3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0" fillId="0" borderId="0" xfId="0" applyNumberFormat="1" applyAlignment="1">
      <alignment horizontal="center"/>
    </xf>
    <xf numFmtId="0" fontId="0" fillId="0" borderId="3" xfId="0" applyBorder="1"/>
    <xf numFmtId="166" fontId="0" fillId="0" borderId="0" xfId="0" applyNumberFormat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0" fillId="4" borderId="2" xfId="0" applyFill="1" applyBorder="1"/>
    <xf numFmtId="0" fontId="0" fillId="4" borderId="9" xfId="0" applyFill="1" applyBorder="1"/>
    <xf numFmtId="0" fontId="0" fillId="4" borderId="0" xfId="0" applyFill="1" applyBorder="1"/>
    <xf numFmtId="0" fontId="0" fillId="4" borderId="10" xfId="0" applyFill="1" applyBorder="1"/>
    <xf numFmtId="11" fontId="0" fillId="4" borderId="0" xfId="0" applyNumberForma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5" borderId="1" xfId="0" applyFill="1" applyBorder="1"/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0" fillId="0" borderId="1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49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vertical="center"/>
    </xf>
    <xf numFmtId="49" fontId="0" fillId="5" borderId="0" xfId="0" applyNumberFormat="1" applyFill="1"/>
    <xf numFmtId="49" fontId="0" fillId="5" borderId="0" xfId="0" applyNumberFormat="1" applyFill="1" applyAlignment="1">
      <alignment horizontal="center"/>
    </xf>
    <xf numFmtId="11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2" fontId="0" fillId="0" borderId="0" xfId="0" applyNumberFormat="1" applyBorder="1" applyAlignment="1">
      <alignment horizontal="center" vertical="center"/>
    </xf>
    <xf numFmtId="0" fontId="2" fillId="0" borderId="0" xfId="0" applyFont="1"/>
    <xf numFmtId="2" fontId="0" fillId="0" borderId="16" xfId="0" applyNumberFormat="1" applyBorder="1" applyAlignment="1">
      <alignment horizontal="center" vertical="center"/>
    </xf>
    <xf numFmtId="11" fontId="0" fillId="0" borderId="16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2" fontId="0" fillId="5" borderId="16" xfId="0" applyNumberFormat="1" applyFill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11" fontId="0" fillId="3" borderId="16" xfId="0" applyNumberFormat="1" applyFill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2" fontId="0" fillId="5" borderId="0" xfId="0" applyNumberForma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1" fontId="0" fillId="3" borderId="0" xfId="0" applyNumberFormat="1" applyFill="1" applyBorder="1" applyAlignment="1">
      <alignment horizontal="center" vertical="center"/>
    </xf>
    <xf numFmtId="11" fontId="0" fillId="0" borderId="0" xfId="0" applyNumberFormat="1" applyFill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11" fontId="0" fillId="0" borderId="21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/>
    </xf>
    <xf numFmtId="2" fontId="0" fillId="5" borderId="21" xfId="0" applyNumberFormat="1" applyFill="1" applyBorder="1" applyAlignment="1">
      <alignment horizontal="center" vertical="center"/>
    </xf>
    <xf numFmtId="166" fontId="0" fillId="0" borderId="21" xfId="0" applyNumberFormat="1" applyBorder="1" applyAlignment="1">
      <alignment horizontal="center" vertical="center"/>
    </xf>
    <xf numFmtId="11" fontId="0" fillId="3" borderId="21" xfId="0" applyNumberFormat="1" applyFill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49" fontId="0" fillId="6" borderId="23" xfId="0" applyNumberFormat="1" applyFill="1" applyBorder="1"/>
    <xf numFmtId="49" fontId="0" fillId="6" borderId="24" xfId="0" applyNumberFormat="1" applyFill="1" applyBorder="1"/>
    <xf numFmtId="49" fontId="0" fillId="6" borderId="25" xfId="0" applyNumberFormat="1" applyFill="1" applyBorder="1" applyAlignment="1">
      <alignment horizontal="center"/>
    </xf>
    <xf numFmtId="49" fontId="0" fillId="6" borderId="26" xfId="0" applyNumberForma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49" fontId="0" fillId="7" borderId="27" xfId="0" applyNumberFormat="1" applyFill="1" applyBorder="1"/>
    <xf numFmtId="49" fontId="0" fillId="7" borderId="28" xfId="0" applyNumberFormat="1" applyFill="1" applyBorder="1"/>
    <xf numFmtId="49" fontId="0" fillId="7" borderId="29" xfId="0" applyNumberFormat="1" applyFill="1" applyBorder="1" applyAlignment="1">
      <alignment horizontal="center"/>
    </xf>
    <xf numFmtId="49" fontId="0" fillId="7" borderId="30" xfId="0" applyNumberForma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49" fontId="0" fillId="8" borderId="31" xfId="0" applyNumberFormat="1" applyFill="1" applyBorder="1"/>
    <xf numFmtId="49" fontId="0" fillId="8" borderId="32" xfId="0" applyNumberFormat="1" applyFill="1" applyBorder="1"/>
    <xf numFmtId="49" fontId="0" fillId="8" borderId="33" xfId="0" applyNumberFormat="1" applyFill="1" applyBorder="1" applyAlignment="1">
      <alignment horizontal="center"/>
    </xf>
    <xf numFmtId="49" fontId="0" fillId="8" borderId="34" xfId="0" applyNumberFormat="1" applyFill="1" applyBorder="1" applyAlignment="1">
      <alignment horizontal="center"/>
    </xf>
    <xf numFmtId="49" fontId="0" fillId="9" borderId="35" xfId="0" applyNumberFormat="1" applyFill="1" applyBorder="1"/>
    <xf numFmtId="49" fontId="0" fillId="9" borderId="36" xfId="0" applyNumberFormat="1" applyFill="1" applyBorder="1"/>
    <xf numFmtId="49" fontId="0" fillId="9" borderId="37" xfId="0" applyNumberFormat="1" applyFill="1" applyBorder="1" applyAlignment="1">
      <alignment horizontal="center"/>
    </xf>
    <xf numFmtId="49" fontId="0" fillId="9" borderId="38" xfId="0" applyNumberFormat="1" applyFill="1" applyBorder="1" applyAlignment="1">
      <alignment horizontal="center"/>
    </xf>
    <xf numFmtId="0" fontId="2" fillId="8" borderId="0" xfId="0" applyFont="1" applyFill="1" applyBorder="1" applyAlignment="1">
      <alignment vertical="center" wrapText="1"/>
    </xf>
    <xf numFmtId="0" fontId="2" fillId="9" borderId="0" xfId="0" applyFont="1" applyFill="1" applyBorder="1"/>
    <xf numFmtId="0" fontId="2" fillId="8" borderId="0" xfId="0" applyFont="1" applyFill="1" applyBorder="1"/>
    <xf numFmtId="164" fontId="0" fillId="0" borderId="16" xfId="0" applyNumberFormat="1" applyBorder="1"/>
    <xf numFmtId="164" fontId="0" fillId="0" borderId="16" xfId="0" applyNumberFormat="1" applyBorder="1" applyAlignment="1">
      <alignment horizontal="center"/>
    </xf>
    <xf numFmtId="11" fontId="0" fillId="0" borderId="16" xfId="0" applyNumberFormat="1" applyFill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1" fontId="0" fillId="0" borderId="16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4" xfId="0" applyFont="1" applyBorder="1"/>
    <xf numFmtId="11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2" fontId="0" fillId="5" borderId="16" xfId="0" applyNumberFormat="1" applyFill="1" applyBorder="1" applyAlignment="1">
      <alignment horizontal="center"/>
    </xf>
    <xf numFmtId="2" fontId="0" fillId="5" borderId="0" xfId="0" applyNumberFormat="1" applyFill="1" applyAlignment="1">
      <alignment horizontal="center"/>
    </xf>
    <xf numFmtId="0" fontId="0" fillId="0" borderId="0" xfId="0" applyNumberForma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2" fontId="0" fillId="5" borderId="0" xfId="0" applyNumberFormat="1" applyFill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1" fontId="0" fillId="3" borderId="0" xfId="0" applyNumberFormat="1" applyFill="1" applyBorder="1" applyAlignment="1">
      <alignment horizontal="center"/>
    </xf>
    <xf numFmtId="11" fontId="0" fillId="0" borderId="16" xfId="0" applyNumberFormat="1" applyBorder="1"/>
    <xf numFmtId="2" fontId="0" fillId="0" borderId="21" xfId="0" applyNumberFormat="1" applyBorder="1" applyAlignment="1">
      <alignment horizontal="center"/>
    </xf>
    <xf numFmtId="11" fontId="0" fillId="0" borderId="21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 vertical="center"/>
    </xf>
    <xf numFmtId="11" fontId="0" fillId="0" borderId="21" xfId="0" applyNumberFormat="1" applyBorder="1"/>
    <xf numFmtId="0" fontId="2" fillId="0" borderId="44" xfId="0" applyFont="1" applyBorder="1"/>
    <xf numFmtId="0" fontId="2" fillId="0" borderId="4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2" fontId="0" fillId="8" borderId="0" xfId="0" applyNumberFormat="1" applyFill="1" applyBorder="1" applyAlignment="1">
      <alignment horizontal="center" vertical="center"/>
    </xf>
    <xf numFmtId="0" fontId="0" fillId="0" borderId="39" xfId="0" applyBorder="1"/>
    <xf numFmtId="0" fontId="0" fillId="0" borderId="39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7" fillId="7" borderId="0" xfId="0" applyFont="1" applyFill="1" applyBorder="1" applyAlignment="1">
      <alignment horizontal="center"/>
    </xf>
    <xf numFmtId="11" fontId="0" fillId="0" borderId="17" xfId="0" applyNumberFormat="1" applyBorder="1" applyAlignment="1">
      <alignment horizontal="center" vertical="center"/>
    </xf>
    <xf numFmtId="11" fontId="0" fillId="0" borderId="19" xfId="0" applyNumberFormat="1" applyBorder="1" applyAlignment="1">
      <alignment horizontal="center" vertical="center"/>
    </xf>
    <xf numFmtId="11" fontId="0" fillId="0" borderId="22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1" fontId="0" fillId="3" borderId="16" xfId="0" applyNumberFormat="1" applyFill="1" applyBorder="1" applyAlignment="1">
      <alignment horizontal="center"/>
    </xf>
    <xf numFmtId="0" fontId="0" fillId="9" borderId="45" xfId="0" applyFill="1" applyBorder="1"/>
    <xf numFmtId="11" fontId="0" fillId="0" borderId="17" xfId="0" applyNumberFormat="1" applyBorder="1"/>
    <xf numFmtId="11" fontId="0" fillId="0" borderId="22" xfId="0" applyNumberFormat="1" applyBorder="1"/>
    <xf numFmtId="0" fontId="2" fillId="0" borderId="39" xfId="0" applyFont="1" applyBorder="1" applyAlignment="1">
      <alignment horizontal="center"/>
    </xf>
    <xf numFmtId="11" fontId="0" fillId="0" borderId="15" xfId="0" applyNumberFormat="1" applyBorder="1" applyAlignment="1">
      <alignment horizontal="center"/>
    </xf>
    <xf numFmtId="11" fontId="0" fillId="0" borderId="20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1" fontId="0" fillId="0" borderId="21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167" fontId="0" fillId="0" borderId="15" xfId="0" applyNumberFormat="1" applyFill="1" applyBorder="1" applyAlignment="1">
      <alignment horizontal="center"/>
    </xf>
    <xf numFmtId="167" fontId="0" fillId="0" borderId="20" xfId="0" applyNumberFormat="1" applyFill="1" applyBorder="1" applyAlignment="1">
      <alignment horizontal="center"/>
    </xf>
    <xf numFmtId="11" fontId="0" fillId="0" borderId="15" xfId="0" applyNumberFormat="1" applyFill="1" applyBorder="1" applyAlignment="1">
      <alignment horizontal="center"/>
    </xf>
    <xf numFmtId="11" fontId="0" fillId="0" borderId="20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1" fontId="0" fillId="0" borderId="18" xfId="0" applyNumberFormat="1" applyBorder="1"/>
    <xf numFmtId="49" fontId="0" fillId="0" borderId="44" xfId="0" applyNumberFormat="1" applyBorder="1" applyAlignment="1">
      <alignment horizontal="center"/>
    </xf>
    <xf numFmtId="49" fontId="0" fillId="0" borderId="42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5" fontId="0" fillId="0" borderId="0" xfId="0" applyNumberFormat="1" applyBorder="1"/>
    <xf numFmtId="165" fontId="0" fillId="0" borderId="16" xfId="0" applyNumberFormat="1" applyBorder="1"/>
    <xf numFmtId="165" fontId="0" fillId="0" borderId="21" xfId="0" applyNumberFormat="1" applyBorder="1"/>
    <xf numFmtId="0" fontId="0" fillId="0" borderId="40" xfId="0" applyBorder="1"/>
    <xf numFmtId="165" fontId="0" fillId="0" borderId="40" xfId="0" applyNumberFormat="1" applyBorder="1"/>
    <xf numFmtId="1" fontId="0" fillId="0" borderId="42" xfId="0" applyNumberFormat="1" applyBorder="1" applyAlignment="1">
      <alignment horizontal="center"/>
    </xf>
    <xf numFmtId="169" fontId="0" fillId="0" borderId="0" xfId="0" applyNumberFormat="1" applyBorder="1"/>
    <xf numFmtId="169" fontId="8" fillId="0" borderId="0" xfId="0" applyNumberFormat="1" applyFont="1" applyFill="1" applyBorder="1"/>
    <xf numFmtId="0" fontId="2" fillId="0" borderId="42" xfId="0" applyFont="1" applyBorder="1"/>
    <xf numFmtId="0" fontId="2" fillId="0" borderId="42" xfId="0" applyFont="1" applyFill="1" applyBorder="1" applyAlignment="1">
      <alignment horizontal="center"/>
    </xf>
    <xf numFmtId="0" fontId="2" fillId="0" borderId="43" xfId="0" applyFont="1" applyBorder="1"/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11" fontId="0" fillId="0" borderId="50" xfId="0" applyNumberFormat="1" applyBorder="1" applyAlignment="1">
      <alignment horizontal="center" vertical="center"/>
    </xf>
    <xf numFmtId="11" fontId="2" fillId="0" borderId="0" xfId="0" applyNumberFormat="1" applyFont="1"/>
    <xf numFmtId="0" fontId="2" fillId="0" borderId="0" xfId="0" applyFont="1" applyAlignment="1">
      <alignment horizontal="center" vertical="center"/>
    </xf>
    <xf numFmtId="11" fontId="0" fillId="4" borderId="4" xfId="0" applyNumberFormat="1" applyFill="1" applyBorder="1"/>
    <xf numFmtId="0" fontId="0" fillId="0" borderId="0" xfId="0" applyFill="1" applyBorder="1" applyAlignment="1">
      <alignment horizontal="center"/>
    </xf>
    <xf numFmtId="11" fontId="0" fillId="0" borderId="0" xfId="0" applyNumberFormat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0" fillId="9" borderId="0" xfId="0" applyFill="1"/>
    <xf numFmtId="0" fontId="2" fillId="0" borderId="39" xfId="0" applyFont="1" applyFill="1" applyBorder="1" applyAlignment="1">
      <alignment horizontal="center" vertical="center"/>
    </xf>
    <xf numFmtId="164" fontId="0" fillId="0" borderId="16" xfId="0" applyNumberFormat="1" applyFill="1" applyBorder="1" applyAlignment="1">
      <alignment horizontal="center" vertical="center"/>
    </xf>
    <xf numFmtId="11" fontId="0" fillId="0" borderId="15" xfId="0" applyNumberFormat="1" applyFill="1" applyBorder="1"/>
    <xf numFmtId="0" fontId="0" fillId="0" borderId="19" xfId="0" applyBorder="1"/>
    <xf numFmtId="0" fontId="0" fillId="0" borderId="22" xfId="0" applyBorder="1"/>
    <xf numFmtId="2" fontId="0" fillId="0" borderId="16" xfId="0" applyNumberFormat="1" applyBorder="1"/>
    <xf numFmtId="2" fontId="0" fillId="0" borderId="18" xfId="0" applyNumberFormat="1" applyBorder="1"/>
    <xf numFmtId="2" fontId="0" fillId="0" borderId="0" xfId="0" applyNumberFormat="1" applyBorder="1"/>
    <xf numFmtId="2" fontId="0" fillId="0" borderId="21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0" xfId="0" applyNumberFormat="1" applyBorder="1" applyAlignment="1">
      <alignment horizontal="right" vertical="center"/>
    </xf>
    <xf numFmtId="2" fontId="0" fillId="0" borderId="16" xfId="0" applyNumberFormat="1" applyBorder="1" applyAlignment="1">
      <alignment horizontal="right" vertical="center"/>
    </xf>
    <xf numFmtId="2" fontId="0" fillId="0" borderId="17" xfId="0" applyNumberFormat="1" applyBorder="1" applyAlignment="1">
      <alignment horizontal="right" vertical="center"/>
    </xf>
    <xf numFmtId="2" fontId="0" fillId="0" borderId="19" xfId="0" applyNumberFormat="1" applyBorder="1" applyAlignment="1">
      <alignment horizontal="right" vertical="center"/>
    </xf>
    <xf numFmtId="2" fontId="0" fillId="0" borderId="15" xfId="0" applyNumberFormat="1" applyBorder="1" applyAlignment="1">
      <alignment horizontal="right" vertical="center"/>
    </xf>
    <xf numFmtId="2" fontId="0" fillId="0" borderId="18" xfId="0" applyNumberFormat="1" applyBorder="1" applyAlignment="1">
      <alignment horizontal="right" vertical="center"/>
    </xf>
    <xf numFmtId="2" fontId="0" fillId="0" borderId="20" xfId="0" applyNumberFormat="1" applyBorder="1" applyAlignment="1">
      <alignment horizontal="right" vertical="center"/>
    </xf>
    <xf numFmtId="2" fontId="0" fillId="0" borderId="21" xfId="0" applyNumberFormat="1" applyBorder="1" applyAlignment="1">
      <alignment horizontal="right" vertical="center"/>
    </xf>
    <xf numFmtId="2" fontId="0" fillId="0" borderId="22" xfId="0" applyNumberFormat="1" applyBorder="1" applyAlignment="1">
      <alignment horizontal="right" vertical="center"/>
    </xf>
    <xf numFmtId="164" fontId="0" fillId="0" borderId="18" xfId="0" applyNumberFormat="1" applyBorder="1" applyAlignment="1">
      <alignment horizontal="center" vertical="center"/>
    </xf>
    <xf numFmtId="0" fontId="0" fillId="2" borderId="22" xfId="0" applyFill="1" applyBorder="1" applyAlignment="1">
      <alignment wrapText="1"/>
    </xf>
    <xf numFmtId="11" fontId="0" fillId="0" borderId="18" xfId="0" applyNumberFormat="1" applyFill="1" applyBorder="1" applyAlignment="1">
      <alignment horizontal="center"/>
    </xf>
    <xf numFmtId="169" fontId="8" fillId="0" borderId="15" xfId="0" applyNumberFormat="1" applyFont="1" applyFill="1" applyBorder="1"/>
    <xf numFmtId="169" fontId="8" fillId="0" borderId="16" xfId="0" applyNumberFormat="1" applyFont="1" applyFill="1" applyBorder="1"/>
    <xf numFmtId="169" fontId="8" fillId="0" borderId="17" xfId="0" applyNumberFormat="1" applyFont="1" applyFill="1" applyBorder="1"/>
    <xf numFmtId="169" fontId="8" fillId="0" borderId="18" xfId="0" applyNumberFormat="1" applyFont="1" applyFill="1" applyBorder="1"/>
    <xf numFmtId="169" fontId="8" fillId="0" borderId="19" xfId="0" applyNumberFormat="1" applyFont="1" applyFill="1" applyBorder="1"/>
    <xf numFmtId="169" fontId="8" fillId="0" borderId="20" xfId="0" applyNumberFormat="1" applyFont="1" applyFill="1" applyBorder="1"/>
    <xf numFmtId="169" fontId="8" fillId="0" borderId="21" xfId="0" applyNumberFormat="1" applyFont="1" applyFill="1" applyBorder="1"/>
    <xf numFmtId="169" fontId="8" fillId="0" borderId="22" xfId="0" applyNumberFormat="1" applyFont="1" applyFill="1" applyBorder="1"/>
    <xf numFmtId="169" fontId="0" fillId="0" borderId="15" xfId="0" applyNumberFormat="1" applyBorder="1"/>
    <xf numFmtId="169" fontId="0" fillId="0" borderId="16" xfId="0" applyNumberFormat="1" applyBorder="1"/>
    <xf numFmtId="169" fontId="0" fillId="0" borderId="17" xfId="0" applyNumberFormat="1" applyBorder="1"/>
    <xf numFmtId="169" fontId="0" fillId="0" borderId="18" xfId="0" applyNumberFormat="1" applyBorder="1"/>
    <xf numFmtId="169" fontId="0" fillId="0" borderId="19" xfId="0" applyNumberFormat="1" applyBorder="1"/>
    <xf numFmtId="169" fontId="0" fillId="0" borderId="20" xfId="0" applyNumberFormat="1" applyBorder="1"/>
    <xf numFmtId="169" fontId="0" fillId="0" borderId="21" xfId="0" applyNumberFormat="1" applyBorder="1"/>
    <xf numFmtId="169" fontId="0" fillId="0" borderId="22" xfId="0" applyNumberFormat="1" applyBorder="1"/>
    <xf numFmtId="49" fontId="2" fillId="10" borderId="0" xfId="0" applyNumberFormat="1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center" vertical="center" wrapText="1"/>
    </xf>
    <xf numFmtId="11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1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1" fontId="8" fillId="0" borderId="0" xfId="0" applyNumberFormat="1" applyFont="1" applyBorder="1"/>
    <xf numFmtId="49" fontId="0" fillId="7" borderId="51" xfId="0" applyNumberFormat="1" applyFill="1" applyBorder="1"/>
    <xf numFmtId="49" fontId="0" fillId="8" borderId="52" xfId="0" applyNumberFormat="1" applyFill="1" applyBorder="1"/>
    <xf numFmtId="164" fontId="0" fillId="0" borderId="18" xfId="0" applyNumberFormat="1" applyBorder="1" applyAlignment="1">
      <alignment horizontal="center"/>
    </xf>
    <xf numFmtId="11" fontId="0" fillId="0" borderId="18" xfId="0" applyNumberFormat="1" applyFill="1" applyBorder="1"/>
    <xf numFmtId="11" fontId="0" fillId="0" borderId="20" xfId="0" applyNumberFormat="1" applyFill="1" applyBorder="1"/>
    <xf numFmtId="2" fontId="0" fillId="0" borderId="18" xfId="0" applyNumberFormat="1" applyFill="1" applyBorder="1" applyAlignment="1">
      <alignment horizontal="center"/>
    </xf>
    <xf numFmtId="167" fontId="0" fillId="0" borderId="18" xfId="0" applyNumberFormat="1" applyFill="1" applyBorder="1" applyAlignment="1">
      <alignment horizontal="center"/>
    </xf>
    <xf numFmtId="11" fontId="0" fillId="0" borderId="18" xfId="0" applyNumberFormat="1" applyBorder="1" applyAlignment="1">
      <alignment horizontal="center"/>
    </xf>
    <xf numFmtId="0" fontId="0" fillId="0" borderId="39" xfId="0" applyBorder="1" applyAlignment="1"/>
    <xf numFmtId="0" fontId="0" fillId="0" borderId="41" xfId="0" applyBorder="1" applyAlignment="1"/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171" fontId="0" fillId="0" borderId="16" xfId="0" applyNumberFormat="1" applyBorder="1" applyAlignment="1">
      <alignment horizontal="center" vertical="center"/>
    </xf>
    <xf numFmtId="171" fontId="0" fillId="0" borderId="0" xfId="0" applyNumberFormat="1" applyAlignment="1">
      <alignment horizontal="center"/>
    </xf>
    <xf numFmtId="171" fontId="0" fillId="0" borderId="0" xfId="0" applyNumberFormat="1" applyBorder="1" applyAlignment="1">
      <alignment horizontal="center" vertical="center"/>
    </xf>
    <xf numFmtId="171" fontId="0" fillId="0" borderId="0" xfId="0" applyNumberFormat="1" applyBorder="1" applyAlignment="1">
      <alignment horizontal="center"/>
    </xf>
    <xf numFmtId="169" fontId="0" fillId="0" borderId="0" xfId="0" applyNumberFormat="1" applyFill="1" applyBorder="1" applyAlignment="1">
      <alignment horizontal="center"/>
    </xf>
    <xf numFmtId="169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/>
    <xf numFmtId="0" fontId="0" fillId="2" borderId="0" xfId="0" applyFill="1"/>
    <xf numFmtId="11" fontId="0" fillId="2" borderId="0" xfId="0" applyNumberFormat="1" applyFill="1"/>
    <xf numFmtId="170" fontId="0" fillId="2" borderId="0" xfId="0" applyNumberFormat="1" applyFill="1"/>
    <xf numFmtId="0" fontId="7" fillId="2" borderId="0" xfId="0" applyFont="1" applyFill="1"/>
    <xf numFmtId="11" fontId="1" fillId="2" borderId="0" xfId="0" applyNumberFormat="1" applyFont="1" applyFill="1"/>
    <xf numFmtId="0" fontId="1" fillId="2" borderId="0" xfId="0" applyFont="1" applyFill="1"/>
    <xf numFmtId="49" fontId="0" fillId="0" borderId="43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11" fontId="0" fillId="0" borderId="59" xfId="0" applyNumberFormat="1" applyBorder="1" applyAlignment="1">
      <alignment horizontal="center" vertical="center"/>
    </xf>
    <xf numFmtId="11" fontId="0" fillId="0" borderId="60" xfId="0" applyNumberFormat="1" applyBorder="1" applyAlignment="1">
      <alignment horizontal="center" vertical="center"/>
    </xf>
    <xf numFmtId="11" fontId="7" fillId="2" borderId="0" xfId="0" applyNumberFormat="1" applyFont="1" applyFill="1"/>
    <xf numFmtId="0" fontId="0" fillId="5" borderId="0" xfId="0" applyFill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3" fontId="0" fillId="0" borderId="61" xfId="0" applyNumberFormat="1" applyFill="1" applyBorder="1"/>
    <xf numFmtId="0" fontId="2" fillId="0" borderId="44" xfId="0" applyFont="1" applyFill="1" applyBorder="1"/>
    <xf numFmtId="0" fontId="2" fillId="0" borderId="42" xfId="0" applyFont="1" applyFill="1" applyBorder="1"/>
    <xf numFmtId="0" fontId="2" fillId="0" borderId="43" xfId="0" applyFont="1" applyFill="1" applyBorder="1"/>
    <xf numFmtId="0" fontId="2" fillId="0" borderId="17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11" fontId="0" fillId="0" borderId="0" xfId="0" applyNumberFormat="1" applyFill="1" applyBorder="1" applyAlignment="1"/>
    <xf numFmtId="171" fontId="0" fillId="0" borderId="0" xfId="0" applyNumberFormat="1" applyFill="1" applyBorder="1" applyAlignment="1"/>
    <xf numFmtId="0" fontId="0" fillId="0" borderId="0" xfId="0" applyBorder="1" applyAlignment="1">
      <alignment horizontal="center"/>
    </xf>
    <xf numFmtId="49" fontId="0" fillId="7" borderId="62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72" fontId="0" fillId="0" borderId="0" xfId="0" applyNumberFormat="1" applyFill="1" applyBorder="1" applyAlignment="1">
      <alignment horizontal="center" vertical="center"/>
    </xf>
    <xf numFmtId="172" fontId="0" fillId="0" borderId="0" xfId="0" applyNumberFormat="1" applyFill="1" applyBorder="1" applyAlignment="1">
      <alignment horizontal="center"/>
    </xf>
    <xf numFmtId="49" fontId="0" fillId="8" borderId="64" xfId="0" applyNumberFormat="1" applyFill="1" applyBorder="1"/>
    <xf numFmtId="49" fontId="0" fillId="8" borderId="66" xfId="0" applyNumberFormat="1" applyFill="1" applyBorder="1" applyAlignment="1">
      <alignment horizontal="center"/>
    </xf>
    <xf numFmtId="49" fontId="0" fillId="8" borderId="67" xfId="0" applyNumberFormat="1" applyFill="1" applyBorder="1" applyAlignment="1">
      <alignment horizontal="center"/>
    </xf>
    <xf numFmtId="49" fontId="0" fillId="8" borderId="65" xfId="0" applyNumberFormat="1" applyFill="1" applyBorder="1"/>
    <xf numFmtId="0" fontId="0" fillId="0" borderId="0" xfId="0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1" fontId="0" fillId="0" borderId="15" xfId="0" applyNumberFormat="1" applyBorder="1"/>
    <xf numFmtId="11" fontId="0" fillId="0" borderId="42" xfId="0" applyNumberFormat="1" applyBorder="1"/>
    <xf numFmtId="11" fontId="0" fillId="0" borderId="43" xfId="0" applyNumberFormat="1" applyBorder="1"/>
    <xf numFmtId="11" fontId="0" fillId="0" borderId="39" xfId="0" applyNumberFormat="1" applyBorder="1"/>
    <xf numFmtId="11" fontId="0" fillId="0" borderId="14" xfId="0" applyNumberFormat="1" applyBorder="1"/>
    <xf numFmtId="11" fontId="0" fillId="0" borderId="44" xfId="0" applyNumberFormat="1" applyBorder="1"/>
    <xf numFmtId="0" fontId="0" fillId="0" borderId="0" xfId="0" applyAlignment="1">
      <alignment horizontal="center"/>
    </xf>
    <xf numFmtId="11" fontId="2" fillId="11" borderId="15" xfId="0" applyNumberFormat="1" applyFont="1" applyFill="1" applyBorder="1" applyAlignment="1">
      <alignment horizontal="center" vertical="center" wrapText="1"/>
    </xf>
    <xf numFmtId="11" fontId="0" fillId="11" borderId="15" xfId="0" applyNumberFormat="1" applyFill="1" applyBorder="1" applyAlignment="1">
      <alignment horizontal="center" vertical="center" wrapText="1"/>
    </xf>
    <xf numFmtId="164" fontId="2" fillId="11" borderId="15" xfId="0" applyNumberFormat="1" applyFont="1" applyFill="1" applyBorder="1" applyAlignment="1">
      <alignment horizontal="center" vertical="center" wrapText="1"/>
    </xf>
    <xf numFmtId="164" fontId="0" fillId="11" borderId="15" xfId="0" applyNumberFormat="1" applyFill="1" applyBorder="1" applyAlignment="1">
      <alignment horizontal="center" vertical="center" wrapText="1"/>
    </xf>
    <xf numFmtId="2" fontId="2" fillId="11" borderId="15" xfId="0" applyNumberFormat="1" applyFont="1" applyFill="1" applyBorder="1" applyAlignment="1">
      <alignment horizontal="center" vertical="center" wrapText="1"/>
    </xf>
    <xf numFmtId="2" fontId="2" fillId="11" borderId="18" xfId="0" applyNumberFormat="1" applyFont="1" applyFill="1" applyBorder="1" applyAlignment="1">
      <alignment horizontal="center" vertical="center" wrapText="1"/>
    </xf>
    <xf numFmtId="2" fontId="0" fillId="11" borderId="16" xfId="0" applyNumberFormat="1" applyFill="1" applyBorder="1" applyAlignment="1">
      <alignment horizontal="center" vertical="center" wrapText="1"/>
    </xf>
    <xf numFmtId="2" fontId="0" fillId="11" borderId="17" xfId="0" applyNumberFormat="1" applyFill="1" applyBorder="1" applyAlignment="1">
      <alignment horizontal="center" vertical="center" wrapText="1"/>
    </xf>
    <xf numFmtId="2" fontId="0" fillId="11" borderId="0" xfId="0" applyNumberFormat="1" applyFill="1" applyBorder="1" applyAlignment="1">
      <alignment horizontal="center" vertical="center" wrapText="1"/>
    </xf>
    <xf numFmtId="2" fontId="0" fillId="11" borderId="19" xfId="0" applyNumberFormat="1" applyFill="1" applyBorder="1" applyAlignment="1">
      <alignment horizontal="center" vertical="center" wrapText="1"/>
    </xf>
    <xf numFmtId="2" fontId="0" fillId="11" borderId="15" xfId="0" applyNumberFormat="1" applyFill="1" applyBorder="1" applyAlignment="1">
      <alignment horizontal="center" vertical="center" wrapText="1"/>
    </xf>
    <xf numFmtId="2" fontId="0" fillId="11" borderId="18" xfId="0" applyNumberFormat="1" applyFill="1" applyBorder="1" applyAlignment="1">
      <alignment horizontal="center" vertical="center" wrapText="1"/>
    </xf>
    <xf numFmtId="165" fontId="2" fillId="11" borderId="16" xfId="0" applyNumberFormat="1" applyFont="1" applyFill="1" applyBorder="1" applyAlignment="1">
      <alignment horizontal="center" vertical="center" wrapText="1"/>
    </xf>
    <xf numFmtId="2" fontId="2" fillId="11" borderId="39" xfId="0" applyNumberFormat="1" applyFont="1" applyFill="1" applyBorder="1" applyAlignment="1">
      <alignment horizontal="center" vertical="center" wrapText="1"/>
    </xf>
    <xf numFmtId="164" fontId="2" fillId="11" borderId="18" xfId="0" applyNumberFormat="1" applyFont="1" applyFill="1" applyBorder="1" applyAlignment="1">
      <alignment horizontal="center" vertical="center" wrapText="1"/>
    </xf>
    <xf numFmtId="164" fontId="0" fillId="11" borderId="18" xfId="0" applyNumberFormat="1" applyFill="1" applyBorder="1" applyAlignment="1">
      <alignment horizontal="center" vertical="center" wrapText="1"/>
    </xf>
    <xf numFmtId="11" fontId="2" fillId="11" borderId="18" xfId="0" applyNumberFormat="1" applyFont="1" applyFill="1" applyBorder="1" applyAlignment="1">
      <alignment horizontal="center" vertical="center" wrapText="1"/>
    </xf>
    <xf numFmtId="11" fontId="0" fillId="11" borderId="18" xfId="0" applyNumberFormat="1" applyFill="1" applyBorder="1" applyAlignment="1">
      <alignment horizontal="center" vertical="center" wrapText="1"/>
    </xf>
    <xf numFmtId="2" fontId="2" fillId="11" borderId="40" xfId="0" applyNumberFormat="1" applyFont="1" applyFill="1" applyBorder="1" applyAlignment="1">
      <alignment horizontal="center" vertical="center" wrapText="1"/>
    </xf>
    <xf numFmtId="165" fontId="2" fillId="11" borderId="0" xfId="0" applyNumberFormat="1" applyFont="1" applyFill="1" applyBorder="1" applyAlignment="1">
      <alignment horizontal="center" vertical="center" wrapText="1"/>
    </xf>
    <xf numFmtId="2" fontId="0" fillId="11" borderId="40" xfId="0" applyNumberFormat="1" applyFill="1" applyBorder="1" applyAlignment="1">
      <alignment horizontal="center" vertical="center" wrapText="1"/>
    </xf>
    <xf numFmtId="11" fontId="0" fillId="11" borderId="18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0" fillId="0" borderId="0" xfId="0" applyNumberFormat="1"/>
    <xf numFmtId="0" fontId="2" fillId="0" borderId="15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8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textRotation="255" wrapText="1"/>
    </xf>
    <xf numFmtId="0" fontId="0" fillId="0" borderId="16" xfId="0" applyFill="1" applyBorder="1" applyAlignment="1"/>
    <xf numFmtId="2" fontId="2" fillId="11" borderId="0" xfId="0" applyNumberFormat="1" applyFont="1" applyFill="1" applyBorder="1" applyAlignment="1">
      <alignment horizontal="center" vertical="center" wrapText="1"/>
    </xf>
    <xf numFmtId="164" fontId="2" fillId="11" borderId="40" xfId="0" applyNumberFormat="1" applyFont="1" applyFill="1" applyBorder="1" applyAlignment="1">
      <alignment horizontal="center" vertical="center" wrapText="1"/>
    </xf>
    <xf numFmtId="164" fontId="0" fillId="11" borderId="40" xfId="0" applyNumberFormat="1" applyFill="1" applyBorder="1" applyAlignment="1">
      <alignment horizontal="center" vertical="center" wrapText="1"/>
    </xf>
    <xf numFmtId="11" fontId="2" fillId="11" borderId="40" xfId="0" applyNumberFormat="1" applyFont="1" applyFill="1" applyBorder="1" applyAlignment="1">
      <alignment horizontal="center" vertical="center" wrapText="1"/>
    </xf>
    <xf numFmtId="11" fontId="0" fillId="11" borderId="40" xfId="0" applyNumberFormat="1" applyFill="1" applyBorder="1" applyAlignment="1">
      <alignment horizontal="center" vertical="center" wrapText="1"/>
    </xf>
    <xf numFmtId="165" fontId="2" fillId="11" borderId="40" xfId="0" applyNumberFormat="1" applyFont="1" applyFill="1" applyBorder="1" applyAlignment="1">
      <alignment horizontal="center" vertical="center" wrapText="1"/>
    </xf>
    <xf numFmtId="164" fontId="2" fillId="11" borderId="41" xfId="0" applyNumberFormat="1" applyFont="1" applyFill="1" applyBorder="1" applyAlignment="1">
      <alignment horizontal="center" vertical="center" wrapText="1"/>
    </xf>
    <xf numFmtId="164" fontId="0" fillId="11" borderId="41" xfId="0" applyNumberFormat="1" applyFill="1" applyBorder="1" applyAlignment="1">
      <alignment horizontal="center" vertical="center" wrapText="1"/>
    </xf>
    <xf numFmtId="11" fontId="2" fillId="11" borderId="41" xfId="0" applyNumberFormat="1" applyFont="1" applyFill="1" applyBorder="1" applyAlignment="1">
      <alignment horizontal="center" vertical="center" wrapText="1"/>
    </xf>
    <xf numFmtId="11" fontId="0" fillId="11" borderId="41" xfId="0" applyNumberFormat="1" applyFill="1" applyBorder="1" applyAlignment="1">
      <alignment horizontal="center" vertical="center" wrapText="1"/>
    </xf>
    <xf numFmtId="2" fontId="2" fillId="11" borderId="41" xfId="0" applyNumberFormat="1" applyFont="1" applyFill="1" applyBorder="1" applyAlignment="1">
      <alignment horizontal="center" vertical="center" wrapText="1"/>
    </xf>
    <xf numFmtId="2" fontId="0" fillId="11" borderId="41" xfId="0" applyNumberFormat="1" applyFill="1" applyBorder="1" applyAlignment="1">
      <alignment horizontal="center" vertical="center" wrapText="1"/>
    </xf>
    <xf numFmtId="165" fontId="2" fillId="11" borderId="41" xfId="0" applyNumberFormat="1" applyFont="1" applyFill="1" applyBorder="1" applyAlignment="1">
      <alignment horizontal="center" vertical="center" wrapText="1"/>
    </xf>
    <xf numFmtId="2" fontId="0" fillId="11" borderId="20" xfId="0" applyNumberFormat="1" applyFill="1" applyBorder="1" applyAlignment="1">
      <alignment horizontal="center" vertical="center" wrapText="1"/>
    </xf>
    <xf numFmtId="2" fontId="2" fillId="11" borderId="20" xfId="0" applyNumberFormat="1" applyFont="1" applyFill="1" applyBorder="1" applyAlignment="1">
      <alignment horizontal="center" vertical="center" wrapText="1"/>
    </xf>
    <xf numFmtId="2" fontId="0" fillId="11" borderId="21" xfId="0" applyNumberFormat="1" applyFill="1" applyBorder="1" applyAlignment="1">
      <alignment horizontal="center" vertical="center" wrapText="1"/>
    </xf>
    <xf numFmtId="2" fontId="0" fillId="11" borderId="22" xfId="0" applyNumberForma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 wrapText="1"/>
    </xf>
    <xf numFmtId="0" fontId="0" fillId="12" borderId="57" xfId="0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 wrapText="1"/>
    </xf>
    <xf numFmtId="0" fontId="0" fillId="10" borderId="57" xfId="0" applyFill="1" applyBorder="1" applyAlignment="1">
      <alignment horizontal="center" vertical="center" wrapText="1"/>
    </xf>
    <xf numFmtId="167" fontId="0" fillId="0" borderId="0" xfId="0" applyNumberFormat="1" applyFill="1" applyBorder="1" applyAlignment="1"/>
    <xf numFmtId="0" fontId="0" fillId="0" borderId="3" xfId="0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49" fontId="2" fillId="10" borderId="21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2" xfId="0" applyBorder="1" applyAlignment="1">
      <alignment horizontal="center"/>
    </xf>
    <xf numFmtId="49" fontId="2" fillId="2" borderId="16" xfId="0" applyNumberFormat="1" applyFont="1" applyFill="1" applyBorder="1" applyAlignment="1">
      <alignment horizontal="center" textRotation="255"/>
    </xf>
    <xf numFmtId="49" fontId="2" fillId="2" borderId="0" xfId="0" applyNumberFormat="1" applyFont="1" applyFill="1" applyBorder="1" applyAlignment="1">
      <alignment horizontal="center" textRotation="255"/>
    </xf>
    <xf numFmtId="0" fontId="0" fillId="0" borderId="46" xfId="0" applyBorder="1" applyAlignment="1">
      <alignment horizontal="center"/>
    </xf>
    <xf numFmtId="0" fontId="0" fillId="0" borderId="49" xfId="0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0" borderId="63" xfId="0" applyFont="1" applyFill="1" applyBorder="1" applyAlignment="1">
      <alignment horizontal="center"/>
    </xf>
    <xf numFmtId="0" fontId="2" fillId="0" borderId="48" xfId="0" applyFont="1" applyFill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44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966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4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7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6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1821879311297965E-2"/>
          <c:y val="3.8181038608144813E-2"/>
          <c:w val="0.97733124250307302"/>
          <c:h val="0.92289625386834218"/>
        </c:manualLayout>
      </c:layout>
      <c:scatterChart>
        <c:scatterStyle val="smoothMarker"/>
        <c:varyColors val="0"/>
        <c:ser>
          <c:idx val="0"/>
          <c:order val="0"/>
          <c:tx>
            <c:v>hlv-05-700</c:v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strRef>
              <c:f>P80_C3_LAMINAR!$AXK$3:$AZW$3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  <c:extLst xmlns:c15="http://schemas.microsoft.com/office/drawing/2012/chart"/>
            </c:strRef>
          </c:xVal>
          <c:yVal>
            <c:numRef>
              <c:f>P80_C3_LAMINAR!$AXK$5:$AZW$5</c:f>
              <c:numCache>
                <c:formatCode>0.00E+00</c:formatCode>
                <c:ptCount val="65"/>
                <c:pt idx="0">
                  <c:v>629377.48288720718</c:v>
                </c:pt>
                <c:pt idx="1">
                  <c:v>1127187.9697910224</c:v>
                </c:pt>
                <c:pt idx="2">
                  <c:v>955973.70653656323</c:v>
                </c:pt>
                <c:pt idx="3">
                  <c:v>935387.11486025946</c:v>
                </c:pt>
                <c:pt idx="4">
                  <c:v>964388.33327393304</c:v>
                </c:pt>
                <c:pt idx="5">
                  <c:v>967075.08551170491</c:v>
                </c:pt>
                <c:pt idx="6">
                  <c:v>985475.57251642842</c:v>
                </c:pt>
                <c:pt idx="7">
                  <c:v>973578.37454978912</c:v>
                </c:pt>
                <c:pt idx="8">
                  <c:v>987329.59109150898</c:v>
                </c:pt>
                <c:pt idx="9">
                  <c:v>976307.86341082258</c:v>
                </c:pt>
                <c:pt idx="10">
                  <c:v>984300.96291599376</c:v>
                </c:pt>
                <c:pt idx="11">
                  <c:v>962758.5349495695</c:v>
                </c:pt>
                <c:pt idx="12">
                  <c:v>961220.26881020877</c:v>
                </c:pt>
                <c:pt idx="13">
                  <c:v>926185.3927878408</c:v>
                </c:pt>
                <c:pt idx="14">
                  <c:v>888160.64301237615</c:v>
                </c:pt>
                <c:pt idx="15">
                  <c:v>798012.307776317</c:v>
                </c:pt>
                <c:pt idx="16">
                  <c:v>685887.64340987802</c:v>
                </c:pt>
                <c:pt idx="17">
                  <c:v>524981.35425587569</c:v>
                </c:pt>
                <c:pt idx="18">
                  <c:v>368767.9707046526</c:v>
                </c:pt>
                <c:pt idx="19">
                  <c:v>232651.83098079456</c:v>
                </c:pt>
                <c:pt idx="20">
                  <c:v>134592.56947148329</c:v>
                </c:pt>
                <c:pt idx="21">
                  <c:v>71959.257315906812</c:v>
                </c:pt>
                <c:pt idx="22">
                  <c:v>37872.002559734174</c:v>
                </c:pt>
                <c:pt idx="23">
                  <c:v>19985.531386168597</c:v>
                </c:pt>
                <c:pt idx="24">
                  <c:v>9540.4613152499114</c:v>
                </c:pt>
                <c:pt idx="25">
                  <c:v>5397.0865387625354</c:v>
                </c:pt>
                <c:pt idx="26">
                  <c:v>1940.8580460701523</c:v>
                </c:pt>
                <c:pt idx="27">
                  <c:v>1917.3700823611953</c:v>
                </c:pt>
                <c:pt idx="28">
                  <c:v>32.595722200472061</c:v>
                </c:pt>
                <c:pt idx="29">
                  <c:v>944.49583157591712</c:v>
                </c:pt>
                <c:pt idx="30">
                  <c:v>-174.63999750135665</c:v>
                </c:pt>
                <c:pt idx="31">
                  <c:v>746.67533220757502</c:v>
                </c:pt>
                <c:pt idx="32">
                  <c:v>-424.4934593760857</c:v>
                </c:pt>
                <c:pt idx="33">
                  <c:v>642.26509752634365</c:v>
                </c:pt>
                <c:pt idx="34">
                  <c:v>-343.81676573990859</c:v>
                </c:pt>
                <c:pt idx="35">
                  <c:v>505.1484967244844</c:v>
                </c:pt>
                <c:pt idx="36">
                  <c:v>-276.25834620251169</c:v>
                </c:pt>
                <c:pt idx="37">
                  <c:v>512.35834320763092</c:v>
                </c:pt>
                <c:pt idx="38">
                  <c:v>-419.50345195216818</c:v>
                </c:pt>
                <c:pt idx="39">
                  <c:v>530.56277400661509</c:v>
                </c:pt>
                <c:pt idx="40">
                  <c:v>-352.85738416784829</c:v>
                </c:pt>
                <c:pt idx="41">
                  <c:v>532.6558056729275</c:v>
                </c:pt>
                <c:pt idx="42">
                  <c:v>-626.56566576664704</c:v>
                </c:pt>
                <c:pt idx="43">
                  <c:v>880.19919431011908</c:v>
                </c:pt>
                <c:pt idx="44">
                  <c:v>-278.80777088972616</c:v>
                </c:pt>
                <c:pt idx="45">
                  <c:v>384.06347551383038</c:v>
                </c:pt>
                <c:pt idx="46">
                  <c:v>-595.5004269450784</c:v>
                </c:pt>
                <c:pt idx="47">
                  <c:v>410.76742187168679</c:v>
                </c:pt>
                <c:pt idx="48">
                  <c:v>-297.36150522664508</c:v>
                </c:pt>
                <c:pt idx="49">
                  <c:v>548.59316305546713</c:v>
                </c:pt>
                <c:pt idx="50">
                  <c:v>-375.50618082647139</c:v>
                </c:pt>
                <c:pt idx="51">
                  <c:v>511.69295223704239</c:v>
                </c:pt>
                <c:pt idx="52">
                  <c:v>-428.60230257122993</c:v>
                </c:pt>
                <c:pt idx="53">
                  <c:v>631.24240391015564</c:v>
                </c:pt>
                <c:pt idx="54">
                  <c:v>-373.36339941081832</c:v>
                </c:pt>
                <c:pt idx="55">
                  <c:v>631.72437701359274</c:v>
                </c:pt>
                <c:pt idx="56">
                  <c:v>-178.84678272114769</c:v>
                </c:pt>
                <c:pt idx="57">
                  <c:v>385.70080364545038</c:v>
                </c:pt>
                <c:pt idx="58">
                  <c:v>351.8641587322976</c:v>
                </c:pt>
                <c:pt idx="59">
                  <c:v>412.96753378993753</c:v>
                </c:pt>
                <c:pt idx="60">
                  <c:v>-729.66981973560758</c:v>
                </c:pt>
                <c:pt idx="61">
                  <c:v>237.27713243775378</c:v>
                </c:pt>
                <c:pt idx="62">
                  <c:v>3445.1794365675187</c:v>
                </c:pt>
                <c:pt idx="63">
                  <c:v>-21221.044921608867</c:v>
                </c:pt>
                <c:pt idx="64">
                  <c:v>-151507.92190092141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22EB-437F-8BD0-367DB589B7FF}"/>
            </c:ext>
          </c:extLst>
        </c:ser>
        <c:ser>
          <c:idx val="4"/>
          <c:order val="4"/>
          <c:tx>
            <c:v>hlv-0.5ms-700-posnueva</c:v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</c:marker>
          <c:xVal>
            <c:strRef>
              <c:f>P80_C3_LAMINAR!$AXK$3:$AZW$3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</c:strRef>
          </c:xVal>
          <c:yVal>
            <c:numRef>
              <c:f>P80_C4_LAMINAR!#REF!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971-4CA2-A504-F00D7A355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775912"/>
        <c:axId val="832908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hlv-05-1100</c:v>
                </c:tx>
                <c:spPr>
                  <a:ln w="952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3"/>
                      </a:solidFill>
                      <a:round/>
                    </a:ln>
                    <a:effectLst/>
                  </c:spPr>
                </c:marker>
                <c:xVal>
                  <c:strRef>
                    <c:extLst>
                      <c:ext uri="{02D57815-91ED-43cb-92C2-25804820EDAC}">
                        <c15:formulaRef>
                          <c15:sqref>P80_C3_LAMINAR!$AXK$3:$AZW$3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P80_C3_LAMINAR!$AXK$6:$AZW$6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755491.72276271507</c:v>
                      </c:pt>
                      <c:pt idx="1">
                        <c:v>1448470.4232695261</c:v>
                      </c:pt>
                      <c:pt idx="2">
                        <c:v>1293976.7056835482</c:v>
                      </c:pt>
                      <c:pt idx="3">
                        <c:v>1296050.6081895777</c:v>
                      </c:pt>
                      <c:pt idx="4">
                        <c:v>1332852.21062038</c:v>
                      </c:pt>
                      <c:pt idx="5">
                        <c:v>1337067.1173866587</c:v>
                      </c:pt>
                      <c:pt idx="6">
                        <c:v>1356193.5653883256</c:v>
                      </c:pt>
                      <c:pt idx="7">
                        <c:v>1338885.5644042725</c:v>
                      </c:pt>
                      <c:pt idx="8">
                        <c:v>1345515.6955002558</c:v>
                      </c:pt>
                      <c:pt idx="9">
                        <c:v>1319470.2720576474</c:v>
                      </c:pt>
                      <c:pt idx="10">
                        <c:v>1290328.2187083561</c:v>
                      </c:pt>
                      <c:pt idx="11">
                        <c:v>1186059.8705744415</c:v>
                      </c:pt>
                      <c:pt idx="12">
                        <c:v>1022804.1771011043</c:v>
                      </c:pt>
                      <c:pt idx="13">
                        <c:v>756462.0195633081</c:v>
                      </c:pt>
                      <c:pt idx="14">
                        <c:v>471792.64918264764</c:v>
                      </c:pt>
                      <c:pt idx="15">
                        <c:v>246109.55231148071</c:v>
                      </c:pt>
                      <c:pt idx="16">
                        <c:v>114634.01894403996</c:v>
                      </c:pt>
                      <c:pt idx="17">
                        <c:v>50743.555444671394</c:v>
                      </c:pt>
                      <c:pt idx="18">
                        <c:v>21279.065465804946</c:v>
                      </c:pt>
                      <c:pt idx="19">
                        <c:v>9202.0236915812366</c:v>
                      </c:pt>
                      <c:pt idx="20">
                        <c:v>3731.2345279384822</c:v>
                      </c:pt>
                      <c:pt idx="21">
                        <c:v>1981.8623915848761</c:v>
                      </c:pt>
                      <c:pt idx="22">
                        <c:v>650.16371950602468</c:v>
                      </c:pt>
                      <c:pt idx="23">
                        <c:v>941.34607396579531</c:v>
                      </c:pt>
                      <c:pt idx="24">
                        <c:v>-151.22791604157902</c:v>
                      </c:pt>
                      <c:pt idx="25">
                        <c:v>353.35097408385542</c:v>
                      </c:pt>
                      <c:pt idx="26">
                        <c:v>-501.05947055840477</c:v>
                      </c:pt>
                      <c:pt idx="27">
                        <c:v>739.49962220833106</c:v>
                      </c:pt>
                      <c:pt idx="28">
                        <c:v>-608.36055581885751</c:v>
                      </c:pt>
                      <c:pt idx="29">
                        <c:v>742.8447156854146</c:v>
                      </c:pt>
                      <c:pt idx="30">
                        <c:v>-312.65006903775259</c:v>
                      </c:pt>
                      <c:pt idx="31">
                        <c:v>641.42548137461472</c:v>
                      </c:pt>
                      <c:pt idx="32">
                        <c:v>-363.92068622244011</c:v>
                      </c:pt>
                      <c:pt idx="33">
                        <c:v>726.26905924546338</c:v>
                      </c:pt>
                      <c:pt idx="34">
                        <c:v>-231.13945766224091</c:v>
                      </c:pt>
                      <c:pt idx="35">
                        <c:v>484.37008618866292</c:v>
                      </c:pt>
                      <c:pt idx="36">
                        <c:v>-256.17524505858989</c:v>
                      </c:pt>
                      <c:pt idx="37">
                        <c:v>560.57970846984608</c:v>
                      </c:pt>
                      <c:pt idx="38">
                        <c:v>-351.19218958642432</c:v>
                      </c:pt>
                      <c:pt idx="39">
                        <c:v>581.10028374770934</c:v>
                      </c:pt>
                      <c:pt idx="40">
                        <c:v>-313.13116571432727</c:v>
                      </c:pt>
                      <c:pt idx="41">
                        <c:v>531.32954919896747</c:v>
                      </c:pt>
                      <c:pt idx="42">
                        <c:v>-622.0419669946084</c:v>
                      </c:pt>
                      <c:pt idx="43">
                        <c:v>1015.7057581838751</c:v>
                      </c:pt>
                      <c:pt idx="44">
                        <c:v>-109.7875241965301</c:v>
                      </c:pt>
                      <c:pt idx="45">
                        <c:v>373.57220810846087</c:v>
                      </c:pt>
                      <c:pt idx="46">
                        <c:v>-571.58674409322441</c:v>
                      </c:pt>
                      <c:pt idx="47">
                        <c:v>516.531325944532</c:v>
                      </c:pt>
                      <c:pt idx="48">
                        <c:v>-162.1844694479386</c:v>
                      </c:pt>
                      <c:pt idx="49">
                        <c:v>561.16086614721462</c:v>
                      </c:pt>
                      <c:pt idx="50">
                        <c:v>-257.5488847198082</c:v>
                      </c:pt>
                      <c:pt idx="51">
                        <c:v>457.10737047680868</c:v>
                      </c:pt>
                      <c:pt idx="52">
                        <c:v>-349.72826139564205</c:v>
                      </c:pt>
                      <c:pt idx="53">
                        <c:v>772.17728709951257</c:v>
                      </c:pt>
                      <c:pt idx="54">
                        <c:v>-323.89411316490896</c:v>
                      </c:pt>
                      <c:pt idx="55">
                        <c:v>622.09044401461824</c:v>
                      </c:pt>
                      <c:pt idx="56">
                        <c:v>-12.487013231426587</c:v>
                      </c:pt>
                      <c:pt idx="57">
                        <c:v>368.84783492346855</c:v>
                      </c:pt>
                      <c:pt idx="58">
                        <c:v>-710.74125405185248</c:v>
                      </c:pt>
                      <c:pt idx="59">
                        <c:v>471.75213975637075</c:v>
                      </c:pt>
                      <c:pt idx="60">
                        <c:v>-655.63659196265303</c:v>
                      </c:pt>
                      <c:pt idx="61">
                        <c:v>257.73668203617797</c:v>
                      </c:pt>
                      <c:pt idx="62">
                        <c:v>5259.8910680400377</c:v>
                      </c:pt>
                      <c:pt idx="63">
                        <c:v>-28720.497571559034</c:v>
                      </c:pt>
                      <c:pt idx="64">
                        <c:v>-236744.25890218321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22EB-437F-8BD0-367DB589B7FF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hlv-05-1500</c:v>
                </c:tx>
                <c:spPr>
                  <a:ln w="952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5"/>
                      </a:solidFill>
                      <a:round/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P80_C3_LAMINAR!$AXK$3:$AZW$3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P80_C3_LAMINAR!$AXK$7:$AZW$7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881045.27201310277</c:v>
                      </c:pt>
                      <c:pt idx="1">
                        <c:v>1762452.34786546</c:v>
                      </c:pt>
                      <c:pt idx="2">
                        <c:v>1628863.1230257773</c:v>
                      </c:pt>
                      <c:pt idx="3">
                        <c:v>1655639.7075376203</c:v>
                      </c:pt>
                      <c:pt idx="4">
                        <c:v>1695040.0200885022</c:v>
                      </c:pt>
                      <c:pt idx="5">
                        <c:v>1695782.7626520772</c:v>
                      </c:pt>
                      <c:pt idx="6">
                        <c:v>1709493.1160878511</c:v>
                      </c:pt>
                      <c:pt idx="7">
                        <c:v>1672012.1252337394</c:v>
                      </c:pt>
                      <c:pt idx="8">
                        <c:v>1626590.0557156531</c:v>
                      </c:pt>
                      <c:pt idx="9">
                        <c:v>1467157.5610041274</c:v>
                      </c:pt>
                      <c:pt idx="10">
                        <c:v>1152407.0488952883</c:v>
                      </c:pt>
                      <c:pt idx="11">
                        <c:v>693633.59513330448</c:v>
                      </c:pt>
                      <c:pt idx="12">
                        <c:v>320684.22125521326</c:v>
                      </c:pt>
                      <c:pt idx="13">
                        <c:v>124410.67554928653</c:v>
                      </c:pt>
                      <c:pt idx="14">
                        <c:v>43351.205697005003</c:v>
                      </c:pt>
                      <c:pt idx="15">
                        <c:v>15548.232812424969</c:v>
                      </c:pt>
                      <c:pt idx="16">
                        <c:v>4557.0003673757756</c:v>
                      </c:pt>
                      <c:pt idx="17">
                        <c:v>2608.1618237597477</c:v>
                      </c:pt>
                      <c:pt idx="18">
                        <c:v>287.02397064545619</c:v>
                      </c:pt>
                      <c:pt idx="19">
                        <c:v>761.44697476447845</c:v>
                      </c:pt>
                      <c:pt idx="20">
                        <c:v>-1153.9060995325401</c:v>
                      </c:pt>
                      <c:pt idx="21">
                        <c:v>670.56154798622458</c:v>
                      </c:pt>
                      <c:pt idx="22">
                        <c:v>66.117529287336907</c:v>
                      </c:pt>
                      <c:pt idx="23">
                        <c:v>908.46543935878401</c:v>
                      </c:pt>
                      <c:pt idx="24">
                        <c:v>-347.12482209233985</c:v>
                      </c:pt>
                      <c:pt idx="25">
                        <c:v>465.63609738320184</c:v>
                      </c:pt>
                      <c:pt idx="26">
                        <c:v>-526.37611490993993</c:v>
                      </c:pt>
                      <c:pt idx="27">
                        <c:v>1005.1449882700073</c:v>
                      </c:pt>
                      <c:pt idx="28">
                        <c:v>-677.05576013079894</c:v>
                      </c:pt>
                      <c:pt idx="29">
                        <c:v>1067.3178550319237</c:v>
                      </c:pt>
                      <c:pt idx="30">
                        <c:v>-388.26460319998495</c:v>
                      </c:pt>
                      <c:pt idx="31">
                        <c:v>797.03101181746126</c:v>
                      </c:pt>
                      <c:pt idx="32">
                        <c:v>-379.30215344932446</c:v>
                      </c:pt>
                      <c:pt idx="33">
                        <c:v>1084.2966263801682</c:v>
                      </c:pt>
                      <c:pt idx="34">
                        <c:v>-259.65903741674668</c:v>
                      </c:pt>
                      <c:pt idx="35">
                        <c:v>701.39793848247962</c:v>
                      </c:pt>
                      <c:pt idx="36">
                        <c:v>-361.57751389972168</c:v>
                      </c:pt>
                      <c:pt idx="37">
                        <c:v>805.38501246170574</c:v>
                      </c:pt>
                      <c:pt idx="38">
                        <c:v>-432.14029427414704</c:v>
                      </c:pt>
                      <c:pt idx="39">
                        <c:v>884.60122740020506</c:v>
                      </c:pt>
                      <c:pt idx="40">
                        <c:v>-421.62746067566894</c:v>
                      </c:pt>
                      <c:pt idx="41">
                        <c:v>769.87387660697311</c:v>
                      </c:pt>
                      <c:pt idx="42">
                        <c:v>-786.57292848723853</c:v>
                      </c:pt>
                      <c:pt idx="43">
                        <c:v>1396.8323873011445</c:v>
                      </c:pt>
                      <c:pt idx="44">
                        <c:v>-88.675419364389995</c:v>
                      </c:pt>
                      <c:pt idx="45">
                        <c:v>549.10378265122256</c:v>
                      </c:pt>
                      <c:pt idx="46">
                        <c:v>-698.00540166706799</c:v>
                      </c:pt>
                      <c:pt idx="47">
                        <c:v>819.53302439730453</c:v>
                      </c:pt>
                      <c:pt idx="48">
                        <c:v>-162.77229812945677</c:v>
                      </c:pt>
                      <c:pt idx="49">
                        <c:v>737.44946549897929</c:v>
                      </c:pt>
                      <c:pt idx="50">
                        <c:v>-260.54505956083193</c:v>
                      </c:pt>
                      <c:pt idx="51">
                        <c:v>592.46866112367104</c:v>
                      </c:pt>
                      <c:pt idx="52">
                        <c:v>-440.98290209234278</c:v>
                      </c:pt>
                      <c:pt idx="53">
                        <c:v>1111.065169146153</c:v>
                      </c:pt>
                      <c:pt idx="54">
                        <c:v>-363.6926352840116</c:v>
                      </c:pt>
                      <c:pt idx="55">
                        <c:v>811.35465720111347</c:v>
                      </c:pt>
                      <c:pt idx="56">
                        <c:v>8.3703055855693158</c:v>
                      </c:pt>
                      <c:pt idx="57">
                        <c:v>534.83952325533835</c:v>
                      </c:pt>
                      <c:pt idx="58">
                        <c:v>2525.5344487239659</c:v>
                      </c:pt>
                      <c:pt idx="59">
                        <c:v>729.12356514896067</c:v>
                      </c:pt>
                      <c:pt idx="60">
                        <c:v>-699.94002278598214</c:v>
                      </c:pt>
                      <c:pt idx="61">
                        <c:v>418.80259294137261</c:v>
                      </c:pt>
                      <c:pt idx="62">
                        <c:v>7431.8358430021999</c:v>
                      </c:pt>
                      <c:pt idx="63">
                        <c:v>-46028.71748787017</c:v>
                      </c:pt>
                      <c:pt idx="64">
                        <c:v>-384497.42701719789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2EB-437F-8BD0-367DB589B7FF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hlv-1ms-700</c:v>
                </c:tx>
                <c:spPr>
                  <a:ln w="952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1">
                          <a:lumMod val="60000"/>
                        </a:schemeClr>
                      </a:solidFill>
                      <a:round/>
                    </a:ln>
                    <a:effectLst/>
                  </c:spPr>
                </c:marker>
                <c:xVal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P80_C3_LAMINAR!$AXK$3:$AZW$3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P80_C3_LAMINAR!$AXK$8:$AZW$8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780761.20921238558</c:v>
                      </c:pt>
                      <c:pt idx="1">
                        <c:v>1284502.8600434773</c:v>
                      </c:pt>
                      <c:pt idx="2">
                        <c:v>1009949.2958821306</c:v>
                      </c:pt>
                      <c:pt idx="3">
                        <c:v>910016.97687842813</c:v>
                      </c:pt>
                      <c:pt idx="4">
                        <c:v>948600.72286732181</c:v>
                      </c:pt>
                      <c:pt idx="5">
                        <c:v>948386.29534041195</c:v>
                      </c:pt>
                      <c:pt idx="6">
                        <c:v>989057.21993219724</c:v>
                      </c:pt>
                      <c:pt idx="7">
                        <c:v>974825.64381556818</c:v>
                      </c:pt>
                      <c:pt idx="8">
                        <c:v>1012198.5972659275</c:v>
                      </c:pt>
                      <c:pt idx="9">
                        <c:v>992012.97337195987</c:v>
                      </c:pt>
                      <c:pt idx="10">
                        <c:v>1023750.4502841374</c:v>
                      </c:pt>
                      <c:pt idx="11">
                        <c:v>997099.2126384005</c:v>
                      </c:pt>
                      <c:pt idx="12">
                        <c:v>1026140.6408263061</c:v>
                      </c:pt>
                      <c:pt idx="13">
                        <c:v>999772.96925329627</c:v>
                      </c:pt>
                      <c:pt idx="14">
                        <c:v>1023302.1709020806</c:v>
                      </c:pt>
                      <c:pt idx="15">
                        <c:v>996270.38772586698</c:v>
                      </c:pt>
                      <c:pt idx="16">
                        <c:v>1019398.9953366882</c:v>
                      </c:pt>
                      <c:pt idx="17">
                        <c:v>990947.09725635685</c:v>
                      </c:pt>
                      <c:pt idx="18">
                        <c:v>1009016.3850994095</c:v>
                      </c:pt>
                      <c:pt idx="19">
                        <c:v>977388.3785295221</c:v>
                      </c:pt>
                      <c:pt idx="20">
                        <c:v>987967.3445173793</c:v>
                      </c:pt>
                      <c:pt idx="21">
                        <c:v>949546.21315194329</c:v>
                      </c:pt>
                      <c:pt idx="22">
                        <c:v>946597.35591517552</c:v>
                      </c:pt>
                      <c:pt idx="23">
                        <c:v>894154.67691249668</c:v>
                      </c:pt>
                      <c:pt idx="24">
                        <c:v>870550.10581389989</c:v>
                      </c:pt>
                      <c:pt idx="25">
                        <c:v>802240.76012497884</c:v>
                      </c:pt>
                      <c:pt idx="26">
                        <c:v>753784.35205668886</c:v>
                      </c:pt>
                      <c:pt idx="27">
                        <c:v>662162.87240715825</c:v>
                      </c:pt>
                      <c:pt idx="28">
                        <c:v>589111.25174361921</c:v>
                      </c:pt>
                      <c:pt idx="29">
                        <c:v>491732.67264036875</c:v>
                      </c:pt>
                      <c:pt idx="30">
                        <c:v>412438.94173863018</c:v>
                      </c:pt>
                      <c:pt idx="31">
                        <c:v>323549.28740394663</c:v>
                      </c:pt>
                      <c:pt idx="32">
                        <c:v>255123.44552333694</c:v>
                      </c:pt>
                      <c:pt idx="33">
                        <c:v>190552.0488101691</c:v>
                      </c:pt>
                      <c:pt idx="34">
                        <c:v>141341.21895421969</c:v>
                      </c:pt>
                      <c:pt idx="35">
                        <c:v>103476.04786659083</c:v>
                      </c:pt>
                      <c:pt idx="36">
                        <c:v>74105.152851208055</c:v>
                      </c:pt>
                      <c:pt idx="37">
                        <c:v>54920.36617402063</c:v>
                      </c:pt>
                      <c:pt idx="38">
                        <c:v>37338.617020009493</c:v>
                      </c:pt>
                      <c:pt idx="39">
                        <c:v>28419.925370589015</c:v>
                      </c:pt>
                      <c:pt idx="40">
                        <c:v>18065.955758476786</c:v>
                      </c:pt>
                      <c:pt idx="41">
                        <c:v>15325.192836143604</c:v>
                      </c:pt>
                      <c:pt idx="42">
                        <c:v>8057.2034316130448</c:v>
                      </c:pt>
                      <c:pt idx="43">
                        <c:v>8835.3805668336863</c:v>
                      </c:pt>
                      <c:pt idx="44">
                        <c:v>3568.7984318266917</c:v>
                      </c:pt>
                      <c:pt idx="45">
                        <c:v>4965.7736959509321</c:v>
                      </c:pt>
                      <c:pt idx="46">
                        <c:v>934.79177054023228</c:v>
                      </c:pt>
                      <c:pt idx="47">
                        <c:v>3136.6135268478261</c:v>
                      </c:pt>
                      <c:pt idx="48">
                        <c:v>-221.19028223303212</c:v>
                      </c:pt>
                      <c:pt idx="49">
                        <c:v>2639.1261134898391</c:v>
                      </c:pt>
                      <c:pt idx="50">
                        <c:v>-778.6883911982452</c:v>
                      </c:pt>
                      <c:pt idx="51">
                        <c:v>2298.1936213687854</c:v>
                      </c:pt>
                      <c:pt idx="52">
                        <c:v>-933.37381477111023</c:v>
                      </c:pt>
                      <c:pt idx="53">
                        <c:v>2011.7994545719762</c:v>
                      </c:pt>
                      <c:pt idx="54">
                        <c:v>-1113.2117355561488</c:v>
                      </c:pt>
                      <c:pt idx="55">
                        <c:v>2162.1068022916802</c:v>
                      </c:pt>
                      <c:pt idx="56">
                        <c:v>-740.19446568285593</c:v>
                      </c:pt>
                      <c:pt idx="57">
                        <c:v>1830.3187538161128</c:v>
                      </c:pt>
                      <c:pt idx="58">
                        <c:v>-1155.8019167153222</c:v>
                      </c:pt>
                      <c:pt idx="59">
                        <c:v>1547.8945420844973</c:v>
                      </c:pt>
                      <c:pt idx="60">
                        <c:v>-1880.3556418053001</c:v>
                      </c:pt>
                      <c:pt idx="61">
                        <c:v>1217.1923200727188</c:v>
                      </c:pt>
                      <c:pt idx="62">
                        <c:v>2286.9466260514837</c:v>
                      </c:pt>
                      <c:pt idx="63">
                        <c:v>-20457.403745948668</c:v>
                      </c:pt>
                      <c:pt idx="64">
                        <c:v>-109359.67806669965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971-4CA2-A504-F00D7A355D5A}"/>
                  </c:ext>
                </c:extLst>
              </c15:ser>
            </c15:filteredScatterSeries>
          </c:ext>
        </c:extLst>
      </c:scatterChart>
      <c:valAx>
        <c:axId val="323775912"/>
        <c:scaling>
          <c:orientation val="minMax"/>
          <c:max val="2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29088"/>
        <c:crosses val="autoZero"/>
        <c:crossBetween val="midCat"/>
      </c:valAx>
      <c:valAx>
        <c:axId val="8329088"/>
        <c:scaling>
          <c:orientation val="minMax"/>
          <c:max val="70000000"/>
          <c:min val="-10000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775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1821879311297965E-2"/>
          <c:y val="3.8181038608144813E-2"/>
          <c:w val="0.97733124250307302"/>
          <c:h val="0.92289625386834218"/>
        </c:manualLayout>
      </c:layout>
      <c:scatterChart>
        <c:scatterStyle val="smoothMarker"/>
        <c:varyColors val="0"/>
        <c:ser>
          <c:idx val="0"/>
          <c:order val="0"/>
          <c:tx>
            <c:v>hlv-05-700</c:v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strRef>
              <c:f>P80_C3_LAMINAR_cpcambiado!$AXK$3:$AZW$3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</c:strRef>
          </c:xVal>
          <c:yVal>
            <c:numRef>
              <c:f>P80_C3_LAMINAR_cpcambiado!$AXK$5:$AZW$5</c:f>
              <c:numCache>
                <c:formatCode>0.00E+00</c:formatCode>
                <c:ptCount val="65"/>
                <c:pt idx="0">
                  <c:v>626408.9664770785</c:v>
                </c:pt>
                <c:pt idx="1">
                  <c:v>1123194.0300894559</c:v>
                </c:pt>
                <c:pt idx="2">
                  <c:v>955850.45292810141</c:v>
                </c:pt>
                <c:pt idx="3">
                  <c:v>936240.98687774921</c:v>
                </c:pt>
                <c:pt idx="4">
                  <c:v>964497.32101772574</c:v>
                </c:pt>
                <c:pt idx="5">
                  <c:v>966794.22608649498</c:v>
                </c:pt>
                <c:pt idx="6">
                  <c:v>984666.74140235386</c:v>
                </c:pt>
                <c:pt idx="7">
                  <c:v>972666.63170491299</c:v>
                </c:pt>
                <c:pt idx="8">
                  <c:v>986074.20664147893</c:v>
                </c:pt>
                <c:pt idx="9">
                  <c:v>975020.1937552864</c:v>
                </c:pt>
                <c:pt idx="10">
                  <c:v>982295.8938248409</c:v>
                </c:pt>
                <c:pt idx="11">
                  <c:v>960223.09678492299</c:v>
                </c:pt>
                <c:pt idx="12">
                  <c:v>956006.24588739756</c:v>
                </c:pt>
                <c:pt idx="13">
                  <c:v>917240.62776103348</c:v>
                </c:pt>
                <c:pt idx="14">
                  <c:v>872525.30271728395</c:v>
                </c:pt>
                <c:pt idx="15">
                  <c:v>773583.54024133564</c:v>
                </c:pt>
                <c:pt idx="16">
                  <c:v>645351.10353977268</c:v>
                </c:pt>
                <c:pt idx="17">
                  <c:v>479907.06386287842</c:v>
                </c:pt>
                <c:pt idx="18">
                  <c:v>319900.31653432228</c:v>
                </c:pt>
                <c:pt idx="19">
                  <c:v>195109.17027042017</c:v>
                </c:pt>
                <c:pt idx="20">
                  <c:v>110845.25204343107</c:v>
                </c:pt>
                <c:pt idx="21">
                  <c:v>57970.559301888461</c:v>
                </c:pt>
                <c:pt idx="22">
                  <c:v>28872.698269229295</c:v>
                </c:pt>
                <c:pt idx="23">
                  <c:v>15679.818857513361</c:v>
                </c:pt>
                <c:pt idx="24">
                  <c:v>7565.9764733957463</c:v>
                </c:pt>
                <c:pt idx="25">
                  <c:v>4236.7596065581392</c:v>
                </c:pt>
                <c:pt idx="26">
                  <c:v>1215.1032139986553</c:v>
                </c:pt>
                <c:pt idx="27">
                  <c:v>1610.8895194160234</c:v>
                </c:pt>
                <c:pt idx="28">
                  <c:v>-181.55901980303463</c:v>
                </c:pt>
                <c:pt idx="29">
                  <c:v>923.46920495420818</c:v>
                </c:pt>
                <c:pt idx="30">
                  <c:v>-250.49660043029417</c:v>
                </c:pt>
                <c:pt idx="31">
                  <c:v>776.19068474507844</c:v>
                </c:pt>
                <c:pt idx="32">
                  <c:v>-493.78794388844665</c:v>
                </c:pt>
                <c:pt idx="33">
                  <c:v>691.95496579835867</c:v>
                </c:pt>
                <c:pt idx="34">
                  <c:v>-376.16386310200807</c:v>
                </c:pt>
                <c:pt idx="35">
                  <c:v>556.23737807398663</c:v>
                </c:pt>
                <c:pt idx="36">
                  <c:v>-318.50536193665158</c:v>
                </c:pt>
                <c:pt idx="37">
                  <c:v>549.54694446308463</c:v>
                </c:pt>
                <c:pt idx="38">
                  <c:v>-419.40740850579959</c:v>
                </c:pt>
                <c:pt idx="39">
                  <c:v>570.70424000387425</c:v>
                </c:pt>
                <c:pt idx="40">
                  <c:v>-415.80753499719862</c:v>
                </c:pt>
                <c:pt idx="41">
                  <c:v>581.80757127176753</c:v>
                </c:pt>
                <c:pt idx="42">
                  <c:v>-633.02739782432434</c:v>
                </c:pt>
                <c:pt idx="43">
                  <c:v>917.99856623230187</c:v>
                </c:pt>
                <c:pt idx="44">
                  <c:v>-311.27407271224996</c:v>
                </c:pt>
                <c:pt idx="45">
                  <c:v>458.00257070247858</c:v>
                </c:pt>
                <c:pt idx="46">
                  <c:v>-643.92612904545433</c:v>
                </c:pt>
                <c:pt idx="47">
                  <c:v>458.14746172098933</c:v>
                </c:pt>
                <c:pt idx="48">
                  <c:v>-340.91708753838469</c:v>
                </c:pt>
                <c:pt idx="49">
                  <c:v>625.06480399751638</c:v>
                </c:pt>
                <c:pt idx="50">
                  <c:v>-448.17222540197611</c:v>
                </c:pt>
                <c:pt idx="51">
                  <c:v>549.76688095094664</c:v>
                </c:pt>
                <c:pt idx="52">
                  <c:v>-450.27022418114956</c:v>
                </c:pt>
                <c:pt idx="53">
                  <c:v>684.57460508687461</c:v>
                </c:pt>
                <c:pt idx="54">
                  <c:v>-418.9374369133742</c:v>
                </c:pt>
                <c:pt idx="55">
                  <c:v>693.66355991695048</c:v>
                </c:pt>
                <c:pt idx="56">
                  <c:v>-222.10195814905424</c:v>
                </c:pt>
                <c:pt idx="57">
                  <c:v>443.89142423759688</c:v>
                </c:pt>
                <c:pt idx="58">
                  <c:v>166.5019036342016</c:v>
                </c:pt>
                <c:pt idx="59">
                  <c:v>503.54293059810192</c:v>
                </c:pt>
                <c:pt idx="60">
                  <c:v>-751.40098158724413</c:v>
                </c:pt>
                <c:pt idx="61">
                  <c:v>316.35936137408464</c:v>
                </c:pt>
                <c:pt idx="62">
                  <c:v>3509.032486940926</c:v>
                </c:pt>
                <c:pt idx="63">
                  <c:v>-23084.829221914919</c:v>
                </c:pt>
                <c:pt idx="64">
                  <c:v>-162724.12064288734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9671-4FA2-B1CD-B88B2678EDF8}"/>
            </c:ext>
          </c:extLst>
        </c:ser>
        <c:ser>
          <c:idx val="4"/>
          <c:order val="4"/>
          <c:tx>
            <c:v>hlv-0.5ms-700-posnueva</c:v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</c:marker>
          <c:xVal>
            <c:strRef>
              <c:f>P80_C3_LAMINAR_cpcambiado!$AXK$3:$AZW$3</c:f>
              <c:strCache>
                <c:ptCount val="6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strCache>
            </c:strRef>
          </c:xVal>
          <c:yVal>
            <c:numRef>
              <c:f>P80_C4_LAMINAR!#REF!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71-4FA2-B1CD-B88B2678E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775912"/>
        <c:axId val="832908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hlv-05-1100</c:v>
                </c:tx>
                <c:spPr>
                  <a:ln w="952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3"/>
                      </a:solidFill>
                      <a:round/>
                    </a:ln>
                    <a:effectLst/>
                  </c:spPr>
                </c:marker>
                <c:xVal>
                  <c:strRef>
                    <c:extLst>
                      <c:ext uri="{02D57815-91ED-43cb-92C2-25804820EDAC}">
                        <c15:formulaRef>
                          <c15:sqref>P80_C3_LAMINAR_cpcambiado!$AXK$3:$AZW$3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>
                      <c:ext uri="{02D57815-91ED-43cb-92C2-25804820EDAC}">
                        <c15:formulaRef>
                          <c15:sqref>P80_C3_LAMINAR_cpcambiado!$AXK$6:$AZW$6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754025.16364541836</c:v>
                      </c:pt>
                      <c:pt idx="1">
                        <c:v>1452679.8041716958</c:v>
                      </c:pt>
                      <c:pt idx="2">
                        <c:v>1302353.2389719109</c:v>
                      </c:pt>
                      <c:pt idx="3">
                        <c:v>1302797.3963300511</c:v>
                      </c:pt>
                      <c:pt idx="4">
                        <c:v>1337481.7914236079</c:v>
                      </c:pt>
                      <c:pt idx="5">
                        <c:v>1340945.6014543355</c:v>
                      </c:pt>
                      <c:pt idx="6">
                        <c:v>1361120.7155923266</c:v>
                      </c:pt>
                      <c:pt idx="7">
                        <c:v>1345713.1188888052</c:v>
                      </c:pt>
                      <c:pt idx="8">
                        <c:v>1353322.3810041319</c:v>
                      </c:pt>
                      <c:pt idx="9">
                        <c:v>1325597.0071852687</c:v>
                      </c:pt>
                      <c:pt idx="10">
                        <c:v>1295115.5419119389</c:v>
                      </c:pt>
                      <c:pt idx="11">
                        <c:v>1195591.1700065546</c:v>
                      </c:pt>
                      <c:pt idx="12">
                        <c:v>1042656.3375992482</c:v>
                      </c:pt>
                      <c:pt idx="13">
                        <c:v>783160.97650103853</c:v>
                      </c:pt>
                      <c:pt idx="14">
                        <c:v>501206.16120018414</c:v>
                      </c:pt>
                      <c:pt idx="15">
                        <c:v>262946.13100322575</c:v>
                      </c:pt>
                      <c:pt idx="16">
                        <c:v>123176.10541778928</c:v>
                      </c:pt>
                      <c:pt idx="17">
                        <c:v>54138.270494537712</c:v>
                      </c:pt>
                      <c:pt idx="18">
                        <c:v>22530.372218776789</c:v>
                      </c:pt>
                      <c:pt idx="19">
                        <c:v>9744.2054735916081</c:v>
                      </c:pt>
                      <c:pt idx="20">
                        <c:v>3429.0463410551388</c:v>
                      </c:pt>
                      <c:pt idx="21">
                        <c:v>2083.4555903784512</c:v>
                      </c:pt>
                      <c:pt idx="22">
                        <c:v>796.23081208812118</c:v>
                      </c:pt>
                      <c:pt idx="23">
                        <c:v>917.26310463352297</c:v>
                      </c:pt>
                      <c:pt idx="24">
                        <c:v>-73.268687759066765</c:v>
                      </c:pt>
                      <c:pt idx="25">
                        <c:v>314.20743519265915</c:v>
                      </c:pt>
                      <c:pt idx="26">
                        <c:v>-431.80081614067228</c:v>
                      </c:pt>
                      <c:pt idx="27">
                        <c:v>674.95694049852034</c:v>
                      </c:pt>
                      <c:pt idx="28">
                        <c:v>-549.56087909514963</c:v>
                      </c:pt>
                      <c:pt idx="29">
                        <c:v>664.28663232934923</c:v>
                      </c:pt>
                      <c:pt idx="30">
                        <c:v>-259.38278761085758</c:v>
                      </c:pt>
                      <c:pt idx="31">
                        <c:v>550.05413797449</c:v>
                      </c:pt>
                      <c:pt idx="32">
                        <c:v>-308.66752792288224</c:v>
                      </c:pt>
                      <c:pt idx="33">
                        <c:v>670.2863110853807</c:v>
                      </c:pt>
                      <c:pt idx="34">
                        <c:v>-191.4656948525772</c:v>
                      </c:pt>
                      <c:pt idx="35">
                        <c:v>405.69452609255387</c:v>
                      </c:pt>
                      <c:pt idx="36">
                        <c:v>-222.62141552036181</c:v>
                      </c:pt>
                      <c:pt idx="37">
                        <c:v>488.48118642493068</c:v>
                      </c:pt>
                      <c:pt idx="38">
                        <c:v>-326.12418650109407</c:v>
                      </c:pt>
                      <c:pt idx="39">
                        <c:v>508.03713925576261</c:v>
                      </c:pt>
                      <c:pt idx="40">
                        <c:v>-269.68706018368954</c:v>
                      </c:pt>
                      <c:pt idx="41">
                        <c:v>465.83272557350875</c:v>
                      </c:pt>
                      <c:pt idx="42">
                        <c:v>-594.00124866735371</c:v>
                      </c:pt>
                      <c:pt idx="43">
                        <c:v>943.86356957634121</c:v>
                      </c:pt>
                      <c:pt idx="44">
                        <c:v>-68.873131696800598</c:v>
                      </c:pt>
                      <c:pt idx="45">
                        <c:v>312.01929660113495</c:v>
                      </c:pt>
                      <c:pt idx="46">
                        <c:v>-522.81704361931122</c:v>
                      </c:pt>
                      <c:pt idx="47">
                        <c:v>428.35673887056043</c:v>
                      </c:pt>
                      <c:pt idx="48">
                        <c:v>-129.94489102865037</c:v>
                      </c:pt>
                      <c:pt idx="49">
                        <c:v>492.53597024336727</c:v>
                      </c:pt>
                      <c:pt idx="50">
                        <c:v>-206.11311363334602</c:v>
                      </c:pt>
                      <c:pt idx="51">
                        <c:v>375.32250515488391</c:v>
                      </c:pt>
                      <c:pt idx="52">
                        <c:v>-310.6137756929985</c:v>
                      </c:pt>
                      <c:pt idx="53">
                        <c:v>691.87992722016816</c:v>
                      </c:pt>
                      <c:pt idx="54">
                        <c:v>-285.2838206206963</c:v>
                      </c:pt>
                      <c:pt idx="55">
                        <c:v>551.84548180189529</c:v>
                      </c:pt>
                      <c:pt idx="56">
                        <c:v>39.352580542418146</c:v>
                      </c:pt>
                      <c:pt idx="57">
                        <c:v>293.26923238787998</c:v>
                      </c:pt>
                      <c:pt idx="58">
                        <c:v>2398.3505061710375</c:v>
                      </c:pt>
                      <c:pt idx="59">
                        <c:v>408.76313623954928</c:v>
                      </c:pt>
                      <c:pt idx="60">
                        <c:v>-598.14037834762894</c:v>
                      </c:pt>
                      <c:pt idx="61">
                        <c:v>179.66562027874798</c:v>
                      </c:pt>
                      <c:pt idx="62">
                        <c:v>5136.3533527682448</c:v>
                      </c:pt>
                      <c:pt idx="63">
                        <c:v>-26993.687561980212</c:v>
                      </c:pt>
                      <c:pt idx="64">
                        <c:v>-218568.42000380531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9671-4FA2-B1CD-B88B2678EDF8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hlv-05-1500</c:v>
                </c:tx>
                <c:spPr>
                  <a:ln w="952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5"/>
                      </a:solidFill>
                      <a:round/>
                    </a:ln>
                    <a:effectLst/>
                  </c:spPr>
                </c:marker>
                <c:xVal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P80_C3_LAMINAR_cpcambiado!$AXK$3:$AZW$3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P80_C3_LAMINAR_cpcambiado!$AXK$7:$AZW$7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886446.04466131853</c:v>
                      </c:pt>
                      <c:pt idx="1">
                        <c:v>1787460.2640616365</c:v>
                      </c:pt>
                      <c:pt idx="2">
                        <c:v>1650712.0147012747</c:v>
                      </c:pt>
                      <c:pt idx="3">
                        <c:v>1668218.6694038417</c:v>
                      </c:pt>
                      <c:pt idx="4">
                        <c:v>1707274.3730863573</c:v>
                      </c:pt>
                      <c:pt idx="5">
                        <c:v>1708380.9366594395</c:v>
                      </c:pt>
                      <c:pt idx="6">
                        <c:v>1724347.7447833854</c:v>
                      </c:pt>
                      <c:pt idx="7">
                        <c:v>1692151.9907129176</c:v>
                      </c:pt>
                      <c:pt idx="8">
                        <c:v>1666218.2907777776</c:v>
                      </c:pt>
                      <c:pt idx="9">
                        <c:v>1555540.8763675489</c:v>
                      </c:pt>
                      <c:pt idx="10">
                        <c:v>1335612.2548053693</c:v>
                      </c:pt>
                      <c:pt idx="11">
                        <c:v>942616.75798265508</c:v>
                      </c:pt>
                      <c:pt idx="12">
                        <c:v>522694.78960566758</c:v>
                      </c:pt>
                      <c:pt idx="13">
                        <c:v>229152.4772504998</c:v>
                      </c:pt>
                      <c:pt idx="14">
                        <c:v>90114.191572058742</c:v>
                      </c:pt>
                      <c:pt idx="15">
                        <c:v>33504.128656132227</c:v>
                      </c:pt>
                      <c:pt idx="16">
                        <c:v>11531.13001325949</c:v>
                      </c:pt>
                      <c:pt idx="17">
                        <c:v>4622.6235647728372</c:v>
                      </c:pt>
                      <c:pt idx="18">
                        <c:v>1214.8810062839993</c:v>
                      </c:pt>
                      <c:pt idx="19">
                        <c:v>560.89314709087103</c:v>
                      </c:pt>
                      <c:pt idx="20">
                        <c:v>50.315142969665089</c:v>
                      </c:pt>
                      <c:pt idx="21">
                        <c:v>70.194995308686046</c:v>
                      </c:pt>
                      <c:pt idx="22">
                        <c:v>-41.284560063421864</c:v>
                      </c:pt>
                      <c:pt idx="23">
                        <c:v>202.29522776899935</c:v>
                      </c:pt>
                      <c:pt idx="24">
                        <c:v>-539.04082965177815</c:v>
                      </c:pt>
                      <c:pt idx="25">
                        <c:v>-228.48357808254102</c:v>
                      </c:pt>
                      <c:pt idx="26">
                        <c:v>-823.12151108588273</c:v>
                      </c:pt>
                      <c:pt idx="27">
                        <c:v>199.24389859007869</c:v>
                      </c:pt>
                      <c:pt idx="28">
                        <c:v>-1027.0121130876084</c:v>
                      </c:pt>
                      <c:pt idx="29">
                        <c:v>164.4195078618551</c:v>
                      </c:pt>
                      <c:pt idx="30">
                        <c:v>-839.11628776699183</c:v>
                      </c:pt>
                      <c:pt idx="31">
                        <c:v>-164.3616386274029</c:v>
                      </c:pt>
                      <c:pt idx="32">
                        <c:v>-804.73816082650069</c:v>
                      </c:pt>
                      <c:pt idx="33">
                        <c:v>69.333470222288767</c:v>
                      </c:pt>
                      <c:pt idx="34">
                        <c:v>-781.09652674960887</c:v>
                      </c:pt>
                      <c:pt idx="35">
                        <c:v>-381.36247833002784</c:v>
                      </c:pt>
                      <c:pt idx="36">
                        <c:v>-905.72320652806013</c:v>
                      </c:pt>
                      <c:pt idx="37">
                        <c:v>-239.92796210770172</c:v>
                      </c:pt>
                      <c:pt idx="38">
                        <c:v>-1040.1600013858624</c:v>
                      </c:pt>
                      <c:pt idx="39">
                        <c:v>-209.54904765443197</c:v>
                      </c:pt>
                      <c:pt idx="40">
                        <c:v>-975.69451904796745</c:v>
                      </c:pt>
                      <c:pt idx="41">
                        <c:v>-315.16451044900742</c:v>
                      </c:pt>
                      <c:pt idx="42">
                        <c:v>-1411.6930687821339</c:v>
                      </c:pt>
                      <c:pt idx="43">
                        <c:v>246.79879850833257</c:v>
                      </c:pt>
                      <c:pt idx="44">
                        <c:v>-713.51976540478006</c:v>
                      </c:pt>
                      <c:pt idx="45">
                        <c:v>-572.98863067748982</c:v>
                      </c:pt>
                      <c:pt idx="46">
                        <c:v>-1297.1197096195142</c:v>
                      </c:pt>
                      <c:pt idx="47">
                        <c:v>-376.02200256573877</c:v>
                      </c:pt>
                      <c:pt idx="48">
                        <c:v>-838.87934408062858</c:v>
                      </c:pt>
                      <c:pt idx="49">
                        <c:v>-441.34516518652532</c:v>
                      </c:pt>
                      <c:pt idx="50">
                        <c:v>-929.26251296240935</c:v>
                      </c:pt>
                      <c:pt idx="51">
                        <c:v>-628.63521678685242</c:v>
                      </c:pt>
                      <c:pt idx="52">
                        <c:v>-1111.8504631948074</c:v>
                      </c:pt>
                      <c:pt idx="53">
                        <c:v>-123.84786373915689</c:v>
                      </c:pt>
                      <c:pt idx="54">
                        <c:v>-1109.9569030550008</c:v>
                      </c:pt>
                      <c:pt idx="55">
                        <c:v>-411.57239181324064</c:v>
                      </c:pt>
                      <c:pt idx="56">
                        <c:v>-668.88325953778326</c:v>
                      </c:pt>
                      <c:pt idx="57">
                        <c:v>-721.46642328711687</c:v>
                      </c:pt>
                      <c:pt idx="58">
                        <c:v>-4065.4788958526651</c:v>
                      </c:pt>
                      <c:pt idx="59">
                        <c:v>-534.41991760093333</c:v>
                      </c:pt>
                      <c:pt idx="60">
                        <c:v>-1430.9472029827064</c:v>
                      </c:pt>
                      <c:pt idx="61">
                        <c:v>-865.49317578117871</c:v>
                      </c:pt>
                      <c:pt idx="62">
                        <c:v>6085.0185935714762</c:v>
                      </c:pt>
                      <c:pt idx="63">
                        <c:v>-34527.841318646962</c:v>
                      </c:pt>
                      <c:pt idx="64">
                        <c:v>-279021.74195837748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671-4FA2-B1CD-B88B2678EDF8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hlv-1ms-700</c:v>
                </c:tx>
                <c:spPr>
                  <a:ln w="952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 w="9525">
                      <a:solidFill>
                        <a:schemeClr val="accent1">
                          <a:lumMod val="60000"/>
                        </a:schemeClr>
                      </a:solidFill>
                      <a:round/>
                    </a:ln>
                    <a:effectLst/>
                  </c:spPr>
                </c:marker>
                <c:xVal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P80_C3_LAMINAR_cpcambiado!$AXK$3:$AZW$3</c15:sqref>
                        </c15:formulaRef>
                      </c:ext>
                    </c:extLst>
                    <c:strCache>
                      <c:ptCount val="6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strCache>
                  </c:strRef>
                </c:xVal>
                <c:y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P80_C3_LAMINAR_cpcambiado!$AXK$8:$AZW$8</c15:sqref>
                        </c15:formulaRef>
                      </c:ext>
                    </c:extLst>
                    <c:numCache>
                      <c:formatCode>0.00E+00</c:formatCode>
                      <c:ptCount val="6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671-4FA2-B1CD-B88B2678EDF8}"/>
                  </c:ext>
                </c:extLst>
              </c15:ser>
            </c15:filteredScatterSeries>
          </c:ext>
        </c:extLst>
      </c:scatterChart>
      <c:valAx>
        <c:axId val="323775912"/>
        <c:scaling>
          <c:orientation val="minMax"/>
          <c:max val="200"/>
          <c:min val="1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29088"/>
        <c:crosses val="autoZero"/>
        <c:crossBetween val="midCat"/>
      </c:valAx>
      <c:valAx>
        <c:axId val="8329088"/>
        <c:scaling>
          <c:orientation val="minMax"/>
          <c:max val="70000000"/>
          <c:min val="-10000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775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7"/>
          <c:order val="0"/>
          <c:tx>
            <c:v>05-700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Nu_LAMINAR!$A$1:$DS$1</c:f>
              <c:strCache>
                <c:ptCount val="1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</c:strCache>
              <c:extLst xmlns:c15="http://schemas.microsoft.com/office/drawing/2012/chart"/>
            </c:strRef>
          </c:xVal>
          <c:yVal>
            <c:numRef>
              <c:f>Nu_LAMINAR!$A$2:$DS$2</c:f>
              <c:numCache>
                <c:formatCode>0.0</c:formatCode>
                <c:ptCount val="123"/>
                <c:pt idx="0">
                  <c:v>48.627400758652449</c:v>
                </c:pt>
                <c:pt idx="1">
                  <c:v>14.227398351038802</c:v>
                </c:pt>
                <c:pt idx="2">
                  <c:v>10.616082824082707</c:v>
                </c:pt>
                <c:pt idx="3">
                  <c:v>10.011441099079684</c:v>
                </c:pt>
                <c:pt idx="4">
                  <c:v>9.9699356877798877</c:v>
                </c:pt>
                <c:pt idx="5">
                  <c:v>9.883631948520744</c:v>
                </c:pt>
                <c:pt idx="6">
                  <c:v>10.01507652902103</c:v>
                </c:pt>
                <c:pt idx="7">
                  <c:v>9.9504856975924341</c:v>
                </c:pt>
                <c:pt idx="8">
                  <c:v>9.9549177788242353</c:v>
                </c:pt>
                <c:pt idx="9">
                  <c:v>9.8960802207838245</c:v>
                </c:pt>
                <c:pt idx="10">
                  <c:v>10.011233732486764</c:v>
                </c:pt>
                <c:pt idx="11">
                  <c:v>9.7265870190030821</c:v>
                </c:pt>
                <c:pt idx="12">
                  <c:v>9.7010064129282227</c:v>
                </c:pt>
                <c:pt idx="13">
                  <c:v>9.4088196958944845</c:v>
                </c:pt>
                <c:pt idx="14">
                  <c:v>8.9839156877243873</c:v>
                </c:pt>
                <c:pt idx="15">
                  <c:v>8.019685407830611</c:v>
                </c:pt>
                <c:pt idx="16">
                  <c:v>6.9537094030657984</c:v>
                </c:pt>
                <c:pt idx="17">
                  <c:v>5.3371772233001327</c:v>
                </c:pt>
                <c:pt idx="18">
                  <c:v>3.6891591975613247</c:v>
                </c:pt>
                <c:pt idx="19">
                  <c:v>2.3351745637443595</c:v>
                </c:pt>
                <c:pt idx="20">
                  <c:v>1.3709956195109945</c:v>
                </c:pt>
                <c:pt idx="21">
                  <c:v>0.72242008448172645</c:v>
                </c:pt>
                <c:pt idx="22">
                  <c:v>0.38087711479240471</c:v>
                </c:pt>
                <c:pt idx="23">
                  <c:v>0.20271077761235587</c:v>
                </c:pt>
                <c:pt idx="24">
                  <c:v>9.6520320072756793E-2</c:v>
                </c:pt>
                <c:pt idx="25">
                  <c:v>5.4588800205541486E-2</c:v>
                </c:pt>
                <c:pt idx="26">
                  <c:v>1.9614117574101607E-2</c:v>
                </c:pt>
                <c:pt idx="27">
                  <c:v>1.9519822414321139E-2</c:v>
                </c:pt>
                <c:pt idx="28">
                  <c:v>3.2919303187416903E-4</c:v>
                </c:pt>
                <c:pt idx="29">
                  <c:v>9.5305818664227458E-3</c:v>
                </c:pt>
                <c:pt idx="30">
                  <c:v>-1.7760995407137467E-3</c:v>
                </c:pt>
                <c:pt idx="31">
                  <c:v>7.5662706503601702E-3</c:v>
                </c:pt>
                <c:pt idx="32">
                  <c:v>-4.2771739673024799E-3</c:v>
                </c:pt>
                <c:pt idx="33">
                  <c:v>6.476143010996303E-3</c:v>
                </c:pt>
                <c:pt idx="34">
                  <c:v>-3.4904492509439267E-3</c:v>
                </c:pt>
                <c:pt idx="35">
                  <c:v>5.0767089714602595E-3</c:v>
                </c:pt>
                <c:pt idx="36">
                  <c:v>-2.7754397638114045E-3</c:v>
                </c:pt>
                <c:pt idx="37">
                  <c:v>5.2034912061766159E-3</c:v>
                </c:pt>
                <c:pt idx="38">
                  <c:v>-4.2238832887867951E-3</c:v>
                </c:pt>
                <c:pt idx="39">
                  <c:v>5.3130136136241776E-3</c:v>
                </c:pt>
                <c:pt idx="40">
                  <c:v>-3.5779158658753828E-3</c:v>
                </c:pt>
                <c:pt idx="41" formatCode="0.00">
                  <c:v>5.4047979700626086E-3</c:v>
                </c:pt>
                <c:pt idx="42" formatCode="0.00">
                  <c:v>-6.3310270140574257E-3</c:v>
                </c:pt>
                <c:pt idx="43" formatCode="0.00">
                  <c:v>8.8715835992141372E-3</c:v>
                </c:pt>
                <c:pt idx="44" formatCode="0.00">
                  <c:v>-2.834138892264141E-3</c:v>
                </c:pt>
                <c:pt idx="45" formatCode="0.00">
                  <c:v>3.889321148251715E-3</c:v>
                </c:pt>
                <c:pt idx="46" formatCode="0.00">
                  <c:v>-6.0265863941702065E-3</c:v>
                </c:pt>
                <c:pt idx="47" formatCode="0.00">
                  <c:v>4.1801048383120556E-3</c:v>
                </c:pt>
                <c:pt idx="48" formatCode="0.00">
                  <c:v>-2.9961957185843566E-3</c:v>
                </c:pt>
                <c:pt idx="49" formatCode="0.00">
                  <c:v>5.525610253216089E-3</c:v>
                </c:pt>
                <c:pt idx="50" formatCode="0.00">
                  <c:v>-3.8038249564544303E-3</c:v>
                </c:pt>
                <c:pt idx="51" formatCode="0.00">
                  <c:v>5.2073106721174768E-3</c:v>
                </c:pt>
                <c:pt idx="52" formatCode="0.00">
                  <c:v>-4.2955730825796016E-3</c:v>
                </c:pt>
                <c:pt idx="53" formatCode="0.00">
                  <c:v>6.35406238175131E-3</c:v>
                </c:pt>
                <c:pt idx="54" formatCode="0.00">
                  <c:v>-3.78953419749593E-3</c:v>
                </c:pt>
                <c:pt idx="55" formatCode="0.00">
                  <c:v>6.3425127286637255E-3</c:v>
                </c:pt>
                <c:pt idx="56" formatCode="0.00">
                  <c:v>-1.7992651478759432E-3</c:v>
                </c:pt>
                <c:pt idx="57" formatCode="0.00">
                  <c:v>3.9011243433984041E-3</c:v>
                </c:pt>
                <c:pt idx="58" formatCode="0.00">
                  <c:v>3.5623584123615415E-3</c:v>
                </c:pt>
                <c:pt idx="59" formatCode="0.00">
                  <c:v>4.1640663470346798E-3</c:v>
                </c:pt>
                <c:pt idx="60" formatCode="0.00">
                  <c:v>-7.3850830526460002E-3</c:v>
                </c:pt>
                <c:pt idx="61" formatCode="0.00">
                  <c:v>2.4157865825210154E-3</c:v>
                </c:pt>
                <c:pt idx="62" formatCode="0.00">
                  <c:v>3.4821847322393087E-2</c:v>
                </c:pt>
                <c:pt idx="63" formatCode="0.00">
                  <c:v>-0.21355740661955891</c:v>
                </c:pt>
                <c:pt idx="64" formatCode="0.00">
                  <c:v>-7.534465159876321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1-779B-4A1A-A348-2C76D7694FA9}"/>
            </c:ext>
          </c:extLst>
        </c:ser>
        <c:ser>
          <c:idx val="0"/>
          <c:order val="1"/>
          <c:tx>
            <c:v>05-1100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Nu_LAMINAR!$A$1:$DS$1</c:f>
              <c:strCache>
                <c:ptCount val="1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</c:strCache>
              <c:extLst xmlns:c15="http://schemas.microsoft.com/office/drawing/2012/chart"/>
            </c:strRef>
          </c:xVal>
          <c:yVal>
            <c:numRef>
              <c:f>Nu_LAMINAR!$A$3:$DS$3</c:f>
              <c:numCache>
                <c:formatCode>0.0</c:formatCode>
                <c:ptCount val="123"/>
                <c:pt idx="0">
                  <c:v>46.821419947746314</c:v>
                </c:pt>
                <c:pt idx="1">
                  <c:v>13.414849634361625</c:v>
                </c:pt>
                <c:pt idx="2">
                  <c:v>10.213620516568643</c:v>
                </c:pt>
                <c:pt idx="3">
                  <c:v>9.8102483527017785</c:v>
                </c:pt>
                <c:pt idx="4">
                  <c:v>9.7584196153322473</c:v>
                </c:pt>
                <c:pt idx="5">
                  <c:v>9.7037256973474761</c:v>
                </c:pt>
                <c:pt idx="6">
                  <c:v>9.8092707417945153</c:v>
                </c:pt>
                <c:pt idx="7">
                  <c:v>9.7540574831752132</c:v>
                </c:pt>
                <c:pt idx="8">
                  <c:v>9.6791941077851522</c:v>
                </c:pt>
                <c:pt idx="9">
                  <c:v>9.5474536375739554</c:v>
                </c:pt>
                <c:pt idx="10">
                  <c:v>9.3713675267867771</c:v>
                </c:pt>
                <c:pt idx="11">
                  <c:v>8.5578553222065228</c:v>
                </c:pt>
                <c:pt idx="12">
                  <c:v>7.372936804441979</c:v>
                </c:pt>
                <c:pt idx="13">
                  <c:v>5.4890752248562116</c:v>
                </c:pt>
                <c:pt idx="14">
                  <c:v>3.4088743075219519</c:v>
                </c:pt>
                <c:pt idx="15">
                  <c:v>1.7667191930678607</c:v>
                </c:pt>
                <c:pt idx="16">
                  <c:v>0.83017824500443838</c:v>
                </c:pt>
                <c:pt idx="17">
                  <c:v>0.36850588814950541</c:v>
                </c:pt>
                <c:pt idx="18">
                  <c:v>0.15206292818323966</c:v>
                </c:pt>
                <c:pt idx="19">
                  <c:v>6.597711355755137E-2</c:v>
                </c:pt>
                <c:pt idx="20">
                  <c:v>2.7149686188912645E-2</c:v>
                </c:pt>
                <c:pt idx="21">
                  <c:v>1.4212616169569883E-2</c:v>
                </c:pt>
                <c:pt idx="22">
                  <c:v>4.6707519595274903E-3</c:v>
                </c:pt>
                <c:pt idx="23">
                  <c:v>6.8203695631944413E-3</c:v>
                </c:pt>
                <c:pt idx="24">
                  <c:v>-1.0928958552919722E-3</c:v>
                </c:pt>
                <c:pt idx="25">
                  <c:v>2.5529830706419064E-3</c:v>
                </c:pt>
                <c:pt idx="26">
                  <c:v>-3.6171102363952256E-3</c:v>
                </c:pt>
                <c:pt idx="27">
                  <c:v>5.3778078027559868E-3</c:v>
                </c:pt>
                <c:pt idx="28">
                  <c:v>-4.3888270673478232E-3</c:v>
                </c:pt>
                <c:pt idx="29">
                  <c:v>5.3544495203886912E-3</c:v>
                </c:pt>
                <c:pt idx="30">
                  <c:v>-2.2713264456432395E-3</c:v>
                </c:pt>
                <c:pt idx="31">
                  <c:v>4.6429466924509492E-3</c:v>
                </c:pt>
                <c:pt idx="32">
                  <c:v>-2.6193292177606026E-3</c:v>
                </c:pt>
                <c:pt idx="33">
                  <c:v>5.2311495634610045E-3</c:v>
                </c:pt>
                <c:pt idx="34">
                  <c:v>-1.6761999918809823E-3</c:v>
                </c:pt>
                <c:pt idx="35">
                  <c:v>3.4772665328181083E-3</c:v>
                </c:pt>
                <c:pt idx="36">
                  <c:v>-1.8384465917506171E-3</c:v>
                </c:pt>
                <c:pt idx="37">
                  <c:v>4.0668283893588106E-3</c:v>
                </c:pt>
                <c:pt idx="38">
                  <c:v>-2.5259151877956138E-3</c:v>
                </c:pt>
                <c:pt idx="39">
                  <c:v>4.1567388041480035E-3</c:v>
                </c:pt>
                <c:pt idx="40">
                  <c:v>-2.2680603648849136E-3</c:v>
                </c:pt>
                <c:pt idx="41" formatCode="0.00">
                  <c:v>3.8511837204068008E-3</c:v>
                </c:pt>
                <c:pt idx="42" formatCode="0.00">
                  <c:v>-4.4897767962551087E-3</c:v>
                </c:pt>
                <c:pt idx="43" formatCode="0.00">
                  <c:v>7.3128314434856108E-3</c:v>
                </c:pt>
                <c:pt idx="44" formatCode="0.00">
                  <c:v>-7.9719893420227982E-4</c:v>
                </c:pt>
                <c:pt idx="45" formatCode="0.00">
                  <c:v>2.7023574395452056E-3</c:v>
                </c:pt>
                <c:pt idx="46" formatCode="0.00">
                  <c:v>-4.1320814683605779E-3</c:v>
                </c:pt>
                <c:pt idx="47" formatCode="0.00">
                  <c:v>3.754786816339914E-3</c:v>
                </c:pt>
                <c:pt idx="48" formatCode="0.00">
                  <c:v>-1.1673259556828513E-3</c:v>
                </c:pt>
                <c:pt idx="49" formatCode="0.00">
                  <c:v>4.0375194521374193E-3</c:v>
                </c:pt>
                <c:pt idx="50" formatCode="0.00">
                  <c:v>-1.8636333896702103E-3</c:v>
                </c:pt>
                <c:pt idx="51" formatCode="0.00">
                  <c:v>3.3229188135931562E-3</c:v>
                </c:pt>
                <c:pt idx="52" formatCode="0.00">
                  <c:v>-2.5037724625839989E-3</c:v>
                </c:pt>
                <c:pt idx="53" formatCode="0.00">
                  <c:v>5.5522594579328474E-3</c:v>
                </c:pt>
                <c:pt idx="54" formatCode="0.00">
                  <c:v>-2.3483050771277597E-3</c:v>
                </c:pt>
                <c:pt idx="55" formatCode="0.00">
                  <c:v>4.4615388415278293E-3</c:v>
                </c:pt>
                <c:pt idx="56" formatCode="0.00">
                  <c:v>-8.9736692152414901E-5</c:v>
                </c:pt>
                <c:pt idx="57" formatCode="0.00">
                  <c:v>2.6649182569295697E-3</c:v>
                </c:pt>
                <c:pt idx="58" formatCode="0.00">
                  <c:v>-5.1400988625143855E-3</c:v>
                </c:pt>
                <c:pt idx="59" formatCode="0.00">
                  <c:v>3.3979188244804954E-3</c:v>
                </c:pt>
                <c:pt idx="60" formatCode="0.00">
                  <c:v>-4.7401228880327448E-3</c:v>
                </c:pt>
                <c:pt idx="61" formatCode="0.00">
                  <c:v>1.8744606656933519E-3</c:v>
                </c:pt>
                <c:pt idx="62" formatCode="0.00">
                  <c:v>3.7976432353604934E-2</c:v>
                </c:pt>
                <c:pt idx="63" formatCode="0.00">
                  <c:v>-0.20646062884708843</c:v>
                </c:pt>
                <c:pt idx="64" formatCode="0.00">
                  <c:v>-8.4099517826767389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779B-4A1A-A348-2C76D7694FA9}"/>
            </c:ext>
          </c:extLst>
        </c:ser>
        <c:ser>
          <c:idx val="1"/>
          <c:order val="2"/>
          <c:tx>
            <c:v>05-1500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Nu_LAMINAR!$A$1:$DS$1</c:f>
              <c:strCache>
                <c:ptCount val="1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</c:strCache>
              <c:extLst xmlns:c15="http://schemas.microsoft.com/office/drawing/2012/chart"/>
            </c:strRef>
          </c:xVal>
          <c:yVal>
            <c:numRef>
              <c:f>Nu_LAMINAR!$A$4:$DS$4</c:f>
              <c:numCache>
                <c:formatCode>0.0</c:formatCode>
                <c:ptCount val="123"/>
                <c:pt idx="0">
                  <c:v>45.075950132505938</c:v>
                </c:pt>
                <c:pt idx="1">
                  <c:v>12.80091665661541</c:v>
                </c:pt>
                <c:pt idx="2">
                  <c:v>9.8622595887073938</c:v>
                </c:pt>
                <c:pt idx="3">
                  <c:v>9.5940528126298936</c:v>
                </c:pt>
                <c:pt idx="4">
                  <c:v>9.5336952864168811</c:v>
                </c:pt>
                <c:pt idx="5">
                  <c:v>9.4841483589894295</c:v>
                </c:pt>
                <c:pt idx="6">
                  <c:v>9.546334771333111</c:v>
                </c:pt>
                <c:pt idx="7">
                  <c:v>9.4136021477216669</c:v>
                </c:pt>
                <c:pt idx="8">
                  <c:v>9.0470350240070054</c:v>
                </c:pt>
                <c:pt idx="9">
                  <c:v>8.2098803410074339</c:v>
                </c:pt>
                <c:pt idx="10">
                  <c:v>6.4732592293682787</c:v>
                </c:pt>
                <c:pt idx="11">
                  <c:v>3.8709843626576457</c:v>
                </c:pt>
                <c:pt idx="12">
                  <c:v>1.7879966322330405</c:v>
                </c:pt>
                <c:pt idx="13">
                  <c:v>0.69825538841372803</c:v>
                </c:pt>
                <c:pt idx="14">
                  <c:v>0.24227416836269872</c:v>
                </c:pt>
                <c:pt idx="15">
                  <c:v>8.6331020876391634E-2</c:v>
                </c:pt>
                <c:pt idx="16">
                  <c:v>2.5526069581656447E-2</c:v>
                </c:pt>
                <c:pt idx="17">
                  <c:v>1.4650256174335203E-2</c:v>
                </c:pt>
                <c:pt idx="18">
                  <c:v>1.5864855976791829E-3</c:v>
                </c:pt>
                <c:pt idx="19">
                  <c:v>4.2227640517157562E-3</c:v>
                </c:pt>
                <c:pt idx="20">
                  <c:v>-6.4942643731093694E-3</c:v>
                </c:pt>
                <c:pt idx="21">
                  <c:v>3.7195151440188195E-3</c:v>
                </c:pt>
                <c:pt idx="22">
                  <c:v>3.6739043779426448E-4</c:v>
                </c:pt>
                <c:pt idx="23">
                  <c:v>5.091130617455409E-3</c:v>
                </c:pt>
                <c:pt idx="24">
                  <c:v>-1.9403485448646212E-3</c:v>
                </c:pt>
                <c:pt idx="25">
                  <c:v>2.6021692917619628E-3</c:v>
                </c:pt>
                <c:pt idx="26">
                  <c:v>-2.9391102174732217E-3</c:v>
                </c:pt>
                <c:pt idx="27">
                  <c:v>5.6538372493814314E-3</c:v>
                </c:pt>
                <c:pt idx="28">
                  <c:v>-3.7779754735949148E-3</c:v>
                </c:pt>
                <c:pt idx="29">
                  <c:v>5.9505599065543639E-3</c:v>
                </c:pt>
                <c:pt idx="30">
                  <c:v>-2.181705223676987E-3</c:v>
                </c:pt>
                <c:pt idx="31">
                  <c:v>4.4624145991309693E-3</c:v>
                </c:pt>
                <c:pt idx="32">
                  <c:v>-2.1116203445681616E-3</c:v>
                </c:pt>
                <c:pt idx="33">
                  <c:v>6.0408055506357408E-3</c:v>
                </c:pt>
                <c:pt idx="34">
                  <c:v>-1.4564728828079553E-3</c:v>
                </c:pt>
                <c:pt idx="35">
                  <c:v>3.8946852663449293E-3</c:v>
                </c:pt>
                <c:pt idx="36">
                  <c:v>-2.0070698962694352E-3</c:v>
                </c:pt>
                <c:pt idx="37">
                  <c:v>4.5192798329583596E-3</c:v>
                </c:pt>
                <c:pt idx="38">
                  <c:v>-2.4040629262244055E-3</c:v>
                </c:pt>
                <c:pt idx="39">
                  <c:v>4.8943649532595173E-3</c:v>
                </c:pt>
                <c:pt idx="40">
                  <c:v>-2.3621333614750857E-3</c:v>
                </c:pt>
                <c:pt idx="41" formatCode="0.00">
                  <c:v>4.3161553006277912E-3</c:v>
                </c:pt>
                <c:pt idx="42" formatCode="0.00">
                  <c:v>-4.3912810828801042E-3</c:v>
                </c:pt>
                <c:pt idx="43" formatCode="0.00">
                  <c:v>7.7787380545187293E-3</c:v>
                </c:pt>
                <c:pt idx="44" formatCode="0.00">
                  <c:v>-4.9803996585051809E-4</c:v>
                </c:pt>
                <c:pt idx="45" formatCode="0.00">
                  <c:v>3.0723443798333855E-3</c:v>
                </c:pt>
                <c:pt idx="46" formatCode="0.00">
                  <c:v>-3.9029479280845874E-3</c:v>
                </c:pt>
                <c:pt idx="47" formatCode="0.00">
                  <c:v>4.6078921532868976E-3</c:v>
                </c:pt>
                <c:pt idx="48" formatCode="0.00">
                  <c:v>-9.061718403898508E-4</c:v>
                </c:pt>
                <c:pt idx="49" formatCode="0.00">
                  <c:v>4.1039943502772713E-3</c:v>
                </c:pt>
                <c:pt idx="50" formatCode="0.00">
                  <c:v>-1.4582463796538837E-3</c:v>
                </c:pt>
                <c:pt idx="51" formatCode="0.00">
                  <c:v>3.3313029395958464E-3</c:v>
                </c:pt>
                <c:pt idx="52" formatCode="0.00">
                  <c:v>-2.4419293941625826E-3</c:v>
                </c:pt>
                <c:pt idx="53" formatCode="0.00">
                  <c:v>6.1793033178524307E-3</c:v>
                </c:pt>
                <c:pt idx="54" formatCode="0.00">
                  <c:v>-2.0395447216588914E-3</c:v>
                </c:pt>
                <c:pt idx="55" formatCode="0.00">
                  <c:v>4.5007934717502026E-3</c:v>
                </c:pt>
                <c:pt idx="56" formatCode="0.00">
                  <c:v>4.6526461546492399E-5</c:v>
                </c:pt>
                <c:pt idx="57" formatCode="0.00">
                  <c:v>2.9888725271042722E-3</c:v>
                </c:pt>
                <c:pt idx="58" formatCode="0.00">
                  <c:v>1.4127342449629878E-2</c:v>
                </c:pt>
                <c:pt idx="59" formatCode="0.00">
                  <c:v>4.0620709756898328E-3</c:v>
                </c:pt>
                <c:pt idx="60" formatCode="0.00">
                  <c:v>-3.9141235568891288E-3</c:v>
                </c:pt>
                <c:pt idx="61" formatCode="0.00">
                  <c:v>2.3558995375364288E-3</c:v>
                </c:pt>
                <c:pt idx="62" formatCode="0.00">
                  <c:v>4.1503121784374944E-2</c:v>
                </c:pt>
                <c:pt idx="63" formatCode="0.00">
                  <c:v>-0.25593001532537046</c:v>
                </c:pt>
                <c:pt idx="64" formatCode="0.00">
                  <c:v>-10.564624358077353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779B-4A1A-A348-2C76D7694FA9}"/>
            </c:ext>
          </c:extLst>
        </c:ser>
        <c:ser>
          <c:idx val="2"/>
          <c:order val="3"/>
          <c:tx>
            <c:v>1-700</c:v>
          </c:tx>
          <c:spPr>
            <a:ln w="38100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Nu_LAMINAR!$A$1:$GU$1</c:f>
              <c:strCache>
                <c:ptCount val="2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</c:strCache>
              <c:extLst xmlns:c15="http://schemas.microsoft.com/office/drawing/2012/chart"/>
            </c:strRef>
          </c:xVal>
          <c:yVal>
            <c:numRef>
              <c:f>Nu_LAMINAR!$A$5:$GU$5</c:f>
              <c:numCache>
                <c:formatCode>0.0</c:formatCode>
                <c:ptCount val="203"/>
                <c:pt idx="0">
                  <c:v>65.308920049526179</c:v>
                </c:pt>
                <c:pt idx="1">
                  <c:v>17.959471388257423</c:v>
                </c:pt>
                <c:pt idx="2">
                  <c:v>12.379030299348143</c:v>
                </c:pt>
                <c:pt idx="3">
                  <c:v>10.606864042148983</c:v>
                </c:pt>
                <c:pt idx="4">
                  <c:v>10.512194807145525</c:v>
                </c:pt>
                <c:pt idx="5">
                  <c:v>10.228347411688622</c:v>
                </c:pt>
                <c:pt idx="6">
                  <c:v>10.466213073596927</c:v>
                </c:pt>
                <c:pt idx="7">
                  <c:v>10.264054224054476</c:v>
                </c:pt>
                <c:pt idx="8">
                  <c:v>10.428298951048752</c:v>
                </c:pt>
                <c:pt idx="9">
                  <c:v>10.212266106977342</c:v>
                </c:pt>
                <c:pt idx="10">
                  <c:v>10.528441831954581</c:v>
                </c:pt>
                <c:pt idx="11">
                  <c:v>10.153182242753493</c:v>
                </c:pt>
                <c:pt idx="12">
                  <c:v>10.414227049379383</c:v>
                </c:pt>
                <c:pt idx="13">
                  <c:v>10.196577077266552</c:v>
                </c:pt>
                <c:pt idx="14">
                  <c:v>10.379871983287178</c:v>
                </c:pt>
                <c:pt idx="15">
                  <c:v>10.031858728619348</c:v>
                </c:pt>
                <c:pt idx="16">
                  <c:v>10.349336165415448</c:v>
                </c:pt>
                <c:pt idx="17">
                  <c:v>10.084293099587875</c:v>
                </c:pt>
                <c:pt idx="18">
                  <c:v>10.101242439198753</c:v>
                </c:pt>
                <c:pt idx="19">
                  <c:v>9.815084522847803</c:v>
                </c:pt>
                <c:pt idx="20">
                  <c:v>10.06722449111416</c:v>
                </c:pt>
                <c:pt idx="21">
                  <c:v>9.5351539611151068</c:v>
                </c:pt>
                <c:pt idx="22">
                  <c:v>9.5215943801914182</c:v>
                </c:pt>
                <c:pt idx="23">
                  <c:v>9.0704750346718193</c:v>
                </c:pt>
                <c:pt idx="24">
                  <c:v>8.8081409797675541</c:v>
                </c:pt>
                <c:pt idx="25">
                  <c:v>8.1148274147963146</c:v>
                </c:pt>
                <c:pt idx="26">
                  <c:v>7.6180706737046151</c:v>
                </c:pt>
                <c:pt idx="27">
                  <c:v>6.7414348702756692</c:v>
                </c:pt>
                <c:pt idx="28">
                  <c:v>5.9497847575351184</c:v>
                </c:pt>
                <c:pt idx="29">
                  <c:v>4.9620339081726161</c:v>
                </c:pt>
                <c:pt idx="30">
                  <c:v>4.1946208793513113</c:v>
                </c:pt>
                <c:pt idx="31">
                  <c:v>3.2786769381063121</c:v>
                </c:pt>
                <c:pt idx="32">
                  <c:v>2.5706528402032656</c:v>
                </c:pt>
                <c:pt idx="33">
                  <c:v>1.9214198562768865</c:v>
                </c:pt>
                <c:pt idx="34">
                  <c:v>1.434925138442654</c:v>
                </c:pt>
                <c:pt idx="35">
                  <c:v>1.0399414444265902</c:v>
                </c:pt>
                <c:pt idx="36">
                  <c:v>0.74450980691382185</c:v>
                </c:pt>
                <c:pt idx="37">
                  <c:v>0.55777605857328716</c:v>
                </c:pt>
                <c:pt idx="38">
                  <c:v>0.37595855897378511</c:v>
                </c:pt>
                <c:pt idx="39">
                  <c:v>0.2845983502766144</c:v>
                </c:pt>
                <c:pt idx="40">
                  <c:v>0.18318800694417334</c:v>
                </c:pt>
                <c:pt idx="41" formatCode="0.00">
                  <c:v>0.15550484055563121</c:v>
                </c:pt>
                <c:pt idx="42" formatCode="0.00">
                  <c:v>8.1413623161923049E-2</c:v>
                </c:pt>
                <c:pt idx="43" formatCode="0.00">
                  <c:v>8.9053427863221929E-2</c:v>
                </c:pt>
                <c:pt idx="44" formatCode="0.00">
                  <c:v>3.6278008324572293E-2</c:v>
                </c:pt>
                <c:pt idx="45" formatCode="0.00">
                  <c:v>5.0287822740719329E-2</c:v>
                </c:pt>
                <c:pt idx="46" formatCode="0.00">
                  <c:v>9.4603952839560895E-3</c:v>
                </c:pt>
                <c:pt idx="47" formatCode="0.00">
                  <c:v>3.191958889763008E-2</c:v>
                </c:pt>
                <c:pt idx="48" formatCode="0.00">
                  <c:v>-2.2287254219472371E-3</c:v>
                </c:pt>
                <c:pt idx="49" formatCode="0.00">
                  <c:v>2.6582453978936958E-2</c:v>
                </c:pt>
                <c:pt idx="50" formatCode="0.00">
                  <c:v>-7.8880963758396535E-3</c:v>
                </c:pt>
                <c:pt idx="51" formatCode="0.00">
                  <c:v>2.3388146233501401E-2</c:v>
                </c:pt>
                <c:pt idx="52" formatCode="0.00">
                  <c:v>-9.3546468206004429E-3</c:v>
                </c:pt>
                <c:pt idx="53" formatCode="0.00">
                  <c:v>2.0250935354202707E-2</c:v>
                </c:pt>
                <c:pt idx="54" formatCode="0.00">
                  <c:v>-1.129891951107439E-2</c:v>
                </c:pt>
                <c:pt idx="55" formatCode="0.00">
                  <c:v>2.1707805640378799E-2</c:v>
                </c:pt>
                <c:pt idx="56" formatCode="0.00">
                  <c:v>-7.4467189388050603E-3</c:v>
                </c:pt>
                <c:pt idx="57" formatCode="0.00">
                  <c:v>1.8512754489695703E-2</c:v>
                </c:pt>
                <c:pt idx="58" formatCode="0.00">
                  <c:v>-1.1701755337151086E-2</c:v>
                </c:pt>
                <c:pt idx="59" formatCode="0.00">
                  <c:v>1.5608030794044167E-2</c:v>
                </c:pt>
                <c:pt idx="60" formatCode="0.00">
                  <c:v>-1.9031544980953261E-2</c:v>
                </c:pt>
                <c:pt idx="61" formatCode="0.00">
                  <c:v>1.2392730535630064E-2</c:v>
                </c:pt>
                <c:pt idx="62" formatCode="0.00">
                  <c:v>2.311538426118041E-2</c:v>
                </c:pt>
                <c:pt idx="63" formatCode="0.00">
                  <c:v>-0.20587481689492793</c:v>
                </c:pt>
                <c:pt idx="64" formatCode="0.00">
                  <c:v>-5.4384810573349753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779B-4A1A-A348-2C76D7694FA9}"/>
            </c:ext>
          </c:extLst>
        </c:ser>
        <c:ser>
          <c:idx val="3"/>
          <c:order val="4"/>
          <c:tx>
            <c:v>1-1100</c:v>
          </c:tx>
          <c:spPr>
            <a:ln w="38100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Nu_LAMINAR!$A$1:$GU$1</c:f>
              <c:strCache>
                <c:ptCount val="2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</c:strCache>
              <c:extLst xmlns:c15="http://schemas.microsoft.com/office/drawing/2012/chart"/>
            </c:strRef>
          </c:xVal>
          <c:yVal>
            <c:numRef>
              <c:f>Nu_LAMINAR!$A$6:$GU$6</c:f>
              <c:numCache>
                <c:formatCode>0.0</c:formatCode>
                <c:ptCount val="203"/>
                <c:pt idx="0">
                  <c:v>63.999452909065461</c:v>
                </c:pt>
                <c:pt idx="1">
                  <c:v>16.77325574781015</c:v>
                </c:pt>
                <c:pt idx="2">
                  <c:v>11.583507692886695</c:v>
                </c:pt>
                <c:pt idx="3">
                  <c:v>10.334715269135048</c:v>
                </c:pt>
                <c:pt idx="4">
                  <c:v>10.255498689605368</c:v>
                </c:pt>
                <c:pt idx="5">
                  <c:v>10.066337491244123</c:v>
                </c:pt>
                <c:pt idx="6">
                  <c:v>10.249971556216137</c:v>
                </c:pt>
                <c:pt idx="7">
                  <c:v>10.115005249291654</c:v>
                </c:pt>
                <c:pt idx="8">
                  <c:v>10.210837872686257</c:v>
                </c:pt>
                <c:pt idx="9">
                  <c:v>10.074146666772334</c:v>
                </c:pt>
                <c:pt idx="10">
                  <c:v>10.299222246379792</c:v>
                </c:pt>
                <c:pt idx="11">
                  <c:v>9.9908960621744676</c:v>
                </c:pt>
                <c:pt idx="12">
                  <c:v>10.14415233490991</c:v>
                </c:pt>
                <c:pt idx="13">
                  <c:v>9.9666109538262706</c:v>
                </c:pt>
                <c:pt idx="14">
                  <c:v>10.001031488063656</c:v>
                </c:pt>
                <c:pt idx="15">
                  <c:v>9.6313767764921714</c:v>
                </c:pt>
                <c:pt idx="16">
                  <c:v>9.6951813699211389</c:v>
                </c:pt>
                <c:pt idx="17">
                  <c:v>9.2582270398436943</c:v>
                </c:pt>
                <c:pt idx="18">
                  <c:v>8.8273538475142921</c:v>
                </c:pt>
                <c:pt idx="19">
                  <c:v>8.1066337270846116</c:v>
                </c:pt>
                <c:pt idx="20">
                  <c:v>7.526256280088587</c:v>
                </c:pt>
                <c:pt idx="21">
                  <c:v>6.3209726549226701</c:v>
                </c:pt>
                <c:pt idx="22">
                  <c:v>5.2921540797637503</c:v>
                </c:pt>
                <c:pt idx="23">
                  <c:v>4.1138108285185089</c:v>
                </c:pt>
                <c:pt idx="24">
                  <c:v>3.0718848929350075</c:v>
                </c:pt>
                <c:pt idx="25">
                  <c:v>2.1549941480889512</c:v>
                </c:pt>
                <c:pt idx="26">
                  <c:v>1.4759823342607514</c:v>
                </c:pt>
                <c:pt idx="27">
                  <c:v>0.9905954749192315</c:v>
                </c:pt>
                <c:pt idx="28">
                  <c:v>0.63536563112772815</c:v>
                </c:pt>
                <c:pt idx="29">
                  <c:v>0.4193206712526279</c:v>
                </c:pt>
                <c:pt idx="30">
                  <c:v>0.26095521128717974</c:v>
                </c:pt>
                <c:pt idx="31">
                  <c:v>0.18078016755130027</c:v>
                </c:pt>
                <c:pt idx="32">
                  <c:v>9.9723639100549155E-2</c:v>
                </c:pt>
                <c:pt idx="33">
                  <c:v>7.9602699118912934E-2</c:v>
                </c:pt>
                <c:pt idx="34">
                  <c:v>3.6034117555337253E-2</c:v>
                </c:pt>
                <c:pt idx="35">
                  <c:v>3.8567819484271598E-2</c:v>
                </c:pt>
                <c:pt idx="36">
                  <c:v>1.3470428663518601E-2</c:v>
                </c:pt>
                <c:pt idx="37">
                  <c:v>2.3889840434677047E-2</c:v>
                </c:pt>
                <c:pt idx="38">
                  <c:v>7.6032220198510596E-4</c:v>
                </c:pt>
                <c:pt idx="39">
                  <c:v>1.5930897779565044E-2</c:v>
                </c:pt>
                <c:pt idx="40">
                  <c:v>-3.3455453634110123E-3</c:v>
                </c:pt>
                <c:pt idx="41" formatCode="0.00">
                  <c:v>1.5498646762306712E-2</c:v>
                </c:pt>
                <c:pt idx="42" formatCode="0.00">
                  <c:v>-7.2542430808117501E-3</c:v>
                </c:pt>
                <c:pt idx="43" formatCode="0.00">
                  <c:v>1.7649398693542328E-2</c:v>
                </c:pt>
                <c:pt idx="44" formatCode="0.00">
                  <c:v>-4.9186873967459032E-3</c:v>
                </c:pt>
                <c:pt idx="45" formatCode="0.00">
                  <c:v>1.210732338108182E-2</c:v>
                </c:pt>
                <c:pt idx="46" formatCode="0.00">
                  <c:v>-7.9460014443559213E-3</c:v>
                </c:pt>
                <c:pt idx="47" formatCode="0.00">
                  <c:v>1.081587002548952E-2</c:v>
                </c:pt>
                <c:pt idx="48" formatCode="0.00">
                  <c:v>-6.0992626270344992E-3</c:v>
                </c:pt>
                <c:pt idx="49" formatCode="0.00">
                  <c:v>1.3870812656769186E-2</c:v>
                </c:pt>
                <c:pt idx="50" formatCode="0.00">
                  <c:v>-6.461896982799328E-3</c:v>
                </c:pt>
                <c:pt idx="51" formatCode="0.00">
                  <c:v>1.377963021508764E-2</c:v>
                </c:pt>
                <c:pt idx="52" formatCode="0.00">
                  <c:v>-5.8677527720958555E-3</c:v>
                </c:pt>
                <c:pt idx="53" formatCode="0.00">
                  <c:v>1.3761175260994699E-2</c:v>
                </c:pt>
                <c:pt idx="54" formatCode="0.00">
                  <c:v>-5.7096344672612192E-3</c:v>
                </c:pt>
                <c:pt idx="55" formatCode="0.00">
                  <c:v>1.5401193898814872E-2</c:v>
                </c:pt>
                <c:pt idx="56" formatCode="0.00">
                  <c:v>-2.662554267670703E-3</c:v>
                </c:pt>
                <c:pt idx="57" formatCode="0.00">
                  <c:v>1.2311290326968994E-2</c:v>
                </c:pt>
                <c:pt idx="58" formatCode="0.00">
                  <c:v>-2.8104082689747617E-3</c:v>
                </c:pt>
                <c:pt idx="59" formatCode="0.00">
                  <c:v>1.1455196200049556E-2</c:v>
                </c:pt>
                <c:pt idx="60" formatCode="0.00">
                  <c:v>-1.0825583463492898E-2</c:v>
                </c:pt>
                <c:pt idx="61" formatCode="0.00">
                  <c:v>9.0166559549685835E-3</c:v>
                </c:pt>
                <c:pt idx="62" formatCode="0.00">
                  <c:v>3.1900377879113893E-2</c:v>
                </c:pt>
                <c:pt idx="63" formatCode="0.00">
                  <c:v>-0.21214852802555376</c:v>
                </c:pt>
                <c:pt idx="64" formatCode="0.00">
                  <c:v>-6.3145321651205526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3-779B-4A1A-A348-2C76D7694FA9}"/>
            </c:ext>
          </c:extLst>
        </c:ser>
        <c:ser>
          <c:idx val="4"/>
          <c:order val="5"/>
          <c:tx>
            <c:v>1-1500</c:v>
          </c:tx>
          <c:spPr>
            <a:ln w="38100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Nu_LAMINAR!$A$1:$GU$1</c:f>
              <c:strCache>
                <c:ptCount val="2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</c:strCache>
              <c:extLst xmlns:c15="http://schemas.microsoft.com/office/drawing/2012/chart"/>
            </c:strRef>
          </c:xVal>
          <c:yVal>
            <c:numRef>
              <c:f>Nu_LAMINAR!$A$7:$GU$7</c:f>
              <c:numCache>
                <c:formatCode>0.0</c:formatCode>
                <c:ptCount val="203"/>
                <c:pt idx="0">
                  <c:v>62.274365366498429</c:v>
                </c:pt>
                <c:pt idx="1">
                  <c:v>15.963431513860527</c:v>
                </c:pt>
                <c:pt idx="2">
                  <c:v>11.075233180229278</c:v>
                </c:pt>
                <c:pt idx="3">
                  <c:v>10.101267309422605</c:v>
                </c:pt>
                <c:pt idx="4">
                  <c:v>10.056613023226198</c:v>
                </c:pt>
                <c:pt idx="5">
                  <c:v>9.9397654949683183</c:v>
                </c:pt>
                <c:pt idx="6">
                  <c:v>10.100149849337297</c:v>
                </c:pt>
                <c:pt idx="7">
                  <c:v>9.9998289549173602</c:v>
                </c:pt>
                <c:pt idx="8">
                  <c:v>10.032962324986958</c:v>
                </c:pt>
                <c:pt idx="9">
                  <c:v>9.926251486148475</c:v>
                </c:pt>
                <c:pt idx="10">
                  <c:v>10.05723305906494</c:v>
                </c:pt>
                <c:pt idx="11">
                  <c:v>9.7253501927609136</c:v>
                </c:pt>
                <c:pt idx="12">
                  <c:v>9.6974873584258408</c:v>
                </c:pt>
                <c:pt idx="13">
                  <c:v>9.3472061459601239</c:v>
                </c:pt>
                <c:pt idx="14">
                  <c:v>8.9456794359051361</c:v>
                </c:pt>
                <c:pt idx="15">
                  <c:v>8.0646897520044476</c:v>
                </c:pt>
                <c:pt idx="16">
                  <c:v>7.2256480269959784</c:v>
                </c:pt>
                <c:pt idx="17">
                  <c:v>5.8482842694088166</c:v>
                </c:pt>
                <c:pt idx="18">
                  <c:v>4.3998980243879435</c:v>
                </c:pt>
                <c:pt idx="19">
                  <c:v>3.0328787700226667</c:v>
                </c:pt>
                <c:pt idx="20">
                  <c:v>1.9939745136500802</c:v>
                </c:pt>
                <c:pt idx="21">
                  <c:v>1.1895838862712009</c:v>
                </c:pt>
                <c:pt idx="22">
                  <c:v>0.70133711453286818</c:v>
                </c:pt>
                <c:pt idx="23">
                  <c:v>0.41660031135776399</c:v>
                </c:pt>
                <c:pt idx="24">
                  <c:v>0.22636977396598287</c:v>
                </c:pt>
                <c:pt idx="25">
                  <c:v>0.13941573940080665</c:v>
                </c:pt>
                <c:pt idx="26">
                  <c:v>6.655793699550093E-2</c:v>
                </c:pt>
                <c:pt idx="27">
                  <c:v>5.6133983767841504E-2</c:v>
                </c:pt>
                <c:pt idx="28">
                  <c:v>1.6998041096718434E-2</c:v>
                </c:pt>
                <c:pt idx="29">
                  <c:v>2.6515870691868833E-2</c:v>
                </c:pt>
                <c:pt idx="30">
                  <c:v>4.9454658043369161E-3</c:v>
                </c:pt>
                <c:pt idx="31">
                  <c:v>1.9816613391801175E-2</c:v>
                </c:pt>
                <c:pt idx="32">
                  <c:v>-2.0900085486480159E-3</c:v>
                </c:pt>
                <c:pt idx="33">
                  <c:v>1.5431714516810717E-2</c:v>
                </c:pt>
                <c:pt idx="34">
                  <c:v>-2.9056119215009717E-3</c:v>
                </c:pt>
                <c:pt idx="35">
                  <c:v>1.3616909205800904E-2</c:v>
                </c:pt>
                <c:pt idx="36">
                  <c:v>-8.6535982473106069E-4</c:v>
                </c:pt>
                <c:pt idx="37">
                  <c:v>1.3618524891625362E-2</c:v>
                </c:pt>
                <c:pt idx="38">
                  <c:v>-2.8746475008672892E-3</c:v>
                </c:pt>
                <c:pt idx="39">
                  <c:v>1.3010990074767673E-2</c:v>
                </c:pt>
                <c:pt idx="40">
                  <c:v>-2.8535875105526179E-3</c:v>
                </c:pt>
                <c:pt idx="41" formatCode="0.00">
                  <c:v>1.4213947686886984E-2</c:v>
                </c:pt>
                <c:pt idx="42" formatCode="0.00">
                  <c:v>-5.231286883341177E-3</c:v>
                </c:pt>
                <c:pt idx="43" formatCode="0.00">
                  <c:v>1.773686921468463E-2</c:v>
                </c:pt>
                <c:pt idx="44" formatCode="0.00">
                  <c:v>-2.4002046580762037E-3</c:v>
                </c:pt>
                <c:pt idx="45" formatCode="0.00">
                  <c:v>1.2577190110923441E-2</c:v>
                </c:pt>
                <c:pt idx="46" formatCode="0.00">
                  <c:v>-5.6704267896258162E-3</c:v>
                </c:pt>
                <c:pt idx="47" formatCode="0.00">
                  <c:v>1.1820055950994151E-2</c:v>
                </c:pt>
                <c:pt idx="48" formatCode="0.00">
                  <c:v>-2.3661805738998311E-3</c:v>
                </c:pt>
                <c:pt idx="49" formatCode="0.00">
                  <c:v>1.4426767659025515E-2</c:v>
                </c:pt>
                <c:pt idx="50" formatCode="0.00">
                  <c:v>-3.6183724371421679E-3</c:v>
                </c:pt>
                <c:pt idx="51" formatCode="0.00">
                  <c:v>1.4173074327159502E-2</c:v>
                </c:pt>
                <c:pt idx="52" formatCode="0.00">
                  <c:v>-3.3143297284666732E-3</c:v>
                </c:pt>
                <c:pt idx="53" formatCode="0.00">
                  <c:v>1.4754437510237518E-2</c:v>
                </c:pt>
                <c:pt idx="54" formatCode="0.00">
                  <c:v>-2.6674168405879267E-3</c:v>
                </c:pt>
                <c:pt idx="55" formatCode="0.00">
                  <c:v>1.5516215640262586E-2</c:v>
                </c:pt>
                <c:pt idx="56" formatCode="0.00">
                  <c:v>-7.6629212205289146E-4</c:v>
                </c:pt>
                <c:pt idx="57" formatCode="0.00">
                  <c:v>1.2754815085987482E-2</c:v>
                </c:pt>
                <c:pt idx="58" formatCode="0.00">
                  <c:v>-6.4969468662235666E-4</c:v>
                </c:pt>
                <c:pt idx="59" formatCode="0.00">
                  <c:v>1.2346032840102038E-2</c:v>
                </c:pt>
                <c:pt idx="60" formatCode="0.00">
                  <c:v>-7.8700074091414569E-3</c:v>
                </c:pt>
                <c:pt idx="61" formatCode="0.00">
                  <c:v>1.0208302104923133E-2</c:v>
                </c:pt>
                <c:pt idx="62" formatCode="0.00">
                  <c:v>3.8383148632572119E-2</c:v>
                </c:pt>
                <c:pt idx="63" formatCode="0.00">
                  <c:v>-0.24942464354705329</c:v>
                </c:pt>
                <c:pt idx="64" formatCode="0.00">
                  <c:v>-8.7172206677249804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4-779B-4A1A-A348-2C76D7694FA9}"/>
            </c:ext>
          </c:extLst>
        </c:ser>
        <c:ser>
          <c:idx val="5"/>
          <c:order val="6"/>
          <c:tx>
            <c:v>2-700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Nu_LAMINAR!$A$1:$MY$1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Nu_LAMINAR!$A$8:$MY$8</c:f>
              <c:numCache>
                <c:formatCode>0.0</c:formatCode>
                <c:ptCount val="363"/>
                <c:pt idx="0">
                  <c:v>90.514039351652201</c:v>
                </c:pt>
                <c:pt idx="1">
                  <c:v>24.473767223578509</c:v>
                </c:pt>
                <c:pt idx="2">
                  <c:v>16.462650967083519</c:v>
                </c:pt>
                <c:pt idx="3">
                  <c:v>12.507522700232457</c:v>
                </c:pt>
                <c:pt idx="4">
                  <c:v>12.044228055658811</c:v>
                </c:pt>
                <c:pt idx="5">
                  <c:v>11.196912918170165</c:v>
                </c:pt>
                <c:pt idx="6">
                  <c:v>11.581235118505017</c:v>
                </c:pt>
                <c:pt idx="7">
                  <c:v>11.022048674813922</c:v>
                </c:pt>
                <c:pt idx="8">
                  <c:v>11.443548220889454</c:v>
                </c:pt>
                <c:pt idx="9">
                  <c:v>10.873756105238281</c:v>
                </c:pt>
                <c:pt idx="10">
                  <c:v>11.536445648669131</c:v>
                </c:pt>
                <c:pt idx="11">
                  <c:v>10.778418531823078</c:v>
                </c:pt>
                <c:pt idx="12">
                  <c:v>11.420498520581674</c:v>
                </c:pt>
                <c:pt idx="13">
                  <c:v>10.815616804952622</c:v>
                </c:pt>
                <c:pt idx="14">
                  <c:v>11.381947818684351</c:v>
                </c:pt>
                <c:pt idx="15">
                  <c:v>10.650973996656994</c:v>
                </c:pt>
                <c:pt idx="16">
                  <c:v>11.380453943668687</c:v>
                </c:pt>
                <c:pt idx="17">
                  <c:v>10.756140969945424</c:v>
                </c:pt>
                <c:pt idx="18">
                  <c:v>11.194057934358144</c:v>
                </c:pt>
                <c:pt idx="19">
                  <c:v>10.597452882799589</c:v>
                </c:pt>
                <c:pt idx="20">
                  <c:v>11.350015250257369</c:v>
                </c:pt>
                <c:pt idx="21">
                  <c:v>10.582371965947981</c:v>
                </c:pt>
                <c:pt idx="22">
                  <c:v>11.151162701415554</c:v>
                </c:pt>
                <c:pt idx="23">
                  <c:v>10.636143408900896</c:v>
                </c:pt>
                <c:pt idx="24">
                  <c:v>11.131494487466094</c:v>
                </c:pt>
                <c:pt idx="25">
                  <c:v>10.548980210437533</c:v>
                </c:pt>
                <c:pt idx="26">
                  <c:v>11.052531428288043</c:v>
                </c:pt>
                <c:pt idx="27">
                  <c:v>10.513238001871516</c:v>
                </c:pt>
                <c:pt idx="28">
                  <c:v>10.917249751184524</c:v>
                </c:pt>
                <c:pt idx="29">
                  <c:v>10.316972635657608</c:v>
                </c:pt>
                <c:pt idx="30">
                  <c:v>10.831680923836432</c:v>
                </c:pt>
                <c:pt idx="31">
                  <c:v>10.156394785825748</c:v>
                </c:pt>
                <c:pt idx="32">
                  <c:v>10.491728109116984</c:v>
                </c:pt>
                <c:pt idx="33">
                  <c:v>9.8874290627005355</c:v>
                </c:pt>
                <c:pt idx="34">
                  <c:v>10.259101804076083</c:v>
                </c:pt>
                <c:pt idx="35">
                  <c:v>9.5359974321031551</c:v>
                </c:pt>
                <c:pt idx="36">
                  <c:v>9.7086721384887031</c:v>
                </c:pt>
                <c:pt idx="37">
                  <c:v>9.1825129061033408</c:v>
                </c:pt>
                <c:pt idx="38">
                  <c:v>9.1963047918962335</c:v>
                </c:pt>
                <c:pt idx="39">
                  <c:v>8.4836118498554676</c:v>
                </c:pt>
                <c:pt idx="40">
                  <c:v>8.5638179399707237</c:v>
                </c:pt>
                <c:pt idx="41" formatCode="0.00">
                  <c:v>7.8578208580471243</c:v>
                </c:pt>
                <c:pt idx="42" formatCode="0.00">
                  <c:v>7.6905044411637951</c:v>
                </c:pt>
                <c:pt idx="43" formatCode="0.00">
                  <c:v>6.9568429318704608</c:v>
                </c:pt>
                <c:pt idx="44" formatCode="0.00">
                  <c:v>6.7733444644653478</c:v>
                </c:pt>
                <c:pt idx="45" formatCode="0.00">
                  <c:v>6.0236504576506418</c:v>
                </c:pt>
                <c:pt idx="46" formatCode="0.00">
                  <c:v>5.6988893738479511</c:v>
                </c:pt>
                <c:pt idx="47" formatCode="0.00">
                  <c:v>5.0812408340609592</c:v>
                </c:pt>
                <c:pt idx="48" formatCode="0.00">
                  <c:v>4.6703026695842782</c:v>
                </c:pt>
                <c:pt idx="49" formatCode="0.00">
                  <c:v>4.0790572098789859</c:v>
                </c:pt>
                <c:pt idx="50" formatCode="0.00">
                  <c:v>3.7140997337488502</c:v>
                </c:pt>
                <c:pt idx="51" formatCode="0.00">
                  <c:v>3.2121365299307025</c:v>
                </c:pt>
                <c:pt idx="52" formatCode="0.00">
                  <c:v>2.7942337313818757</c:v>
                </c:pt>
                <c:pt idx="53" formatCode="0.00">
                  <c:v>2.4028946035490333</c:v>
                </c:pt>
                <c:pt idx="54" formatCode="0.00">
                  <c:v>2.0824459523311765</c:v>
                </c:pt>
                <c:pt idx="55" formatCode="0.00">
                  <c:v>1.7669645579910014</c:v>
                </c:pt>
                <c:pt idx="56" formatCode="0.00">
                  <c:v>1.5034544989016483</c:v>
                </c:pt>
                <c:pt idx="57" formatCode="0.00">
                  <c:v>1.3077346348389802</c:v>
                </c:pt>
                <c:pt idx="58" formatCode="0.00">
                  <c:v>1.0681254043233823</c:v>
                </c:pt>
                <c:pt idx="59" formatCode="0.00">
                  <c:v>0.93188783890314875</c:v>
                </c:pt>
                <c:pt idx="60" formatCode="0.00">
                  <c:v>0.73885090716879587</c:v>
                </c:pt>
                <c:pt idx="61" formatCode="0.00">
                  <c:v>0.67663692145525745</c:v>
                </c:pt>
                <c:pt idx="62" formatCode="0.00">
                  <c:v>0.5464724086759688</c:v>
                </c:pt>
                <c:pt idx="63" formatCode="0.00">
                  <c:v>0.29312728959265555</c:v>
                </c:pt>
                <c:pt idx="64" formatCode="0.00">
                  <c:v>-3.8126967963166383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5-779B-4A1A-A348-2C76D7694FA9}"/>
            </c:ext>
          </c:extLst>
        </c:ser>
        <c:ser>
          <c:idx val="6"/>
          <c:order val="7"/>
          <c:tx>
            <c:v>2-1100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Nu_LAMINAR!$A$1:$MY$1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Nu_LAMINAR!$A$9:$MY$9</c:f>
              <c:numCache>
                <c:formatCode>0.0</c:formatCode>
                <c:ptCount val="363"/>
                <c:pt idx="0">
                  <c:v>90.50076794581129</c:v>
                </c:pt>
                <c:pt idx="1">
                  <c:v>22.890594591519889</c:v>
                </c:pt>
                <c:pt idx="2">
                  <c:v>14.909043533394756</c:v>
                </c:pt>
                <c:pt idx="3">
                  <c:v>11.769491133027714</c:v>
                </c:pt>
                <c:pt idx="4">
                  <c:v>11.362218439433871</c:v>
                </c:pt>
                <c:pt idx="5">
                  <c:v>10.759912419473487</c:v>
                </c:pt>
                <c:pt idx="6">
                  <c:v>11.048745901593072</c:v>
                </c:pt>
                <c:pt idx="7">
                  <c:v>10.648182983962338</c:v>
                </c:pt>
                <c:pt idx="8">
                  <c:v>10.947436368910626</c:v>
                </c:pt>
                <c:pt idx="9">
                  <c:v>10.517984471288617</c:v>
                </c:pt>
                <c:pt idx="10">
                  <c:v>11.023739136502666</c:v>
                </c:pt>
                <c:pt idx="11">
                  <c:v>10.424420225794703</c:v>
                </c:pt>
                <c:pt idx="12">
                  <c:v>10.896467602133978</c:v>
                </c:pt>
                <c:pt idx="13">
                  <c:v>10.463026623795752</c:v>
                </c:pt>
                <c:pt idx="14">
                  <c:v>10.858182320295468</c:v>
                </c:pt>
                <c:pt idx="15">
                  <c:v>10.303877611768277</c:v>
                </c:pt>
                <c:pt idx="16">
                  <c:v>10.841910638391504</c:v>
                </c:pt>
                <c:pt idx="17">
                  <c:v>10.391768220693368</c:v>
                </c:pt>
                <c:pt idx="18">
                  <c:v>10.640533337750645</c:v>
                </c:pt>
                <c:pt idx="19">
                  <c:v>10.20614965608366</c:v>
                </c:pt>
                <c:pt idx="20">
                  <c:v>10.742900582790124</c:v>
                </c:pt>
                <c:pt idx="21">
                  <c:v>10.124993603689026</c:v>
                </c:pt>
                <c:pt idx="22">
                  <c:v>10.47205257512244</c:v>
                </c:pt>
                <c:pt idx="23">
                  <c:v>10.066936155041326</c:v>
                </c:pt>
                <c:pt idx="24">
                  <c:v>10.309824088697779</c:v>
                </c:pt>
                <c:pt idx="25">
                  <c:v>9.8069135704474455</c:v>
                </c:pt>
                <c:pt idx="26">
                  <c:v>10.003183387723299</c:v>
                </c:pt>
                <c:pt idx="27">
                  <c:v>9.4912971763082705</c:v>
                </c:pt>
                <c:pt idx="28">
                  <c:v>9.5249221551176628</c:v>
                </c:pt>
                <c:pt idx="29">
                  <c:v>8.8982501704754533</c:v>
                </c:pt>
                <c:pt idx="30">
                  <c:v>8.9381518489573839</c:v>
                </c:pt>
                <c:pt idx="31">
                  <c:v>8.1743550454078751</c:v>
                </c:pt>
                <c:pt idx="32">
                  <c:v>7.9613886325968712</c:v>
                </c:pt>
                <c:pt idx="33">
                  <c:v>7.2035321651371849</c:v>
                </c:pt>
                <c:pt idx="34">
                  <c:v>6.9110965757536933</c:v>
                </c:pt>
                <c:pt idx="35">
                  <c:v>6.0459281514563354</c:v>
                </c:pt>
                <c:pt idx="36">
                  <c:v>5.5810220497284133</c:v>
                </c:pt>
                <c:pt idx="37">
                  <c:v>4.8858256132015478</c:v>
                </c:pt>
                <c:pt idx="38">
                  <c:v>4.3326406173368133</c:v>
                </c:pt>
                <c:pt idx="39">
                  <c:v>3.6361874174570104</c:v>
                </c:pt>
                <c:pt idx="40">
                  <c:v>3.1788384123286146</c:v>
                </c:pt>
                <c:pt idx="41" formatCode="0.00">
                  <c:v>2.6220520565656456</c:v>
                </c:pt>
                <c:pt idx="42" formatCode="0.00">
                  <c:v>2.1797169794176621</c:v>
                </c:pt>
                <c:pt idx="43" formatCode="0.00">
                  <c:v>1.7858485428301722</c:v>
                </c:pt>
                <c:pt idx="44" formatCode="0.00">
                  <c:v>1.4641201419047616</c:v>
                </c:pt>
                <c:pt idx="45" formatCode="0.00">
                  <c:v>1.1924516310752225</c:v>
                </c:pt>
                <c:pt idx="46" formatCode="0.00">
                  <c:v>0.93908403694617315</c:v>
                </c:pt>
                <c:pt idx="47" formatCode="0.00">
                  <c:v>0.78692929100504838</c:v>
                </c:pt>
                <c:pt idx="48" formatCode="0.00">
                  <c:v>0.5916194432727423</c:v>
                </c:pt>
                <c:pt idx="49" formatCode="0.00">
                  <c:v>0.51398565999205259</c:v>
                </c:pt>
                <c:pt idx="50" formatCode="0.00">
                  <c:v>0.36913001704155174</c:v>
                </c:pt>
                <c:pt idx="51" formatCode="0.00">
                  <c:v>0.34414182718165742</c:v>
                </c:pt>
                <c:pt idx="52" formatCode="0.00">
                  <c:v>0.22530624762854379</c:v>
                </c:pt>
                <c:pt idx="53" formatCode="0.00">
                  <c:v>0.22898033679712762</c:v>
                </c:pt>
                <c:pt idx="54" formatCode="0.00">
                  <c:v>0.13550522095535394</c:v>
                </c:pt>
                <c:pt idx="55" formatCode="0.00">
                  <c:v>0.16102372756947278</c:v>
                </c:pt>
                <c:pt idx="56" formatCode="0.00">
                  <c:v>8.4741037576256409E-2</c:v>
                </c:pt>
                <c:pt idx="57" formatCode="0.00">
                  <c:v>0.11881439057014037</c:v>
                </c:pt>
                <c:pt idx="58" formatCode="0.00">
                  <c:v>4.3043550958124711E-2</c:v>
                </c:pt>
                <c:pt idx="59" formatCode="0.00">
                  <c:v>8.5909072169993328E-2</c:v>
                </c:pt>
                <c:pt idx="60" formatCode="0.00">
                  <c:v>1.2827820267441985E-2</c:v>
                </c:pt>
                <c:pt idx="61" formatCode="0.00">
                  <c:v>6.6617981299381776E-2</c:v>
                </c:pt>
                <c:pt idx="62" formatCode="0.00">
                  <c:v>4.1267176548298645E-2</c:v>
                </c:pt>
                <c:pt idx="63" formatCode="0.00">
                  <c:v>-0.16037186630558428</c:v>
                </c:pt>
                <c:pt idx="64" formatCode="0.00">
                  <c:v>-5.2013005103981307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6-779B-4A1A-A348-2C76D7694FA9}"/>
            </c:ext>
          </c:extLst>
        </c:ser>
        <c:ser>
          <c:idx val="7"/>
          <c:order val="8"/>
          <c:tx>
            <c:v>2-1500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Nu_LAMINAR!$A$1:$MY$1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Nu_LAMINAR!$A$10:$MY$10</c:f>
              <c:numCache>
                <c:formatCode>0.0</c:formatCode>
                <c:ptCount val="363"/>
                <c:pt idx="0">
                  <c:v>89.554293969903952</c:v>
                </c:pt>
                <c:pt idx="1">
                  <c:v>21.757707986097859</c:v>
                </c:pt>
                <c:pt idx="2">
                  <c:v>13.982629575908899</c:v>
                </c:pt>
                <c:pt idx="3">
                  <c:v>11.333546109037997</c:v>
                </c:pt>
                <c:pt idx="4">
                  <c:v>10.942018849655165</c:v>
                </c:pt>
                <c:pt idx="5">
                  <c:v>10.454123970859754</c:v>
                </c:pt>
                <c:pt idx="6">
                  <c:v>10.693363717228593</c:v>
                </c:pt>
                <c:pt idx="7">
                  <c:v>10.390335665031204</c:v>
                </c:pt>
                <c:pt idx="8">
                  <c:v>10.627518113986012</c:v>
                </c:pt>
                <c:pt idx="9">
                  <c:v>10.303648383354359</c:v>
                </c:pt>
                <c:pt idx="10">
                  <c:v>10.710632505516505</c:v>
                </c:pt>
                <c:pt idx="11">
                  <c:v>10.225274965037427</c:v>
                </c:pt>
                <c:pt idx="12">
                  <c:v>10.572687370747765</c:v>
                </c:pt>
                <c:pt idx="13">
                  <c:v>10.247044760342719</c:v>
                </c:pt>
                <c:pt idx="14">
                  <c:v>10.506017294654068</c:v>
                </c:pt>
                <c:pt idx="15">
                  <c:v>10.051540599232695</c:v>
                </c:pt>
                <c:pt idx="16">
                  <c:v>10.432613610517576</c:v>
                </c:pt>
                <c:pt idx="17">
                  <c:v>10.060939627218133</c:v>
                </c:pt>
                <c:pt idx="18">
                  <c:v>10.13142591947488</c:v>
                </c:pt>
                <c:pt idx="19">
                  <c:v>9.738257289568601</c:v>
                </c:pt>
                <c:pt idx="20">
                  <c:v>10.030669981444582</c:v>
                </c:pt>
                <c:pt idx="21">
                  <c:v>9.4015410199113081</c:v>
                </c:pt>
                <c:pt idx="22">
                  <c:v>9.4312620591767491</c:v>
                </c:pt>
                <c:pt idx="23">
                  <c:v>8.9098518283181942</c:v>
                </c:pt>
                <c:pt idx="24">
                  <c:v>8.7131543748744313</c:v>
                </c:pt>
                <c:pt idx="25">
                  <c:v>8.000566122641775</c:v>
                </c:pt>
                <c:pt idx="26">
                  <c:v>7.6153179464310083</c:v>
                </c:pt>
                <c:pt idx="27">
                  <c:v>6.8037121832428058</c:v>
                </c:pt>
                <c:pt idx="28">
                  <c:v>6.1941378708331269</c:v>
                </c:pt>
                <c:pt idx="29">
                  <c:v>5.2969649690073108</c:v>
                </c:pt>
                <c:pt idx="30">
                  <c:v>4.6781390921657717</c:v>
                </c:pt>
                <c:pt idx="31">
                  <c:v>3.8084911909414476</c:v>
                </c:pt>
                <c:pt idx="32">
                  <c:v>3.1468281508127345</c:v>
                </c:pt>
                <c:pt idx="33">
                  <c:v>2.492913141917569</c:v>
                </c:pt>
                <c:pt idx="34">
                  <c:v>1.9950156628714433</c:v>
                </c:pt>
                <c:pt idx="35">
                  <c:v>1.5409800816724875</c:v>
                </c:pt>
                <c:pt idx="36">
                  <c:v>1.1788999524590826</c:v>
                </c:pt>
                <c:pt idx="37">
                  <c:v>0.93390860647242602</c:v>
                </c:pt>
                <c:pt idx="38">
                  <c:v>0.67669963988186299</c:v>
                </c:pt>
                <c:pt idx="39">
                  <c:v>0.54129367987079269</c:v>
                </c:pt>
                <c:pt idx="40">
                  <c:v>0.3796296461453707</c:v>
                </c:pt>
                <c:pt idx="41" formatCode="0.00">
                  <c:v>0.32924405195769574</c:v>
                </c:pt>
                <c:pt idx="42" formatCode="0.00">
                  <c:v>0.20473184826527582</c:v>
                </c:pt>
                <c:pt idx="43" formatCode="0.00">
                  <c:v>0.20716898688362245</c:v>
                </c:pt>
                <c:pt idx="44" formatCode="0.00">
                  <c:v>0.11464119444750903</c:v>
                </c:pt>
                <c:pt idx="45" formatCode="0.00">
                  <c:v>0.1331506445096724</c:v>
                </c:pt>
                <c:pt idx="46" formatCode="0.00">
                  <c:v>5.8174719794523058E-2</c:v>
                </c:pt>
                <c:pt idx="47" formatCode="0.00">
                  <c:v>9.091098204976536E-2</c:v>
                </c:pt>
                <c:pt idx="48" formatCode="0.00">
                  <c:v>2.7163343035098274E-2</c:v>
                </c:pt>
                <c:pt idx="49" formatCode="0.00">
                  <c:v>7.2283375068579223E-2</c:v>
                </c:pt>
                <c:pt idx="50" formatCode="0.00">
                  <c:v>1.1169648371845023E-2</c:v>
                </c:pt>
                <c:pt idx="51" formatCode="0.00">
                  <c:v>6.323824505069664E-2</c:v>
                </c:pt>
                <c:pt idx="52" formatCode="0.00">
                  <c:v>5.370189293598452E-3</c:v>
                </c:pt>
                <c:pt idx="53" formatCode="0.00">
                  <c:v>5.4750183295855306E-2</c:v>
                </c:pt>
                <c:pt idx="54" formatCode="0.00">
                  <c:v>9.7270982239142755E-7</c:v>
                </c:pt>
                <c:pt idx="55" formatCode="0.00">
                  <c:v>5.4229100401813314E-2</c:v>
                </c:pt>
                <c:pt idx="56" formatCode="0.00">
                  <c:v>3.8501682182624274E-3</c:v>
                </c:pt>
                <c:pt idx="57" formatCode="0.00">
                  <c:v>5.1105732791003403E-2</c:v>
                </c:pt>
                <c:pt idx="58" formatCode="0.00">
                  <c:v>-4.4643760054794909E-3</c:v>
                </c:pt>
                <c:pt idx="59" formatCode="0.00">
                  <c:v>4.5567921608003457E-2</c:v>
                </c:pt>
                <c:pt idx="60" formatCode="0.00">
                  <c:v>-1.2721136878611618E-2</c:v>
                </c:pt>
                <c:pt idx="61" formatCode="0.00">
                  <c:v>4.184790679763549E-2</c:v>
                </c:pt>
                <c:pt idx="62" formatCode="0.00">
                  <c:v>3.4213656599936602E-2</c:v>
                </c:pt>
                <c:pt idx="63" formatCode="0.00">
                  <c:v>-0.20645999705308601</c:v>
                </c:pt>
                <c:pt idx="64" formatCode="0.00">
                  <c:v>-6.2048518840618563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7-779B-4A1A-A348-2C76D7694FA9}"/>
            </c:ext>
          </c:extLst>
        </c:ser>
        <c:ser>
          <c:idx val="8"/>
          <c:order val="9"/>
          <c:tx>
            <c:v>3-700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Nu_LAMINAR!$A$1:$QA$1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Nu_LAMINAR!$A$11:$QA$11</c:f>
              <c:numCache>
                <c:formatCode>0.0</c:formatCode>
                <c:ptCount val="443"/>
                <c:pt idx="0">
                  <c:v>110.72006885944602</c:v>
                </c:pt>
                <c:pt idx="1">
                  <c:v>30.119092556647939</c:v>
                </c:pt>
                <c:pt idx="2">
                  <c:v>20.551598922043272</c:v>
                </c:pt>
                <c:pt idx="3">
                  <c:v>14.916967508937587</c:v>
                </c:pt>
                <c:pt idx="4">
                  <c:v>14.036625584446982</c:v>
                </c:pt>
                <c:pt idx="5">
                  <c:v>12.812163834731798</c:v>
                </c:pt>
                <c:pt idx="6">
                  <c:v>13.20342202957776</c:v>
                </c:pt>
                <c:pt idx="7">
                  <c:v>12.363637327444538</c:v>
                </c:pt>
                <c:pt idx="8">
                  <c:v>12.904408268051927</c:v>
                </c:pt>
                <c:pt idx="9">
                  <c:v>12.071475108928745</c:v>
                </c:pt>
                <c:pt idx="10">
                  <c:v>12.954360913109046</c:v>
                </c:pt>
                <c:pt idx="11">
                  <c:v>11.9027736860563</c:v>
                </c:pt>
                <c:pt idx="12">
                  <c:v>12.815095805217037</c:v>
                </c:pt>
                <c:pt idx="13">
                  <c:v>11.911006061933827</c:v>
                </c:pt>
                <c:pt idx="14">
                  <c:v>12.753489652121045</c:v>
                </c:pt>
                <c:pt idx="15">
                  <c:v>11.690694514885644</c:v>
                </c:pt>
                <c:pt idx="16">
                  <c:v>12.752525301500711</c:v>
                </c:pt>
                <c:pt idx="17">
                  <c:v>11.786964305626912</c:v>
                </c:pt>
                <c:pt idx="18">
                  <c:v>12.523047091672812</c:v>
                </c:pt>
                <c:pt idx="19">
                  <c:v>11.600455391115009</c:v>
                </c:pt>
                <c:pt idx="20">
                  <c:v>12.670605460583271</c:v>
                </c:pt>
                <c:pt idx="21">
                  <c:v>11.582188998555838</c:v>
                </c:pt>
                <c:pt idx="22">
                  <c:v>12.435221462405908</c:v>
                </c:pt>
                <c:pt idx="23">
                  <c:v>11.651298862257091</c:v>
                </c:pt>
                <c:pt idx="24">
                  <c:v>12.421508748631457</c:v>
                </c:pt>
                <c:pt idx="25">
                  <c:v>11.576201987922788</c:v>
                </c:pt>
                <c:pt idx="26">
                  <c:v>12.365818820762845</c:v>
                </c:pt>
                <c:pt idx="27">
                  <c:v>11.594543495449038</c:v>
                </c:pt>
                <c:pt idx="28">
                  <c:v>12.262093506201703</c:v>
                </c:pt>
                <c:pt idx="29">
                  <c:v>11.456084954921963</c:v>
                </c:pt>
                <c:pt idx="30">
                  <c:v>12.261333962892152</c:v>
                </c:pt>
                <c:pt idx="31">
                  <c:v>11.396369904331918</c:v>
                </c:pt>
                <c:pt idx="32">
                  <c:v>12.007356082596958</c:v>
                </c:pt>
                <c:pt idx="33">
                  <c:v>11.263679034998201</c:v>
                </c:pt>
                <c:pt idx="34">
                  <c:v>11.95139041400588</c:v>
                </c:pt>
                <c:pt idx="35">
                  <c:v>11.133831212376581</c:v>
                </c:pt>
                <c:pt idx="36">
                  <c:v>11.62534433827034</c:v>
                </c:pt>
                <c:pt idx="37">
                  <c:v>11.083664698542977</c:v>
                </c:pt>
                <c:pt idx="38">
                  <c:v>11.445208784631193</c:v>
                </c:pt>
                <c:pt idx="39">
                  <c:v>10.731192242557091</c:v>
                </c:pt>
                <c:pt idx="40">
                  <c:v>11.258516866631814</c:v>
                </c:pt>
                <c:pt idx="41" formatCode="0.00">
                  <c:v>10.607888068911391</c:v>
                </c:pt>
                <c:pt idx="42" formatCode="0.00">
                  <c:v>10.894057763797138</c:v>
                </c:pt>
                <c:pt idx="43" formatCode="0.00">
                  <c:v>10.225793632662583</c:v>
                </c:pt>
                <c:pt idx="44" formatCode="0.00">
                  <c:v>10.583194012901373</c:v>
                </c:pt>
                <c:pt idx="45" formatCode="0.00">
                  <c:v>9.8796896140876793</c:v>
                </c:pt>
                <c:pt idx="46" formatCode="0.00">
                  <c:v>10.029903731829192</c:v>
                </c:pt>
                <c:pt idx="47" formatCode="0.00">
                  <c:v>9.493360896480457</c:v>
                </c:pt>
                <c:pt idx="48" formatCode="0.00">
                  <c:v>9.4726845263934099</c:v>
                </c:pt>
                <c:pt idx="49" formatCode="0.00">
                  <c:v>8.8568431258428379</c:v>
                </c:pt>
                <c:pt idx="50" formatCode="0.00">
                  <c:v>8.8936498160642472</c:v>
                </c:pt>
                <c:pt idx="51" formatCode="0.00">
                  <c:v>8.3147799654946812</c:v>
                </c:pt>
                <c:pt idx="52" formatCode="0.00">
                  <c:v>8.1092398528145662</c:v>
                </c:pt>
                <c:pt idx="53" formatCode="0.00">
                  <c:v>7.5568018628495244</c:v>
                </c:pt>
                <c:pt idx="54" formatCode="0.00">
                  <c:v>7.4489414270390411</c:v>
                </c:pt>
                <c:pt idx="55" formatCode="0.00">
                  <c:v>6.7971116786303964</c:v>
                </c:pt>
                <c:pt idx="56" formatCode="0.00">
                  <c:v>6.574314411595009</c:v>
                </c:pt>
                <c:pt idx="57" formatCode="0.00">
                  <c:v>6.0876283574491206</c:v>
                </c:pt>
                <c:pt idx="58" formatCode="0.00">
                  <c:v>5.8028338217960806</c:v>
                </c:pt>
                <c:pt idx="59" formatCode="0.00">
                  <c:v>5.2957943854314733</c:v>
                </c:pt>
                <c:pt idx="60" formatCode="0.00">
                  <c:v>5.0077175936738278</c:v>
                </c:pt>
                <c:pt idx="61" formatCode="0.00">
                  <c:v>4.5936207492481387</c:v>
                </c:pt>
                <c:pt idx="62" formatCode="0.00">
                  <c:v>4.2608222360706831</c:v>
                </c:pt>
                <c:pt idx="63" formatCode="0.00">
                  <c:v>3.7387457746195563</c:v>
                </c:pt>
                <c:pt idx="64" formatCode="0.00">
                  <c:v>8.187206130154598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8-779B-4A1A-A348-2C76D7694FA9}"/>
            </c:ext>
          </c:extLst>
        </c:ser>
        <c:ser>
          <c:idx val="9"/>
          <c:order val="10"/>
          <c:tx>
            <c:v>3-1100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Nu_LAMINAR!$A$1:$QA$1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Nu_LAMINAR!$A$12:$QA$12</c:f>
              <c:numCache>
                <c:formatCode>0.0</c:formatCode>
                <c:ptCount val="443"/>
                <c:pt idx="0">
                  <c:v>111.9910202007611</c:v>
                </c:pt>
                <c:pt idx="1">
                  <c:v>28.400307191933127</c:v>
                </c:pt>
                <c:pt idx="2">
                  <c:v>18.479234588808801</c:v>
                </c:pt>
                <c:pt idx="3">
                  <c:v>13.687105748846852</c:v>
                </c:pt>
                <c:pt idx="4">
                  <c:v>12.863926229419606</c:v>
                </c:pt>
                <c:pt idx="5">
                  <c:v>11.883572615503292</c:v>
                </c:pt>
                <c:pt idx="6">
                  <c:v>12.183435563481162</c:v>
                </c:pt>
                <c:pt idx="7">
                  <c:v>11.53323643233248</c:v>
                </c:pt>
                <c:pt idx="8">
                  <c:v>11.953143353217401</c:v>
                </c:pt>
                <c:pt idx="9">
                  <c:v>11.28538714766537</c:v>
                </c:pt>
                <c:pt idx="10">
                  <c:v>12.0087891582828</c:v>
                </c:pt>
                <c:pt idx="11">
                  <c:v>11.127117767786775</c:v>
                </c:pt>
                <c:pt idx="12">
                  <c:v>11.860398275754617</c:v>
                </c:pt>
                <c:pt idx="13">
                  <c:v>11.120585021368482</c:v>
                </c:pt>
                <c:pt idx="14">
                  <c:v>11.787140413751551</c:v>
                </c:pt>
                <c:pt idx="15">
                  <c:v>10.912193651158391</c:v>
                </c:pt>
                <c:pt idx="16">
                  <c:v>11.760932372764586</c:v>
                </c:pt>
                <c:pt idx="17">
                  <c:v>10.994079135492116</c:v>
                </c:pt>
                <c:pt idx="18">
                  <c:v>11.544651970596986</c:v>
                </c:pt>
                <c:pt idx="19">
                  <c:v>10.811263627514231</c:v>
                </c:pt>
                <c:pt idx="20">
                  <c:v>11.680264847684569</c:v>
                </c:pt>
                <c:pt idx="21">
                  <c:v>10.780029112917942</c:v>
                </c:pt>
                <c:pt idx="22">
                  <c:v>11.451609132443998</c:v>
                </c:pt>
                <c:pt idx="23">
                  <c:v>10.815339119987176</c:v>
                </c:pt>
                <c:pt idx="24">
                  <c:v>11.40747486880923</c:v>
                </c:pt>
                <c:pt idx="25">
                  <c:v>10.704583212107952</c:v>
                </c:pt>
                <c:pt idx="26">
                  <c:v>11.301067980974411</c:v>
                </c:pt>
                <c:pt idx="27">
                  <c:v>10.648002498062874</c:v>
                </c:pt>
                <c:pt idx="28">
                  <c:v>11.133017536737293</c:v>
                </c:pt>
                <c:pt idx="29">
                  <c:v>10.425374954064393</c:v>
                </c:pt>
                <c:pt idx="30">
                  <c:v>11.016826659344233</c:v>
                </c:pt>
                <c:pt idx="31">
                  <c:v>10.23837315607339</c:v>
                </c:pt>
                <c:pt idx="32">
                  <c:v>10.639750968583206</c:v>
                </c:pt>
                <c:pt idx="33">
                  <c:v>9.9437585261553245</c:v>
                </c:pt>
                <c:pt idx="34">
                  <c:v>10.378571278845136</c:v>
                </c:pt>
                <c:pt idx="35">
                  <c:v>9.5808757133151889</c:v>
                </c:pt>
                <c:pt idx="36">
                  <c:v>9.8135836579190379</c:v>
                </c:pt>
                <c:pt idx="37">
                  <c:v>9.2252914789329026</c:v>
                </c:pt>
                <c:pt idx="38">
                  <c:v>9.2994619900671687</c:v>
                </c:pt>
                <c:pt idx="39">
                  <c:v>8.5399097435899431</c:v>
                </c:pt>
                <c:pt idx="40">
                  <c:v>8.692923130090108</c:v>
                </c:pt>
                <c:pt idx="41" formatCode="0.00">
                  <c:v>7.96537189702667</c:v>
                </c:pt>
                <c:pt idx="42" formatCode="0.00">
                  <c:v>7.8780044528700044</c:v>
                </c:pt>
                <c:pt idx="43" formatCode="0.00">
                  <c:v>7.1357133193018338</c:v>
                </c:pt>
                <c:pt idx="44" formatCode="0.00">
                  <c:v>7.0464067762773794</c:v>
                </c:pt>
                <c:pt idx="45" formatCode="0.00">
                  <c:v>6.2951232415831582</c:v>
                </c:pt>
                <c:pt idx="46" formatCode="0.00">
                  <c:v>6.0554946669364416</c:v>
                </c:pt>
                <c:pt idx="47" formatCode="0.00">
                  <c:v>5.4456417059037916</c:v>
                </c:pt>
                <c:pt idx="48" formatCode="0.00">
                  <c:v>5.1030855189434554</c:v>
                </c:pt>
                <c:pt idx="49" formatCode="0.00">
                  <c:v>4.5087117969154633</c:v>
                </c:pt>
                <c:pt idx="50" formatCode="0.00">
                  <c:v>4.2077334789656495</c:v>
                </c:pt>
                <c:pt idx="51" formatCode="0.00">
                  <c:v>3.7055657305881518</c:v>
                </c:pt>
                <c:pt idx="52" formatCode="0.00">
                  <c:v>3.3216616074582865</c:v>
                </c:pt>
                <c:pt idx="53" formatCode="0.00">
                  <c:v>2.9019877787995023</c:v>
                </c:pt>
                <c:pt idx="54" formatCode="0.00">
                  <c:v>2.5996192597586703</c:v>
                </c:pt>
                <c:pt idx="55" formatCode="0.00">
                  <c:v>2.2299326487756512</c:v>
                </c:pt>
                <c:pt idx="56" formatCode="0.00">
                  <c:v>1.9565883722058055</c:v>
                </c:pt>
                <c:pt idx="57" formatCode="0.00">
                  <c:v>1.7210794858073868</c:v>
                </c:pt>
                <c:pt idx="58" formatCode="0.00">
                  <c:v>1.4716766675099651</c:v>
                </c:pt>
                <c:pt idx="59" formatCode="0.00">
                  <c:v>1.2910421013015767</c:v>
                </c:pt>
                <c:pt idx="60" formatCode="0.00">
                  <c:v>1.0808169523311542</c:v>
                </c:pt>
                <c:pt idx="61" formatCode="0.00">
                  <c:v>0.98013639140026076</c:v>
                </c:pt>
                <c:pt idx="62" formatCode="0.00">
                  <c:v>0.82643916722136168</c:v>
                </c:pt>
                <c:pt idx="63" formatCode="0.00">
                  <c:v>0.54705423300352407</c:v>
                </c:pt>
                <c:pt idx="64" formatCode="0.00">
                  <c:v>-2.9914503710870064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9-779B-4A1A-A348-2C76D7694FA9}"/>
            </c:ext>
          </c:extLst>
        </c:ser>
        <c:ser>
          <c:idx val="10"/>
          <c:order val="11"/>
          <c:tx>
            <c:v>3-1500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Nu_LAMINAR!$A$1:$QA$1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Nu_LAMINAR!$A$13:$QA$13</c:f>
              <c:numCache>
                <c:formatCode>0.0</c:formatCode>
                <c:ptCount val="443"/>
                <c:pt idx="0">
                  <c:v>112.18543439562684</c:v>
                </c:pt>
                <c:pt idx="1">
                  <c:v>27.139400060395594</c:v>
                </c:pt>
                <c:pt idx="2">
                  <c:v>17.22356342995861</c:v>
                </c:pt>
                <c:pt idx="3">
                  <c:v>13.034669866789946</c:v>
                </c:pt>
                <c:pt idx="4">
                  <c:v>12.259658778432401</c:v>
                </c:pt>
                <c:pt idx="5">
                  <c:v>11.408198643602562</c:v>
                </c:pt>
                <c:pt idx="6">
                  <c:v>11.623575642224511</c:v>
                </c:pt>
                <c:pt idx="7">
                  <c:v>11.061665586121523</c:v>
                </c:pt>
                <c:pt idx="8">
                  <c:v>11.396086684478071</c:v>
                </c:pt>
                <c:pt idx="9">
                  <c:v>10.836789090638863</c:v>
                </c:pt>
                <c:pt idx="10">
                  <c:v>11.44961001861568</c:v>
                </c:pt>
                <c:pt idx="11">
                  <c:v>10.700464895961851</c:v>
                </c:pt>
                <c:pt idx="12">
                  <c:v>11.300307605694073</c:v>
                </c:pt>
                <c:pt idx="13">
                  <c:v>10.706344916816768</c:v>
                </c:pt>
                <c:pt idx="14">
                  <c:v>11.227634623948132</c:v>
                </c:pt>
                <c:pt idx="15">
                  <c:v>10.513073684995675</c:v>
                </c:pt>
                <c:pt idx="16">
                  <c:v>11.185243598488402</c:v>
                </c:pt>
                <c:pt idx="17">
                  <c:v>10.579197746492889</c:v>
                </c:pt>
                <c:pt idx="18">
                  <c:v>10.953059993690294</c:v>
                </c:pt>
                <c:pt idx="19">
                  <c:v>10.372019377223603</c:v>
                </c:pt>
                <c:pt idx="20">
                  <c:v>11.03878383973367</c:v>
                </c:pt>
                <c:pt idx="21">
                  <c:v>10.283862872305754</c:v>
                </c:pt>
                <c:pt idx="22">
                  <c:v>10.75221974568292</c:v>
                </c:pt>
                <c:pt idx="23">
                  <c:v>10.228657534956396</c:v>
                </c:pt>
                <c:pt idx="24">
                  <c:v>10.59706169202639</c:v>
                </c:pt>
                <c:pt idx="25">
                  <c:v>9.9904414819264744</c:v>
                </c:pt>
                <c:pt idx="26">
                  <c:v>10.324165032546594</c:v>
                </c:pt>
                <c:pt idx="27">
                  <c:v>9.7334692305916697</c:v>
                </c:pt>
                <c:pt idx="28">
                  <c:v>9.9222096665891293</c:v>
                </c:pt>
                <c:pt idx="29">
                  <c:v>9.2442771410852522</c:v>
                </c:pt>
                <c:pt idx="30">
                  <c:v>9.4641705086476762</c:v>
                </c:pt>
                <c:pt idx="31">
                  <c:v>8.6868904701419716</c:v>
                </c:pt>
                <c:pt idx="32">
                  <c:v>8.6751500299826301</c:v>
                </c:pt>
                <c:pt idx="33">
                  <c:v>7.9338474954046294</c:v>
                </c:pt>
                <c:pt idx="34">
                  <c:v>7.8689377683000483</c:v>
                </c:pt>
                <c:pt idx="35">
                  <c:v>7.0276770561959507</c:v>
                </c:pt>
                <c:pt idx="36">
                  <c:v>6.7586392858741737</c:v>
                </c:pt>
                <c:pt idx="37">
                  <c:v>6.0829815800452476</c:v>
                </c:pt>
                <c:pt idx="38">
                  <c:v>5.679582593223679</c:v>
                </c:pt>
                <c:pt idx="39">
                  <c:v>4.9494062574383628</c:v>
                </c:pt>
                <c:pt idx="40">
                  <c:v>4.6030021476681977</c:v>
                </c:pt>
                <c:pt idx="41" formatCode="0.00">
                  <c:v>3.9701618420870695</c:v>
                </c:pt>
                <c:pt idx="42" formatCode="0.00">
                  <c:v>3.5174477134276434</c:v>
                </c:pt>
                <c:pt idx="43" formatCode="0.00">
                  <c:v>2.9846376012454789</c:v>
                </c:pt>
                <c:pt idx="44" formatCode="0.00">
                  <c:v>2.6105348430304542</c:v>
                </c:pt>
                <c:pt idx="45" formatCode="0.00">
                  <c:v>2.1946839985330588</c:v>
                </c:pt>
                <c:pt idx="46" formatCode="0.00">
                  <c:v>1.8562321879892976</c:v>
                </c:pt>
                <c:pt idx="47" formatCode="0.00">
                  <c:v>1.5900186719436475</c:v>
                </c:pt>
                <c:pt idx="48" formatCode="0.00">
                  <c:v>1.2961946047096902</c:v>
                </c:pt>
                <c:pt idx="49" formatCode="0.00">
                  <c:v>1.1223161960118244</c:v>
                </c:pt>
                <c:pt idx="50" formatCode="0.00">
                  <c:v>0.89863268100737514</c:v>
                </c:pt>
                <c:pt idx="51" formatCode="0.00">
                  <c:v>0.80799815869492742</c:v>
                </c:pt>
                <c:pt idx="52" formatCode="0.00">
                  <c:v>0.61115685993277935</c:v>
                </c:pt>
                <c:pt idx="53" formatCode="0.00">
                  <c:v>0.572775833764819</c:v>
                </c:pt>
                <c:pt idx="54" formatCode="0.00">
                  <c:v>0.41812851113110622</c:v>
                </c:pt>
                <c:pt idx="55" formatCode="0.00">
                  <c:v>0.4152568087416495</c:v>
                </c:pt>
                <c:pt idx="56" formatCode="0.00">
                  <c:v>0.29064881938227732</c:v>
                </c:pt>
                <c:pt idx="57" formatCode="0.00">
                  <c:v>0.31668532342072181</c:v>
                </c:pt>
                <c:pt idx="58" formatCode="0.00">
                  <c:v>0.19420576848978513</c:v>
                </c:pt>
                <c:pt idx="59" formatCode="0.00">
                  <c:v>0.23637354807175961</c:v>
                </c:pt>
                <c:pt idx="60" formatCode="0.00">
                  <c:v>0.12235223676785523</c:v>
                </c:pt>
                <c:pt idx="61" formatCode="0.00">
                  <c:v>0.18660322052674266</c:v>
                </c:pt>
                <c:pt idx="62" formatCode="0.00">
                  <c:v>0.12708165857179807</c:v>
                </c:pt>
                <c:pt idx="63" formatCode="0.00">
                  <c:v>-8.3282777835848601E-2</c:v>
                </c:pt>
                <c:pt idx="64" formatCode="0.00">
                  <c:v>-6.0256119488940456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A-779B-4A1A-A348-2C76D7694FA9}"/>
            </c:ext>
          </c:extLst>
        </c:ser>
        <c:ser>
          <c:idx val="11"/>
          <c:order val="12"/>
          <c:tx>
            <c:v>4-700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Nu_LAMINAR!$A$1:$TC$1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Nu_LAMINAR!$A$14:$TC$14</c:f>
              <c:numCache>
                <c:formatCode>0.0</c:formatCode>
                <c:ptCount val="523"/>
                <c:pt idx="0">
                  <c:v>128.47150919078825</c:v>
                </c:pt>
                <c:pt idx="1">
                  <c:v>35.223790091612962</c:v>
                </c:pt>
                <c:pt idx="2">
                  <c:v>24.501141101439323</c:v>
                </c:pt>
                <c:pt idx="3">
                  <c:v>17.667426485276465</c:v>
                </c:pt>
                <c:pt idx="4">
                  <c:v>16.40865016865818</c:v>
                </c:pt>
                <c:pt idx="5">
                  <c:v>15.008175106509537</c:v>
                </c:pt>
                <c:pt idx="6">
                  <c:v>15.291934314986182</c:v>
                </c:pt>
                <c:pt idx="7">
                  <c:v>14.343375425969121</c:v>
                </c:pt>
                <c:pt idx="8">
                  <c:v>14.836394660535689</c:v>
                </c:pt>
                <c:pt idx="9">
                  <c:v>13.916601012445252</c:v>
                </c:pt>
                <c:pt idx="10">
                  <c:v>14.831439281067256</c:v>
                </c:pt>
                <c:pt idx="11">
                  <c:v>13.679212414985033</c:v>
                </c:pt>
                <c:pt idx="12">
                  <c:v>14.643674664029449</c:v>
                </c:pt>
                <c:pt idx="13">
                  <c:v>13.66373689963733</c:v>
                </c:pt>
                <c:pt idx="14">
                  <c:v>14.550781456401834</c:v>
                </c:pt>
                <c:pt idx="15">
                  <c:v>13.388069277476619</c:v>
                </c:pt>
                <c:pt idx="16">
                  <c:v>14.549480234511734</c:v>
                </c:pt>
                <c:pt idx="17">
                  <c:v>13.492044573548144</c:v>
                </c:pt>
                <c:pt idx="18">
                  <c:v>14.273579019262488</c:v>
                </c:pt>
                <c:pt idx="19">
                  <c:v>13.285189275928426</c:v>
                </c:pt>
                <c:pt idx="20">
                  <c:v>14.402691936830159</c:v>
                </c:pt>
                <c:pt idx="21">
                  <c:v>13.257385159272557</c:v>
                </c:pt>
                <c:pt idx="22">
                  <c:v>14.108424130237427</c:v>
                </c:pt>
                <c:pt idx="23">
                  <c:v>13.343796392659042</c:v>
                </c:pt>
                <c:pt idx="24">
                  <c:v>14.076539673656454</c:v>
                </c:pt>
                <c:pt idx="25">
                  <c:v>13.271799745924765</c:v>
                </c:pt>
                <c:pt idx="26">
                  <c:v>14.004360217832559</c:v>
                </c:pt>
                <c:pt idx="27">
                  <c:v>13.321507035075875</c:v>
                </c:pt>
                <c:pt idx="28">
                  <c:v>13.872512349466923</c:v>
                </c:pt>
                <c:pt idx="29">
                  <c:v>13.198196172565153</c:v>
                </c:pt>
                <c:pt idx="30">
                  <c:v>13.875535554703335</c:v>
                </c:pt>
                <c:pt idx="31">
                  <c:v>13.160578160813031</c:v>
                </c:pt>
                <c:pt idx="32">
                  <c:v>13.590485527817661</c:v>
                </c:pt>
                <c:pt idx="33">
                  <c:v>13.034969543653428</c:v>
                </c:pt>
                <c:pt idx="34">
                  <c:v>13.542066205233379</c:v>
                </c:pt>
                <c:pt idx="35">
                  <c:v>12.945172162524582</c:v>
                </c:pt>
                <c:pt idx="36">
                  <c:v>13.202605676385595</c:v>
                </c:pt>
                <c:pt idx="37">
                  <c:v>12.949703426007535</c:v>
                </c:pt>
                <c:pt idx="38">
                  <c:v>13.0339542198078</c:v>
                </c:pt>
                <c:pt idx="39">
                  <c:v>12.619303344329522</c:v>
                </c:pt>
                <c:pt idx="40">
                  <c:v>12.893240817907984</c:v>
                </c:pt>
                <c:pt idx="41" formatCode="0.00">
                  <c:v>12.590951308881756</c:v>
                </c:pt>
                <c:pt idx="42" formatCode="0.00">
                  <c:v>12.570397371593277</c:v>
                </c:pt>
                <c:pt idx="43" formatCode="0.00">
                  <c:v>12.26292659193467</c:v>
                </c:pt>
                <c:pt idx="44" formatCode="0.00">
                  <c:v>12.359802203681735</c:v>
                </c:pt>
                <c:pt idx="45" formatCode="0.00">
                  <c:v>12.023011799673558</c:v>
                </c:pt>
                <c:pt idx="46" formatCode="0.00">
                  <c:v>11.884757968454426</c:v>
                </c:pt>
                <c:pt idx="47" formatCode="0.00">
                  <c:v>11.775126575513262</c:v>
                </c:pt>
                <c:pt idx="48" formatCode="0.00">
                  <c:v>11.453979656735152</c:v>
                </c:pt>
                <c:pt idx="49" formatCode="0.00">
                  <c:v>11.253387139144099</c:v>
                </c:pt>
                <c:pt idx="50" formatCode="0.00">
                  <c:v>11.019818695346647</c:v>
                </c:pt>
                <c:pt idx="51" formatCode="0.00">
                  <c:v>10.88751037975171</c:v>
                </c:pt>
                <c:pt idx="52" formatCode="0.00">
                  <c:v>10.372679328249529</c:v>
                </c:pt>
                <c:pt idx="53" formatCode="0.00">
                  <c:v>10.253245460767271</c:v>
                </c:pt>
                <c:pt idx="54" formatCode="0.00">
                  <c:v>9.8961975481090629</c:v>
                </c:pt>
                <c:pt idx="55" formatCode="0.00">
                  <c:v>9.6279449589951636</c:v>
                </c:pt>
                <c:pt idx="56" formatCode="0.00">
                  <c:v>9.1463883067520193</c:v>
                </c:pt>
                <c:pt idx="57" formatCode="0.00">
                  <c:v>9.0340562506555138</c:v>
                </c:pt>
                <c:pt idx="58" formatCode="0.00">
                  <c:v>8.4827967498668997</c:v>
                </c:pt>
                <c:pt idx="59" formatCode="0.00">
                  <c:v>8.2975799133361576</c:v>
                </c:pt>
                <c:pt idx="60" formatCode="0.00">
                  <c:v>7.7593164652338835</c:v>
                </c:pt>
                <c:pt idx="61" formatCode="0.00">
                  <c:v>7.6295811095971491</c:v>
                </c:pt>
                <c:pt idx="62" formatCode="0.00">
                  <c:v>7.0412233782663396</c:v>
                </c:pt>
                <c:pt idx="63" formatCode="0.00">
                  <c:v>6.661240054549844</c:v>
                </c:pt>
                <c:pt idx="64" formatCode="0.00">
                  <c:v>16.157475939471116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B-779B-4A1A-A348-2C76D7694FA9}"/>
            </c:ext>
          </c:extLst>
        </c:ser>
        <c:ser>
          <c:idx val="12"/>
          <c:order val="13"/>
          <c:tx>
            <c:v>4-1100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Nu_LAMINAR!$A$1:$TC$1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Nu_LAMINAR!$A$15:$TC$15</c:f>
              <c:numCache>
                <c:formatCode>0.0</c:formatCode>
                <c:ptCount val="523"/>
                <c:pt idx="0">
                  <c:v>131.00532203862429</c:v>
                </c:pt>
                <c:pt idx="1">
                  <c:v>33.530557107043322</c:v>
                </c:pt>
                <c:pt idx="2">
                  <c:v>22.08167747671056</c:v>
                </c:pt>
                <c:pt idx="3">
                  <c:v>15.887607010733417</c:v>
                </c:pt>
                <c:pt idx="4">
                  <c:v>14.627776182368805</c:v>
                </c:pt>
                <c:pt idx="5">
                  <c:v>13.398041470156443</c:v>
                </c:pt>
                <c:pt idx="6">
                  <c:v>13.636749651602202</c:v>
                </c:pt>
                <c:pt idx="7">
                  <c:v>12.809576978504309</c:v>
                </c:pt>
                <c:pt idx="8">
                  <c:v>13.26177777954784</c:v>
                </c:pt>
                <c:pt idx="9">
                  <c:v>12.436728808684194</c:v>
                </c:pt>
                <c:pt idx="10">
                  <c:v>13.280256432660353</c:v>
                </c:pt>
                <c:pt idx="11">
                  <c:v>12.21165407642116</c:v>
                </c:pt>
                <c:pt idx="12">
                  <c:v>13.113951822003497</c:v>
                </c:pt>
                <c:pt idx="13">
                  <c:v>12.17759452137107</c:v>
                </c:pt>
                <c:pt idx="14">
                  <c:v>13.024028088963203</c:v>
                </c:pt>
                <c:pt idx="15">
                  <c:v>11.911283458849315</c:v>
                </c:pt>
                <c:pt idx="16">
                  <c:v>12.993233646281553</c:v>
                </c:pt>
                <c:pt idx="17">
                  <c:v>11.972444497804126</c:v>
                </c:pt>
                <c:pt idx="18">
                  <c:v>12.7253627850891</c:v>
                </c:pt>
                <c:pt idx="19">
                  <c:v>11.74929945828967</c:v>
                </c:pt>
                <c:pt idx="20">
                  <c:v>12.840210004108719</c:v>
                </c:pt>
                <c:pt idx="21">
                  <c:v>11.702084658023994</c:v>
                </c:pt>
                <c:pt idx="22">
                  <c:v>12.570960011649818</c:v>
                </c:pt>
                <c:pt idx="23">
                  <c:v>11.745851812662405</c:v>
                </c:pt>
                <c:pt idx="24">
                  <c:v>12.527338216207808</c:v>
                </c:pt>
                <c:pt idx="25">
                  <c:v>11.641666938210873</c:v>
                </c:pt>
                <c:pt idx="26">
                  <c:v>12.434992804080997</c:v>
                </c:pt>
                <c:pt idx="27">
                  <c:v>11.626592594628431</c:v>
                </c:pt>
                <c:pt idx="28">
                  <c:v>12.286740456421102</c:v>
                </c:pt>
                <c:pt idx="29">
                  <c:v>11.447577636057835</c:v>
                </c:pt>
                <c:pt idx="30">
                  <c:v>12.234887908449224</c:v>
                </c:pt>
                <c:pt idx="31">
                  <c:v>11.336644540182901</c:v>
                </c:pt>
                <c:pt idx="32">
                  <c:v>11.917117783476682</c:v>
                </c:pt>
                <c:pt idx="33">
                  <c:v>11.140390997438372</c:v>
                </c:pt>
                <c:pt idx="34">
                  <c:v>11.784269823457791</c:v>
                </c:pt>
                <c:pt idx="35">
                  <c:v>10.935430426957391</c:v>
                </c:pt>
                <c:pt idx="36">
                  <c:v>11.368431384838507</c:v>
                </c:pt>
                <c:pt idx="37">
                  <c:v>10.78726795540889</c:v>
                </c:pt>
                <c:pt idx="38">
                  <c:v>11.075289266936977</c:v>
                </c:pt>
                <c:pt idx="39">
                  <c:v>10.327717675835773</c:v>
                </c:pt>
                <c:pt idx="40">
                  <c:v>10.76171083643932</c:v>
                </c:pt>
                <c:pt idx="41" formatCode="0.00">
                  <c:v>10.075249937606314</c:v>
                </c:pt>
                <c:pt idx="42" formatCode="0.00">
                  <c:v>10.25683282781036</c:v>
                </c:pt>
                <c:pt idx="43" formatCode="0.00">
                  <c:v>9.5522043689043077</c:v>
                </c:pt>
                <c:pt idx="44" formatCode="0.00">
                  <c:v>9.7833414832153256</c:v>
                </c:pt>
                <c:pt idx="45" formatCode="0.00">
                  <c:v>9.0510895024886828</c:v>
                </c:pt>
                <c:pt idx="46" formatCode="0.00">
                  <c:v>9.0825026218781932</c:v>
                </c:pt>
                <c:pt idx="47" formatCode="0.00">
                  <c:v>8.5091942702824959</c:v>
                </c:pt>
                <c:pt idx="48" formatCode="0.00">
                  <c:v>8.3715354687097445</c:v>
                </c:pt>
                <c:pt idx="49" formatCode="0.00">
                  <c:v>7.7368895222353453</c:v>
                </c:pt>
                <c:pt idx="50" formatCode="0.00">
                  <c:v>7.6520546617196867</c:v>
                </c:pt>
                <c:pt idx="51" formatCode="0.00">
                  <c:v>7.0695499048818249</c:v>
                </c:pt>
                <c:pt idx="52" formatCode="0.00">
                  <c:v>6.7838111053935721</c:v>
                </c:pt>
                <c:pt idx="53" formatCode="0.00">
                  <c:v>6.2423255101598789</c:v>
                </c:pt>
                <c:pt idx="54" formatCode="0.00">
                  <c:v>6.0510548730160263</c:v>
                </c:pt>
                <c:pt idx="55" formatCode="0.00">
                  <c:v>5.4588385563658557</c:v>
                </c:pt>
                <c:pt idx="56" formatCode="0.00">
                  <c:v>5.1932111073386427</c:v>
                </c:pt>
                <c:pt idx="57" formatCode="0.00">
                  <c:v>4.752689730842123</c:v>
                </c:pt>
                <c:pt idx="58" formatCode="0.00">
                  <c:v>4.4448200605069328</c:v>
                </c:pt>
                <c:pt idx="59" formatCode="0.00">
                  <c:v>4.018192841130265</c:v>
                </c:pt>
                <c:pt idx="60" formatCode="0.00">
                  <c:v>3.7266754271722595</c:v>
                </c:pt>
                <c:pt idx="61" formatCode="0.00">
                  <c:v>3.3904891612518795</c:v>
                </c:pt>
                <c:pt idx="62" formatCode="0.00">
                  <c:v>3.0989081912246812</c:v>
                </c:pt>
                <c:pt idx="63" formatCode="0.00">
                  <c:v>2.6226562771344932</c:v>
                </c:pt>
                <c:pt idx="64" formatCode="0.00">
                  <c:v>4.3736155968040098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C-779B-4A1A-A348-2C76D7694FA9}"/>
            </c:ext>
          </c:extLst>
        </c:ser>
        <c:ser>
          <c:idx val="13"/>
          <c:order val="14"/>
          <c:tx>
            <c:v>4-1500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Nu_LAMINAR!$A$1:$TC$1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Nu_LAMINAR!$A$16:$TC$16</c:f>
              <c:numCache>
                <c:formatCode>0.0</c:formatCode>
                <c:ptCount val="523"/>
                <c:pt idx="0">
                  <c:v>132.55173818428514</c:v>
                </c:pt>
                <c:pt idx="1">
                  <c:v>32.282879834529666</c:v>
                </c:pt>
                <c:pt idx="2">
                  <c:v>20.602078132913249</c:v>
                </c:pt>
                <c:pt idx="3">
                  <c:v>14.992827478821354</c:v>
                </c:pt>
                <c:pt idx="4">
                  <c:v>13.803006140356711</c:v>
                </c:pt>
                <c:pt idx="5">
                  <c:v>12.686552144645345</c:v>
                </c:pt>
                <c:pt idx="6">
                  <c:v>12.859412962387344</c:v>
                </c:pt>
                <c:pt idx="7">
                  <c:v>12.103480341853935</c:v>
                </c:pt>
                <c:pt idx="8">
                  <c:v>12.46640579098235</c:v>
                </c:pt>
                <c:pt idx="9">
                  <c:v>11.708899901085152</c:v>
                </c:pt>
                <c:pt idx="10">
                  <c:v>12.445675577557594</c:v>
                </c:pt>
                <c:pt idx="11">
                  <c:v>11.475496834036074</c:v>
                </c:pt>
                <c:pt idx="12">
                  <c:v>12.261175764080459</c:v>
                </c:pt>
                <c:pt idx="13">
                  <c:v>11.431443717365221</c:v>
                </c:pt>
                <c:pt idx="14">
                  <c:v>12.16082774397473</c:v>
                </c:pt>
                <c:pt idx="15">
                  <c:v>11.185496647169749</c:v>
                </c:pt>
                <c:pt idx="16">
                  <c:v>12.109946586169343</c:v>
                </c:pt>
                <c:pt idx="17">
                  <c:v>11.237762492948482</c:v>
                </c:pt>
                <c:pt idx="18">
                  <c:v>11.848796366909308</c:v>
                </c:pt>
                <c:pt idx="19">
                  <c:v>11.015933664256282</c:v>
                </c:pt>
                <c:pt idx="20">
                  <c:v>11.945865210882353</c:v>
                </c:pt>
                <c:pt idx="21">
                  <c:v>10.949937168725798</c:v>
                </c:pt>
                <c:pt idx="22">
                  <c:v>11.668273430191634</c:v>
                </c:pt>
                <c:pt idx="23">
                  <c:v>10.94838949916188</c:v>
                </c:pt>
                <c:pt idx="24">
                  <c:v>11.577218435417072</c:v>
                </c:pt>
                <c:pt idx="25">
                  <c:v>10.793197871924663</c:v>
                </c:pt>
                <c:pt idx="26">
                  <c:v>11.419171119331638</c:v>
                </c:pt>
                <c:pt idx="27">
                  <c:v>10.688462142133607</c:v>
                </c:pt>
                <c:pt idx="28">
                  <c:v>11.187809425148949</c:v>
                </c:pt>
                <c:pt idx="29">
                  <c:v>10.406451011881785</c:v>
                </c:pt>
                <c:pt idx="30">
                  <c:v>10.999455764813275</c:v>
                </c:pt>
                <c:pt idx="31">
                  <c:v>10.14990212157821</c:v>
                </c:pt>
                <c:pt idx="32">
                  <c:v>10.535727391912429</c:v>
                </c:pt>
                <c:pt idx="33">
                  <c:v>9.7740326726704687</c:v>
                </c:pt>
                <c:pt idx="34">
                  <c:v>10.177891359868076</c:v>
                </c:pt>
                <c:pt idx="35">
                  <c:v>9.3250256708523889</c:v>
                </c:pt>
                <c:pt idx="36">
                  <c:v>9.5148011041417835</c:v>
                </c:pt>
                <c:pt idx="37">
                  <c:v>8.8719950124901636</c:v>
                </c:pt>
                <c:pt idx="38">
                  <c:v>8.8970375111901294</c:v>
                </c:pt>
                <c:pt idx="39">
                  <c:v>8.1059409365975021</c:v>
                </c:pt>
                <c:pt idx="40">
                  <c:v>8.2007044680278316</c:v>
                </c:pt>
                <c:pt idx="41" formatCode="0.00">
                  <c:v>7.4579828102759071</c:v>
                </c:pt>
                <c:pt idx="42" formatCode="0.00">
                  <c:v>7.3254316887782807</c:v>
                </c:pt>
                <c:pt idx="43" formatCode="0.00">
                  <c:v>6.5912601082908733</c:v>
                </c:pt>
                <c:pt idx="44" formatCode="0.00">
                  <c:v>6.4684201501680532</c:v>
                </c:pt>
                <c:pt idx="45" formatCode="0.00">
                  <c:v>5.7555626031069336</c:v>
                </c:pt>
                <c:pt idx="46" formatCode="0.00">
                  <c:v>5.5063825366222314</c:v>
                </c:pt>
                <c:pt idx="47" formatCode="0.00">
                  <c:v>4.9392142536309853</c:v>
                </c:pt>
                <c:pt idx="48" formatCode="0.00">
                  <c:v>4.5908154340011347</c:v>
                </c:pt>
                <c:pt idx="49" formatCode="0.00">
                  <c:v>4.0542045068881745</c:v>
                </c:pt>
                <c:pt idx="50" formatCode="0.00">
                  <c:v>3.7530693387011502</c:v>
                </c:pt>
                <c:pt idx="51" formatCode="0.00">
                  <c:v>3.3044752318982122</c:v>
                </c:pt>
                <c:pt idx="52" formatCode="0.00">
                  <c:v>2.9420216158051749</c:v>
                </c:pt>
                <c:pt idx="53" formatCode="0.00">
                  <c:v>2.5864314027820003</c:v>
                </c:pt>
                <c:pt idx="54" formatCode="0.00">
                  <c:v>2.3116498632234173</c:v>
                </c:pt>
                <c:pt idx="55" formatCode="0.00">
                  <c:v>2.0084739194018475</c:v>
                </c:pt>
                <c:pt idx="56" formatCode="0.00">
                  <c:v>1.7655184644667568</c:v>
                </c:pt>
                <c:pt idx="57" formatCode="0.00">
                  <c:v>1.578483639695565</c:v>
                </c:pt>
                <c:pt idx="58" formatCode="0.00">
                  <c:v>1.3500985001322732</c:v>
                </c:pt>
                <c:pt idx="59" formatCode="0.00">
                  <c:v>1.2099826007469321</c:v>
                </c:pt>
                <c:pt idx="60" formatCode="0.00">
                  <c:v>1.0150509711018847</c:v>
                </c:pt>
                <c:pt idx="61" formatCode="0.00">
                  <c:v>0.94428196209837589</c:v>
                </c:pt>
                <c:pt idx="62" formatCode="0.00">
                  <c:v>0.80732045770314875</c:v>
                </c:pt>
                <c:pt idx="63" formatCode="0.00">
                  <c:v>0.52110936376323302</c:v>
                </c:pt>
                <c:pt idx="64" formatCode="0.00">
                  <c:v>-3.7476213396930369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D-779B-4A1A-A348-2C76D7694FA9}"/>
            </c:ext>
          </c:extLst>
        </c:ser>
        <c:ser>
          <c:idx val="14"/>
          <c:order val="15"/>
          <c:tx>
            <c:v>5-700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Nu_LAMINAR!$A$1:$WE$1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Nu_LAMINAR!$A$17:$WE$17</c:f>
              <c:numCache>
                <c:formatCode>0.0</c:formatCode>
                <c:ptCount val="603"/>
                <c:pt idx="0">
                  <c:v>144.76305741135559</c:v>
                </c:pt>
                <c:pt idx="1">
                  <c:v>39.966043972607416</c:v>
                </c:pt>
                <c:pt idx="2">
                  <c:v>28.341163375248126</c:v>
                </c:pt>
                <c:pt idx="3">
                  <c:v>20.724266195228648</c:v>
                </c:pt>
                <c:pt idx="4">
                  <c:v>19.221924016095972</c:v>
                </c:pt>
                <c:pt idx="5">
                  <c:v>17.749497002636829</c:v>
                </c:pt>
                <c:pt idx="6">
                  <c:v>17.872642629510022</c:v>
                </c:pt>
                <c:pt idx="7">
                  <c:v>16.930307563313175</c:v>
                </c:pt>
                <c:pt idx="8">
                  <c:v>17.252256045690189</c:v>
                </c:pt>
                <c:pt idx="9">
                  <c:v>16.399494792992712</c:v>
                </c:pt>
                <c:pt idx="10">
                  <c:v>17.167970205935553</c:v>
                </c:pt>
                <c:pt idx="11">
                  <c:v>16.091090041430309</c:v>
                </c:pt>
                <c:pt idx="12">
                  <c:v>16.878344872567123</c:v>
                </c:pt>
                <c:pt idx="13">
                  <c:v>16.038973912250594</c:v>
                </c:pt>
                <c:pt idx="14">
                  <c:v>16.732332937841822</c:v>
                </c:pt>
                <c:pt idx="15">
                  <c:v>15.712377927874563</c:v>
                </c:pt>
                <c:pt idx="16">
                  <c:v>16.722659793298355</c:v>
                </c:pt>
                <c:pt idx="17">
                  <c:v>15.833066513282958</c:v>
                </c:pt>
                <c:pt idx="18">
                  <c:v>16.399523673655537</c:v>
                </c:pt>
                <c:pt idx="19">
                  <c:v>15.618470254969496</c:v>
                </c:pt>
                <c:pt idx="20">
                  <c:v>16.52463114046969</c:v>
                </c:pt>
                <c:pt idx="21">
                  <c:v>15.606640030691853</c:v>
                </c:pt>
                <c:pt idx="22">
                  <c:v>16.187408634062159</c:v>
                </c:pt>
                <c:pt idx="23">
                  <c:v>15.731034430804129</c:v>
                </c:pt>
                <c:pt idx="24">
                  <c:v>16.142639136427974</c:v>
                </c:pt>
                <c:pt idx="25">
                  <c:v>15.671144993505377</c:v>
                </c:pt>
                <c:pt idx="26">
                  <c:v>16.05900913512788</c:v>
                </c:pt>
                <c:pt idx="27">
                  <c:v>15.757701281424099</c:v>
                </c:pt>
                <c:pt idx="28">
                  <c:v>15.90578864508117</c:v>
                </c:pt>
                <c:pt idx="29">
                  <c:v>15.657725592907363</c:v>
                </c:pt>
                <c:pt idx="30">
                  <c:v>15.90874368579466</c:v>
                </c:pt>
                <c:pt idx="31">
                  <c:v>15.656754634207367</c:v>
                </c:pt>
                <c:pt idx="32">
                  <c:v>15.594815803828716</c:v>
                </c:pt>
                <c:pt idx="33">
                  <c:v>15.518558737594036</c:v>
                </c:pt>
                <c:pt idx="34">
                  <c:v>15.525592160714387</c:v>
                </c:pt>
                <c:pt idx="35">
                  <c:v>15.439814054160713</c:v>
                </c:pt>
                <c:pt idx="36">
                  <c:v>15.136456594218744</c:v>
                </c:pt>
                <c:pt idx="37">
                  <c:v>15.451468936105631</c:v>
                </c:pt>
                <c:pt idx="38">
                  <c:v>14.927652622011587</c:v>
                </c:pt>
                <c:pt idx="39">
                  <c:v>15.075658521299598</c:v>
                </c:pt>
                <c:pt idx="40">
                  <c:v>14.748719852899095</c:v>
                </c:pt>
                <c:pt idx="41" formatCode="0.00">
                  <c:v>15.05051479153609</c:v>
                </c:pt>
                <c:pt idx="42" formatCode="0.00">
                  <c:v>14.373599201030546</c:v>
                </c:pt>
                <c:pt idx="43" formatCode="0.00">
                  <c:v>14.662496054784155</c:v>
                </c:pt>
                <c:pt idx="44" formatCode="0.00">
                  <c:v>14.151780827622098</c:v>
                </c:pt>
                <c:pt idx="45" formatCode="0.00">
                  <c:v>14.381222264073566</c:v>
                </c:pt>
                <c:pt idx="46" formatCode="0.00">
                  <c:v>13.605536954036477</c:v>
                </c:pt>
                <c:pt idx="47" formatCode="0.00">
                  <c:v>14.087709354721474</c:v>
                </c:pt>
                <c:pt idx="48" formatCode="0.00">
                  <c:v>13.137475135029447</c:v>
                </c:pt>
                <c:pt idx="49" formatCode="0.00">
                  <c:v>13.502504446576953</c:v>
                </c:pt>
                <c:pt idx="50" formatCode="0.00">
                  <c:v>12.662971866196665</c:v>
                </c:pt>
                <c:pt idx="51" formatCode="0.00">
                  <c:v>13.115126377873759</c:v>
                </c:pt>
                <c:pt idx="52" formatCode="0.00">
                  <c:v>11.97432471978532</c:v>
                </c:pt>
                <c:pt idx="53" formatCode="0.00">
                  <c:v>12.403574854645658</c:v>
                </c:pt>
                <c:pt idx="54" formatCode="0.00">
                  <c:v>11.46620103722837</c:v>
                </c:pt>
                <c:pt idx="55" formatCode="0.00">
                  <c:v>11.714871574616101</c:v>
                </c:pt>
                <c:pt idx="56" formatCode="0.00">
                  <c:v>10.686105376661011</c:v>
                </c:pt>
                <c:pt idx="57" formatCode="0.00">
                  <c:v>11.051004362940235</c:v>
                </c:pt>
                <c:pt idx="58" formatCode="0.00">
                  <c:v>9.9546369036174678</c:v>
                </c:pt>
                <c:pt idx="59" formatCode="0.00">
                  <c:v>10.239296296567129</c:v>
                </c:pt>
                <c:pt idx="60" formatCode="0.00">
                  <c:v>9.2424294946180545</c:v>
                </c:pt>
                <c:pt idx="61" formatCode="0.00">
                  <c:v>9.5199738745758111</c:v>
                </c:pt>
                <c:pt idx="62" formatCode="0.00">
                  <c:v>8.4506216864157757</c:v>
                </c:pt>
                <c:pt idx="63" formatCode="0.00">
                  <c:v>8.3657282840832163</c:v>
                </c:pt>
                <c:pt idx="64" formatCode="0.00">
                  <c:v>19.250986215696969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E-779B-4A1A-A348-2C76D7694FA9}"/>
            </c:ext>
          </c:extLst>
        </c:ser>
        <c:ser>
          <c:idx val="15"/>
          <c:order val="16"/>
          <c:tx>
            <c:v>5-1100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Nu_LAMINAR!$A$1:$WE$1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  <c:extLst xmlns:c15="http://schemas.microsoft.com/office/drawing/2012/chart"/>
            </c:strRef>
          </c:xVal>
          <c:yVal>
            <c:numRef>
              <c:f>Nu_LAMINAR!$A$18:$WE$18</c:f>
              <c:numCache>
                <c:formatCode>0.0</c:formatCode>
                <c:ptCount val="603"/>
                <c:pt idx="0">
                  <c:v>148.60954660582303</c:v>
                </c:pt>
                <c:pt idx="1">
                  <c:v>38.413750825380482</c:v>
                </c:pt>
                <c:pt idx="2">
                  <c:v>25.687846981632841</c:v>
                </c:pt>
                <c:pt idx="3">
                  <c:v>18.350446224994702</c:v>
                </c:pt>
                <c:pt idx="4">
                  <c:v>16.670242261365718</c:v>
                </c:pt>
                <c:pt idx="5">
                  <c:v>15.296722312288813</c:v>
                </c:pt>
                <c:pt idx="6">
                  <c:v>15.418025314179665</c:v>
                </c:pt>
                <c:pt idx="7">
                  <c:v>14.496746724278594</c:v>
                </c:pt>
                <c:pt idx="8">
                  <c:v>14.895687127185589</c:v>
                </c:pt>
                <c:pt idx="9">
                  <c:v>14.006683499983462</c:v>
                </c:pt>
                <c:pt idx="10">
                  <c:v>14.871181563287594</c:v>
                </c:pt>
                <c:pt idx="11">
                  <c:v>13.729391335929073</c:v>
                </c:pt>
                <c:pt idx="12">
                  <c:v>14.670874240578716</c:v>
                </c:pt>
                <c:pt idx="13">
                  <c:v>13.674361890802604</c:v>
                </c:pt>
                <c:pt idx="14">
                  <c:v>14.556699042999149</c:v>
                </c:pt>
                <c:pt idx="15">
                  <c:v>13.354054104801421</c:v>
                </c:pt>
                <c:pt idx="16">
                  <c:v>14.525696101369784</c:v>
                </c:pt>
                <c:pt idx="17">
                  <c:v>13.413108634414609</c:v>
                </c:pt>
                <c:pt idx="18">
                  <c:v>14.215014510420909</c:v>
                </c:pt>
                <c:pt idx="19">
                  <c:v>13.163090109864251</c:v>
                </c:pt>
                <c:pt idx="20">
                  <c:v>14.296458438963064</c:v>
                </c:pt>
                <c:pt idx="21">
                  <c:v>13.091477328831353</c:v>
                </c:pt>
                <c:pt idx="22">
                  <c:v>13.963393659805467</c:v>
                </c:pt>
                <c:pt idx="23">
                  <c:v>13.131543660358266</c:v>
                </c:pt>
                <c:pt idx="24">
                  <c:v>13.890712694842643</c:v>
                </c:pt>
                <c:pt idx="25">
                  <c:v>13.016394210012185</c:v>
                </c:pt>
                <c:pt idx="26">
                  <c:v>13.776464071057987</c:v>
                </c:pt>
                <c:pt idx="27">
                  <c:v>13.017266381023584</c:v>
                </c:pt>
                <c:pt idx="28">
                  <c:v>13.602962214939961</c:v>
                </c:pt>
                <c:pt idx="29">
                  <c:v>12.845444677626205</c:v>
                </c:pt>
                <c:pt idx="30">
                  <c:v>13.552715081952954</c:v>
                </c:pt>
                <c:pt idx="31">
                  <c:v>12.748413088282479</c:v>
                </c:pt>
                <c:pt idx="32">
                  <c:v>13.21311776016651</c:v>
                </c:pt>
                <c:pt idx="33">
                  <c:v>12.558444214067281</c:v>
                </c:pt>
                <c:pt idx="34">
                  <c:v>13.092008351509335</c:v>
                </c:pt>
                <c:pt idx="35">
                  <c:v>12.386211669062723</c:v>
                </c:pt>
                <c:pt idx="36">
                  <c:v>12.67229540636437</c:v>
                </c:pt>
                <c:pt idx="37">
                  <c:v>12.289418275080308</c:v>
                </c:pt>
                <c:pt idx="38">
                  <c:v>12.40455883668459</c:v>
                </c:pt>
                <c:pt idx="39">
                  <c:v>11.857915459210925</c:v>
                </c:pt>
                <c:pt idx="40">
                  <c:v>12.145824667824424</c:v>
                </c:pt>
                <c:pt idx="41" formatCode="0.00">
                  <c:v>11.691220207797375</c:v>
                </c:pt>
                <c:pt idx="42" formatCode="0.00">
                  <c:v>11.692705632178029</c:v>
                </c:pt>
                <c:pt idx="43" formatCode="0.00">
                  <c:v>11.228249659189824</c:v>
                </c:pt>
                <c:pt idx="44" formatCode="0.00">
                  <c:v>11.324191844530464</c:v>
                </c:pt>
                <c:pt idx="45" formatCode="0.00">
                  <c:v>10.826362886818803</c:v>
                </c:pt>
                <c:pt idx="46" formatCode="0.00">
                  <c:v>10.702444561665924</c:v>
                </c:pt>
                <c:pt idx="47" formatCode="0.00">
                  <c:v>10.401969148879221</c:v>
                </c:pt>
                <c:pt idx="48" formatCode="0.00">
                  <c:v>10.104753606874176</c:v>
                </c:pt>
                <c:pt idx="49" formatCode="0.00">
                  <c:v>9.7210779360594266</c:v>
                </c:pt>
                <c:pt idx="50" formatCode="0.00">
                  <c:v>9.5032196796759631</c:v>
                </c:pt>
                <c:pt idx="51" formatCode="0.00">
                  <c:v>9.1716578995887215</c:v>
                </c:pt>
                <c:pt idx="52" formatCode="0.00">
                  <c:v>8.7137172482302674</c:v>
                </c:pt>
                <c:pt idx="53" formatCode="0.00">
                  <c:v>8.3985039933283918</c:v>
                </c:pt>
                <c:pt idx="54" formatCode="0.00">
                  <c:v>8.078604189955664</c:v>
                </c:pt>
                <c:pt idx="55" formatCode="0.00">
                  <c:v>7.6485952041128797</c:v>
                </c:pt>
                <c:pt idx="56" formatCode="0.00">
                  <c:v>7.2383812775965088</c:v>
                </c:pt>
                <c:pt idx="57" formatCode="0.00">
                  <c:v>6.9579380307547858</c:v>
                </c:pt>
                <c:pt idx="58" formatCode="0.00">
                  <c:v>6.5102981023908484</c:v>
                </c:pt>
                <c:pt idx="59" formatCode="0.00">
                  <c:v>6.1866759077078859</c:v>
                </c:pt>
                <c:pt idx="60" formatCode="0.00">
                  <c:v>5.7637378607731238</c:v>
                </c:pt>
                <c:pt idx="61" formatCode="0.00">
                  <c:v>5.5004018573244631</c:v>
                </c:pt>
                <c:pt idx="62" formatCode="0.00">
                  <c:v>5.0592883361538785</c:v>
                </c:pt>
                <c:pt idx="63" formatCode="0.00">
                  <c:v>4.6004088686212645</c:v>
                </c:pt>
                <c:pt idx="64" formatCode="0.00">
                  <c:v>10.476642759179249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F-779B-4A1A-A348-2C76D7694FA9}"/>
            </c:ext>
          </c:extLst>
        </c:ser>
        <c:ser>
          <c:idx val="16"/>
          <c:order val="17"/>
          <c:tx>
            <c:v>5-1500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strRef>
              <c:f>Nu_LAMINAR!$A$1:$WE$1</c:f>
              <c:strCache>
                <c:ptCount val="2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#¡REF!</c:v>
                </c:pt>
                <c:pt idx="41">
                  <c:v>#¡REF!</c:v>
                </c:pt>
                <c:pt idx="42">
                  <c:v>#¡REF!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</c:strCache>
            </c:strRef>
          </c:xVal>
          <c:yVal>
            <c:numRef>
              <c:f>Nu_LAMINAR!$A$19:$WE$19</c:f>
              <c:numCache>
                <c:formatCode>0.0</c:formatCode>
                <c:ptCount val="603"/>
                <c:pt idx="0">
                  <c:v>151.85480178611903</c:v>
                </c:pt>
                <c:pt idx="1">
                  <c:v>37.354451721125514</c:v>
                </c:pt>
                <c:pt idx="2">
                  <c:v>24.127068370000327</c:v>
                </c:pt>
                <c:pt idx="3">
                  <c:v>17.218990600371299</c:v>
                </c:pt>
                <c:pt idx="4">
                  <c:v>15.583704261459587</c:v>
                </c:pt>
                <c:pt idx="5">
                  <c:v>14.287152554993723</c:v>
                </c:pt>
                <c:pt idx="6">
                  <c:v>14.373683799339567</c:v>
                </c:pt>
                <c:pt idx="7">
                  <c:v>13.488356086849173</c:v>
                </c:pt>
                <c:pt idx="8">
                  <c:v>13.839999015824512</c:v>
                </c:pt>
                <c:pt idx="9">
                  <c:v>12.965762274547812</c:v>
                </c:pt>
                <c:pt idx="10">
                  <c:v>13.754640862173162</c:v>
                </c:pt>
                <c:pt idx="11">
                  <c:v>12.635413210577765</c:v>
                </c:pt>
                <c:pt idx="12">
                  <c:v>13.517114110640742</c:v>
                </c:pt>
                <c:pt idx="13">
                  <c:v>12.539425082734988</c:v>
                </c:pt>
                <c:pt idx="14">
                  <c:v>13.38176881898767</c:v>
                </c:pt>
                <c:pt idx="15">
                  <c:v>12.221201940121075</c:v>
                </c:pt>
                <c:pt idx="16">
                  <c:v>13.318746404151636</c:v>
                </c:pt>
                <c:pt idx="17">
                  <c:v>12.251285904569958</c:v>
                </c:pt>
                <c:pt idx="18">
                  <c:v>13.008733841927734</c:v>
                </c:pt>
                <c:pt idx="19">
                  <c:v>11.992756747282943</c:v>
                </c:pt>
                <c:pt idx="20">
                  <c:v>13.081111730545814</c:v>
                </c:pt>
                <c:pt idx="21">
                  <c:v>11.907648380484012</c:v>
                </c:pt>
                <c:pt idx="22">
                  <c:v>12.759629371512531</c:v>
                </c:pt>
                <c:pt idx="23">
                  <c:v>11.911059186377884</c:v>
                </c:pt>
                <c:pt idx="24">
                  <c:v>12.6650731161112</c:v>
                </c:pt>
                <c:pt idx="25">
                  <c:v>11.760152609807692</c:v>
                </c:pt>
                <c:pt idx="26">
                  <c:v>12.51297827695999</c:v>
                </c:pt>
                <c:pt idx="27">
                  <c:v>11.691736149555778</c:v>
                </c:pt>
                <c:pt idx="28">
                  <c:v>12.297509755359105</c:v>
                </c:pt>
                <c:pt idx="29">
                  <c:v>11.449401709599039</c:v>
                </c:pt>
                <c:pt idx="30">
                  <c:v>12.165309666381191</c:v>
                </c:pt>
                <c:pt idx="31">
                  <c:v>11.26003469721844</c:v>
                </c:pt>
                <c:pt idx="32">
                  <c:v>11.754824567816659</c:v>
                </c:pt>
                <c:pt idx="33">
                  <c:v>10.969967158536688</c:v>
                </c:pt>
                <c:pt idx="34">
                  <c:v>11.510493953643065</c:v>
                </c:pt>
                <c:pt idx="35">
                  <c:v>10.657472318958437</c:v>
                </c:pt>
                <c:pt idx="36">
                  <c:v>10.973043271371496</c:v>
                </c:pt>
                <c:pt idx="37">
                  <c:v>10.377560244809924</c:v>
                </c:pt>
                <c:pt idx="38">
                  <c:v>10.534128374901304</c:v>
                </c:pt>
                <c:pt idx="39">
                  <c:v>9.7784982406706202</c:v>
                </c:pt>
                <c:pt idx="40">
                  <c:v>10.057190804827615</c:v>
                </c:pt>
                <c:pt idx="41" formatCode="0.00">
                  <c:v>9.3640281246854791</c:v>
                </c:pt>
                <c:pt idx="42" formatCode="0.00">
                  <c:v>9.3914914507851393</c:v>
                </c:pt>
                <c:pt idx="43" formatCode="0.00">
                  <c:v>8.6857168833418452</c:v>
                </c:pt>
                <c:pt idx="44" formatCode="0.00">
                  <c:v>8.7509905743822642</c:v>
                </c:pt>
                <c:pt idx="45" formatCode="0.00">
                  <c:v>8.0284751625390349</c:v>
                </c:pt>
                <c:pt idx="46" formatCode="0.00">
                  <c:v>7.9134300091318428</c:v>
                </c:pt>
                <c:pt idx="47" formatCode="0.00">
                  <c:v>7.3452948329386389</c:v>
                </c:pt>
                <c:pt idx="48" formatCode="0.00">
                  <c:v>7.0897035180015235</c:v>
                </c:pt>
                <c:pt idx="49" formatCode="0.00">
                  <c:v>6.4909417681767838</c:v>
                </c:pt>
                <c:pt idx="50" formatCode="0.00">
                  <c:v>6.2995312165309336</c:v>
                </c:pt>
                <c:pt idx="51" formatCode="0.00">
                  <c:v>5.7686529892588174</c:v>
                </c:pt>
                <c:pt idx="52" formatCode="0.00">
                  <c:v>5.4227153607188852</c:v>
                </c:pt>
                <c:pt idx="53" formatCode="0.00">
                  <c:v>4.9448720700666424</c:v>
                </c:pt>
                <c:pt idx="54" formatCode="0.00">
                  <c:v>4.6864025347067511</c:v>
                </c:pt>
                <c:pt idx="55" formatCode="0.00">
                  <c:v>4.1927960953728336</c:v>
                </c:pt>
                <c:pt idx="56" formatCode="0.00">
                  <c:v>3.9066340085415088</c:v>
                </c:pt>
                <c:pt idx="57" formatCode="0.00">
                  <c:v>3.5437209262306411</c:v>
                </c:pt>
                <c:pt idx="58" formatCode="0.00">
                  <c:v>3.2420918848598892</c:v>
                </c:pt>
                <c:pt idx="59" formatCode="0.00">
                  <c:v>2.8992473308032851</c:v>
                </c:pt>
                <c:pt idx="60" formatCode="0.00">
                  <c:v>2.6357117937953496</c:v>
                </c:pt>
                <c:pt idx="61" formatCode="0.00">
                  <c:v>2.3803339497806437</c:v>
                </c:pt>
                <c:pt idx="62" formatCode="0.00">
                  <c:v>2.1635516131907053</c:v>
                </c:pt>
                <c:pt idx="63" formatCode="0.00">
                  <c:v>1.7367053357050639</c:v>
                </c:pt>
                <c:pt idx="64" formatCode="0.00">
                  <c:v>0.5519338535760373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0-779B-4A1A-A348-2C76D7694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4107704"/>
        <c:axId val="352927072"/>
        <c:extLst/>
      </c:scatterChart>
      <c:valAx>
        <c:axId val="324107704"/>
        <c:scaling>
          <c:orientation val="minMax"/>
          <c:max val="70"/>
          <c:min val="0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927072"/>
        <c:crosses val="autoZero"/>
        <c:crossBetween val="midCat"/>
      </c:valAx>
      <c:valAx>
        <c:axId val="352927072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4107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0.5_700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Tm_LAMINAR!$A$1:$DY$1</c:f>
              <c:numCache>
                <c:formatCode>General</c:formatCode>
                <c:ptCount val="1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Tm_LAMINAR!$A$2:$DY$2</c:f>
              <c:numCache>
                <c:formatCode>0.0</c:formatCode>
                <c:ptCount val="129"/>
                <c:pt idx="0">
                  <c:v>300.00003195419043</c:v>
                </c:pt>
                <c:pt idx="1">
                  <c:v>341.21077788351619</c:v>
                </c:pt>
                <c:pt idx="2">
                  <c:v>453.09913177696313</c:v>
                </c:pt>
                <c:pt idx="3">
                  <c:v>583.44629223385596</c:v>
                </c:pt>
                <c:pt idx="4">
                  <c:v>639.51175465644894</c:v>
                </c:pt>
                <c:pt idx="5">
                  <c:v>668.34600324941937</c:v>
                </c:pt>
                <c:pt idx="6">
                  <c:v>683.73972812529553</c:v>
                </c:pt>
                <c:pt idx="7">
                  <c:v>691.67813950661719</c:v>
                </c:pt>
                <c:pt idx="8">
                  <c:v>695.75410179488722</c:v>
                </c:pt>
                <c:pt idx="9">
                  <c:v>697.82840883172855</c:v>
                </c:pt>
                <c:pt idx="10">
                  <c:v>698.89890556258251</c:v>
                </c:pt>
                <c:pt idx="11">
                  <c:v>699.43712830155994</c:v>
                </c:pt>
                <c:pt idx="12">
                  <c:v>699.71188080337288</c:v>
                </c:pt>
                <c:pt idx="13">
                  <c:v>699.85164538752019</c:v>
                </c:pt>
                <c:pt idx="14">
                  <c:v>699.92319602580289</c:v>
                </c:pt>
                <c:pt idx="15">
                  <c:v>699.959348988496</c:v>
                </c:pt>
                <c:pt idx="16">
                  <c:v>699.9777158546583</c:v>
                </c:pt>
                <c:pt idx="17">
                  <c:v>699.98706689800281</c:v>
                </c:pt>
                <c:pt idx="18">
                  <c:v>699.99186068527183</c:v>
                </c:pt>
                <c:pt idx="19">
                  <c:v>699.99424908357548</c:v>
                </c:pt>
                <c:pt idx="20">
                  <c:v>699.99559125760982</c:v>
                </c:pt>
                <c:pt idx="21">
                  <c:v>699.996323559448</c:v>
                </c:pt>
                <c:pt idx="22">
                  <c:v>699.99655623665546</c:v>
                </c:pt>
                <c:pt idx="23">
                  <c:v>699.99670302962397</c:v>
                </c:pt>
                <c:pt idx="24">
                  <c:v>699.99682026349808</c:v>
                </c:pt>
                <c:pt idx="25">
                  <c:v>699.99676392670381</c:v>
                </c:pt>
                <c:pt idx="26">
                  <c:v>699.99679133777875</c:v>
                </c:pt>
                <c:pt idx="27">
                  <c:v>699.99684830176</c:v>
                </c:pt>
                <c:pt idx="28">
                  <c:v>699.99676513385498</c:v>
                </c:pt>
                <c:pt idx="29">
                  <c:v>699.99676227484315</c:v>
                </c:pt>
                <c:pt idx="30">
                  <c:v>699.99672868151845</c:v>
                </c:pt>
                <c:pt idx="31">
                  <c:v>699.99690827613654</c:v>
                </c:pt>
                <c:pt idx="32">
                  <c:v>699.99682245110296</c:v>
                </c:pt>
                <c:pt idx="33">
                  <c:v>699.99673163133036</c:v>
                </c:pt>
                <c:pt idx="34">
                  <c:v>699.99675971348859</c:v>
                </c:pt>
                <c:pt idx="35">
                  <c:v>699.99676360590297</c:v>
                </c:pt>
                <c:pt idx="36">
                  <c:v>699.99679002690539</c:v>
                </c:pt>
                <c:pt idx="37">
                  <c:v>699.9968181750512</c:v>
                </c:pt>
                <c:pt idx="38">
                  <c:v>699.99673158364112</c:v>
                </c:pt>
                <c:pt idx="39">
                  <c:v>699.99678864933503</c:v>
                </c:pt>
                <c:pt idx="40">
                  <c:v>699.99696231695771</c:v>
                </c:pt>
                <c:pt idx="41">
                  <c:v>699.99670343359276</c:v>
                </c:pt>
                <c:pt idx="42">
                  <c:v>699.99676150969674</c:v>
                </c:pt>
                <c:pt idx="43">
                  <c:v>699.99684990129686</c:v>
                </c:pt>
                <c:pt idx="44">
                  <c:v>699.99679241376691</c:v>
                </c:pt>
                <c:pt idx="45">
                  <c:v>699.99684896383428</c:v>
                </c:pt>
                <c:pt idx="46">
                  <c:v>699.99664673661869</c:v>
                </c:pt>
                <c:pt idx="47">
                  <c:v>699.99673164086801</c:v>
                </c:pt>
                <c:pt idx="48">
                  <c:v>699.99673293747423</c:v>
                </c:pt>
                <c:pt idx="49">
                  <c:v>699.99682304383293</c:v>
                </c:pt>
                <c:pt idx="50">
                  <c:v>699.99667252574557</c:v>
                </c:pt>
                <c:pt idx="51">
                  <c:v>699.99664316394944</c:v>
                </c:pt>
                <c:pt idx="52">
                  <c:v>699.99667394314542</c:v>
                </c:pt>
                <c:pt idx="53">
                  <c:v>699.99690489079819</c:v>
                </c:pt>
                <c:pt idx="54">
                  <c:v>699.99687616869983</c:v>
                </c:pt>
                <c:pt idx="55">
                  <c:v>699.99661514291688</c:v>
                </c:pt>
                <c:pt idx="56">
                  <c:v>699.99673187929204</c:v>
                </c:pt>
                <c:pt idx="57">
                  <c:v>699.99670314505374</c:v>
                </c:pt>
                <c:pt idx="58">
                  <c:v>699.9967317457789</c:v>
                </c:pt>
                <c:pt idx="59">
                  <c:v>699.9966741663244</c:v>
                </c:pt>
                <c:pt idx="60">
                  <c:v>699.99664454497838</c:v>
                </c:pt>
                <c:pt idx="61">
                  <c:v>699.99664363421448</c:v>
                </c:pt>
                <c:pt idx="62">
                  <c:v>699.99676505843445</c:v>
                </c:pt>
                <c:pt idx="63">
                  <c:v>699.99682028204973</c:v>
                </c:pt>
                <c:pt idx="64">
                  <c:v>699.9967009216108</c:v>
                </c:pt>
                <c:pt idx="65">
                  <c:v>699.99740239802441</c:v>
                </c:pt>
                <c:pt idx="66">
                  <c:v>699.9994165421956</c:v>
                </c:pt>
                <c:pt idx="67">
                  <c:v>700.00005843606391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05AF-4D9A-B83E-C694FB9E5F0E}"/>
            </c:ext>
          </c:extLst>
        </c:ser>
        <c:ser>
          <c:idx val="1"/>
          <c:order val="1"/>
          <c:tx>
            <c:v>0.5_1100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Tm_LAMINAR!$A$1:$DY$1</c:f>
              <c:numCache>
                <c:formatCode>General</c:formatCode>
                <c:ptCount val="1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Tm_LAMINAR!$A$3:$DY$3</c:f>
              <c:numCache>
                <c:formatCode>0.0</c:formatCode>
                <c:ptCount val="129"/>
                <c:pt idx="0">
                  <c:v>300.00003188020185</c:v>
                </c:pt>
                <c:pt idx="1">
                  <c:v>404.764860789377</c:v>
                </c:pt>
                <c:pt idx="2">
                  <c:v>647.43096279915778</c:v>
                </c:pt>
                <c:pt idx="3">
                  <c:v>917.68512175954322</c:v>
                </c:pt>
                <c:pt idx="4">
                  <c:v>1020.7558850510801</c:v>
                </c:pt>
                <c:pt idx="5">
                  <c:v>1065.8358701887896</c:v>
                </c:pt>
                <c:pt idx="6">
                  <c:v>1085.6110797007193</c:v>
                </c:pt>
                <c:pt idx="7">
                  <c:v>1093.9726712921104</c:v>
                </c:pt>
                <c:pt idx="8">
                  <c:v>1097.4759311851205</c:v>
                </c:pt>
                <c:pt idx="9">
                  <c:v>1098.9382217998223</c:v>
                </c:pt>
                <c:pt idx="10">
                  <c:v>1099.5553332283318</c:v>
                </c:pt>
                <c:pt idx="11">
                  <c:v>1099.8100470644542</c:v>
                </c:pt>
                <c:pt idx="12">
                  <c:v>1099.9165101752012</c:v>
                </c:pt>
                <c:pt idx="13">
                  <c:v>1099.9607909904685</c:v>
                </c:pt>
                <c:pt idx="14">
                  <c:v>1099.9792958195017</c:v>
                </c:pt>
                <c:pt idx="15">
                  <c:v>1099.9871943482174</c:v>
                </c:pt>
                <c:pt idx="16">
                  <c:v>1099.9902629043563</c:v>
                </c:pt>
                <c:pt idx="17">
                  <c:v>1099.9919304096275</c:v>
                </c:pt>
                <c:pt idx="18">
                  <c:v>1099.9921579776783</c:v>
                </c:pt>
                <c:pt idx="19">
                  <c:v>1099.9927623663013</c:v>
                </c:pt>
                <c:pt idx="20">
                  <c:v>1099.9925111708367</c:v>
                </c:pt>
                <c:pt idx="21">
                  <c:v>1099.9926548340202</c:v>
                </c:pt>
                <c:pt idx="22">
                  <c:v>1099.9926806831584</c:v>
                </c:pt>
                <c:pt idx="23">
                  <c:v>1099.9925163600685</c:v>
                </c:pt>
                <c:pt idx="24">
                  <c:v>1099.9926008795253</c:v>
                </c:pt>
                <c:pt idx="25">
                  <c:v>1099.9926883052212</c:v>
                </c:pt>
                <c:pt idx="26">
                  <c:v>1099.9926845569889</c:v>
                </c:pt>
                <c:pt idx="27">
                  <c:v>1099.9925422148071</c:v>
                </c:pt>
                <c:pt idx="28">
                  <c:v>1099.9926914629091</c:v>
                </c:pt>
                <c:pt idx="29">
                  <c:v>1099.9928233953985</c:v>
                </c:pt>
                <c:pt idx="30">
                  <c:v>1099.9927024575516</c:v>
                </c:pt>
                <c:pt idx="31">
                  <c:v>1099.9928800718753</c:v>
                </c:pt>
                <c:pt idx="32">
                  <c:v>1099.9926891961272</c:v>
                </c:pt>
                <c:pt idx="33">
                  <c:v>1099.9927648742128</c:v>
                </c:pt>
                <c:pt idx="34">
                  <c:v>1099.9925130397892</c:v>
                </c:pt>
                <c:pt idx="35">
                  <c:v>1099.9924664424325</c:v>
                </c:pt>
                <c:pt idx="36">
                  <c:v>1099.9926818193662</c:v>
                </c:pt>
                <c:pt idx="37">
                  <c:v>1099.9925682473377</c:v>
                </c:pt>
                <c:pt idx="38">
                  <c:v>1099.9926262191689</c:v>
                </c:pt>
                <c:pt idx="39">
                  <c:v>1099.9925113370036</c:v>
                </c:pt>
                <c:pt idx="40">
                  <c:v>1099.9924243958872</c:v>
                </c:pt>
                <c:pt idx="41">
                  <c:v>1099.9927103056045</c:v>
                </c:pt>
                <c:pt idx="42">
                  <c:v>1099.9927375983405</c:v>
                </c:pt>
                <c:pt idx="43">
                  <c:v>1099.9924902893345</c:v>
                </c:pt>
                <c:pt idx="44">
                  <c:v>1099.9926307746607</c:v>
                </c:pt>
                <c:pt idx="45">
                  <c:v>1099.9926544675391</c:v>
                </c:pt>
                <c:pt idx="46">
                  <c:v>1099.9924371556724</c:v>
                </c:pt>
                <c:pt idx="47">
                  <c:v>1099.9926531845672</c:v>
                </c:pt>
                <c:pt idx="48">
                  <c:v>1099.9926837663306</c:v>
                </c:pt>
                <c:pt idx="49">
                  <c:v>1099.9926622372423</c:v>
                </c:pt>
                <c:pt idx="50">
                  <c:v>1099.9925410360861</c:v>
                </c:pt>
                <c:pt idx="51">
                  <c:v>1099.9927346379186</c:v>
                </c:pt>
                <c:pt idx="52">
                  <c:v>1099.9926547729424</c:v>
                </c:pt>
                <c:pt idx="53">
                  <c:v>1099.9926213101003</c:v>
                </c:pt>
                <c:pt idx="54">
                  <c:v>1099.9925389672544</c:v>
                </c:pt>
                <c:pt idx="55">
                  <c:v>1099.9928205307317</c:v>
                </c:pt>
                <c:pt idx="56">
                  <c:v>1099.9926258103292</c:v>
                </c:pt>
                <c:pt idx="57">
                  <c:v>1099.9925438065227</c:v>
                </c:pt>
                <c:pt idx="58">
                  <c:v>1099.9925426283048</c:v>
                </c:pt>
                <c:pt idx="59">
                  <c:v>1099.992793811547</c:v>
                </c:pt>
                <c:pt idx="60">
                  <c:v>1099.9926539788407</c:v>
                </c:pt>
                <c:pt idx="61">
                  <c:v>1099.9925967763536</c:v>
                </c:pt>
                <c:pt idx="62">
                  <c:v>1099.9926628873616</c:v>
                </c:pt>
                <c:pt idx="63">
                  <c:v>1099.9928496757964</c:v>
                </c:pt>
                <c:pt idx="64">
                  <c:v>1099.9923447651506</c:v>
                </c:pt>
                <c:pt idx="65">
                  <c:v>1099.9939830310384</c:v>
                </c:pt>
                <c:pt idx="66">
                  <c:v>1099.9993625989114</c:v>
                </c:pt>
                <c:pt idx="67">
                  <c:v>1100.0004997137751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05AF-4D9A-B83E-C694FB9E5F0E}"/>
            </c:ext>
          </c:extLst>
        </c:ser>
        <c:ser>
          <c:idx val="2"/>
          <c:order val="2"/>
          <c:tx>
            <c:v>0.5_1500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Tm_LAMINAR!$A$1:$DY$1</c:f>
              <c:numCache>
                <c:formatCode>General</c:formatCode>
                <c:ptCount val="1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Tm_LAMINAR!$A$4:$DY$4</c:f>
              <c:numCache>
                <c:formatCode>0.0</c:formatCode>
                <c:ptCount val="129"/>
                <c:pt idx="0">
                  <c:v>300.00003178667833</c:v>
                </c:pt>
                <c:pt idx="1">
                  <c:v>487.69129977512051</c:v>
                </c:pt>
                <c:pt idx="2">
                  <c:v>871.0197066602384</c:v>
                </c:pt>
                <c:pt idx="3">
                  <c:v>1285.1094376242099</c:v>
                </c:pt>
                <c:pt idx="4">
                  <c:v>1424.3885278287355</c:v>
                </c:pt>
                <c:pt idx="5">
                  <c:v>1473.8089438727732</c:v>
                </c:pt>
                <c:pt idx="6">
                  <c:v>1491.1122103660603</c:v>
                </c:pt>
                <c:pt idx="7">
                  <c:v>1496.9931102933335</c:v>
                </c:pt>
                <c:pt idx="8">
                  <c:v>1498.9755620464241</c:v>
                </c:pt>
                <c:pt idx="9">
                  <c:v>1499.6444620441484</c:v>
                </c:pt>
                <c:pt idx="10">
                  <c:v>1499.8723800932855</c:v>
                </c:pt>
                <c:pt idx="11">
                  <c:v>1499.9483483344134</c:v>
                </c:pt>
                <c:pt idx="12">
                  <c:v>1499.9741631556651</c:v>
                </c:pt>
                <c:pt idx="13">
                  <c:v>1499.9827168980896</c:v>
                </c:pt>
                <c:pt idx="14">
                  <c:v>1499.9857660373227</c:v>
                </c:pt>
                <c:pt idx="15">
                  <c:v>1499.9868710870658</c:v>
                </c:pt>
                <c:pt idx="16">
                  <c:v>1499.9869982356329</c:v>
                </c:pt>
                <c:pt idx="17">
                  <c:v>1499.987279246533</c:v>
                </c:pt>
                <c:pt idx="18">
                  <c:v>1499.9871506034933</c:v>
                </c:pt>
                <c:pt idx="19">
                  <c:v>1499.9875556057018</c:v>
                </c:pt>
                <c:pt idx="20">
                  <c:v>1499.9874141360551</c:v>
                </c:pt>
                <c:pt idx="21">
                  <c:v>1499.987284570213</c:v>
                </c:pt>
                <c:pt idx="22">
                  <c:v>1499.9872813216807</c:v>
                </c:pt>
                <c:pt idx="23">
                  <c:v>1499.9876994180029</c:v>
                </c:pt>
                <c:pt idx="24">
                  <c:v>1499.9871492256784</c:v>
                </c:pt>
                <c:pt idx="25">
                  <c:v>1499.9872945936286</c:v>
                </c:pt>
                <c:pt idx="26">
                  <c:v>1499.9870122764387</c:v>
                </c:pt>
                <c:pt idx="27">
                  <c:v>1499.9871432209243</c:v>
                </c:pt>
                <c:pt idx="28">
                  <c:v>1499.9873008581308</c:v>
                </c:pt>
                <c:pt idx="29">
                  <c:v>1499.9871510934695</c:v>
                </c:pt>
                <c:pt idx="30">
                  <c:v>1499.9872712984381</c:v>
                </c:pt>
                <c:pt idx="31">
                  <c:v>1499.9872924034539</c:v>
                </c:pt>
                <c:pt idx="32">
                  <c:v>1499.9874349135425</c:v>
                </c:pt>
                <c:pt idx="33">
                  <c:v>1499.9874221034279</c:v>
                </c:pt>
                <c:pt idx="34">
                  <c:v>1499.987418201024</c:v>
                </c:pt>
                <c:pt idx="35">
                  <c:v>1499.9872947339986</c:v>
                </c:pt>
                <c:pt idx="36">
                  <c:v>1499.9871459646206</c:v>
                </c:pt>
                <c:pt idx="37">
                  <c:v>1499.9874172476625</c:v>
                </c:pt>
                <c:pt idx="38">
                  <c:v>1499.987007386439</c:v>
                </c:pt>
                <c:pt idx="39">
                  <c:v>1499.9874143101231</c:v>
                </c:pt>
                <c:pt idx="40">
                  <c:v>1499.9872697766787</c:v>
                </c:pt>
                <c:pt idx="41">
                  <c:v>1499.9875602979998</c:v>
                </c:pt>
                <c:pt idx="42">
                  <c:v>1499.987283438337</c:v>
                </c:pt>
                <c:pt idx="43">
                  <c:v>1499.9872873182155</c:v>
                </c:pt>
                <c:pt idx="44">
                  <c:v>1499.9874285812173</c:v>
                </c:pt>
                <c:pt idx="45">
                  <c:v>1499.9872836773836</c:v>
                </c:pt>
                <c:pt idx="46">
                  <c:v>1499.9870146805943</c:v>
                </c:pt>
                <c:pt idx="47">
                  <c:v>1499.9872814482778</c:v>
                </c:pt>
                <c:pt idx="48">
                  <c:v>1499.9871481033226</c:v>
                </c:pt>
                <c:pt idx="49">
                  <c:v>1499.9874354548267</c:v>
                </c:pt>
                <c:pt idx="50">
                  <c:v>1499.9872799078403</c:v>
                </c:pt>
                <c:pt idx="51">
                  <c:v>1499.9871402982399</c:v>
                </c:pt>
                <c:pt idx="52">
                  <c:v>1499.9872841273291</c:v>
                </c:pt>
                <c:pt idx="53">
                  <c:v>1499.9871359295148</c:v>
                </c:pt>
                <c:pt idx="54">
                  <c:v>1499.9872754673224</c:v>
                </c:pt>
                <c:pt idx="55">
                  <c:v>1499.9871451544282</c:v>
                </c:pt>
                <c:pt idx="56">
                  <c:v>1499.987281356847</c:v>
                </c:pt>
                <c:pt idx="57">
                  <c:v>1499.9872832906863</c:v>
                </c:pt>
                <c:pt idx="58">
                  <c:v>1499.9870049867673</c:v>
                </c:pt>
                <c:pt idx="59">
                  <c:v>1499.9874226527697</c:v>
                </c:pt>
                <c:pt idx="60">
                  <c:v>1499.9872816733337</c:v>
                </c:pt>
                <c:pt idx="61">
                  <c:v>1499.9870022842792</c:v>
                </c:pt>
                <c:pt idx="62">
                  <c:v>1499.9870211207785</c:v>
                </c:pt>
                <c:pt idx="63">
                  <c:v>1499.9871466254917</c:v>
                </c:pt>
                <c:pt idx="64">
                  <c:v>1499.9871362996196</c:v>
                </c:pt>
                <c:pt idx="65">
                  <c:v>1499.9899056356699</c:v>
                </c:pt>
                <c:pt idx="66">
                  <c:v>1499.9993090026726</c:v>
                </c:pt>
                <c:pt idx="67">
                  <c:v>1500.0016615012439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05AF-4D9A-B83E-C694FB9E5F0E}"/>
            </c:ext>
          </c:extLst>
        </c:ser>
        <c:ser>
          <c:idx val="3"/>
          <c:order val="3"/>
          <c:tx>
            <c:v>1_700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Tm_LAMINAR!$A$1:$HD$1</c:f>
              <c:numCache>
                <c:formatCode>General</c:formatCode>
                <c:ptCount val="2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Tm_LAMINAR!$A$5:$HD$5</c:f>
              <c:numCache>
                <c:formatCode>0.0</c:formatCode>
                <c:ptCount val="212"/>
                <c:pt idx="0">
                  <c:v>300.00001593363197</c:v>
                </c:pt>
                <c:pt idx="1">
                  <c:v>320.32988631874923</c:v>
                </c:pt>
                <c:pt idx="2">
                  <c:v>401.4863123410986</c:v>
                </c:pt>
                <c:pt idx="3">
                  <c:v>509.27919924287505</c:v>
                </c:pt>
                <c:pt idx="4">
                  <c:v>565.70741696768573</c:v>
                </c:pt>
                <c:pt idx="5">
                  <c:v>602.3599867523892</c:v>
                </c:pt>
                <c:pt idx="6">
                  <c:v>629.93132955099475</c:v>
                </c:pt>
                <c:pt idx="7">
                  <c:v>649.73279078649705</c:v>
                </c:pt>
                <c:pt idx="8">
                  <c:v>664.27301979545769</c:v>
                </c:pt>
                <c:pt idx="9">
                  <c:v>674.57490145871202</c:v>
                </c:pt>
                <c:pt idx="10">
                  <c:v>682.09520585446296</c:v>
                </c:pt>
                <c:pt idx="11">
                  <c:v>687.31290804246748</c:v>
                </c:pt>
                <c:pt idx="12">
                  <c:v>691.07188363336275</c:v>
                </c:pt>
                <c:pt idx="13">
                  <c:v>693.68502519027311</c:v>
                </c:pt>
                <c:pt idx="14">
                  <c:v>695.56764257328041</c:v>
                </c:pt>
                <c:pt idx="15">
                  <c:v>696.86406076385526</c:v>
                </c:pt>
                <c:pt idx="16">
                  <c:v>697.79656379457595</c:v>
                </c:pt>
                <c:pt idx="17">
                  <c:v>698.44331147007665</c:v>
                </c:pt>
                <c:pt idx="18">
                  <c:v>698.90427969860957</c:v>
                </c:pt>
                <c:pt idx="19">
                  <c:v>699.22220407345651</c:v>
                </c:pt>
                <c:pt idx="20">
                  <c:v>699.45123935179424</c:v>
                </c:pt>
                <c:pt idx="21">
                  <c:v>699.60888490804416</c:v>
                </c:pt>
                <c:pt idx="22">
                  <c:v>699.72129526769413</c:v>
                </c:pt>
                <c:pt idx="23">
                  <c:v>699.79959698278253</c:v>
                </c:pt>
                <c:pt idx="24">
                  <c:v>699.85516966618331</c:v>
                </c:pt>
                <c:pt idx="25">
                  <c:v>699.89346403528111</c:v>
                </c:pt>
                <c:pt idx="26">
                  <c:v>699.92105202683069</c:v>
                </c:pt>
                <c:pt idx="27">
                  <c:v>699.94019148327311</c:v>
                </c:pt>
                <c:pt idx="28">
                  <c:v>699.95377349126977</c:v>
                </c:pt>
                <c:pt idx="29">
                  <c:v>699.96308746989769</c:v>
                </c:pt>
                <c:pt idx="30">
                  <c:v>699.96980989847941</c:v>
                </c:pt>
                <c:pt idx="31">
                  <c:v>699.97464361772006</c:v>
                </c:pt>
                <c:pt idx="32">
                  <c:v>699.97785976465059</c:v>
                </c:pt>
                <c:pt idx="33">
                  <c:v>699.98036935016728</c:v>
                </c:pt>
                <c:pt idx="34">
                  <c:v>699.98199163753952</c:v>
                </c:pt>
                <c:pt idx="35">
                  <c:v>699.98303123256494</c:v>
                </c:pt>
                <c:pt idx="36">
                  <c:v>699.98380277867477</c:v>
                </c:pt>
                <c:pt idx="37">
                  <c:v>699.98432154887371</c:v>
                </c:pt>
                <c:pt idx="38">
                  <c:v>699.98476222300383</c:v>
                </c:pt>
                <c:pt idx="39">
                  <c:v>699.98509457521141</c:v>
                </c:pt>
                <c:pt idx="40">
                  <c:v>699.9852333007417</c:v>
                </c:pt>
                <c:pt idx="41">
                  <c:v>699.98538301943188</c:v>
                </c:pt>
                <c:pt idx="42">
                  <c:v>699.98551211193262</c:v>
                </c:pt>
                <c:pt idx="43">
                  <c:v>699.98560343423537</c:v>
                </c:pt>
                <c:pt idx="44">
                  <c:v>699.9854760560645</c:v>
                </c:pt>
                <c:pt idx="45">
                  <c:v>699.98552479878379</c:v>
                </c:pt>
                <c:pt idx="46">
                  <c:v>699.98549022960333</c:v>
                </c:pt>
                <c:pt idx="47">
                  <c:v>699.98562238623572</c:v>
                </c:pt>
                <c:pt idx="48">
                  <c:v>699.98565836539115</c:v>
                </c:pt>
                <c:pt idx="49">
                  <c:v>699.98569894654713</c:v>
                </c:pt>
                <c:pt idx="50">
                  <c:v>699.98561907969679</c:v>
                </c:pt>
                <c:pt idx="51">
                  <c:v>699.98561832609539</c:v>
                </c:pt>
                <c:pt idx="52">
                  <c:v>699.98559593543484</c:v>
                </c:pt>
                <c:pt idx="53">
                  <c:v>699.98562814821094</c:v>
                </c:pt>
                <c:pt idx="54">
                  <c:v>699.98563191409539</c:v>
                </c:pt>
                <c:pt idx="55">
                  <c:v>699.98567944485148</c:v>
                </c:pt>
                <c:pt idx="56">
                  <c:v>699.98566911067746</c:v>
                </c:pt>
                <c:pt idx="57">
                  <c:v>699.98568327862233</c:v>
                </c:pt>
                <c:pt idx="58">
                  <c:v>699.98556598788002</c:v>
                </c:pt>
                <c:pt idx="59">
                  <c:v>699.98578756320137</c:v>
                </c:pt>
                <c:pt idx="60">
                  <c:v>699.98565419211855</c:v>
                </c:pt>
                <c:pt idx="61">
                  <c:v>699.98579458208849</c:v>
                </c:pt>
                <c:pt idx="62">
                  <c:v>699.98562574587334</c:v>
                </c:pt>
                <c:pt idx="63">
                  <c:v>699.98564286577709</c:v>
                </c:pt>
                <c:pt idx="64">
                  <c:v>699.98554260861124</c:v>
                </c:pt>
                <c:pt idx="65">
                  <c:v>699.9874964283307</c:v>
                </c:pt>
                <c:pt idx="66">
                  <c:v>699.99490680174802</c:v>
                </c:pt>
                <c:pt idx="67">
                  <c:v>699.99858773534038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3-05AF-4D9A-B83E-C694FB9E5F0E}"/>
            </c:ext>
          </c:extLst>
        </c:ser>
        <c:ser>
          <c:idx val="4"/>
          <c:order val="4"/>
          <c:tx>
            <c:v>1_1100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Tm_LAMINAR!$A$1:$HD$1</c:f>
              <c:numCache>
                <c:formatCode>General</c:formatCode>
                <c:ptCount val="2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Tm_LAMINAR!$A$6:$HD$6</c:f>
              <c:numCache>
                <c:formatCode>0.0</c:formatCode>
                <c:ptCount val="212"/>
                <c:pt idx="0">
                  <c:v>300.00004756492177</c:v>
                </c:pt>
                <c:pt idx="1">
                  <c:v>351.783726422619</c:v>
                </c:pt>
                <c:pt idx="2">
                  <c:v>528.78376461973812</c:v>
                </c:pt>
                <c:pt idx="3">
                  <c:v>758.73600952327126</c:v>
                </c:pt>
                <c:pt idx="4">
                  <c:v>876.16439228899139</c:v>
                </c:pt>
                <c:pt idx="5">
                  <c:v>950.77636922514625</c:v>
                </c:pt>
                <c:pt idx="6">
                  <c:v>1002.5381592167365</c:v>
                </c:pt>
                <c:pt idx="7">
                  <c:v>1036.7776394511234</c:v>
                </c:pt>
                <c:pt idx="8">
                  <c:v>1059.4695407339077</c:v>
                </c:pt>
                <c:pt idx="9">
                  <c:v>1074.0470029279543</c:v>
                </c:pt>
                <c:pt idx="10">
                  <c:v>1083.5728499088918</c:v>
                </c:pt>
                <c:pt idx="11">
                  <c:v>1089.542333459259</c:v>
                </c:pt>
                <c:pt idx="12">
                  <c:v>1093.3775844894728</c:v>
                </c:pt>
                <c:pt idx="13">
                  <c:v>1095.7874697800164</c:v>
                </c:pt>
                <c:pt idx="14">
                  <c:v>1097.3343034747359</c:v>
                </c:pt>
                <c:pt idx="15">
                  <c:v>1098.2973950588412</c:v>
                </c:pt>
                <c:pt idx="16">
                  <c:v>1098.9149868816969</c:v>
                </c:pt>
                <c:pt idx="17">
                  <c:v>1099.302449029366</c:v>
                </c:pt>
                <c:pt idx="18">
                  <c:v>1099.5483671214793</c:v>
                </c:pt>
                <c:pt idx="19">
                  <c:v>1099.7020414615058</c:v>
                </c:pt>
                <c:pt idx="20">
                  <c:v>1099.800629108757</c:v>
                </c:pt>
                <c:pt idx="21">
                  <c:v>1099.8620240498367</c:v>
                </c:pt>
                <c:pt idx="22">
                  <c:v>1099.9010559819628</c:v>
                </c:pt>
                <c:pt idx="23">
                  <c:v>1099.9258904518615</c:v>
                </c:pt>
                <c:pt idx="24">
                  <c:v>1099.9413643660198</c:v>
                </c:pt>
                <c:pt idx="25">
                  <c:v>1099.9511270396679</c:v>
                </c:pt>
                <c:pt idx="26">
                  <c:v>1099.9573147695996</c:v>
                </c:pt>
                <c:pt idx="27">
                  <c:v>1099.9613122722824</c:v>
                </c:pt>
                <c:pt idx="28">
                  <c:v>1099.9636449766722</c:v>
                </c:pt>
                <c:pt idx="29">
                  <c:v>1099.9652957141448</c:v>
                </c:pt>
                <c:pt idx="30">
                  <c:v>1099.9661736521318</c:v>
                </c:pt>
                <c:pt idx="31">
                  <c:v>1099.9668069376808</c:v>
                </c:pt>
                <c:pt idx="32">
                  <c:v>1099.9670352664791</c:v>
                </c:pt>
                <c:pt idx="33">
                  <c:v>1099.9674150450378</c:v>
                </c:pt>
                <c:pt idx="34">
                  <c:v>1099.9674987680985</c:v>
                </c:pt>
                <c:pt idx="35">
                  <c:v>1099.9675794527307</c:v>
                </c:pt>
                <c:pt idx="36">
                  <c:v>1099.9677310813122</c:v>
                </c:pt>
                <c:pt idx="37">
                  <c:v>1099.9677486013129</c:v>
                </c:pt>
                <c:pt idx="38">
                  <c:v>1099.9677156483674</c:v>
                </c:pt>
                <c:pt idx="39">
                  <c:v>1099.967721600181</c:v>
                </c:pt>
                <c:pt idx="40">
                  <c:v>1099.967636624852</c:v>
                </c:pt>
                <c:pt idx="41">
                  <c:v>1099.9677051333952</c:v>
                </c:pt>
                <c:pt idx="42">
                  <c:v>1099.9676600963085</c:v>
                </c:pt>
                <c:pt idx="43">
                  <c:v>1099.9677790475057</c:v>
                </c:pt>
                <c:pt idx="44">
                  <c:v>1099.9676493921586</c:v>
                </c:pt>
                <c:pt idx="45">
                  <c:v>1099.967753805058</c:v>
                </c:pt>
                <c:pt idx="46">
                  <c:v>1099.9677047976011</c:v>
                </c:pt>
                <c:pt idx="47">
                  <c:v>1099.9677046233412</c:v>
                </c:pt>
                <c:pt idx="48">
                  <c:v>1099.9676773524375</c:v>
                </c:pt>
                <c:pt idx="49">
                  <c:v>1099.9677857813683</c:v>
                </c:pt>
                <c:pt idx="50">
                  <c:v>1099.9676685374041</c:v>
                </c:pt>
                <c:pt idx="51">
                  <c:v>1099.9677635474829</c:v>
                </c:pt>
                <c:pt idx="52">
                  <c:v>1099.9676134861911</c:v>
                </c:pt>
                <c:pt idx="53">
                  <c:v>1099.9676151102074</c:v>
                </c:pt>
                <c:pt idx="54">
                  <c:v>1099.9676497509583</c:v>
                </c:pt>
                <c:pt idx="55">
                  <c:v>1099.9677031091067</c:v>
                </c:pt>
                <c:pt idx="56">
                  <c:v>1099.9675435872803</c:v>
                </c:pt>
                <c:pt idx="57">
                  <c:v>1099.9676693310171</c:v>
                </c:pt>
                <c:pt idx="58">
                  <c:v>1099.967458330116</c:v>
                </c:pt>
                <c:pt idx="59">
                  <c:v>1099.9677279764808</c:v>
                </c:pt>
                <c:pt idx="60">
                  <c:v>1099.9673927804997</c:v>
                </c:pt>
                <c:pt idx="61">
                  <c:v>1099.9676304302643</c:v>
                </c:pt>
                <c:pt idx="62">
                  <c:v>1099.9674286166803</c:v>
                </c:pt>
                <c:pt idx="63">
                  <c:v>1099.9676755256862</c:v>
                </c:pt>
                <c:pt idx="64">
                  <c:v>1099.9670819637029</c:v>
                </c:pt>
                <c:pt idx="65">
                  <c:v>1099.9722356431173</c:v>
                </c:pt>
                <c:pt idx="66">
                  <c:v>1099.9915482117988</c:v>
                </c:pt>
                <c:pt idx="67">
                  <c:v>1099.9997515767286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4-05AF-4D9A-B83E-C694FB9E5F0E}"/>
            </c:ext>
          </c:extLst>
        </c:ser>
        <c:ser>
          <c:idx val="5"/>
          <c:order val="5"/>
          <c:tx>
            <c:v>1_1500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Tm_LAMINAR!$A$1:$HD$1</c:f>
              <c:numCache>
                <c:formatCode>General</c:formatCode>
                <c:ptCount val="2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Tm_LAMINAR!$A$7:$HD$7</c:f>
              <c:numCache>
                <c:formatCode>0.0</c:formatCode>
                <c:ptCount val="212"/>
                <c:pt idx="0">
                  <c:v>300.00001575646058</c:v>
                </c:pt>
                <c:pt idx="1">
                  <c:v>392.70509943808963</c:v>
                </c:pt>
                <c:pt idx="2">
                  <c:v>674.49286386457277</c:v>
                </c:pt>
                <c:pt idx="3">
                  <c:v>1034.99971555036</c:v>
                </c:pt>
                <c:pt idx="4">
                  <c:v>1217.1257817116752</c:v>
                </c:pt>
                <c:pt idx="5">
                  <c:v>1329.7827016712724</c:v>
                </c:pt>
                <c:pt idx="6">
                  <c:v>1401.0036195598498</c:v>
                </c:pt>
                <c:pt idx="7">
                  <c:v>1443.2236890307993</c:v>
                </c:pt>
                <c:pt idx="8">
                  <c:v>1467.8133286107</c:v>
                </c:pt>
                <c:pt idx="9">
                  <c:v>1481.7719282110575</c:v>
                </c:pt>
                <c:pt idx="10">
                  <c:v>1489.7880992569949</c:v>
                </c:pt>
                <c:pt idx="11">
                  <c:v>1494.2342127514646</c:v>
                </c:pt>
                <c:pt idx="12">
                  <c:v>1496.7486665787465</c:v>
                </c:pt>
                <c:pt idx="13">
                  <c:v>1498.1502524525806</c:v>
                </c:pt>
                <c:pt idx="14">
                  <c:v>1498.9439454723229</c:v>
                </c:pt>
                <c:pt idx="15">
                  <c:v>1499.3825655923868</c:v>
                </c:pt>
                <c:pt idx="16">
                  <c:v>1499.6301820787635</c:v>
                </c:pt>
                <c:pt idx="17">
                  <c:v>1499.769653378022</c:v>
                </c:pt>
                <c:pt idx="18">
                  <c:v>1499.8469984157418</c:v>
                </c:pt>
                <c:pt idx="19">
                  <c:v>1499.8900084498182</c:v>
                </c:pt>
                <c:pt idx="20">
                  <c:v>1499.9149422889257</c:v>
                </c:pt>
                <c:pt idx="21">
                  <c:v>1499.928350491313</c:v>
                </c:pt>
                <c:pt idx="22">
                  <c:v>1499.9357365753158</c:v>
                </c:pt>
                <c:pt idx="23">
                  <c:v>1499.9391763824633</c:v>
                </c:pt>
                <c:pt idx="24">
                  <c:v>1499.9424033118712</c:v>
                </c:pt>
                <c:pt idx="25">
                  <c:v>1499.9423711913996</c:v>
                </c:pt>
                <c:pt idx="26">
                  <c:v>1499.943570672528</c:v>
                </c:pt>
                <c:pt idx="27">
                  <c:v>1499.9437539247224</c:v>
                </c:pt>
                <c:pt idx="28">
                  <c:v>1499.9447146069483</c:v>
                </c:pt>
                <c:pt idx="29">
                  <c:v>1499.9450088965059</c:v>
                </c:pt>
                <c:pt idx="30">
                  <c:v>1499.9444542735237</c:v>
                </c:pt>
                <c:pt idx="31">
                  <c:v>1499.9450734139709</c:v>
                </c:pt>
                <c:pt idx="32">
                  <c:v>1499.9448321707021</c:v>
                </c:pt>
                <c:pt idx="33">
                  <c:v>1499.9450488763525</c:v>
                </c:pt>
                <c:pt idx="34">
                  <c:v>1499.9438625294106</c:v>
                </c:pt>
                <c:pt idx="35">
                  <c:v>1499.9448883424125</c:v>
                </c:pt>
                <c:pt idx="36">
                  <c:v>1499.943881454609</c:v>
                </c:pt>
                <c:pt idx="37">
                  <c:v>1499.9448229158311</c:v>
                </c:pt>
                <c:pt idx="38">
                  <c:v>1499.9440150130217</c:v>
                </c:pt>
                <c:pt idx="39">
                  <c:v>1499.9442714857414</c:v>
                </c:pt>
                <c:pt idx="40">
                  <c:v>1499.9442432033288</c:v>
                </c:pt>
                <c:pt idx="41">
                  <c:v>1499.9438328465515</c:v>
                </c:pt>
                <c:pt idx="42">
                  <c:v>1499.9437582401715</c:v>
                </c:pt>
                <c:pt idx="43">
                  <c:v>1499.9442525166496</c:v>
                </c:pt>
                <c:pt idx="44">
                  <c:v>1499.9438559205985</c:v>
                </c:pt>
                <c:pt idx="45">
                  <c:v>1499.9445766125909</c:v>
                </c:pt>
                <c:pt idx="46">
                  <c:v>1499.9444730257353</c:v>
                </c:pt>
                <c:pt idx="47">
                  <c:v>1499.944084710567</c:v>
                </c:pt>
                <c:pt idx="48">
                  <c:v>1499.9443813064202</c:v>
                </c:pt>
                <c:pt idx="49">
                  <c:v>1499.9436045044122</c:v>
                </c:pt>
                <c:pt idx="50">
                  <c:v>1499.9433835679647</c:v>
                </c:pt>
                <c:pt idx="51">
                  <c:v>1499.9435177579071</c:v>
                </c:pt>
                <c:pt idx="52">
                  <c:v>1499.9439554515725</c:v>
                </c:pt>
                <c:pt idx="53">
                  <c:v>1499.9436357337927</c:v>
                </c:pt>
                <c:pt idx="54">
                  <c:v>1499.9439199489493</c:v>
                </c:pt>
                <c:pt idx="55">
                  <c:v>1499.9438756091622</c:v>
                </c:pt>
                <c:pt idx="56">
                  <c:v>1499.9437432873956</c:v>
                </c:pt>
                <c:pt idx="57">
                  <c:v>1499.9434743733364</c:v>
                </c:pt>
                <c:pt idx="58">
                  <c:v>1499.9442184400405</c:v>
                </c:pt>
                <c:pt idx="59">
                  <c:v>1499.9440255994159</c:v>
                </c:pt>
                <c:pt idx="60">
                  <c:v>1499.943401258219</c:v>
                </c:pt>
                <c:pt idx="61">
                  <c:v>1499.9444801629677</c:v>
                </c:pt>
                <c:pt idx="62">
                  <c:v>1499.9438061279932</c:v>
                </c:pt>
                <c:pt idx="63">
                  <c:v>1499.9443014185258</c:v>
                </c:pt>
                <c:pt idx="64">
                  <c:v>1499.9427451996821</c:v>
                </c:pt>
                <c:pt idx="65">
                  <c:v>1499.9531121983964</c:v>
                </c:pt>
                <c:pt idx="66">
                  <c:v>1499.9906125277666</c:v>
                </c:pt>
                <c:pt idx="67">
                  <c:v>1500.0044598962697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5-05AF-4D9A-B83E-C694FB9E5F0E}"/>
            </c:ext>
          </c:extLst>
        </c:ser>
        <c:ser>
          <c:idx val="6"/>
          <c:order val="6"/>
          <c:tx>
            <c:v>2_700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Tm_LAMINAR!$A$1:$NN$1</c:f>
              <c:numCache>
                <c:formatCode>General</c:formatCode>
                <c:ptCount val="37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Tm_LAMINAR!$A$8:$NN$8</c:f>
              <c:numCache>
                <c:formatCode>0.0</c:formatCode>
                <c:ptCount val="378"/>
                <c:pt idx="0">
                  <c:v>300.00007915249836</c:v>
                </c:pt>
                <c:pt idx="1">
                  <c:v>310.08970898585409</c:v>
                </c:pt>
                <c:pt idx="2">
                  <c:v>368.25459299138328</c:v>
                </c:pt>
                <c:pt idx="3">
                  <c:v>451.72396392428874</c:v>
                </c:pt>
                <c:pt idx="4">
                  <c:v>499.92767824519336</c:v>
                </c:pt>
                <c:pt idx="5">
                  <c:v>531.62364603764206</c:v>
                </c:pt>
                <c:pt idx="6">
                  <c:v>558.54709480782878</c:v>
                </c:pt>
                <c:pt idx="7">
                  <c:v>580.2320819011519</c:v>
                </c:pt>
                <c:pt idx="8">
                  <c:v>599.44810360258737</c:v>
                </c:pt>
                <c:pt idx="9">
                  <c:v>615.22317269914231</c:v>
                </c:pt>
                <c:pt idx="10">
                  <c:v>629.22944020087539</c:v>
                </c:pt>
                <c:pt idx="11">
                  <c:v>640.52816685231141</c:v>
                </c:pt>
                <c:pt idx="12">
                  <c:v>650.50908902508706</c:v>
                </c:pt>
                <c:pt idx="13">
                  <c:v>658.49670725075487</c:v>
                </c:pt>
                <c:pt idx="14">
                  <c:v>665.59475187256373</c:v>
                </c:pt>
                <c:pt idx="15">
                  <c:v>671.19626616649589</c:v>
                </c:pt>
                <c:pt idx="16">
                  <c:v>676.14629491406913</c:v>
                </c:pt>
                <c:pt idx="17">
                  <c:v>680.07209156281863</c:v>
                </c:pt>
                <c:pt idx="18">
                  <c:v>683.51112158512046</c:v>
                </c:pt>
                <c:pt idx="19">
                  <c:v>686.22012532102463</c:v>
                </c:pt>
                <c:pt idx="20">
                  <c:v>688.61013122005374</c:v>
                </c:pt>
                <c:pt idx="21">
                  <c:v>690.48511448087697</c:v>
                </c:pt>
                <c:pt idx="22">
                  <c:v>692.12392294803738</c:v>
                </c:pt>
                <c:pt idx="23">
                  <c:v>693.43444210014502</c:v>
                </c:pt>
                <c:pt idx="24">
                  <c:v>694.56430070693818</c:v>
                </c:pt>
                <c:pt idx="25">
                  <c:v>695.45200259621242</c:v>
                </c:pt>
                <c:pt idx="26">
                  <c:v>696.23532253014685</c:v>
                </c:pt>
                <c:pt idx="27">
                  <c:v>696.85263743184362</c:v>
                </c:pt>
                <c:pt idx="28">
                  <c:v>697.38480139716091</c:v>
                </c:pt>
                <c:pt idx="29">
                  <c:v>697.8110799756281</c:v>
                </c:pt>
                <c:pt idx="30">
                  <c:v>698.18159449709253</c:v>
                </c:pt>
                <c:pt idx="31">
                  <c:v>698.47593971427398</c:v>
                </c:pt>
                <c:pt idx="32">
                  <c:v>698.7285597977833</c:v>
                </c:pt>
                <c:pt idx="33">
                  <c:v>698.93033280864643</c:v>
                </c:pt>
                <c:pt idx="34">
                  <c:v>699.10549476620042</c:v>
                </c:pt>
                <c:pt idx="35">
                  <c:v>699.24437762479261</c:v>
                </c:pt>
                <c:pt idx="36">
                  <c:v>699.36430261277997</c:v>
                </c:pt>
                <c:pt idx="37">
                  <c:v>699.46039236563706</c:v>
                </c:pt>
                <c:pt idx="38">
                  <c:v>699.54257501487757</c:v>
                </c:pt>
                <c:pt idx="39">
                  <c:v>699.60870693950392</c:v>
                </c:pt>
                <c:pt idx="40">
                  <c:v>699.66501355570279</c:v>
                </c:pt>
                <c:pt idx="41">
                  <c:v>699.71087282883695</c:v>
                </c:pt>
                <c:pt idx="42">
                  <c:v>699.74906033101206</c:v>
                </c:pt>
                <c:pt idx="43">
                  <c:v>699.7807730368894</c:v>
                </c:pt>
                <c:pt idx="44">
                  <c:v>699.80733972116252</c:v>
                </c:pt>
                <c:pt idx="45">
                  <c:v>699.82886575139719</c:v>
                </c:pt>
                <c:pt idx="46">
                  <c:v>699.84674860777386</c:v>
                </c:pt>
                <c:pt idx="47">
                  <c:v>699.86211863003609</c:v>
                </c:pt>
                <c:pt idx="48">
                  <c:v>699.87442087648151</c:v>
                </c:pt>
                <c:pt idx="49">
                  <c:v>699.8850645248624</c:v>
                </c:pt>
                <c:pt idx="50">
                  <c:v>699.89385731762695</c:v>
                </c:pt>
                <c:pt idx="51">
                  <c:v>699.90115411786735</c:v>
                </c:pt>
                <c:pt idx="52">
                  <c:v>699.90690809848945</c:v>
                </c:pt>
                <c:pt idx="53">
                  <c:v>699.91182295728004</c:v>
                </c:pt>
                <c:pt idx="54">
                  <c:v>699.91583508014105</c:v>
                </c:pt>
                <c:pt idx="55">
                  <c:v>699.91945344025635</c:v>
                </c:pt>
                <c:pt idx="56">
                  <c:v>699.92144614255039</c:v>
                </c:pt>
                <c:pt idx="57">
                  <c:v>699.92467691311231</c:v>
                </c:pt>
                <c:pt idx="58">
                  <c:v>699.92620912954237</c:v>
                </c:pt>
                <c:pt idx="59">
                  <c:v>699.92803145805658</c:v>
                </c:pt>
                <c:pt idx="60">
                  <c:v>699.9285930592165</c:v>
                </c:pt>
                <c:pt idx="61">
                  <c:v>699.93008145835472</c:v>
                </c:pt>
                <c:pt idx="62">
                  <c:v>699.93068446920552</c:v>
                </c:pt>
                <c:pt idx="63">
                  <c:v>699.93208131744905</c:v>
                </c:pt>
                <c:pt idx="64">
                  <c:v>699.93151145610113</c:v>
                </c:pt>
                <c:pt idx="65">
                  <c:v>699.93882500625489</c:v>
                </c:pt>
                <c:pt idx="66">
                  <c:v>699.96080663134444</c:v>
                </c:pt>
                <c:pt idx="67">
                  <c:v>699.97498948257135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6-05AF-4D9A-B83E-C694FB9E5F0E}"/>
            </c:ext>
          </c:extLst>
        </c:ser>
        <c:ser>
          <c:idx val="7"/>
          <c:order val="7"/>
          <c:tx>
            <c:v>2_1100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Tm_LAMINAR!$A$1:$NN$1</c:f>
              <c:numCache>
                <c:formatCode>General</c:formatCode>
                <c:ptCount val="37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Tm_LAMINAR!$A$9:$NN$9</c:f>
              <c:numCache>
                <c:formatCode>0.0</c:formatCode>
                <c:ptCount val="378"/>
                <c:pt idx="0">
                  <c:v>300</c:v>
                </c:pt>
                <c:pt idx="1">
                  <c:v>325.60139523694971</c:v>
                </c:pt>
                <c:pt idx="2">
                  <c:v>451.0367757665357</c:v>
                </c:pt>
                <c:pt idx="3">
                  <c:v>629.72353362468391</c:v>
                </c:pt>
                <c:pt idx="4">
                  <c:v>730.58938665099674</c:v>
                </c:pt>
                <c:pt idx="5">
                  <c:v>798.67689260228065</c:v>
                </c:pt>
                <c:pt idx="6">
                  <c:v>855.50696113858999</c:v>
                </c:pt>
                <c:pt idx="7">
                  <c:v>901.0040388706675</c:v>
                </c:pt>
                <c:pt idx="8">
                  <c:v>939.65975782706323</c:v>
                </c:pt>
                <c:pt idx="9">
                  <c:v>970.61468977795926</c:v>
                </c:pt>
                <c:pt idx="10">
                  <c:v>996.75766576544868</c:v>
                </c:pt>
                <c:pt idx="11">
                  <c:v>1017.1783087734218</c:v>
                </c:pt>
                <c:pt idx="12">
                  <c:v>1034.2239784387573</c:v>
                </c:pt>
                <c:pt idx="13">
                  <c:v>1047.4638127848439</c:v>
                </c:pt>
                <c:pt idx="14">
                  <c:v>1058.5129709529101</c:v>
                </c:pt>
                <c:pt idx="15">
                  <c:v>1066.9539038170944</c:v>
                </c:pt>
                <c:pt idx="16">
                  <c:v>1073.9462870460602</c:v>
                </c:pt>
                <c:pt idx="17">
                  <c:v>1079.3072511374714</c:v>
                </c:pt>
                <c:pt idx="18">
                  <c:v>1083.6992708482262</c:v>
                </c:pt>
                <c:pt idx="19">
                  <c:v>1087.0412776861283</c:v>
                </c:pt>
                <c:pt idx="20">
                  <c:v>1089.7992738140565</c:v>
                </c:pt>
                <c:pt idx="21">
                  <c:v>1091.8896286916383</c:v>
                </c:pt>
                <c:pt idx="22">
                  <c:v>1093.5956667739943</c:v>
                </c:pt>
                <c:pt idx="23">
                  <c:v>1094.9101458114103</c:v>
                </c:pt>
                <c:pt idx="24">
                  <c:v>1095.9725372736139</c:v>
                </c:pt>
                <c:pt idx="25">
                  <c:v>1096.7781210421997</c:v>
                </c:pt>
                <c:pt idx="26">
                  <c:v>1097.4411779918712</c:v>
                </c:pt>
                <c:pt idx="27">
                  <c:v>1097.9459756751678</c:v>
                </c:pt>
                <c:pt idx="28">
                  <c:v>1098.3540230760443</c:v>
                </c:pt>
                <c:pt idx="29">
                  <c:v>1098.6676048804354</c:v>
                </c:pt>
                <c:pt idx="30">
                  <c:v>1098.9229125382628</c:v>
                </c:pt>
                <c:pt idx="31">
                  <c:v>1099.1200373606293</c:v>
                </c:pt>
                <c:pt idx="32">
                  <c:v>1099.2761130926183</c:v>
                </c:pt>
                <c:pt idx="33">
                  <c:v>1099.3976436877879</c:v>
                </c:pt>
                <c:pt idx="34">
                  <c:v>1099.4959599819883</c:v>
                </c:pt>
                <c:pt idx="35">
                  <c:v>1099.5717417604176</c:v>
                </c:pt>
                <c:pt idx="36">
                  <c:v>1099.6316521717813</c:v>
                </c:pt>
                <c:pt idx="37">
                  <c:v>1099.6791991765044</c:v>
                </c:pt>
                <c:pt idx="38">
                  <c:v>1099.7162716763401</c:v>
                </c:pt>
                <c:pt idx="39">
                  <c:v>1099.7458742884853</c:v>
                </c:pt>
                <c:pt idx="40">
                  <c:v>1099.7677854031867</c:v>
                </c:pt>
                <c:pt idx="41">
                  <c:v>1099.7876091982025</c:v>
                </c:pt>
                <c:pt idx="42">
                  <c:v>1099.8005798837512</c:v>
                </c:pt>
                <c:pt idx="43">
                  <c:v>1099.812681968275</c:v>
                </c:pt>
                <c:pt idx="44">
                  <c:v>1099.82061920048</c:v>
                </c:pt>
                <c:pt idx="45">
                  <c:v>1099.8280446512083</c:v>
                </c:pt>
                <c:pt idx="46">
                  <c:v>1099.8325760363991</c:v>
                </c:pt>
                <c:pt idx="47">
                  <c:v>1099.8372367014213</c:v>
                </c:pt>
                <c:pt idx="48">
                  <c:v>1099.8403251758057</c:v>
                </c:pt>
                <c:pt idx="49">
                  <c:v>1099.8431078652129</c:v>
                </c:pt>
                <c:pt idx="50">
                  <c:v>1099.8455259745213</c:v>
                </c:pt>
                <c:pt idx="51">
                  <c:v>1099.8472878956925</c:v>
                </c:pt>
                <c:pt idx="52">
                  <c:v>1099.8478323773213</c:v>
                </c:pt>
                <c:pt idx="53">
                  <c:v>1099.8490047669795</c:v>
                </c:pt>
                <c:pt idx="54">
                  <c:v>1099.849057220664</c:v>
                </c:pt>
                <c:pt idx="55">
                  <c:v>1099.8501658391735</c:v>
                </c:pt>
                <c:pt idx="56">
                  <c:v>1099.8498222510868</c:v>
                </c:pt>
                <c:pt idx="57">
                  <c:v>1099.8508185235596</c:v>
                </c:pt>
                <c:pt idx="58">
                  <c:v>1099.8500819034834</c:v>
                </c:pt>
                <c:pt idx="59">
                  <c:v>1099.8518857342001</c:v>
                </c:pt>
                <c:pt idx="60">
                  <c:v>1099.8503558643754</c:v>
                </c:pt>
                <c:pt idx="61">
                  <c:v>1099.8511818612142</c:v>
                </c:pt>
                <c:pt idx="62">
                  <c:v>1099.8514582797727</c:v>
                </c:pt>
                <c:pt idx="63">
                  <c:v>1099.8522326080638</c:v>
                </c:pt>
                <c:pt idx="64">
                  <c:v>1099.8489614310035</c:v>
                </c:pt>
                <c:pt idx="65">
                  <c:v>1099.8668342307546</c:v>
                </c:pt>
                <c:pt idx="66">
                  <c:v>1099.9273953737365</c:v>
                </c:pt>
                <c:pt idx="67">
                  <c:v>1099.9627495084908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7-05AF-4D9A-B83E-C694FB9E5F0E}"/>
            </c:ext>
          </c:extLst>
        </c:ser>
        <c:ser>
          <c:idx val="8"/>
          <c:order val="8"/>
          <c:tx>
            <c:v>2_1500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Tm_LAMINAR!$A$1:$NN$1</c:f>
              <c:numCache>
                <c:formatCode>General</c:formatCode>
                <c:ptCount val="37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Tm_LAMINAR!$A$10:$NN$10</c:f>
              <c:numCache>
                <c:formatCode>0.0</c:formatCode>
                <c:ptCount val="378"/>
                <c:pt idx="0">
                  <c:v>300</c:v>
                </c:pt>
                <c:pt idx="1">
                  <c:v>345.70948470154877</c:v>
                </c:pt>
                <c:pt idx="2">
                  <c:v>544.06235709092152</c:v>
                </c:pt>
                <c:pt idx="3">
                  <c:v>824.54030883127189</c:v>
                </c:pt>
                <c:pt idx="4">
                  <c:v>981.17826263743746</c:v>
                </c:pt>
                <c:pt idx="5">
                  <c:v>1089.3041940662154</c:v>
                </c:pt>
                <c:pt idx="6">
                  <c:v>1178.6079128807673</c:v>
                </c:pt>
                <c:pt idx="7">
                  <c:v>1249.7689958076269</c:v>
                </c:pt>
                <c:pt idx="8">
                  <c:v>1308.119958545991</c:v>
                </c:pt>
                <c:pt idx="9">
                  <c:v>1353.2026467032792</c:v>
                </c:pt>
                <c:pt idx="10">
                  <c:v>1389.2968786262484</c:v>
                </c:pt>
                <c:pt idx="11">
                  <c:v>1416.2135900800922</c:v>
                </c:pt>
                <c:pt idx="12">
                  <c:v>1437.2516066578828</c:v>
                </c:pt>
                <c:pt idx="13">
                  <c:v>1452.7868473129736</c:v>
                </c:pt>
                <c:pt idx="14">
                  <c:v>1464.8453918146195</c:v>
                </c:pt>
                <c:pt idx="15">
                  <c:v>1473.6090290793977</c:v>
                </c:pt>
                <c:pt idx="16">
                  <c:v>1480.3619033645598</c:v>
                </c:pt>
                <c:pt idx="17">
                  <c:v>1485.2875182581445</c:v>
                </c:pt>
                <c:pt idx="18">
                  <c:v>1489.0391293969722</c:v>
                </c:pt>
                <c:pt idx="19">
                  <c:v>1491.7558354961232</c:v>
                </c:pt>
                <c:pt idx="20">
                  <c:v>1493.8411549432215</c:v>
                </c:pt>
                <c:pt idx="21">
                  <c:v>1495.3468606102338</c:v>
                </c:pt>
                <c:pt idx="22">
                  <c:v>1496.4887508236845</c:v>
                </c:pt>
                <c:pt idx="23">
                  <c:v>1497.3258616574615</c:v>
                </c:pt>
                <c:pt idx="24">
                  <c:v>1497.9566784916462</c:v>
                </c:pt>
                <c:pt idx="25">
                  <c:v>1498.4117386221631</c:v>
                </c:pt>
                <c:pt idx="26">
                  <c:v>1498.7600241743187</c:v>
                </c:pt>
                <c:pt idx="27">
                  <c:v>1499.0139154582957</c:v>
                </c:pt>
                <c:pt idx="28">
                  <c:v>1499.2033606626751</c:v>
                </c:pt>
                <c:pt idx="29">
                  <c:v>1499.3438858361353</c:v>
                </c:pt>
                <c:pt idx="30">
                  <c:v>1499.4490148574134</c:v>
                </c:pt>
                <c:pt idx="31">
                  <c:v>1499.5272436759594</c:v>
                </c:pt>
                <c:pt idx="32">
                  <c:v>1499.5836903381887</c:v>
                </c:pt>
                <c:pt idx="33">
                  <c:v>1499.6266618592374</c:v>
                </c:pt>
                <c:pt idx="34">
                  <c:v>1499.6574540423114</c:v>
                </c:pt>
                <c:pt idx="35">
                  <c:v>1499.6817241075673</c:v>
                </c:pt>
                <c:pt idx="36">
                  <c:v>1499.6982738032368</c:v>
                </c:pt>
                <c:pt idx="37">
                  <c:v>1499.7119614082128</c:v>
                </c:pt>
                <c:pt idx="38">
                  <c:v>1499.7201088346033</c:v>
                </c:pt>
                <c:pt idx="39">
                  <c:v>1499.7271423697771</c:v>
                </c:pt>
                <c:pt idx="40">
                  <c:v>1499.7310639031211</c:v>
                </c:pt>
                <c:pt idx="41">
                  <c:v>1499.7361108589878</c:v>
                </c:pt>
                <c:pt idx="42">
                  <c:v>1499.7367477895891</c:v>
                </c:pt>
                <c:pt idx="43">
                  <c:v>1499.739848372607</c:v>
                </c:pt>
                <c:pt idx="44">
                  <c:v>1499.7399099160855</c:v>
                </c:pt>
                <c:pt idx="45">
                  <c:v>1499.7414109078195</c:v>
                </c:pt>
                <c:pt idx="46">
                  <c:v>1499.7412366602457</c:v>
                </c:pt>
                <c:pt idx="47">
                  <c:v>1499.7430004628684</c:v>
                </c:pt>
                <c:pt idx="48">
                  <c:v>1499.7424617962583</c:v>
                </c:pt>
                <c:pt idx="49">
                  <c:v>1499.7430027890077</c:v>
                </c:pt>
                <c:pt idx="50">
                  <c:v>1499.7426081432727</c:v>
                </c:pt>
                <c:pt idx="51">
                  <c:v>1499.7429264392754</c:v>
                </c:pt>
                <c:pt idx="52">
                  <c:v>1499.7413569845385</c:v>
                </c:pt>
                <c:pt idx="53">
                  <c:v>1499.7431673424653</c:v>
                </c:pt>
                <c:pt idx="54">
                  <c:v>1499.7415617209836</c:v>
                </c:pt>
                <c:pt idx="55">
                  <c:v>1499.742280181144</c:v>
                </c:pt>
                <c:pt idx="56">
                  <c:v>1499.7410295320506</c:v>
                </c:pt>
                <c:pt idx="57">
                  <c:v>1499.7423477968382</c:v>
                </c:pt>
                <c:pt idx="58">
                  <c:v>1499.7403334763967</c:v>
                </c:pt>
                <c:pt idx="59">
                  <c:v>1499.7424105263299</c:v>
                </c:pt>
                <c:pt idx="60">
                  <c:v>1499.7400053411579</c:v>
                </c:pt>
                <c:pt idx="61">
                  <c:v>1499.7405799568912</c:v>
                </c:pt>
                <c:pt idx="62">
                  <c:v>1499.7399382302897</c:v>
                </c:pt>
                <c:pt idx="63">
                  <c:v>1499.7414182118246</c:v>
                </c:pt>
                <c:pt idx="64">
                  <c:v>1499.7361360353364</c:v>
                </c:pt>
                <c:pt idx="65">
                  <c:v>1499.7705165598211</c:v>
                </c:pt>
                <c:pt idx="66">
                  <c:v>1499.8957118039436</c:v>
                </c:pt>
                <c:pt idx="67">
                  <c:v>1499.9650105910248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8-05AF-4D9A-B83E-C694FB9E5F0E}"/>
            </c:ext>
          </c:extLst>
        </c:ser>
        <c:ser>
          <c:idx val="9"/>
          <c:order val="9"/>
          <c:tx>
            <c:v>3_700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Tm_LAMINAR!$A$1:$QS$1</c:f>
              <c:numCache>
                <c:formatCode>General</c:formatCode>
                <c:ptCount val="4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Tm_LAMINAR!$A$11:$QS$11</c:f>
              <c:numCache>
                <c:formatCode>0.0</c:formatCode>
                <c:ptCount val="461"/>
                <c:pt idx="0">
                  <c:v>300</c:v>
                </c:pt>
                <c:pt idx="1">
                  <c:v>306.70108654094929</c:v>
                </c:pt>
                <c:pt idx="2">
                  <c:v>354.58654235704063</c:v>
                </c:pt>
                <c:pt idx="3">
                  <c:v>425.6355485902987</c:v>
                </c:pt>
                <c:pt idx="4">
                  <c:v>469.01791238474652</c:v>
                </c:pt>
                <c:pt idx="5">
                  <c:v>497.37514454187408</c:v>
                </c:pt>
                <c:pt idx="6">
                  <c:v>521.85379134910625</c:v>
                </c:pt>
                <c:pt idx="7">
                  <c:v>541.99884979327908</c:v>
                </c:pt>
                <c:pt idx="8">
                  <c:v>560.71431908961108</c:v>
                </c:pt>
                <c:pt idx="9">
                  <c:v>576.60285341573876</c:v>
                </c:pt>
                <c:pt idx="10">
                  <c:v>591.53861461756492</c:v>
                </c:pt>
                <c:pt idx="11">
                  <c:v>604.06220708282262</c:v>
                </c:pt>
                <c:pt idx="12">
                  <c:v>615.90224622691733</c:v>
                </c:pt>
                <c:pt idx="13">
                  <c:v>625.68396995774833</c:v>
                </c:pt>
                <c:pt idx="14">
                  <c:v>635.08765981356396</c:v>
                </c:pt>
                <c:pt idx="15">
                  <c:v>642.73561728633877</c:v>
                </c:pt>
                <c:pt idx="16">
                  <c:v>650.03256630189821</c:v>
                </c:pt>
                <c:pt idx="17">
                  <c:v>655.99565768047762</c:v>
                </c:pt>
                <c:pt idx="18">
                  <c:v>661.64990129610874</c:v>
                </c:pt>
                <c:pt idx="19">
                  <c:v>666.23254506158196</c:v>
                </c:pt>
                <c:pt idx="20">
                  <c:v>670.60281049614844</c:v>
                </c:pt>
                <c:pt idx="21">
                  <c:v>674.12437153092753</c:v>
                </c:pt>
                <c:pt idx="22">
                  <c:v>677.45583554497625</c:v>
                </c:pt>
                <c:pt idx="23">
                  <c:v>680.20996957254761</c:v>
                </c:pt>
                <c:pt idx="24">
                  <c:v>682.75557562674112</c:v>
                </c:pt>
                <c:pt idx="25">
                  <c:v>684.82145637183623</c:v>
                </c:pt>
                <c:pt idx="26">
                  <c:v>686.7866532780414</c:v>
                </c:pt>
                <c:pt idx="27">
                  <c:v>688.3796535098495</c:v>
                </c:pt>
                <c:pt idx="28">
                  <c:v>689.8578373170584</c:v>
                </c:pt>
                <c:pt idx="29">
                  <c:v>691.0823041229836</c:v>
                </c:pt>
                <c:pt idx="30">
                  <c:v>692.22675940339184</c:v>
                </c:pt>
                <c:pt idx="31">
                  <c:v>693.16581779406704</c:v>
                </c:pt>
                <c:pt idx="32">
                  <c:v>694.02971157290017</c:v>
                </c:pt>
                <c:pt idx="33">
                  <c:v>694.74520387996427</c:v>
                </c:pt>
                <c:pt idx="34">
                  <c:v>695.40960979242402</c:v>
                </c:pt>
                <c:pt idx="35">
                  <c:v>695.95379867716213</c:v>
                </c:pt>
                <c:pt idx="36">
                  <c:v>696.4589670161231</c:v>
                </c:pt>
                <c:pt idx="37">
                  <c:v>696.87957369457365</c:v>
                </c:pt>
                <c:pt idx="38">
                  <c:v>697.26167492925299</c:v>
                </c:pt>
                <c:pt idx="39">
                  <c:v>697.58244681105521</c:v>
                </c:pt>
                <c:pt idx="40">
                  <c:v>697.8719271310033</c:v>
                </c:pt>
                <c:pt idx="41">
                  <c:v>698.11759826295713</c:v>
                </c:pt>
                <c:pt idx="42">
                  <c:v>698.33703449366749</c:v>
                </c:pt>
                <c:pt idx="43">
                  <c:v>698.52525610590988</c:v>
                </c:pt>
                <c:pt idx="44">
                  <c:v>698.69395368026574</c:v>
                </c:pt>
                <c:pt idx="45">
                  <c:v>698.83644286008587</c:v>
                </c:pt>
                <c:pt idx="46">
                  <c:v>698.96378030824394</c:v>
                </c:pt>
                <c:pt idx="47">
                  <c:v>699.07390581632671</c:v>
                </c:pt>
                <c:pt idx="48">
                  <c:v>699.17101768103794</c:v>
                </c:pt>
                <c:pt idx="49">
                  <c:v>699.25524951456816</c:v>
                </c:pt>
                <c:pt idx="50">
                  <c:v>699.33010217961828</c:v>
                </c:pt>
                <c:pt idx="51">
                  <c:v>699.39476064882729</c:v>
                </c:pt>
                <c:pt idx="52">
                  <c:v>699.45084118170234</c:v>
                </c:pt>
                <c:pt idx="53">
                  <c:v>699.50036303317802</c:v>
                </c:pt>
                <c:pt idx="54">
                  <c:v>699.54334799731896</c:v>
                </c:pt>
                <c:pt idx="55">
                  <c:v>699.58179560624808</c:v>
                </c:pt>
                <c:pt idx="56">
                  <c:v>699.61316980966205</c:v>
                </c:pt>
                <c:pt idx="57">
                  <c:v>699.64355042325099</c:v>
                </c:pt>
                <c:pt idx="58">
                  <c:v>699.66730040293783</c:v>
                </c:pt>
                <c:pt idx="59">
                  <c:v>699.69065983809207</c:v>
                </c:pt>
                <c:pt idx="60">
                  <c:v>699.70808702628653</c:v>
                </c:pt>
                <c:pt idx="61">
                  <c:v>699.72626943386626</c:v>
                </c:pt>
                <c:pt idx="62">
                  <c:v>699.74025825232616</c:v>
                </c:pt>
                <c:pt idx="63">
                  <c:v>699.75471288032043</c:v>
                </c:pt>
                <c:pt idx="64">
                  <c:v>699.76285076332408</c:v>
                </c:pt>
                <c:pt idx="65">
                  <c:v>699.78652757093244</c:v>
                </c:pt>
                <c:pt idx="66">
                  <c:v>699.82853492513107</c:v>
                </c:pt>
                <c:pt idx="67">
                  <c:v>699.86024527288953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9-05AF-4D9A-B83E-C694FB9E5F0E}"/>
            </c:ext>
          </c:extLst>
        </c:ser>
        <c:ser>
          <c:idx val="10"/>
          <c:order val="10"/>
          <c:tx>
            <c:v>3_1100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Tm_LAMINAR!$A$1:$QS$1</c:f>
              <c:numCache>
                <c:formatCode>General</c:formatCode>
                <c:ptCount val="4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Tm_LAMINAR!$A$12:$QS$12</c:f>
              <c:numCache>
                <c:formatCode>0.0</c:formatCode>
                <c:ptCount val="461"/>
                <c:pt idx="0">
                  <c:v>299.99994856308399</c:v>
                </c:pt>
                <c:pt idx="1">
                  <c:v>316.88665452692283</c:v>
                </c:pt>
                <c:pt idx="2">
                  <c:v>419.42796159239697</c:v>
                </c:pt>
                <c:pt idx="3">
                  <c:v>570.89461898450963</c:v>
                </c:pt>
                <c:pt idx="4">
                  <c:v>661.09546219560241</c:v>
                </c:pt>
                <c:pt idx="5">
                  <c:v>721.21991166702037</c:v>
                </c:pt>
                <c:pt idx="6">
                  <c:v>772.69734773036998</c:v>
                </c:pt>
                <c:pt idx="7">
                  <c:v>815.35660306871614</c:v>
                </c:pt>
                <c:pt idx="8">
                  <c:v>854.22082818937349</c:v>
                </c:pt>
                <c:pt idx="9">
                  <c:v>887.12109539885444</c:v>
                </c:pt>
                <c:pt idx="10">
                  <c:v>917.26954577203492</c:v>
                </c:pt>
                <c:pt idx="11">
                  <c:v>942.28850054779969</c:v>
                </c:pt>
                <c:pt idx="12">
                  <c:v>965.18874519477572</c:v>
                </c:pt>
                <c:pt idx="13">
                  <c:v>983.92637197823808</c:v>
                </c:pt>
                <c:pt idx="14">
                  <c:v>1001.246454651179</c:v>
                </c:pt>
                <c:pt idx="15">
                  <c:v>1015.176452026993</c:v>
                </c:pt>
                <c:pt idx="16">
                  <c:v>1027.967503570987</c:v>
                </c:pt>
                <c:pt idx="17">
                  <c:v>1038.2967388408995</c:v>
                </c:pt>
                <c:pt idx="18">
                  <c:v>1047.7067388956448</c:v>
                </c:pt>
                <c:pt idx="19">
                  <c:v>1055.2390662750634</c:v>
                </c:pt>
                <c:pt idx="20">
                  <c:v>1062.1281809630443</c:v>
                </c:pt>
                <c:pt idx="21">
                  <c:v>1067.6065889695644</c:v>
                </c:pt>
                <c:pt idx="22">
                  <c:v>1072.5685231241366</c:v>
                </c:pt>
                <c:pt idx="23">
                  <c:v>1076.5990864279906</c:v>
                </c:pt>
                <c:pt idx="24">
                  <c:v>1080.1816222596815</c:v>
                </c:pt>
                <c:pt idx="25">
                  <c:v>1083.0374148778237</c:v>
                </c:pt>
                <c:pt idx="26">
                  <c:v>1085.6405085704448</c:v>
                </c:pt>
                <c:pt idx="27">
                  <c:v>1087.7172193949984</c:v>
                </c:pt>
                <c:pt idx="28">
                  <c:v>1089.5650402581668</c:v>
                </c:pt>
                <c:pt idx="29">
                  <c:v>1091.0646668305876</c:v>
                </c:pt>
                <c:pt idx="30">
                  <c:v>1092.4092660393987</c:v>
                </c:pt>
                <c:pt idx="31">
                  <c:v>1093.4926389858485</c:v>
                </c:pt>
                <c:pt idx="32">
                  <c:v>1094.4479427315748</c:v>
                </c:pt>
                <c:pt idx="33">
                  <c:v>1095.224037218989</c:v>
                </c:pt>
                <c:pt idx="34">
                  <c:v>1095.9156771094817</c:v>
                </c:pt>
                <c:pt idx="35">
                  <c:v>1096.4720437705969</c:v>
                </c:pt>
                <c:pt idx="36">
                  <c:v>1096.9667039292076</c:v>
                </c:pt>
                <c:pt idx="37">
                  <c:v>1097.3704596604964</c:v>
                </c:pt>
                <c:pt idx="38">
                  <c:v>1097.7224737397778</c:v>
                </c:pt>
                <c:pt idx="39">
                  <c:v>1098.0123188182095</c:v>
                </c:pt>
                <c:pt idx="40">
                  <c:v>1098.2623261442293</c:v>
                </c:pt>
                <c:pt idx="41">
                  <c:v>1098.4720759635343</c:v>
                </c:pt>
                <c:pt idx="42">
                  <c:v>1098.6500779162261</c:v>
                </c:pt>
                <c:pt idx="43">
                  <c:v>1098.8016967694882</c:v>
                </c:pt>
                <c:pt idx="44">
                  <c:v>1098.9298720885765</c:v>
                </c:pt>
                <c:pt idx="45">
                  <c:v>1099.0376008162777</c:v>
                </c:pt>
                <c:pt idx="46">
                  <c:v>1099.1276987698957</c:v>
                </c:pt>
                <c:pt idx="47">
                  <c:v>1099.206812527987</c:v>
                </c:pt>
                <c:pt idx="48">
                  <c:v>1099.271700569336</c:v>
                </c:pt>
                <c:pt idx="49">
                  <c:v>1099.3290251345345</c:v>
                </c:pt>
                <c:pt idx="50">
                  <c:v>1099.3752616868919</c:v>
                </c:pt>
                <c:pt idx="51">
                  <c:v>1099.4174126644637</c:v>
                </c:pt>
                <c:pt idx="52">
                  <c:v>1099.4486724318331</c:v>
                </c:pt>
                <c:pt idx="53">
                  <c:v>1099.4797668460444</c:v>
                </c:pt>
                <c:pt idx="54">
                  <c:v>1099.5018221491205</c:v>
                </c:pt>
                <c:pt idx="55">
                  <c:v>1099.5250360315952</c:v>
                </c:pt>
                <c:pt idx="56">
                  <c:v>1099.5383151072042</c:v>
                </c:pt>
                <c:pt idx="57">
                  <c:v>1099.5560043612463</c:v>
                </c:pt>
                <c:pt idx="58">
                  <c:v>1099.5651098939177</c:v>
                </c:pt>
                <c:pt idx="59">
                  <c:v>1099.5786075498399</c:v>
                </c:pt>
                <c:pt idx="60">
                  <c:v>1099.5839231406874</c:v>
                </c:pt>
                <c:pt idx="61">
                  <c:v>1099.5936350319255</c:v>
                </c:pt>
                <c:pt idx="62">
                  <c:v>1099.5975095709284</c:v>
                </c:pt>
                <c:pt idx="63">
                  <c:v>1099.6057818659658</c:v>
                </c:pt>
                <c:pt idx="64">
                  <c:v>1099.6024170822416</c:v>
                </c:pt>
                <c:pt idx="65">
                  <c:v>1099.6425044015973</c:v>
                </c:pt>
                <c:pt idx="66">
                  <c:v>1099.7554382227647</c:v>
                </c:pt>
                <c:pt idx="67">
                  <c:v>1099.8322263911061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A-05AF-4D9A-B83E-C694FB9E5F0E}"/>
            </c:ext>
          </c:extLst>
        </c:ser>
        <c:ser>
          <c:idx val="11"/>
          <c:order val="11"/>
          <c:tx>
            <c:v>3_1500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Tm_LAMINAR!$A$1:$QS$1</c:f>
              <c:numCache>
                <c:formatCode>General</c:formatCode>
                <c:ptCount val="4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Tm_LAMINAR!$A$13:$QS$13</c:f>
              <c:numCache>
                <c:formatCode>0.0</c:formatCode>
                <c:ptCount val="461"/>
                <c:pt idx="0">
                  <c:v>300.00005033133112</c:v>
                </c:pt>
                <c:pt idx="1">
                  <c:v>329.94643909483472</c:v>
                </c:pt>
                <c:pt idx="2">
                  <c:v>490.83434382372815</c:v>
                </c:pt>
                <c:pt idx="3">
                  <c:v>727.84886916933669</c:v>
                </c:pt>
                <c:pt idx="4">
                  <c:v>866.60459027989521</c:v>
                </c:pt>
                <c:pt idx="5">
                  <c:v>961.23537715053794</c:v>
                </c:pt>
                <c:pt idx="6">
                  <c:v>1042.2398827154261</c:v>
                </c:pt>
                <c:pt idx="7">
                  <c:v>1109.7635649920546</c:v>
                </c:pt>
                <c:pt idx="8">
                  <c:v>1170.4481557257418</c:v>
                </c:pt>
                <c:pt idx="9">
                  <c:v>1221.7527595656547</c:v>
                </c:pt>
                <c:pt idx="10">
                  <c:v>1267.9589254663424</c:v>
                </c:pt>
                <c:pt idx="11">
                  <c:v>1305.7353245896441</c:v>
                </c:pt>
                <c:pt idx="12">
                  <c:v>1339.1626196467371</c:v>
                </c:pt>
                <c:pt idx="13">
                  <c:v>1366.0591403200397</c:v>
                </c:pt>
                <c:pt idx="14">
                  <c:v>1389.8767778494685</c:v>
                </c:pt>
                <c:pt idx="15">
                  <c:v>1408.6587456425527</c:v>
                </c:pt>
                <c:pt idx="16">
                  <c:v>1425.1180290076793</c:v>
                </c:pt>
                <c:pt idx="17">
                  <c:v>1438.1172317152091</c:v>
                </c:pt>
                <c:pt idx="18">
                  <c:v>1449.3641653958737</c:v>
                </c:pt>
                <c:pt idx="19">
                  <c:v>1458.1649186611933</c:v>
                </c:pt>
                <c:pt idx="20">
                  <c:v>1465.8129005590126</c:v>
                </c:pt>
                <c:pt idx="21">
                  <c:v>1471.766350795418</c:v>
                </c:pt>
                <c:pt idx="22">
                  <c:v>1476.8798889730003</c:v>
                </c:pt>
                <c:pt idx="23">
                  <c:v>1480.9320678909323</c:v>
                </c:pt>
                <c:pt idx="24">
                  <c:v>1484.3627639054591</c:v>
                </c:pt>
                <c:pt idx="25">
                  <c:v>1487.0334953991376</c:v>
                </c:pt>
                <c:pt idx="26">
                  <c:v>1489.342822342122</c:v>
                </c:pt>
                <c:pt idx="27">
                  <c:v>1491.1463142421126</c:v>
                </c:pt>
                <c:pt idx="28">
                  <c:v>1492.6695494871046</c:v>
                </c:pt>
                <c:pt idx="29">
                  <c:v>1493.878916628458</c:v>
                </c:pt>
                <c:pt idx="30">
                  <c:v>1494.9054272240846</c:v>
                </c:pt>
                <c:pt idx="31">
                  <c:v>1495.7174868738375</c:v>
                </c:pt>
                <c:pt idx="32">
                  <c:v>1496.3931710588643</c:v>
                </c:pt>
                <c:pt idx="33">
                  <c:v>1496.9329777086041</c:v>
                </c:pt>
                <c:pt idx="34">
                  <c:v>1497.387872257792</c:v>
                </c:pt>
                <c:pt idx="35">
                  <c:v>1497.7483660602909</c:v>
                </c:pt>
                <c:pt idx="36">
                  <c:v>1498.0482153045514</c:v>
                </c:pt>
                <c:pt idx="37">
                  <c:v>1498.2915927248241</c:v>
                </c:pt>
                <c:pt idx="38">
                  <c:v>1498.4889175601099</c:v>
                </c:pt>
                <c:pt idx="39">
                  <c:v>1498.6518303725613</c:v>
                </c:pt>
                <c:pt idx="40">
                  <c:v>1498.7803081585198</c:v>
                </c:pt>
                <c:pt idx="41">
                  <c:v>1498.8915195443296</c:v>
                </c:pt>
                <c:pt idx="42">
                  <c:v>1498.9759011609956</c:v>
                </c:pt>
                <c:pt idx="43">
                  <c:v>1499.0517276856115</c:v>
                </c:pt>
                <c:pt idx="44">
                  <c:v>1499.1056215634705</c:v>
                </c:pt>
                <c:pt idx="45">
                  <c:v>1499.1550731963289</c:v>
                </c:pt>
                <c:pt idx="46">
                  <c:v>1499.1891327594305</c:v>
                </c:pt>
                <c:pt idx="47">
                  <c:v>1499.2232809750947</c:v>
                </c:pt>
                <c:pt idx="48">
                  <c:v>1499.2448085790097</c:v>
                </c:pt>
                <c:pt idx="49">
                  <c:v>1499.2686242653972</c:v>
                </c:pt>
                <c:pt idx="50">
                  <c:v>1499.2811140037938</c:v>
                </c:pt>
                <c:pt idx="51">
                  <c:v>1499.2975078400405</c:v>
                </c:pt>
                <c:pt idx="52">
                  <c:v>1499.3035223372212</c:v>
                </c:pt>
                <c:pt idx="53">
                  <c:v>1499.3158927260172</c:v>
                </c:pt>
                <c:pt idx="54">
                  <c:v>1499.3181419807188</c:v>
                </c:pt>
                <c:pt idx="55">
                  <c:v>1499.3278244736746</c:v>
                </c:pt>
                <c:pt idx="56">
                  <c:v>1499.3253277777073</c:v>
                </c:pt>
                <c:pt idx="57">
                  <c:v>1499.3334825678201</c:v>
                </c:pt>
                <c:pt idx="58">
                  <c:v>1499.3312065087141</c:v>
                </c:pt>
                <c:pt idx="59">
                  <c:v>1499.3374972195024</c:v>
                </c:pt>
                <c:pt idx="60">
                  <c:v>1499.33363786426</c:v>
                </c:pt>
                <c:pt idx="61">
                  <c:v>1499.3390737744387</c:v>
                </c:pt>
                <c:pt idx="62">
                  <c:v>1499.3345472777689</c:v>
                </c:pt>
                <c:pt idx="63">
                  <c:v>1499.3406749282228</c:v>
                </c:pt>
                <c:pt idx="64">
                  <c:v>1499.3275968367911</c:v>
                </c:pt>
                <c:pt idx="65">
                  <c:v>1499.4004641200665</c:v>
                </c:pt>
                <c:pt idx="66">
                  <c:v>1499.6407850860976</c:v>
                </c:pt>
                <c:pt idx="67">
                  <c:v>1499.7944319293845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B-05AF-4D9A-B83E-C694FB9E5F0E}"/>
            </c:ext>
          </c:extLst>
        </c:ser>
        <c:ser>
          <c:idx val="12"/>
          <c:order val="12"/>
          <c:tx>
            <c:v>4_700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Tm_LAMINAR!$A$1:$TX$1</c:f>
              <c:numCache>
                <c:formatCode>General</c:formatCode>
                <c:ptCount val="5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Tm_LAMINAR!$A$14:$TX$14</c:f>
              <c:numCache>
                <c:formatCode>0.0</c:formatCode>
                <c:ptCount val="544"/>
                <c:pt idx="0">
                  <c:v>300.00003885394841</c:v>
                </c:pt>
                <c:pt idx="1">
                  <c:v>305.00488013532168</c:v>
                </c:pt>
                <c:pt idx="2">
                  <c:v>346.64942140025607</c:v>
                </c:pt>
                <c:pt idx="3">
                  <c:v>409.78642546425374</c:v>
                </c:pt>
                <c:pt idx="4">
                  <c:v>449.91194392919505</c:v>
                </c:pt>
                <c:pt idx="5">
                  <c:v>476.4901997166811</c:v>
                </c:pt>
                <c:pt idx="6">
                  <c:v>499.53676670948659</c:v>
                </c:pt>
                <c:pt idx="7">
                  <c:v>518.83086765411815</c:v>
                </c:pt>
                <c:pt idx="8">
                  <c:v>536.94674226058612</c:v>
                </c:pt>
                <c:pt idx="9">
                  <c:v>552.66103953148411</c:v>
                </c:pt>
                <c:pt idx="10">
                  <c:v>567.60481161091184</c:v>
                </c:pt>
                <c:pt idx="11">
                  <c:v>580.47173714053895</c:v>
                </c:pt>
                <c:pt idx="12">
                  <c:v>592.84919037516545</c:v>
                </c:pt>
                <c:pt idx="13">
                  <c:v>603.28967163024811</c:v>
                </c:pt>
                <c:pt idx="14">
                  <c:v>613.56593977154728</c:v>
                </c:pt>
                <c:pt idx="15">
                  <c:v>622.11695956613653</c:v>
                </c:pt>
                <c:pt idx="16">
                  <c:v>630.46427869252693</c:v>
                </c:pt>
                <c:pt idx="17">
                  <c:v>637.43353805655204</c:v>
                </c:pt>
                <c:pt idx="18">
                  <c:v>644.21312845071873</c:v>
                </c:pt>
                <c:pt idx="19">
                  <c:v>649.8237110755058</c:v>
                </c:pt>
                <c:pt idx="20">
                  <c:v>655.29768778365599</c:v>
                </c:pt>
                <c:pt idx="21">
                  <c:v>659.81985952032881</c:v>
                </c:pt>
                <c:pt idx="22">
                  <c:v>664.1791871193094</c:v>
                </c:pt>
                <c:pt idx="23">
                  <c:v>667.89255019594975</c:v>
                </c:pt>
                <c:pt idx="24">
                  <c:v>671.3724955966436</c:v>
                </c:pt>
                <c:pt idx="25">
                  <c:v>674.2799763825625</c:v>
                </c:pt>
                <c:pt idx="26">
                  <c:v>677.08973915893819</c:v>
                </c:pt>
                <c:pt idx="27">
                  <c:v>679.4396437217207</c:v>
                </c:pt>
                <c:pt idx="28">
                  <c:v>681.64337467676353</c:v>
                </c:pt>
                <c:pt idx="29">
                  <c:v>683.53358529822901</c:v>
                </c:pt>
                <c:pt idx="30">
                  <c:v>685.3193640172608</c:v>
                </c:pt>
                <c:pt idx="31">
                  <c:v>686.83840979324248</c:v>
                </c:pt>
                <c:pt idx="32">
                  <c:v>688.24386413141974</c:v>
                </c:pt>
                <c:pt idx="33">
                  <c:v>689.45558965431542</c:v>
                </c:pt>
                <c:pt idx="34">
                  <c:v>690.58296601835775</c:v>
                </c:pt>
                <c:pt idx="35">
                  <c:v>691.54397780075305</c:v>
                </c:pt>
                <c:pt idx="36">
                  <c:v>692.43911825544399</c:v>
                </c:pt>
                <c:pt idx="37">
                  <c:v>693.21815289907568</c:v>
                </c:pt>
                <c:pt idx="38">
                  <c:v>693.92271552119178</c:v>
                </c:pt>
                <c:pt idx="39">
                  <c:v>694.54168089241921</c:v>
                </c:pt>
                <c:pt idx="40">
                  <c:v>695.09760173716313</c:v>
                </c:pt>
                <c:pt idx="41">
                  <c:v>695.59408239644574</c:v>
                </c:pt>
                <c:pt idx="42">
                  <c:v>696.03456234851387</c:v>
                </c:pt>
                <c:pt idx="43">
                  <c:v>696.43153585845334</c:v>
                </c:pt>
                <c:pt idx="44">
                  <c:v>696.78404364983146</c:v>
                </c:pt>
                <c:pt idx="45">
                  <c:v>697.09629714804066</c:v>
                </c:pt>
                <c:pt idx="46">
                  <c:v>697.37346890873334</c:v>
                </c:pt>
                <c:pt idx="47">
                  <c:v>697.62687915704419</c:v>
                </c:pt>
                <c:pt idx="48">
                  <c:v>697.84792851190525</c:v>
                </c:pt>
                <c:pt idx="49">
                  <c:v>698.0483608379086</c:v>
                </c:pt>
                <c:pt idx="50">
                  <c:v>698.22479536663639</c:v>
                </c:pt>
                <c:pt idx="51">
                  <c:v>698.38648878691697</c:v>
                </c:pt>
                <c:pt idx="52">
                  <c:v>698.52508442000021</c:v>
                </c:pt>
                <c:pt idx="53">
                  <c:v>698.65430984071213</c:v>
                </c:pt>
                <c:pt idx="54">
                  <c:v>698.76486871740019</c:v>
                </c:pt>
                <c:pt idx="55">
                  <c:v>698.86791943907747</c:v>
                </c:pt>
                <c:pt idx="56">
                  <c:v>698.9528461559197</c:v>
                </c:pt>
                <c:pt idx="57">
                  <c:v>699.03831688423759</c:v>
                </c:pt>
                <c:pt idx="58">
                  <c:v>699.10578568788958</c:v>
                </c:pt>
                <c:pt idx="59">
                  <c:v>699.17253680322972</c:v>
                </c:pt>
                <c:pt idx="60">
                  <c:v>699.22557496642878</c:v>
                </c:pt>
                <c:pt idx="61">
                  <c:v>699.27976022994869</c:v>
                </c:pt>
                <c:pt idx="62">
                  <c:v>699.32216001700806</c:v>
                </c:pt>
                <c:pt idx="63">
                  <c:v>699.36683281692035</c:v>
                </c:pt>
                <c:pt idx="64">
                  <c:v>699.39642225458715</c:v>
                </c:pt>
                <c:pt idx="65">
                  <c:v>699.45264631171472</c:v>
                </c:pt>
                <c:pt idx="66">
                  <c:v>699.52785452512069</c:v>
                </c:pt>
                <c:pt idx="67">
                  <c:v>699.58235795982853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C-05AF-4D9A-B83E-C694FB9E5F0E}"/>
            </c:ext>
          </c:extLst>
        </c:ser>
        <c:ser>
          <c:idx val="13"/>
          <c:order val="13"/>
          <c:tx>
            <c:v>4_1100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Tm_LAMINAR!$A$1:$TX$1</c:f>
              <c:numCache>
                <c:formatCode>General</c:formatCode>
                <c:ptCount val="5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Tm_LAMINAR!$A$15:$TX$15</c:f>
              <c:numCache>
                <c:formatCode>0.0</c:formatCode>
                <c:ptCount val="544"/>
                <c:pt idx="0">
                  <c:v>300</c:v>
                </c:pt>
                <c:pt idx="1">
                  <c:v>312.47937170089477</c:v>
                </c:pt>
                <c:pt idx="2">
                  <c:v>401.17911641085266</c:v>
                </c:pt>
                <c:pt idx="3">
                  <c:v>535.16207279602338</c:v>
                </c:pt>
                <c:pt idx="4">
                  <c:v>618.22143255384276</c:v>
                </c:pt>
                <c:pt idx="5">
                  <c:v>673.45111086448185</c:v>
                </c:pt>
                <c:pt idx="6">
                  <c:v>720.81238522913236</c:v>
                </c:pt>
                <c:pt idx="7">
                  <c:v>760.65066399688089</c:v>
                </c:pt>
                <c:pt idx="8">
                  <c:v>797.79294697277635</c:v>
                </c:pt>
                <c:pt idx="9">
                  <c:v>829.99506723688603</c:v>
                </c:pt>
                <c:pt idx="10">
                  <c:v>860.4241404703514</c:v>
                </c:pt>
                <c:pt idx="11">
                  <c:v>886.41615554463112</c:v>
                </c:pt>
                <c:pt idx="12">
                  <c:v>911.16515191694191</c:v>
                </c:pt>
                <c:pt idx="13">
                  <c:v>931.88595609514039</c:v>
                </c:pt>
                <c:pt idx="14">
                  <c:v>952.00057525006559</c:v>
                </c:pt>
                <c:pt idx="15">
                  <c:v>968.52659466881084</c:v>
                </c:pt>
                <c:pt idx="16">
                  <c:v>984.44555729484489</c:v>
                </c:pt>
                <c:pt idx="17">
                  <c:v>997.55933823738746</c:v>
                </c:pt>
                <c:pt idx="18">
                  <c:v>1010.1180666921995</c:v>
                </c:pt>
                <c:pt idx="19">
                  <c:v>1020.3608627045351</c:v>
                </c:pt>
                <c:pt idx="20">
                  <c:v>1030.2270701034154</c:v>
                </c:pt>
                <c:pt idx="21">
                  <c:v>1038.2263985195366</c:v>
                </c:pt>
                <c:pt idx="22">
                  <c:v>1045.8654787091509</c:v>
                </c:pt>
                <c:pt idx="23">
                  <c:v>1052.2241087035127</c:v>
                </c:pt>
                <c:pt idx="24">
                  <c:v>1058.1387532596598</c:v>
                </c:pt>
                <c:pt idx="25">
                  <c:v>1062.9617198829933</c:v>
                </c:pt>
                <c:pt idx="26">
                  <c:v>1067.5829174922801</c:v>
                </c:pt>
                <c:pt idx="27">
                  <c:v>1071.3433889320752</c:v>
                </c:pt>
                <c:pt idx="28">
                  <c:v>1074.8506690467873</c:v>
                </c:pt>
                <c:pt idx="29">
                  <c:v>1077.7715216307654</c:v>
                </c:pt>
                <c:pt idx="30">
                  <c:v>1080.5137861146591</c:v>
                </c:pt>
                <c:pt idx="31">
                  <c:v>1082.7743928061875</c:v>
                </c:pt>
                <c:pt idx="32">
                  <c:v>1084.8607665308766</c:v>
                </c:pt>
                <c:pt idx="33">
                  <c:v>1086.5982834083686</c:v>
                </c:pt>
                <c:pt idx="34">
                  <c:v>1088.2144935468291</c:v>
                </c:pt>
                <c:pt idx="35">
                  <c:v>1089.5466244699332</c:v>
                </c:pt>
                <c:pt idx="36">
                  <c:v>1090.7843074558803</c:v>
                </c:pt>
                <c:pt idx="37">
                  <c:v>1091.8220582565511</c:v>
                </c:pt>
                <c:pt idx="38">
                  <c:v>1092.7632305458358</c:v>
                </c:pt>
                <c:pt idx="39">
                  <c:v>1093.5600676919364</c:v>
                </c:pt>
                <c:pt idx="40">
                  <c:v>1094.2769025413822</c:v>
                </c:pt>
                <c:pt idx="41">
                  <c:v>1094.8933067401581</c:v>
                </c:pt>
                <c:pt idx="42">
                  <c:v>1095.4408207886215</c:v>
                </c:pt>
                <c:pt idx="43">
                  <c:v>1095.9160467857132</c:v>
                </c:pt>
                <c:pt idx="44">
                  <c:v>1096.3379588166424</c:v>
                </c:pt>
                <c:pt idx="45">
                  <c:v>1096.6992726261506</c:v>
                </c:pt>
                <c:pt idx="46">
                  <c:v>1097.0187899688069</c:v>
                </c:pt>
                <c:pt idx="47">
                  <c:v>1097.3019569836113</c:v>
                </c:pt>
                <c:pt idx="48">
                  <c:v>1097.5478882021746</c:v>
                </c:pt>
                <c:pt idx="49">
                  <c:v>1097.7650192902274</c:v>
                </c:pt>
                <c:pt idx="50">
                  <c:v>1097.9533315424917</c:v>
                </c:pt>
                <c:pt idx="51">
                  <c:v>1098.1224033974868</c:v>
                </c:pt>
                <c:pt idx="52">
                  <c:v>1098.263753561791</c:v>
                </c:pt>
                <c:pt idx="53">
                  <c:v>1098.3950666947158</c:v>
                </c:pt>
                <c:pt idx="54">
                  <c:v>1098.5028723481739</c:v>
                </c:pt>
                <c:pt idx="55">
                  <c:v>1098.6050675317124</c:v>
                </c:pt>
                <c:pt idx="56">
                  <c:v>1098.683313383536</c:v>
                </c:pt>
                <c:pt idx="57">
                  <c:v>1098.7657616244296</c:v>
                </c:pt>
                <c:pt idx="58">
                  <c:v>1098.8252825132315</c:v>
                </c:pt>
                <c:pt idx="59">
                  <c:v>1098.8886019952863</c:v>
                </c:pt>
                <c:pt idx="60">
                  <c:v>1098.9324612420976</c:v>
                </c:pt>
                <c:pt idx="61">
                  <c:v>1098.9824245963378</c:v>
                </c:pt>
                <c:pt idx="62">
                  <c:v>1099.0152119721265</c:v>
                </c:pt>
                <c:pt idx="63">
                  <c:v>1099.0562682753352</c:v>
                </c:pt>
                <c:pt idx="64">
                  <c:v>1099.0712115119675</c:v>
                </c:pt>
                <c:pt idx="65">
                  <c:v>1099.1583084167839</c:v>
                </c:pt>
                <c:pt idx="66">
                  <c:v>1099.3389773299616</c:v>
                </c:pt>
                <c:pt idx="67">
                  <c:v>1099.4748344737277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D-05AF-4D9A-B83E-C694FB9E5F0E}"/>
            </c:ext>
          </c:extLst>
        </c:ser>
        <c:ser>
          <c:idx val="14"/>
          <c:order val="14"/>
          <c:tx>
            <c:v>4_1500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Tm_LAMINAR!$A$1:$TX$1</c:f>
              <c:numCache>
                <c:formatCode>General</c:formatCode>
                <c:ptCount val="5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Tm_LAMINAR!$A$16:$TX$16</c:f>
              <c:numCache>
                <c:formatCode>0.0</c:formatCode>
                <c:ptCount val="544"/>
                <c:pt idx="0">
                  <c:v>300</c:v>
                </c:pt>
                <c:pt idx="1">
                  <c:v>321.9482126735619</c:v>
                </c:pt>
                <c:pt idx="2">
                  <c:v>460.28270793119947</c:v>
                </c:pt>
                <c:pt idx="3">
                  <c:v>668.98285832300689</c:v>
                </c:pt>
                <c:pt idx="4">
                  <c:v>795.84298628050169</c:v>
                </c:pt>
                <c:pt idx="5">
                  <c:v>881.53938804806694</c:v>
                </c:pt>
                <c:pt idx="6">
                  <c:v>955.12643660040044</c:v>
                </c:pt>
                <c:pt idx="7">
                  <c:v>1017.4814231615111</c:v>
                </c:pt>
                <c:pt idx="8">
                  <c:v>1075.2531855554769</c:v>
                </c:pt>
                <c:pt idx="9">
                  <c:v>1125.4314986803486</c:v>
                </c:pt>
                <c:pt idx="10">
                  <c:v>1172.4857490224006</c:v>
                </c:pt>
                <c:pt idx="11">
                  <c:v>1212.6943097221836</c:v>
                </c:pt>
                <c:pt idx="12">
                  <c:v>1250.5623488477372</c:v>
                </c:pt>
                <c:pt idx="13">
                  <c:v>1282.1096002821153</c:v>
                </c:pt>
                <c:pt idx="14">
                  <c:v>1312.0196708986166</c:v>
                </c:pt>
                <c:pt idx="15">
                  <c:v>1336.3889394954761</c:v>
                </c:pt>
                <c:pt idx="16">
                  <c:v>1359.2709726238309</c:v>
                </c:pt>
                <c:pt idx="17">
                  <c:v>1377.9300609182378</c:v>
                </c:pt>
                <c:pt idx="18">
                  <c:v>1395.2666574269001</c:v>
                </c:pt>
                <c:pt idx="19">
                  <c:v>1409.2502795313865</c:v>
                </c:pt>
                <c:pt idx="20">
                  <c:v>1422.2896694081271</c:v>
                </c:pt>
                <c:pt idx="21">
                  <c:v>1432.7311524597549</c:v>
                </c:pt>
                <c:pt idx="22">
                  <c:v>1442.3628473305275</c:v>
                </c:pt>
                <c:pt idx="23">
                  <c:v>1450.2496300177934</c:v>
                </c:pt>
                <c:pt idx="24">
                  <c:v>1457.36630223727</c:v>
                </c:pt>
                <c:pt idx="25">
                  <c:v>1463.0797347810976</c:v>
                </c:pt>
                <c:pt idx="26">
                  <c:v>1468.3698596444206</c:v>
                </c:pt>
                <c:pt idx="27">
                  <c:v>1472.6181710946908</c:v>
                </c:pt>
                <c:pt idx="28">
                  <c:v>1476.4501865157754</c:v>
                </c:pt>
                <c:pt idx="29">
                  <c:v>1479.5886520196138</c:v>
                </c:pt>
                <c:pt idx="30">
                  <c:v>1482.4366004935368</c:v>
                </c:pt>
                <c:pt idx="31">
                  <c:v>1484.7511509651729</c:v>
                </c:pt>
                <c:pt idx="32">
                  <c:v>1486.8128474761786</c:v>
                </c:pt>
                <c:pt idx="33">
                  <c:v>1488.5059254848802</c:v>
                </c:pt>
                <c:pt idx="34">
                  <c:v>1490.0278754788599</c:v>
                </c:pt>
                <c:pt idx="35">
                  <c:v>1491.2657389338319</c:v>
                </c:pt>
                <c:pt idx="36">
                  <c:v>1492.3740264161463</c:v>
                </c:pt>
                <c:pt idx="37">
                  <c:v>1493.2915918424835</c:v>
                </c:pt>
                <c:pt idx="38">
                  <c:v>1494.0927422193267</c:v>
                </c:pt>
                <c:pt idx="39">
                  <c:v>1494.7641465962154</c:v>
                </c:pt>
                <c:pt idx="40">
                  <c:v>1495.3428459770453</c:v>
                </c:pt>
                <c:pt idx="41">
                  <c:v>1495.8392885856392</c:v>
                </c:pt>
                <c:pt idx="42">
                  <c:v>1496.2574812010846</c:v>
                </c:pt>
                <c:pt idx="43">
                  <c:v>1496.6238654327674</c:v>
                </c:pt>
                <c:pt idx="44">
                  <c:v>1496.9282502256406</c:v>
                </c:pt>
                <c:pt idx="45">
                  <c:v>1497.193898271697</c:v>
                </c:pt>
                <c:pt idx="46">
                  <c:v>1497.4119191356938</c:v>
                </c:pt>
                <c:pt idx="47">
                  <c:v>1497.6110599573722</c:v>
                </c:pt>
                <c:pt idx="48">
                  <c:v>1497.770002918769</c:v>
                </c:pt>
                <c:pt idx="49">
                  <c:v>1497.917660880581</c:v>
                </c:pt>
                <c:pt idx="50">
                  <c:v>1498.0296226773012</c:v>
                </c:pt>
                <c:pt idx="51">
                  <c:v>1498.1405385000505</c:v>
                </c:pt>
                <c:pt idx="52">
                  <c:v>1498.2180552917648</c:v>
                </c:pt>
                <c:pt idx="53">
                  <c:v>1498.2999591990208</c:v>
                </c:pt>
                <c:pt idx="54">
                  <c:v>1498.3529142335144</c:v>
                </c:pt>
                <c:pt idx="55">
                  <c:v>1498.4147648215969</c:v>
                </c:pt>
                <c:pt idx="56">
                  <c:v>1498.4451678732814</c:v>
                </c:pt>
                <c:pt idx="57">
                  <c:v>1498.494017801896</c:v>
                </c:pt>
                <c:pt idx="58">
                  <c:v>1498.5135839249697</c:v>
                </c:pt>
                <c:pt idx="59">
                  <c:v>1498.550149363539</c:v>
                </c:pt>
                <c:pt idx="60">
                  <c:v>1498.5596314497727</c:v>
                </c:pt>
                <c:pt idx="61">
                  <c:v>1498.5880128026995</c:v>
                </c:pt>
                <c:pt idx="62">
                  <c:v>1498.592910234602</c:v>
                </c:pt>
                <c:pt idx="63">
                  <c:v>1498.61796501699</c:v>
                </c:pt>
                <c:pt idx="64">
                  <c:v>1498.6007637198227</c:v>
                </c:pt>
                <c:pt idx="65">
                  <c:v>1498.7367358866766</c:v>
                </c:pt>
                <c:pt idx="66">
                  <c:v>1499.1152728777261</c:v>
                </c:pt>
                <c:pt idx="67">
                  <c:v>1499.3896775990283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E-05AF-4D9A-B83E-C694FB9E5F0E}"/>
            </c:ext>
          </c:extLst>
        </c:ser>
        <c:ser>
          <c:idx val="15"/>
          <c:order val="15"/>
          <c:tx>
            <c:v>5_700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Tm_LAMINAR!$A$1:$XC$1</c:f>
              <c:numCache>
                <c:formatCode>General</c:formatCode>
                <c:ptCount val="6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Tm_LAMINAR!$A$17:$XC$17</c:f>
              <c:numCache>
                <c:formatCode>0.0</c:formatCode>
                <c:ptCount val="627"/>
                <c:pt idx="0">
                  <c:v>299.99996932202907</c:v>
                </c:pt>
                <c:pt idx="1">
                  <c:v>303.97540349230604</c:v>
                </c:pt>
                <c:pt idx="2">
                  <c:v>341.26300211931493</c:v>
                </c:pt>
                <c:pt idx="3">
                  <c:v>398.67001020413375</c:v>
                </c:pt>
                <c:pt idx="4">
                  <c:v>436.35322259831389</c:v>
                </c:pt>
                <c:pt idx="5">
                  <c:v>461.93703070513442</c:v>
                </c:pt>
                <c:pt idx="6">
                  <c:v>484.34096644853855</c:v>
                </c:pt>
                <c:pt idx="7">
                  <c:v>503.40957509920122</c:v>
                </c:pt>
                <c:pt idx="8">
                  <c:v>521.29796136901962</c:v>
                </c:pt>
                <c:pt idx="9">
                  <c:v>537.11556564320915</c:v>
                </c:pt>
                <c:pt idx="10">
                  <c:v>552.07461572140039</c:v>
                </c:pt>
                <c:pt idx="11">
                  <c:v>565.27371621822147</c:v>
                </c:pt>
                <c:pt idx="12">
                  <c:v>577.90274314501153</c:v>
                </c:pt>
                <c:pt idx="13">
                  <c:v>588.79204846898892</c:v>
                </c:pt>
                <c:pt idx="14">
                  <c:v>599.4523293888418</c:v>
                </c:pt>
                <c:pt idx="15">
                  <c:v>608.56869021449575</c:v>
                </c:pt>
                <c:pt idx="16">
                  <c:v>617.41091230647453</c:v>
                </c:pt>
                <c:pt idx="17">
                  <c:v>624.99295150923137</c:v>
                </c:pt>
                <c:pt idx="18">
                  <c:v>632.34483493834625</c:v>
                </c:pt>
                <c:pt idx="19">
                  <c:v>638.5856228812404</c:v>
                </c:pt>
                <c:pt idx="20">
                  <c:v>644.63574919767302</c:v>
                </c:pt>
                <c:pt idx="21">
                  <c:v>649.80537694339853</c:v>
                </c:pt>
                <c:pt idx="22">
                  <c:v>654.71991583900831</c:v>
                </c:pt>
                <c:pt idx="23">
                  <c:v>659.0606477622714</c:v>
                </c:pt>
                <c:pt idx="24">
                  <c:v>663.07646757149837</c:v>
                </c:pt>
                <c:pt idx="25">
                  <c:v>666.54980979499385</c:v>
                </c:pt>
                <c:pt idx="26">
                  <c:v>669.85192483057665</c:v>
                </c:pt>
                <c:pt idx="27">
                  <c:v>672.73324641430838</c:v>
                </c:pt>
                <c:pt idx="28">
                  <c:v>675.38030078392296</c:v>
                </c:pt>
                <c:pt idx="29">
                  <c:v>677.74009594463462</c:v>
                </c:pt>
                <c:pt idx="30">
                  <c:v>679.92563275539089</c:v>
                </c:pt>
                <c:pt idx="31">
                  <c:v>681.87261058665774</c:v>
                </c:pt>
                <c:pt idx="32">
                  <c:v>683.62539527602985</c:v>
                </c:pt>
                <c:pt idx="33">
                  <c:v>685.21023536132873</c:v>
                </c:pt>
                <c:pt idx="34">
                  <c:v>686.64641094663796</c:v>
                </c:pt>
                <c:pt idx="35">
                  <c:v>687.92596850677762</c:v>
                </c:pt>
                <c:pt idx="36">
                  <c:v>689.08585996284194</c:v>
                </c:pt>
                <c:pt idx="37">
                  <c:v>690.1463941954139</c:v>
                </c:pt>
                <c:pt idx="38">
                  <c:v>691.07426509465813</c:v>
                </c:pt>
                <c:pt idx="39">
                  <c:v>691.93017241645782</c:v>
                </c:pt>
                <c:pt idx="40">
                  <c:v>692.67610201006141</c:v>
                </c:pt>
                <c:pt idx="41">
                  <c:v>693.3766666629258</c:v>
                </c:pt>
                <c:pt idx="42">
                  <c:v>693.97674755368871</c:v>
                </c:pt>
                <c:pt idx="43">
                  <c:v>694.54716630730388</c:v>
                </c:pt>
                <c:pt idx="44">
                  <c:v>695.03431767391749</c:v>
                </c:pt>
                <c:pt idx="45">
                  <c:v>695.49063800763997</c:v>
                </c:pt>
                <c:pt idx="46">
                  <c:v>695.88104030002978</c:v>
                </c:pt>
                <c:pt idx="47">
                  <c:v>696.25659741718141</c:v>
                </c:pt>
                <c:pt idx="48">
                  <c:v>696.57221377147391</c:v>
                </c:pt>
                <c:pt idx="49">
                  <c:v>696.87425699045809</c:v>
                </c:pt>
                <c:pt idx="50">
                  <c:v>697.13005184197914</c:v>
                </c:pt>
                <c:pt idx="51">
                  <c:v>697.37843865169157</c:v>
                </c:pt>
                <c:pt idx="52">
                  <c:v>697.58229585233005</c:v>
                </c:pt>
                <c:pt idx="53">
                  <c:v>697.78467683328859</c:v>
                </c:pt>
                <c:pt idx="54">
                  <c:v>697.95078056146542</c:v>
                </c:pt>
                <c:pt idx="55">
                  <c:v>698.11408676104804</c:v>
                </c:pt>
                <c:pt idx="56">
                  <c:v>698.24334609507309</c:v>
                </c:pt>
                <c:pt idx="57">
                  <c:v>698.38131545407964</c:v>
                </c:pt>
                <c:pt idx="58">
                  <c:v>698.48586515739419</c:v>
                </c:pt>
                <c:pt idx="59">
                  <c:v>698.59455123935538</c:v>
                </c:pt>
                <c:pt idx="60">
                  <c:v>698.67822871706971</c:v>
                </c:pt>
                <c:pt idx="61">
                  <c:v>698.76755766647705</c:v>
                </c:pt>
                <c:pt idx="62">
                  <c:v>698.834861395448</c:v>
                </c:pt>
                <c:pt idx="63">
                  <c:v>698.91145724543298</c:v>
                </c:pt>
                <c:pt idx="64">
                  <c:v>698.95935701495785</c:v>
                </c:pt>
                <c:pt idx="65">
                  <c:v>699.05090832650637</c:v>
                </c:pt>
                <c:pt idx="66">
                  <c:v>699.16955924097874</c:v>
                </c:pt>
                <c:pt idx="67">
                  <c:v>699.24984935775581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F-05AF-4D9A-B83E-C694FB9E5F0E}"/>
            </c:ext>
          </c:extLst>
        </c:ser>
        <c:ser>
          <c:idx val="16"/>
          <c:order val="16"/>
          <c:tx>
            <c:v>5_1100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Tm_LAMINAR!$A$1:$XC$1</c:f>
              <c:numCache>
                <c:formatCode>General</c:formatCode>
                <c:ptCount val="6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  <c:extLst xmlns:c15="http://schemas.microsoft.com/office/drawing/2012/chart"/>
            </c:numRef>
          </c:xVal>
          <c:yVal>
            <c:numRef>
              <c:f>Tm_LAMINAR!$A$18:$XC$18</c:f>
              <c:numCache>
                <c:formatCode>0.0</c:formatCode>
                <c:ptCount val="627"/>
                <c:pt idx="0">
                  <c:v>299.99997031387437</c:v>
                </c:pt>
                <c:pt idx="1">
                  <c:v>309.81211701067184</c:v>
                </c:pt>
                <c:pt idx="2">
                  <c:v>388.86043691309266</c:v>
                </c:pt>
                <c:pt idx="3">
                  <c:v>510.24832316600151</c:v>
                </c:pt>
                <c:pt idx="4">
                  <c:v>587.97838043390129</c:v>
                </c:pt>
                <c:pt idx="5">
                  <c:v>640.16649755175058</c:v>
                </c:pt>
                <c:pt idx="6">
                  <c:v>684.88181005811316</c:v>
                </c:pt>
                <c:pt idx="7">
                  <c:v>722.99953038292119</c:v>
                </c:pt>
                <c:pt idx="8">
                  <c:v>758.77422995712607</c:v>
                </c:pt>
                <c:pt idx="9">
                  <c:v>790.31489546898263</c:v>
                </c:pt>
                <c:pt idx="10">
                  <c:v>820.35733749184055</c:v>
                </c:pt>
                <c:pt idx="11">
                  <c:v>846.59828626277613</c:v>
                </c:pt>
                <c:pt idx="12">
                  <c:v>871.91288539387597</c:v>
                </c:pt>
                <c:pt idx="13">
                  <c:v>893.48857561422551</c:v>
                </c:pt>
                <c:pt idx="14">
                  <c:v>914.81733183921835</c:v>
                </c:pt>
                <c:pt idx="15">
                  <c:v>932.6827659410169</c:v>
                </c:pt>
                <c:pt idx="16">
                  <c:v>950.19928540417925</c:v>
                </c:pt>
                <c:pt idx="17">
                  <c:v>964.88937804584691</c:v>
                </c:pt>
                <c:pt idx="18">
                  <c:v>979.24734607908783</c:v>
                </c:pt>
                <c:pt idx="19">
                  <c:v>991.15338206595789</c:v>
                </c:pt>
                <c:pt idx="20">
                  <c:v>1002.8320804214389</c:v>
                </c:pt>
                <c:pt idx="21">
                  <c:v>1012.4813221702279</c:v>
                </c:pt>
                <c:pt idx="22">
                  <c:v>1021.8313775292465</c:v>
                </c:pt>
                <c:pt idx="23">
                  <c:v>1029.8029733683368</c:v>
                </c:pt>
                <c:pt idx="24">
                  <c:v>1037.3078668881185</c:v>
                </c:pt>
                <c:pt idx="25">
                  <c:v>1043.5778904437993</c:v>
                </c:pt>
                <c:pt idx="26">
                  <c:v>1049.6695764125373</c:v>
                </c:pt>
                <c:pt idx="27">
                  <c:v>1054.7568594592192</c:v>
                </c:pt>
                <c:pt idx="28">
                  <c:v>1059.5478168949019</c:v>
                </c:pt>
                <c:pt idx="29">
                  <c:v>1063.6513879922531</c:v>
                </c:pt>
                <c:pt idx="30">
                  <c:v>1067.5432877322858</c:v>
                </c:pt>
                <c:pt idx="31">
                  <c:v>1070.845025199669</c:v>
                </c:pt>
                <c:pt idx="32">
                  <c:v>1073.910249130161</c:v>
                </c:pt>
                <c:pt idx="33">
                  <c:v>1076.547743722459</c:v>
                </c:pt>
                <c:pt idx="34">
                  <c:v>1079.0081068931843</c:v>
                </c:pt>
                <c:pt idx="35">
                  <c:v>1081.1006703925611</c:v>
                </c:pt>
                <c:pt idx="36">
                  <c:v>1083.054263561887</c:v>
                </c:pt>
                <c:pt idx="37">
                  <c:v>1084.7501824579829</c:v>
                </c:pt>
                <c:pt idx="38">
                  <c:v>1086.2854976397321</c:v>
                </c:pt>
                <c:pt idx="39">
                  <c:v>1087.633304065401</c:v>
                </c:pt>
                <c:pt idx="40">
                  <c:v>1088.8424910866361</c:v>
                </c:pt>
                <c:pt idx="41">
                  <c:v>1089.9240706197418</c:v>
                </c:pt>
                <c:pt idx="42">
                  <c:v>1090.8811995975677</c:v>
                </c:pt>
                <c:pt idx="43">
                  <c:v>1091.745881221507</c:v>
                </c:pt>
                <c:pt idx="44">
                  <c:v>1092.5089790826239</c:v>
                </c:pt>
                <c:pt idx="45">
                  <c:v>1093.1890094341206</c:v>
                </c:pt>
                <c:pt idx="46">
                  <c:v>1093.7869087000608</c:v>
                </c:pt>
                <c:pt idx="47">
                  <c:v>1094.3394131473642</c:v>
                </c:pt>
                <c:pt idx="48">
                  <c:v>1094.8150816163193</c:v>
                </c:pt>
                <c:pt idx="49">
                  <c:v>1095.2530352500191</c:v>
                </c:pt>
                <c:pt idx="50">
                  <c:v>1095.6313994055079</c:v>
                </c:pt>
                <c:pt idx="51">
                  <c:v>1095.9844097455098</c:v>
                </c:pt>
                <c:pt idx="52">
                  <c:v>1096.2795918688519</c:v>
                </c:pt>
                <c:pt idx="53">
                  <c:v>1096.5620631442614</c:v>
                </c:pt>
                <c:pt idx="54">
                  <c:v>1096.796319540211</c:v>
                </c:pt>
                <c:pt idx="55">
                  <c:v>1097.0224905555976</c:v>
                </c:pt>
                <c:pt idx="56">
                  <c:v>1097.1988647426779</c:v>
                </c:pt>
                <c:pt idx="57">
                  <c:v>1097.3879559300117</c:v>
                </c:pt>
                <c:pt idx="58">
                  <c:v>1097.5270974497444</c:v>
                </c:pt>
                <c:pt idx="59">
                  <c:v>1097.6757951115312</c:v>
                </c:pt>
                <c:pt idx="60">
                  <c:v>1097.7830237569633</c:v>
                </c:pt>
                <c:pt idx="61">
                  <c:v>1097.9036327163694</c:v>
                </c:pt>
                <c:pt idx="62">
                  <c:v>1097.988462159504</c:v>
                </c:pt>
                <c:pt idx="63">
                  <c:v>1098.0894552128791</c:v>
                </c:pt>
                <c:pt idx="64">
                  <c:v>1098.140056345989</c:v>
                </c:pt>
                <c:pt idx="65">
                  <c:v>1098.3048470397275</c:v>
                </c:pt>
                <c:pt idx="66">
                  <c:v>1098.5786832908809</c:v>
                </c:pt>
                <c:pt idx="67">
                  <c:v>1098.7930619407048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0-05AF-4D9A-B83E-C694FB9E5F0E}"/>
            </c:ext>
          </c:extLst>
        </c:ser>
        <c:ser>
          <c:idx val="17"/>
          <c:order val="17"/>
          <c:tx>
            <c:v>5_1500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Tm_LAMINAR!$A$1:$XC$1</c:f>
              <c:numCache>
                <c:formatCode>General</c:formatCode>
                <c:ptCount val="6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</c:numCache>
            </c:numRef>
          </c:xVal>
          <c:yVal>
            <c:numRef>
              <c:f>Tm_LAMINAR!$A$19:$XC$19</c:f>
              <c:numCache>
                <c:formatCode>0.0</c:formatCode>
                <c:ptCount val="627"/>
                <c:pt idx="0">
                  <c:v>299.99991453407824</c:v>
                </c:pt>
                <c:pt idx="1">
                  <c:v>317.02800478632344</c:v>
                </c:pt>
                <c:pt idx="2">
                  <c:v>439.52111766716308</c:v>
                </c:pt>
                <c:pt idx="3">
                  <c:v>627.55435478962261</c:v>
                </c:pt>
                <c:pt idx="4">
                  <c:v>745.61204005463674</c:v>
                </c:pt>
                <c:pt idx="5">
                  <c:v>825.33846881167335</c:v>
                </c:pt>
                <c:pt idx="6">
                  <c:v>893.53853674216225</c:v>
                </c:pt>
                <c:pt idx="7">
                  <c:v>952.03470193530802</c:v>
                </c:pt>
                <c:pt idx="8">
                  <c:v>1006.8478776321498</c:v>
                </c:pt>
                <c:pt idx="9">
                  <c:v>1055.2903866723966</c:v>
                </c:pt>
                <c:pt idx="10">
                  <c:v>1101.4223647357067</c:v>
                </c:pt>
                <c:pt idx="11">
                  <c:v>1141.6351162432029</c:v>
                </c:pt>
                <c:pt idx="12">
                  <c:v>1180.3935524294113</c:v>
                </c:pt>
                <c:pt idx="13">
                  <c:v>1213.5055697601724</c:v>
                </c:pt>
                <c:pt idx="14">
                  <c:v>1246.1180415225654</c:v>
                </c:pt>
                <c:pt idx="15">
                  <c:v>1273.2286753662952</c:v>
                </c:pt>
                <c:pt idx="16">
                  <c:v>1299.5860985943543</c:v>
                </c:pt>
                <c:pt idx="17">
                  <c:v>1321.5027702979967</c:v>
                </c:pt>
                <c:pt idx="18">
                  <c:v>1342.6641515838619</c:v>
                </c:pt>
                <c:pt idx="19">
                  <c:v>1360.0314724541565</c:v>
                </c:pt>
                <c:pt idx="20">
                  <c:v>1376.8595877995904</c:v>
                </c:pt>
                <c:pt idx="21">
                  <c:v>1390.5713883150465</c:v>
                </c:pt>
                <c:pt idx="22">
                  <c:v>1403.7079337622424</c:v>
                </c:pt>
                <c:pt idx="23">
                  <c:v>1414.7048933485692</c:v>
                </c:pt>
                <c:pt idx="24">
                  <c:v>1424.9511965067236</c:v>
                </c:pt>
                <c:pt idx="25">
                  <c:v>1433.3525046009802</c:v>
                </c:pt>
                <c:pt idx="26">
                  <c:v>1441.4145976729958</c:v>
                </c:pt>
                <c:pt idx="27">
                  <c:v>1448.014911989957</c:v>
                </c:pt>
                <c:pt idx="28">
                  <c:v>1454.1655221370806</c:v>
                </c:pt>
                <c:pt idx="29">
                  <c:v>1459.3235794427201</c:v>
                </c:pt>
                <c:pt idx="30">
                  <c:v>1464.1600560645893</c:v>
                </c:pt>
                <c:pt idx="31">
                  <c:v>1468.1763193840588</c:v>
                </c:pt>
                <c:pt idx="32">
                  <c:v>1471.8663597267473</c:v>
                </c:pt>
                <c:pt idx="33">
                  <c:v>1474.9697396081192</c:v>
                </c:pt>
                <c:pt idx="34">
                  <c:v>1477.8387875907729</c:v>
                </c:pt>
                <c:pt idx="35">
                  <c:v>1480.2283925026557</c:v>
                </c:pt>
                <c:pt idx="36">
                  <c:v>1482.4317769487375</c:v>
                </c:pt>
                <c:pt idx="37">
                  <c:v>1484.3042718383008</c:v>
                </c:pt>
                <c:pt idx="38">
                  <c:v>1485.981343174398</c:v>
                </c:pt>
                <c:pt idx="39">
                  <c:v>1487.4236954185999</c:v>
                </c:pt>
                <c:pt idx="40">
                  <c:v>1488.7007030138982</c:v>
                </c:pt>
                <c:pt idx="41">
                  <c:v>1489.822710673531</c:v>
                </c:pt>
                <c:pt idx="42">
                  <c:v>1490.7987803397427</c:v>
                </c:pt>
                <c:pt idx="43">
                  <c:v>1491.6693957246355</c:v>
                </c:pt>
                <c:pt idx="44">
                  <c:v>1492.4202246846053</c:v>
                </c:pt>
                <c:pt idx="45">
                  <c:v>1493.0830676311259</c:v>
                </c:pt>
                <c:pt idx="46">
                  <c:v>1493.6498958406596</c:v>
                </c:pt>
                <c:pt idx="47">
                  <c:v>1494.1726947495856</c:v>
                </c:pt>
                <c:pt idx="48">
                  <c:v>1494.6076116350512</c:v>
                </c:pt>
                <c:pt idx="49">
                  <c:v>1495.0117501656314</c:v>
                </c:pt>
                <c:pt idx="50">
                  <c:v>1495.3417792947748</c:v>
                </c:pt>
                <c:pt idx="51">
                  <c:v>1495.6580750530791</c:v>
                </c:pt>
                <c:pt idx="52">
                  <c:v>1495.9035700310976</c:v>
                </c:pt>
                <c:pt idx="53">
                  <c:v>1496.1502346020545</c:v>
                </c:pt>
                <c:pt idx="54">
                  <c:v>1496.3353015062607</c:v>
                </c:pt>
                <c:pt idx="55">
                  <c:v>1496.5291619810353</c:v>
                </c:pt>
                <c:pt idx="56">
                  <c:v>1496.6563552786033</c:v>
                </c:pt>
                <c:pt idx="57">
                  <c:v>1496.815584994981</c:v>
                </c:pt>
                <c:pt idx="58">
                  <c:v>1496.9087539885447</c:v>
                </c:pt>
                <c:pt idx="59">
                  <c:v>1497.0320132372904</c:v>
                </c:pt>
                <c:pt idx="60">
                  <c:v>1497.0944521080085</c:v>
                </c:pt>
                <c:pt idx="61">
                  <c:v>1497.1904640344203</c:v>
                </c:pt>
                <c:pt idx="62">
                  <c:v>1497.2349205099972</c:v>
                </c:pt>
                <c:pt idx="63">
                  <c:v>1497.316221334728</c:v>
                </c:pt>
                <c:pt idx="64">
                  <c:v>1497.3141291627032</c:v>
                </c:pt>
                <c:pt idx="65">
                  <c:v>1497.558760865131</c:v>
                </c:pt>
                <c:pt idx="66">
                  <c:v>1498.1301615718837</c:v>
                </c:pt>
                <c:pt idx="67">
                  <c:v>1498.5569142040165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05AF-4D9A-B83E-C694FB9E5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669376"/>
        <c:axId val="353256184"/>
        <c:extLst/>
      </c:scatterChart>
      <c:valAx>
        <c:axId val="354669376"/>
        <c:scaling>
          <c:orientation val="minMax"/>
          <c:max val="7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3256184"/>
        <c:crosses val="autoZero"/>
        <c:crossBetween val="midCat"/>
        <c:majorUnit val="50"/>
      </c:valAx>
      <c:valAx>
        <c:axId val="353256184"/>
        <c:scaling>
          <c:orientation val="minMax"/>
          <c:max val="15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46693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0947434027246"/>
          <c:y val="2.2988505747126436E-2"/>
          <c:w val="0.81649379293299695"/>
          <c:h val="0.92853026600515065"/>
        </c:manualLayout>
      </c:layout>
      <c:scatterChart>
        <c:scatterStyle val="smoothMarker"/>
        <c:varyColors val="0"/>
        <c:ser>
          <c:idx val="2"/>
          <c:order val="2"/>
          <c:tx>
            <c:v>0.5_1500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hlv_LAMINAR!$A$1:$GJ$1</c:f>
              <c:numCache>
                <c:formatCode>General</c:formatCode>
                <c:ptCount val="19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numCache>
              <c:extLst xmlns:c15="http://schemas.microsoft.com/office/drawing/2012/chart"/>
            </c:numRef>
          </c:xVal>
          <c:yVal>
            <c:numRef>
              <c:f>hlv_LAMINAR!$A$4:$GJ$4</c:f>
              <c:numCache>
                <c:formatCode>0.00E+00</c:formatCode>
                <c:ptCount val="192"/>
                <c:pt idx="0">
                  <c:v>881045.27201310277</c:v>
                </c:pt>
                <c:pt idx="1">
                  <c:v>1762452.34786546</c:v>
                </c:pt>
                <c:pt idx="2">
                  <c:v>1628863.1230257773</c:v>
                </c:pt>
                <c:pt idx="3">
                  <c:v>1655639.7075376203</c:v>
                </c:pt>
                <c:pt idx="4">
                  <c:v>1695040.0200885022</c:v>
                </c:pt>
                <c:pt idx="5">
                  <c:v>1695782.7626520772</c:v>
                </c:pt>
                <c:pt idx="6">
                  <c:v>1709493.1160878511</c:v>
                </c:pt>
                <c:pt idx="7">
                  <c:v>1672012.1252337394</c:v>
                </c:pt>
                <c:pt idx="8">
                  <c:v>1626590.0557156531</c:v>
                </c:pt>
                <c:pt idx="9">
                  <c:v>1467157.5610041274</c:v>
                </c:pt>
                <c:pt idx="10">
                  <c:v>1152407.0488952883</c:v>
                </c:pt>
                <c:pt idx="11">
                  <c:v>693633.59513330448</c:v>
                </c:pt>
                <c:pt idx="12">
                  <c:v>320684.22125521326</c:v>
                </c:pt>
                <c:pt idx="13">
                  <c:v>124410.67554928653</c:v>
                </c:pt>
                <c:pt idx="14">
                  <c:v>43351.205697005003</c:v>
                </c:pt>
                <c:pt idx="15">
                  <c:v>15548.232812424969</c:v>
                </c:pt>
                <c:pt idx="16">
                  <c:v>4557.0003673757756</c:v>
                </c:pt>
                <c:pt idx="17">
                  <c:v>2608.1618237597477</c:v>
                </c:pt>
                <c:pt idx="18">
                  <c:v>287.02397064545619</c:v>
                </c:pt>
                <c:pt idx="19">
                  <c:v>761.44697476447845</c:v>
                </c:pt>
                <c:pt idx="20">
                  <c:v>-1153.9060995325401</c:v>
                </c:pt>
                <c:pt idx="21">
                  <c:v>670.56154798622458</c:v>
                </c:pt>
                <c:pt idx="22">
                  <c:v>66.117529287336907</c:v>
                </c:pt>
                <c:pt idx="23">
                  <c:v>908.46543935878401</c:v>
                </c:pt>
                <c:pt idx="24">
                  <c:v>-347.12482209233985</c:v>
                </c:pt>
                <c:pt idx="25">
                  <c:v>465.63609738320184</c:v>
                </c:pt>
                <c:pt idx="26">
                  <c:v>-526.37611490993993</c:v>
                </c:pt>
                <c:pt idx="27">
                  <c:v>1005.1449882700073</c:v>
                </c:pt>
                <c:pt idx="28">
                  <c:v>-677.05576013079894</c:v>
                </c:pt>
                <c:pt idx="29">
                  <c:v>1067.3178550319237</c:v>
                </c:pt>
                <c:pt idx="30">
                  <c:v>-388.26460319998495</c:v>
                </c:pt>
                <c:pt idx="31">
                  <c:v>797.03101181746126</c:v>
                </c:pt>
                <c:pt idx="32">
                  <c:v>-379.30215344932446</c:v>
                </c:pt>
                <c:pt idx="33">
                  <c:v>1084.2966263801682</c:v>
                </c:pt>
                <c:pt idx="34">
                  <c:v>-259.65903741674668</c:v>
                </c:pt>
                <c:pt idx="35">
                  <c:v>701.39793848247962</c:v>
                </c:pt>
                <c:pt idx="36">
                  <c:v>-361.57751389972168</c:v>
                </c:pt>
                <c:pt idx="37">
                  <c:v>805.38501246170574</c:v>
                </c:pt>
                <c:pt idx="38">
                  <c:v>-432.14029427414704</c:v>
                </c:pt>
                <c:pt idx="39">
                  <c:v>884.60122740020506</c:v>
                </c:pt>
                <c:pt idx="40">
                  <c:v>-421.62746067566894</c:v>
                </c:pt>
                <c:pt idx="41">
                  <c:v>769.87387660697311</c:v>
                </c:pt>
                <c:pt idx="42">
                  <c:v>-786.57292848723853</c:v>
                </c:pt>
                <c:pt idx="43">
                  <c:v>1396.8323873011445</c:v>
                </c:pt>
                <c:pt idx="44">
                  <c:v>-88.675419364389995</c:v>
                </c:pt>
                <c:pt idx="45">
                  <c:v>549.10378265122256</c:v>
                </c:pt>
                <c:pt idx="46">
                  <c:v>-698.00540166706799</c:v>
                </c:pt>
                <c:pt idx="47">
                  <c:v>819.53302439730453</c:v>
                </c:pt>
                <c:pt idx="48">
                  <c:v>-162.77229812945677</c:v>
                </c:pt>
                <c:pt idx="49">
                  <c:v>737.44946549897929</c:v>
                </c:pt>
                <c:pt idx="50">
                  <c:v>-260.54505956083193</c:v>
                </c:pt>
                <c:pt idx="51">
                  <c:v>592.46866112367104</c:v>
                </c:pt>
                <c:pt idx="52">
                  <c:v>-440.98290209234278</c:v>
                </c:pt>
                <c:pt idx="53">
                  <c:v>1111.065169146153</c:v>
                </c:pt>
                <c:pt idx="54">
                  <c:v>-363.6926352840116</c:v>
                </c:pt>
                <c:pt idx="55">
                  <c:v>811.35465720111347</c:v>
                </c:pt>
                <c:pt idx="56">
                  <c:v>8.3703055855693158</c:v>
                </c:pt>
                <c:pt idx="57">
                  <c:v>534.83952325533835</c:v>
                </c:pt>
                <c:pt idx="58">
                  <c:v>2525.5344487239659</c:v>
                </c:pt>
                <c:pt idx="59">
                  <c:v>729.12356514896067</c:v>
                </c:pt>
                <c:pt idx="60">
                  <c:v>-699.94002278598214</c:v>
                </c:pt>
                <c:pt idx="61">
                  <c:v>418.80259294137261</c:v>
                </c:pt>
                <c:pt idx="62">
                  <c:v>7431.8358430021999</c:v>
                </c:pt>
                <c:pt idx="63">
                  <c:v>-46028.71748787017</c:v>
                </c:pt>
                <c:pt idx="64">
                  <c:v>-384497.42701719789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54EC-491E-9100-282205A97906}"/>
            </c:ext>
          </c:extLst>
        </c:ser>
        <c:ser>
          <c:idx val="17"/>
          <c:order val="17"/>
          <c:tx>
            <c:v>5_1500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hlv_LAMINAR!$A$1:$XP$1</c:f>
              <c:numCache>
                <c:formatCode>General</c:formatCode>
                <c:ptCount val="6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</c:numCache>
            </c:numRef>
          </c:xVal>
          <c:yVal>
            <c:numRef>
              <c:f>hlv_LAMINAR!$A$19:$XP$19</c:f>
              <c:numCache>
                <c:formatCode>0.00E+00</c:formatCode>
                <c:ptCount val="640"/>
                <c:pt idx="0">
                  <c:v>1884788.20342162</c:v>
                </c:pt>
                <c:pt idx="1">
                  <c:v>3019136.7539717858</c:v>
                </c:pt>
                <c:pt idx="2">
                  <c:v>2367574.6488498226</c:v>
                </c:pt>
                <c:pt idx="3">
                  <c:v>1841834.9526251259</c:v>
                </c:pt>
                <c:pt idx="4">
                  <c:v>1798831.5701091355</c:v>
                </c:pt>
                <c:pt idx="5">
                  <c:v>1736116.7361822228</c:v>
                </c:pt>
                <c:pt idx="6">
                  <c:v>1824576.2429248278</c:v>
                </c:pt>
                <c:pt idx="7">
                  <c:v>1764045.7620884001</c:v>
                </c:pt>
                <c:pt idx="8">
                  <c:v>1895640.8559736623</c:v>
                </c:pt>
                <c:pt idx="9">
                  <c:v>1819543.9203496606</c:v>
                </c:pt>
                <c:pt idx="10">
                  <c:v>1975833.7434010403</c:v>
                </c:pt>
                <c:pt idx="11">
                  <c:v>1871740.079451656</c:v>
                </c:pt>
                <c:pt idx="12">
                  <c:v>2048406.9073273614</c:v>
                </c:pt>
                <c:pt idx="13">
                  <c:v>1924985.0750087656</c:v>
                </c:pt>
                <c:pt idx="14">
                  <c:v>2099034.6184963915</c:v>
                </c:pt>
                <c:pt idx="15">
                  <c:v>1959492.1636680013</c:v>
                </c:pt>
                <c:pt idx="16">
                  <c:v>2145862.3344003628</c:v>
                </c:pt>
                <c:pt idx="17">
                  <c:v>1992381.6814220531</c:v>
                </c:pt>
                <c:pt idx="18">
                  <c:v>2172967.5982297766</c:v>
                </c:pt>
                <c:pt idx="19">
                  <c:v>2015630.4885434527</c:v>
                </c:pt>
                <c:pt idx="20">
                  <c:v>2184392.3157978072</c:v>
                </c:pt>
                <c:pt idx="21">
                  <c:v>2032546.861928504</c:v>
                </c:pt>
                <c:pt idx="22">
                  <c:v>2188309.5241690567</c:v>
                </c:pt>
                <c:pt idx="23">
                  <c:v>2037005.4269722276</c:v>
                </c:pt>
                <c:pt idx="24">
                  <c:v>2182383.695059482</c:v>
                </c:pt>
                <c:pt idx="25">
                  <c:v>2035955.2724685555</c:v>
                </c:pt>
                <c:pt idx="26">
                  <c:v>2176488.6466571316</c:v>
                </c:pt>
                <c:pt idx="27">
                  <c:v>2025623.1387134341</c:v>
                </c:pt>
                <c:pt idx="28">
                  <c:v>2154175.6437047869</c:v>
                </c:pt>
                <c:pt idx="29">
                  <c:v>2012661.0309626264</c:v>
                </c:pt>
                <c:pt idx="30">
                  <c:v>2126714.3777488219</c:v>
                </c:pt>
                <c:pt idx="31">
                  <c:v>1979619.4265423005</c:v>
                </c:pt>
                <c:pt idx="32">
                  <c:v>2082078.7761173134</c:v>
                </c:pt>
                <c:pt idx="33">
                  <c:v>1944695.6545582979</c:v>
                </c:pt>
                <c:pt idx="34">
                  <c:v>2029470.7684281759</c:v>
                </c:pt>
                <c:pt idx="35">
                  <c:v>1900471.7526097612</c:v>
                </c:pt>
                <c:pt idx="36">
                  <c:v>1959476.2290862631</c:v>
                </c:pt>
                <c:pt idx="37">
                  <c:v>1834875.4190642335</c:v>
                </c:pt>
                <c:pt idx="38">
                  <c:v>1880206.945035154</c:v>
                </c:pt>
                <c:pt idx="39">
                  <c:v>1756147.8123704505</c:v>
                </c:pt>
                <c:pt idx="40">
                  <c:v>1784882.1533859614</c:v>
                </c:pt>
                <c:pt idx="41">
                  <c:v>1661620.3152133711</c:v>
                </c:pt>
                <c:pt idx="42">
                  <c:v>1674317.8231451106</c:v>
                </c:pt>
                <c:pt idx="43">
                  <c:v>1553025.49544419</c:v>
                </c:pt>
                <c:pt idx="44">
                  <c:v>1552002.9098663419</c:v>
                </c:pt>
                <c:pt idx="45">
                  <c:v>1429730.664500932</c:v>
                </c:pt>
                <c:pt idx="46">
                  <c:v>1410557.3359037454</c:v>
                </c:pt>
                <c:pt idx="47">
                  <c:v>1302390.9309218365</c:v>
                </c:pt>
                <c:pt idx="48">
                  <c:v>1269873.5945994391</c:v>
                </c:pt>
                <c:pt idx="49">
                  <c:v>1163265.7781407884</c:v>
                </c:pt>
                <c:pt idx="50">
                  <c:v>1122737.4484542066</c:v>
                </c:pt>
                <c:pt idx="51">
                  <c:v>1023545.2693546414</c:v>
                </c:pt>
                <c:pt idx="52">
                  <c:v>977107.63212680793</c:v>
                </c:pt>
                <c:pt idx="53">
                  <c:v>887239.3381679873</c:v>
                </c:pt>
                <c:pt idx="54">
                  <c:v>834003.52048668009</c:v>
                </c:pt>
                <c:pt idx="55">
                  <c:v>754378.40447780094</c:v>
                </c:pt>
                <c:pt idx="56">
                  <c:v>701520.5245101396</c:v>
                </c:pt>
                <c:pt idx="57">
                  <c:v>632994.31045688095</c:v>
                </c:pt>
                <c:pt idx="58">
                  <c:v>578583.69593363255</c:v>
                </c:pt>
                <c:pt idx="59">
                  <c:v>519526.11113560462</c:v>
                </c:pt>
                <c:pt idx="60">
                  <c:v>470555.44880690688</c:v>
                </c:pt>
                <c:pt idx="61">
                  <c:v>422467.43231291056</c:v>
                </c:pt>
                <c:pt idx="62">
                  <c:v>386808.07103271509</c:v>
                </c:pt>
                <c:pt idx="63">
                  <c:v>311872.84249356284</c:v>
                </c:pt>
                <c:pt idx="64">
                  <c:v>20061.969978921905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11-54EC-491E-9100-282205A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098840"/>
        <c:axId val="322535264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0.5_700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hlv_LAMINAR!$A$1:$GJ$1</c15:sqref>
                        </c15:formulaRef>
                      </c:ext>
                    </c:extLst>
                    <c:numCache>
                      <c:formatCode>General</c:formatCode>
                      <c:ptCount val="192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hlv_LAMINAR!$A$2:$GJ$2</c15:sqref>
                        </c15:formulaRef>
                      </c:ext>
                    </c:extLst>
                    <c:numCache>
                      <c:formatCode>0.00E+00</c:formatCode>
                      <c:ptCount val="192"/>
                      <c:pt idx="0">
                        <c:v>629377.48288720718</c:v>
                      </c:pt>
                      <c:pt idx="1">
                        <c:v>1127187.9697910224</c:v>
                      </c:pt>
                      <c:pt idx="2">
                        <c:v>955973.70653656323</c:v>
                      </c:pt>
                      <c:pt idx="3">
                        <c:v>935387.11486025946</c:v>
                      </c:pt>
                      <c:pt idx="4">
                        <c:v>964388.33327393304</c:v>
                      </c:pt>
                      <c:pt idx="5">
                        <c:v>967075.08551170491</c:v>
                      </c:pt>
                      <c:pt idx="6">
                        <c:v>985475.57251642842</c:v>
                      </c:pt>
                      <c:pt idx="7">
                        <c:v>973578.37454978912</c:v>
                      </c:pt>
                      <c:pt idx="8">
                        <c:v>987329.59109150898</c:v>
                      </c:pt>
                      <c:pt idx="9">
                        <c:v>976307.86341082258</c:v>
                      </c:pt>
                      <c:pt idx="10">
                        <c:v>984300.96291599376</c:v>
                      </c:pt>
                      <c:pt idx="11">
                        <c:v>962758.5349495695</c:v>
                      </c:pt>
                      <c:pt idx="12">
                        <c:v>961220.26881020877</c:v>
                      </c:pt>
                      <c:pt idx="13">
                        <c:v>926185.3927878408</c:v>
                      </c:pt>
                      <c:pt idx="14">
                        <c:v>888160.64301237615</c:v>
                      </c:pt>
                      <c:pt idx="15">
                        <c:v>798012.307776317</c:v>
                      </c:pt>
                      <c:pt idx="16">
                        <c:v>685887.64340987802</c:v>
                      </c:pt>
                      <c:pt idx="17">
                        <c:v>524981.35425587569</c:v>
                      </c:pt>
                      <c:pt idx="18">
                        <c:v>368767.9707046526</c:v>
                      </c:pt>
                      <c:pt idx="19">
                        <c:v>232651.83098079456</c:v>
                      </c:pt>
                      <c:pt idx="20">
                        <c:v>134592.56947148329</c:v>
                      </c:pt>
                      <c:pt idx="21">
                        <c:v>71959.257315906812</c:v>
                      </c:pt>
                      <c:pt idx="22">
                        <c:v>37872.002559734174</c:v>
                      </c:pt>
                      <c:pt idx="23">
                        <c:v>19985.531386168597</c:v>
                      </c:pt>
                      <c:pt idx="24">
                        <c:v>9540.4613152499114</c:v>
                      </c:pt>
                      <c:pt idx="25">
                        <c:v>5397.0865387625354</c:v>
                      </c:pt>
                      <c:pt idx="26">
                        <c:v>1940.8580460701523</c:v>
                      </c:pt>
                      <c:pt idx="27">
                        <c:v>1917.3700823611953</c:v>
                      </c:pt>
                      <c:pt idx="28">
                        <c:v>32.595722200472061</c:v>
                      </c:pt>
                      <c:pt idx="29">
                        <c:v>944.49583157591712</c:v>
                      </c:pt>
                      <c:pt idx="30">
                        <c:v>-174.63999750135665</c:v>
                      </c:pt>
                      <c:pt idx="31">
                        <c:v>746.67533220757502</c:v>
                      </c:pt>
                      <c:pt idx="32">
                        <c:v>-424.4934593760857</c:v>
                      </c:pt>
                      <c:pt idx="33">
                        <c:v>642.26509752634365</c:v>
                      </c:pt>
                      <c:pt idx="34">
                        <c:v>-343.81676573990859</c:v>
                      </c:pt>
                      <c:pt idx="35">
                        <c:v>505.1484967244844</c:v>
                      </c:pt>
                      <c:pt idx="36">
                        <c:v>-276.25834620251169</c:v>
                      </c:pt>
                      <c:pt idx="37">
                        <c:v>512.35834320763092</c:v>
                      </c:pt>
                      <c:pt idx="38">
                        <c:v>-419.50345195216818</c:v>
                      </c:pt>
                      <c:pt idx="39">
                        <c:v>530.56277400661509</c:v>
                      </c:pt>
                      <c:pt idx="40">
                        <c:v>-352.85738416784829</c:v>
                      </c:pt>
                      <c:pt idx="41">
                        <c:v>532.6558056729275</c:v>
                      </c:pt>
                      <c:pt idx="42">
                        <c:v>-626.56566576664704</c:v>
                      </c:pt>
                      <c:pt idx="43">
                        <c:v>880.19919431011908</c:v>
                      </c:pt>
                      <c:pt idx="44">
                        <c:v>-278.80777088972616</c:v>
                      </c:pt>
                      <c:pt idx="45">
                        <c:v>384.06347551383038</c:v>
                      </c:pt>
                      <c:pt idx="46">
                        <c:v>-595.5004269450784</c:v>
                      </c:pt>
                      <c:pt idx="47">
                        <c:v>410.76742187168679</c:v>
                      </c:pt>
                      <c:pt idx="48">
                        <c:v>-297.36150522664508</c:v>
                      </c:pt>
                      <c:pt idx="49">
                        <c:v>548.59316305546713</c:v>
                      </c:pt>
                      <c:pt idx="50">
                        <c:v>-375.50618082647139</c:v>
                      </c:pt>
                      <c:pt idx="51">
                        <c:v>511.69295223704239</c:v>
                      </c:pt>
                      <c:pt idx="52">
                        <c:v>-428.60230257122993</c:v>
                      </c:pt>
                      <c:pt idx="53">
                        <c:v>631.24240391015564</c:v>
                      </c:pt>
                      <c:pt idx="54">
                        <c:v>-373.36339941081832</c:v>
                      </c:pt>
                      <c:pt idx="55">
                        <c:v>631.72437701359274</c:v>
                      </c:pt>
                      <c:pt idx="56">
                        <c:v>-178.84678272114769</c:v>
                      </c:pt>
                      <c:pt idx="57">
                        <c:v>385.70080364545038</c:v>
                      </c:pt>
                      <c:pt idx="58">
                        <c:v>351.8641587322976</c:v>
                      </c:pt>
                      <c:pt idx="59">
                        <c:v>412.96753378993753</c:v>
                      </c:pt>
                      <c:pt idx="60">
                        <c:v>-729.66981973560758</c:v>
                      </c:pt>
                      <c:pt idx="61">
                        <c:v>237.27713243775378</c:v>
                      </c:pt>
                      <c:pt idx="62">
                        <c:v>3445.1794365675187</c:v>
                      </c:pt>
                      <c:pt idx="63">
                        <c:v>-21221.044921608867</c:v>
                      </c:pt>
                      <c:pt idx="64">
                        <c:v>-151507.92190092141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54EC-491E-9100-282205A97906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v>0.5_1100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hlv_LAMINAR!$A$1:$GJ$1</c15:sqref>
                        </c15:formulaRef>
                      </c:ext>
                    </c:extLst>
                    <c:numCache>
                      <c:formatCode>General</c:formatCode>
                      <c:ptCount val="192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hlv_LAMINAR!$A$3:$GJ$3</c15:sqref>
                        </c15:formulaRef>
                      </c:ext>
                    </c:extLst>
                    <c:numCache>
                      <c:formatCode>0.00E+00</c:formatCode>
                      <c:ptCount val="192"/>
                      <c:pt idx="0">
                        <c:v>755491.72276271507</c:v>
                      </c:pt>
                      <c:pt idx="1">
                        <c:v>1448470.4232695261</c:v>
                      </c:pt>
                      <c:pt idx="2">
                        <c:v>1293976.7056835482</c:v>
                      </c:pt>
                      <c:pt idx="3">
                        <c:v>1296050.6081895777</c:v>
                      </c:pt>
                      <c:pt idx="4">
                        <c:v>1332852.21062038</c:v>
                      </c:pt>
                      <c:pt idx="5">
                        <c:v>1337067.1173866587</c:v>
                      </c:pt>
                      <c:pt idx="6">
                        <c:v>1356193.5653883256</c:v>
                      </c:pt>
                      <c:pt idx="7">
                        <c:v>1338885.5644042725</c:v>
                      </c:pt>
                      <c:pt idx="8">
                        <c:v>1345515.6955002558</c:v>
                      </c:pt>
                      <c:pt idx="9">
                        <c:v>1319470.2720576474</c:v>
                      </c:pt>
                      <c:pt idx="10">
                        <c:v>1290328.2187083561</c:v>
                      </c:pt>
                      <c:pt idx="11">
                        <c:v>1186059.8705744415</c:v>
                      </c:pt>
                      <c:pt idx="12">
                        <c:v>1022804.1771011043</c:v>
                      </c:pt>
                      <c:pt idx="13">
                        <c:v>756462.0195633081</c:v>
                      </c:pt>
                      <c:pt idx="14">
                        <c:v>471792.64918264764</c:v>
                      </c:pt>
                      <c:pt idx="15">
                        <c:v>246109.55231148071</c:v>
                      </c:pt>
                      <c:pt idx="16">
                        <c:v>114634.01894403996</c:v>
                      </c:pt>
                      <c:pt idx="17">
                        <c:v>50743.555444671394</c:v>
                      </c:pt>
                      <c:pt idx="18">
                        <c:v>21279.065465804946</c:v>
                      </c:pt>
                      <c:pt idx="19">
                        <c:v>9202.0236915812366</c:v>
                      </c:pt>
                      <c:pt idx="20">
                        <c:v>3731.2345279384822</c:v>
                      </c:pt>
                      <c:pt idx="21">
                        <c:v>1981.8623915848761</c:v>
                      </c:pt>
                      <c:pt idx="22">
                        <c:v>650.16371950602468</c:v>
                      </c:pt>
                      <c:pt idx="23">
                        <c:v>941.34607396579531</c:v>
                      </c:pt>
                      <c:pt idx="24">
                        <c:v>-151.22791604157902</c:v>
                      </c:pt>
                      <c:pt idx="25">
                        <c:v>353.35097408385542</c:v>
                      </c:pt>
                      <c:pt idx="26">
                        <c:v>-501.05947055840477</c:v>
                      </c:pt>
                      <c:pt idx="27">
                        <c:v>739.49962220833106</c:v>
                      </c:pt>
                      <c:pt idx="28">
                        <c:v>-608.36055581885751</c:v>
                      </c:pt>
                      <c:pt idx="29">
                        <c:v>742.8447156854146</c:v>
                      </c:pt>
                      <c:pt idx="30">
                        <c:v>-312.65006903775259</c:v>
                      </c:pt>
                      <c:pt idx="31">
                        <c:v>641.42548137461472</c:v>
                      </c:pt>
                      <c:pt idx="32">
                        <c:v>-363.92068622244011</c:v>
                      </c:pt>
                      <c:pt idx="33">
                        <c:v>726.26905924546338</c:v>
                      </c:pt>
                      <c:pt idx="34">
                        <c:v>-231.13945766224091</c:v>
                      </c:pt>
                      <c:pt idx="35">
                        <c:v>484.37008618866292</c:v>
                      </c:pt>
                      <c:pt idx="36">
                        <c:v>-256.17524505858989</c:v>
                      </c:pt>
                      <c:pt idx="37">
                        <c:v>560.57970846984608</c:v>
                      </c:pt>
                      <c:pt idx="38">
                        <c:v>-351.19218958642432</c:v>
                      </c:pt>
                      <c:pt idx="39">
                        <c:v>581.10028374770934</c:v>
                      </c:pt>
                      <c:pt idx="40">
                        <c:v>-313.13116571432727</c:v>
                      </c:pt>
                      <c:pt idx="41">
                        <c:v>531.32954919896747</c:v>
                      </c:pt>
                      <c:pt idx="42">
                        <c:v>-622.0419669946084</c:v>
                      </c:pt>
                      <c:pt idx="43">
                        <c:v>1015.7057581838751</c:v>
                      </c:pt>
                      <c:pt idx="44">
                        <c:v>-109.7875241965301</c:v>
                      </c:pt>
                      <c:pt idx="45">
                        <c:v>373.57220810846087</c:v>
                      </c:pt>
                      <c:pt idx="46">
                        <c:v>-571.58674409322441</c:v>
                      </c:pt>
                      <c:pt idx="47">
                        <c:v>516.531325944532</c:v>
                      </c:pt>
                      <c:pt idx="48">
                        <c:v>-162.1844694479386</c:v>
                      </c:pt>
                      <c:pt idx="49">
                        <c:v>561.16086614721462</c:v>
                      </c:pt>
                      <c:pt idx="50">
                        <c:v>-257.5488847198082</c:v>
                      </c:pt>
                      <c:pt idx="51">
                        <c:v>457.10737047680868</c:v>
                      </c:pt>
                      <c:pt idx="52">
                        <c:v>-349.72826139564205</c:v>
                      </c:pt>
                      <c:pt idx="53">
                        <c:v>772.17728709951257</c:v>
                      </c:pt>
                      <c:pt idx="54">
                        <c:v>-323.89411316490896</c:v>
                      </c:pt>
                      <c:pt idx="55">
                        <c:v>622.09044401461824</c:v>
                      </c:pt>
                      <c:pt idx="56">
                        <c:v>-12.487013231426587</c:v>
                      </c:pt>
                      <c:pt idx="57">
                        <c:v>368.84783492346855</c:v>
                      </c:pt>
                      <c:pt idx="58">
                        <c:v>-710.74125405185248</c:v>
                      </c:pt>
                      <c:pt idx="59">
                        <c:v>471.75213975637075</c:v>
                      </c:pt>
                      <c:pt idx="60">
                        <c:v>-655.63659196265303</c:v>
                      </c:pt>
                      <c:pt idx="61">
                        <c:v>257.73668203617797</c:v>
                      </c:pt>
                      <c:pt idx="62">
                        <c:v>5259.8910680400377</c:v>
                      </c:pt>
                      <c:pt idx="63">
                        <c:v>-28720.497571559034</c:v>
                      </c:pt>
                      <c:pt idx="64">
                        <c:v>-236744.25890218321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4EC-491E-9100-282205A97906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1_700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hlv_LAMINAR!$A$1:$GJ$1</c15:sqref>
                        </c15:formulaRef>
                      </c:ext>
                    </c:extLst>
                    <c:numCache>
                      <c:formatCode>General</c:formatCode>
                      <c:ptCount val="192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hlv_LAMINAR!$A$5:$GJ$5</c15:sqref>
                        </c15:formulaRef>
                      </c:ext>
                    </c:extLst>
                    <c:numCache>
                      <c:formatCode>0.00E+00</c:formatCode>
                      <c:ptCount val="192"/>
                      <c:pt idx="0">
                        <c:v>780761.20921238558</c:v>
                      </c:pt>
                      <c:pt idx="1">
                        <c:v>1284502.8600434773</c:v>
                      </c:pt>
                      <c:pt idx="2">
                        <c:v>1009949.2958821306</c:v>
                      </c:pt>
                      <c:pt idx="3">
                        <c:v>910016.97687842813</c:v>
                      </c:pt>
                      <c:pt idx="4">
                        <c:v>948600.72286732181</c:v>
                      </c:pt>
                      <c:pt idx="5">
                        <c:v>948386.29534041195</c:v>
                      </c:pt>
                      <c:pt idx="6">
                        <c:v>989057.21993219724</c:v>
                      </c:pt>
                      <c:pt idx="7">
                        <c:v>974825.64381556818</c:v>
                      </c:pt>
                      <c:pt idx="8">
                        <c:v>1012198.5972659275</c:v>
                      </c:pt>
                      <c:pt idx="9">
                        <c:v>992012.97337195987</c:v>
                      </c:pt>
                      <c:pt idx="10">
                        <c:v>1023750.4502841374</c:v>
                      </c:pt>
                      <c:pt idx="11">
                        <c:v>997099.2126384005</c:v>
                      </c:pt>
                      <c:pt idx="12">
                        <c:v>1026140.6408263061</c:v>
                      </c:pt>
                      <c:pt idx="13">
                        <c:v>999772.96925329627</c:v>
                      </c:pt>
                      <c:pt idx="14">
                        <c:v>1023302.1709020806</c:v>
                      </c:pt>
                      <c:pt idx="15">
                        <c:v>996270.38772586698</c:v>
                      </c:pt>
                      <c:pt idx="16">
                        <c:v>1019398.9953366882</c:v>
                      </c:pt>
                      <c:pt idx="17">
                        <c:v>990947.09725635685</c:v>
                      </c:pt>
                      <c:pt idx="18">
                        <c:v>1009016.3850994095</c:v>
                      </c:pt>
                      <c:pt idx="19">
                        <c:v>977388.3785295221</c:v>
                      </c:pt>
                      <c:pt idx="20">
                        <c:v>987967.3445173793</c:v>
                      </c:pt>
                      <c:pt idx="21">
                        <c:v>949546.21315194329</c:v>
                      </c:pt>
                      <c:pt idx="22">
                        <c:v>946597.35591517552</c:v>
                      </c:pt>
                      <c:pt idx="23">
                        <c:v>894154.67691249668</c:v>
                      </c:pt>
                      <c:pt idx="24">
                        <c:v>870550.10581389989</c:v>
                      </c:pt>
                      <c:pt idx="25">
                        <c:v>802240.76012497884</c:v>
                      </c:pt>
                      <c:pt idx="26">
                        <c:v>753784.35205668886</c:v>
                      </c:pt>
                      <c:pt idx="27">
                        <c:v>662162.87240715825</c:v>
                      </c:pt>
                      <c:pt idx="28">
                        <c:v>589111.25174361921</c:v>
                      </c:pt>
                      <c:pt idx="29">
                        <c:v>491732.67264036875</c:v>
                      </c:pt>
                      <c:pt idx="30">
                        <c:v>412438.94173863018</c:v>
                      </c:pt>
                      <c:pt idx="31">
                        <c:v>323549.28740394663</c:v>
                      </c:pt>
                      <c:pt idx="32">
                        <c:v>255123.44552333694</c:v>
                      </c:pt>
                      <c:pt idx="33">
                        <c:v>190552.0488101691</c:v>
                      </c:pt>
                      <c:pt idx="34">
                        <c:v>141341.21895421969</c:v>
                      </c:pt>
                      <c:pt idx="35">
                        <c:v>103476.04786659083</c:v>
                      </c:pt>
                      <c:pt idx="36">
                        <c:v>74105.152851208055</c:v>
                      </c:pt>
                      <c:pt idx="37">
                        <c:v>54920.36617402063</c:v>
                      </c:pt>
                      <c:pt idx="38">
                        <c:v>37338.617020009493</c:v>
                      </c:pt>
                      <c:pt idx="39">
                        <c:v>28419.925370589015</c:v>
                      </c:pt>
                      <c:pt idx="40">
                        <c:v>18065.955758476786</c:v>
                      </c:pt>
                      <c:pt idx="41">
                        <c:v>15325.192836143604</c:v>
                      </c:pt>
                      <c:pt idx="42">
                        <c:v>8057.2034316130448</c:v>
                      </c:pt>
                      <c:pt idx="43">
                        <c:v>8835.3805668336863</c:v>
                      </c:pt>
                      <c:pt idx="44">
                        <c:v>3568.7984318266917</c:v>
                      </c:pt>
                      <c:pt idx="45">
                        <c:v>4965.7736959509321</c:v>
                      </c:pt>
                      <c:pt idx="46">
                        <c:v>934.79177054023228</c:v>
                      </c:pt>
                      <c:pt idx="47">
                        <c:v>3136.6135268478261</c:v>
                      </c:pt>
                      <c:pt idx="48">
                        <c:v>-221.19028223303212</c:v>
                      </c:pt>
                      <c:pt idx="49">
                        <c:v>2639.1261134898391</c:v>
                      </c:pt>
                      <c:pt idx="50">
                        <c:v>-778.6883911982452</c:v>
                      </c:pt>
                      <c:pt idx="51">
                        <c:v>2298.1936213687854</c:v>
                      </c:pt>
                      <c:pt idx="52">
                        <c:v>-933.37381477111023</c:v>
                      </c:pt>
                      <c:pt idx="53">
                        <c:v>2011.7994545719762</c:v>
                      </c:pt>
                      <c:pt idx="54">
                        <c:v>-1113.2117355561488</c:v>
                      </c:pt>
                      <c:pt idx="55">
                        <c:v>2162.1068022916802</c:v>
                      </c:pt>
                      <c:pt idx="56">
                        <c:v>-740.19446568285593</c:v>
                      </c:pt>
                      <c:pt idx="57">
                        <c:v>1830.3187538161128</c:v>
                      </c:pt>
                      <c:pt idx="58">
                        <c:v>-1155.8019167153222</c:v>
                      </c:pt>
                      <c:pt idx="59">
                        <c:v>1547.8945420844973</c:v>
                      </c:pt>
                      <c:pt idx="60">
                        <c:v>-1880.3556418053001</c:v>
                      </c:pt>
                      <c:pt idx="61">
                        <c:v>1217.1923200727188</c:v>
                      </c:pt>
                      <c:pt idx="62">
                        <c:v>2286.9466260514837</c:v>
                      </c:pt>
                      <c:pt idx="63">
                        <c:v>-20457.403745948668</c:v>
                      </c:pt>
                      <c:pt idx="64">
                        <c:v>-109359.67806669965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4EC-491E-9100-282205A97906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v>1_1100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hlv_LAMINAR!$A$1:$IF$1</c15:sqref>
                        </c15:formulaRef>
                      </c:ext>
                    </c:extLst>
                    <c:numCache>
                      <c:formatCode>General</c:formatCode>
                      <c:ptCount val="2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hlv_LAMINAR!$A$6:$IF$6</c15:sqref>
                        </c15:formulaRef>
                      </c:ext>
                    </c:extLst>
                    <c:numCache>
                      <c:formatCode>0.00E+00</c:formatCode>
                      <c:ptCount val="240"/>
                      <c:pt idx="0">
                        <c:v>898302.6559364904</c:v>
                      </c:pt>
                      <c:pt idx="1">
                        <c:v>1564811.4831287647</c:v>
                      </c:pt>
                      <c:pt idx="2">
                        <c:v>1293312.2609610066</c:v>
                      </c:pt>
                      <c:pt idx="3">
                        <c:v>1235670.1518418135</c:v>
                      </c:pt>
                      <c:pt idx="4">
                        <c:v>1301710.1938566759</c:v>
                      </c:pt>
                      <c:pt idx="5">
                        <c:v>1318240.7314597953</c:v>
                      </c:pt>
                      <c:pt idx="6">
                        <c:v>1369570.9342637346</c:v>
                      </c:pt>
                      <c:pt idx="7">
                        <c:v>1357677.4363651483</c:v>
                      </c:pt>
                      <c:pt idx="8">
                        <c:v>1398991.4688479786</c:v>
                      </c:pt>
                      <c:pt idx="9">
                        <c:v>1379389.7003429285</c:v>
                      </c:pt>
                      <c:pt idx="10">
                        <c:v>1409688.8298087269</c:v>
                      </c:pt>
                      <c:pt idx="11">
                        <c:v>1379444.5788747189</c:v>
                      </c:pt>
                      <c:pt idx="12">
                        <c:v>1403858.484602887</c:v>
                      </c:pt>
                      <c:pt idx="13">
                        <c:v>1371423.8799403205</c:v>
                      </c:pt>
                      <c:pt idx="14">
                        <c:v>1382807.3760521682</c:v>
                      </c:pt>
                      <c:pt idx="15">
                        <c:v>1340846.9236357261</c:v>
                      </c:pt>
                      <c:pt idx="16">
                        <c:v>1338211.2119793501</c:v>
                      </c:pt>
                      <c:pt idx="17">
                        <c:v>1274535.3361478054</c:v>
                      </c:pt>
                      <c:pt idx="18">
                        <c:v>1235053.8205981175</c:v>
                      </c:pt>
                      <c:pt idx="19">
                        <c:v>1130527.7654879522</c:v>
                      </c:pt>
                      <c:pt idx="20">
                        <c:v>1034267.1360120111</c:v>
                      </c:pt>
                      <c:pt idx="21">
                        <c:v>881371.82698495197</c:v>
                      </c:pt>
                      <c:pt idx="22">
                        <c:v>736631.64350428386</c:v>
                      </c:pt>
                      <c:pt idx="23">
                        <c:v>567768.80166267639</c:v>
                      </c:pt>
                      <c:pt idx="24">
                        <c:v>425056.19919926563</c:v>
                      </c:pt>
                      <c:pt idx="25">
                        <c:v>298259.48376986833</c:v>
                      </c:pt>
                      <c:pt idx="26">
                        <c:v>204455.81470505337</c:v>
                      </c:pt>
                      <c:pt idx="27">
                        <c:v>136213.56584194204</c:v>
                      </c:pt>
                      <c:pt idx="28">
                        <c:v>88070.006064512461</c:v>
                      </c:pt>
                      <c:pt idx="29">
                        <c:v>58172.996211589663</c:v>
                      </c:pt>
                      <c:pt idx="30">
                        <c:v>35920.05807301576</c:v>
                      </c:pt>
                      <c:pt idx="31">
                        <c:v>24974.424611485094</c:v>
                      </c:pt>
                      <c:pt idx="32">
                        <c:v>13855.017123242758</c:v>
                      </c:pt>
                      <c:pt idx="33">
                        <c:v>11051.483084005451</c:v>
                      </c:pt>
                      <c:pt idx="34">
                        <c:v>4968.8343715263818</c:v>
                      </c:pt>
                      <c:pt idx="35">
                        <c:v>5372.2572813975676</c:v>
                      </c:pt>
                      <c:pt idx="36">
                        <c:v>1876.9813135357542</c:v>
                      </c:pt>
                      <c:pt idx="37">
                        <c:v>3292.9654231235754</c:v>
                      </c:pt>
                      <c:pt idx="38">
                        <c:v>105.7100237617297</c:v>
                      </c:pt>
                      <c:pt idx="39">
                        <c:v>2227.0552087109259</c:v>
                      </c:pt>
                      <c:pt idx="40">
                        <c:v>-461.8819012089852</c:v>
                      </c:pt>
                      <c:pt idx="41">
                        <c:v>2138.2372622182256</c:v>
                      </c:pt>
                      <c:pt idx="42">
                        <c:v>-1005.0309473859393</c:v>
                      </c:pt>
                      <c:pt idx="43">
                        <c:v>2451.3460960413586</c:v>
                      </c:pt>
                      <c:pt idx="44">
                        <c:v>-677.37304299448999</c:v>
                      </c:pt>
                      <c:pt idx="45">
                        <c:v>1673.679539999212</c:v>
                      </c:pt>
                      <c:pt idx="46">
                        <c:v>-1099.143176780062</c:v>
                      </c:pt>
                      <c:pt idx="47">
                        <c:v>1487.8707544948691</c:v>
                      </c:pt>
                      <c:pt idx="48">
                        <c:v>-847.39684646869171</c:v>
                      </c:pt>
                      <c:pt idx="49">
                        <c:v>1927.8224260732547</c:v>
                      </c:pt>
                      <c:pt idx="50">
                        <c:v>-893.00022394289454</c:v>
                      </c:pt>
                      <c:pt idx="51">
                        <c:v>1895.520117993603</c:v>
                      </c:pt>
                      <c:pt idx="52">
                        <c:v>-819.59640061663833</c:v>
                      </c:pt>
                      <c:pt idx="53">
                        <c:v>1913.7938049128736</c:v>
                      </c:pt>
                      <c:pt idx="54">
                        <c:v>-787.49745950564068</c:v>
                      </c:pt>
                      <c:pt idx="55">
                        <c:v>2147.4130895225303</c:v>
                      </c:pt>
                      <c:pt idx="56">
                        <c:v>-370.49242990557536</c:v>
                      </c:pt>
                      <c:pt idx="57">
                        <c:v>1703.9594106072827</c:v>
                      </c:pt>
                      <c:pt idx="58">
                        <c:v>-388.59907773259073</c:v>
                      </c:pt>
                      <c:pt idx="59">
                        <c:v>1590.3610300765044</c:v>
                      </c:pt>
                      <c:pt idx="60">
                        <c:v>-1497.328924420121</c:v>
                      </c:pt>
                      <c:pt idx="61">
                        <c:v>1239.7601912773055</c:v>
                      </c:pt>
                      <c:pt idx="62">
                        <c:v>4418.2541751868093</c:v>
                      </c:pt>
                      <c:pt idx="63">
                        <c:v>-29511.24577507974</c:v>
                      </c:pt>
                      <c:pt idx="64">
                        <c:v>-177755.31957237143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4EC-491E-9100-282205A97906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v>1_1500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hlv_LAMINAR!$A$1:$IF$1</c15:sqref>
                        </c15:formulaRef>
                      </c:ext>
                    </c:extLst>
                    <c:numCache>
                      <c:formatCode>General</c:formatCode>
                      <c:ptCount val="2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hlv_LAMINAR!$A$7:$IF$7</c15:sqref>
                        </c15:formulaRef>
                      </c:ext>
                    </c:extLst>
                    <c:numCache>
                      <c:formatCode>0.00E+00</c:formatCode>
                      <c:ptCount val="240"/>
                      <c:pt idx="0">
                        <c:v>1013028.6969193859</c:v>
                      </c:pt>
                      <c:pt idx="1">
                        <c:v>1838727.5507136656</c:v>
                      </c:pt>
                      <c:pt idx="2">
                        <c:v>1574029.3381935712</c:v>
                      </c:pt>
                      <c:pt idx="3">
                        <c:v>1562452.1351799287</c:v>
                      </c:pt>
                      <c:pt idx="4">
                        <c:v>1665088.5069796466</c:v>
                      </c:pt>
                      <c:pt idx="5">
                        <c:v>1702060.0290741273</c:v>
                      </c:pt>
                      <c:pt idx="6">
                        <c:v>1763402.70885092</c:v>
                      </c:pt>
                      <c:pt idx="7">
                        <c:v>1750431.2108938636</c:v>
                      </c:pt>
                      <c:pt idx="8">
                        <c:v>1788952.9647204622</c:v>
                      </c:pt>
                      <c:pt idx="9">
                        <c:v>1765598.7831008886</c:v>
                      </c:pt>
                      <c:pt idx="10">
                        <c:v>1785713.0668933031</c:v>
                      </c:pt>
                      <c:pt idx="11">
                        <c:v>1740057.7866793347</c:v>
                      </c:pt>
                      <c:pt idx="12">
                        <c:v>1737803.4622978773</c:v>
                      </c:pt>
                      <c:pt idx="13">
                        <c:v>1664614.2381439023</c:v>
                      </c:pt>
                      <c:pt idx="14">
                        <c:v>1600235.4248584236</c:v>
                      </c:pt>
                      <c:pt idx="15">
                        <c:v>1452205.2427646234</c:v>
                      </c:pt>
                      <c:pt idx="16">
                        <c:v>1289810.5931163477</c:v>
                      </c:pt>
                      <c:pt idx="17">
                        <c:v>1041087.52604505</c:v>
                      </c:pt>
                      <c:pt idx="18">
                        <c:v>795981.17461471632</c:v>
                      </c:pt>
                      <c:pt idx="19">
                        <c:v>546866.11487147328</c:v>
                      </c:pt>
                      <c:pt idx="20">
                        <c:v>354279.40818906872</c:v>
                      </c:pt>
                      <c:pt idx="21">
                        <c:v>214454.18617146206</c:v>
                      </c:pt>
                      <c:pt idx="22">
                        <c:v>126212.85890564967</c:v>
                      </c:pt>
                      <c:pt idx="23">
                        <c:v>74336.522009888722</c:v>
                      </c:pt>
                      <c:pt idx="24">
                        <c:v>40496.081572155759</c:v>
                      </c:pt>
                      <c:pt idx="25">
                        <c:v>24946.621698131854</c:v>
                      </c:pt>
                      <c:pt idx="26">
                        <c:v>11919.80376241772</c:v>
                      </c:pt>
                      <c:pt idx="27">
                        <c:v>9979.307046631724</c:v>
                      </c:pt>
                      <c:pt idx="28">
                        <c:v>3046.1638520768315</c:v>
                      </c:pt>
                      <c:pt idx="29">
                        <c:v>4755.8802164414792</c:v>
                      </c:pt>
                      <c:pt idx="30">
                        <c:v>880.09191390798685</c:v>
                      </c:pt>
                      <c:pt idx="31">
                        <c:v>3539.352504918375</c:v>
                      </c:pt>
                      <c:pt idx="32">
                        <c:v>-375.41056521222777</c:v>
                      </c:pt>
                      <c:pt idx="33">
                        <c:v>2769.8508496780946</c:v>
                      </c:pt>
                      <c:pt idx="34">
                        <c:v>-517.99747059338381</c:v>
                      </c:pt>
                      <c:pt idx="35">
                        <c:v>2452.2211043546695</c:v>
                      </c:pt>
                      <c:pt idx="36">
                        <c:v>-155.89229389733214</c:v>
                      </c:pt>
                      <c:pt idx="37">
                        <c:v>2426.9079812206264</c:v>
                      </c:pt>
                      <c:pt idx="38">
                        <c:v>-516.71665071362156</c:v>
                      </c:pt>
                      <c:pt idx="39">
                        <c:v>2351.5292485568398</c:v>
                      </c:pt>
                      <c:pt idx="40">
                        <c:v>-509.33609981203762</c:v>
                      </c:pt>
                      <c:pt idx="41">
                        <c:v>2535.2810473356144</c:v>
                      </c:pt>
                      <c:pt idx="42">
                        <c:v>-937.01202860782053</c:v>
                      </c:pt>
                      <c:pt idx="43">
                        <c:v>3184.9383136320098</c:v>
                      </c:pt>
                      <c:pt idx="44">
                        <c:v>-427.34278459644622</c:v>
                      </c:pt>
                      <c:pt idx="45">
                        <c:v>2247.7973187142479</c:v>
                      </c:pt>
                      <c:pt idx="46">
                        <c:v>-1014.0765201806051</c:v>
                      </c:pt>
                      <c:pt idx="47">
                        <c:v>2102.1928606283959</c:v>
                      </c:pt>
                      <c:pt idx="48">
                        <c:v>-425.01723732566649</c:v>
                      </c:pt>
                      <c:pt idx="49">
                        <c:v>2592.2883124176933</c:v>
                      </c:pt>
                      <c:pt idx="50">
                        <c:v>-646.47841406112877</c:v>
                      </c:pt>
                      <c:pt idx="51">
                        <c:v>2520.6013334079967</c:v>
                      </c:pt>
                      <c:pt idx="52">
                        <c:v>-598.512464544556</c:v>
                      </c:pt>
                      <c:pt idx="53">
                        <c:v>2652.8429791063459</c:v>
                      </c:pt>
                      <c:pt idx="54">
                        <c:v>-475.64288811622265</c:v>
                      </c:pt>
                      <c:pt idx="55">
                        <c:v>2797.0242423372483</c:v>
                      </c:pt>
                      <c:pt idx="56">
                        <c:v>-137.85563456971258</c:v>
                      </c:pt>
                      <c:pt idx="57">
                        <c:v>2282.3339552551606</c:v>
                      </c:pt>
                      <c:pt idx="58">
                        <c:v>-116.14243400838338</c:v>
                      </c:pt>
                      <c:pt idx="59">
                        <c:v>2216.0009991571051</c:v>
                      </c:pt>
                      <c:pt idx="60">
                        <c:v>-1407.3120940060644</c:v>
                      </c:pt>
                      <c:pt idx="61">
                        <c:v>1814.6590951318901</c:v>
                      </c:pt>
                      <c:pt idx="62">
                        <c:v>6872.9744719561531</c:v>
                      </c:pt>
                      <c:pt idx="63">
                        <c:v>-44857.656296849535</c:v>
                      </c:pt>
                      <c:pt idx="64">
                        <c:v>-317257.26243448775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4EC-491E-9100-282205A97906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v>2_700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hlv_LAMINAR!$A$1:$OY$1</c15:sqref>
                        </c15:formulaRef>
                      </c:ext>
                    </c:extLst>
                    <c:numCache>
                      <c:formatCode>General</c:formatCode>
                      <c:ptCount val="41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hlv_LAMINAR!$A$8:$OY$8</c15:sqref>
                        </c15:formulaRef>
                      </c:ext>
                    </c:extLst>
                    <c:numCache>
                      <c:formatCode>0.00E+00</c:formatCode>
                      <c:ptCount val="415"/>
                      <c:pt idx="0">
                        <c:v>1026729.2204777548</c:v>
                      </c:pt>
                      <c:pt idx="1">
                        <c:v>1607758.7917906719</c:v>
                      </c:pt>
                      <c:pt idx="2">
                        <c:v>1220529.6231689444</c:v>
                      </c:pt>
                      <c:pt idx="3">
                        <c:v>974994.09342824284</c:v>
                      </c:pt>
                      <c:pt idx="4">
                        <c:v>989853.47629056347</c:v>
                      </c:pt>
                      <c:pt idx="5">
                        <c:v>950461.14597173524</c:v>
                      </c:pt>
                      <c:pt idx="6">
                        <c:v>1009091.0688454862</c:v>
                      </c:pt>
                      <c:pt idx="7">
                        <c:v>973141.75433174556</c:v>
                      </c:pt>
                      <c:pt idx="8">
                        <c:v>1041317.0545633639</c:v>
                      </c:pt>
                      <c:pt idx="9">
                        <c:v>998392.89301184472</c:v>
                      </c:pt>
                      <c:pt idx="10">
                        <c:v>1068393.0335650826</c:v>
                      </c:pt>
                      <c:pt idx="11">
                        <c:v>1015131.241585634</c:v>
                      </c:pt>
                      <c:pt idx="12">
                        <c:v>1085837.6836824119</c:v>
                      </c:pt>
                      <c:pt idx="13">
                        <c:v>1028847.4170313679</c:v>
                      </c:pt>
                      <c:pt idx="14">
                        <c:v>1093721.8440629807</c:v>
                      </c:pt>
                      <c:pt idx="15">
                        <c:v>1035187.616880535</c:v>
                      </c:pt>
                      <c:pt idx="16">
                        <c:v>1100821.5028794857</c:v>
                      </c:pt>
                      <c:pt idx="17">
                        <c:v>1041017.3830377589</c:v>
                      </c:pt>
                      <c:pt idx="18">
                        <c:v>1104024.5729144639</c:v>
                      </c:pt>
                      <c:pt idx="19">
                        <c:v>1044121.3407791753</c:v>
                      </c:pt>
                      <c:pt idx="20">
                        <c:v>1103983.8947250075</c:v>
                      </c:pt>
                      <c:pt idx="21">
                        <c:v>1046036.5134659713</c:v>
                      </c:pt>
                      <c:pt idx="22">
                        <c:v>1101759.0772850686</c:v>
                      </c:pt>
                      <c:pt idx="23">
                        <c:v>1043093.8570528771</c:v>
                      </c:pt>
                      <c:pt idx="24">
                        <c:v>1095445.7507057923</c:v>
                      </c:pt>
                      <c:pt idx="25">
                        <c:v>1039146.0121772387</c:v>
                      </c:pt>
                      <c:pt idx="26">
                        <c:v>1090340.7709707005</c:v>
                      </c:pt>
                      <c:pt idx="27">
                        <c:v>1030061.2659639913</c:v>
                      </c:pt>
                      <c:pt idx="28">
                        <c:v>1078706.4326474771</c:v>
                      </c:pt>
                      <c:pt idx="29">
                        <c:v>1020624.5362150603</c:v>
                      </c:pt>
                      <c:pt idx="30">
                        <c:v>1063484.6445314472</c:v>
                      </c:pt>
                      <c:pt idx="31">
                        <c:v>1001043.677481517</c:v>
                      </c:pt>
                      <c:pt idx="32">
                        <c:v>1040186.7899491561</c:v>
                      </c:pt>
                      <c:pt idx="33">
                        <c:v>979723.85658616747</c:v>
                      </c:pt>
                      <c:pt idx="34">
                        <c:v>1009803.6914248444</c:v>
                      </c:pt>
                      <c:pt idx="35">
                        <c:v>948275.31216422608</c:v>
                      </c:pt>
                      <c:pt idx="36">
                        <c:v>965863.89853520738</c:v>
                      </c:pt>
                      <c:pt idx="37">
                        <c:v>903747.50839550339</c:v>
                      </c:pt>
                      <c:pt idx="38">
                        <c:v>913001.80701470294</c:v>
                      </c:pt>
                      <c:pt idx="39">
                        <c:v>846905.1515909197</c:v>
                      </c:pt>
                      <c:pt idx="40">
                        <c:v>844333.46015944995</c:v>
                      </c:pt>
                      <c:pt idx="41">
                        <c:v>774217.2295866441</c:v>
                      </c:pt>
                      <c:pt idx="42">
                        <c:v>760946.52634934755</c:v>
                      </c:pt>
                      <c:pt idx="43">
                        <c:v>690096.6914197267</c:v>
                      </c:pt>
                      <c:pt idx="44">
                        <c:v>666214.2531708997</c:v>
                      </c:pt>
                      <c:pt idx="45">
                        <c:v>594735.1964810451</c:v>
                      </c:pt>
                      <c:pt idx="46">
                        <c:v>563043.47151613235</c:v>
                      </c:pt>
                      <c:pt idx="47">
                        <c:v>499257.79654985364</c:v>
                      </c:pt>
                      <c:pt idx="48">
                        <c:v>463457.94237598695</c:v>
                      </c:pt>
                      <c:pt idx="49">
                        <c:v>404934.15424694959</c:v>
                      </c:pt>
                      <c:pt idx="50">
                        <c:v>366612.77539477823</c:v>
                      </c:pt>
                      <c:pt idx="51">
                        <c:v>315609.30532038008</c:v>
                      </c:pt>
                      <c:pt idx="52">
                        <c:v>278777.66635417391</c:v>
                      </c:pt>
                      <c:pt idx="53">
                        <c:v>238694.87316103728</c:v>
                      </c:pt>
                      <c:pt idx="54">
                        <c:v>205156.20162399189</c:v>
                      </c:pt>
                      <c:pt idx="55">
                        <c:v>175978.78120450876</c:v>
                      </c:pt>
                      <c:pt idx="56">
                        <c:v>149431.97131169942</c:v>
                      </c:pt>
                      <c:pt idx="57">
                        <c:v>129285.08517514354</c:v>
                      </c:pt>
                      <c:pt idx="58">
                        <c:v>105494.12646070542</c:v>
                      </c:pt>
                      <c:pt idx="59">
                        <c:v>92412.561466092957</c:v>
                      </c:pt>
                      <c:pt idx="60">
                        <c:v>72995.713422422297</c:v>
                      </c:pt>
                      <c:pt idx="61">
                        <c:v>66454.283154620731</c:v>
                      </c:pt>
                      <c:pt idx="62">
                        <c:v>54062.789292560985</c:v>
                      </c:pt>
                      <c:pt idx="63">
                        <c:v>29125.940868573769</c:v>
                      </c:pt>
                      <c:pt idx="64">
                        <c:v>-76664.246092130663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4EC-491E-9100-282205A97906}"/>
                  </c:ext>
                </c:extLst>
              </c15:ser>
            </c15:filteredScatterSeries>
            <c15:filteredScatterSeries>
              <c15:ser>
                <c:idx val="7"/>
                <c:order val="7"/>
                <c:tx>
                  <c:v>2_1100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hlv_LAMINAR!$A$1:$OY$1</c15:sqref>
                        </c15:formulaRef>
                      </c:ext>
                    </c:extLst>
                    <c:numCache>
                      <c:formatCode>General</c:formatCode>
                      <c:ptCount val="41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hlv_LAMINAR!$A$9:$OY$9</c15:sqref>
                        </c15:formulaRef>
                      </c:ext>
                    </c:extLst>
                    <c:numCache>
                      <c:formatCode>0.00E+00</c:formatCode>
                      <c:ptCount val="415"/>
                      <c:pt idx="0">
                        <c:v>1148291.9061102378</c:v>
                      </c:pt>
                      <c:pt idx="1">
                        <c:v>1869721.091608959</c:v>
                      </c:pt>
                      <c:pt idx="2">
                        <c:v>1453210.9649530421</c:v>
                      </c:pt>
                      <c:pt idx="3">
                        <c:v>1234347.2657237877</c:v>
                      </c:pt>
                      <c:pt idx="4">
                        <c:v>1275067.4939340036</c:v>
                      </c:pt>
                      <c:pt idx="5">
                        <c:v>1260530.0284520604</c:v>
                      </c:pt>
                      <c:pt idx="6">
                        <c:v>1338889.5498650663</c:v>
                      </c:pt>
                      <c:pt idx="7">
                        <c:v>1314673.858392071</c:v>
                      </c:pt>
                      <c:pt idx="8">
                        <c:v>1398313.0784754572</c:v>
                      </c:pt>
                      <c:pt idx="9">
                        <c:v>1358948.8059536233</c:v>
                      </c:pt>
                      <c:pt idx="10">
                        <c:v>1438758.3174781243</c:v>
                      </c:pt>
                      <c:pt idx="11">
                        <c:v>1384746.8044105677</c:v>
                      </c:pt>
                      <c:pt idx="12">
                        <c:v>1461668.3227489197</c:v>
                      </c:pt>
                      <c:pt idx="13">
                        <c:v>1404152.652811477</c:v>
                      </c:pt>
                      <c:pt idx="14">
                        <c:v>1471551.936344916</c:v>
                      </c:pt>
                      <c:pt idx="15">
                        <c:v>1411758.4820079524</c:v>
                      </c:pt>
                      <c:pt idx="16">
                        <c:v>1477603.8850275779</c:v>
                      </c:pt>
                      <c:pt idx="17">
                        <c:v>1416221.5663391866</c:v>
                      </c:pt>
                      <c:pt idx="18">
                        <c:v>1476857.7467187489</c:v>
                      </c:pt>
                      <c:pt idx="19">
                        <c:v>1414309.9020712324</c:v>
                      </c:pt>
                      <c:pt idx="20">
                        <c:v>1468877.806996471</c:v>
                      </c:pt>
                      <c:pt idx="21">
                        <c:v>1406159.6383271557</c:v>
                      </c:pt>
                      <c:pt idx="22">
                        <c:v>1453024.6608018007</c:v>
                      </c:pt>
                      <c:pt idx="23">
                        <c:v>1385895.476490865</c:v>
                      </c:pt>
                      <c:pt idx="24">
                        <c:v>1423709.4077851151</c:v>
                      </c:pt>
                      <c:pt idx="25">
                        <c:v>1355147.6662591756</c:v>
                      </c:pt>
                      <c:pt idx="26">
                        <c:v>1383889.8781592709</c:v>
                      </c:pt>
                      <c:pt idx="27">
                        <c:v>1303780.5968009497</c:v>
                      </c:pt>
                      <c:pt idx="28">
                        <c:v>1319190.1398563555</c:v>
                      </c:pt>
                      <c:pt idx="29">
                        <c:v>1233645.7626162022</c:v>
                      </c:pt>
                      <c:pt idx="30">
                        <c:v>1229655.4176645288</c:v>
                      </c:pt>
                      <c:pt idx="31">
                        <c:v>1128769.4625368789</c:v>
                      </c:pt>
                      <c:pt idx="32">
                        <c:v>1105702.7843328917</c:v>
                      </c:pt>
                      <c:pt idx="33">
                        <c:v>999782.48239723954</c:v>
                      </c:pt>
                      <c:pt idx="34">
                        <c:v>952742.58750745503</c:v>
                      </c:pt>
                      <c:pt idx="35">
                        <c:v>841974.82724220143</c:v>
                      </c:pt>
                      <c:pt idx="36">
                        <c:v>777516.5331652154</c:v>
                      </c:pt>
                      <c:pt idx="37">
                        <c:v>673347.81255907821</c:v>
                      </c:pt>
                      <c:pt idx="38">
                        <c:v>602291.35694809409</c:v>
                      </c:pt>
                      <c:pt idx="39">
                        <c:v>508251.70924352913</c:v>
                      </c:pt>
                      <c:pt idx="40">
                        <c:v>438812.85850806563</c:v>
                      </c:pt>
                      <c:pt idx="41">
                        <c:v>361704.67329212668</c:v>
                      </c:pt>
                      <c:pt idx="42">
                        <c:v>301954.28941750096</c:v>
                      </c:pt>
                      <c:pt idx="43">
                        <c:v>248013.58049015157</c:v>
                      </c:pt>
                      <c:pt idx="44">
                        <c:v>201610.59157828212</c:v>
                      </c:pt>
                      <c:pt idx="45">
                        <c:v>164825.45850607916</c:v>
                      </c:pt>
                      <c:pt idx="46">
                        <c:v>129888.47945915481</c:v>
                      </c:pt>
                      <c:pt idx="47">
                        <c:v>108243.26672438053</c:v>
                      </c:pt>
                      <c:pt idx="48">
                        <c:v>82189.090990374447</c:v>
                      </c:pt>
                      <c:pt idx="49">
                        <c:v>71429.72807936235</c:v>
                      </c:pt>
                      <c:pt idx="50">
                        <c:v>51007.511266742891</c:v>
                      </c:pt>
                      <c:pt idx="51">
                        <c:v>47336.028132771375</c:v>
                      </c:pt>
                      <c:pt idx="52">
                        <c:v>31467.712301690804</c:v>
                      </c:pt>
                      <c:pt idx="53">
                        <c:v>31842.097916981325</c:v>
                      </c:pt>
                      <c:pt idx="54">
                        <c:v>18687.916428153669</c:v>
                      </c:pt>
                      <c:pt idx="55">
                        <c:v>22449.940126040681</c:v>
                      </c:pt>
                      <c:pt idx="56">
                        <c:v>11790.678680022291</c:v>
                      </c:pt>
                      <c:pt idx="57">
                        <c:v>16443.301799681751</c:v>
                      </c:pt>
                      <c:pt idx="58">
                        <c:v>5951.2035638822153</c:v>
                      </c:pt>
                      <c:pt idx="59">
                        <c:v>11926.046322672841</c:v>
                      </c:pt>
                      <c:pt idx="60">
                        <c:v>1774.1208541562858</c:v>
                      </c:pt>
                      <c:pt idx="61">
                        <c:v>9159.0038932365478</c:v>
                      </c:pt>
                      <c:pt idx="62">
                        <c:v>5715.1006461748939</c:v>
                      </c:pt>
                      <c:pt idx="63">
                        <c:v>-22307.017000326501</c:v>
                      </c:pt>
                      <c:pt idx="64">
                        <c:v>-146408.88281458421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4EC-491E-9100-282205A97906}"/>
                  </c:ext>
                </c:extLst>
              </c15:ser>
            </c15:filteredScatterSeries>
            <c15:filteredScatterSeries>
              <c15:ser>
                <c:idx val="8"/>
                <c:order val="8"/>
                <c:tx>
                  <c:v>2_1500</c:v>
                </c:tx>
                <c:spPr>
                  <a:ln w="28575" cap="rnd">
                    <a:solidFill>
                      <a:srgbClr val="00B05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hlv_LAMINAR!$A$1:$OY$1</c15:sqref>
                        </c15:formulaRef>
                      </c:ext>
                    </c:extLst>
                    <c:numCache>
                      <c:formatCode>General</c:formatCode>
                      <c:ptCount val="41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hlv_LAMINAR!$A$10:$OY$10</c15:sqref>
                        </c15:formulaRef>
                      </c:ext>
                    </c:extLst>
                    <c:numCache>
                      <c:formatCode>0.00E+00</c:formatCode>
                      <c:ptCount val="415"/>
                      <c:pt idx="0">
                        <c:v>1265523.6678254441</c:v>
                      </c:pt>
                      <c:pt idx="1">
                        <c:v>2122006.4342289474</c:v>
                      </c:pt>
                      <c:pt idx="2">
                        <c:v>1679884.9605389929</c:v>
                      </c:pt>
                      <c:pt idx="3">
                        <c:v>1488534.7585554582</c:v>
                      </c:pt>
                      <c:pt idx="4">
                        <c:v>1557096.732799384</c:v>
                      </c:pt>
                      <c:pt idx="5">
                        <c:v>1568730.5033885662</c:v>
                      </c:pt>
                      <c:pt idx="6">
                        <c:v>1672654.6177409298</c:v>
                      </c:pt>
                      <c:pt idx="7">
                        <c:v>1664767.1081059622</c:v>
                      </c:pt>
                      <c:pt idx="8">
                        <c:v>1767519.1599601547</c:v>
                      </c:pt>
                      <c:pt idx="9">
                        <c:v>1736599.0946738799</c:v>
                      </c:pt>
                      <c:pt idx="10">
                        <c:v>1824803.7543004691</c:v>
                      </c:pt>
                      <c:pt idx="11">
                        <c:v>1773011.1954494764</c:v>
                      </c:pt>
                      <c:pt idx="12">
                        <c:v>1850261.8066254111</c:v>
                      </c:pt>
                      <c:pt idx="13">
                        <c:v>1792629.3446543426</c:v>
                      </c:pt>
                      <c:pt idx="14">
                        <c:v>1854363.2490453981</c:v>
                      </c:pt>
                      <c:pt idx="15">
                        <c:v>1791931.9673202576</c:v>
                      </c:pt>
                      <c:pt idx="16">
                        <c:v>1848350.6015550978</c:v>
                      </c:pt>
                      <c:pt idx="17">
                        <c:v>1780978.4983002692</c:v>
                      </c:pt>
                      <c:pt idx="18">
                        <c:v>1825166.3037096106</c:v>
                      </c:pt>
                      <c:pt idx="19">
                        <c:v>1750396.8741499141</c:v>
                      </c:pt>
                      <c:pt idx="20">
                        <c:v>1777967.1786928524</c:v>
                      </c:pt>
                      <c:pt idx="21">
                        <c:v>1691839.8744036695</c:v>
                      </c:pt>
                      <c:pt idx="22">
                        <c:v>1694943.8848664437</c:v>
                      </c:pt>
                      <c:pt idx="23">
                        <c:v>1588185.0356057081</c:v>
                      </c:pt>
                      <c:pt idx="24">
                        <c:v>1557475.0259197361</c:v>
                      </c:pt>
                      <c:pt idx="25">
                        <c:v>1430701.4363509244</c:v>
                      </c:pt>
                      <c:pt idx="26">
                        <c:v>1363146.3924780069</c:v>
                      </c:pt>
                      <c:pt idx="27">
                        <c:v>1209060.1675054727</c:v>
                      </c:pt>
                      <c:pt idx="28">
                        <c:v>1109671.2181335562</c:v>
                      </c:pt>
                      <c:pt idx="29">
                        <c:v>949805.63949418347</c:v>
                      </c:pt>
                      <c:pt idx="30">
                        <c:v>832326.73867029219</c:v>
                      </c:pt>
                      <c:pt idx="31">
                        <c:v>680080.00632705959</c:v>
                      </c:pt>
                      <c:pt idx="32">
                        <c:v>565136.98416319466</c:v>
                      </c:pt>
                      <c:pt idx="33">
                        <c:v>447382.22248823626</c:v>
                      </c:pt>
                      <c:pt idx="34">
                        <c:v>355607.53591311059</c:v>
                      </c:pt>
                      <c:pt idx="35">
                        <c:v>277470.37396564556</c:v>
                      </c:pt>
                      <c:pt idx="36">
                        <c:v>212347.01888488547</c:v>
                      </c:pt>
                      <c:pt idx="37">
                        <c:v>166406.75044578852</c:v>
                      </c:pt>
                      <c:pt idx="38">
                        <c:v>121620.98155120508</c:v>
                      </c:pt>
                      <c:pt idx="39">
                        <c:v>97818.028275037825</c:v>
                      </c:pt>
                      <c:pt idx="40">
                        <c:v>67751.682494686858</c:v>
                      </c:pt>
                      <c:pt idx="41">
                        <c:v>58718.704192982288</c:v>
                      </c:pt>
                      <c:pt idx="42">
                        <c:v>36666.50855541636</c:v>
                      </c:pt>
                      <c:pt idx="43">
                        <c:v>37196.021050224954</c:v>
                      </c:pt>
                      <c:pt idx="44">
                        <c:v>20408.757995286564</c:v>
                      </c:pt>
                      <c:pt idx="45">
                        <c:v>23793.856386420845</c:v>
                      </c:pt>
                      <c:pt idx="46">
                        <c:v>10402.4943516393</c:v>
                      </c:pt>
                      <c:pt idx="47">
                        <c:v>16166.560977006699</c:v>
                      </c:pt>
                      <c:pt idx="48">
                        <c:v>4878.5447794148076</c:v>
                      </c:pt>
                      <c:pt idx="49">
                        <c:v>12986.768712911078</c:v>
                      </c:pt>
                      <c:pt idx="50">
                        <c:v>1995.3930182773001</c:v>
                      </c:pt>
                      <c:pt idx="51">
                        <c:v>11245.223900913434</c:v>
                      </c:pt>
                      <c:pt idx="52">
                        <c:v>969.65069526526554</c:v>
                      </c:pt>
                      <c:pt idx="53">
                        <c:v>9842.8881949634306</c:v>
                      </c:pt>
                      <c:pt idx="54">
                        <c:v>0.17342889673139494</c:v>
                      </c:pt>
                      <c:pt idx="55">
                        <c:v>9774.4183996042066</c:v>
                      </c:pt>
                      <c:pt idx="56">
                        <c:v>692.56065717925117</c:v>
                      </c:pt>
                      <c:pt idx="57">
                        <c:v>9143.7118771357545</c:v>
                      </c:pt>
                      <c:pt idx="58">
                        <c:v>-797.97690943141072</c:v>
                      </c:pt>
                      <c:pt idx="59">
                        <c:v>8178.0432279045308</c:v>
                      </c:pt>
                      <c:pt idx="60">
                        <c:v>-2274.5149773699172</c:v>
                      </c:pt>
                      <c:pt idx="61">
                        <c:v>7438.1169547929258</c:v>
                      </c:pt>
                      <c:pt idx="62">
                        <c:v>6125.633373715963</c:v>
                      </c:pt>
                      <c:pt idx="63">
                        <c:v>-37126.423814855494</c:v>
                      </c:pt>
                      <c:pt idx="64">
                        <c:v>-225802.78320610031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4EC-491E-9100-282205A97906}"/>
                  </c:ext>
                </c:extLst>
              </c15:ser>
            </c15:filteredScatterSeries>
            <c15:filteredScatterSeries>
              <c15:ser>
                <c:idx val="9"/>
                <c:order val="9"/>
                <c:tx>
                  <c:v>3_700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hlv_LAMINAR!$A$1:$SD$1</c15:sqref>
                        </c15:formulaRef>
                      </c:ext>
                    </c:extLst>
                    <c:numCache>
                      <c:formatCode>General</c:formatCode>
                      <c:ptCount val="49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hlv_LAMINAR!$A$11:$SD$11</c15:sqref>
                        </c15:formulaRef>
                      </c:ext>
                    </c:extLst>
                    <c:numCache>
                      <c:formatCode>0.00E+00</c:formatCode>
                      <c:ptCount val="498"/>
                      <c:pt idx="0">
                        <c:v>1228860.9096131867</c:v>
                      </c:pt>
                      <c:pt idx="1">
                        <c:v>1899200.8507893397</c:v>
                      </c:pt>
                      <c:pt idx="2">
                        <c:v>1450024.7755391821</c:v>
                      </c:pt>
                      <c:pt idx="3">
                        <c:v>1104567.7171021716</c:v>
                      </c:pt>
                      <c:pt idx="4">
                        <c:v>1094760.3348810447</c:v>
                      </c:pt>
                      <c:pt idx="5">
                        <c:v>1031994.1632105615</c:v>
                      </c:pt>
                      <c:pt idx="6">
                        <c:v>1092556.2638058327</c:v>
                      </c:pt>
                      <c:pt idx="7">
                        <c:v>1038308.9544801569</c:v>
                      </c:pt>
                      <c:pt idx="8">
                        <c:v>1119332.3988638979</c:v>
                      </c:pt>
                      <c:pt idx="9">
                        <c:v>1059202.7997241651</c:v>
                      </c:pt>
                      <c:pt idx="10">
                        <c:v>1149723.5336413379</c:v>
                      </c:pt>
                      <c:pt idx="11">
                        <c:v>1077460.7382990001</c:v>
                      </c:pt>
                      <c:pt idx="12">
                        <c:v>1174580.629463895</c:v>
                      </c:pt>
                      <c:pt idx="13">
                        <c:v>1095515.2462140608</c:v>
                      </c:pt>
                      <c:pt idx="14">
                        <c:v>1188309.7159234849</c:v>
                      </c:pt>
                      <c:pt idx="15">
                        <c:v>1104773.8966461834</c:v>
                      </c:pt>
                      <c:pt idx="16">
                        <c:v>1202486.6325390418</c:v>
                      </c:pt>
                      <c:pt idx="17">
                        <c:v>1114770.828471014</c:v>
                      </c:pt>
                      <c:pt idx="18">
                        <c:v>1209648.6053805442</c:v>
                      </c:pt>
                      <c:pt idx="19">
                        <c:v>1121726.541577857</c:v>
                      </c:pt>
                      <c:pt idx="20">
                        <c:v>1211848.0387422529</c:v>
                      </c:pt>
                      <c:pt idx="21">
                        <c:v>1127723.9575497541</c:v>
                      </c:pt>
                      <c:pt idx="22">
                        <c:v>1212156.0991728944</c:v>
                      </c:pt>
                      <c:pt idx="23">
                        <c:v>1128947.2272196193</c:v>
                      </c:pt>
                      <c:pt idx="24">
                        <c:v>1209299.2253801653</c:v>
                      </c:pt>
                      <c:pt idx="25">
                        <c:v>1129445.4540516366</c:v>
                      </c:pt>
                      <c:pt idx="26">
                        <c:v>1209510.3115014413</c:v>
                      </c:pt>
                      <c:pt idx="27">
                        <c:v>1127395.1151159955</c:v>
                      </c:pt>
                      <c:pt idx="28">
                        <c:v>1203424.0466222821</c:v>
                      </c:pt>
                      <c:pt idx="29">
                        <c:v>1126536.4581582774</c:v>
                      </c:pt>
                      <c:pt idx="30">
                        <c:v>1197459.8793457735</c:v>
                      </c:pt>
                      <c:pt idx="31">
                        <c:v>1117968.128442381</c:v>
                      </c:pt>
                      <c:pt idx="32">
                        <c:v>1185479.1039808267</c:v>
                      </c:pt>
                      <c:pt idx="33">
                        <c:v>1111962.3625412441</c:v>
                      </c:pt>
                      <c:pt idx="34">
                        <c:v>1172515.3662140323</c:v>
                      </c:pt>
                      <c:pt idx="35">
                        <c:v>1103950.3629393494</c:v>
                      </c:pt>
                      <c:pt idx="36">
                        <c:v>1153566.820560894</c:v>
                      </c:pt>
                      <c:pt idx="37">
                        <c:v>1088373.0320674258</c:v>
                      </c:pt>
                      <c:pt idx="38">
                        <c:v>1133974.6341638078</c:v>
                      </c:pt>
                      <c:pt idx="39">
                        <c:v>1069357.9620376327</c:v>
                      </c:pt>
                      <c:pt idx="40">
                        <c:v>1108247.341632982</c:v>
                      </c:pt>
                      <c:pt idx="41">
                        <c:v>1043701.6272389509</c:v>
                      </c:pt>
                      <c:pt idx="42">
                        <c:v>1076575.4122456177</c:v>
                      </c:pt>
                      <c:pt idx="43">
                        <c:v>1013236.4105682174</c:v>
                      </c:pt>
                      <c:pt idx="44">
                        <c:v>1039911.8858072262</c:v>
                      </c:pt>
                      <c:pt idx="45">
                        <c:v>974592.74851227307</c:v>
                      </c:pt>
                      <c:pt idx="46">
                        <c:v>990160.85778972239</c:v>
                      </c:pt>
                      <c:pt idx="47">
                        <c:v>932113.44901923637</c:v>
                      </c:pt>
                      <c:pt idx="48">
                        <c:v>939429.48155538761</c:v>
                      </c:pt>
                      <c:pt idx="49">
                        <c:v>878734.63021562097</c:v>
                      </c:pt>
                      <c:pt idx="50">
                        <c:v>877431.0203226977</c:v>
                      </c:pt>
                      <c:pt idx="51">
                        <c:v>816596.10606687551</c:v>
                      </c:pt>
                      <c:pt idx="52">
                        <c:v>808714.70213453262</c:v>
                      </c:pt>
                      <c:pt idx="53">
                        <c:v>750383.55186375102</c:v>
                      </c:pt>
                      <c:pt idx="54">
                        <c:v>733596.28562253923</c:v>
                      </c:pt>
                      <c:pt idx="55">
                        <c:v>676739.47891541698</c:v>
                      </c:pt>
                      <c:pt idx="56">
                        <c:v>653250.40437673987</c:v>
                      </c:pt>
                      <c:pt idx="57">
                        <c:v>601676.37948232517</c:v>
                      </c:pt>
                      <c:pt idx="58">
                        <c:v>572982.05601167132</c:v>
                      </c:pt>
                      <c:pt idx="59">
                        <c:v>525050.45446247992</c:v>
                      </c:pt>
                      <c:pt idx="60">
                        <c:v>494640.69601448212</c:v>
                      </c:pt>
                      <c:pt idx="61">
                        <c:v>451063.79011814477</c:v>
                      </c:pt>
                      <c:pt idx="62">
                        <c:v>421448.16376448644</c:v>
                      </c:pt>
                      <c:pt idx="63">
                        <c:v>371429.11676381837</c:v>
                      </c:pt>
                      <c:pt idx="64">
                        <c:v>164600.43631521173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4EC-491E-9100-282205A97906}"/>
                  </c:ext>
                </c:extLst>
              </c15:ser>
            </c15:filteredScatterSeries>
            <c15:filteredScatterSeries>
              <c15:ser>
                <c:idx val="10"/>
                <c:order val="10"/>
                <c:tx>
                  <c:v>3_1100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hlv_LAMINAR!$A$1:$SD$1</c15:sqref>
                        </c15:formulaRef>
                      </c:ext>
                    </c:extLst>
                    <c:numCache>
                      <c:formatCode>General</c:formatCode>
                      <c:ptCount val="49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hlv_LAMINAR!$A$12:$SD$12</c15:sqref>
                        </c15:formulaRef>
                      </c:ext>
                    </c:extLst>
                    <c:numCache>
                      <c:formatCode>0.00E+00</c:formatCode>
                      <c:ptCount val="498"/>
                      <c:pt idx="0">
                        <c:v>1360112.5399758841</c:v>
                      </c:pt>
                      <c:pt idx="1">
                        <c:v>2167927.0326351514</c:v>
                      </c:pt>
                      <c:pt idx="2">
                        <c:v>1672443.4772212368</c:v>
                      </c:pt>
                      <c:pt idx="3">
                        <c:v>1332316.8218524279</c:v>
                      </c:pt>
                      <c:pt idx="4">
                        <c:v>1339372.5227669817</c:v>
                      </c:pt>
                      <c:pt idx="5">
                        <c:v>1292634.5735542329</c:v>
                      </c:pt>
                      <c:pt idx="6">
                        <c:v>1373822.3636888277</c:v>
                      </c:pt>
                      <c:pt idx="7">
                        <c:v>1329490.3605521482</c:v>
                      </c:pt>
                      <c:pt idx="8">
                        <c:v>1431521.5583466906</c:v>
                      </c:pt>
                      <c:pt idx="9">
                        <c:v>1373598.4213900147</c:v>
                      </c:pt>
                      <c:pt idx="10">
                        <c:v>1483884.1009578966</c:v>
                      </c:pt>
                      <c:pt idx="11">
                        <c:v>1406429.5124269256</c:v>
                      </c:pt>
                      <c:pt idx="12">
                        <c:v>1521293.6314413873</c:v>
                      </c:pt>
                      <c:pt idx="13">
                        <c:v>1433794.1532871632</c:v>
                      </c:pt>
                      <c:pt idx="14">
                        <c:v>1541499.8501846187</c:v>
                      </c:pt>
                      <c:pt idx="15">
                        <c:v>1448691.9323904568</c:v>
                      </c:pt>
                      <c:pt idx="16">
                        <c:v>1558940.4826264025</c:v>
                      </c:pt>
                      <c:pt idx="17">
                        <c:v>1462249.4116578547</c:v>
                      </c:pt>
                      <c:pt idx="18">
                        <c:v>1568577.5980185666</c:v>
                      </c:pt>
                      <c:pt idx="19">
                        <c:v>1470620.0875414738</c:v>
                      </c:pt>
                      <c:pt idx="20">
                        <c:v>1571463.9503938677</c:v>
                      </c:pt>
                      <c:pt idx="21">
                        <c:v>1476328.5992759403</c:v>
                      </c:pt>
                      <c:pt idx="22">
                        <c:v>1569812.9545038878</c:v>
                      </c:pt>
                      <c:pt idx="23">
                        <c:v>1473412.1369328052</c:v>
                      </c:pt>
                      <c:pt idx="24">
                        <c:v>1561095.1774714857</c:v>
                      </c:pt>
                      <c:pt idx="25">
                        <c:v>1467699.7451866991</c:v>
                      </c:pt>
                      <c:pt idx="26">
                        <c:v>1552963.0928944959</c:v>
                      </c:pt>
                      <c:pt idx="27">
                        <c:v>1454220.8836293614</c:v>
                      </c:pt>
                      <c:pt idx="28">
                        <c:v>1534237.527118237</c:v>
                      </c:pt>
                      <c:pt idx="29">
                        <c:v>1439180.4523342431</c:v>
                      </c:pt>
                      <c:pt idx="30">
                        <c:v>1510042.0159380159</c:v>
                      </c:pt>
                      <c:pt idx="31">
                        <c:v>1409298.0614947611</c:v>
                      </c:pt>
                      <c:pt idx="32">
                        <c:v>1473644.6535864242</c:v>
                      </c:pt>
                      <c:pt idx="33">
                        <c:v>1376851.5426709345</c:v>
                      </c:pt>
                      <c:pt idx="34">
                        <c:v>1427851.7300168651</c:v>
                      </c:pt>
                      <c:pt idx="35">
                        <c:v>1331924.2773947543</c:v>
                      </c:pt>
                      <c:pt idx="36">
                        <c:v>1365100.4379783424</c:v>
                      </c:pt>
                      <c:pt idx="37">
                        <c:v>1269728.3565838272</c:v>
                      </c:pt>
                      <c:pt idx="38">
                        <c:v>1291266.3720816702</c:v>
                      </c:pt>
                      <c:pt idx="39">
                        <c:v>1192487.8436633155</c:v>
                      </c:pt>
                      <c:pt idx="40">
                        <c:v>1198944.8130359643</c:v>
                      </c:pt>
                      <c:pt idx="41">
                        <c:v>1097963.672571223</c:v>
                      </c:pt>
                      <c:pt idx="42">
                        <c:v>1090601.7737185056</c:v>
                      </c:pt>
                      <c:pt idx="43">
                        <c:v>990400.57535139762</c:v>
                      </c:pt>
                      <c:pt idx="44">
                        <c:v>969784.97284220927</c:v>
                      </c:pt>
                      <c:pt idx="45">
                        <c:v>869727.83195920545</c:v>
                      </c:pt>
                      <c:pt idx="46">
                        <c:v>837205.88205150061</c:v>
                      </c:pt>
                      <c:pt idx="47">
                        <c:v>748770.15300617495</c:v>
                      </c:pt>
                      <c:pt idx="48">
                        <c:v>708686.11477248871</c:v>
                      </c:pt>
                      <c:pt idx="49">
                        <c:v>626386.94668608822</c:v>
                      </c:pt>
                      <c:pt idx="50">
                        <c:v>581267.58968881448</c:v>
                      </c:pt>
                      <c:pt idx="51">
                        <c:v>509555.238482802</c:v>
                      </c:pt>
                      <c:pt idx="52">
                        <c:v>463807.39243754087</c:v>
                      </c:pt>
                      <c:pt idx="53">
                        <c:v>403455.98064178712</c:v>
                      </c:pt>
                      <c:pt idx="54">
                        <c:v>358440.57382590318</c:v>
                      </c:pt>
                      <c:pt idx="55">
                        <c:v>310830.95368176099</c:v>
                      </c:pt>
                      <c:pt idx="56">
                        <c:v>272179.71833454992</c:v>
                      </c:pt>
                      <c:pt idx="57">
                        <c:v>238141.71273365393</c:v>
                      </c:pt>
                      <c:pt idx="58">
                        <c:v>203435.3953764216</c:v>
                      </c:pt>
                      <c:pt idx="59">
                        <c:v>179191.61150552667</c:v>
                      </c:pt>
                      <c:pt idx="60">
                        <c:v>149452.84962437354</c:v>
                      </c:pt>
                      <c:pt idx="61">
                        <c:v>134730.7433166088</c:v>
                      </c:pt>
                      <c:pt idx="62">
                        <c:v>114433.86533280715</c:v>
                      </c:pt>
                      <c:pt idx="63">
                        <c:v>76080.197834455248</c:v>
                      </c:pt>
                      <c:pt idx="64">
                        <c:v>-84193.126108248907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4EC-491E-9100-282205A97906}"/>
                  </c:ext>
                </c:extLst>
              </c15:ser>
            </c15:filteredScatterSeries>
            <c15:filteredScatterSeries>
              <c15:ser>
                <c:idx val="11"/>
                <c:order val="11"/>
                <c:tx>
                  <c:v>3_1500</c:v>
                </c:tx>
                <c:spPr>
                  <a:ln w="285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hlv_LAMINAR!$A$1:$SD$1</c15:sqref>
                        </c15:formulaRef>
                      </c:ext>
                    </c:extLst>
                    <c:numCache>
                      <c:formatCode>General</c:formatCode>
                      <c:ptCount val="498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hlv_LAMINAR!$A$13:$SD$13</c15:sqref>
                        </c15:formulaRef>
                      </c:ext>
                    </c:extLst>
                    <c:numCache>
                      <c:formatCode>0.00E+00</c:formatCode>
                      <c:ptCount val="498"/>
                      <c:pt idx="0">
                        <c:v>1487124.0544427973</c:v>
                      </c:pt>
                      <c:pt idx="1">
                        <c:v>2426471.1584043684</c:v>
                      </c:pt>
                      <c:pt idx="2">
                        <c:v>1887430.3084355616</c:v>
                      </c:pt>
                      <c:pt idx="3">
                        <c:v>1558987.4579331104</c:v>
                      </c:pt>
                      <c:pt idx="4">
                        <c:v>1586054.018535668</c:v>
                      </c:pt>
                      <c:pt idx="5">
                        <c:v>1556618.3873780672</c:v>
                      </c:pt>
                      <c:pt idx="6">
                        <c:v>1657631.9608377696</c:v>
                      </c:pt>
                      <c:pt idx="7">
                        <c:v>1624003.1616487214</c:v>
                      </c:pt>
                      <c:pt idx="8">
                        <c:v>1748659.7245371004</c:v>
                      </c:pt>
                      <c:pt idx="9">
                        <c:v>1698246.6190955522</c:v>
                      </c:pt>
                      <c:pt idx="10">
                        <c:v>1828452.329206367</c:v>
                      </c:pt>
                      <c:pt idx="11">
                        <c:v>1752919.6853999333</c:v>
                      </c:pt>
                      <c:pt idx="12">
                        <c:v>1882385.281588628</c:v>
                      </c:pt>
                      <c:pt idx="13">
                        <c:v>1795147.6962998312</c:v>
                      </c:pt>
                      <c:pt idx="14">
                        <c:v>1911113.1278871002</c:v>
                      </c:pt>
                      <c:pt idx="15">
                        <c:v>1817368.3216740966</c:v>
                      </c:pt>
                      <c:pt idx="16">
                        <c:v>1930765.9225621745</c:v>
                      </c:pt>
                      <c:pt idx="17">
                        <c:v>1832135.5019381328</c:v>
                      </c:pt>
                      <c:pt idx="18">
                        <c:v>1937228.0558142907</c:v>
                      </c:pt>
                      <c:pt idx="19">
                        <c:v>1835863.2374908598</c:v>
                      </c:pt>
                      <c:pt idx="20">
                        <c:v>1931672.5384021706</c:v>
                      </c:pt>
                      <c:pt idx="21">
                        <c:v>1830916.9143570685</c:v>
                      </c:pt>
                      <c:pt idx="22">
                        <c:v>1915206.4631270894</c:v>
                      </c:pt>
                      <c:pt idx="23">
                        <c:v>1809799.0143421262</c:v>
                      </c:pt>
                      <c:pt idx="24">
                        <c:v>1882574.1515295443</c:v>
                      </c:pt>
                      <c:pt idx="25">
                        <c:v>1777408.2359660256</c:v>
                      </c:pt>
                      <c:pt idx="26">
                        <c:v>1840159.9490345391</c:v>
                      </c:pt>
                      <c:pt idx="27">
                        <c:v>1723556.5864235628</c:v>
                      </c:pt>
                      <c:pt idx="28">
                        <c:v>1772287.5294936432</c:v>
                      </c:pt>
                      <c:pt idx="29">
                        <c:v>1653507.1962107592</c:v>
                      </c:pt>
                      <c:pt idx="30">
                        <c:v>1680362.3774260075</c:v>
                      </c:pt>
                      <c:pt idx="31">
                        <c:v>1548512.4804844821</c:v>
                      </c:pt>
                      <c:pt idx="32">
                        <c:v>1555677.262558033</c:v>
                      </c:pt>
                      <c:pt idx="33">
                        <c:v>1422050.5695193605</c:v>
                      </c:pt>
                      <c:pt idx="34">
                        <c:v>1401135.2466626284</c:v>
                      </c:pt>
                      <c:pt idx="35">
                        <c:v>1264260.7798678433</c:v>
                      </c:pt>
                      <c:pt idx="36">
                        <c:v>1216431.4077357089</c:v>
                      </c:pt>
                      <c:pt idx="37">
                        <c:v>1083144.9270655713</c:v>
                      </c:pt>
                      <c:pt idx="38">
                        <c:v>1020160.5877699546</c:v>
                      </c:pt>
                      <c:pt idx="39">
                        <c:v>893939.80805296649</c:v>
                      </c:pt>
                      <c:pt idx="40">
                        <c:v>821097.6004627482</c:v>
                      </c:pt>
                      <c:pt idx="41">
                        <c:v>707751.00107155822</c:v>
                      </c:pt>
                      <c:pt idx="42">
                        <c:v>629711.79282826523</c:v>
                      </c:pt>
                      <c:pt idx="43">
                        <c:v>535681.26601059362</c:v>
                      </c:pt>
                      <c:pt idx="44">
                        <c:v>464578.43003325019</c:v>
                      </c:pt>
                      <c:pt idx="45">
                        <c:v>392062.94515613292</c:v>
                      </c:pt>
                      <c:pt idx="46">
                        <c:v>331821.65483272658</c:v>
                      </c:pt>
                      <c:pt idx="47">
                        <c:v>282669.26206938614</c:v>
                      </c:pt>
                      <c:pt idx="48">
                        <c:v>232732.48144952205</c:v>
                      </c:pt>
                      <c:pt idx="49">
                        <c:v>201586.45585699027</c:v>
                      </c:pt>
                      <c:pt idx="50">
                        <c:v>160493.56813024054</c:v>
                      </c:pt>
                      <c:pt idx="51">
                        <c:v>143643.9959509616</c:v>
                      </c:pt>
                      <c:pt idx="52">
                        <c:v>110323.76426697338</c:v>
                      </c:pt>
                      <c:pt idx="53">
                        <c:v>102947.06521158679</c:v>
                      </c:pt>
                      <c:pt idx="54">
                        <c:v>74531.737149179578</c:v>
                      </c:pt>
                      <c:pt idx="55">
                        <c:v>74828.890797412081</c:v>
                      </c:pt>
                      <c:pt idx="56">
                        <c:v>52268.680956787088</c:v>
                      </c:pt>
                      <c:pt idx="57">
                        <c:v>56646.909767558034</c:v>
                      </c:pt>
                      <c:pt idx="58">
                        <c:v>34704.629554761406</c:v>
                      </c:pt>
                      <c:pt idx="59">
                        <c:v>42411.655152608255</c:v>
                      </c:pt>
                      <c:pt idx="60">
                        <c:v>21871.122852552122</c:v>
                      </c:pt>
                      <c:pt idx="61">
                        <c:v>33159.256746047533</c:v>
                      </c:pt>
                      <c:pt idx="62">
                        <c:v>22747.326813891104</c:v>
                      </c:pt>
                      <c:pt idx="63">
                        <c:v>-14972.776223726527</c:v>
                      </c:pt>
                      <c:pt idx="64">
                        <c:v>-219239.45247098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4EC-491E-9100-282205A97906}"/>
                  </c:ext>
                </c:extLst>
              </c15:ser>
            </c15:filteredScatterSeries>
            <c15:filteredScatterSeries>
              <c15:ser>
                <c:idx val="12"/>
                <c:order val="12"/>
                <c:tx>
                  <c:v>4_700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hlv_LAMINAR!$A$1:$UN$1</c15:sqref>
                        </c15:formulaRef>
                      </c:ext>
                    </c:extLst>
                    <c:numCache>
                      <c:formatCode>General</c:formatCod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hlv_LAMINAR!$A$14:$UN$14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1407980.9894752558</c:v>
                      </c:pt>
                      <c:pt idx="1">
                        <c:v>2164560.6667675497</c:v>
                      </c:pt>
                      <c:pt idx="2">
                        <c:v>1673627.2493513192</c:v>
                      </c:pt>
                      <c:pt idx="3">
                        <c:v>1264858.3703818107</c:v>
                      </c:pt>
                      <c:pt idx="4">
                        <c:v>1236824.8330369536</c:v>
                      </c:pt>
                      <c:pt idx="5">
                        <c:v>1168356.2112895441</c:v>
                      </c:pt>
                      <c:pt idx="6">
                        <c:v>1223481.9414008267</c:v>
                      </c:pt>
                      <c:pt idx="7">
                        <c:v>1165524.4894051824</c:v>
                      </c:pt>
                      <c:pt idx="8">
                        <c:v>1246389.2114813351</c:v>
                      </c:pt>
                      <c:pt idx="9">
                        <c:v>1183988.6769637275</c:v>
                      </c:pt>
                      <c:pt idx="10">
                        <c:v>1277994.7889900319</c:v>
                      </c:pt>
                      <c:pt idx="11">
                        <c:v>1203875.5847297122</c:v>
                      </c:pt>
                      <c:pt idx="12">
                        <c:v>1306815.3652038898</c:v>
                      </c:pt>
                      <c:pt idx="13">
                        <c:v>1225455.6933213994</c:v>
                      </c:pt>
                      <c:pt idx="14">
                        <c:v>1324049.3500375941</c:v>
                      </c:pt>
                      <c:pt idx="15">
                        <c:v>1237428.6882534199</c:v>
                      </c:pt>
                      <c:pt idx="16">
                        <c:v>1343820.8011950934</c:v>
                      </c:pt>
                      <c:pt idx="17">
                        <c:v>1251678.855950451</c:v>
                      </c:pt>
                      <c:pt idx="18">
                        <c:v>1354280.8184256114</c:v>
                      </c:pt>
                      <c:pt idx="19">
                        <c:v>1263507.7299904923</c:v>
                      </c:pt>
                      <c:pt idx="20">
                        <c:v>1356534.6872858854</c:v>
                      </c:pt>
                      <c:pt idx="21">
                        <c:v>1272692.5870620767</c:v>
                      </c:pt>
                      <c:pt idx="22">
                        <c:v>1357442.8112644395</c:v>
                      </c:pt>
                      <c:pt idx="23">
                        <c:v>1277512.001787947</c:v>
                      </c:pt>
                      <c:pt idx="24">
                        <c:v>1355382.881947781</c:v>
                      </c:pt>
                      <c:pt idx="25">
                        <c:v>1281831.1267397143</c:v>
                      </c:pt>
                      <c:pt idx="26">
                        <c:v>1357107.6443885949</c:v>
                      </c:pt>
                      <c:pt idx="27">
                        <c:v>1284333.4393081807</c:v>
                      </c:pt>
                      <c:pt idx="28">
                        <c:v>1350909.0096902594</c:v>
                      </c:pt>
                      <c:pt idx="29">
                        <c:v>1288644.4714424321</c:v>
                      </c:pt>
                      <c:pt idx="30">
                        <c:v>1346324.7169154724</c:v>
                      </c:pt>
                      <c:pt idx="31">
                        <c:v>1283396.6986088059</c:v>
                      </c:pt>
                      <c:pt idx="32">
                        <c:v>1334538.9453691405</c:v>
                      </c:pt>
                      <c:pt idx="33">
                        <c:v>1280491.9422652905</c:v>
                      </c:pt>
                      <c:pt idx="34">
                        <c:v>1322609.1334419444</c:v>
                      </c:pt>
                      <c:pt idx="35">
                        <c:v>1278305.0707180379</c:v>
                      </c:pt>
                      <c:pt idx="36">
                        <c:v>1305201.1893396587</c:v>
                      </c:pt>
                      <c:pt idx="37">
                        <c:v>1267301.1821672788</c:v>
                      </c:pt>
                      <c:pt idx="38">
                        <c:v>1287398.1563444997</c:v>
                      </c:pt>
                      <c:pt idx="39">
                        <c:v>1253971.9190112075</c:v>
                      </c:pt>
                      <c:pt idx="40">
                        <c:v>1265914.6657036946</c:v>
                      </c:pt>
                      <c:pt idx="41">
                        <c:v>1235925.9148272311</c:v>
                      </c:pt>
                      <c:pt idx="42">
                        <c:v>1239598.8458279693</c:v>
                      </c:pt>
                      <c:pt idx="43">
                        <c:v>1212738.241758053</c:v>
                      </c:pt>
                      <c:pt idx="44">
                        <c:v>1212339.818466746</c:v>
                      </c:pt>
                      <c:pt idx="45">
                        <c:v>1184115.1163702412</c:v>
                      </c:pt>
                      <c:pt idx="46">
                        <c:v>1171552.6160923203</c:v>
                      </c:pt>
                      <c:pt idx="47">
                        <c:v>1154601.8270411801</c:v>
                      </c:pt>
                      <c:pt idx="48">
                        <c:v>1134529.0350204366</c:v>
                      </c:pt>
                      <c:pt idx="49">
                        <c:v>1115259.4911220428</c:v>
                      </c:pt>
                      <c:pt idx="50">
                        <c:v>1086082.1038653338</c:v>
                      </c:pt>
                      <c:pt idx="51">
                        <c:v>1068261.8999028131</c:v>
                      </c:pt>
                      <c:pt idx="52">
                        <c:v>1033552.805460652</c:v>
                      </c:pt>
                      <c:pt idx="53">
                        <c:v>1017334.0441108559</c:v>
                      </c:pt>
                      <c:pt idx="54">
                        <c:v>973901.57047662814</c:v>
                      </c:pt>
                      <c:pt idx="55">
                        <c:v>957943.39945164241</c:v>
                      </c:pt>
                      <c:pt idx="56">
                        <c:v>908261.12620351149</c:v>
                      </c:pt>
                      <c:pt idx="57">
                        <c:v>892379.39086522756</c:v>
                      </c:pt>
                      <c:pt idx="58">
                        <c:v>837163.00508989603</c:v>
                      </c:pt>
                      <c:pt idx="59">
                        <c:v>822257.63340729172</c:v>
                      </c:pt>
                      <c:pt idx="60">
                        <c:v>766081.25647689961</c:v>
                      </c:pt>
                      <c:pt idx="61">
                        <c:v>748856.0746165734</c:v>
                      </c:pt>
                      <c:pt idx="62">
                        <c:v>696186.47952492395</c:v>
                      </c:pt>
                      <c:pt idx="63">
                        <c:v>661521.89022954588</c:v>
                      </c:pt>
                      <c:pt idx="64">
                        <c:v>324730.4503362804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4EC-491E-9100-282205A97906}"/>
                  </c:ext>
                </c:extLst>
              </c15:ser>
            </c15:filteredScatterSeries>
            <c15:filteredScatterSeries>
              <c15:ser>
                <c:idx val="13"/>
                <c:order val="13"/>
                <c:tx>
                  <c:v>4_1100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hlv_LAMINAR!$A$1:$UN$1</c15:sqref>
                        </c15:formulaRef>
                      </c:ext>
                    </c:extLst>
                    <c:numCache>
                      <c:formatCode>General</c:formatCod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hlv_LAMINAR!$A$15:$UN$15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1550286.3509875489</c:v>
                      </c:pt>
                      <c:pt idx="1">
                        <c:v>2449270.5091791828</c:v>
                      </c:pt>
                      <c:pt idx="2">
                        <c:v>1900985.4742283763</c:v>
                      </c:pt>
                      <c:pt idx="3">
                        <c:v>1470358.8877234727</c:v>
                      </c:pt>
                      <c:pt idx="4">
                        <c:v>1447345.9499132752</c:v>
                      </c:pt>
                      <c:pt idx="5">
                        <c:v>1384771.1244371184</c:v>
                      </c:pt>
                      <c:pt idx="6">
                        <c:v>1461796.3429312315</c:v>
                      </c:pt>
                      <c:pt idx="7">
                        <c:v>1405147.3188769047</c:v>
                      </c:pt>
                      <c:pt idx="8">
                        <c:v>1513623.7754690675</c:v>
                      </c:pt>
                      <c:pt idx="9">
                        <c:v>1445291.5994956743</c:v>
                      </c:pt>
                      <c:pt idx="10">
                        <c:v>1570249.0629398732</c:v>
                      </c:pt>
                      <c:pt idx="11">
                        <c:v>1480454.0563928278</c:v>
                      </c:pt>
                      <c:pt idx="12">
                        <c:v>1617440.6803612974</c:v>
                      </c:pt>
                      <c:pt idx="13">
                        <c:v>1513658.7735724393</c:v>
                      </c:pt>
                      <c:pt idx="14">
                        <c:v>1646294.3513598966</c:v>
                      </c:pt>
                      <c:pt idx="15">
                        <c:v>1532332.9988638246</c:v>
                      </c:pt>
                      <c:pt idx="16">
                        <c:v>1673027.2870936359</c:v>
                      </c:pt>
                      <c:pt idx="17">
                        <c:v>1550487.1150306973</c:v>
                      </c:pt>
                      <c:pt idx="18">
                        <c:v>1687292.8091014761</c:v>
                      </c:pt>
                      <c:pt idx="19">
                        <c:v>1562982.6391057945</c:v>
                      </c:pt>
                      <c:pt idx="20">
                        <c:v>1692784.9579657731</c:v>
                      </c:pt>
                      <c:pt idx="21">
                        <c:v>1573337.6926243717</c:v>
                      </c:pt>
                      <c:pt idx="22">
                        <c:v>1694724.881046616</c:v>
                      </c:pt>
                      <c:pt idx="23">
                        <c:v>1576186.7217197982</c:v>
                      </c:pt>
                      <c:pt idx="24">
                        <c:v>1691112.7946040586</c:v>
                      </c:pt>
                      <c:pt idx="25">
                        <c:v>1576677.3330688102</c:v>
                      </c:pt>
                      <c:pt idx="26">
                        <c:v>1689951.7478208586</c:v>
                      </c:pt>
                      <c:pt idx="27">
                        <c:v>1572118.6498152802</c:v>
                      </c:pt>
                      <c:pt idx="28">
                        <c:v>1678138.8211266757</c:v>
                      </c:pt>
                      <c:pt idx="29">
                        <c:v>1567653.7437924654</c:v>
                      </c:pt>
                      <c:pt idx="30">
                        <c:v>1664962.6246797084</c:v>
                      </c:pt>
                      <c:pt idx="31">
                        <c:v>1550433.4516163741</c:v>
                      </c:pt>
                      <c:pt idx="32">
                        <c:v>1641048.3345202159</c:v>
                      </c:pt>
                      <c:pt idx="33">
                        <c:v>1534577.2717257782</c:v>
                      </c:pt>
                      <c:pt idx="34">
                        <c:v>1613743.6719750389</c:v>
                      </c:pt>
                      <c:pt idx="35">
                        <c:v>1513940.997583905</c:v>
                      </c:pt>
                      <c:pt idx="36">
                        <c:v>1575522.9757750446</c:v>
                      </c:pt>
                      <c:pt idx="37">
                        <c:v>1479783.459519326</c:v>
                      </c:pt>
                      <c:pt idx="38">
                        <c:v>1533270.8864961928</c:v>
                      </c:pt>
                      <c:pt idx="39">
                        <c:v>1438285.5636761147</c:v>
                      </c:pt>
                      <c:pt idx="40">
                        <c:v>1480723.6687422725</c:v>
                      </c:pt>
                      <c:pt idx="41">
                        <c:v>1385809.5111422625</c:v>
                      </c:pt>
                      <c:pt idx="42">
                        <c:v>1417176.108994032</c:v>
                      </c:pt>
                      <c:pt idx="43">
                        <c:v>1323493.0193142302</c:v>
                      </c:pt>
                      <c:pt idx="44">
                        <c:v>1344353.8948414321</c:v>
                      </c:pt>
                      <c:pt idx="45">
                        <c:v>1248720.1779833646</c:v>
                      </c:pt>
                      <c:pt idx="46">
                        <c:v>1254100.5656823947</c:v>
                      </c:pt>
                      <c:pt idx="47">
                        <c:v>1168649.6667043478</c:v>
                      </c:pt>
                      <c:pt idx="48">
                        <c:v>1161365.4703809673</c:v>
                      </c:pt>
                      <c:pt idx="49">
                        <c:v>1073842.4134629322</c:v>
                      </c:pt>
                      <c:pt idx="50">
                        <c:v>1056151.4508405603</c:v>
                      </c:pt>
                      <c:pt idx="51">
                        <c:v>971361.72591223638</c:v>
                      </c:pt>
                      <c:pt idx="52">
                        <c:v>946535.67894191807</c:v>
                      </c:pt>
                      <c:pt idx="53">
                        <c:v>867267.72953798692</c:v>
                      </c:pt>
                      <c:pt idx="54">
                        <c:v>833809.33829510119</c:v>
                      </c:pt>
                      <c:pt idx="55">
                        <c:v>760467.88666615542</c:v>
                      </c:pt>
                      <c:pt idx="56">
                        <c:v>722034.62152571895</c:v>
                      </c:pt>
                      <c:pt idx="57">
                        <c:v>657287.1041746476</c:v>
                      </c:pt>
                      <c:pt idx="58">
                        <c:v>614133.70433011255</c:v>
                      </c:pt>
                      <c:pt idx="59">
                        <c:v>557461.33078556345</c:v>
                      </c:pt>
                      <c:pt idx="60">
                        <c:v>515099.24612147704</c:v>
                      </c:pt>
                      <c:pt idx="61">
                        <c:v>465874.87696509587</c:v>
                      </c:pt>
                      <c:pt idx="62">
                        <c:v>428930.51935012132</c:v>
                      </c:pt>
                      <c:pt idx="63">
                        <c:v>364608.83722476213</c:v>
                      </c:pt>
                      <c:pt idx="64">
                        <c:v>123054.52278318137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4EC-491E-9100-282205A97906}"/>
                  </c:ext>
                </c:extLst>
              </c15:ser>
            </c15:filteredScatterSeries>
            <c15:filteredScatterSeries>
              <c15:ser>
                <c:idx val="14"/>
                <c:order val="14"/>
                <c:tx>
                  <c:v>4_1500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hlv_LAMINAR!$A$1:$UN$1</c15:sqref>
                        </c15:formulaRef>
                      </c:ext>
                    </c:extLst>
                    <c:numCache>
                      <c:formatCode>General</c:formatCode>
                      <c:ptCount val="56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hlv_LAMINAR!$A$16:$UN$16</c15:sqref>
                        </c15:formulaRef>
                      </c:ext>
                    </c:extLst>
                    <c:numCache>
                      <c:formatCode>0.00E+00</c:formatCode>
                      <c:ptCount val="560"/>
                      <c:pt idx="0">
                        <c:v>1690431.0258496266</c:v>
                      </c:pt>
                      <c:pt idx="1">
                        <c:v>2724635.1785930255</c:v>
                      </c:pt>
                      <c:pt idx="2">
                        <c:v>2120788.2377454527</c:v>
                      </c:pt>
                      <c:pt idx="3">
                        <c:v>1682937.1170457804</c:v>
                      </c:pt>
                      <c:pt idx="4">
                        <c:v>1673299.8902560701</c:v>
                      </c:pt>
                      <c:pt idx="5">
                        <c:v>1620195.0646526117</c:v>
                      </c:pt>
                      <c:pt idx="6">
                        <c:v>1716062.2629397821</c:v>
                      </c:pt>
                      <c:pt idx="7">
                        <c:v>1663921.3052953805</c:v>
                      </c:pt>
                      <c:pt idx="8">
                        <c:v>1793945.0968967115</c:v>
                      </c:pt>
                      <c:pt idx="9">
                        <c:v>1724869.2691519281</c:v>
                      </c:pt>
                      <c:pt idx="10">
                        <c:v>1874351.1045793861</c:v>
                      </c:pt>
                      <c:pt idx="11">
                        <c:v>1779382.4270042698</c:v>
                      </c:pt>
                      <c:pt idx="12">
                        <c:v>1941002.3859963443</c:v>
                      </c:pt>
                      <c:pt idx="13">
                        <c:v>1829054.1664694329</c:v>
                      </c:pt>
                      <c:pt idx="14">
                        <c:v>1983367.54139343</c:v>
                      </c:pt>
                      <c:pt idx="15">
                        <c:v>1860150.5697362057</c:v>
                      </c:pt>
                      <c:pt idx="16">
                        <c:v>2018650.9505522323</c:v>
                      </c:pt>
                      <c:pt idx="17">
                        <c:v>1886172.3638461297</c:v>
                      </c:pt>
                      <c:pt idx="18">
                        <c:v>2037805.3612794294</c:v>
                      </c:pt>
                      <c:pt idx="19">
                        <c:v>1901860.0814678436</c:v>
                      </c:pt>
                      <c:pt idx="20">
                        <c:v>2044649.1354847876</c:v>
                      </c:pt>
                      <c:pt idx="21">
                        <c:v>1911726.3960650701</c:v>
                      </c:pt>
                      <c:pt idx="22">
                        <c:v>2042782.1252372051</c:v>
                      </c:pt>
                      <c:pt idx="23">
                        <c:v>1907861.83944158</c:v>
                      </c:pt>
                      <c:pt idx="24">
                        <c:v>2029302.1950175203</c:v>
                      </c:pt>
                      <c:pt idx="25">
                        <c:v>1897747.7081268916</c:v>
                      </c:pt>
                      <c:pt idx="26">
                        <c:v>2014379.8335724722</c:v>
                      </c:pt>
                      <c:pt idx="27">
                        <c:v>1875560.0085145431</c:v>
                      </c:pt>
                      <c:pt idx="28">
                        <c:v>1982512.8412004418</c:v>
                      </c:pt>
                      <c:pt idx="29">
                        <c:v>1848468.7019137018</c:v>
                      </c:pt>
                      <c:pt idx="30">
                        <c:v>1941073.9457976012</c:v>
                      </c:pt>
                      <c:pt idx="31">
                        <c:v>1799663.2479064669</c:v>
                      </c:pt>
                      <c:pt idx="32">
                        <c:v>1880498.7938055405</c:v>
                      </c:pt>
                      <c:pt idx="33">
                        <c:v>1744705.4830085456</c:v>
                      </c:pt>
                      <c:pt idx="34">
                        <c:v>1805745.2351005296</c:v>
                      </c:pt>
                      <c:pt idx="35">
                        <c:v>1672248.672774012</c:v>
                      </c:pt>
                      <c:pt idx="36">
                        <c:v>1707728.350058025</c:v>
                      </c:pt>
                      <c:pt idx="37">
                        <c:v>1575888.2446560103</c:v>
                      </c:pt>
                      <c:pt idx="38">
                        <c:v>1594612.2814237089</c:v>
                      </c:pt>
                      <c:pt idx="39">
                        <c:v>1461247.4385998049</c:v>
                      </c:pt>
                      <c:pt idx="40">
                        <c:v>1460368.6391644648</c:v>
                      </c:pt>
                      <c:pt idx="41">
                        <c:v>1327491.539513754</c:v>
                      </c:pt>
                      <c:pt idx="42">
                        <c:v>1309649.6601021232</c:v>
                      </c:pt>
                      <c:pt idx="43">
                        <c:v>1181547.2445038969</c:v>
                      </c:pt>
                      <c:pt idx="44">
                        <c:v>1149865.5003083132</c:v>
                      </c:pt>
                      <c:pt idx="45">
                        <c:v>1027154.4460931544</c:v>
                      </c:pt>
                      <c:pt idx="46">
                        <c:v>983426.42385514954</c:v>
                      </c:pt>
                      <c:pt idx="47">
                        <c:v>877345.99833637523</c:v>
                      </c:pt>
                      <c:pt idx="48">
                        <c:v>823648.70401857526</c:v>
                      </c:pt>
                      <c:pt idx="49">
                        <c:v>727682.81186548888</c:v>
                      </c:pt>
                      <c:pt idx="50">
                        <c:v>669844.057429882</c:v>
                      </c:pt>
                      <c:pt idx="51">
                        <c:v>587096.43339160748</c:v>
                      </c:pt>
                      <c:pt idx="52">
                        <c:v>530771.42799076391</c:v>
                      </c:pt>
                      <c:pt idx="53">
                        <c:v>464610.23601578345</c:v>
                      </c:pt>
                      <c:pt idx="54">
                        <c:v>411834.74057557882</c:v>
                      </c:pt>
                      <c:pt idx="55">
                        <c:v>361740.94513810711</c:v>
                      </c:pt>
                      <c:pt idx="56">
                        <c:v>317345.40122504934</c:v>
                      </c:pt>
                      <c:pt idx="57">
                        <c:v>282216.26535408717</c:v>
                      </c:pt>
                      <c:pt idx="58">
                        <c:v>241151.52879528154</c:v>
                      </c:pt>
                      <c:pt idx="59">
                        <c:v>217004.83765359558</c:v>
                      </c:pt>
                      <c:pt idx="60">
                        <c:v>181365.68592544709</c:v>
                      </c:pt>
                      <c:pt idx="61">
                        <c:v>167725.50050544192</c:v>
                      </c:pt>
                      <c:pt idx="62">
                        <c:v>144446.52688831111</c:v>
                      </c:pt>
                      <c:pt idx="63">
                        <c:v>93647.728449088478</c:v>
                      </c:pt>
                      <c:pt idx="64">
                        <c:v>-136307.69832787919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4EC-491E-9100-282205A97906}"/>
                  </c:ext>
                </c:extLst>
              </c15:ser>
            </c15:filteredScatterSeries>
            <c15:filteredScatterSeries>
              <c15:ser>
                <c:idx val="15"/>
                <c:order val="15"/>
                <c:tx>
                  <c:v>5_700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hlv_LAMINAR!$A$1:$XP$1</c15:sqref>
                        </c15:formulaRef>
                      </c:ext>
                    </c:extLst>
                    <c:numCache>
                      <c:formatCode>General</c:formatCod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hlv_LAMINAR!$A$17:$XP$17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1573018.4887411157</c:v>
                      </c:pt>
                      <c:pt idx="1">
                        <c:v>2410984.1465433426</c:v>
                      </c:pt>
                      <c:pt idx="2">
                        <c:v>1890301.5589404386</c:v>
                      </c:pt>
                      <c:pt idx="3">
                        <c:v>1447352.5093791615</c:v>
                      </c:pt>
                      <c:pt idx="4">
                        <c:v>1413660.2122671965</c:v>
                      </c:pt>
                      <c:pt idx="5">
                        <c:v>1348960.323443016</c:v>
                      </c:pt>
                      <c:pt idx="6">
                        <c:v>1397009.6733170301</c:v>
                      </c:pt>
                      <c:pt idx="7">
                        <c:v>1345114.9458595836</c:v>
                      </c:pt>
                      <c:pt idx="8">
                        <c:v>1418279.3648439278</c:v>
                      </c:pt>
                      <c:pt idx="9">
                        <c:v>1366525.8475557016</c:v>
                      </c:pt>
                      <c:pt idx="10">
                        <c:v>1450253.0828984731</c:v>
                      </c:pt>
                      <c:pt idx="11">
                        <c:v>1389576.5611435794</c:v>
                      </c:pt>
                      <c:pt idx="12">
                        <c:v>1479346.7024834766</c:v>
                      </c:pt>
                      <c:pt idx="13">
                        <c:v>1414104.2351271936</c:v>
                      </c:pt>
                      <c:pt idx="14">
                        <c:v>1498144.349573428</c:v>
                      </c:pt>
                      <c:pt idx="15">
                        <c:v>1430261.1064210038</c:v>
                      </c:pt>
                      <c:pt idx="16">
                        <c:v>1522515.5011347162</c:v>
                      </c:pt>
                      <c:pt idx="17">
                        <c:v>1449175.2293197049</c:v>
                      </c:pt>
                      <c:pt idx="18">
                        <c:v>1536425.9587559586</c:v>
                      </c:pt>
                      <c:pt idx="19">
                        <c:v>1467941.6741505847</c:v>
                      </c:pt>
                      <c:pt idx="20">
                        <c:v>1539282.0197069256</c:v>
                      </c:pt>
                      <c:pt idx="21">
                        <c:v>1482857.8905496711</c:v>
                      </c:pt>
                      <c:pt idx="22">
                        <c:v>1542614.4590295902</c:v>
                      </c:pt>
                      <c:pt idx="23">
                        <c:v>1492693.5107645676</c:v>
                      </c:pt>
                      <c:pt idx="24">
                        <c:v>1541498.6864726753</c:v>
                      </c:pt>
                      <c:pt idx="25">
                        <c:v>1501987.2473233757</c:v>
                      </c:pt>
                      <c:pt idx="26">
                        <c:v>1545185.0513232693</c:v>
                      </c:pt>
                      <c:pt idx="27">
                        <c:v>1509233.0530357438</c:v>
                      </c:pt>
                      <c:pt idx="28">
                        <c:v>1539502.8690924617</c:v>
                      </c:pt>
                      <c:pt idx="29">
                        <c:v>1520214.1004913449</c:v>
                      </c:pt>
                      <c:pt idx="30">
                        <c:v>1535615.2242212903</c:v>
                      </c:pt>
                      <c:pt idx="31">
                        <c:v>1519527.6668254572</c:v>
                      </c:pt>
                      <c:pt idx="32">
                        <c:v>1524619.8936306706</c:v>
                      </c:pt>
                      <c:pt idx="33">
                        <c:v>1518285.828371047</c:v>
                      </c:pt>
                      <c:pt idx="34">
                        <c:v>1510668.4806173237</c:v>
                      </c:pt>
                      <c:pt idx="35">
                        <c:v>1519402.6760525303</c:v>
                      </c:pt>
                      <c:pt idx="36">
                        <c:v>1491645.5172703068</c:v>
                      </c:pt>
                      <c:pt idx="37">
                        <c:v>1507724.4549285998</c:v>
                      </c:pt>
                      <c:pt idx="38">
                        <c:v>1470485.8272890896</c:v>
                      </c:pt>
                      <c:pt idx="39">
                        <c:v>1494355.1949723784</c:v>
                      </c:pt>
                      <c:pt idx="40">
                        <c:v>1444797.3503656215</c:v>
                      </c:pt>
                      <c:pt idx="41">
                        <c:v>1474257.5320566781</c:v>
                      </c:pt>
                      <c:pt idx="42">
                        <c:v>1414678.2199872807</c:v>
                      </c:pt>
                      <c:pt idx="43">
                        <c:v>1447457.2756028157</c:v>
                      </c:pt>
                      <c:pt idx="44">
                        <c:v>1385825.953401651</c:v>
                      </c:pt>
                      <c:pt idx="45">
                        <c:v>1414216.4366290602</c:v>
                      </c:pt>
                      <c:pt idx="46">
                        <c:v>1339296.8987382953</c:v>
                      </c:pt>
                      <c:pt idx="47">
                        <c:v>1379565.2303641164</c:v>
                      </c:pt>
                      <c:pt idx="48">
                        <c:v>1299715.3036090042</c:v>
                      </c:pt>
                      <c:pt idx="49">
                        <c:v>1336664.9072392387</c:v>
                      </c:pt>
                      <c:pt idx="50">
                        <c:v>1246736.1205435239</c:v>
                      </c:pt>
                      <c:pt idx="51">
                        <c:v>1285595.4304608086</c:v>
                      </c:pt>
                      <c:pt idx="52">
                        <c:v>1192079.336530302</c:v>
                      </c:pt>
                      <c:pt idx="53">
                        <c:v>1229669.0457185076</c:v>
                      </c:pt>
                      <c:pt idx="54">
                        <c:v>1127533.7296324284</c:v>
                      </c:pt>
                      <c:pt idx="55">
                        <c:v>1164741.094731062</c:v>
                      </c:pt>
                      <c:pt idx="56">
                        <c:v>1060441.7441968808</c:v>
                      </c:pt>
                      <c:pt idx="57">
                        <c:v>1090920.1841840022</c:v>
                      </c:pt>
                      <c:pt idx="58">
                        <c:v>981832.94344051578</c:v>
                      </c:pt>
                      <c:pt idx="59">
                        <c:v>1014105.048757788</c:v>
                      </c:pt>
                      <c:pt idx="60">
                        <c:v>912027.03630712721</c:v>
                      </c:pt>
                      <c:pt idx="61">
                        <c:v>933935.1040063235</c:v>
                      </c:pt>
                      <c:pt idx="62">
                        <c:v>835143.23485295253</c:v>
                      </c:pt>
                      <c:pt idx="63">
                        <c:v>830424.36340142135</c:v>
                      </c:pt>
                      <c:pt idx="64">
                        <c:v>386747.75558355928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54EC-491E-9100-282205A97906}"/>
                  </c:ext>
                </c:extLst>
              </c15:ser>
            </c15:filteredScatterSeries>
            <c15:filteredScatterSeries>
              <c15:ser>
                <c:idx val="16"/>
                <c:order val="16"/>
                <c:tx>
                  <c:v>5_1100</c:v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hlv_LAMINAR!$A$1:$XP$1</c15:sqref>
                        </c15:formulaRef>
                      </c:ext>
                    </c:extLst>
                    <c:numCache>
                      <c:formatCode>General</c:formatCode>
                      <c:ptCount val="6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hlv_LAMINAR!$A$18:$XP$18</c15:sqref>
                        </c15:formulaRef>
                      </c:ext>
                    </c:extLst>
                    <c:numCache>
                      <c:formatCode>0.00E+00</c:formatCode>
                      <c:ptCount val="640"/>
                      <c:pt idx="0">
                        <c:v>1727668.009689599</c:v>
                      </c:pt>
                      <c:pt idx="1">
                        <c:v>2717000.9151300327</c:v>
                      </c:pt>
                      <c:pt idx="2">
                        <c:v>2129871.3565665544</c:v>
                      </c:pt>
                      <c:pt idx="3">
                        <c:v>1635153.0450525209</c:v>
                      </c:pt>
                      <c:pt idx="4">
                        <c:v>1588214.6745588165</c:v>
                      </c:pt>
                      <c:pt idx="5">
                        <c:v>1522664.278624014</c:v>
                      </c:pt>
                      <c:pt idx="6">
                        <c:v>1592527.4228328322</c:v>
                      </c:pt>
                      <c:pt idx="7">
                        <c:v>1533359.6483139552</c:v>
                      </c:pt>
                      <c:pt idx="8">
                        <c:v>1640777.3327268469</c:v>
                      </c:pt>
                      <c:pt idx="9">
                        <c:v>1572602.312766853</c:v>
                      </c:pt>
                      <c:pt idx="10">
                        <c:v>1700953.729620748</c:v>
                      </c:pt>
                      <c:pt idx="11">
                        <c:v>1612278.4864269826</c:v>
                      </c:pt>
                      <c:pt idx="12">
                        <c:v>1755304.2115976983</c:v>
                      </c:pt>
                      <c:pt idx="13">
                        <c:v>1651344.7239355622</c:v>
                      </c:pt>
                      <c:pt idx="14">
                        <c:v>1790474.2980048247</c:v>
                      </c:pt>
                      <c:pt idx="15">
                        <c:v>1674289.0587158815</c:v>
                      </c:pt>
                      <c:pt idx="16">
                        <c:v>1825679.5208624767</c:v>
                      </c:pt>
                      <c:pt idx="17">
                        <c:v>1698174.6983493199</c:v>
                      </c:pt>
                      <c:pt idx="18">
                        <c:v>1845353.7768138808</c:v>
                      </c:pt>
                      <c:pt idx="19">
                        <c:v>1716863.3203879567</c:v>
                      </c:pt>
                      <c:pt idx="20">
                        <c:v>1850482.3675256975</c:v>
                      </c:pt>
                      <c:pt idx="21">
                        <c:v>1730403.0088878816</c:v>
                      </c:pt>
                      <c:pt idx="22">
                        <c:v>1852954.0861566735</c:v>
                      </c:pt>
                      <c:pt idx="23">
                        <c:v>1736559.7639714049</c:v>
                      </c:pt>
                      <c:pt idx="24">
                        <c:v>1849997.2936643225</c:v>
                      </c:pt>
                      <c:pt idx="25">
                        <c:v>1741039.4649151461</c:v>
                      </c:pt>
                      <c:pt idx="26">
                        <c:v>1850887.6707939536</c:v>
                      </c:pt>
                      <c:pt idx="27">
                        <c:v>1741659.2557077347</c:v>
                      </c:pt>
                      <c:pt idx="28">
                        <c:v>1839959.3855844003</c:v>
                      </c:pt>
                      <c:pt idx="29">
                        <c:v>1743482.8830845149</c:v>
                      </c:pt>
                      <c:pt idx="30">
                        <c:v>1829290.0543222239</c:v>
                      </c:pt>
                      <c:pt idx="31">
                        <c:v>1730504.4240171683</c:v>
                      </c:pt>
                      <c:pt idx="32">
                        <c:v>1807080.1967196227</c:v>
                      </c:pt>
                      <c:pt idx="33">
                        <c:v>1719085.4228977053</c:v>
                      </c:pt>
                      <c:pt idx="34">
                        <c:v>1782551.2666771256</c:v>
                      </c:pt>
                      <c:pt idx="35">
                        <c:v>1705805.6790149629</c:v>
                      </c:pt>
                      <c:pt idx="36">
                        <c:v>1747801.8994917786</c:v>
                      </c:pt>
                      <c:pt idx="37">
                        <c:v>1678450.3441146847</c:v>
                      </c:pt>
                      <c:pt idx="38">
                        <c:v>1710398.4489083865</c:v>
                      </c:pt>
                      <c:pt idx="39">
                        <c:v>1645316.5341102011</c:v>
                      </c:pt>
                      <c:pt idx="40">
                        <c:v>1665540.786881875</c:v>
                      </c:pt>
                      <c:pt idx="41">
                        <c:v>1603121.7117641077</c:v>
                      </c:pt>
                      <c:pt idx="42">
                        <c:v>1611006.2130818742</c:v>
                      </c:pt>
                      <c:pt idx="43">
                        <c:v>1551684.6939260741</c:v>
                      </c:pt>
                      <c:pt idx="44">
                        <c:v>1552383.2422147903</c:v>
                      </c:pt>
                      <c:pt idx="45">
                        <c:v>1490378.1876352024</c:v>
                      </c:pt>
                      <c:pt idx="46">
                        <c:v>1474810.5239290788</c:v>
                      </c:pt>
                      <c:pt idx="47">
                        <c:v>1425959.3565473382</c:v>
                      </c:pt>
                      <c:pt idx="48">
                        <c:v>1399420.8709218188</c:v>
                      </c:pt>
                      <c:pt idx="49">
                        <c:v>1347115.6071066002</c:v>
                      </c:pt>
                      <c:pt idx="50">
                        <c:v>1309745.9414070721</c:v>
                      </c:pt>
                      <c:pt idx="51">
                        <c:v>1258496.6088249276</c:v>
                      </c:pt>
                      <c:pt idx="52">
                        <c:v>1214295.2420008078</c:v>
                      </c:pt>
                      <c:pt idx="53">
                        <c:v>1165479.7242873772</c:v>
                      </c:pt>
                      <c:pt idx="54">
                        <c:v>1111993.0718466318</c:v>
                      </c:pt>
                      <c:pt idx="55">
                        <c:v>1064446.4101175109</c:v>
                      </c:pt>
                      <c:pt idx="56">
                        <c:v>1005433.9863582279</c:v>
                      </c:pt>
                      <c:pt idx="57">
                        <c:v>961416.48736753012</c:v>
                      </c:pt>
                      <c:pt idx="58">
                        <c:v>898768.38922181039</c:v>
                      </c:pt>
                      <c:pt idx="59">
                        <c:v>857630.16396252823</c:v>
                      </c:pt>
                      <c:pt idx="60">
                        <c:v>796069.6747679715</c:v>
                      </c:pt>
                      <c:pt idx="61">
                        <c:v>755259.20754903893</c:v>
                      </c:pt>
                      <c:pt idx="62">
                        <c:v>699804.92902213603</c:v>
                      </c:pt>
                      <c:pt idx="63">
                        <c:v>639159.05626634113</c:v>
                      </c:pt>
                      <c:pt idx="64">
                        <c:v>294599.49532873725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4EC-491E-9100-282205A97906}"/>
                  </c:ext>
                </c:extLst>
              </c15:ser>
            </c15:filteredScatterSeries>
            <c15:filteredScatterSeries>
              <c15:ser>
                <c:idx val="18"/>
                <c:order val="18"/>
                <c:tx>
                  <c:v>5ms_700_promedio</c:v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hlv_LAMINAR!$A$1:$AN$1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hlv_LAMINAR!$A$21:$AN$21</c15:sqref>
                        </c15:formulaRef>
                      </c:ext>
                    </c:extLst>
                    <c:numCache>
                      <c:formatCode>0.00E+00</c:formatCode>
                      <c:ptCount val="40"/>
                      <c:pt idx="0">
                        <c:v>1747063.3831742511</c:v>
                      </c:pt>
                      <c:pt idx="1">
                        <c:v>1399383.3126930986</c:v>
                      </c:pt>
                      <c:pt idx="2">
                        <c:v>1482231.2592736892</c:v>
                      </c:pt>
                      <c:pt idx="3">
                        <c:v>1519446.5959489192</c:v>
                      </c:pt>
                      <c:pt idx="4">
                        <c:v>1517497.4234349963</c:v>
                      </c:pt>
                      <c:pt idx="5">
                        <c:v>1454947.7260755145</c:v>
                      </c:pt>
                      <c:pt idx="6">
                        <c:v>1311733.7080142936</c:v>
                      </c:pt>
                      <c:pt idx="7">
                        <c:v>1072658.853371039</c:v>
                      </c:pt>
                      <c:pt idx="8">
                        <c:v>746562.61446106411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16E-4B9A-807B-6BD1CBE6F451}"/>
                  </c:ext>
                </c:extLst>
              </c15:ser>
            </c15:filteredScatterSeries>
            <c15:filteredScatterSeries>
              <c15:ser>
                <c:idx val="19"/>
                <c:order val="19"/>
                <c:tx>
                  <c:v>5ms_1100_promedio</c:v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hlv_LAMINAR!$A$1:$AN$1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hlv_LAMINAR!$A$22:$AN$22</c15:sqref>
                        </c15:formulaRef>
                      </c:ext>
                    </c:extLst>
                    <c:numCache>
                      <c:formatCode>0.00E+00</c:formatCode>
                      <c:ptCount val="40"/>
                      <c:pt idx="0">
                        <c:v>1959581.6001995045</c:v>
                      </c:pt>
                      <c:pt idx="1">
                        <c:v>1616308.4278637413</c:v>
                      </c:pt>
                      <c:pt idx="2">
                        <c:v>1756582.7205744502</c:v>
                      </c:pt>
                      <c:pt idx="3">
                        <c:v>1792932.4912101899</c:v>
                      </c:pt>
                      <c:pt idx="4">
                        <c:v>1758200.2282781377</c:v>
                      </c:pt>
                      <c:pt idx="5">
                        <c:v>1627237.7468752491</c:v>
                      </c:pt>
                      <c:pt idx="6">
                        <c:v>1365027.7922966054</c:v>
                      </c:pt>
                      <c:pt idx="7">
                        <c:v>982654.73849119851</c:v>
                      </c:pt>
                      <c:pt idx="8">
                        <c:v>597205.67204156332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16E-4B9A-807B-6BD1CBE6F451}"/>
                  </c:ext>
                </c:extLst>
              </c15:ser>
            </c15:filteredScatterSeries>
            <c15:filteredScatterSeries>
              <c15:ser>
                <c:idx val="20"/>
                <c:order val="20"/>
                <c:tx>
                  <c:v>5ms_1500_promedio</c:v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hlv_LAMINAR!$A$1:$AN$1</c15:sqref>
                        </c15:formulaRef>
                      </c:ext>
                    </c:extLst>
                    <c:numCache>
                      <c:formatCode>General</c:formatCode>
                      <c:ptCount val="4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hlv_LAMINAR!$A$23:$AN$23</c15:sqref>
                        </c15:formulaRef>
                      </c:ext>
                    </c:extLst>
                    <c:numCache>
                      <c:formatCode>0.00E+00</c:formatCode>
                      <c:ptCount val="40"/>
                      <c:pt idx="0">
                        <c:v>2182433.2257954977</c:v>
                      </c:pt>
                      <c:pt idx="1">
                        <c:v>1866988.0309623538</c:v>
                      </c:pt>
                      <c:pt idx="2">
                        <c:v>2061843.2844458264</c:v>
                      </c:pt>
                      <c:pt idx="3">
                        <c:v>2104061.0262091476</c:v>
                      </c:pt>
                      <c:pt idx="4">
                        <c:v>2004398.5020066951</c:v>
                      </c:pt>
                      <c:pt idx="5">
                        <c:v>1712134.8591906016</c:v>
                      </c:pt>
                      <c:pt idx="6">
                        <c:v>1212401.0817502998</c:v>
                      </c:pt>
                      <c:pt idx="7">
                        <c:v>672350.16924695414</c:v>
                      </c:pt>
                      <c:pt idx="8">
                        <c:v>285302.57895452756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16E-4B9A-807B-6BD1CBE6F451}"/>
                  </c:ext>
                </c:extLst>
              </c15:ser>
            </c15:filteredScatterSeries>
            <c15:filteredScatterSeries>
              <c15:ser>
                <c:idx val="21"/>
                <c:order val="21"/>
                <c:tx>
                  <c:v>5ms_700_promediod2</c:v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hlv_LAMINAR!$A$1:$BK$1</c15:sqref>
                        </c15:formulaRef>
                      </c:ext>
                    </c:extLst>
                    <c:numCache>
                      <c:formatCode>General</c:formatCode>
                      <c:ptCount val="6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hlv_LAMINAR!$A$24:$BK$24</c15:sqref>
                        </c15:formulaRef>
                      </c:ext>
                    </c:extLst>
                    <c:numCache>
                      <c:formatCode>0.00E+00</c:formatCode>
                      <c:ptCount val="63"/>
                      <c:pt idx="0">
                        <c:v>1573018.4887411157</c:v>
                      </c:pt>
                      <c:pt idx="1">
                        <c:v>1790574.6067825349</c:v>
                      </c:pt>
                      <c:pt idx="2">
                        <c:v>1377341.0768658894</c:v>
                      </c:pt>
                      <c:pt idx="3">
                        <c:v>1421425.548520308</c:v>
                      </c:pt>
                      <c:pt idx="4">
                        <c:v>1466256.2980640854</c:v>
                      </c:pt>
                      <c:pt idx="5">
                        <c:v>1498206.2204832933</c:v>
                      </c:pt>
                      <c:pt idx="6">
                        <c:v>1514916.1367041259</c:v>
                      </c:pt>
                      <c:pt idx="7">
                        <c:v>1523977.0551937125</c:v>
                      </c:pt>
                      <c:pt idx="8">
                        <c:v>1524994.2212921907</c:v>
                      </c:pt>
                      <c:pt idx="9">
                        <c:v>1510000.6255778021</c:v>
                      </c:pt>
                      <c:pt idx="10">
                        <c:v>1479340.7068889225</c:v>
                      </c:pt>
                      <c:pt idx="11">
                        <c:v>1430554.7452621064</c:v>
                      </c:pt>
                      <c:pt idx="12">
                        <c:v>1358198.4673351189</c:v>
                      </c:pt>
                      <c:pt idx="13">
                        <c:v>1265268.9486934682</c:v>
                      </c:pt>
                      <c:pt idx="14">
                        <c:v>1145596.4035697195</c:v>
                      </c:pt>
                      <c:pt idx="15">
                        <c:v>999721.30317235831</c:v>
                      </c:pt>
                      <c:pt idx="16">
                        <c:v>746562.61446106411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16E-4B9A-807B-6BD1CBE6F451}"/>
                  </c:ext>
                </c:extLst>
              </c15:ser>
            </c15:filteredScatterSeries>
            <c15:filteredScatterSeries>
              <c15:ser>
                <c:idx val="22"/>
                <c:order val="22"/>
                <c:tx>
                  <c:v>5ms_1100_promediod2</c:v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hlv_LAMINAR!$A$1:$BK$1</c15:sqref>
                        </c15:formulaRef>
                      </c:ext>
                    </c:extLst>
                    <c:numCache>
                      <c:formatCode>General</c:formatCode>
                      <c:ptCount val="6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hlv_LAMINAR!$A$25:$BK$25</c15:sqref>
                        </c15:formulaRef>
                      </c:ext>
                    </c:extLst>
                    <c:numCache>
                      <c:formatCode>0.00E+00</c:formatCode>
                      <c:ptCount val="63"/>
                      <c:pt idx="0">
                        <c:v>1727668.009689599</c:v>
                      </c:pt>
                      <c:pt idx="1">
                        <c:v>2017559.9978269811</c:v>
                      </c:pt>
                      <c:pt idx="2">
                        <c:v>1572332.1706244121</c:v>
                      </c:pt>
                      <c:pt idx="3">
                        <c:v>1660284.6851030705</c:v>
                      </c:pt>
                      <c:pt idx="4">
                        <c:v>1735446.9003796864</c:v>
                      </c:pt>
                      <c:pt idx="5">
                        <c:v>1777718.5407692138</c:v>
                      </c:pt>
                      <c:pt idx="6">
                        <c:v>1792478.5381700706</c:v>
                      </c:pt>
                      <c:pt idx="7">
                        <c:v>1793386.4442503087</c:v>
                      </c:pt>
                      <c:pt idx="8">
                        <c:v>1777589.3895358825</c:v>
                      </c:pt>
                      <c:pt idx="9">
                        <c:v>1738811.0670203932</c:v>
                      </c:pt>
                      <c:pt idx="10">
                        <c:v>1674926.5285037868</c:v>
                      </c:pt>
                      <c:pt idx="11">
                        <c:v>1579548.9652467116</c:v>
                      </c:pt>
                      <c:pt idx="12">
                        <c:v>1447642.2347583594</c:v>
                      </c:pt>
                      <c:pt idx="13">
                        <c:v>1282413.3498348519</c:v>
                      </c:pt>
                      <c:pt idx="14">
                        <c:v>1086838.298152437</c:v>
                      </c:pt>
                      <c:pt idx="15">
                        <c:v>878471.17882996006</c:v>
                      </c:pt>
                      <c:pt idx="16">
                        <c:v>597205.67204156332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16E-4B9A-807B-6BD1CBE6F451}"/>
                  </c:ext>
                </c:extLst>
              </c15:ser>
            </c15:filteredScatterSeries>
            <c15:filteredScatterSeries>
              <c15:ser>
                <c:idx val="23"/>
                <c:order val="23"/>
                <c:tx>
                  <c:v>5ms_1500_promediod2</c:v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hlv_LAMINAR!$A$1:$BK$1</c15:sqref>
                        </c15:formulaRef>
                      </c:ext>
                    </c:extLst>
                    <c:numCache>
                      <c:formatCode>General</c:formatCode>
                      <c:ptCount val="6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hlv_LAMINAR!$A$26:$BK$26</c15:sqref>
                        </c15:formulaRef>
                      </c:ext>
                    </c:extLst>
                    <c:numCache>
                      <c:formatCode>0.00E+00</c:formatCode>
                      <c:ptCount val="63"/>
                      <c:pt idx="0">
                        <c:v>1884788.20342162</c:v>
                      </c:pt>
                      <c:pt idx="1">
                        <c:v>2256844.4813889675</c:v>
                      </c:pt>
                      <c:pt idx="2">
                        <c:v>1805094.8992922781</c:v>
                      </c:pt>
                      <c:pt idx="3">
                        <c:v>1928881.1626324295</c:v>
                      </c:pt>
                      <c:pt idx="4">
                        <c:v>2032343.5478933803</c:v>
                      </c:pt>
                      <c:pt idx="5">
                        <c:v>2091343.0209982726</c:v>
                      </c:pt>
                      <c:pt idx="6">
                        <c:v>2110061.3770323177</c:v>
                      </c:pt>
                      <c:pt idx="7">
                        <c:v>2098060.6753859771</c:v>
                      </c:pt>
                      <c:pt idx="8">
                        <c:v>2050268.4028427657</c:v>
                      </c:pt>
                      <c:pt idx="9">
                        <c:v>1958528.6011706246</c:v>
                      </c:pt>
                      <c:pt idx="10">
                        <c:v>1814028.0824639499</c:v>
                      </c:pt>
                      <c:pt idx="11">
                        <c:v>1610241.6359172533</c:v>
                      </c:pt>
                      <c:pt idx="12">
                        <c:v>1353138.1314814882</c:v>
                      </c:pt>
                      <c:pt idx="13">
                        <c:v>1071664.0320191111</c:v>
                      </c:pt>
                      <c:pt idx="14">
                        <c:v>794285.44691065198</c:v>
                      </c:pt>
                      <c:pt idx="15">
                        <c:v>550414.89158325619</c:v>
                      </c:pt>
                      <c:pt idx="16">
                        <c:v>285302.57895452756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16E-4B9A-807B-6BD1CBE6F451}"/>
                  </c:ext>
                </c:extLst>
              </c15:ser>
            </c15:filteredScatterSeries>
          </c:ext>
        </c:extLst>
      </c:scatterChart>
      <c:valAx>
        <c:axId val="355098840"/>
        <c:scaling>
          <c:orientation val="minMax"/>
          <c:max val="70"/>
          <c:min val="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535264"/>
        <c:crosses val="autoZero"/>
        <c:crossBetween val="midCat"/>
      </c:valAx>
      <c:valAx>
        <c:axId val="322535264"/>
        <c:scaling>
          <c:orientation val="minMax"/>
          <c:max val="23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5098840"/>
        <c:crosses val="autoZero"/>
        <c:crossBetween val="midCat"/>
        <c:majorUnit val="1000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Pressure</a:t>
            </a:r>
            <a:r>
              <a:rPr lang="en-US" baseline="0"/>
              <a:t> difference in length vs inlet velocity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Apresion(Psin-PS68)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2.0631718750388682E-2"/>
                  <c:y val="0.1545791193484692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P80_C3_CAIDA_DE_PRESION!$J$6:$J$11</c:f>
              <c:numCache>
                <c:formatCode>0.00</c:formatCode>
                <c:ptCount val="6"/>
                <c:pt idx="0">
                  <c:v>2056.7574716981135</c:v>
                </c:pt>
                <c:pt idx="1">
                  <c:v>4759.417804459692</c:v>
                </c:pt>
                <c:pt idx="2">
                  <c:v>12193.131801029158</c:v>
                </c:pt>
                <c:pt idx="3">
                  <c:v>23688.39142367067</c:v>
                </c:pt>
                <c:pt idx="4">
                  <c:v>39441.311835334476</c:v>
                </c:pt>
                <c:pt idx="5">
                  <c:v>59592.478216123498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B4F3-42FB-878E-A9BC0D18EB00}"/>
            </c:ext>
          </c:extLst>
        </c:ser>
        <c:ser>
          <c:idx val="1"/>
          <c:order val="1"/>
          <c:tx>
            <c:v>Apresión(Psin-Psout)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6.2811371959676666E-3"/>
                  <c:y val="6.20208552946320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P80_C3_CAIDA_DE_PRESION!$F$6:$F$11</c:f>
              <c:numCache>
                <c:formatCode>0.00</c:formatCode>
                <c:ptCount val="6"/>
                <c:pt idx="0">
                  <c:v>661.33551246537399</c:v>
                </c:pt>
                <c:pt idx="1">
                  <c:v>1521.0360110803326</c:v>
                </c:pt>
                <c:pt idx="2">
                  <c:v>3861.5567867036011</c:v>
                </c:pt>
                <c:pt idx="3">
                  <c:v>7483.3839335180055</c:v>
                </c:pt>
                <c:pt idx="4">
                  <c:v>12465.606648199446</c:v>
                </c:pt>
                <c:pt idx="5">
                  <c:v>18830.847645429363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554-4C17-90BB-6419B718CA26}"/>
            </c:ext>
          </c:extLst>
        </c:ser>
        <c:ser>
          <c:idx val="2"/>
          <c:order val="2"/>
          <c:tx>
            <c:v>Apresión(Psin-0)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0.13432057724083515"/>
                  <c:y val="0.29207521703791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P80_C3_CAIDA_DE_PRESION!$K$6:$K$11</c:f>
              <c:numCache>
                <c:formatCode>0.00</c:formatCode>
                <c:ptCount val="6"/>
                <c:pt idx="0">
                  <c:v>2047.5310463121784</c:v>
                </c:pt>
                <c:pt idx="1">
                  <c:v>4709.2109777015439</c:v>
                </c:pt>
                <c:pt idx="2">
                  <c:v>11955.591766723843</c:v>
                </c:pt>
                <c:pt idx="3">
                  <c:v>23168.967409948542</c:v>
                </c:pt>
                <c:pt idx="4">
                  <c:v>38594.202401372211</c:v>
                </c:pt>
                <c:pt idx="5">
                  <c:v>58301.337907375644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554-4C17-90BB-6419B718CA26}"/>
            </c:ext>
          </c:extLst>
        </c:ser>
        <c:ser>
          <c:idx val="3"/>
          <c:order val="3"/>
          <c:tx>
            <c:v>Apresion(Psin-0)_W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7.5393691483475453E-2"/>
                  <c:y val="3.012968151628683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P80_C3_CAIDA_DE_PRESION!$K$14:$K$19</c:f>
              <c:numCache>
                <c:formatCode>0.00</c:formatCode>
                <c:ptCount val="6"/>
                <c:pt idx="0">
                  <c:v>2225.3756432246996</c:v>
                </c:pt>
                <c:pt idx="1">
                  <c:v>5089.7152658662089</c:v>
                </c:pt>
                <c:pt idx="2">
                  <c:v>12828.487135506004</c:v>
                </c:pt>
                <c:pt idx="3">
                  <c:v>24576.46312178388</c:v>
                </c:pt>
                <c:pt idx="4">
                  <c:v>40302.092624356781</c:v>
                </c:pt>
                <c:pt idx="5">
                  <c:v>61743.36192109777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FAC-47BB-9A93-7C0B28B347E7}"/>
            </c:ext>
          </c:extLst>
        </c:ser>
        <c:ser>
          <c:idx val="4"/>
          <c:order val="4"/>
          <c:tx>
            <c:v>Apresion(Psin-PS68)_W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0.14635570702656128"/>
                  <c:y val="0.1201410870785055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P80_C3_CAIDA_DE_PRESION!$J$14:$J$19</c:f>
              <c:numCache>
                <c:formatCode>0.00</c:formatCode>
                <c:ptCount val="6"/>
                <c:pt idx="0">
                  <c:v>2103.5518353344769</c:v>
                </c:pt>
                <c:pt idx="1">
                  <c:v>4855.0297084048025</c:v>
                </c:pt>
                <c:pt idx="2">
                  <c:v>12415.378044596913</c:v>
                </c:pt>
                <c:pt idx="3">
                  <c:v>24025.332075471699</c:v>
                </c:pt>
                <c:pt idx="4">
                  <c:v>39631.369125214413</c:v>
                </c:pt>
                <c:pt idx="5">
                  <c:v>60918.799656946823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FAC-47BB-9A93-7C0B28B347E7}"/>
            </c:ext>
          </c:extLst>
        </c:ser>
        <c:ser>
          <c:idx val="5"/>
          <c:order val="5"/>
          <c:tx>
            <c:v>Apresion(Psin-Psout)_W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1.8876751721184381E-4"/>
                  <c:y val="-3.79829829349570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P80_C3_CAIDA_DE_PRESION!$F$14:$F$19</c:f>
              <c:numCache>
                <c:formatCode>0.00</c:formatCode>
                <c:ptCount val="6"/>
                <c:pt idx="0">
                  <c:v>718.77783933518003</c:v>
                </c:pt>
                <c:pt idx="1">
                  <c:v>1643.9357340720221</c:v>
                </c:pt>
                <c:pt idx="2">
                  <c:v>4143.4947368421053</c:v>
                </c:pt>
                <c:pt idx="3">
                  <c:v>7937.9933518005546</c:v>
                </c:pt>
                <c:pt idx="4">
                  <c:v>13017.240997229917</c:v>
                </c:pt>
                <c:pt idx="5">
                  <c:v>19942.592797783935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FAC-47BB-9A93-7C0B28B34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235040"/>
        <c:axId val="356233080"/>
      </c:scatterChart>
      <c:valAx>
        <c:axId val="356235040"/>
        <c:scaling>
          <c:orientation val="minMax"/>
          <c:max val="5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Velocity</a:t>
                </a:r>
                <a:r>
                  <a:rPr lang="en-GB" baseline="0"/>
                  <a:t>, m/s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233080"/>
        <c:crosses val="autoZero"/>
        <c:crossBetween val="midCat"/>
      </c:valAx>
      <c:valAx>
        <c:axId val="356233080"/>
        <c:scaling>
          <c:orientation val="minMax"/>
          <c:max val="7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Pressure</a:t>
                </a:r>
                <a:r>
                  <a:rPr lang="en-GB" baseline="0"/>
                  <a:t> differencein length, Pa/m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235040"/>
        <c:crosses val="autoZero"/>
        <c:crossBetween val="midCat"/>
        <c:majorUnit val="10000"/>
        <c:min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Pressure</a:t>
            </a:r>
            <a:r>
              <a:rPr lang="en-US" baseline="0"/>
              <a:t> difference in length vs inlet velocity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Apresión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2.0314547729252775E-2"/>
                  <c:y val="3.32505014819915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P80_C3_HEMC_CAIDA_DE_PRESION!$F$6:$F$11</c:f>
              <c:numCache>
                <c:formatCode>0.00</c:formatCode>
                <c:ptCount val="6"/>
                <c:pt idx="0">
                  <c:v>283.26476489028215</c:v>
                </c:pt>
                <c:pt idx="1">
                  <c:v>688.82758620689663</c:v>
                </c:pt>
                <c:pt idx="2">
                  <c:v>1866.4426332288404</c:v>
                </c:pt>
                <c:pt idx="3">
                  <c:v>3563.7962382445144</c:v>
                </c:pt>
                <c:pt idx="4">
                  <c:v>5865.3448275862074</c:v>
                </c:pt>
                <c:pt idx="5">
                  <c:v>8737.3448275862065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9B5-4EBB-ADC3-61531DC87DB8}"/>
            </c:ext>
          </c:extLst>
        </c:ser>
        <c:ser>
          <c:idx val="1"/>
          <c:order val="1"/>
          <c:tx>
            <c:v>Apresión_W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1.9538624793033539E-2"/>
                  <c:y val="-2.181391774697364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P80_C3_HEMC_CAIDA_DE_PRESION!$F$14:$F$19</c:f>
              <c:numCache>
                <c:formatCode>0.00</c:formatCode>
                <c:ptCount val="6"/>
                <c:pt idx="0">
                  <c:v>319.27523510971787</c:v>
                </c:pt>
                <c:pt idx="1">
                  <c:v>771.62664576802513</c:v>
                </c:pt>
                <c:pt idx="2">
                  <c:v>2064.7206896551729</c:v>
                </c:pt>
                <c:pt idx="3">
                  <c:v>3912.7617554858934</c:v>
                </c:pt>
                <c:pt idx="4">
                  <c:v>6357.5705329153607</c:v>
                </c:pt>
                <c:pt idx="5">
                  <c:v>9405.2570532915361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9B5-4EBB-ADC3-61531DC87DB8}"/>
            </c:ext>
          </c:extLst>
        </c:ser>
        <c:ser>
          <c:idx val="2"/>
          <c:order val="2"/>
          <c:tx>
            <c:v>Apresión_Psin-PSout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0.16735233627116125"/>
                  <c:y val="9.45033408752063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P80_C3_HEMC_CAIDA_DE_PRESION!$J$6:$J$11</c:f>
              <c:numCache>
                <c:formatCode>0.00</c:formatCode>
                <c:ptCount val="6"/>
                <c:pt idx="0">
                  <c:v>1919.6814432989693</c:v>
                </c:pt>
                <c:pt idx="1">
                  <c:v>4832.2649484536087</c:v>
                </c:pt>
                <c:pt idx="2">
                  <c:v>13690.626804123711</c:v>
                </c:pt>
                <c:pt idx="3">
                  <c:v>26494.802061855673</c:v>
                </c:pt>
                <c:pt idx="4">
                  <c:v>43475.668041237113</c:v>
                </c:pt>
                <c:pt idx="5">
                  <c:v>64948.325773195866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9B5-4EBB-ADC3-61531DC87DB8}"/>
            </c:ext>
          </c:extLst>
        </c:ser>
        <c:ser>
          <c:idx val="3"/>
          <c:order val="3"/>
          <c:tx>
            <c:v>Apresión_Psin-Psout_W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3.9231679589537605E-2"/>
                  <c:y val="2.3187397387690995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P80_C3_HEMC_CAIDA_DE_PRESION!$J$14:$J$19</c:f>
              <c:numCache>
                <c:formatCode>0.00</c:formatCode>
                <c:ptCount val="6"/>
                <c:pt idx="0">
                  <c:v>2109.8018948453605</c:v>
                </c:pt>
                <c:pt idx="1">
                  <c:v>5273.2385773195874</c:v>
                </c:pt>
                <c:pt idx="2">
                  <c:v>14714.05525773196</c:v>
                </c:pt>
                <c:pt idx="3">
                  <c:v>28334.843298969074</c:v>
                </c:pt>
                <c:pt idx="4">
                  <c:v>46329.616494845359</c:v>
                </c:pt>
                <c:pt idx="5">
                  <c:v>68708.799999999988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9B5-4EBB-ADC3-61531DC87DB8}"/>
            </c:ext>
          </c:extLst>
        </c:ser>
        <c:ser>
          <c:idx val="4"/>
          <c:order val="4"/>
          <c:tx>
            <c:v>Apresión_Psin-0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-5.3934050028412457E-2"/>
                  <c:y val="0.1957606607956826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P80_C3_HEMC_CAIDA_DE_PRESION!$A$6:$A$11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P80_C3_HEMC_CAIDA_DE_PRESION!$K$6:$K$11</c:f>
              <c:numCache>
                <c:formatCode>0.00</c:formatCode>
                <c:ptCount val="6"/>
                <c:pt idx="0">
                  <c:v>1863.1228865979381</c:v>
                </c:pt>
                <c:pt idx="1">
                  <c:v>4530.6391752577319</c:v>
                </c:pt>
                <c:pt idx="2">
                  <c:v>12276.189690721651</c:v>
                </c:pt>
                <c:pt idx="3">
                  <c:v>23440.226804123711</c:v>
                </c:pt>
                <c:pt idx="4">
                  <c:v>38578.247422680412</c:v>
                </c:pt>
                <c:pt idx="5">
                  <c:v>57468.309278350513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9B5-4EBB-ADC3-61531DC87DB8}"/>
            </c:ext>
          </c:extLst>
        </c:ser>
        <c:ser>
          <c:idx val="5"/>
          <c:order val="5"/>
          <c:tx>
            <c:v>Apresión_Psin-0_W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poly"/>
            <c:order val="2"/>
            <c:intercept val="0"/>
            <c:dispRSqr val="0"/>
            <c:dispEq val="1"/>
            <c:trendlineLbl>
              <c:layout>
                <c:manualLayout>
                  <c:x val="2.203536374888285E-2"/>
                  <c:y val="0.1623081702822113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P80_C3_HEMC_CAIDA_DE_PRESION!$A$14:$A$19</c:f>
              <c:numCache>
                <c:formatCode>General</c:formatCode>
                <c:ptCount val="6"/>
                <c:pt idx="0">
                  <c:v>0.5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P80_C3_HEMC_CAIDA_DE_PRESION!$K$14:$K$19</c:f>
              <c:numCache>
                <c:formatCode>0.00</c:formatCode>
                <c:ptCount val="6"/>
                <c:pt idx="0">
                  <c:v>2099.9752577319587</c:v>
                </c:pt>
                <c:pt idx="1">
                  <c:v>5075.2350515463913</c:v>
                </c:pt>
                <c:pt idx="2">
                  <c:v>13580.327835051547</c:v>
                </c:pt>
                <c:pt idx="3">
                  <c:v>25735.484536082473</c:v>
                </c:pt>
                <c:pt idx="4">
                  <c:v>41815.773195876289</c:v>
                </c:pt>
                <c:pt idx="5">
                  <c:v>61861.38144329896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9B5-4EBB-ADC3-61531DC87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234648"/>
        <c:axId val="356233472"/>
      </c:scatterChart>
      <c:valAx>
        <c:axId val="356234648"/>
        <c:scaling>
          <c:orientation val="minMax"/>
          <c:max val="5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Velocity</a:t>
                </a:r>
                <a:r>
                  <a:rPr lang="en-GB" baseline="0"/>
                  <a:t>, m/s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233472"/>
        <c:crosses val="autoZero"/>
        <c:crossBetween val="midCat"/>
      </c:valAx>
      <c:valAx>
        <c:axId val="356233472"/>
        <c:scaling>
          <c:orientation val="minMax"/>
          <c:max val="7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Pressure</a:t>
                </a:r>
                <a:r>
                  <a:rPr lang="en-GB" baseline="0"/>
                  <a:t> difference in length, Pa/m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234648"/>
        <c:crosses val="autoZero"/>
        <c:crossBetween val="midCat"/>
        <c:min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1317</xdr:col>
      <xdr:colOff>523874</xdr:colOff>
      <xdr:row>23</xdr:row>
      <xdr:rowOff>45810</xdr:rowOff>
    </xdr:from>
    <xdr:to>
      <xdr:col>1327</xdr:col>
      <xdr:colOff>836838</xdr:colOff>
      <xdr:row>54</xdr:row>
      <xdr:rowOff>128814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1317</xdr:col>
      <xdr:colOff>523874</xdr:colOff>
      <xdr:row>23</xdr:row>
      <xdr:rowOff>45810</xdr:rowOff>
    </xdr:from>
    <xdr:to>
      <xdr:col>1327</xdr:col>
      <xdr:colOff>836838</xdr:colOff>
      <xdr:row>54</xdr:row>
      <xdr:rowOff>128814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323849</xdr:colOff>
      <xdr:row>2</xdr:row>
      <xdr:rowOff>89647</xdr:rowOff>
    </xdr:from>
    <xdr:to>
      <xdr:col>21</xdr:col>
      <xdr:colOff>336177</xdr:colOff>
      <xdr:row>25</xdr:row>
      <xdr:rowOff>145677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209549</xdr:colOff>
      <xdr:row>5</xdr:row>
      <xdr:rowOff>85724</xdr:rowOff>
    </xdr:from>
    <xdr:to>
      <xdr:col>19</xdr:col>
      <xdr:colOff>333374</xdr:colOff>
      <xdr:row>22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OE2693"/>
  <sheetViews>
    <sheetView topLeftCell="AIN1" zoomScale="63" zoomScaleNormal="63" workbookViewId="0">
      <selection activeCell="E3" sqref="E3:AJH3"/>
    </sheetView>
  </sheetViews>
  <sheetFormatPr baseColWidth="10" defaultColWidth="11.5703125" defaultRowHeight="15" x14ac:dyDescent="0.25"/>
  <cols>
    <col min="1" max="1" width="11.28515625" customWidth="1"/>
    <col min="2" max="2" width="14.5703125" bestFit="1" customWidth="1"/>
    <col min="3" max="3" width="14.28515625" bestFit="1" customWidth="1"/>
    <col min="4" max="4" width="13.28515625" bestFit="1" customWidth="1"/>
    <col min="5" max="8" width="12.140625" bestFit="1" customWidth="1"/>
    <col min="9" max="9" width="12" bestFit="1" customWidth="1"/>
    <col min="53" max="77" width="11.42578125" style="2"/>
    <col min="121" max="145" width="11.42578125" style="2"/>
    <col min="189" max="213" width="11.42578125" style="2"/>
    <col min="247" max="278" width="11.42578125" style="2"/>
    <col min="319" max="343" width="11.42578125" style="2"/>
    <col min="384" max="408" width="11.42578125" style="2"/>
    <col min="409" max="411" width="12" bestFit="1" customWidth="1"/>
    <col min="412" max="412" width="11.5703125" bestFit="1" customWidth="1"/>
    <col min="413" max="419" width="12" bestFit="1" customWidth="1"/>
    <col min="420" max="420" width="11.5703125" bestFit="1" customWidth="1"/>
    <col min="421" max="421" width="12" bestFit="1" customWidth="1"/>
    <col min="422" max="422" width="11.5703125" bestFit="1" customWidth="1"/>
    <col min="423" max="427" width="12" bestFit="1" customWidth="1"/>
    <col min="428" max="428" width="11.5703125" bestFit="1" customWidth="1"/>
    <col min="429" max="429" width="12" bestFit="1" customWidth="1"/>
    <col min="430" max="431" width="11.5703125" bestFit="1" customWidth="1"/>
    <col min="432" max="443" width="12" bestFit="1" customWidth="1"/>
    <col min="444" max="444" width="11.5703125" bestFit="1" customWidth="1"/>
    <col min="445" max="447" width="12" bestFit="1" customWidth="1"/>
    <col min="448" max="448" width="11.5703125" bestFit="1" customWidth="1"/>
    <col min="449" max="451" width="12" bestFit="1" customWidth="1"/>
    <col min="452" max="476" width="12" style="2" customWidth="1"/>
    <col min="477" max="477" width="11.5703125" bestFit="1" customWidth="1"/>
    <col min="478" max="494" width="12" bestFit="1" customWidth="1"/>
    <col min="495" max="495" width="11.5703125" bestFit="1" customWidth="1"/>
    <col min="496" max="499" width="12" bestFit="1" customWidth="1"/>
    <col min="500" max="500" width="11.5703125" bestFit="1" customWidth="1"/>
    <col min="501" max="505" width="12" bestFit="1" customWidth="1"/>
    <col min="506" max="506" width="11.5703125" bestFit="1" customWidth="1"/>
    <col min="507" max="508" width="12" bestFit="1" customWidth="1"/>
    <col min="509" max="509" width="11.5703125" bestFit="1" customWidth="1"/>
    <col min="510" max="516" width="12" bestFit="1" customWidth="1"/>
    <col min="517" max="541" width="12" style="2" customWidth="1"/>
    <col min="585" max="609" width="11.42578125" style="2"/>
    <col min="653" max="674" width="11.42578125" style="2"/>
    <col min="718" max="742" width="11.42578125" style="2"/>
    <col min="743" max="785" width="14.85546875" bestFit="1" customWidth="1"/>
    <col min="786" max="810" width="14.85546875" style="2" bestFit="1" customWidth="1"/>
    <col min="811" max="852" width="11.5703125" bestFit="1" customWidth="1"/>
    <col min="853" max="853" width="14" bestFit="1" customWidth="1"/>
    <col min="854" max="857" width="14" style="2" bestFit="1" customWidth="1"/>
    <col min="858" max="858" width="12.85546875" style="2" bestFit="1" customWidth="1"/>
    <col min="859" max="859" width="11.7109375" style="2" bestFit="1" customWidth="1"/>
    <col min="860" max="860" width="12.85546875" style="2" bestFit="1" customWidth="1"/>
    <col min="861" max="878" width="14" style="2" bestFit="1" customWidth="1"/>
    <col min="879" max="881" width="14" bestFit="1" customWidth="1"/>
    <col min="882" max="882" width="12.42578125" bestFit="1" customWidth="1"/>
    <col min="883" max="889" width="14" bestFit="1" customWidth="1"/>
    <col min="890" max="890" width="12.85546875" bestFit="1" customWidth="1"/>
    <col min="891" max="909" width="14" bestFit="1" customWidth="1"/>
    <col min="910" max="910" width="12.85546875" bestFit="1" customWidth="1"/>
    <col min="911" max="913" width="14" bestFit="1" customWidth="1"/>
    <col min="914" max="914" width="12.85546875" bestFit="1" customWidth="1"/>
    <col min="915" max="916" width="14" bestFit="1" customWidth="1"/>
    <col min="917" max="917" width="12.85546875" bestFit="1" customWidth="1"/>
    <col min="918" max="925" width="14" bestFit="1" customWidth="1"/>
    <col min="926" max="926" width="12.85546875" bestFit="1" customWidth="1"/>
    <col min="927" max="927" width="12.42578125" bestFit="1" customWidth="1"/>
    <col min="928" max="928" width="12.85546875" bestFit="1" customWidth="1"/>
    <col min="929" max="946" width="14" bestFit="1" customWidth="1"/>
    <col min="947" max="948" width="12.85546875" bestFit="1" customWidth="1"/>
    <col min="949" max="955" width="14" bestFit="1" customWidth="1"/>
    <col min="956" max="956" width="12.85546875" bestFit="1" customWidth="1"/>
    <col min="957" max="957" width="14" bestFit="1" customWidth="1"/>
    <col min="958" max="958" width="12.85546875" bestFit="1" customWidth="1"/>
    <col min="959" max="980" width="14" bestFit="1" customWidth="1"/>
    <col min="981" max="981" width="12.85546875" bestFit="1" customWidth="1"/>
    <col min="982" max="984" width="14" bestFit="1" customWidth="1"/>
    <col min="985" max="985" width="11.7109375" bestFit="1" customWidth="1"/>
    <col min="986" max="987" width="14" bestFit="1" customWidth="1"/>
    <col min="988" max="988" width="12.85546875" bestFit="1" customWidth="1"/>
    <col min="989" max="999" width="14" bestFit="1" customWidth="1"/>
    <col min="1000" max="1000" width="12.85546875" bestFit="1" customWidth="1"/>
    <col min="1001" max="1005" width="14" bestFit="1" customWidth="1"/>
    <col min="1006" max="1007" width="12.85546875" bestFit="1" customWidth="1"/>
    <col min="1008" max="1018" width="14" bestFit="1" customWidth="1"/>
    <col min="1019" max="1019" width="12.85546875" bestFit="1" customWidth="1"/>
    <col min="1020" max="1031" width="14" bestFit="1" customWidth="1"/>
    <col min="1032" max="1032" width="12.85546875" bestFit="1" customWidth="1"/>
    <col min="1033" max="1036" width="14" bestFit="1" customWidth="1"/>
    <col min="1037" max="1037" width="12.85546875" bestFit="1" customWidth="1"/>
    <col min="1038" max="1042" width="14" bestFit="1" customWidth="1"/>
    <col min="1043" max="1043" width="12.85546875" bestFit="1" customWidth="1"/>
    <col min="1044" max="1053" width="14" bestFit="1" customWidth="1"/>
    <col min="1054" max="1054" width="12.85546875" bestFit="1" customWidth="1"/>
    <col min="1055" max="1065" width="14" bestFit="1" customWidth="1"/>
    <col min="1066" max="1066" width="11.7109375" bestFit="1" customWidth="1"/>
    <col min="1067" max="1071" width="14" bestFit="1" customWidth="1"/>
  </cols>
  <sheetData>
    <row r="1" spans="1:1071" x14ac:dyDescent="0.25">
      <c r="A1" s="9">
        <v>1</v>
      </c>
      <c r="B1" s="10">
        <v>2</v>
      </c>
      <c r="C1" s="10">
        <v>3</v>
      </c>
      <c r="D1" s="10">
        <v>4</v>
      </c>
      <c r="E1" s="10">
        <v>5</v>
      </c>
      <c r="F1" s="10">
        <v>6</v>
      </c>
      <c r="G1" s="10">
        <v>7</v>
      </c>
      <c r="H1" s="10">
        <v>8</v>
      </c>
      <c r="I1" s="206">
        <v>9</v>
      </c>
      <c r="J1" s="9">
        <v>1</v>
      </c>
      <c r="K1" s="10">
        <v>2</v>
      </c>
      <c r="L1" s="10">
        <v>3</v>
      </c>
      <c r="M1" s="10">
        <v>4</v>
      </c>
      <c r="N1" s="10">
        <v>5</v>
      </c>
      <c r="O1" s="10">
        <v>6</v>
      </c>
      <c r="P1" s="10">
        <v>7</v>
      </c>
      <c r="Q1" s="10">
        <v>8</v>
      </c>
      <c r="R1" s="10">
        <v>9</v>
      </c>
      <c r="S1" s="10">
        <v>10</v>
      </c>
      <c r="T1" s="10">
        <v>11</v>
      </c>
      <c r="U1" s="10">
        <v>12</v>
      </c>
      <c r="V1" s="10">
        <v>13</v>
      </c>
      <c r="W1" s="10">
        <v>14</v>
      </c>
      <c r="X1" s="10">
        <v>15</v>
      </c>
      <c r="Y1" s="10">
        <v>16</v>
      </c>
      <c r="Z1" s="10">
        <v>17</v>
      </c>
      <c r="AA1" s="10">
        <v>18</v>
      </c>
      <c r="AB1" s="10">
        <v>19</v>
      </c>
      <c r="AC1" s="10">
        <v>20</v>
      </c>
      <c r="AD1" s="10">
        <v>21</v>
      </c>
      <c r="AE1" s="10">
        <v>22</v>
      </c>
      <c r="AF1" s="10">
        <v>23</v>
      </c>
      <c r="AG1" s="10">
        <v>24</v>
      </c>
      <c r="AH1" s="10">
        <v>25</v>
      </c>
      <c r="AI1" s="10">
        <v>26</v>
      </c>
      <c r="AJ1" s="10">
        <v>27</v>
      </c>
      <c r="AK1" s="10">
        <v>28</v>
      </c>
      <c r="AL1" s="10">
        <v>29</v>
      </c>
      <c r="AM1" s="10">
        <v>30</v>
      </c>
      <c r="AN1" s="10">
        <v>31</v>
      </c>
      <c r="AO1" s="10">
        <v>32</v>
      </c>
      <c r="AP1" s="10">
        <v>33</v>
      </c>
      <c r="AQ1" s="10">
        <v>34</v>
      </c>
      <c r="AR1" s="10">
        <v>35</v>
      </c>
      <c r="AS1" s="10">
        <v>36</v>
      </c>
      <c r="AT1" s="10">
        <v>37</v>
      </c>
      <c r="AU1" s="10">
        <v>38</v>
      </c>
      <c r="AV1" s="10">
        <v>39</v>
      </c>
      <c r="AW1" s="10">
        <v>40</v>
      </c>
      <c r="AX1" s="10">
        <v>41</v>
      </c>
      <c r="AY1" s="10">
        <v>42</v>
      </c>
      <c r="AZ1" s="10">
        <v>43</v>
      </c>
      <c r="BA1" s="10">
        <v>44</v>
      </c>
      <c r="BB1" s="10">
        <v>45</v>
      </c>
      <c r="BC1" s="10">
        <v>46</v>
      </c>
      <c r="BD1" s="10">
        <v>47</v>
      </c>
      <c r="BE1" s="10">
        <v>48</v>
      </c>
      <c r="BF1" s="10">
        <v>49</v>
      </c>
      <c r="BG1" s="10">
        <v>50</v>
      </c>
      <c r="BH1" s="10">
        <v>51</v>
      </c>
      <c r="BI1" s="10">
        <v>52</v>
      </c>
      <c r="BJ1" s="10">
        <v>53</v>
      </c>
      <c r="BK1" s="10">
        <v>54</v>
      </c>
      <c r="BL1" s="10">
        <v>55</v>
      </c>
      <c r="BM1" s="10">
        <v>56</v>
      </c>
      <c r="BN1" s="10">
        <v>57</v>
      </c>
      <c r="BO1" s="10">
        <v>58</v>
      </c>
      <c r="BP1" s="10">
        <v>59</v>
      </c>
      <c r="BQ1" s="10">
        <v>60</v>
      </c>
      <c r="BR1" s="10">
        <v>61</v>
      </c>
      <c r="BS1" s="10">
        <v>62</v>
      </c>
      <c r="BT1" s="10">
        <v>63</v>
      </c>
      <c r="BU1" s="10">
        <v>64</v>
      </c>
      <c r="BV1" s="10">
        <v>65</v>
      </c>
      <c r="BW1" s="10">
        <v>66</v>
      </c>
      <c r="BX1" s="10">
        <v>67</v>
      </c>
      <c r="BY1" s="10">
        <v>68</v>
      </c>
      <c r="BZ1" s="9">
        <v>1</v>
      </c>
      <c r="CA1" s="10">
        <v>2</v>
      </c>
      <c r="CB1" s="10">
        <v>3</v>
      </c>
      <c r="CC1" s="10">
        <v>4</v>
      </c>
      <c r="CD1" s="10">
        <v>5</v>
      </c>
      <c r="CE1" s="10">
        <v>6</v>
      </c>
      <c r="CF1" s="10">
        <v>7</v>
      </c>
      <c r="CG1" s="10">
        <v>8</v>
      </c>
      <c r="CH1" s="10">
        <v>9</v>
      </c>
      <c r="CI1" s="10">
        <v>10</v>
      </c>
      <c r="CJ1" s="10">
        <v>11</v>
      </c>
      <c r="CK1" s="10">
        <v>12</v>
      </c>
      <c r="CL1" s="10">
        <v>13</v>
      </c>
      <c r="CM1" s="10">
        <v>14</v>
      </c>
      <c r="CN1" s="10">
        <v>15</v>
      </c>
      <c r="CO1" s="10">
        <v>16</v>
      </c>
      <c r="CP1" s="10">
        <v>17</v>
      </c>
      <c r="CQ1" s="10">
        <v>18</v>
      </c>
      <c r="CR1" s="10">
        <v>19</v>
      </c>
      <c r="CS1" s="10">
        <v>20</v>
      </c>
      <c r="CT1" s="10">
        <v>21</v>
      </c>
      <c r="CU1" s="10">
        <v>22</v>
      </c>
      <c r="CV1" s="10">
        <v>23</v>
      </c>
      <c r="CW1" s="10">
        <v>24</v>
      </c>
      <c r="CX1" s="10">
        <v>25</v>
      </c>
      <c r="CY1" s="10">
        <v>26</v>
      </c>
      <c r="CZ1" s="10">
        <v>27</v>
      </c>
      <c r="DA1" s="10">
        <v>28</v>
      </c>
      <c r="DB1" s="10">
        <v>29</v>
      </c>
      <c r="DC1" s="10">
        <v>30</v>
      </c>
      <c r="DD1" s="10">
        <v>31</v>
      </c>
      <c r="DE1" s="10">
        <v>32</v>
      </c>
      <c r="DF1" s="10">
        <v>33</v>
      </c>
      <c r="DG1" s="10">
        <v>34</v>
      </c>
      <c r="DH1" s="10">
        <v>35</v>
      </c>
      <c r="DI1" s="10">
        <v>36</v>
      </c>
      <c r="DJ1" s="10">
        <v>37</v>
      </c>
      <c r="DK1" s="10">
        <v>38</v>
      </c>
      <c r="DL1" s="10">
        <v>39</v>
      </c>
      <c r="DM1" s="10">
        <v>40</v>
      </c>
      <c r="DN1" s="10">
        <v>41</v>
      </c>
      <c r="DO1" s="10">
        <v>42</v>
      </c>
      <c r="DP1" s="10">
        <v>43</v>
      </c>
      <c r="DQ1" s="10">
        <v>44</v>
      </c>
      <c r="DR1" s="10">
        <v>45</v>
      </c>
      <c r="DS1" s="10">
        <v>46</v>
      </c>
      <c r="DT1" s="10">
        <v>47</v>
      </c>
      <c r="DU1" s="10">
        <v>48</v>
      </c>
      <c r="DV1" s="10">
        <v>49</v>
      </c>
      <c r="DW1" s="10">
        <v>50</v>
      </c>
      <c r="DX1" s="10">
        <v>51</v>
      </c>
      <c r="DY1" s="10">
        <v>52</v>
      </c>
      <c r="DZ1" s="10">
        <v>53</v>
      </c>
      <c r="EA1" s="10">
        <v>54</v>
      </c>
      <c r="EB1" s="10">
        <v>55</v>
      </c>
      <c r="EC1" s="10">
        <v>56</v>
      </c>
      <c r="ED1" s="10">
        <v>57</v>
      </c>
      <c r="EE1" s="10">
        <v>58</v>
      </c>
      <c r="EF1" s="10">
        <v>59</v>
      </c>
      <c r="EG1" s="10">
        <v>60</v>
      </c>
      <c r="EH1" s="10">
        <v>61</v>
      </c>
      <c r="EI1" s="10">
        <v>62</v>
      </c>
      <c r="EJ1" s="10">
        <v>63</v>
      </c>
      <c r="EK1" s="10">
        <v>64</v>
      </c>
      <c r="EL1" s="10">
        <v>65</v>
      </c>
      <c r="EM1" s="10">
        <v>66</v>
      </c>
      <c r="EN1" s="10">
        <v>67</v>
      </c>
      <c r="EO1" s="10">
        <v>68</v>
      </c>
      <c r="EP1" s="9">
        <v>1</v>
      </c>
      <c r="EQ1" s="10">
        <v>2</v>
      </c>
      <c r="ER1" s="10">
        <v>3</v>
      </c>
      <c r="ES1" s="10">
        <v>4</v>
      </c>
      <c r="ET1" s="10">
        <v>5</v>
      </c>
      <c r="EU1" s="10">
        <v>6</v>
      </c>
      <c r="EV1" s="10">
        <v>7</v>
      </c>
      <c r="EW1" s="10">
        <v>8</v>
      </c>
      <c r="EX1" s="10">
        <v>9</v>
      </c>
      <c r="EY1" s="10">
        <v>10</v>
      </c>
      <c r="EZ1" s="10">
        <v>11</v>
      </c>
      <c r="FA1" s="10">
        <v>12</v>
      </c>
      <c r="FB1" s="10">
        <v>13</v>
      </c>
      <c r="FC1" s="10">
        <v>14</v>
      </c>
      <c r="FD1" s="10">
        <v>15</v>
      </c>
      <c r="FE1" s="10">
        <v>16</v>
      </c>
      <c r="FF1" s="10">
        <v>17</v>
      </c>
      <c r="FG1" s="10">
        <v>18</v>
      </c>
      <c r="FH1" s="10">
        <v>19</v>
      </c>
      <c r="FI1" s="10">
        <v>20</v>
      </c>
      <c r="FJ1" s="10">
        <v>21</v>
      </c>
      <c r="FK1" s="10">
        <v>22</v>
      </c>
      <c r="FL1" s="10">
        <v>23</v>
      </c>
      <c r="FM1" s="10">
        <v>24</v>
      </c>
      <c r="FN1" s="10">
        <v>25</v>
      </c>
      <c r="FO1" s="10">
        <v>26</v>
      </c>
      <c r="FP1" s="10">
        <v>27</v>
      </c>
      <c r="FQ1" s="10">
        <v>28</v>
      </c>
      <c r="FR1" s="10">
        <v>29</v>
      </c>
      <c r="FS1" s="10">
        <v>30</v>
      </c>
      <c r="FT1" s="10">
        <v>31</v>
      </c>
      <c r="FU1" s="10">
        <v>32</v>
      </c>
      <c r="FV1" s="10">
        <v>33</v>
      </c>
      <c r="FW1" s="10">
        <v>34</v>
      </c>
      <c r="FX1" s="10">
        <v>35</v>
      </c>
      <c r="FY1" s="10">
        <v>36</v>
      </c>
      <c r="FZ1" s="10">
        <v>37</v>
      </c>
      <c r="GA1" s="10">
        <v>38</v>
      </c>
      <c r="GB1" s="10">
        <v>39</v>
      </c>
      <c r="GC1" s="10">
        <v>40</v>
      </c>
      <c r="GD1" s="10">
        <v>41</v>
      </c>
      <c r="GE1" s="10">
        <v>42</v>
      </c>
      <c r="GF1" s="10">
        <v>43</v>
      </c>
      <c r="GG1" s="10">
        <v>44</v>
      </c>
      <c r="GH1" s="10">
        <v>45</v>
      </c>
      <c r="GI1" s="10">
        <v>46</v>
      </c>
      <c r="GJ1" s="10">
        <v>47</v>
      </c>
      <c r="GK1" s="10">
        <v>48</v>
      </c>
      <c r="GL1" s="10">
        <v>49</v>
      </c>
      <c r="GM1" s="10">
        <v>50</v>
      </c>
      <c r="GN1" s="10">
        <v>51</v>
      </c>
      <c r="GO1" s="10">
        <v>52</v>
      </c>
      <c r="GP1" s="10">
        <v>53</v>
      </c>
      <c r="GQ1" s="10">
        <v>54</v>
      </c>
      <c r="GR1" s="10">
        <v>55</v>
      </c>
      <c r="GS1" s="10">
        <v>56</v>
      </c>
      <c r="GT1" s="10">
        <v>57</v>
      </c>
      <c r="GU1" s="10">
        <v>58</v>
      </c>
      <c r="GV1" s="10">
        <v>59</v>
      </c>
      <c r="GW1" s="10">
        <v>60</v>
      </c>
      <c r="GX1" s="10">
        <v>61</v>
      </c>
      <c r="GY1" s="10">
        <v>62</v>
      </c>
      <c r="GZ1" s="10">
        <v>63</v>
      </c>
      <c r="HA1" s="10">
        <v>64</v>
      </c>
      <c r="HB1" s="10">
        <v>65</v>
      </c>
      <c r="HC1" s="10">
        <v>66</v>
      </c>
      <c r="HD1" s="10">
        <v>67</v>
      </c>
      <c r="HE1" s="10">
        <v>68</v>
      </c>
      <c r="HF1" s="9">
        <v>1</v>
      </c>
      <c r="HG1" s="10">
        <v>2</v>
      </c>
      <c r="HH1" s="10">
        <v>3</v>
      </c>
      <c r="HI1" s="10">
        <v>4</v>
      </c>
      <c r="HJ1" s="10">
        <v>5</v>
      </c>
      <c r="HK1" s="10">
        <v>6</v>
      </c>
      <c r="HL1" s="10">
        <v>7</v>
      </c>
      <c r="HM1" s="10">
        <v>8</v>
      </c>
      <c r="HN1" s="10">
        <v>9</v>
      </c>
      <c r="HO1" s="10">
        <v>10</v>
      </c>
      <c r="HP1" s="10">
        <v>11</v>
      </c>
      <c r="HQ1" s="10">
        <v>12</v>
      </c>
      <c r="HR1" s="10">
        <v>13</v>
      </c>
      <c r="HS1" s="10">
        <v>14</v>
      </c>
      <c r="HT1" s="10">
        <v>15</v>
      </c>
      <c r="HU1" s="10">
        <v>16</v>
      </c>
      <c r="HV1" s="10">
        <v>17</v>
      </c>
      <c r="HW1" s="10">
        <v>18</v>
      </c>
      <c r="HX1" s="10">
        <v>19</v>
      </c>
      <c r="HY1" s="10">
        <v>20</v>
      </c>
      <c r="HZ1" s="10">
        <v>21</v>
      </c>
      <c r="IA1" s="10">
        <v>22</v>
      </c>
      <c r="IB1" s="10">
        <v>23</v>
      </c>
      <c r="IC1" s="10">
        <v>24</v>
      </c>
      <c r="ID1" s="10">
        <v>25</v>
      </c>
      <c r="IE1" s="10">
        <v>26</v>
      </c>
      <c r="IF1" s="10">
        <v>27</v>
      </c>
      <c r="IG1" s="10">
        <v>28</v>
      </c>
      <c r="IH1" s="10">
        <v>29</v>
      </c>
      <c r="II1" s="10">
        <v>30</v>
      </c>
      <c r="IJ1" s="10">
        <v>31</v>
      </c>
      <c r="IK1" s="10">
        <v>32</v>
      </c>
      <c r="IL1" s="10">
        <v>33</v>
      </c>
      <c r="IM1" s="10">
        <v>34</v>
      </c>
      <c r="IN1" s="10">
        <v>35</v>
      </c>
      <c r="IO1" s="10">
        <v>36</v>
      </c>
      <c r="IP1" s="10">
        <v>37</v>
      </c>
      <c r="IQ1" s="10">
        <v>38</v>
      </c>
      <c r="IR1" s="10">
        <v>39</v>
      </c>
      <c r="IS1" s="10">
        <v>40</v>
      </c>
      <c r="IT1" s="10">
        <v>41</v>
      </c>
      <c r="IU1" s="10">
        <v>42</v>
      </c>
      <c r="IV1" s="10">
        <v>43</v>
      </c>
      <c r="IW1" s="10">
        <v>44</v>
      </c>
      <c r="IX1" s="10">
        <v>45</v>
      </c>
      <c r="IY1" s="10">
        <v>46</v>
      </c>
      <c r="IZ1" s="10">
        <v>47</v>
      </c>
      <c r="JA1" s="10">
        <v>48</v>
      </c>
      <c r="JB1" s="10">
        <v>49</v>
      </c>
      <c r="JC1" s="10">
        <v>50</v>
      </c>
      <c r="JD1" s="10">
        <v>51</v>
      </c>
      <c r="JE1" s="10">
        <v>52</v>
      </c>
      <c r="JF1" s="10">
        <v>53</v>
      </c>
      <c r="JG1" s="10">
        <v>54</v>
      </c>
      <c r="JH1" s="10">
        <v>55</v>
      </c>
      <c r="JI1" s="10">
        <v>56</v>
      </c>
      <c r="JJ1" s="10">
        <v>57</v>
      </c>
      <c r="JK1" s="10">
        <v>58</v>
      </c>
      <c r="JL1" s="10">
        <v>59</v>
      </c>
      <c r="JM1" s="10">
        <v>60</v>
      </c>
      <c r="JN1" s="10">
        <v>61</v>
      </c>
      <c r="JO1" s="10">
        <v>62</v>
      </c>
      <c r="JP1" s="10">
        <v>63</v>
      </c>
      <c r="JQ1" s="10">
        <v>64</v>
      </c>
      <c r="JR1" s="10">
        <v>65</v>
      </c>
      <c r="JS1" s="9">
        <v>1</v>
      </c>
      <c r="JT1" s="10">
        <v>2</v>
      </c>
      <c r="JU1" s="10">
        <v>3</v>
      </c>
      <c r="JV1" s="10">
        <v>4</v>
      </c>
      <c r="JW1" s="10">
        <v>5</v>
      </c>
      <c r="JX1" s="10">
        <v>6</v>
      </c>
      <c r="JY1" s="10">
        <v>7</v>
      </c>
      <c r="JZ1" s="10">
        <v>8</v>
      </c>
      <c r="KA1" s="10">
        <v>9</v>
      </c>
      <c r="KB1" s="10">
        <v>10</v>
      </c>
      <c r="KC1" s="10">
        <v>11</v>
      </c>
      <c r="KD1" s="10">
        <v>12</v>
      </c>
      <c r="KE1" s="10">
        <v>13</v>
      </c>
      <c r="KF1" s="10">
        <v>14</v>
      </c>
      <c r="KG1" s="10">
        <v>15</v>
      </c>
      <c r="KH1" s="10">
        <v>16</v>
      </c>
      <c r="KI1" s="10">
        <v>17</v>
      </c>
      <c r="KJ1" s="10">
        <v>18</v>
      </c>
      <c r="KK1" s="10">
        <v>19</v>
      </c>
      <c r="KL1" s="10">
        <v>20</v>
      </c>
      <c r="KM1" s="10">
        <v>21</v>
      </c>
      <c r="KN1" s="10">
        <v>22</v>
      </c>
      <c r="KO1" s="10">
        <v>23</v>
      </c>
      <c r="KP1" s="10">
        <v>24</v>
      </c>
      <c r="KQ1" s="10">
        <v>25</v>
      </c>
      <c r="KR1" s="10">
        <v>26</v>
      </c>
      <c r="KS1" s="10">
        <v>27</v>
      </c>
      <c r="KT1" s="10">
        <v>28</v>
      </c>
      <c r="KU1" s="10">
        <v>29</v>
      </c>
      <c r="KV1" s="10">
        <v>30</v>
      </c>
      <c r="KW1" s="10">
        <v>31</v>
      </c>
      <c r="KX1" s="10">
        <v>32</v>
      </c>
      <c r="KY1" s="10">
        <v>33</v>
      </c>
      <c r="KZ1" s="10">
        <v>34</v>
      </c>
      <c r="LA1" s="10">
        <v>35</v>
      </c>
      <c r="LB1" s="10">
        <v>36</v>
      </c>
      <c r="LC1" s="10">
        <v>37</v>
      </c>
      <c r="LD1" s="10">
        <v>38</v>
      </c>
      <c r="LE1" s="10">
        <v>39</v>
      </c>
      <c r="LF1" s="10">
        <v>40</v>
      </c>
      <c r="LG1" s="10">
        <v>41</v>
      </c>
      <c r="LH1" s="10">
        <v>42</v>
      </c>
      <c r="LI1" s="10">
        <v>43</v>
      </c>
      <c r="LJ1" s="10">
        <v>44</v>
      </c>
      <c r="LK1" s="10">
        <v>45</v>
      </c>
      <c r="LL1" s="10">
        <v>46</v>
      </c>
      <c r="LM1" s="10">
        <v>47</v>
      </c>
      <c r="LN1" s="10">
        <v>48</v>
      </c>
      <c r="LO1" s="10">
        <v>49</v>
      </c>
      <c r="LP1" s="10">
        <v>50</v>
      </c>
      <c r="LQ1" s="10">
        <v>51</v>
      </c>
      <c r="LR1" s="10">
        <v>52</v>
      </c>
      <c r="LS1" s="10">
        <v>53</v>
      </c>
      <c r="LT1" s="10">
        <v>54</v>
      </c>
      <c r="LU1" s="10">
        <v>55</v>
      </c>
      <c r="LV1" s="10">
        <v>56</v>
      </c>
      <c r="LW1" s="10">
        <v>57</v>
      </c>
      <c r="LX1" s="10">
        <v>58</v>
      </c>
      <c r="LY1" s="10">
        <v>59</v>
      </c>
      <c r="LZ1" s="10">
        <v>60</v>
      </c>
      <c r="MA1" s="10">
        <v>61</v>
      </c>
      <c r="MB1" s="10">
        <v>62</v>
      </c>
      <c r="MC1" s="10">
        <v>63</v>
      </c>
      <c r="MD1" s="10">
        <v>64</v>
      </c>
      <c r="ME1" s="10">
        <v>65</v>
      </c>
      <c r="MF1" s="9">
        <v>1</v>
      </c>
      <c r="MG1" s="10">
        <v>2</v>
      </c>
      <c r="MH1" s="10">
        <v>3</v>
      </c>
      <c r="MI1" s="10">
        <v>4</v>
      </c>
      <c r="MJ1" s="10">
        <v>5</v>
      </c>
      <c r="MK1" s="10">
        <v>6</v>
      </c>
      <c r="ML1" s="10">
        <v>7</v>
      </c>
      <c r="MM1" s="10">
        <v>8</v>
      </c>
      <c r="MN1" s="10">
        <v>9</v>
      </c>
      <c r="MO1" s="10">
        <v>10</v>
      </c>
      <c r="MP1" s="10">
        <v>11</v>
      </c>
      <c r="MQ1" s="10">
        <v>12</v>
      </c>
      <c r="MR1" s="10">
        <v>13</v>
      </c>
      <c r="MS1" s="10">
        <v>14</v>
      </c>
      <c r="MT1" s="10">
        <v>15</v>
      </c>
      <c r="MU1" s="10">
        <v>16</v>
      </c>
      <c r="MV1" s="10">
        <v>17</v>
      </c>
      <c r="MW1" s="10">
        <v>18</v>
      </c>
      <c r="MX1" s="10">
        <v>19</v>
      </c>
      <c r="MY1" s="10">
        <v>20</v>
      </c>
      <c r="MZ1" s="10">
        <v>21</v>
      </c>
      <c r="NA1" s="10">
        <v>22</v>
      </c>
      <c r="NB1" s="10">
        <v>23</v>
      </c>
      <c r="NC1" s="10">
        <v>24</v>
      </c>
      <c r="ND1" s="10">
        <v>25</v>
      </c>
      <c r="NE1" s="10">
        <v>26</v>
      </c>
      <c r="NF1" s="10">
        <v>27</v>
      </c>
      <c r="NG1" s="10">
        <v>28</v>
      </c>
      <c r="NH1" s="10">
        <v>29</v>
      </c>
      <c r="NI1" s="10">
        <v>30</v>
      </c>
      <c r="NJ1" s="10">
        <v>31</v>
      </c>
      <c r="NK1" s="10">
        <v>32</v>
      </c>
      <c r="NL1" s="10">
        <v>33</v>
      </c>
      <c r="NM1" s="10">
        <v>34</v>
      </c>
      <c r="NN1" s="10">
        <v>35</v>
      </c>
      <c r="NO1" s="10">
        <v>36</v>
      </c>
      <c r="NP1" s="10">
        <v>37</v>
      </c>
      <c r="NQ1" s="10">
        <v>38</v>
      </c>
      <c r="NR1" s="10">
        <v>39</v>
      </c>
      <c r="NS1" s="10">
        <v>40</v>
      </c>
      <c r="NT1" s="10">
        <v>41</v>
      </c>
      <c r="NU1" s="10">
        <v>42</v>
      </c>
      <c r="NV1" s="10">
        <v>43</v>
      </c>
      <c r="NW1" s="10">
        <v>44</v>
      </c>
      <c r="NX1" s="10">
        <v>45</v>
      </c>
      <c r="NY1" s="10">
        <v>46</v>
      </c>
      <c r="NZ1" s="10">
        <v>47</v>
      </c>
      <c r="OA1" s="10">
        <v>48</v>
      </c>
      <c r="OB1" s="10">
        <v>49</v>
      </c>
      <c r="OC1" s="10">
        <v>50</v>
      </c>
      <c r="OD1" s="10">
        <v>51</v>
      </c>
      <c r="OE1" s="10">
        <v>52</v>
      </c>
      <c r="OF1" s="10">
        <v>53</v>
      </c>
      <c r="OG1" s="10">
        <v>54</v>
      </c>
      <c r="OH1" s="10">
        <v>55</v>
      </c>
      <c r="OI1" s="10">
        <v>56</v>
      </c>
      <c r="OJ1" s="10">
        <v>57</v>
      </c>
      <c r="OK1" s="10">
        <v>58</v>
      </c>
      <c r="OL1" s="10">
        <v>59</v>
      </c>
      <c r="OM1" s="10">
        <v>60</v>
      </c>
      <c r="ON1" s="10">
        <v>61</v>
      </c>
      <c r="OO1" s="10">
        <v>62</v>
      </c>
      <c r="OP1" s="10">
        <v>63</v>
      </c>
      <c r="OQ1" s="10">
        <v>64</v>
      </c>
      <c r="OR1" s="10">
        <v>65</v>
      </c>
      <c r="OS1" s="10">
        <v>1</v>
      </c>
      <c r="OT1" s="10">
        <v>2</v>
      </c>
      <c r="OU1" s="10">
        <v>3</v>
      </c>
      <c r="OV1" s="10">
        <v>4</v>
      </c>
      <c r="OW1" s="10">
        <v>5</v>
      </c>
      <c r="OX1" s="10">
        <v>6</v>
      </c>
      <c r="OY1" s="10">
        <v>7</v>
      </c>
      <c r="OZ1" s="10">
        <v>8</v>
      </c>
      <c r="PA1" s="10">
        <v>9</v>
      </c>
      <c r="PB1" s="10">
        <v>10</v>
      </c>
      <c r="PC1" s="10">
        <v>11</v>
      </c>
      <c r="PD1" s="10">
        <v>12</v>
      </c>
      <c r="PE1" s="10">
        <v>13</v>
      </c>
      <c r="PF1" s="10">
        <v>14</v>
      </c>
      <c r="PG1" s="10">
        <v>15</v>
      </c>
      <c r="PH1" s="10">
        <v>16</v>
      </c>
      <c r="PI1" s="10">
        <v>17</v>
      </c>
      <c r="PJ1" s="10">
        <v>18</v>
      </c>
      <c r="PK1" s="10">
        <v>19</v>
      </c>
      <c r="PL1" s="10">
        <v>20</v>
      </c>
      <c r="PM1" s="10">
        <v>21</v>
      </c>
      <c r="PN1" s="10">
        <v>22</v>
      </c>
      <c r="PO1" s="10">
        <v>23</v>
      </c>
      <c r="PP1" s="10">
        <v>24</v>
      </c>
      <c r="PQ1" s="10">
        <v>25</v>
      </c>
      <c r="PR1" s="10">
        <v>26</v>
      </c>
      <c r="PS1" s="10">
        <v>27</v>
      </c>
      <c r="PT1" s="10">
        <v>28</v>
      </c>
      <c r="PU1" s="10">
        <v>29</v>
      </c>
      <c r="PV1" s="10">
        <v>30</v>
      </c>
      <c r="PW1" s="10">
        <v>31</v>
      </c>
      <c r="PX1" s="10">
        <v>32</v>
      </c>
      <c r="PY1" s="10">
        <v>33</v>
      </c>
      <c r="PZ1" s="10">
        <v>34</v>
      </c>
      <c r="QA1" s="10">
        <v>35</v>
      </c>
      <c r="QB1" s="10">
        <v>36</v>
      </c>
      <c r="QC1" s="10">
        <v>37</v>
      </c>
      <c r="QD1" s="10">
        <v>38</v>
      </c>
      <c r="QE1" s="10">
        <v>39</v>
      </c>
      <c r="QF1" s="10">
        <v>40</v>
      </c>
      <c r="QG1" s="10">
        <v>41</v>
      </c>
      <c r="QH1" s="10">
        <v>42</v>
      </c>
      <c r="QI1" s="10">
        <v>43</v>
      </c>
      <c r="QJ1" s="10">
        <v>44</v>
      </c>
      <c r="QK1" s="10">
        <v>45</v>
      </c>
      <c r="QL1" s="10">
        <v>46</v>
      </c>
      <c r="QM1" s="10">
        <v>47</v>
      </c>
      <c r="QN1" s="10">
        <v>48</v>
      </c>
      <c r="QO1" s="10">
        <v>49</v>
      </c>
      <c r="QP1" s="10">
        <v>50</v>
      </c>
      <c r="QQ1" s="10">
        <v>51</v>
      </c>
      <c r="QR1" s="10">
        <v>52</v>
      </c>
      <c r="QS1" s="10">
        <v>53</v>
      </c>
      <c r="QT1" s="10">
        <v>54</v>
      </c>
      <c r="QU1" s="10">
        <v>55</v>
      </c>
      <c r="QV1" s="10">
        <v>56</v>
      </c>
      <c r="QW1" s="10">
        <v>57</v>
      </c>
      <c r="QX1" s="10">
        <v>58</v>
      </c>
      <c r="QY1" s="10">
        <v>59</v>
      </c>
      <c r="QZ1" s="10">
        <v>60</v>
      </c>
      <c r="RA1" s="10">
        <v>61</v>
      </c>
      <c r="RB1" s="10">
        <v>62</v>
      </c>
      <c r="RC1" s="10">
        <v>63</v>
      </c>
      <c r="RD1" s="10">
        <v>64</v>
      </c>
      <c r="RE1" s="10">
        <v>65</v>
      </c>
      <c r="RF1" s="10">
        <v>66</v>
      </c>
      <c r="RG1" s="10">
        <v>67</v>
      </c>
      <c r="RH1" s="10">
        <v>68</v>
      </c>
      <c r="RI1" s="9">
        <v>1</v>
      </c>
      <c r="RJ1" s="10">
        <v>2</v>
      </c>
      <c r="RK1" s="10">
        <v>3</v>
      </c>
      <c r="RL1" s="10">
        <v>4</v>
      </c>
      <c r="RM1" s="10">
        <v>5</v>
      </c>
      <c r="RN1" s="10">
        <v>6</v>
      </c>
      <c r="RO1" s="10">
        <v>7</v>
      </c>
      <c r="RP1" s="10">
        <v>8</v>
      </c>
      <c r="RQ1" s="10">
        <v>9</v>
      </c>
      <c r="RR1" s="10">
        <v>10</v>
      </c>
      <c r="RS1" s="10">
        <v>11</v>
      </c>
      <c r="RT1" s="10">
        <v>12</v>
      </c>
      <c r="RU1" s="10">
        <v>13</v>
      </c>
      <c r="RV1" s="10">
        <v>14</v>
      </c>
      <c r="RW1" s="10">
        <v>15</v>
      </c>
      <c r="RX1" s="10">
        <v>16</v>
      </c>
      <c r="RY1" s="10">
        <v>17</v>
      </c>
      <c r="RZ1" s="10">
        <v>18</v>
      </c>
      <c r="SA1" s="10">
        <v>19</v>
      </c>
      <c r="SB1" s="10">
        <v>20</v>
      </c>
      <c r="SC1" s="10">
        <v>21</v>
      </c>
      <c r="SD1" s="10">
        <v>22</v>
      </c>
      <c r="SE1" s="10">
        <v>23</v>
      </c>
      <c r="SF1" s="10">
        <v>24</v>
      </c>
      <c r="SG1" s="10">
        <v>25</v>
      </c>
      <c r="SH1" s="10">
        <v>26</v>
      </c>
      <c r="SI1" s="10">
        <v>27</v>
      </c>
      <c r="SJ1" s="10">
        <v>28</v>
      </c>
      <c r="SK1" s="10">
        <v>29</v>
      </c>
      <c r="SL1" s="10">
        <v>30</v>
      </c>
      <c r="SM1" s="10">
        <v>31</v>
      </c>
      <c r="SN1" s="10">
        <v>32</v>
      </c>
      <c r="SO1" s="10">
        <v>33</v>
      </c>
      <c r="SP1" s="10">
        <v>34</v>
      </c>
      <c r="SQ1" s="10">
        <v>35</v>
      </c>
      <c r="SR1" s="10">
        <v>36</v>
      </c>
      <c r="SS1" s="10">
        <v>37</v>
      </c>
      <c r="ST1" s="10">
        <v>38</v>
      </c>
      <c r="SU1" s="10">
        <v>39</v>
      </c>
      <c r="SV1" s="10">
        <v>40</v>
      </c>
      <c r="SW1" s="10">
        <v>41</v>
      </c>
      <c r="SX1" s="10">
        <v>42</v>
      </c>
      <c r="SY1" s="10">
        <v>43</v>
      </c>
      <c r="SZ1" s="10">
        <v>44</v>
      </c>
      <c r="TA1" s="10">
        <v>45</v>
      </c>
      <c r="TB1" s="10">
        <v>46</v>
      </c>
      <c r="TC1" s="10">
        <v>47</v>
      </c>
      <c r="TD1" s="10">
        <v>48</v>
      </c>
      <c r="TE1" s="10">
        <v>49</v>
      </c>
      <c r="TF1" s="10">
        <v>50</v>
      </c>
      <c r="TG1" s="10">
        <v>51</v>
      </c>
      <c r="TH1" s="10">
        <v>52</v>
      </c>
      <c r="TI1" s="10">
        <v>53</v>
      </c>
      <c r="TJ1" s="10">
        <v>54</v>
      </c>
      <c r="TK1" s="10">
        <v>55</v>
      </c>
      <c r="TL1" s="10">
        <v>56</v>
      </c>
      <c r="TM1" s="10">
        <v>57</v>
      </c>
      <c r="TN1" s="10">
        <v>58</v>
      </c>
      <c r="TO1" s="10">
        <v>59</v>
      </c>
      <c r="TP1" s="10">
        <v>60</v>
      </c>
      <c r="TQ1" s="10">
        <v>61</v>
      </c>
      <c r="TR1" s="10">
        <v>62</v>
      </c>
      <c r="TS1" s="10">
        <v>63</v>
      </c>
      <c r="TT1" s="10">
        <v>64</v>
      </c>
      <c r="TU1" s="10">
        <v>65</v>
      </c>
      <c r="TV1" s="10">
        <v>1</v>
      </c>
      <c r="TW1" s="10">
        <v>2</v>
      </c>
      <c r="TX1" s="10">
        <v>3</v>
      </c>
      <c r="TY1" s="10">
        <v>4</v>
      </c>
      <c r="TZ1" s="10">
        <v>5</v>
      </c>
      <c r="UA1" s="10">
        <v>6</v>
      </c>
      <c r="UB1" s="10">
        <v>7</v>
      </c>
      <c r="UC1" s="10">
        <v>8</v>
      </c>
      <c r="UD1" s="10">
        <v>9</v>
      </c>
      <c r="UE1" s="10">
        <v>10</v>
      </c>
      <c r="UF1" s="10">
        <v>11</v>
      </c>
      <c r="UG1" s="10">
        <v>12</v>
      </c>
      <c r="UH1" s="10">
        <v>13</v>
      </c>
      <c r="UI1" s="10">
        <v>14</v>
      </c>
      <c r="UJ1" s="10">
        <v>15</v>
      </c>
      <c r="UK1" s="10">
        <v>16</v>
      </c>
      <c r="UL1" s="10">
        <v>17</v>
      </c>
      <c r="UM1" s="10">
        <v>18</v>
      </c>
      <c r="UN1" s="10">
        <v>19</v>
      </c>
      <c r="UO1" s="10">
        <v>20</v>
      </c>
      <c r="UP1" s="10">
        <v>21</v>
      </c>
      <c r="UQ1" s="10">
        <v>22</v>
      </c>
      <c r="UR1" s="10">
        <v>23</v>
      </c>
      <c r="US1" s="10">
        <v>24</v>
      </c>
      <c r="UT1" s="10">
        <v>25</v>
      </c>
      <c r="UU1" s="10">
        <v>26</v>
      </c>
      <c r="UV1" s="10">
        <v>27</v>
      </c>
      <c r="UW1" s="10">
        <v>28</v>
      </c>
      <c r="UX1" s="10">
        <v>29</v>
      </c>
      <c r="UY1" s="10">
        <v>30</v>
      </c>
      <c r="UZ1" s="10">
        <v>31</v>
      </c>
      <c r="VA1" s="10">
        <v>32</v>
      </c>
      <c r="VB1" s="10">
        <v>33</v>
      </c>
      <c r="VC1" s="10">
        <v>34</v>
      </c>
      <c r="VD1" s="10">
        <v>35</v>
      </c>
      <c r="VE1" s="10">
        <v>36</v>
      </c>
      <c r="VF1" s="10">
        <v>37</v>
      </c>
      <c r="VG1" s="10">
        <v>38</v>
      </c>
      <c r="VH1" s="10">
        <v>39</v>
      </c>
      <c r="VI1" s="10">
        <v>40</v>
      </c>
      <c r="VJ1" s="10">
        <v>41</v>
      </c>
      <c r="VK1" s="10">
        <v>42</v>
      </c>
      <c r="VL1" s="10">
        <v>43</v>
      </c>
      <c r="VM1" s="10">
        <v>44</v>
      </c>
      <c r="VN1" s="10">
        <v>45</v>
      </c>
      <c r="VO1" s="10">
        <v>46</v>
      </c>
      <c r="VP1" s="10">
        <v>47</v>
      </c>
      <c r="VQ1" s="10">
        <v>48</v>
      </c>
      <c r="VR1" s="10">
        <v>49</v>
      </c>
      <c r="VS1" s="10">
        <v>50</v>
      </c>
      <c r="VT1" s="10">
        <v>51</v>
      </c>
      <c r="VU1" s="10">
        <v>52</v>
      </c>
      <c r="VV1" s="10">
        <v>53</v>
      </c>
      <c r="VW1" s="10">
        <v>54</v>
      </c>
      <c r="VX1" s="10">
        <v>55</v>
      </c>
      <c r="VY1" s="10">
        <v>56</v>
      </c>
      <c r="VZ1" s="10">
        <v>57</v>
      </c>
      <c r="WA1" s="10">
        <v>58</v>
      </c>
      <c r="WB1" s="10">
        <v>59</v>
      </c>
      <c r="WC1" s="10">
        <v>60</v>
      </c>
      <c r="WD1" s="10">
        <v>61</v>
      </c>
      <c r="WE1" s="10">
        <v>62</v>
      </c>
      <c r="WF1" s="10">
        <v>63</v>
      </c>
      <c r="WG1" s="10">
        <v>64</v>
      </c>
      <c r="WH1" s="10">
        <v>65</v>
      </c>
      <c r="WI1" s="10">
        <v>66</v>
      </c>
      <c r="WJ1" s="10">
        <v>67</v>
      </c>
      <c r="WK1" s="10">
        <v>68</v>
      </c>
      <c r="WL1" s="9">
        <v>1</v>
      </c>
      <c r="WM1" s="10">
        <v>2</v>
      </c>
      <c r="WN1" s="10">
        <v>3</v>
      </c>
      <c r="WO1" s="10">
        <v>4</v>
      </c>
      <c r="WP1" s="10">
        <v>5</v>
      </c>
      <c r="WQ1" s="10">
        <v>6</v>
      </c>
      <c r="WR1" s="10">
        <v>7</v>
      </c>
      <c r="WS1" s="10">
        <v>8</v>
      </c>
      <c r="WT1" s="10">
        <v>9</v>
      </c>
      <c r="WU1" s="10">
        <v>10</v>
      </c>
      <c r="WV1" s="10">
        <v>11</v>
      </c>
      <c r="WW1" s="10">
        <v>12</v>
      </c>
      <c r="WX1" s="10">
        <v>13</v>
      </c>
      <c r="WY1" s="10">
        <v>14</v>
      </c>
      <c r="WZ1" s="10">
        <v>15</v>
      </c>
      <c r="XA1" s="10">
        <v>16</v>
      </c>
      <c r="XB1" s="10">
        <v>17</v>
      </c>
      <c r="XC1" s="10">
        <v>18</v>
      </c>
      <c r="XD1" s="10">
        <v>19</v>
      </c>
      <c r="XE1" s="10">
        <v>20</v>
      </c>
      <c r="XF1" s="10">
        <v>21</v>
      </c>
      <c r="XG1" s="10">
        <v>22</v>
      </c>
      <c r="XH1" s="10">
        <v>23</v>
      </c>
      <c r="XI1" s="10">
        <v>24</v>
      </c>
      <c r="XJ1" s="10">
        <v>25</v>
      </c>
      <c r="XK1" s="10">
        <v>26</v>
      </c>
      <c r="XL1" s="10">
        <v>27</v>
      </c>
      <c r="XM1" s="10">
        <v>28</v>
      </c>
      <c r="XN1" s="10">
        <v>29</v>
      </c>
      <c r="XO1" s="10">
        <v>30</v>
      </c>
      <c r="XP1" s="10">
        <v>31</v>
      </c>
      <c r="XQ1" s="10">
        <v>32</v>
      </c>
      <c r="XR1" s="10">
        <v>33</v>
      </c>
      <c r="XS1" s="10">
        <v>34</v>
      </c>
      <c r="XT1" s="10">
        <v>35</v>
      </c>
      <c r="XU1" s="10">
        <v>36</v>
      </c>
      <c r="XV1" s="10">
        <v>37</v>
      </c>
      <c r="XW1" s="10">
        <v>38</v>
      </c>
      <c r="XX1" s="10">
        <v>39</v>
      </c>
      <c r="XY1" s="10">
        <v>40</v>
      </c>
      <c r="XZ1" s="10">
        <v>41</v>
      </c>
      <c r="YA1" s="10">
        <v>42</v>
      </c>
      <c r="YB1" s="10">
        <v>43</v>
      </c>
      <c r="YC1" s="10">
        <v>44</v>
      </c>
      <c r="YD1" s="10">
        <v>45</v>
      </c>
      <c r="YE1" s="10">
        <v>46</v>
      </c>
      <c r="YF1" s="10">
        <v>47</v>
      </c>
      <c r="YG1" s="10">
        <v>48</v>
      </c>
      <c r="YH1" s="10">
        <v>49</v>
      </c>
      <c r="YI1" s="10">
        <v>50</v>
      </c>
      <c r="YJ1" s="10">
        <v>51</v>
      </c>
      <c r="YK1" s="10">
        <v>52</v>
      </c>
      <c r="YL1" s="10">
        <v>53</v>
      </c>
      <c r="YM1" s="10">
        <v>54</v>
      </c>
      <c r="YN1" s="10">
        <v>55</v>
      </c>
      <c r="YO1" s="10">
        <v>56</v>
      </c>
      <c r="YP1" s="10">
        <v>57</v>
      </c>
      <c r="YQ1" s="10">
        <v>58</v>
      </c>
      <c r="YR1" s="10">
        <v>59</v>
      </c>
      <c r="YS1" s="10">
        <v>60</v>
      </c>
      <c r="YT1" s="10">
        <v>61</v>
      </c>
      <c r="YU1" s="10">
        <v>62</v>
      </c>
      <c r="YV1" s="10">
        <v>63</v>
      </c>
      <c r="YW1" s="10">
        <v>64</v>
      </c>
      <c r="YX1" s="10">
        <v>65</v>
      </c>
      <c r="YY1" s="9">
        <v>1</v>
      </c>
      <c r="YZ1" s="10">
        <v>2</v>
      </c>
      <c r="ZA1" s="10">
        <v>3</v>
      </c>
      <c r="ZB1" s="10">
        <v>4</v>
      </c>
      <c r="ZC1" s="10">
        <v>5</v>
      </c>
      <c r="ZD1" s="10">
        <v>6</v>
      </c>
      <c r="ZE1" s="10">
        <v>7</v>
      </c>
      <c r="ZF1" s="10">
        <v>8</v>
      </c>
      <c r="ZG1" s="10">
        <v>9</v>
      </c>
      <c r="ZH1" s="10">
        <v>10</v>
      </c>
      <c r="ZI1" s="10">
        <v>11</v>
      </c>
      <c r="ZJ1" s="10">
        <v>12</v>
      </c>
      <c r="ZK1" s="10">
        <v>13</v>
      </c>
      <c r="ZL1" s="10">
        <v>14</v>
      </c>
      <c r="ZM1" s="10">
        <v>15</v>
      </c>
      <c r="ZN1" s="10">
        <v>16</v>
      </c>
      <c r="ZO1" s="10">
        <v>17</v>
      </c>
      <c r="ZP1" s="10">
        <v>18</v>
      </c>
      <c r="ZQ1" s="10">
        <v>19</v>
      </c>
      <c r="ZR1" s="10">
        <v>20</v>
      </c>
      <c r="ZS1" s="10">
        <v>21</v>
      </c>
      <c r="ZT1" s="10">
        <v>22</v>
      </c>
      <c r="ZU1" s="10">
        <v>23</v>
      </c>
      <c r="ZV1" s="10">
        <v>24</v>
      </c>
      <c r="ZW1" s="10">
        <v>25</v>
      </c>
      <c r="ZX1" s="10">
        <v>26</v>
      </c>
      <c r="ZY1" s="10">
        <v>27</v>
      </c>
      <c r="ZZ1" s="10">
        <v>28</v>
      </c>
      <c r="AAA1" s="10">
        <v>29</v>
      </c>
      <c r="AAB1" s="10">
        <v>30</v>
      </c>
      <c r="AAC1" s="10">
        <v>31</v>
      </c>
      <c r="AAD1" s="10">
        <v>32</v>
      </c>
      <c r="AAE1" s="10">
        <v>33</v>
      </c>
      <c r="AAF1" s="10">
        <v>34</v>
      </c>
      <c r="AAG1" s="10">
        <v>35</v>
      </c>
      <c r="AAH1" s="10">
        <v>36</v>
      </c>
      <c r="AAI1" s="10">
        <v>37</v>
      </c>
      <c r="AAJ1" s="10">
        <v>38</v>
      </c>
      <c r="AAK1" s="10">
        <v>39</v>
      </c>
      <c r="AAL1" s="10">
        <v>40</v>
      </c>
      <c r="AAM1" s="10">
        <v>41</v>
      </c>
      <c r="AAN1" s="10">
        <v>42</v>
      </c>
      <c r="AAO1" s="10">
        <v>43</v>
      </c>
      <c r="AAP1" s="10">
        <v>44</v>
      </c>
      <c r="AAQ1" s="10">
        <v>45</v>
      </c>
      <c r="AAR1" s="10">
        <v>46</v>
      </c>
      <c r="AAS1" s="10">
        <v>47</v>
      </c>
      <c r="AAT1" s="10">
        <v>48</v>
      </c>
      <c r="AAU1" s="10">
        <v>49</v>
      </c>
      <c r="AAV1" s="10">
        <v>50</v>
      </c>
      <c r="AAW1" s="10">
        <v>51</v>
      </c>
      <c r="AAX1" s="10">
        <v>52</v>
      </c>
      <c r="AAY1" s="10">
        <v>53</v>
      </c>
      <c r="AAZ1" s="10">
        <v>54</v>
      </c>
      <c r="ABA1" s="10">
        <v>55</v>
      </c>
      <c r="ABB1" s="10">
        <v>56</v>
      </c>
      <c r="ABC1" s="10">
        <v>57</v>
      </c>
      <c r="ABD1" s="10">
        <v>58</v>
      </c>
      <c r="ABE1" s="10">
        <v>59</v>
      </c>
      <c r="ABF1" s="10">
        <v>60</v>
      </c>
      <c r="ABG1" s="10">
        <v>61</v>
      </c>
      <c r="ABH1" s="10">
        <v>62</v>
      </c>
      <c r="ABI1" s="10">
        <v>63</v>
      </c>
      <c r="ABJ1" s="10">
        <v>64</v>
      </c>
      <c r="ABK1" s="10">
        <v>65</v>
      </c>
      <c r="ABL1" s="10">
        <v>66</v>
      </c>
      <c r="ABM1" s="10">
        <v>67</v>
      </c>
      <c r="ABN1" s="10">
        <v>68</v>
      </c>
      <c r="ABO1" s="9">
        <v>1</v>
      </c>
      <c r="ABP1" s="10">
        <v>2</v>
      </c>
      <c r="ABQ1" s="10">
        <v>3</v>
      </c>
      <c r="ABR1" s="10">
        <v>4</v>
      </c>
      <c r="ABS1" s="10">
        <v>5</v>
      </c>
      <c r="ABT1" s="10">
        <v>6</v>
      </c>
      <c r="ABU1" s="10">
        <v>7</v>
      </c>
      <c r="ABV1" s="10">
        <v>8</v>
      </c>
      <c r="ABW1" s="10">
        <v>9</v>
      </c>
      <c r="ABX1" s="10">
        <v>10</v>
      </c>
      <c r="ABY1" s="10">
        <v>11</v>
      </c>
      <c r="ABZ1" s="10">
        <v>12</v>
      </c>
      <c r="ACA1" s="10">
        <v>13</v>
      </c>
      <c r="ACB1" s="10">
        <v>14</v>
      </c>
      <c r="ACC1" s="10">
        <v>15</v>
      </c>
      <c r="ACD1" s="10">
        <v>16</v>
      </c>
      <c r="ACE1" s="10">
        <v>17</v>
      </c>
      <c r="ACF1" s="10">
        <v>18</v>
      </c>
      <c r="ACG1" s="10">
        <v>19</v>
      </c>
      <c r="ACH1" s="10">
        <v>20</v>
      </c>
      <c r="ACI1" s="10">
        <v>21</v>
      </c>
      <c r="ACJ1" s="10">
        <v>22</v>
      </c>
      <c r="ACK1" s="10">
        <v>23</v>
      </c>
      <c r="ACL1" s="10">
        <v>24</v>
      </c>
      <c r="ACM1" s="10">
        <v>25</v>
      </c>
      <c r="ACN1" s="10">
        <v>26</v>
      </c>
      <c r="ACO1" s="10">
        <v>27</v>
      </c>
      <c r="ACP1" s="10">
        <v>28</v>
      </c>
      <c r="ACQ1" s="10">
        <v>29</v>
      </c>
      <c r="ACR1" s="10">
        <v>30</v>
      </c>
      <c r="ACS1" s="10">
        <v>31</v>
      </c>
      <c r="ACT1" s="10">
        <v>32</v>
      </c>
      <c r="ACU1" s="10">
        <v>33</v>
      </c>
      <c r="ACV1" s="10">
        <v>34</v>
      </c>
      <c r="ACW1" s="10">
        <v>35</v>
      </c>
      <c r="ACX1" s="10">
        <v>36</v>
      </c>
      <c r="ACY1" s="10">
        <v>37</v>
      </c>
      <c r="ACZ1" s="10">
        <v>38</v>
      </c>
      <c r="ADA1" s="10">
        <v>39</v>
      </c>
      <c r="ADB1" s="10">
        <v>40</v>
      </c>
      <c r="ADC1" s="10">
        <v>41</v>
      </c>
      <c r="ADD1" s="10">
        <v>42</v>
      </c>
      <c r="ADE1" s="10">
        <v>43</v>
      </c>
      <c r="ADF1" s="10">
        <v>44</v>
      </c>
      <c r="ADG1" s="10">
        <v>45</v>
      </c>
      <c r="ADH1" s="10">
        <v>46</v>
      </c>
      <c r="ADI1" s="10">
        <v>47</v>
      </c>
      <c r="ADJ1" s="10">
        <v>48</v>
      </c>
      <c r="ADK1" s="10">
        <v>49</v>
      </c>
      <c r="ADL1" s="10">
        <v>50</v>
      </c>
      <c r="ADM1" s="10">
        <v>51</v>
      </c>
      <c r="ADN1" s="10">
        <v>52</v>
      </c>
      <c r="ADO1" s="10">
        <v>53</v>
      </c>
      <c r="ADP1" s="10">
        <v>54</v>
      </c>
      <c r="ADQ1" s="10">
        <v>55</v>
      </c>
      <c r="ADR1" s="10">
        <v>56</v>
      </c>
      <c r="ADS1" s="10">
        <v>57</v>
      </c>
      <c r="ADT1" s="10">
        <v>58</v>
      </c>
      <c r="ADU1" s="10">
        <v>59</v>
      </c>
      <c r="ADV1" s="10">
        <v>60</v>
      </c>
      <c r="ADW1" s="10">
        <v>61</v>
      </c>
      <c r="ADX1" s="10">
        <v>62</v>
      </c>
      <c r="ADY1" s="10">
        <v>63</v>
      </c>
      <c r="ADZ1" s="10">
        <v>64</v>
      </c>
      <c r="AEA1" s="10">
        <v>65</v>
      </c>
      <c r="AEB1" s="10">
        <v>66</v>
      </c>
      <c r="AEC1" s="10">
        <v>67</v>
      </c>
      <c r="AED1" s="10">
        <v>68</v>
      </c>
      <c r="AEE1" s="9">
        <v>1</v>
      </c>
      <c r="AEF1" s="10">
        <v>2</v>
      </c>
      <c r="AEG1" s="10">
        <v>3</v>
      </c>
      <c r="AEH1" s="10">
        <v>4</v>
      </c>
      <c r="AEI1" s="10">
        <v>5</v>
      </c>
      <c r="AEJ1" s="10">
        <v>6</v>
      </c>
      <c r="AEK1" s="10">
        <v>7</v>
      </c>
      <c r="AEL1" s="10">
        <v>8</v>
      </c>
      <c r="AEM1" s="10">
        <v>9</v>
      </c>
      <c r="AEN1" s="10">
        <v>10</v>
      </c>
      <c r="AEO1" s="10">
        <v>11</v>
      </c>
      <c r="AEP1" s="10">
        <v>12</v>
      </c>
      <c r="AEQ1" s="10">
        <v>13</v>
      </c>
      <c r="AER1" s="10">
        <v>14</v>
      </c>
      <c r="AES1" s="10">
        <v>15</v>
      </c>
      <c r="AET1" s="10">
        <v>16</v>
      </c>
      <c r="AEU1" s="10">
        <v>17</v>
      </c>
      <c r="AEV1" s="10">
        <v>18</v>
      </c>
      <c r="AEW1" s="10">
        <v>19</v>
      </c>
      <c r="AEX1" s="10">
        <v>20</v>
      </c>
      <c r="AEY1" s="10">
        <v>21</v>
      </c>
      <c r="AEZ1" s="10">
        <v>22</v>
      </c>
      <c r="AFA1" s="10">
        <v>23</v>
      </c>
      <c r="AFB1" s="10">
        <v>24</v>
      </c>
      <c r="AFC1" s="10">
        <v>25</v>
      </c>
      <c r="AFD1" s="10">
        <v>26</v>
      </c>
      <c r="AFE1" s="10">
        <v>27</v>
      </c>
      <c r="AFF1" s="10">
        <v>28</v>
      </c>
      <c r="AFG1" s="10">
        <v>29</v>
      </c>
      <c r="AFH1" s="10">
        <v>30</v>
      </c>
      <c r="AFI1" s="10">
        <v>31</v>
      </c>
      <c r="AFJ1" s="10">
        <v>32</v>
      </c>
      <c r="AFK1" s="10">
        <v>33</v>
      </c>
      <c r="AFL1" s="10">
        <v>34</v>
      </c>
      <c r="AFM1" s="10">
        <v>35</v>
      </c>
      <c r="AFN1" s="10">
        <v>36</v>
      </c>
      <c r="AFO1" s="10">
        <v>37</v>
      </c>
      <c r="AFP1" s="10">
        <v>38</v>
      </c>
      <c r="AFQ1" s="10">
        <v>39</v>
      </c>
      <c r="AFR1" s="10">
        <v>40</v>
      </c>
      <c r="AFS1" s="10">
        <v>41</v>
      </c>
      <c r="AFT1" s="10">
        <v>42</v>
      </c>
      <c r="AFU1" s="10">
        <v>43</v>
      </c>
      <c r="AFV1" s="10">
        <v>44</v>
      </c>
      <c r="AFW1" s="10">
        <v>45</v>
      </c>
      <c r="AFX1" s="10">
        <v>46</v>
      </c>
      <c r="AFY1" s="10">
        <v>47</v>
      </c>
      <c r="AFZ1" s="10">
        <v>48</v>
      </c>
      <c r="AGA1" s="10">
        <v>49</v>
      </c>
      <c r="AGB1" s="10">
        <v>50</v>
      </c>
      <c r="AGC1" s="10">
        <v>51</v>
      </c>
      <c r="AGD1" s="10">
        <v>52</v>
      </c>
      <c r="AGE1" s="10">
        <v>53</v>
      </c>
      <c r="AGF1" s="10">
        <v>54</v>
      </c>
      <c r="AGG1" s="10">
        <v>55</v>
      </c>
      <c r="AGH1" s="10">
        <v>56</v>
      </c>
      <c r="AGI1" s="10">
        <v>57</v>
      </c>
      <c r="AGJ1" s="10">
        <v>58</v>
      </c>
      <c r="AGK1" s="10">
        <v>59</v>
      </c>
      <c r="AGL1" s="10">
        <v>60</v>
      </c>
      <c r="AGM1" s="10">
        <v>61</v>
      </c>
      <c r="AGN1" s="10">
        <v>62</v>
      </c>
      <c r="AGO1" s="10">
        <v>63</v>
      </c>
      <c r="AGP1" s="10">
        <v>64</v>
      </c>
      <c r="AGQ1" s="10">
        <v>65</v>
      </c>
      <c r="AGR1" s="10">
        <v>66</v>
      </c>
      <c r="AGS1" s="10">
        <v>67</v>
      </c>
      <c r="AGT1" s="10">
        <v>68</v>
      </c>
      <c r="AGU1" s="9">
        <v>1</v>
      </c>
      <c r="AGV1" s="10">
        <v>2</v>
      </c>
      <c r="AGW1" s="10">
        <v>3</v>
      </c>
      <c r="AGX1" s="10">
        <v>4</v>
      </c>
      <c r="AGY1" s="10">
        <v>5</v>
      </c>
      <c r="AGZ1" s="10">
        <v>6</v>
      </c>
      <c r="AHA1" s="10">
        <v>7</v>
      </c>
      <c r="AHB1" s="10">
        <v>8</v>
      </c>
      <c r="AHC1" s="10">
        <v>9</v>
      </c>
      <c r="AHD1" s="10">
        <v>10</v>
      </c>
      <c r="AHE1" s="10">
        <v>11</v>
      </c>
      <c r="AHF1" s="10">
        <v>12</v>
      </c>
      <c r="AHG1" s="10">
        <v>13</v>
      </c>
      <c r="AHH1" s="10">
        <v>14</v>
      </c>
      <c r="AHI1" s="10">
        <v>15</v>
      </c>
      <c r="AHJ1" s="10">
        <v>16</v>
      </c>
      <c r="AHK1" s="10">
        <v>17</v>
      </c>
      <c r="AHL1" s="10">
        <v>18</v>
      </c>
      <c r="AHM1" s="10">
        <v>19</v>
      </c>
      <c r="AHN1" s="10">
        <v>20</v>
      </c>
      <c r="AHO1" s="10">
        <v>21</v>
      </c>
      <c r="AHP1" s="10">
        <v>22</v>
      </c>
      <c r="AHQ1" s="10">
        <v>23</v>
      </c>
      <c r="AHR1" s="10">
        <v>24</v>
      </c>
      <c r="AHS1" s="10">
        <v>25</v>
      </c>
      <c r="AHT1" s="10">
        <v>26</v>
      </c>
      <c r="AHU1" s="10">
        <v>27</v>
      </c>
      <c r="AHV1" s="10">
        <v>28</v>
      </c>
      <c r="AHW1" s="10">
        <v>29</v>
      </c>
      <c r="AHX1" s="10">
        <v>30</v>
      </c>
      <c r="AHY1" s="10">
        <v>31</v>
      </c>
      <c r="AHZ1" s="10">
        <v>32</v>
      </c>
      <c r="AIA1" s="10">
        <v>33</v>
      </c>
      <c r="AIB1" s="10">
        <v>34</v>
      </c>
      <c r="AIC1" s="10">
        <v>35</v>
      </c>
      <c r="AID1" s="10">
        <v>36</v>
      </c>
      <c r="AIE1" s="10">
        <v>37</v>
      </c>
      <c r="AIF1" s="10">
        <v>38</v>
      </c>
      <c r="AIG1" s="10">
        <v>39</v>
      </c>
      <c r="AIH1" s="10">
        <v>40</v>
      </c>
      <c r="AII1" s="10">
        <v>41</v>
      </c>
      <c r="AIJ1" s="10">
        <v>42</v>
      </c>
      <c r="AIK1" s="10">
        <v>43</v>
      </c>
      <c r="AIL1" s="10">
        <v>44</v>
      </c>
      <c r="AIM1" s="10">
        <v>45</v>
      </c>
      <c r="AIN1" s="10">
        <v>46</v>
      </c>
      <c r="AIO1" s="10">
        <v>47</v>
      </c>
      <c r="AIP1" s="10">
        <v>48</v>
      </c>
      <c r="AIQ1" s="10">
        <v>49</v>
      </c>
      <c r="AIR1" s="10">
        <v>50</v>
      </c>
      <c r="AIS1" s="10">
        <v>51</v>
      </c>
      <c r="AIT1" s="10">
        <v>52</v>
      </c>
      <c r="AIU1" s="10">
        <v>53</v>
      </c>
      <c r="AIV1" s="10">
        <v>54</v>
      </c>
      <c r="AIW1" s="10">
        <v>55</v>
      </c>
      <c r="AIX1" s="10">
        <v>56</v>
      </c>
      <c r="AIY1" s="10">
        <v>57</v>
      </c>
      <c r="AIZ1" s="10">
        <v>58</v>
      </c>
      <c r="AJA1" s="10">
        <v>59</v>
      </c>
      <c r="AJB1" s="10">
        <v>60</v>
      </c>
      <c r="AJC1" s="10">
        <v>61</v>
      </c>
      <c r="AJD1" s="10">
        <v>62</v>
      </c>
      <c r="AJE1" s="10">
        <v>63</v>
      </c>
      <c r="AJF1" s="10">
        <v>64</v>
      </c>
      <c r="AJG1" s="10">
        <v>65</v>
      </c>
      <c r="AJH1" s="10">
        <v>66</v>
      </c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</row>
    <row r="2" spans="1:1071" ht="15.75" thickBot="1" x14ac:dyDescent="0.3">
      <c r="A2" s="426" t="s">
        <v>74</v>
      </c>
      <c r="B2" s="427"/>
      <c r="C2" s="427"/>
      <c r="D2" s="427"/>
      <c r="E2" s="427"/>
      <c r="F2" s="427"/>
      <c r="G2" s="427"/>
      <c r="H2" s="427"/>
      <c r="I2" s="428"/>
      <c r="J2" s="11" t="s">
        <v>54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1" t="s">
        <v>55</v>
      </c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1" t="s">
        <v>56</v>
      </c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4" t="s">
        <v>57</v>
      </c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4" t="s">
        <v>63</v>
      </c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4" t="s">
        <v>59</v>
      </c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1" t="s">
        <v>60</v>
      </c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4" t="s">
        <v>75</v>
      </c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1" t="s">
        <v>62</v>
      </c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1" t="s">
        <v>64</v>
      </c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1" t="s">
        <v>65</v>
      </c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1" t="s">
        <v>66</v>
      </c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1" t="s">
        <v>67</v>
      </c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4" t="s">
        <v>68</v>
      </c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</row>
    <row r="3" spans="1:1071" x14ac:dyDescent="0.25">
      <c r="A3" s="7">
        <f t="array" ref="A3:I3">TRANSPOSE($M$7:$M$15)</f>
        <v>72.464910000000003</v>
      </c>
      <c r="B3" s="13">
        <v>12578.43</v>
      </c>
      <c r="C3" s="13">
        <v>1499.866</v>
      </c>
      <c r="D3" s="13">
        <v>1499.279</v>
      </c>
      <c r="E3" s="1">
        <v>-3.5143610000000001E-5</v>
      </c>
      <c r="F3" s="1">
        <v>-8.0584480000000006E-9</v>
      </c>
      <c r="G3" s="13">
        <v>-47.216009999999997</v>
      </c>
      <c r="H3" s="1">
        <v>5.429756E-4</v>
      </c>
      <c r="I3" s="3">
        <v>4.2446290000000001E-7</v>
      </c>
      <c r="J3" s="13">
        <f t="array" ref="J3:BY3">TRANSPOSE(N7:N75)</f>
        <v>-10.603389999999999</v>
      </c>
      <c r="K3" s="13">
        <v>-11.170780000000001</v>
      </c>
      <c r="L3" s="13">
        <v>-15.82714</v>
      </c>
      <c r="M3" s="13">
        <v>-23.492540000000002</v>
      </c>
      <c r="N3" s="13">
        <v>-28.6769</v>
      </c>
      <c r="O3" s="13">
        <v>-32.263300000000001</v>
      </c>
      <c r="P3" s="13">
        <v>-35.390599999999999</v>
      </c>
      <c r="Q3" s="13">
        <v>-38.175699999999999</v>
      </c>
      <c r="R3" s="13">
        <v>-40.807209999999998</v>
      </c>
      <c r="S3" s="13">
        <v>-43.152259999999998</v>
      </c>
      <c r="T3" s="13">
        <v>-45.352989999999998</v>
      </c>
      <c r="U3" s="13">
        <v>-47.353920000000002</v>
      </c>
      <c r="V3" s="13">
        <v>-49.223689999999998</v>
      </c>
      <c r="W3" s="13">
        <v>-50.80294</v>
      </c>
      <c r="X3" s="13">
        <v>-52.386740000000003</v>
      </c>
      <c r="Y3" s="13">
        <v>-53.697049999999997</v>
      </c>
      <c r="Z3" s="13">
        <v>-54.939860000000003</v>
      </c>
      <c r="AA3" s="13">
        <v>-56.012360000000001</v>
      </c>
      <c r="AB3" s="13">
        <v>-57.060079999999999</v>
      </c>
      <c r="AC3" s="13">
        <v>-57.88288</v>
      </c>
      <c r="AD3" s="13">
        <v>-58.717260000000003</v>
      </c>
      <c r="AE3" s="13">
        <v>-59.401090000000003</v>
      </c>
      <c r="AF3" s="13">
        <v>-60.066800000000001</v>
      </c>
      <c r="AG3" s="13">
        <v>-60.601579999999998</v>
      </c>
      <c r="AH3" s="13">
        <v>-61.129159999999999</v>
      </c>
      <c r="AI3" s="13">
        <v>-61.568219999999997</v>
      </c>
      <c r="AJ3" s="13">
        <v>-61.94164</v>
      </c>
      <c r="AK3" s="13">
        <v>-62.273710000000001</v>
      </c>
      <c r="AL3" s="13">
        <v>-62.638190000000002</v>
      </c>
      <c r="AM3" s="13">
        <v>-62.856439999999999</v>
      </c>
      <c r="AN3" s="13">
        <v>-63.025869999999998</v>
      </c>
      <c r="AO3" s="13">
        <v>-63.285809999999998</v>
      </c>
      <c r="AP3" s="13">
        <v>-63.520940000000003</v>
      </c>
      <c r="AQ3" s="13">
        <v>-63.626939999999998</v>
      </c>
      <c r="AR3" s="13">
        <v>-63.764890000000001</v>
      </c>
      <c r="AS3" s="13">
        <v>-63.949010000000001</v>
      </c>
      <c r="AT3" s="13">
        <v>-64.017589999999998</v>
      </c>
      <c r="AU3" s="13">
        <v>-64.083060000000003</v>
      </c>
      <c r="AV3" s="13">
        <v>-64.208160000000007</v>
      </c>
      <c r="AW3" s="13">
        <v>-64.273240000000001</v>
      </c>
      <c r="AX3" s="13">
        <v>-64.3339</v>
      </c>
      <c r="AY3" s="13">
        <v>-64.474090000000004</v>
      </c>
      <c r="AZ3" s="13">
        <v>-64.519829999999999</v>
      </c>
      <c r="BA3" s="13">
        <v>-64.581999999999994</v>
      </c>
      <c r="BB3" s="13">
        <v>-64.657269999999997</v>
      </c>
      <c r="BC3" s="13">
        <v>-64.624529999999993</v>
      </c>
      <c r="BD3" s="13">
        <v>-64.711200000000005</v>
      </c>
      <c r="BE3" s="13">
        <v>-64.653490000000005</v>
      </c>
      <c r="BF3" s="13">
        <v>-64.729600000000005</v>
      </c>
      <c r="BG3" s="13">
        <v>-64.803640000000001</v>
      </c>
      <c r="BH3" s="13">
        <v>-64.730760000000004</v>
      </c>
      <c r="BI3" s="13">
        <v>-64.743840000000006</v>
      </c>
      <c r="BJ3" s="13">
        <v>-64.793379999999999</v>
      </c>
      <c r="BK3" s="13">
        <v>-64.752330000000001</v>
      </c>
      <c r="BL3" s="13">
        <v>-64.795990000000003</v>
      </c>
      <c r="BM3" s="13">
        <v>-64.799850000000006</v>
      </c>
      <c r="BN3" s="13">
        <v>-64.850319999999996</v>
      </c>
      <c r="BO3" s="13">
        <v>-64.832229999999996</v>
      </c>
      <c r="BP3" s="13">
        <v>-64.867959999999997</v>
      </c>
      <c r="BQ3" s="13">
        <v>-64.882289999999998</v>
      </c>
      <c r="BR3" s="13">
        <v>-64.875230000000002</v>
      </c>
      <c r="BS3" s="13">
        <v>-64.854200000000006</v>
      </c>
      <c r="BT3" s="13">
        <v>-64.948229999999995</v>
      </c>
      <c r="BU3" s="13">
        <v>-64.915679999999995</v>
      </c>
      <c r="BV3" s="13">
        <v>-64.859489999999994</v>
      </c>
      <c r="BW3" s="13">
        <v>-64.871390000000005</v>
      </c>
      <c r="BX3" s="13">
        <v>-64.895520000000005</v>
      </c>
      <c r="BY3" s="13">
        <v>-64.958889999999997</v>
      </c>
      <c r="BZ3" s="1">
        <f t="array" ref="BZ3:EO3">TRANSPOSE(O7:O75)</f>
        <v>-3.534462E-2</v>
      </c>
      <c r="CA3" s="1">
        <v>-3.5245800000000001E-2</v>
      </c>
      <c r="CB3" s="1">
        <v>-3.5915389999999998E-2</v>
      </c>
      <c r="CC3" s="1">
        <v>-3.714804E-2</v>
      </c>
      <c r="CD3" s="1">
        <v>-3.8050639999999997E-2</v>
      </c>
      <c r="CE3" s="1">
        <v>-3.8639109999999997E-2</v>
      </c>
      <c r="CF3" s="1">
        <v>-3.9157009999999999E-2</v>
      </c>
      <c r="CG3" s="1">
        <v>-3.967424E-2</v>
      </c>
      <c r="CH3" s="1">
        <v>-4.0142700000000003E-2</v>
      </c>
      <c r="CI3" s="1">
        <v>-4.0546930000000002E-2</v>
      </c>
      <c r="CJ3" s="1">
        <v>-4.0877829999999997E-2</v>
      </c>
      <c r="CK3" s="1">
        <v>-4.1224259999999999E-2</v>
      </c>
      <c r="CL3" s="1">
        <v>-4.1492099999999997E-2</v>
      </c>
      <c r="CM3" s="1">
        <v>-4.1702459999999997E-2</v>
      </c>
      <c r="CN3" s="1">
        <v>-4.1924320000000001E-2</v>
      </c>
      <c r="CO3" s="1">
        <v>-4.2097309999999999E-2</v>
      </c>
      <c r="CP3" s="1">
        <v>-4.2232539999999999E-2</v>
      </c>
      <c r="CQ3" s="1">
        <v>-4.2371659999999998E-2</v>
      </c>
      <c r="CR3" s="1">
        <v>-4.2507799999999998E-2</v>
      </c>
      <c r="CS3" s="1">
        <v>-4.2589370000000001E-2</v>
      </c>
      <c r="CT3" s="1">
        <v>-4.2690600000000002E-2</v>
      </c>
      <c r="CU3" s="1">
        <v>-4.2773970000000001E-2</v>
      </c>
      <c r="CV3" s="1">
        <v>-4.2857119999999999E-2</v>
      </c>
      <c r="CW3" s="1">
        <v>-4.2909040000000002E-2</v>
      </c>
      <c r="CX3" s="1">
        <v>-4.297525E-2</v>
      </c>
      <c r="CY3" s="1">
        <v>-4.3032859999999999E-2</v>
      </c>
      <c r="CZ3" s="1">
        <v>-4.3052119999999999E-2</v>
      </c>
      <c r="DA3" s="1">
        <v>-4.3085650000000003E-2</v>
      </c>
      <c r="DB3" s="1">
        <v>-4.3152910000000003E-2</v>
      </c>
      <c r="DC3" s="1">
        <v>-4.3148390000000002E-2</v>
      </c>
      <c r="DD3" s="1">
        <v>-4.3118759999999999E-2</v>
      </c>
      <c r="DE3" s="1">
        <v>-4.3175360000000003E-2</v>
      </c>
      <c r="DF3" s="1">
        <v>-4.3223480000000002E-2</v>
      </c>
      <c r="DG3" s="1">
        <v>-4.3201179999999999E-2</v>
      </c>
      <c r="DH3" s="1">
        <v>-4.3206889999999998E-2</v>
      </c>
      <c r="DI3" s="1">
        <v>-4.3258270000000001E-2</v>
      </c>
      <c r="DJ3" s="1">
        <v>-4.3236400000000001E-2</v>
      </c>
      <c r="DK3" s="1">
        <v>-4.3222610000000002E-2</v>
      </c>
      <c r="DL3" s="1">
        <v>-4.3254470000000003E-2</v>
      </c>
      <c r="DM3" s="1">
        <v>-4.3253119999999999E-2</v>
      </c>
      <c r="DN3" s="1">
        <v>-4.32535E-2</v>
      </c>
      <c r="DO3" s="1">
        <v>-4.3312200000000002E-2</v>
      </c>
      <c r="DP3" s="1">
        <v>-4.3311570000000001E-2</v>
      </c>
      <c r="DQ3" s="1">
        <v>-4.3325420000000003E-2</v>
      </c>
      <c r="DR3" s="1">
        <v>-4.3351430000000003E-2</v>
      </c>
      <c r="DS3" s="1">
        <v>-4.3307980000000003E-2</v>
      </c>
      <c r="DT3" s="1">
        <v>-4.3347320000000002E-2</v>
      </c>
      <c r="DU3" s="1">
        <v>-4.3291530000000002E-2</v>
      </c>
      <c r="DV3" s="1">
        <v>-4.3327909999999997E-2</v>
      </c>
      <c r="DW3" s="1">
        <v>-4.3364069999999998E-2</v>
      </c>
      <c r="DX3" s="1">
        <v>-4.330403E-2</v>
      </c>
      <c r="DY3" s="1">
        <v>-4.3302220000000002E-2</v>
      </c>
      <c r="DZ3" s="1">
        <v>-4.332681E-2</v>
      </c>
      <c r="EA3" s="1">
        <v>-4.3291040000000003E-2</v>
      </c>
      <c r="EB3" s="1">
        <v>-4.3313650000000002E-2</v>
      </c>
      <c r="EC3" s="1">
        <v>-4.3309640000000003E-2</v>
      </c>
      <c r="ED3" s="1">
        <v>-4.3338660000000001E-2</v>
      </c>
      <c r="EE3" s="1">
        <v>-4.3321129999999999E-2</v>
      </c>
      <c r="EF3" s="1">
        <v>-4.3341419999999999E-2</v>
      </c>
      <c r="EG3" s="1">
        <v>-4.3346750000000003E-2</v>
      </c>
      <c r="EH3" s="1">
        <v>-4.333948E-2</v>
      </c>
      <c r="EI3" s="1">
        <v>-4.3322029999999997E-2</v>
      </c>
      <c r="EJ3" s="1">
        <v>-4.3382909999999997E-2</v>
      </c>
      <c r="EK3" s="1">
        <v>-4.3358319999999999E-2</v>
      </c>
      <c r="EL3" s="1">
        <v>-4.3320249999999998E-2</v>
      </c>
      <c r="EM3" s="1">
        <v>-4.3321110000000003E-2</v>
      </c>
      <c r="EN3" s="1">
        <v>-4.3321659999999998E-2</v>
      </c>
      <c r="EO3" s="1">
        <v>-4.3352540000000002E-2</v>
      </c>
      <c r="EP3" s="1">
        <f t="array" ref="EP3:HE3">TRANSPOSE(P7:P75)</f>
        <v>0.1767222</v>
      </c>
      <c r="EQ3" s="1">
        <v>0.2043664</v>
      </c>
      <c r="ER3" s="1">
        <v>0.44681110000000002</v>
      </c>
      <c r="ES3" s="1">
        <v>0.79826900000000001</v>
      </c>
      <c r="ET3" s="1">
        <v>1.0624389999999999</v>
      </c>
      <c r="EU3" s="1">
        <v>1.250588</v>
      </c>
      <c r="EV3" s="1">
        <v>1.4247650000000001</v>
      </c>
      <c r="EW3" s="1">
        <v>1.57942</v>
      </c>
      <c r="EX3" s="1">
        <v>1.7296689999999999</v>
      </c>
      <c r="EY3" s="1">
        <v>1.859793</v>
      </c>
      <c r="EZ3" s="1">
        <v>1.988551</v>
      </c>
      <c r="FA3" s="1">
        <v>2.0975109999999999</v>
      </c>
      <c r="FB3" s="1">
        <v>2.2060200000000001</v>
      </c>
      <c r="FC3" s="1">
        <v>2.2920039999999999</v>
      </c>
      <c r="FD3" s="1">
        <v>2.3827690000000001</v>
      </c>
      <c r="FE3" s="1">
        <v>2.452013</v>
      </c>
      <c r="FF3" s="1">
        <v>2.5253260000000002</v>
      </c>
      <c r="FG3" s="1">
        <v>2.58066</v>
      </c>
      <c r="FH3" s="1">
        <v>2.6437089999999999</v>
      </c>
      <c r="FI3" s="1">
        <v>2.6856710000000001</v>
      </c>
      <c r="FJ3" s="1">
        <v>2.737571</v>
      </c>
      <c r="FK3" s="1">
        <v>2.7736730000000001</v>
      </c>
      <c r="FL3" s="1">
        <v>2.8181229999999999</v>
      </c>
      <c r="FM3" s="1">
        <v>2.8418580000000002</v>
      </c>
      <c r="FN3" s="1">
        <v>2.8797709999999999</v>
      </c>
      <c r="FO3" s="1">
        <v>2.9035890000000002</v>
      </c>
      <c r="FP3" s="1">
        <v>2.9312109999999998</v>
      </c>
      <c r="FQ3" s="1">
        <v>2.9483329999999999</v>
      </c>
      <c r="FR3" s="1">
        <v>2.9790700000000001</v>
      </c>
      <c r="FS3" s="1">
        <v>2.989392</v>
      </c>
      <c r="FT3" s="1">
        <v>3.0070269999999999</v>
      </c>
      <c r="FU3" s="1">
        <v>3.018319</v>
      </c>
      <c r="FV3" s="1">
        <v>3.0443030000000002</v>
      </c>
      <c r="FW3" s="1">
        <v>3.0486430000000002</v>
      </c>
      <c r="FX3" s="1">
        <v>3.0663909999999999</v>
      </c>
      <c r="FY3" s="1">
        <v>3.076527</v>
      </c>
      <c r="FZ3" s="1">
        <v>3.090449</v>
      </c>
      <c r="GA3" s="1">
        <v>3.0923660000000002</v>
      </c>
      <c r="GB3" s="1">
        <v>3.1120899999999998</v>
      </c>
      <c r="GC3" s="1">
        <v>3.1149140000000002</v>
      </c>
      <c r="GD3" s="1">
        <v>3.1332049999999998</v>
      </c>
      <c r="GE3" s="1">
        <v>3.1397219999999999</v>
      </c>
      <c r="GF3" s="1">
        <v>3.154674</v>
      </c>
      <c r="GG3" s="1">
        <v>3.156466</v>
      </c>
      <c r="GH3" s="1">
        <v>3.1734710000000002</v>
      </c>
      <c r="GI3" s="1">
        <v>3.1724359999999998</v>
      </c>
      <c r="GJ3" s="1">
        <v>3.1911619999999998</v>
      </c>
      <c r="GK3" s="1">
        <v>3.186436</v>
      </c>
      <c r="GL3" s="1">
        <v>3.2040790000000001</v>
      </c>
      <c r="GM3" s="1">
        <v>3.2079650000000002</v>
      </c>
      <c r="GN3" s="1">
        <v>3.2155040000000001</v>
      </c>
      <c r="GO3" s="1">
        <v>3.2171439999999998</v>
      </c>
      <c r="GP3" s="1">
        <v>3.2324929999999998</v>
      </c>
      <c r="GQ3" s="1">
        <v>3.2300260000000001</v>
      </c>
      <c r="GR3" s="1">
        <v>3.2450380000000001</v>
      </c>
      <c r="GS3" s="1">
        <v>3.2446839999999999</v>
      </c>
      <c r="GT3" s="1">
        <v>3.2634069999999999</v>
      </c>
      <c r="GU3" s="1">
        <v>3.259636</v>
      </c>
      <c r="GV3" s="1">
        <v>3.2759049999999998</v>
      </c>
      <c r="GW3" s="1">
        <v>3.2764380000000002</v>
      </c>
      <c r="GX3" s="1">
        <v>3.2918270000000001</v>
      </c>
      <c r="GY3" s="1">
        <v>3.2901319999999998</v>
      </c>
      <c r="GZ3" s="1">
        <v>3.3084799999999999</v>
      </c>
      <c r="HA3" s="1">
        <v>3.3035929999999998</v>
      </c>
      <c r="HB3" s="1">
        <v>3.3293659999999998</v>
      </c>
      <c r="HC3" s="1">
        <v>3.2318470000000001</v>
      </c>
      <c r="HD3" s="1">
        <v>2.9605869999999999</v>
      </c>
      <c r="HE3" s="1">
        <v>2.9242189999999999</v>
      </c>
      <c r="HF3" s="7">
        <f t="array" ref="HF3:JR3">TRANSPOSE(Q7:Q72)</f>
        <v>878.39480000000003</v>
      </c>
      <c r="HG3" s="7">
        <v>683.57550000000003</v>
      </c>
      <c r="HH3" s="7">
        <v>451.85669999999999</v>
      </c>
      <c r="HI3" s="7">
        <v>309.36840000000001</v>
      </c>
      <c r="HJ3" s="7">
        <v>270.48520000000002</v>
      </c>
      <c r="HK3" s="7">
        <v>235.6354</v>
      </c>
      <c r="HL3" s="7">
        <v>223.2234</v>
      </c>
      <c r="HM3" s="7">
        <v>194.7559</v>
      </c>
      <c r="HN3" s="7">
        <v>188.0847</v>
      </c>
      <c r="HO3" s="7">
        <v>162.49019999999999</v>
      </c>
      <c r="HP3" s="7">
        <v>157.95859999999999</v>
      </c>
      <c r="HQ3" s="7">
        <v>134.13570000000001</v>
      </c>
      <c r="HR3" s="7">
        <v>131.0872</v>
      </c>
      <c r="HS3" s="7">
        <v>109.79089999999999</v>
      </c>
      <c r="HT3" s="7">
        <v>106.83450000000001</v>
      </c>
      <c r="HU3" s="7">
        <v>88.628320000000002</v>
      </c>
      <c r="HV3" s="7">
        <v>86.51052</v>
      </c>
      <c r="HW3" s="7">
        <v>71.246030000000005</v>
      </c>
      <c r="HX3" s="7">
        <v>69.162670000000006</v>
      </c>
      <c r="HY3" s="7">
        <v>56.893149999999999</v>
      </c>
      <c r="HZ3" s="7">
        <v>54.915680000000002</v>
      </c>
      <c r="IA3" s="7">
        <v>45.201819999999998</v>
      </c>
      <c r="IB3" s="7">
        <v>43.320160000000001</v>
      </c>
      <c r="IC3" s="7">
        <v>35.783790000000003</v>
      </c>
      <c r="ID3" s="7">
        <v>34.142569999999999</v>
      </c>
      <c r="IE3" s="7">
        <v>28.22606</v>
      </c>
      <c r="IF3" s="7">
        <v>26.924410000000002</v>
      </c>
      <c r="IG3" s="7">
        <v>22.260590000000001</v>
      </c>
      <c r="IH3" s="7">
        <v>21.09084</v>
      </c>
      <c r="II3" s="7">
        <v>17.526900000000001</v>
      </c>
      <c r="IJ3" s="7">
        <v>16.521850000000001</v>
      </c>
      <c r="IK3" s="7">
        <v>13.725250000000001</v>
      </c>
      <c r="IL3" s="7">
        <v>12.90338</v>
      </c>
      <c r="IM3" s="7">
        <v>10.76984</v>
      </c>
      <c r="IN3" s="7">
        <v>10.07898</v>
      </c>
      <c r="IO3" s="7">
        <v>8.4577349999999996</v>
      </c>
      <c r="IP3" s="7">
        <v>7.8549280000000001</v>
      </c>
      <c r="IQ3" s="7">
        <v>6.6133490000000004</v>
      </c>
      <c r="IR3" s="7">
        <v>6.1318210000000004</v>
      </c>
      <c r="IS3" s="7">
        <v>5.1810239999999999</v>
      </c>
      <c r="IT3" s="7">
        <v>4.7864110000000002</v>
      </c>
      <c r="IU3" s="7">
        <v>4.0548909999999996</v>
      </c>
      <c r="IV3" s="7">
        <v>3.7402440000000001</v>
      </c>
      <c r="IW3" s="7">
        <v>3.172666</v>
      </c>
      <c r="IX3" s="7">
        <v>2.923762</v>
      </c>
      <c r="IY3" s="7">
        <v>2.4875310000000002</v>
      </c>
      <c r="IZ3" s="7">
        <v>2.2799179999999999</v>
      </c>
      <c r="JA3" s="7">
        <v>1.9549780000000001</v>
      </c>
      <c r="JB3" s="7">
        <v>1.7842450000000001</v>
      </c>
      <c r="JC3" s="7">
        <v>1.531458</v>
      </c>
      <c r="JD3" s="7">
        <v>1.3970050000000001</v>
      </c>
      <c r="JE3" s="7">
        <v>1.202472</v>
      </c>
      <c r="JF3" s="7">
        <v>1.0947849999999999</v>
      </c>
      <c r="JG3" s="7">
        <v>0.94671640000000001</v>
      </c>
      <c r="JH3" s="7">
        <v>0.85960130000000001</v>
      </c>
      <c r="JI3" s="7">
        <v>0.74633320000000003</v>
      </c>
      <c r="JJ3" s="7">
        <v>0.67506010000000005</v>
      </c>
      <c r="JK3" s="7">
        <v>0.58800390000000002</v>
      </c>
      <c r="JL3" s="7">
        <v>0.52946280000000001</v>
      </c>
      <c r="JM3" s="7">
        <v>0.46506720000000001</v>
      </c>
      <c r="JN3" s="7">
        <v>0.4173306</v>
      </c>
      <c r="JO3" s="7">
        <v>0.36635640000000003</v>
      </c>
      <c r="JP3" s="7">
        <v>0.33224629999999999</v>
      </c>
      <c r="JQ3" s="7">
        <v>0.26649440000000002</v>
      </c>
      <c r="JR3" s="7">
        <v>0.1149833</v>
      </c>
      <c r="JS3" s="1">
        <f t="array" ref="JS3:ME3">TRANSPOSE(R7:R72)</f>
        <v>26313.22</v>
      </c>
      <c r="JT3" s="1">
        <v>31490.639999999999</v>
      </c>
      <c r="JU3" s="1">
        <v>31696.880000000001</v>
      </c>
      <c r="JV3" s="1">
        <v>31703.1</v>
      </c>
      <c r="JW3" s="1">
        <v>31860.95</v>
      </c>
      <c r="JX3" s="1">
        <v>31773.66</v>
      </c>
      <c r="JY3" s="1">
        <v>31869.64</v>
      </c>
      <c r="JZ3" s="1">
        <v>31912.98</v>
      </c>
      <c r="KA3" s="1">
        <v>31878.59</v>
      </c>
      <c r="KB3" s="1">
        <v>31822.21</v>
      </c>
      <c r="KC3" s="1">
        <v>31898.07</v>
      </c>
      <c r="KD3" s="1">
        <v>31980.46</v>
      </c>
      <c r="KE3" s="1">
        <v>31988.38</v>
      </c>
      <c r="KF3" s="1">
        <v>31890.61</v>
      </c>
      <c r="KG3" s="1">
        <v>32038.21</v>
      </c>
      <c r="KH3" s="1">
        <v>31868.22</v>
      </c>
      <c r="KI3" s="1">
        <v>31989.47</v>
      </c>
      <c r="KJ3" s="1">
        <v>32091.67</v>
      </c>
      <c r="KK3" s="1">
        <v>32023.59</v>
      </c>
      <c r="KL3" s="1">
        <v>32031.3</v>
      </c>
      <c r="KM3" s="1">
        <v>31974.99</v>
      </c>
      <c r="KN3" s="1">
        <v>31826.14</v>
      </c>
      <c r="KO3" s="1">
        <v>32054.16</v>
      </c>
      <c r="KP3" s="1">
        <v>31934</v>
      </c>
      <c r="KQ3" s="1">
        <v>32100.84</v>
      </c>
      <c r="KR3" s="1">
        <v>31945.23</v>
      </c>
      <c r="KS3" s="1">
        <v>32067.18</v>
      </c>
      <c r="KT3" s="1">
        <v>32021.84</v>
      </c>
      <c r="KU3" s="1">
        <v>31999.98</v>
      </c>
      <c r="KV3" s="1">
        <v>31983.65</v>
      </c>
      <c r="KW3" s="1">
        <v>32032.43</v>
      </c>
      <c r="KX3" s="1">
        <v>31910.31</v>
      </c>
      <c r="KY3" s="1">
        <v>31859.11</v>
      </c>
      <c r="KZ3" s="1">
        <v>32028.18</v>
      </c>
      <c r="LA3" s="1">
        <v>32019.9</v>
      </c>
      <c r="LB3" s="1">
        <v>32041.71</v>
      </c>
      <c r="LC3" s="1">
        <v>31984.11</v>
      </c>
      <c r="LD3" s="1">
        <v>32116.78</v>
      </c>
      <c r="LE3" s="1">
        <v>32010.74</v>
      </c>
      <c r="LF3" s="1">
        <v>32027.86</v>
      </c>
      <c r="LG3" s="1">
        <v>32050.85</v>
      </c>
      <c r="LH3" s="1">
        <v>31919.48</v>
      </c>
      <c r="LI3" s="1">
        <v>31970.29</v>
      </c>
      <c r="LJ3" s="1">
        <v>32008.07</v>
      </c>
      <c r="LK3" s="1">
        <v>32015.27</v>
      </c>
      <c r="LL3" s="1">
        <v>31951.82</v>
      </c>
      <c r="LM3" s="1">
        <v>32069.67</v>
      </c>
      <c r="LN3" s="1">
        <v>31970.48</v>
      </c>
      <c r="LO3" s="1">
        <v>32028.33</v>
      </c>
      <c r="LP3" s="1">
        <v>32042.23</v>
      </c>
      <c r="LQ3" s="1">
        <v>31959.919999999998</v>
      </c>
      <c r="LR3" s="1">
        <v>31982.76</v>
      </c>
      <c r="LS3" s="1">
        <v>31888.07</v>
      </c>
      <c r="LT3" s="1">
        <v>32072.51</v>
      </c>
      <c r="LU3" s="1">
        <v>32023.94</v>
      </c>
      <c r="LV3" s="1">
        <v>32136.74</v>
      </c>
      <c r="LW3" s="1">
        <v>31999.279999999999</v>
      </c>
      <c r="LX3" s="1">
        <v>31986.66</v>
      </c>
      <c r="LY3" s="1">
        <v>32021.94</v>
      </c>
      <c r="LZ3" s="1">
        <v>32076.99</v>
      </c>
      <c r="MA3" s="1">
        <v>32057.47</v>
      </c>
      <c r="MB3" s="1">
        <v>32011.83</v>
      </c>
      <c r="MC3" s="1">
        <v>31944.799999999999</v>
      </c>
      <c r="MD3" s="1">
        <v>32129.040000000001</v>
      </c>
      <c r="ME3" s="1">
        <v>26966.19</v>
      </c>
      <c r="MF3" s="1">
        <f t="array" ref="MF3:OR3">TRANSPOSE(S7:S72)</f>
        <v>-4.4798939999999998</v>
      </c>
      <c r="MG3" s="1">
        <v>-6.9564719999999998</v>
      </c>
      <c r="MH3" s="1">
        <v>-4.6014530000000002</v>
      </c>
      <c r="MI3" s="1">
        <v>-3.1478039999999998</v>
      </c>
      <c r="MJ3" s="1">
        <v>-2.7550970000000001</v>
      </c>
      <c r="MK3" s="1">
        <v>-2.3969</v>
      </c>
      <c r="ML3" s="1">
        <v>-2.2734239999999999</v>
      </c>
      <c r="MM3" s="1">
        <v>-1.9813099999999999</v>
      </c>
      <c r="MN3" s="1">
        <v>-1.916291</v>
      </c>
      <c r="MO3" s="1">
        <v>-1.652434</v>
      </c>
      <c r="MP3" s="1">
        <v>-1.609826</v>
      </c>
      <c r="MQ3" s="1">
        <v>-1.365146</v>
      </c>
      <c r="MR3" s="1">
        <v>-1.3353189999999999</v>
      </c>
      <c r="MS3" s="1">
        <v>-1.118136</v>
      </c>
      <c r="MT3" s="1">
        <v>-1.0874360000000001</v>
      </c>
      <c r="MU3" s="1">
        <v>-0.90228370000000002</v>
      </c>
      <c r="MV3" s="1">
        <v>-0.88009519999999997</v>
      </c>
      <c r="MW3" s="1">
        <v>-0.72518970000000005</v>
      </c>
      <c r="MX3" s="1">
        <v>-0.70417240000000003</v>
      </c>
      <c r="MY3" s="1">
        <v>-0.57908320000000002</v>
      </c>
      <c r="MZ3" s="1">
        <v>-0.55891100000000005</v>
      </c>
      <c r="NA3" s="1">
        <v>-0.46055200000000002</v>
      </c>
      <c r="NB3" s="1">
        <v>-0.44107570000000001</v>
      </c>
      <c r="NC3" s="1">
        <v>-0.36420449999999999</v>
      </c>
      <c r="ND3" s="1">
        <v>-0.34754380000000001</v>
      </c>
      <c r="NE3" s="1">
        <v>-0.2874159</v>
      </c>
      <c r="NF3" s="1">
        <v>-0.27406700000000001</v>
      </c>
      <c r="NG3" s="1">
        <v>-0.22654550000000001</v>
      </c>
      <c r="NH3" s="1">
        <v>-0.21483920000000001</v>
      </c>
      <c r="NI3" s="1">
        <v>-0.17833389999999999</v>
      </c>
      <c r="NJ3" s="1">
        <v>-0.1683489</v>
      </c>
      <c r="NK3" s="1">
        <v>-0.1396133</v>
      </c>
      <c r="NL3" s="1">
        <v>-0.1314071</v>
      </c>
      <c r="NM3" s="1">
        <v>-0.1095935</v>
      </c>
      <c r="NN3" s="1">
        <v>-0.1026759</v>
      </c>
      <c r="NO3" s="1">
        <v>-8.6094229999999994E-2</v>
      </c>
      <c r="NP3" s="1">
        <v>-7.993198E-2</v>
      </c>
      <c r="NQ3" s="1">
        <v>-6.7336889999999996E-2</v>
      </c>
      <c r="NR3" s="1">
        <v>-6.243953E-2</v>
      </c>
      <c r="NS3" s="1">
        <v>-5.2735890000000001E-2</v>
      </c>
      <c r="NT3" s="1">
        <v>-4.8752990000000003E-2</v>
      </c>
      <c r="NU3" s="1">
        <v>-4.1266339999999999E-2</v>
      </c>
      <c r="NV3" s="1">
        <v>-3.8049779999999998E-2</v>
      </c>
      <c r="NW3" s="1">
        <v>-3.2310619999999998E-2</v>
      </c>
      <c r="NX3" s="1">
        <v>-2.9797649999999998E-2</v>
      </c>
      <c r="NY3" s="1">
        <v>-2.530984E-2</v>
      </c>
      <c r="NZ3" s="1">
        <v>-2.319541E-2</v>
      </c>
      <c r="OA3" s="1">
        <v>-1.9903270000000001E-2</v>
      </c>
      <c r="OB3" s="1">
        <v>-1.8181699999999999E-2</v>
      </c>
      <c r="OC3" s="1">
        <v>-1.5592109999999999E-2</v>
      </c>
      <c r="OD3" s="1">
        <v>-1.42162E-2</v>
      </c>
      <c r="OE3" s="1">
        <v>-1.22323E-2</v>
      </c>
      <c r="OF3" s="1">
        <v>-1.114744E-2</v>
      </c>
      <c r="OG3" s="1">
        <v>-9.6379959999999994E-3</v>
      </c>
      <c r="OH3" s="1">
        <v>-8.753851E-3</v>
      </c>
      <c r="OI3" s="1">
        <v>-7.597815E-3</v>
      </c>
      <c r="OJ3" s="1">
        <v>-6.866179E-3</v>
      </c>
      <c r="OK3" s="1">
        <v>-5.996838E-3</v>
      </c>
      <c r="OL3" s="1">
        <v>-5.387714E-3</v>
      </c>
      <c r="OM3" s="1">
        <v>-4.7332920000000001E-3</v>
      </c>
      <c r="ON3" s="1">
        <v>-4.2461110000000003E-3</v>
      </c>
      <c r="OO3" s="1">
        <v>-3.729282E-3</v>
      </c>
      <c r="OP3" s="1">
        <v>-3.3815009999999999E-3</v>
      </c>
      <c r="OQ3" s="1">
        <v>-2.7133639999999998E-3</v>
      </c>
      <c r="OR3" s="1">
        <v>-5.8626010000000005E-4</v>
      </c>
      <c r="OS3" s="1">
        <f t="array" ref="OS3:RH3">TRANSPOSE(T7:T75)</f>
        <v>5.3137999999999998E-6</v>
      </c>
      <c r="OT3" s="1">
        <v>5.3130730000000003E-6</v>
      </c>
      <c r="OU3" s="1">
        <v>3.5647459999999999E-6</v>
      </c>
      <c r="OV3" s="1">
        <v>3.563904E-6</v>
      </c>
      <c r="OW3" s="1">
        <v>3.5642769999999999E-6</v>
      </c>
      <c r="OX3" s="1">
        <v>3.5639439999999998E-6</v>
      </c>
      <c r="OY3" s="1">
        <v>3.5645719999999998E-6</v>
      </c>
      <c r="OZ3" s="1">
        <v>3.5636859999999999E-6</v>
      </c>
      <c r="PA3" s="1">
        <v>3.5644959999999998E-6</v>
      </c>
      <c r="PB3" s="1">
        <v>3.563536E-6</v>
      </c>
      <c r="PC3" s="1">
        <v>3.5647890000000001E-6</v>
      </c>
      <c r="PD3" s="1">
        <v>3.5636780000000001E-6</v>
      </c>
      <c r="PE3" s="1">
        <v>3.5645509999999998E-6</v>
      </c>
      <c r="PF3" s="1">
        <v>3.563844E-6</v>
      </c>
      <c r="PG3" s="1">
        <v>3.5644889999999998E-6</v>
      </c>
      <c r="PH3" s="1">
        <v>3.5641080000000001E-6</v>
      </c>
      <c r="PI3" s="1">
        <v>3.564233E-6</v>
      </c>
      <c r="PJ3" s="1">
        <v>3.563812E-6</v>
      </c>
      <c r="PK3" s="1">
        <v>3.5646219999999999E-6</v>
      </c>
      <c r="PL3" s="1">
        <v>3.5636780000000001E-6</v>
      </c>
      <c r="PM3" s="1">
        <v>3.5645669999999999E-6</v>
      </c>
      <c r="PN3" s="1">
        <v>3.5638539999999999E-6</v>
      </c>
      <c r="PO3" s="1">
        <v>3.5649450000000001E-6</v>
      </c>
      <c r="PP3" s="1">
        <v>3.5639019999999999E-6</v>
      </c>
      <c r="PQ3" s="1">
        <v>3.5643790000000002E-6</v>
      </c>
      <c r="PR3" s="1">
        <v>3.5636800000000002E-6</v>
      </c>
      <c r="PS3" s="1">
        <v>3.56441E-6</v>
      </c>
      <c r="PT3" s="1">
        <v>3.5637310000000001E-6</v>
      </c>
      <c r="PU3" s="1">
        <v>3.5646070000000001E-6</v>
      </c>
      <c r="PV3" s="1">
        <v>3.563858E-6</v>
      </c>
      <c r="PW3" s="1">
        <v>3.5648979999999999E-6</v>
      </c>
      <c r="PX3" s="1">
        <v>3.563768E-6</v>
      </c>
      <c r="PY3" s="1">
        <v>3.5648580000000001E-6</v>
      </c>
      <c r="PZ3" s="1">
        <v>3.5638180000000002E-6</v>
      </c>
      <c r="QA3" s="1">
        <v>3.5646440000000001E-6</v>
      </c>
      <c r="QB3" s="1">
        <v>3.5638270000000002E-6</v>
      </c>
      <c r="QC3" s="1">
        <v>3.5644390000000001E-6</v>
      </c>
      <c r="QD3" s="1">
        <v>3.5637529999999998E-6</v>
      </c>
      <c r="QE3" s="1">
        <v>3.5644780000000002E-6</v>
      </c>
      <c r="QF3" s="1">
        <v>3.5638749999999998E-6</v>
      </c>
      <c r="QG3" s="1">
        <v>3.5646760000000001E-6</v>
      </c>
      <c r="QH3" s="1">
        <v>3.5637389999999999E-6</v>
      </c>
      <c r="QI3" s="1">
        <v>3.5648129999999999E-6</v>
      </c>
      <c r="QJ3" s="1">
        <v>3.5640070000000001E-6</v>
      </c>
      <c r="QK3" s="1">
        <v>3.5644670000000001E-6</v>
      </c>
      <c r="QL3" s="1">
        <v>3.563828E-6</v>
      </c>
      <c r="QM3" s="1">
        <v>3.56441E-6</v>
      </c>
      <c r="QN3" s="1">
        <v>3.5638009999999999E-6</v>
      </c>
      <c r="QO3" s="1">
        <v>3.564509E-6</v>
      </c>
      <c r="QP3" s="1">
        <v>3.563911E-6</v>
      </c>
      <c r="QQ3" s="1">
        <v>3.5648379999999999E-6</v>
      </c>
      <c r="QR3" s="1">
        <v>3.5640550000000001E-6</v>
      </c>
      <c r="QS3" s="1">
        <v>3.5648900000000001E-6</v>
      </c>
      <c r="QT3" s="1">
        <v>3.5636960000000002E-6</v>
      </c>
      <c r="QU3" s="1">
        <v>3.5644620000000001E-6</v>
      </c>
      <c r="QV3" s="1">
        <v>3.5636480000000001E-6</v>
      </c>
      <c r="QW3" s="1">
        <v>3.5643930000000001E-6</v>
      </c>
      <c r="QX3" s="1">
        <v>3.563573E-6</v>
      </c>
      <c r="QY3" s="1">
        <v>3.5643980000000001E-6</v>
      </c>
      <c r="QZ3" s="1">
        <v>3.5636940000000001E-6</v>
      </c>
      <c r="RA3" s="1">
        <v>3.5646129999999999E-6</v>
      </c>
      <c r="RB3" s="1">
        <v>3.5638200000000002E-6</v>
      </c>
      <c r="RC3" s="1">
        <v>3.5646059999999999E-6</v>
      </c>
      <c r="RD3" s="1">
        <v>3.5637179999999999E-6</v>
      </c>
      <c r="RE3" s="1">
        <v>3.564525E-6</v>
      </c>
      <c r="RF3" s="1">
        <v>3.5637319999999999E-6</v>
      </c>
      <c r="RG3" s="1">
        <v>5.312049E-6</v>
      </c>
      <c r="RH3" s="1">
        <v>5.3137999999999998E-6</v>
      </c>
      <c r="RI3" s="1">
        <f t="array" ref="RI3:TU3">TRANSPOSE(U7:U72)</f>
        <v>4.2500760000000004E-6</v>
      </c>
      <c r="RJ3" s="1">
        <v>8.4804960000000003E-6</v>
      </c>
      <c r="RK3" s="1">
        <v>8.4861959999999992E-6</v>
      </c>
      <c r="RL3" s="1">
        <v>8.4791130000000004E-6</v>
      </c>
      <c r="RM3" s="1">
        <v>8.4881320000000001E-6</v>
      </c>
      <c r="RN3" s="1">
        <v>8.4767260000000008E-6</v>
      </c>
      <c r="RO3" s="1">
        <v>8.4871050000000008E-6</v>
      </c>
      <c r="RP3" s="1">
        <v>8.4777489999999992E-6</v>
      </c>
      <c r="RQ3" s="1">
        <v>8.4903749999999992E-6</v>
      </c>
      <c r="RR3" s="1">
        <v>8.4745309999999997E-6</v>
      </c>
      <c r="RS3" s="1">
        <v>8.4928699999999992E-6</v>
      </c>
      <c r="RT3" s="1">
        <v>8.4811260000000003E-6</v>
      </c>
      <c r="RU3" s="1">
        <v>8.4887439999999992E-6</v>
      </c>
      <c r="RV3" s="1">
        <v>8.4868539999999992E-6</v>
      </c>
      <c r="RW3" s="1">
        <v>8.4822470000000001E-6</v>
      </c>
      <c r="RX3" s="1">
        <v>8.4837789999999992E-6</v>
      </c>
      <c r="RY3" s="1">
        <v>8.4777270000000007E-6</v>
      </c>
      <c r="RZ3" s="1">
        <v>8.4822229999999994E-6</v>
      </c>
      <c r="SA3" s="1">
        <v>8.4844949999999995E-6</v>
      </c>
      <c r="SB3" s="1">
        <v>8.4820290000000004E-6</v>
      </c>
      <c r="SC3" s="1">
        <v>8.4813510000000008E-6</v>
      </c>
      <c r="SD3" s="1">
        <v>8.4906619999999992E-6</v>
      </c>
      <c r="SE3" s="1">
        <v>8.4848030000000004E-6</v>
      </c>
      <c r="SF3" s="1">
        <v>8.4816000000000002E-6</v>
      </c>
      <c r="SG3" s="1">
        <v>8.4826629999999997E-6</v>
      </c>
      <c r="SH3" s="1">
        <v>8.4855349999999994E-6</v>
      </c>
      <c r="SI3" s="1">
        <v>8.4826090000000004E-6</v>
      </c>
      <c r="SJ3" s="1">
        <v>8.4808119999999997E-6</v>
      </c>
      <c r="SK3" s="1">
        <v>8.4886440000000007E-6</v>
      </c>
      <c r="SL3" s="1">
        <v>8.479058E-6</v>
      </c>
      <c r="SM3" s="1">
        <v>8.4912219999999995E-6</v>
      </c>
      <c r="SN3" s="1">
        <v>8.4766699999999993E-6</v>
      </c>
      <c r="SO3" s="1">
        <v>8.4866070000000002E-6</v>
      </c>
      <c r="SP3" s="1">
        <v>8.4799720000000002E-6</v>
      </c>
      <c r="SQ3" s="1">
        <v>8.4892709999999992E-6</v>
      </c>
      <c r="SR3" s="1">
        <v>8.4827900000000005E-6</v>
      </c>
      <c r="SS3" s="1">
        <v>8.4800250000000002E-6</v>
      </c>
      <c r="ST3" s="1">
        <v>8.4849709999999999E-6</v>
      </c>
      <c r="SU3" s="1">
        <v>8.4857239999999997E-6</v>
      </c>
      <c r="SV3" s="1">
        <v>8.4822190000000002E-6</v>
      </c>
      <c r="SW3" s="1">
        <v>8.4880909999999996E-6</v>
      </c>
      <c r="SX3" s="1">
        <v>8.4807759999999995E-6</v>
      </c>
      <c r="SY3" s="1">
        <v>8.4775600000000005E-6</v>
      </c>
      <c r="SZ3" s="1">
        <v>8.4867180000000005E-6</v>
      </c>
      <c r="TA3" s="1">
        <v>8.4929529999999996E-6</v>
      </c>
      <c r="TB3" s="1">
        <v>8.4789010000000005E-6</v>
      </c>
      <c r="TC3" s="1">
        <v>8.4781590000000008E-6</v>
      </c>
      <c r="TD3" s="1">
        <v>8.4840119999999999E-6</v>
      </c>
      <c r="TE3" s="1">
        <v>8.4917810000000003E-6</v>
      </c>
      <c r="TF3" s="1">
        <v>8.4843469999999996E-6</v>
      </c>
      <c r="TG3" s="1">
        <v>8.4801649999999998E-6</v>
      </c>
      <c r="TH3" s="1">
        <v>8.4771890000000007E-6</v>
      </c>
      <c r="TI3" s="1">
        <v>8.4852570000000006E-6</v>
      </c>
      <c r="TJ3" s="1">
        <v>8.4837059999999995E-6</v>
      </c>
      <c r="TK3" s="1">
        <v>8.486348E-6</v>
      </c>
      <c r="TL3" s="1">
        <v>8.4834930000000002E-6</v>
      </c>
      <c r="TM3" s="1">
        <v>8.4760089999999994E-6</v>
      </c>
      <c r="TN3" s="1">
        <v>8.4988650000000002E-6</v>
      </c>
      <c r="TO3" s="1">
        <v>8.4798419999999996E-6</v>
      </c>
      <c r="TP3" s="1">
        <v>8.4813770000000002E-6</v>
      </c>
      <c r="TQ3" s="1">
        <v>8.4787129999999995E-6</v>
      </c>
      <c r="TR3" s="1">
        <v>8.4828189999999998E-6</v>
      </c>
      <c r="TS3" s="1">
        <v>8.4814130000000004E-6</v>
      </c>
      <c r="TT3" s="1">
        <v>8.4847429999999995E-6</v>
      </c>
      <c r="TU3" s="1">
        <v>4.2488769999999997E-6</v>
      </c>
      <c r="TV3" s="13">
        <f t="array" ref="TV3:WK3">TRANSPOSE(V7:V75)</f>
        <v>4.9999750000000001</v>
      </c>
      <c r="TW3" s="13">
        <v>5.6325760000000002</v>
      </c>
      <c r="TX3" s="13">
        <v>11.7087</v>
      </c>
      <c r="TY3" s="13">
        <v>18.60097</v>
      </c>
      <c r="TZ3" s="13">
        <v>21.764869999999998</v>
      </c>
      <c r="UA3" s="13">
        <v>23.403870000000001</v>
      </c>
      <c r="UB3" s="13">
        <v>25.380520000000001</v>
      </c>
      <c r="UC3" s="13">
        <v>27.045839999999998</v>
      </c>
      <c r="UD3" s="13">
        <v>28.55865</v>
      </c>
      <c r="UE3" s="13">
        <v>29.990790000000001</v>
      </c>
      <c r="UF3" s="13">
        <v>31.179510000000001</v>
      </c>
      <c r="UG3" s="13">
        <v>32.421619999999997</v>
      </c>
      <c r="UH3" s="13">
        <v>33.380360000000003</v>
      </c>
      <c r="UI3" s="13">
        <v>34.40851</v>
      </c>
      <c r="UJ3" s="13">
        <v>35.20393</v>
      </c>
      <c r="UK3" s="13">
        <v>36.094290000000001</v>
      </c>
      <c r="UL3" s="13">
        <v>36.697339999999997</v>
      </c>
      <c r="UM3" s="13">
        <v>37.484229999999997</v>
      </c>
      <c r="UN3" s="13">
        <v>37.967210000000001</v>
      </c>
      <c r="UO3" s="13">
        <v>38.646929999999998</v>
      </c>
      <c r="UP3" s="13">
        <v>39.00949</v>
      </c>
      <c r="UQ3" s="13">
        <v>39.612879999999997</v>
      </c>
      <c r="UR3" s="13">
        <v>39.887700000000002</v>
      </c>
      <c r="US3" s="13">
        <v>40.410609999999998</v>
      </c>
      <c r="UT3" s="13">
        <v>40.622280000000003</v>
      </c>
      <c r="UU3" s="13">
        <v>41.082059999999998</v>
      </c>
      <c r="UV3" s="13">
        <v>41.212829999999997</v>
      </c>
      <c r="UW3" s="13">
        <v>41.629480000000001</v>
      </c>
      <c r="UX3" s="13">
        <v>41.73001</v>
      </c>
      <c r="UY3" s="13">
        <v>42.086190000000002</v>
      </c>
      <c r="UZ3" s="13">
        <v>42.08643</v>
      </c>
      <c r="VA3" s="13">
        <v>42.481070000000003</v>
      </c>
      <c r="VB3" s="13">
        <v>42.529699999999998</v>
      </c>
      <c r="VC3" s="13">
        <v>42.831189999999999</v>
      </c>
      <c r="VD3" s="13">
        <v>42.82864</v>
      </c>
      <c r="VE3" s="13">
        <v>43.179470000000002</v>
      </c>
      <c r="VF3" s="13">
        <v>43.141829999999999</v>
      </c>
      <c r="VG3" s="13">
        <v>43.420229999999997</v>
      </c>
      <c r="VH3" s="13">
        <v>43.418050000000001</v>
      </c>
      <c r="VI3" s="13">
        <v>43.706890000000001</v>
      </c>
      <c r="VJ3" s="13">
        <v>43.670920000000002</v>
      </c>
      <c r="VK3" s="13">
        <v>44.003349999999998</v>
      </c>
      <c r="VL3" s="13">
        <v>43.930790000000002</v>
      </c>
      <c r="VM3" s="13">
        <v>44.230179999999997</v>
      </c>
      <c r="VN3" s="13">
        <v>44.181489999999997</v>
      </c>
      <c r="VO3" s="13">
        <v>44.42942</v>
      </c>
      <c r="VP3" s="13">
        <v>44.387340000000002</v>
      </c>
      <c r="VQ3" s="13">
        <v>44.593910000000001</v>
      </c>
      <c r="VR3" s="13">
        <v>44.568579999999997</v>
      </c>
      <c r="VS3" s="13">
        <v>44.87077</v>
      </c>
      <c r="VT3" s="13">
        <v>44.740299999999998</v>
      </c>
      <c r="VU3" s="13">
        <v>45.010509999999996</v>
      </c>
      <c r="VV3" s="13">
        <v>44.959910000000001</v>
      </c>
      <c r="VW3" s="13">
        <v>45.210520000000002</v>
      </c>
      <c r="VX3" s="13">
        <v>45.156379999999999</v>
      </c>
      <c r="VY3" s="13">
        <v>45.438760000000002</v>
      </c>
      <c r="VZ3" s="13">
        <v>45.390819999999998</v>
      </c>
      <c r="WA3" s="13">
        <v>45.645229999999998</v>
      </c>
      <c r="WB3" s="13">
        <v>45.589910000000003</v>
      </c>
      <c r="WC3" s="13">
        <v>45.857999999999997</v>
      </c>
      <c r="WD3" s="13">
        <v>45.798749999999998</v>
      </c>
      <c r="WE3" s="13">
        <v>46.04824</v>
      </c>
      <c r="WF3" s="13">
        <v>46.034469999999999</v>
      </c>
      <c r="WG3" s="13">
        <v>46.26567</v>
      </c>
      <c r="WH3" s="13">
        <v>46.293340000000001</v>
      </c>
      <c r="WI3" s="13">
        <v>44.201030000000003</v>
      </c>
      <c r="WJ3" s="13">
        <v>33.729430000000001</v>
      </c>
      <c r="WK3" s="13">
        <v>35.841169999999998</v>
      </c>
      <c r="WL3" s="13" t="str">
        <f t="array" ref="WL3:YX3">TRANSPOSE(W7:W72)</f>
        <v>-</v>
      </c>
      <c r="WM3" s="13" t="str">
        <v>-</v>
      </c>
      <c r="WN3" s="13" t="str">
        <v>-</v>
      </c>
      <c r="WO3" s="13" t="str">
        <v>-</v>
      </c>
      <c r="WP3" s="13" t="str">
        <v>-</v>
      </c>
      <c r="WQ3" s="13" t="str">
        <v>-</v>
      </c>
      <c r="WR3" s="13" t="str">
        <v>-</v>
      </c>
      <c r="WS3" s="13" t="str">
        <v>-</v>
      </c>
      <c r="WT3" s="13" t="str">
        <v>-</v>
      </c>
      <c r="WU3" s="13" t="str">
        <v>-</v>
      </c>
      <c r="WV3" s="13" t="str">
        <v>-</v>
      </c>
      <c r="WW3" s="13" t="str">
        <v>-</v>
      </c>
      <c r="WX3" s="13" t="str">
        <v>-</v>
      </c>
      <c r="WY3" s="13" t="str">
        <v>-</v>
      </c>
      <c r="WZ3" s="13" t="str">
        <v>-</v>
      </c>
      <c r="XA3" s="13" t="str">
        <v>-</v>
      </c>
      <c r="XB3" s="13" t="str">
        <v>-</v>
      </c>
      <c r="XC3" s="13" t="str">
        <v>-</v>
      </c>
      <c r="XD3" s="13" t="str">
        <v>-</v>
      </c>
      <c r="XE3" s="13" t="str">
        <v>-</v>
      </c>
      <c r="XF3" s="13" t="str">
        <v>-</v>
      </c>
      <c r="XG3" s="13" t="str">
        <v>-</v>
      </c>
      <c r="XH3" s="13" t="str">
        <v>-</v>
      </c>
      <c r="XI3" s="13" t="str">
        <v>-</v>
      </c>
      <c r="XJ3" s="13" t="str">
        <v>-</v>
      </c>
      <c r="XK3" s="13" t="str">
        <v>-</v>
      </c>
      <c r="XL3" s="13" t="str">
        <v>-</v>
      </c>
      <c r="XM3" s="13" t="str">
        <v>-</v>
      </c>
      <c r="XN3" s="13" t="str">
        <v>-</v>
      </c>
      <c r="XO3" s="13" t="str">
        <v>-</v>
      </c>
      <c r="XP3" s="13" t="str">
        <v>-</v>
      </c>
      <c r="XQ3" s="13" t="str">
        <v>-</v>
      </c>
      <c r="XR3" s="13" t="str">
        <v>-</v>
      </c>
      <c r="XS3" s="13" t="str">
        <v>-</v>
      </c>
      <c r="XT3" s="13" t="str">
        <v>-</v>
      </c>
      <c r="XU3" s="13" t="str">
        <v>-</v>
      </c>
      <c r="XV3" s="13" t="str">
        <v>-</v>
      </c>
      <c r="XW3" s="13" t="str">
        <v>-</v>
      </c>
      <c r="XX3" s="13" t="str">
        <v>-</v>
      </c>
      <c r="XY3" s="13" t="str">
        <v>-</v>
      </c>
      <c r="XZ3" s="13" t="str">
        <v>-</v>
      </c>
      <c r="YA3" s="13" t="str">
        <v>-</v>
      </c>
      <c r="YB3" s="13" t="str">
        <v>-</v>
      </c>
      <c r="YC3" s="13" t="str">
        <v>-</v>
      </c>
      <c r="YD3" s="13" t="str">
        <v>-</v>
      </c>
      <c r="YE3" s="13" t="str">
        <v>-</v>
      </c>
      <c r="YF3" s="13" t="str">
        <v>-</v>
      </c>
      <c r="YG3" s="13" t="str">
        <v>-</v>
      </c>
      <c r="YH3" s="13" t="str">
        <v>-</v>
      </c>
      <c r="YI3" s="13" t="str">
        <v>-</v>
      </c>
      <c r="YJ3" s="13" t="str">
        <v>-</v>
      </c>
      <c r="YK3" s="13" t="str">
        <v>-</v>
      </c>
      <c r="YL3" s="13" t="str">
        <v>-</v>
      </c>
      <c r="YM3" s="13" t="str">
        <v>-</v>
      </c>
      <c r="YN3" s="13" t="str">
        <v>-</v>
      </c>
      <c r="YO3" s="13" t="str">
        <v>-</v>
      </c>
      <c r="YP3" s="13" t="str">
        <v>-</v>
      </c>
      <c r="YQ3" s="13" t="str">
        <v>-</v>
      </c>
      <c r="YR3" s="13" t="str">
        <v>-</v>
      </c>
      <c r="YS3" s="13" t="str">
        <v>-</v>
      </c>
      <c r="YT3" s="13" t="str">
        <v>-</v>
      </c>
      <c r="YU3" s="13" t="str">
        <v>-</v>
      </c>
      <c r="YV3" s="13" t="str">
        <v>-</v>
      </c>
      <c r="YW3" s="13" t="str">
        <v>-</v>
      </c>
      <c r="YX3" s="13" t="str">
        <v>-</v>
      </c>
      <c r="YY3" s="1">
        <f t="array" ref="YY3:ABN3">TRANSPOSE(X7:X75)</f>
        <v>12578.44</v>
      </c>
      <c r="YZ3" s="1">
        <v>12573.14</v>
      </c>
      <c r="ZA3" s="1">
        <v>12485.98</v>
      </c>
      <c r="ZB3" s="1">
        <v>12274.96</v>
      </c>
      <c r="ZC3" s="1">
        <v>12067.58</v>
      </c>
      <c r="ZD3" s="1">
        <v>11879.67</v>
      </c>
      <c r="ZE3" s="1">
        <v>11692.65</v>
      </c>
      <c r="ZF3" s="1">
        <v>11507.41</v>
      </c>
      <c r="ZG3" s="1">
        <v>11321.2</v>
      </c>
      <c r="ZH3" s="1">
        <v>11135.17</v>
      </c>
      <c r="ZI3" s="1">
        <v>10946.71</v>
      </c>
      <c r="ZJ3" s="1">
        <v>10760.02</v>
      </c>
      <c r="ZK3" s="1">
        <v>10570</v>
      </c>
      <c r="ZL3" s="1">
        <v>10382.64</v>
      </c>
      <c r="ZM3" s="1">
        <v>10190.530000000001</v>
      </c>
      <c r="ZN3" s="1">
        <v>10001.790000000001</v>
      </c>
      <c r="ZO3" s="1">
        <v>9807.6579999999994</v>
      </c>
      <c r="ZP3" s="1">
        <v>9617.4349999999995</v>
      </c>
      <c r="ZQ3" s="1">
        <v>9421.0769999999993</v>
      </c>
      <c r="ZR3" s="1">
        <v>9229.7340000000004</v>
      </c>
      <c r="ZS3" s="1">
        <v>9031.4230000000007</v>
      </c>
      <c r="ZT3" s="1">
        <v>8838.4410000000007</v>
      </c>
      <c r="ZU3" s="1">
        <v>8638.7569999999996</v>
      </c>
      <c r="ZV3" s="1">
        <v>8444.1</v>
      </c>
      <c r="ZW3" s="1">
        <v>8242.777</v>
      </c>
      <c r="ZX3" s="1">
        <v>8047.2809999999999</v>
      </c>
      <c r="ZY3" s="1">
        <v>7844.6040000000003</v>
      </c>
      <c r="ZZ3" s="1">
        <v>7647.95</v>
      </c>
      <c r="AAA3" s="1">
        <v>7444.2</v>
      </c>
      <c r="AAB3" s="1">
        <v>7246.366</v>
      </c>
      <c r="AAC3" s="1">
        <v>7041.4049999999997</v>
      </c>
      <c r="AAD3" s="1">
        <v>6842.5709999999999</v>
      </c>
      <c r="AAE3" s="1">
        <v>6635.7020000000002</v>
      </c>
      <c r="AAF3" s="1">
        <v>6435.6120000000001</v>
      </c>
      <c r="AAG3" s="1">
        <v>6227.9030000000002</v>
      </c>
      <c r="AAH3" s="1">
        <v>6026.8029999999999</v>
      </c>
      <c r="AAI3" s="1">
        <v>5818.2969999999996</v>
      </c>
      <c r="AAJ3" s="1">
        <v>5616.1409999999996</v>
      </c>
      <c r="AAK3" s="1">
        <v>5406.1940000000004</v>
      </c>
      <c r="AAL3" s="1">
        <v>5203.3549999999996</v>
      </c>
      <c r="AAM3" s="1">
        <v>4992.2439999999997</v>
      </c>
      <c r="AAN3" s="1">
        <v>4788.2879999999996</v>
      </c>
      <c r="AAO3" s="1">
        <v>4577.2250000000004</v>
      </c>
      <c r="AAP3" s="1">
        <v>4372.4620000000004</v>
      </c>
      <c r="AAQ3" s="1">
        <v>4159.8209999999999</v>
      </c>
      <c r="AAR3" s="1">
        <v>3954.027</v>
      </c>
      <c r="AAS3" s="1">
        <v>3740.944</v>
      </c>
      <c r="AAT3" s="1">
        <v>3534.252</v>
      </c>
      <c r="AAU3" s="1">
        <v>3320.1689999999999</v>
      </c>
      <c r="AAV3" s="1">
        <v>3113.145</v>
      </c>
      <c r="AAW3" s="1">
        <v>2898.027</v>
      </c>
      <c r="AAX3" s="1">
        <v>2689.6289999999999</v>
      </c>
      <c r="AAY3" s="1">
        <v>2473.3209999999999</v>
      </c>
      <c r="AAZ3" s="1">
        <v>2264.2089999999998</v>
      </c>
      <c r="ABA3" s="1">
        <v>2046.894</v>
      </c>
      <c r="ABB3" s="1">
        <v>1836.788</v>
      </c>
      <c r="ABC3" s="1">
        <v>1618.8679999999999</v>
      </c>
      <c r="ABD3" s="1">
        <v>1407.4169999999999</v>
      </c>
      <c r="ABE3" s="1">
        <v>1188.374</v>
      </c>
      <c r="ABF3" s="1">
        <v>976.88300000000004</v>
      </c>
      <c r="ABG3" s="1">
        <v>756.91459999999995</v>
      </c>
      <c r="ABH3" s="1">
        <v>544.10630000000003</v>
      </c>
      <c r="ABI3" s="1">
        <v>323.38290000000001</v>
      </c>
      <c r="ABJ3" s="1">
        <v>109.8519</v>
      </c>
      <c r="ABK3" s="1">
        <v>-117.52979999999999</v>
      </c>
      <c r="ABL3" s="1">
        <v>-297.08159999999998</v>
      </c>
      <c r="ABM3" s="1">
        <v>-269.81630000000001</v>
      </c>
      <c r="ABN3" s="1">
        <v>-262.8587</v>
      </c>
      <c r="ABO3" s="7">
        <f t="array" ref="ABO3:AED3">TRANSPOSE(Y7:Y75)</f>
        <v>-444.58</v>
      </c>
      <c r="ABP3" s="7">
        <v>-443.0582</v>
      </c>
      <c r="ABQ3" s="7">
        <v>-448.40410000000003</v>
      </c>
      <c r="ABR3" s="7">
        <v>-455.47719999999998</v>
      </c>
      <c r="ABS3" s="7">
        <v>-458.61900000000003</v>
      </c>
      <c r="ABT3" s="7">
        <v>-458.50580000000002</v>
      </c>
      <c r="ABU3" s="7">
        <v>-457.18959999999998</v>
      </c>
      <c r="ABV3" s="7">
        <v>-455.9665</v>
      </c>
      <c r="ABW3" s="7">
        <v>-453.74340000000001</v>
      </c>
      <c r="ABX3" s="7">
        <v>-450.88499999999999</v>
      </c>
      <c r="ABY3" s="7">
        <v>-446.69659999999999</v>
      </c>
      <c r="ABZ3" s="7">
        <v>-442.92020000000002</v>
      </c>
      <c r="ACA3" s="7">
        <v>-437.7595</v>
      </c>
      <c r="ACB3" s="7">
        <v>-432.31049999999999</v>
      </c>
      <c r="ACC3" s="7">
        <v>-426.38409999999999</v>
      </c>
      <c r="ACD3" s="7">
        <v>-420.3664</v>
      </c>
      <c r="ACE3" s="7">
        <v>-413.3356</v>
      </c>
      <c r="ACF3" s="7">
        <v>-406.79079999999999</v>
      </c>
      <c r="ACG3" s="7">
        <v>-399.56729999999999</v>
      </c>
      <c r="ACH3" s="7">
        <v>-392.36219999999997</v>
      </c>
      <c r="ACI3" s="7">
        <v>-384.61919999999998</v>
      </c>
      <c r="ACJ3" s="7">
        <v>-377.29230000000001</v>
      </c>
      <c r="ACK3" s="7">
        <v>-369.28050000000002</v>
      </c>
      <c r="ACL3" s="7">
        <v>-361.54590000000002</v>
      </c>
      <c r="ACM3" s="7">
        <v>-353.25920000000002</v>
      </c>
      <c r="ACN3" s="7">
        <v>-345.50450000000001</v>
      </c>
      <c r="ACO3" s="7">
        <v>-336.74329999999998</v>
      </c>
      <c r="ACP3" s="7">
        <v>-328.7079</v>
      </c>
      <c r="ACQ3" s="7">
        <v>-320.24369999999999</v>
      </c>
      <c r="ACR3" s="7">
        <v>-311.86900000000003</v>
      </c>
      <c r="ACS3" s="7">
        <v>-302.62490000000003</v>
      </c>
      <c r="ACT3" s="7">
        <v>-294.62700000000001</v>
      </c>
      <c r="ACU3" s="7">
        <v>-285.81310000000002</v>
      </c>
      <c r="ACV3" s="7">
        <v>-277.2285</v>
      </c>
      <c r="ACW3" s="7">
        <v>-268.08049999999997</v>
      </c>
      <c r="ACX3" s="7">
        <v>-259.89510000000001</v>
      </c>
      <c r="ACY3" s="7">
        <v>-250.55889999999999</v>
      </c>
      <c r="ACZ3" s="7">
        <v>-241.91409999999999</v>
      </c>
      <c r="ADA3" s="7">
        <v>-232.8175</v>
      </c>
      <c r="ADB3" s="7">
        <v>-224.22489999999999</v>
      </c>
      <c r="ADC3" s="7">
        <v>-214.8954</v>
      </c>
      <c r="ADD3" s="7">
        <v>-206.52940000000001</v>
      </c>
      <c r="ADE3" s="7">
        <v>-197.20320000000001</v>
      </c>
      <c r="ADF3" s="7">
        <v>-188.58789999999999</v>
      </c>
      <c r="ADG3" s="7">
        <v>-179.2774</v>
      </c>
      <c r="ADH3" s="7">
        <v>-170.37649999999999</v>
      </c>
      <c r="ADI3" s="7">
        <v>-161.11089999999999</v>
      </c>
      <c r="ADJ3" s="7">
        <v>-152.14580000000001</v>
      </c>
      <c r="ADK3" s="7">
        <v>-142.8022</v>
      </c>
      <c r="ADL3" s="7">
        <v>-134.14760000000001</v>
      </c>
      <c r="ADM3" s="7">
        <v>-124.4508</v>
      </c>
      <c r="ADN3" s="7">
        <v>-115.6028</v>
      </c>
      <c r="ADO3" s="7">
        <v>-106.09229999999999</v>
      </c>
      <c r="ADP3" s="7">
        <v>-97.175820000000002</v>
      </c>
      <c r="ADQ3" s="7">
        <v>-87.585800000000006</v>
      </c>
      <c r="ADR3" s="7">
        <v>-78.679410000000004</v>
      </c>
      <c r="ADS3" s="7">
        <v>-69.089190000000002</v>
      </c>
      <c r="ADT3" s="7">
        <v>-60.082889999999999</v>
      </c>
      <c r="ADU3" s="7">
        <v>-50.416629999999998</v>
      </c>
      <c r="ADV3" s="7">
        <v>-41.459519999999998</v>
      </c>
      <c r="ADW3" s="7">
        <v>-31.711310000000001</v>
      </c>
      <c r="ADX3" s="7">
        <v>-22.677569999999999</v>
      </c>
      <c r="ADY3" s="7">
        <v>-12.931760000000001</v>
      </c>
      <c r="ADZ3" s="7">
        <v>-3.8943650000000001</v>
      </c>
      <c r="AEA3" s="7">
        <v>6.3081860000000001</v>
      </c>
      <c r="AEB3" s="7">
        <v>12.9855</v>
      </c>
      <c r="AEC3" s="7">
        <v>11.83771</v>
      </c>
      <c r="AED3" s="7">
        <v>10.98198</v>
      </c>
      <c r="AEE3" s="1">
        <f t="array" ref="AEE3:AGT3">TRANSPOSE(Z7:Z75)</f>
        <v>300</v>
      </c>
      <c r="AEF3" s="1">
        <v>386.7937</v>
      </c>
      <c r="AEG3" s="1">
        <v>600.38310000000001</v>
      </c>
      <c r="AEH3" s="1">
        <v>947.42880000000002</v>
      </c>
      <c r="AEI3" s="1">
        <v>1068.0419999999999</v>
      </c>
      <c r="AEJ3" s="1">
        <v>1129.67</v>
      </c>
      <c r="AEK3" s="1">
        <v>1176.45</v>
      </c>
      <c r="AEL3" s="1">
        <v>1203.704</v>
      </c>
      <c r="AEM3" s="1">
        <v>1238.8399999999999</v>
      </c>
      <c r="AEN3" s="1">
        <v>1259.4690000000001</v>
      </c>
      <c r="AEO3" s="1">
        <v>1288.499</v>
      </c>
      <c r="AEP3" s="1">
        <v>1305.077</v>
      </c>
      <c r="AEQ3" s="1">
        <v>1329.123</v>
      </c>
      <c r="AER3" s="1">
        <v>1343.1110000000001</v>
      </c>
      <c r="AES3" s="1">
        <v>1362.9639999999999</v>
      </c>
      <c r="AET3" s="1">
        <v>1374.5229999999999</v>
      </c>
      <c r="AEU3" s="1">
        <v>1390.752</v>
      </c>
      <c r="AEV3" s="1">
        <v>1400.0940000000001</v>
      </c>
      <c r="AEW3" s="1">
        <v>1413.192</v>
      </c>
      <c r="AEX3" s="1">
        <v>1420.7840000000001</v>
      </c>
      <c r="AEY3" s="1">
        <v>1431.2360000000001</v>
      </c>
      <c r="AEZ3" s="1">
        <v>1437.367</v>
      </c>
      <c r="AFA3" s="1">
        <v>1445.63</v>
      </c>
      <c r="AFB3" s="1">
        <v>1450.606</v>
      </c>
      <c r="AFC3" s="1">
        <v>1457.078</v>
      </c>
      <c r="AFD3" s="1">
        <v>1461.0029999999999</v>
      </c>
      <c r="AFE3" s="1">
        <v>1466.127</v>
      </c>
      <c r="AFF3" s="1">
        <v>1469.26</v>
      </c>
      <c r="AFG3" s="1">
        <v>1473.2070000000001</v>
      </c>
      <c r="AFH3" s="1">
        <v>1475.7370000000001</v>
      </c>
      <c r="AFI3" s="1">
        <v>1478.864</v>
      </c>
      <c r="AFJ3" s="1">
        <v>1480.835</v>
      </c>
      <c r="AFK3" s="1">
        <v>1483.252</v>
      </c>
      <c r="AFL3" s="1">
        <v>1484.84</v>
      </c>
      <c r="AFM3" s="1">
        <v>1486.7080000000001</v>
      </c>
      <c r="AFN3" s="1">
        <v>1487.943</v>
      </c>
      <c r="AFO3" s="1">
        <v>1489.4</v>
      </c>
      <c r="AFP3" s="1">
        <v>1490.3969999999999</v>
      </c>
      <c r="AFQ3" s="1">
        <v>1491.511</v>
      </c>
      <c r="AFR3" s="1">
        <v>1492.2919999999999</v>
      </c>
      <c r="AFS3" s="1">
        <v>1493.1569999999999</v>
      </c>
      <c r="AFT3" s="1">
        <v>1493.77</v>
      </c>
      <c r="AFU3">
        <v>1494.434</v>
      </c>
      <c r="AFV3">
        <v>1494.921</v>
      </c>
      <c r="AFW3">
        <v>1495.4349999999999</v>
      </c>
      <c r="AFX3">
        <v>1495.8209999999999</v>
      </c>
      <c r="AFY3">
        <v>1496.212</v>
      </c>
      <c r="AFZ3">
        <v>1496.5219999999999</v>
      </c>
      <c r="AGA3">
        <v>1496.8230000000001</v>
      </c>
      <c r="AGB3">
        <v>1497.0609999999999</v>
      </c>
      <c r="AGC3">
        <v>1497.299</v>
      </c>
      <c r="AGD3">
        <v>1497.489</v>
      </c>
      <c r="AGE3">
        <v>1497.6659999999999</v>
      </c>
      <c r="AGF3">
        <v>1497.817</v>
      </c>
      <c r="AGG3">
        <v>1497.952</v>
      </c>
      <c r="AGH3">
        <v>1498.0709999999999</v>
      </c>
      <c r="AGI3">
        <v>1498.172</v>
      </c>
      <c r="AGJ3">
        <v>1498.268</v>
      </c>
      <c r="AGK3">
        <v>1498.345</v>
      </c>
      <c r="AGL3">
        <v>1498.42</v>
      </c>
      <c r="AGM3">
        <v>1498.4770000000001</v>
      </c>
      <c r="AGN3">
        <v>1498.538</v>
      </c>
      <c r="AGO3">
        <v>1498.579</v>
      </c>
      <c r="AGP3">
        <v>1498.6289999999999</v>
      </c>
      <c r="AGQ3">
        <v>1498.6510000000001</v>
      </c>
      <c r="AGR3" s="2">
        <v>1498.7429999999999</v>
      </c>
      <c r="AGS3" s="2">
        <v>1499.2439999999999</v>
      </c>
      <c r="AGT3" s="2">
        <v>1499.279</v>
      </c>
      <c r="AGU3">
        <f t="array" ref="AGU3:AJH3">TRANSPOSE(AA7:AA73)</f>
        <v>1.487821E-8</v>
      </c>
      <c r="AGV3">
        <v>1.706871E-9</v>
      </c>
      <c r="AGW3">
        <v>1.533098E-9</v>
      </c>
      <c r="AGX3">
        <v>1.535107E-9</v>
      </c>
      <c r="AGY3">
        <v>1.5444179999999999E-9</v>
      </c>
      <c r="AGZ3">
        <v>1.538454E-9</v>
      </c>
      <c r="AHA3">
        <v>1.537338E-9</v>
      </c>
      <c r="AHB3">
        <v>1.539846E-9</v>
      </c>
      <c r="AHC3">
        <v>1.545049E-9</v>
      </c>
      <c r="AHD3">
        <v>1.538162E-9</v>
      </c>
      <c r="AHE3">
        <v>1.54002E-9</v>
      </c>
      <c r="AHF3">
        <v>1.546323E-9</v>
      </c>
      <c r="AHG3">
        <v>1.5391769999999999E-9</v>
      </c>
      <c r="AHH3">
        <v>1.5398489999999999E-9</v>
      </c>
      <c r="AHI3">
        <v>1.544598E-9</v>
      </c>
      <c r="AHJ3">
        <v>1.540474E-9</v>
      </c>
      <c r="AHK3">
        <v>1.5357580000000001E-9</v>
      </c>
      <c r="AHL3">
        <v>1.541425E-9</v>
      </c>
      <c r="AHM3">
        <v>1.5443849999999999E-9</v>
      </c>
      <c r="AHN3">
        <v>1.5324119999999999E-9</v>
      </c>
      <c r="AHO3">
        <v>1.534507E-9</v>
      </c>
      <c r="AHP3">
        <v>1.545736E-9</v>
      </c>
      <c r="AHQ3">
        <v>1.5362290000000001E-9</v>
      </c>
      <c r="AHR3">
        <v>1.5365190000000001E-9</v>
      </c>
      <c r="AHS3">
        <v>1.5424860000000001E-9</v>
      </c>
      <c r="AHT3">
        <v>1.5407059999999999E-9</v>
      </c>
      <c r="AHU3">
        <v>1.541041E-9</v>
      </c>
      <c r="AHV3">
        <v>1.539855E-9</v>
      </c>
      <c r="AHW3">
        <v>1.545202E-9</v>
      </c>
      <c r="AHX3">
        <v>1.5404450000000001E-9</v>
      </c>
      <c r="AHY3">
        <v>1.538049E-9</v>
      </c>
      <c r="AHZ3">
        <v>1.546304E-9</v>
      </c>
      <c r="AIA3">
        <v>1.54086E-9</v>
      </c>
      <c r="AIB3">
        <v>1.5382959999999999E-9</v>
      </c>
      <c r="AIC3">
        <v>1.5376530000000001E-9</v>
      </c>
      <c r="AID3">
        <v>1.5445800000000001E-9</v>
      </c>
      <c r="AIE3">
        <v>1.5356179999999999E-9</v>
      </c>
      <c r="AIF3">
        <v>1.534858E-9</v>
      </c>
      <c r="AIG3">
        <v>1.544094E-9</v>
      </c>
      <c r="AIH3">
        <v>1.537588E-9</v>
      </c>
      <c r="AII3">
        <v>1.5327610000000001E-9</v>
      </c>
      <c r="AIJ3">
        <v>1.5434350000000001E-9</v>
      </c>
      <c r="AIK3">
        <v>1.5426410000000001E-9</v>
      </c>
      <c r="AIL3">
        <v>1.538819E-9</v>
      </c>
      <c r="AIM3">
        <v>1.5385540000000001E-9</v>
      </c>
      <c r="AIN3">
        <v>1.5462499999999999E-9</v>
      </c>
      <c r="AIO3">
        <v>1.54077E-9</v>
      </c>
      <c r="AIP3">
        <v>1.540136E-9</v>
      </c>
      <c r="AIQ3">
        <v>1.5454669999999999E-9</v>
      </c>
      <c r="AIR3">
        <v>1.539233E-9</v>
      </c>
      <c r="AIS3">
        <v>1.53761E-9</v>
      </c>
      <c r="AIT3">
        <v>1.541235E-9</v>
      </c>
      <c r="AIU3">
        <v>1.544247E-9</v>
      </c>
      <c r="AIV3">
        <v>1.5339500000000001E-9</v>
      </c>
      <c r="AIW3">
        <v>1.537008E-9</v>
      </c>
      <c r="AIX3">
        <v>1.54387E-9</v>
      </c>
      <c r="AIY3">
        <v>1.5349860000000001E-9</v>
      </c>
      <c r="AIZ3">
        <v>1.535187E-9</v>
      </c>
      <c r="AJA3">
        <v>1.543453E-9</v>
      </c>
      <c r="AJB3">
        <v>1.540749E-9</v>
      </c>
      <c r="AJC3">
        <v>1.537907E-9</v>
      </c>
      <c r="AJD3">
        <v>1.5403069999999999E-9</v>
      </c>
      <c r="AJE3">
        <v>1.5456259999999999E-9</v>
      </c>
      <c r="AJF3">
        <v>1.5397529999999999E-9</v>
      </c>
      <c r="AJG3" s="2">
        <v>1.537006E-9</v>
      </c>
      <c r="AJH3" s="2">
        <v>1.7109840000000001E-9</v>
      </c>
    </row>
    <row r="4" spans="1:1071" x14ac:dyDescent="0.25">
      <c r="A4" s="7"/>
      <c r="B4" s="13"/>
      <c r="C4" s="13"/>
      <c r="D4" s="13"/>
      <c r="E4" s="1"/>
      <c r="F4" s="1"/>
      <c r="G4" s="13"/>
      <c r="H4" s="1"/>
      <c r="I4" s="3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</row>
    <row r="5" spans="1:1071" ht="15.75" thickBot="1" x14ac:dyDescent="0.3"/>
    <row r="6" spans="1:1071" ht="16.5" thickBot="1" x14ac:dyDescent="0.3">
      <c r="K6" s="35" t="s">
        <v>70</v>
      </c>
      <c r="L6" s="36" t="s">
        <v>53</v>
      </c>
      <c r="M6" s="37" t="s">
        <v>52</v>
      </c>
      <c r="N6" s="37" t="s">
        <v>54</v>
      </c>
      <c r="O6" s="37" t="s">
        <v>55</v>
      </c>
      <c r="P6" s="37" t="s">
        <v>56</v>
      </c>
      <c r="Q6" s="37" t="s">
        <v>57</v>
      </c>
      <c r="R6" s="37" t="s">
        <v>63</v>
      </c>
      <c r="S6" s="37" t="s">
        <v>59</v>
      </c>
      <c r="T6" s="37" t="s">
        <v>60</v>
      </c>
      <c r="U6" s="37" t="s">
        <v>61</v>
      </c>
      <c r="V6" s="37" t="s">
        <v>62</v>
      </c>
      <c r="W6" s="37" t="s">
        <v>64</v>
      </c>
      <c r="X6" s="37" t="s">
        <v>65</v>
      </c>
      <c r="Y6" s="37" t="s">
        <v>66</v>
      </c>
      <c r="Z6" s="37" t="s">
        <v>67</v>
      </c>
      <c r="AA6" s="37" t="s">
        <v>68</v>
      </c>
      <c r="AB6" s="38" t="s">
        <v>69</v>
      </c>
      <c r="AC6" s="38" t="s">
        <v>70</v>
      </c>
      <c r="AD6" s="6">
        <v>1</v>
      </c>
      <c r="AE6" s="5" t="s">
        <v>71</v>
      </c>
    </row>
    <row r="7" spans="1:1071" ht="16.5" thickBot="1" x14ac:dyDescent="0.3">
      <c r="J7" s="348"/>
      <c r="K7" s="27">
        <v>0.79900000000000004</v>
      </c>
      <c r="L7" s="28">
        <v>1</v>
      </c>
      <c r="M7" s="29">
        <f>+C14</f>
        <v>72.464910000000003</v>
      </c>
      <c r="N7" s="30">
        <f>+C87</f>
        <v>-10.603389999999999</v>
      </c>
      <c r="O7" s="31">
        <f>+C162</f>
        <v>-3.534462E-2</v>
      </c>
      <c r="P7" s="31">
        <f>+C237</f>
        <v>0.1767222</v>
      </c>
      <c r="Q7" s="17">
        <f>+B312</f>
        <v>878.39480000000003</v>
      </c>
      <c r="R7" s="17">
        <f>+B384</f>
        <v>26313.22</v>
      </c>
      <c r="S7" s="17">
        <f>+B456</f>
        <v>-4.4798939999999998</v>
      </c>
      <c r="T7" s="32">
        <f>+C528</f>
        <v>5.3137999999999998E-6</v>
      </c>
      <c r="U7" s="17">
        <f>+B603</f>
        <v>4.2500760000000004E-6</v>
      </c>
      <c r="V7" s="32">
        <f>+C675</f>
        <v>4.9999750000000001</v>
      </c>
      <c r="W7" s="32" t="s">
        <v>357</v>
      </c>
      <c r="X7" s="32">
        <f>+C750</f>
        <v>12578.44</v>
      </c>
      <c r="Y7" s="32">
        <f>+C825</f>
        <v>-444.58</v>
      </c>
      <c r="Z7" s="32">
        <f>+C900</f>
        <v>300</v>
      </c>
      <c r="AA7" s="17">
        <f>+B975</f>
        <v>1.487821E-8</v>
      </c>
      <c r="AB7" s="33">
        <v>1</v>
      </c>
      <c r="AC7" s="39"/>
      <c r="AD7" s="6">
        <v>2</v>
      </c>
      <c r="AE7" s="5" t="s">
        <v>72</v>
      </c>
    </row>
    <row r="8" spans="1:1071" ht="16.5" thickBot="1" x14ac:dyDescent="0.3">
      <c r="A8" s="347" t="s">
        <v>106</v>
      </c>
      <c r="B8" s="348"/>
      <c r="C8" s="348"/>
      <c r="D8" s="348"/>
      <c r="E8" s="348"/>
      <c r="F8" s="348"/>
      <c r="G8" s="348"/>
      <c r="H8" s="348"/>
      <c r="I8" s="348"/>
      <c r="J8" s="18"/>
      <c r="K8" s="27"/>
      <c r="L8" s="28">
        <v>2</v>
      </c>
      <c r="M8" s="29">
        <f>+C22</f>
        <v>12578.43</v>
      </c>
      <c r="N8" s="34">
        <f>+D88</f>
        <v>-11.170780000000001</v>
      </c>
      <c r="O8" s="29">
        <f>+D163</f>
        <v>-3.5245800000000001E-2</v>
      </c>
      <c r="P8" s="29">
        <f>+D238</f>
        <v>0.2043664</v>
      </c>
      <c r="Q8" s="17">
        <f>+C313</f>
        <v>683.57550000000003</v>
      </c>
      <c r="R8" s="17">
        <f>+C385</f>
        <v>31490.639999999999</v>
      </c>
      <c r="S8" s="17">
        <f>+C457</f>
        <v>-6.9564719999999998</v>
      </c>
      <c r="T8" s="281">
        <f>+D529</f>
        <v>5.3130730000000003E-6</v>
      </c>
      <c r="U8" s="17">
        <f>+C604</f>
        <v>8.4804960000000003E-6</v>
      </c>
      <c r="V8" s="32">
        <f>+D676</f>
        <v>5.6325760000000002</v>
      </c>
      <c r="W8" s="32" t="s">
        <v>357</v>
      </c>
      <c r="X8" s="17">
        <f>+D751</f>
        <v>12573.14</v>
      </c>
      <c r="Y8" s="17">
        <f>+D826</f>
        <v>-443.0582</v>
      </c>
      <c r="Z8" s="17">
        <f>+D901</f>
        <v>386.7937</v>
      </c>
      <c r="AA8" s="17">
        <f>+C976</f>
        <v>1.706871E-9</v>
      </c>
      <c r="AB8" s="33">
        <v>2</v>
      </c>
      <c r="AC8" s="40"/>
      <c r="AD8" s="6">
        <v>3</v>
      </c>
      <c r="AE8" s="5" t="s">
        <v>73</v>
      </c>
      <c r="AY8" s="30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</row>
    <row r="9" spans="1:1071" x14ac:dyDescent="0.25">
      <c r="A9" s="26"/>
      <c r="B9" s="18"/>
      <c r="C9" s="18"/>
      <c r="D9" s="18"/>
      <c r="E9" s="18"/>
      <c r="F9" s="18"/>
      <c r="G9" s="18"/>
      <c r="H9" s="18"/>
      <c r="I9" s="18"/>
      <c r="J9" s="20" t="s">
        <v>36</v>
      </c>
      <c r="K9" s="27"/>
      <c r="L9" s="177">
        <v>3</v>
      </c>
      <c r="M9" s="29">
        <f>+C30</f>
        <v>1499.866</v>
      </c>
      <c r="N9" s="34">
        <f t="shared" ref="N9:N73" si="0">+D89</f>
        <v>-15.82714</v>
      </c>
      <c r="O9" s="29">
        <f t="shared" ref="O9:O72" si="1">+D164</f>
        <v>-3.5915389999999998E-2</v>
      </c>
      <c r="P9" s="29">
        <f t="shared" ref="P9:P72" si="2">+D239</f>
        <v>0.44681110000000002</v>
      </c>
      <c r="Q9" s="17">
        <f t="shared" ref="Q9:Q71" si="3">+C314</f>
        <v>451.85669999999999</v>
      </c>
      <c r="R9" s="17">
        <f t="shared" ref="R9:R71" si="4">+C386</f>
        <v>31696.880000000001</v>
      </c>
      <c r="S9" s="17">
        <f t="shared" ref="S9:S71" si="5">+C458</f>
        <v>-4.6014530000000002</v>
      </c>
      <c r="T9" s="281">
        <f t="shared" ref="T9:T72" si="6">+D530</f>
        <v>3.5647459999999999E-6</v>
      </c>
      <c r="U9" s="17">
        <f t="shared" ref="U9:U71" si="7">+C605</f>
        <v>8.4861959999999992E-6</v>
      </c>
      <c r="V9" s="32">
        <f t="shared" ref="V9:V72" si="8">+D677</f>
        <v>11.7087</v>
      </c>
      <c r="W9" s="32" t="s">
        <v>357</v>
      </c>
      <c r="X9" s="17">
        <f t="shared" ref="X9:X72" si="9">+D752</f>
        <v>12485.98</v>
      </c>
      <c r="Y9" s="17">
        <f t="shared" ref="Y9:Y72" si="10">+D827</f>
        <v>-448.40410000000003</v>
      </c>
      <c r="Z9" s="17">
        <f t="shared" ref="Z9:Z72" si="11">+D902</f>
        <v>600.38310000000001</v>
      </c>
      <c r="AA9" s="17">
        <f t="shared" ref="AA9:AA72" si="12">+C977</f>
        <v>1.533098E-9</v>
      </c>
      <c r="AB9" s="33">
        <v>3</v>
      </c>
      <c r="AC9" s="40"/>
    </row>
    <row r="10" spans="1:1071" x14ac:dyDescent="0.25">
      <c r="A10" s="13"/>
      <c r="B10" s="2" t="s">
        <v>28</v>
      </c>
      <c r="C10" s="20" t="s">
        <v>29</v>
      </c>
      <c r="D10" s="20" t="s">
        <v>30</v>
      </c>
      <c r="E10" s="20" t="s">
        <v>31</v>
      </c>
      <c r="F10" s="20" t="s">
        <v>32</v>
      </c>
      <c r="G10" s="20" t="s">
        <v>33</v>
      </c>
      <c r="H10" s="20" t="s">
        <v>34</v>
      </c>
      <c r="I10" s="20" t="s">
        <v>35</v>
      </c>
      <c r="J10" s="20" t="s">
        <v>36</v>
      </c>
      <c r="K10" s="27"/>
      <c r="L10" s="177">
        <v>4</v>
      </c>
      <c r="M10" s="29">
        <f>+D38</f>
        <v>1499.279</v>
      </c>
      <c r="N10" s="34">
        <f t="shared" si="0"/>
        <v>-23.492540000000002</v>
      </c>
      <c r="O10" s="29">
        <f t="shared" si="1"/>
        <v>-3.714804E-2</v>
      </c>
      <c r="P10" s="29">
        <f t="shared" si="2"/>
        <v>0.79826900000000001</v>
      </c>
      <c r="Q10" s="17">
        <f t="shared" si="3"/>
        <v>309.36840000000001</v>
      </c>
      <c r="R10" s="17">
        <f t="shared" si="4"/>
        <v>31703.1</v>
      </c>
      <c r="S10" s="17">
        <f t="shared" si="5"/>
        <v>-3.1478039999999998</v>
      </c>
      <c r="T10" s="281">
        <f t="shared" si="6"/>
        <v>3.563904E-6</v>
      </c>
      <c r="U10" s="17">
        <f t="shared" si="7"/>
        <v>8.4791130000000004E-6</v>
      </c>
      <c r="V10" s="32">
        <f t="shared" si="8"/>
        <v>18.60097</v>
      </c>
      <c r="W10" s="32" t="s">
        <v>357</v>
      </c>
      <c r="X10" s="17">
        <f t="shared" si="9"/>
        <v>12274.96</v>
      </c>
      <c r="Y10" s="17">
        <f t="shared" si="10"/>
        <v>-455.47719999999998</v>
      </c>
      <c r="Z10" s="17">
        <f t="shared" si="11"/>
        <v>947.42880000000002</v>
      </c>
      <c r="AA10" s="17">
        <f t="shared" si="12"/>
        <v>1.535107E-9</v>
      </c>
      <c r="AB10" s="33">
        <v>4</v>
      </c>
      <c r="AC10" s="40"/>
    </row>
    <row r="11" spans="1:1071" x14ac:dyDescent="0.2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7"/>
      <c r="L11" s="177">
        <v>5</v>
      </c>
      <c r="M11" s="29">
        <f>+C48</f>
        <v>-3.5143610000000001E-5</v>
      </c>
      <c r="N11" s="34">
        <f t="shared" si="0"/>
        <v>-28.6769</v>
      </c>
      <c r="O11" s="29">
        <f t="shared" si="1"/>
        <v>-3.8050639999999997E-2</v>
      </c>
      <c r="P11" s="29">
        <f t="shared" si="2"/>
        <v>1.0624389999999999</v>
      </c>
      <c r="Q11" s="17">
        <f t="shared" si="3"/>
        <v>270.48520000000002</v>
      </c>
      <c r="R11" s="17">
        <f t="shared" si="4"/>
        <v>31860.95</v>
      </c>
      <c r="S11" s="17">
        <f t="shared" si="5"/>
        <v>-2.7550970000000001</v>
      </c>
      <c r="T11" s="281">
        <f t="shared" si="6"/>
        <v>3.5642769999999999E-6</v>
      </c>
      <c r="U11" s="17">
        <f t="shared" si="7"/>
        <v>8.4881320000000001E-6</v>
      </c>
      <c r="V11" s="32">
        <f t="shared" si="8"/>
        <v>21.764869999999998</v>
      </c>
      <c r="W11" s="32" t="s">
        <v>357</v>
      </c>
      <c r="X11" s="17">
        <f t="shared" si="9"/>
        <v>12067.58</v>
      </c>
      <c r="Y11" s="17">
        <f t="shared" si="10"/>
        <v>-458.61900000000003</v>
      </c>
      <c r="Z11" s="17">
        <f t="shared" si="11"/>
        <v>1068.0419999999999</v>
      </c>
      <c r="AA11" s="17">
        <f t="shared" si="12"/>
        <v>1.5444179999999999E-9</v>
      </c>
      <c r="AB11" s="33">
        <v>5</v>
      </c>
      <c r="AC11" s="40"/>
    </row>
    <row r="12" spans="1:1071" x14ac:dyDescent="0.25">
      <c r="A12" s="19" t="s">
        <v>0</v>
      </c>
      <c r="B12" s="20" t="s">
        <v>1</v>
      </c>
      <c r="C12" s="20" t="s">
        <v>2</v>
      </c>
      <c r="D12" s="20"/>
      <c r="E12" s="20"/>
      <c r="F12" s="20"/>
      <c r="G12" s="20"/>
      <c r="H12" s="20"/>
      <c r="I12" s="20"/>
      <c r="J12" s="20"/>
      <c r="K12" s="27"/>
      <c r="L12" s="177">
        <v>6</v>
      </c>
      <c r="M12" s="29">
        <f>+C57</f>
        <v>-8.0584480000000006E-9</v>
      </c>
      <c r="N12" s="34">
        <f t="shared" si="0"/>
        <v>-32.263300000000001</v>
      </c>
      <c r="O12" s="29">
        <f t="shared" si="1"/>
        <v>-3.8639109999999997E-2</v>
      </c>
      <c r="P12" s="29">
        <f t="shared" si="2"/>
        <v>1.250588</v>
      </c>
      <c r="Q12" s="17">
        <f t="shared" si="3"/>
        <v>235.6354</v>
      </c>
      <c r="R12" s="17">
        <f t="shared" si="4"/>
        <v>31773.66</v>
      </c>
      <c r="S12" s="17">
        <f t="shared" si="5"/>
        <v>-2.3969</v>
      </c>
      <c r="T12" s="281">
        <f t="shared" si="6"/>
        <v>3.5639439999999998E-6</v>
      </c>
      <c r="U12" s="17">
        <f t="shared" si="7"/>
        <v>8.4767260000000008E-6</v>
      </c>
      <c r="V12" s="32">
        <f t="shared" si="8"/>
        <v>23.403870000000001</v>
      </c>
      <c r="W12" s="32" t="s">
        <v>357</v>
      </c>
      <c r="X12" s="17">
        <f t="shared" si="9"/>
        <v>11879.67</v>
      </c>
      <c r="Y12" s="17">
        <f t="shared" si="10"/>
        <v>-458.50580000000002</v>
      </c>
      <c r="Z12" s="17">
        <f t="shared" si="11"/>
        <v>1129.67</v>
      </c>
      <c r="AA12" s="17">
        <f t="shared" si="12"/>
        <v>1.538454E-9</v>
      </c>
      <c r="AB12" s="33">
        <v>6</v>
      </c>
      <c r="AC12" s="40"/>
    </row>
    <row r="13" spans="1:1071" x14ac:dyDescent="0.25">
      <c r="A13" s="19" t="s">
        <v>3</v>
      </c>
      <c r="B13" s="20" t="s">
        <v>4</v>
      </c>
      <c r="C13" s="20"/>
      <c r="D13" s="20"/>
      <c r="E13" s="20"/>
      <c r="F13" s="20"/>
      <c r="G13" s="20"/>
      <c r="H13" s="20"/>
      <c r="I13" s="20"/>
      <c r="J13" s="20"/>
      <c r="K13" s="27"/>
      <c r="L13" s="177">
        <v>7</v>
      </c>
      <c r="M13" s="29">
        <f>+C65</f>
        <v>-47.216009999999997</v>
      </c>
      <c r="N13" s="34">
        <f t="shared" si="0"/>
        <v>-35.390599999999999</v>
      </c>
      <c r="O13" s="29">
        <f t="shared" si="1"/>
        <v>-3.9157009999999999E-2</v>
      </c>
      <c r="P13" s="29">
        <f t="shared" si="2"/>
        <v>1.4247650000000001</v>
      </c>
      <c r="Q13" s="17">
        <f t="shared" si="3"/>
        <v>223.2234</v>
      </c>
      <c r="R13" s="17">
        <f t="shared" si="4"/>
        <v>31869.64</v>
      </c>
      <c r="S13" s="17">
        <f t="shared" si="5"/>
        <v>-2.2734239999999999</v>
      </c>
      <c r="T13" s="281">
        <f t="shared" si="6"/>
        <v>3.5645719999999998E-6</v>
      </c>
      <c r="U13" s="17">
        <f t="shared" si="7"/>
        <v>8.4871050000000008E-6</v>
      </c>
      <c r="V13" s="32">
        <f t="shared" si="8"/>
        <v>25.380520000000001</v>
      </c>
      <c r="W13" s="32" t="s">
        <v>357</v>
      </c>
      <c r="X13" s="17">
        <f t="shared" si="9"/>
        <v>11692.65</v>
      </c>
      <c r="Y13" s="17">
        <f t="shared" si="10"/>
        <v>-457.18959999999998</v>
      </c>
      <c r="Z13" s="17">
        <f t="shared" si="11"/>
        <v>1176.45</v>
      </c>
      <c r="AA13" s="17">
        <f t="shared" si="12"/>
        <v>1.537338E-9</v>
      </c>
      <c r="AB13" s="33">
        <v>7</v>
      </c>
      <c r="AC13" s="40"/>
    </row>
    <row r="14" spans="1:1071" x14ac:dyDescent="0.25">
      <c r="A14" s="19" t="s">
        <v>501</v>
      </c>
      <c r="B14" s="20" t="s">
        <v>502</v>
      </c>
      <c r="C14" s="22">
        <v>72.464910000000003</v>
      </c>
      <c r="D14" s="20"/>
      <c r="E14" s="20"/>
      <c r="F14" s="20"/>
      <c r="G14" s="20"/>
      <c r="H14" s="20"/>
      <c r="I14" s="20"/>
      <c r="J14" s="20"/>
      <c r="K14" s="27"/>
      <c r="L14" s="177">
        <v>8</v>
      </c>
      <c r="M14" s="29">
        <f>+C71</f>
        <v>5.429756E-4</v>
      </c>
      <c r="N14" s="34">
        <f t="shared" si="0"/>
        <v>-38.175699999999999</v>
      </c>
      <c r="O14" s="29">
        <f t="shared" si="1"/>
        <v>-3.967424E-2</v>
      </c>
      <c r="P14" s="29">
        <f t="shared" si="2"/>
        <v>1.57942</v>
      </c>
      <c r="Q14" s="17">
        <f t="shared" si="3"/>
        <v>194.7559</v>
      </c>
      <c r="R14" s="17">
        <f t="shared" si="4"/>
        <v>31912.98</v>
      </c>
      <c r="S14" s="17">
        <f t="shared" si="5"/>
        <v>-1.9813099999999999</v>
      </c>
      <c r="T14" s="281">
        <f t="shared" si="6"/>
        <v>3.5636859999999999E-6</v>
      </c>
      <c r="U14" s="17">
        <f t="shared" si="7"/>
        <v>8.4777489999999992E-6</v>
      </c>
      <c r="V14" s="32">
        <f t="shared" si="8"/>
        <v>27.045839999999998</v>
      </c>
      <c r="W14" s="32" t="s">
        <v>357</v>
      </c>
      <c r="X14" s="17">
        <f t="shared" si="9"/>
        <v>11507.41</v>
      </c>
      <c r="Y14" s="17">
        <f t="shared" si="10"/>
        <v>-455.9665</v>
      </c>
      <c r="Z14" s="17">
        <f t="shared" si="11"/>
        <v>1203.704</v>
      </c>
      <c r="AA14" s="17">
        <f t="shared" si="12"/>
        <v>1.539846E-9</v>
      </c>
      <c r="AB14" s="33">
        <v>8</v>
      </c>
      <c r="AC14" s="40"/>
    </row>
    <row r="15" spans="1:1071" x14ac:dyDescent="0.25">
      <c r="A15" s="19" t="s">
        <v>3</v>
      </c>
      <c r="B15" s="20" t="s">
        <v>4</v>
      </c>
      <c r="C15" s="20"/>
      <c r="D15" s="20"/>
      <c r="E15" s="20"/>
      <c r="F15" s="20"/>
      <c r="G15" s="20"/>
      <c r="H15" s="20"/>
      <c r="I15" s="20"/>
      <c r="J15" s="20"/>
      <c r="K15" s="27"/>
      <c r="L15" s="177">
        <v>9</v>
      </c>
      <c r="M15" s="207">
        <f>+B81</f>
        <v>4.2446290000000001E-7</v>
      </c>
      <c r="N15" s="34">
        <f t="shared" si="0"/>
        <v>-40.807209999999998</v>
      </c>
      <c r="O15" s="29">
        <f t="shared" si="1"/>
        <v>-4.0142700000000003E-2</v>
      </c>
      <c r="P15" s="29">
        <f t="shared" si="2"/>
        <v>1.7296689999999999</v>
      </c>
      <c r="Q15" s="17">
        <f t="shared" si="3"/>
        <v>188.0847</v>
      </c>
      <c r="R15" s="17">
        <f t="shared" si="4"/>
        <v>31878.59</v>
      </c>
      <c r="S15" s="17">
        <f t="shared" si="5"/>
        <v>-1.916291</v>
      </c>
      <c r="T15" s="281">
        <f t="shared" si="6"/>
        <v>3.5644959999999998E-6</v>
      </c>
      <c r="U15" s="17">
        <f t="shared" si="7"/>
        <v>8.4903749999999992E-6</v>
      </c>
      <c r="V15" s="32">
        <f t="shared" si="8"/>
        <v>28.55865</v>
      </c>
      <c r="W15" s="32" t="s">
        <v>357</v>
      </c>
      <c r="X15" s="17">
        <f t="shared" si="9"/>
        <v>11321.2</v>
      </c>
      <c r="Y15" s="17">
        <f t="shared" si="10"/>
        <v>-453.74340000000001</v>
      </c>
      <c r="Z15" s="17">
        <f t="shared" si="11"/>
        <v>1238.8399999999999</v>
      </c>
      <c r="AA15" s="17">
        <f t="shared" si="12"/>
        <v>1.545049E-9</v>
      </c>
      <c r="AB15" s="33">
        <v>9</v>
      </c>
      <c r="AC15" s="40"/>
    </row>
    <row r="16" spans="1:1071" x14ac:dyDescent="0.25">
      <c r="A16" s="19"/>
      <c r="B16" s="20" t="s">
        <v>5</v>
      </c>
      <c r="C16" s="22">
        <v>72.464910000000003</v>
      </c>
      <c r="D16" s="20"/>
      <c r="E16" s="20"/>
      <c r="F16" s="20"/>
      <c r="G16" s="20"/>
      <c r="H16" s="20"/>
      <c r="I16" s="20"/>
      <c r="J16" s="20"/>
      <c r="K16" s="27"/>
      <c r="L16" s="177">
        <v>10</v>
      </c>
      <c r="M16" s="16"/>
      <c r="N16" s="34">
        <f t="shared" si="0"/>
        <v>-43.152259999999998</v>
      </c>
      <c r="O16" s="29">
        <f t="shared" si="1"/>
        <v>-4.0546930000000002E-2</v>
      </c>
      <c r="P16" s="29">
        <f t="shared" si="2"/>
        <v>1.859793</v>
      </c>
      <c r="Q16" s="17">
        <f t="shared" si="3"/>
        <v>162.49019999999999</v>
      </c>
      <c r="R16" s="17">
        <f t="shared" si="4"/>
        <v>31822.21</v>
      </c>
      <c r="S16" s="17">
        <f t="shared" si="5"/>
        <v>-1.652434</v>
      </c>
      <c r="T16" s="281">
        <f t="shared" si="6"/>
        <v>3.563536E-6</v>
      </c>
      <c r="U16" s="17">
        <f t="shared" si="7"/>
        <v>8.4745309999999997E-6</v>
      </c>
      <c r="V16" s="32">
        <f t="shared" si="8"/>
        <v>29.990790000000001</v>
      </c>
      <c r="W16" s="32" t="s">
        <v>357</v>
      </c>
      <c r="X16" s="17">
        <f t="shared" si="9"/>
        <v>11135.17</v>
      </c>
      <c r="Y16" s="17">
        <f t="shared" si="10"/>
        <v>-450.88499999999999</v>
      </c>
      <c r="Z16" s="17">
        <f t="shared" si="11"/>
        <v>1259.4690000000001</v>
      </c>
      <c r="AA16" s="17">
        <f t="shared" si="12"/>
        <v>1.538162E-9</v>
      </c>
      <c r="AB16" s="33">
        <v>10</v>
      </c>
      <c r="AC16" s="40"/>
    </row>
    <row r="17" spans="1:29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7"/>
      <c r="L17" s="177">
        <v>11</v>
      </c>
      <c r="M17" s="16"/>
      <c r="N17" s="34">
        <f t="shared" si="0"/>
        <v>-45.352989999999998</v>
      </c>
      <c r="O17" s="29">
        <f t="shared" si="1"/>
        <v>-4.0877829999999997E-2</v>
      </c>
      <c r="P17" s="29">
        <f t="shared" si="2"/>
        <v>1.988551</v>
      </c>
      <c r="Q17" s="17">
        <f t="shared" si="3"/>
        <v>157.95859999999999</v>
      </c>
      <c r="R17" s="17">
        <f t="shared" si="4"/>
        <v>31898.07</v>
      </c>
      <c r="S17" s="17">
        <f t="shared" si="5"/>
        <v>-1.609826</v>
      </c>
      <c r="T17" s="281">
        <f t="shared" si="6"/>
        <v>3.5647890000000001E-6</v>
      </c>
      <c r="U17" s="17">
        <f t="shared" si="7"/>
        <v>8.4928699999999992E-6</v>
      </c>
      <c r="V17" s="32">
        <f t="shared" si="8"/>
        <v>31.179510000000001</v>
      </c>
      <c r="W17" s="32" t="s">
        <v>357</v>
      </c>
      <c r="X17" s="17">
        <f t="shared" si="9"/>
        <v>10946.71</v>
      </c>
      <c r="Y17" s="17">
        <f t="shared" si="10"/>
        <v>-446.69659999999999</v>
      </c>
      <c r="Z17" s="17">
        <f t="shared" si="11"/>
        <v>1288.499</v>
      </c>
      <c r="AA17" s="17">
        <f t="shared" si="12"/>
        <v>1.54002E-9</v>
      </c>
      <c r="AB17" s="33">
        <v>11</v>
      </c>
      <c r="AC17" s="40"/>
    </row>
    <row r="18" spans="1:29" x14ac:dyDescent="0.25">
      <c r="A18" s="19"/>
      <c r="B18" s="20" t="s">
        <v>28</v>
      </c>
      <c r="C18" s="20" t="s">
        <v>29</v>
      </c>
      <c r="D18" s="20" t="s">
        <v>30</v>
      </c>
      <c r="E18" s="20" t="s">
        <v>37</v>
      </c>
      <c r="F18" s="20" t="s">
        <v>34</v>
      </c>
      <c r="G18" s="20" t="s">
        <v>35</v>
      </c>
      <c r="H18" s="20" t="s">
        <v>36</v>
      </c>
      <c r="I18" s="20"/>
      <c r="J18" s="20"/>
      <c r="K18" s="27"/>
      <c r="L18" s="177">
        <v>12</v>
      </c>
      <c r="M18" s="16"/>
      <c r="N18" s="34">
        <f t="shared" si="0"/>
        <v>-47.353920000000002</v>
      </c>
      <c r="O18" s="29">
        <f t="shared" si="1"/>
        <v>-4.1224259999999999E-2</v>
      </c>
      <c r="P18" s="29">
        <f t="shared" si="2"/>
        <v>2.0975109999999999</v>
      </c>
      <c r="Q18" s="17">
        <f t="shared" si="3"/>
        <v>134.13570000000001</v>
      </c>
      <c r="R18" s="17">
        <f t="shared" si="4"/>
        <v>31980.46</v>
      </c>
      <c r="S18" s="17">
        <f t="shared" si="5"/>
        <v>-1.365146</v>
      </c>
      <c r="T18" s="281">
        <f t="shared" si="6"/>
        <v>3.5636780000000001E-6</v>
      </c>
      <c r="U18" s="17">
        <f t="shared" si="7"/>
        <v>8.4811260000000003E-6</v>
      </c>
      <c r="V18" s="32">
        <f t="shared" si="8"/>
        <v>32.421619999999997</v>
      </c>
      <c r="W18" s="32" t="s">
        <v>357</v>
      </c>
      <c r="X18" s="17">
        <f t="shared" si="9"/>
        <v>10760.02</v>
      </c>
      <c r="Y18" s="17">
        <f t="shared" si="10"/>
        <v>-442.92020000000002</v>
      </c>
      <c r="Z18" s="17">
        <f t="shared" si="11"/>
        <v>1305.077</v>
      </c>
      <c r="AA18" s="17">
        <f t="shared" si="12"/>
        <v>1.546323E-9</v>
      </c>
      <c r="AB18" s="33">
        <v>12</v>
      </c>
      <c r="AC18" s="40"/>
    </row>
    <row r="19" spans="1:29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7"/>
      <c r="L19" s="177">
        <v>13</v>
      </c>
      <c r="M19" s="16"/>
      <c r="N19" s="34">
        <f t="shared" si="0"/>
        <v>-49.223689999999998</v>
      </c>
      <c r="O19" s="29">
        <f t="shared" si="1"/>
        <v>-4.1492099999999997E-2</v>
      </c>
      <c r="P19" s="29">
        <f t="shared" si="2"/>
        <v>2.2060200000000001</v>
      </c>
      <c r="Q19" s="17">
        <f t="shared" si="3"/>
        <v>131.0872</v>
      </c>
      <c r="R19" s="17">
        <f t="shared" si="4"/>
        <v>31988.38</v>
      </c>
      <c r="S19" s="17">
        <f t="shared" si="5"/>
        <v>-1.3353189999999999</v>
      </c>
      <c r="T19" s="281">
        <f t="shared" si="6"/>
        <v>3.5645509999999998E-6</v>
      </c>
      <c r="U19" s="17">
        <f t="shared" si="7"/>
        <v>8.4887439999999992E-6</v>
      </c>
      <c r="V19" s="32">
        <f t="shared" si="8"/>
        <v>33.380360000000003</v>
      </c>
      <c r="W19" s="32" t="s">
        <v>357</v>
      </c>
      <c r="X19" s="17">
        <f t="shared" si="9"/>
        <v>10570</v>
      </c>
      <c r="Y19" s="17">
        <f t="shared" si="10"/>
        <v>-437.7595</v>
      </c>
      <c r="Z19" s="17">
        <f t="shared" si="11"/>
        <v>1329.123</v>
      </c>
      <c r="AA19" s="17">
        <f t="shared" si="12"/>
        <v>1.5391769999999999E-9</v>
      </c>
      <c r="AB19" s="33">
        <v>13</v>
      </c>
      <c r="AC19" s="40"/>
    </row>
    <row r="20" spans="1:29" x14ac:dyDescent="0.25">
      <c r="A20" s="19" t="s">
        <v>0</v>
      </c>
      <c r="B20" s="20" t="s">
        <v>1</v>
      </c>
      <c r="C20" s="20" t="s">
        <v>6</v>
      </c>
      <c r="D20" s="20"/>
      <c r="E20" s="20"/>
      <c r="F20" s="20"/>
      <c r="G20" s="20"/>
      <c r="H20" s="20"/>
      <c r="I20" s="20"/>
      <c r="J20" s="20"/>
      <c r="K20" s="27"/>
      <c r="L20" s="177">
        <v>14</v>
      </c>
      <c r="M20" s="16"/>
      <c r="N20" s="34">
        <f t="shared" si="0"/>
        <v>-50.80294</v>
      </c>
      <c r="O20" s="29">
        <f t="shared" si="1"/>
        <v>-4.1702459999999997E-2</v>
      </c>
      <c r="P20" s="29">
        <f t="shared" si="2"/>
        <v>2.2920039999999999</v>
      </c>
      <c r="Q20" s="17">
        <f t="shared" si="3"/>
        <v>109.79089999999999</v>
      </c>
      <c r="R20" s="17">
        <f t="shared" si="4"/>
        <v>31890.61</v>
      </c>
      <c r="S20" s="17">
        <f t="shared" si="5"/>
        <v>-1.118136</v>
      </c>
      <c r="T20" s="281">
        <f t="shared" si="6"/>
        <v>3.563844E-6</v>
      </c>
      <c r="U20" s="17">
        <f t="shared" si="7"/>
        <v>8.4868539999999992E-6</v>
      </c>
      <c r="V20" s="32">
        <f t="shared" si="8"/>
        <v>34.40851</v>
      </c>
      <c r="W20" s="32" t="s">
        <v>357</v>
      </c>
      <c r="X20" s="17">
        <f t="shared" si="9"/>
        <v>10382.64</v>
      </c>
      <c r="Y20" s="17">
        <f t="shared" si="10"/>
        <v>-432.31049999999999</v>
      </c>
      <c r="Z20" s="17">
        <f t="shared" si="11"/>
        <v>1343.1110000000001</v>
      </c>
      <c r="AA20" s="17">
        <f t="shared" si="12"/>
        <v>1.5398489999999999E-9</v>
      </c>
      <c r="AB20" s="33">
        <v>14</v>
      </c>
      <c r="AC20" s="40"/>
    </row>
    <row r="21" spans="1:29" x14ac:dyDescent="0.25">
      <c r="A21" s="19" t="s">
        <v>7</v>
      </c>
      <c r="B21" s="20" t="s">
        <v>8</v>
      </c>
      <c r="C21" s="20"/>
      <c r="D21" s="20"/>
      <c r="E21" s="20"/>
      <c r="F21" s="20"/>
      <c r="G21" s="20"/>
      <c r="H21" s="20"/>
      <c r="I21" s="20"/>
      <c r="J21" s="20"/>
      <c r="K21" s="27"/>
      <c r="L21" s="177">
        <v>15</v>
      </c>
      <c r="M21" s="16"/>
      <c r="N21" s="34">
        <f t="shared" si="0"/>
        <v>-52.386740000000003</v>
      </c>
      <c r="O21" s="29">
        <f t="shared" si="1"/>
        <v>-4.1924320000000001E-2</v>
      </c>
      <c r="P21" s="29">
        <f t="shared" si="2"/>
        <v>2.3827690000000001</v>
      </c>
      <c r="Q21" s="17">
        <f t="shared" si="3"/>
        <v>106.83450000000001</v>
      </c>
      <c r="R21" s="17">
        <f t="shared" si="4"/>
        <v>32038.21</v>
      </c>
      <c r="S21" s="17">
        <f t="shared" si="5"/>
        <v>-1.0874360000000001</v>
      </c>
      <c r="T21" s="281">
        <f t="shared" si="6"/>
        <v>3.5644889999999998E-6</v>
      </c>
      <c r="U21" s="17">
        <f t="shared" si="7"/>
        <v>8.4822470000000001E-6</v>
      </c>
      <c r="V21" s="32">
        <f t="shared" si="8"/>
        <v>35.20393</v>
      </c>
      <c r="W21" s="32" t="s">
        <v>357</v>
      </c>
      <c r="X21" s="17">
        <f t="shared" si="9"/>
        <v>10190.530000000001</v>
      </c>
      <c r="Y21" s="17">
        <f t="shared" si="10"/>
        <v>-426.38409999999999</v>
      </c>
      <c r="Z21" s="17">
        <f t="shared" si="11"/>
        <v>1362.9639999999999</v>
      </c>
      <c r="AA21" s="17">
        <f t="shared" si="12"/>
        <v>1.544598E-9</v>
      </c>
      <c r="AB21" s="33">
        <v>15</v>
      </c>
      <c r="AC21" s="40"/>
    </row>
    <row r="22" spans="1:29" x14ac:dyDescent="0.25">
      <c r="A22" s="19" t="s">
        <v>501</v>
      </c>
      <c r="B22" s="20" t="s">
        <v>9</v>
      </c>
      <c r="C22" s="22">
        <v>12578.43</v>
      </c>
      <c r="D22" s="20"/>
      <c r="E22" s="20"/>
      <c r="F22" s="20"/>
      <c r="G22" s="20"/>
      <c r="H22" s="20"/>
      <c r="I22" s="20"/>
      <c r="J22" s="20"/>
      <c r="K22" s="27"/>
      <c r="L22" s="177">
        <v>16</v>
      </c>
      <c r="M22" s="16"/>
      <c r="N22" s="34">
        <f t="shared" si="0"/>
        <v>-53.697049999999997</v>
      </c>
      <c r="O22" s="29">
        <f t="shared" si="1"/>
        <v>-4.2097309999999999E-2</v>
      </c>
      <c r="P22" s="29">
        <f t="shared" si="2"/>
        <v>2.452013</v>
      </c>
      <c r="Q22" s="17">
        <f t="shared" si="3"/>
        <v>88.628320000000002</v>
      </c>
      <c r="R22" s="17">
        <f t="shared" si="4"/>
        <v>31868.22</v>
      </c>
      <c r="S22" s="17">
        <f t="shared" si="5"/>
        <v>-0.90228370000000002</v>
      </c>
      <c r="T22" s="281">
        <f t="shared" si="6"/>
        <v>3.5641080000000001E-6</v>
      </c>
      <c r="U22" s="17">
        <f t="shared" si="7"/>
        <v>8.4837789999999992E-6</v>
      </c>
      <c r="V22" s="32">
        <f t="shared" si="8"/>
        <v>36.094290000000001</v>
      </c>
      <c r="W22" s="32" t="s">
        <v>357</v>
      </c>
      <c r="X22" s="17">
        <f t="shared" si="9"/>
        <v>10001.790000000001</v>
      </c>
      <c r="Y22" s="17">
        <f t="shared" si="10"/>
        <v>-420.3664</v>
      </c>
      <c r="Z22" s="17">
        <f t="shared" si="11"/>
        <v>1374.5229999999999</v>
      </c>
      <c r="AA22" s="17">
        <f t="shared" si="12"/>
        <v>1.540474E-9</v>
      </c>
      <c r="AB22" s="33">
        <v>16</v>
      </c>
      <c r="AC22" s="40"/>
    </row>
    <row r="23" spans="1:29" x14ac:dyDescent="0.25">
      <c r="A23" s="19" t="s">
        <v>7</v>
      </c>
      <c r="B23" s="20" t="s">
        <v>8</v>
      </c>
      <c r="C23" s="20"/>
      <c r="D23" s="20"/>
      <c r="E23" s="20"/>
      <c r="F23" s="20"/>
      <c r="G23" s="20"/>
      <c r="H23" s="20"/>
      <c r="I23" s="20"/>
      <c r="J23" s="20"/>
      <c r="K23" s="27"/>
      <c r="L23" s="177">
        <v>17</v>
      </c>
      <c r="M23" s="16"/>
      <c r="N23" s="34">
        <f t="shared" si="0"/>
        <v>-54.939860000000003</v>
      </c>
      <c r="O23" s="29">
        <f t="shared" si="1"/>
        <v>-4.2232539999999999E-2</v>
      </c>
      <c r="P23" s="29">
        <f t="shared" si="2"/>
        <v>2.5253260000000002</v>
      </c>
      <c r="Q23" s="17">
        <f t="shared" si="3"/>
        <v>86.51052</v>
      </c>
      <c r="R23" s="17">
        <f t="shared" si="4"/>
        <v>31989.47</v>
      </c>
      <c r="S23" s="17">
        <f t="shared" si="5"/>
        <v>-0.88009519999999997</v>
      </c>
      <c r="T23" s="281">
        <f t="shared" si="6"/>
        <v>3.564233E-6</v>
      </c>
      <c r="U23" s="17">
        <f t="shared" si="7"/>
        <v>8.4777270000000007E-6</v>
      </c>
      <c r="V23" s="32">
        <f t="shared" si="8"/>
        <v>36.697339999999997</v>
      </c>
      <c r="W23" s="32" t="s">
        <v>357</v>
      </c>
      <c r="X23" s="17">
        <f t="shared" si="9"/>
        <v>9807.6579999999994</v>
      </c>
      <c r="Y23" s="17">
        <f t="shared" si="10"/>
        <v>-413.3356</v>
      </c>
      <c r="Z23" s="17">
        <f t="shared" si="11"/>
        <v>1390.752</v>
      </c>
      <c r="AA23" s="17">
        <f t="shared" si="12"/>
        <v>1.5357580000000001E-9</v>
      </c>
      <c r="AB23" s="33">
        <v>17</v>
      </c>
      <c r="AC23" s="40"/>
    </row>
    <row r="24" spans="1:29" x14ac:dyDescent="0.25">
      <c r="A24" s="19"/>
      <c r="B24" s="20" t="s">
        <v>5</v>
      </c>
      <c r="C24" s="22">
        <v>12578.43</v>
      </c>
      <c r="D24" s="20"/>
      <c r="E24" s="20"/>
      <c r="F24" s="20"/>
      <c r="G24" s="20"/>
      <c r="H24" s="20"/>
      <c r="I24" s="20"/>
      <c r="J24" s="20"/>
      <c r="K24" s="27"/>
      <c r="L24" s="177">
        <v>18</v>
      </c>
      <c r="M24" s="16"/>
      <c r="N24" s="34">
        <f t="shared" si="0"/>
        <v>-56.012360000000001</v>
      </c>
      <c r="O24" s="29">
        <f t="shared" si="1"/>
        <v>-4.2371659999999998E-2</v>
      </c>
      <c r="P24" s="29">
        <f t="shared" si="2"/>
        <v>2.58066</v>
      </c>
      <c r="Q24" s="17">
        <f t="shared" si="3"/>
        <v>71.246030000000005</v>
      </c>
      <c r="R24" s="17">
        <f t="shared" si="4"/>
        <v>32091.67</v>
      </c>
      <c r="S24" s="17">
        <f t="shared" si="5"/>
        <v>-0.72518970000000005</v>
      </c>
      <c r="T24" s="281">
        <f t="shared" si="6"/>
        <v>3.563812E-6</v>
      </c>
      <c r="U24" s="17">
        <f t="shared" si="7"/>
        <v>8.4822229999999994E-6</v>
      </c>
      <c r="V24" s="32">
        <f t="shared" si="8"/>
        <v>37.484229999999997</v>
      </c>
      <c r="W24" s="32" t="s">
        <v>357</v>
      </c>
      <c r="X24" s="17">
        <f t="shared" si="9"/>
        <v>9617.4349999999995</v>
      </c>
      <c r="Y24" s="17">
        <f t="shared" si="10"/>
        <v>-406.79079999999999</v>
      </c>
      <c r="Z24" s="17">
        <f t="shared" si="11"/>
        <v>1400.0940000000001</v>
      </c>
      <c r="AA24" s="17">
        <f t="shared" si="12"/>
        <v>1.541425E-9</v>
      </c>
      <c r="AB24" s="33">
        <v>18</v>
      </c>
      <c r="AC24" s="40"/>
    </row>
    <row r="25" spans="1:29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7"/>
      <c r="L25" s="177">
        <v>19</v>
      </c>
      <c r="M25" s="16"/>
      <c r="N25" s="34">
        <f t="shared" si="0"/>
        <v>-57.060079999999999</v>
      </c>
      <c r="O25" s="29">
        <f t="shared" si="1"/>
        <v>-4.2507799999999998E-2</v>
      </c>
      <c r="P25" s="29">
        <f t="shared" si="2"/>
        <v>2.6437089999999999</v>
      </c>
      <c r="Q25" s="17">
        <f t="shared" si="3"/>
        <v>69.162670000000006</v>
      </c>
      <c r="R25" s="17">
        <f t="shared" si="4"/>
        <v>32023.59</v>
      </c>
      <c r="S25" s="17">
        <f t="shared" si="5"/>
        <v>-0.70417240000000003</v>
      </c>
      <c r="T25" s="281">
        <f t="shared" si="6"/>
        <v>3.5646219999999999E-6</v>
      </c>
      <c r="U25" s="17">
        <f t="shared" si="7"/>
        <v>8.4844949999999995E-6</v>
      </c>
      <c r="V25" s="32">
        <f t="shared" si="8"/>
        <v>37.967210000000001</v>
      </c>
      <c r="W25" s="32" t="s">
        <v>357</v>
      </c>
      <c r="X25" s="17">
        <f t="shared" si="9"/>
        <v>9421.0769999999993</v>
      </c>
      <c r="Y25" s="17">
        <f t="shared" si="10"/>
        <v>-399.56729999999999</v>
      </c>
      <c r="Z25" s="17">
        <f t="shared" si="11"/>
        <v>1413.192</v>
      </c>
      <c r="AA25" s="17">
        <f t="shared" si="12"/>
        <v>1.5443849999999999E-9</v>
      </c>
      <c r="AB25" s="33">
        <v>19</v>
      </c>
      <c r="AC25" s="40"/>
    </row>
    <row r="26" spans="1:29" x14ac:dyDescent="0.25">
      <c r="A26" s="19"/>
      <c r="B26" s="20" t="s">
        <v>28</v>
      </c>
      <c r="C26" s="20" t="s">
        <v>29</v>
      </c>
      <c r="D26" s="20" t="s">
        <v>30</v>
      </c>
      <c r="E26" s="20" t="s">
        <v>38</v>
      </c>
      <c r="F26" s="20" t="s">
        <v>34</v>
      </c>
      <c r="G26" s="20" t="s">
        <v>35</v>
      </c>
      <c r="H26" s="20" t="s">
        <v>36</v>
      </c>
      <c r="I26" s="20"/>
      <c r="J26" s="20"/>
      <c r="K26" s="27"/>
      <c r="L26" s="177">
        <v>20</v>
      </c>
      <c r="M26" s="16"/>
      <c r="N26" s="34">
        <f t="shared" si="0"/>
        <v>-57.88288</v>
      </c>
      <c r="O26" s="29">
        <f t="shared" si="1"/>
        <v>-4.2589370000000001E-2</v>
      </c>
      <c r="P26" s="29">
        <f t="shared" si="2"/>
        <v>2.6856710000000001</v>
      </c>
      <c r="Q26" s="17">
        <f t="shared" si="3"/>
        <v>56.893149999999999</v>
      </c>
      <c r="R26" s="17">
        <f t="shared" si="4"/>
        <v>32031.3</v>
      </c>
      <c r="S26" s="17">
        <f t="shared" si="5"/>
        <v>-0.57908320000000002</v>
      </c>
      <c r="T26" s="281">
        <f t="shared" si="6"/>
        <v>3.5636780000000001E-6</v>
      </c>
      <c r="U26" s="17">
        <f t="shared" si="7"/>
        <v>8.4820290000000004E-6</v>
      </c>
      <c r="V26" s="32">
        <f t="shared" si="8"/>
        <v>38.646929999999998</v>
      </c>
      <c r="W26" s="32" t="s">
        <v>357</v>
      </c>
      <c r="X26" s="17">
        <f t="shared" si="9"/>
        <v>9229.7340000000004</v>
      </c>
      <c r="Y26" s="17">
        <f t="shared" si="10"/>
        <v>-392.36219999999997</v>
      </c>
      <c r="Z26" s="17">
        <f t="shared" si="11"/>
        <v>1420.7840000000001</v>
      </c>
      <c r="AA26" s="17">
        <f t="shared" si="12"/>
        <v>1.5324119999999999E-9</v>
      </c>
      <c r="AB26" s="33">
        <v>20</v>
      </c>
      <c r="AC26" s="40"/>
    </row>
    <row r="27" spans="1:29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7"/>
      <c r="L27" s="177">
        <v>21</v>
      </c>
      <c r="M27" s="16"/>
      <c r="N27" s="34">
        <f t="shared" si="0"/>
        <v>-58.717260000000003</v>
      </c>
      <c r="O27" s="29">
        <f t="shared" si="1"/>
        <v>-4.2690600000000002E-2</v>
      </c>
      <c r="P27" s="29">
        <f t="shared" si="2"/>
        <v>2.737571</v>
      </c>
      <c r="Q27" s="17">
        <f t="shared" si="3"/>
        <v>54.915680000000002</v>
      </c>
      <c r="R27" s="17">
        <f t="shared" si="4"/>
        <v>31974.99</v>
      </c>
      <c r="S27" s="17">
        <f t="shared" si="5"/>
        <v>-0.55891100000000005</v>
      </c>
      <c r="T27" s="281">
        <f t="shared" si="6"/>
        <v>3.5645669999999999E-6</v>
      </c>
      <c r="U27" s="17">
        <f t="shared" si="7"/>
        <v>8.4813510000000008E-6</v>
      </c>
      <c r="V27" s="32">
        <f t="shared" si="8"/>
        <v>39.00949</v>
      </c>
      <c r="W27" s="32" t="s">
        <v>357</v>
      </c>
      <c r="X27" s="17">
        <f t="shared" si="9"/>
        <v>9031.4230000000007</v>
      </c>
      <c r="Y27" s="17">
        <f t="shared" si="10"/>
        <v>-384.61919999999998</v>
      </c>
      <c r="Z27" s="17">
        <f t="shared" si="11"/>
        <v>1431.2360000000001</v>
      </c>
      <c r="AA27" s="17">
        <f t="shared" si="12"/>
        <v>1.534507E-9</v>
      </c>
      <c r="AB27" s="33">
        <v>21</v>
      </c>
      <c r="AC27" s="40"/>
    </row>
    <row r="28" spans="1:29" x14ac:dyDescent="0.25">
      <c r="A28" s="19" t="s">
        <v>0</v>
      </c>
      <c r="B28" s="20" t="s">
        <v>1</v>
      </c>
      <c r="C28" s="20" t="s">
        <v>10</v>
      </c>
      <c r="D28" s="20"/>
      <c r="E28" s="20"/>
      <c r="F28" s="20"/>
      <c r="G28" s="20"/>
      <c r="H28" s="20"/>
      <c r="I28" s="20"/>
      <c r="J28" s="20"/>
      <c r="K28" s="27"/>
      <c r="L28" s="177">
        <v>22</v>
      </c>
      <c r="M28" s="16"/>
      <c r="N28" s="34">
        <f t="shared" si="0"/>
        <v>-59.401090000000003</v>
      </c>
      <c r="O28" s="29">
        <f t="shared" si="1"/>
        <v>-4.2773970000000001E-2</v>
      </c>
      <c r="P28" s="29">
        <f t="shared" si="2"/>
        <v>2.7736730000000001</v>
      </c>
      <c r="Q28" s="17">
        <f t="shared" si="3"/>
        <v>45.201819999999998</v>
      </c>
      <c r="R28" s="17">
        <f t="shared" si="4"/>
        <v>31826.14</v>
      </c>
      <c r="S28" s="17">
        <f t="shared" si="5"/>
        <v>-0.46055200000000002</v>
      </c>
      <c r="T28" s="281">
        <f t="shared" si="6"/>
        <v>3.5638539999999999E-6</v>
      </c>
      <c r="U28" s="17">
        <f t="shared" si="7"/>
        <v>8.4906619999999992E-6</v>
      </c>
      <c r="V28" s="32">
        <f t="shared" si="8"/>
        <v>39.612879999999997</v>
      </c>
      <c r="W28" s="32" t="s">
        <v>357</v>
      </c>
      <c r="X28" s="17">
        <f t="shared" si="9"/>
        <v>8838.4410000000007</v>
      </c>
      <c r="Y28" s="17">
        <f t="shared" si="10"/>
        <v>-377.29230000000001</v>
      </c>
      <c r="Z28" s="17">
        <f t="shared" si="11"/>
        <v>1437.367</v>
      </c>
      <c r="AA28" s="17">
        <f t="shared" si="12"/>
        <v>1.545736E-9</v>
      </c>
      <c r="AB28" s="33">
        <v>22</v>
      </c>
      <c r="AC28" s="40"/>
    </row>
    <row r="29" spans="1:29" x14ac:dyDescent="0.25">
      <c r="A29" s="19" t="s">
        <v>11</v>
      </c>
      <c r="B29" s="20" t="s">
        <v>8</v>
      </c>
      <c r="C29" s="20"/>
      <c r="D29" s="20"/>
      <c r="E29" s="20"/>
      <c r="F29" s="20"/>
      <c r="G29" s="20"/>
      <c r="H29" s="20"/>
      <c r="I29" s="20"/>
      <c r="J29" s="20"/>
      <c r="K29" s="27"/>
      <c r="L29" s="177">
        <v>23</v>
      </c>
      <c r="M29" s="16"/>
      <c r="N29" s="34">
        <f t="shared" si="0"/>
        <v>-60.066800000000001</v>
      </c>
      <c r="O29" s="29">
        <f t="shared" si="1"/>
        <v>-4.2857119999999999E-2</v>
      </c>
      <c r="P29" s="29">
        <f t="shared" si="2"/>
        <v>2.8181229999999999</v>
      </c>
      <c r="Q29" s="17">
        <f t="shared" si="3"/>
        <v>43.320160000000001</v>
      </c>
      <c r="R29" s="17">
        <f t="shared" si="4"/>
        <v>32054.16</v>
      </c>
      <c r="S29" s="17">
        <f t="shared" si="5"/>
        <v>-0.44107570000000001</v>
      </c>
      <c r="T29" s="281">
        <f t="shared" si="6"/>
        <v>3.5649450000000001E-6</v>
      </c>
      <c r="U29" s="17">
        <f t="shared" si="7"/>
        <v>8.4848030000000004E-6</v>
      </c>
      <c r="V29" s="32">
        <f t="shared" si="8"/>
        <v>39.887700000000002</v>
      </c>
      <c r="W29" s="32" t="s">
        <v>357</v>
      </c>
      <c r="X29" s="17">
        <f t="shared" si="9"/>
        <v>8638.7569999999996</v>
      </c>
      <c r="Y29" s="17">
        <f t="shared" si="10"/>
        <v>-369.28050000000002</v>
      </c>
      <c r="Z29" s="17">
        <f t="shared" si="11"/>
        <v>1445.63</v>
      </c>
      <c r="AA29" s="17">
        <f t="shared" si="12"/>
        <v>1.5362290000000001E-9</v>
      </c>
      <c r="AB29" s="33">
        <v>23</v>
      </c>
      <c r="AC29" s="40"/>
    </row>
    <row r="30" spans="1:29" x14ac:dyDescent="0.25">
      <c r="A30" s="19" t="s">
        <v>501</v>
      </c>
      <c r="B30" s="20" t="s">
        <v>12</v>
      </c>
      <c r="C30" s="22">
        <v>1499.866</v>
      </c>
      <c r="D30" s="22"/>
      <c r="E30" s="20"/>
      <c r="F30" s="20"/>
      <c r="G30" s="20"/>
      <c r="H30" s="20"/>
      <c r="I30" s="20"/>
      <c r="J30" s="20"/>
      <c r="K30" s="27"/>
      <c r="L30" s="177">
        <v>24</v>
      </c>
      <c r="M30" s="16"/>
      <c r="N30" s="34">
        <f t="shared" si="0"/>
        <v>-60.601579999999998</v>
      </c>
      <c r="O30" s="29">
        <f t="shared" si="1"/>
        <v>-4.2909040000000002E-2</v>
      </c>
      <c r="P30" s="29">
        <f t="shared" si="2"/>
        <v>2.8418580000000002</v>
      </c>
      <c r="Q30" s="17">
        <f t="shared" si="3"/>
        <v>35.783790000000003</v>
      </c>
      <c r="R30" s="17">
        <f t="shared" si="4"/>
        <v>31934</v>
      </c>
      <c r="S30" s="17">
        <f t="shared" si="5"/>
        <v>-0.36420449999999999</v>
      </c>
      <c r="T30" s="281">
        <f t="shared" si="6"/>
        <v>3.5639019999999999E-6</v>
      </c>
      <c r="U30" s="17">
        <f t="shared" si="7"/>
        <v>8.4816000000000002E-6</v>
      </c>
      <c r="V30" s="32">
        <f t="shared" si="8"/>
        <v>40.410609999999998</v>
      </c>
      <c r="W30" s="32" t="s">
        <v>357</v>
      </c>
      <c r="X30" s="17">
        <f t="shared" si="9"/>
        <v>8444.1</v>
      </c>
      <c r="Y30" s="17">
        <f t="shared" si="10"/>
        <v>-361.54590000000002</v>
      </c>
      <c r="Z30" s="17">
        <f t="shared" si="11"/>
        <v>1450.606</v>
      </c>
      <c r="AA30" s="17">
        <f t="shared" si="12"/>
        <v>1.5365190000000001E-9</v>
      </c>
      <c r="AB30" s="33">
        <v>24</v>
      </c>
      <c r="AC30" s="40"/>
    </row>
    <row r="31" spans="1:29" x14ac:dyDescent="0.25">
      <c r="A31" s="19" t="s">
        <v>11</v>
      </c>
      <c r="B31" s="20" t="s">
        <v>8</v>
      </c>
      <c r="C31" s="20"/>
      <c r="D31" s="20"/>
      <c r="E31" s="20"/>
      <c r="F31" s="20"/>
      <c r="G31" s="20"/>
      <c r="H31" s="20"/>
      <c r="I31" s="20"/>
      <c r="J31" s="20"/>
      <c r="K31" s="27"/>
      <c r="L31" s="177">
        <v>25</v>
      </c>
      <c r="M31" s="16"/>
      <c r="N31" s="34">
        <f t="shared" si="0"/>
        <v>-61.129159999999999</v>
      </c>
      <c r="O31" s="29">
        <f t="shared" si="1"/>
        <v>-4.297525E-2</v>
      </c>
      <c r="P31" s="29">
        <f t="shared" si="2"/>
        <v>2.8797709999999999</v>
      </c>
      <c r="Q31" s="17">
        <f t="shared" si="3"/>
        <v>34.142569999999999</v>
      </c>
      <c r="R31" s="17">
        <f t="shared" si="4"/>
        <v>32100.84</v>
      </c>
      <c r="S31" s="17">
        <f t="shared" si="5"/>
        <v>-0.34754380000000001</v>
      </c>
      <c r="T31" s="281">
        <f t="shared" si="6"/>
        <v>3.5643790000000002E-6</v>
      </c>
      <c r="U31" s="17">
        <f t="shared" si="7"/>
        <v>8.4826629999999997E-6</v>
      </c>
      <c r="V31" s="32">
        <f t="shared" si="8"/>
        <v>40.622280000000003</v>
      </c>
      <c r="W31" s="32" t="s">
        <v>357</v>
      </c>
      <c r="X31" s="17">
        <f t="shared" si="9"/>
        <v>8242.777</v>
      </c>
      <c r="Y31" s="17">
        <f t="shared" si="10"/>
        <v>-353.25920000000002</v>
      </c>
      <c r="Z31" s="17">
        <f t="shared" si="11"/>
        <v>1457.078</v>
      </c>
      <c r="AA31" s="17">
        <f t="shared" si="12"/>
        <v>1.5424860000000001E-9</v>
      </c>
      <c r="AB31" s="33">
        <v>25</v>
      </c>
      <c r="AC31" s="40"/>
    </row>
    <row r="32" spans="1:29" x14ac:dyDescent="0.25">
      <c r="A32" s="19"/>
      <c r="B32" s="20" t="s">
        <v>5</v>
      </c>
      <c r="C32" s="22">
        <v>1499.866</v>
      </c>
      <c r="D32" s="20"/>
      <c r="E32" s="20"/>
      <c r="F32" s="20"/>
      <c r="G32" s="20"/>
      <c r="H32" s="20"/>
      <c r="I32" s="20"/>
      <c r="J32" s="20"/>
      <c r="K32" s="27"/>
      <c r="L32" s="177">
        <v>26</v>
      </c>
      <c r="M32" s="16"/>
      <c r="N32" s="34">
        <f t="shared" si="0"/>
        <v>-61.568219999999997</v>
      </c>
      <c r="O32" s="29">
        <f t="shared" si="1"/>
        <v>-4.3032859999999999E-2</v>
      </c>
      <c r="P32" s="29">
        <f t="shared" si="2"/>
        <v>2.9035890000000002</v>
      </c>
      <c r="Q32" s="17">
        <f t="shared" si="3"/>
        <v>28.22606</v>
      </c>
      <c r="R32" s="17">
        <f t="shared" si="4"/>
        <v>31945.23</v>
      </c>
      <c r="S32" s="17">
        <f t="shared" si="5"/>
        <v>-0.2874159</v>
      </c>
      <c r="T32" s="281">
        <f t="shared" si="6"/>
        <v>3.5636800000000002E-6</v>
      </c>
      <c r="U32" s="17">
        <f t="shared" si="7"/>
        <v>8.4855349999999994E-6</v>
      </c>
      <c r="V32" s="32">
        <f t="shared" si="8"/>
        <v>41.082059999999998</v>
      </c>
      <c r="W32" s="32" t="s">
        <v>357</v>
      </c>
      <c r="X32" s="17">
        <f t="shared" si="9"/>
        <v>8047.2809999999999</v>
      </c>
      <c r="Y32" s="17">
        <f t="shared" si="10"/>
        <v>-345.50450000000001</v>
      </c>
      <c r="Z32" s="17">
        <f t="shared" si="11"/>
        <v>1461.0029999999999</v>
      </c>
      <c r="AA32" s="17">
        <f t="shared" si="12"/>
        <v>1.5407059999999999E-9</v>
      </c>
      <c r="AB32" s="33">
        <v>26</v>
      </c>
      <c r="AC32" s="40"/>
    </row>
    <row r="33" spans="1:29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7"/>
      <c r="L33" s="177">
        <v>27</v>
      </c>
      <c r="M33" s="16"/>
      <c r="N33" s="34">
        <f t="shared" si="0"/>
        <v>-61.94164</v>
      </c>
      <c r="O33" s="29">
        <f t="shared" si="1"/>
        <v>-4.3052119999999999E-2</v>
      </c>
      <c r="P33" s="29">
        <f t="shared" si="2"/>
        <v>2.9312109999999998</v>
      </c>
      <c r="Q33" s="17">
        <f t="shared" si="3"/>
        <v>26.924410000000002</v>
      </c>
      <c r="R33" s="17">
        <f t="shared" si="4"/>
        <v>32067.18</v>
      </c>
      <c r="S33" s="17">
        <f t="shared" si="5"/>
        <v>-0.27406700000000001</v>
      </c>
      <c r="T33" s="281">
        <f t="shared" si="6"/>
        <v>3.56441E-6</v>
      </c>
      <c r="U33" s="17">
        <f t="shared" si="7"/>
        <v>8.4826090000000004E-6</v>
      </c>
      <c r="V33" s="32">
        <f t="shared" si="8"/>
        <v>41.212829999999997</v>
      </c>
      <c r="W33" s="32" t="s">
        <v>357</v>
      </c>
      <c r="X33" s="17">
        <f t="shared" si="9"/>
        <v>7844.6040000000003</v>
      </c>
      <c r="Y33" s="17">
        <f t="shared" si="10"/>
        <v>-336.74329999999998</v>
      </c>
      <c r="Z33" s="17">
        <f t="shared" si="11"/>
        <v>1466.127</v>
      </c>
      <c r="AA33" s="17">
        <f t="shared" si="12"/>
        <v>1.541041E-9</v>
      </c>
      <c r="AB33" s="33">
        <v>27</v>
      </c>
      <c r="AC33" s="40"/>
    </row>
    <row r="34" spans="1:29" x14ac:dyDescent="0.25">
      <c r="A34" s="19"/>
      <c r="B34" s="20" t="s">
        <v>28</v>
      </c>
      <c r="C34" s="20" t="s">
        <v>29</v>
      </c>
      <c r="D34" s="20" t="s">
        <v>30</v>
      </c>
      <c r="E34" s="20" t="s">
        <v>38</v>
      </c>
      <c r="F34" s="20" t="s">
        <v>34</v>
      </c>
      <c r="G34" s="20" t="s">
        <v>35</v>
      </c>
      <c r="H34" s="20" t="s">
        <v>36</v>
      </c>
      <c r="I34" s="20"/>
      <c r="J34" s="20"/>
      <c r="K34" s="27"/>
      <c r="L34" s="177">
        <v>28</v>
      </c>
      <c r="M34" s="16"/>
      <c r="N34" s="34">
        <f t="shared" si="0"/>
        <v>-62.273710000000001</v>
      </c>
      <c r="O34" s="29">
        <f t="shared" si="1"/>
        <v>-4.3085650000000003E-2</v>
      </c>
      <c r="P34" s="29">
        <f t="shared" si="2"/>
        <v>2.9483329999999999</v>
      </c>
      <c r="Q34" s="17">
        <f t="shared" si="3"/>
        <v>22.260590000000001</v>
      </c>
      <c r="R34" s="17">
        <f t="shared" si="4"/>
        <v>32021.84</v>
      </c>
      <c r="S34" s="17">
        <f t="shared" si="5"/>
        <v>-0.22654550000000001</v>
      </c>
      <c r="T34" s="281">
        <f t="shared" si="6"/>
        <v>3.5637310000000001E-6</v>
      </c>
      <c r="U34" s="17">
        <f t="shared" si="7"/>
        <v>8.4808119999999997E-6</v>
      </c>
      <c r="V34" s="32">
        <f t="shared" si="8"/>
        <v>41.629480000000001</v>
      </c>
      <c r="W34" s="32" t="s">
        <v>357</v>
      </c>
      <c r="X34" s="17">
        <f t="shared" si="9"/>
        <v>7647.95</v>
      </c>
      <c r="Y34" s="17">
        <f t="shared" si="10"/>
        <v>-328.7079</v>
      </c>
      <c r="Z34" s="17">
        <f t="shared" si="11"/>
        <v>1469.26</v>
      </c>
      <c r="AA34" s="17">
        <f t="shared" si="12"/>
        <v>1.539855E-9</v>
      </c>
      <c r="AB34" s="33">
        <v>28</v>
      </c>
      <c r="AC34" s="40"/>
    </row>
    <row r="35" spans="1:29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7"/>
      <c r="L35" s="177">
        <v>29</v>
      </c>
      <c r="M35" s="16"/>
      <c r="N35" s="34">
        <f t="shared" si="0"/>
        <v>-62.638190000000002</v>
      </c>
      <c r="O35" s="29">
        <f t="shared" si="1"/>
        <v>-4.3152910000000003E-2</v>
      </c>
      <c r="P35" s="29">
        <f t="shared" si="2"/>
        <v>2.9790700000000001</v>
      </c>
      <c r="Q35" s="17">
        <f t="shared" si="3"/>
        <v>21.09084</v>
      </c>
      <c r="R35" s="17">
        <f t="shared" si="4"/>
        <v>31999.98</v>
      </c>
      <c r="S35" s="17">
        <f t="shared" si="5"/>
        <v>-0.21483920000000001</v>
      </c>
      <c r="T35" s="281">
        <f t="shared" si="6"/>
        <v>3.5646070000000001E-6</v>
      </c>
      <c r="U35" s="17">
        <f t="shared" si="7"/>
        <v>8.4886440000000007E-6</v>
      </c>
      <c r="V35" s="32">
        <f t="shared" si="8"/>
        <v>41.73001</v>
      </c>
      <c r="W35" s="32" t="s">
        <v>357</v>
      </c>
      <c r="X35" s="17">
        <f t="shared" si="9"/>
        <v>7444.2</v>
      </c>
      <c r="Y35" s="17">
        <f t="shared" si="10"/>
        <v>-320.24369999999999</v>
      </c>
      <c r="Z35" s="17">
        <f t="shared" si="11"/>
        <v>1473.2070000000001</v>
      </c>
      <c r="AA35" s="17">
        <f t="shared" si="12"/>
        <v>1.545202E-9</v>
      </c>
      <c r="AB35" s="33">
        <v>29</v>
      </c>
      <c r="AC35" s="40"/>
    </row>
    <row r="36" spans="1:29" x14ac:dyDescent="0.25">
      <c r="A36" s="19" t="s">
        <v>0</v>
      </c>
      <c r="B36" s="20" t="s">
        <v>1</v>
      </c>
      <c r="C36" s="20" t="s">
        <v>10</v>
      </c>
      <c r="D36" s="20"/>
      <c r="E36" s="20"/>
      <c r="F36" s="20"/>
      <c r="G36" s="20"/>
      <c r="H36" s="20"/>
      <c r="I36" s="20"/>
      <c r="J36" s="20"/>
      <c r="K36" s="27"/>
      <c r="L36" s="177">
        <v>30</v>
      </c>
      <c r="M36" s="16"/>
      <c r="N36" s="34">
        <f t="shared" si="0"/>
        <v>-62.856439999999999</v>
      </c>
      <c r="O36" s="29">
        <f t="shared" si="1"/>
        <v>-4.3148390000000002E-2</v>
      </c>
      <c r="P36" s="29">
        <f t="shared" si="2"/>
        <v>2.989392</v>
      </c>
      <c r="Q36" s="17">
        <f t="shared" si="3"/>
        <v>17.526900000000001</v>
      </c>
      <c r="R36" s="17">
        <f t="shared" si="4"/>
        <v>31983.65</v>
      </c>
      <c r="S36" s="17">
        <f t="shared" si="5"/>
        <v>-0.17833389999999999</v>
      </c>
      <c r="T36" s="281">
        <f t="shared" si="6"/>
        <v>3.563858E-6</v>
      </c>
      <c r="U36" s="17">
        <f t="shared" si="7"/>
        <v>8.479058E-6</v>
      </c>
      <c r="V36" s="32">
        <f t="shared" si="8"/>
        <v>42.086190000000002</v>
      </c>
      <c r="W36" s="32" t="s">
        <v>357</v>
      </c>
      <c r="X36" s="17">
        <f t="shared" si="9"/>
        <v>7246.366</v>
      </c>
      <c r="Y36" s="17">
        <f t="shared" si="10"/>
        <v>-311.86900000000003</v>
      </c>
      <c r="Z36" s="17">
        <f t="shared" si="11"/>
        <v>1475.7370000000001</v>
      </c>
      <c r="AA36" s="17">
        <f t="shared" si="12"/>
        <v>1.5404450000000001E-9</v>
      </c>
      <c r="AB36" s="33">
        <v>30</v>
      </c>
      <c r="AC36" s="40"/>
    </row>
    <row r="37" spans="1:29" x14ac:dyDescent="0.25">
      <c r="A37" s="19" t="s">
        <v>503</v>
      </c>
      <c r="B37" s="20" t="s">
        <v>8</v>
      </c>
      <c r="C37" s="20"/>
      <c r="D37" s="20"/>
      <c r="E37" s="20"/>
      <c r="F37" s="20"/>
      <c r="G37" s="20"/>
      <c r="H37" s="20"/>
      <c r="I37" s="20"/>
      <c r="J37" s="20"/>
      <c r="K37" s="27"/>
      <c r="L37" s="177">
        <v>31</v>
      </c>
      <c r="M37" s="16"/>
      <c r="N37" s="34">
        <f t="shared" si="0"/>
        <v>-63.025869999999998</v>
      </c>
      <c r="O37" s="29">
        <f t="shared" si="1"/>
        <v>-4.3118759999999999E-2</v>
      </c>
      <c r="P37" s="29">
        <f t="shared" si="2"/>
        <v>3.0070269999999999</v>
      </c>
      <c r="Q37" s="17">
        <f t="shared" si="3"/>
        <v>16.521850000000001</v>
      </c>
      <c r="R37" s="17">
        <f t="shared" si="4"/>
        <v>32032.43</v>
      </c>
      <c r="S37" s="17">
        <f t="shared" si="5"/>
        <v>-0.1683489</v>
      </c>
      <c r="T37" s="281">
        <f t="shared" si="6"/>
        <v>3.5648979999999999E-6</v>
      </c>
      <c r="U37" s="17">
        <f t="shared" si="7"/>
        <v>8.4912219999999995E-6</v>
      </c>
      <c r="V37" s="32">
        <f t="shared" si="8"/>
        <v>42.08643</v>
      </c>
      <c r="W37" s="32" t="s">
        <v>357</v>
      </c>
      <c r="X37" s="17">
        <f t="shared" si="9"/>
        <v>7041.4049999999997</v>
      </c>
      <c r="Y37" s="17">
        <f t="shared" si="10"/>
        <v>-302.62490000000003</v>
      </c>
      <c r="Z37" s="17">
        <f t="shared" si="11"/>
        <v>1478.864</v>
      </c>
      <c r="AA37" s="17">
        <f t="shared" si="12"/>
        <v>1.538049E-9</v>
      </c>
      <c r="AB37" s="33">
        <v>31</v>
      </c>
      <c r="AC37" s="40"/>
    </row>
    <row r="38" spans="1:29" x14ac:dyDescent="0.25">
      <c r="A38" s="19" t="s">
        <v>20</v>
      </c>
      <c r="B38" s="20" t="s">
        <v>21</v>
      </c>
      <c r="C38" s="22">
        <v>68</v>
      </c>
      <c r="D38" s="22">
        <v>1499.279</v>
      </c>
      <c r="E38" s="20"/>
      <c r="F38" s="20"/>
      <c r="G38" s="20"/>
      <c r="H38" s="20"/>
      <c r="I38" s="20"/>
      <c r="J38" s="20"/>
      <c r="K38" s="27"/>
      <c r="L38" s="177">
        <v>32</v>
      </c>
      <c r="M38" s="16"/>
      <c r="N38" s="34">
        <f t="shared" si="0"/>
        <v>-63.285809999999998</v>
      </c>
      <c r="O38" s="29">
        <f t="shared" si="1"/>
        <v>-4.3175360000000003E-2</v>
      </c>
      <c r="P38" s="29">
        <f t="shared" si="2"/>
        <v>3.018319</v>
      </c>
      <c r="Q38" s="17">
        <f t="shared" si="3"/>
        <v>13.725250000000001</v>
      </c>
      <c r="R38" s="17">
        <f t="shared" si="4"/>
        <v>31910.31</v>
      </c>
      <c r="S38" s="17">
        <f t="shared" si="5"/>
        <v>-0.1396133</v>
      </c>
      <c r="T38" s="281">
        <f t="shared" si="6"/>
        <v>3.563768E-6</v>
      </c>
      <c r="U38" s="17">
        <f t="shared" si="7"/>
        <v>8.4766699999999993E-6</v>
      </c>
      <c r="V38" s="32">
        <f t="shared" si="8"/>
        <v>42.481070000000003</v>
      </c>
      <c r="W38" s="32" t="s">
        <v>357</v>
      </c>
      <c r="X38" s="17">
        <f t="shared" si="9"/>
        <v>6842.5709999999999</v>
      </c>
      <c r="Y38" s="17">
        <f t="shared" si="10"/>
        <v>-294.62700000000001</v>
      </c>
      <c r="Z38" s="17">
        <f t="shared" si="11"/>
        <v>1480.835</v>
      </c>
      <c r="AA38" s="17">
        <f t="shared" si="12"/>
        <v>1.546304E-9</v>
      </c>
      <c r="AB38" s="33">
        <v>32</v>
      </c>
      <c r="AC38" s="40"/>
    </row>
    <row r="39" spans="1:29" x14ac:dyDescent="0.25">
      <c r="A39" s="19" t="s">
        <v>503</v>
      </c>
      <c r="B39" s="22" t="s">
        <v>8</v>
      </c>
      <c r="C39" s="20"/>
      <c r="D39" s="20"/>
      <c r="E39" s="20"/>
      <c r="F39" s="20"/>
      <c r="G39" s="20"/>
      <c r="H39" s="20"/>
      <c r="I39" s="20"/>
      <c r="J39" s="20"/>
      <c r="K39" s="27"/>
      <c r="L39" s="177">
        <v>33</v>
      </c>
      <c r="M39" s="16"/>
      <c r="N39" s="34">
        <f t="shared" si="0"/>
        <v>-63.520940000000003</v>
      </c>
      <c r="O39" s="29">
        <f t="shared" si="1"/>
        <v>-4.3223480000000002E-2</v>
      </c>
      <c r="P39" s="29">
        <f t="shared" si="2"/>
        <v>3.0443030000000002</v>
      </c>
      <c r="Q39" s="17">
        <f t="shared" si="3"/>
        <v>12.90338</v>
      </c>
      <c r="R39" s="17">
        <f t="shared" si="4"/>
        <v>31859.11</v>
      </c>
      <c r="S39" s="17">
        <f t="shared" si="5"/>
        <v>-0.1314071</v>
      </c>
      <c r="T39" s="281">
        <f t="shared" si="6"/>
        <v>3.5648580000000001E-6</v>
      </c>
      <c r="U39" s="17">
        <f t="shared" si="7"/>
        <v>8.4866070000000002E-6</v>
      </c>
      <c r="V39" s="32">
        <f t="shared" si="8"/>
        <v>42.529699999999998</v>
      </c>
      <c r="W39" s="32" t="s">
        <v>357</v>
      </c>
      <c r="X39" s="17">
        <f t="shared" si="9"/>
        <v>6635.7020000000002</v>
      </c>
      <c r="Y39" s="17">
        <f t="shared" si="10"/>
        <v>-285.81310000000002</v>
      </c>
      <c r="Z39" s="17">
        <f t="shared" si="11"/>
        <v>1483.252</v>
      </c>
      <c r="AA39" s="17">
        <f t="shared" si="12"/>
        <v>1.54086E-9</v>
      </c>
      <c r="AB39" s="33">
        <v>33</v>
      </c>
      <c r="AC39" s="40"/>
    </row>
    <row r="40" spans="1:29" x14ac:dyDescent="0.25">
      <c r="A40" s="19"/>
      <c r="B40" s="20" t="s">
        <v>5</v>
      </c>
      <c r="C40" s="22">
        <v>1499.279</v>
      </c>
      <c r="D40" s="20"/>
      <c r="E40" s="20"/>
      <c r="F40" s="20"/>
      <c r="G40" s="20"/>
      <c r="H40" s="20"/>
      <c r="I40" s="20"/>
      <c r="J40" s="20"/>
      <c r="K40" s="27"/>
      <c r="L40" s="177">
        <v>34</v>
      </c>
      <c r="M40" s="16"/>
      <c r="N40" s="34">
        <f t="shared" si="0"/>
        <v>-63.626939999999998</v>
      </c>
      <c r="O40" s="29">
        <f t="shared" si="1"/>
        <v>-4.3201179999999999E-2</v>
      </c>
      <c r="P40" s="29">
        <f t="shared" si="2"/>
        <v>3.0486430000000002</v>
      </c>
      <c r="Q40" s="17">
        <f t="shared" si="3"/>
        <v>10.76984</v>
      </c>
      <c r="R40" s="17">
        <f t="shared" si="4"/>
        <v>32028.18</v>
      </c>
      <c r="S40" s="17">
        <f t="shared" si="5"/>
        <v>-0.1095935</v>
      </c>
      <c r="T40" s="281">
        <f t="shared" si="6"/>
        <v>3.5638180000000002E-6</v>
      </c>
      <c r="U40" s="17">
        <f t="shared" si="7"/>
        <v>8.4799720000000002E-6</v>
      </c>
      <c r="V40" s="32">
        <f t="shared" si="8"/>
        <v>42.831189999999999</v>
      </c>
      <c r="W40" s="32" t="s">
        <v>357</v>
      </c>
      <c r="X40" s="17">
        <f t="shared" si="9"/>
        <v>6435.6120000000001</v>
      </c>
      <c r="Y40" s="17">
        <f t="shared" si="10"/>
        <v>-277.2285</v>
      </c>
      <c r="Z40" s="17">
        <f t="shared" si="11"/>
        <v>1484.84</v>
      </c>
      <c r="AA40" s="17">
        <f t="shared" si="12"/>
        <v>1.5382959999999999E-9</v>
      </c>
      <c r="AB40" s="33">
        <v>34</v>
      </c>
      <c r="AC40" s="40"/>
    </row>
    <row r="41" spans="1:29" x14ac:dyDescent="0.25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7"/>
      <c r="L41" s="177">
        <v>35</v>
      </c>
      <c r="M41" s="16"/>
      <c r="N41" s="34">
        <f t="shared" si="0"/>
        <v>-63.764890000000001</v>
      </c>
      <c r="O41" s="29">
        <f t="shared" si="1"/>
        <v>-4.3206889999999998E-2</v>
      </c>
      <c r="P41" s="29">
        <f t="shared" si="2"/>
        <v>3.0663909999999999</v>
      </c>
      <c r="Q41" s="17">
        <f t="shared" si="3"/>
        <v>10.07898</v>
      </c>
      <c r="R41" s="17">
        <f t="shared" si="4"/>
        <v>32019.9</v>
      </c>
      <c r="S41" s="17">
        <f t="shared" si="5"/>
        <v>-0.1026759</v>
      </c>
      <c r="T41" s="281">
        <f t="shared" si="6"/>
        <v>3.5646440000000001E-6</v>
      </c>
      <c r="U41" s="17">
        <f t="shared" si="7"/>
        <v>8.4892709999999992E-6</v>
      </c>
      <c r="V41" s="32">
        <f t="shared" si="8"/>
        <v>42.82864</v>
      </c>
      <c r="W41" s="32" t="s">
        <v>357</v>
      </c>
      <c r="X41" s="17">
        <f t="shared" si="9"/>
        <v>6227.9030000000002</v>
      </c>
      <c r="Y41" s="17">
        <f t="shared" si="10"/>
        <v>-268.08049999999997</v>
      </c>
      <c r="Z41" s="17">
        <f t="shared" si="11"/>
        <v>1486.7080000000001</v>
      </c>
      <c r="AA41" s="17">
        <f t="shared" si="12"/>
        <v>1.5376530000000001E-9</v>
      </c>
      <c r="AB41" s="33">
        <v>35</v>
      </c>
      <c r="AC41" s="40"/>
    </row>
    <row r="42" spans="1:29" x14ac:dyDescent="0.25">
      <c r="A42" s="19"/>
      <c r="B42" s="20" t="s">
        <v>39</v>
      </c>
      <c r="C42" s="20" t="s">
        <v>40</v>
      </c>
      <c r="D42" s="20"/>
      <c r="E42" s="20"/>
      <c r="F42" s="20"/>
      <c r="G42" s="20"/>
      <c r="H42" s="20"/>
      <c r="I42" s="20"/>
      <c r="J42" s="20"/>
      <c r="K42" s="27"/>
      <c r="L42" s="177">
        <v>36</v>
      </c>
      <c r="M42" s="16"/>
      <c r="N42" s="34">
        <f t="shared" si="0"/>
        <v>-63.949010000000001</v>
      </c>
      <c r="O42" s="29">
        <f t="shared" si="1"/>
        <v>-4.3258270000000001E-2</v>
      </c>
      <c r="P42" s="29">
        <f t="shared" si="2"/>
        <v>3.076527</v>
      </c>
      <c r="Q42" s="17">
        <f t="shared" si="3"/>
        <v>8.4577349999999996</v>
      </c>
      <c r="R42" s="17">
        <f t="shared" si="4"/>
        <v>32041.71</v>
      </c>
      <c r="S42" s="17">
        <f t="shared" si="5"/>
        <v>-8.6094229999999994E-2</v>
      </c>
      <c r="T42" s="281">
        <f t="shared" si="6"/>
        <v>3.5638270000000002E-6</v>
      </c>
      <c r="U42" s="17">
        <f t="shared" si="7"/>
        <v>8.4827900000000005E-6</v>
      </c>
      <c r="V42" s="32">
        <f t="shared" si="8"/>
        <v>43.179470000000002</v>
      </c>
      <c r="W42" s="32" t="s">
        <v>357</v>
      </c>
      <c r="X42" s="17">
        <f t="shared" si="9"/>
        <v>6026.8029999999999</v>
      </c>
      <c r="Y42" s="17">
        <f t="shared" si="10"/>
        <v>-259.89510000000001</v>
      </c>
      <c r="Z42" s="17">
        <f t="shared" si="11"/>
        <v>1487.943</v>
      </c>
      <c r="AA42" s="17">
        <f t="shared" si="12"/>
        <v>1.5445800000000001E-9</v>
      </c>
      <c r="AB42" s="33">
        <v>36</v>
      </c>
      <c r="AC42" s="40"/>
    </row>
    <row r="43" spans="1:29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7"/>
      <c r="L43" s="177">
        <v>37</v>
      </c>
      <c r="M43" s="16"/>
      <c r="N43" s="34">
        <f t="shared" si="0"/>
        <v>-64.017589999999998</v>
      </c>
      <c r="O43" s="29">
        <f t="shared" si="1"/>
        <v>-4.3236400000000001E-2</v>
      </c>
      <c r="P43" s="29">
        <f t="shared" si="2"/>
        <v>3.090449</v>
      </c>
      <c r="Q43" s="17">
        <f t="shared" si="3"/>
        <v>7.8549280000000001</v>
      </c>
      <c r="R43" s="17">
        <f t="shared" si="4"/>
        <v>31984.11</v>
      </c>
      <c r="S43" s="17">
        <f t="shared" si="5"/>
        <v>-7.993198E-2</v>
      </c>
      <c r="T43" s="281">
        <f t="shared" si="6"/>
        <v>3.5644390000000001E-6</v>
      </c>
      <c r="U43" s="17">
        <f t="shared" si="7"/>
        <v>8.4800250000000002E-6</v>
      </c>
      <c r="V43" s="32">
        <f t="shared" si="8"/>
        <v>43.141829999999999</v>
      </c>
      <c r="W43" s="32" t="s">
        <v>357</v>
      </c>
      <c r="X43" s="17">
        <f t="shared" si="9"/>
        <v>5818.2969999999996</v>
      </c>
      <c r="Y43" s="17">
        <f t="shared" si="10"/>
        <v>-250.55889999999999</v>
      </c>
      <c r="Z43" s="17">
        <f t="shared" si="11"/>
        <v>1489.4</v>
      </c>
      <c r="AA43" s="17">
        <f t="shared" si="12"/>
        <v>1.5356179999999999E-9</v>
      </c>
      <c r="AB43" s="33">
        <v>37</v>
      </c>
      <c r="AC43" s="40"/>
    </row>
    <row r="44" spans="1:29" x14ac:dyDescent="0.25">
      <c r="A44" s="19" t="s">
        <v>0</v>
      </c>
      <c r="B44" s="20" t="s">
        <v>1</v>
      </c>
      <c r="C44" s="20" t="s">
        <v>13</v>
      </c>
      <c r="D44" s="20"/>
      <c r="E44" s="20"/>
      <c r="F44" s="20"/>
      <c r="G44" s="20"/>
      <c r="H44" s="20"/>
      <c r="I44" s="20"/>
      <c r="J44" s="20"/>
      <c r="K44" s="27"/>
      <c r="L44" s="177">
        <v>38</v>
      </c>
      <c r="M44" s="16"/>
      <c r="N44" s="34">
        <f t="shared" si="0"/>
        <v>-64.083060000000003</v>
      </c>
      <c r="O44" s="29">
        <f t="shared" si="1"/>
        <v>-4.3222610000000002E-2</v>
      </c>
      <c r="P44" s="29">
        <f t="shared" si="2"/>
        <v>3.0923660000000002</v>
      </c>
      <c r="Q44" s="17">
        <f t="shared" si="3"/>
        <v>6.6133490000000004</v>
      </c>
      <c r="R44" s="17">
        <f t="shared" si="4"/>
        <v>32116.78</v>
      </c>
      <c r="S44" s="17">
        <f t="shared" si="5"/>
        <v>-6.7336889999999996E-2</v>
      </c>
      <c r="T44" s="281">
        <f t="shared" si="6"/>
        <v>3.5637529999999998E-6</v>
      </c>
      <c r="U44" s="17">
        <f t="shared" si="7"/>
        <v>8.4849709999999999E-6</v>
      </c>
      <c r="V44" s="32">
        <f t="shared" si="8"/>
        <v>43.420229999999997</v>
      </c>
      <c r="W44" s="32" t="s">
        <v>357</v>
      </c>
      <c r="X44" s="17">
        <f t="shared" si="9"/>
        <v>5616.1409999999996</v>
      </c>
      <c r="Y44" s="17">
        <f t="shared" si="10"/>
        <v>-241.91409999999999</v>
      </c>
      <c r="Z44" s="17">
        <f t="shared" si="11"/>
        <v>1490.3969999999999</v>
      </c>
      <c r="AA44" s="17">
        <f t="shared" si="12"/>
        <v>1.534858E-9</v>
      </c>
      <c r="AB44" s="33">
        <v>38</v>
      </c>
      <c r="AC44" s="40"/>
    </row>
    <row r="45" spans="1:29" x14ac:dyDescent="0.25">
      <c r="A45" s="19" t="s">
        <v>7</v>
      </c>
      <c r="B45" s="20" t="s">
        <v>14</v>
      </c>
      <c r="C45" s="22"/>
      <c r="D45" s="20"/>
      <c r="E45" s="20"/>
      <c r="F45" s="20"/>
      <c r="G45" s="20"/>
      <c r="H45" s="20"/>
      <c r="I45" s="20"/>
      <c r="J45" s="20"/>
      <c r="K45" s="27"/>
      <c r="L45" s="177">
        <v>39</v>
      </c>
      <c r="M45" s="16"/>
      <c r="N45" s="34">
        <f t="shared" si="0"/>
        <v>-64.208160000000007</v>
      </c>
      <c r="O45" s="29">
        <f t="shared" si="1"/>
        <v>-4.3254470000000003E-2</v>
      </c>
      <c r="P45" s="29">
        <f t="shared" si="2"/>
        <v>3.1120899999999998</v>
      </c>
      <c r="Q45" s="17">
        <f t="shared" si="3"/>
        <v>6.1318210000000004</v>
      </c>
      <c r="R45" s="17">
        <f t="shared" si="4"/>
        <v>32010.74</v>
      </c>
      <c r="S45" s="17">
        <f t="shared" si="5"/>
        <v>-6.243953E-2</v>
      </c>
      <c r="T45" s="281">
        <f t="shared" si="6"/>
        <v>3.5644780000000002E-6</v>
      </c>
      <c r="U45" s="17">
        <f t="shared" si="7"/>
        <v>8.4857239999999997E-6</v>
      </c>
      <c r="V45" s="32">
        <f t="shared" si="8"/>
        <v>43.418050000000001</v>
      </c>
      <c r="W45" s="32" t="s">
        <v>357</v>
      </c>
      <c r="X45" s="17">
        <f t="shared" si="9"/>
        <v>5406.1940000000004</v>
      </c>
      <c r="Y45" s="17">
        <f t="shared" si="10"/>
        <v>-232.8175</v>
      </c>
      <c r="Z45" s="17">
        <f t="shared" si="11"/>
        <v>1491.511</v>
      </c>
      <c r="AA45" s="17">
        <f t="shared" si="12"/>
        <v>1.544094E-9</v>
      </c>
      <c r="AB45" s="33">
        <v>39</v>
      </c>
      <c r="AC45" s="40"/>
    </row>
    <row r="46" spans="1:29" x14ac:dyDescent="0.25">
      <c r="A46" s="19" t="s">
        <v>501</v>
      </c>
      <c r="B46" s="20" t="s">
        <v>9</v>
      </c>
      <c r="C46" s="22">
        <v>-3.5143610000000001E-5</v>
      </c>
      <c r="D46" s="20"/>
      <c r="E46" s="20"/>
      <c r="F46" s="20"/>
      <c r="G46" s="20"/>
      <c r="H46" s="20"/>
      <c r="I46" s="20"/>
      <c r="J46" s="20"/>
      <c r="K46" s="27"/>
      <c r="L46" s="177">
        <v>40</v>
      </c>
      <c r="M46" s="16"/>
      <c r="N46" s="34">
        <f t="shared" si="0"/>
        <v>-64.273240000000001</v>
      </c>
      <c r="O46" s="29">
        <f t="shared" si="1"/>
        <v>-4.3253119999999999E-2</v>
      </c>
      <c r="P46" s="29">
        <f t="shared" si="2"/>
        <v>3.1149140000000002</v>
      </c>
      <c r="Q46" s="17">
        <f t="shared" si="3"/>
        <v>5.1810239999999999</v>
      </c>
      <c r="R46" s="17">
        <f t="shared" si="4"/>
        <v>32027.86</v>
      </c>
      <c r="S46" s="17">
        <f t="shared" si="5"/>
        <v>-5.2735890000000001E-2</v>
      </c>
      <c r="T46" s="281">
        <f t="shared" si="6"/>
        <v>3.5638749999999998E-6</v>
      </c>
      <c r="U46" s="17">
        <f t="shared" si="7"/>
        <v>8.4822190000000002E-6</v>
      </c>
      <c r="V46" s="32">
        <f t="shared" si="8"/>
        <v>43.706890000000001</v>
      </c>
      <c r="W46" s="32" t="s">
        <v>357</v>
      </c>
      <c r="X46" s="17">
        <f t="shared" si="9"/>
        <v>5203.3549999999996</v>
      </c>
      <c r="Y46" s="17">
        <f t="shared" si="10"/>
        <v>-224.22489999999999</v>
      </c>
      <c r="Z46" s="17">
        <f t="shared" si="11"/>
        <v>1492.2919999999999</v>
      </c>
      <c r="AA46" s="17">
        <f t="shared" si="12"/>
        <v>1.537588E-9</v>
      </c>
      <c r="AB46" s="33">
        <v>40</v>
      </c>
      <c r="AC46" s="40"/>
    </row>
    <row r="47" spans="1:29" x14ac:dyDescent="0.25">
      <c r="A47" s="19" t="s">
        <v>7</v>
      </c>
      <c r="B47" s="20" t="s">
        <v>14</v>
      </c>
      <c r="C47" s="22"/>
      <c r="D47" s="20"/>
      <c r="E47" s="20"/>
      <c r="F47" s="20"/>
      <c r="G47" s="20"/>
      <c r="H47" s="20"/>
      <c r="I47" s="20"/>
      <c r="J47" s="20"/>
      <c r="K47" s="27"/>
      <c r="L47" s="177">
        <v>41</v>
      </c>
      <c r="M47" s="16"/>
      <c r="N47" s="34">
        <f t="shared" si="0"/>
        <v>-64.3339</v>
      </c>
      <c r="O47" s="29">
        <f t="shared" si="1"/>
        <v>-4.32535E-2</v>
      </c>
      <c r="P47" s="29">
        <f t="shared" si="2"/>
        <v>3.1332049999999998</v>
      </c>
      <c r="Q47" s="17">
        <f t="shared" si="3"/>
        <v>4.7864110000000002</v>
      </c>
      <c r="R47" s="17">
        <f t="shared" si="4"/>
        <v>32050.85</v>
      </c>
      <c r="S47" s="17">
        <f t="shared" si="5"/>
        <v>-4.8752990000000003E-2</v>
      </c>
      <c r="T47" s="281">
        <f t="shared" si="6"/>
        <v>3.5646760000000001E-6</v>
      </c>
      <c r="U47" s="17">
        <f t="shared" si="7"/>
        <v>8.4880909999999996E-6</v>
      </c>
      <c r="V47" s="32">
        <f t="shared" si="8"/>
        <v>43.670920000000002</v>
      </c>
      <c r="W47" s="32" t="s">
        <v>357</v>
      </c>
      <c r="X47" s="17">
        <f t="shared" si="9"/>
        <v>4992.2439999999997</v>
      </c>
      <c r="Y47" s="17">
        <f t="shared" si="10"/>
        <v>-214.8954</v>
      </c>
      <c r="Z47" s="17">
        <f t="shared" si="11"/>
        <v>1493.1569999999999</v>
      </c>
      <c r="AA47" s="17">
        <f t="shared" si="12"/>
        <v>1.5327610000000001E-9</v>
      </c>
      <c r="AB47" s="33">
        <v>41</v>
      </c>
      <c r="AC47" s="40"/>
    </row>
    <row r="48" spans="1:29" x14ac:dyDescent="0.25">
      <c r="A48" s="19"/>
      <c r="B48" s="20" t="s">
        <v>5</v>
      </c>
      <c r="C48" s="22">
        <v>-3.5143610000000001E-5</v>
      </c>
      <c r="D48" s="20"/>
      <c r="E48" s="20"/>
      <c r="F48" s="20"/>
      <c r="G48" s="20"/>
      <c r="H48" s="20"/>
      <c r="I48" s="20"/>
      <c r="J48" s="20"/>
      <c r="K48" s="27"/>
      <c r="L48" s="177">
        <v>42</v>
      </c>
      <c r="M48" s="16"/>
      <c r="N48" s="34">
        <f t="shared" si="0"/>
        <v>-64.474090000000004</v>
      </c>
      <c r="O48" s="29">
        <f t="shared" si="1"/>
        <v>-4.3312200000000002E-2</v>
      </c>
      <c r="P48" s="29">
        <f t="shared" si="2"/>
        <v>3.1397219999999999</v>
      </c>
      <c r="Q48" s="17">
        <f t="shared" si="3"/>
        <v>4.0548909999999996</v>
      </c>
      <c r="R48" s="17">
        <f t="shared" si="4"/>
        <v>31919.48</v>
      </c>
      <c r="S48" s="17">
        <f t="shared" si="5"/>
        <v>-4.1266339999999999E-2</v>
      </c>
      <c r="T48" s="281">
        <f t="shared" si="6"/>
        <v>3.5637389999999999E-6</v>
      </c>
      <c r="U48" s="17">
        <f t="shared" si="7"/>
        <v>8.4807759999999995E-6</v>
      </c>
      <c r="V48" s="32">
        <f t="shared" si="8"/>
        <v>44.003349999999998</v>
      </c>
      <c r="W48" s="32" t="s">
        <v>357</v>
      </c>
      <c r="X48" s="17">
        <f t="shared" si="9"/>
        <v>4788.2879999999996</v>
      </c>
      <c r="Y48" s="17">
        <f t="shared" si="10"/>
        <v>-206.52940000000001</v>
      </c>
      <c r="Z48" s="17">
        <f t="shared" si="11"/>
        <v>1493.77</v>
      </c>
      <c r="AA48" s="17">
        <f t="shared" si="12"/>
        <v>1.5434350000000001E-9</v>
      </c>
      <c r="AB48" s="33">
        <v>42</v>
      </c>
      <c r="AC48" s="40"/>
    </row>
    <row r="49" spans="1:29" x14ac:dyDescent="0.25">
      <c r="A49" s="19"/>
      <c r="B49" s="20"/>
      <c r="C49" s="22"/>
      <c r="D49" s="20"/>
      <c r="E49" s="20"/>
      <c r="F49" s="20"/>
      <c r="G49" s="20"/>
      <c r="H49" s="20"/>
      <c r="I49" s="20"/>
      <c r="J49" s="20"/>
      <c r="K49" s="27"/>
      <c r="L49" s="177">
        <v>43</v>
      </c>
      <c r="M49" s="16"/>
      <c r="N49" s="34">
        <f t="shared" si="0"/>
        <v>-64.519829999999999</v>
      </c>
      <c r="O49" s="29">
        <f t="shared" si="1"/>
        <v>-4.3311570000000001E-2</v>
      </c>
      <c r="P49" s="29">
        <f t="shared" si="2"/>
        <v>3.154674</v>
      </c>
      <c r="Q49" s="17">
        <f t="shared" si="3"/>
        <v>3.7402440000000001</v>
      </c>
      <c r="R49" s="17">
        <f t="shared" si="4"/>
        <v>31970.29</v>
      </c>
      <c r="S49" s="17">
        <f t="shared" si="5"/>
        <v>-3.8049779999999998E-2</v>
      </c>
      <c r="T49" s="281">
        <f t="shared" si="6"/>
        <v>3.5648129999999999E-6</v>
      </c>
      <c r="U49" s="17">
        <f t="shared" si="7"/>
        <v>8.4775600000000005E-6</v>
      </c>
      <c r="V49" s="32">
        <f t="shared" si="8"/>
        <v>43.930790000000002</v>
      </c>
      <c r="W49" s="32" t="s">
        <v>357</v>
      </c>
      <c r="X49" s="17">
        <f t="shared" si="9"/>
        <v>4577.2250000000004</v>
      </c>
      <c r="Y49" s="17">
        <f t="shared" si="10"/>
        <v>-197.20320000000001</v>
      </c>
      <c r="Z49" s="17">
        <f t="shared" si="11"/>
        <v>1494.434</v>
      </c>
      <c r="AA49" s="17">
        <f t="shared" si="12"/>
        <v>1.5426410000000001E-9</v>
      </c>
      <c r="AB49" s="33">
        <v>43</v>
      </c>
      <c r="AC49" s="40"/>
    </row>
    <row r="50" spans="1:29" x14ac:dyDescent="0.25">
      <c r="A50" s="19"/>
      <c r="B50" s="20" t="s">
        <v>39</v>
      </c>
      <c r="C50" s="20" t="s">
        <v>40</v>
      </c>
      <c r="D50" s="20"/>
      <c r="E50" s="20"/>
      <c r="F50" s="20"/>
      <c r="G50" s="20"/>
      <c r="H50" s="20"/>
      <c r="I50" s="20"/>
      <c r="J50" s="20"/>
      <c r="K50" s="27"/>
      <c r="L50" s="177">
        <v>44</v>
      </c>
      <c r="M50" s="16"/>
      <c r="N50" s="34">
        <f t="shared" si="0"/>
        <v>-64.581999999999994</v>
      </c>
      <c r="O50" s="29">
        <f t="shared" si="1"/>
        <v>-4.3325420000000003E-2</v>
      </c>
      <c r="P50" s="29">
        <f t="shared" si="2"/>
        <v>3.156466</v>
      </c>
      <c r="Q50" s="17">
        <f t="shared" si="3"/>
        <v>3.172666</v>
      </c>
      <c r="R50" s="17">
        <f t="shared" si="4"/>
        <v>32008.07</v>
      </c>
      <c r="S50" s="17">
        <f t="shared" si="5"/>
        <v>-3.2310619999999998E-2</v>
      </c>
      <c r="T50" s="281">
        <f t="shared" si="6"/>
        <v>3.5640070000000001E-6</v>
      </c>
      <c r="U50" s="17">
        <f t="shared" si="7"/>
        <v>8.4867180000000005E-6</v>
      </c>
      <c r="V50" s="32">
        <f t="shared" si="8"/>
        <v>44.230179999999997</v>
      </c>
      <c r="W50" s="32" t="s">
        <v>357</v>
      </c>
      <c r="X50" s="17">
        <f t="shared" si="9"/>
        <v>4372.4620000000004</v>
      </c>
      <c r="Y50" s="17">
        <f t="shared" si="10"/>
        <v>-188.58789999999999</v>
      </c>
      <c r="Z50" s="17">
        <f t="shared" si="11"/>
        <v>1494.921</v>
      </c>
      <c r="AA50" s="17">
        <f t="shared" si="12"/>
        <v>1.538819E-9</v>
      </c>
      <c r="AB50" s="33">
        <v>44</v>
      </c>
      <c r="AC50" s="40"/>
    </row>
    <row r="51" spans="1:29" x14ac:dyDescent="0.2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27"/>
      <c r="L51" s="345">
        <v>45</v>
      </c>
      <c r="M51" s="16"/>
      <c r="N51" s="34">
        <f t="shared" si="0"/>
        <v>-64.657269999999997</v>
      </c>
      <c r="O51" s="29">
        <f t="shared" si="1"/>
        <v>-4.3351430000000003E-2</v>
      </c>
      <c r="P51" s="29">
        <f t="shared" si="2"/>
        <v>3.1734710000000002</v>
      </c>
      <c r="Q51" s="17">
        <f t="shared" si="3"/>
        <v>2.923762</v>
      </c>
      <c r="R51" s="17">
        <f t="shared" si="4"/>
        <v>32015.27</v>
      </c>
      <c r="S51" s="17">
        <f t="shared" si="5"/>
        <v>-2.9797649999999998E-2</v>
      </c>
      <c r="T51" s="281">
        <f t="shared" si="6"/>
        <v>3.5644670000000001E-6</v>
      </c>
      <c r="U51" s="17">
        <f t="shared" si="7"/>
        <v>8.4929529999999996E-6</v>
      </c>
      <c r="V51" s="32">
        <f t="shared" si="8"/>
        <v>44.181489999999997</v>
      </c>
      <c r="W51" s="32" t="s">
        <v>357</v>
      </c>
      <c r="X51" s="17">
        <f t="shared" si="9"/>
        <v>4159.8209999999999</v>
      </c>
      <c r="Y51" s="17">
        <f t="shared" si="10"/>
        <v>-179.2774</v>
      </c>
      <c r="Z51" s="17">
        <f t="shared" si="11"/>
        <v>1495.4349999999999</v>
      </c>
      <c r="AA51" s="17">
        <f t="shared" si="12"/>
        <v>1.5385540000000001E-9</v>
      </c>
      <c r="AB51" s="33">
        <v>45</v>
      </c>
      <c r="AC51" s="40"/>
    </row>
    <row r="52" spans="1:29" x14ac:dyDescent="0.25">
      <c r="A52" s="19" t="s">
        <v>0</v>
      </c>
      <c r="B52" s="20" t="s">
        <v>1</v>
      </c>
      <c r="C52" s="20" t="s">
        <v>13</v>
      </c>
      <c r="D52" s="20"/>
      <c r="E52" s="20"/>
      <c r="F52" s="20"/>
      <c r="G52" s="20"/>
      <c r="H52" s="20"/>
      <c r="I52" s="20"/>
      <c r="J52" s="20"/>
      <c r="K52" s="27"/>
      <c r="L52" s="345">
        <v>46</v>
      </c>
      <c r="M52" s="16"/>
      <c r="N52" s="34">
        <f t="shared" si="0"/>
        <v>-64.624529999999993</v>
      </c>
      <c r="O52" s="29">
        <f t="shared" si="1"/>
        <v>-4.3307980000000003E-2</v>
      </c>
      <c r="P52" s="29">
        <f t="shared" si="2"/>
        <v>3.1724359999999998</v>
      </c>
      <c r="Q52" s="17">
        <f t="shared" si="3"/>
        <v>2.4875310000000002</v>
      </c>
      <c r="R52" s="17">
        <f t="shared" si="4"/>
        <v>31951.82</v>
      </c>
      <c r="S52" s="17">
        <f t="shared" si="5"/>
        <v>-2.530984E-2</v>
      </c>
      <c r="T52" s="281">
        <f t="shared" si="6"/>
        <v>3.563828E-6</v>
      </c>
      <c r="U52" s="17">
        <f t="shared" si="7"/>
        <v>8.4789010000000005E-6</v>
      </c>
      <c r="V52" s="32">
        <f t="shared" si="8"/>
        <v>44.42942</v>
      </c>
      <c r="W52" s="32" t="s">
        <v>357</v>
      </c>
      <c r="X52" s="17">
        <f t="shared" si="9"/>
        <v>3954.027</v>
      </c>
      <c r="Y52" s="17">
        <f t="shared" si="10"/>
        <v>-170.37649999999999</v>
      </c>
      <c r="Z52" s="17">
        <f t="shared" si="11"/>
        <v>1495.8209999999999</v>
      </c>
      <c r="AA52" s="17">
        <f t="shared" si="12"/>
        <v>1.5462499999999999E-9</v>
      </c>
      <c r="AB52" s="33">
        <v>46</v>
      </c>
      <c r="AC52" s="40"/>
    </row>
    <row r="53" spans="1:29" x14ac:dyDescent="0.25">
      <c r="A53" s="19" t="s">
        <v>11</v>
      </c>
      <c r="B53" s="20" t="s">
        <v>14</v>
      </c>
      <c r="C53" s="22"/>
      <c r="D53" s="20"/>
      <c r="E53" s="20"/>
      <c r="F53" s="20"/>
      <c r="G53" s="20"/>
      <c r="H53" s="20"/>
      <c r="I53" s="20"/>
      <c r="J53" s="20"/>
      <c r="K53" s="27"/>
      <c r="L53" s="345">
        <v>47</v>
      </c>
      <c r="M53" s="16"/>
      <c r="N53" s="34">
        <f t="shared" si="0"/>
        <v>-64.711200000000005</v>
      </c>
      <c r="O53" s="29">
        <f t="shared" si="1"/>
        <v>-4.3347320000000002E-2</v>
      </c>
      <c r="P53" s="29">
        <f t="shared" si="2"/>
        <v>3.1911619999999998</v>
      </c>
      <c r="Q53" s="17">
        <f t="shared" si="3"/>
        <v>2.2799179999999999</v>
      </c>
      <c r="R53" s="17">
        <f t="shared" si="4"/>
        <v>32069.67</v>
      </c>
      <c r="S53" s="17">
        <f t="shared" si="5"/>
        <v>-2.319541E-2</v>
      </c>
      <c r="T53" s="281">
        <f t="shared" si="6"/>
        <v>3.56441E-6</v>
      </c>
      <c r="U53" s="17">
        <f t="shared" si="7"/>
        <v>8.4781590000000008E-6</v>
      </c>
      <c r="V53" s="32">
        <f t="shared" si="8"/>
        <v>44.387340000000002</v>
      </c>
      <c r="W53" s="32" t="s">
        <v>357</v>
      </c>
      <c r="X53" s="17">
        <f t="shared" si="9"/>
        <v>3740.944</v>
      </c>
      <c r="Y53" s="17">
        <f t="shared" si="10"/>
        <v>-161.11089999999999</v>
      </c>
      <c r="Z53" s="17">
        <f t="shared" si="11"/>
        <v>1496.212</v>
      </c>
      <c r="AA53" s="17">
        <f t="shared" si="12"/>
        <v>1.54077E-9</v>
      </c>
      <c r="AB53" s="33">
        <v>47</v>
      </c>
      <c r="AC53" s="40"/>
    </row>
    <row r="54" spans="1:29" x14ac:dyDescent="0.25">
      <c r="A54" s="19" t="s">
        <v>501</v>
      </c>
      <c r="B54" s="20" t="s">
        <v>9</v>
      </c>
      <c r="C54" s="22">
        <v>-3.5143610000000001E-5</v>
      </c>
      <c r="D54" s="20"/>
      <c r="E54" s="20"/>
      <c r="F54" s="20"/>
      <c r="G54" s="20"/>
      <c r="H54" s="20"/>
      <c r="I54" s="20"/>
      <c r="J54" s="20"/>
      <c r="K54" s="27"/>
      <c r="L54" s="345">
        <v>48</v>
      </c>
      <c r="M54" s="16"/>
      <c r="N54" s="34">
        <f t="shared" si="0"/>
        <v>-64.653490000000005</v>
      </c>
      <c r="O54" s="29">
        <f t="shared" si="1"/>
        <v>-4.3291530000000002E-2</v>
      </c>
      <c r="P54" s="29">
        <f t="shared" si="2"/>
        <v>3.186436</v>
      </c>
      <c r="Q54" s="17">
        <f t="shared" si="3"/>
        <v>1.9549780000000001</v>
      </c>
      <c r="R54" s="17">
        <f t="shared" si="4"/>
        <v>31970.48</v>
      </c>
      <c r="S54" s="17">
        <f t="shared" si="5"/>
        <v>-1.9903270000000001E-2</v>
      </c>
      <c r="T54" s="281">
        <f t="shared" si="6"/>
        <v>3.5638009999999999E-6</v>
      </c>
      <c r="U54" s="17">
        <f t="shared" si="7"/>
        <v>8.4840119999999999E-6</v>
      </c>
      <c r="V54" s="32">
        <f t="shared" si="8"/>
        <v>44.593910000000001</v>
      </c>
      <c r="W54" s="32" t="s">
        <v>357</v>
      </c>
      <c r="X54" s="17">
        <f t="shared" si="9"/>
        <v>3534.252</v>
      </c>
      <c r="Y54" s="17">
        <f t="shared" si="10"/>
        <v>-152.14580000000001</v>
      </c>
      <c r="Z54" s="17">
        <f t="shared" si="11"/>
        <v>1496.5219999999999</v>
      </c>
      <c r="AA54" s="17">
        <f t="shared" si="12"/>
        <v>1.540136E-9</v>
      </c>
      <c r="AB54" s="33">
        <v>48</v>
      </c>
      <c r="AC54" s="40"/>
    </row>
    <row r="55" spans="1:29" x14ac:dyDescent="0.25">
      <c r="A55" s="19" t="s">
        <v>501</v>
      </c>
      <c r="B55" s="20" t="s">
        <v>12</v>
      </c>
      <c r="C55" s="22">
        <v>3.5135549999999999E-5</v>
      </c>
      <c r="D55" s="20"/>
      <c r="E55" s="20"/>
      <c r="F55" s="20"/>
      <c r="G55" s="20"/>
      <c r="H55" s="20"/>
      <c r="I55" s="20"/>
      <c r="J55" s="20"/>
      <c r="K55" s="27"/>
      <c r="L55" s="345">
        <v>49</v>
      </c>
      <c r="M55" s="16"/>
      <c r="N55" s="34">
        <f t="shared" si="0"/>
        <v>-64.729600000000005</v>
      </c>
      <c r="O55" s="29">
        <f t="shared" si="1"/>
        <v>-4.3327909999999997E-2</v>
      </c>
      <c r="P55" s="29">
        <f t="shared" si="2"/>
        <v>3.2040790000000001</v>
      </c>
      <c r="Q55" s="17">
        <f t="shared" si="3"/>
        <v>1.7842450000000001</v>
      </c>
      <c r="R55" s="17">
        <f t="shared" si="4"/>
        <v>32028.33</v>
      </c>
      <c r="S55" s="17">
        <f t="shared" si="5"/>
        <v>-1.8181699999999999E-2</v>
      </c>
      <c r="T55" s="281">
        <f t="shared" si="6"/>
        <v>3.564509E-6</v>
      </c>
      <c r="U55" s="17">
        <f t="shared" si="7"/>
        <v>8.4917810000000003E-6</v>
      </c>
      <c r="V55" s="32">
        <f t="shared" si="8"/>
        <v>44.568579999999997</v>
      </c>
      <c r="W55" s="32" t="s">
        <v>357</v>
      </c>
      <c r="X55" s="17">
        <f t="shared" si="9"/>
        <v>3320.1689999999999</v>
      </c>
      <c r="Y55" s="17">
        <f t="shared" si="10"/>
        <v>-142.8022</v>
      </c>
      <c r="Z55" s="17">
        <f t="shared" si="11"/>
        <v>1496.8230000000001</v>
      </c>
      <c r="AA55" s="17">
        <f t="shared" si="12"/>
        <v>1.5454669999999999E-9</v>
      </c>
      <c r="AB55" s="33">
        <v>49</v>
      </c>
      <c r="AC55" s="40"/>
    </row>
    <row r="56" spans="1:29" x14ac:dyDescent="0.25">
      <c r="A56" s="19" t="s">
        <v>11</v>
      </c>
      <c r="B56" s="20" t="s">
        <v>14</v>
      </c>
      <c r="C56" s="22"/>
      <c r="D56" s="20"/>
      <c r="E56" s="20"/>
      <c r="F56" s="20"/>
      <c r="G56" s="20"/>
      <c r="H56" s="20"/>
      <c r="I56" s="20"/>
      <c r="J56" s="20"/>
      <c r="K56" s="27"/>
      <c r="L56" s="345">
        <v>50</v>
      </c>
      <c r="M56" s="16"/>
      <c r="N56" s="34">
        <f t="shared" si="0"/>
        <v>-64.803640000000001</v>
      </c>
      <c r="O56" s="29">
        <f t="shared" si="1"/>
        <v>-4.3364069999999998E-2</v>
      </c>
      <c r="P56" s="29">
        <f t="shared" si="2"/>
        <v>3.2079650000000002</v>
      </c>
      <c r="Q56" s="17">
        <f t="shared" si="3"/>
        <v>1.531458</v>
      </c>
      <c r="R56" s="17">
        <f t="shared" si="4"/>
        <v>32042.23</v>
      </c>
      <c r="S56" s="17">
        <f t="shared" si="5"/>
        <v>-1.5592109999999999E-2</v>
      </c>
      <c r="T56" s="281">
        <f t="shared" si="6"/>
        <v>3.563911E-6</v>
      </c>
      <c r="U56" s="17">
        <f t="shared" si="7"/>
        <v>8.4843469999999996E-6</v>
      </c>
      <c r="V56" s="32">
        <f t="shared" si="8"/>
        <v>44.87077</v>
      </c>
      <c r="W56" s="32" t="s">
        <v>357</v>
      </c>
      <c r="X56" s="17">
        <f t="shared" si="9"/>
        <v>3113.145</v>
      </c>
      <c r="Y56" s="17">
        <f t="shared" si="10"/>
        <v>-134.14760000000001</v>
      </c>
      <c r="Z56" s="17">
        <f t="shared" si="11"/>
        <v>1497.0609999999999</v>
      </c>
      <c r="AA56" s="17">
        <f t="shared" si="12"/>
        <v>1.539233E-9</v>
      </c>
      <c r="AB56" s="33">
        <v>50</v>
      </c>
      <c r="AC56" s="40"/>
    </row>
    <row r="57" spans="1:29" x14ac:dyDescent="0.25">
      <c r="A57" s="19"/>
      <c r="B57" s="20" t="s">
        <v>5</v>
      </c>
      <c r="C57" s="22">
        <v>-8.0584480000000006E-9</v>
      </c>
      <c r="D57" s="20"/>
      <c r="E57" s="20"/>
      <c r="F57" s="20"/>
      <c r="G57" s="20"/>
      <c r="H57" s="20"/>
      <c r="I57" s="20"/>
      <c r="J57" s="20"/>
      <c r="K57" s="27"/>
      <c r="L57" s="345">
        <v>51</v>
      </c>
      <c r="M57" s="16"/>
      <c r="N57" s="34">
        <f t="shared" si="0"/>
        <v>-64.730760000000004</v>
      </c>
      <c r="O57" s="29">
        <f t="shared" si="1"/>
        <v>-4.330403E-2</v>
      </c>
      <c r="P57" s="29">
        <f t="shared" si="2"/>
        <v>3.2155040000000001</v>
      </c>
      <c r="Q57" s="17">
        <f t="shared" si="3"/>
        <v>1.3970050000000001</v>
      </c>
      <c r="R57" s="17">
        <f t="shared" si="4"/>
        <v>31959.919999999998</v>
      </c>
      <c r="S57" s="17">
        <f t="shared" si="5"/>
        <v>-1.42162E-2</v>
      </c>
      <c r="T57" s="281">
        <f t="shared" si="6"/>
        <v>3.5648379999999999E-6</v>
      </c>
      <c r="U57" s="17">
        <f t="shared" si="7"/>
        <v>8.4801649999999998E-6</v>
      </c>
      <c r="V57" s="32">
        <f t="shared" si="8"/>
        <v>44.740299999999998</v>
      </c>
      <c r="W57" s="32" t="s">
        <v>357</v>
      </c>
      <c r="X57" s="17">
        <f t="shared" si="9"/>
        <v>2898.027</v>
      </c>
      <c r="Y57" s="17">
        <f t="shared" si="10"/>
        <v>-124.4508</v>
      </c>
      <c r="Z57" s="17">
        <f t="shared" si="11"/>
        <v>1497.299</v>
      </c>
      <c r="AA57" s="17">
        <f t="shared" si="12"/>
        <v>1.53761E-9</v>
      </c>
      <c r="AB57" s="33">
        <v>51</v>
      </c>
      <c r="AC57" s="40"/>
    </row>
    <row r="58" spans="1:29" x14ac:dyDescent="0.2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7"/>
      <c r="L58" s="345">
        <v>52</v>
      </c>
      <c r="M58" s="16"/>
      <c r="N58" s="34">
        <f t="shared" si="0"/>
        <v>-64.743840000000006</v>
      </c>
      <c r="O58" s="29">
        <f t="shared" si="1"/>
        <v>-4.3302220000000002E-2</v>
      </c>
      <c r="P58" s="29">
        <f t="shared" si="2"/>
        <v>3.2171439999999998</v>
      </c>
      <c r="Q58" s="17">
        <f t="shared" si="3"/>
        <v>1.202472</v>
      </c>
      <c r="R58" s="17">
        <f t="shared" si="4"/>
        <v>31982.76</v>
      </c>
      <c r="S58" s="17">
        <f t="shared" si="5"/>
        <v>-1.22323E-2</v>
      </c>
      <c r="T58" s="281">
        <f t="shared" si="6"/>
        <v>3.5640550000000001E-6</v>
      </c>
      <c r="U58" s="17">
        <f t="shared" si="7"/>
        <v>8.4771890000000007E-6</v>
      </c>
      <c r="V58" s="32">
        <f t="shared" si="8"/>
        <v>45.010509999999996</v>
      </c>
      <c r="W58" s="32" t="s">
        <v>357</v>
      </c>
      <c r="X58" s="17">
        <f t="shared" si="9"/>
        <v>2689.6289999999999</v>
      </c>
      <c r="Y58" s="17">
        <f t="shared" si="10"/>
        <v>-115.6028</v>
      </c>
      <c r="Z58" s="17">
        <f t="shared" si="11"/>
        <v>1497.489</v>
      </c>
      <c r="AA58" s="17">
        <f t="shared" si="12"/>
        <v>1.541235E-9</v>
      </c>
      <c r="AB58" s="33">
        <v>52</v>
      </c>
      <c r="AC58" s="40"/>
    </row>
    <row r="59" spans="1:29" x14ac:dyDescent="0.25">
      <c r="A59" s="19"/>
      <c r="B59" s="20" t="s">
        <v>28</v>
      </c>
      <c r="C59" s="20" t="s">
        <v>41</v>
      </c>
      <c r="D59" s="20" t="s">
        <v>30</v>
      </c>
      <c r="E59" s="20" t="s">
        <v>42</v>
      </c>
      <c r="F59" s="20" t="s">
        <v>31</v>
      </c>
      <c r="G59" s="20" t="s">
        <v>43</v>
      </c>
      <c r="H59" s="20" t="s">
        <v>34</v>
      </c>
      <c r="I59" s="20" t="s">
        <v>35</v>
      </c>
      <c r="J59" s="20" t="s">
        <v>36</v>
      </c>
      <c r="K59" s="27"/>
      <c r="L59" s="345">
        <v>53</v>
      </c>
      <c r="M59" s="16"/>
      <c r="N59" s="34">
        <f t="shared" si="0"/>
        <v>-64.793379999999999</v>
      </c>
      <c r="O59" s="29">
        <f t="shared" si="1"/>
        <v>-4.332681E-2</v>
      </c>
      <c r="P59" s="29">
        <f t="shared" si="2"/>
        <v>3.2324929999999998</v>
      </c>
      <c r="Q59" s="17">
        <f t="shared" si="3"/>
        <v>1.0947849999999999</v>
      </c>
      <c r="R59" s="17">
        <f t="shared" si="4"/>
        <v>31888.07</v>
      </c>
      <c r="S59" s="17">
        <f t="shared" si="5"/>
        <v>-1.114744E-2</v>
      </c>
      <c r="T59" s="281">
        <f t="shared" si="6"/>
        <v>3.5648900000000001E-6</v>
      </c>
      <c r="U59" s="17">
        <f t="shared" si="7"/>
        <v>8.4852570000000006E-6</v>
      </c>
      <c r="V59" s="32">
        <f t="shared" si="8"/>
        <v>44.959910000000001</v>
      </c>
      <c r="W59" s="32" t="s">
        <v>357</v>
      </c>
      <c r="X59" s="17">
        <f t="shared" si="9"/>
        <v>2473.3209999999999</v>
      </c>
      <c r="Y59" s="17">
        <f t="shared" si="10"/>
        <v>-106.09229999999999</v>
      </c>
      <c r="Z59" s="17">
        <f t="shared" si="11"/>
        <v>1497.6659999999999</v>
      </c>
      <c r="AA59" s="17">
        <f t="shared" si="12"/>
        <v>1.544247E-9</v>
      </c>
      <c r="AB59" s="33">
        <v>53</v>
      </c>
      <c r="AC59" s="40"/>
    </row>
    <row r="60" spans="1:29" x14ac:dyDescent="0.25">
      <c r="A60" s="19"/>
      <c r="B60" s="20"/>
      <c r="C60" s="20"/>
      <c r="D60" s="20"/>
      <c r="E60" s="20"/>
      <c r="F60" s="20"/>
      <c r="G60" s="20"/>
      <c r="H60" s="20"/>
      <c r="I60" s="20"/>
      <c r="J60" s="20"/>
      <c r="K60" s="27"/>
      <c r="L60" s="345">
        <v>54</v>
      </c>
      <c r="M60" s="16"/>
      <c r="N60" s="34">
        <f t="shared" si="0"/>
        <v>-64.752330000000001</v>
      </c>
      <c r="O60" s="29">
        <f t="shared" si="1"/>
        <v>-4.3291040000000003E-2</v>
      </c>
      <c r="P60" s="29">
        <f t="shared" si="2"/>
        <v>3.2300260000000001</v>
      </c>
      <c r="Q60" s="17">
        <f t="shared" si="3"/>
        <v>0.94671640000000001</v>
      </c>
      <c r="R60" s="17">
        <f t="shared" si="4"/>
        <v>32072.51</v>
      </c>
      <c r="S60" s="17">
        <f t="shared" si="5"/>
        <v>-9.6379959999999994E-3</v>
      </c>
      <c r="T60" s="281">
        <f t="shared" si="6"/>
        <v>3.5636960000000002E-6</v>
      </c>
      <c r="U60" s="17">
        <f t="shared" si="7"/>
        <v>8.4837059999999995E-6</v>
      </c>
      <c r="V60" s="32">
        <f t="shared" si="8"/>
        <v>45.210520000000002</v>
      </c>
      <c r="W60" s="32" t="s">
        <v>357</v>
      </c>
      <c r="X60" s="17">
        <f t="shared" si="9"/>
        <v>2264.2089999999998</v>
      </c>
      <c r="Y60" s="17">
        <f t="shared" si="10"/>
        <v>-97.175820000000002</v>
      </c>
      <c r="Z60" s="17">
        <f t="shared" si="11"/>
        <v>1497.817</v>
      </c>
      <c r="AA60" s="17">
        <f t="shared" si="12"/>
        <v>1.5339500000000001E-9</v>
      </c>
      <c r="AB60" s="33">
        <v>54</v>
      </c>
      <c r="AC60" s="40"/>
    </row>
    <row r="61" spans="1:29" x14ac:dyDescent="0.25">
      <c r="A61" s="19" t="s">
        <v>0</v>
      </c>
      <c r="B61" s="20" t="s">
        <v>1</v>
      </c>
      <c r="C61" s="20" t="s">
        <v>15</v>
      </c>
      <c r="D61" s="20"/>
      <c r="E61" s="20"/>
      <c r="F61" s="20"/>
      <c r="G61" s="20"/>
      <c r="H61" s="20"/>
      <c r="I61" s="20"/>
      <c r="J61" s="20"/>
      <c r="K61" s="27"/>
      <c r="L61" s="345">
        <v>55</v>
      </c>
      <c r="M61" s="16"/>
      <c r="N61" s="34">
        <f t="shared" si="0"/>
        <v>-64.795990000000003</v>
      </c>
      <c r="O61" s="29">
        <f t="shared" si="1"/>
        <v>-4.3313650000000002E-2</v>
      </c>
      <c r="P61" s="29">
        <f t="shared" si="2"/>
        <v>3.2450380000000001</v>
      </c>
      <c r="Q61" s="17">
        <f t="shared" si="3"/>
        <v>0.85960130000000001</v>
      </c>
      <c r="R61" s="17">
        <f t="shared" si="4"/>
        <v>32023.94</v>
      </c>
      <c r="S61" s="17">
        <f t="shared" si="5"/>
        <v>-8.753851E-3</v>
      </c>
      <c r="T61" s="281">
        <f t="shared" si="6"/>
        <v>3.5644620000000001E-6</v>
      </c>
      <c r="U61" s="17">
        <f t="shared" si="7"/>
        <v>8.486348E-6</v>
      </c>
      <c r="V61" s="32">
        <f t="shared" si="8"/>
        <v>45.156379999999999</v>
      </c>
      <c r="W61" s="32" t="s">
        <v>357</v>
      </c>
      <c r="X61" s="17">
        <f t="shared" si="9"/>
        <v>2046.894</v>
      </c>
      <c r="Y61" s="17">
        <f t="shared" si="10"/>
        <v>-87.585800000000006</v>
      </c>
      <c r="Z61" s="17">
        <f t="shared" si="11"/>
        <v>1497.952</v>
      </c>
      <c r="AA61" s="17">
        <f t="shared" si="12"/>
        <v>1.537008E-9</v>
      </c>
      <c r="AB61" s="33">
        <v>55</v>
      </c>
      <c r="AC61" s="40"/>
    </row>
    <row r="62" spans="1:29" x14ac:dyDescent="0.25">
      <c r="A62" s="19" t="s">
        <v>3</v>
      </c>
      <c r="B62" s="20" t="s">
        <v>14</v>
      </c>
      <c r="C62" s="22"/>
      <c r="D62" s="20"/>
      <c r="E62" s="20"/>
      <c r="F62" s="20"/>
      <c r="G62" s="20"/>
      <c r="H62" s="20"/>
      <c r="I62" s="20"/>
      <c r="J62" s="20"/>
      <c r="K62" s="27"/>
      <c r="L62" s="345">
        <v>56</v>
      </c>
      <c r="M62" s="16"/>
      <c r="N62" s="34">
        <f t="shared" si="0"/>
        <v>-64.799850000000006</v>
      </c>
      <c r="O62" s="29">
        <f t="shared" si="1"/>
        <v>-4.3309640000000003E-2</v>
      </c>
      <c r="P62" s="29">
        <f t="shared" si="2"/>
        <v>3.2446839999999999</v>
      </c>
      <c r="Q62" s="17">
        <f t="shared" si="3"/>
        <v>0.74633320000000003</v>
      </c>
      <c r="R62" s="17">
        <f t="shared" si="4"/>
        <v>32136.74</v>
      </c>
      <c r="S62" s="17">
        <f t="shared" si="5"/>
        <v>-7.597815E-3</v>
      </c>
      <c r="T62" s="281">
        <f t="shared" si="6"/>
        <v>3.5636480000000001E-6</v>
      </c>
      <c r="U62" s="17">
        <f t="shared" si="7"/>
        <v>8.4834930000000002E-6</v>
      </c>
      <c r="V62" s="32">
        <f t="shared" si="8"/>
        <v>45.438760000000002</v>
      </c>
      <c r="W62" s="32" t="s">
        <v>357</v>
      </c>
      <c r="X62" s="17">
        <f t="shared" si="9"/>
        <v>1836.788</v>
      </c>
      <c r="Y62" s="17">
        <f t="shared" si="10"/>
        <v>-78.679410000000004</v>
      </c>
      <c r="Z62" s="17">
        <f t="shared" si="11"/>
        <v>1498.0709999999999</v>
      </c>
      <c r="AA62" s="17">
        <f t="shared" si="12"/>
        <v>1.54387E-9</v>
      </c>
      <c r="AB62" s="33">
        <v>56</v>
      </c>
      <c r="AC62" s="40"/>
    </row>
    <row r="63" spans="1:29" x14ac:dyDescent="0.25">
      <c r="A63" s="19" t="s">
        <v>501</v>
      </c>
      <c r="B63" s="20" t="s">
        <v>502</v>
      </c>
      <c r="C63" s="22">
        <v>-47.216009999999997</v>
      </c>
      <c r="D63" s="20"/>
      <c r="E63" s="20"/>
      <c r="F63" s="20"/>
      <c r="G63" s="20"/>
      <c r="H63" s="20"/>
      <c r="I63" s="20"/>
      <c r="J63" s="20"/>
      <c r="K63" s="27"/>
      <c r="L63" s="345">
        <v>57</v>
      </c>
      <c r="M63" s="16"/>
      <c r="N63" s="34">
        <f t="shared" si="0"/>
        <v>-64.850319999999996</v>
      </c>
      <c r="O63" s="29">
        <f t="shared" si="1"/>
        <v>-4.3338660000000001E-2</v>
      </c>
      <c r="P63" s="29">
        <f t="shared" si="2"/>
        <v>3.2634069999999999</v>
      </c>
      <c r="Q63" s="17">
        <f t="shared" si="3"/>
        <v>0.67506010000000005</v>
      </c>
      <c r="R63" s="17">
        <f t="shared" si="4"/>
        <v>31999.279999999999</v>
      </c>
      <c r="S63" s="17">
        <f t="shared" si="5"/>
        <v>-6.866179E-3</v>
      </c>
      <c r="T63" s="281">
        <f t="shared" si="6"/>
        <v>3.5643930000000001E-6</v>
      </c>
      <c r="U63" s="17">
        <f t="shared" si="7"/>
        <v>8.4760089999999994E-6</v>
      </c>
      <c r="V63" s="32">
        <f t="shared" si="8"/>
        <v>45.390819999999998</v>
      </c>
      <c r="W63" s="32" t="s">
        <v>357</v>
      </c>
      <c r="X63" s="17">
        <f t="shared" si="9"/>
        <v>1618.8679999999999</v>
      </c>
      <c r="Y63" s="17">
        <f t="shared" si="10"/>
        <v>-69.089190000000002</v>
      </c>
      <c r="Z63" s="17">
        <f t="shared" si="11"/>
        <v>1498.172</v>
      </c>
      <c r="AA63" s="17">
        <f t="shared" si="12"/>
        <v>1.5349860000000001E-9</v>
      </c>
      <c r="AB63" s="33">
        <v>57</v>
      </c>
      <c r="AC63" s="40"/>
    </row>
    <row r="64" spans="1:29" x14ac:dyDescent="0.25">
      <c r="A64" s="19" t="s">
        <v>3</v>
      </c>
      <c r="B64" s="20" t="s">
        <v>14</v>
      </c>
      <c r="C64" s="22"/>
      <c r="D64" s="20"/>
      <c r="E64" s="20"/>
      <c r="F64" s="20"/>
      <c r="G64" s="20"/>
      <c r="H64" s="20"/>
      <c r="I64" s="20"/>
      <c r="J64" s="20"/>
      <c r="K64" s="27"/>
      <c r="L64" s="345">
        <v>58</v>
      </c>
      <c r="M64" s="16"/>
      <c r="N64" s="34">
        <f t="shared" si="0"/>
        <v>-64.832229999999996</v>
      </c>
      <c r="O64" s="29">
        <f t="shared" si="1"/>
        <v>-4.3321129999999999E-2</v>
      </c>
      <c r="P64" s="29">
        <f t="shared" si="2"/>
        <v>3.259636</v>
      </c>
      <c r="Q64" s="17">
        <f t="shared" si="3"/>
        <v>0.58800390000000002</v>
      </c>
      <c r="R64" s="17">
        <f t="shared" si="4"/>
        <v>31986.66</v>
      </c>
      <c r="S64" s="17">
        <f t="shared" si="5"/>
        <v>-5.996838E-3</v>
      </c>
      <c r="T64" s="281">
        <f t="shared" si="6"/>
        <v>3.563573E-6</v>
      </c>
      <c r="U64" s="17">
        <f t="shared" si="7"/>
        <v>8.4988650000000002E-6</v>
      </c>
      <c r="V64" s="32">
        <f t="shared" si="8"/>
        <v>45.645229999999998</v>
      </c>
      <c r="W64" s="32" t="s">
        <v>357</v>
      </c>
      <c r="X64" s="17">
        <f t="shared" si="9"/>
        <v>1407.4169999999999</v>
      </c>
      <c r="Y64" s="17">
        <f t="shared" si="10"/>
        <v>-60.082889999999999</v>
      </c>
      <c r="Z64" s="17">
        <f t="shared" si="11"/>
        <v>1498.268</v>
      </c>
      <c r="AA64" s="17">
        <f t="shared" si="12"/>
        <v>1.535187E-9</v>
      </c>
      <c r="AB64" s="33">
        <v>58</v>
      </c>
      <c r="AC64" s="40"/>
    </row>
    <row r="65" spans="1:29" x14ac:dyDescent="0.25">
      <c r="A65" s="19"/>
      <c r="B65" s="20" t="s">
        <v>5</v>
      </c>
      <c r="C65" s="22">
        <v>-47.216009999999997</v>
      </c>
      <c r="D65" s="20"/>
      <c r="E65" s="20"/>
      <c r="F65" s="20"/>
      <c r="G65" s="20"/>
      <c r="H65" s="20"/>
      <c r="I65" s="20"/>
      <c r="J65" s="20"/>
      <c r="K65" s="27"/>
      <c r="L65" s="345">
        <v>59</v>
      </c>
      <c r="M65" s="16"/>
      <c r="N65" s="34">
        <f t="shared" si="0"/>
        <v>-64.867959999999997</v>
      </c>
      <c r="O65" s="29">
        <f t="shared" si="1"/>
        <v>-4.3341419999999999E-2</v>
      </c>
      <c r="P65" s="29">
        <f t="shared" si="2"/>
        <v>3.2759049999999998</v>
      </c>
      <c r="Q65" s="17">
        <f t="shared" si="3"/>
        <v>0.52946280000000001</v>
      </c>
      <c r="R65" s="17">
        <f t="shared" si="4"/>
        <v>32021.94</v>
      </c>
      <c r="S65" s="17">
        <f t="shared" si="5"/>
        <v>-5.387714E-3</v>
      </c>
      <c r="T65" s="281">
        <f t="shared" si="6"/>
        <v>3.5643980000000001E-6</v>
      </c>
      <c r="U65" s="17">
        <f t="shared" si="7"/>
        <v>8.4798419999999996E-6</v>
      </c>
      <c r="V65" s="32">
        <f t="shared" si="8"/>
        <v>45.589910000000003</v>
      </c>
      <c r="W65" s="32" t="s">
        <v>357</v>
      </c>
      <c r="X65" s="17">
        <f t="shared" si="9"/>
        <v>1188.374</v>
      </c>
      <c r="Y65" s="17">
        <f t="shared" si="10"/>
        <v>-50.416629999999998</v>
      </c>
      <c r="Z65" s="17">
        <f t="shared" si="11"/>
        <v>1498.345</v>
      </c>
      <c r="AA65" s="17">
        <f t="shared" si="12"/>
        <v>1.543453E-9</v>
      </c>
      <c r="AB65" s="33">
        <v>59</v>
      </c>
      <c r="AC65" s="40"/>
    </row>
    <row r="66" spans="1:29" x14ac:dyDescent="0.25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7"/>
      <c r="L66" s="345">
        <v>60</v>
      </c>
      <c r="M66" s="16"/>
      <c r="N66" s="34">
        <f t="shared" si="0"/>
        <v>-64.882289999999998</v>
      </c>
      <c r="O66" s="29">
        <f t="shared" si="1"/>
        <v>-4.3346750000000003E-2</v>
      </c>
      <c r="P66" s="29">
        <f t="shared" si="2"/>
        <v>3.2764380000000002</v>
      </c>
      <c r="Q66" s="17">
        <f t="shared" si="3"/>
        <v>0.46506720000000001</v>
      </c>
      <c r="R66" s="17">
        <f t="shared" si="4"/>
        <v>32076.99</v>
      </c>
      <c r="S66" s="17">
        <f t="shared" si="5"/>
        <v>-4.7332920000000001E-3</v>
      </c>
      <c r="T66" s="281">
        <f t="shared" si="6"/>
        <v>3.5636940000000001E-6</v>
      </c>
      <c r="U66" s="17">
        <f t="shared" si="7"/>
        <v>8.4813770000000002E-6</v>
      </c>
      <c r="V66" s="32">
        <f t="shared" si="8"/>
        <v>45.857999999999997</v>
      </c>
      <c r="W66" s="32" t="s">
        <v>357</v>
      </c>
      <c r="X66" s="17">
        <f t="shared" si="9"/>
        <v>976.88300000000004</v>
      </c>
      <c r="Y66" s="17">
        <f t="shared" si="10"/>
        <v>-41.459519999999998</v>
      </c>
      <c r="Z66" s="17">
        <f t="shared" si="11"/>
        <v>1498.42</v>
      </c>
      <c r="AA66" s="17">
        <f t="shared" si="12"/>
        <v>1.540749E-9</v>
      </c>
      <c r="AB66" s="33">
        <v>60</v>
      </c>
      <c r="AC66" s="40"/>
    </row>
    <row r="67" spans="1:29" x14ac:dyDescent="0.25">
      <c r="A67" s="19"/>
      <c r="B67" s="20" t="s">
        <v>28</v>
      </c>
      <c r="C67" s="20" t="s">
        <v>41</v>
      </c>
      <c r="D67" s="20" t="s">
        <v>30</v>
      </c>
      <c r="E67" s="20" t="s">
        <v>44</v>
      </c>
      <c r="F67" s="20" t="s">
        <v>34</v>
      </c>
      <c r="G67" s="20" t="s">
        <v>35</v>
      </c>
      <c r="H67" s="20" t="s">
        <v>36</v>
      </c>
      <c r="I67" s="20"/>
      <c r="J67" s="20"/>
      <c r="K67" s="27"/>
      <c r="L67" s="345">
        <v>61</v>
      </c>
      <c r="M67" s="16"/>
      <c r="N67" s="34">
        <f t="shared" si="0"/>
        <v>-64.875230000000002</v>
      </c>
      <c r="O67" s="29">
        <f t="shared" si="1"/>
        <v>-4.333948E-2</v>
      </c>
      <c r="P67" s="29">
        <f t="shared" si="2"/>
        <v>3.2918270000000001</v>
      </c>
      <c r="Q67" s="17">
        <f t="shared" si="3"/>
        <v>0.4173306</v>
      </c>
      <c r="R67" s="17">
        <f t="shared" si="4"/>
        <v>32057.47</v>
      </c>
      <c r="S67" s="17">
        <f t="shared" si="5"/>
        <v>-4.2461110000000003E-3</v>
      </c>
      <c r="T67" s="281">
        <f t="shared" si="6"/>
        <v>3.5646129999999999E-6</v>
      </c>
      <c r="U67" s="17">
        <f t="shared" si="7"/>
        <v>8.4787129999999995E-6</v>
      </c>
      <c r="V67" s="32">
        <f t="shared" si="8"/>
        <v>45.798749999999998</v>
      </c>
      <c r="W67" s="32" t="s">
        <v>357</v>
      </c>
      <c r="X67" s="17">
        <f t="shared" si="9"/>
        <v>756.91459999999995</v>
      </c>
      <c r="Y67" s="17">
        <f t="shared" si="10"/>
        <v>-31.711310000000001</v>
      </c>
      <c r="Z67" s="17">
        <f t="shared" si="11"/>
        <v>1498.4770000000001</v>
      </c>
      <c r="AA67" s="17">
        <f t="shared" si="12"/>
        <v>1.537907E-9</v>
      </c>
      <c r="AB67" s="33">
        <v>61</v>
      </c>
      <c r="AC67" s="40"/>
    </row>
    <row r="68" spans="1:29" x14ac:dyDescent="0.25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27"/>
      <c r="L68" s="345">
        <v>62</v>
      </c>
      <c r="M68" s="16"/>
      <c r="N68" s="34">
        <f t="shared" si="0"/>
        <v>-64.854200000000006</v>
      </c>
      <c r="O68" s="29">
        <f t="shared" si="1"/>
        <v>-4.3322029999999997E-2</v>
      </c>
      <c r="P68" s="29">
        <f t="shared" si="2"/>
        <v>3.2901319999999998</v>
      </c>
      <c r="Q68" s="17">
        <f t="shared" si="3"/>
        <v>0.36635640000000003</v>
      </c>
      <c r="R68" s="17">
        <f t="shared" si="4"/>
        <v>32011.83</v>
      </c>
      <c r="S68" s="17">
        <f t="shared" si="5"/>
        <v>-3.729282E-3</v>
      </c>
      <c r="T68" s="281">
        <f t="shared" si="6"/>
        <v>3.5638200000000002E-6</v>
      </c>
      <c r="U68" s="17">
        <f t="shared" si="7"/>
        <v>8.4828189999999998E-6</v>
      </c>
      <c r="V68" s="32">
        <f t="shared" si="8"/>
        <v>46.04824</v>
      </c>
      <c r="W68" s="32" t="s">
        <v>357</v>
      </c>
      <c r="X68" s="17">
        <f t="shared" si="9"/>
        <v>544.10630000000003</v>
      </c>
      <c r="Y68" s="17">
        <f t="shared" si="10"/>
        <v>-22.677569999999999</v>
      </c>
      <c r="Z68" s="17">
        <f t="shared" si="11"/>
        <v>1498.538</v>
      </c>
      <c r="AA68" s="17">
        <f t="shared" si="12"/>
        <v>1.5403069999999999E-9</v>
      </c>
      <c r="AB68" s="33">
        <v>62</v>
      </c>
      <c r="AC68" s="40"/>
    </row>
    <row r="69" spans="1:29" x14ac:dyDescent="0.25">
      <c r="A69" s="19" t="s">
        <v>0</v>
      </c>
      <c r="B69" s="20" t="s">
        <v>1</v>
      </c>
      <c r="C69" s="20" t="s">
        <v>16</v>
      </c>
      <c r="D69" s="20"/>
      <c r="E69" s="20"/>
      <c r="F69" s="20"/>
      <c r="G69" s="20"/>
      <c r="H69" s="20"/>
      <c r="I69" s="20"/>
      <c r="J69" s="20"/>
      <c r="K69" s="27"/>
      <c r="L69" s="345">
        <v>63</v>
      </c>
      <c r="M69" s="16"/>
      <c r="N69" s="34">
        <f t="shared" si="0"/>
        <v>-64.948229999999995</v>
      </c>
      <c r="O69" s="29">
        <f t="shared" si="1"/>
        <v>-4.3382909999999997E-2</v>
      </c>
      <c r="P69" s="29">
        <f t="shared" si="2"/>
        <v>3.3084799999999999</v>
      </c>
      <c r="Q69" s="17">
        <f t="shared" si="3"/>
        <v>0.33224629999999999</v>
      </c>
      <c r="R69" s="17">
        <f t="shared" si="4"/>
        <v>31944.799999999999</v>
      </c>
      <c r="S69" s="17">
        <f t="shared" si="5"/>
        <v>-3.3815009999999999E-3</v>
      </c>
      <c r="T69" s="281">
        <f t="shared" si="6"/>
        <v>3.5646059999999999E-6</v>
      </c>
      <c r="U69" s="17">
        <f t="shared" si="7"/>
        <v>8.4814130000000004E-6</v>
      </c>
      <c r="V69" s="32">
        <f t="shared" si="8"/>
        <v>46.034469999999999</v>
      </c>
      <c r="W69" s="32" t="s">
        <v>357</v>
      </c>
      <c r="X69" s="17">
        <f t="shared" si="9"/>
        <v>323.38290000000001</v>
      </c>
      <c r="Y69" s="17">
        <f t="shared" si="10"/>
        <v>-12.931760000000001</v>
      </c>
      <c r="Z69" s="17">
        <f t="shared" si="11"/>
        <v>1498.579</v>
      </c>
      <c r="AA69" s="17">
        <f t="shared" si="12"/>
        <v>1.5456259999999999E-9</v>
      </c>
      <c r="AB69" s="33">
        <v>63</v>
      </c>
      <c r="AC69" s="40"/>
    </row>
    <row r="70" spans="1:29" x14ac:dyDescent="0.25">
      <c r="A70" s="19" t="s">
        <v>3</v>
      </c>
      <c r="B70" s="20" t="s">
        <v>8</v>
      </c>
      <c r="C70" s="22"/>
      <c r="D70" s="20"/>
      <c r="E70" s="20"/>
      <c r="F70" s="20"/>
      <c r="G70" s="20"/>
      <c r="H70" s="20"/>
      <c r="I70" s="20"/>
      <c r="J70" s="20"/>
      <c r="K70" s="27"/>
      <c r="L70" s="345">
        <v>64</v>
      </c>
      <c r="M70" s="16"/>
      <c r="N70" s="34">
        <f t="shared" si="0"/>
        <v>-64.915679999999995</v>
      </c>
      <c r="O70" s="29">
        <f t="shared" si="1"/>
        <v>-4.3358319999999999E-2</v>
      </c>
      <c r="P70" s="29">
        <f t="shared" si="2"/>
        <v>3.3035929999999998</v>
      </c>
      <c r="Q70" s="17">
        <f t="shared" si="3"/>
        <v>0.26649440000000002</v>
      </c>
      <c r="R70" s="17">
        <f t="shared" si="4"/>
        <v>32129.040000000001</v>
      </c>
      <c r="S70" s="17">
        <f t="shared" si="5"/>
        <v>-2.7133639999999998E-3</v>
      </c>
      <c r="T70" s="281">
        <f t="shared" si="6"/>
        <v>3.5637179999999999E-6</v>
      </c>
      <c r="U70" s="17">
        <f t="shared" si="7"/>
        <v>8.4847429999999995E-6</v>
      </c>
      <c r="V70" s="32">
        <f t="shared" si="8"/>
        <v>46.26567</v>
      </c>
      <c r="W70" s="32" t="s">
        <v>357</v>
      </c>
      <c r="X70" s="17">
        <f t="shared" si="9"/>
        <v>109.8519</v>
      </c>
      <c r="Y70" s="17">
        <f t="shared" si="10"/>
        <v>-3.8943650000000001</v>
      </c>
      <c r="Z70" s="17">
        <f t="shared" si="11"/>
        <v>1498.6289999999999</v>
      </c>
      <c r="AA70" s="17">
        <f t="shared" si="12"/>
        <v>1.5397529999999999E-9</v>
      </c>
      <c r="AB70" s="33">
        <v>64</v>
      </c>
      <c r="AC70" s="40"/>
    </row>
    <row r="71" spans="1:29" x14ac:dyDescent="0.25">
      <c r="A71" s="19" t="s">
        <v>501</v>
      </c>
      <c r="B71" s="22" t="s">
        <v>502</v>
      </c>
      <c r="C71" s="22">
        <v>5.429756E-4</v>
      </c>
      <c r="D71" s="20"/>
      <c r="E71" s="20"/>
      <c r="F71" s="20"/>
      <c r="G71" s="20"/>
      <c r="H71" s="20"/>
      <c r="I71" s="20"/>
      <c r="J71" s="20"/>
      <c r="K71" s="27"/>
      <c r="L71" s="345">
        <v>65</v>
      </c>
      <c r="M71" s="16"/>
      <c r="N71" s="34">
        <f t="shared" si="0"/>
        <v>-64.859489999999994</v>
      </c>
      <c r="O71" s="29">
        <f t="shared" si="1"/>
        <v>-4.3320249999999998E-2</v>
      </c>
      <c r="P71" s="29">
        <f t="shared" si="2"/>
        <v>3.3293659999999998</v>
      </c>
      <c r="Q71" s="17">
        <f t="shared" si="3"/>
        <v>0.1149833</v>
      </c>
      <c r="R71" s="17">
        <f t="shared" si="4"/>
        <v>26966.19</v>
      </c>
      <c r="S71" s="17">
        <f t="shared" si="5"/>
        <v>-5.8626010000000005E-4</v>
      </c>
      <c r="T71" s="281">
        <f t="shared" si="6"/>
        <v>3.564525E-6</v>
      </c>
      <c r="U71" s="17">
        <f t="shared" si="7"/>
        <v>4.2488769999999997E-6</v>
      </c>
      <c r="V71" s="32">
        <f t="shared" si="8"/>
        <v>46.293340000000001</v>
      </c>
      <c r="W71" s="32" t="s">
        <v>357</v>
      </c>
      <c r="X71" s="17">
        <f t="shared" si="9"/>
        <v>-117.52979999999999</v>
      </c>
      <c r="Y71" s="17">
        <f t="shared" si="10"/>
        <v>6.3081860000000001</v>
      </c>
      <c r="Z71" s="17">
        <f t="shared" si="11"/>
        <v>1498.6510000000001</v>
      </c>
      <c r="AA71" s="17">
        <f t="shared" si="12"/>
        <v>1.537006E-9</v>
      </c>
      <c r="AB71" s="33" t="s">
        <v>507</v>
      </c>
      <c r="AC71" s="40"/>
    </row>
    <row r="72" spans="1:29" x14ac:dyDescent="0.25">
      <c r="A72" s="19" t="s">
        <v>3</v>
      </c>
      <c r="B72" s="20" t="s">
        <v>8</v>
      </c>
      <c r="C72" s="22"/>
      <c r="D72" s="20"/>
      <c r="E72" s="20"/>
      <c r="F72" s="20"/>
      <c r="G72" s="20"/>
      <c r="H72" s="20"/>
      <c r="I72" s="20"/>
      <c r="J72" s="20"/>
      <c r="K72" s="27"/>
      <c r="L72" s="345">
        <v>66</v>
      </c>
      <c r="M72" s="16"/>
      <c r="N72" s="34">
        <f t="shared" si="0"/>
        <v>-64.871390000000005</v>
      </c>
      <c r="O72" s="29">
        <f t="shared" si="1"/>
        <v>-4.3321110000000003E-2</v>
      </c>
      <c r="P72" s="29">
        <f t="shared" si="2"/>
        <v>3.2318470000000001</v>
      </c>
      <c r="Q72" s="17"/>
      <c r="R72" s="17"/>
      <c r="S72" s="17"/>
      <c r="T72" s="281">
        <f t="shared" si="6"/>
        <v>3.5637319999999999E-6</v>
      </c>
      <c r="U72" s="17"/>
      <c r="V72" s="32">
        <f t="shared" si="8"/>
        <v>44.201030000000003</v>
      </c>
      <c r="W72" s="32"/>
      <c r="X72" s="17">
        <f t="shared" si="9"/>
        <v>-297.08159999999998</v>
      </c>
      <c r="Y72" s="17">
        <f t="shared" si="10"/>
        <v>12.9855</v>
      </c>
      <c r="Z72" s="17">
        <f t="shared" si="11"/>
        <v>1498.7429999999999</v>
      </c>
      <c r="AA72" s="17">
        <f t="shared" si="12"/>
        <v>1.7109840000000001E-9</v>
      </c>
      <c r="AB72" s="33" t="s">
        <v>506</v>
      </c>
      <c r="AC72" s="40"/>
    </row>
    <row r="73" spans="1:29" x14ac:dyDescent="0.25">
      <c r="A73" s="19"/>
      <c r="B73" s="22" t="s">
        <v>5</v>
      </c>
      <c r="C73" s="22">
        <v>5.429756E-4</v>
      </c>
      <c r="D73" s="20"/>
      <c r="E73" s="20"/>
      <c r="F73" s="20"/>
      <c r="G73" s="20"/>
      <c r="H73" s="20"/>
      <c r="I73" s="20"/>
      <c r="J73" s="20"/>
      <c r="K73" s="27"/>
      <c r="L73" s="355">
        <v>67</v>
      </c>
      <c r="M73" s="16"/>
      <c r="N73" s="34">
        <f t="shared" si="0"/>
        <v>-64.895520000000005</v>
      </c>
      <c r="O73" s="29">
        <f>+D228</f>
        <v>-4.3321659999999998E-2</v>
      </c>
      <c r="P73" s="29">
        <f>+D303</f>
        <v>2.9605869999999999</v>
      </c>
      <c r="Q73" s="17"/>
      <c r="R73" s="17"/>
      <c r="S73" s="17"/>
      <c r="T73" s="281">
        <f>+D594</f>
        <v>5.312049E-6</v>
      </c>
      <c r="U73" s="17"/>
      <c r="V73" s="32">
        <f>+D741</f>
        <v>33.729430000000001</v>
      </c>
      <c r="W73" s="17"/>
      <c r="X73" s="17">
        <f>+D816</f>
        <v>-269.81630000000001</v>
      </c>
      <c r="Y73" s="17">
        <f>+D891</f>
        <v>11.83771</v>
      </c>
      <c r="Z73" s="17">
        <f>+D966</f>
        <v>1499.2439999999999</v>
      </c>
      <c r="AA73" s="17"/>
      <c r="AB73" s="33"/>
      <c r="AC73" s="40"/>
    </row>
    <row r="74" spans="1:29" x14ac:dyDescent="0.25">
      <c r="A74" s="19"/>
      <c r="B74" s="20"/>
      <c r="C74" s="20"/>
      <c r="D74" s="20"/>
      <c r="E74" s="20"/>
      <c r="F74" s="20"/>
      <c r="G74" s="20"/>
      <c r="H74" s="20"/>
      <c r="I74" s="20"/>
      <c r="J74" s="20"/>
      <c r="K74" s="27"/>
      <c r="L74" s="355">
        <v>68</v>
      </c>
      <c r="M74" s="16"/>
      <c r="N74" s="34">
        <f>+D154</f>
        <v>-64.958889999999997</v>
      </c>
      <c r="O74" s="29">
        <f>+D229</f>
        <v>-4.3352540000000002E-2</v>
      </c>
      <c r="P74" s="29">
        <f>+D304</f>
        <v>2.9242189999999999</v>
      </c>
      <c r="Q74" s="17"/>
      <c r="R74" s="17"/>
      <c r="S74" s="17"/>
      <c r="T74" s="281">
        <f>+D595</f>
        <v>5.3137999999999998E-6</v>
      </c>
      <c r="U74" s="17"/>
      <c r="V74" s="32">
        <f>+D742</f>
        <v>35.841169999999998</v>
      </c>
      <c r="W74" s="17"/>
      <c r="X74" s="17">
        <f>+D817</f>
        <v>-262.8587</v>
      </c>
      <c r="Y74" s="17">
        <f>+D892</f>
        <v>10.98198</v>
      </c>
      <c r="Z74" s="17">
        <f>+D967</f>
        <v>1499.279</v>
      </c>
      <c r="AA74" s="17"/>
      <c r="AB74" s="33"/>
      <c r="AC74" s="40"/>
    </row>
    <row r="75" spans="1:29" x14ac:dyDescent="0.25">
      <c r="A75" s="19"/>
      <c r="B75" s="20" t="s">
        <v>35</v>
      </c>
      <c r="C75" s="20" t="s">
        <v>41</v>
      </c>
      <c r="D75" s="20" t="s">
        <v>30</v>
      </c>
      <c r="E75" s="20" t="s">
        <v>44</v>
      </c>
      <c r="F75" s="20" t="s">
        <v>34</v>
      </c>
      <c r="G75" s="20" t="s">
        <v>35</v>
      </c>
      <c r="H75" s="20" t="s">
        <v>36</v>
      </c>
      <c r="I75" s="20"/>
      <c r="J75" s="20"/>
      <c r="K75" s="27"/>
      <c r="L75" s="355"/>
      <c r="M75" s="16"/>
      <c r="N75" s="34"/>
      <c r="O75" s="29"/>
      <c r="P75" s="29"/>
      <c r="Q75" s="17"/>
      <c r="R75" s="17"/>
      <c r="S75" s="17"/>
      <c r="T75" s="281"/>
      <c r="U75" s="17"/>
      <c r="V75" s="32"/>
      <c r="W75" s="17"/>
      <c r="X75" s="17"/>
      <c r="Y75" s="17"/>
      <c r="Z75" s="17"/>
      <c r="AA75" s="17"/>
      <c r="AB75" s="33"/>
      <c r="AC75" s="40"/>
    </row>
    <row r="76" spans="1:29" x14ac:dyDescent="0.25">
      <c r="A76" s="19"/>
      <c r="B76" s="20"/>
      <c r="C76" s="20"/>
      <c r="D76" s="20"/>
      <c r="E76" s="20"/>
      <c r="F76" s="20"/>
      <c r="G76" s="20"/>
      <c r="H76" s="20"/>
      <c r="I76" s="20"/>
      <c r="J76" s="20"/>
      <c r="K76" s="27"/>
      <c r="L76" s="355"/>
      <c r="M76" s="16"/>
      <c r="N76" s="34"/>
      <c r="O76" s="29"/>
      <c r="P76" s="29"/>
      <c r="Q76" s="17"/>
      <c r="R76" s="17"/>
      <c r="S76" s="17"/>
      <c r="T76" s="281"/>
      <c r="U76" s="17"/>
      <c r="V76" s="32"/>
      <c r="W76" s="17"/>
      <c r="X76" s="17"/>
      <c r="Y76" s="17"/>
      <c r="Z76" s="17"/>
      <c r="AA76" s="17"/>
      <c r="AB76" s="33"/>
      <c r="AC76" s="40"/>
    </row>
    <row r="77" spans="1:29" x14ac:dyDescent="0.25">
      <c r="A77" s="19" t="s">
        <v>0</v>
      </c>
      <c r="B77" s="20" t="s">
        <v>1</v>
      </c>
      <c r="C77" s="20" t="s">
        <v>17</v>
      </c>
      <c r="D77" s="20"/>
      <c r="E77" s="20"/>
      <c r="F77" s="20"/>
      <c r="G77" s="20"/>
      <c r="H77" s="20"/>
      <c r="I77" s="20"/>
      <c r="J77" s="20"/>
      <c r="K77" s="27"/>
      <c r="L77" s="355"/>
      <c r="M77" s="16"/>
      <c r="N77" s="34"/>
      <c r="O77" s="29"/>
      <c r="P77" s="29"/>
      <c r="Q77" s="17"/>
      <c r="R77" s="17"/>
      <c r="S77" s="17"/>
      <c r="T77" s="281"/>
      <c r="U77" s="17"/>
      <c r="V77" s="32"/>
      <c r="W77" s="17"/>
      <c r="X77" s="17"/>
      <c r="Y77" s="17"/>
      <c r="Z77" s="17"/>
      <c r="AA77" s="17"/>
      <c r="AB77" s="33"/>
      <c r="AC77" s="40"/>
    </row>
    <row r="78" spans="1:29" x14ac:dyDescent="0.25">
      <c r="A78" s="19" t="s">
        <v>18</v>
      </c>
      <c r="B78" s="22" t="s">
        <v>8</v>
      </c>
      <c r="C78" s="20"/>
      <c r="D78" s="20"/>
      <c r="E78" s="20"/>
      <c r="F78" s="20"/>
      <c r="G78" s="20"/>
      <c r="H78" s="20"/>
      <c r="I78" s="20"/>
      <c r="J78" s="20"/>
      <c r="K78" s="27"/>
      <c r="L78" s="355"/>
      <c r="M78" s="16"/>
      <c r="N78" s="34"/>
      <c r="O78" s="29"/>
      <c r="P78" s="29"/>
      <c r="Q78" s="17"/>
      <c r="R78" s="17"/>
      <c r="S78" s="17"/>
      <c r="T78" s="281"/>
      <c r="U78" s="17"/>
      <c r="V78" s="32"/>
      <c r="W78" s="17"/>
      <c r="X78" s="17"/>
      <c r="Y78" s="17"/>
      <c r="Z78" s="17"/>
      <c r="AA78" s="17"/>
      <c r="AB78" s="33"/>
      <c r="AC78" s="40"/>
    </row>
    <row r="79" spans="1:29" x14ac:dyDescent="0.25">
      <c r="A79" s="19" t="s">
        <v>504</v>
      </c>
      <c r="B79" s="22">
        <v>4.2446290000000001E-7</v>
      </c>
      <c r="C79" s="22"/>
      <c r="D79" s="20"/>
      <c r="E79" s="20"/>
      <c r="F79" s="20"/>
      <c r="G79" s="20"/>
      <c r="H79" s="20"/>
      <c r="I79" s="20"/>
      <c r="J79" s="20"/>
      <c r="K79" s="27"/>
      <c r="L79" s="355"/>
      <c r="M79" s="16"/>
      <c r="N79" s="34"/>
      <c r="O79" s="29"/>
      <c r="P79" s="29"/>
      <c r="Q79" s="17"/>
      <c r="R79" s="17"/>
      <c r="S79" s="17"/>
      <c r="T79" s="281"/>
      <c r="U79" s="17"/>
      <c r="V79" s="32"/>
      <c r="W79" s="17"/>
      <c r="X79" s="17"/>
      <c r="Y79" s="17"/>
      <c r="Z79" s="17"/>
      <c r="AA79" s="17"/>
      <c r="AB79" s="33"/>
      <c r="AC79" s="40"/>
    </row>
    <row r="80" spans="1:29" x14ac:dyDescent="0.25">
      <c r="A80" s="19" t="s">
        <v>18</v>
      </c>
      <c r="B80" s="22" t="s">
        <v>8</v>
      </c>
      <c r="C80" s="20"/>
      <c r="D80" s="22"/>
      <c r="E80" s="20"/>
      <c r="F80" s="20"/>
      <c r="G80" s="20"/>
      <c r="H80" s="20"/>
      <c r="I80" s="20"/>
      <c r="J80" s="20"/>
      <c r="K80" s="27"/>
      <c r="L80" s="355"/>
      <c r="M80" s="16"/>
      <c r="N80" s="34"/>
      <c r="O80" s="29"/>
      <c r="P80" s="29"/>
      <c r="Q80" s="17"/>
      <c r="R80" s="17"/>
      <c r="S80" s="17"/>
      <c r="T80" s="281"/>
      <c r="U80" s="17"/>
      <c r="V80" s="32"/>
      <c r="W80" s="17"/>
      <c r="X80" s="17"/>
      <c r="Y80" s="17"/>
      <c r="Z80" s="17"/>
      <c r="AA80" s="17"/>
      <c r="AB80" s="33"/>
      <c r="AC80" s="40"/>
    </row>
    <row r="81" spans="1:29" x14ac:dyDescent="0.25">
      <c r="A81" s="19" t="s">
        <v>5</v>
      </c>
      <c r="B81" s="22">
        <v>4.2446290000000001E-7</v>
      </c>
      <c r="C81" s="20"/>
      <c r="D81" s="22"/>
      <c r="E81" s="20"/>
      <c r="F81" s="20"/>
      <c r="G81" s="20"/>
      <c r="H81" s="20"/>
      <c r="I81" s="20"/>
      <c r="J81" s="20"/>
      <c r="K81" s="27"/>
      <c r="L81" s="355"/>
      <c r="M81" s="16"/>
      <c r="N81" s="34"/>
      <c r="O81" s="29"/>
      <c r="P81" s="29"/>
      <c r="Q81" s="17"/>
      <c r="R81" s="17"/>
      <c r="S81" s="17"/>
      <c r="T81" s="281"/>
      <c r="U81" s="17"/>
      <c r="V81" s="32"/>
      <c r="W81" s="17"/>
      <c r="X81" s="17"/>
      <c r="Y81" s="17"/>
      <c r="Z81" s="17"/>
      <c r="AA81" s="17"/>
      <c r="AB81" s="33"/>
      <c r="AC81" s="40"/>
    </row>
    <row r="82" spans="1:29" x14ac:dyDescent="0.25">
      <c r="A82" s="19"/>
      <c r="B82" s="20"/>
      <c r="C82" s="20"/>
      <c r="D82" s="22"/>
      <c r="E82" s="20"/>
      <c r="F82" s="20"/>
      <c r="G82" s="20"/>
      <c r="H82" s="20"/>
      <c r="I82" s="20"/>
      <c r="J82" s="20"/>
      <c r="K82" s="27"/>
      <c r="L82" s="355"/>
      <c r="M82" s="16"/>
      <c r="N82" s="34"/>
      <c r="O82" s="29"/>
      <c r="P82" s="29"/>
      <c r="Q82" s="17"/>
      <c r="R82" s="17"/>
      <c r="S82" s="17"/>
      <c r="T82" s="281"/>
      <c r="U82" s="17"/>
      <c r="V82" s="32"/>
      <c r="W82" s="17"/>
      <c r="X82" s="17"/>
      <c r="Y82" s="17"/>
      <c r="Z82" s="17"/>
      <c r="AA82" s="17"/>
      <c r="AB82" s="33"/>
      <c r="AC82" s="40"/>
    </row>
    <row r="83" spans="1:29" x14ac:dyDescent="0.25">
      <c r="A83" s="19"/>
      <c r="B83" s="20" t="s">
        <v>28</v>
      </c>
      <c r="C83" s="20" t="s">
        <v>41</v>
      </c>
      <c r="D83" s="22" t="s">
        <v>30</v>
      </c>
      <c r="E83" s="20" t="s">
        <v>45</v>
      </c>
      <c r="F83" s="20" t="s">
        <v>34</v>
      </c>
      <c r="G83" s="20" t="s">
        <v>35</v>
      </c>
      <c r="H83" s="20" t="s">
        <v>36</v>
      </c>
      <c r="I83" s="20"/>
      <c r="J83" s="20"/>
      <c r="K83" s="27"/>
      <c r="L83" s="355"/>
      <c r="M83" s="16"/>
      <c r="N83" s="34"/>
      <c r="O83" s="29"/>
      <c r="P83" s="29"/>
      <c r="Q83" s="17"/>
      <c r="R83" s="17"/>
      <c r="S83" s="17"/>
      <c r="T83" s="281"/>
      <c r="U83" s="17"/>
      <c r="V83" s="32"/>
      <c r="W83" s="17"/>
      <c r="X83" s="17"/>
      <c r="Y83" s="17"/>
      <c r="Z83" s="17"/>
      <c r="AA83" s="17"/>
      <c r="AB83" s="33"/>
      <c r="AC83" s="40"/>
    </row>
    <row r="84" spans="1:29" x14ac:dyDescent="0.25">
      <c r="A84" s="19"/>
      <c r="B84" s="20"/>
      <c r="C84" s="20"/>
      <c r="D84" s="22"/>
      <c r="E84" s="20"/>
      <c r="F84" s="20"/>
      <c r="G84" s="20"/>
      <c r="H84" s="20"/>
      <c r="I84" s="20"/>
      <c r="J84" s="20"/>
      <c r="K84" s="27"/>
      <c r="L84" s="355"/>
      <c r="M84" s="16"/>
      <c r="N84" s="34"/>
      <c r="O84" s="29"/>
      <c r="P84" s="29"/>
      <c r="Q84" s="17"/>
      <c r="R84" s="17"/>
      <c r="S84" s="17"/>
      <c r="T84" s="281"/>
      <c r="U84" s="17"/>
      <c r="V84" s="32"/>
      <c r="W84" s="17"/>
      <c r="X84" s="17"/>
      <c r="Y84" s="17"/>
      <c r="Z84" s="17"/>
      <c r="AA84" s="17"/>
      <c r="AB84" s="33"/>
      <c r="AC84" s="40"/>
    </row>
    <row r="85" spans="1:29" x14ac:dyDescent="0.25">
      <c r="A85" s="19" t="s">
        <v>0</v>
      </c>
      <c r="B85" s="20" t="s">
        <v>1</v>
      </c>
      <c r="C85" s="20" t="s">
        <v>19</v>
      </c>
      <c r="D85" s="22"/>
      <c r="E85" s="20"/>
      <c r="F85" s="20"/>
      <c r="G85" s="20"/>
      <c r="H85" s="20"/>
      <c r="I85" s="20"/>
      <c r="J85" s="20"/>
      <c r="K85" s="27"/>
      <c r="L85" s="355"/>
      <c r="M85" s="16"/>
      <c r="N85" s="34"/>
      <c r="O85" s="29"/>
      <c r="P85" s="29"/>
      <c r="Q85" s="17"/>
      <c r="R85" s="17"/>
      <c r="S85" s="17"/>
      <c r="T85" s="281"/>
      <c r="U85" s="17"/>
      <c r="V85" s="32"/>
      <c r="W85" s="17"/>
      <c r="X85" s="17"/>
      <c r="Y85" s="17"/>
      <c r="Z85" s="17"/>
      <c r="AA85" s="17"/>
      <c r="AB85" s="33"/>
      <c r="AC85" s="40"/>
    </row>
    <row r="86" spans="1:29" x14ac:dyDescent="0.25">
      <c r="A86" s="19" t="s">
        <v>503</v>
      </c>
      <c r="B86" s="20" t="s">
        <v>14</v>
      </c>
      <c r="C86" s="22"/>
      <c r="D86" s="22"/>
      <c r="E86" s="20"/>
      <c r="F86" s="20"/>
      <c r="G86" s="20"/>
      <c r="H86" s="20"/>
      <c r="I86" s="20"/>
      <c r="J86" s="20"/>
      <c r="K86" s="27"/>
      <c r="L86" s="355"/>
      <c r="M86" s="16"/>
      <c r="N86" s="34"/>
      <c r="O86" s="29"/>
      <c r="P86" s="29"/>
      <c r="Q86" s="17"/>
      <c r="R86" s="17"/>
      <c r="S86" s="17"/>
      <c r="T86" s="281"/>
      <c r="U86" s="17"/>
      <c r="V86" s="32"/>
      <c r="W86" s="17"/>
      <c r="X86" s="17"/>
      <c r="Y86" s="17"/>
      <c r="Z86" s="17"/>
      <c r="AA86" s="17"/>
      <c r="AB86" s="33"/>
      <c r="AC86" s="40"/>
    </row>
    <row r="87" spans="1:29" x14ac:dyDescent="0.25">
      <c r="A87" s="19" t="s">
        <v>20</v>
      </c>
      <c r="B87" s="20" t="s">
        <v>21</v>
      </c>
      <c r="C87" s="22">
        <v>-10.603389999999999</v>
      </c>
      <c r="D87" s="22"/>
      <c r="E87" s="20"/>
      <c r="F87" s="20"/>
      <c r="G87" s="20"/>
      <c r="H87" s="20"/>
      <c r="I87" s="20"/>
      <c r="J87" s="20"/>
      <c r="K87" s="27"/>
      <c r="L87" s="355"/>
      <c r="M87" s="16"/>
      <c r="N87" s="34"/>
      <c r="O87" s="29"/>
      <c r="P87" s="29"/>
      <c r="Q87" s="17"/>
      <c r="R87" s="17"/>
      <c r="S87" s="17"/>
      <c r="T87" s="281"/>
      <c r="U87" s="17"/>
      <c r="V87" s="32"/>
      <c r="W87" s="17"/>
      <c r="X87" s="17"/>
      <c r="Y87" s="17"/>
      <c r="Z87" s="17"/>
      <c r="AA87" s="17"/>
      <c r="AB87" s="33"/>
      <c r="AC87" s="40"/>
    </row>
    <row r="88" spans="1:29" x14ac:dyDescent="0.25">
      <c r="A88" s="19" t="s">
        <v>20</v>
      </c>
      <c r="B88" s="20" t="s">
        <v>21</v>
      </c>
      <c r="C88" s="20">
        <v>2</v>
      </c>
      <c r="D88" s="22">
        <v>-11.170780000000001</v>
      </c>
      <c r="E88" s="20"/>
      <c r="F88" s="20"/>
      <c r="G88" s="20"/>
      <c r="H88" s="20"/>
      <c r="I88" s="20"/>
      <c r="J88" s="20"/>
      <c r="K88" s="27"/>
      <c r="L88" s="355"/>
      <c r="M88" s="16"/>
      <c r="N88" s="34"/>
      <c r="O88" s="29"/>
      <c r="P88" s="29"/>
      <c r="Q88" s="17"/>
      <c r="R88" s="17"/>
      <c r="S88" s="17"/>
      <c r="T88" s="281"/>
      <c r="U88" s="17"/>
      <c r="V88" s="32"/>
      <c r="W88" s="17"/>
      <c r="X88" s="17"/>
      <c r="Y88" s="17"/>
      <c r="Z88" s="17"/>
      <c r="AA88" s="17"/>
      <c r="AB88" s="33"/>
      <c r="AC88" s="40"/>
    </row>
    <row r="89" spans="1:29" ht="15.75" thickBot="1" x14ac:dyDescent="0.3">
      <c r="A89" s="19" t="s">
        <v>20</v>
      </c>
      <c r="B89" s="20" t="s">
        <v>21</v>
      </c>
      <c r="C89" s="20">
        <v>3</v>
      </c>
      <c r="D89" s="22">
        <v>-15.82714</v>
      </c>
      <c r="E89" s="20"/>
      <c r="F89" s="20"/>
      <c r="G89" s="20"/>
      <c r="H89" s="20"/>
      <c r="I89" s="20"/>
      <c r="J89" s="20"/>
      <c r="K89" s="419"/>
      <c r="L89" s="355"/>
      <c r="M89" s="12"/>
      <c r="N89" s="34"/>
      <c r="O89" s="29"/>
      <c r="P89" s="29"/>
      <c r="Q89" s="17"/>
      <c r="R89" s="17"/>
      <c r="S89" s="17"/>
      <c r="T89" s="281"/>
      <c r="U89" s="17"/>
      <c r="V89" s="32"/>
      <c r="W89" s="17"/>
      <c r="X89" s="17"/>
      <c r="Y89" s="17"/>
      <c r="Z89" s="17"/>
      <c r="AA89" s="17"/>
      <c r="AB89" s="33"/>
      <c r="AC89" s="41"/>
    </row>
    <row r="90" spans="1:29" x14ac:dyDescent="0.25">
      <c r="A90" s="19" t="s">
        <v>20</v>
      </c>
      <c r="B90" s="20" t="s">
        <v>21</v>
      </c>
      <c r="C90" s="20">
        <v>4</v>
      </c>
      <c r="D90" s="22">
        <v>-23.492540000000002</v>
      </c>
      <c r="E90" s="20"/>
      <c r="F90" s="20"/>
      <c r="G90" s="20"/>
      <c r="H90" s="20"/>
      <c r="I90" s="20"/>
      <c r="J90" s="21"/>
      <c r="K90" s="2"/>
      <c r="L90" s="355"/>
      <c r="M90" s="2"/>
      <c r="N90" s="34"/>
      <c r="O90" s="29"/>
      <c r="P90" s="29"/>
      <c r="Q90" s="17"/>
      <c r="R90" s="17"/>
      <c r="S90" s="17"/>
      <c r="T90" s="281"/>
      <c r="U90" s="17"/>
      <c r="V90" s="32"/>
      <c r="W90" s="2"/>
      <c r="X90" s="17"/>
      <c r="Y90" s="17"/>
      <c r="Z90" s="17"/>
      <c r="AA90" s="17"/>
      <c r="AB90" s="33"/>
    </row>
    <row r="91" spans="1:29" x14ac:dyDescent="0.25">
      <c r="A91" s="19" t="s">
        <v>20</v>
      </c>
      <c r="B91" s="20" t="s">
        <v>21</v>
      </c>
      <c r="C91" s="20">
        <v>5</v>
      </c>
      <c r="D91" s="22">
        <v>-28.6769</v>
      </c>
      <c r="E91" s="20"/>
      <c r="F91" s="20"/>
      <c r="G91" s="20"/>
      <c r="H91" s="20"/>
      <c r="I91" s="20"/>
      <c r="J91" s="21"/>
      <c r="K91" s="2"/>
      <c r="L91" s="355"/>
      <c r="M91" s="2"/>
      <c r="N91" s="34"/>
      <c r="O91" s="29"/>
      <c r="P91" s="29"/>
      <c r="Q91" s="17"/>
      <c r="R91" s="17"/>
      <c r="S91" s="17"/>
      <c r="T91" s="281"/>
      <c r="U91" s="17"/>
      <c r="V91" s="32"/>
      <c r="W91" s="2"/>
      <c r="X91" s="17"/>
      <c r="Y91" s="17"/>
      <c r="Z91" s="17"/>
      <c r="AA91" s="17"/>
      <c r="AB91" s="33"/>
    </row>
    <row r="92" spans="1:29" x14ac:dyDescent="0.25">
      <c r="A92" s="19" t="s">
        <v>20</v>
      </c>
      <c r="B92" s="20" t="s">
        <v>21</v>
      </c>
      <c r="C92" s="20">
        <v>6</v>
      </c>
      <c r="D92" s="22">
        <v>-32.263300000000001</v>
      </c>
      <c r="E92" s="20"/>
      <c r="F92" s="20"/>
      <c r="G92" s="20"/>
      <c r="H92" s="20"/>
      <c r="I92" s="20"/>
      <c r="J92" s="21"/>
      <c r="K92" s="2"/>
      <c r="L92" s="355"/>
      <c r="M92" s="2"/>
      <c r="N92" s="34"/>
      <c r="O92" s="29"/>
      <c r="P92" s="29"/>
      <c r="Q92" s="17"/>
      <c r="R92" s="17"/>
      <c r="S92" s="17"/>
      <c r="T92" s="281"/>
      <c r="U92" s="17"/>
      <c r="V92" s="32"/>
      <c r="W92" s="2"/>
      <c r="X92" s="17"/>
      <c r="Y92" s="17"/>
      <c r="Z92" s="17"/>
      <c r="AA92" s="17"/>
      <c r="AB92" s="33"/>
    </row>
    <row r="93" spans="1:29" x14ac:dyDescent="0.25">
      <c r="A93" s="19" t="s">
        <v>20</v>
      </c>
      <c r="B93" s="20" t="s">
        <v>21</v>
      </c>
      <c r="C93" s="20">
        <v>7</v>
      </c>
      <c r="D93" s="22">
        <v>-35.390599999999999</v>
      </c>
      <c r="E93" s="20"/>
      <c r="F93" s="20"/>
      <c r="G93" s="20"/>
      <c r="H93" s="20"/>
      <c r="I93" s="20"/>
      <c r="J93" s="21"/>
      <c r="K93" s="2"/>
      <c r="L93" s="355"/>
      <c r="M93" s="2"/>
      <c r="N93" s="34"/>
      <c r="O93" s="29"/>
      <c r="P93" s="29"/>
      <c r="Q93" s="17"/>
      <c r="R93" s="17"/>
      <c r="S93" s="17"/>
      <c r="T93" s="281"/>
      <c r="U93" s="17"/>
      <c r="V93" s="32"/>
      <c r="W93" s="2"/>
      <c r="X93" s="17"/>
      <c r="Y93" s="17"/>
      <c r="Z93" s="17"/>
      <c r="AA93" s="17"/>
      <c r="AB93" s="33"/>
    </row>
    <row r="94" spans="1:29" x14ac:dyDescent="0.25">
      <c r="A94" s="19" t="s">
        <v>20</v>
      </c>
      <c r="B94" s="20" t="s">
        <v>21</v>
      </c>
      <c r="C94" s="20">
        <v>8</v>
      </c>
      <c r="D94" s="22">
        <v>-38.175699999999999</v>
      </c>
      <c r="E94" s="20"/>
      <c r="F94" s="20"/>
      <c r="G94" s="20"/>
      <c r="H94" s="20"/>
      <c r="I94" s="20"/>
      <c r="J94" s="21"/>
      <c r="K94" s="2"/>
      <c r="L94" s="355"/>
      <c r="M94" s="2"/>
      <c r="N94" s="34"/>
      <c r="O94" s="29"/>
      <c r="P94" s="29"/>
      <c r="Q94" s="17"/>
      <c r="R94" s="17"/>
      <c r="S94" s="17"/>
      <c r="T94" s="281"/>
      <c r="U94" s="17"/>
      <c r="V94" s="32"/>
      <c r="W94" s="2"/>
      <c r="X94" s="17"/>
      <c r="Y94" s="17"/>
      <c r="Z94" s="17"/>
      <c r="AA94" s="17"/>
      <c r="AB94" s="33"/>
    </row>
    <row r="95" spans="1:29" x14ac:dyDescent="0.25">
      <c r="A95" s="19" t="s">
        <v>20</v>
      </c>
      <c r="B95" s="20" t="s">
        <v>21</v>
      </c>
      <c r="C95" s="20">
        <v>9</v>
      </c>
      <c r="D95" s="22">
        <v>-40.807209999999998</v>
      </c>
      <c r="E95" s="20"/>
      <c r="F95" s="20"/>
      <c r="G95" s="20"/>
      <c r="H95" s="20"/>
      <c r="I95" s="20"/>
      <c r="J95" s="21"/>
      <c r="K95" s="2"/>
      <c r="L95" s="355"/>
      <c r="M95" s="2"/>
      <c r="N95" s="34"/>
      <c r="O95" s="29"/>
      <c r="P95" s="29"/>
      <c r="Q95" s="17"/>
      <c r="R95" s="17"/>
      <c r="S95" s="17"/>
      <c r="T95" s="281"/>
      <c r="U95" s="17"/>
      <c r="V95" s="32"/>
      <c r="W95" s="2"/>
      <c r="X95" s="17"/>
      <c r="Y95" s="17"/>
      <c r="Z95" s="17"/>
      <c r="AA95" s="17"/>
      <c r="AB95" s="33"/>
    </row>
    <row r="96" spans="1:29" x14ac:dyDescent="0.25">
      <c r="A96" s="19" t="s">
        <v>20</v>
      </c>
      <c r="B96" s="20" t="s">
        <v>21</v>
      </c>
      <c r="C96" s="20">
        <v>10</v>
      </c>
      <c r="D96" s="22">
        <v>-43.152259999999998</v>
      </c>
      <c r="E96" s="20"/>
      <c r="F96" s="20"/>
      <c r="G96" s="20"/>
      <c r="H96" s="20"/>
      <c r="I96" s="20"/>
      <c r="J96" s="21"/>
      <c r="K96" s="2"/>
      <c r="L96" s="355"/>
      <c r="N96" s="34"/>
      <c r="O96" s="29"/>
      <c r="P96" s="29"/>
      <c r="Q96" s="17"/>
      <c r="R96" s="17"/>
      <c r="S96" s="17"/>
      <c r="T96" s="281"/>
      <c r="U96" s="17"/>
      <c r="V96" s="32"/>
      <c r="X96" s="17"/>
      <c r="Y96" s="17"/>
      <c r="Z96" s="17"/>
      <c r="AA96" s="17"/>
      <c r="AB96" s="33"/>
    </row>
    <row r="97" spans="1:28" x14ac:dyDescent="0.25">
      <c r="A97" s="19" t="s">
        <v>20</v>
      </c>
      <c r="B97" s="20" t="s">
        <v>21</v>
      </c>
      <c r="C97" s="20">
        <v>11</v>
      </c>
      <c r="D97" s="22">
        <v>-45.352989999999998</v>
      </c>
      <c r="E97" s="20"/>
      <c r="F97" s="20"/>
      <c r="G97" s="20"/>
      <c r="H97" s="20"/>
      <c r="I97" s="20"/>
      <c r="J97" s="21"/>
      <c r="K97" s="2"/>
      <c r="L97" s="355"/>
      <c r="N97" s="34"/>
      <c r="O97" s="29"/>
      <c r="P97" s="29"/>
      <c r="Q97" s="17"/>
      <c r="R97" s="17"/>
      <c r="S97" s="17"/>
      <c r="T97" s="281"/>
      <c r="U97" s="17"/>
      <c r="V97" s="32"/>
      <c r="X97" s="17"/>
      <c r="Y97" s="17"/>
      <c r="Z97" s="17"/>
      <c r="AA97" s="17"/>
      <c r="AB97" s="33"/>
    </row>
    <row r="98" spans="1:28" x14ac:dyDescent="0.25">
      <c r="A98" s="19" t="s">
        <v>20</v>
      </c>
      <c r="B98" s="20" t="s">
        <v>21</v>
      </c>
      <c r="C98" s="20">
        <v>12</v>
      </c>
      <c r="D98" s="22">
        <v>-47.353920000000002</v>
      </c>
      <c r="E98" s="20"/>
      <c r="F98" s="20"/>
      <c r="G98" s="20"/>
      <c r="H98" s="20"/>
      <c r="I98" s="20"/>
      <c r="J98" s="21"/>
      <c r="K98" s="2"/>
      <c r="L98" s="355"/>
      <c r="N98" s="34"/>
      <c r="O98" s="29"/>
      <c r="P98" s="29"/>
      <c r="Q98" s="17"/>
      <c r="R98" s="17"/>
      <c r="S98" s="17"/>
      <c r="T98" s="281"/>
      <c r="U98" s="17"/>
      <c r="V98" s="32"/>
      <c r="X98" s="17"/>
      <c r="Y98" s="17"/>
      <c r="Z98" s="17"/>
      <c r="AA98" s="17"/>
      <c r="AB98" s="33"/>
    </row>
    <row r="99" spans="1:28" x14ac:dyDescent="0.25">
      <c r="A99" s="19" t="s">
        <v>20</v>
      </c>
      <c r="B99" s="20" t="s">
        <v>21</v>
      </c>
      <c r="C99" s="20">
        <v>13</v>
      </c>
      <c r="D99" s="22">
        <v>-49.223689999999998</v>
      </c>
      <c r="E99" s="20"/>
      <c r="F99" s="20"/>
      <c r="G99" s="20"/>
      <c r="H99" s="20"/>
      <c r="I99" s="20"/>
      <c r="J99" s="21"/>
      <c r="K99" s="2"/>
      <c r="L99" s="355"/>
      <c r="N99" s="34"/>
      <c r="O99" s="29"/>
      <c r="P99" s="29"/>
      <c r="Q99" s="17"/>
      <c r="R99" s="17"/>
      <c r="S99" s="17"/>
      <c r="T99" s="281"/>
      <c r="U99" s="17"/>
      <c r="V99" s="32"/>
      <c r="X99" s="17"/>
      <c r="Y99" s="17"/>
      <c r="Z99" s="17"/>
      <c r="AA99" s="17"/>
      <c r="AB99" s="33"/>
    </row>
    <row r="100" spans="1:28" x14ac:dyDescent="0.25">
      <c r="A100" s="19" t="s">
        <v>20</v>
      </c>
      <c r="B100" s="20" t="s">
        <v>21</v>
      </c>
      <c r="C100" s="20">
        <v>14</v>
      </c>
      <c r="D100" s="22">
        <v>-50.80294</v>
      </c>
      <c r="E100" s="20"/>
      <c r="F100" s="20"/>
      <c r="G100" s="20"/>
      <c r="H100" s="20"/>
      <c r="I100" s="20"/>
      <c r="J100" s="21"/>
      <c r="K100" s="2"/>
      <c r="L100" s="355"/>
      <c r="N100" s="34"/>
      <c r="O100" s="29"/>
      <c r="P100" s="29"/>
      <c r="Q100" s="17"/>
      <c r="R100" s="17"/>
      <c r="S100" s="17"/>
      <c r="T100" s="281"/>
      <c r="U100" s="17"/>
      <c r="V100" s="32"/>
      <c r="X100" s="17"/>
      <c r="Y100" s="17"/>
      <c r="Z100" s="17"/>
      <c r="AA100" s="17"/>
      <c r="AB100" s="33"/>
    </row>
    <row r="101" spans="1:28" x14ac:dyDescent="0.25">
      <c r="A101" s="19" t="s">
        <v>20</v>
      </c>
      <c r="B101" s="20" t="s">
        <v>21</v>
      </c>
      <c r="C101" s="20">
        <v>15</v>
      </c>
      <c r="D101" s="22">
        <v>-52.386740000000003</v>
      </c>
      <c r="E101" s="20"/>
      <c r="F101" s="20"/>
      <c r="G101" s="20"/>
      <c r="H101" s="20"/>
      <c r="I101" s="20"/>
      <c r="J101" s="21"/>
      <c r="K101" s="2"/>
      <c r="L101" s="355"/>
      <c r="N101" s="34"/>
      <c r="O101" s="29"/>
      <c r="P101" s="29"/>
      <c r="Q101" s="17"/>
      <c r="R101" s="17"/>
      <c r="S101" s="17"/>
      <c r="T101" s="281"/>
      <c r="U101" s="17"/>
      <c r="V101" s="32"/>
      <c r="X101" s="17"/>
      <c r="Y101" s="17"/>
      <c r="Z101" s="17"/>
      <c r="AA101" s="17"/>
      <c r="AB101" s="33"/>
    </row>
    <row r="102" spans="1:28" x14ac:dyDescent="0.25">
      <c r="A102" s="19" t="s">
        <v>20</v>
      </c>
      <c r="B102" s="20" t="s">
        <v>21</v>
      </c>
      <c r="C102" s="20">
        <v>16</v>
      </c>
      <c r="D102" s="22">
        <v>-53.697049999999997</v>
      </c>
      <c r="E102" s="20"/>
      <c r="F102" s="20"/>
      <c r="G102" s="20"/>
      <c r="H102" s="20"/>
      <c r="I102" s="20"/>
      <c r="J102" s="21"/>
      <c r="K102" s="2"/>
      <c r="L102" s="355"/>
      <c r="N102" s="34"/>
      <c r="O102" s="29"/>
      <c r="P102" s="29"/>
      <c r="Q102" s="17"/>
      <c r="R102" s="17"/>
      <c r="S102" s="17"/>
      <c r="T102" s="281"/>
      <c r="U102" s="17"/>
      <c r="V102" s="32"/>
      <c r="X102" s="17"/>
      <c r="Y102" s="17"/>
      <c r="Z102" s="17"/>
      <c r="AA102" s="17"/>
      <c r="AB102" s="33"/>
    </row>
    <row r="103" spans="1:28" x14ac:dyDescent="0.25">
      <c r="A103" s="19" t="s">
        <v>20</v>
      </c>
      <c r="B103" s="20" t="s">
        <v>21</v>
      </c>
      <c r="C103" s="20">
        <v>17</v>
      </c>
      <c r="D103" s="22">
        <v>-54.939860000000003</v>
      </c>
      <c r="E103" s="20"/>
      <c r="F103" s="20"/>
      <c r="G103" s="20"/>
      <c r="H103" s="20"/>
      <c r="I103" s="20"/>
      <c r="J103" s="21"/>
      <c r="K103" s="2"/>
      <c r="L103" s="355"/>
      <c r="N103" s="34"/>
      <c r="O103" s="29"/>
      <c r="P103" s="29"/>
      <c r="Q103" s="17"/>
      <c r="R103" s="17"/>
      <c r="S103" s="17"/>
      <c r="T103" s="281"/>
      <c r="U103" s="17"/>
      <c r="V103" s="32"/>
      <c r="X103" s="17"/>
      <c r="Y103" s="17"/>
      <c r="Z103" s="17"/>
      <c r="AA103" s="17"/>
      <c r="AB103" s="33"/>
    </row>
    <row r="104" spans="1:28" x14ac:dyDescent="0.25">
      <c r="A104" s="19" t="s">
        <v>20</v>
      </c>
      <c r="B104" s="20" t="s">
        <v>21</v>
      </c>
      <c r="C104" s="20">
        <v>18</v>
      </c>
      <c r="D104" s="22">
        <v>-56.012360000000001</v>
      </c>
      <c r="E104" s="20"/>
      <c r="F104" s="20"/>
      <c r="G104" s="20"/>
      <c r="H104" s="20"/>
      <c r="I104" s="20"/>
      <c r="J104" s="21"/>
      <c r="K104" s="2"/>
      <c r="L104" s="355"/>
      <c r="N104" s="34"/>
      <c r="O104" s="29"/>
      <c r="P104" s="29"/>
      <c r="Q104" s="17"/>
      <c r="R104" s="17"/>
      <c r="S104" s="17"/>
      <c r="T104" s="281"/>
      <c r="U104" s="17"/>
      <c r="V104" s="32"/>
      <c r="X104" s="17"/>
      <c r="Y104" s="17"/>
      <c r="Z104" s="17"/>
      <c r="AA104" s="17"/>
      <c r="AB104" s="33"/>
    </row>
    <row r="105" spans="1:28" x14ac:dyDescent="0.25">
      <c r="A105" s="19" t="s">
        <v>20</v>
      </c>
      <c r="B105" s="20" t="s">
        <v>21</v>
      </c>
      <c r="C105" s="20">
        <v>19</v>
      </c>
      <c r="D105" s="22">
        <v>-57.060079999999999</v>
      </c>
      <c r="E105" s="20"/>
      <c r="F105" s="20"/>
      <c r="G105" s="20"/>
      <c r="H105" s="20"/>
      <c r="I105" s="20"/>
      <c r="J105" s="21"/>
      <c r="K105" s="2"/>
      <c r="L105" s="355"/>
      <c r="N105" s="34"/>
      <c r="O105" s="29"/>
      <c r="P105" s="29"/>
      <c r="Q105" s="17"/>
      <c r="R105" s="17"/>
      <c r="S105" s="17"/>
      <c r="T105" s="281"/>
      <c r="U105" s="17"/>
      <c r="V105" s="32"/>
      <c r="X105" s="17"/>
      <c r="Y105" s="17"/>
      <c r="Z105" s="17"/>
      <c r="AA105" s="17"/>
      <c r="AB105" s="33"/>
    </row>
    <row r="106" spans="1:28" x14ac:dyDescent="0.25">
      <c r="A106" s="19" t="s">
        <v>20</v>
      </c>
      <c r="B106" s="20" t="s">
        <v>21</v>
      </c>
      <c r="C106" s="20">
        <v>20</v>
      </c>
      <c r="D106" s="22">
        <v>-57.88288</v>
      </c>
      <c r="E106" s="20"/>
      <c r="F106" s="20"/>
      <c r="G106" s="20"/>
      <c r="H106" s="20"/>
      <c r="I106" s="20"/>
      <c r="J106" s="21"/>
      <c r="K106" s="2"/>
      <c r="L106" s="355"/>
      <c r="N106" s="34"/>
      <c r="O106" s="29"/>
      <c r="P106" s="29"/>
      <c r="Q106" s="17"/>
      <c r="R106" s="17"/>
      <c r="S106" s="17"/>
      <c r="T106" s="281"/>
      <c r="U106" s="17"/>
      <c r="V106" s="32"/>
      <c r="X106" s="17"/>
      <c r="Y106" s="17"/>
      <c r="Z106" s="17"/>
      <c r="AA106" s="17"/>
      <c r="AB106" s="33"/>
    </row>
    <row r="107" spans="1:28" x14ac:dyDescent="0.25">
      <c r="A107" s="19" t="s">
        <v>20</v>
      </c>
      <c r="B107" s="20" t="s">
        <v>21</v>
      </c>
      <c r="C107" s="20">
        <v>21</v>
      </c>
      <c r="D107" s="22">
        <v>-58.717260000000003</v>
      </c>
      <c r="E107" s="20"/>
      <c r="F107" s="20"/>
      <c r="G107" s="20"/>
      <c r="H107" s="20"/>
      <c r="I107" s="20"/>
      <c r="J107" s="21"/>
      <c r="K107" s="2"/>
      <c r="L107" s="355"/>
      <c r="N107" s="34"/>
      <c r="O107" s="29"/>
      <c r="P107" s="29"/>
      <c r="Q107" s="17"/>
      <c r="R107" s="17"/>
      <c r="S107" s="17"/>
      <c r="T107" s="281"/>
      <c r="U107" s="17"/>
      <c r="V107" s="32"/>
      <c r="X107" s="17"/>
      <c r="Y107" s="17"/>
      <c r="Z107" s="17"/>
      <c r="AA107" s="17"/>
      <c r="AB107" s="33"/>
    </row>
    <row r="108" spans="1:28" x14ac:dyDescent="0.25">
      <c r="A108" s="19" t="s">
        <v>20</v>
      </c>
      <c r="B108" s="20" t="s">
        <v>21</v>
      </c>
      <c r="C108" s="20">
        <v>22</v>
      </c>
      <c r="D108" s="22">
        <v>-59.401090000000003</v>
      </c>
      <c r="E108" s="20"/>
      <c r="F108" s="20"/>
      <c r="G108" s="20"/>
      <c r="H108" s="20"/>
      <c r="I108" s="20"/>
      <c r="J108" s="21"/>
      <c r="K108" s="2"/>
      <c r="L108" s="355"/>
      <c r="N108" s="34"/>
      <c r="O108" s="29"/>
      <c r="P108" s="29"/>
      <c r="Q108" s="17"/>
      <c r="R108" s="17"/>
      <c r="S108" s="17"/>
      <c r="T108" s="281"/>
      <c r="U108" s="17"/>
      <c r="V108" s="32"/>
      <c r="X108" s="17"/>
      <c r="Y108" s="17"/>
      <c r="Z108" s="17"/>
      <c r="AA108" s="17"/>
      <c r="AB108" s="33"/>
    </row>
    <row r="109" spans="1:28" x14ac:dyDescent="0.25">
      <c r="A109" s="19" t="s">
        <v>20</v>
      </c>
      <c r="B109" s="20" t="s">
        <v>21</v>
      </c>
      <c r="C109" s="20">
        <v>23</v>
      </c>
      <c r="D109" s="22">
        <v>-60.066800000000001</v>
      </c>
      <c r="E109" s="20"/>
      <c r="F109" s="20"/>
      <c r="G109" s="20"/>
      <c r="H109" s="20"/>
      <c r="I109" s="20"/>
      <c r="J109" s="21"/>
      <c r="K109" s="2"/>
      <c r="L109" s="355"/>
      <c r="N109" s="34"/>
      <c r="O109" s="29"/>
      <c r="P109" s="29"/>
      <c r="Q109" s="17"/>
      <c r="R109" s="17"/>
      <c r="S109" s="17"/>
      <c r="T109" s="281"/>
      <c r="U109" s="17"/>
      <c r="V109" s="32"/>
      <c r="X109" s="17"/>
      <c r="Y109" s="17"/>
      <c r="Z109" s="17"/>
      <c r="AA109" s="17"/>
      <c r="AB109" s="33"/>
    </row>
    <row r="110" spans="1:28" x14ac:dyDescent="0.25">
      <c r="A110" s="19" t="s">
        <v>20</v>
      </c>
      <c r="B110" s="20" t="s">
        <v>21</v>
      </c>
      <c r="C110" s="20">
        <v>24</v>
      </c>
      <c r="D110" s="22">
        <v>-60.601579999999998</v>
      </c>
      <c r="E110" s="20"/>
      <c r="F110" s="20"/>
      <c r="G110" s="20"/>
      <c r="H110" s="20"/>
      <c r="I110" s="20"/>
      <c r="J110" s="21"/>
      <c r="K110" s="2"/>
      <c r="L110" s="355"/>
      <c r="N110" s="34"/>
      <c r="O110" s="29"/>
      <c r="P110" s="29"/>
      <c r="Q110" s="17"/>
      <c r="R110" s="17"/>
      <c r="S110" s="17"/>
      <c r="T110" s="281"/>
      <c r="U110" s="17"/>
      <c r="V110" s="32"/>
      <c r="X110" s="17"/>
      <c r="Y110" s="17"/>
      <c r="Z110" s="17"/>
      <c r="AA110" s="17"/>
      <c r="AB110" s="33"/>
    </row>
    <row r="111" spans="1:28" x14ac:dyDescent="0.25">
      <c r="A111" s="19" t="s">
        <v>20</v>
      </c>
      <c r="B111" s="20" t="s">
        <v>21</v>
      </c>
      <c r="C111" s="20">
        <v>25</v>
      </c>
      <c r="D111" s="22">
        <v>-61.129159999999999</v>
      </c>
      <c r="E111" s="20"/>
      <c r="F111" s="20"/>
      <c r="G111" s="20"/>
      <c r="H111" s="20"/>
      <c r="I111" s="20"/>
      <c r="J111" s="21"/>
      <c r="K111" s="2"/>
      <c r="L111" s="355"/>
      <c r="N111" s="34"/>
      <c r="O111" s="29"/>
      <c r="P111" s="29"/>
      <c r="Q111" s="17"/>
      <c r="R111" s="17"/>
      <c r="S111" s="17"/>
      <c r="T111" s="281"/>
      <c r="U111" s="17"/>
      <c r="V111" s="32"/>
      <c r="X111" s="17"/>
      <c r="Y111" s="17"/>
      <c r="Z111" s="17"/>
      <c r="AA111" s="17"/>
      <c r="AB111" s="33"/>
    </row>
    <row r="112" spans="1:28" x14ac:dyDescent="0.25">
      <c r="A112" s="19" t="s">
        <v>20</v>
      </c>
      <c r="B112" s="20" t="s">
        <v>21</v>
      </c>
      <c r="C112" s="20">
        <v>26</v>
      </c>
      <c r="D112" s="22">
        <v>-61.568219999999997</v>
      </c>
      <c r="E112" s="20"/>
      <c r="F112" s="20"/>
      <c r="G112" s="20"/>
      <c r="H112" s="20"/>
      <c r="I112" s="20"/>
      <c r="J112" s="21"/>
      <c r="K112" s="2"/>
      <c r="L112" s="355"/>
      <c r="N112" s="34"/>
      <c r="O112" s="29"/>
      <c r="P112" s="29"/>
      <c r="Q112" s="17"/>
      <c r="R112" s="17"/>
      <c r="S112" s="17"/>
      <c r="T112" s="281"/>
      <c r="U112" s="17"/>
      <c r="V112" s="32"/>
      <c r="X112" s="17"/>
      <c r="Y112" s="17"/>
      <c r="Z112" s="17"/>
      <c r="AA112" s="17"/>
      <c r="AB112" s="33"/>
    </row>
    <row r="113" spans="1:28" x14ac:dyDescent="0.25">
      <c r="A113" s="19" t="s">
        <v>20</v>
      </c>
      <c r="B113" s="20" t="s">
        <v>21</v>
      </c>
      <c r="C113" s="20">
        <v>27</v>
      </c>
      <c r="D113" s="22">
        <v>-61.94164</v>
      </c>
      <c r="E113" s="20"/>
      <c r="F113" s="20"/>
      <c r="G113" s="20"/>
      <c r="H113" s="20"/>
      <c r="I113" s="20"/>
      <c r="J113" s="21"/>
      <c r="K113" s="2"/>
      <c r="L113" s="355"/>
      <c r="N113" s="34"/>
      <c r="O113" s="29"/>
      <c r="P113" s="29"/>
      <c r="Q113" s="17"/>
      <c r="R113" s="17"/>
      <c r="S113" s="17"/>
      <c r="T113" s="281"/>
      <c r="U113" s="17"/>
      <c r="V113" s="32"/>
      <c r="X113" s="17"/>
      <c r="Y113" s="17"/>
      <c r="Z113" s="17"/>
      <c r="AA113" s="17"/>
      <c r="AB113" s="33"/>
    </row>
    <row r="114" spans="1:28" x14ac:dyDescent="0.25">
      <c r="A114" s="19" t="s">
        <v>20</v>
      </c>
      <c r="B114" s="20" t="s">
        <v>21</v>
      </c>
      <c r="C114" s="20">
        <v>28</v>
      </c>
      <c r="D114" s="22">
        <v>-62.273710000000001</v>
      </c>
      <c r="E114" s="20"/>
      <c r="F114" s="20"/>
      <c r="G114" s="20"/>
      <c r="H114" s="20"/>
      <c r="I114" s="20"/>
      <c r="J114" s="21"/>
      <c r="K114" s="2"/>
      <c r="L114" s="355"/>
      <c r="N114" s="34"/>
      <c r="O114" s="29"/>
      <c r="P114" s="29"/>
      <c r="Q114" s="17"/>
      <c r="R114" s="17"/>
      <c r="S114" s="17"/>
      <c r="T114" s="281"/>
      <c r="U114" s="17"/>
      <c r="V114" s="32"/>
      <c r="X114" s="17"/>
      <c r="Y114" s="17"/>
      <c r="Z114" s="17"/>
      <c r="AA114" s="17"/>
      <c r="AB114" s="33"/>
    </row>
    <row r="115" spans="1:28" x14ac:dyDescent="0.25">
      <c r="A115" s="19" t="s">
        <v>20</v>
      </c>
      <c r="B115" s="20" t="s">
        <v>21</v>
      </c>
      <c r="C115" s="20">
        <v>29</v>
      </c>
      <c r="D115" s="22">
        <v>-62.638190000000002</v>
      </c>
      <c r="E115" s="20"/>
      <c r="F115" s="20"/>
      <c r="G115" s="20"/>
      <c r="H115" s="20"/>
      <c r="I115" s="20"/>
      <c r="J115" s="21"/>
      <c r="K115" s="2"/>
      <c r="L115" s="355"/>
      <c r="N115" s="34"/>
      <c r="O115" s="29"/>
      <c r="P115" s="29"/>
      <c r="Q115" s="17"/>
      <c r="R115" s="17"/>
      <c r="S115" s="17"/>
      <c r="T115" s="281"/>
      <c r="U115" s="17"/>
      <c r="V115" s="32"/>
      <c r="X115" s="17"/>
      <c r="Y115" s="17"/>
      <c r="Z115" s="17"/>
      <c r="AA115" s="17"/>
      <c r="AB115" s="33"/>
    </row>
    <row r="116" spans="1:28" x14ac:dyDescent="0.25">
      <c r="A116" s="19" t="s">
        <v>20</v>
      </c>
      <c r="B116" s="20" t="s">
        <v>21</v>
      </c>
      <c r="C116" s="20">
        <v>30</v>
      </c>
      <c r="D116" s="22">
        <v>-62.856439999999999</v>
      </c>
      <c r="E116" s="20"/>
      <c r="F116" s="20"/>
      <c r="G116" s="20"/>
      <c r="H116" s="20"/>
      <c r="I116" s="20"/>
      <c r="J116" s="21"/>
      <c r="K116" s="2"/>
      <c r="L116" s="355"/>
      <c r="N116" s="34"/>
      <c r="O116" s="29"/>
      <c r="P116" s="29"/>
      <c r="Q116" s="17"/>
      <c r="R116" s="17"/>
      <c r="S116" s="17"/>
      <c r="T116" s="281"/>
      <c r="U116" s="17"/>
      <c r="V116" s="32"/>
      <c r="X116" s="17"/>
      <c r="Y116" s="17"/>
      <c r="Z116" s="17"/>
      <c r="AA116" s="17"/>
      <c r="AB116" s="33"/>
    </row>
    <row r="117" spans="1:28" x14ac:dyDescent="0.25">
      <c r="A117" s="19" t="s">
        <v>20</v>
      </c>
      <c r="B117" s="20" t="s">
        <v>21</v>
      </c>
      <c r="C117" s="20">
        <v>31</v>
      </c>
      <c r="D117" s="22">
        <v>-63.025869999999998</v>
      </c>
      <c r="E117" s="20"/>
      <c r="F117" s="20"/>
      <c r="G117" s="20"/>
      <c r="H117" s="20"/>
      <c r="I117" s="20"/>
      <c r="J117" s="21"/>
      <c r="K117" s="2"/>
      <c r="L117" s="355"/>
      <c r="N117" s="34"/>
      <c r="O117" s="29"/>
      <c r="P117" s="29"/>
      <c r="Q117" s="17"/>
      <c r="R117" s="17"/>
      <c r="S117" s="17"/>
      <c r="T117" s="281"/>
      <c r="U117" s="17"/>
      <c r="V117" s="32"/>
      <c r="X117" s="17"/>
      <c r="Y117" s="17"/>
      <c r="Z117" s="17"/>
      <c r="AA117" s="17"/>
      <c r="AB117" s="33"/>
    </row>
    <row r="118" spans="1:28" x14ac:dyDescent="0.25">
      <c r="A118" s="19" t="s">
        <v>20</v>
      </c>
      <c r="B118" s="20" t="s">
        <v>21</v>
      </c>
      <c r="C118" s="20">
        <v>32</v>
      </c>
      <c r="D118" s="22">
        <v>-63.285809999999998</v>
      </c>
      <c r="E118" s="20"/>
      <c r="F118" s="20"/>
      <c r="G118" s="20"/>
      <c r="H118" s="20"/>
      <c r="I118" s="20"/>
      <c r="J118" s="21"/>
      <c r="K118" s="2"/>
      <c r="L118" s="355"/>
      <c r="N118" s="34"/>
      <c r="O118" s="29"/>
      <c r="P118" s="29"/>
      <c r="Q118" s="17"/>
      <c r="R118" s="17"/>
      <c r="S118" s="17"/>
      <c r="T118" s="281"/>
      <c r="U118" s="17"/>
      <c r="V118" s="32"/>
      <c r="X118" s="17"/>
      <c r="Y118" s="17"/>
      <c r="Z118" s="17"/>
      <c r="AA118" s="17"/>
      <c r="AB118" s="33"/>
    </row>
    <row r="119" spans="1:28" x14ac:dyDescent="0.25">
      <c r="A119" s="19" t="s">
        <v>20</v>
      </c>
      <c r="B119" s="20" t="s">
        <v>21</v>
      </c>
      <c r="C119" s="20">
        <v>33</v>
      </c>
      <c r="D119" s="22">
        <v>-63.520940000000003</v>
      </c>
      <c r="E119" s="20"/>
      <c r="F119" s="20"/>
      <c r="G119" s="20"/>
      <c r="H119" s="20"/>
      <c r="I119" s="20"/>
      <c r="J119" s="21"/>
      <c r="K119" s="2"/>
      <c r="L119" s="355"/>
      <c r="N119" s="34"/>
      <c r="O119" s="29"/>
      <c r="P119" s="29"/>
      <c r="Q119" s="17"/>
      <c r="R119" s="17"/>
      <c r="S119" s="17"/>
      <c r="T119" s="281"/>
      <c r="U119" s="17"/>
      <c r="V119" s="32"/>
      <c r="X119" s="17"/>
      <c r="Y119" s="17"/>
      <c r="Z119" s="17"/>
      <c r="AA119" s="17"/>
      <c r="AB119" s="33"/>
    </row>
    <row r="120" spans="1:28" x14ac:dyDescent="0.25">
      <c r="A120" s="19" t="s">
        <v>20</v>
      </c>
      <c r="B120" s="20" t="s">
        <v>21</v>
      </c>
      <c r="C120" s="20">
        <v>34</v>
      </c>
      <c r="D120" s="22">
        <v>-63.626939999999998</v>
      </c>
      <c r="E120" s="20"/>
      <c r="F120" s="20"/>
      <c r="G120" s="20"/>
      <c r="H120" s="20"/>
      <c r="I120" s="20"/>
      <c r="J120" s="21"/>
      <c r="K120" s="2"/>
      <c r="L120" s="355"/>
      <c r="N120" s="34"/>
      <c r="O120" s="29"/>
      <c r="P120" s="29"/>
      <c r="Q120" s="17"/>
      <c r="R120" s="17"/>
      <c r="S120" s="17"/>
      <c r="T120" s="281"/>
      <c r="U120" s="17"/>
      <c r="V120" s="32"/>
      <c r="X120" s="17"/>
      <c r="Y120" s="17"/>
      <c r="Z120" s="17"/>
      <c r="AA120" s="17"/>
      <c r="AB120" s="33"/>
    </row>
    <row r="121" spans="1:28" x14ac:dyDescent="0.25">
      <c r="A121" s="19" t="s">
        <v>20</v>
      </c>
      <c r="B121" s="20" t="s">
        <v>21</v>
      </c>
      <c r="C121" s="20">
        <v>35</v>
      </c>
      <c r="D121" s="22">
        <v>-63.764890000000001</v>
      </c>
      <c r="E121" s="20"/>
      <c r="F121" s="20"/>
      <c r="G121" s="20"/>
      <c r="H121" s="20"/>
      <c r="I121" s="20"/>
      <c r="J121" s="21"/>
      <c r="K121" s="2"/>
      <c r="L121" s="355"/>
      <c r="N121" s="34"/>
      <c r="O121" s="29"/>
      <c r="P121" s="29"/>
      <c r="Q121" s="17"/>
      <c r="R121" s="17"/>
      <c r="S121" s="17"/>
      <c r="T121" s="281"/>
      <c r="U121" s="17"/>
      <c r="V121" s="32"/>
      <c r="X121" s="17"/>
      <c r="Y121" s="17"/>
      <c r="Z121" s="17"/>
      <c r="AA121" s="17"/>
      <c r="AB121" s="33"/>
    </row>
    <row r="122" spans="1:28" x14ac:dyDescent="0.25">
      <c r="A122" s="19" t="s">
        <v>20</v>
      </c>
      <c r="B122" s="20" t="s">
        <v>21</v>
      </c>
      <c r="C122" s="20">
        <v>36</v>
      </c>
      <c r="D122" s="22">
        <v>-63.949010000000001</v>
      </c>
      <c r="E122" s="20"/>
      <c r="F122" s="20"/>
      <c r="G122" s="20"/>
      <c r="H122" s="20"/>
      <c r="I122" s="20"/>
      <c r="J122" s="21"/>
      <c r="K122" s="2"/>
      <c r="L122" s="355"/>
      <c r="N122" s="34"/>
      <c r="O122" s="29"/>
      <c r="P122" s="29"/>
      <c r="Q122" s="17"/>
      <c r="R122" s="17"/>
      <c r="S122" s="17"/>
      <c r="T122" s="281"/>
      <c r="U122" s="17"/>
      <c r="V122" s="32"/>
      <c r="X122" s="17"/>
      <c r="Y122" s="17"/>
      <c r="Z122" s="17"/>
      <c r="AA122" s="17"/>
      <c r="AB122" s="33"/>
    </row>
    <row r="123" spans="1:28" x14ac:dyDescent="0.25">
      <c r="A123" s="19" t="s">
        <v>20</v>
      </c>
      <c r="B123" s="20" t="s">
        <v>21</v>
      </c>
      <c r="C123" s="20">
        <v>37</v>
      </c>
      <c r="D123" s="22">
        <v>-64.017589999999998</v>
      </c>
      <c r="E123" s="20"/>
      <c r="F123" s="20"/>
      <c r="G123" s="20"/>
      <c r="H123" s="20"/>
      <c r="I123" s="20"/>
      <c r="J123" s="21"/>
      <c r="K123" s="2"/>
      <c r="L123" s="355"/>
      <c r="N123" s="34"/>
      <c r="O123" s="29"/>
      <c r="P123" s="29"/>
      <c r="Q123" s="17"/>
      <c r="R123" s="17"/>
      <c r="S123" s="17"/>
      <c r="T123" s="281"/>
      <c r="U123" s="17"/>
      <c r="V123" s="32"/>
      <c r="X123" s="17"/>
      <c r="Y123" s="17"/>
      <c r="Z123" s="17"/>
      <c r="AA123" s="17"/>
      <c r="AB123" s="33"/>
    </row>
    <row r="124" spans="1:28" x14ac:dyDescent="0.25">
      <c r="A124" s="19" t="s">
        <v>20</v>
      </c>
      <c r="B124" s="20" t="s">
        <v>21</v>
      </c>
      <c r="C124" s="20">
        <v>38</v>
      </c>
      <c r="D124" s="22">
        <v>-64.083060000000003</v>
      </c>
      <c r="E124" s="20"/>
      <c r="F124" s="20"/>
      <c r="G124" s="20"/>
      <c r="H124" s="20"/>
      <c r="I124" s="20"/>
      <c r="J124" s="21"/>
      <c r="K124" s="2"/>
      <c r="L124" s="355"/>
      <c r="N124" s="34"/>
      <c r="O124" s="29"/>
      <c r="P124" s="29"/>
      <c r="Q124" s="17"/>
      <c r="R124" s="17"/>
      <c r="S124" s="17"/>
      <c r="T124" s="281"/>
      <c r="U124" s="17"/>
      <c r="V124" s="32"/>
      <c r="X124" s="17"/>
      <c r="Y124" s="17"/>
      <c r="Z124" s="17"/>
      <c r="AA124" s="17"/>
      <c r="AB124" s="33"/>
    </row>
    <row r="125" spans="1:28" x14ac:dyDescent="0.25">
      <c r="A125" s="19" t="s">
        <v>20</v>
      </c>
      <c r="B125" s="20" t="s">
        <v>21</v>
      </c>
      <c r="C125" s="20">
        <v>39</v>
      </c>
      <c r="D125" s="22">
        <v>-64.208160000000007</v>
      </c>
      <c r="E125" s="20"/>
      <c r="F125" s="20"/>
      <c r="G125" s="20"/>
      <c r="H125" s="20"/>
      <c r="I125" s="20"/>
      <c r="J125" s="21"/>
      <c r="K125" s="2"/>
      <c r="L125" s="355"/>
      <c r="N125" s="34"/>
      <c r="O125" s="29"/>
      <c r="P125" s="29"/>
      <c r="Q125" s="17"/>
      <c r="R125" s="17"/>
      <c r="S125" s="17"/>
      <c r="T125" s="281"/>
      <c r="U125" s="17"/>
      <c r="V125" s="32"/>
      <c r="X125" s="17"/>
      <c r="Y125" s="17"/>
      <c r="Z125" s="17"/>
      <c r="AA125" s="17"/>
      <c r="AB125" s="33"/>
    </row>
    <row r="126" spans="1:28" x14ac:dyDescent="0.25">
      <c r="A126" s="19" t="s">
        <v>20</v>
      </c>
      <c r="B126" s="20" t="s">
        <v>21</v>
      </c>
      <c r="C126" s="20">
        <v>40</v>
      </c>
      <c r="D126" s="22">
        <v>-64.273240000000001</v>
      </c>
      <c r="E126" s="20"/>
      <c r="F126" s="20"/>
      <c r="G126" s="20"/>
      <c r="H126" s="20"/>
      <c r="I126" s="20"/>
      <c r="J126" s="21"/>
      <c r="K126" s="2"/>
      <c r="L126" s="355"/>
      <c r="N126" s="34"/>
      <c r="O126" s="29"/>
      <c r="P126" s="29"/>
      <c r="Q126" s="17"/>
      <c r="R126" s="17"/>
      <c r="S126" s="17"/>
      <c r="T126" s="281"/>
      <c r="U126" s="17"/>
      <c r="V126" s="32"/>
      <c r="X126" s="17"/>
      <c r="Y126" s="17"/>
      <c r="Z126" s="17"/>
      <c r="AA126" s="17"/>
      <c r="AB126" s="33"/>
    </row>
    <row r="127" spans="1:28" x14ac:dyDescent="0.25">
      <c r="A127" s="19" t="s">
        <v>20</v>
      </c>
      <c r="B127" s="20" t="s">
        <v>21</v>
      </c>
      <c r="C127" s="20">
        <v>41</v>
      </c>
      <c r="D127" s="22">
        <v>-64.3339</v>
      </c>
      <c r="E127" s="20"/>
      <c r="F127" s="20"/>
      <c r="G127" s="20"/>
      <c r="H127" s="20"/>
      <c r="I127" s="20"/>
      <c r="J127" s="21"/>
      <c r="K127" s="2"/>
      <c r="L127" s="355"/>
      <c r="N127" s="34"/>
      <c r="O127" s="29"/>
      <c r="P127" s="29"/>
      <c r="Q127" s="17"/>
      <c r="R127" s="17"/>
      <c r="S127" s="17"/>
      <c r="T127" s="281"/>
      <c r="U127" s="17"/>
      <c r="V127" s="32"/>
      <c r="X127" s="17"/>
      <c r="Y127" s="17"/>
      <c r="Z127" s="17"/>
      <c r="AA127" s="17"/>
      <c r="AB127" s="33"/>
    </row>
    <row r="128" spans="1:28" x14ac:dyDescent="0.25">
      <c r="A128" s="19" t="s">
        <v>20</v>
      </c>
      <c r="B128" s="20" t="s">
        <v>21</v>
      </c>
      <c r="C128" s="20">
        <v>42</v>
      </c>
      <c r="D128" s="22">
        <v>-64.474090000000004</v>
      </c>
      <c r="E128" s="20"/>
      <c r="F128" s="20"/>
      <c r="G128" s="20"/>
      <c r="H128" s="20"/>
      <c r="I128" s="20"/>
      <c r="J128" s="21"/>
      <c r="K128" s="2"/>
      <c r="L128" s="355"/>
      <c r="N128" s="34"/>
      <c r="O128" s="29"/>
      <c r="P128" s="29"/>
      <c r="Q128" s="17"/>
      <c r="R128" s="17"/>
      <c r="S128" s="17"/>
      <c r="T128" s="281"/>
      <c r="U128" s="17"/>
      <c r="V128" s="32"/>
      <c r="X128" s="17"/>
      <c r="Y128" s="17"/>
      <c r="Z128" s="17"/>
      <c r="AA128" s="17"/>
      <c r="AB128" s="33"/>
    </row>
    <row r="129" spans="1:28" x14ac:dyDescent="0.25">
      <c r="A129" s="19" t="s">
        <v>20</v>
      </c>
      <c r="B129" s="20" t="s">
        <v>21</v>
      </c>
      <c r="C129" s="20">
        <v>43</v>
      </c>
      <c r="D129" s="22">
        <v>-64.519829999999999</v>
      </c>
      <c r="E129" s="20"/>
      <c r="F129" s="20"/>
      <c r="G129" s="20"/>
      <c r="H129" s="20"/>
      <c r="I129" s="20"/>
      <c r="J129" s="21"/>
      <c r="K129" s="2"/>
      <c r="L129" s="355"/>
      <c r="N129" s="34"/>
      <c r="O129" s="29"/>
      <c r="P129" s="29"/>
      <c r="Q129" s="17"/>
      <c r="R129" s="17"/>
      <c r="S129" s="17"/>
      <c r="T129" s="281"/>
      <c r="U129" s="17"/>
      <c r="V129" s="32"/>
      <c r="X129" s="17"/>
      <c r="Y129" s="17"/>
      <c r="Z129" s="17"/>
      <c r="AA129" s="17"/>
      <c r="AB129" s="33"/>
    </row>
    <row r="130" spans="1:28" x14ac:dyDescent="0.25">
      <c r="A130" s="19" t="s">
        <v>20</v>
      </c>
      <c r="B130" s="20" t="s">
        <v>21</v>
      </c>
      <c r="C130" s="20">
        <v>44</v>
      </c>
      <c r="D130" s="22">
        <v>-64.581999999999994</v>
      </c>
      <c r="E130" s="20"/>
      <c r="F130" s="20"/>
      <c r="G130" s="20"/>
      <c r="H130" s="20"/>
      <c r="I130" s="20"/>
      <c r="J130" s="21"/>
      <c r="K130" s="2"/>
      <c r="L130" s="355"/>
      <c r="N130" s="34"/>
      <c r="O130" s="29"/>
      <c r="P130" s="29"/>
      <c r="Q130" s="17"/>
      <c r="R130" s="17"/>
      <c r="S130" s="17"/>
      <c r="T130" s="281"/>
      <c r="U130" s="17"/>
      <c r="V130" s="32"/>
      <c r="X130" s="17"/>
      <c r="Y130" s="17"/>
      <c r="Z130" s="17"/>
      <c r="AA130" s="17"/>
      <c r="AB130" s="33"/>
    </row>
    <row r="131" spans="1:28" x14ac:dyDescent="0.25">
      <c r="A131" s="19" t="s">
        <v>20</v>
      </c>
      <c r="B131" s="20" t="s">
        <v>21</v>
      </c>
      <c r="C131" s="22">
        <v>45</v>
      </c>
      <c r="D131" s="22">
        <v>-64.657269999999997</v>
      </c>
      <c r="E131" s="20"/>
      <c r="F131" s="20"/>
      <c r="G131" s="20"/>
      <c r="H131" s="20"/>
      <c r="I131" s="20"/>
      <c r="J131" s="21"/>
      <c r="K131" s="2"/>
      <c r="L131" s="355"/>
      <c r="N131" s="34"/>
      <c r="O131" s="29"/>
      <c r="P131" s="29"/>
      <c r="Q131" s="17"/>
      <c r="R131" s="17"/>
      <c r="S131" s="17"/>
      <c r="T131" s="281"/>
      <c r="U131" s="17"/>
      <c r="V131" s="32"/>
      <c r="X131" s="17"/>
      <c r="Y131" s="17"/>
      <c r="Z131" s="17"/>
      <c r="AA131" s="17"/>
      <c r="AB131" s="33"/>
    </row>
    <row r="132" spans="1:28" x14ac:dyDescent="0.25">
      <c r="A132" s="19" t="s">
        <v>20</v>
      </c>
      <c r="B132" s="20" t="s">
        <v>21</v>
      </c>
      <c r="C132" s="22">
        <v>46</v>
      </c>
      <c r="D132" s="22">
        <v>-64.624529999999993</v>
      </c>
      <c r="E132" s="20"/>
      <c r="F132" s="20"/>
      <c r="G132" s="20"/>
      <c r="H132" s="20"/>
      <c r="I132" s="20"/>
      <c r="J132" s="21"/>
      <c r="K132" s="2"/>
      <c r="L132" s="355"/>
      <c r="N132" s="34"/>
      <c r="O132" s="29"/>
      <c r="P132" s="29"/>
      <c r="Q132" s="17"/>
      <c r="R132" s="17"/>
      <c r="S132" s="17"/>
      <c r="T132" s="281"/>
      <c r="U132" s="17"/>
      <c r="V132" s="32"/>
      <c r="X132" s="17"/>
      <c r="Y132" s="17"/>
      <c r="Z132" s="17"/>
      <c r="AA132" s="17"/>
      <c r="AB132" s="33"/>
    </row>
    <row r="133" spans="1:28" x14ac:dyDescent="0.25">
      <c r="A133" s="19" t="s">
        <v>20</v>
      </c>
      <c r="B133" s="20" t="s">
        <v>21</v>
      </c>
      <c r="C133" s="22">
        <v>47</v>
      </c>
      <c r="D133" s="22">
        <v>-64.711200000000005</v>
      </c>
      <c r="E133" s="20"/>
      <c r="F133" s="20"/>
      <c r="G133" s="20"/>
      <c r="H133" s="20"/>
      <c r="I133" s="20"/>
      <c r="J133" s="21"/>
      <c r="K133" s="2"/>
      <c r="L133" s="355"/>
      <c r="N133" s="34"/>
      <c r="O133" s="29"/>
      <c r="P133" s="29"/>
      <c r="Q133" s="17"/>
      <c r="R133" s="17"/>
      <c r="S133" s="17"/>
      <c r="T133" s="281"/>
      <c r="U133" s="17"/>
      <c r="V133" s="32"/>
      <c r="X133" s="17"/>
      <c r="Y133" s="17"/>
      <c r="Z133" s="17"/>
      <c r="AA133" s="17"/>
      <c r="AB133" s="33"/>
    </row>
    <row r="134" spans="1:28" x14ac:dyDescent="0.25">
      <c r="A134" s="19" t="s">
        <v>20</v>
      </c>
      <c r="B134" s="20" t="s">
        <v>21</v>
      </c>
      <c r="C134" s="22">
        <v>48</v>
      </c>
      <c r="D134" s="22">
        <v>-64.653490000000005</v>
      </c>
      <c r="E134" s="20"/>
      <c r="F134" s="20"/>
      <c r="G134" s="20"/>
      <c r="H134" s="20"/>
      <c r="I134" s="20"/>
      <c r="J134" s="21"/>
      <c r="K134" s="2"/>
      <c r="L134" s="355"/>
      <c r="N134" s="34"/>
      <c r="O134" s="29"/>
      <c r="P134" s="29"/>
      <c r="Q134" s="17"/>
      <c r="R134" s="17"/>
      <c r="S134" s="17"/>
      <c r="T134" s="281"/>
      <c r="U134" s="17"/>
      <c r="V134" s="32"/>
      <c r="X134" s="17"/>
      <c r="Y134" s="17"/>
      <c r="Z134" s="17"/>
      <c r="AA134" s="17"/>
      <c r="AB134" s="33"/>
    </row>
    <row r="135" spans="1:28" x14ac:dyDescent="0.25">
      <c r="A135" s="19" t="s">
        <v>20</v>
      </c>
      <c r="B135" s="20" t="s">
        <v>21</v>
      </c>
      <c r="C135" s="20">
        <v>49</v>
      </c>
      <c r="D135" s="22">
        <v>-64.729600000000005</v>
      </c>
      <c r="E135" s="20"/>
      <c r="F135" s="20"/>
      <c r="G135" s="20"/>
      <c r="H135" s="20"/>
      <c r="I135" s="20"/>
      <c r="J135" s="21"/>
      <c r="K135" s="2"/>
      <c r="L135" s="355"/>
      <c r="N135" s="34"/>
      <c r="O135" s="29"/>
      <c r="P135" s="29"/>
      <c r="Q135" s="17"/>
      <c r="R135" s="17"/>
      <c r="S135" s="17"/>
      <c r="T135" s="281"/>
      <c r="U135" s="17"/>
      <c r="V135" s="32"/>
      <c r="X135" s="17"/>
      <c r="Y135" s="17"/>
      <c r="Z135" s="17"/>
      <c r="AA135" s="17"/>
      <c r="AB135" s="33"/>
    </row>
    <row r="136" spans="1:28" x14ac:dyDescent="0.25">
      <c r="A136" s="19" t="s">
        <v>20</v>
      </c>
      <c r="B136" s="20" t="s">
        <v>21</v>
      </c>
      <c r="C136" s="20">
        <v>50</v>
      </c>
      <c r="D136" s="22">
        <v>-64.803640000000001</v>
      </c>
      <c r="E136" s="20"/>
      <c r="F136" s="20"/>
      <c r="G136" s="20"/>
      <c r="H136" s="20"/>
      <c r="I136" s="20"/>
      <c r="J136" s="21"/>
      <c r="K136" s="2"/>
      <c r="L136" s="355"/>
      <c r="N136" s="34"/>
      <c r="O136" s="29"/>
      <c r="P136" s="29"/>
      <c r="Q136" s="17"/>
      <c r="R136" s="17"/>
      <c r="S136" s="17"/>
      <c r="T136" s="281"/>
      <c r="U136" s="17"/>
      <c r="V136" s="32"/>
      <c r="X136" s="17"/>
      <c r="Y136" s="17"/>
      <c r="Z136" s="17"/>
      <c r="AA136" s="17"/>
      <c r="AB136" s="33"/>
    </row>
    <row r="137" spans="1:28" x14ac:dyDescent="0.25">
      <c r="A137" s="19" t="s">
        <v>20</v>
      </c>
      <c r="B137" s="20" t="s">
        <v>21</v>
      </c>
      <c r="C137" s="22">
        <v>51</v>
      </c>
      <c r="D137" s="22">
        <v>-64.730760000000004</v>
      </c>
      <c r="E137" s="20"/>
      <c r="F137" s="20"/>
      <c r="G137" s="20"/>
      <c r="H137" s="20"/>
      <c r="I137" s="20"/>
      <c r="J137" s="21"/>
      <c r="K137" s="2"/>
      <c r="L137" s="355"/>
      <c r="N137" s="34"/>
      <c r="O137" s="29"/>
      <c r="P137" s="29"/>
      <c r="Q137" s="17"/>
      <c r="R137" s="17"/>
      <c r="S137" s="17"/>
      <c r="T137" s="281"/>
      <c r="U137" s="17"/>
      <c r="V137" s="32"/>
      <c r="X137" s="17"/>
      <c r="Y137" s="17"/>
      <c r="Z137" s="17"/>
      <c r="AA137" s="17"/>
      <c r="AB137" s="33"/>
    </row>
    <row r="138" spans="1:28" x14ac:dyDescent="0.25">
      <c r="A138" s="19" t="s">
        <v>20</v>
      </c>
      <c r="B138" s="20" t="s">
        <v>21</v>
      </c>
      <c r="C138" s="22">
        <v>52</v>
      </c>
      <c r="D138" s="22">
        <v>-64.743840000000006</v>
      </c>
      <c r="E138" s="20"/>
      <c r="F138" s="20"/>
      <c r="G138" s="20"/>
      <c r="H138" s="20"/>
      <c r="I138" s="20"/>
      <c r="J138" s="21"/>
      <c r="K138" s="2"/>
      <c r="L138" s="355"/>
      <c r="N138" s="34"/>
      <c r="O138" s="29"/>
      <c r="P138" s="29"/>
      <c r="Q138" s="17"/>
      <c r="R138" s="17"/>
      <c r="S138" s="17"/>
      <c r="T138" s="281"/>
      <c r="U138" s="17"/>
      <c r="V138" s="32"/>
      <c r="X138" s="17"/>
      <c r="Y138" s="17"/>
      <c r="Z138" s="17"/>
      <c r="AA138" s="17"/>
      <c r="AB138" s="33"/>
    </row>
    <row r="139" spans="1:28" x14ac:dyDescent="0.25">
      <c r="A139" s="19" t="s">
        <v>20</v>
      </c>
      <c r="B139" s="20" t="s">
        <v>21</v>
      </c>
      <c r="C139" s="22">
        <v>53</v>
      </c>
      <c r="D139" s="22">
        <v>-64.793379999999999</v>
      </c>
      <c r="E139" s="20"/>
      <c r="F139" s="20"/>
      <c r="G139" s="20"/>
      <c r="H139" s="20"/>
      <c r="I139" s="20"/>
      <c r="J139" s="21"/>
      <c r="K139" s="2"/>
      <c r="L139" s="355"/>
      <c r="N139" s="34"/>
      <c r="O139" s="29"/>
      <c r="P139" s="29"/>
      <c r="Q139" s="17"/>
      <c r="R139" s="17"/>
      <c r="S139" s="17"/>
      <c r="T139" s="281"/>
      <c r="U139" s="17"/>
      <c r="V139" s="32"/>
      <c r="X139" s="17"/>
      <c r="Y139" s="17"/>
      <c r="Z139" s="17"/>
      <c r="AA139" s="17"/>
      <c r="AB139" s="33"/>
    </row>
    <row r="140" spans="1:28" x14ac:dyDescent="0.25">
      <c r="A140" s="19" t="s">
        <v>20</v>
      </c>
      <c r="B140" s="20" t="s">
        <v>21</v>
      </c>
      <c r="C140" s="22">
        <v>54</v>
      </c>
      <c r="D140" s="22">
        <v>-64.752330000000001</v>
      </c>
      <c r="E140" s="20"/>
      <c r="F140" s="20"/>
      <c r="G140" s="20"/>
      <c r="H140" s="20"/>
      <c r="I140" s="20"/>
      <c r="J140" s="21"/>
      <c r="K140" s="2"/>
      <c r="L140" s="355"/>
      <c r="N140" s="34"/>
      <c r="O140" s="29"/>
      <c r="P140" s="29"/>
      <c r="Q140" s="17"/>
      <c r="R140" s="17"/>
      <c r="S140" s="17"/>
      <c r="T140" s="281"/>
      <c r="U140" s="17"/>
      <c r="V140" s="32"/>
      <c r="X140" s="17"/>
      <c r="Y140" s="17"/>
      <c r="Z140" s="17"/>
      <c r="AA140" s="17"/>
      <c r="AB140" s="33"/>
    </row>
    <row r="141" spans="1:28" x14ac:dyDescent="0.25">
      <c r="A141" s="19" t="s">
        <v>20</v>
      </c>
      <c r="B141" s="20" t="s">
        <v>21</v>
      </c>
      <c r="C141" s="20">
        <v>55</v>
      </c>
      <c r="D141" s="22">
        <v>-64.795990000000003</v>
      </c>
      <c r="E141" s="20"/>
      <c r="F141" s="20"/>
      <c r="G141" s="20"/>
      <c r="H141" s="20"/>
      <c r="I141" s="20"/>
      <c r="J141" s="21"/>
      <c r="K141" s="2"/>
      <c r="L141" s="355"/>
      <c r="N141" s="34"/>
      <c r="O141" s="29"/>
      <c r="P141" s="29"/>
      <c r="Q141" s="17"/>
      <c r="R141" s="17"/>
      <c r="S141" s="17"/>
      <c r="T141" s="281"/>
      <c r="U141" s="17"/>
      <c r="V141" s="32"/>
      <c r="X141" s="17"/>
      <c r="Y141" s="17"/>
      <c r="Z141" s="17"/>
      <c r="AA141" s="17"/>
      <c r="AB141" s="33"/>
    </row>
    <row r="142" spans="1:28" x14ac:dyDescent="0.25">
      <c r="A142" s="19" t="s">
        <v>20</v>
      </c>
      <c r="B142" s="20" t="s">
        <v>21</v>
      </c>
      <c r="C142" s="20">
        <v>56</v>
      </c>
      <c r="D142" s="22">
        <v>-64.799850000000006</v>
      </c>
      <c r="E142" s="20"/>
      <c r="F142" s="20"/>
      <c r="G142" s="20"/>
      <c r="H142" s="20"/>
      <c r="I142" s="20"/>
      <c r="J142" s="21"/>
      <c r="K142" s="2"/>
      <c r="L142" s="355"/>
      <c r="N142" s="34"/>
      <c r="O142" s="29"/>
      <c r="P142" s="29"/>
      <c r="Q142" s="17"/>
      <c r="R142" s="17"/>
      <c r="S142" s="17"/>
      <c r="T142" s="281"/>
      <c r="U142" s="17"/>
      <c r="V142" s="32"/>
      <c r="X142" s="17"/>
      <c r="Y142" s="17"/>
      <c r="Z142" s="17"/>
      <c r="AA142" s="17"/>
      <c r="AB142" s="33"/>
    </row>
    <row r="143" spans="1:28" x14ac:dyDescent="0.25">
      <c r="A143" s="19" t="s">
        <v>20</v>
      </c>
      <c r="B143" s="20" t="s">
        <v>21</v>
      </c>
      <c r="C143" s="20">
        <v>57</v>
      </c>
      <c r="D143" s="22">
        <v>-64.850319999999996</v>
      </c>
      <c r="E143" s="20"/>
      <c r="F143" s="20"/>
      <c r="G143" s="20"/>
      <c r="H143" s="20"/>
      <c r="I143" s="20"/>
      <c r="J143" s="21"/>
      <c r="K143" s="2"/>
      <c r="L143" s="355"/>
      <c r="N143" s="34"/>
      <c r="O143" s="29"/>
      <c r="P143" s="29"/>
      <c r="Q143" s="17"/>
      <c r="R143" s="17"/>
      <c r="S143" s="17"/>
      <c r="T143" s="281"/>
      <c r="U143" s="17"/>
      <c r="V143" s="32"/>
      <c r="X143" s="17"/>
      <c r="Y143" s="17"/>
      <c r="Z143" s="17"/>
      <c r="AA143" s="17"/>
      <c r="AB143" s="33"/>
    </row>
    <row r="144" spans="1:28" x14ac:dyDescent="0.25">
      <c r="A144" s="19" t="s">
        <v>20</v>
      </c>
      <c r="B144" s="20" t="s">
        <v>21</v>
      </c>
      <c r="C144" s="20">
        <v>58</v>
      </c>
      <c r="D144" s="22">
        <v>-64.832229999999996</v>
      </c>
      <c r="E144" s="20"/>
      <c r="F144" s="20"/>
      <c r="G144" s="20"/>
      <c r="H144" s="20"/>
      <c r="I144" s="20"/>
      <c r="J144" s="21"/>
      <c r="K144" s="2"/>
      <c r="L144" s="355"/>
      <c r="N144" s="34"/>
      <c r="O144" s="29"/>
      <c r="P144" s="29"/>
      <c r="Q144" s="17"/>
      <c r="R144" s="17"/>
      <c r="S144" s="17"/>
      <c r="T144" s="281"/>
      <c r="U144" s="17"/>
      <c r="V144" s="32"/>
      <c r="X144" s="17"/>
      <c r="Y144" s="17"/>
      <c r="Z144" s="17"/>
      <c r="AA144" s="17"/>
      <c r="AB144" s="33"/>
    </row>
    <row r="145" spans="1:28" x14ac:dyDescent="0.25">
      <c r="A145" s="19" t="s">
        <v>20</v>
      </c>
      <c r="B145" s="20" t="s">
        <v>21</v>
      </c>
      <c r="C145" s="20">
        <v>59</v>
      </c>
      <c r="D145" s="22">
        <v>-64.867959999999997</v>
      </c>
      <c r="E145" s="20"/>
      <c r="F145" s="20"/>
      <c r="G145" s="20"/>
      <c r="H145" s="20"/>
      <c r="I145" s="20"/>
      <c r="J145" s="21"/>
      <c r="K145" s="2"/>
      <c r="L145" s="355"/>
      <c r="N145" s="34"/>
      <c r="O145" s="29"/>
      <c r="P145" s="29"/>
      <c r="Q145" s="17"/>
      <c r="R145" s="17"/>
      <c r="S145" s="17"/>
      <c r="T145" s="281"/>
      <c r="U145" s="17"/>
      <c r="V145" s="32"/>
      <c r="X145" s="17"/>
      <c r="Y145" s="17"/>
      <c r="Z145" s="17"/>
      <c r="AA145" s="17"/>
      <c r="AB145" s="33"/>
    </row>
    <row r="146" spans="1:28" x14ac:dyDescent="0.25">
      <c r="A146" s="19" t="s">
        <v>20</v>
      </c>
      <c r="B146" s="20" t="s">
        <v>21</v>
      </c>
      <c r="C146" s="20">
        <v>60</v>
      </c>
      <c r="D146" s="22">
        <v>-64.882289999999998</v>
      </c>
      <c r="E146" s="20"/>
      <c r="F146" s="20"/>
      <c r="G146" s="20"/>
      <c r="H146" s="20"/>
      <c r="I146" s="20"/>
      <c r="J146" s="21"/>
      <c r="K146" s="2"/>
      <c r="L146" s="355"/>
      <c r="N146" s="34"/>
      <c r="O146" s="29"/>
      <c r="P146" s="29"/>
      <c r="Q146" s="17"/>
      <c r="R146" s="17"/>
      <c r="S146" s="17"/>
      <c r="T146" s="281"/>
      <c r="U146" s="17"/>
      <c r="V146" s="32"/>
      <c r="X146" s="17"/>
      <c r="Y146" s="17"/>
      <c r="Z146" s="17"/>
      <c r="AA146" s="17"/>
      <c r="AB146" s="33"/>
    </row>
    <row r="147" spans="1:28" x14ac:dyDescent="0.25">
      <c r="A147" s="19" t="s">
        <v>20</v>
      </c>
      <c r="B147" s="20" t="s">
        <v>21</v>
      </c>
      <c r="C147" s="20">
        <v>61</v>
      </c>
      <c r="D147" s="22">
        <v>-64.875230000000002</v>
      </c>
      <c r="E147" s="20"/>
      <c r="F147" s="20"/>
      <c r="G147" s="20"/>
      <c r="H147" s="20"/>
      <c r="I147" s="20"/>
      <c r="J147" s="21"/>
      <c r="K147" s="2"/>
      <c r="L147" s="355"/>
      <c r="N147" s="34"/>
      <c r="O147" s="29"/>
      <c r="P147" s="29"/>
      <c r="Q147" s="17"/>
      <c r="R147" s="17"/>
      <c r="S147" s="17"/>
      <c r="T147" s="281"/>
      <c r="U147" s="17"/>
      <c r="V147" s="32"/>
      <c r="X147" s="17"/>
      <c r="Y147" s="17"/>
      <c r="Z147" s="17"/>
      <c r="AA147" s="17"/>
      <c r="AB147" s="33"/>
    </row>
    <row r="148" spans="1:28" x14ac:dyDescent="0.25">
      <c r="A148" s="19" t="s">
        <v>20</v>
      </c>
      <c r="B148" s="20" t="s">
        <v>21</v>
      </c>
      <c r="C148" s="20">
        <v>62</v>
      </c>
      <c r="D148" s="22">
        <v>-64.854200000000006</v>
      </c>
      <c r="E148" s="20"/>
      <c r="F148" s="20"/>
      <c r="G148" s="20"/>
      <c r="H148" s="20"/>
      <c r="I148" s="20"/>
      <c r="J148" s="21"/>
      <c r="K148" s="2"/>
      <c r="L148" s="355"/>
      <c r="N148" s="34"/>
      <c r="O148" s="29"/>
      <c r="P148" s="29"/>
      <c r="Q148" s="17"/>
      <c r="R148" s="17"/>
      <c r="S148" s="17"/>
      <c r="T148" s="281"/>
      <c r="U148" s="17"/>
      <c r="V148" s="32"/>
      <c r="X148" s="17"/>
      <c r="Y148" s="17"/>
      <c r="Z148" s="17"/>
      <c r="AA148" s="17"/>
      <c r="AB148" s="33"/>
    </row>
    <row r="149" spans="1:28" x14ac:dyDescent="0.25">
      <c r="A149" s="19" t="s">
        <v>20</v>
      </c>
      <c r="B149" s="20" t="s">
        <v>21</v>
      </c>
      <c r="C149" s="20">
        <v>63</v>
      </c>
      <c r="D149" s="22">
        <v>-64.948229999999995</v>
      </c>
      <c r="E149" s="20"/>
      <c r="F149" s="20"/>
      <c r="G149" s="20"/>
      <c r="H149" s="20"/>
      <c r="I149" s="20"/>
      <c r="J149" s="21"/>
      <c r="K149" s="2"/>
      <c r="L149" s="355"/>
      <c r="N149" s="34"/>
      <c r="O149" s="29"/>
      <c r="P149" s="29"/>
      <c r="Q149" s="17"/>
      <c r="R149" s="17"/>
      <c r="S149" s="17"/>
      <c r="T149" s="281"/>
      <c r="U149" s="17"/>
      <c r="V149" s="32"/>
      <c r="X149" s="17"/>
      <c r="Y149" s="17"/>
      <c r="Z149" s="17"/>
      <c r="AA149" s="17"/>
      <c r="AB149" s="33"/>
    </row>
    <row r="150" spans="1:28" x14ac:dyDescent="0.25">
      <c r="A150" s="19" t="s">
        <v>20</v>
      </c>
      <c r="B150" s="20" t="s">
        <v>21</v>
      </c>
      <c r="C150" s="20">
        <v>64</v>
      </c>
      <c r="D150" s="22">
        <v>-64.915679999999995</v>
      </c>
      <c r="E150" s="20"/>
      <c r="F150" s="20"/>
      <c r="G150" s="20"/>
      <c r="H150" s="20"/>
      <c r="I150" s="20"/>
      <c r="J150" s="21"/>
      <c r="K150" s="2"/>
      <c r="L150" s="355"/>
      <c r="N150" s="34"/>
      <c r="O150" s="29"/>
      <c r="P150" s="29"/>
      <c r="Q150" s="17"/>
      <c r="R150" s="17"/>
      <c r="S150" s="17"/>
      <c r="T150" s="281"/>
      <c r="U150" s="17"/>
      <c r="V150" s="32"/>
      <c r="X150" s="17"/>
      <c r="Y150" s="17"/>
      <c r="Z150" s="17"/>
      <c r="AA150" s="17"/>
      <c r="AB150" s="33"/>
    </row>
    <row r="151" spans="1:28" x14ac:dyDescent="0.25">
      <c r="A151" s="19" t="s">
        <v>20</v>
      </c>
      <c r="B151" s="20" t="s">
        <v>21</v>
      </c>
      <c r="C151" s="20">
        <v>65</v>
      </c>
      <c r="D151" s="22">
        <v>-64.859489999999994</v>
      </c>
      <c r="E151" s="20"/>
      <c r="F151" s="20"/>
      <c r="G151" s="20"/>
      <c r="H151" s="20"/>
      <c r="I151" s="20"/>
      <c r="J151" s="21"/>
      <c r="K151" s="2"/>
      <c r="L151" s="355"/>
      <c r="N151" s="34"/>
      <c r="O151" s="29"/>
      <c r="P151" s="29"/>
      <c r="Q151" s="17"/>
      <c r="R151" s="17"/>
      <c r="S151" s="17"/>
      <c r="T151" s="281"/>
      <c r="U151" s="17"/>
      <c r="V151" s="32"/>
      <c r="X151" s="17"/>
      <c r="Y151" s="17"/>
      <c r="Z151" s="17"/>
      <c r="AA151" s="17"/>
      <c r="AB151" s="33"/>
    </row>
    <row r="152" spans="1:28" x14ac:dyDescent="0.25">
      <c r="A152" s="19" t="s">
        <v>20</v>
      </c>
      <c r="B152" s="20" t="s">
        <v>21</v>
      </c>
      <c r="C152" s="20">
        <v>66</v>
      </c>
      <c r="D152" s="22">
        <v>-64.871390000000005</v>
      </c>
      <c r="E152" s="20"/>
      <c r="F152" s="20"/>
      <c r="G152" s="20"/>
      <c r="H152" s="20"/>
      <c r="I152" s="20"/>
      <c r="J152" s="21"/>
      <c r="K152" s="2"/>
      <c r="L152" s="355"/>
      <c r="N152" s="34"/>
      <c r="O152" s="29"/>
      <c r="P152" s="29"/>
      <c r="Q152" s="17"/>
      <c r="R152" s="17"/>
      <c r="S152" s="17"/>
      <c r="T152" s="281"/>
      <c r="U152" s="17"/>
      <c r="V152" s="32"/>
      <c r="X152" s="17"/>
      <c r="Y152" s="17"/>
      <c r="Z152" s="17"/>
      <c r="AA152" s="17"/>
      <c r="AB152" s="33"/>
    </row>
    <row r="153" spans="1:28" x14ac:dyDescent="0.25">
      <c r="A153" s="19" t="s">
        <v>20</v>
      </c>
      <c r="B153" s="20" t="s">
        <v>21</v>
      </c>
      <c r="C153" s="22">
        <v>67</v>
      </c>
      <c r="D153" s="22">
        <v>-64.895520000000005</v>
      </c>
      <c r="E153" s="20"/>
      <c r="F153" s="20"/>
      <c r="G153" s="20"/>
      <c r="H153" s="20"/>
      <c r="I153" s="20"/>
      <c r="J153" s="21"/>
      <c r="K153" s="2"/>
      <c r="L153" s="355"/>
      <c r="N153" s="34"/>
      <c r="O153" s="29"/>
      <c r="P153" s="29"/>
      <c r="Q153" s="17"/>
      <c r="R153" s="17"/>
      <c r="S153" s="17"/>
      <c r="T153" s="281"/>
      <c r="U153" s="17"/>
      <c r="V153" s="32"/>
      <c r="X153" s="17"/>
      <c r="Y153" s="17"/>
      <c r="Z153" s="17"/>
      <c r="AA153" s="17"/>
      <c r="AB153" s="33"/>
    </row>
    <row r="154" spans="1:28" x14ac:dyDescent="0.25">
      <c r="A154" s="19" t="s">
        <v>20</v>
      </c>
      <c r="B154" s="20" t="s">
        <v>21</v>
      </c>
      <c r="C154" s="22">
        <v>68</v>
      </c>
      <c r="D154" s="22">
        <v>-64.958889999999997</v>
      </c>
      <c r="E154" s="20"/>
      <c r="F154" s="20"/>
      <c r="G154" s="20"/>
      <c r="H154" s="20"/>
      <c r="I154" s="20"/>
      <c r="J154" s="21"/>
      <c r="K154" s="2"/>
      <c r="L154" s="355"/>
      <c r="N154" s="34"/>
      <c r="O154" s="29"/>
      <c r="P154" s="29"/>
      <c r="Q154" s="17"/>
      <c r="R154" s="17"/>
      <c r="S154" s="17"/>
      <c r="T154" s="281"/>
      <c r="U154" s="17"/>
      <c r="V154" s="32"/>
      <c r="X154" s="17"/>
      <c r="Y154" s="17"/>
      <c r="Z154" s="17"/>
      <c r="AA154" s="17"/>
      <c r="AB154" s="33"/>
    </row>
    <row r="155" spans="1:28" x14ac:dyDescent="0.25">
      <c r="A155" s="19" t="s">
        <v>503</v>
      </c>
      <c r="B155" s="20" t="s">
        <v>14</v>
      </c>
      <c r="C155" s="22"/>
      <c r="D155" s="22"/>
      <c r="E155" s="20"/>
      <c r="F155" s="20"/>
      <c r="G155" s="20"/>
      <c r="H155" s="20"/>
      <c r="I155" s="20"/>
      <c r="J155" s="21"/>
      <c r="K155" s="2"/>
      <c r="L155" s="355"/>
      <c r="N155" s="34"/>
      <c r="O155" s="29"/>
      <c r="P155" s="29"/>
      <c r="Q155" s="17"/>
      <c r="R155" s="17"/>
      <c r="S155" s="17"/>
      <c r="T155" s="281"/>
      <c r="U155" s="17"/>
      <c r="V155" s="32"/>
      <c r="X155" s="17"/>
      <c r="Y155" s="17"/>
      <c r="Z155" s="17"/>
      <c r="AA155" s="17"/>
      <c r="AB155" s="33"/>
    </row>
    <row r="156" spans="1:28" x14ac:dyDescent="0.25">
      <c r="A156" s="19"/>
      <c r="B156" s="20" t="s">
        <v>5</v>
      </c>
      <c r="C156" s="22">
        <v>-3866.5390000000002</v>
      </c>
      <c r="D156" s="22"/>
      <c r="E156" s="20"/>
      <c r="F156" s="20"/>
      <c r="G156" s="20"/>
      <c r="H156" s="20"/>
      <c r="I156" s="20"/>
      <c r="J156" s="21"/>
      <c r="K156" s="2"/>
      <c r="L156" s="355"/>
      <c r="N156" s="34"/>
      <c r="O156" s="29"/>
      <c r="P156" s="29"/>
      <c r="Q156" s="17"/>
      <c r="R156" s="17"/>
      <c r="S156" s="17"/>
      <c r="T156" s="281"/>
      <c r="U156" s="17"/>
      <c r="V156" s="32"/>
      <c r="X156" s="17"/>
      <c r="Y156" s="17"/>
      <c r="Z156" s="17"/>
      <c r="AA156" s="17"/>
      <c r="AB156" s="33"/>
    </row>
    <row r="157" spans="1:28" x14ac:dyDescent="0.25">
      <c r="A157" s="19"/>
      <c r="B157" s="20"/>
      <c r="C157" s="20"/>
      <c r="D157" s="22"/>
      <c r="E157" s="20"/>
      <c r="F157" s="20"/>
      <c r="G157" s="20"/>
      <c r="H157" s="20"/>
      <c r="I157" s="20"/>
      <c r="J157" s="21"/>
      <c r="K157" s="2"/>
      <c r="L157" s="355"/>
      <c r="N157" s="34"/>
      <c r="O157" s="29"/>
      <c r="P157" s="29"/>
      <c r="Q157" s="17"/>
      <c r="R157" s="17"/>
      <c r="S157" s="17"/>
      <c r="T157" s="281"/>
      <c r="U157" s="17"/>
      <c r="V157" s="32"/>
      <c r="X157" s="17"/>
      <c r="Y157" s="17"/>
      <c r="Z157" s="17"/>
      <c r="AA157" s="17"/>
      <c r="AB157" s="33"/>
    </row>
    <row r="158" spans="1:28" x14ac:dyDescent="0.25">
      <c r="A158" s="19"/>
      <c r="B158" s="20" t="s">
        <v>28</v>
      </c>
      <c r="C158" s="20" t="s">
        <v>41</v>
      </c>
      <c r="D158" s="22" t="s">
        <v>30</v>
      </c>
      <c r="E158" s="20" t="s">
        <v>46</v>
      </c>
      <c r="F158" s="20" t="s">
        <v>34</v>
      </c>
      <c r="G158" s="20" t="s">
        <v>35</v>
      </c>
      <c r="H158" s="20" t="s">
        <v>36</v>
      </c>
      <c r="I158" s="20"/>
      <c r="J158" s="21"/>
      <c r="K158" s="2"/>
      <c r="L158" s="355"/>
      <c r="N158" s="34"/>
      <c r="O158" s="29"/>
      <c r="P158" s="29"/>
      <c r="Q158" s="17"/>
      <c r="R158" s="17"/>
      <c r="S158" s="17"/>
      <c r="T158" s="281"/>
      <c r="U158" s="17"/>
      <c r="V158" s="32"/>
      <c r="X158" s="17"/>
      <c r="Y158" s="17"/>
      <c r="Z158" s="17"/>
      <c r="AA158" s="17"/>
      <c r="AB158" s="33"/>
    </row>
    <row r="159" spans="1:28" x14ac:dyDescent="0.25">
      <c r="A159" s="19"/>
      <c r="B159" s="20"/>
      <c r="C159" s="22"/>
      <c r="D159" s="22"/>
      <c r="E159" s="20"/>
      <c r="F159" s="20"/>
      <c r="G159" s="20"/>
      <c r="H159" s="20"/>
      <c r="I159" s="20"/>
      <c r="J159" s="21"/>
      <c r="K159" s="2"/>
      <c r="L159" s="355"/>
      <c r="N159" s="34"/>
      <c r="O159" s="29"/>
      <c r="P159" s="29"/>
      <c r="Q159" s="17"/>
      <c r="R159" s="17"/>
      <c r="S159" s="17"/>
      <c r="T159" s="281"/>
      <c r="U159" s="17"/>
      <c r="V159" s="32"/>
      <c r="X159" s="17"/>
      <c r="Y159" s="17"/>
      <c r="Z159" s="17"/>
      <c r="AA159" s="17"/>
      <c r="AB159" s="33"/>
    </row>
    <row r="160" spans="1:28" x14ac:dyDescent="0.25">
      <c r="A160" s="19" t="s">
        <v>0</v>
      </c>
      <c r="B160" s="20" t="s">
        <v>1</v>
      </c>
      <c r="C160" s="22" t="s">
        <v>22</v>
      </c>
      <c r="D160" s="22"/>
      <c r="E160" s="20"/>
      <c r="F160" s="20"/>
      <c r="G160" s="20"/>
      <c r="H160" s="20"/>
      <c r="I160" s="20"/>
      <c r="J160" s="21"/>
      <c r="K160" s="2"/>
      <c r="L160" s="355"/>
      <c r="N160" s="34"/>
      <c r="O160" s="29"/>
      <c r="P160" s="29"/>
      <c r="Q160" s="17"/>
      <c r="R160" s="17"/>
      <c r="S160" s="17"/>
      <c r="T160" s="281"/>
      <c r="U160" s="17"/>
      <c r="V160" s="32"/>
      <c r="X160" s="17"/>
      <c r="Y160" s="17"/>
      <c r="Z160" s="17"/>
      <c r="AA160" s="17"/>
      <c r="AB160" s="33"/>
    </row>
    <row r="161" spans="1:28" x14ac:dyDescent="0.25">
      <c r="A161" s="19" t="s">
        <v>503</v>
      </c>
      <c r="B161" s="20" t="s">
        <v>4</v>
      </c>
      <c r="C161" s="22"/>
      <c r="D161" s="22"/>
      <c r="E161" s="20"/>
      <c r="F161" s="20"/>
      <c r="G161" s="20"/>
      <c r="H161" s="20"/>
      <c r="I161" s="20"/>
      <c r="J161" s="21"/>
      <c r="K161" s="2"/>
      <c r="L161" s="355"/>
      <c r="N161" s="34"/>
      <c r="O161" s="29"/>
      <c r="P161" s="29"/>
      <c r="Q161" s="17"/>
      <c r="R161" s="17"/>
      <c r="S161" s="17"/>
      <c r="T161" s="281"/>
      <c r="U161" s="17"/>
      <c r="V161" s="32"/>
      <c r="X161" s="17"/>
      <c r="Y161" s="17"/>
      <c r="Z161" s="17"/>
      <c r="AA161" s="17"/>
      <c r="AB161" s="33"/>
    </row>
    <row r="162" spans="1:28" x14ac:dyDescent="0.25">
      <c r="A162" s="19" t="s">
        <v>20</v>
      </c>
      <c r="B162" s="20" t="s">
        <v>21</v>
      </c>
      <c r="C162" s="22">
        <v>-3.534462E-2</v>
      </c>
      <c r="D162" s="22"/>
      <c r="E162" s="20"/>
      <c r="F162" s="20"/>
      <c r="G162" s="20"/>
      <c r="H162" s="20"/>
      <c r="I162" s="20"/>
      <c r="J162" s="21"/>
      <c r="K162" s="2"/>
      <c r="L162" s="355"/>
      <c r="N162" s="34"/>
      <c r="O162" s="29"/>
      <c r="P162" s="29"/>
      <c r="Q162" s="17"/>
      <c r="R162" s="17"/>
      <c r="S162" s="17"/>
      <c r="T162" s="281"/>
      <c r="U162" s="17"/>
      <c r="V162" s="32"/>
      <c r="X162" s="17"/>
      <c r="Y162" s="17"/>
      <c r="Z162" s="17"/>
      <c r="AA162" s="17"/>
      <c r="AB162" s="33"/>
    </row>
    <row r="163" spans="1:28" x14ac:dyDescent="0.25">
      <c r="A163" s="19" t="s">
        <v>20</v>
      </c>
      <c r="B163" s="20" t="s">
        <v>21</v>
      </c>
      <c r="C163" s="22">
        <v>2</v>
      </c>
      <c r="D163" s="22">
        <v>-3.5245800000000001E-2</v>
      </c>
      <c r="E163" s="20"/>
      <c r="F163" s="20"/>
      <c r="G163" s="20"/>
      <c r="H163" s="20"/>
      <c r="I163" s="20"/>
      <c r="J163" s="21"/>
      <c r="K163" s="2"/>
      <c r="L163" s="355"/>
      <c r="N163" s="34"/>
      <c r="O163" s="29"/>
      <c r="P163" s="29"/>
      <c r="Q163" s="17"/>
      <c r="R163" s="17"/>
      <c r="S163" s="17"/>
      <c r="T163" s="281"/>
      <c r="U163" s="17"/>
      <c r="V163" s="32"/>
      <c r="X163" s="17"/>
      <c r="Y163" s="17"/>
      <c r="Z163" s="17"/>
      <c r="AA163" s="17"/>
      <c r="AB163" s="33"/>
    </row>
    <row r="164" spans="1:28" x14ac:dyDescent="0.25">
      <c r="A164" s="19" t="s">
        <v>20</v>
      </c>
      <c r="B164" s="20" t="s">
        <v>21</v>
      </c>
      <c r="C164" s="20">
        <v>3</v>
      </c>
      <c r="D164" s="22">
        <v>-3.5915389999999998E-2</v>
      </c>
      <c r="E164" s="20"/>
      <c r="F164" s="20"/>
      <c r="G164" s="20"/>
      <c r="H164" s="20"/>
      <c r="I164" s="20"/>
      <c r="J164" s="21"/>
      <c r="K164" s="2"/>
      <c r="L164" s="355"/>
      <c r="N164" s="34"/>
      <c r="O164" s="29"/>
      <c r="P164" s="29"/>
      <c r="Q164" s="17"/>
      <c r="R164" s="17"/>
      <c r="S164" s="17"/>
      <c r="T164" s="281"/>
      <c r="U164" s="17"/>
      <c r="V164" s="32"/>
      <c r="X164" s="17"/>
      <c r="Y164" s="17"/>
      <c r="Z164" s="17"/>
      <c r="AA164" s="17"/>
      <c r="AB164" s="33"/>
    </row>
    <row r="165" spans="1:28" x14ac:dyDescent="0.25">
      <c r="A165" s="19" t="s">
        <v>20</v>
      </c>
      <c r="B165" s="20" t="s">
        <v>21</v>
      </c>
      <c r="C165" s="20">
        <v>4</v>
      </c>
      <c r="D165" s="22">
        <v>-3.714804E-2</v>
      </c>
      <c r="E165" s="20"/>
      <c r="F165" s="20"/>
      <c r="G165" s="20"/>
      <c r="H165" s="20"/>
      <c r="I165" s="20"/>
      <c r="J165" s="21"/>
      <c r="K165" s="2"/>
      <c r="L165" s="355"/>
      <c r="N165" s="34"/>
      <c r="O165" s="29"/>
      <c r="P165" s="29"/>
      <c r="Q165" s="17"/>
      <c r="R165" s="17"/>
      <c r="S165" s="17"/>
      <c r="T165" s="281"/>
      <c r="U165" s="17"/>
      <c r="V165" s="32"/>
      <c r="X165" s="17"/>
      <c r="Y165" s="17"/>
      <c r="Z165" s="17"/>
      <c r="AA165" s="17"/>
      <c r="AB165" s="33"/>
    </row>
    <row r="166" spans="1:28" x14ac:dyDescent="0.25">
      <c r="A166" s="19" t="s">
        <v>20</v>
      </c>
      <c r="B166" s="20" t="s">
        <v>21</v>
      </c>
      <c r="C166" s="20">
        <v>5</v>
      </c>
      <c r="D166" s="22">
        <v>-3.8050639999999997E-2</v>
      </c>
      <c r="E166" s="20"/>
      <c r="F166" s="20"/>
      <c r="G166" s="20"/>
      <c r="H166" s="20"/>
      <c r="I166" s="20"/>
      <c r="J166" s="21"/>
      <c r="K166" s="2"/>
      <c r="L166" s="355"/>
      <c r="N166" s="34"/>
      <c r="O166" s="29"/>
      <c r="P166" s="29"/>
      <c r="Q166" s="17"/>
      <c r="R166" s="17"/>
      <c r="S166" s="17"/>
      <c r="T166" s="281"/>
      <c r="U166" s="17"/>
      <c r="V166" s="32"/>
      <c r="X166" s="17"/>
      <c r="Y166" s="17"/>
      <c r="Z166" s="17"/>
      <c r="AA166" s="17"/>
      <c r="AB166" s="33"/>
    </row>
    <row r="167" spans="1:28" x14ac:dyDescent="0.25">
      <c r="A167" s="19" t="s">
        <v>20</v>
      </c>
      <c r="B167" s="20" t="s">
        <v>21</v>
      </c>
      <c r="C167" s="20">
        <v>6</v>
      </c>
      <c r="D167" s="22">
        <v>-3.8639109999999997E-2</v>
      </c>
      <c r="E167" s="20"/>
      <c r="F167" s="20"/>
      <c r="G167" s="20"/>
      <c r="H167" s="20"/>
      <c r="I167" s="20"/>
      <c r="J167" s="21"/>
      <c r="K167" s="2"/>
      <c r="L167" s="355"/>
      <c r="N167" s="34"/>
      <c r="O167" s="29"/>
      <c r="P167" s="29"/>
      <c r="Q167" s="17"/>
      <c r="R167" s="17"/>
      <c r="S167" s="17"/>
      <c r="T167" s="281"/>
      <c r="U167" s="17"/>
      <c r="V167" s="32"/>
      <c r="X167" s="17"/>
      <c r="Y167" s="17"/>
      <c r="Z167" s="17"/>
      <c r="AA167" s="17"/>
      <c r="AB167" s="33"/>
    </row>
    <row r="168" spans="1:28" x14ac:dyDescent="0.25">
      <c r="A168" s="19" t="s">
        <v>20</v>
      </c>
      <c r="B168" s="20" t="s">
        <v>21</v>
      </c>
      <c r="C168" s="20">
        <v>7</v>
      </c>
      <c r="D168" s="22">
        <v>-3.9157009999999999E-2</v>
      </c>
      <c r="E168" s="20"/>
      <c r="F168" s="20"/>
      <c r="G168" s="20"/>
      <c r="H168" s="20"/>
      <c r="I168" s="20"/>
      <c r="J168" s="21"/>
      <c r="K168" s="2"/>
      <c r="L168" s="355"/>
      <c r="N168" s="34"/>
      <c r="O168" s="29"/>
      <c r="P168" s="29"/>
      <c r="Q168" s="17"/>
      <c r="R168" s="17"/>
      <c r="S168" s="17"/>
      <c r="T168" s="281"/>
      <c r="U168" s="17"/>
      <c r="V168" s="32"/>
      <c r="X168" s="17"/>
      <c r="Y168" s="17"/>
      <c r="Z168" s="17"/>
      <c r="AA168" s="17"/>
      <c r="AB168" s="33"/>
    </row>
    <row r="169" spans="1:28" x14ac:dyDescent="0.25">
      <c r="A169" s="19" t="s">
        <v>20</v>
      </c>
      <c r="B169" s="20" t="s">
        <v>21</v>
      </c>
      <c r="C169" s="22">
        <v>8</v>
      </c>
      <c r="D169" s="22">
        <v>-3.967424E-2</v>
      </c>
      <c r="E169" s="20"/>
      <c r="F169" s="20"/>
      <c r="G169" s="20"/>
      <c r="H169" s="20"/>
      <c r="I169" s="20"/>
      <c r="J169" s="21"/>
      <c r="K169" s="2"/>
      <c r="L169" s="355"/>
      <c r="N169" s="34"/>
      <c r="O169" s="29"/>
      <c r="P169" s="29"/>
      <c r="Q169" s="17"/>
      <c r="R169" s="17"/>
      <c r="S169" s="17"/>
      <c r="T169" s="281"/>
      <c r="U169" s="17"/>
      <c r="V169" s="32"/>
      <c r="X169" s="17"/>
      <c r="Y169" s="17"/>
      <c r="Z169" s="17"/>
      <c r="AA169" s="17"/>
      <c r="AB169" s="33"/>
    </row>
    <row r="170" spans="1:28" x14ac:dyDescent="0.25">
      <c r="A170" s="19" t="s">
        <v>20</v>
      </c>
      <c r="B170" s="20" t="s">
        <v>21</v>
      </c>
      <c r="C170" s="20">
        <v>9</v>
      </c>
      <c r="D170" s="22">
        <v>-4.0142700000000003E-2</v>
      </c>
      <c r="E170" s="20"/>
      <c r="F170" s="20"/>
      <c r="G170" s="20"/>
      <c r="H170" s="20"/>
      <c r="I170" s="20"/>
      <c r="J170" s="21"/>
      <c r="K170" s="2"/>
      <c r="L170" s="355"/>
      <c r="N170" s="34"/>
      <c r="O170" s="29"/>
      <c r="P170" s="29"/>
      <c r="Q170" s="17"/>
      <c r="R170" s="17"/>
      <c r="S170" s="17"/>
      <c r="T170" s="281"/>
      <c r="U170" s="17"/>
      <c r="V170" s="32"/>
      <c r="X170" s="17"/>
      <c r="Y170" s="17"/>
      <c r="Z170" s="17"/>
      <c r="AA170" s="17"/>
      <c r="AB170" s="33"/>
    </row>
    <row r="171" spans="1:28" x14ac:dyDescent="0.25">
      <c r="A171" s="19" t="s">
        <v>20</v>
      </c>
      <c r="B171" s="20" t="s">
        <v>21</v>
      </c>
      <c r="C171" s="22">
        <v>10</v>
      </c>
      <c r="D171" s="22">
        <v>-4.0546930000000002E-2</v>
      </c>
      <c r="E171" s="20"/>
      <c r="F171" s="20"/>
      <c r="G171" s="20"/>
      <c r="H171" s="20"/>
      <c r="I171" s="20"/>
      <c r="J171" s="21"/>
      <c r="K171" s="2"/>
      <c r="L171" s="355"/>
      <c r="N171" s="34"/>
      <c r="O171" s="29"/>
      <c r="P171" s="29"/>
      <c r="Q171" s="17"/>
      <c r="R171" s="17"/>
      <c r="S171" s="17"/>
      <c r="T171" s="281"/>
      <c r="U171" s="17"/>
      <c r="V171" s="32"/>
      <c r="X171" s="17"/>
      <c r="Y171" s="17"/>
      <c r="Z171" s="17"/>
      <c r="AA171" s="17"/>
      <c r="AB171" s="33"/>
    </row>
    <row r="172" spans="1:28" x14ac:dyDescent="0.25">
      <c r="A172" s="19" t="s">
        <v>20</v>
      </c>
      <c r="B172" s="20" t="s">
        <v>21</v>
      </c>
      <c r="C172" s="20">
        <v>11</v>
      </c>
      <c r="D172" s="22">
        <v>-4.0877829999999997E-2</v>
      </c>
      <c r="E172" s="20"/>
      <c r="F172" s="20"/>
      <c r="G172" s="20"/>
      <c r="H172" s="20"/>
      <c r="I172" s="20"/>
      <c r="J172" s="21"/>
      <c r="K172" s="2"/>
      <c r="L172" s="355"/>
      <c r="N172" s="34"/>
      <c r="O172" s="29"/>
      <c r="P172" s="29"/>
      <c r="Q172" s="17"/>
      <c r="R172" s="17"/>
      <c r="S172" s="17"/>
      <c r="T172" s="281"/>
      <c r="U172" s="17"/>
      <c r="V172" s="32"/>
      <c r="X172" s="17"/>
      <c r="Y172" s="17"/>
      <c r="Z172" s="17"/>
      <c r="AA172" s="17"/>
      <c r="AB172" s="33"/>
    </row>
    <row r="173" spans="1:28" x14ac:dyDescent="0.25">
      <c r="A173" s="19" t="s">
        <v>20</v>
      </c>
      <c r="B173" s="20" t="s">
        <v>21</v>
      </c>
      <c r="C173" s="20">
        <v>12</v>
      </c>
      <c r="D173" s="22">
        <v>-4.1224259999999999E-2</v>
      </c>
      <c r="E173" s="20"/>
      <c r="F173" s="20"/>
      <c r="G173" s="20"/>
      <c r="H173" s="20"/>
      <c r="I173" s="20"/>
      <c r="J173" s="21"/>
      <c r="K173" s="2"/>
      <c r="L173" s="355"/>
      <c r="N173" s="34"/>
      <c r="O173" s="29"/>
      <c r="P173" s="29"/>
      <c r="Q173" s="17"/>
      <c r="R173" s="17"/>
      <c r="S173" s="17"/>
      <c r="T173" s="281"/>
      <c r="U173" s="17"/>
      <c r="V173" s="32"/>
      <c r="X173" s="17"/>
      <c r="Y173" s="17"/>
      <c r="Z173" s="17"/>
      <c r="AA173" s="17"/>
      <c r="AB173" s="33"/>
    </row>
    <row r="174" spans="1:28" x14ac:dyDescent="0.25">
      <c r="A174" s="19" t="s">
        <v>20</v>
      </c>
      <c r="B174" s="20" t="s">
        <v>21</v>
      </c>
      <c r="C174" s="20">
        <v>13</v>
      </c>
      <c r="D174" s="22">
        <v>-4.1492099999999997E-2</v>
      </c>
      <c r="E174" s="20"/>
      <c r="F174" s="20"/>
      <c r="G174" s="20"/>
      <c r="H174" s="20"/>
      <c r="I174" s="20"/>
      <c r="J174" s="21"/>
      <c r="K174" s="2"/>
      <c r="L174" s="355"/>
      <c r="N174" s="34"/>
      <c r="O174" s="29"/>
      <c r="P174" s="29"/>
      <c r="Q174" s="17"/>
      <c r="R174" s="17"/>
      <c r="S174" s="17"/>
      <c r="T174" s="281"/>
      <c r="U174" s="17"/>
      <c r="V174" s="32"/>
      <c r="X174" s="17"/>
      <c r="Y174" s="17"/>
      <c r="Z174" s="17"/>
      <c r="AA174" s="17"/>
      <c r="AB174" s="33"/>
    </row>
    <row r="175" spans="1:28" x14ac:dyDescent="0.25">
      <c r="A175" s="19" t="s">
        <v>20</v>
      </c>
      <c r="B175" s="20" t="s">
        <v>21</v>
      </c>
      <c r="C175" s="20">
        <v>14</v>
      </c>
      <c r="D175" s="22">
        <v>-4.1702459999999997E-2</v>
      </c>
      <c r="E175" s="20"/>
      <c r="F175" s="20"/>
      <c r="G175" s="20"/>
      <c r="H175" s="20"/>
      <c r="I175" s="20"/>
      <c r="J175" s="21"/>
      <c r="K175" s="2"/>
      <c r="L175" s="355"/>
      <c r="N175" s="34"/>
      <c r="O175" s="29"/>
      <c r="P175" s="29"/>
      <c r="Q175" s="17"/>
      <c r="R175" s="17"/>
      <c r="S175" s="17"/>
      <c r="T175" s="281"/>
      <c r="U175" s="17"/>
      <c r="V175" s="32"/>
      <c r="X175" s="17"/>
      <c r="Y175" s="17"/>
      <c r="Z175" s="17"/>
      <c r="AA175" s="17"/>
      <c r="AB175" s="33"/>
    </row>
    <row r="176" spans="1:28" x14ac:dyDescent="0.25">
      <c r="A176" s="19" t="s">
        <v>20</v>
      </c>
      <c r="B176" s="20" t="s">
        <v>21</v>
      </c>
      <c r="C176" s="20">
        <v>15</v>
      </c>
      <c r="D176" s="22">
        <v>-4.1924320000000001E-2</v>
      </c>
      <c r="E176" s="20"/>
      <c r="F176" s="20"/>
      <c r="G176" s="20"/>
      <c r="H176" s="20"/>
      <c r="I176" s="20"/>
      <c r="J176" s="21"/>
      <c r="K176" s="2"/>
      <c r="L176" s="355"/>
      <c r="N176" s="34"/>
      <c r="O176" s="29"/>
      <c r="P176" s="29"/>
      <c r="Q176" s="17"/>
      <c r="R176" s="17"/>
      <c r="S176" s="17"/>
      <c r="T176" s="281"/>
      <c r="U176" s="17"/>
      <c r="V176" s="32"/>
      <c r="X176" s="17"/>
      <c r="Y176" s="17"/>
      <c r="Z176" s="17"/>
      <c r="AA176" s="17"/>
      <c r="AB176" s="33"/>
    </row>
    <row r="177" spans="1:28" x14ac:dyDescent="0.25">
      <c r="A177" s="19" t="s">
        <v>20</v>
      </c>
      <c r="B177" s="20" t="s">
        <v>21</v>
      </c>
      <c r="C177" s="22">
        <v>16</v>
      </c>
      <c r="D177" s="22">
        <v>-4.2097309999999999E-2</v>
      </c>
      <c r="E177" s="20"/>
      <c r="F177" s="20"/>
      <c r="G177" s="20"/>
      <c r="H177" s="20"/>
      <c r="I177" s="20"/>
      <c r="J177" s="21"/>
      <c r="K177" s="2"/>
      <c r="L177" s="355"/>
      <c r="N177" s="34"/>
      <c r="O177" s="29"/>
      <c r="P177" s="29"/>
      <c r="Q177" s="17"/>
      <c r="R177" s="17"/>
      <c r="S177" s="17"/>
      <c r="T177" s="281"/>
      <c r="U177" s="17"/>
      <c r="V177" s="32"/>
      <c r="X177" s="17"/>
      <c r="Y177" s="17"/>
      <c r="Z177" s="17"/>
      <c r="AA177" s="17"/>
      <c r="AB177" s="33"/>
    </row>
    <row r="178" spans="1:28" x14ac:dyDescent="0.25">
      <c r="A178" s="19" t="s">
        <v>20</v>
      </c>
      <c r="B178" s="20" t="s">
        <v>21</v>
      </c>
      <c r="C178" s="20">
        <v>17</v>
      </c>
      <c r="D178" s="22">
        <v>-4.2232539999999999E-2</v>
      </c>
      <c r="E178" s="20"/>
      <c r="F178" s="20"/>
      <c r="G178" s="20"/>
      <c r="H178" s="20"/>
      <c r="I178" s="20"/>
      <c r="J178" s="21"/>
      <c r="K178" s="2"/>
      <c r="L178" s="355"/>
      <c r="N178" s="34"/>
      <c r="O178" s="29"/>
      <c r="P178" s="29"/>
      <c r="Q178" s="17"/>
      <c r="R178" s="17"/>
      <c r="S178" s="17"/>
      <c r="T178" s="281"/>
      <c r="U178" s="17"/>
      <c r="V178" s="32"/>
      <c r="X178" s="17"/>
      <c r="Y178" s="17"/>
      <c r="Z178" s="17"/>
      <c r="AA178" s="17"/>
      <c r="AB178" s="33"/>
    </row>
    <row r="179" spans="1:28" x14ac:dyDescent="0.25">
      <c r="A179" s="19" t="s">
        <v>20</v>
      </c>
      <c r="B179" s="20" t="s">
        <v>21</v>
      </c>
      <c r="C179" s="20">
        <v>18</v>
      </c>
      <c r="D179" s="22">
        <v>-4.2371659999999998E-2</v>
      </c>
      <c r="E179" s="20"/>
      <c r="F179" s="20"/>
      <c r="G179" s="20"/>
      <c r="H179" s="20"/>
      <c r="I179" s="20"/>
      <c r="J179" s="21"/>
      <c r="K179" s="2"/>
      <c r="L179" s="355"/>
      <c r="N179" s="34"/>
      <c r="O179" s="29"/>
      <c r="P179" s="29"/>
      <c r="Q179" s="17"/>
      <c r="R179" s="17"/>
      <c r="S179" s="17"/>
      <c r="T179" s="281"/>
      <c r="U179" s="17"/>
      <c r="V179" s="32"/>
      <c r="X179" s="17"/>
      <c r="Y179" s="17"/>
      <c r="Z179" s="17"/>
      <c r="AA179" s="17"/>
      <c r="AB179" s="33"/>
    </row>
    <row r="180" spans="1:28" x14ac:dyDescent="0.25">
      <c r="A180" s="19" t="s">
        <v>20</v>
      </c>
      <c r="B180" s="20" t="s">
        <v>21</v>
      </c>
      <c r="C180" s="20">
        <v>19</v>
      </c>
      <c r="D180" s="22">
        <v>-4.2507799999999998E-2</v>
      </c>
      <c r="E180" s="20"/>
      <c r="F180" s="20"/>
      <c r="G180" s="20"/>
      <c r="H180" s="20"/>
      <c r="I180" s="20"/>
      <c r="J180" s="21"/>
      <c r="K180" s="2"/>
      <c r="L180" s="355"/>
      <c r="N180" s="34"/>
      <c r="O180" s="29"/>
      <c r="P180" s="29"/>
      <c r="Q180" s="17"/>
      <c r="R180" s="17"/>
      <c r="S180" s="17"/>
      <c r="T180" s="281"/>
      <c r="U180" s="17"/>
      <c r="V180" s="32"/>
      <c r="X180" s="17"/>
      <c r="Y180" s="17"/>
      <c r="Z180" s="17"/>
      <c r="AA180" s="17"/>
      <c r="AB180" s="33"/>
    </row>
    <row r="181" spans="1:28" x14ac:dyDescent="0.25">
      <c r="A181" s="19" t="s">
        <v>20</v>
      </c>
      <c r="B181" s="20" t="s">
        <v>21</v>
      </c>
      <c r="C181" s="20">
        <v>20</v>
      </c>
      <c r="D181" s="22">
        <v>-4.2589370000000001E-2</v>
      </c>
      <c r="E181" s="20"/>
      <c r="F181" s="20"/>
      <c r="G181" s="20"/>
      <c r="H181" s="20"/>
      <c r="I181" s="20"/>
      <c r="J181" s="21"/>
      <c r="K181" s="2"/>
      <c r="L181" s="355"/>
      <c r="N181" s="34"/>
      <c r="O181" s="29"/>
      <c r="P181" s="29"/>
      <c r="Q181" s="17"/>
      <c r="R181" s="17"/>
      <c r="S181" s="17"/>
      <c r="T181" s="281"/>
      <c r="U181" s="17"/>
      <c r="V181" s="32"/>
      <c r="X181" s="17"/>
      <c r="Y181" s="17"/>
      <c r="Z181" s="17"/>
      <c r="AA181" s="17"/>
      <c r="AB181" s="33"/>
    </row>
    <row r="182" spans="1:28" x14ac:dyDescent="0.25">
      <c r="A182" s="19" t="s">
        <v>20</v>
      </c>
      <c r="B182" s="20" t="s">
        <v>21</v>
      </c>
      <c r="C182" s="22">
        <v>21</v>
      </c>
      <c r="D182" s="22">
        <v>-4.2690600000000002E-2</v>
      </c>
      <c r="E182" s="20"/>
      <c r="F182" s="20"/>
      <c r="G182" s="20"/>
      <c r="H182" s="20"/>
      <c r="I182" s="20"/>
      <c r="J182" s="21"/>
      <c r="K182" s="2"/>
      <c r="L182" s="355"/>
      <c r="N182" s="34"/>
      <c r="O182" s="29"/>
      <c r="P182" s="29"/>
      <c r="Q182" s="17"/>
      <c r="R182" s="17"/>
      <c r="S182" s="17"/>
      <c r="T182" s="281"/>
      <c r="U182" s="17"/>
      <c r="V182" s="32"/>
      <c r="X182" s="17"/>
      <c r="Y182" s="17"/>
      <c r="Z182" s="17"/>
      <c r="AA182" s="17"/>
      <c r="AB182" s="33"/>
    </row>
    <row r="183" spans="1:28" x14ac:dyDescent="0.25">
      <c r="A183" s="19" t="s">
        <v>20</v>
      </c>
      <c r="B183" s="20" t="s">
        <v>21</v>
      </c>
      <c r="C183" s="22">
        <v>22</v>
      </c>
      <c r="D183" s="22">
        <v>-4.2773970000000001E-2</v>
      </c>
      <c r="E183" s="20"/>
      <c r="F183" s="20"/>
      <c r="G183" s="20"/>
      <c r="H183" s="20"/>
      <c r="I183" s="20"/>
      <c r="J183" s="21"/>
      <c r="K183" s="2"/>
      <c r="L183" s="355"/>
      <c r="N183" s="34"/>
      <c r="O183" s="29"/>
      <c r="P183" s="29"/>
      <c r="Q183" s="17"/>
      <c r="R183" s="17"/>
      <c r="S183" s="17"/>
      <c r="T183" s="281"/>
      <c r="U183" s="17"/>
      <c r="V183" s="32"/>
      <c r="X183" s="17"/>
      <c r="Y183" s="17"/>
      <c r="Z183" s="17"/>
      <c r="AA183" s="17"/>
      <c r="AB183" s="33"/>
    </row>
    <row r="184" spans="1:28" x14ac:dyDescent="0.25">
      <c r="A184" s="19" t="s">
        <v>20</v>
      </c>
      <c r="B184" s="20" t="s">
        <v>21</v>
      </c>
      <c r="C184" s="22">
        <v>23</v>
      </c>
      <c r="D184" s="22">
        <v>-4.2857119999999999E-2</v>
      </c>
      <c r="E184" s="20"/>
      <c r="F184" s="20"/>
      <c r="G184" s="20"/>
      <c r="H184" s="20"/>
      <c r="I184" s="20"/>
      <c r="J184" s="21"/>
      <c r="K184" s="2"/>
      <c r="L184" s="355"/>
      <c r="N184" s="34"/>
      <c r="O184" s="29"/>
      <c r="P184" s="29"/>
      <c r="Q184" s="17"/>
      <c r="R184" s="17"/>
      <c r="S184" s="17"/>
      <c r="T184" s="281"/>
      <c r="U184" s="17"/>
      <c r="V184" s="32"/>
      <c r="X184" s="17"/>
      <c r="Y184" s="17"/>
      <c r="Z184" s="17"/>
      <c r="AA184" s="17"/>
      <c r="AB184" s="33"/>
    </row>
    <row r="185" spans="1:28" x14ac:dyDescent="0.25">
      <c r="A185" s="19" t="s">
        <v>20</v>
      </c>
      <c r="B185" s="20" t="s">
        <v>21</v>
      </c>
      <c r="C185" s="22">
        <v>24</v>
      </c>
      <c r="D185" s="22">
        <v>-4.2909040000000002E-2</v>
      </c>
      <c r="E185" s="20"/>
      <c r="F185" s="20"/>
      <c r="G185" s="20"/>
      <c r="H185" s="20"/>
      <c r="I185" s="20"/>
      <c r="J185" s="21"/>
      <c r="K185" s="2"/>
      <c r="L185" s="355"/>
      <c r="N185" s="34"/>
      <c r="O185" s="29"/>
      <c r="P185" s="29"/>
      <c r="Q185" s="17"/>
      <c r="R185" s="17"/>
      <c r="S185" s="17"/>
      <c r="T185" s="281"/>
      <c r="U185" s="17"/>
      <c r="V185" s="32"/>
      <c r="X185" s="17"/>
      <c r="Y185" s="17"/>
      <c r="Z185" s="17"/>
      <c r="AA185" s="17"/>
      <c r="AB185" s="33"/>
    </row>
    <row r="186" spans="1:28" x14ac:dyDescent="0.25">
      <c r="A186" s="19" t="s">
        <v>20</v>
      </c>
      <c r="B186" s="20" t="s">
        <v>21</v>
      </c>
      <c r="C186" s="22">
        <v>25</v>
      </c>
      <c r="D186" s="22">
        <v>-4.297525E-2</v>
      </c>
      <c r="E186" s="20"/>
      <c r="F186" s="20"/>
      <c r="G186" s="20"/>
      <c r="H186" s="20"/>
      <c r="I186" s="20"/>
      <c r="J186" s="21"/>
      <c r="K186" s="2"/>
      <c r="L186" s="355"/>
      <c r="N186" s="34"/>
      <c r="O186" s="29"/>
      <c r="P186" s="29"/>
      <c r="Q186" s="17"/>
      <c r="R186" s="17"/>
      <c r="S186" s="17"/>
      <c r="T186" s="281"/>
      <c r="U186" s="17"/>
      <c r="V186" s="32"/>
      <c r="X186" s="17"/>
      <c r="Y186" s="17"/>
      <c r="Z186" s="17"/>
      <c r="AA186" s="17"/>
      <c r="AB186" s="33"/>
    </row>
    <row r="187" spans="1:28" x14ac:dyDescent="0.25">
      <c r="A187" s="19" t="s">
        <v>20</v>
      </c>
      <c r="B187" s="20" t="s">
        <v>21</v>
      </c>
      <c r="C187" s="22">
        <v>26</v>
      </c>
      <c r="D187" s="22">
        <v>-4.3032859999999999E-2</v>
      </c>
      <c r="E187" s="20"/>
      <c r="F187" s="20"/>
      <c r="G187" s="20"/>
      <c r="H187" s="20"/>
      <c r="I187" s="20"/>
      <c r="J187" s="21"/>
      <c r="K187" s="2"/>
      <c r="L187" s="355"/>
      <c r="N187" s="34"/>
      <c r="O187" s="29"/>
      <c r="P187" s="29"/>
      <c r="Q187" s="17"/>
      <c r="R187" s="17"/>
      <c r="S187" s="17"/>
      <c r="T187" s="281"/>
      <c r="U187" s="17"/>
      <c r="V187" s="32"/>
      <c r="X187" s="17"/>
      <c r="Y187" s="17"/>
      <c r="Z187" s="17"/>
      <c r="AA187" s="17"/>
      <c r="AB187" s="33"/>
    </row>
    <row r="188" spans="1:28" x14ac:dyDescent="0.25">
      <c r="A188" s="19" t="s">
        <v>20</v>
      </c>
      <c r="B188" s="20" t="s">
        <v>21</v>
      </c>
      <c r="C188" s="22">
        <v>27</v>
      </c>
      <c r="D188" s="22">
        <v>-4.3052119999999999E-2</v>
      </c>
      <c r="E188" s="20"/>
      <c r="F188" s="20"/>
      <c r="G188" s="20"/>
      <c r="H188" s="20"/>
      <c r="I188" s="20"/>
      <c r="J188" s="21"/>
      <c r="K188" s="2"/>
      <c r="L188" s="355"/>
      <c r="N188" s="34"/>
      <c r="O188" s="29"/>
      <c r="P188" s="29"/>
      <c r="Q188" s="17"/>
      <c r="R188" s="17"/>
      <c r="S188" s="17"/>
      <c r="T188" s="281"/>
      <c r="U188" s="17"/>
      <c r="V188" s="32"/>
      <c r="X188" s="17"/>
      <c r="Y188" s="17"/>
      <c r="Z188" s="17"/>
      <c r="AA188" s="17"/>
      <c r="AB188" s="33"/>
    </row>
    <row r="189" spans="1:28" x14ac:dyDescent="0.25">
      <c r="A189" s="19" t="s">
        <v>20</v>
      </c>
      <c r="B189" s="20" t="s">
        <v>21</v>
      </c>
      <c r="C189" s="22">
        <v>28</v>
      </c>
      <c r="D189" s="22">
        <v>-4.3085650000000003E-2</v>
      </c>
      <c r="E189" s="20"/>
      <c r="F189" s="20"/>
      <c r="G189" s="20"/>
      <c r="H189" s="20"/>
      <c r="I189" s="20"/>
      <c r="J189" s="21"/>
      <c r="K189" s="2"/>
      <c r="L189" s="355"/>
      <c r="N189" s="34"/>
      <c r="O189" s="29"/>
      <c r="P189" s="29"/>
      <c r="Q189" s="17"/>
      <c r="R189" s="17"/>
      <c r="S189" s="17"/>
      <c r="T189" s="281"/>
      <c r="U189" s="17"/>
      <c r="V189" s="32"/>
      <c r="X189" s="17"/>
      <c r="Y189" s="17"/>
      <c r="Z189" s="17"/>
      <c r="AA189" s="17"/>
      <c r="AB189" s="33"/>
    </row>
    <row r="190" spans="1:28" x14ac:dyDescent="0.25">
      <c r="A190" s="19" t="s">
        <v>20</v>
      </c>
      <c r="B190" s="20" t="s">
        <v>21</v>
      </c>
      <c r="C190" s="22">
        <v>29</v>
      </c>
      <c r="D190" s="22">
        <v>-4.3152910000000003E-2</v>
      </c>
      <c r="E190" s="20"/>
      <c r="F190" s="20"/>
      <c r="G190" s="20"/>
      <c r="H190" s="20"/>
      <c r="I190" s="20"/>
      <c r="J190" s="21"/>
      <c r="K190" s="2"/>
      <c r="L190" s="355"/>
      <c r="N190" s="34"/>
      <c r="O190" s="29"/>
      <c r="P190" s="29"/>
      <c r="Q190" s="17"/>
      <c r="R190" s="17"/>
      <c r="S190" s="17"/>
      <c r="T190" s="281"/>
      <c r="U190" s="17"/>
      <c r="V190" s="32"/>
      <c r="X190" s="17"/>
      <c r="Y190" s="17"/>
      <c r="Z190" s="17"/>
      <c r="AA190" s="17"/>
      <c r="AB190" s="33"/>
    </row>
    <row r="191" spans="1:28" x14ac:dyDescent="0.25">
      <c r="A191" s="19" t="s">
        <v>20</v>
      </c>
      <c r="B191" s="20" t="s">
        <v>21</v>
      </c>
      <c r="C191" s="22">
        <v>30</v>
      </c>
      <c r="D191" s="22">
        <v>-4.3148390000000002E-2</v>
      </c>
      <c r="E191" s="20"/>
      <c r="F191" s="20"/>
      <c r="G191" s="20"/>
      <c r="H191" s="20"/>
      <c r="I191" s="20"/>
      <c r="J191" s="21"/>
      <c r="K191" s="2"/>
      <c r="L191" s="355"/>
      <c r="N191" s="34"/>
      <c r="O191" s="29"/>
      <c r="P191" s="29"/>
      <c r="Q191" s="17"/>
      <c r="R191" s="17"/>
      <c r="S191" s="17"/>
      <c r="T191" s="281"/>
      <c r="U191" s="17"/>
      <c r="V191" s="32"/>
      <c r="X191" s="17"/>
      <c r="Y191" s="17"/>
      <c r="Z191" s="17"/>
      <c r="AA191" s="17"/>
      <c r="AB191" s="33"/>
    </row>
    <row r="192" spans="1:28" x14ac:dyDescent="0.25">
      <c r="A192" s="19" t="s">
        <v>20</v>
      </c>
      <c r="B192" s="20" t="s">
        <v>21</v>
      </c>
      <c r="C192" s="22">
        <v>31</v>
      </c>
      <c r="D192" s="22">
        <v>-4.3118759999999999E-2</v>
      </c>
      <c r="E192" s="20"/>
      <c r="F192" s="20"/>
      <c r="G192" s="20"/>
      <c r="H192" s="20"/>
      <c r="I192" s="20"/>
      <c r="J192" s="21"/>
      <c r="K192" s="2"/>
      <c r="L192" s="355"/>
      <c r="N192" s="34"/>
      <c r="O192" s="29"/>
      <c r="P192" s="29"/>
      <c r="Q192" s="17"/>
      <c r="R192" s="17"/>
      <c r="S192" s="17"/>
      <c r="T192" s="281"/>
      <c r="U192" s="17"/>
      <c r="V192" s="32"/>
      <c r="X192" s="17"/>
      <c r="Y192" s="17"/>
      <c r="Z192" s="17"/>
      <c r="AA192" s="17"/>
      <c r="AB192" s="33"/>
    </row>
    <row r="193" spans="1:28" x14ac:dyDescent="0.25">
      <c r="A193" s="19" t="s">
        <v>20</v>
      </c>
      <c r="B193" s="20" t="s">
        <v>21</v>
      </c>
      <c r="C193" s="22">
        <v>32</v>
      </c>
      <c r="D193" s="22">
        <v>-4.3175360000000003E-2</v>
      </c>
      <c r="E193" s="20"/>
      <c r="F193" s="20"/>
      <c r="G193" s="20"/>
      <c r="H193" s="20"/>
      <c r="I193" s="20"/>
      <c r="J193" s="21"/>
      <c r="K193" s="2"/>
      <c r="L193" s="355"/>
      <c r="N193" s="34"/>
      <c r="O193" s="29"/>
      <c r="P193" s="29"/>
      <c r="Q193" s="17"/>
      <c r="R193" s="17"/>
      <c r="S193" s="17"/>
      <c r="T193" s="281"/>
      <c r="U193" s="17"/>
      <c r="V193" s="32"/>
      <c r="X193" s="17"/>
      <c r="Y193" s="17"/>
      <c r="Z193" s="17"/>
      <c r="AA193" s="17"/>
      <c r="AB193" s="33"/>
    </row>
    <row r="194" spans="1:28" x14ac:dyDescent="0.25">
      <c r="A194" s="19" t="s">
        <v>20</v>
      </c>
      <c r="B194" s="20" t="s">
        <v>21</v>
      </c>
      <c r="C194" s="20">
        <v>33</v>
      </c>
      <c r="D194" s="22">
        <v>-4.3223480000000002E-2</v>
      </c>
      <c r="E194" s="20"/>
      <c r="F194" s="20"/>
      <c r="G194" s="20"/>
      <c r="H194" s="20"/>
      <c r="I194" s="20"/>
      <c r="J194" s="21"/>
      <c r="K194" s="2"/>
      <c r="L194" s="355"/>
      <c r="N194" s="34"/>
      <c r="O194" s="29"/>
      <c r="P194" s="29"/>
      <c r="Q194" s="17"/>
      <c r="R194" s="17"/>
      <c r="S194" s="17"/>
      <c r="T194" s="281"/>
      <c r="U194" s="17"/>
      <c r="V194" s="32"/>
      <c r="X194" s="17"/>
      <c r="Y194" s="17"/>
      <c r="Z194" s="17"/>
      <c r="AA194" s="17"/>
      <c r="AB194" s="33"/>
    </row>
    <row r="195" spans="1:28" x14ac:dyDescent="0.25">
      <c r="A195" s="19" t="s">
        <v>20</v>
      </c>
      <c r="B195" s="20" t="s">
        <v>21</v>
      </c>
      <c r="C195" s="20">
        <v>34</v>
      </c>
      <c r="D195" s="22">
        <v>-4.3201179999999999E-2</v>
      </c>
      <c r="E195" s="20"/>
      <c r="F195" s="20"/>
      <c r="G195" s="20"/>
      <c r="H195" s="20"/>
      <c r="I195" s="20"/>
      <c r="J195" s="21"/>
      <c r="K195" s="2"/>
      <c r="L195" s="355"/>
      <c r="N195" s="34"/>
      <c r="O195" s="29"/>
      <c r="P195" s="29"/>
      <c r="Q195" s="17"/>
      <c r="R195" s="17"/>
      <c r="S195" s="17"/>
      <c r="T195" s="281"/>
      <c r="U195" s="17"/>
      <c r="V195" s="32"/>
      <c r="X195" s="17"/>
      <c r="Y195" s="17"/>
      <c r="Z195" s="17"/>
      <c r="AA195" s="17"/>
      <c r="AB195" s="33"/>
    </row>
    <row r="196" spans="1:28" x14ac:dyDescent="0.25">
      <c r="A196" s="19" t="s">
        <v>20</v>
      </c>
      <c r="B196" s="20" t="s">
        <v>21</v>
      </c>
      <c r="C196" s="20">
        <v>35</v>
      </c>
      <c r="D196" s="22">
        <v>-4.3206889999999998E-2</v>
      </c>
      <c r="E196" s="20"/>
      <c r="F196" s="20"/>
      <c r="G196" s="20"/>
      <c r="H196" s="20"/>
      <c r="I196" s="20"/>
      <c r="J196" s="21"/>
      <c r="K196" s="2"/>
      <c r="L196" s="355"/>
      <c r="N196" s="34"/>
      <c r="O196" s="29"/>
      <c r="P196" s="29"/>
      <c r="Q196" s="17"/>
      <c r="R196" s="17"/>
      <c r="S196" s="17"/>
      <c r="T196" s="281"/>
      <c r="U196" s="17"/>
      <c r="V196" s="32"/>
      <c r="X196" s="17"/>
      <c r="Y196" s="17"/>
      <c r="Z196" s="17"/>
      <c r="AA196" s="17"/>
      <c r="AB196" s="33"/>
    </row>
    <row r="197" spans="1:28" x14ac:dyDescent="0.25">
      <c r="A197" s="19" t="s">
        <v>20</v>
      </c>
      <c r="B197" s="20" t="s">
        <v>21</v>
      </c>
      <c r="C197" s="20">
        <v>36</v>
      </c>
      <c r="D197" s="22">
        <v>-4.3258270000000001E-2</v>
      </c>
      <c r="E197" s="20"/>
      <c r="F197" s="20"/>
      <c r="G197" s="20"/>
      <c r="H197" s="20"/>
      <c r="I197" s="20"/>
      <c r="J197" s="21"/>
      <c r="K197" s="2"/>
      <c r="L197" s="355"/>
      <c r="N197" s="34"/>
      <c r="O197" s="29"/>
      <c r="P197" s="29"/>
      <c r="Q197" s="17"/>
      <c r="R197" s="17"/>
      <c r="S197" s="17"/>
      <c r="T197" s="281"/>
      <c r="U197" s="17"/>
      <c r="V197" s="32"/>
      <c r="X197" s="17"/>
      <c r="Y197" s="17"/>
      <c r="Z197" s="17"/>
      <c r="AA197" s="17"/>
      <c r="AB197" s="33"/>
    </row>
    <row r="198" spans="1:28" x14ac:dyDescent="0.25">
      <c r="A198" s="19" t="s">
        <v>20</v>
      </c>
      <c r="B198" s="20" t="s">
        <v>21</v>
      </c>
      <c r="C198" s="20">
        <v>37</v>
      </c>
      <c r="D198" s="22">
        <v>-4.3236400000000001E-2</v>
      </c>
      <c r="E198" s="20"/>
      <c r="F198" s="20"/>
      <c r="G198" s="20"/>
      <c r="H198" s="20"/>
      <c r="I198" s="20"/>
      <c r="J198" s="21"/>
      <c r="K198" s="2"/>
      <c r="L198" s="355"/>
      <c r="N198" s="34"/>
      <c r="O198" s="29"/>
      <c r="P198" s="29"/>
      <c r="Q198" s="17"/>
      <c r="R198" s="17"/>
      <c r="S198" s="17"/>
      <c r="T198" s="281"/>
      <c r="U198" s="17"/>
      <c r="V198" s="32"/>
      <c r="X198" s="17"/>
      <c r="Y198" s="17"/>
      <c r="Z198" s="17"/>
      <c r="AA198" s="17"/>
      <c r="AB198" s="33"/>
    </row>
    <row r="199" spans="1:28" x14ac:dyDescent="0.25">
      <c r="A199" s="19" t="s">
        <v>20</v>
      </c>
      <c r="B199" s="20" t="s">
        <v>21</v>
      </c>
      <c r="C199" s="20">
        <v>38</v>
      </c>
      <c r="D199" s="22">
        <v>-4.3222610000000002E-2</v>
      </c>
      <c r="E199" s="20"/>
      <c r="F199" s="20"/>
      <c r="G199" s="20"/>
      <c r="H199" s="20"/>
      <c r="I199" s="20"/>
      <c r="J199" s="21"/>
      <c r="K199" s="2"/>
      <c r="L199" s="355"/>
      <c r="N199" s="34"/>
      <c r="O199" s="29"/>
      <c r="P199" s="29"/>
      <c r="T199" s="281"/>
      <c r="U199" s="17"/>
      <c r="V199" s="32"/>
      <c r="X199" s="17"/>
      <c r="Y199" s="17"/>
      <c r="Z199" s="17"/>
      <c r="AA199" s="17"/>
      <c r="AB199" s="33"/>
    </row>
    <row r="200" spans="1:28" x14ac:dyDescent="0.25">
      <c r="A200" s="19" t="s">
        <v>20</v>
      </c>
      <c r="B200" s="20" t="s">
        <v>21</v>
      </c>
      <c r="C200" s="20">
        <v>39</v>
      </c>
      <c r="D200" s="22">
        <v>-4.3254470000000003E-2</v>
      </c>
      <c r="E200" s="20"/>
      <c r="F200" s="20"/>
      <c r="G200" s="20"/>
      <c r="H200" s="20"/>
      <c r="I200" s="20"/>
      <c r="J200" s="21"/>
      <c r="K200" s="2"/>
      <c r="L200" s="355"/>
      <c r="N200" s="34"/>
      <c r="O200" s="29"/>
      <c r="P200" s="29"/>
      <c r="T200" s="281"/>
      <c r="U200" s="17"/>
      <c r="V200" s="32"/>
      <c r="X200" s="17"/>
      <c r="Y200" s="17"/>
      <c r="Z200" s="17"/>
    </row>
    <row r="201" spans="1:28" x14ac:dyDescent="0.25">
      <c r="A201" s="19" t="s">
        <v>20</v>
      </c>
      <c r="B201" s="20" t="s">
        <v>21</v>
      </c>
      <c r="C201" s="20">
        <v>40</v>
      </c>
      <c r="D201" s="22">
        <v>-4.3253119999999999E-2</v>
      </c>
      <c r="E201" s="20"/>
      <c r="F201" s="20"/>
      <c r="G201" s="20"/>
      <c r="H201" s="20"/>
      <c r="I201" s="20"/>
      <c r="J201" s="21"/>
      <c r="K201" s="2"/>
      <c r="L201" s="355"/>
      <c r="N201" s="34"/>
      <c r="O201" s="29"/>
      <c r="P201" s="29"/>
      <c r="T201" s="281"/>
      <c r="U201" s="17"/>
      <c r="V201" s="32"/>
      <c r="X201" s="17"/>
      <c r="Y201" s="17"/>
      <c r="Z201" s="17"/>
    </row>
    <row r="202" spans="1:28" x14ac:dyDescent="0.25">
      <c r="A202" s="19" t="s">
        <v>20</v>
      </c>
      <c r="B202" s="20" t="s">
        <v>21</v>
      </c>
      <c r="C202" s="20">
        <v>41</v>
      </c>
      <c r="D202" s="22">
        <v>-4.32535E-2</v>
      </c>
      <c r="E202" s="20"/>
      <c r="F202" s="20"/>
      <c r="G202" s="20"/>
      <c r="H202" s="20"/>
      <c r="I202" s="20"/>
      <c r="J202" s="21"/>
      <c r="K202" s="2"/>
    </row>
    <row r="203" spans="1:28" x14ac:dyDescent="0.25">
      <c r="A203" s="19" t="s">
        <v>20</v>
      </c>
      <c r="B203" s="20" t="s">
        <v>21</v>
      </c>
      <c r="C203" s="20">
        <v>42</v>
      </c>
      <c r="D203" s="22">
        <v>-4.3312200000000002E-2</v>
      </c>
      <c r="E203" s="20"/>
      <c r="F203" s="20"/>
      <c r="G203" s="20"/>
      <c r="H203" s="20"/>
      <c r="I203" s="20"/>
      <c r="J203" s="21"/>
      <c r="K203" s="2"/>
    </row>
    <row r="204" spans="1:28" x14ac:dyDescent="0.25">
      <c r="A204" s="19" t="s">
        <v>20</v>
      </c>
      <c r="B204" s="20" t="s">
        <v>21</v>
      </c>
      <c r="C204" s="20">
        <v>43</v>
      </c>
      <c r="D204" s="22">
        <v>-4.3311570000000001E-2</v>
      </c>
      <c r="E204" s="20"/>
      <c r="F204" s="20"/>
      <c r="G204" s="20"/>
      <c r="H204" s="20"/>
      <c r="I204" s="20"/>
      <c r="J204" s="21"/>
      <c r="K204" s="2"/>
    </row>
    <row r="205" spans="1:28" x14ac:dyDescent="0.25">
      <c r="A205" s="19" t="s">
        <v>20</v>
      </c>
      <c r="B205" s="20" t="s">
        <v>21</v>
      </c>
      <c r="C205" s="20">
        <v>44</v>
      </c>
      <c r="D205" s="22">
        <v>-4.3325420000000003E-2</v>
      </c>
      <c r="E205" s="20"/>
      <c r="F205" s="20"/>
      <c r="G205" s="20"/>
      <c r="H205" s="20"/>
      <c r="I205" s="20"/>
      <c r="J205" s="21"/>
      <c r="K205" s="2"/>
    </row>
    <row r="206" spans="1:28" x14ac:dyDescent="0.25">
      <c r="A206" s="19" t="s">
        <v>20</v>
      </c>
      <c r="B206" s="20" t="s">
        <v>21</v>
      </c>
      <c r="C206" s="20">
        <v>45</v>
      </c>
      <c r="D206" s="22">
        <v>-4.3351430000000003E-2</v>
      </c>
      <c r="E206" s="20"/>
      <c r="F206" s="20"/>
      <c r="G206" s="20"/>
      <c r="H206" s="20"/>
      <c r="I206" s="20"/>
      <c r="J206" s="21"/>
      <c r="K206" s="2"/>
    </row>
    <row r="207" spans="1:28" x14ac:dyDescent="0.25">
      <c r="A207" s="19" t="s">
        <v>20</v>
      </c>
      <c r="B207" s="20" t="s">
        <v>21</v>
      </c>
      <c r="C207" s="20">
        <v>46</v>
      </c>
      <c r="D207" s="22">
        <v>-4.3307980000000003E-2</v>
      </c>
      <c r="E207" s="20"/>
      <c r="F207" s="20"/>
      <c r="G207" s="20"/>
      <c r="H207" s="20"/>
      <c r="I207" s="20"/>
      <c r="J207" s="21"/>
      <c r="K207" s="2"/>
    </row>
    <row r="208" spans="1:28" x14ac:dyDescent="0.25">
      <c r="A208" s="19" t="s">
        <v>20</v>
      </c>
      <c r="B208" s="20" t="s">
        <v>21</v>
      </c>
      <c r="C208" s="20">
        <v>47</v>
      </c>
      <c r="D208" s="22">
        <v>-4.3347320000000002E-2</v>
      </c>
      <c r="E208" s="20"/>
      <c r="F208" s="20"/>
      <c r="G208" s="20"/>
      <c r="H208" s="20"/>
      <c r="I208" s="20"/>
      <c r="J208" s="21"/>
      <c r="K208" s="2"/>
    </row>
    <row r="209" spans="1:11" x14ac:dyDescent="0.25">
      <c r="A209" s="19" t="s">
        <v>20</v>
      </c>
      <c r="B209" s="20" t="s">
        <v>21</v>
      </c>
      <c r="C209" s="20">
        <v>48</v>
      </c>
      <c r="D209" s="22">
        <v>-4.3291530000000002E-2</v>
      </c>
      <c r="E209" s="20"/>
      <c r="F209" s="20"/>
      <c r="G209" s="20"/>
      <c r="H209" s="20"/>
      <c r="I209" s="20"/>
      <c r="J209" s="21"/>
      <c r="K209" s="2"/>
    </row>
    <row r="210" spans="1:11" x14ac:dyDescent="0.25">
      <c r="A210" s="19" t="s">
        <v>20</v>
      </c>
      <c r="B210" s="20" t="s">
        <v>21</v>
      </c>
      <c r="C210" s="20">
        <v>49</v>
      </c>
      <c r="D210" s="22">
        <v>-4.3327909999999997E-2</v>
      </c>
      <c r="E210" s="20"/>
      <c r="F210" s="20"/>
      <c r="G210" s="20"/>
      <c r="H210" s="20"/>
      <c r="I210" s="20"/>
      <c r="J210" s="21"/>
      <c r="K210" s="2"/>
    </row>
    <row r="211" spans="1:11" x14ac:dyDescent="0.25">
      <c r="A211" s="19" t="s">
        <v>20</v>
      </c>
      <c r="B211" s="20" t="s">
        <v>21</v>
      </c>
      <c r="C211" s="20">
        <v>50</v>
      </c>
      <c r="D211" s="22">
        <v>-4.3364069999999998E-2</v>
      </c>
      <c r="E211" s="20"/>
      <c r="F211" s="20"/>
      <c r="G211" s="20"/>
      <c r="H211" s="20"/>
      <c r="I211" s="20"/>
      <c r="J211" s="21"/>
      <c r="K211" s="2"/>
    </row>
    <row r="212" spans="1:11" x14ac:dyDescent="0.25">
      <c r="A212" s="19" t="s">
        <v>20</v>
      </c>
      <c r="B212" s="20" t="s">
        <v>21</v>
      </c>
      <c r="C212" s="20">
        <v>51</v>
      </c>
      <c r="D212" s="22">
        <v>-4.330403E-2</v>
      </c>
      <c r="E212" s="20"/>
      <c r="F212" s="20"/>
      <c r="G212" s="20"/>
      <c r="H212" s="20"/>
      <c r="I212" s="20"/>
      <c r="J212" s="21"/>
      <c r="K212" s="2"/>
    </row>
    <row r="213" spans="1:11" x14ac:dyDescent="0.25">
      <c r="A213" s="19" t="s">
        <v>20</v>
      </c>
      <c r="B213" s="20" t="s">
        <v>21</v>
      </c>
      <c r="C213" s="20">
        <v>52</v>
      </c>
      <c r="D213" s="22">
        <v>-4.3302220000000002E-2</v>
      </c>
      <c r="E213" s="20"/>
      <c r="F213" s="20"/>
      <c r="G213" s="20"/>
      <c r="H213" s="20"/>
      <c r="I213" s="20"/>
      <c r="J213" s="21"/>
      <c r="K213" s="2"/>
    </row>
    <row r="214" spans="1:11" x14ac:dyDescent="0.25">
      <c r="A214" s="19" t="s">
        <v>20</v>
      </c>
      <c r="B214" s="20" t="s">
        <v>21</v>
      </c>
      <c r="C214" s="20">
        <v>53</v>
      </c>
      <c r="D214" s="22">
        <v>-4.332681E-2</v>
      </c>
      <c r="E214" s="20"/>
      <c r="F214" s="20"/>
      <c r="G214" s="20"/>
      <c r="H214" s="20"/>
      <c r="I214" s="20"/>
      <c r="J214" s="21"/>
      <c r="K214" s="2"/>
    </row>
    <row r="215" spans="1:11" x14ac:dyDescent="0.25">
      <c r="A215" s="19" t="s">
        <v>20</v>
      </c>
      <c r="B215" s="20" t="s">
        <v>21</v>
      </c>
      <c r="C215" s="20">
        <v>54</v>
      </c>
      <c r="D215" s="22">
        <v>-4.3291040000000003E-2</v>
      </c>
      <c r="E215" s="20"/>
      <c r="F215" s="20"/>
      <c r="G215" s="20"/>
      <c r="H215" s="20"/>
      <c r="I215" s="20"/>
      <c r="J215" s="21"/>
      <c r="K215" s="2"/>
    </row>
    <row r="216" spans="1:11" x14ac:dyDescent="0.25">
      <c r="A216" s="19" t="s">
        <v>20</v>
      </c>
      <c r="B216" s="20" t="s">
        <v>21</v>
      </c>
      <c r="C216" s="20">
        <v>55</v>
      </c>
      <c r="D216" s="22">
        <v>-4.3313650000000002E-2</v>
      </c>
      <c r="E216" s="20"/>
      <c r="F216" s="20"/>
      <c r="G216" s="20"/>
      <c r="H216" s="20"/>
      <c r="I216" s="20"/>
      <c r="J216" s="21"/>
      <c r="K216" s="2"/>
    </row>
    <row r="217" spans="1:11" x14ac:dyDescent="0.25">
      <c r="A217" s="19" t="s">
        <v>20</v>
      </c>
      <c r="B217" s="20" t="s">
        <v>21</v>
      </c>
      <c r="C217" s="20">
        <v>56</v>
      </c>
      <c r="D217" s="22">
        <v>-4.3309640000000003E-2</v>
      </c>
      <c r="E217" s="20"/>
      <c r="F217" s="20"/>
      <c r="G217" s="20"/>
      <c r="H217" s="20"/>
      <c r="I217" s="20"/>
      <c r="J217" s="21"/>
      <c r="K217" s="2"/>
    </row>
    <row r="218" spans="1:11" x14ac:dyDescent="0.25">
      <c r="A218" s="19" t="s">
        <v>20</v>
      </c>
      <c r="B218" s="20" t="s">
        <v>21</v>
      </c>
      <c r="C218" s="20">
        <v>57</v>
      </c>
      <c r="D218" s="22">
        <v>-4.3338660000000001E-2</v>
      </c>
      <c r="E218" s="20"/>
      <c r="F218" s="20"/>
      <c r="G218" s="20"/>
      <c r="H218" s="20"/>
      <c r="I218" s="20"/>
      <c r="J218" s="21"/>
      <c r="K218" s="2"/>
    </row>
    <row r="219" spans="1:11" x14ac:dyDescent="0.25">
      <c r="A219" s="19" t="s">
        <v>20</v>
      </c>
      <c r="B219" s="20" t="s">
        <v>21</v>
      </c>
      <c r="C219" s="20">
        <v>58</v>
      </c>
      <c r="D219" s="22">
        <v>-4.3321129999999999E-2</v>
      </c>
      <c r="E219" s="20"/>
      <c r="F219" s="20"/>
      <c r="G219" s="20"/>
      <c r="H219" s="20"/>
      <c r="I219" s="20"/>
      <c r="J219" s="21"/>
      <c r="K219" s="2"/>
    </row>
    <row r="220" spans="1:11" x14ac:dyDescent="0.25">
      <c r="A220" s="19" t="s">
        <v>20</v>
      </c>
      <c r="B220" s="20" t="s">
        <v>21</v>
      </c>
      <c r="C220" s="20">
        <v>59</v>
      </c>
      <c r="D220" s="22">
        <v>-4.3341419999999999E-2</v>
      </c>
      <c r="E220" s="20"/>
      <c r="F220" s="20"/>
      <c r="G220" s="20"/>
      <c r="H220" s="20"/>
      <c r="I220" s="20"/>
      <c r="J220" s="21"/>
      <c r="K220" s="2"/>
    </row>
    <row r="221" spans="1:11" x14ac:dyDescent="0.25">
      <c r="A221" s="19" t="s">
        <v>20</v>
      </c>
      <c r="B221" s="20" t="s">
        <v>21</v>
      </c>
      <c r="C221" s="22">
        <v>60</v>
      </c>
      <c r="D221" s="22">
        <v>-4.3346750000000003E-2</v>
      </c>
      <c r="E221" s="20"/>
      <c r="F221" s="20"/>
      <c r="G221" s="20"/>
      <c r="H221" s="20"/>
      <c r="I221" s="20"/>
      <c r="J221" s="21"/>
      <c r="K221" s="2"/>
    </row>
    <row r="222" spans="1:11" x14ac:dyDescent="0.25">
      <c r="A222" s="19" t="s">
        <v>20</v>
      </c>
      <c r="B222" s="20" t="s">
        <v>21</v>
      </c>
      <c r="C222" s="20">
        <v>61</v>
      </c>
      <c r="D222" s="22">
        <v>-4.333948E-2</v>
      </c>
      <c r="E222" s="20"/>
      <c r="F222" s="20"/>
      <c r="G222" s="20"/>
      <c r="H222" s="20"/>
      <c r="I222" s="20"/>
      <c r="J222" s="21"/>
      <c r="K222" s="2"/>
    </row>
    <row r="223" spans="1:11" x14ac:dyDescent="0.25">
      <c r="A223" s="19" t="s">
        <v>20</v>
      </c>
      <c r="B223" s="20" t="s">
        <v>21</v>
      </c>
      <c r="C223" s="20">
        <v>62</v>
      </c>
      <c r="D223" s="22">
        <v>-4.3322029999999997E-2</v>
      </c>
      <c r="E223" s="20"/>
      <c r="F223" s="20"/>
      <c r="G223" s="20"/>
      <c r="H223" s="20"/>
      <c r="I223" s="20"/>
      <c r="J223" s="21"/>
      <c r="K223" s="2"/>
    </row>
    <row r="224" spans="1:11" x14ac:dyDescent="0.25">
      <c r="A224" s="19" t="s">
        <v>20</v>
      </c>
      <c r="B224" s="20" t="s">
        <v>21</v>
      </c>
      <c r="C224" s="20">
        <v>63</v>
      </c>
      <c r="D224" s="22">
        <v>-4.3382909999999997E-2</v>
      </c>
      <c r="E224" s="20"/>
      <c r="F224" s="20"/>
      <c r="G224" s="20"/>
      <c r="H224" s="20"/>
      <c r="I224" s="20"/>
      <c r="J224" s="21"/>
      <c r="K224" s="2"/>
    </row>
    <row r="225" spans="1:11" x14ac:dyDescent="0.25">
      <c r="A225" s="19" t="s">
        <v>20</v>
      </c>
      <c r="B225" s="20" t="s">
        <v>21</v>
      </c>
      <c r="C225" s="22">
        <v>64</v>
      </c>
      <c r="D225" s="22">
        <v>-4.3358319999999999E-2</v>
      </c>
      <c r="E225" s="20"/>
      <c r="F225" s="20"/>
      <c r="G225" s="20"/>
      <c r="H225" s="20"/>
      <c r="I225" s="20"/>
      <c r="J225" s="21"/>
      <c r="K225" s="2"/>
    </row>
    <row r="226" spans="1:11" x14ac:dyDescent="0.25">
      <c r="A226" s="19" t="s">
        <v>20</v>
      </c>
      <c r="B226" s="20" t="s">
        <v>21</v>
      </c>
      <c r="C226" s="20">
        <v>65</v>
      </c>
      <c r="D226" s="22">
        <v>-4.3320249999999998E-2</v>
      </c>
      <c r="E226" s="20"/>
      <c r="F226" s="20"/>
      <c r="G226" s="20"/>
      <c r="H226" s="20"/>
      <c r="I226" s="20"/>
      <c r="J226" s="21"/>
      <c r="K226" s="2"/>
    </row>
    <row r="227" spans="1:11" x14ac:dyDescent="0.25">
      <c r="A227" s="19" t="s">
        <v>20</v>
      </c>
      <c r="B227" s="22" t="s">
        <v>21</v>
      </c>
      <c r="C227" s="22">
        <v>66</v>
      </c>
      <c r="D227" s="22">
        <v>-4.3321110000000003E-2</v>
      </c>
      <c r="E227" s="20"/>
      <c r="F227" s="20"/>
      <c r="G227" s="20"/>
      <c r="H227" s="20"/>
      <c r="I227" s="20"/>
      <c r="J227" s="21"/>
      <c r="K227" s="2"/>
    </row>
    <row r="228" spans="1:11" x14ac:dyDescent="0.25">
      <c r="A228" s="19" t="s">
        <v>20</v>
      </c>
      <c r="B228" s="20" t="s">
        <v>21</v>
      </c>
      <c r="C228" s="22">
        <v>67</v>
      </c>
      <c r="D228" s="22">
        <v>-4.3321659999999998E-2</v>
      </c>
      <c r="E228" s="20"/>
      <c r="F228" s="20"/>
      <c r="G228" s="20"/>
      <c r="H228" s="20"/>
      <c r="I228" s="20"/>
      <c r="J228" s="21"/>
      <c r="K228" s="2"/>
    </row>
    <row r="229" spans="1:11" x14ac:dyDescent="0.25">
      <c r="A229" s="19" t="s">
        <v>20</v>
      </c>
      <c r="B229" s="20" t="s">
        <v>21</v>
      </c>
      <c r="C229" s="22">
        <v>68</v>
      </c>
      <c r="D229" s="22">
        <v>-4.3352540000000002E-2</v>
      </c>
      <c r="E229" s="20"/>
      <c r="F229" s="20"/>
      <c r="G229" s="20"/>
      <c r="H229" s="20"/>
      <c r="I229" s="20"/>
      <c r="J229" s="21"/>
      <c r="K229" s="2"/>
    </row>
    <row r="230" spans="1:11" x14ac:dyDescent="0.25">
      <c r="A230" s="19" t="s">
        <v>503</v>
      </c>
      <c r="B230" s="20" t="s">
        <v>4</v>
      </c>
      <c r="C230" s="22"/>
      <c r="D230" s="22"/>
      <c r="E230" s="20"/>
      <c r="F230" s="20"/>
      <c r="G230" s="20"/>
      <c r="H230" s="20"/>
      <c r="I230" s="20"/>
      <c r="J230" s="21"/>
      <c r="K230" s="2"/>
    </row>
    <row r="231" spans="1:11" x14ac:dyDescent="0.25">
      <c r="A231" s="19"/>
      <c r="B231" s="20" t="s">
        <v>5</v>
      </c>
      <c r="C231" s="22">
        <v>-2.8738190000000001</v>
      </c>
      <c r="D231" s="22"/>
      <c r="E231" s="20"/>
      <c r="F231" s="20"/>
      <c r="G231" s="20"/>
      <c r="H231" s="20"/>
      <c r="I231" s="20"/>
      <c r="J231" s="21"/>
      <c r="K231" s="2"/>
    </row>
    <row r="232" spans="1:11" x14ac:dyDescent="0.25">
      <c r="A232" s="19"/>
      <c r="B232" s="20"/>
      <c r="C232" s="22"/>
      <c r="D232" s="22"/>
      <c r="E232" s="20"/>
      <c r="F232" s="20"/>
      <c r="G232" s="20"/>
      <c r="H232" s="20"/>
      <c r="I232" s="20"/>
      <c r="J232" s="21"/>
      <c r="K232" s="2"/>
    </row>
    <row r="233" spans="1:11" x14ac:dyDescent="0.25">
      <c r="A233" s="19"/>
      <c r="B233" s="20" t="s">
        <v>28</v>
      </c>
      <c r="C233" s="22" t="s">
        <v>41</v>
      </c>
      <c r="D233" s="22" t="s">
        <v>30</v>
      </c>
      <c r="E233" s="20" t="s">
        <v>47</v>
      </c>
      <c r="F233" s="20" t="s">
        <v>34</v>
      </c>
      <c r="G233" s="20" t="s">
        <v>35</v>
      </c>
      <c r="H233" s="20" t="s">
        <v>36</v>
      </c>
      <c r="I233" s="20"/>
      <c r="J233" s="21"/>
      <c r="K233" s="2"/>
    </row>
    <row r="234" spans="1:11" x14ac:dyDescent="0.25">
      <c r="A234" s="19"/>
      <c r="B234" s="20"/>
      <c r="C234" s="22"/>
      <c r="D234" s="22"/>
      <c r="E234" s="20"/>
      <c r="F234" s="20"/>
      <c r="G234" s="20"/>
      <c r="H234" s="20"/>
      <c r="I234" s="20"/>
      <c r="J234" s="21"/>
      <c r="K234" s="2"/>
    </row>
    <row r="235" spans="1:11" x14ac:dyDescent="0.25">
      <c r="A235" s="19" t="s">
        <v>0</v>
      </c>
      <c r="B235" s="20" t="s">
        <v>1</v>
      </c>
      <c r="C235" s="22" t="s">
        <v>23</v>
      </c>
      <c r="D235" s="22"/>
      <c r="E235" s="20"/>
      <c r="F235" s="20"/>
      <c r="G235" s="20"/>
      <c r="H235" s="20"/>
      <c r="I235" s="20"/>
      <c r="J235" s="21"/>
      <c r="K235" s="2"/>
    </row>
    <row r="236" spans="1:11" x14ac:dyDescent="0.25">
      <c r="A236" s="19" t="s">
        <v>503</v>
      </c>
      <c r="B236" s="20" t="s">
        <v>24</v>
      </c>
      <c r="C236" s="22"/>
      <c r="D236" s="22"/>
      <c r="E236" s="20"/>
      <c r="F236" s="20"/>
      <c r="G236" s="20"/>
      <c r="H236" s="20"/>
      <c r="I236" s="20"/>
      <c r="J236" s="21"/>
      <c r="K236" s="2"/>
    </row>
    <row r="237" spans="1:11" x14ac:dyDescent="0.25">
      <c r="A237" s="19" t="s">
        <v>20</v>
      </c>
      <c r="B237" s="20" t="s">
        <v>21</v>
      </c>
      <c r="C237" s="22">
        <v>0.1767222</v>
      </c>
      <c r="D237" s="22"/>
      <c r="E237" s="20"/>
      <c r="F237" s="20"/>
      <c r="G237" s="20"/>
      <c r="H237" s="20"/>
      <c r="I237" s="20"/>
      <c r="J237" s="21"/>
      <c r="K237" s="2"/>
    </row>
    <row r="238" spans="1:11" x14ac:dyDescent="0.25">
      <c r="A238" s="19" t="s">
        <v>20</v>
      </c>
      <c r="B238" s="20" t="s">
        <v>21</v>
      </c>
      <c r="C238" s="22">
        <v>2</v>
      </c>
      <c r="D238" s="22">
        <v>0.2043664</v>
      </c>
      <c r="E238" s="20"/>
      <c r="F238" s="20"/>
      <c r="G238" s="20"/>
      <c r="H238" s="20"/>
      <c r="I238" s="20"/>
      <c r="J238" s="21"/>
      <c r="K238" s="2"/>
    </row>
    <row r="239" spans="1:11" x14ac:dyDescent="0.25">
      <c r="A239" s="19" t="s">
        <v>20</v>
      </c>
      <c r="B239" s="22" t="s">
        <v>21</v>
      </c>
      <c r="C239" s="22">
        <v>3</v>
      </c>
      <c r="D239" s="22">
        <v>0.44681110000000002</v>
      </c>
      <c r="E239" s="20"/>
      <c r="F239" s="20"/>
      <c r="G239" s="20"/>
      <c r="H239" s="20"/>
      <c r="I239" s="20"/>
      <c r="J239" s="21"/>
      <c r="K239" s="2"/>
    </row>
    <row r="240" spans="1:11" x14ac:dyDescent="0.25">
      <c r="A240" s="19" t="s">
        <v>20</v>
      </c>
      <c r="B240" s="22" t="s">
        <v>21</v>
      </c>
      <c r="C240" s="22">
        <v>4</v>
      </c>
      <c r="D240" s="22">
        <v>0.79826900000000001</v>
      </c>
      <c r="E240" s="20"/>
      <c r="F240" s="20"/>
      <c r="G240" s="20"/>
      <c r="H240" s="20"/>
      <c r="I240" s="20"/>
      <c r="J240" s="21"/>
      <c r="K240" s="2"/>
    </row>
    <row r="241" spans="1:11" x14ac:dyDescent="0.25">
      <c r="A241" s="19" t="s">
        <v>20</v>
      </c>
      <c r="B241" s="20" t="s">
        <v>21</v>
      </c>
      <c r="C241" s="22">
        <v>5</v>
      </c>
      <c r="D241" s="22">
        <v>1.0624389999999999</v>
      </c>
      <c r="E241" s="20"/>
      <c r="F241" s="20"/>
      <c r="G241" s="20"/>
      <c r="H241" s="20"/>
      <c r="I241" s="20"/>
      <c r="J241" s="21"/>
      <c r="K241" s="2"/>
    </row>
    <row r="242" spans="1:11" x14ac:dyDescent="0.25">
      <c r="A242" s="19" t="s">
        <v>20</v>
      </c>
      <c r="B242" s="22" t="s">
        <v>21</v>
      </c>
      <c r="C242" s="22">
        <v>6</v>
      </c>
      <c r="D242" s="22">
        <v>1.250588</v>
      </c>
      <c r="E242" s="20"/>
      <c r="F242" s="20"/>
      <c r="G242" s="20"/>
      <c r="H242" s="20"/>
      <c r="I242" s="20"/>
      <c r="J242" s="21"/>
      <c r="K242" s="2"/>
    </row>
    <row r="243" spans="1:11" x14ac:dyDescent="0.25">
      <c r="A243" s="19" t="s">
        <v>20</v>
      </c>
      <c r="B243" s="22" t="s">
        <v>21</v>
      </c>
      <c r="C243" s="22">
        <v>7</v>
      </c>
      <c r="D243" s="22">
        <v>1.4247650000000001</v>
      </c>
      <c r="E243" s="20"/>
      <c r="F243" s="20"/>
      <c r="G243" s="20"/>
      <c r="H243" s="20"/>
      <c r="I243" s="20"/>
      <c r="J243" s="21"/>
      <c r="K243" s="2"/>
    </row>
    <row r="244" spans="1:11" x14ac:dyDescent="0.25">
      <c r="A244" s="19" t="s">
        <v>20</v>
      </c>
      <c r="B244" s="22" t="s">
        <v>21</v>
      </c>
      <c r="C244" s="22">
        <v>8</v>
      </c>
      <c r="D244" s="22">
        <v>1.57942</v>
      </c>
      <c r="E244" s="20"/>
      <c r="F244" s="20"/>
      <c r="G244" s="20"/>
      <c r="H244" s="20"/>
      <c r="I244" s="20"/>
      <c r="J244" s="21"/>
      <c r="K244" s="2"/>
    </row>
    <row r="245" spans="1:11" x14ac:dyDescent="0.25">
      <c r="A245" s="19" t="s">
        <v>20</v>
      </c>
      <c r="B245" s="22" t="s">
        <v>21</v>
      </c>
      <c r="C245" s="22">
        <v>9</v>
      </c>
      <c r="D245" s="22">
        <v>1.7296689999999999</v>
      </c>
      <c r="E245" s="20"/>
      <c r="F245" s="20"/>
      <c r="G245" s="20"/>
      <c r="H245" s="20"/>
      <c r="I245" s="20"/>
      <c r="J245" s="21"/>
      <c r="K245" s="2"/>
    </row>
    <row r="246" spans="1:11" x14ac:dyDescent="0.25">
      <c r="A246" s="19" t="s">
        <v>20</v>
      </c>
      <c r="B246" s="22" t="s">
        <v>21</v>
      </c>
      <c r="C246" s="22">
        <v>10</v>
      </c>
      <c r="D246" s="22">
        <v>1.859793</v>
      </c>
      <c r="E246" s="20"/>
      <c r="F246" s="20"/>
      <c r="G246" s="20"/>
      <c r="H246" s="20"/>
      <c r="I246" s="20"/>
      <c r="J246" s="21"/>
      <c r="K246" s="2"/>
    </row>
    <row r="247" spans="1:11" x14ac:dyDescent="0.25">
      <c r="A247" s="19" t="s">
        <v>20</v>
      </c>
      <c r="B247" s="22" t="s">
        <v>21</v>
      </c>
      <c r="C247" s="22">
        <v>11</v>
      </c>
      <c r="D247" s="22">
        <v>1.988551</v>
      </c>
      <c r="E247" s="20"/>
      <c r="F247" s="20"/>
      <c r="G247" s="20"/>
      <c r="H247" s="20"/>
      <c r="I247" s="20"/>
      <c r="J247" s="21"/>
      <c r="K247" s="2"/>
    </row>
    <row r="248" spans="1:11" x14ac:dyDescent="0.25">
      <c r="A248" s="19" t="s">
        <v>20</v>
      </c>
      <c r="B248" s="22" t="s">
        <v>21</v>
      </c>
      <c r="C248" s="22">
        <v>12</v>
      </c>
      <c r="D248" s="22">
        <v>2.0975109999999999</v>
      </c>
      <c r="E248" s="20"/>
      <c r="F248" s="20"/>
      <c r="G248" s="20"/>
      <c r="H248" s="20"/>
      <c r="I248" s="20"/>
      <c r="J248" s="21"/>
      <c r="K248" s="2"/>
    </row>
    <row r="249" spans="1:11" x14ac:dyDescent="0.25">
      <c r="A249" s="19" t="s">
        <v>20</v>
      </c>
      <c r="B249" s="22" t="s">
        <v>21</v>
      </c>
      <c r="C249" s="22">
        <v>13</v>
      </c>
      <c r="D249" s="22">
        <v>2.2060200000000001</v>
      </c>
      <c r="E249" s="20"/>
      <c r="F249" s="20"/>
      <c r="G249" s="20"/>
      <c r="H249" s="20"/>
      <c r="I249" s="20"/>
      <c r="J249" s="21"/>
      <c r="K249" s="2"/>
    </row>
    <row r="250" spans="1:11" x14ac:dyDescent="0.25">
      <c r="A250" s="19" t="s">
        <v>20</v>
      </c>
      <c r="B250" s="22" t="s">
        <v>21</v>
      </c>
      <c r="C250" s="22">
        <v>14</v>
      </c>
      <c r="D250" s="22">
        <v>2.2920039999999999</v>
      </c>
      <c r="E250" s="20"/>
      <c r="F250" s="20"/>
      <c r="G250" s="20"/>
      <c r="H250" s="20"/>
      <c r="I250" s="20"/>
      <c r="J250" s="21"/>
      <c r="K250" s="2"/>
    </row>
    <row r="251" spans="1:11" x14ac:dyDescent="0.25">
      <c r="A251" s="19" t="s">
        <v>20</v>
      </c>
      <c r="B251" s="22" t="s">
        <v>21</v>
      </c>
      <c r="C251" s="22">
        <v>15</v>
      </c>
      <c r="D251" s="22">
        <v>2.3827690000000001</v>
      </c>
      <c r="E251" s="20"/>
      <c r="F251" s="20"/>
      <c r="G251" s="20"/>
      <c r="H251" s="20"/>
      <c r="I251" s="20"/>
      <c r="J251" s="21"/>
      <c r="K251" s="2"/>
    </row>
    <row r="252" spans="1:11" x14ac:dyDescent="0.25">
      <c r="A252" s="19" t="s">
        <v>20</v>
      </c>
      <c r="B252" s="22" t="s">
        <v>21</v>
      </c>
      <c r="C252" s="22">
        <v>16</v>
      </c>
      <c r="D252" s="22">
        <v>2.452013</v>
      </c>
      <c r="E252" s="20"/>
      <c r="F252" s="20"/>
      <c r="G252" s="20"/>
      <c r="H252" s="20"/>
      <c r="I252" s="20"/>
      <c r="J252" s="21"/>
      <c r="K252" s="2"/>
    </row>
    <row r="253" spans="1:11" x14ac:dyDescent="0.25">
      <c r="A253" s="19" t="s">
        <v>20</v>
      </c>
      <c r="B253" s="22" t="s">
        <v>21</v>
      </c>
      <c r="C253" s="22">
        <v>17</v>
      </c>
      <c r="D253" s="22">
        <v>2.5253260000000002</v>
      </c>
      <c r="E253" s="20"/>
      <c r="F253" s="20"/>
      <c r="G253" s="20"/>
      <c r="H253" s="20"/>
      <c r="I253" s="20"/>
      <c r="J253" s="21"/>
      <c r="K253" s="2"/>
    </row>
    <row r="254" spans="1:11" x14ac:dyDescent="0.25">
      <c r="A254" s="19" t="s">
        <v>20</v>
      </c>
      <c r="B254" s="22" t="s">
        <v>21</v>
      </c>
      <c r="C254" s="22">
        <v>18</v>
      </c>
      <c r="D254" s="22">
        <v>2.58066</v>
      </c>
      <c r="E254" s="20"/>
      <c r="F254" s="20"/>
      <c r="G254" s="20"/>
      <c r="H254" s="20"/>
      <c r="I254" s="20"/>
      <c r="J254" s="21"/>
      <c r="K254" s="2"/>
    </row>
    <row r="255" spans="1:11" x14ac:dyDescent="0.25">
      <c r="A255" s="19" t="s">
        <v>20</v>
      </c>
      <c r="B255" s="22" t="s">
        <v>21</v>
      </c>
      <c r="C255" s="22">
        <v>19</v>
      </c>
      <c r="D255" s="22">
        <v>2.6437089999999999</v>
      </c>
      <c r="E255" s="20"/>
      <c r="F255" s="20"/>
      <c r="G255" s="20"/>
      <c r="H255" s="20"/>
      <c r="I255" s="20"/>
      <c r="J255" s="21"/>
      <c r="K255" s="2"/>
    </row>
    <row r="256" spans="1:11" x14ac:dyDescent="0.25">
      <c r="A256" s="19" t="s">
        <v>20</v>
      </c>
      <c r="B256" s="22" t="s">
        <v>21</v>
      </c>
      <c r="C256" s="22">
        <v>20</v>
      </c>
      <c r="D256" s="22">
        <v>2.6856710000000001</v>
      </c>
      <c r="E256" s="20"/>
      <c r="F256" s="20"/>
      <c r="G256" s="20"/>
      <c r="H256" s="20"/>
      <c r="I256" s="20"/>
      <c r="J256" s="21"/>
      <c r="K256" s="2"/>
    </row>
    <row r="257" spans="1:11" x14ac:dyDescent="0.25">
      <c r="A257" s="19" t="s">
        <v>20</v>
      </c>
      <c r="B257" s="22" t="s">
        <v>21</v>
      </c>
      <c r="C257" s="22">
        <v>21</v>
      </c>
      <c r="D257" s="22">
        <v>2.737571</v>
      </c>
      <c r="E257" s="20"/>
      <c r="F257" s="20"/>
      <c r="G257" s="20"/>
      <c r="H257" s="20"/>
      <c r="I257" s="20"/>
      <c r="J257" s="21"/>
      <c r="K257" s="2"/>
    </row>
    <row r="258" spans="1:11" x14ac:dyDescent="0.25">
      <c r="A258" s="19" t="s">
        <v>20</v>
      </c>
      <c r="B258" s="22" t="s">
        <v>21</v>
      </c>
      <c r="C258" s="22">
        <v>22</v>
      </c>
      <c r="D258" s="22">
        <v>2.7736730000000001</v>
      </c>
      <c r="E258" s="20"/>
      <c r="F258" s="20"/>
      <c r="G258" s="20"/>
      <c r="H258" s="20"/>
      <c r="I258" s="20"/>
      <c r="J258" s="21"/>
      <c r="K258" s="2"/>
    </row>
    <row r="259" spans="1:11" x14ac:dyDescent="0.25">
      <c r="A259" s="19" t="s">
        <v>20</v>
      </c>
      <c r="B259" s="22" t="s">
        <v>21</v>
      </c>
      <c r="C259" s="22">
        <v>23</v>
      </c>
      <c r="D259" s="22">
        <v>2.8181229999999999</v>
      </c>
      <c r="E259" s="20"/>
      <c r="F259" s="20"/>
      <c r="G259" s="20"/>
      <c r="H259" s="20"/>
      <c r="I259" s="20"/>
      <c r="J259" s="21"/>
      <c r="K259" s="2"/>
    </row>
    <row r="260" spans="1:11" x14ac:dyDescent="0.25">
      <c r="A260" s="19" t="s">
        <v>20</v>
      </c>
      <c r="B260" s="22" t="s">
        <v>21</v>
      </c>
      <c r="C260" s="22">
        <v>24</v>
      </c>
      <c r="D260" s="22">
        <v>2.8418580000000002</v>
      </c>
      <c r="E260" s="20"/>
      <c r="F260" s="20"/>
      <c r="G260" s="20"/>
      <c r="H260" s="20"/>
      <c r="I260" s="20"/>
      <c r="J260" s="21"/>
      <c r="K260" s="2"/>
    </row>
    <row r="261" spans="1:11" x14ac:dyDescent="0.25">
      <c r="A261" s="19" t="s">
        <v>20</v>
      </c>
      <c r="B261" s="22" t="s">
        <v>21</v>
      </c>
      <c r="C261" s="22">
        <v>25</v>
      </c>
      <c r="D261" s="22">
        <v>2.8797709999999999</v>
      </c>
      <c r="E261" s="20"/>
      <c r="F261" s="20"/>
      <c r="G261" s="20"/>
      <c r="H261" s="20"/>
      <c r="I261" s="20"/>
      <c r="J261" s="21"/>
      <c r="K261" s="2"/>
    </row>
    <row r="262" spans="1:11" x14ac:dyDescent="0.25">
      <c r="A262" s="19" t="s">
        <v>20</v>
      </c>
      <c r="B262" s="22" t="s">
        <v>21</v>
      </c>
      <c r="C262" s="22">
        <v>26</v>
      </c>
      <c r="D262" s="22">
        <v>2.9035890000000002</v>
      </c>
      <c r="E262" s="20"/>
      <c r="F262" s="20"/>
      <c r="G262" s="20"/>
      <c r="H262" s="20"/>
      <c r="I262" s="20"/>
      <c r="J262" s="21"/>
      <c r="K262" s="2"/>
    </row>
    <row r="263" spans="1:11" x14ac:dyDescent="0.25">
      <c r="A263" s="19" t="s">
        <v>20</v>
      </c>
      <c r="B263" s="22" t="s">
        <v>21</v>
      </c>
      <c r="C263" s="22">
        <v>27</v>
      </c>
      <c r="D263" s="22">
        <v>2.9312109999999998</v>
      </c>
      <c r="E263" s="20"/>
      <c r="F263" s="20"/>
      <c r="G263" s="20"/>
      <c r="H263" s="20"/>
      <c r="I263" s="20"/>
      <c r="J263" s="21"/>
      <c r="K263" s="2"/>
    </row>
    <row r="264" spans="1:11" x14ac:dyDescent="0.25">
      <c r="A264" s="19" t="s">
        <v>20</v>
      </c>
      <c r="B264" s="22" t="s">
        <v>21</v>
      </c>
      <c r="C264" s="22">
        <v>28</v>
      </c>
      <c r="D264" s="22">
        <v>2.9483329999999999</v>
      </c>
      <c r="E264" s="20"/>
      <c r="F264" s="20"/>
      <c r="G264" s="20"/>
      <c r="H264" s="20"/>
      <c r="I264" s="20"/>
      <c r="J264" s="21"/>
      <c r="K264" s="2"/>
    </row>
    <row r="265" spans="1:11" x14ac:dyDescent="0.25">
      <c r="A265" s="19" t="s">
        <v>20</v>
      </c>
      <c r="B265" s="22" t="s">
        <v>21</v>
      </c>
      <c r="C265" s="22">
        <v>29</v>
      </c>
      <c r="D265" s="22">
        <v>2.9790700000000001</v>
      </c>
      <c r="E265" s="20"/>
      <c r="F265" s="20"/>
      <c r="G265" s="20"/>
      <c r="H265" s="20"/>
      <c r="I265" s="20"/>
      <c r="J265" s="21"/>
      <c r="K265" s="2"/>
    </row>
    <row r="266" spans="1:11" x14ac:dyDescent="0.25">
      <c r="A266" s="19" t="s">
        <v>20</v>
      </c>
      <c r="B266" s="22" t="s">
        <v>21</v>
      </c>
      <c r="C266" s="22">
        <v>30</v>
      </c>
      <c r="D266" s="22">
        <v>2.989392</v>
      </c>
      <c r="E266" s="20"/>
      <c r="F266" s="20"/>
      <c r="G266" s="20"/>
      <c r="H266" s="20"/>
      <c r="I266" s="20"/>
      <c r="J266" s="21"/>
      <c r="K266" s="2"/>
    </row>
    <row r="267" spans="1:11" x14ac:dyDescent="0.25">
      <c r="A267" s="19" t="s">
        <v>20</v>
      </c>
      <c r="B267" s="22" t="s">
        <v>21</v>
      </c>
      <c r="C267" s="22">
        <v>31</v>
      </c>
      <c r="D267" s="22">
        <v>3.0070269999999999</v>
      </c>
      <c r="E267" s="20"/>
      <c r="F267" s="20"/>
      <c r="G267" s="20"/>
      <c r="H267" s="20"/>
      <c r="I267" s="20"/>
      <c r="J267" s="21"/>
      <c r="K267" s="2"/>
    </row>
    <row r="268" spans="1:11" x14ac:dyDescent="0.25">
      <c r="A268" s="19" t="s">
        <v>20</v>
      </c>
      <c r="B268" s="22" t="s">
        <v>21</v>
      </c>
      <c r="C268" s="22">
        <v>32</v>
      </c>
      <c r="D268" s="22">
        <v>3.018319</v>
      </c>
      <c r="E268" s="20"/>
      <c r="F268" s="20"/>
      <c r="G268" s="20"/>
      <c r="H268" s="20"/>
      <c r="I268" s="20"/>
      <c r="J268" s="21"/>
      <c r="K268" s="2"/>
    </row>
    <row r="269" spans="1:11" x14ac:dyDescent="0.25">
      <c r="A269" s="19" t="s">
        <v>20</v>
      </c>
      <c r="B269" s="22" t="s">
        <v>21</v>
      </c>
      <c r="C269" s="22">
        <v>33</v>
      </c>
      <c r="D269" s="22">
        <v>3.0443030000000002</v>
      </c>
      <c r="E269" s="20"/>
      <c r="F269" s="20"/>
      <c r="G269" s="20"/>
      <c r="H269" s="20"/>
      <c r="I269" s="20"/>
      <c r="J269" s="21"/>
      <c r="K269" s="2"/>
    </row>
    <row r="270" spans="1:11" x14ac:dyDescent="0.25">
      <c r="A270" s="19" t="s">
        <v>20</v>
      </c>
      <c r="B270" s="22" t="s">
        <v>21</v>
      </c>
      <c r="C270" s="22">
        <v>34</v>
      </c>
      <c r="D270" s="22">
        <v>3.0486430000000002</v>
      </c>
      <c r="E270" s="20"/>
      <c r="F270" s="20"/>
      <c r="G270" s="20"/>
      <c r="H270" s="20"/>
      <c r="I270" s="20"/>
      <c r="J270" s="21"/>
      <c r="K270" s="2"/>
    </row>
    <row r="271" spans="1:11" x14ac:dyDescent="0.25">
      <c r="A271" s="19" t="s">
        <v>20</v>
      </c>
      <c r="B271" s="22" t="s">
        <v>21</v>
      </c>
      <c r="C271" s="22">
        <v>35</v>
      </c>
      <c r="D271" s="22">
        <v>3.0663909999999999</v>
      </c>
      <c r="E271" s="20"/>
      <c r="F271" s="20"/>
      <c r="G271" s="20"/>
      <c r="H271" s="20"/>
      <c r="I271" s="20"/>
      <c r="J271" s="21"/>
      <c r="K271" s="2"/>
    </row>
    <row r="272" spans="1:11" x14ac:dyDescent="0.25">
      <c r="A272" s="19" t="s">
        <v>20</v>
      </c>
      <c r="B272" s="22" t="s">
        <v>21</v>
      </c>
      <c r="C272" s="22">
        <v>36</v>
      </c>
      <c r="D272" s="22">
        <v>3.076527</v>
      </c>
      <c r="E272" s="20"/>
      <c r="F272" s="20"/>
      <c r="G272" s="20"/>
      <c r="H272" s="20"/>
      <c r="I272" s="20"/>
      <c r="J272" s="21"/>
      <c r="K272" s="2"/>
    </row>
    <row r="273" spans="1:11" x14ac:dyDescent="0.25">
      <c r="A273" s="19" t="s">
        <v>20</v>
      </c>
      <c r="B273" s="22" t="s">
        <v>21</v>
      </c>
      <c r="C273" s="22">
        <v>37</v>
      </c>
      <c r="D273" s="22">
        <v>3.090449</v>
      </c>
      <c r="E273" s="20"/>
      <c r="F273" s="20"/>
      <c r="G273" s="20"/>
      <c r="H273" s="20"/>
      <c r="I273" s="20"/>
      <c r="J273" s="21"/>
      <c r="K273" s="2"/>
    </row>
    <row r="274" spans="1:11" x14ac:dyDescent="0.25">
      <c r="A274" s="19" t="s">
        <v>20</v>
      </c>
      <c r="B274" s="22" t="s">
        <v>21</v>
      </c>
      <c r="C274" s="22">
        <v>38</v>
      </c>
      <c r="D274" s="22">
        <v>3.0923660000000002</v>
      </c>
      <c r="E274" s="20"/>
      <c r="F274" s="20"/>
      <c r="G274" s="20"/>
      <c r="H274" s="20"/>
      <c r="I274" s="20"/>
      <c r="J274" s="21"/>
      <c r="K274" s="2"/>
    </row>
    <row r="275" spans="1:11" x14ac:dyDescent="0.25">
      <c r="A275" s="19" t="s">
        <v>20</v>
      </c>
      <c r="B275" s="22" t="s">
        <v>21</v>
      </c>
      <c r="C275" s="22">
        <v>39</v>
      </c>
      <c r="D275" s="22">
        <v>3.1120899999999998</v>
      </c>
      <c r="E275" s="20"/>
      <c r="F275" s="20"/>
      <c r="G275" s="20"/>
      <c r="H275" s="20"/>
      <c r="I275" s="20"/>
      <c r="J275" s="21"/>
      <c r="K275" s="2"/>
    </row>
    <row r="276" spans="1:11" x14ac:dyDescent="0.25">
      <c r="A276" s="19" t="s">
        <v>20</v>
      </c>
      <c r="B276" s="22" t="s">
        <v>21</v>
      </c>
      <c r="C276" s="22">
        <v>40</v>
      </c>
      <c r="D276" s="22">
        <v>3.1149140000000002</v>
      </c>
      <c r="E276" s="20"/>
      <c r="F276" s="20"/>
      <c r="G276" s="20"/>
      <c r="H276" s="20"/>
      <c r="I276" s="20"/>
      <c r="J276" s="21"/>
      <c r="K276" s="2"/>
    </row>
    <row r="277" spans="1:11" x14ac:dyDescent="0.25">
      <c r="A277" s="19" t="s">
        <v>20</v>
      </c>
      <c r="B277" s="22" t="s">
        <v>21</v>
      </c>
      <c r="C277" s="22">
        <v>41</v>
      </c>
      <c r="D277" s="22">
        <v>3.1332049999999998</v>
      </c>
      <c r="E277" s="20"/>
      <c r="F277" s="20"/>
      <c r="G277" s="20"/>
      <c r="H277" s="20"/>
      <c r="I277" s="20"/>
      <c r="J277" s="21"/>
      <c r="K277" s="2"/>
    </row>
    <row r="278" spans="1:11" x14ac:dyDescent="0.25">
      <c r="A278" s="19" t="s">
        <v>20</v>
      </c>
      <c r="B278" s="22" t="s">
        <v>21</v>
      </c>
      <c r="C278" s="22">
        <v>42</v>
      </c>
      <c r="D278" s="22">
        <v>3.1397219999999999</v>
      </c>
      <c r="E278" s="20"/>
      <c r="F278" s="20"/>
      <c r="G278" s="20"/>
      <c r="H278" s="20"/>
      <c r="I278" s="20"/>
      <c r="J278" s="21"/>
      <c r="K278" s="2"/>
    </row>
    <row r="279" spans="1:11" x14ac:dyDescent="0.25">
      <c r="A279" s="19" t="s">
        <v>20</v>
      </c>
      <c r="B279" s="22" t="s">
        <v>21</v>
      </c>
      <c r="C279" s="22">
        <v>43</v>
      </c>
      <c r="D279" s="22">
        <v>3.154674</v>
      </c>
      <c r="E279" s="20"/>
      <c r="F279" s="20"/>
      <c r="G279" s="20"/>
      <c r="H279" s="20"/>
      <c r="I279" s="20"/>
      <c r="J279" s="21"/>
      <c r="K279" s="2"/>
    </row>
    <row r="280" spans="1:11" x14ac:dyDescent="0.25">
      <c r="A280" s="19" t="s">
        <v>20</v>
      </c>
      <c r="B280" s="22" t="s">
        <v>21</v>
      </c>
      <c r="C280" s="22">
        <v>44</v>
      </c>
      <c r="D280" s="22">
        <v>3.156466</v>
      </c>
      <c r="E280" s="20"/>
      <c r="F280" s="20"/>
      <c r="G280" s="20"/>
      <c r="H280" s="20"/>
      <c r="I280" s="20"/>
      <c r="J280" s="21"/>
      <c r="K280" s="2"/>
    </row>
    <row r="281" spans="1:11" x14ac:dyDescent="0.25">
      <c r="A281" s="19" t="s">
        <v>20</v>
      </c>
      <c r="B281" s="22" t="s">
        <v>21</v>
      </c>
      <c r="C281" s="22">
        <v>45</v>
      </c>
      <c r="D281" s="22">
        <v>3.1734710000000002</v>
      </c>
      <c r="E281" s="20"/>
      <c r="F281" s="20"/>
      <c r="G281" s="20"/>
      <c r="H281" s="20"/>
      <c r="I281" s="20"/>
      <c r="J281" s="21"/>
      <c r="K281" s="2"/>
    </row>
    <row r="282" spans="1:11" x14ac:dyDescent="0.25">
      <c r="A282" s="19" t="s">
        <v>20</v>
      </c>
      <c r="B282" s="22" t="s">
        <v>21</v>
      </c>
      <c r="C282" s="22">
        <v>46</v>
      </c>
      <c r="D282" s="22">
        <v>3.1724359999999998</v>
      </c>
      <c r="E282" s="20"/>
      <c r="F282" s="20"/>
      <c r="G282" s="20"/>
      <c r="H282" s="20"/>
      <c r="I282" s="20"/>
      <c r="J282" s="21"/>
      <c r="K282" s="2"/>
    </row>
    <row r="283" spans="1:11" x14ac:dyDescent="0.25">
      <c r="A283" s="19" t="s">
        <v>20</v>
      </c>
      <c r="B283" s="22" t="s">
        <v>21</v>
      </c>
      <c r="C283" s="22">
        <v>47</v>
      </c>
      <c r="D283" s="22">
        <v>3.1911619999999998</v>
      </c>
      <c r="E283" s="20"/>
      <c r="F283" s="20"/>
      <c r="G283" s="20"/>
      <c r="H283" s="20"/>
      <c r="I283" s="20"/>
      <c r="J283" s="21"/>
      <c r="K283" s="2"/>
    </row>
    <row r="284" spans="1:11" x14ac:dyDescent="0.25">
      <c r="A284" s="19" t="s">
        <v>20</v>
      </c>
      <c r="B284" s="22" t="s">
        <v>21</v>
      </c>
      <c r="C284" s="22">
        <v>48</v>
      </c>
      <c r="D284" s="22">
        <v>3.186436</v>
      </c>
      <c r="E284" s="20"/>
      <c r="F284" s="20"/>
      <c r="G284" s="20"/>
      <c r="H284" s="20"/>
      <c r="I284" s="20"/>
      <c r="J284" s="21"/>
      <c r="K284" s="2"/>
    </row>
    <row r="285" spans="1:11" x14ac:dyDescent="0.25">
      <c r="A285" s="19" t="s">
        <v>20</v>
      </c>
      <c r="B285" s="22" t="s">
        <v>21</v>
      </c>
      <c r="C285" s="22">
        <v>49</v>
      </c>
      <c r="D285" s="22">
        <v>3.2040790000000001</v>
      </c>
      <c r="E285" s="20"/>
      <c r="F285" s="20"/>
      <c r="G285" s="20"/>
      <c r="H285" s="20"/>
      <c r="I285" s="20"/>
      <c r="J285" s="21"/>
      <c r="K285" s="2"/>
    </row>
    <row r="286" spans="1:11" x14ac:dyDescent="0.25">
      <c r="A286" s="19" t="s">
        <v>20</v>
      </c>
      <c r="B286" s="22" t="s">
        <v>21</v>
      </c>
      <c r="C286" s="22">
        <v>50</v>
      </c>
      <c r="D286" s="22">
        <v>3.2079650000000002</v>
      </c>
      <c r="E286" s="20"/>
      <c r="F286" s="20"/>
      <c r="G286" s="20"/>
      <c r="H286" s="20"/>
      <c r="I286" s="20"/>
      <c r="J286" s="21"/>
      <c r="K286" s="2"/>
    </row>
    <row r="287" spans="1:11" x14ac:dyDescent="0.25">
      <c r="A287" s="19" t="s">
        <v>20</v>
      </c>
      <c r="B287" s="22" t="s">
        <v>21</v>
      </c>
      <c r="C287" s="22">
        <v>51</v>
      </c>
      <c r="D287" s="22">
        <v>3.2155040000000001</v>
      </c>
      <c r="E287" s="20"/>
      <c r="F287" s="20"/>
      <c r="G287" s="20"/>
      <c r="H287" s="20"/>
      <c r="I287" s="20"/>
      <c r="J287" s="21"/>
      <c r="K287" s="2"/>
    </row>
    <row r="288" spans="1:11" x14ac:dyDescent="0.25">
      <c r="A288" s="19" t="s">
        <v>20</v>
      </c>
      <c r="B288" s="22" t="s">
        <v>21</v>
      </c>
      <c r="C288" s="22">
        <v>52</v>
      </c>
      <c r="D288" s="22">
        <v>3.2171439999999998</v>
      </c>
      <c r="E288" s="20"/>
      <c r="F288" s="20"/>
      <c r="G288" s="20"/>
      <c r="H288" s="20"/>
      <c r="I288" s="20"/>
      <c r="J288" s="21"/>
      <c r="K288" s="2"/>
    </row>
    <row r="289" spans="1:11" x14ac:dyDescent="0.25">
      <c r="A289" s="19" t="s">
        <v>20</v>
      </c>
      <c r="B289" s="20" t="s">
        <v>21</v>
      </c>
      <c r="C289" s="22">
        <v>53</v>
      </c>
      <c r="D289" s="22">
        <v>3.2324929999999998</v>
      </c>
      <c r="E289" s="20"/>
      <c r="F289" s="20"/>
      <c r="G289" s="20"/>
      <c r="H289" s="20"/>
      <c r="I289" s="20"/>
      <c r="J289" s="21"/>
      <c r="K289" s="2"/>
    </row>
    <row r="290" spans="1:11" x14ac:dyDescent="0.25">
      <c r="A290" s="19" t="s">
        <v>20</v>
      </c>
      <c r="B290" s="20" t="s">
        <v>21</v>
      </c>
      <c r="C290" s="22">
        <v>54</v>
      </c>
      <c r="D290" s="22">
        <v>3.2300260000000001</v>
      </c>
      <c r="E290" s="20"/>
      <c r="F290" s="20"/>
      <c r="G290" s="20"/>
      <c r="H290" s="20"/>
      <c r="I290" s="20"/>
      <c r="J290" s="21"/>
      <c r="K290" s="2"/>
    </row>
    <row r="291" spans="1:11" x14ac:dyDescent="0.25">
      <c r="A291" s="19" t="s">
        <v>20</v>
      </c>
      <c r="B291" s="20" t="s">
        <v>21</v>
      </c>
      <c r="C291" s="22">
        <v>55</v>
      </c>
      <c r="D291" s="22">
        <v>3.2450380000000001</v>
      </c>
      <c r="E291" s="20"/>
      <c r="F291" s="20"/>
      <c r="G291" s="20"/>
      <c r="H291" s="20"/>
      <c r="I291" s="20"/>
      <c r="J291" s="21"/>
      <c r="K291" s="2"/>
    </row>
    <row r="292" spans="1:11" x14ac:dyDescent="0.25">
      <c r="A292" s="19" t="s">
        <v>20</v>
      </c>
      <c r="B292" s="22" t="s">
        <v>21</v>
      </c>
      <c r="C292" s="22">
        <v>56</v>
      </c>
      <c r="D292" s="22">
        <v>3.2446839999999999</v>
      </c>
      <c r="E292" s="20"/>
      <c r="F292" s="20"/>
      <c r="G292" s="20"/>
      <c r="H292" s="20"/>
      <c r="I292" s="20"/>
      <c r="J292" s="21"/>
      <c r="K292" s="2"/>
    </row>
    <row r="293" spans="1:11" x14ac:dyDescent="0.25">
      <c r="A293" s="19" t="s">
        <v>20</v>
      </c>
      <c r="B293" s="22" t="s">
        <v>21</v>
      </c>
      <c r="C293" s="22">
        <v>57</v>
      </c>
      <c r="D293" s="22">
        <v>3.2634069999999999</v>
      </c>
      <c r="E293" s="20"/>
      <c r="F293" s="20"/>
      <c r="G293" s="20"/>
      <c r="H293" s="20"/>
      <c r="I293" s="20"/>
      <c r="J293" s="21"/>
      <c r="K293" s="2"/>
    </row>
    <row r="294" spans="1:11" x14ac:dyDescent="0.25">
      <c r="A294" s="19" t="s">
        <v>20</v>
      </c>
      <c r="B294" s="22" t="s">
        <v>21</v>
      </c>
      <c r="C294" s="22">
        <v>58</v>
      </c>
      <c r="D294" s="22">
        <v>3.259636</v>
      </c>
      <c r="E294" s="20"/>
      <c r="F294" s="20"/>
      <c r="G294" s="20"/>
      <c r="H294" s="20"/>
      <c r="I294" s="20"/>
      <c r="J294" s="21"/>
      <c r="K294" s="2"/>
    </row>
    <row r="295" spans="1:11" x14ac:dyDescent="0.25">
      <c r="A295" s="19" t="s">
        <v>20</v>
      </c>
      <c r="B295" s="22" t="s">
        <v>21</v>
      </c>
      <c r="C295" s="22">
        <v>59</v>
      </c>
      <c r="D295" s="22">
        <v>3.2759049999999998</v>
      </c>
      <c r="E295" s="20"/>
      <c r="F295" s="20"/>
      <c r="G295" s="20"/>
      <c r="H295" s="20"/>
      <c r="I295" s="20"/>
      <c r="J295" s="21"/>
      <c r="K295" s="2"/>
    </row>
    <row r="296" spans="1:11" x14ac:dyDescent="0.25">
      <c r="A296" s="19" t="s">
        <v>20</v>
      </c>
      <c r="B296" s="22" t="s">
        <v>21</v>
      </c>
      <c r="C296" s="22">
        <v>60</v>
      </c>
      <c r="D296" s="22">
        <v>3.2764380000000002</v>
      </c>
      <c r="E296" s="20"/>
      <c r="F296" s="20"/>
      <c r="G296" s="20"/>
      <c r="H296" s="20"/>
      <c r="I296" s="20"/>
      <c r="J296" s="21"/>
      <c r="K296" s="2"/>
    </row>
    <row r="297" spans="1:11" x14ac:dyDescent="0.25">
      <c r="A297" s="19" t="s">
        <v>20</v>
      </c>
      <c r="B297" s="22" t="s">
        <v>21</v>
      </c>
      <c r="C297" s="22">
        <v>61</v>
      </c>
      <c r="D297" s="22">
        <v>3.2918270000000001</v>
      </c>
      <c r="E297" s="20"/>
      <c r="F297" s="20"/>
      <c r="G297" s="20"/>
      <c r="H297" s="20"/>
      <c r="I297" s="20"/>
      <c r="J297" s="21"/>
      <c r="K297" s="2"/>
    </row>
    <row r="298" spans="1:11" x14ac:dyDescent="0.25">
      <c r="A298" s="19" t="s">
        <v>20</v>
      </c>
      <c r="B298" s="22" t="s">
        <v>21</v>
      </c>
      <c r="C298" s="22">
        <v>62</v>
      </c>
      <c r="D298" s="22">
        <v>3.2901319999999998</v>
      </c>
      <c r="E298" s="20"/>
      <c r="F298" s="20"/>
      <c r="G298" s="20"/>
      <c r="H298" s="20"/>
      <c r="I298" s="20"/>
      <c r="J298" s="21"/>
      <c r="K298" s="2"/>
    </row>
    <row r="299" spans="1:11" x14ac:dyDescent="0.25">
      <c r="A299" s="19" t="s">
        <v>20</v>
      </c>
      <c r="B299" s="22" t="s">
        <v>21</v>
      </c>
      <c r="C299" s="22">
        <v>63</v>
      </c>
      <c r="D299" s="22">
        <v>3.3084799999999999</v>
      </c>
      <c r="E299" s="20"/>
      <c r="F299" s="20"/>
      <c r="G299" s="20"/>
      <c r="H299" s="20"/>
      <c r="I299" s="20"/>
      <c r="J299" s="21"/>
      <c r="K299" s="2"/>
    </row>
    <row r="300" spans="1:11" x14ac:dyDescent="0.25">
      <c r="A300" s="19" t="s">
        <v>20</v>
      </c>
      <c r="B300" s="22" t="s">
        <v>21</v>
      </c>
      <c r="C300" s="22">
        <v>64</v>
      </c>
      <c r="D300" s="22">
        <v>3.3035929999999998</v>
      </c>
      <c r="E300" s="20"/>
      <c r="F300" s="20"/>
      <c r="G300" s="20"/>
      <c r="H300" s="20"/>
      <c r="I300" s="20"/>
      <c r="J300" s="21"/>
      <c r="K300" s="2"/>
    </row>
    <row r="301" spans="1:11" x14ac:dyDescent="0.25">
      <c r="A301" s="19" t="s">
        <v>20</v>
      </c>
      <c r="B301" s="22" t="s">
        <v>21</v>
      </c>
      <c r="C301" s="22">
        <v>65</v>
      </c>
      <c r="D301" s="22">
        <v>3.3293659999999998</v>
      </c>
      <c r="E301" s="20"/>
      <c r="F301" s="20"/>
      <c r="G301" s="20"/>
      <c r="H301" s="20"/>
      <c r="I301" s="20"/>
      <c r="J301" s="21"/>
      <c r="K301" s="2"/>
    </row>
    <row r="302" spans="1:11" x14ac:dyDescent="0.25">
      <c r="A302" s="19" t="s">
        <v>20</v>
      </c>
      <c r="B302" s="22" t="s">
        <v>21</v>
      </c>
      <c r="C302" s="22">
        <v>66</v>
      </c>
      <c r="D302" s="22">
        <v>3.2318470000000001</v>
      </c>
      <c r="E302" s="20"/>
      <c r="F302" s="20"/>
      <c r="G302" s="20"/>
      <c r="H302" s="20"/>
      <c r="I302" s="20"/>
      <c r="J302" s="21"/>
      <c r="K302" s="2"/>
    </row>
    <row r="303" spans="1:11" x14ac:dyDescent="0.25">
      <c r="A303" s="19" t="s">
        <v>20</v>
      </c>
      <c r="B303" s="22" t="s">
        <v>21</v>
      </c>
      <c r="C303" s="22">
        <v>67</v>
      </c>
      <c r="D303" s="22">
        <v>2.9605869999999999</v>
      </c>
      <c r="E303" s="20"/>
      <c r="F303" s="20"/>
      <c r="G303" s="20"/>
      <c r="H303" s="20"/>
      <c r="I303" s="20"/>
      <c r="J303" s="21"/>
      <c r="K303" s="2"/>
    </row>
    <row r="304" spans="1:11" x14ac:dyDescent="0.25">
      <c r="A304" s="19" t="s">
        <v>20</v>
      </c>
      <c r="B304" s="22" t="s">
        <v>21</v>
      </c>
      <c r="C304" s="22">
        <v>68</v>
      </c>
      <c r="D304" s="22">
        <v>2.9242189999999999</v>
      </c>
      <c r="E304" s="20"/>
      <c r="F304" s="20"/>
      <c r="G304" s="20"/>
      <c r="H304" s="20"/>
      <c r="I304" s="20"/>
      <c r="J304" s="21"/>
      <c r="K304" s="2"/>
    </row>
    <row r="305" spans="1:11" x14ac:dyDescent="0.25">
      <c r="A305" s="19" t="s">
        <v>503</v>
      </c>
      <c r="B305" s="22" t="s">
        <v>24</v>
      </c>
      <c r="C305" s="22"/>
      <c r="D305" s="22"/>
      <c r="E305" s="20"/>
      <c r="F305" s="20"/>
      <c r="G305" s="20"/>
      <c r="H305" s="20"/>
      <c r="I305" s="20"/>
      <c r="J305" s="21"/>
      <c r="K305" s="2"/>
    </row>
    <row r="306" spans="1:11" x14ac:dyDescent="0.25">
      <c r="A306" s="19"/>
      <c r="B306" s="22" t="s">
        <v>5</v>
      </c>
      <c r="C306" s="22">
        <v>183.6806</v>
      </c>
      <c r="D306" s="22"/>
      <c r="E306" s="20"/>
      <c r="F306" s="20"/>
      <c r="G306" s="20"/>
      <c r="H306" s="20"/>
      <c r="I306" s="20"/>
      <c r="J306" s="21"/>
      <c r="K306" s="2"/>
    </row>
    <row r="307" spans="1:11" x14ac:dyDescent="0.25">
      <c r="A307" s="19"/>
      <c r="B307" s="22"/>
      <c r="C307" s="22"/>
      <c r="D307" s="22"/>
      <c r="E307" s="20"/>
      <c r="F307" s="20"/>
      <c r="G307" s="20"/>
      <c r="H307" s="20"/>
      <c r="I307" s="20"/>
      <c r="J307" s="21"/>
      <c r="K307" s="2"/>
    </row>
    <row r="308" spans="1:11" x14ac:dyDescent="0.25">
      <c r="A308" s="19"/>
      <c r="B308" s="22" t="s">
        <v>28</v>
      </c>
      <c r="C308" s="22" t="s">
        <v>29</v>
      </c>
      <c r="D308" s="22" t="s">
        <v>30</v>
      </c>
      <c r="E308" s="20" t="s">
        <v>31</v>
      </c>
      <c r="F308" s="20" t="s">
        <v>32</v>
      </c>
      <c r="G308" s="20" t="s">
        <v>33</v>
      </c>
      <c r="H308" s="20" t="s">
        <v>34</v>
      </c>
      <c r="I308" s="20" t="s">
        <v>35</v>
      </c>
      <c r="J308" s="21" t="s">
        <v>36</v>
      </c>
      <c r="K308" s="2"/>
    </row>
    <row r="309" spans="1:11" x14ac:dyDescent="0.25">
      <c r="A309" s="19"/>
      <c r="B309" s="22"/>
      <c r="C309" s="22"/>
      <c r="D309" s="22"/>
      <c r="E309" s="20"/>
      <c r="F309" s="20"/>
      <c r="G309" s="20"/>
      <c r="H309" s="20"/>
      <c r="I309" s="20"/>
      <c r="J309" s="21"/>
      <c r="K309" s="2"/>
    </row>
    <row r="310" spans="1:11" x14ac:dyDescent="0.25">
      <c r="A310" s="19" t="s">
        <v>0</v>
      </c>
      <c r="B310" s="22" t="s">
        <v>1</v>
      </c>
      <c r="C310" s="22" t="s">
        <v>2</v>
      </c>
      <c r="D310" s="22"/>
      <c r="E310" s="20"/>
      <c r="F310" s="20"/>
      <c r="G310" s="20"/>
      <c r="H310" s="20"/>
      <c r="I310" s="20"/>
      <c r="J310" s="21"/>
      <c r="K310" s="2"/>
    </row>
    <row r="311" spans="1:11" x14ac:dyDescent="0.25">
      <c r="A311" s="19" t="s">
        <v>505</v>
      </c>
      <c r="B311" s="22" t="s">
        <v>4</v>
      </c>
      <c r="C311" s="22"/>
      <c r="D311" s="22"/>
      <c r="E311" s="20"/>
      <c r="F311" s="20"/>
      <c r="G311" s="20"/>
      <c r="H311" s="20"/>
      <c r="I311" s="20"/>
      <c r="J311" s="21"/>
      <c r="K311" s="2"/>
    </row>
    <row r="312" spans="1:11" x14ac:dyDescent="0.25">
      <c r="A312" s="19" t="s">
        <v>364</v>
      </c>
      <c r="B312" s="22">
        <v>878.39480000000003</v>
      </c>
      <c r="C312" s="22"/>
      <c r="D312" s="22"/>
      <c r="E312" s="20"/>
      <c r="F312" s="20"/>
      <c r="G312" s="20"/>
      <c r="H312" s="20"/>
      <c r="I312" s="20"/>
      <c r="J312" s="21"/>
      <c r="K312" s="2"/>
    </row>
    <row r="313" spans="1:11" x14ac:dyDescent="0.25">
      <c r="A313" s="19" t="s">
        <v>364</v>
      </c>
      <c r="B313" s="22">
        <v>2</v>
      </c>
      <c r="C313" s="22">
        <v>683.57550000000003</v>
      </c>
      <c r="D313" s="22"/>
      <c r="E313" s="20"/>
      <c r="F313" s="20"/>
      <c r="G313" s="20"/>
      <c r="H313" s="20"/>
      <c r="I313" s="20"/>
      <c r="J313" s="21"/>
      <c r="K313" s="2"/>
    </row>
    <row r="314" spans="1:11" x14ac:dyDescent="0.25">
      <c r="A314" s="19" t="s">
        <v>364</v>
      </c>
      <c r="B314" s="22">
        <v>3</v>
      </c>
      <c r="C314" s="22">
        <v>451.85669999999999</v>
      </c>
      <c r="D314" s="22"/>
      <c r="E314" s="20"/>
      <c r="F314" s="20"/>
      <c r="G314" s="20"/>
      <c r="H314" s="20"/>
      <c r="I314" s="20"/>
      <c r="J314" s="21"/>
      <c r="K314" s="2"/>
    </row>
    <row r="315" spans="1:11" x14ac:dyDescent="0.25">
      <c r="A315" s="19" t="s">
        <v>364</v>
      </c>
      <c r="B315" s="22">
        <v>4</v>
      </c>
      <c r="C315" s="22">
        <v>309.36840000000001</v>
      </c>
      <c r="D315" s="22"/>
      <c r="E315" s="20"/>
      <c r="F315" s="20"/>
      <c r="G315" s="20"/>
      <c r="H315" s="20"/>
      <c r="I315" s="20"/>
      <c r="J315" s="21"/>
      <c r="K315" s="2"/>
    </row>
    <row r="316" spans="1:11" x14ac:dyDescent="0.25">
      <c r="A316" s="19" t="s">
        <v>364</v>
      </c>
      <c r="B316" s="22">
        <v>5</v>
      </c>
      <c r="C316" s="22">
        <v>270.48520000000002</v>
      </c>
      <c r="D316" s="22"/>
      <c r="E316" s="20"/>
      <c r="F316" s="20"/>
      <c r="G316" s="20"/>
      <c r="H316" s="20"/>
      <c r="I316" s="20"/>
      <c r="J316" s="21"/>
      <c r="K316" s="2"/>
    </row>
    <row r="317" spans="1:11" x14ac:dyDescent="0.25">
      <c r="A317" s="19" t="s">
        <v>364</v>
      </c>
      <c r="B317" s="22">
        <v>6</v>
      </c>
      <c r="C317" s="22">
        <v>235.6354</v>
      </c>
      <c r="D317" s="22"/>
      <c r="E317" s="20"/>
      <c r="F317" s="20"/>
      <c r="G317" s="20"/>
      <c r="H317" s="20"/>
      <c r="I317" s="20"/>
      <c r="J317" s="21"/>
      <c r="K317" s="2"/>
    </row>
    <row r="318" spans="1:11" x14ac:dyDescent="0.25">
      <c r="A318" s="19" t="s">
        <v>364</v>
      </c>
      <c r="B318" s="22">
        <v>7</v>
      </c>
      <c r="C318" s="22">
        <v>223.2234</v>
      </c>
      <c r="D318" s="22"/>
      <c r="E318" s="20"/>
      <c r="F318" s="20"/>
      <c r="G318" s="20"/>
      <c r="H318" s="20"/>
      <c r="I318" s="20"/>
      <c r="J318" s="21"/>
      <c r="K318" s="2"/>
    </row>
    <row r="319" spans="1:11" x14ac:dyDescent="0.25">
      <c r="A319" s="19" t="s">
        <v>364</v>
      </c>
      <c r="B319" s="22">
        <v>8</v>
      </c>
      <c r="C319" s="22">
        <v>194.7559</v>
      </c>
      <c r="D319" s="22"/>
      <c r="E319" s="20"/>
      <c r="F319" s="20"/>
      <c r="G319" s="20"/>
      <c r="H319" s="20"/>
      <c r="I319" s="20"/>
      <c r="J319" s="21"/>
      <c r="K319" s="2"/>
    </row>
    <row r="320" spans="1:11" x14ac:dyDescent="0.25">
      <c r="A320" s="19" t="s">
        <v>364</v>
      </c>
      <c r="B320" s="22">
        <v>9</v>
      </c>
      <c r="C320" s="22">
        <v>188.0847</v>
      </c>
      <c r="D320" s="22"/>
      <c r="E320" s="20"/>
      <c r="F320" s="20"/>
      <c r="G320" s="20"/>
      <c r="H320" s="20"/>
      <c r="I320" s="20"/>
      <c r="J320" s="21"/>
      <c r="K320" s="2"/>
    </row>
    <row r="321" spans="1:11" x14ac:dyDescent="0.25">
      <c r="A321" s="19" t="s">
        <v>364</v>
      </c>
      <c r="B321" s="22">
        <v>10</v>
      </c>
      <c r="C321" s="22">
        <v>162.49019999999999</v>
      </c>
      <c r="D321" s="22"/>
      <c r="E321" s="20"/>
      <c r="F321" s="20"/>
      <c r="G321" s="20"/>
      <c r="H321" s="20"/>
      <c r="I321" s="20"/>
      <c r="J321" s="21"/>
      <c r="K321" s="2"/>
    </row>
    <row r="322" spans="1:11" x14ac:dyDescent="0.25">
      <c r="A322" s="19" t="s">
        <v>364</v>
      </c>
      <c r="B322" s="22">
        <v>11</v>
      </c>
      <c r="C322" s="22">
        <v>157.95859999999999</v>
      </c>
      <c r="D322" s="22"/>
      <c r="E322" s="20"/>
      <c r="F322" s="20"/>
      <c r="G322" s="20"/>
      <c r="H322" s="20"/>
      <c r="I322" s="20"/>
      <c r="J322" s="21"/>
      <c r="K322" s="2"/>
    </row>
    <row r="323" spans="1:11" x14ac:dyDescent="0.25">
      <c r="A323" s="19" t="s">
        <v>364</v>
      </c>
      <c r="B323" s="22">
        <v>12</v>
      </c>
      <c r="C323" s="22">
        <v>134.13570000000001</v>
      </c>
      <c r="D323" s="22"/>
      <c r="E323" s="20"/>
      <c r="F323" s="20"/>
      <c r="G323" s="20"/>
      <c r="H323" s="20"/>
      <c r="I323" s="20"/>
      <c r="J323" s="21"/>
      <c r="K323" s="2"/>
    </row>
    <row r="324" spans="1:11" x14ac:dyDescent="0.25">
      <c r="A324" s="19" t="s">
        <v>364</v>
      </c>
      <c r="B324" s="22">
        <v>13</v>
      </c>
      <c r="C324" s="22">
        <v>131.0872</v>
      </c>
      <c r="D324" s="22"/>
      <c r="E324" s="20"/>
      <c r="F324" s="20"/>
      <c r="G324" s="20"/>
      <c r="H324" s="20"/>
      <c r="I324" s="20"/>
      <c r="J324" s="21"/>
      <c r="K324" s="2"/>
    </row>
    <row r="325" spans="1:11" x14ac:dyDescent="0.25">
      <c r="A325" s="19" t="s">
        <v>364</v>
      </c>
      <c r="B325" s="22">
        <v>14</v>
      </c>
      <c r="C325" s="22">
        <v>109.79089999999999</v>
      </c>
      <c r="D325" s="22"/>
      <c r="E325" s="20"/>
      <c r="F325" s="20"/>
      <c r="G325" s="20"/>
      <c r="H325" s="20"/>
      <c r="I325" s="20"/>
      <c r="J325" s="21"/>
      <c r="K325" s="2"/>
    </row>
    <row r="326" spans="1:11" x14ac:dyDescent="0.25">
      <c r="A326" s="19" t="s">
        <v>364</v>
      </c>
      <c r="B326" s="22">
        <v>15</v>
      </c>
      <c r="C326" s="22">
        <v>106.83450000000001</v>
      </c>
      <c r="D326" s="22"/>
      <c r="E326" s="20"/>
      <c r="F326" s="20"/>
      <c r="G326" s="20"/>
      <c r="H326" s="20"/>
      <c r="I326" s="20"/>
      <c r="J326" s="21"/>
      <c r="K326" s="2"/>
    </row>
    <row r="327" spans="1:11" x14ac:dyDescent="0.25">
      <c r="A327" s="19" t="s">
        <v>364</v>
      </c>
      <c r="B327" s="22">
        <v>16</v>
      </c>
      <c r="C327" s="22">
        <v>88.628320000000002</v>
      </c>
      <c r="D327" s="22"/>
      <c r="E327" s="20"/>
      <c r="F327" s="20"/>
      <c r="G327" s="20"/>
      <c r="H327" s="20"/>
      <c r="I327" s="20"/>
      <c r="J327" s="21"/>
      <c r="K327" s="2"/>
    </row>
    <row r="328" spans="1:11" x14ac:dyDescent="0.25">
      <c r="A328" s="19" t="s">
        <v>364</v>
      </c>
      <c r="B328" s="22">
        <v>17</v>
      </c>
      <c r="C328" s="22">
        <v>86.51052</v>
      </c>
      <c r="D328" s="22"/>
      <c r="E328" s="20"/>
      <c r="F328" s="20"/>
      <c r="G328" s="20"/>
      <c r="H328" s="20"/>
      <c r="I328" s="20"/>
      <c r="J328" s="21"/>
      <c r="K328" s="2"/>
    </row>
    <row r="329" spans="1:11" x14ac:dyDescent="0.25">
      <c r="A329" s="19" t="s">
        <v>364</v>
      </c>
      <c r="B329" s="22">
        <v>18</v>
      </c>
      <c r="C329" s="22">
        <v>71.246030000000005</v>
      </c>
      <c r="D329" s="22"/>
      <c r="E329" s="20"/>
      <c r="F329" s="20"/>
      <c r="G329" s="20"/>
      <c r="H329" s="20"/>
      <c r="I329" s="20"/>
      <c r="J329" s="21"/>
      <c r="K329" s="2"/>
    </row>
    <row r="330" spans="1:11" x14ac:dyDescent="0.25">
      <c r="A330" s="19" t="s">
        <v>364</v>
      </c>
      <c r="B330" s="22">
        <v>19</v>
      </c>
      <c r="C330" s="22">
        <v>69.162670000000006</v>
      </c>
      <c r="D330" s="22"/>
      <c r="E330" s="20"/>
      <c r="F330" s="20"/>
      <c r="G330" s="20"/>
      <c r="H330" s="20"/>
      <c r="I330" s="20"/>
      <c r="J330" s="21"/>
      <c r="K330" s="2"/>
    </row>
    <row r="331" spans="1:11" x14ac:dyDescent="0.25">
      <c r="A331" s="19" t="s">
        <v>364</v>
      </c>
      <c r="B331" s="22">
        <v>20</v>
      </c>
      <c r="C331" s="22">
        <v>56.893149999999999</v>
      </c>
      <c r="D331" s="22"/>
      <c r="E331" s="20"/>
      <c r="F331" s="20"/>
      <c r="G331" s="20"/>
      <c r="H331" s="20"/>
      <c r="I331" s="20"/>
      <c r="J331" s="21"/>
      <c r="K331" s="2"/>
    </row>
    <row r="332" spans="1:11" x14ac:dyDescent="0.25">
      <c r="A332" s="19" t="s">
        <v>364</v>
      </c>
      <c r="B332" s="22">
        <v>21</v>
      </c>
      <c r="C332" s="22">
        <v>54.915680000000002</v>
      </c>
      <c r="D332" s="22"/>
      <c r="E332" s="20"/>
      <c r="F332" s="20"/>
      <c r="G332" s="20"/>
      <c r="H332" s="20"/>
      <c r="I332" s="20"/>
      <c r="J332" s="21"/>
      <c r="K332" s="2"/>
    </row>
    <row r="333" spans="1:11" x14ac:dyDescent="0.25">
      <c r="A333" s="19" t="s">
        <v>364</v>
      </c>
      <c r="B333" s="22">
        <v>22</v>
      </c>
      <c r="C333" s="22">
        <v>45.201819999999998</v>
      </c>
      <c r="D333" s="22"/>
      <c r="E333" s="20"/>
      <c r="F333" s="20"/>
      <c r="G333" s="20"/>
      <c r="H333" s="20"/>
      <c r="I333" s="20"/>
      <c r="J333" s="21"/>
      <c r="K333" s="2"/>
    </row>
    <row r="334" spans="1:11" x14ac:dyDescent="0.25">
      <c r="A334" s="19" t="s">
        <v>364</v>
      </c>
      <c r="B334" s="22">
        <v>23</v>
      </c>
      <c r="C334" s="22">
        <v>43.320160000000001</v>
      </c>
      <c r="D334" s="22"/>
      <c r="E334" s="20"/>
      <c r="F334" s="20"/>
      <c r="G334" s="20"/>
      <c r="H334" s="20"/>
      <c r="I334" s="20"/>
      <c r="J334" s="21"/>
      <c r="K334" s="2"/>
    </row>
    <row r="335" spans="1:11" x14ac:dyDescent="0.25">
      <c r="A335" s="19" t="s">
        <v>364</v>
      </c>
      <c r="B335" s="22">
        <v>24</v>
      </c>
      <c r="C335" s="22">
        <v>35.783790000000003</v>
      </c>
      <c r="D335" s="22"/>
      <c r="E335" s="20"/>
      <c r="F335" s="20"/>
      <c r="G335" s="20"/>
      <c r="H335" s="20"/>
      <c r="I335" s="20"/>
      <c r="J335" s="21"/>
      <c r="K335" s="2"/>
    </row>
    <row r="336" spans="1:11" x14ac:dyDescent="0.25">
      <c r="A336" s="19" t="s">
        <v>364</v>
      </c>
      <c r="B336" s="22">
        <v>25</v>
      </c>
      <c r="C336" s="22">
        <v>34.142569999999999</v>
      </c>
      <c r="D336" s="22"/>
      <c r="E336" s="20"/>
      <c r="F336" s="20"/>
      <c r="G336" s="20"/>
      <c r="H336" s="20"/>
      <c r="I336" s="20"/>
      <c r="J336" s="21"/>
      <c r="K336" s="2"/>
    </row>
    <row r="337" spans="1:11" x14ac:dyDescent="0.25">
      <c r="A337" s="19" t="s">
        <v>364</v>
      </c>
      <c r="B337" s="22">
        <v>26</v>
      </c>
      <c r="C337" s="22">
        <v>28.22606</v>
      </c>
      <c r="D337" s="22"/>
      <c r="E337" s="20"/>
      <c r="F337" s="20"/>
      <c r="G337" s="20"/>
      <c r="H337" s="20"/>
      <c r="I337" s="20"/>
      <c r="J337" s="21"/>
      <c r="K337" s="2"/>
    </row>
    <row r="338" spans="1:11" x14ac:dyDescent="0.25">
      <c r="A338" s="19" t="s">
        <v>364</v>
      </c>
      <c r="B338" s="22">
        <v>27</v>
      </c>
      <c r="C338" s="22">
        <v>26.924410000000002</v>
      </c>
      <c r="D338" s="22"/>
      <c r="E338" s="20"/>
      <c r="F338" s="20"/>
      <c r="G338" s="20"/>
      <c r="H338" s="20"/>
      <c r="I338" s="20"/>
      <c r="J338" s="21"/>
      <c r="K338" s="2"/>
    </row>
    <row r="339" spans="1:11" x14ac:dyDescent="0.25">
      <c r="A339" s="19" t="s">
        <v>364</v>
      </c>
      <c r="B339" s="20">
        <v>28</v>
      </c>
      <c r="C339" s="22">
        <v>22.260590000000001</v>
      </c>
      <c r="D339" s="22"/>
      <c r="E339" s="20"/>
      <c r="F339" s="20"/>
      <c r="G339" s="20"/>
      <c r="H339" s="20"/>
      <c r="I339" s="20"/>
      <c r="J339" s="21"/>
      <c r="K339" s="2"/>
    </row>
    <row r="340" spans="1:11" x14ac:dyDescent="0.25">
      <c r="A340" s="19" t="s">
        <v>364</v>
      </c>
      <c r="B340" s="20">
        <v>29</v>
      </c>
      <c r="C340" s="22">
        <v>21.09084</v>
      </c>
      <c r="D340" s="22"/>
      <c r="E340" s="20"/>
      <c r="F340" s="20"/>
      <c r="G340" s="20"/>
      <c r="H340" s="20"/>
      <c r="I340" s="20"/>
      <c r="J340" s="21"/>
      <c r="K340" s="2"/>
    </row>
    <row r="341" spans="1:11" x14ac:dyDescent="0.25">
      <c r="A341" s="19" t="s">
        <v>364</v>
      </c>
      <c r="B341" s="20">
        <v>30</v>
      </c>
      <c r="C341" s="22">
        <v>17.526900000000001</v>
      </c>
      <c r="D341" s="22"/>
      <c r="E341" s="20"/>
      <c r="F341" s="20"/>
      <c r="G341" s="20"/>
      <c r="H341" s="20"/>
      <c r="I341" s="20"/>
      <c r="J341" s="21"/>
      <c r="K341" s="2"/>
    </row>
    <row r="342" spans="1:11" x14ac:dyDescent="0.25">
      <c r="A342" s="19" t="s">
        <v>364</v>
      </c>
      <c r="B342" s="22">
        <v>31</v>
      </c>
      <c r="C342" s="22">
        <v>16.521850000000001</v>
      </c>
      <c r="D342" s="22"/>
      <c r="E342" s="20"/>
      <c r="F342" s="20"/>
      <c r="G342" s="20"/>
      <c r="H342" s="20"/>
      <c r="I342" s="20"/>
      <c r="J342" s="21"/>
      <c r="K342" s="2"/>
    </row>
    <row r="343" spans="1:11" x14ac:dyDescent="0.25">
      <c r="A343" s="19" t="s">
        <v>364</v>
      </c>
      <c r="B343" s="22">
        <v>32</v>
      </c>
      <c r="C343" s="22">
        <v>13.725250000000001</v>
      </c>
      <c r="D343" s="22"/>
      <c r="E343" s="20"/>
      <c r="F343" s="20"/>
      <c r="G343" s="20"/>
      <c r="H343" s="20"/>
      <c r="I343" s="20"/>
      <c r="J343" s="21"/>
      <c r="K343" s="2"/>
    </row>
    <row r="344" spans="1:11" x14ac:dyDescent="0.25">
      <c r="A344" s="19" t="s">
        <v>364</v>
      </c>
      <c r="B344" s="22">
        <v>33</v>
      </c>
      <c r="C344" s="22">
        <v>12.90338</v>
      </c>
      <c r="D344" s="22"/>
      <c r="E344" s="20"/>
      <c r="F344" s="20"/>
      <c r="G344" s="20"/>
      <c r="H344" s="20"/>
      <c r="I344" s="20"/>
      <c r="J344" s="21"/>
      <c r="K344" s="2"/>
    </row>
    <row r="345" spans="1:11" x14ac:dyDescent="0.25">
      <c r="A345" s="19" t="s">
        <v>364</v>
      </c>
      <c r="B345" s="22">
        <v>34</v>
      </c>
      <c r="C345" s="22">
        <v>10.76984</v>
      </c>
      <c r="D345" s="22"/>
      <c r="E345" s="20"/>
      <c r="F345" s="20"/>
      <c r="G345" s="20"/>
      <c r="H345" s="20"/>
      <c r="I345" s="20"/>
      <c r="J345" s="21"/>
      <c r="K345" s="2"/>
    </row>
    <row r="346" spans="1:11" x14ac:dyDescent="0.25">
      <c r="A346" s="19" t="s">
        <v>364</v>
      </c>
      <c r="B346" s="22">
        <v>35</v>
      </c>
      <c r="C346" s="22">
        <v>10.07898</v>
      </c>
      <c r="D346" s="22"/>
      <c r="E346" s="20"/>
      <c r="F346" s="20"/>
      <c r="G346" s="20"/>
      <c r="H346" s="20"/>
      <c r="I346" s="20"/>
      <c r="J346" s="21"/>
      <c r="K346" s="2"/>
    </row>
    <row r="347" spans="1:11" x14ac:dyDescent="0.25">
      <c r="A347" s="19" t="s">
        <v>364</v>
      </c>
      <c r="B347" s="22">
        <v>36</v>
      </c>
      <c r="C347" s="22">
        <v>8.4577349999999996</v>
      </c>
      <c r="D347" s="22"/>
      <c r="E347" s="20"/>
      <c r="F347" s="20"/>
      <c r="G347" s="20"/>
      <c r="H347" s="20"/>
      <c r="I347" s="20"/>
      <c r="J347" s="21"/>
      <c r="K347" s="2"/>
    </row>
    <row r="348" spans="1:11" x14ac:dyDescent="0.25">
      <c r="A348" s="19" t="s">
        <v>364</v>
      </c>
      <c r="B348" s="22">
        <v>37</v>
      </c>
      <c r="C348" s="22">
        <v>7.8549280000000001</v>
      </c>
      <c r="D348" s="22"/>
      <c r="E348" s="20"/>
      <c r="F348" s="20"/>
      <c r="G348" s="20"/>
      <c r="H348" s="20"/>
      <c r="I348" s="20"/>
      <c r="J348" s="21"/>
      <c r="K348" s="2"/>
    </row>
    <row r="349" spans="1:11" x14ac:dyDescent="0.25">
      <c r="A349" s="19" t="s">
        <v>364</v>
      </c>
      <c r="B349" s="22">
        <v>38</v>
      </c>
      <c r="C349" s="22">
        <v>6.6133490000000004</v>
      </c>
      <c r="D349" s="22"/>
      <c r="E349" s="20"/>
      <c r="F349" s="20"/>
      <c r="G349" s="20"/>
      <c r="H349" s="20"/>
      <c r="I349" s="20"/>
      <c r="J349" s="21"/>
      <c r="K349" s="2"/>
    </row>
    <row r="350" spans="1:11" x14ac:dyDescent="0.25">
      <c r="A350" s="19" t="s">
        <v>364</v>
      </c>
      <c r="B350" s="22">
        <v>39</v>
      </c>
      <c r="C350" s="22">
        <v>6.1318210000000004</v>
      </c>
      <c r="D350" s="22"/>
      <c r="E350" s="20"/>
      <c r="F350" s="20"/>
      <c r="G350" s="20"/>
      <c r="H350" s="20"/>
      <c r="I350" s="20"/>
      <c r="J350" s="21"/>
      <c r="K350" s="2"/>
    </row>
    <row r="351" spans="1:11" x14ac:dyDescent="0.25">
      <c r="A351" s="19" t="s">
        <v>364</v>
      </c>
      <c r="B351" s="22">
        <v>40</v>
      </c>
      <c r="C351" s="22">
        <v>5.1810239999999999</v>
      </c>
      <c r="D351" s="22"/>
      <c r="E351" s="20"/>
      <c r="F351" s="20"/>
      <c r="G351" s="20"/>
      <c r="H351" s="20"/>
      <c r="I351" s="20"/>
      <c r="J351" s="21"/>
      <c r="K351" s="2"/>
    </row>
    <row r="352" spans="1:11" x14ac:dyDescent="0.25">
      <c r="A352" s="19" t="s">
        <v>364</v>
      </c>
      <c r="B352" s="22">
        <v>41</v>
      </c>
      <c r="C352" s="22">
        <v>4.7864110000000002</v>
      </c>
      <c r="D352" s="22"/>
      <c r="E352" s="20"/>
      <c r="F352" s="20"/>
      <c r="G352" s="20"/>
      <c r="H352" s="20"/>
      <c r="I352" s="20"/>
      <c r="J352" s="21"/>
      <c r="K352" s="2"/>
    </row>
    <row r="353" spans="1:11" x14ac:dyDescent="0.25">
      <c r="A353" s="19" t="s">
        <v>364</v>
      </c>
      <c r="B353" s="22">
        <v>42</v>
      </c>
      <c r="C353" s="22">
        <v>4.0548909999999996</v>
      </c>
      <c r="D353" s="22"/>
      <c r="E353" s="20"/>
      <c r="F353" s="20"/>
      <c r="G353" s="20"/>
      <c r="H353" s="20"/>
      <c r="I353" s="20"/>
      <c r="J353" s="21"/>
      <c r="K353" s="2"/>
    </row>
    <row r="354" spans="1:11" x14ac:dyDescent="0.25">
      <c r="A354" s="19" t="s">
        <v>364</v>
      </c>
      <c r="B354" s="22">
        <v>43</v>
      </c>
      <c r="C354" s="22">
        <v>3.7402440000000001</v>
      </c>
      <c r="D354" s="22"/>
      <c r="E354" s="20"/>
      <c r="F354" s="20"/>
      <c r="G354" s="20"/>
      <c r="H354" s="20"/>
      <c r="I354" s="20"/>
      <c r="J354" s="21"/>
      <c r="K354" s="2"/>
    </row>
    <row r="355" spans="1:11" x14ac:dyDescent="0.25">
      <c r="A355" s="19" t="s">
        <v>364</v>
      </c>
      <c r="B355" s="22">
        <v>44</v>
      </c>
      <c r="C355" s="22">
        <v>3.172666</v>
      </c>
      <c r="D355" s="22"/>
      <c r="E355" s="20"/>
      <c r="F355" s="20"/>
      <c r="G355" s="20"/>
      <c r="H355" s="20"/>
      <c r="I355" s="20"/>
      <c r="J355" s="21"/>
      <c r="K355" s="2"/>
    </row>
    <row r="356" spans="1:11" x14ac:dyDescent="0.25">
      <c r="A356" s="19" t="s">
        <v>364</v>
      </c>
      <c r="B356" s="22">
        <v>45</v>
      </c>
      <c r="C356" s="22">
        <v>2.923762</v>
      </c>
      <c r="D356" s="22"/>
      <c r="E356" s="20"/>
      <c r="F356" s="20"/>
      <c r="G356" s="20"/>
      <c r="H356" s="20"/>
      <c r="I356" s="20"/>
      <c r="J356" s="21"/>
      <c r="K356" s="2"/>
    </row>
    <row r="357" spans="1:11" x14ac:dyDescent="0.25">
      <c r="A357" s="19" t="s">
        <v>364</v>
      </c>
      <c r="B357" s="22">
        <v>46</v>
      </c>
      <c r="C357" s="22">
        <v>2.4875310000000002</v>
      </c>
      <c r="D357" s="22"/>
      <c r="E357" s="20"/>
      <c r="F357" s="20"/>
      <c r="G357" s="20"/>
      <c r="H357" s="20"/>
      <c r="I357" s="20"/>
      <c r="J357" s="21"/>
      <c r="K357" s="2"/>
    </row>
    <row r="358" spans="1:11" x14ac:dyDescent="0.25">
      <c r="A358" s="19" t="s">
        <v>364</v>
      </c>
      <c r="B358" s="22">
        <v>47</v>
      </c>
      <c r="C358" s="22">
        <v>2.2799179999999999</v>
      </c>
      <c r="D358" s="22"/>
      <c r="E358" s="20"/>
      <c r="F358" s="20"/>
      <c r="G358" s="20"/>
      <c r="H358" s="20"/>
      <c r="I358" s="20"/>
      <c r="J358" s="21"/>
      <c r="K358" s="2"/>
    </row>
    <row r="359" spans="1:11" x14ac:dyDescent="0.25">
      <c r="A359" s="19" t="s">
        <v>364</v>
      </c>
      <c r="B359" s="22">
        <v>48</v>
      </c>
      <c r="C359" s="22">
        <v>1.9549780000000001</v>
      </c>
      <c r="D359" s="22"/>
      <c r="E359" s="20"/>
      <c r="F359" s="20"/>
      <c r="G359" s="20"/>
      <c r="H359" s="20"/>
      <c r="I359" s="20"/>
      <c r="J359" s="21"/>
      <c r="K359" s="2"/>
    </row>
    <row r="360" spans="1:11" x14ac:dyDescent="0.25">
      <c r="A360" s="19" t="s">
        <v>364</v>
      </c>
      <c r="B360" s="22">
        <v>49</v>
      </c>
      <c r="C360" s="22">
        <v>1.7842450000000001</v>
      </c>
      <c r="D360" s="22"/>
      <c r="E360" s="20"/>
      <c r="F360" s="20"/>
      <c r="G360" s="20"/>
      <c r="H360" s="20"/>
      <c r="I360" s="20"/>
      <c r="J360" s="21"/>
      <c r="K360" s="2"/>
    </row>
    <row r="361" spans="1:11" x14ac:dyDescent="0.25">
      <c r="A361" s="19" t="s">
        <v>364</v>
      </c>
      <c r="B361" s="22">
        <v>50</v>
      </c>
      <c r="C361" s="22">
        <v>1.531458</v>
      </c>
      <c r="D361" s="22"/>
      <c r="E361" s="20"/>
      <c r="F361" s="20"/>
      <c r="G361" s="20"/>
      <c r="H361" s="20"/>
      <c r="I361" s="20"/>
      <c r="J361" s="21"/>
      <c r="K361" s="2"/>
    </row>
    <row r="362" spans="1:11" x14ac:dyDescent="0.25">
      <c r="A362" s="19" t="s">
        <v>364</v>
      </c>
      <c r="B362" s="22">
        <v>51</v>
      </c>
      <c r="C362" s="22">
        <v>1.3970050000000001</v>
      </c>
      <c r="D362" s="22"/>
      <c r="E362" s="20"/>
      <c r="F362" s="20"/>
      <c r="G362" s="20"/>
      <c r="H362" s="20"/>
      <c r="I362" s="20"/>
      <c r="J362" s="21"/>
      <c r="K362" s="2"/>
    </row>
    <row r="363" spans="1:11" x14ac:dyDescent="0.25">
      <c r="A363" s="19" t="s">
        <v>364</v>
      </c>
      <c r="B363" s="22">
        <v>52</v>
      </c>
      <c r="C363" s="22">
        <v>1.202472</v>
      </c>
      <c r="D363" s="22"/>
      <c r="E363" s="20"/>
      <c r="F363" s="20"/>
      <c r="G363" s="20"/>
      <c r="H363" s="20"/>
      <c r="I363" s="20"/>
      <c r="J363" s="21"/>
      <c r="K363" s="2"/>
    </row>
    <row r="364" spans="1:11" x14ac:dyDescent="0.25">
      <c r="A364" s="19" t="s">
        <v>364</v>
      </c>
      <c r="B364" s="22">
        <v>53</v>
      </c>
      <c r="C364" s="22">
        <v>1.0947849999999999</v>
      </c>
      <c r="D364" s="22"/>
      <c r="E364" s="20"/>
      <c r="F364" s="20"/>
      <c r="G364" s="20"/>
      <c r="H364" s="20"/>
      <c r="I364" s="20"/>
      <c r="J364" s="21"/>
      <c r="K364" s="2"/>
    </row>
    <row r="365" spans="1:11" x14ac:dyDescent="0.25">
      <c r="A365" s="19" t="s">
        <v>364</v>
      </c>
      <c r="B365" s="22">
        <v>54</v>
      </c>
      <c r="C365" s="22">
        <v>0.94671640000000001</v>
      </c>
      <c r="D365" s="22"/>
      <c r="E365" s="20"/>
      <c r="F365" s="20"/>
      <c r="G365" s="20"/>
      <c r="H365" s="20"/>
      <c r="I365" s="20"/>
      <c r="J365" s="21"/>
      <c r="K365" s="2"/>
    </row>
    <row r="366" spans="1:11" x14ac:dyDescent="0.25">
      <c r="A366" s="19" t="s">
        <v>364</v>
      </c>
      <c r="B366" s="22">
        <v>55</v>
      </c>
      <c r="C366" s="22">
        <v>0.85960130000000001</v>
      </c>
      <c r="D366" s="22"/>
      <c r="E366" s="20"/>
      <c r="F366" s="20"/>
      <c r="G366" s="20"/>
      <c r="H366" s="20"/>
      <c r="I366" s="20"/>
      <c r="J366" s="21"/>
      <c r="K366" s="2"/>
    </row>
    <row r="367" spans="1:11" x14ac:dyDescent="0.25">
      <c r="A367" s="19" t="s">
        <v>364</v>
      </c>
      <c r="B367" s="22">
        <v>56</v>
      </c>
      <c r="C367" s="22">
        <v>0.74633320000000003</v>
      </c>
      <c r="D367" s="22"/>
      <c r="E367" s="20"/>
      <c r="F367" s="20"/>
      <c r="G367" s="20"/>
      <c r="H367" s="20"/>
      <c r="I367" s="20"/>
      <c r="J367" s="21"/>
      <c r="K367" s="2"/>
    </row>
    <row r="368" spans="1:11" x14ac:dyDescent="0.25">
      <c r="A368" s="19" t="s">
        <v>364</v>
      </c>
      <c r="B368" s="22">
        <v>57</v>
      </c>
      <c r="C368" s="22">
        <v>0.67506010000000005</v>
      </c>
      <c r="D368" s="22"/>
      <c r="E368" s="20"/>
      <c r="F368" s="20"/>
      <c r="G368" s="20"/>
      <c r="H368" s="20"/>
      <c r="I368" s="20"/>
      <c r="J368" s="21"/>
      <c r="K368" s="2"/>
    </row>
    <row r="369" spans="1:11" x14ac:dyDescent="0.25">
      <c r="A369" s="19" t="s">
        <v>364</v>
      </c>
      <c r="B369" s="22">
        <v>58</v>
      </c>
      <c r="C369" s="22">
        <v>0.58800390000000002</v>
      </c>
      <c r="D369" s="22"/>
      <c r="E369" s="20"/>
      <c r="F369" s="20"/>
      <c r="G369" s="20"/>
      <c r="H369" s="20"/>
      <c r="I369" s="20"/>
      <c r="J369" s="21"/>
      <c r="K369" s="2"/>
    </row>
    <row r="370" spans="1:11" x14ac:dyDescent="0.25">
      <c r="A370" s="19" t="s">
        <v>364</v>
      </c>
      <c r="B370" s="22">
        <v>59</v>
      </c>
      <c r="C370" s="22">
        <v>0.52946280000000001</v>
      </c>
      <c r="D370" s="22"/>
      <c r="E370" s="20"/>
      <c r="F370" s="20"/>
      <c r="G370" s="20"/>
      <c r="H370" s="20"/>
      <c r="I370" s="20"/>
      <c r="J370" s="21"/>
      <c r="K370" s="2"/>
    </row>
    <row r="371" spans="1:11" x14ac:dyDescent="0.25">
      <c r="A371" s="19" t="s">
        <v>364</v>
      </c>
      <c r="B371" s="22">
        <v>60</v>
      </c>
      <c r="C371" s="22">
        <v>0.46506720000000001</v>
      </c>
      <c r="D371" s="22"/>
      <c r="E371" s="20"/>
      <c r="F371" s="20"/>
      <c r="G371" s="20"/>
      <c r="H371" s="20"/>
      <c r="I371" s="20"/>
      <c r="J371" s="21"/>
      <c r="K371" s="2"/>
    </row>
    <row r="372" spans="1:11" x14ac:dyDescent="0.25">
      <c r="A372" s="19" t="s">
        <v>364</v>
      </c>
      <c r="B372" s="22">
        <v>61</v>
      </c>
      <c r="C372" s="22">
        <v>0.4173306</v>
      </c>
      <c r="D372" s="22"/>
      <c r="E372" s="20"/>
      <c r="F372" s="20"/>
      <c r="G372" s="20"/>
      <c r="H372" s="20"/>
      <c r="I372" s="20"/>
      <c r="J372" s="21"/>
      <c r="K372" s="2"/>
    </row>
    <row r="373" spans="1:11" x14ac:dyDescent="0.25">
      <c r="A373" s="19" t="s">
        <v>364</v>
      </c>
      <c r="B373" s="22">
        <v>62</v>
      </c>
      <c r="C373" s="22">
        <v>0.36635640000000003</v>
      </c>
      <c r="D373" s="22"/>
      <c r="E373" s="20"/>
      <c r="F373" s="20"/>
      <c r="G373" s="20"/>
      <c r="H373" s="20"/>
      <c r="I373" s="20"/>
      <c r="J373" s="21"/>
      <c r="K373" s="2"/>
    </row>
    <row r="374" spans="1:11" x14ac:dyDescent="0.25">
      <c r="A374" s="19" t="s">
        <v>364</v>
      </c>
      <c r="B374" s="22">
        <v>63</v>
      </c>
      <c r="C374" s="22">
        <v>0.33224629999999999</v>
      </c>
      <c r="D374" s="22"/>
      <c r="E374" s="20"/>
      <c r="F374" s="20"/>
      <c r="G374" s="20"/>
      <c r="H374" s="20"/>
      <c r="I374" s="20"/>
      <c r="J374" s="21"/>
      <c r="K374" s="2"/>
    </row>
    <row r="375" spans="1:11" x14ac:dyDescent="0.25">
      <c r="A375" s="19" t="s">
        <v>364</v>
      </c>
      <c r="B375" s="22">
        <v>64</v>
      </c>
      <c r="C375" s="22">
        <v>0.26649440000000002</v>
      </c>
      <c r="D375" s="22"/>
      <c r="E375" s="20"/>
      <c r="F375" s="20"/>
      <c r="G375" s="20"/>
      <c r="H375" s="20"/>
      <c r="I375" s="20"/>
      <c r="J375" s="21"/>
      <c r="K375" s="2"/>
    </row>
    <row r="376" spans="1:11" x14ac:dyDescent="0.25">
      <c r="A376" s="19" t="s">
        <v>364</v>
      </c>
      <c r="B376" s="22">
        <v>65</v>
      </c>
      <c r="C376" s="22">
        <v>0.1149833</v>
      </c>
      <c r="D376" s="22"/>
      <c r="E376" s="20"/>
      <c r="F376" s="20"/>
      <c r="G376" s="20"/>
      <c r="H376" s="20"/>
      <c r="I376" s="20"/>
      <c r="J376" s="21"/>
      <c r="K376" s="2"/>
    </row>
    <row r="377" spans="1:11" x14ac:dyDescent="0.25">
      <c r="A377" s="19" t="s">
        <v>505</v>
      </c>
      <c r="B377" s="22" t="s">
        <v>4</v>
      </c>
      <c r="C377" s="22"/>
      <c r="D377" s="22"/>
      <c r="E377" s="20"/>
      <c r="F377" s="20"/>
      <c r="G377" s="20"/>
      <c r="H377" s="20"/>
      <c r="I377" s="20"/>
      <c r="J377" s="21"/>
      <c r="K377" s="2"/>
    </row>
    <row r="378" spans="1:11" x14ac:dyDescent="0.25">
      <c r="A378" s="19"/>
      <c r="B378" s="22" t="s">
        <v>5</v>
      </c>
      <c r="C378" s="22">
        <v>72.465209999999999</v>
      </c>
      <c r="D378" s="22"/>
      <c r="E378" s="20"/>
      <c r="F378" s="20"/>
      <c r="G378" s="20"/>
      <c r="H378" s="20"/>
      <c r="I378" s="20"/>
      <c r="J378" s="21"/>
      <c r="K378" s="2"/>
    </row>
    <row r="379" spans="1:11" x14ac:dyDescent="0.25">
      <c r="A379" s="19"/>
      <c r="B379" s="22"/>
      <c r="C379" s="22"/>
      <c r="D379" s="22"/>
      <c r="E379" s="20"/>
      <c r="F379" s="20"/>
      <c r="G379" s="20"/>
      <c r="H379" s="20"/>
      <c r="I379" s="20"/>
      <c r="J379" s="21"/>
      <c r="K379" s="2"/>
    </row>
    <row r="380" spans="1:11" x14ac:dyDescent="0.25">
      <c r="A380" s="19"/>
      <c r="B380" s="22" t="s">
        <v>28</v>
      </c>
      <c r="C380" s="22" t="s">
        <v>29</v>
      </c>
      <c r="D380" s="22" t="s">
        <v>30</v>
      </c>
      <c r="E380" s="20" t="s">
        <v>48</v>
      </c>
      <c r="F380" s="20" t="s">
        <v>31</v>
      </c>
      <c r="G380" s="20" t="s">
        <v>32</v>
      </c>
      <c r="H380" s="20" t="s">
        <v>33</v>
      </c>
      <c r="I380" s="20" t="s">
        <v>34</v>
      </c>
      <c r="J380" s="21" t="s">
        <v>35</v>
      </c>
      <c r="K380" s="2" t="s">
        <v>36</v>
      </c>
    </row>
    <row r="381" spans="1:11" x14ac:dyDescent="0.25">
      <c r="A381" s="19"/>
      <c r="B381" s="22"/>
      <c r="C381" s="22"/>
      <c r="D381" s="22"/>
      <c r="E381" s="20"/>
      <c r="F381" s="20"/>
      <c r="G381" s="20"/>
      <c r="H381" s="20"/>
      <c r="I381" s="20"/>
      <c r="J381" s="21"/>
      <c r="K381" s="2"/>
    </row>
    <row r="382" spans="1:11" x14ac:dyDescent="0.25">
      <c r="A382" s="19" t="s">
        <v>0</v>
      </c>
      <c r="B382" s="22" t="s">
        <v>1</v>
      </c>
      <c r="C382" s="22" t="s">
        <v>2</v>
      </c>
      <c r="D382" s="22"/>
      <c r="E382" s="20"/>
      <c r="F382" s="20"/>
      <c r="G382" s="20"/>
      <c r="H382" s="20"/>
      <c r="I382" s="20"/>
      <c r="J382" s="21"/>
      <c r="K382" s="2"/>
    </row>
    <row r="383" spans="1:11" x14ac:dyDescent="0.25">
      <c r="A383" s="19" t="s">
        <v>505</v>
      </c>
      <c r="B383" s="22" t="s">
        <v>4</v>
      </c>
      <c r="C383" s="22"/>
      <c r="D383" s="22"/>
      <c r="E383" s="20"/>
      <c r="F383" s="20"/>
      <c r="G383" s="20"/>
      <c r="H383" s="20"/>
      <c r="I383" s="20"/>
      <c r="J383" s="21"/>
      <c r="K383" s="2"/>
    </row>
    <row r="384" spans="1:11" x14ac:dyDescent="0.25">
      <c r="A384" s="19" t="s">
        <v>364</v>
      </c>
      <c r="B384" s="22">
        <v>26313.22</v>
      </c>
      <c r="C384" s="22"/>
      <c r="D384" s="22"/>
      <c r="E384" s="20"/>
      <c r="F384" s="20"/>
      <c r="G384" s="20"/>
      <c r="H384" s="20"/>
      <c r="I384" s="20"/>
      <c r="J384" s="21"/>
      <c r="K384" s="2"/>
    </row>
    <row r="385" spans="1:11" x14ac:dyDescent="0.25">
      <c r="A385" s="19" t="s">
        <v>364</v>
      </c>
      <c r="B385" s="22">
        <v>2</v>
      </c>
      <c r="C385" s="22">
        <v>31490.639999999999</v>
      </c>
      <c r="D385" s="22"/>
      <c r="E385" s="20"/>
      <c r="F385" s="20"/>
      <c r="G385" s="20"/>
      <c r="H385" s="20"/>
      <c r="I385" s="20"/>
      <c r="J385" s="21"/>
      <c r="K385" s="2"/>
    </row>
    <row r="386" spans="1:11" x14ac:dyDescent="0.25">
      <c r="A386" s="19" t="s">
        <v>364</v>
      </c>
      <c r="B386" s="22">
        <v>3</v>
      </c>
      <c r="C386" s="22">
        <v>31696.880000000001</v>
      </c>
      <c r="D386" s="22"/>
      <c r="E386" s="20"/>
      <c r="F386" s="20"/>
      <c r="G386" s="20"/>
      <c r="H386" s="20"/>
      <c r="I386" s="20"/>
      <c r="J386" s="21"/>
      <c r="K386" s="2"/>
    </row>
    <row r="387" spans="1:11" x14ac:dyDescent="0.25">
      <c r="A387" s="19" t="s">
        <v>364</v>
      </c>
      <c r="B387" s="22">
        <v>4</v>
      </c>
      <c r="C387" s="22">
        <v>31703.1</v>
      </c>
      <c r="D387" s="22"/>
      <c r="E387" s="20"/>
      <c r="F387" s="20"/>
      <c r="G387" s="20"/>
      <c r="H387" s="20"/>
      <c r="I387" s="20"/>
      <c r="J387" s="21"/>
      <c r="K387" s="2"/>
    </row>
    <row r="388" spans="1:11" x14ac:dyDescent="0.25">
      <c r="A388" s="19" t="s">
        <v>364</v>
      </c>
      <c r="B388" s="22">
        <v>5</v>
      </c>
      <c r="C388" s="22">
        <v>31860.95</v>
      </c>
      <c r="D388" s="22"/>
      <c r="E388" s="20"/>
      <c r="F388" s="20"/>
      <c r="G388" s="20"/>
      <c r="H388" s="20"/>
      <c r="I388" s="20"/>
      <c r="J388" s="21"/>
      <c r="K388" s="2"/>
    </row>
    <row r="389" spans="1:11" x14ac:dyDescent="0.25">
      <c r="A389" s="19" t="s">
        <v>364</v>
      </c>
      <c r="B389" s="22">
        <v>6</v>
      </c>
      <c r="C389" s="22">
        <v>31773.66</v>
      </c>
      <c r="D389" s="22"/>
      <c r="E389" s="20"/>
      <c r="F389" s="20"/>
      <c r="G389" s="20"/>
      <c r="H389" s="20"/>
      <c r="I389" s="20"/>
      <c r="J389" s="21"/>
      <c r="K389" s="2"/>
    </row>
    <row r="390" spans="1:11" x14ac:dyDescent="0.25">
      <c r="A390" s="19" t="s">
        <v>364</v>
      </c>
      <c r="B390" s="22">
        <v>7</v>
      </c>
      <c r="C390" s="22">
        <v>31869.64</v>
      </c>
      <c r="D390" s="22"/>
      <c r="E390" s="20"/>
      <c r="F390" s="20"/>
      <c r="G390" s="20"/>
      <c r="H390" s="20"/>
      <c r="I390" s="20"/>
      <c r="J390" s="21"/>
      <c r="K390" s="2"/>
    </row>
    <row r="391" spans="1:11" x14ac:dyDescent="0.25">
      <c r="A391" s="19" t="s">
        <v>364</v>
      </c>
      <c r="B391" s="22">
        <v>8</v>
      </c>
      <c r="C391" s="22">
        <v>31912.98</v>
      </c>
      <c r="D391" s="22"/>
      <c r="E391" s="20"/>
      <c r="F391" s="20"/>
      <c r="G391" s="20"/>
      <c r="H391" s="20"/>
      <c r="I391" s="20"/>
      <c r="J391" s="21"/>
      <c r="K391" s="2"/>
    </row>
    <row r="392" spans="1:11" x14ac:dyDescent="0.25">
      <c r="A392" s="19" t="s">
        <v>364</v>
      </c>
      <c r="B392" s="22">
        <v>9</v>
      </c>
      <c r="C392" s="22">
        <v>31878.59</v>
      </c>
      <c r="D392" s="22"/>
      <c r="E392" s="20"/>
      <c r="F392" s="20"/>
      <c r="G392" s="20"/>
      <c r="H392" s="20"/>
      <c r="I392" s="20"/>
      <c r="J392" s="21"/>
      <c r="K392" s="2"/>
    </row>
    <row r="393" spans="1:11" x14ac:dyDescent="0.25">
      <c r="A393" s="19" t="s">
        <v>364</v>
      </c>
      <c r="B393" s="22">
        <v>10</v>
      </c>
      <c r="C393" s="22">
        <v>31822.21</v>
      </c>
      <c r="D393" s="22"/>
      <c r="E393" s="20"/>
      <c r="F393" s="20"/>
      <c r="G393" s="20"/>
      <c r="H393" s="20"/>
      <c r="I393" s="20"/>
      <c r="J393" s="21"/>
      <c r="K393" s="2"/>
    </row>
    <row r="394" spans="1:11" x14ac:dyDescent="0.25">
      <c r="A394" s="19" t="s">
        <v>364</v>
      </c>
      <c r="B394" s="22">
        <v>11</v>
      </c>
      <c r="C394" s="22">
        <v>31898.07</v>
      </c>
      <c r="D394" s="22"/>
      <c r="E394" s="20"/>
      <c r="F394" s="20"/>
      <c r="G394" s="20"/>
      <c r="H394" s="20"/>
      <c r="I394" s="20"/>
      <c r="J394" s="21"/>
      <c r="K394" s="2"/>
    </row>
    <row r="395" spans="1:11" x14ac:dyDescent="0.25">
      <c r="A395" s="19" t="s">
        <v>364</v>
      </c>
      <c r="B395" s="22">
        <v>12</v>
      </c>
      <c r="C395" s="22">
        <v>31980.46</v>
      </c>
      <c r="D395" s="22"/>
      <c r="E395" s="20"/>
      <c r="F395" s="20"/>
      <c r="G395" s="20"/>
      <c r="H395" s="20"/>
      <c r="I395" s="20"/>
      <c r="J395" s="21"/>
      <c r="K395" s="2"/>
    </row>
    <row r="396" spans="1:11" x14ac:dyDescent="0.25">
      <c r="A396" s="19" t="s">
        <v>364</v>
      </c>
      <c r="B396" s="22">
        <v>13</v>
      </c>
      <c r="C396" s="22">
        <v>31988.38</v>
      </c>
      <c r="D396" s="22"/>
      <c r="E396" s="20"/>
      <c r="F396" s="20"/>
      <c r="G396" s="20"/>
      <c r="H396" s="20"/>
      <c r="I396" s="20"/>
      <c r="J396" s="21"/>
      <c r="K396" s="2"/>
    </row>
    <row r="397" spans="1:11" x14ac:dyDescent="0.25">
      <c r="A397" s="19" t="s">
        <v>364</v>
      </c>
      <c r="B397" s="22">
        <v>14</v>
      </c>
      <c r="C397" s="22">
        <v>31890.61</v>
      </c>
      <c r="D397" s="22"/>
      <c r="E397" s="20"/>
      <c r="F397" s="20"/>
      <c r="G397" s="20"/>
      <c r="H397" s="20"/>
      <c r="I397" s="20"/>
      <c r="J397" s="21"/>
      <c r="K397" s="2"/>
    </row>
    <row r="398" spans="1:11" x14ac:dyDescent="0.25">
      <c r="A398" s="19" t="s">
        <v>364</v>
      </c>
      <c r="B398" s="22">
        <v>15</v>
      </c>
      <c r="C398" s="22">
        <v>32038.21</v>
      </c>
      <c r="D398" s="22"/>
      <c r="E398" s="20"/>
      <c r="F398" s="20"/>
      <c r="G398" s="20"/>
      <c r="H398" s="20"/>
      <c r="I398" s="20"/>
      <c r="J398" s="21"/>
      <c r="K398" s="2"/>
    </row>
    <row r="399" spans="1:11" x14ac:dyDescent="0.25">
      <c r="A399" s="19" t="s">
        <v>364</v>
      </c>
      <c r="B399" s="22">
        <v>16</v>
      </c>
      <c r="C399" s="22">
        <v>31868.22</v>
      </c>
      <c r="D399" s="22"/>
      <c r="E399" s="20"/>
      <c r="F399" s="20"/>
      <c r="G399" s="20"/>
      <c r="H399" s="20"/>
      <c r="I399" s="20"/>
      <c r="J399" s="21"/>
      <c r="K399" s="2"/>
    </row>
    <row r="400" spans="1:11" x14ac:dyDescent="0.25">
      <c r="A400" s="19" t="s">
        <v>364</v>
      </c>
      <c r="B400" s="22">
        <v>17</v>
      </c>
      <c r="C400" s="22">
        <v>31989.47</v>
      </c>
      <c r="D400" s="22"/>
      <c r="E400" s="20"/>
      <c r="F400" s="20"/>
      <c r="G400" s="20"/>
      <c r="H400" s="20"/>
      <c r="I400" s="20"/>
      <c r="J400" s="21"/>
      <c r="K400" s="2"/>
    </row>
    <row r="401" spans="1:11" x14ac:dyDescent="0.25">
      <c r="A401" s="19" t="s">
        <v>364</v>
      </c>
      <c r="B401" s="22">
        <v>18</v>
      </c>
      <c r="C401" s="22">
        <v>32091.67</v>
      </c>
      <c r="D401" s="22"/>
      <c r="E401" s="20"/>
      <c r="F401" s="20"/>
      <c r="G401" s="20"/>
      <c r="H401" s="20"/>
      <c r="I401" s="20"/>
      <c r="J401" s="21"/>
      <c r="K401" s="2"/>
    </row>
    <row r="402" spans="1:11" x14ac:dyDescent="0.25">
      <c r="A402" s="19" t="s">
        <v>364</v>
      </c>
      <c r="B402" s="22">
        <v>19</v>
      </c>
      <c r="C402" s="22">
        <v>32023.59</v>
      </c>
      <c r="D402" s="22"/>
      <c r="E402" s="20"/>
      <c r="F402" s="20"/>
      <c r="G402" s="20"/>
      <c r="H402" s="20"/>
      <c r="I402" s="20"/>
      <c r="J402" s="21"/>
      <c r="K402" s="2"/>
    </row>
    <row r="403" spans="1:11" x14ac:dyDescent="0.25">
      <c r="A403" s="19" t="s">
        <v>364</v>
      </c>
      <c r="B403" s="22">
        <v>20</v>
      </c>
      <c r="C403" s="22">
        <v>32031.3</v>
      </c>
      <c r="D403" s="22"/>
      <c r="E403" s="20"/>
      <c r="F403" s="20"/>
      <c r="G403" s="20"/>
      <c r="H403" s="20"/>
      <c r="I403" s="20"/>
      <c r="J403" s="21"/>
      <c r="K403" s="2"/>
    </row>
    <row r="404" spans="1:11" x14ac:dyDescent="0.25">
      <c r="A404" s="19" t="s">
        <v>364</v>
      </c>
      <c r="B404" s="22">
        <v>21</v>
      </c>
      <c r="C404" s="22">
        <v>31974.99</v>
      </c>
      <c r="D404" s="22"/>
      <c r="E404" s="20"/>
      <c r="F404" s="20"/>
      <c r="G404" s="20"/>
      <c r="H404" s="20"/>
      <c r="I404" s="20"/>
      <c r="J404" s="21"/>
      <c r="K404" s="2"/>
    </row>
    <row r="405" spans="1:11" x14ac:dyDescent="0.25">
      <c r="A405" s="19" t="s">
        <v>364</v>
      </c>
      <c r="B405" s="22">
        <v>22</v>
      </c>
      <c r="C405" s="22">
        <v>31826.14</v>
      </c>
      <c r="D405" s="22"/>
      <c r="E405" s="20"/>
      <c r="F405" s="20"/>
      <c r="G405" s="20"/>
      <c r="H405" s="20"/>
      <c r="I405" s="20"/>
      <c r="J405" s="21"/>
      <c r="K405" s="2"/>
    </row>
    <row r="406" spans="1:11" x14ac:dyDescent="0.25">
      <c r="A406" s="19" t="s">
        <v>364</v>
      </c>
      <c r="B406" s="22">
        <v>23</v>
      </c>
      <c r="C406" s="22">
        <v>32054.16</v>
      </c>
      <c r="D406" s="22"/>
      <c r="E406" s="20"/>
      <c r="F406" s="20"/>
      <c r="G406" s="20"/>
      <c r="H406" s="20"/>
      <c r="I406" s="20"/>
      <c r="J406" s="21"/>
      <c r="K406" s="2"/>
    </row>
    <row r="407" spans="1:11" x14ac:dyDescent="0.25">
      <c r="A407" s="19" t="s">
        <v>364</v>
      </c>
      <c r="B407" s="22">
        <v>24</v>
      </c>
      <c r="C407" s="22">
        <v>31934</v>
      </c>
      <c r="D407" s="22"/>
      <c r="E407" s="20"/>
      <c r="F407" s="20"/>
      <c r="G407" s="20"/>
      <c r="H407" s="20"/>
      <c r="I407" s="20"/>
      <c r="J407" s="21"/>
      <c r="K407" s="2"/>
    </row>
    <row r="408" spans="1:11" x14ac:dyDescent="0.25">
      <c r="A408" s="19" t="s">
        <v>364</v>
      </c>
      <c r="B408" s="22">
        <v>25</v>
      </c>
      <c r="C408" s="22">
        <v>32100.84</v>
      </c>
      <c r="D408" s="22"/>
      <c r="E408" s="20"/>
      <c r="F408" s="20"/>
      <c r="G408" s="20"/>
      <c r="H408" s="20"/>
      <c r="I408" s="20"/>
      <c r="J408" s="21"/>
      <c r="K408" s="2"/>
    </row>
    <row r="409" spans="1:11" x14ac:dyDescent="0.25">
      <c r="A409" s="19" t="s">
        <v>364</v>
      </c>
      <c r="B409" s="22">
        <v>26</v>
      </c>
      <c r="C409" s="22">
        <v>31945.23</v>
      </c>
      <c r="D409" s="22"/>
      <c r="E409" s="20"/>
      <c r="F409" s="20"/>
      <c r="G409" s="20"/>
      <c r="H409" s="20"/>
      <c r="I409" s="20"/>
      <c r="J409" s="21"/>
      <c r="K409" s="2"/>
    </row>
    <row r="410" spans="1:11" x14ac:dyDescent="0.25">
      <c r="A410" s="19" t="s">
        <v>364</v>
      </c>
      <c r="B410" s="22">
        <v>27</v>
      </c>
      <c r="C410" s="22">
        <v>32067.18</v>
      </c>
      <c r="D410" s="22"/>
      <c r="E410" s="20"/>
      <c r="F410" s="20"/>
      <c r="G410" s="20"/>
      <c r="H410" s="20"/>
      <c r="I410" s="20"/>
      <c r="J410" s="21"/>
      <c r="K410" s="2"/>
    </row>
    <row r="411" spans="1:11" x14ac:dyDescent="0.25">
      <c r="A411" s="19" t="s">
        <v>364</v>
      </c>
      <c r="B411" s="22">
        <v>28</v>
      </c>
      <c r="C411" s="22">
        <v>32021.84</v>
      </c>
      <c r="D411" s="22"/>
      <c r="E411" s="20"/>
      <c r="F411" s="20"/>
      <c r="G411" s="20"/>
      <c r="H411" s="20"/>
      <c r="I411" s="20"/>
      <c r="J411" s="21"/>
      <c r="K411" s="2"/>
    </row>
    <row r="412" spans="1:11" x14ac:dyDescent="0.25">
      <c r="A412" s="19" t="s">
        <v>364</v>
      </c>
      <c r="B412" s="22">
        <v>29</v>
      </c>
      <c r="C412" s="22">
        <v>31999.98</v>
      </c>
      <c r="D412" s="22"/>
      <c r="E412" s="20"/>
      <c r="F412" s="20"/>
      <c r="G412" s="20"/>
      <c r="H412" s="20"/>
      <c r="I412" s="20"/>
      <c r="J412" s="21"/>
      <c r="K412" s="2"/>
    </row>
    <row r="413" spans="1:11" x14ac:dyDescent="0.25">
      <c r="A413" s="19" t="s">
        <v>364</v>
      </c>
      <c r="B413" s="22">
        <v>30</v>
      </c>
      <c r="C413" s="22">
        <v>31983.65</v>
      </c>
      <c r="D413" s="22"/>
      <c r="E413" s="20"/>
      <c r="F413" s="20"/>
      <c r="G413" s="20"/>
      <c r="H413" s="20"/>
      <c r="I413" s="20"/>
      <c r="J413" s="21"/>
      <c r="K413" s="2"/>
    </row>
    <row r="414" spans="1:11" x14ac:dyDescent="0.25">
      <c r="A414" s="19" t="s">
        <v>364</v>
      </c>
      <c r="B414" s="22">
        <v>31</v>
      </c>
      <c r="C414" s="22">
        <v>32032.43</v>
      </c>
      <c r="D414" s="22"/>
      <c r="E414" s="20"/>
      <c r="F414" s="20"/>
      <c r="G414" s="20"/>
      <c r="H414" s="20"/>
      <c r="I414" s="20"/>
      <c r="J414" s="21"/>
      <c r="K414" s="2"/>
    </row>
    <row r="415" spans="1:11" x14ac:dyDescent="0.25">
      <c r="A415" s="19" t="s">
        <v>364</v>
      </c>
      <c r="B415" s="22">
        <v>32</v>
      </c>
      <c r="C415" s="22">
        <v>31910.31</v>
      </c>
      <c r="D415" s="22"/>
      <c r="E415" s="20"/>
      <c r="F415" s="20"/>
      <c r="G415" s="20"/>
      <c r="H415" s="20"/>
      <c r="I415" s="20"/>
      <c r="J415" s="21"/>
      <c r="K415" s="2"/>
    </row>
    <row r="416" spans="1:11" x14ac:dyDescent="0.25">
      <c r="A416" s="19" t="s">
        <v>364</v>
      </c>
      <c r="B416" s="22">
        <v>33</v>
      </c>
      <c r="C416" s="22">
        <v>31859.11</v>
      </c>
      <c r="D416" s="22"/>
      <c r="E416" s="20"/>
      <c r="F416" s="20"/>
      <c r="G416" s="20"/>
      <c r="H416" s="20"/>
      <c r="I416" s="20"/>
      <c r="J416" s="21"/>
      <c r="K416" s="2"/>
    </row>
    <row r="417" spans="1:11" x14ac:dyDescent="0.25">
      <c r="A417" s="19" t="s">
        <v>364</v>
      </c>
      <c r="B417" s="22">
        <v>34</v>
      </c>
      <c r="C417" s="22">
        <v>32028.18</v>
      </c>
      <c r="D417" s="22"/>
      <c r="E417" s="20"/>
      <c r="F417" s="20"/>
      <c r="G417" s="20"/>
      <c r="H417" s="20"/>
      <c r="I417" s="20"/>
      <c r="J417" s="21"/>
      <c r="K417" s="2"/>
    </row>
    <row r="418" spans="1:11" x14ac:dyDescent="0.25">
      <c r="A418" s="19" t="s">
        <v>364</v>
      </c>
      <c r="B418" s="22">
        <v>35</v>
      </c>
      <c r="C418" s="22">
        <v>32019.9</v>
      </c>
      <c r="D418" s="22"/>
      <c r="E418" s="20"/>
      <c r="F418" s="20"/>
      <c r="G418" s="20"/>
      <c r="H418" s="20"/>
      <c r="I418" s="20"/>
      <c r="J418" s="21"/>
      <c r="K418" s="2"/>
    </row>
    <row r="419" spans="1:11" x14ac:dyDescent="0.25">
      <c r="A419" s="19" t="s">
        <v>364</v>
      </c>
      <c r="B419" s="22">
        <v>36</v>
      </c>
      <c r="C419" s="22">
        <v>32041.71</v>
      </c>
      <c r="D419" s="22"/>
      <c r="E419" s="20"/>
      <c r="F419" s="20"/>
      <c r="G419" s="20"/>
      <c r="H419" s="20"/>
      <c r="I419" s="20"/>
      <c r="J419" s="21"/>
      <c r="K419" s="2"/>
    </row>
    <row r="420" spans="1:11" x14ac:dyDescent="0.25">
      <c r="A420" s="19" t="s">
        <v>364</v>
      </c>
      <c r="B420" s="22">
        <v>37</v>
      </c>
      <c r="C420" s="22">
        <v>31984.11</v>
      </c>
      <c r="D420" s="22"/>
      <c r="E420" s="20"/>
      <c r="F420" s="20"/>
      <c r="G420" s="20"/>
      <c r="H420" s="20"/>
      <c r="I420" s="20"/>
      <c r="J420" s="21"/>
      <c r="K420" s="2"/>
    </row>
    <row r="421" spans="1:11" x14ac:dyDescent="0.25">
      <c r="A421" s="19" t="s">
        <v>364</v>
      </c>
      <c r="B421" s="22">
        <v>38</v>
      </c>
      <c r="C421" s="22">
        <v>32116.78</v>
      </c>
      <c r="D421" s="22"/>
      <c r="E421" s="20"/>
      <c r="F421" s="20"/>
      <c r="G421" s="20"/>
      <c r="H421" s="20"/>
      <c r="I421" s="20"/>
      <c r="J421" s="21"/>
      <c r="K421" s="2"/>
    </row>
    <row r="422" spans="1:11" x14ac:dyDescent="0.25">
      <c r="A422" s="19" t="s">
        <v>364</v>
      </c>
      <c r="B422" s="22">
        <v>39</v>
      </c>
      <c r="C422" s="22">
        <v>32010.74</v>
      </c>
      <c r="D422" s="22"/>
      <c r="E422" s="20"/>
      <c r="F422" s="20"/>
      <c r="G422" s="20"/>
      <c r="H422" s="20"/>
      <c r="I422" s="20"/>
      <c r="J422" s="21"/>
      <c r="K422" s="2"/>
    </row>
    <row r="423" spans="1:11" x14ac:dyDescent="0.25">
      <c r="A423" s="19" t="s">
        <v>364</v>
      </c>
      <c r="B423" s="22">
        <v>40</v>
      </c>
      <c r="C423" s="22">
        <v>32027.86</v>
      </c>
      <c r="D423" s="22"/>
      <c r="E423" s="20"/>
      <c r="F423" s="20"/>
      <c r="G423" s="20"/>
      <c r="H423" s="20"/>
      <c r="I423" s="20"/>
      <c r="J423" s="21"/>
      <c r="K423" s="2"/>
    </row>
    <row r="424" spans="1:11" x14ac:dyDescent="0.25">
      <c r="A424" s="19" t="s">
        <v>364</v>
      </c>
      <c r="B424" s="22">
        <v>41</v>
      </c>
      <c r="C424" s="22">
        <v>32050.85</v>
      </c>
      <c r="D424" s="22"/>
      <c r="E424" s="20"/>
      <c r="F424" s="20"/>
      <c r="G424" s="20"/>
      <c r="H424" s="20"/>
      <c r="I424" s="20"/>
      <c r="J424" s="21"/>
      <c r="K424" s="2"/>
    </row>
    <row r="425" spans="1:11" x14ac:dyDescent="0.25">
      <c r="A425" s="19" t="s">
        <v>364</v>
      </c>
      <c r="B425" s="22">
        <v>42</v>
      </c>
      <c r="C425" s="22">
        <v>31919.48</v>
      </c>
      <c r="D425" s="22"/>
      <c r="E425" s="20"/>
      <c r="F425" s="20"/>
      <c r="G425" s="20"/>
      <c r="H425" s="20"/>
      <c r="I425" s="20"/>
      <c r="J425" s="21"/>
      <c r="K425" s="2"/>
    </row>
    <row r="426" spans="1:11" x14ac:dyDescent="0.25">
      <c r="A426" s="19" t="s">
        <v>364</v>
      </c>
      <c r="B426" s="22">
        <v>43</v>
      </c>
      <c r="C426" s="22">
        <v>31970.29</v>
      </c>
      <c r="D426" s="22"/>
      <c r="E426" s="20"/>
      <c r="F426" s="20"/>
      <c r="G426" s="20"/>
      <c r="H426" s="20"/>
      <c r="I426" s="20"/>
      <c r="J426" s="21"/>
      <c r="K426" s="2"/>
    </row>
    <row r="427" spans="1:11" x14ac:dyDescent="0.25">
      <c r="A427" s="19" t="s">
        <v>364</v>
      </c>
      <c r="B427" s="22">
        <v>44</v>
      </c>
      <c r="C427" s="22">
        <v>32008.07</v>
      </c>
      <c r="D427" s="22"/>
      <c r="E427" s="20"/>
      <c r="F427" s="20"/>
      <c r="G427" s="20"/>
      <c r="H427" s="20"/>
      <c r="I427" s="20"/>
      <c r="J427" s="21"/>
      <c r="K427" s="2"/>
    </row>
    <row r="428" spans="1:11" x14ac:dyDescent="0.25">
      <c r="A428" s="19" t="s">
        <v>364</v>
      </c>
      <c r="B428" s="22">
        <v>45</v>
      </c>
      <c r="C428" s="22">
        <v>32015.27</v>
      </c>
      <c r="D428" s="22"/>
      <c r="E428" s="20"/>
      <c r="F428" s="20"/>
      <c r="G428" s="20"/>
      <c r="H428" s="20"/>
      <c r="I428" s="20"/>
      <c r="J428" s="21"/>
      <c r="K428" s="2"/>
    </row>
    <row r="429" spans="1:11" x14ac:dyDescent="0.25">
      <c r="A429" s="19" t="s">
        <v>364</v>
      </c>
      <c r="B429" s="22">
        <v>46</v>
      </c>
      <c r="C429" s="22">
        <v>31951.82</v>
      </c>
      <c r="D429" s="22"/>
      <c r="E429" s="20"/>
      <c r="F429" s="20"/>
      <c r="G429" s="20"/>
      <c r="H429" s="20"/>
      <c r="I429" s="20"/>
      <c r="J429" s="21"/>
      <c r="K429" s="2"/>
    </row>
    <row r="430" spans="1:11" x14ac:dyDescent="0.25">
      <c r="A430" s="19" t="s">
        <v>364</v>
      </c>
      <c r="B430" s="22">
        <v>47</v>
      </c>
      <c r="C430" s="22">
        <v>32069.67</v>
      </c>
      <c r="D430" s="22"/>
      <c r="E430" s="20"/>
      <c r="F430" s="20"/>
      <c r="G430" s="20"/>
      <c r="H430" s="20"/>
      <c r="I430" s="20"/>
      <c r="J430" s="21"/>
      <c r="K430" s="2"/>
    </row>
    <row r="431" spans="1:11" x14ac:dyDescent="0.25">
      <c r="A431" s="19" t="s">
        <v>364</v>
      </c>
      <c r="B431" s="22">
        <v>48</v>
      </c>
      <c r="C431" s="22">
        <v>31970.48</v>
      </c>
      <c r="D431" s="22"/>
      <c r="E431" s="20"/>
      <c r="F431" s="20"/>
      <c r="G431" s="20"/>
      <c r="H431" s="20"/>
      <c r="I431" s="20"/>
      <c r="J431" s="21"/>
      <c r="K431" s="2"/>
    </row>
    <row r="432" spans="1:11" x14ac:dyDescent="0.25">
      <c r="A432" s="19" t="s">
        <v>364</v>
      </c>
      <c r="B432" s="22">
        <v>49</v>
      </c>
      <c r="C432" s="22">
        <v>32028.33</v>
      </c>
      <c r="D432" s="22"/>
      <c r="E432" s="20"/>
      <c r="F432" s="20"/>
      <c r="G432" s="20"/>
      <c r="H432" s="20"/>
      <c r="I432" s="20"/>
      <c r="J432" s="21"/>
      <c r="K432" s="2"/>
    </row>
    <row r="433" spans="1:11" x14ac:dyDescent="0.25">
      <c r="A433" s="19" t="s">
        <v>364</v>
      </c>
      <c r="B433" s="22">
        <v>50</v>
      </c>
      <c r="C433" s="22">
        <v>32042.23</v>
      </c>
      <c r="D433" s="22"/>
      <c r="E433" s="20"/>
      <c r="F433" s="20"/>
      <c r="G433" s="20"/>
      <c r="H433" s="20"/>
      <c r="I433" s="20"/>
      <c r="J433" s="21"/>
      <c r="K433" s="2"/>
    </row>
    <row r="434" spans="1:11" x14ac:dyDescent="0.25">
      <c r="A434" s="19" t="s">
        <v>364</v>
      </c>
      <c r="B434" s="22">
        <v>51</v>
      </c>
      <c r="C434" s="22">
        <v>31959.919999999998</v>
      </c>
      <c r="D434" s="22"/>
      <c r="E434" s="20"/>
      <c r="F434" s="20"/>
      <c r="G434" s="20"/>
      <c r="H434" s="20"/>
      <c r="I434" s="20"/>
      <c r="J434" s="21"/>
      <c r="K434" s="2"/>
    </row>
    <row r="435" spans="1:11" x14ac:dyDescent="0.25">
      <c r="A435" s="19" t="s">
        <v>364</v>
      </c>
      <c r="B435" s="22">
        <v>52</v>
      </c>
      <c r="C435" s="22">
        <v>31982.76</v>
      </c>
      <c r="D435" s="22"/>
      <c r="E435" s="20"/>
      <c r="F435" s="20"/>
      <c r="G435" s="20"/>
      <c r="H435" s="20"/>
      <c r="I435" s="20"/>
      <c r="J435" s="21"/>
      <c r="K435" s="2"/>
    </row>
    <row r="436" spans="1:11" x14ac:dyDescent="0.25">
      <c r="A436" s="19" t="s">
        <v>364</v>
      </c>
      <c r="B436" s="22">
        <v>53</v>
      </c>
      <c r="C436" s="22">
        <v>31888.07</v>
      </c>
      <c r="D436" s="22"/>
      <c r="E436" s="20"/>
      <c r="F436" s="20"/>
      <c r="G436" s="20"/>
      <c r="H436" s="20"/>
      <c r="I436" s="20"/>
      <c r="J436" s="21"/>
      <c r="K436" s="2"/>
    </row>
    <row r="437" spans="1:11" x14ac:dyDescent="0.25">
      <c r="A437" s="19" t="s">
        <v>364</v>
      </c>
      <c r="B437" s="22">
        <v>54</v>
      </c>
      <c r="C437" s="22">
        <v>32072.51</v>
      </c>
      <c r="D437" s="22"/>
      <c r="E437" s="20"/>
      <c r="F437" s="20"/>
      <c r="G437" s="20"/>
      <c r="H437" s="20"/>
      <c r="I437" s="20"/>
      <c r="J437" s="21"/>
      <c r="K437" s="2"/>
    </row>
    <row r="438" spans="1:11" x14ac:dyDescent="0.25">
      <c r="A438" s="19" t="s">
        <v>364</v>
      </c>
      <c r="B438" s="22">
        <v>55</v>
      </c>
      <c r="C438" s="22">
        <v>32023.94</v>
      </c>
      <c r="D438" s="22"/>
      <c r="E438" s="20"/>
      <c r="F438" s="20"/>
      <c r="G438" s="20"/>
      <c r="H438" s="20"/>
      <c r="I438" s="20"/>
      <c r="J438" s="21"/>
      <c r="K438" s="2"/>
    </row>
    <row r="439" spans="1:11" x14ac:dyDescent="0.25">
      <c r="A439" s="19" t="s">
        <v>364</v>
      </c>
      <c r="B439" s="22">
        <v>56</v>
      </c>
      <c r="C439" s="22">
        <v>32136.74</v>
      </c>
      <c r="D439" s="22"/>
      <c r="E439" s="20"/>
      <c r="F439" s="20"/>
      <c r="G439" s="20"/>
      <c r="H439" s="20"/>
      <c r="I439" s="20"/>
      <c r="J439" s="21"/>
      <c r="K439" s="2"/>
    </row>
    <row r="440" spans="1:11" x14ac:dyDescent="0.25">
      <c r="A440" s="19" t="s">
        <v>364</v>
      </c>
      <c r="B440" s="22">
        <v>57</v>
      </c>
      <c r="C440" s="22">
        <v>31999.279999999999</v>
      </c>
      <c r="D440" s="22"/>
      <c r="E440" s="20"/>
      <c r="F440" s="20"/>
      <c r="G440" s="20"/>
      <c r="H440" s="20"/>
      <c r="I440" s="20"/>
      <c r="J440" s="21"/>
      <c r="K440" s="2"/>
    </row>
    <row r="441" spans="1:11" x14ac:dyDescent="0.25">
      <c r="A441" s="19" t="s">
        <v>364</v>
      </c>
      <c r="B441" s="22">
        <v>58</v>
      </c>
      <c r="C441" s="22">
        <v>31986.66</v>
      </c>
      <c r="D441" s="22"/>
      <c r="E441" s="20"/>
      <c r="F441" s="20"/>
      <c r="G441" s="20"/>
      <c r="H441" s="20"/>
      <c r="I441" s="20"/>
      <c r="J441" s="21"/>
      <c r="K441" s="2"/>
    </row>
    <row r="442" spans="1:11" x14ac:dyDescent="0.25">
      <c r="A442" s="19" t="s">
        <v>364</v>
      </c>
      <c r="B442" s="22">
        <v>59</v>
      </c>
      <c r="C442" s="22">
        <v>32021.94</v>
      </c>
      <c r="D442" s="22"/>
      <c r="E442" s="20"/>
      <c r="F442" s="20"/>
      <c r="G442" s="20"/>
      <c r="H442" s="20"/>
      <c r="I442" s="20"/>
      <c r="J442" s="21"/>
      <c r="K442" s="2"/>
    </row>
    <row r="443" spans="1:11" x14ac:dyDescent="0.25">
      <c r="A443" s="19" t="s">
        <v>364</v>
      </c>
      <c r="B443" s="22">
        <v>60</v>
      </c>
      <c r="C443" s="22">
        <v>32076.99</v>
      </c>
      <c r="D443" s="22"/>
      <c r="E443" s="20"/>
      <c r="F443" s="20"/>
      <c r="G443" s="20"/>
      <c r="H443" s="20"/>
      <c r="I443" s="20"/>
      <c r="J443" s="21"/>
      <c r="K443" s="2"/>
    </row>
    <row r="444" spans="1:11" x14ac:dyDescent="0.25">
      <c r="A444" s="19" t="s">
        <v>364</v>
      </c>
      <c r="B444" s="22">
        <v>61</v>
      </c>
      <c r="C444" s="22">
        <v>32057.47</v>
      </c>
      <c r="D444" s="22"/>
      <c r="E444" s="20"/>
      <c r="F444" s="20"/>
      <c r="G444" s="20"/>
      <c r="H444" s="20"/>
      <c r="I444" s="20"/>
      <c r="J444" s="21"/>
      <c r="K444" s="2"/>
    </row>
    <row r="445" spans="1:11" x14ac:dyDescent="0.25">
      <c r="A445" s="19" t="s">
        <v>364</v>
      </c>
      <c r="B445" s="22">
        <v>62</v>
      </c>
      <c r="C445" s="22">
        <v>32011.83</v>
      </c>
      <c r="D445" s="22"/>
      <c r="E445" s="20"/>
      <c r="F445" s="20"/>
      <c r="G445" s="20"/>
      <c r="H445" s="20"/>
      <c r="I445" s="20"/>
      <c r="J445" s="21"/>
      <c r="K445" s="2"/>
    </row>
    <row r="446" spans="1:11" x14ac:dyDescent="0.25">
      <c r="A446" s="19" t="s">
        <v>364</v>
      </c>
      <c r="B446" s="22">
        <v>63</v>
      </c>
      <c r="C446" s="22">
        <v>31944.799999999999</v>
      </c>
      <c r="D446" s="22"/>
      <c r="E446" s="20"/>
      <c r="F446" s="20"/>
      <c r="G446" s="20"/>
      <c r="H446" s="20"/>
      <c r="I446" s="20"/>
      <c r="J446" s="21"/>
      <c r="K446" s="2"/>
    </row>
    <row r="447" spans="1:11" x14ac:dyDescent="0.25">
      <c r="A447" s="19" t="s">
        <v>364</v>
      </c>
      <c r="B447" s="22">
        <v>64</v>
      </c>
      <c r="C447" s="22">
        <v>32129.040000000001</v>
      </c>
      <c r="D447" s="22"/>
      <c r="E447" s="20"/>
      <c r="F447" s="20"/>
      <c r="G447" s="20"/>
      <c r="H447" s="20"/>
      <c r="I447" s="20"/>
      <c r="J447" s="21"/>
      <c r="K447" s="2"/>
    </row>
    <row r="448" spans="1:11" x14ac:dyDescent="0.25">
      <c r="A448" s="19" t="s">
        <v>364</v>
      </c>
      <c r="B448" s="22">
        <v>65</v>
      </c>
      <c r="C448" s="22">
        <v>26966.19</v>
      </c>
      <c r="D448" s="22"/>
      <c r="E448" s="20"/>
      <c r="F448" s="20"/>
      <c r="G448" s="20"/>
      <c r="H448" s="20"/>
      <c r="I448" s="20"/>
      <c r="J448" s="21"/>
      <c r="K448" s="2"/>
    </row>
    <row r="449" spans="1:11" x14ac:dyDescent="0.25">
      <c r="A449" s="19" t="s">
        <v>505</v>
      </c>
      <c r="B449" s="22" t="s">
        <v>4</v>
      </c>
      <c r="C449" s="22"/>
      <c r="D449" s="22"/>
      <c r="E449" s="20"/>
      <c r="F449" s="20"/>
      <c r="G449" s="20"/>
      <c r="H449" s="20"/>
      <c r="I449" s="20"/>
      <c r="J449" s="21"/>
      <c r="K449" s="2"/>
    </row>
    <row r="450" spans="1:11" x14ac:dyDescent="0.25">
      <c r="A450" s="19"/>
      <c r="B450" s="22" t="s">
        <v>5</v>
      </c>
      <c r="C450" s="22">
        <v>31885.88</v>
      </c>
      <c r="D450" s="22"/>
      <c r="E450" s="20"/>
      <c r="F450" s="20"/>
      <c r="G450" s="20"/>
      <c r="H450" s="20"/>
      <c r="I450" s="20"/>
      <c r="J450" s="21"/>
      <c r="K450" s="2"/>
    </row>
    <row r="451" spans="1:11" x14ac:dyDescent="0.25">
      <c r="A451" s="19"/>
      <c r="B451" s="22"/>
      <c r="C451" s="22"/>
      <c r="D451" s="22"/>
      <c r="E451" s="20"/>
      <c r="F451" s="20"/>
      <c r="G451" s="20"/>
      <c r="H451" s="20"/>
      <c r="I451" s="20"/>
      <c r="J451" s="21"/>
      <c r="K451" s="2"/>
    </row>
    <row r="452" spans="1:11" x14ac:dyDescent="0.25">
      <c r="A452" s="19"/>
      <c r="B452" s="22" t="s">
        <v>28</v>
      </c>
      <c r="C452" s="22" t="s">
        <v>41</v>
      </c>
      <c r="D452" s="22" t="s">
        <v>30</v>
      </c>
      <c r="E452" s="20" t="s">
        <v>42</v>
      </c>
      <c r="F452" s="20" t="s">
        <v>31</v>
      </c>
      <c r="G452" s="20" t="s">
        <v>43</v>
      </c>
      <c r="H452" s="20" t="s">
        <v>34</v>
      </c>
      <c r="I452" s="20" t="s">
        <v>35</v>
      </c>
      <c r="J452" s="21" t="s">
        <v>36</v>
      </c>
      <c r="K452" s="2"/>
    </row>
    <row r="453" spans="1:11" x14ac:dyDescent="0.25">
      <c r="A453" s="19"/>
      <c r="B453" s="22"/>
      <c r="C453" s="22"/>
      <c r="D453" s="22"/>
      <c r="E453" s="20"/>
      <c r="F453" s="20"/>
      <c r="G453" s="20"/>
      <c r="H453" s="20"/>
      <c r="I453" s="20"/>
      <c r="J453" s="21"/>
      <c r="K453" s="2"/>
    </row>
    <row r="454" spans="1:11" x14ac:dyDescent="0.25">
      <c r="A454" s="19" t="s">
        <v>0</v>
      </c>
      <c r="B454" s="22" t="s">
        <v>1</v>
      </c>
      <c r="C454" s="22" t="s">
        <v>15</v>
      </c>
      <c r="D454" s="22"/>
      <c r="E454" s="20"/>
      <c r="F454" s="20"/>
      <c r="G454" s="20"/>
      <c r="H454" s="20"/>
      <c r="I454" s="20"/>
      <c r="J454" s="21"/>
      <c r="K454" s="2"/>
    </row>
    <row r="455" spans="1:11" x14ac:dyDescent="0.25">
      <c r="A455" s="19" t="s">
        <v>505</v>
      </c>
      <c r="B455" s="22" t="s">
        <v>14</v>
      </c>
      <c r="C455" s="22"/>
      <c r="D455" s="22"/>
      <c r="E455" s="20"/>
      <c r="F455" s="20"/>
      <c r="G455" s="20"/>
      <c r="H455" s="20"/>
      <c r="I455" s="20"/>
      <c r="J455" s="21"/>
      <c r="K455" s="2"/>
    </row>
    <row r="456" spans="1:11" x14ac:dyDescent="0.25">
      <c r="A456" s="19" t="s">
        <v>364</v>
      </c>
      <c r="B456" s="22">
        <v>-4.4798939999999998</v>
      </c>
      <c r="C456" s="22"/>
      <c r="D456" s="22"/>
      <c r="E456" s="20"/>
      <c r="F456" s="20"/>
      <c r="G456" s="20"/>
      <c r="H456" s="20"/>
      <c r="I456" s="20"/>
      <c r="J456" s="21"/>
      <c r="K456" s="2"/>
    </row>
    <row r="457" spans="1:11" x14ac:dyDescent="0.25">
      <c r="A457" s="19" t="s">
        <v>364</v>
      </c>
      <c r="B457" s="22">
        <v>2</v>
      </c>
      <c r="C457" s="22">
        <v>-6.9564719999999998</v>
      </c>
      <c r="D457" s="22"/>
      <c r="E457" s="20"/>
      <c r="F457" s="20"/>
      <c r="G457" s="20"/>
      <c r="H457" s="20"/>
      <c r="I457" s="20"/>
      <c r="J457" s="21"/>
      <c r="K457" s="2"/>
    </row>
    <row r="458" spans="1:11" x14ac:dyDescent="0.25">
      <c r="A458" s="19" t="s">
        <v>364</v>
      </c>
      <c r="B458" s="22">
        <v>3</v>
      </c>
      <c r="C458" s="22">
        <v>-4.6014530000000002</v>
      </c>
      <c r="D458" s="22"/>
      <c r="E458" s="20"/>
      <c r="F458" s="20"/>
      <c r="G458" s="20"/>
      <c r="H458" s="20"/>
      <c r="I458" s="20"/>
      <c r="J458" s="21"/>
      <c r="K458" s="2"/>
    </row>
    <row r="459" spans="1:11" x14ac:dyDescent="0.25">
      <c r="A459" s="19" t="s">
        <v>364</v>
      </c>
      <c r="B459" s="22">
        <v>4</v>
      </c>
      <c r="C459" s="22">
        <v>-3.1478039999999998</v>
      </c>
      <c r="D459" s="22"/>
      <c r="E459" s="20"/>
      <c r="F459" s="20"/>
      <c r="G459" s="20"/>
      <c r="H459" s="20"/>
      <c r="I459" s="20"/>
      <c r="J459" s="21"/>
      <c r="K459" s="2"/>
    </row>
    <row r="460" spans="1:11" x14ac:dyDescent="0.25">
      <c r="A460" s="19" t="s">
        <v>364</v>
      </c>
      <c r="B460" s="22">
        <v>5</v>
      </c>
      <c r="C460" s="22">
        <v>-2.7550970000000001</v>
      </c>
      <c r="D460" s="22"/>
      <c r="E460" s="20"/>
      <c r="F460" s="20"/>
      <c r="G460" s="20"/>
      <c r="H460" s="20"/>
      <c r="I460" s="20"/>
      <c r="J460" s="21"/>
      <c r="K460" s="2"/>
    </row>
    <row r="461" spans="1:11" x14ac:dyDescent="0.25">
      <c r="A461" s="19" t="s">
        <v>364</v>
      </c>
      <c r="B461" s="22">
        <v>6</v>
      </c>
      <c r="C461" s="22">
        <v>-2.3969</v>
      </c>
      <c r="D461" s="22"/>
      <c r="E461" s="20"/>
      <c r="F461" s="20"/>
      <c r="G461" s="20"/>
      <c r="H461" s="20"/>
      <c r="I461" s="20"/>
      <c r="J461" s="21"/>
      <c r="K461" s="2"/>
    </row>
    <row r="462" spans="1:11" x14ac:dyDescent="0.25">
      <c r="A462" s="19" t="s">
        <v>364</v>
      </c>
      <c r="B462" s="22">
        <v>7</v>
      </c>
      <c r="C462" s="22">
        <v>-2.2734239999999999</v>
      </c>
      <c r="D462" s="22"/>
      <c r="E462" s="20"/>
      <c r="F462" s="20"/>
      <c r="G462" s="20"/>
      <c r="H462" s="20"/>
      <c r="I462" s="20"/>
      <c r="J462" s="21"/>
      <c r="K462" s="2"/>
    </row>
    <row r="463" spans="1:11" x14ac:dyDescent="0.25">
      <c r="A463" s="19" t="s">
        <v>364</v>
      </c>
      <c r="B463" s="22">
        <v>8</v>
      </c>
      <c r="C463" s="22">
        <v>-1.9813099999999999</v>
      </c>
      <c r="D463" s="22"/>
      <c r="E463" s="20"/>
      <c r="F463" s="20"/>
      <c r="G463" s="20"/>
      <c r="H463" s="20"/>
      <c r="I463" s="20"/>
      <c r="J463" s="21"/>
      <c r="K463" s="2"/>
    </row>
    <row r="464" spans="1:11" x14ac:dyDescent="0.25">
      <c r="A464" s="19" t="s">
        <v>364</v>
      </c>
      <c r="B464" s="22">
        <v>9</v>
      </c>
      <c r="C464" s="22">
        <v>-1.916291</v>
      </c>
      <c r="D464" s="22"/>
      <c r="E464" s="20"/>
      <c r="F464" s="20"/>
      <c r="G464" s="20"/>
      <c r="H464" s="20"/>
      <c r="I464" s="20"/>
      <c r="J464" s="21"/>
      <c r="K464" s="2"/>
    </row>
    <row r="465" spans="1:11" x14ac:dyDescent="0.25">
      <c r="A465" s="19" t="s">
        <v>364</v>
      </c>
      <c r="B465" s="22">
        <v>10</v>
      </c>
      <c r="C465" s="22">
        <v>-1.652434</v>
      </c>
      <c r="D465" s="22"/>
      <c r="E465" s="20"/>
      <c r="F465" s="20"/>
      <c r="G465" s="20"/>
      <c r="H465" s="20"/>
      <c r="I465" s="20"/>
      <c r="J465" s="21"/>
      <c r="K465" s="2"/>
    </row>
    <row r="466" spans="1:11" x14ac:dyDescent="0.25">
      <c r="A466" s="19" t="s">
        <v>364</v>
      </c>
      <c r="B466" s="22">
        <v>11</v>
      </c>
      <c r="C466" s="22">
        <v>-1.609826</v>
      </c>
      <c r="D466" s="22"/>
      <c r="E466" s="20"/>
      <c r="F466" s="20"/>
      <c r="G466" s="20"/>
      <c r="H466" s="20"/>
      <c r="I466" s="20"/>
      <c r="J466" s="21"/>
      <c r="K466" s="2"/>
    </row>
    <row r="467" spans="1:11" x14ac:dyDescent="0.25">
      <c r="A467" s="19" t="s">
        <v>364</v>
      </c>
      <c r="B467" s="22">
        <v>12</v>
      </c>
      <c r="C467" s="22">
        <v>-1.365146</v>
      </c>
      <c r="D467" s="22"/>
      <c r="E467" s="20"/>
      <c r="F467" s="20"/>
      <c r="G467" s="20"/>
      <c r="H467" s="20"/>
      <c r="I467" s="20"/>
      <c r="J467" s="21"/>
      <c r="K467" s="2"/>
    </row>
    <row r="468" spans="1:11" x14ac:dyDescent="0.25">
      <c r="A468" s="19" t="s">
        <v>364</v>
      </c>
      <c r="B468" s="22">
        <v>13</v>
      </c>
      <c r="C468" s="22">
        <v>-1.3353189999999999</v>
      </c>
      <c r="D468" s="22"/>
      <c r="E468" s="20"/>
      <c r="F468" s="20"/>
      <c r="G468" s="20"/>
      <c r="H468" s="20"/>
      <c r="I468" s="20"/>
      <c r="J468" s="21"/>
      <c r="K468" s="2"/>
    </row>
    <row r="469" spans="1:11" x14ac:dyDescent="0.25">
      <c r="A469" s="19" t="s">
        <v>364</v>
      </c>
      <c r="B469" s="22">
        <v>14</v>
      </c>
      <c r="C469" s="22">
        <v>-1.118136</v>
      </c>
      <c r="D469" s="22"/>
      <c r="E469" s="20"/>
      <c r="F469" s="20"/>
      <c r="G469" s="20"/>
      <c r="H469" s="20"/>
      <c r="I469" s="20"/>
      <c r="J469" s="21"/>
      <c r="K469" s="2"/>
    </row>
    <row r="470" spans="1:11" x14ac:dyDescent="0.25">
      <c r="A470" s="19" t="s">
        <v>364</v>
      </c>
      <c r="B470" s="22">
        <v>15</v>
      </c>
      <c r="C470" s="22">
        <v>-1.0874360000000001</v>
      </c>
      <c r="D470" s="22"/>
      <c r="E470" s="20"/>
      <c r="F470" s="20"/>
      <c r="G470" s="20"/>
      <c r="H470" s="20"/>
      <c r="I470" s="20"/>
      <c r="J470" s="21"/>
      <c r="K470" s="2"/>
    </row>
    <row r="471" spans="1:11" x14ac:dyDescent="0.25">
      <c r="A471" s="19" t="s">
        <v>364</v>
      </c>
      <c r="B471" s="22">
        <v>16</v>
      </c>
      <c r="C471" s="22">
        <v>-0.90228370000000002</v>
      </c>
      <c r="D471" s="22"/>
      <c r="E471" s="20"/>
      <c r="F471" s="20"/>
      <c r="G471" s="20"/>
      <c r="H471" s="20"/>
      <c r="I471" s="20"/>
      <c r="J471" s="21"/>
      <c r="K471" s="2"/>
    </row>
    <row r="472" spans="1:11" x14ac:dyDescent="0.25">
      <c r="A472" s="19" t="s">
        <v>364</v>
      </c>
      <c r="B472" s="22">
        <v>17</v>
      </c>
      <c r="C472" s="22">
        <v>-0.88009519999999997</v>
      </c>
      <c r="D472" s="22"/>
      <c r="E472" s="20"/>
      <c r="F472" s="20"/>
      <c r="G472" s="20"/>
      <c r="H472" s="20"/>
      <c r="I472" s="20"/>
      <c r="J472" s="21"/>
      <c r="K472" s="2"/>
    </row>
    <row r="473" spans="1:11" x14ac:dyDescent="0.25">
      <c r="A473" s="19" t="s">
        <v>364</v>
      </c>
      <c r="B473" s="22">
        <v>18</v>
      </c>
      <c r="C473" s="22">
        <v>-0.72518970000000005</v>
      </c>
      <c r="D473" s="22"/>
      <c r="E473" s="20"/>
      <c r="F473" s="20"/>
      <c r="G473" s="20"/>
      <c r="H473" s="20"/>
      <c r="I473" s="20"/>
      <c r="J473" s="21"/>
      <c r="K473" s="2"/>
    </row>
    <row r="474" spans="1:11" x14ac:dyDescent="0.25">
      <c r="A474" s="19" t="s">
        <v>364</v>
      </c>
      <c r="B474" s="22">
        <v>19</v>
      </c>
      <c r="C474" s="22">
        <v>-0.70417240000000003</v>
      </c>
      <c r="D474" s="22"/>
      <c r="E474" s="20"/>
      <c r="F474" s="20"/>
      <c r="G474" s="20"/>
      <c r="H474" s="20"/>
      <c r="I474" s="20"/>
      <c r="J474" s="21"/>
      <c r="K474" s="2"/>
    </row>
    <row r="475" spans="1:11" x14ac:dyDescent="0.25">
      <c r="A475" s="19" t="s">
        <v>364</v>
      </c>
      <c r="B475" s="22">
        <v>20</v>
      </c>
      <c r="C475" s="22">
        <v>-0.57908320000000002</v>
      </c>
      <c r="D475" s="22"/>
      <c r="E475" s="20"/>
      <c r="F475" s="20"/>
      <c r="G475" s="20"/>
      <c r="H475" s="20"/>
      <c r="I475" s="20"/>
      <c r="J475" s="21"/>
      <c r="K475" s="2"/>
    </row>
    <row r="476" spans="1:11" x14ac:dyDescent="0.25">
      <c r="A476" s="19" t="s">
        <v>364</v>
      </c>
      <c r="B476" s="22">
        <v>21</v>
      </c>
      <c r="C476" s="22">
        <v>-0.55891100000000005</v>
      </c>
      <c r="D476" s="22"/>
      <c r="E476" s="20"/>
      <c r="F476" s="20"/>
      <c r="G476" s="20"/>
      <c r="H476" s="20"/>
      <c r="I476" s="20"/>
      <c r="J476" s="21"/>
      <c r="K476" s="2"/>
    </row>
    <row r="477" spans="1:11" x14ac:dyDescent="0.25">
      <c r="A477" s="19" t="s">
        <v>364</v>
      </c>
      <c r="B477" s="22">
        <v>22</v>
      </c>
      <c r="C477" s="22">
        <v>-0.46055200000000002</v>
      </c>
      <c r="D477" s="22"/>
      <c r="E477" s="20"/>
      <c r="F477" s="20"/>
      <c r="G477" s="20"/>
      <c r="H477" s="20"/>
      <c r="I477" s="20"/>
      <c r="J477" s="21"/>
      <c r="K477" s="2"/>
    </row>
    <row r="478" spans="1:11" x14ac:dyDescent="0.25">
      <c r="A478" s="19" t="s">
        <v>364</v>
      </c>
      <c r="B478" s="22">
        <v>23</v>
      </c>
      <c r="C478" s="22">
        <v>-0.44107570000000001</v>
      </c>
      <c r="D478" s="22"/>
      <c r="E478" s="20"/>
      <c r="F478" s="20"/>
      <c r="G478" s="20"/>
      <c r="H478" s="20"/>
      <c r="I478" s="20"/>
      <c r="J478" s="21"/>
      <c r="K478" s="2"/>
    </row>
    <row r="479" spans="1:11" x14ac:dyDescent="0.25">
      <c r="A479" s="19" t="s">
        <v>364</v>
      </c>
      <c r="B479" s="22">
        <v>24</v>
      </c>
      <c r="C479" s="22">
        <v>-0.36420449999999999</v>
      </c>
      <c r="D479" s="22"/>
      <c r="E479" s="20"/>
      <c r="F479" s="20"/>
      <c r="G479" s="20"/>
      <c r="H479" s="20"/>
      <c r="I479" s="20"/>
      <c r="J479" s="21"/>
      <c r="K479" s="2"/>
    </row>
    <row r="480" spans="1:11" x14ac:dyDescent="0.25">
      <c r="A480" s="19" t="s">
        <v>364</v>
      </c>
      <c r="B480" s="22">
        <v>25</v>
      </c>
      <c r="C480" s="22">
        <v>-0.34754380000000001</v>
      </c>
      <c r="D480" s="22"/>
      <c r="E480" s="20"/>
      <c r="F480" s="20"/>
      <c r="G480" s="20"/>
      <c r="H480" s="20"/>
      <c r="I480" s="20"/>
      <c r="J480" s="21"/>
      <c r="K480" s="2"/>
    </row>
    <row r="481" spans="1:11" x14ac:dyDescent="0.25">
      <c r="A481" s="19" t="s">
        <v>364</v>
      </c>
      <c r="B481" s="22">
        <v>26</v>
      </c>
      <c r="C481" s="22">
        <v>-0.2874159</v>
      </c>
      <c r="D481" s="22"/>
      <c r="E481" s="20"/>
      <c r="F481" s="20"/>
      <c r="G481" s="20"/>
      <c r="H481" s="20"/>
      <c r="I481" s="20"/>
      <c r="J481" s="21"/>
      <c r="K481" s="2"/>
    </row>
    <row r="482" spans="1:11" x14ac:dyDescent="0.25">
      <c r="A482" s="19" t="s">
        <v>364</v>
      </c>
      <c r="B482" s="22">
        <v>27</v>
      </c>
      <c r="C482" s="22">
        <v>-0.27406700000000001</v>
      </c>
      <c r="D482" s="22"/>
      <c r="E482" s="20"/>
      <c r="F482" s="20"/>
      <c r="G482" s="20"/>
      <c r="H482" s="20"/>
      <c r="I482" s="20"/>
      <c r="J482" s="21"/>
      <c r="K482" s="2"/>
    </row>
    <row r="483" spans="1:11" x14ac:dyDescent="0.25">
      <c r="A483" s="19" t="s">
        <v>364</v>
      </c>
      <c r="B483" s="22">
        <v>28</v>
      </c>
      <c r="C483" s="22">
        <v>-0.22654550000000001</v>
      </c>
      <c r="D483" s="22"/>
      <c r="E483" s="20"/>
      <c r="F483" s="20"/>
      <c r="G483" s="20"/>
      <c r="H483" s="20"/>
      <c r="I483" s="20"/>
      <c r="J483" s="21"/>
      <c r="K483" s="2"/>
    </row>
    <row r="484" spans="1:11" x14ac:dyDescent="0.25">
      <c r="A484" s="19" t="s">
        <v>364</v>
      </c>
      <c r="B484" s="22">
        <v>29</v>
      </c>
      <c r="C484" s="22">
        <v>-0.21483920000000001</v>
      </c>
      <c r="D484" s="22"/>
      <c r="E484" s="20"/>
      <c r="F484" s="20"/>
      <c r="G484" s="20"/>
      <c r="H484" s="20"/>
      <c r="I484" s="20"/>
      <c r="J484" s="21"/>
      <c r="K484" s="2"/>
    </row>
    <row r="485" spans="1:11" x14ac:dyDescent="0.25">
      <c r="A485" s="19" t="s">
        <v>364</v>
      </c>
      <c r="B485" s="22">
        <v>30</v>
      </c>
      <c r="C485" s="22">
        <v>-0.17833389999999999</v>
      </c>
      <c r="D485" s="22"/>
      <c r="E485" s="20"/>
      <c r="F485" s="20"/>
      <c r="G485" s="20"/>
      <c r="H485" s="20"/>
      <c r="I485" s="20"/>
      <c r="J485" s="21"/>
      <c r="K485" s="2"/>
    </row>
    <row r="486" spans="1:11" x14ac:dyDescent="0.25">
      <c r="A486" s="19" t="s">
        <v>364</v>
      </c>
      <c r="B486" s="22">
        <v>31</v>
      </c>
      <c r="C486" s="22">
        <v>-0.1683489</v>
      </c>
      <c r="D486" s="22"/>
      <c r="E486" s="20"/>
      <c r="F486" s="20"/>
      <c r="G486" s="20"/>
      <c r="H486" s="20"/>
      <c r="I486" s="20"/>
      <c r="J486" s="21"/>
      <c r="K486" s="2"/>
    </row>
    <row r="487" spans="1:11" x14ac:dyDescent="0.25">
      <c r="A487" s="19" t="s">
        <v>364</v>
      </c>
      <c r="B487" s="22">
        <v>32</v>
      </c>
      <c r="C487" s="22">
        <v>-0.1396133</v>
      </c>
      <c r="D487" s="22"/>
      <c r="E487" s="20"/>
      <c r="F487" s="20"/>
      <c r="G487" s="20"/>
      <c r="H487" s="20"/>
      <c r="I487" s="20"/>
      <c r="J487" s="21"/>
      <c r="K487" s="2"/>
    </row>
    <row r="488" spans="1:11" x14ac:dyDescent="0.25">
      <c r="A488" s="19" t="s">
        <v>364</v>
      </c>
      <c r="B488" s="22">
        <v>33</v>
      </c>
      <c r="C488" s="22">
        <v>-0.1314071</v>
      </c>
      <c r="D488" s="22"/>
      <c r="E488" s="20"/>
      <c r="F488" s="20"/>
      <c r="G488" s="20"/>
      <c r="H488" s="20"/>
      <c r="I488" s="20"/>
      <c r="J488" s="21"/>
      <c r="K488" s="2"/>
    </row>
    <row r="489" spans="1:11" x14ac:dyDescent="0.25">
      <c r="A489" s="19" t="s">
        <v>364</v>
      </c>
      <c r="B489" s="22">
        <v>34</v>
      </c>
      <c r="C489" s="22">
        <v>-0.1095935</v>
      </c>
      <c r="D489" s="22"/>
      <c r="E489" s="20"/>
      <c r="F489" s="20"/>
      <c r="G489" s="20"/>
      <c r="H489" s="20"/>
      <c r="I489" s="20"/>
      <c r="J489" s="21"/>
      <c r="K489" s="2"/>
    </row>
    <row r="490" spans="1:11" x14ac:dyDescent="0.25">
      <c r="A490" s="19" t="s">
        <v>364</v>
      </c>
      <c r="B490" s="22">
        <v>35</v>
      </c>
      <c r="C490" s="22">
        <v>-0.1026759</v>
      </c>
      <c r="D490" s="22"/>
      <c r="E490" s="20"/>
      <c r="F490" s="20"/>
      <c r="G490" s="20"/>
      <c r="H490" s="20"/>
      <c r="I490" s="20"/>
      <c r="J490" s="21"/>
      <c r="K490" s="2"/>
    </row>
    <row r="491" spans="1:11" x14ac:dyDescent="0.25">
      <c r="A491" s="19" t="s">
        <v>364</v>
      </c>
      <c r="B491" s="22">
        <v>36</v>
      </c>
      <c r="C491" s="22">
        <v>-8.6094229999999994E-2</v>
      </c>
      <c r="D491" s="22"/>
      <c r="E491" s="20"/>
      <c r="F491" s="20"/>
      <c r="G491" s="20"/>
      <c r="H491" s="20"/>
      <c r="I491" s="20"/>
      <c r="J491" s="21"/>
      <c r="K491" s="2"/>
    </row>
    <row r="492" spans="1:11" x14ac:dyDescent="0.25">
      <c r="A492" s="19" t="s">
        <v>364</v>
      </c>
      <c r="B492" s="22">
        <v>37</v>
      </c>
      <c r="C492" s="22">
        <v>-7.993198E-2</v>
      </c>
      <c r="D492" s="22"/>
      <c r="E492" s="20"/>
      <c r="F492" s="20"/>
      <c r="G492" s="20"/>
      <c r="H492" s="20"/>
      <c r="I492" s="20"/>
      <c r="J492" s="21"/>
      <c r="K492" s="2"/>
    </row>
    <row r="493" spans="1:11" x14ac:dyDescent="0.25">
      <c r="A493" s="19" t="s">
        <v>364</v>
      </c>
      <c r="B493" s="22">
        <v>38</v>
      </c>
      <c r="C493" s="22">
        <v>-6.7336889999999996E-2</v>
      </c>
      <c r="D493" s="22"/>
      <c r="E493" s="20"/>
      <c r="F493" s="20"/>
      <c r="G493" s="20"/>
      <c r="H493" s="20"/>
      <c r="I493" s="20"/>
      <c r="J493" s="21"/>
      <c r="K493" s="2"/>
    </row>
    <row r="494" spans="1:11" x14ac:dyDescent="0.25">
      <c r="A494" s="19" t="s">
        <v>364</v>
      </c>
      <c r="B494" s="22">
        <v>39</v>
      </c>
      <c r="C494" s="22">
        <v>-6.243953E-2</v>
      </c>
      <c r="D494" s="22"/>
      <c r="E494" s="20"/>
      <c r="F494" s="20"/>
      <c r="G494" s="20"/>
      <c r="H494" s="20"/>
      <c r="I494" s="20"/>
      <c r="J494" s="21"/>
      <c r="K494" s="2"/>
    </row>
    <row r="495" spans="1:11" x14ac:dyDescent="0.25">
      <c r="A495" s="19" t="s">
        <v>364</v>
      </c>
      <c r="B495" s="22">
        <v>40</v>
      </c>
      <c r="C495" s="22">
        <v>-5.2735890000000001E-2</v>
      </c>
      <c r="D495" s="22"/>
      <c r="E495" s="20"/>
      <c r="F495" s="20"/>
      <c r="G495" s="20"/>
      <c r="H495" s="20"/>
      <c r="I495" s="20"/>
      <c r="J495" s="21"/>
      <c r="K495" s="2"/>
    </row>
    <row r="496" spans="1:11" x14ac:dyDescent="0.25">
      <c r="A496" s="19" t="s">
        <v>364</v>
      </c>
      <c r="B496" s="22">
        <v>41</v>
      </c>
      <c r="C496" s="22">
        <v>-4.8752990000000003E-2</v>
      </c>
      <c r="D496" s="22"/>
      <c r="E496" s="20"/>
      <c r="F496" s="20"/>
      <c r="G496" s="20"/>
      <c r="H496" s="20"/>
      <c r="I496" s="20"/>
      <c r="J496" s="21"/>
      <c r="K496" s="2"/>
    </row>
    <row r="497" spans="1:11" x14ac:dyDescent="0.25">
      <c r="A497" s="19" t="s">
        <v>364</v>
      </c>
      <c r="B497" s="22">
        <v>42</v>
      </c>
      <c r="C497" s="22">
        <v>-4.1266339999999999E-2</v>
      </c>
      <c r="D497" s="22"/>
      <c r="E497" s="20"/>
      <c r="F497" s="20"/>
      <c r="G497" s="20"/>
      <c r="H497" s="20"/>
      <c r="I497" s="20"/>
      <c r="J497" s="21"/>
      <c r="K497" s="2"/>
    </row>
    <row r="498" spans="1:11" x14ac:dyDescent="0.25">
      <c r="A498" s="19" t="s">
        <v>364</v>
      </c>
      <c r="B498" s="22">
        <v>43</v>
      </c>
      <c r="C498" s="22">
        <v>-3.8049779999999998E-2</v>
      </c>
      <c r="D498" s="22"/>
      <c r="E498" s="20"/>
      <c r="F498" s="20"/>
      <c r="G498" s="20"/>
      <c r="H498" s="20"/>
      <c r="I498" s="20"/>
      <c r="J498" s="21"/>
      <c r="K498" s="2"/>
    </row>
    <row r="499" spans="1:11" x14ac:dyDescent="0.25">
      <c r="A499" s="19" t="s">
        <v>364</v>
      </c>
      <c r="B499" s="22">
        <v>44</v>
      </c>
      <c r="C499" s="22">
        <v>-3.2310619999999998E-2</v>
      </c>
      <c r="D499" s="22"/>
      <c r="E499" s="20"/>
      <c r="F499" s="20"/>
      <c r="G499" s="20"/>
      <c r="H499" s="20"/>
      <c r="I499" s="20"/>
      <c r="J499" s="21"/>
      <c r="K499" s="2"/>
    </row>
    <row r="500" spans="1:11" x14ac:dyDescent="0.25">
      <c r="A500" s="19" t="s">
        <v>364</v>
      </c>
      <c r="B500" s="22">
        <v>45</v>
      </c>
      <c r="C500" s="22">
        <v>-2.9797649999999998E-2</v>
      </c>
      <c r="D500" s="22"/>
      <c r="E500" s="20"/>
      <c r="F500" s="20"/>
      <c r="G500" s="20"/>
      <c r="H500" s="20"/>
      <c r="I500" s="20"/>
      <c r="J500" s="21"/>
      <c r="K500" s="2"/>
    </row>
    <row r="501" spans="1:11" x14ac:dyDescent="0.25">
      <c r="A501" s="19" t="s">
        <v>364</v>
      </c>
      <c r="B501" s="22">
        <v>46</v>
      </c>
      <c r="C501" s="22">
        <v>-2.530984E-2</v>
      </c>
      <c r="D501" s="22"/>
      <c r="E501" s="20"/>
      <c r="F501" s="20"/>
      <c r="G501" s="20"/>
      <c r="H501" s="20"/>
      <c r="I501" s="20"/>
      <c r="J501" s="21"/>
      <c r="K501" s="2"/>
    </row>
    <row r="502" spans="1:11" x14ac:dyDescent="0.25">
      <c r="A502" s="19" t="s">
        <v>364</v>
      </c>
      <c r="B502" s="22">
        <v>47</v>
      </c>
      <c r="C502" s="22">
        <v>-2.319541E-2</v>
      </c>
      <c r="D502" s="22"/>
      <c r="E502" s="20"/>
      <c r="F502" s="20"/>
      <c r="G502" s="20"/>
      <c r="H502" s="20"/>
      <c r="I502" s="20"/>
      <c r="J502" s="21"/>
      <c r="K502" s="2"/>
    </row>
    <row r="503" spans="1:11" x14ac:dyDescent="0.25">
      <c r="A503" s="19" t="s">
        <v>364</v>
      </c>
      <c r="B503" s="22">
        <v>48</v>
      </c>
      <c r="C503" s="22">
        <v>-1.9903270000000001E-2</v>
      </c>
      <c r="D503" s="22"/>
      <c r="E503" s="20"/>
      <c r="F503" s="20"/>
      <c r="G503" s="20"/>
      <c r="H503" s="20"/>
      <c r="I503" s="20"/>
      <c r="J503" s="21"/>
      <c r="K503" s="2"/>
    </row>
    <row r="504" spans="1:11" x14ac:dyDescent="0.25">
      <c r="A504" s="19" t="s">
        <v>364</v>
      </c>
      <c r="B504" s="22">
        <v>49</v>
      </c>
      <c r="C504" s="22">
        <v>-1.8181699999999999E-2</v>
      </c>
      <c r="D504" s="22"/>
      <c r="E504" s="20"/>
      <c r="F504" s="20"/>
      <c r="G504" s="20"/>
      <c r="H504" s="20"/>
      <c r="I504" s="20"/>
      <c r="J504" s="21"/>
      <c r="K504" s="2"/>
    </row>
    <row r="505" spans="1:11" x14ac:dyDescent="0.25">
      <c r="A505" s="19" t="s">
        <v>364</v>
      </c>
      <c r="B505" s="22">
        <v>50</v>
      </c>
      <c r="C505" s="22">
        <v>-1.5592109999999999E-2</v>
      </c>
      <c r="D505" s="22"/>
      <c r="E505" s="20"/>
      <c r="F505" s="20"/>
      <c r="G505" s="20"/>
      <c r="H505" s="20"/>
      <c r="I505" s="20"/>
      <c r="J505" s="21"/>
      <c r="K505" s="2"/>
    </row>
    <row r="506" spans="1:11" x14ac:dyDescent="0.25">
      <c r="A506" s="19" t="s">
        <v>364</v>
      </c>
      <c r="B506" s="22">
        <v>51</v>
      </c>
      <c r="C506" s="22">
        <v>-1.42162E-2</v>
      </c>
      <c r="D506" s="22"/>
      <c r="E506" s="20"/>
      <c r="F506" s="20"/>
      <c r="G506" s="20"/>
      <c r="H506" s="20"/>
      <c r="I506" s="20"/>
      <c r="J506" s="21"/>
      <c r="K506" s="2"/>
    </row>
    <row r="507" spans="1:11" x14ac:dyDescent="0.25">
      <c r="A507" s="19" t="s">
        <v>364</v>
      </c>
      <c r="B507" s="22">
        <v>52</v>
      </c>
      <c r="C507" s="22">
        <v>-1.22323E-2</v>
      </c>
      <c r="D507" s="22"/>
      <c r="E507" s="20"/>
      <c r="F507" s="20"/>
      <c r="G507" s="20"/>
      <c r="H507" s="20"/>
      <c r="I507" s="20"/>
      <c r="J507" s="21"/>
      <c r="K507" s="2"/>
    </row>
    <row r="508" spans="1:11" x14ac:dyDescent="0.25">
      <c r="A508" s="19" t="s">
        <v>364</v>
      </c>
      <c r="B508" s="22">
        <v>53</v>
      </c>
      <c r="C508" s="22">
        <v>-1.114744E-2</v>
      </c>
      <c r="D508" s="22"/>
      <c r="E508" s="20"/>
      <c r="F508" s="20"/>
      <c r="G508" s="20"/>
      <c r="H508" s="20"/>
      <c r="I508" s="20"/>
      <c r="J508" s="21"/>
      <c r="K508" s="2"/>
    </row>
    <row r="509" spans="1:11" x14ac:dyDescent="0.25">
      <c r="A509" s="19" t="s">
        <v>364</v>
      </c>
      <c r="B509" s="22">
        <v>54</v>
      </c>
      <c r="C509" s="22">
        <v>-9.6379959999999994E-3</v>
      </c>
      <c r="D509" s="22"/>
      <c r="E509" s="20"/>
      <c r="F509" s="20"/>
      <c r="G509" s="20"/>
      <c r="H509" s="20"/>
      <c r="I509" s="20"/>
      <c r="J509" s="21"/>
      <c r="K509" s="2"/>
    </row>
    <row r="510" spans="1:11" x14ac:dyDescent="0.25">
      <c r="A510" s="19" t="s">
        <v>364</v>
      </c>
      <c r="B510" s="22">
        <v>55</v>
      </c>
      <c r="C510" s="22">
        <v>-8.753851E-3</v>
      </c>
      <c r="D510" s="22"/>
      <c r="E510" s="20"/>
      <c r="F510" s="20"/>
      <c r="G510" s="20"/>
      <c r="H510" s="20"/>
      <c r="I510" s="20"/>
      <c r="J510" s="21"/>
      <c r="K510" s="2"/>
    </row>
    <row r="511" spans="1:11" x14ac:dyDescent="0.25">
      <c r="A511" s="19" t="s">
        <v>364</v>
      </c>
      <c r="B511" s="22">
        <v>56</v>
      </c>
      <c r="C511" s="22">
        <v>-7.597815E-3</v>
      </c>
      <c r="D511" s="22"/>
      <c r="E511" s="20"/>
      <c r="F511" s="20"/>
      <c r="G511" s="20"/>
      <c r="H511" s="20"/>
      <c r="I511" s="20"/>
      <c r="J511" s="21"/>
      <c r="K511" s="2"/>
    </row>
    <row r="512" spans="1:11" x14ac:dyDescent="0.25">
      <c r="A512" s="19" t="s">
        <v>364</v>
      </c>
      <c r="B512" s="22">
        <v>57</v>
      </c>
      <c r="C512" s="22">
        <v>-6.866179E-3</v>
      </c>
      <c r="D512" s="22"/>
      <c r="E512" s="20"/>
      <c r="F512" s="20"/>
      <c r="G512" s="20"/>
      <c r="H512" s="20"/>
      <c r="I512" s="20"/>
      <c r="J512" s="21"/>
      <c r="K512" s="2"/>
    </row>
    <row r="513" spans="1:11" x14ac:dyDescent="0.25">
      <c r="A513" s="19" t="s">
        <v>364</v>
      </c>
      <c r="B513" s="22">
        <v>58</v>
      </c>
      <c r="C513" s="22">
        <v>-5.996838E-3</v>
      </c>
      <c r="D513" s="22"/>
      <c r="E513" s="20"/>
      <c r="F513" s="20"/>
      <c r="G513" s="20"/>
      <c r="H513" s="20"/>
      <c r="I513" s="20"/>
      <c r="J513" s="21"/>
      <c r="K513" s="2"/>
    </row>
    <row r="514" spans="1:11" x14ac:dyDescent="0.25">
      <c r="A514" s="19" t="s">
        <v>364</v>
      </c>
      <c r="B514" s="22">
        <v>59</v>
      </c>
      <c r="C514" s="22">
        <v>-5.387714E-3</v>
      </c>
      <c r="D514" s="22"/>
      <c r="E514" s="20"/>
      <c r="F514" s="20"/>
      <c r="G514" s="20"/>
      <c r="H514" s="20"/>
      <c r="I514" s="20"/>
      <c r="J514" s="21"/>
      <c r="K514" s="2"/>
    </row>
    <row r="515" spans="1:11" x14ac:dyDescent="0.25">
      <c r="A515" s="19" t="s">
        <v>364</v>
      </c>
      <c r="B515" s="22">
        <v>60</v>
      </c>
      <c r="C515" s="22">
        <v>-4.7332920000000001E-3</v>
      </c>
      <c r="D515" s="22"/>
      <c r="E515" s="20"/>
      <c r="F515" s="20"/>
      <c r="G515" s="20"/>
      <c r="H515" s="20"/>
      <c r="I515" s="20"/>
      <c r="J515" s="21"/>
      <c r="K515" s="2"/>
    </row>
    <row r="516" spans="1:11" x14ac:dyDescent="0.25">
      <c r="A516" s="19" t="s">
        <v>364</v>
      </c>
      <c r="B516" s="22">
        <v>61</v>
      </c>
      <c r="C516" s="22">
        <v>-4.2461110000000003E-3</v>
      </c>
      <c r="D516" s="22"/>
      <c r="E516" s="20"/>
      <c r="F516" s="20"/>
      <c r="G516" s="20"/>
      <c r="H516" s="20"/>
      <c r="I516" s="20"/>
      <c r="J516" s="21"/>
      <c r="K516" s="2"/>
    </row>
    <row r="517" spans="1:11" x14ac:dyDescent="0.25">
      <c r="A517" s="19" t="s">
        <v>364</v>
      </c>
      <c r="B517" s="22">
        <v>62</v>
      </c>
      <c r="C517" s="22">
        <v>-3.729282E-3</v>
      </c>
      <c r="D517" s="22"/>
      <c r="E517" s="20"/>
      <c r="F517" s="20"/>
      <c r="G517" s="20"/>
      <c r="H517" s="20"/>
      <c r="I517" s="20"/>
      <c r="J517" s="21"/>
      <c r="K517" s="2"/>
    </row>
    <row r="518" spans="1:11" x14ac:dyDescent="0.25">
      <c r="A518" s="19" t="s">
        <v>364</v>
      </c>
      <c r="B518" s="22">
        <v>63</v>
      </c>
      <c r="C518" s="22">
        <v>-3.3815009999999999E-3</v>
      </c>
      <c r="D518" s="22"/>
      <c r="E518" s="20"/>
      <c r="F518" s="20"/>
      <c r="G518" s="20"/>
      <c r="H518" s="20"/>
      <c r="I518" s="20"/>
      <c r="J518" s="21"/>
      <c r="K518" s="2"/>
    </row>
    <row r="519" spans="1:11" x14ac:dyDescent="0.25">
      <c r="A519" s="19" t="s">
        <v>364</v>
      </c>
      <c r="B519" s="22">
        <v>64</v>
      </c>
      <c r="C519" s="22">
        <v>-2.7133639999999998E-3</v>
      </c>
      <c r="D519" s="22"/>
      <c r="E519" s="20"/>
      <c r="F519" s="20"/>
      <c r="G519" s="20"/>
      <c r="H519" s="20"/>
      <c r="I519" s="20"/>
      <c r="J519" s="21"/>
      <c r="K519" s="2"/>
    </row>
    <row r="520" spans="1:11" x14ac:dyDescent="0.25">
      <c r="A520" s="19" t="s">
        <v>364</v>
      </c>
      <c r="B520" s="22">
        <v>65</v>
      </c>
      <c r="C520" s="22">
        <v>-5.8626010000000005E-4</v>
      </c>
      <c r="D520" s="22"/>
      <c r="E520" s="20"/>
      <c r="F520" s="20"/>
      <c r="G520" s="20"/>
      <c r="H520" s="20"/>
      <c r="I520" s="20"/>
      <c r="J520" s="21"/>
      <c r="K520" s="2"/>
    </row>
    <row r="521" spans="1:11" x14ac:dyDescent="0.25">
      <c r="A521" s="19" t="s">
        <v>505</v>
      </c>
      <c r="B521" s="22" t="s">
        <v>14</v>
      </c>
      <c r="C521" s="22"/>
      <c r="D521" s="22"/>
      <c r="E521" s="20"/>
      <c r="F521" s="20"/>
      <c r="G521" s="20"/>
      <c r="H521" s="20"/>
      <c r="I521" s="20"/>
      <c r="J521" s="21"/>
      <c r="K521" s="2"/>
    </row>
    <row r="522" spans="1:11" x14ac:dyDescent="0.25">
      <c r="A522" s="19"/>
      <c r="B522" s="22" t="s">
        <v>5</v>
      </c>
      <c r="C522" s="22">
        <v>-47.215020000000003</v>
      </c>
      <c r="D522" s="22"/>
      <c r="E522" s="20"/>
      <c r="F522" s="20"/>
      <c r="G522" s="20"/>
      <c r="H522" s="20"/>
      <c r="I522" s="20"/>
      <c r="J522" s="21"/>
      <c r="K522" s="2"/>
    </row>
    <row r="523" spans="1:11" x14ac:dyDescent="0.25">
      <c r="A523" s="19"/>
      <c r="B523" s="22"/>
      <c r="C523" s="22"/>
      <c r="D523" s="22"/>
      <c r="E523" s="20"/>
      <c r="F523" s="20"/>
      <c r="G523" s="20"/>
      <c r="H523" s="20"/>
      <c r="I523" s="20"/>
      <c r="J523" s="21"/>
      <c r="K523" s="2"/>
    </row>
    <row r="524" spans="1:11" x14ac:dyDescent="0.25">
      <c r="A524" s="19"/>
      <c r="B524" s="22" t="s">
        <v>28</v>
      </c>
      <c r="C524" s="22" t="s">
        <v>41</v>
      </c>
      <c r="D524" s="22" t="s">
        <v>30</v>
      </c>
      <c r="E524" s="20" t="s">
        <v>44</v>
      </c>
      <c r="F524" s="20" t="s">
        <v>34</v>
      </c>
      <c r="G524" s="20" t="s">
        <v>35</v>
      </c>
      <c r="H524" s="20" t="s">
        <v>36</v>
      </c>
      <c r="I524" s="20"/>
      <c r="J524" s="21"/>
      <c r="K524" s="2"/>
    </row>
    <row r="525" spans="1:11" x14ac:dyDescent="0.25">
      <c r="A525" s="19"/>
      <c r="B525" s="22"/>
      <c r="C525" s="22"/>
      <c r="D525" s="22"/>
      <c r="E525" s="20"/>
      <c r="F525" s="20"/>
      <c r="G525" s="20"/>
      <c r="H525" s="20"/>
      <c r="I525" s="20"/>
      <c r="J525" s="21"/>
      <c r="K525" s="2"/>
    </row>
    <row r="526" spans="1:11" x14ac:dyDescent="0.25">
      <c r="A526" s="19" t="s">
        <v>0</v>
      </c>
      <c r="B526" s="22" t="s">
        <v>1</v>
      </c>
      <c r="C526" s="22" t="s">
        <v>16</v>
      </c>
      <c r="D526" s="22"/>
      <c r="E526" s="20"/>
      <c r="F526" s="20"/>
      <c r="G526" s="20"/>
      <c r="H526" s="20"/>
      <c r="I526" s="20"/>
      <c r="J526" s="21"/>
      <c r="K526" s="2"/>
    </row>
    <row r="527" spans="1:11" x14ac:dyDescent="0.25">
      <c r="A527" s="19" t="s">
        <v>503</v>
      </c>
      <c r="B527" s="22" t="s">
        <v>8</v>
      </c>
      <c r="C527" s="22"/>
      <c r="D527" s="22"/>
      <c r="E527" s="20"/>
      <c r="F527" s="20"/>
      <c r="G527" s="20"/>
      <c r="H527" s="20"/>
      <c r="I527" s="20"/>
      <c r="J527" s="21"/>
      <c r="K527" s="2"/>
    </row>
    <row r="528" spans="1:11" x14ac:dyDescent="0.25">
      <c r="A528" s="19" t="s">
        <v>20</v>
      </c>
      <c r="B528" s="22" t="s">
        <v>21</v>
      </c>
      <c r="C528" s="22">
        <v>5.3137999999999998E-6</v>
      </c>
      <c r="D528" s="22"/>
      <c r="E528" s="20"/>
      <c r="F528" s="20"/>
      <c r="G528" s="20"/>
      <c r="H528" s="20"/>
      <c r="I528" s="20"/>
      <c r="J528" s="21"/>
      <c r="K528" s="2"/>
    </row>
    <row r="529" spans="1:11" x14ac:dyDescent="0.25">
      <c r="A529" s="19" t="s">
        <v>20</v>
      </c>
      <c r="B529" s="22" t="s">
        <v>21</v>
      </c>
      <c r="C529" s="22">
        <v>2</v>
      </c>
      <c r="D529" s="22">
        <v>5.3130730000000003E-6</v>
      </c>
      <c r="E529" s="20"/>
      <c r="F529" s="20"/>
      <c r="G529" s="20"/>
      <c r="H529" s="20"/>
      <c r="I529" s="20"/>
      <c r="J529" s="21"/>
      <c r="K529" s="2"/>
    </row>
    <row r="530" spans="1:11" x14ac:dyDescent="0.25">
      <c r="A530" s="19" t="s">
        <v>20</v>
      </c>
      <c r="B530" s="22" t="s">
        <v>21</v>
      </c>
      <c r="C530" s="22">
        <v>3</v>
      </c>
      <c r="D530" s="22">
        <v>3.5647459999999999E-6</v>
      </c>
      <c r="E530" s="20"/>
      <c r="F530" s="20"/>
      <c r="G530" s="20"/>
      <c r="H530" s="20"/>
      <c r="I530" s="20"/>
      <c r="J530" s="21"/>
      <c r="K530" s="2"/>
    </row>
    <row r="531" spans="1:11" x14ac:dyDescent="0.25">
      <c r="A531" s="19" t="s">
        <v>20</v>
      </c>
      <c r="B531" s="22" t="s">
        <v>21</v>
      </c>
      <c r="C531" s="22">
        <v>4</v>
      </c>
      <c r="D531" s="22">
        <v>3.563904E-6</v>
      </c>
      <c r="E531" s="20"/>
      <c r="F531" s="20"/>
      <c r="G531" s="20"/>
      <c r="H531" s="20"/>
      <c r="I531" s="20"/>
      <c r="J531" s="21"/>
      <c r="K531" s="2"/>
    </row>
    <row r="532" spans="1:11" x14ac:dyDescent="0.25">
      <c r="A532" s="19" t="s">
        <v>20</v>
      </c>
      <c r="B532" s="22" t="s">
        <v>21</v>
      </c>
      <c r="C532" s="22">
        <v>5</v>
      </c>
      <c r="D532" s="22">
        <v>3.5642769999999999E-6</v>
      </c>
      <c r="E532" s="20"/>
      <c r="F532" s="20"/>
      <c r="G532" s="20"/>
      <c r="H532" s="20"/>
      <c r="I532" s="20"/>
      <c r="J532" s="21"/>
      <c r="K532" s="2"/>
    </row>
    <row r="533" spans="1:11" x14ac:dyDescent="0.25">
      <c r="A533" s="19" t="s">
        <v>20</v>
      </c>
      <c r="B533" s="22" t="s">
        <v>21</v>
      </c>
      <c r="C533" s="22">
        <v>6</v>
      </c>
      <c r="D533" s="22">
        <v>3.5639439999999998E-6</v>
      </c>
      <c r="E533" s="20"/>
      <c r="F533" s="20"/>
      <c r="G533" s="20"/>
      <c r="H533" s="20"/>
      <c r="I533" s="20"/>
      <c r="J533" s="21"/>
      <c r="K533" s="2"/>
    </row>
    <row r="534" spans="1:11" x14ac:dyDescent="0.25">
      <c r="A534" s="19" t="s">
        <v>20</v>
      </c>
      <c r="B534" s="22" t="s">
        <v>21</v>
      </c>
      <c r="C534" s="22">
        <v>7</v>
      </c>
      <c r="D534" s="22">
        <v>3.5645719999999998E-6</v>
      </c>
      <c r="E534" s="20"/>
      <c r="F534" s="20"/>
      <c r="G534" s="20"/>
      <c r="H534" s="20"/>
      <c r="I534" s="20"/>
      <c r="J534" s="21"/>
      <c r="K534" s="2"/>
    </row>
    <row r="535" spans="1:11" x14ac:dyDescent="0.25">
      <c r="A535" s="19" t="s">
        <v>20</v>
      </c>
      <c r="B535" s="22" t="s">
        <v>21</v>
      </c>
      <c r="C535" s="22">
        <v>8</v>
      </c>
      <c r="D535" s="22">
        <v>3.5636859999999999E-6</v>
      </c>
      <c r="E535" s="20"/>
      <c r="F535" s="20"/>
      <c r="G535" s="20"/>
      <c r="H535" s="20"/>
      <c r="I535" s="20"/>
      <c r="J535" s="21"/>
      <c r="K535" s="2"/>
    </row>
    <row r="536" spans="1:11" x14ac:dyDescent="0.25">
      <c r="A536" s="19" t="s">
        <v>20</v>
      </c>
      <c r="B536" s="22" t="s">
        <v>21</v>
      </c>
      <c r="C536" s="22">
        <v>9</v>
      </c>
      <c r="D536" s="22">
        <v>3.5644959999999998E-6</v>
      </c>
      <c r="E536" s="20"/>
      <c r="F536" s="20"/>
      <c r="G536" s="20"/>
      <c r="H536" s="20"/>
      <c r="I536" s="20"/>
      <c r="J536" s="21"/>
      <c r="K536" s="2"/>
    </row>
    <row r="537" spans="1:11" x14ac:dyDescent="0.25">
      <c r="A537" s="19" t="s">
        <v>20</v>
      </c>
      <c r="B537" s="22" t="s">
        <v>21</v>
      </c>
      <c r="C537" s="22">
        <v>10</v>
      </c>
      <c r="D537" s="22">
        <v>3.563536E-6</v>
      </c>
      <c r="E537" s="20"/>
      <c r="F537" s="20"/>
      <c r="G537" s="20"/>
      <c r="H537" s="20"/>
      <c r="I537" s="20"/>
      <c r="J537" s="21"/>
      <c r="K537" s="2"/>
    </row>
    <row r="538" spans="1:11" x14ac:dyDescent="0.25">
      <c r="A538" s="19" t="s">
        <v>20</v>
      </c>
      <c r="B538" s="22" t="s">
        <v>21</v>
      </c>
      <c r="C538" s="22">
        <v>11</v>
      </c>
      <c r="D538" s="22">
        <v>3.5647890000000001E-6</v>
      </c>
      <c r="E538" s="20"/>
      <c r="F538" s="20"/>
      <c r="G538" s="20"/>
      <c r="H538" s="20"/>
      <c r="I538" s="20"/>
      <c r="J538" s="21"/>
      <c r="K538" s="2"/>
    </row>
    <row r="539" spans="1:11" x14ac:dyDescent="0.25">
      <c r="A539" s="19" t="s">
        <v>20</v>
      </c>
      <c r="B539" s="22" t="s">
        <v>21</v>
      </c>
      <c r="C539" s="22">
        <v>12</v>
      </c>
      <c r="D539" s="22">
        <v>3.5636780000000001E-6</v>
      </c>
      <c r="E539" s="20"/>
      <c r="F539" s="20"/>
      <c r="G539" s="20"/>
      <c r="H539" s="20"/>
      <c r="I539" s="20"/>
      <c r="J539" s="21"/>
      <c r="K539" s="2"/>
    </row>
    <row r="540" spans="1:11" x14ac:dyDescent="0.25">
      <c r="A540" s="19" t="s">
        <v>20</v>
      </c>
      <c r="B540" s="22" t="s">
        <v>21</v>
      </c>
      <c r="C540" s="22">
        <v>13</v>
      </c>
      <c r="D540" s="22">
        <v>3.5645509999999998E-6</v>
      </c>
      <c r="E540" s="20"/>
      <c r="F540" s="20"/>
      <c r="G540" s="20"/>
      <c r="H540" s="20"/>
      <c r="I540" s="20"/>
      <c r="J540" s="21"/>
      <c r="K540" s="2"/>
    </row>
    <row r="541" spans="1:11" x14ac:dyDescent="0.25">
      <c r="A541" s="19" t="s">
        <v>20</v>
      </c>
      <c r="B541" s="22" t="s">
        <v>21</v>
      </c>
      <c r="C541" s="22">
        <v>14</v>
      </c>
      <c r="D541" s="22">
        <v>3.563844E-6</v>
      </c>
      <c r="E541" s="20"/>
      <c r="F541" s="20"/>
      <c r="G541" s="20"/>
      <c r="H541" s="20"/>
      <c r="I541" s="20"/>
      <c r="J541" s="21"/>
      <c r="K541" s="2"/>
    </row>
    <row r="542" spans="1:11" x14ac:dyDescent="0.25">
      <c r="A542" s="19" t="s">
        <v>20</v>
      </c>
      <c r="B542" s="22" t="s">
        <v>21</v>
      </c>
      <c r="C542" s="22">
        <v>15</v>
      </c>
      <c r="D542" s="22">
        <v>3.5644889999999998E-6</v>
      </c>
      <c r="E542" s="20"/>
      <c r="F542" s="20"/>
      <c r="G542" s="20"/>
      <c r="H542" s="20"/>
      <c r="I542" s="20"/>
      <c r="J542" s="21"/>
      <c r="K542" s="2"/>
    </row>
    <row r="543" spans="1:11" x14ac:dyDescent="0.25">
      <c r="A543" s="19" t="s">
        <v>20</v>
      </c>
      <c r="B543" s="22" t="s">
        <v>21</v>
      </c>
      <c r="C543" s="22">
        <v>16</v>
      </c>
      <c r="D543" s="22">
        <v>3.5641080000000001E-6</v>
      </c>
      <c r="E543" s="20"/>
      <c r="F543" s="20"/>
      <c r="G543" s="20"/>
      <c r="H543" s="20"/>
      <c r="I543" s="20"/>
      <c r="J543" s="21"/>
      <c r="K543" s="2"/>
    </row>
    <row r="544" spans="1:11" x14ac:dyDescent="0.25">
      <c r="A544" s="19" t="s">
        <v>20</v>
      </c>
      <c r="B544" s="22" t="s">
        <v>21</v>
      </c>
      <c r="C544" s="22">
        <v>17</v>
      </c>
      <c r="D544" s="22">
        <v>3.564233E-6</v>
      </c>
      <c r="E544" s="20"/>
      <c r="F544" s="20"/>
      <c r="G544" s="20"/>
      <c r="H544" s="20"/>
      <c r="I544" s="20"/>
      <c r="J544" s="21"/>
      <c r="K544" s="2"/>
    </row>
    <row r="545" spans="1:11" x14ac:dyDescent="0.25">
      <c r="A545" s="19" t="s">
        <v>20</v>
      </c>
      <c r="B545" s="22" t="s">
        <v>21</v>
      </c>
      <c r="C545" s="22">
        <v>18</v>
      </c>
      <c r="D545" s="22">
        <v>3.563812E-6</v>
      </c>
      <c r="E545" s="20"/>
      <c r="F545" s="20"/>
      <c r="G545" s="20"/>
      <c r="H545" s="20"/>
      <c r="I545" s="20"/>
      <c r="J545" s="21"/>
      <c r="K545" s="2"/>
    </row>
    <row r="546" spans="1:11" x14ac:dyDescent="0.25">
      <c r="A546" s="19" t="s">
        <v>20</v>
      </c>
      <c r="B546" s="22" t="s">
        <v>21</v>
      </c>
      <c r="C546" s="22">
        <v>19</v>
      </c>
      <c r="D546" s="22">
        <v>3.5646219999999999E-6</v>
      </c>
      <c r="E546" s="20"/>
      <c r="F546" s="20"/>
      <c r="G546" s="20"/>
      <c r="H546" s="20"/>
      <c r="I546" s="20"/>
      <c r="J546" s="21"/>
      <c r="K546" s="2"/>
    </row>
    <row r="547" spans="1:11" x14ac:dyDescent="0.25">
      <c r="A547" s="19" t="s">
        <v>20</v>
      </c>
      <c r="B547" s="22" t="s">
        <v>21</v>
      </c>
      <c r="C547" s="22">
        <v>20</v>
      </c>
      <c r="D547" s="22">
        <v>3.5636780000000001E-6</v>
      </c>
      <c r="E547" s="20"/>
      <c r="F547" s="20"/>
      <c r="G547" s="20"/>
      <c r="H547" s="20"/>
      <c r="I547" s="20"/>
      <c r="J547" s="21"/>
      <c r="K547" s="2"/>
    </row>
    <row r="548" spans="1:11" x14ac:dyDescent="0.25">
      <c r="A548" s="19" t="s">
        <v>20</v>
      </c>
      <c r="B548" s="22" t="s">
        <v>21</v>
      </c>
      <c r="C548" s="22">
        <v>21</v>
      </c>
      <c r="D548" s="22">
        <v>3.5645669999999999E-6</v>
      </c>
      <c r="E548" s="20"/>
      <c r="F548" s="20"/>
      <c r="G548" s="20"/>
      <c r="H548" s="20"/>
      <c r="I548" s="20"/>
      <c r="J548" s="21"/>
      <c r="K548" s="2"/>
    </row>
    <row r="549" spans="1:11" x14ac:dyDescent="0.25">
      <c r="A549" s="19" t="s">
        <v>20</v>
      </c>
      <c r="B549" s="22" t="s">
        <v>21</v>
      </c>
      <c r="C549" s="22">
        <v>22</v>
      </c>
      <c r="D549" s="22">
        <v>3.5638539999999999E-6</v>
      </c>
      <c r="E549" s="20"/>
      <c r="F549" s="20"/>
      <c r="G549" s="20"/>
      <c r="H549" s="20"/>
      <c r="I549" s="20"/>
      <c r="J549" s="21"/>
      <c r="K549" s="2"/>
    </row>
    <row r="550" spans="1:11" x14ac:dyDescent="0.25">
      <c r="A550" s="19" t="s">
        <v>20</v>
      </c>
      <c r="B550" s="22" t="s">
        <v>21</v>
      </c>
      <c r="C550" s="22">
        <v>23</v>
      </c>
      <c r="D550" s="22">
        <v>3.5649450000000001E-6</v>
      </c>
      <c r="E550" s="20"/>
      <c r="F550" s="20"/>
      <c r="G550" s="20"/>
      <c r="H550" s="20"/>
      <c r="I550" s="20"/>
      <c r="J550" s="21"/>
      <c r="K550" s="2"/>
    </row>
    <row r="551" spans="1:11" x14ac:dyDescent="0.25">
      <c r="A551" s="19" t="s">
        <v>20</v>
      </c>
      <c r="B551" s="22" t="s">
        <v>21</v>
      </c>
      <c r="C551" s="22">
        <v>24</v>
      </c>
      <c r="D551" s="22">
        <v>3.5639019999999999E-6</v>
      </c>
      <c r="E551" s="20"/>
      <c r="F551" s="20"/>
      <c r="G551" s="20"/>
      <c r="H551" s="20"/>
      <c r="I551" s="20"/>
      <c r="J551" s="21"/>
      <c r="K551" s="2"/>
    </row>
    <row r="552" spans="1:11" x14ac:dyDescent="0.25">
      <c r="A552" s="19" t="s">
        <v>20</v>
      </c>
      <c r="B552" s="22" t="s">
        <v>21</v>
      </c>
      <c r="C552" s="22">
        <v>25</v>
      </c>
      <c r="D552" s="22">
        <v>3.5643790000000002E-6</v>
      </c>
      <c r="E552" s="20"/>
      <c r="F552" s="20"/>
      <c r="G552" s="20"/>
      <c r="H552" s="20"/>
      <c r="I552" s="20"/>
      <c r="J552" s="21"/>
      <c r="K552" s="2"/>
    </row>
    <row r="553" spans="1:11" x14ac:dyDescent="0.25">
      <c r="A553" s="19" t="s">
        <v>20</v>
      </c>
      <c r="B553" s="22" t="s">
        <v>21</v>
      </c>
      <c r="C553" s="22">
        <v>26</v>
      </c>
      <c r="D553" s="22">
        <v>3.5636800000000002E-6</v>
      </c>
      <c r="E553" s="20"/>
      <c r="F553" s="20"/>
      <c r="G553" s="20"/>
      <c r="H553" s="20"/>
      <c r="I553" s="20"/>
      <c r="J553" s="21"/>
      <c r="K553" s="2"/>
    </row>
    <row r="554" spans="1:11" x14ac:dyDescent="0.25">
      <c r="A554" s="19" t="s">
        <v>20</v>
      </c>
      <c r="B554" s="22" t="s">
        <v>21</v>
      </c>
      <c r="C554" s="22">
        <v>27</v>
      </c>
      <c r="D554" s="22">
        <v>3.56441E-6</v>
      </c>
      <c r="E554" s="20"/>
      <c r="F554" s="20"/>
      <c r="G554" s="20"/>
      <c r="H554" s="20"/>
      <c r="I554" s="20"/>
      <c r="J554" s="21"/>
      <c r="K554" s="2"/>
    </row>
    <row r="555" spans="1:11" x14ac:dyDescent="0.25">
      <c r="A555" s="19" t="s">
        <v>20</v>
      </c>
      <c r="B555" s="22" t="s">
        <v>21</v>
      </c>
      <c r="C555" s="22">
        <v>28</v>
      </c>
      <c r="D555" s="22">
        <v>3.5637310000000001E-6</v>
      </c>
      <c r="E555" s="20"/>
      <c r="F555" s="20"/>
      <c r="G555" s="20"/>
      <c r="H555" s="20"/>
      <c r="I555" s="20"/>
      <c r="J555" s="21"/>
      <c r="K555" s="2"/>
    </row>
    <row r="556" spans="1:11" x14ac:dyDescent="0.25">
      <c r="A556" s="19" t="s">
        <v>20</v>
      </c>
      <c r="B556" s="22" t="s">
        <v>21</v>
      </c>
      <c r="C556" s="22">
        <v>29</v>
      </c>
      <c r="D556" s="22">
        <v>3.5646070000000001E-6</v>
      </c>
      <c r="E556" s="20"/>
      <c r="F556" s="20"/>
      <c r="G556" s="20"/>
      <c r="H556" s="20"/>
      <c r="I556" s="20"/>
      <c r="J556" s="21"/>
      <c r="K556" s="2"/>
    </row>
    <row r="557" spans="1:11" x14ac:dyDescent="0.25">
      <c r="A557" s="19" t="s">
        <v>20</v>
      </c>
      <c r="B557" s="22" t="s">
        <v>21</v>
      </c>
      <c r="C557" s="22">
        <v>30</v>
      </c>
      <c r="D557" s="22">
        <v>3.563858E-6</v>
      </c>
      <c r="E557" s="20"/>
      <c r="F557" s="20"/>
      <c r="G557" s="20"/>
      <c r="H557" s="20"/>
      <c r="I557" s="20"/>
      <c r="J557" s="21"/>
      <c r="K557" s="2"/>
    </row>
    <row r="558" spans="1:11" x14ac:dyDescent="0.25">
      <c r="A558" s="19" t="s">
        <v>20</v>
      </c>
      <c r="B558" s="22" t="s">
        <v>21</v>
      </c>
      <c r="C558" s="22">
        <v>31</v>
      </c>
      <c r="D558" s="22">
        <v>3.5648979999999999E-6</v>
      </c>
      <c r="E558" s="20"/>
      <c r="F558" s="20"/>
      <c r="G558" s="20"/>
      <c r="H558" s="20"/>
      <c r="I558" s="20"/>
      <c r="J558" s="21"/>
      <c r="K558" s="2"/>
    </row>
    <row r="559" spans="1:11" x14ac:dyDescent="0.25">
      <c r="A559" s="19" t="s">
        <v>20</v>
      </c>
      <c r="B559" s="22" t="s">
        <v>21</v>
      </c>
      <c r="C559" s="22">
        <v>32</v>
      </c>
      <c r="D559" s="22">
        <v>3.563768E-6</v>
      </c>
      <c r="E559" s="20"/>
      <c r="F559" s="20"/>
      <c r="G559" s="20"/>
      <c r="H559" s="20"/>
      <c r="I559" s="20"/>
      <c r="J559" s="21"/>
      <c r="K559" s="2"/>
    </row>
    <row r="560" spans="1:11" x14ac:dyDescent="0.25">
      <c r="A560" s="19" t="s">
        <v>20</v>
      </c>
      <c r="B560" s="22" t="s">
        <v>21</v>
      </c>
      <c r="C560" s="22">
        <v>33</v>
      </c>
      <c r="D560" s="22">
        <v>3.5648580000000001E-6</v>
      </c>
      <c r="E560" s="20"/>
      <c r="F560" s="20"/>
      <c r="G560" s="20"/>
      <c r="H560" s="20"/>
      <c r="I560" s="20"/>
      <c r="J560" s="21"/>
      <c r="K560" s="2"/>
    </row>
    <row r="561" spans="1:11" x14ac:dyDescent="0.25">
      <c r="A561" s="19" t="s">
        <v>20</v>
      </c>
      <c r="B561" s="22" t="s">
        <v>21</v>
      </c>
      <c r="C561" s="22">
        <v>34</v>
      </c>
      <c r="D561" s="22">
        <v>3.5638180000000002E-6</v>
      </c>
      <c r="E561" s="20"/>
      <c r="F561" s="20"/>
      <c r="G561" s="20"/>
      <c r="H561" s="20"/>
      <c r="I561" s="20"/>
      <c r="J561" s="21"/>
      <c r="K561" s="2"/>
    </row>
    <row r="562" spans="1:11" x14ac:dyDescent="0.25">
      <c r="A562" s="19" t="s">
        <v>20</v>
      </c>
      <c r="B562" s="22" t="s">
        <v>21</v>
      </c>
      <c r="C562" s="22">
        <v>35</v>
      </c>
      <c r="D562" s="22">
        <v>3.5646440000000001E-6</v>
      </c>
      <c r="E562" s="20"/>
      <c r="F562" s="20"/>
      <c r="G562" s="20"/>
      <c r="H562" s="20"/>
      <c r="I562" s="20"/>
      <c r="J562" s="21"/>
      <c r="K562" s="2"/>
    </row>
    <row r="563" spans="1:11" x14ac:dyDescent="0.25">
      <c r="A563" s="19" t="s">
        <v>20</v>
      </c>
      <c r="B563" s="22" t="s">
        <v>21</v>
      </c>
      <c r="C563" s="22">
        <v>36</v>
      </c>
      <c r="D563" s="22">
        <v>3.5638270000000002E-6</v>
      </c>
      <c r="E563" s="20"/>
      <c r="F563" s="20"/>
      <c r="G563" s="20"/>
      <c r="H563" s="20"/>
      <c r="I563" s="20"/>
      <c r="J563" s="21"/>
      <c r="K563" s="2"/>
    </row>
    <row r="564" spans="1:11" x14ac:dyDescent="0.25">
      <c r="A564" s="19" t="s">
        <v>20</v>
      </c>
      <c r="B564" s="22" t="s">
        <v>21</v>
      </c>
      <c r="C564" s="22">
        <v>37</v>
      </c>
      <c r="D564" s="22">
        <v>3.5644390000000001E-6</v>
      </c>
      <c r="E564" s="20"/>
      <c r="F564" s="20"/>
      <c r="G564" s="20"/>
      <c r="H564" s="20"/>
      <c r="I564" s="20"/>
      <c r="J564" s="21"/>
      <c r="K564" s="2"/>
    </row>
    <row r="565" spans="1:11" x14ac:dyDescent="0.25">
      <c r="A565" s="19" t="s">
        <v>20</v>
      </c>
      <c r="B565" s="22" t="s">
        <v>21</v>
      </c>
      <c r="C565" s="22">
        <v>38</v>
      </c>
      <c r="D565" s="22">
        <v>3.5637529999999998E-6</v>
      </c>
      <c r="E565" s="20"/>
      <c r="F565" s="20"/>
      <c r="G565" s="20"/>
      <c r="H565" s="20"/>
      <c r="I565" s="20"/>
      <c r="J565" s="21"/>
      <c r="K565" s="2"/>
    </row>
    <row r="566" spans="1:11" x14ac:dyDescent="0.25">
      <c r="A566" s="19" t="s">
        <v>20</v>
      </c>
      <c r="B566" s="22" t="s">
        <v>21</v>
      </c>
      <c r="C566" s="22">
        <v>39</v>
      </c>
      <c r="D566" s="22">
        <v>3.5644780000000002E-6</v>
      </c>
      <c r="E566" s="20"/>
      <c r="F566" s="20"/>
      <c r="G566" s="20"/>
      <c r="H566" s="20"/>
      <c r="I566" s="20"/>
      <c r="J566" s="21"/>
      <c r="K566" s="2"/>
    </row>
    <row r="567" spans="1:11" x14ac:dyDescent="0.25">
      <c r="A567" s="19" t="s">
        <v>20</v>
      </c>
      <c r="B567" s="22" t="s">
        <v>21</v>
      </c>
      <c r="C567" s="22">
        <v>40</v>
      </c>
      <c r="D567" s="22">
        <v>3.5638749999999998E-6</v>
      </c>
      <c r="E567" s="20"/>
      <c r="F567" s="20"/>
      <c r="G567" s="20"/>
      <c r="H567" s="20"/>
      <c r="I567" s="20"/>
      <c r="J567" s="21"/>
      <c r="K567" s="2"/>
    </row>
    <row r="568" spans="1:11" x14ac:dyDescent="0.25">
      <c r="A568" s="19" t="s">
        <v>20</v>
      </c>
      <c r="B568" s="22" t="s">
        <v>21</v>
      </c>
      <c r="C568" s="22">
        <v>41</v>
      </c>
      <c r="D568" s="22">
        <v>3.5646760000000001E-6</v>
      </c>
      <c r="E568" s="20"/>
      <c r="F568" s="20"/>
      <c r="G568" s="20"/>
      <c r="H568" s="20"/>
      <c r="I568" s="20"/>
      <c r="J568" s="21"/>
      <c r="K568" s="2"/>
    </row>
    <row r="569" spans="1:11" x14ac:dyDescent="0.25">
      <c r="A569" s="19" t="s">
        <v>20</v>
      </c>
      <c r="B569" s="22" t="s">
        <v>21</v>
      </c>
      <c r="C569" s="22">
        <v>42</v>
      </c>
      <c r="D569" s="22">
        <v>3.5637389999999999E-6</v>
      </c>
      <c r="E569" s="20"/>
      <c r="F569" s="20"/>
      <c r="G569" s="20"/>
      <c r="H569" s="20"/>
      <c r="I569" s="20"/>
      <c r="J569" s="21"/>
      <c r="K569" s="2"/>
    </row>
    <row r="570" spans="1:11" x14ac:dyDescent="0.25">
      <c r="A570" s="19" t="s">
        <v>20</v>
      </c>
      <c r="B570" s="22" t="s">
        <v>21</v>
      </c>
      <c r="C570" s="22">
        <v>43</v>
      </c>
      <c r="D570" s="22">
        <v>3.5648129999999999E-6</v>
      </c>
      <c r="E570" s="20"/>
      <c r="F570" s="20"/>
      <c r="G570" s="20"/>
      <c r="H570" s="20"/>
      <c r="I570" s="20"/>
      <c r="J570" s="21"/>
      <c r="K570" s="2"/>
    </row>
    <row r="571" spans="1:11" x14ac:dyDescent="0.25">
      <c r="A571" s="19" t="s">
        <v>20</v>
      </c>
      <c r="B571" s="22" t="s">
        <v>21</v>
      </c>
      <c r="C571" s="22">
        <v>44</v>
      </c>
      <c r="D571" s="22">
        <v>3.5640070000000001E-6</v>
      </c>
      <c r="E571" s="20"/>
      <c r="F571" s="20"/>
      <c r="G571" s="20"/>
      <c r="H571" s="20"/>
      <c r="I571" s="20"/>
      <c r="J571" s="21"/>
      <c r="K571" s="2"/>
    </row>
    <row r="572" spans="1:11" x14ac:dyDescent="0.25">
      <c r="A572" s="19" t="s">
        <v>20</v>
      </c>
      <c r="B572" s="22" t="s">
        <v>21</v>
      </c>
      <c r="C572" s="22">
        <v>45</v>
      </c>
      <c r="D572" s="22">
        <v>3.5644670000000001E-6</v>
      </c>
      <c r="E572" s="20"/>
      <c r="F572" s="20"/>
      <c r="G572" s="20"/>
      <c r="H572" s="20"/>
      <c r="I572" s="20"/>
      <c r="J572" s="21"/>
      <c r="K572" s="2"/>
    </row>
    <row r="573" spans="1:11" x14ac:dyDescent="0.25">
      <c r="A573" s="19" t="s">
        <v>20</v>
      </c>
      <c r="B573" s="22" t="s">
        <v>21</v>
      </c>
      <c r="C573" s="22">
        <v>46</v>
      </c>
      <c r="D573" s="22">
        <v>3.563828E-6</v>
      </c>
      <c r="E573" s="20"/>
      <c r="F573" s="20"/>
      <c r="G573" s="20"/>
      <c r="H573" s="20"/>
      <c r="I573" s="20"/>
      <c r="J573" s="21"/>
      <c r="K573" s="2"/>
    </row>
    <row r="574" spans="1:11" x14ac:dyDescent="0.25">
      <c r="A574" s="19" t="s">
        <v>20</v>
      </c>
      <c r="B574" s="22" t="s">
        <v>21</v>
      </c>
      <c r="C574" s="22">
        <v>47</v>
      </c>
      <c r="D574" s="22">
        <v>3.56441E-6</v>
      </c>
      <c r="E574" s="20"/>
      <c r="F574" s="20"/>
      <c r="G574" s="20"/>
      <c r="H574" s="20"/>
      <c r="I574" s="20"/>
      <c r="J574" s="21"/>
      <c r="K574" s="2"/>
    </row>
    <row r="575" spans="1:11" x14ac:dyDescent="0.25">
      <c r="A575" s="19" t="s">
        <v>20</v>
      </c>
      <c r="B575" s="22" t="s">
        <v>21</v>
      </c>
      <c r="C575" s="22">
        <v>48</v>
      </c>
      <c r="D575" s="22">
        <v>3.5638009999999999E-6</v>
      </c>
      <c r="E575" s="20"/>
      <c r="F575" s="20"/>
      <c r="G575" s="20"/>
      <c r="H575" s="20"/>
      <c r="I575" s="20"/>
      <c r="J575" s="21"/>
      <c r="K575" s="2"/>
    </row>
    <row r="576" spans="1:11" x14ac:dyDescent="0.25">
      <c r="A576" s="19" t="s">
        <v>20</v>
      </c>
      <c r="B576" s="22" t="s">
        <v>21</v>
      </c>
      <c r="C576" s="22">
        <v>49</v>
      </c>
      <c r="D576" s="22">
        <v>3.564509E-6</v>
      </c>
      <c r="E576" s="20"/>
      <c r="F576" s="20"/>
      <c r="G576" s="20"/>
      <c r="H576" s="20"/>
      <c r="I576" s="20"/>
      <c r="J576" s="21"/>
      <c r="K576" s="2"/>
    </row>
    <row r="577" spans="1:11" x14ac:dyDescent="0.25">
      <c r="A577" s="19" t="s">
        <v>20</v>
      </c>
      <c r="B577" s="22" t="s">
        <v>21</v>
      </c>
      <c r="C577" s="22">
        <v>50</v>
      </c>
      <c r="D577" s="22">
        <v>3.563911E-6</v>
      </c>
      <c r="E577" s="20"/>
      <c r="F577" s="20"/>
      <c r="G577" s="20"/>
      <c r="H577" s="20"/>
      <c r="I577" s="20"/>
      <c r="J577" s="21"/>
      <c r="K577" s="2"/>
    </row>
    <row r="578" spans="1:11" x14ac:dyDescent="0.25">
      <c r="A578" s="19" t="s">
        <v>20</v>
      </c>
      <c r="B578" s="22" t="s">
        <v>21</v>
      </c>
      <c r="C578" s="22">
        <v>51</v>
      </c>
      <c r="D578" s="22">
        <v>3.5648379999999999E-6</v>
      </c>
      <c r="E578" s="20"/>
      <c r="F578" s="20"/>
      <c r="G578" s="20"/>
      <c r="H578" s="20"/>
      <c r="I578" s="20"/>
      <c r="J578" s="21"/>
      <c r="K578" s="2"/>
    </row>
    <row r="579" spans="1:11" x14ac:dyDescent="0.25">
      <c r="A579" s="19" t="s">
        <v>20</v>
      </c>
      <c r="B579" s="22" t="s">
        <v>21</v>
      </c>
      <c r="C579" s="22">
        <v>52</v>
      </c>
      <c r="D579" s="22">
        <v>3.5640550000000001E-6</v>
      </c>
      <c r="E579" s="20"/>
      <c r="F579" s="20"/>
      <c r="G579" s="20"/>
      <c r="H579" s="20"/>
      <c r="I579" s="20"/>
      <c r="J579" s="21"/>
      <c r="K579" s="2"/>
    </row>
    <row r="580" spans="1:11" x14ac:dyDescent="0.25">
      <c r="A580" s="19" t="s">
        <v>20</v>
      </c>
      <c r="B580" s="22" t="s">
        <v>21</v>
      </c>
      <c r="C580" s="22">
        <v>53</v>
      </c>
      <c r="D580" s="22">
        <v>3.5648900000000001E-6</v>
      </c>
      <c r="E580" s="20"/>
      <c r="F580" s="20"/>
      <c r="G580" s="20"/>
      <c r="H580" s="20"/>
      <c r="I580" s="20"/>
      <c r="J580" s="21"/>
      <c r="K580" s="2"/>
    </row>
    <row r="581" spans="1:11" x14ac:dyDescent="0.25">
      <c r="A581" s="19" t="s">
        <v>20</v>
      </c>
      <c r="B581" s="22" t="s">
        <v>21</v>
      </c>
      <c r="C581" s="22">
        <v>54</v>
      </c>
      <c r="D581" s="22">
        <v>3.5636960000000002E-6</v>
      </c>
      <c r="E581" s="20"/>
      <c r="F581" s="20"/>
      <c r="G581" s="20"/>
      <c r="H581" s="20"/>
      <c r="I581" s="20"/>
      <c r="J581" s="21"/>
      <c r="K581" s="2"/>
    </row>
    <row r="582" spans="1:11" x14ac:dyDescent="0.25">
      <c r="A582" s="19" t="s">
        <v>20</v>
      </c>
      <c r="B582" s="22" t="s">
        <v>21</v>
      </c>
      <c r="C582" s="22">
        <v>55</v>
      </c>
      <c r="D582" s="22">
        <v>3.5644620000000001E-6</v>
      </c>
      <c r="E582" s="20"/>
      <c r="F582" s="20"/>
      <c r="G582" s="20"/>
      <c r="H582" s="20"/>
      <c r="I582" s="20"/>
      <c r="J582" s="21"/>
      <c r="K582" s="2"/>
    </row>
    <row r="583" spans="1:11" x14ac:dyDescent="0.25">
      <c r="A583" s="19" t="s">
        <v>20</v>
      </c>
      <c r="B583" s="22" t="s">
        <v>21</v>
      </c>
      <c r="C583" s="22">
        <v>56</v>
      </c>
      <c r="D583" s="22">
        <v>3.5636480000000001E-6</v>
      </c>
      <c r="E583" s="20"/>
      <c r="F583" s="20"/>
      <c r="G583" s="20"/>
      <c r="H583" s="20"/>
      <c r="I583" s="20"/>
      <c r="J583" s="21"/>
      <c r="K583" s="2"/>
    </row>
    <row r="584" spans="1:11" x14ac:dyDescent="0.25">
      <c r="A584" s="19" t="s">
        <v>20</v>
      </c>
      <c r="B584" s="22" t="s">
        <v>21</v>
      </c>
      <c r="C584" s="22">
        <v>57</v>
      </c>
      <c r="D584" s="22">
        <v>3.5643930000000001E-6</v>
      </c>
      <c r="E584" s="20"/>
      <c r="F584" s="20"/>
      <c r="G584" s="20"/>
      <c r="H584" s="20"/>
      <c r="I584" s="20"/>
      <c r="J584" s="21"/>
      <c r="K584" s="2"/>
    </row>
    <row r="585" spans="1:11" x14ac:dyDescent="0.25">
      <c r="A585" s="19" t="s">
        <v>20</v>
      </c>
      <c r="B585" s="22" t="s">
        <v>21</v>
      </c>
      <c r="C585" s="22">
        <v>58</v>
      </c>
      <c r="D585" s="22">
        <v>3.563573E-6</v>
      </c>
      <c r="E585" s="20"/>
      <c r="F585" s="20"/>
      <c r="G585" s="20"/>
      <c r="H585" s="20"/>
      <c r="I585" s="20"/>
      <c r="J585" s="21"/>
      <c r="K585" s="2"/>
    </row>
    <row r="586" spans="1:11" x14ac:dyDescent="0.25">
      <c r="A586" s="19" t="s">
        <v>20</v>
      </c>
      <c r="B586" s="22" t="s">
        <v>21</v>
      </c>
      <c r="C586" s="22">
        <v>59</v>
      </c>
      <c r="D586" s="22">
        <v>3.5643980000000001E-6</v>
      </c>
      <c r="E586" s="20"/>
      <c r="F586" s="20"/>
      <c r="G586" s="20"/>
      <c r="H586" s="20"/>
      <c r="I586" s="20"/>
      <c r="J586" s="21"/>
      <c r="K586" s="2"/>
    </row>
    <row r="587" spans="1:11" x14ac:dyDescent="0.25">
      <c r="A587" s="19" t="s">
        <v>20</v>
      </c>
      <c r="B587" s="22" t="s">
        <v>21</v>
      </c>
      <c r="C587" s="22">
        <v>60</v>
      </c>
      <c r="D587" s="22">
        <v>3.5636940000000001E-6</v>
      </c>
      <c r="E587" s="20"/>
      <c r="F587" s="20"/>
      <c r="G587" s="20"/>
      <c r="H587" s="20"/>
      <c r="I587" s="20"/>
      <c r="J587" s="21"/>
      <c r="K587" s="2"/>
    </row>
    <row r="588" spans="1:11" x14ac:dyDescent="0.25">
      <c r="A588" s="19" t="s">
        <v>20</v>
      </c>
      <c r="B588" s="22" t="s">
        <v>21</v>
      </c>
      <c r="C588" s="22">
        <v>61</v>
      </c>
      <c r="D588" s="22">
        <v>3.5646129999999999E-6</v>
      </c>
      <c r="E588" s="20"/>
      <c r="F588" s="20"/>
      <c r="G588" s="20"/>
      <c r="H588" s="20"/>
      <c r="I588" s="20"/>
      <c r="J588" s="21"/>
      <c r="K588" s="2"/>
    </row>
    <row r="589" spans="1:11" x14ac:dyDescent="0.25">
      <c r="A589" s="19" t="s">
        <v>20</v>
      </c>
      <c r="B589" s="22" t="s">
        <v>21</v>
      </c>
      <c r="C589" s="22">
        <v>62</v>
      </c>
      <c r="D589" s="22">
        <v>3.5638200000000002E-6</v>
      </c>
      <c r="E589" s="20"/>
      <c r="F589" s="20"/>
      <c r="G589" s="20"/>
      <c r="H589" s="20"/>
      <c r="I589" s="20"/>
      <c r="J589" s="21"/>
      <c r="K589" s="2"/>
    </row>
    <row r="590" spans="1:11" x14ac:dyDescent="0.25">
      <c r="A590" s="19" t="s">
        <v>20</v>
      </c>
      <c r="B590" s="22" t="s">
        <v>21</v>
      </c>
      <c r="C590" s="22">
        <v>63</v>
      </c>
      <c r="D590" s="22">
        <v>3.5646059999999999E-6</v>
      </c>
      <c r="E590" s="20"/>
      <c r="F590" s="20"/>
      <c r="G590" s="20"/>
      <c r="H590" s="20"/>
      <c r="I590" s="20"/>
      <c r="J590" s="21"/>
      <c r="K590" s="2"/>
    </row>
    <row r="591" spans="1:11" x14ac:dyDescent="0.25">
      <c r="A591" s="19" t="s">
        <v>20</v>
      </c>
      <c r="B591" s="22" t="s">
        <v>21</v>
      </c>
      <c r="C591" s="22">
        <v>64</v>
      </c>
      <c r="D591" s="22">
        <v>3.5637179999999999E-6</v>
      </c>
      <c r="E591" s="20"/>
      <c r="F591" s="20"/>
      <c r="G591" s="20"/>
      <c r="H591" s="20"/>
      <c r="I591" s="20"/>
      <c r="J591" s="21"/>
      <c r="K591" s="2"/>
    </row>
    <row r="592" spans="1:11" x14ac:dyDescent="0.25">
      <c r="A592" s="19" t="s">
        <v>20</v>
      </c>
      <c r="B592" s="22" t="s">
        <v>21</v>
      </c>
      <c r="C592" s="22">
        <v>65</v>
      </c>
      <c r="D592" s="22">
        <v>3.564525E-6</v>
      </c>
      <c r="E592" s="20"/>
      <c r="F592" s="20"/>
      <c r="G592" s="20"/>
      <c r="H592" s="20"/>
      <c r="I592" s="20"/>
      <c r="J592" s="21"/>
      <c r="K592" s="2"/>
    </row>
    <row r="593" spans="1:11" x14ac:dyDescent="0.25">
      <c r="A593" s="19" t="s">
        <v>20</v>
      </c>
      <c r="B593" s="22" t="s">
        <v>21</v>
      </c>
      <c r="C593" s="22">
        <v>66</v>
      </c>
      <c r="D593" s="22">
        <v>3.5637319999999999E-6</v>
      </c>
      <c r="E593" s="20"/>
      <c r="F593" s="20"/>
      <c r="G593" s="20"/>
      <c r="H593" s="20"/>
      <c r="I593" s="20"/>
      <c r="J593" s="21"/>
      <c r="K593" s="2"/>
    </row>
    <row r="594" spans="1:11" x14ac:dyDescent="0.25">
      <c r="A594" s="19" t="s">
        <v>20</v>
      </c>
      <c r="B594" s="22" t="s">
        <v>21</v>
      </c>
      <c r="C594" s="22">
        <v>67</v>
      </c>
      <c r="D594" s="22">
        <v>5.312049E-6</v>
      </c>
      <c r="E594" s="20"/>
      <c r="F594" s="20"/>
      <c r="G594" s="20"/>
      <c r="H594" s="20"/>
      <c r="I594" s="20"/>
      <c r="J594" s="21"/>
      <c r="K594" s="2"/>
    </row>
    <row r="595" spans="1:11" x14ac:dyDescent="0.25">
      <c r="A595" s="19" t="s">
        <v>20</v>
      </c>
      <c r="B595" s="22" t="s">
        <v>21</v>
      </c>
      <c r="C595" s="22">
        <v>68</v>
      </c>
      <c r="D595" s="22">
        <v>5.3137999999999998E-6</v>
      </c>
      <c r="E595" s="20"/>
      <c r="F595" s="20"/>
      <c r="G595" s="20"/>
      <c r="H595" s="20"/>
      <c r="I595" s="20"/>
      <c r="J595" s="21"/>
      <c r="K595" s="2"/>
    </row>
    <row r="596" spans="1:11" x14ac:dyDescent="0.25">
      <c r="A596" s="19" t="s">
        <v>503</v>
      </c>
      <c r="B596" s="22" t="s">
        <v>8</v>
      </c>
      <c r="C596" s="22"/>
      <c r="D596" s="22"/>
      <c r="E596" s="20"/>
      <c r="F596" s="20"/>
      <c r="G596" s="20"/>
      <c r="H596" s="20"/>
      <c r="I596" s="20"/>
      <c r="J596" s="21"/>
      <c r="K596" s="2"/>
    </row>
    <row r="597" spans="1:11" x14ac:dyDescent="0.25">
      <c r="A597" s="19"/>
      <c r="B597" s="22" t="s">
        <v>5</v>
      </c>
      <c r="C597" s="22">
        <v>2.4936080000000001E-4</v>
      </c>
      <c r="D597" s="22"/>
      <c r="E597" s="20"/>
      <c r="F597" s="20"/>
      <c r="G597" s="20"/>
      <c r="H597" s="20"/>
      <c r="I597" s="20"/>
      <c r="J597" s="21"/>
      <c r="K597" s="2"/>
    </row>
    <row r="598" spans="1:11" x14ac:dyDescent="0.25">
      <c r="A598" s="19"/>
      <c r="B598" s="22"/>
      <c r="C598" s="22"/>
      <c r="D598" s="22"/>
      <c r="E598" s="20"/>
      <c r="F598" s="20"/>
      <c r="G598" s="20"/>
      <c r="H598" s="20"/>
      <c r="I598" s="20"/>
      <c r="J598" s="21"/>
      <c r="K598" s="2"/>
    </row>
    <row r="599" spans="1:11" x14ac:dyDescent="0.25">
      <c r="A599" s="19"/>
      <c r="B599" s="22" t="s">
        <v>28</v>
      </c>
      <c r="C599" s="22" t="s">
        <v>41</v>
      </c>
      <c r="D599" s="22" t="s">
        <v>30</v>
      </c>
      <c r="E599" s="20" t="s">
        <v>44</v>
      </c>
      <c r="F599" s="20" t="s">
        <v>34</v>
      </c>
      <c r="G599" s="20" t="s">
        <v>35</v>
      </c>
      <c r="H599" s="20" t="s">
        <v>36</v>
      </c>
      <c r="I599" s="20"/>
      <c r="J599" s="21"/>
      <c r="K599" s="2"/>
    </row>
    <row r="600" spans="1:11" x14ac:dyDescent="0.25">
      <c r="A600" s="19"/>
      <c r="B600" s="22"/>
      <c r="C600" s="22"/>
      <c r="D600" s="22"/>
      <c r="E600" s="20"/>
      <c r="F600" s="20"/>
      <c r="G600" s="20"/>
      <c r="H600" s="20"/>
      <c r="I600" s="20"/>
      <c r="J600" s="21"/>
      <c r="K600" s="2"/>
    </row>
    <row r="601" spans="1:11" x14ac:dyDescent="0.25">
      <c r="A601" s="19" t="s">
        <v>0</v>
      </c>
      <c r="B601" s="22" t="s">
        <v>1</v>
      </c>
      <c r="C601" s="22" t="s">
        <v>16</v>
      </c>
      <c r="D601" s="22"/>
      <c r="E601" s="20"/>
      <c r="F601" s="20"/>
      <c r="G601" s="20"/>
      <c r="H601" s="20"/>
      <c r="I601" s="20"/>
      <c r="J601" s="21"/>
      <c r="K601" s="2"/>
    </row>
    <row r="602" spans="1:11" x14ac:dyDescent="0.25">
      <c r="A602" s="19" t="s">
        <v>505</v>
      </c>
      <c r="B602" s="22" t="s">
        <v>8</v>
      </c>
      <c r="C602" s="22"/>
      <c r="D602" s="22"/>
      <c r="E602" s="20"/>
      <c r="F602" s="20"/>
      <c r="G602" s="20"/>
      <c r="H602" s="20"/>
      <c r="I602" s="20"/>
      <c r="J602" s="21"/>
      <c r="K602" s="2"/>
    </row>
    <row r="603" spans="1:11" x14ac:dyDescent="0.25">
      <c r="A603" s="19" t="s">
        <v>364</v>
      </c>
      <c r="B603" s="22">
        <v>4.2500760000000004E-6</v>
      </c>
      <c r="C603" s="22"/>
      <c r="D603" s="22"/>
      <c r="E603" s="20"/>
      <c r="F603" s="20"/>
      <c r="G603" s="20"/>
      <c r="H603" s="20"/>
      <c r="I603" s="20"/>
      <c r="J603" s="21"/>
      <c r="K603" s="2"/>
    </row>
    <row r="604" spans="1:11" x14ac:dyDescent="0.25">
      <c r="A604" s="19" t="s">
        <v>364</v>
      </c>
      <c r="B604" s="22">
        <v>2</v>
      </c>
      <c r="C604" s="22">
        <v>8.4804960000000003E-6</v>
      </c>
      <c r="D604" s="22"/>
      <c r="E604" s="20"/>
      <c r="F604" s="20"/>
      <c r="G604" s="20"/>
      <c r="H604" s="20"/>
      <c r="I604" s="20"/>
      <c r="J604" s="21"/>
      <c r="K604" s="2"/>
    </row>
    <row r="605" spans="1:11" x14ac:dyDescent="0.25">
      <c r="A605" s="19" t="s">
        <v>364</v>
      </c>
      <c r="B605" s="22">
        <v>3</v>
      </c>
      <c r="C605" s="22">
        <v>8.4861959999999992E-6</v>
      </c>
      <c r="D605" s="22"/>
      <c r="E605" s="20"/>
      <c r="F605" s="20"/>
      <c r="G605" s="20"/>
      <c r="H605" s="20"/>
      <c r="I605" s="20"/>
      <c r="J605" s="21"/>
      <c r="K605" s="2"/>
    </row>
    <row r="606" spans="1:11" x14ac:dyDescent="0.25">
      <c r="A606" s="19" t="s">
        <v>364</v>
      </c>
      <c r="B606" s="22">
        <v>4</v>
      </c>
      <c r="C606" s="22">
        <v>8.4791130000000004E-6</v>
      </c>
      <c r="D606" s="22"/>
      <c r="E606" s="20"/>
      <c r="F606" s="20"/>
      <c r="G606" s="20"/>
      <c r="H606" s="20"/>
      <c r="I606" s="20"/>
      <c r="J606" s="21"/>
      <c r="K606" s="2"/>
    </row>
    <row r="607" spans="1:11" x14ac:dyDescent="0.25">
      <c r="A607" s="19" t="s">
        <v>364</v>
      </c>
      <c r="B607" s="22">
        <v>5</v>
      </c>
      <c r="C607" s="22">
        <v>8.4881320000000001E-6</v>
      </c>
      <c r="D607" s="22"/>
      <c r="E607" s="20"/>
      <c r="F607" s="20"/>
      <c r="G607" s="20"/>
      <c r="H607" s="20"/>
      <c r="I607" s="20"/>
      <c r="J607" s="21"/>
      <c r="K607" s="2"/>
    </row>
    <row r="608" spans="1:11" x14ac:dyDescent="0.25">
      <c r="A608" s="19" t="s">
        <v>364</v>
      </c>
      <c r="B608" s="22">
        <v>6</v>
      </c>
      <c r="C608" s="22">
        <v>8.4767260000000008E-6</v>
      </c>
      <c r="D608" s="22"/>
      <c r="E608" s="20"/>
      <c r="F608" s="20"/>
      <c r="G608" s="20"/>
      <c r="H608" s="20"/>
      <c r="I608" s="20"/>
      <c r="J608" s="21"/>
      <c r="K608" s="2"/>
    </row>
    <row r="609" spans="1:11" x14ac:dyDescent="0.25">
      <c r="A609" s="19" t="s">
        <v>364</v>
      </c>
      <c r="B609" s="22">
        <v>7</v>
      </c>
      <c r="C609" s="22">
        <v>8.4871050000000008E-6</v>
      </c>
      <c r="D609" s="22"/>
      <c r="E609" s="20"/>
      <c r="F609" s="20"/>
      <c r="G609" s="20"/>
      <c r="H609" s="20"/>
      <c r="I609" s="20"/>
      <c r="J609" s="21"/>
      <c r="K609" s="2"/>
    </row>
    <row r="610" spans="1:11" x14ac:dyDescent="0.25">
      <c r="A610" s="19" t="s">
        <v>364</v>
      </c>
      <c r="B610" s="22">
        <v>8</v>
      </c>
      <c r="C610" s="22">
        <v>8.4777489999999992E-6</v>
      </c>
      <c r="D610" s="22"/>
      <c r="E610" s="20"/>
      <c r="F610" s="20"/>
      <c r="G610" s="20"/>
      <c r="H610" s="20"/>
      <c r="I610" s="20"/>
      <c r="J610" s="21"/>
      <c r="K610" s="2"/>
    </row>
    <row r="611" spans="1:11" x14ac:dyDescent="0.25">
      <c r="A611" s="19" t="s">
        <v>364</v>
      </c>
      <c r="B611" s="20">
        <v>9</v>
      </c>
      <c r="C611" s="22">
        <v>8.4903749999999992E-6</v>
      </c>
      <c r="D611" s="22"/>
      <c r="E611" s="20"/>
      <c r="F611" s="20"/>
      <c r="G611" s="20"/>
      <c r="H611" s="20"/>
      <c r="I611" s="20"/>
      <c r="J611" s="21"/>
      <c r="K611" s="2"/>
    </row>
    <row r="612" spans="1:11" x14ac:dyDescent="0.25">
      <c r="A612" s="19" t="s">
        <v>364</v>
      </c>
      <c r="B612" s="20">
        <v>10</v>
      </c>
      <c r="C612" s="22">
        <v>8.4745309999999997E-6</v>
      </c>
      <c r="D612" s="22"/>
      <c r="E612" s="20"/>
      <c r="F612" s="20"/>
      <c r="G612" s="20"/>
      <c r="H612" s="20"/>
      <c r="I612" s="20"/>
      <c r="J612" s="21"/>
      <c r="K612" s="2"/>
    </row>
    <row r="613" spans="1:11" x14ac:dyDescent="0.25">
      <c r="A613" s="19" t="s">
        <v>364</v>
      </c>
      <c r="B613" s="20">
        <v>11</v>
      </c>
      <c r="C613" s="22">
        <v>8.4928699999999992E-6</v>
      </c>
      <c r="D613" s="22"/>
      <c r="E613" s="20"/>
      <c r="F613" s="20"/>
      <c r="G613" s="20"/>
      <c r="H613" s="20"/>
      <c r="I613" s="20"/>
      <c r="J613" s="21"/>
      <c r="K613" s="2"/>
    </row>
    <row r="614" spans="1:11" x14ac:dyDescent="0.25">
      <c r="A614" s="19" t="s">
        <v>364</v>
      </c>
      <c r="B614" s="20">
        <v>12</v>
      </c>
      <c r="C614" s="22">
        <v>8.4811260000000003E-6</v>
      </c>
      <c r="D614" s="22"/>
      <c r="E614" s="20"/>
      <c r="F614" s="20"/>
      <c r="G614" s="20"/>
      <c r="H614" s="20"/>
      <c r="I614" s="20"/>
      <c r="J614" s="21"/>
      <c r="K614" s="2"/>
    </row>
    <row r="615" spans="1:11" x14ac:dyDescent="0.25">
      <c r="A615" s="19" t="s">
        <v>364</v>
      </c>
      <c r="B615" s="20">
        <v>13</v>
      </c>
      <c r="C615" s="22">
        <v>8.4887439999999992E-6</v>
      </c>
      <c r="D615" s="22"/>
      <c r="E615" s="20"/>
      <c r="F615" s="20"/>
      <c r="G615" s="20"/>
      <c r="H615" s="20"/>
      <c r="I615" s="20"/>
      <c r="J615" s="21"/>
      <c r="K615" s="2"/>
    </row>
    <row r="616" spans="1:11" x14ac:dyDescent="0.25">
      <c r="A616" s="19" t="s">
        <v>364</v>
      </c>
      <c r="B616" s="20">
        <v>14</v>
      </c>
      <c r="C616" s="22">
        <v>8.4868539999999992E-6</v>
      </c>
      <c r="D616" s="22"/>
      <c r="E616" s="20"/>
      <c r="F616" s="20"/>
      <c r="G616" s="20"/>
      <c r="H616" s="20"/>
      <c r="I616" s="20"/>
      <c r="J616" s="21"/>
      <c r="K616" s="2"/>
    </row>
    <row r="617" spans="1:11" x14ac:dyDescent="0.25">
      <c r="A617" s="19" t="s">
        <v>364</v>
      </c>
      <c r="B617" s="20">
        <v>15</v>
      </c>
      <c r="C617" s="22">
        <v>8.4822470000000001E-6</v>
      </c>
      <c r="D617" s="22"/>
      <c r="E617" s="20"/>
      <c r="F617" s="20"/>
      <c r="G617" s="20"/>
      <c r="H617" s="20"/>
      <c r="I617" s="20"/>
      <c r="J617" s="21"/>
      <c r="K617" s="2"/>
    </row>
    <row r="618" spans="1:11" x14ac:dyDescent="0.25">
      <c r="A618" s="19" t="s">
        <v>364</v>
      </c>
      <c r="B618" s="20">
        <v>16</v>
      </c>
      <c r="C618" s="22">
        <v>8.4837789999999992E-6</v>
      </c>
      <c r="D618" s="22"/>
      <c r="E618" s="20"/>
      <c r="F618" s="20"/>
      <c r="G618" s="20"/>
      <c r="H618" s="20"/>
      <c r="I618" s="20"/>
      <c r="J618" s="21"/>
      <c r="K618" s="2"/>
    </row>
    <row r="619" spans="1:11" x14ac:dyDescent="0.25">
      <c r="A619" s="19" t="s">
        <v>364</v>
      </c>
      <c r="B619" s="20">
        <v>17</v>
      </c>
      <c r="C619" s="22">
        <v>8.4777270000000007E-6</v>
      </c>
      <c r="D619" s="22"/>
      <c r="E619" s="20"/>
      <c r="F619" s="20"/>
      <c r="G619" s="20"/>
      <c r="H619" s="20"/>
      <c r="I619" s="20"/>
      <c r="J619" s="21"/>
      <c r="K619" s="2"/>
    </row>
    <row r="620" spans="1:11" x14ac:dyDescent="0.25">
      <c r="A620" s="19" t="s">
        <v>364</v>
      </c>
      <c r="B620" s="20">
        <v>18</v>
      </c>
      <c r="C620" s="22">
        <v>8.4822229999999994E-6</v>
      </c>
      <c r="D620" s="22"/>
      <c r="E620" s="20"/>
      <c r="F620" s="20"/>
      <c r="G620" s="20"/>
      <c r="H620" s="20"/>
      <c r="I620" s="20"/>
      <c r="J620" s="21"/>
      <c r="K620" s="2"/>
    </row>
    <row r="621" spans="1:11" x14ac:dyDescent="0.25">
      <c r="A621" s="19" t="s">
        <v>364</v>
      </c>
      <c r="B621" s="20">
        <v>19</v>
      </c>
      <c r="C621" s="22">
        <v>8.4844949999999995E-6</v>
      </c>
      <c r="D621" s="22"/>
      <c r="E621" s="20"/>
      <c r="F621" s="20"/>
      <c r="G621" s="20"/>
      <c r="H621" s="20"/>
      <c r="I621" s="20"/>
      <c r="J621" s="21"/>
      <c r="K621" s="2"/>
    </row>
    <row r="622" spans="1:11" x14ac:dyDescent="0.25">
      <c r="A622" s="19" t="s">
        <v>364</v>
      </c>
      <c r="B622" s="20">
        <v>20</v>
      </c>
      <c r="C622" s="22">
        <v>8.4820290000000004E-6</v>
      </c>
      <c r="D622" s="22"/>
      <c r="E622" s="20"/>
      <c r="F622" s="20"/>
      <c r="G622" s="20"/>
      <c r="H622" s="20"/>
      <c r="I622" s="20"/>
      <c r="J622" s="21"/>
      <c r="K622" s="2"/>
    </row>
    <row r="623" spans="1:11" x14ac:dyDescent="0.25">
      <c r="A623" s="19" t="s">
        <v>364</v>
      </c>
      <c r="B623" s="20">
        <v>21</v>
      </c>
      <c r="C623" s="22">
        <v>8.4813510000000008E-6</v>
      </c>
      <c r="D623" s="22"/>
      <c r="E623" s="20"/>
      <c r="F623" s="20"/>
      <c r="G623" s="20"/>
      <c r="H623" s="20"/>
      <c r="I623" s="20"/>
      <c r="J623" s="21"/>
      <c r="K623" s="2"/>
    </row>
    <row r="624" spans="1:11" x14ac:dyDescent="0.25">
      <c r="A624" s="19" t="s">
        <v>364</v>
      </c>
      <c r="B624" s="20">
        <v>22</v>
      </c>
      <c r="C624" s="22">
        <v>8.4906619999999992E-6</v>
      </c>
      <c r="D624" s="22"/>
      <c r="E624" s="20"/>
      <c r="F624" s="20"/>
      <c r="G624" s="20"/>
      <c r="H624" s="20"/>
      <c r="I624" s="20"/>
      <c r="J624" s="21"/>
      <c r="K624" s="2"/>
    </row>
    <row r="625" spans="1:11" x14ac:dyDescent="0.25">
      <c r="A625" s="19" t="s">
        <v>364</v>
      </c>
      <c r="B625" s="20">
        <v>23</v>
      </c>
      <c r="C625" s="22">
        <v>8.4848030000000004E-6</v>
      </c>
      <c r="D625" s="22"/>
      <c r="E625" s="20"/>
      <c r="F625" s="20"/>
      <c r="G625" s="20"/>
      <c r="H625" s="20"/>
      <c r="I625" s="20"/>
      <c r="J625" s="21"/>
      <c r="K625" s="2"/>
    </row>
    <row r="626" spans="1:11" x14ac:dyDescent="0.25">
      <c r="A626" s="19" t="s">
        <v>364</v>
      </c>
      <c r="B626" s="20">
        <v>24</v>
      </c>
      <c r="C626" s="22">
        <v>8.4816000000000002E-6</v>
      </c>
      <c r="D626" s="22"/>
      <c r="E626" s="20"/>
      <c r="F626" s="20"/>
      <c r="G626" s="20"/>
      <c r="H626" s="20"/>
      <c r="I626" s="20"/>
      <c r="J626" s="21"/>
      <c r="K626" s="2"/>
    </row>
    <row r="627" spans="1:11" x14ac:dyDescent="0.25">
      <c r="A627" s="19" t="s">
        <v>364</v>
      </c>
      <c r="B627" s="20">
        <v>25</v>
      </c>
      <c r="C627" s="22">
        <v>8.4826629999999997E-6</v>
      </c>
      <c r="D627" s="22"/>
      <c r="E627" s="20"/>
      <c r="F627" s="20"/>
      <c r="G627" s="20"/>
      <c r="H627" s="20"/>
      <c r="I627" s="20"/>
      <c r="J627" s="21"/>
      <c r="K627" s="2"/>
    </row>
    <row r="628" spans="1:11" x14ac:dyDescent="0.25">
      <c r="A628" s="19" t="s">
        <v>364</v>
      </c>
      <c r="B628" s="20">
        <v>26</v>
      </c>
      <c r="C628" s="22">
        <v>8.4855349999999994E-6</v>
      </c>
      <c r="D628" s="22"/>
      <c r="E628" s="20"/>
      <c r="F628" s="20"/>
      <c r="G628" s="20"/>
      <c r="H628" s="20"/>
      <c r="I628" s="20"/>
      <c r="J628" s="21"/>
      <c r="K628" s="2"/>
    </row>
    <row r="629" spans="1:11" x14ac:dyDescent="0.25">
      <c r="A629" s="19" t="s">
        <v>364</v>
      </c>
      <c r="B629" s="20">
        <v>27</v>
      </c>
      <c r="C629" s="22">
        <v>8.4826090000000004E-6</v>
      </c>
      <c r="D629" s="22"/>
      <c r="E629" s="20"/>
      <c r="F629" s="20"/>
      <c r="G629" s="20"/>
      <c r="H629" s="20"/>
      <c r="I629" s="20"/>
      <c r="J629" s="21"/>
      <c r="K629" s="2"/>
    </row>
    <row r="630" spans="1:11" x14ac:dyDescent="0.25">
      <c r="A630" s="19" t="s">
        <v>364</v>
      </c>
      <c r="B630" s="20">
        <v>28</v>
      </c>
      <c r="C630" s="22">
        <v>8.4808119999999997E-6</v>
      </c>
      <c r="D630" s="22"/>
      <c r="E630" s="20"/>
      <c r="F630" s="20"/>
      <c r="G630" s="20"/>
      <c r="H630" s="20"/>
      <c r="I630" s="20"/>
      <c r="J630" s="21"/>
      <c r="K630" s="2"/>
    </row>
    <row r="631" spans="1:11" x14ac:dyDescent="0.25">
      <c r="A631" s="19" t="s">
        <v>364</v>
      </c>
      <c r="B631" s="20">
        <v>29</v>
      </c>
      <c r="C631" s="22">
        <v>8.4886440000000007E-6</v>
      </c>
      <c r="D631" s="22"/>
      <c r="E631" s="20"/>
      <c r="F631" s="20"/>
      <c r="G631" s="20"/>
      <c r="H631" s="20"/>
      <c r="I631" s="20"/>
      <c r="J631" s="21"/>
      <c r="K631" s="2"/>
    </row>
    <row r="632" spans="1:11" x14ac:dyDescent="0.25">
      <c r="A632" s="19" t="s">
        <v>364</v>
      </c>
      <c r="B632" s="20">
        <v>30</v>
      </c>
      <c r="C632" s="22">
        <v>8.479058E-6</v>
      </c>
      <c r="D632" s="22"/>
      <c r="E632" s="20"/>
      <c r="F632" s="20"/>
      <c r="G632" s="20"/>
      <c r="H632" s="20"/>
      <c r="I632" s="20"/>
      <c r="J632" s="21"/>
      <c r="K632" s="2"/>
    </row>
    <row r="633" spans="1:11" x14ac:dyDescent="0.25">
      <c r="A633" s="19" t="s">
        <v>364</v>
      </c>
      <c r="B633" s="20">
        <v>31</v>
      </c>
      <c r="C633" s="22">
        <v>8.4912219999999995E-6</v>
      </c>
      <c r="D633" s="22"/>
      <c r="E633" s="20"/>
      <c r="F633" s="20"/>
      <c r="G633" s="20"/>
      <c r="H633" s="20"/>
      <c r="I633" s="20"/>
      <c r="J633" s="21"/>
      <c r="K633" s="2"/>
    </row>
    <row r="634" spans="1:11" x14ac:dyDescent="0.25">
      <c r="A634" s="19" t="s">
        <v>364</v>
      </c>
      <c r="B634" s="20">
        <v>32</v>
      </c>
      <c r="C634" s="22">
        <v>8.4766699999999993E-6</v>
      </c>
      <c r="D634" s="22"/>
      <c r="E634" s="20"/>
      <c r="F634" s="20"/>
      <c r="G634" s="20"/>
      <c r="H634" s="20"/>
      <c r="I634" s="20"/>
      <c r="J634" s="21"/>
      <c r="K634" s="2"/>
    </row>
    <row r="635" spans="1:11" x14ac:dyDescent="0.25">
      <c r="A635" s="19" t="s">
        <v>364</v>
      </c>
      <c r="B635" s="20">
        <v>33</v>
      </c>
      <c r="C635" s="22">
        <v>8.4866070000000002E-6</v>
      </c>
      <c r="D635" s="22"/>
      <c r="E635" s="20"/>
      <c r="F635" s="20"/>
      <c r="G635" s="20"/>
      <c r="H635" s="20"/>
      <c r="I635" s="20"/>
      <c r="J635" s="21"/>
      <c r="K635" s="2"/>
    </row>
    <row r="636" spans="1:11" x14ac:dyDescent="0.25">
      <c r="A636" s="19" t="s">
        <v>364</v>
      </c>
      <c r="B636" s="20">
        <v>34</v>
      </c>
      <c r="C636" s="22">
        <v>8.4799720000000002E-6</v>
      </c>
      <c r="D636" s="22"/>
      <c r="E636" s="20"/>
      <c r="F636" s="20"/>
      <c r="G636" s="20"/>
      <c r="H636" s="20"/>
      <c r="I636" s="20"/>
      <c r="J636" s="21"/>
      <c r="K636" s="2"/>
    </row>
    <row r="637" spans="1:11" x14ac:dyDescent="0.25">
      <c r="A637" s="19" t="s">
        <v>364</v>
      </c>
      <c r="B637" s="20">
        <v>35</v>
      </c>
      <c r="C637" s="22">
        <v>8.4892709999999992E-6</v>
      </c>
      <c r="D637" s="22"/>
      <c r="E637" s="20"/>
      <c r="F637" s="20"/>
      <c r="G637" s="20"/>
      <c r="H637" s="20"/>
      <c r="I637" s="20"/>
      <c r="J637" s="21"/>
      <c r="K637" s="2"/>
    </row>
    <row r="638" spans="1:11" x14ac:dyDescent="0.25">
      <c r="A638" s="19" t="s">
        <v>364</v>
      </c>
      <c r="B638" s="20">
        <v>36</v>
      </c>
      <c r="C638" s="22">
        <v>8.4827900000000005E-6</v>
      </c>
      <c r="D638" s="22"/>
      <c r="E638" s="20"/>
      <c r="F638" s="20"/>
      <c r="G638" s="20"/>
      <c r="H638" s="20"/>
      <c r="I638" s="20"/>
      <c r="J638" s="21"/>
      <c r="K638" s="2"/>
    </row>
    <row r="639" spans="1:11" x14ac:dyDescent="0.25">
      <c r="A639" s="19" t="s">
        <v>364</v>
      </c>
      <c r="B639" s="20">
        <v>37</v>
      </c>
      <c r="C639" s="22">
        <v>8.4800250000000002E-6</v>
      </c>
      <c r="D639" s="22"/>
      <c r="E639" s="20"/>
      <c r="F639" s="20"/>
      <c r="G639" s="20"/>
      <c r="H639" s="20"/>
      <c r="I639" s="20"/>
      <c r="J639" s="21"/>
      <c r="K639" s="2"/>
    </row>
    <row r="640" spans="1:11" x14ac:dyDescent="0.25">
      <c r="A640" s="19" t="s">
        <v>364</v>
      </c>
      <c r="B640" s="20">
        <v>38</v>
      </c>
      <c r="C640" s="22">
        <v>8.4849709999999999E-6</v>
      </c>
      <c r="D640" s="22"/>
      <c r="E640" s="20"/>
      <c r="F640" s="20"/>
      <c r="G640" s="20"/>
      <c r="H640" s="20"/>
      <c r="I640" s="20"/>
      <c r="J640" s="21"/>
      <c r="K640" s="2"/>
    </row>
    <row r="641" spans="1:11" x14ac:dyDescent="0.25">
      <c r="A641" s="19" t="s">
        <v>364</v>
      </c>
      <c r="B641" s="20">
        <v>39</v>
      </c>
      <c r="C641" s="22">
        <v>8.4857239999999997E-6</v>
      </c>
      <c r="D641" s="22"/>
      <c r="E641" s="20"/>
      <c r="F641" s="20"/>
      <c r="G641" s="20"/>
      <c r="H641" s="20"/>
      <c r="I641" s="20"/>
      <c r="J641" s="21"/>
      <c r="K641" s="2"/>
    </row>
    <row r="642" spans="1:11" x14ac:dyDescent="0.25">
      <c r="A642" s="19" t="s">
        <v>364</v>
      </c>
      <c r="B642" s="20">
        <v>40</v>
      </c>
      <c r="C642" s="22">
        <v>8.4822190000000002E-6</v>
      </c>
      <c r="D642" s="22"/>
      <c r="E642" s="20"/>
      <c r="F642" s="20"/>
      <c r="G642" s="20"/>
      <c r="H642" s="20"/>
      <c r="I642" s="20"/>
      <c r="J642" s="21"/>
      <c r="K642" s="2"/>
    </row>
    <row r="643" spans="1:11" x14ac:dyDescent="0.25">
      <c r="A643" s="19" t="s">
        <v>364</v>
      </c>
      <c r="B643" s="20">
        <v>41</v>
      </c>
      <c r="C643" s="22">
        <v>8.4880909999999996E-6</v>
      </c>
      <c r="D643" s="22"/>
      <c r="E643" s="20"/>
      <c r="F643" s="20"/>
      <c r="G643" s="20"/>
      <c r="H643" s="20"/>
      <c r="I643" s="20"/>
      <c r="J643" s="21"/>
      <c r="K643" s="2"/>
    </row>
    <row r="644" spans="1:11" x14ac:dyDescent="0.25">
      <c r="A644" s="19" t="s">
        <v>364</v>
      </c>
      <c r="B644" s="20">
        <v>42</v>
      </c>
      <c r="C644" s="22">
        <v>8.4807759999999995E-6</v>
      </c>
      <c r="D644" s="22"/>
      <c r="E644" s="20"/>
      <c r="F644" s="20"/>
      <c r="G644" s="20"/>
      <c r="H644" s="20"/>
      <c r="I644" s="20"/>
      <c r="J644" s="21"/>
      <c r="K644" s="2"/>
    </row>
    <row r="645" spans="1:11" x14ac:dyDescent="0.25">
      <c r="A645" s="19" t="s">
        <v>364</v>
      </c>
      <c r="B645" s="20">
        <v>43</v>
      </c>
      <c r="C645" s="22">
        <v>8.4775600000000005E-6</v>
      </c>
      <c r="D645" s="22"/>
      <c r="E645" s="20"/>
      <c r="F645" s="20"/>
      <c r="G645" s="20"/>
      <c r="H645" s="20"/>
      <c r="I645" s="20"/>
      <c r="J645" s="21"/>
      <c r="K645" s="2"/>
    </row>
    <row r="646" spans="1:11" x14ac:dyDescent="0.25">
      <c r="A646" s="19" t="s">
        <v>364</v>
      </c>
      <c r="B646" s="20">
        <v>44</v>
      </c>
      <c r="C646" s="22">
        <v>8.4867180000000005E-6</v>
      </c>
      <c r="D646" s="22"/>
      <c r="E646" s="20"/>
      <c r="F646" s="20"/>
      <c r="G646" s="20"/>
      <c r="H646" s="20"/>
      <c r="I646" s="20"/>
      <c r="J646" s="21"/>
      <c r="K646" s="2"/>
    </row>
    <row r="647" spans="1:11" x14ac:dyDescent="0.25">
      <c r="A647" s="19" t="s">
        <v>364</v>
      </c>
      <c r="B647" s="20">
        <v>45</v>
      </c>
      <c r="C647" s="22">
        <v>8.4929529999999996E-6</v>
      </c>
      <c r="D647" s="22"/>
      <c r="E647" s="20"/>
      <c r="F647" s="20"/>
      <c r="G647" s="20"/>
      <c r="H647" s="20"/>
      <c r="I647" s="20"/>
      <c r="J647" s="21"/>
      <c r="K647" s="2"/>
    </row>
    <row r="648" spans="1:11" x14ac:dyDescent="0.25">
      <c r="A648" s="19" t="s">
        <v>364</v>
      </c>
      <c r="B648" s="20">
        <v>46</v>
      </c>
      <c r="C648" s="22">
        <v>8.4789010000000005E-6</v>
      </c>
      <c r="D648" s="22"/>
      <c r="E648" s="20"/>
      <c r="F648" s="20"/>
      <c r="G648" s="20"/>
      <c r="H648" s="20"/>
      <c r="I648" s="20"/>
      <c r="J648" s="21"/>
      <c r="K648" s="2"/>
    </row>
    <row r="649" spans="1:11" x14ac:dyDescent="0.25">
      <c r="A649" s="19" t="s">
        <v>364</v>
      </c>
      <c r="B649" s="20">
        <v>47</v>
      </c>
      <c r="C649" s="22">
        <v>8.4781590000000008E-6</v>
      </c>
      <c r="D649" s="22"/>
      <c r="E649" s="20"/>
      <c r="F649" s="20"/>
      <c r="G649" s="20"/>
      <c r="H649" s="20"/>
      <c r="I649" s="20"/>
      <c r="J649" s="21"/>
      <c r="K649" s="2"/>
    </row>
    <row r="650" spans="1:11" x14ac:dyDescent="0.25">
      <c r="A650" s="19" t="s">
        <v>364</v>
      </c>
      <c r="B650" s="20">
        <v>48</v>
      </c>
      <c r="C650" s="22">
        <v>8.4840119999999999E-6</v>
      </c>
      <c r="D650" s="22"/>
      <c r="E650" s="20"/>
      <c r="F650" s="20"/>
      <c r="G650" s="20"/>
      <c r="H650" s="20"/>
      <c r="I650" s="20"/>
      <c r="J650" s="21"/>
      <c r="K650" s="2"/>
    </row>
    <row r="651" spans="1:11" x14ac:dyDescent="0.25">
      <c r="A651" s="19" t="s">
        <v>364</v>
      </c>
      <c r="B651" s="20">
        <v>49</v>
      </c>
      <c r="C651" s="22">
        <v>8.4917810000000003E-6</v>
      </c>
      <c r="D651" s="22"/>
      <c r="E651" s="20"/>
      <c r="F651" s="20"/>
      <c r="G651" s="20"/>
      <c r="H651" s="20"/>
      <c r="I651" s="20"/>
      <c r="J651" s="21"/>
      <c r="K651" s="2"/>
    </row>
    <row r="652" spans="1:11" x14ac:dyDescent="0.25">
      <c r="A652" s="19" t="s">
        <v>364</v>
      </c>
      <c r="B652" s="20">
        <v>50</v>
      </c>
      <c r="C652" s="22">
        <v>8.4843469999999996E-6</v>
      </c>
      <c r="D652" s="22"/>
      <c r="E652" s="20"/>
      <c r="F652" s="20"/>
      <c r="G652" s="20"/>
      <c r="H652" s="20"/>
      <c r="I652" s="20"/>
      <c r="J652" s="21"/>
      <c r="K652" s="2"/>
    </row>
    <row r="653" spans="1:11" x14ac:dyDescent="0.25">
      <c r="A653" s="19" t="s">
        <v>364</v>
      </c>
      <c r="B653" s="20">
        <v>51</v>
      </c>
      <c r="C653" s="22">
        <v>8.4801649999999998E-6</v>
      </c>
      <c r="D653" s="22"/>
      <c r="E653" s="20"/>
      <c r="F653" s="20"/>
      <c r="G653" s="20"/>
      <c r="H653" s="20"/>
      <c r="I653" s="20"/>
      <c r="J653" s="21"/>
      <c r="K653" s="2"/>
    </row>
    <row r="654" spans="1:11" x14ac:dyDescent="0.25">
      <c r="A654" s="19" t="s">
        <v>364</v>
      </c>
      <c r="B654" s="20">
        <v>52</v>
      </c>
      <c r="C654" s="22">
        <v>8.4771890000000007E-6</v>
      </c>
      <c r="D654" s="22"/>
      <c r="E654" s="20"/>
      <c r="F654" s="20"/>
      <c r="G654" s="20"/>
      <c r="H654" s="20"/>
      <c r="I654" s="20"/>
      <c r="J654" s="21"/>
      <c r="K654" s="2"/>
    </row>
    <row r="655" spans="1:11" x14ac:dyDescent="0.25">
      <c r="A655" s="19" t="s">
        <v>364</v>
      </c>
      <c r="B655" s="20">
        <v>53</v>
      </c>
      <c r="C655" s="22">
        <v>8.4852570000000006E-6</v>
      </c>
      <c r="D655" s="22"/>
      <c r="E655" s="20"/>
      <c r="F655" s="20"/>
      <c r="G655" s="20"/>
      <c r="H655" s="20"/>
      <c r="I655" s="20"/>
      <c r="J655" s="21"/>
      <c r="K655" s="2"/>
    </row>
    <row r="656" spans="1:11" x14ac:dyDescent="0.25">
      <c r="A656" s="19" t="s">
        <v>364</v>
      </c>
      <c r="B656" s="20">
        <v>54</v>
      </c>
      <c r="C656" s="22">
        <v>8.4837059999999995E-6</v>
      </c>
      <c r="D656" s="22"/>
      <c r="E656" s="20"/>
      <c r="F656" s="20"/>
      <c r="G656" s="20"/>
      <c r="H656" s="20"/>
      <c r="I656" s="20"/>
      <c r="J656" s="21"/>
      <c r="K656" s="2"/>
    </row>
    <row r="657" spans="1:11" x14ac:dyDescent="0.25">
      <c r="A657" s="19" t="s">
        <v>364</v>
      </c>
      <c r="B657" s="20">
        <v>55</v>
      </c>
      <c r="C657" s="22">
        <v>8.486348E-6</v>
      </c>
      <c r="D657" s="22"/>
      <c r="E657" s="20"/>
      <c r="F657" s="20"/>
      <c r="G657" s="20"/>
      <c r="H657" s="20"/>
      <c r="I657" s="20"/>
      <c r="J657" s="21"/>
      <c r="K657" s="2"/>
    </row>
    <row r="658" spans="1:11" x14ac:dyDescent="0.25">
      <c r="A658" s="19" t="s">
        <v>364</v>
      </c>
      <c r="B658" s="20">
        <v>56</v>
      </c>
      <c r="C658" s="22">
        <v>8.4834930000000002E-6</v>
      </c>
      <c r="D658" s="22"/>
      <c r="E658" s="20"/>
      <c r="F658" s="20"/>
      <c r="G658" s="20"/>
      <c r="H658" s="20"/>
      <c r="I658" s="20"/>
      <c r="J658" s="21"/>
      <c r="K658" s="2"/>
    </row>
    <row r="659" spans="1:11" x14ac:dyDescent="0.25">
      <c r="A659" s="19" t="s">
        <v>364</v>
      </c>
      <c r="B659" s="20">
        <v>57</v>
      </c>
      <c r="C659" s="22">
        <v>8.4760089999999994E-6</v>
      </c>
      <c r="D659" s="22"/>
      <c r="E659" s="20"/>
      <c r="F659" s="20"/>
      <c r="G659" s="20"/>
      <c r="H659" s="20"/>
      <c r="I659" s="20"/>
      <c r="J659" s="21"/>
      <c r="K659" s="2"/>
    </row>
    <row r="660" spans="1:11" x14ac:dyDescent="0.25">
      <c r="A660" s="19" t="s">
        <v>364</v>
      </c>
      <c r="B660" s="20">
        <v>58</v>
      </c>
      <c r="C660" s="22">
        <v>8.4988650000000002E-6</v>
      </c>
      <c r="D660" s="22"/>
      <c r="E660" s="20"/>
      <c r="F660" s="20"/>
      <c r="G660" s="20"/>
      <c r="H660" s="20"/>
      <c r="I660" s="20"/>
      <c r="J660" s="21"/>
      <c r="K660" s="2"/>
    </row>
    <row r="661" spans="1:11" x14ac:dyDescent="0.25">
      <c r="A661" s="19" t="s">
        <v>364</v>
      </c>
      <c r="B661" s="20">
        <v>59</v>
      </c>
      <c r="C661" s="22">
        <v>8.4798419999999996E-6</v>
      </c>
      <c r="D661" s="22"/>
      <c r="E661" s="20"/>
      <c r="F661" s="20"/>
      <c r="G661" s="20"/>
      <c r="H661" s="20"/>
      <c r="I661" s="20"/>
      <c r="J661" s="21"/>
      <c r="K661" s="2"/>
    </row>
    <row r="662" spans="1:11" x14ac:dyDescent="0.25">
      <c r="A662" s="19" t="s">
        <v>364</v>
      </c>
      <c r="B662" s="20">
        <v>60</v>
      </c>
      <c r="C662" s="22">
        <v>8.4813770000000002E-6</v>
      </c>
      <c r="D662" s="22"/>
      <c r="E662" s="20"/>
      <c r="F662" s="20"/>
      <c r="G662" s="20"/>
      <c r="H662" s="20"/>
      <c r="I662" s="20"/>
      <c r="J662" s="21"/>
      <c r="K662" s="2"/>
    </row>
    <row r="663" spans="1:11" x14ac:dyDescent="0.25">
      <c r="A663" s="19" t="s">
        <v>364</v>
      </c>
      <c r="B663" s="20">
        <v>61</v>
      </c>
      <c r="C663" s="22">
        <v>8.4787129999999995E-6</v>
      </c>
      <c r="D663" s="22"/>
      <c r="E663" s="20"/>
      <c r="F663" s="20"/>
      <c r="G663" s="20"/>
      <c r="H663" s="20"/>
      <c r="I663" s="20"/>
      <c r="J663" s="21"/>
      <c r="K663" s="2"/>
    </row>
    <row r="664" spans="1:11" x14ac:dyDescent="0.25">
      <c r="A664" s="19" t="s">
        <v>364</v>
      </c>
      <c r="B664" s="20">
        <v>62</v>
      </c>
      <c r="C664" s="22">
        <v>8.4828189999999998E-6</v>
      </c>
      <c r="D664" s="22"/>
      <c r="E664" s="20"/>
      <c r="F664" s="20"/>
      <c r="G664" s="20"/>
      <c r="H664" s="20"/>
      <c r="I664" s="20"/>
      <c r="J664" s="21"/>
      <c r="K664" s="2"/>
    </row>
    <row r="665" spans="1:11" x14ac:dyDescent="0.25">
      <c r="A665" s="19" t="s">
        <v>364</v>
      </c>
      <c r="B665" s="20">
        <v>63</v>
      </c>
      <c r="C665" s="22">
        <v>8.4814130000000004E-6</v>
      </c>
      <c r="D665" s="22"/>
      <c r="E665" s="20"/>
      <c r="F665" s="20"/>
      <c r="G665" s="20"/>
      <c r="H665" s="20"/>
      <c r="I665" s="20"/>
      <c r="J665" s="21"/>
      <c r="K665" s="2"/>
    </row>
    <row r="666" spans="1:11" x14ac:dyDescent="0.25">
      <c r="A666" s="19" t="s">
        <v>364</v>
      </c>
      <c r="B666" s="20">
        <v>64</v>
      </c>
      <c r="C666" s="22">
        <v>8.4847429999999995E-6</v>
      </c>
      <c r="D666" s="22"/>
      <c r="E666" s="20"/>
      <c r="F666" s="20"/>
      <c r="G666" s="20"/>
      <c r="H666" s="20"/>
      <c r="I666" s="20"/>
      <c r="J666" s="21"/>
      <c r="K666" s="2"/>
    </row>
    <row r="667" spans="1:11" x14ac:dyDescent="0.25">
      <c r="A667" s="19" t="s">
        <v>364</v>
      </c>
      <c r="B667" s="20">
        <v>65</v>
      </c>
      <c r="C667" s="22">
        <v>4.2488769999999997E-6</v>
      </c>
      <c r="D667" s="22"/>
      <c r="E667" s="20"/>
      <c r="F667" s="20"/>
      <c r="G667" s="20"/>
      <c r="H667" s="20"/>
      <c r="I667" s="20"/>
      <c r="J667" s="21"/>
      <c r="K667" s="2"/>
    </row>
    <row r="668" spans="1:11" x14ac:dyDescent="0.25">
      <c r="A668" s="19" t="s">
        <v>505</v>
      </c>
      <c r="B668" s="20" t="s">
        <v>8</v>
      </c>
      <c r="C668" s="22"/>
      <c r="D668" s="22"/>
      <c r="E668" s="20"/>
      <c r="F668" s="20"/>
      <c r="G668" s="20"/>
      <c r="H668" s="20"/>
      <c r="I668" s="20"/>
      <c r="J668" s="21"/>
      <c r="K668" s="2"/>
    </row>
    <row r="669" spans="1:11" x14ac:dyDescent="0.25">
      <c r="A669" s="19"/>
      <c r="B669" s="20" t="s">
        <v>5</v>
      </c>
      <c r="C669" s="22">
        <v>5.4296189999999999E-4</v>
      </c>
      <c r="D669" s="22"/>
      <c r="E669" s="20"/>
      <c r="F669" s="20"/>
      <c r="G669" s="20"/>
      <c r="H669" s="20"/>
      <c r="I669" s="20"/>
      <c r="J669" s="21"/>
      <c r="K669" s="2"/>
    </row>
    <row r="670" spans="1:11" x14ac:dyDescent="0.25">
      <c r="A670" s="19"/>
      <c r="B670" s="20"/>
      <c r="C670" s="20"/>
      <c r="D670" s="22"/>
      <c r="E670" s="20"/>
      <c r="F670" s="20"/>
      <c r="G670" s="20"/>
      <c r="H670" s="20"/>
      <c r="I670" s="20"/>
      <c r="J670" s="21"/>
      <c r="K670" s="2"/>
    </row>
    <row r="671" spans="1:11" x14ac:dyDescent="0.25">
      <c r="A671" s="19"/>
      <c r="B671" s="20" t="s">
        <v>28</v>
      </c>
      <c r="C671" s="20" t="s">
        <v>29</v>
      </c>
      <c r="D671" s="22" t="s">
        <v>30</v>
      </c>
      <c r="E671" s="20" t="s">
        <v>49</v>
      </c>
      <c r="F671" s="20" t="s">
        <v>50</v>
      </c>
      <c r="G671" s="20" t="s">
        <v>34</v>
      </c>
      <c r="H671" s="20" t="s">
        <v>35</v>
      </c>
      <c r="I671" s="20" t="s">
        <v>36</v>
      </c>
      <c r="J671" s="21"/>
      <c r="K671" s="2"/>
    </row>
    <row r="672" spans="1:11" x14ac:dyDescent="0.25">
      <c r="A672" s="19"/>
      <c r="B672" s="20"/>
      <c r="C672" s="20"/>
      <c r="D672" s="22"/>
      <c r="E672" s="20"/>
      <c r="F672" s="20"/>
      <c r="G672" s="20"/>
      <c r="H672" s="20"/>
      <c r="I672" s="20"/>
      <c r="J672" s="21"/>
      <c r="K672" s="2"/>
    </row>
    <row r="673" spans="1:11" x14ac:dyDescent="0.25">
      <c r="A673" s="19" t="s">
        <v>0</v>
      </c>
      <c r="B673" s="20" t="s">
        <v>1</v>
      </c>
      <c r="C673" s="20" t="s">
        <v>26</v>
      </c>
      <c r="D673" s="22"/>
      <c r="E673" s="20"/>
      <c r="F673" s="20"/>
      <c r="G673" s="20"/>
      <c r="H673" s="20"/>
      <c r="I673" s="20"/>
      <c r="J673" s="21"/>
      <c r="K673" s="2"/>
    </row>
    <row r="674" spans="1:11" x14ac:dyDescent="0.25">
      <c r="A674" s="19" t="s">
        <v>503</v>
      </c>
      <c r="B674" s="20" t="s">
        <v>8</v>
      </c>
      <c r="C674" s="22"/>
      <c r="D674" s="22"/>
      <c r="E674" s="20"/>
      <c r="F674" s="20"/>
      <c r="G674" s="20"/>
      <c r="H674" s="20"/>
      <c r="I674" s="20"/>
      <c r="J674" s="21"/>
      <c r="K674" s="2"/>
    </row>
    <row r="675" spans="1:11" x14ac:dyDescent="0.25">
      <c r="A675" s="19" t="s">
        <v>20</v>
      </c>
      <c r="B675" s="20" t="s">
        <v>21</v>
      </c>
      <c r="C675" s="22">
        <v>4.9999750000000001</v>
      </c>
      <c r="D675" s="22"/>
      <c r="E675" s="20"/>
      <c r="F675" s="20"/>
      <c r="G675" s="20"/>
      <c r="H675" s="20"/>
      <c r="I675" s="20"/>
      <c r="J675" s="21"/>
      <c r="K675" s="2"/>
    </row>
    <row r="676" spans="1:11" x14ac:dyDescent="0.25">
      <c r="A676" s="19" t="s">
        <v>20</v>
      </c>
      <c r="B676" s="20" t="s">
        <v>21</v>
      </c>
      <c r="C676" s="20">
        <v>2</v>
      </c>
      <c r="D676" s="22">
        <v>5.6325760000000002</v>
      </c>
      <c r="E676" s="20"/>
      <c r="F676" s="20"/>
      <c r="G676" s="20"/>
      <c r="H676" s="20"/>
      <c r="I676" s="20"/>
      <c r="J676" s="21"/>
      <c r="K676" s="2"/>
    </row>
    <row r="677" spans="1:11" x14ac:dyDescent="0.25">
      <c r="A677" s="19" t="s">
        <v>20</v>
      </c>
      <c r="B677" s="20" t="s">
        <v>21</v>
      </c>
      <c r="C677" s="20">
        <v>3</v>
      </c>
      <c r="D677" s="22">
        <v>11.7087</v>
      </c>
      <c r="E677" s="20"/>
      <c r="F677" s="20"/>
      <c r="G677" s="20"/>
      <c r="H677" s="20"/>
      <c r="I677" s="20"/>
      <c r="J677" s="21"/>
      <c r="K677" s="2"/>
    </row>
    <row r="678" spans="1:11" x14ac:dyDescent="0.25">
      <c r="A678" s="19" t="s">
        <v>20</v>
      </c>
      <c r="B678" s="20" t="s">
        <v>21</v>
      </c>
      <c r="C678" s="20">
        <v>4</v>
      </c>
      <c r="D678" s="22">
        <v>18.60097</v>
      </c>
      <c r="E678" s="20"/>
      <c r="F678" s="20"/>
      <c r="G678" s="20"/>
      <c r="H678" s="20"/>
      <c r="I678" s="20"/>
      <c r="J678" s="21"/>
      <c r="K678" s="2"/>
    </row>
    <row r="679" spans="1:11" x14ac:dyDescent="0.25">
      <c r="A679" s="19" t="s">
        <v>20</v>
      </c>
      <c r="B679" s="20" t="s">
        <v>21</v>
      </c>
      <c r="C679" s="20">
        <v>5</v>
      </c>
      <c r="D679" s="22">
        <v>21.764869999999998</v>
      </c>
      <c r="E679" s="20"/>
      <c r="F679" s="20"/>
      <c r="G679" s="20"/>
      <c r="H679" s="20"/>
      <c r="I679" s="20"/>
      <c r="J679" s="21"/>
      <c r="K679" s="2"/>
    </row>
    <row r="680" spans="1:11" x14ac:dyDescent="0.25">
      <c r="A680" s="19" t="s">
        <v>20</v>
      </c>
      <c r="B680" s="20" t="s">
        <v>21</v>
      </c>
      <c r="C680" s="22">
        <v>6</v>
      </c>
      <c r="D680" s="22">
        <v>23.403870000000001</v>
      </c>
      <c r="E680" s="20"/>
      <c r="F680" s="20"/>
      <c r="G680" s="20"/>
      <c r="H680" s="20"/>
      <c r="I680" s="20"/>
      <c r="J680" s="21"/>
      <c r="K680" s="2"/>
    </row>
    <row r="681" spans="1:11" x14ac:dyDescent="0.25">
      <c r="A681" s="19" t="s">
        <v>20</v>
      </c>
      <c r="B681" s="20" t="s">
        <v>21</v>
      </c>
      <c r="C681" s="22">
        <v>7</v>
      </c>
      <c r="D681" s="22">
        <v>25.380520000000001</v>
      </c>
      <c r="E681" s="20"/>
      <c r="F681" s="20"/>
      <c r="G681" s="20"/>
      <c r="H681" s="20"/>
      <c r="I681" s="20"/>
      <c r="J681" s="21"/>
      <c r="K681" s="2"/>
    </row>
    <row r="682" spans="1:11" x14ac:dyDescent="0.25">
      <c r="A682" s="19" t="s">
        <v>20</v>
      </c>
      <c r="B682" s="20" t="s">
        <v>21</v>
      </c>
      <c r="C682" s="20">
        <v>8</v>
      </c>
      <c r="D682" s="22">
        <v>27.045839999999998</v>
      </c>
      <c r="E682" s="20"/>
      <c r="F682" s="20"/>
      <c r="G682" s="20"/>
      <c r="H682" s="20"/>
      <c r="I682" s="20"/>
      <c r="J682" s="21"/>
      <c r="K682" s="2"/>
    </row>
    <row r="683" spans="1:11" x14ac:dyDescent="0.25">
      <c r="A683" s="19" t="s">
        <v>20</v>
      </c>
      <c r="B683" s="20" t="s">
        <v>21</v>
      </c>
      <c r="C683" s="20">
        <v>9</v>
      </c>
      <c r="D683" s="22">
        <v>28.55865</v>
      </c>
      <c r="E683" s="20"/>
      <c r="F683" s="20"/>
      <c r="G683" s="20"/>
      <c r="H683" s="20"/>
      <c r="I683" s="20"/>
      <c r="J683" s="21"/>
      <c r="K683" s="2"/>
    </row>
    <row r="684" spans="1:11" x14ac:dyDescent="0.25">
      <c r="A684" s="19" t="s">
        <v>20</v>
      </c>
      <c r="B684" s="20" t="s">
        <v>21</v>
      </c>
      <c r="C684" s="20">
        <v>10</v>
      </c>
      <c r="D684" s="22">
        <v>29.990790000000001</v>
      </c>
      <c r="E684" s="20"/>
      <c r="F684" s="20"/>
      <c r="G684" s="20"/>
      <c r="H684" s="20"/>
      <c r="I684" s="20"/>
      <c r="J684" s="21"/>
      <c r="K684" s="2"/>
    </row>
    <row r="685" spans="1:11" x14ac:dyDescent="0.25">
      <c r="A685" s="19" t="s">
        <v>20</v>
      </c>
      <c r="B685" s="20" t="s">
        <v>21</v>
      </c>
      <c r="C685" s="20">
        <v>11</v>
      </c>
      <c r="D685" s="22">
        <v>31.179510000000001</v>
      </c>
      <c r="E685" s="20"/>
      <c r="F685" s="20"/>
      <c r="G685" s="20"/>
      <c r="H685" s="20"/>
      <c r="I685" s="20"/>
      <c r="J685" s="21"/>
      <c r="K685" s="2"/>
    </row>
    <row r="686" spans="1:11" x14ac:dyDescent="0.25">
      <c r="A686" s="19" t="s">
        <v>20</v>
      </c>
      <c r="B686" s="22" t="s">
        <v>21</v>
      </c>
      <c r="C686" s="20">
        <v>12</v>
      </c>
      <c r="D686" s="22">
        <v>32.421619999999997</v>
      </c>
      <c r="E686" s="20"/>
      <c r="F686" s="20"/>
      <c r="G686" s="20"/>
      <c r="H686" s="20"/>
      <c r="I686" s="20"/>
      <c r="J686" s="21"/>
      <c r="K686" s="2"/>
    </row>
    <row r="687" spans="1:11" x14ac:dyDescent="0.25">
      <c r="A687" s="19" t="s">
        <v>20</v>
      </c>
      <c r="B687" s="22" t="s">
        <v>21</v>
      </c>
      <c r="C687" s="22">
        <v>13</v>
      </c>
      <c r="D687" s="22">
        <v>33.380360000000003</v>
      </c>
      <c r="E687" s="20"/>
      <c r="F687" s="20"/>
      <c r="G687" s="20"/>
      <c r="H687" s="20"/>
      <c r="I687" s="20"/>
      <c r="J687" s="21"/>
      <c r="K687" s="2"/>
    </row>
    <row r="688" spans="1:11" x14ac:dyDescent="0.25">
      <c r="A688" s="19" t="s">
        <v>20</v>
      </c>
      <c r="B688" s="20" t="s">
        <v>21</v>
      </c>
      <c r="C688" s="22">
        <v>14</v>
      </c>
      <c r="D688" s="22">
        <v>34.40851</v>
      </c>
      <c r="E688" s="20"/>
      <c r="F688" s="20"/>
      <c r="G688" s="20"/>
      <c r="H688" s="20"/>
      <c r="I688" s="20"/>
      <c r="J688" s="21"/>
      <c r="K688" s="2"/>
    </row>
    <row r="689" spans="1:11" x14ac:dyDescent="0.25">
      <c r="A689" s="19" t="s">
        <v>20</v>
      </c>
      <c r="B689" s="20" t="s">
        <v>21</v>
      </c>
      <c r="C689" s="22">
        <v>15</v>
      </c>
      <c r="D689" s="22">
        <v>35.20393</v>
      </c>
      <c r="E689" s="20"/>
      <c r="F689" s="20"/>
      <c r="G689" s="20"/>
      <c r="H689" s="20"/>
      <c r="I689" s="20"/>
      <c r="J689" s="21"/>
      <c r="K689" s="2"/>
    </row>
    <row r="690" spans="1:11" x14ac:dyDescent="0.25">
      <c r="A690" s="19" t="s">
        <v>20</v>
      </c>
      <c r="B690" s="20" t="s">
        <v>21</v>
      </c>
      <c r="C690" s="22">
        <v>16</v>
      </c>
      <c r="D690" s="22">
        <v>36.094290000000001</v>
      </c>
      <c r="E690" s="20"/>
      <c r="F690" s="20"/>
      <c r="G690" s="20"/>
      <c r="H690" s="20"/>
      <c r="I690" s="20"/>
      <c r="J690" s="21"/>
      <c r="K690" s="2"/>
    </row>
    <row r="691" spans="1:11" x14ac:dyDescent="0.25">
      <c r="A691" s="19" t="s">
        <v>20</v>
      </c>
      <c r="B691" s="20" t="s">
        <v>21</v>
      </c>
      <c r="C691" s="22">
        <v>17</v>
      </c>
      <c r="D691" s="22">
        <v>36.697339999999997</v>
      </c>
      <c r="E691" s="20"/>
      <c r="F691" s="20"/>
      <c r="G691" s="20"/>
      <c r="H691" s="20"/>
      <c r="I691" s="20"/>
      <c r="J691" s="21"/>
      <c r="K691" s="2"/>
    </row>
    <row r="692" spans="1:11" x14ac:dyDescent="0.25">
      <c r="A692" s="19" t="s">
        <v>20</v>
      </c>
      <c r="B692" s="20" t="s">
        <v>21</v>
      </c>
      <c r="C692" s="22">
        <v>18</v>
      </c>
      <c r="D692" s="22">
        <v>37.484229999999997</v>
      </c>
      <c r="E692" s="20"/>
      <c r="F692" s="20"/>
      <c r="G692" s="20"/>
      <c r="H692" s="20"/>
      <c r="I692" s="20"/>
      <c r="J692" s="21"/>
      <c r="K692" s="2"/>
    </row>
    <row r="693" spans="1:11" x14ac:dyDescent="0.25">
      <c r="A693" s="19" t="s">
        <v>20</v>
      </c>
      <c r="B693" s="22" t="s">
        <v>21</v>
      </c>
      <c r="C693" s="22">
        <v>19</v>
      </c>
      <c r="D693" s="22">
        <v>37.967210000000001</v>
      </c>
      <c r="E693" s="20"/>
      <c r="F693" s="20"/>
      <c r="G693" s="20"/>
      <c r="H693" s="20"/>
      <c r="I693" s="20"/>
      <c r="J693" s="21"/>
      <c r="K693" s="2"/>
    </row>
    <row r="694" spans="1:11" x14ac:dyDescent="0.25">
      <c r="A694" s="19" t="s">
        <v>20</v>
      </c>
      <c r="B694" s="20" t="s">
        <v>21</v>
      </c>
      <c r="C694" s="22">
        <v>20</v>
      </c>
      <c r="D694" s="22">
        <v>38.646929999999998</v>
      </c>
      <c r="E694" s="20"/>
      <c r="F694" s="20"/>
      <c r="G694" s="20"/>
      <c r="H694" s="20"/>
      <c r="I694" s="20"/>
      <c r="J694" s="21"/>
      <c r="K694" s="2"/>
    </row>
    <row r="695" spans="1:11" x14ac:dyDescent="0.25">
      <c r="A695" s="19" t="s">
        <v>20</v>
      </c>
      <c r="B695" s="20" t="s">
        <v>21</v>
      </c>
      <c r="C695" s="22">
        <v>21</v>
      </c>
      <c r="D695" s="22">
        <v>39.00949</v>
      </c>
      <c r="E695" s="20"/>
      <c r="F695" s="20"/>
      <c r="G695" s="20"/>
      <c r="H695" s="20"/>
      <c r="I695" s="20"/>
      <c r="J695" s="21"/>
      <c r="K695" s="2"/>
    </row>
    <row r="696" spans="1:11" x14ac:dyDescent="0.25">
      <c r="A696" s="19" t="s">
        <v>20</v>
      </c>
      <c r="B696" s="20" t="s">
        <v>21</v>
      </c>
      <c r="C696" s="22">
        <v>22</v>
      </c>
      <c r="D696" s="22">
        <v>39.612879999999997</v>
      </c>
      <c r="E696" s="20"/>
      <c r="F696" s="20"/>
      <c r="G696" s="20"/>
      <c r="H696" s="20"/>
      <c r="I696" s="20"/>
      <c r="J696" s="21"/>
      <c r="K696" s="2"/>
    </row>
    <row r="697" spans="1:11" x14ac:dyDescent="0.25">
      <c r="A697" s="19" t="s">
        <v>20</v>
      </c>
      <c r="B697" s="20" t="s">
        <v>21</v>
      </c>
      <c r="C697" s="22">
        <v>23</v>
      </c>
      <c r="D697" s="22">
        <v>39.887700000000002</v>
      </c>
      <c r="E697" s="20"/>
      <c r="F697" s="20"/>
      <c r="G697" s="20"/>
      <c r="H697" s="20"/>
      <c r="I697" s="20"/>
      <c r="J697" s="21"/>
      <c r="K697" s="2"/>
    </row>
    <row r="698" spans="1:11" x14ac:dyDescent="0.25">
      <c r="A698" s="19" t="s">
        <v>20</v>
      </c>
      <c r="B698" s="20" t="s">
        <v>21</v>
      </c>
      <c r="C698" s="22">
        <v>24</v>
      </c>
      <c r="D698" s="22">
        <v>40.410609999999998</v>
      </c>
      <c r="E698" s="20"/>
      <c r="F698" s="20"/>
      <c r="G698" s="20"/>
      <c r="H698" s="20"/>
      <c r="I698" s="20"/>
      <c r="J698" s="21"/>
      <c r="K698" s="2"/>
    </row>
    <row r="699" spans="1:11" x14ac:dyDescent="0.25">
      <c r="A699" s="19" t="s">
        <v>20</v>
      </c>
      <c r="B699" s="20" t="s">
        <v>21</v>
      </c>
      <c r="C699" s="22">
        <v>25</v>
      </c>
      <c r="D699" s="22">
        <v>40.622280000000003</v>
      </c>
      <c r="E699" s="20"/>
      <c r="F699" s="20"/>
      <c r="G699" s="20"/>
      <c r="H699" s="20"/>
      <c r="I699" s="20"/>
      <c r="J699" s="21"/>
      <c r="K699" s="2"/>
    </row>
    <row r="700" spans="1:11" x14ac:dyDescent="0.25">
      <c r="A700" s="19" t="s">
        <v>20</v>
      </c>
      <c r="B700" s="22" t="s">
        <v>21</v>
      </c>
      <c r="C700" s="22">
        <v>26</v>
      </c>
      <c r="D700" s="22">
        <v>41.082059999999998</v>
      </c>
      <c r="E700" s="20"/>
      <c r="F700" s="20"/>
      <c r="G700" s="20"/>
      <c r="H700" s="20"/>
      <c r="I700" s="20"/>
      <c r="J700" s="21"/>
      <c r="K700" s="2"/>
    </row>
    <row r="701" spans="1:11" x14ac:dyDescent="0.25">
      <c r="A701" s="19" t="s">
        <v>20</v>
      </c>
      <c r="B701" s="22" t="s">
        <v>21</v>
      </c>
      <c r="C701" s="22">
        <v>27</v>
      </c>
      <c r="D701" s="22">
        <v>41.212829999999997</v>
      </c>
      <c r="E701" s="20"/>
      <c r="F701" s="20"/>
      <c r="G701" s="20"/>
      <c r="H701" s="20"/>
      <c r="I701" s="20"/>
      <c r="J701" s="21"/>
      <c r="K701" s="2"/>
    </row>
    <row r="702" spans="1:11" x14ac:dyDescent="0.25">
      <c r="A702" s="19" t="s">
        <v>20</v>
      </c>
      <c r="B702" s="22" t="s">
        <v>21</v>
      </c>
      <c r="C702" s="22">
        <v>28</v>
      </c>
      <c r="D702" s="22">
        <v>41.629480000000001</v>
      </c>
      <c r="E702" s="20"/>
      <c r="F702" s="20"/>
      <c r="G702" s="20"/>
      <c r="H702" s="20"/>
      <c r="I702" s="20"/>
      <c r="J702" s="21"/>
      <c r="K702" s="2"/>
    </row>
    <row r="703" spans="1:11" x14ac:dyDescent="0.25">
      <c r="A703" s="19" t="s">
        <v>20</v>
      </c>
      <c r="B703" s="22" t="s">
        <v>21</v>
      </c>
      <c r="C703" s="22">
        <v>29</v>
      </c>
      <c r="D703" s="22">
        <v>41.73001</v>
      </c>
      <c r="E703" s="20"/>
      <c r="F703" s="20"/>
      <c r="G703" s="20"/>
      <c r="H703" s="20"/>
      <c r="I703" s="20"/>
      <c r="J703" s="21"/>
      <c r="K703" s="2"/>
    </row>
    <row r="704" spans="1:11" x14ac:dyDescent="0.25">
      <c r="A704" s="19" t="s">
        <v>20</v>
      </c>
      <c r="B704" s="22" t="s">
        <v>21</v>
      </c>
      <c r="C704" s="22">
        <v>30</v>
      </c>
      <c r="D704" s="22">
        <v>42.086190000000002</v>
      </c>
      <c r="E704" s="20"/>
      <c r="F704" s="20"/>
      <c r="G704" s="20"/>
      <c r="H704" s="20"/>
      <c r="I704" s="20"/>
      <c r="J704" s="21"/>
      <c r="K704" s="2"/>
    </row>
    <row r="705" spans="1:11" x14ac:dyDescent="0.25">
      <c r="A705" s="19" t="s">
        <v>20</v>
      </c>
      <c r="B705" s="22" t="s">
        <v>21</v>
      </c>
      <c r="C705" s="22">
        <v>31</v>
      </c>
      <c r="D705" s="22">
        <v>42.08643</v>
      </c>
      <c r="E705" s="20"/>
      <c r="F705" s="20"/>
      <c r="G705" s="20"/>
      <c r="H705" s="20"/>
      <c r="I705" s="20"/>
      <c r="J705" s="21"/>
      <c r="K705" s="2"/>
    </row>
    <row r="706" spans="1:11" x14ac:dyDescent="0.25">
      <c r="A706" s="19" t="s">
        <v>20</v>
      </c>
      <c r="B706" s="22" t="s">
        <v>21</v>
      </c>
      <c r="C706" s="22">
        <v>32</v>
      </c>
      <c r="D706" s="22">
        <v>42.481070000000003</v>
      </c>
      <c r="E706" s="20"/>
      <c r="F706" s="20"/>
      <c r="G706" s="20"/>
      <c r="H706" s="20"/>
      <c r="I706" s="20"/>
      <c r="J706" s="21"/>
      <c r="K706" s="2"/>
    </row>
    <row r="707" spans="1:11" x14ac:dyDescent="0.25">
      <c r="A707" s="19" t="s">
        <v>20</v>
      </c>
      <c r="B707" s="22" t="s">
        <v>21</v>
      </c>
      <c r="C707" s="22">
        <v>33</v>
      </c>
      <c r="D707" s="22">
        <v>42.529699999999998</v>
      </c>
      <c r="E707" s="20"/>
      <c r="F707" s="20"/>
      <c r="G707" s="20"/>
      <c r="H707" s="20"/>
      <c r="I707" s="20"/>
      <c r="J707" s="21"/>
      <c r="K707" s="2"/>
    </row>
    <row r="708" spans="1:11" x14ac:dyDescent="0.25">
      <c r="A708" s="19" t="s">
        <v>20</v>
      </c>
      <c r="B708" s="22" t="s">
        <v>21</v>
      </c>
      <c r="C708" s="22">
        <v>34</v>
      </c>
      <c r="D708" s="22">
        <v>42.831189999999999</v>
      </c>
      <c r="E708" s="20"/>
      <c r="F708" s="20"/>
      <c r="G708" s="20"/>
      <c r="H708" s="20"/>
      <c r="I708" s="20"/>
      <c r="J708" s="21"/>
      <c r="K708" s="2"/>
    </row>
    <row r="709" spans="1:11" x14ac:dyDescent="0.25">
      <c r="A709" s="19" t="s">
        <v>20</v>
      </c>
      <c r="B709" s="22" t="s">
        <v>21</v>
      </c>
      <c r="C709" s="22">
        <v>35</v>
      </c>
      <c r="D709" s="22">
        <v>42.82864</v>
      </c>
      <c r="E709" s="20"/>
      <c r="F709" s="20"/>
      <c r="G709" s="20"/>
      <c r="H709" s="20"/>
      <c r="I709" s="20"/>
      <c r="J709" s="21"/>
      <c r="K709" s="2"/>
    </row>
    <row r="710" spans="1:11" x14ac:dyDescent="0.25">
      <c r="A710" s="19" t="s">
        <v>20</v>
      </c>
      <c r="B710" s="22" t="s">
        <v>21</v>
      </c>
      <c r="C710" s="22">
        <v>36</v>
      </c>
      <c r="D710" s="22">
        <v>43.179470000000002</v>
      </c>
      <c r="E710" s="20"/>
      <c r="F710" s="20"/>
      <c r="G710" s="20"/>
      <c r="H710" s="20"/>
      <c r="I710" s="20"/>
      <c r="J710" s="21"/>
      <c r="K710" s="2"/>
    </row>
    <row r="711" spans="1:11" x14ac:dyDescent="0.25">
      <c r="A711" s="19" t="s">
        <v>20</v>
      </c>
      <c r="B711" s="22" t="s">
        <v>21</v>
      </c>
      <c r="C711" s="22">
        <v>37</v>
      </c>
      <c r="D711" s="22">
        <v>43.141829999999999</v>
      </c>
      <c r="E711" s="20"/>
      <c r="F711" s="20"/>
      <c r="G711" s="20"/>
      <c r="H711" s="20"/>
      <c r="I711" s="20"/>
      <c r="J711" s="21"/>
      <c r="K711" s="2"/>
    </row>
    <row r="712" spans="1:11" x14ac:dyDescent="0.25">
      <c r="A712" s="19" t="s">
        <v>20</v>
      </c>
      <c r="B712" s="22" t="s">
        <v>21</v>
      </c>
      <c r="C712" s="22">
        <v>38</v>
      </c>
      <c r="D712" s="22">
        <v>43.420229999999997</v>
      </c>
      <c r="E712" s="20"/>
      <c r="F712" s="20"/>
      <c r="G712" s="20"/>
      <c r="H712" s="20"/>
      <c r="I712" s="20"/>
      <c r="J712" s="21"/>
      <c r="K712" s="2"/>
    </row>
    <row r="713" spans="1:11" x14ac:dyDescent="0.25">
      <c r="A713" s="19" t="s">
        <v>20</v>
      </c>
      <c r="B713" s="22" t="s">
        <v>21</v>
      </c>
      <c r="C713" s="22">
        <v>39</v>
      </c>
      <c r="D713" s="22">
        <v>43.418050000000001</v>
      </c>
      <c r="E713" s="20"/>
      <c r="F713" s="20"/>
      <c r="G713" s="20"/>
      <c r="H713" s="20"/>
      <c r="I713" s="20"/>
      <c r="J713" s="21"/>
      <c r="K713" s="2"/>
    </row>
    <row r="714" spans="1:11" x14ac:dyDescent="0.25">
      <c r="A714" s="19" t="s">
        <v>20</v>
      </c>
      <c r="B714" s="22" t="s">
        <v>21</v>
      </c>
      <c r="C714" s="22">
        <v>40</v>
      </c>
      <c r="D714" s="22">
        <v>43.706890000000001</v>
      </c>
      <c r="E714" s="20"/>
      <c r="F714" s="20"/>
      <c r="G714" s="20"/>
      <c r="H714" s="20"/>
      <c r="I714" s="20"/>
      <c r="J714" s="21"/>
      <c r="K714" s="2"/>
    </row>
    <row r="715" spans="1:11" x14ac:dyDescent="0.25">
      <c r="A715" s="19" t="s">
        <v>20</v>
      </c>
      <c r="B715" s="22" t="s">
        <v>21</v>
      </c>
      <c r="C715" s="22">
        <v>41</v>
      </c>
      <c r="D715" s="22">
        <v>43.670920000000002</v>
      </c>
      <c r="E715" s="20"/>
      <c r="F715" s="20"/>
      <c r="G715" s="20"/>
      <c r="H715" s="20"/>
      <c r="I715" s="20"/>
      <c r="J715" s="21"/>
      <c r="K715" s="2"/>
    </row>
    <row r="716" spans="1:11" x14ac:dyDescent="0.25">
      <c r="A716" s="19" t="s">
        <v>20</v>
      </c>
      <c r="B716" s="22" t="s">
        <v>21</v>
      </c>
      <c r="C716" s="22">
        <v>42</v>
      </c>
      <c r="D716" s="22">
        <v>44.003349999999998</v>
      </c>
      <c r="E716" s="20"/>
      <c r="F716" s="20"/>
      <c r="G716" s="20"/>
      <c r="H716" s="20"/>
      <c r="I716" s="20"/>
      <c r="J716" s="21"/>
      <c r="K716" s="2"/>
    </row>
    <row r="717" spans="1:11" x14ac:dyDescent="0.25">
      <c r="A717" s="19" t="s">
        <v>20</v>
      </c>
      <c r="B717" s="22" t="s">
        <v>21</v>
      </c>
      <c r="C717" s="22">
        <v>43</v>
      </c>
      <c r="D717" s="22">
        <v>43.930790000000002</v>
      </c>
      <c r="E717" s="20"/>
      <c r="F717" s="20"/>
      <c r="G717" s="20"/>
      <c r="H717" s="20"/>
      <c r="I717" s="20"/>
      <c r="J717" s="21"/>
      <c r="K717" s="2"/>
    </row>
    <row r="718" spans="1:11" x14ac:dyDescent="0.25">
      <c r="A718" s="19" t="s">
        <v>20</v>
      </c>
      <c r="B718" s="22" t="s">
        <v>21</v>
      </c>
      <c r="C718" s="22">
        <v>44</v>
      </c>
      <c r="D718" s="22">
        <v>44.230179999999997</v>
      </c>
      <c r="E718" s="20"/>
      <c r="F718" s="20"/>
      <c r="G718" s="20"/>
      <c r="H718" s="20"/>
      <c r="I718" s="20"/>
      <c r="J718" s="21"/>
      <c r="K718" s="2"/>
    </row>
    <row r="719" spans="1:11" x14ac:dyDescent="0.25">
      <c r="A719" s="19" t="s">
        <v>20</v>
      </c>
      <c r="B719" s="22" t="s">
        <v>21</v>
      </c>
      <c r="C719" s="22">
        <v>45</v>
      </c>
      <c r="D719" s="22">
        <v>44.181489999999997</v>
      </c>
      <c r="E719" s="20"/>
      <c r="F719" s="20"/>
      <c r="G719" s="20"/>
      <c r="H719" s="20"/>
      <c r="I719" s="20"/>
      <c r="J719" s="21"/>
      <c r="K719" s="2"/>
    </row>
    <row r="720" spans="1:11" x14ac:dyDescent="0.25">
      <c r="A720" s="19" t="s">
        <v>20</v>
      </c>
      <c r="B720" s="22" t="s">
        <v>21</v>
      </c>
      <c r="C720" s="22">
        <v>46</v>
      </c>
      <c r="D720" s="22">
        <v>44.42942</v>
      </c>
      <c r="E720" s="20"/>
      <c r="F720" s="20"/>
      <c r="G720" s="20"/>
      <c r="H720" s="20"/>
      <c r="I720" s="20"/>
      <c r="J720" s="21"/>
      <c r="K720" s="2"/>
    </row>
    <row r="721" spans="1:11" x14ac:dyDescent="0.25">
      <c r="A721" s="19" t="s">
        <v>20</v>
      </c>
      <c r="B721" s="22" t="s">
        <v>21</v>
      </c>
      <c r="C721" s="22">
        <v>47</v>
      </c>
      <c r="D721" s="22">
        <v>44.387340000000002</v>
      </c>
      <c r="E721" s="20"/>
      <c r="F721" s="20"/>
      <c r="G721" s="20"/>
      <c r="H721" s="20"/>
      <c r="I721" s="20"/>
      <c r="J721" s="21"/>
      <c r="K721" s="2"/>
    </row>
    <row r="722" spans="1:11" x14ac:dyDescent="0.25">
      <c r="A722" s="19" t="s">
        <v>20</v>
      </c>
      <c r="B722" s="22" t="s">
        <v>21</v>
      </c>
      <c r="C722" s="22">
        <v>48</v>
      </c>
      <c r="D722" s="22">
        <v>44.593910000000001</v>
      </c>
      <c r="E722" s="20"/>
      <c r="F722" s="20"/>
      <c r="G722" s="20"/>
      <c r="H722" s="20"/>
      <c r="I722" s="20"/>
      <c r="J722" s="21"/>
      <c r="K722" s="2"/>
    </row>
    <row r="723" spans="1:11" x14ac:dyDescent="0.25">
      <c r="A723" s="19" t="s">
        <v>20</v>
      </c>
      <c r="B723" s="22" t="s">
        <v>21</v>
      </c>
      <c r="C723" s="22">
        <v>49</v>
      </c>
      <c r="D723" s="22">
        <v>44.568579999999997</v>
      </c>
      <c r="E723" s="20"/>
      <c r="F723" s="20"/>
      <c r="G723" s="20"/>
      <c r="H723" s="20"/>
      <c r="I723" s="20"/>
      <c r="J723" s="21"/>
      <c r="K723" s="2"/>
    </row>
    <row r="724" spans="1:11" x14ac:dyDescent="0.25">
      <c r="A724" s="19" t="s">
        <v>20</v>
      </c>
      <c r="B724" s="22" t="s">
        <v>21</v>
      </c>
      <c r="C724" s="22">
        <v>50</v>
      </c>
      <c r="D724" s="22">
        <v>44.87077</v>
      </c>
      <c r="E724" s="20"/>
      <c r="F724" s="20"/>
      <c r="G724" s="20"/>
      <c r="H724" s="20"/>
      <c r="I724" s="20"/>
      <c r="J724" s="21"/>
      <c r="K724" s="2"/>
    </row>
    <row r="725" spans="1:11" x14ac:dyDescent="0.25">
      <c r="A725" s="19" t="s">
        <v>20</v>
      </c>
      <c r="B725" s="22" t="s">
        <v>21</v>
      </c>
      <c r="C725" s="22">
        <v>51</v>
      </c>
      <c r="D725" s="22">
        <v>44.740299999999998</v>
      </c>
      <c r="E725" s="20"/>
      <c r="F725" s="20"/>
      <c r="G725" s="20"/>
      <c r="H725" s="20"/>
      <c r="I725" s="20"/>
      <c r="J725" s="21"/>
      <c r="K725" s="2"/>
    </row>
    <row r="726" spans="1:11" x14ac:dyDescent="0.25">
      <c r="A726" s="19" t="s">
        <v>20</v>
      </c>
      <c r="B726" s="22" t="s">
        <v>21</v>
      </c>
      <c r="C726" s="22">
        <v>52</v>
      </c>
      <c r="D726" s="22">
        <v>45.010509999999996</v>
      </c>
      <c r="E726" s="20"/>
      <c r="F726" s="20"/>
      <c r="G726" s="20"/>
      <c r="H726" s="20"/>
      <c r="I726" s="20"/>
      <c r="J726" s="21"/>
      <c r="K726" s="2"/>
    </row>
    <row r="727" spans="1:11" x14ac:dyDescent="0.25">
      <c r="A727" s="19" t="s">
        <v>20</v>
      </c>
      <c r="B727" s="22" t="s">
        <v>21</v>
      </c>
      <c r="C727" s="22">
        <v>53</v>
      </c>
      <c r="D727" s="22">
        <v>44.959910000000001</v>
      </c>
      <c r="E727" s="20"/>
      <c r="F727" s="20"/>
      <c r="G727" s="20"/>
      <c r="H727" s="20"/>
      <c r="I727" s="20"/>
      <c r="J727" s="21"/>
      <c r="K727" s="2"/>
    </row>
    <row r="728" spans="1:11" x14ac:dyDescent="0.25">
      <c r="A728" s="19" t="s">
        <v>20</v>
      </c>
      <c r="B728" s="22" t="s">
        <v>21</v>
      </c>
      <c r="C728" s="22">
        <v>54</v>
      </c>
      <c r="D728" s="22">
        <v>45.210520000000002</v>
      </c>
      <c r="E728" s="20"/>
      <c r="F728" s="20"/>
      <c r="G728" s="20"/>
      <c r="H728" s="20"/>
      <c r="I728" s="20"/>
      <c r="J728" s="21"/>
      <c r="K728" s="2"/>
    </row>
    <row r="729" spans="1:11" x14ac:dyDescent="0.25">
      <c r="A729" s="19" t="s">
        <v>20</v>
      </c>
      <c r="B729" s="22" t="s">
        <v>21</v>
      </c>
      <c r="C729" s="22">
        <v>55</v>
      </c>
      <c r="D729" s="22">
        <v>45.156379999999999</v>
      </c>
      <c r="E729" s="20"/>
      <c r="F729" s="20"/>
      <c r="G729" s="20"/>
      <c r="H729" s="20"/>
      <c r="I729" s="20"/>
      <c r="J729" s="21"/>
      <c r="K729" s="2"/>
    </row>
    <row r="730" spans="1:11" x14ac:dyDescent="0.25">
      <c r="A730" s="19" t="s">
        <v>20</v>
      </c>
      <c r="B730" s="22" t="s">
        <v>21</v>
      </c>
      <c r="C730" s="22">
        <v>56</v>
      </c>
      <c r="D730" s="22">
        <v>45.438760000000002</v>
      </c>
      <c r="E730" s="20"/>
      <c r="F730" s="20"/>
      <c r="G730" s="20"/>
      <c r="H730" s="20"/>
      <c r="I730" s="20"/>
      <c r="J730" s="21"/>
      <c r="K730" s="2"/>
    </row>
    <row r="731" spans="1:11" x14ac:dyDescent="0.25">
      <c r="A731" s="19" t="s">
        <v>20</v>
      </c>
      <c r="B731" s="22" t="s">
        <v>21</v>
      </c>
      <c r="C731" s="22">
        <v>57</v>
      </c>
      <c r="D731" s="22">
        <v>45.390819999999998</v>
      </c>
      <c r="E731" s="20"/>
      <c r="F731" s="20"/>
      <c r="G731" s="20"/>
      <c r="H731" s="20"/>
      <c r="I731" s="20"/>
      <c r="J731" s="21"/>
      <c r="K731" s="2"/>
    </row>
    <row r="732" spans="1:11" x14ac:dyDescent="0.25">
      <c r="A732" s="19" t="s">
        <v>20</v>
      </c>
      <c r="B732" s="22" t="s">
        <v>21</v>
      </c>
      <c r="C732" s="22">
        <v>58</v>
      </c>
      <c r="D732" s="22">
        <v>45.645229999999998</v>
      </c>
      <c r="E732" s="20"/>
      <c r="F732" s="20"/>
      <c r="G732" s="20"/>
      <c r="H732" s="20"/>
      <c r="I732" s="20"/>
      <c r="J732" s="21"/>
      <c r="K732" s="2"/>
    </row>
    <row r="733" spans="1:11" x14ac:dyDescent="0.25">
      <c r="A733" s="19" t="s">
        <v>20</v>
      </c>
      <c r="B733" s="22" t="s">
        <v>21</v>
      </c>
      <c r="C733" s="22">
        <v>59</v>
      </c>
      <c r="D733" s="22">
        <v>45.589910000000003</v>
      </c>
      <c r="E733" s="20"/>
      <c r="F733" s="20"/>
      <c r="G733" s="20"/>
      <c r="H733" s="20"/>
      <c r="I733" s="20"/>
      <c r="J733" s="21"/>
      <c r="K733" s="2"/>
    </row>
    <row r="734" spans="1:11" x14ac:dyDescent="0.25">
      <c r="A734" s="19" t="s">
        <v>20</v>
      </c>
      <c r="B734" s="22" t="s">
        <v>21</v>
      </c>
      <c r="C734" s="22">
        <v>60</v>
      </c>
      <c r="D734" s="22">
        <v>45.857999999999997</v>
      </c>
      <c r="E734" s="20"/>
      <c r="F734" s="20"/>
      <c r="G734" s="20"/>
      <c r="H734" s="20"/>
      <c r="I734" s="20"/>
      <c r="J734" s="21"/>
      <c r="K734" s="2"/>
    </row>
    <row r="735" spans="1:11" x14ac:dyDescent="0.25">
      <c r="A735" s="19" t="s">
        <v>20</v>
      </c>
      <c r="B735" s="22" t="s">
        <v>21</v>
      </c>
      <c r="C735" s="22">
        <v>61</v>
      </c>
      <c r="D735" s="22">
        <v>45.798749999999998</v>
      </c>
      <c r="E735" s="20"/>
      <c r="F735" s="20"/>
      <c r="G735" s="20"/>
      <c r="H735" s="20"/>
      <c r="I735" s="20"/>
      <c r="J735" s="21"/>
      <c r="K735" s="2"/>
    </row>
    <row r="736" spans="1:11" x14ac:dyDescent="0.25">
      <c r="A736" s="19" t="s">
        <v>20</v>
      </c>
      <c r="B736" s="22" t="s">
        <v>21</v>
      </c>
      <c r="C736" s="22">
        <v>62</v>
      </c>
      <c r="D736" s="22">
        <v>46.04824</v>
      </c>
      <c r="E736" s="20"/>
      <c r="F736" s="20"/>
      <c r="G736" s="20"/>
      <c r="H736" s="20"/>
      <c r="I736" s="20"/>
      <c r="J736" s="21"/>
      <c r="K736" s="2"/>
    </row>
    <row r="737" spans="1:11" x14ac:dyDescent="0.25">
      <c r="A737" s="19" t="s">
        <v>20</v>
      </c>
      <c r="B737" s="22" t="s">
        <v>21</v>
      </c>
      <c r="C737" s="22">
        <v>63</v>
      </c>
      <c r="D737" s="22">
        <v>46.034469999999999</v>
      </c>
      <c r="E737" s="20"/>
      <c r="F737" s="20"/>
      <c r="G737" s="20"/>
      <c r="H737" s="20"/>
      <c r="I737" s="20"/>
      <c r="J737" s="21"/>
      <c r="K737" s="2"/>
    </row>
    <row r="738" spans="1:11" x14ac:dyDescent="0.25">
      <c r="A738" s="19" t="s">
        <v>20</v>
      </c>
      <c r="B738" s="22" t="s">
        <v>21</v>
      </c>
      <c r="C738" s="22">
        <v>64</v>
      </c>
      <c r="D738" s="22">
        <v>46.26567</v>
      </c>
      <c r="E738" s="20"/>
      <c r="F738" s="20"/>
      <c r="G738" s="20"/>
      <c r="H738" s="20"/>
      <c r="I738" s="20"/>
      <c r="J738" s="21"/>
      <c r="K738" s="2"/>
    </row>
    <row r="739" spans="1:11" x14ac:dyDescent="0.25">
      <c r="A739" s="19" t="s">
        <v>20</v>
      </c>
      <c r="B739" s="22" t="s">
        <v>21</v>
      </c>
      <c r="C739" s="22">
        <v>65</v>
      </c>
      <c r="D739" s="22">
        <v>46.293340000000001</v>
      </c>
      <c r="E739" s="20"/>
      <c r="F739" s="20"/>
      <c r="G739" s="20"/>
      <c r="H739" s="20"/>
      <c r="I739" s="20"/>
      <c r="J739" s="21"/>
      <c r="K739" s="2"/>
    </row>
    <row r="740" spans="1:11" x14ac:dyDescent="0.25">
      <c r="A740" s="19" t="s">
        <v>20</v>
      </c>
      <c r="B740" s="22" t="s">
        <v>21</v>
      </c>
      <c r="C740" s="22">
        <v>66</v>
      </c>
      <c r="D740" s="22">
        <v>44.201030000000003</v>
      </c>
      <c r="E740" s="20"/>
      <c r="F740" s="20"/>
      <c r="G740" s="20"/>
      <c r="H740" s="20"/>
      <c r="I740" s="20"/>
      <c r="J740" s="21"/>
      <c r="K740" s="2"/>
    </row>
    <row r="741" spans="1:11" x14ac:dyDescent="0.25">
      <c r="A741" s="19" t="s">
        <v>20</v>
      </c>
      <c r="B741" s="22" t="s">
        <v>21</v>
      </c>
      <c r="C741" s="22">
        <v>67</v>
      </c>
      <c r="D741" s="22">
        <v>33.729430000000001</v>
      </c>
      <c r="E741" s="20"/>
      <c r="F741" s="20"/>
      <c r="G741" s="20"/>
      <c r="H741" s="20"/>
      <c r="I741" s="20"/>
      <c r="J741" s="21"/>
      <c r="K741" s="2"/>
    </row>
    <row r="742" spans="1:11" x14ac:dyDescent="0.25">
      <c r="A742" s="19" t="s">
        <v>20</v>
      </c>
      <c r="B742" s="22" t="s">
        <v>21</v>
      </c>
      <c r="C742" s="22">
        <v>68</v>
      </c>
      <c r="D742" s="22">
        <v>35.841169999999998</v>
      </c>
      <c r="E742" s="20"/>
      <c r="F742" s="20"/>
      <c r="G742" s="20"/>
      <c r="H742" s="20"/>
      <c r="I742" s="20"/>
      <c r="J742" s="21"/>
      <c r="K742" s="2"/>
    </row>
    <row r="743" spans="1:11" x14ac:dyDescent="0.25">
      <c r="A743" s="19" t="s">
        <v>503</v>
      </c>
      <c r="B743" s="22" t="s">
        <v>8</v>
      </c>
      <c r="C743" s="22"/>
      <c r="D743" s="22"/>
      <c r="E743" s="20"/>
      <c r="F743" s="20"/>
      <c r="G743" s="20"/>
      <c r="H743" s="20"/>
      <c r="I743" s="20"/>
      <c r="J743" s="21"/>
      <c r="K743" s="2"/>
    </row>
    <row r="744" spans="1:11" x14ac:dyDescent="0.25">
      <c r="A744" s="19"/>
      <c r="B744" s="22" t="s">
        <v>5</v>
      </c>
      <c r="C744" s="22">
        <v>38.11891</v>
      </c>
      <c r="D744" s="22"/>
      <c r="E744" s="20"/>
      <c r="F744" s="20"/>
      <c r="G744" s="20"/>
      <c r="H744" s="20"/>
      <c r="I744" s="20"/>
      <c r="J744" s="21"/>
      <c r="K744" s="2"/>
    </row>
    <row r="745" spans="1:11" x14ac:dyDescent="0.25">
      <c r="A745" s="19"/>
      <c r="B745" s="22"/>
      <c r="C745" s="22"/>
      <c r="D745" s="22"/>
      <c r="E745" s="20"/>
      <c r="F745" s="20"/>
      <c r="G745" s="20"/>
      <c r="H745" s="20"/>
      <c r="I745" s="20"/>
      <c r="J745" s="21"/>
      <c r="K745" s="2"/>
    </row>
    <row r="746" spans="1:11" x14ac:dyDescent="0.25">
      <c r="A746" s="19"/>
      <c r="B746" s="22" t="s">
        <v>28</v>
      </c>
      <c r="C746" s="22" t="s">
        <v>29</v>
      </c>
      <c r="D746" s="22" t="s">
        <v>30</v>
      </c>
      <c r="E746" s="20" t="s">
        <v>37</v>
      </c>
      <c r="F746" s="20" t="s">
        <v>34</v>
      </c>
      <c r="G746" s="20" t="s">
        <v>35</v>
      </c>
      <c r="H746" s="20" t="s">
        <v>36</v>
      </c>
      <c r="I746" s="20"/>
      <c r="J746" s="21"/>
      <c r="K746" s="2"/>
    </row>
    <row r="747" spans="1:11" x14ac:dyDescent="0.25">
      <c r="A747" s="19"/>
      <c r="B747" s="22"/>
      <c r="C747" s="22"/>
      <c r="D747" s="22"/>
      <c r="E747" s="20"/>
      <c r="F747" s="20"/>
      <c r="G747" s="20"/>
      <c r="H747" s="20"/>
      <c r="I747" s="20"/>
      <c r="J747" s="21"/>
      <c r="K747" s="2"/>
    </row>
    <row r="748" spans="1:11" x14ac:dyDescent="0.25">
      <c r="A748" s="19" t="s">
        <v>0</v>
      </c>
      <c r="B748" s="22" t="s">
        <v>1</v>
      </c>
      <c r="C748" s="22" t="s">
        <v>6</v>
      </c>
      <c r="D748" s="22"/>
      <c r="E748" s="20"/>
      <c r="F748" s="20"/>
      <c r="G748" s="20"/>
      <c r="H748" s="20"/>
      <c r="I748" s="20"/>
      <c r="J748" s="21"/>
      <c r="K748" s="2"/>
    </row>
    <row r="749" spans="1:11" x14ac:dyDescent="0.25">
      <c r="A749" s="19" t="s">
        <v>503</v>
      </c>
      <c r="B749" s="22" t="s">
        <v>14</v>
      </c>
      <c r="C749" s="22"/>
      <c r="D749" s="22"/>
      <c r="E749" s="20"/>
      <c r="F749" s="20"/>
      <c r="G749" s="20"/>
      <c r="H749" s="20"/>
      <c r="I749" s="20"/>
      <c r="J749" s="21"/>
      <c r="K749" s="2"/>
    </row>
    <row r="750" spans="1:11" x14ac:dyDescent="0.25">
      <c r="A750" s="19" t="s">
        <v>20</v>
      </c>
      <c r="B750" s="22" t="s">
        <v>21</v>
      </c>
      <c r="C750" s="22">
        <v>12578.44</v>
      </c>
      <c r="D750" s="22"/>
      <c r="E750" s="20"/>
      <c r="F750" s="20"/>
      <c r="G750" s="20"/>
      <c r="H750" s="20"/>
      <c r="I750" s="20"/>
      <c r="J750" s="21"/>
      <c r="K750" s="2"/>
    </row>
    <row r="751" spans="1:11" x14ac:dyDescent="0.25">
      <c r="A751" s="19" t="s">
        <v>20</v>
      </c>
      <c r="B751" s="22" t="s">
        <v>21</v>
      </c>
      <c r="C751" s="22">
        <v>2</v>
      </c>
      <c r="D751" s="22">
        <v>12573.14</v>
      </c>
      <c r="E751" s="20"/>
      <c r="F751" s="20"/>
      <c r="G751" s="20"/>
      <c r="H751" s="20"/>
      <c r="I751" s="20"/>
      <c r="J751" s="21"/>
      <c r="K751" s="2"/>
    </row>
    <row r="752" spans="1:11" x14ac:dyDescent="0.25">
      <c r="A752" s="19" t="s">
        <v>20</v>
      </c>
      <c r="B752" s="22" t="s">
        <v>21</v>
      </c>
      <c r="C752" s="22">
        <v>3</v>
      </c>
      <c r="D752" s="22">
        <v>12485.98</v>
      </c>
      <c r="E752" s="20"/>
      <c r="F752" s="20"/>
      <c r="G752" s="20"/>
      <c r="H752" s="20"/>
      <c r="I752" s="20"/>
      <c r="J752" s="21"/>
      <c r="K752" s="2"/>
    </row>
    <row r="753" spans="1:11" x14ac:dyDescent="0.25">
      <c r="A753" s="19" t="s">
        <v>20</v>
      </c>
      <c r="B753" s="22" t="s">
        <v>21</v>
      </c>
      <c r="C753" s="22">
        <v>4</v>
      </c>
      <c r="D753" s="22">
        <v>12274.96</v>
      </c>
      <c r="E753" s="20"/>
      <c r="F753" s="20"/>
      <c r="G753" s="20"/>
      <c r="H753" s="20"/>
      <c r="I753" s="20"/>
      <c r="J753" s="21"/>
      <c r="K753" s="2"/>
    </row>
    <row r="754" spans="1:11" x14ac:dyDescent="0.25">
      <c r="A754" s="19" t="s">
        <v>20</v>
      </c>
      <c r="B754" s="22" t="s">
        <v>21</v>
      </c>
      <c r="C754" s="22">
        <v>5</v>
      </c>
      <c r="D754" s="22">
        <v>12067.58</v>
      </c>
      <c r="E754" s="20"/>
      <c r="F754" s="20"/>
      <c r="G754" s="20"/>
      <c r="H754" s="20"/>
      <c r="I754" s="20"/>
      <c r="J754" s="21"/>
      <c r="K754" s="2"/>
    </row>
    <row r="755" spans="1:11" x14ac:dyDescent="0.25">
      <c r="A755" s="19" t="s">
        <v>20</v>
      </c>
      <c r="B755" s="22" t="s">
        <v>21</v>
      </c>
      <c r="C755" s="22">
        <v>6</v>
      </c>
      <c r="D755" s="22">
        <v>11879.67</v>
      </c>
      <c r="E755" s="20"/>
      <c r="F755" s="20"/>
      <c r="G755" s="20"/>
      <c r="H755" s="20"/>
      <c r="I755" s="20"/>
      <c r="J755" s="21"/>
      <c r="K755" s="2"/>
    </row>
    <row r="756" spans="1:11" x14ac:dyDescent="0.25">
      <c r="A756" s="19" t="s">
        <v>20</v>
      </c>
      <c r="B756" s="22" t="s">
        <v>21</v>
      </c>
      <c r="C756" s="22">
        <v>7</v>
      </c>
      <c r="D756" s="22">
        <v>11692.65</v>
      </c>
      <c r="E756" s="20"/>
      <c r="F756" s="20"/>
      <c r="G756" s="20"/>
      <c r="H756" s="20"/>
      <c r="I756" s="20"/>
      <c r="J756" s="21"/>
      <c r="K756" s="2"/>
    </row>
    <row r="757" spans="1:11" x14ac:dyDescent="0.25">
      <c r="A757" s="19" t="s">
        <v>20</v>
      </c>
      <c r="B757" s="22" t="s">
        <v>21</v>
      </c>
      <c r="C757" s="22">
        <v>8</v>
      </c>
      <c r="D757" s="22">
        <v>11507.41</v>
      </c>
      <c r="E757" s="20"/>
      <c r="F757" s="20"/>
      <c r="G757" s="20"/>
      <c r="H757" s="20"/>
      <c r="I757" s="20"/>
      <c r="J757" s="21"/>
      <c r="K757" s="2"/>
    </row>
    <row r="758" spans="1:11" x14ac:dyDescent="0.25">
      <c r="A758" s="19" t="s">
        <v>20</v>
      </c>
      <c r="B758" s="22" t="s">
        <v>21</v>
      </c>
      <c r="C758" s="22">
        <v>9</v>
      </c>
      <c r="D758" s="22">
        <v>11321.2</v>
      </c>
      <c r="E758" s="20"/>
      <c r="F758" s="20"/>
      <c r="G758" s="20"/>
      <c r="H758" s="20"/>
      <c r="I758" s="20"/>
      <c r="J758" s="21"/>
      <c r="K758" s="2"/>
    </row>
    <row r="759" spans="1:11" x14ac:dyDescent="0.25">
      <c r="A759" s="19" t="s">
        <v>20</v>
      </c>
      <c r="B759" s="22" t="s">
        <v>21</v>
      </c>
      <c r="C759" s="22">
        <v>10</v>
      </c>
      <c r="D759" s="22">
        <v>11135.17</v>
      </c>
      <c r="E759" s="20"/>
      <c r="F759" s="20"/>
      <c r="G759" s="20"/>
      <c r="H759" s="20"/>
      <c r="I759" s="20"/>
      <c r="J759" s="21"/>
      <c r="K759" s="2"/>
    </row>
    <row r="760" spans="1:11" x14ac:dyDescent="0.25">
      <c r="A760" s="19" t="s">
        <v>20</v>
      </c>
      <c r="B760" s="22" t="s">
        <v>21</v>
      </c>
      <c r="C760" s="22">
        <v>11</v>
      </c>
      <c r="D760" s="22">
        <v>10946.71</v>
      </c>
      <c r="E760" s="20"/>
      <c r="F760" s="20"/>
      <c r="G760" s="20"/>
      <c r="H760" s="20"/>
      <c r="I760" s="20"/>
      <c r="J760" s="21"/>
      <c r="K760" s="2"/>
    </row>
    <row r="761" spans="1:11" x14ac:dyDescent="0.25">
      <c r="A761" s="19" t="s">
        <v>20</v>
      </c>
      <c r="B761" s="22" t="s">
        <v>21</v>
      </c>
      <c r="C761" s="22">
        <v>12</v>
      </c>
      <c r="D761" s="22">
        <v>10760.02</v>
      </c>
      <c r="E761" s="20"/>
      <c r="F761" s="20"/>
      <c r="G761" s="20"/>
      <c r="H761" s="20"/>
      <c r="I761" s="20"/>
      <c r="J761" s="21"/>
      <c r="K761" s="2"/>
    </row>
    <row r="762" spans="1:11" x14ac:dyDescent="0.25">
      <c r="A762" s="19" t="s">
        <v>20</v>
      </c>
      <c r="B762" s="22" t="s">
        <v>21</v>
      </c>
      <c r="C762" s="22">
        <v>13</v>
      </c>
      <c r="D762" s="22">
        <v>10570</v>
      </c>
      <c r="E762" s="20"/>
      <c r="F762" s="20"/>
      <c r="G762" s="20"/>
      <c r="H762" s="20"/>
      <c r="I762" s="20"/>
      <c r="J762" s="21"/>
      <c r="K762" s="2"/>
    </row>
    <row r="763" spans="1:11" x14ac:dyDescent="0.25">
      <c r="A763" s="19" t="s">
        <v>20</v>
      </c>
      <c r="B763" s="22" t="s">
        <v>21</v>
      </c>
      <c r="C763" s="22">
        <v>14</v>
      </c>
      <c r="D763" s="22">
        <v>10382.64</v>
      </c>
      <c r="E763" s="20"/>
      <c r="F763" s="20"/>
      <c r="G763" s="20"/>
      <c r="H763" s="20"/>
      <c r="I763" s="20"/>
      <c r="J763" s="21"/>
      <c r="K763" s="2"/>
    </row>
    <row r="764" spans="1:11" x14ac:dyDescent="0.25">
      <c r="A764" s="19" t="s">
        <v>20</v>
      </c>
      <c r="B764" s="22" t="s">
        <v>21</v>
      </c>
      <c r="C764" s="22">
        <v>15</v>
      </c>
      <c r="D764" s="22">
        <v>10190.530000000001</v>
      </c>
      <c r="E764" s="20"/>
      <c r="F764" s="20"/>
      <c r="G764" s="20"/>
      <c r="H764" s="20"/>
      <c r="I764" s="20"/>
      <c r="J764" s="21"/>
      <c r="K764" s="2"/>
    </row>
    <row r="765" spans="1:11" x14ac:dyDescent="0.25">
      <c r="A765" s="19" t="s">
        <v>20</v>
      </c>
      <c r="B765" s="22" t="s">
        <v>21</v>
      </c>
      <c r="C765" s="22">
        <v>16</v>
      </c>
      <c r="D765" s="22">
        <v>10001.790000000001</v>
      </c>
      <c r="E765" s="20"/>
      <c r="F765" s="20"/>
      <c r="G765" s="20"/>
      <c r="H765" s="20"/>
      <c r="I765" s="20"/>
      <c r="J765" s="21"/>
      <c r="K765" s="2"/>
    </row>
    <row r="766" spans="1:11" x14ac:dyDescent="0.25">
      <c r="A766" s="19" t="s">
        <v>20</v>
      </c>
      <c r="B766" s="22" t="s">
        <v>21</v>
      </c>
      <c r="C766" s="22">
        <v>17</v>
      </c>
      <c r="D766" s="22">
        <v>9807.6579999999994</v>
      </c>
      <c r="E766" s="20"/>
      <c r="F766" s="20"/>
      <c r="G766" s="20"/>
      <c r="H766" s="20"/>
      <c r="I766" s="20"/>
      <c r="J766" s="21"/>
      <c r="K766" s="2"/>
    </row>
    <row r="767" spans="1:11" x14ac:dyDescent="0.25">
      <c r="A767" s="19" t="s">
        <v>20</v>
      </c>
      <c r="B767" s="22" t="s">
        <v>21</v>
      </c>
      <c r="C767" s="22">
        <v>18</v>
      </c>
      <c r="D767" s="22">
        <v>9617.4349999999995</v>
      </c>
      <c r="E767" s="20"/>
      <c r="F767" s="20"/>
      <c r="G767" s="20"/>
      <c r="H767" s="20"/>
      <c r="I767" s="20"/>
      <c r="J767" s="21"/>
      <c r="K767" s="2"/>
    </row>
    <row r="768" spans="1:11" x14ac:dyDescent="0.25">
      <c r="A768" s="19" t="s">
        <v>20</v>
      </c>
      <c r="B768" s="22" t="s">
        <v>21</v>
      </c>
      <c r="C768" s="22">
        <v>19</v>
      </c>
      <c r="D768" s="22">
        <v>9421.0769999999993</v>
      </c>
      <c r="E768" s="20"/>
      <c r="F768" s="20"/>
      <c r="G768" s="20"/>
      <c r="H768" s="20"/>
      <c r="I768" s="20"/>
      <c r="J768" s="21"/>
      <c r="K768" s="2"/>
    </row>
    <row r="769" spans="1:11" x14ac:dyDescent="0.25">
      <c r="A769" s="19" t="s">
        <v>20</v>
      </c>
      <c r="B769" s="22" t="s">
        <v>21</v>
      </c>
      <c r="C769" s="22">
        <v>20</v>
      </c>
      <c r="D769" s="22">
        <v>9229.7340000000004</v>
      </c>
      <c r="E769" s="20"/>
      <c r="F769" s="20"/>
      <c r="G769" s="20"/>
      <c r="H769" s="20"/>
      <c r="I769" s="20"/>
      <c r="J769" s="21"/>
      <c r="K769" s="2"/>
    </row>
    <row r="770" spans="1:11" x14ac:dyDescent="0.25">
      <c r="A770" s="19" t="s">
        <v>20</v>
      </c>
      <c r="B770" s="22" t="s">
        <v>21</v>
      </c>
      <c r="C770" s="22">
        <v>21</v>
      </c>
      <c r="D770" s="22">
        <v>9031.4230000000007</v>
      </c>
      <c r="E770" s="20"/>
      <c r="F770" s="20"/>
      <c r="G770" s="20"/>
      <c r="H770" s="20"/>
      <c r="I770" s="20"/>
      <c r="J770" s="21"/>
      <c r="K770" s="2"/>
    </row>
    <row r="771" spans="1:11" x14ac:dyDescent="0.25">
      <c r="A771" s="19" t="s">
        <v>20</v>
      </c>
      <c r="B771" s="22" t="s">
        <v>21</v>
      </c>
      <c r="C771" s="22">
        <v>22</v>
      </c>
      <c r="D771" s="22">
        <v>8838.4410000000007</v>
      </c>
      <c r="E771" s="20"/>
      <c r="F771" s="20"/>
      <c r="G771" s="20"/>
      <c r="H771" s="20"/>
      <c r="I771" s="20"/>
      <c r="J771" s="21"/>
      <c r="K771" s="2"/>
    </row>
    <row r="772" spans="1:11" x14ac:dyDescent="0.25">
      <c r="A772" s="19" t="s">
        <v>20</v>
      </c>
      <c r="B772" s="22" t="s">
        <v>21</v>
      </c>
      <c r="C772" s="22">
        <v>23</v>
      </c>
      <c r="D772" s="22">
        <v>8638.7569999999996</v>
      </c>
      <c r="E772" s="20"/>
      <c r="F772" s="20"/>
      <c r="G772" s="20"/>
      <c r="H772" s="20"/>
      <c r="I772" s="20"/>
      <c r="J772" s="21"/>
      <c r="K772" s="2"/>
    </row>
    <row r="773" spans="1:11" x14ac:dyDescent="0.25">
      <c r="A773" s="19" t="s">
        <v>20</v>
      </c>
      <c r="B773" s="22" t="s">
        <v>21</v>
      </c>
      <c r="C773" s="22">
        <v>24</v>
      </c>
      <c r="D773" s="22">
        <v>8444.1</v>
      </c>
      <c r="E773" s="20"/>
      <c r="F773" s="20"/>
      <c r="G773" s="20"/>
      <c r="H773" s="20"/>
      <c r="I773" s="20"/>
      <c r="J773" s="21"/>
      <c r="K773" s="2"/>
    </row>
    <row r="774" spans="1:11" x14ac:dyDescent="0.25">
      <c r="A774" s="19" t="s">
        <v>20</v>
      </c>
      <c r="B774" s="22" t="s">
        <v>21</v>
      </c>
      <c r="C774" s="22">
        <v>25</v>
      </c>
      <c r="D774" s="22">
        <v>8242.777</v>
      </c>
      <c r="E774" s="20"/>
      <c r="F774" s="20"/>
      <c r="G774" s="20"/>
      <c r="H774" s="20"/>
      <c r="I774" s="20"/>
      <c r="J774" s="21"/>
      <c r="K774" s="2"/>
    </row>
    <row r="775" spans="1:11" x14ac:dyDescent="0.25">
      <c r="A775" s="19" t="s">
        <v>20</v>
      </c>
      <c r="B775" s="22" t="s">
        <v>21</v>
      </c>
      <c r="C775" s="22">
        <v>26</v>
      </c>
      <c r="D775" s="22">
        <v>8047.2809999999999</v>
      </c>
      <c r="E775" s="20"/>
      <c r="F775" s="20"/>
      <c r="G775" s="20"/>
      <c r="H775" s="20"/>
      <c r="I775" s="20"/>
      <c r="J775" s="21"/>
      <c r="K775" s="2"/>
    </row>
    <row r="776" spans="1:11" x14ac:dyDescent="0.25">
      <c r="A776" s="19" t="s">
        <v>20</v>
      </c>
      <c r="B776" s="22" t="s">
        <v>21</v>
      </c>
      <c r="C776" s="22">
        <v>27</v>
      </c>
      <c r="D776" s="22">
        <v>7844.6040000000003</v>
      </c>
      <c r="E776" s="20"/>
      <c r="F776" s="20"/>
      <c r="G776" s="20"/>
      <c r="H776" s="20"/>
      <c r="I776" s="20"/>
      <c r="J776" s="21"/>
      <c r="K776" s="2"/>
    </row>
    <row r="777" spans="1:11" x14ac:dyDescent="0.25">
      <c r="A777" s="19" t="s">
        <v>20</v>
      </c>
      <c r="B777" s="22" t="s">
        <v>21</v>
      </c>
      <c r="C777" s="22">
        <v>28</v>
      </c>
      <c r="D777" s="22">
        <v>7647.95</v>
      </c>
      <c r="E777" s="20"/>
      <c r="F777" s="20"/>
      <c r="G777" s="20"/>
      <c r="H777" s="20"/>
      <c r="I777" s="20"/>
      <c r="J777" s="21"/>
      <c r="K777" s="2"/>
    </row>
    <row r="778" spans="1:11" x14ac:dyDescent="0.25">
      <c r="A778" s="19" t="s">
        <v>20</v>
      </c>
      <c r="B778" s="22" t="s">
        <v>21</v>
      </c>
      <c r="C778" s="22">
        <v>29</v>
      </c>
      <c r="D778" s="22">
        <v>7444.2</v>
      </c>
      <c r="E778" s="20"/>
      <c r="F778" s="20"/>
      <c r="G778" s="20"/>
      <c r="H778" s="20"/>
      <c r="I778" s="20"/>
      <c r="J778" s="21"/>
      <c r="K778" s="2"/>
    </row>
    <row r="779" spans="1:11" x14ac:dyDescent="0.25">
      <c r="A779" s="19" t="s">
        <v>20</v>
      </c>
      <c r="B779" s="22" t="s">
        <v>21</v>
      </c>
      <c r="C779" s="22">
        <v>30</v>
      </c>
      <c r="D779" s="22">
        <v>7246.366</v>
      </c>
      <c r="E779" s="20"/>
      <c r="F779" s="20"/>
      <c r="G779" s="20"/>
      <c r="H779" s="20"/>
      <c r="I779" s="20"/>
      <c r="J779" s="21"/>
      <c r="K779" s="2"/>
    </row>
    <row r="780" spans="1:11" x14ac:dyDescent="0.25">
      <c r="A780" s="19" t="s">
        <v>20</v>
      </c>
      <c r="B780" s="22" t="s">
        <v>21</v>
      </c>
      <c r="C780" s="22">
        <v>31</v>
      </c>
      <c r="D780" s="22">
        <v>7041.4049999999997</v>
      </c>
      <c r="E780" s="20"/>
      <c r="F780" s="20"/>
      <c r="G780" s="20"/>
      <c r="H780" s="20"/>
      <c r="I780" s="20"/>
      <c r="J780" s="21"/>
      <c r="K780" s="2"/>
    </row>
    <row r="781" spans="1:11" x14ac:dyDescent="0.25">
      <c r="A781" s="19" t="s">
        <v>20</v>
      </c>
      <c r="B781" s="22" t="s">
        <v>21</v>
      </c>
      <c r="C781" s="22">
        <v>32</v>
      </c>
      <c r="D781" s="22">
        <v>6842.5709999999999</v>
      </c>
      <c r="E781" s="20"/>
      <c r="F781" s="20"/>
      <c r="G781" s="20"/>
      <c r="H781" s="20"/>
      <c r="I781" s="20"/>
      <c r="J781" s="21"/>
      <c r="K781" s="2"/>
    </row>
    <row r="782" spans="1:11" x14ac:dyDescent="0.25">
      <c r="A782" s="19" t="s">
        <v>20</v>
      </c>
      <c r="B782" s="22" t="s">
        <v>21</v>
      </c>
      <c r="C782" s="22">
        <v>33</v>
      </c>
      <c r="D782" s="22">
        <v>6635.7020000000002</v>
      </c>
      <c r="E782" s="20"/>
      <c r="F782" s="20"/>
      <c r="G782" s="20"/>
      <c r="H782" s="20"/>
      <c r="I782" s="20"/>
      <c r="J782" s="21"/>
      <c r="K782" s="2"/>
    </row>
    <row r="783" spans="1:11" x14ac:dyDescent="0.25">
      <c r="A783" s="19" t="s">
        <v>20</v>
      </c>
      <c r="B783" s="22" t="s">
        <v>21</v>
      </c>
      <c r="C783" s="22">
        <v>34</v>
      </c>
      <c r="D783" s="22">
        <v>6435.6120000000001</v>
      </c>
      <c r="E783" s="20"/>
      <c r="F783" s="20"/>
      <c r="G783" s="20"/>
      <c r="H783" s="20"/>
      <c r="I783" s="20"/>
      <c r="J783" s="21"/>
      <c r="K783" s="2"/>
    </row>
    <row r="784" spans="1:11" x14ac:dyDescent="0.25">
      <c r="A784" s="19" t="s">
        <v>20</v>
      </c>
      <c r="B784" s="22" t="s">
        <v>21</v>
      </c>
      <c r="C784" s="22">
        <v>35</v>
      </c>
      <c r="D784" s="22">
        <v>6227.9030000000002</v>
      </c>
      <c r="E784" s="20"/>
      <c r="F784" s="20"/>
      <c r="G784" s="20"/>
      <c r="H784" s="20"/>
      <c r="I784" s="20"/>
      <c r="J784" s="21"/>
      <c r="K784" s="2"/>
    </row>
    <row r="785" spans="1:11" x14ac:dyDescent="0.25">
      <c r="A785" s="19" t="s">
        <v>20</v>
      </c>
      <c r="B785" s="22" t="s">
        <v>21</v>
      </c>
      <c r="C785" s="22">
        <v>36</v>
      </c>
      <c r="D785" s="22">
        <v>6026.8029999999999</v>
      </c>
      <c r="E785" s="20"/>
      <c r="F785" s="20"/>
      <c r="G785" s="20"/>
      <c r="H785" s="20"/>
      <c r="I785" s="20"/>
      <c r="J785" s="21"/>
      <c r="K785" s="2"/>
    </row>
    <row r="786" spans="1:11" x14ac:dyDescent="0.25">
      <c r="A786" s="19" t="s">
        <v>20</v>
      </c>
      <c r="B786" s="22" t="s">
        <v>21</v>
      </c>
      <c r="C786" s="22">
        <v>37</v>
      </c>
      <c r="D786" s="22">
        <v>5818.2969999999996</v>
      </c>
      <c r="E786" s="20"/>
      <c r="F786" s="20"/>
      <c r="G786" s="20"/>
      <c r="H786" s="20"/>
      <c r="I786" s="20"/>
      <c r="J786" s="21"/>
      <c r="K786" s="2"/>
    </row>
    <row r="787" spans="1:11" x14ac:dyDescent="0.25">
      <c r="A787" s="19" t="s">
        <v>20</v>
      </c>
      <c r="B787" s="22" t="s">
        <v>21</v>
      </c>
      <c r="C787" s="22">
        <v>38</v>
      </c>
      <c r="D787" s="22">
        <v>5616.1409999999996</v>
      </c>
      <c r="E787" s="20"/>
      <c r="F787" s="20"/>
      <c r="G787" s="20"/>
      <c r="H787" s="20"/>
      <c r="I787" s="20"/>
      <c r="J787" s="21"/>
      <c r="K787" s="2"/>
    </row>
    <row r="788" spans="1:11" x14ac:dyDescent="0.25">
      <c r="A788" s="19" t="s">
        <v>20</v>
      </c>
      <c r="B788" s="22" t="s">
        <v>21</v>
      </c>
      <c r="C788" s="22">
        <v>39</v>
      </c>
      <c r="D788" s="22">
        <v>5406.1940000000004</v>
      </c>
      <c r="E788" s="20"/>
      <c r="F788" s="20"/>
      <c r="G788" s="20"/>
      <c r="H788" s="20"/>
      <c r="I788" s="20"/>
      <c r="J788" s="21"/>
      <c r="K788" s="2"/>
    </row>
    <row r="789" spans="1:11" x14ac:dyDescent="0.25">
      <c r="A789" s="19" t="s">
        <v>20</v>
      </c>
      <c r="B789" s="22" t="s">
        <v>21</v>
      </c>
      <c r="C789" s="22">
        <v>40</v>
      </c>
      <c r="D789" s="22">
        <v>5203.3549999999996</v>
      </c>
      <c r="E789" s="20"/>
      <c r="F789" s="20"/>
      <c r="G789" s="20"/>
      <c r="H789" s="20"/>
      <c r="I789" s="20"/>
      <c r="J789" s="21"/>
      <c r="K789" s="2"/>
    </row>
    <row r="790" spans="1:11" x14ac:dyDescent="0.25">
      <c r="A790" s="19" t="s">
        <v>20</v>
      </c>
      <c r="B790" s="22" t="s">
        <v>21</v>
      </c>
      <c r="C790" s="22">
        <v>41</v>
      </c>
      <c r="D790" s="22">
        <v>4992.2439999999997</v>
      </c>
      <c r="E790" s="20"/>
      <c r="F790" s="20"/>
      <c r="G790" s="20"/>
      <c r="H790" s="20"/>
      <c r="I790" s="20"/>
      <c r="J790" s="21"/>
      <c r="K790" s="2"/>
    </row>
    <row r="791" spans="1:11" x14ac:dyDescent="0.25">
      <c r="A791" s="19" t="s">
        <v>20</v>
      </c>
      <c r="B791" s="22" t="s">
        <v>21</v>
      </c>
      <c r="C791" s="22">
        <v>42</v>
      </c>
      <c r="D791" s="22">
        <v>4788.2879999999996</v>
      </c>
      <c r="E791" s="20"/>
      <c r="F791" s="20"/>
      <c r="G791" s="20"/>
      <c r="H791" s="20"/>
      <c r="I791" s="20"/>
      <c r="J791" s="21"/>
      <c r="K791" s="2"/>
    </row>
    <row r="792" spans="1:11" x14ac:dyDescent="0.25">
      <c r="A792" s="19" t="s">
        <v>20</v>
      </c>
      <c r="B792" s="22" t="s">
        <v>21</v>
      </c>
      <c r="C792" s="22">
        <v>43</v>
      </c>
      <c r="D792" s="22">
        <v>4577.2250000000004</v>
      </c>
      <c r="E792" s="20"/>
      <c r="F792" s="20"/>
      <c r="G792" s="20"/>
      <c r="H792" s="20"/>
      <c r="I792" s="20"/>
      <c r="J792" s="21"/>
      <c r="K792" s="2"/>
    </row>
    <row r="793" spans="1:11" x14ac:dyDescent="0.25">
      <c r="A793" s="19" t="s">
        <v>20</v>
      </c>
      <c r="B793" s="22" t="s">
        <v>21</v>
      </c>
      <c r="C793" s="22">
        <v>44</v>
      </c>
      <c r="D793" s="22">
        <v>4372.4620000000004</v>
      </c>
      <c r="E793" s="20"/>
      <c r="F793" s="20"/>
      <c r="G793" s="20"/>
      <c r="H793" s="20"/>
      <c r="I793" s="20"/>
      <c r="J793" s="21"/>
      <c r="K793" s="2"/>
    </row>
    <row r="794" spans="1:11" x14ac:dyDescent="0.25">
      <c r="A794" s="19" t="s">
        <v>20</v>
      </c>
      <c r="B794" s="22" t="s">
        <v>21</v>
      </c>
      <c r="C794" s="22">
        <v>45</v>
      </c>
      <c r="D794" s="22">
        <v>4159.8209999999999</v>
      </c>
      <c r="E794" s="20"/>
      <c r="F794" s="20"/>
      <c r="G794" s="20"/>
      <c r="H794" s="20"/>
      <c r="I794" s="20"/>
      <c r="J794" s="21"/>
      <c r="K794" s="2"/>
    </row>
    <row r="795" spans="1:11" x14ac:dyDescent="0.25">
      <c r="A795" s="19" t="s">
        <v>20</v>
      </c>
      <c r="B795" s="22" t="s">
        <v>21</v>
      </c>
      <c r="C795" s="22">
        <v>46</v>
      </c>
      <c r="D795" s="22">
        <v>3954.027</v>
      </c>
      <c r="E795" s="20"/>
      <c r="F795" s="20"/>
      <c r="G795" s="20"/>
      <c r="H795" s="20"/>
      <c r="I795" s="20"/>
      <c r="J795" s="21"/>
      <c r="K795" s="2"/>
    </row>
    <row r="796" spans="1:11" x14ac:dyDescent="0.25">
      <c r="A796" s="19" t="s">
        <v>20</v>
      </c>
      <c r="B796" s="22" t="s">
        <v>21</v>
      </c>
      <c r="C796" s="22">
        <v>47</v>
      </c>
      <c r="D796" s="22">
        <v>3740.944</v>
      </c>
      <c r="E796" s="20"/>
      <c r="F796" s="20"/>
      <c r="G796" s="20"/>
      <c r="H796" s="20"/>
      <c r="I796" s="20"/>
      <c r="J796" s="21"/>
      <c r="K796" s="2"/>
    </row>
    <row r="797" spans="1:11" x14ac:dyDescent="0.25">
      <c r="A797" s="19" t="s">
        <v>20</v>
      </c>
      <c r="B797" s="22" t="s">
        <v>21</v>
      </c>
      <c r="C797" s="22">
        <v>48</v>
      </c>
      <c r="D797" s="22">
        <v>3534.252</v>
      </c>
      <c r="E797" s="20"/>
      <c r="F797" s="20"/>
      <c r="G797" s="20"/>
      <c r="H797" s="20"/>
      <c r="I797" s="20"/>
      <c r="J797" s="21"/>
      <c r="K797" s="2"/>
    </row>
    <row r="798" spans="1:11" x14ac:dyDescent="0.25">
      <c r="A798" s="19" t="s">
        <v>20</v>
      </c>
      <c r="B798" s="22" t="s">
        <v>21</v>
      </c>
      <c r="C798" s="22">
        <v>49</v>
      </c>
      <c r="D798" s="22">
        <v>3320.1689999999999</v>
      </c>
      <c r="E798" s="20"/>
      <c r="F798" s="20"/>
      <c r="G798" s="20"/>
      <c r="H798" s="20"/>
      <c r="I798" s="20"/>
      <c r="J798" s="21"/>
      <c r="K798" s="2"/>
    </row>
    <row r="799" spans="1:11" x14ac:dyDescent="0.25">
      <c r="A799" s="19" t="s">
        <v>20</v>
      </c>
      <c r="B799" s="22" t="s">
        <v>21</v>
      </c>
      <c r="C799" s="22">
        <v>50</v>
      </c>
      <c r="D799" s="22">
        <v>3113.145</v>
      </c>
      <c r="E799" s="20"/>
      <c r="F799" s="20"/>
      <c r="G799" s="20"/>
      <c r="H799" s="20"/>
      <c r="I799" s="20"/>
      <c r="J799" s="21"/>
      <c r="K799" s="2"/>
    </row>
    <row r="800" spans="1:11" x14ac:dyDescent="0.25">
      <c r="A800" s="19" t="s">
        <v>20</v>
      </c>
      <c r="B800" s="22" t="s">
        <v>21</v>
      </c>
      <c r="C800" s="22">
        <v>51</v>
      </c>
      <c r="D800" s="22">
        <v>2898.027</v>
      </c>
      <c r="E800" s="20"/>
      <c r="F800" s="20"/>
      <c r="G800" s="20"/>
      <c r="H800" s="20"/>
      <c r="I800" s="20"/>
      <c r="J800" s="21"/>
      <c r="K800" s="2"/>
    </row>
    <row r="801" spans="1:11" x14ac:dyDescent="0.25">
      <c r="A801" s="19" t="s">
        <v>20</v>
      </c>
      <c r="B801" s="22" t="s">
        <v>21</v>
      </c>
      <c r="C801" s="22">
        <v>52</v>
      </c>
      <c r="D801" s="22">
        <v>2689.6289999999999</v>
      </c>
      <c r="E801" s="20"/>
      <c r="F801" s="20"/>
      <c r="G801" s="20"/>
      <c r="H801" s="20"/>
      <c r="I801" s="20"/>
      <c r="J801" s="21"/>
      <c r="K801" s="2"/>
    </row>
    <row r="802" spans="1:11" x14ac:dyDescent="0.25">
      <c r="A802" s="19" t="s">
        <v>20</v>
      </c>
      <c r="B802" s="22" t="s">
        <v>21</v>
      </c>
      <c r="C802" s="22">
        <v>53</v>
      </c>
      <c r="D802" s="22">
        <v>2473.3209999999999</v>
      </c>
      <c r="E802" s="20"/>
      <c r="F802" s="20"/>
      <c r="G802" s="20"/>
      <c r="H802" s="20"/>
      <c r="I802" s="20"/>
      <c r="J802" s="21"/>
      <c r="K802" s="2"/>
    </row>
    <row r="803" spans="1:11" x14ac:dyDescent="0.25">
      <c r="A803" s="19" t="s">
        <v>20</v>
      </c>
      <c r="B803" s="22" t="s">
        <v>21</v>
      </c>
      <c r="C803" s="22">
        <v>54</v>
      </c>
      <c r="D803" s="22">
        <v>2264.2089999999998</v>
      </c>
      <c r="E803" s="20"/>
      <c r="F803" s="20"/>
      <c r="G803" s="20"/>
      <c r="H803" s="20"/>
      <c r="I803" s="20"/>
      <c r="J803" s="21"/>
      <c r="K803" s="2"/>
    </row>
    <row r="804" spans="1:11" x14ac:dyDescent="0.25">
      <c r="A804" s="19" t="s">
        <v>20</v>
      </c>
      <c r="B804" s="22" t="s">
        <v>21</v>
      </c>
      <c r="C804" s="22">
        <v>55</v>
      </c>
      <c r="D804" s="22">
        <v>2046.894</v>
      </c>
      <c r="E804" s="20"/>
      <c r="F804" s="20"/>
      <c r="G804" s="20"/>
      <c r="H804" s="20"/>
      <c r="I804" s="20"/>
      <c r="J804" s="21"/>
      <c r="K804" s="2"/>
    </row>
    <row r="805" spans="1:11" x14ac:dyDescent="0.25">
      <c r="A805" s="19" t="s">
        <v>20</v>
      </c>
      <c r="B805" s="22" t="s">
        <v>21</v>
      </c>
      <c r="C805" s="22">
        <v>56</v>
      </c>
      <c r="D805" s="22">
        <v>1836.788</v>
      </c>
      <c r="E805" s="20"/>
      <c r="F805" s="20"/>
      <c r="G805" s="20"/>
      <c r="H805" s="20"/>
      <c r="I805" s="20"/>
      <c r="J805" s="21"/>
      <c r="K805" s="2"/>
    </row>
    <row r="806" spans="1:11" x14ac:dyDescent="0.25">
      <c r="A806" s="19" t="s">
        <v>20</v>
      </c>
      <c r="B806" s="22" t="s">
        <v>21</v>
      </c>
      <c r="C806" s="22">
        <v>57</v>
      </c>
      <c r="D806" s="22">
        <v>1618.8679999999999</v>
      </c>
      <c r="E806" s="20"/>
      <c r="F806" s="20"/>
      <c r="G806" s="20"/>
      <c r="H806" s="20"/>
      <c r="I806" s="20"/>
      <c r="J806" s="21"/>
      <c r="K806" s="2"/>
    </row>
    <row r="807" spans="1:11" x14ac:dyDescent="0.25">
      <c r="A807" s="19" t="s">
        <v>20</v>
      </c>
      <c r="B807" s="22" t="s">
        <v>21</v>
      </c>
      <c r="C807" s="22">
        <v>58</v>
      </c>
      <c r="D807" s="22">
        <v>1407.4169999999999</v>
      </c>
      <c r="E807" s="20"/>
      <c r="F807" s="20"/>
      <c r="G807" s="20"/>
      <c r="H807" s="20"/>
      <c r="I807" s="20"/>
      <c r="J807" s="21"/>
      <c r="K807" s="2"/>
    </row>
    <row r="808" spans="1:11" x14ac:dyDescent="0.25">
      <c r="A808" s="19" t="s">
        <v>20</v>
      </c>
      <c r="B808" s="20" t="s">
        <v>21</v>
      </c>
      <c r="C808" s="22">
        <v>59</v>
      </c>
      <c r="D808" s="22">
        <v>1188.374</v>
      </c>
      <c r="E808" s="20"/>
      <c r="F808" s="20"/>
      <c r="G808" s="20"/>
      <c r="H808" s="20"/>
      <c r="I808" s="20"/>
      <c r="J808" s="21"/>
      <c r="K808" s="2"/>
    </row>
    <row r="809" spans="1:11" x14ac:dyDescent="0.25">
      <c r="A809" s="19" t="s">
        <v>20</v>
      </c>
      <c r="B809" s="20" t="s">
        <v>21</v>
      </c>
      <c r="C809" s="22">
        <v>60</v>
      </c>
      <c r="D809" s="22">
        <v>976.88300000000004</v>
      </c>
      <c r="E809" s="20"/>
      <c r="F809" s="20"/>
      <c r="G809" s="20"/>
      <c r="H809" s="20"/>
      <c r="I809" s="20"/>
      <c r="J809" s="21"/>
      <c r="K809" s="2"/>
    </row>
    <row r="810" spans="1:11" x14ac:dyDescent="0.25">
      <c r="A810" s="19" t="s">
        <v>20</v>
      </c>
      <c r="B810" s="20" t="s">
        <v>21</v>
      </c>
      <c r="C810" s="22">
        <v>61</v>
      </c>
      <c r="D810" s="22">
        <v>756.91459999999995</v>
      </c>
      <c r="E810" s="20"/>
      <c r="F810" s="20"/>
      <c r="G810" s="20"/>
      <c r="H810" s="20"/>
      <c r="I810" s="20"/>
      <c r="J810" s="21"/>
      <c r="K810" s="2"/>
    </row>
    <row r="811" spans="1:11" x14ac:dyDescent="0.25">
      <c r="A811" s="19" t="s">
        <v>20</v>
      </c>
      <c r="B811" s="20" t="s">
        <v>21</v>
      </c>
      <c r="C811" s="22">
        <v>62</v>
      </c>
      <c r="D811" s="22">
        <v>544.10630000000003</v>
      </c>
      <c r="E811" s="20"/>
      <c r="F811" s="20"/>
      <c r="G811" s="20"/>
      <c r="H811" s="20"/>
      <c r="I811" s="20"/>
      <c r="J811" s="21"/>
      <c r="K811" s="2"/>
    </row>
    <row r="812" spans="1:11" x14ac:dyDescent="0.25">
      <c r="A812" s="19" t="s">
        <v>20</v>
      </c>
      <c r="B812" s="20" t="s">
        <v>21</v>
      </c>
      <c r="C812" s="22">
        <v>63</v>
      </c>
      <c r="D812" s="22">
        <v>323.38290000000001</v>
      </c>
      <c r="E812" s="20"/>
      <c r="F812" s="20"/>
      <c r="G812" s="20"/>
      <c r="H812" s="20"/>
      <c r="I812" s="20"/>
      <c r="J812" s="21"/>
      <c r="K812" s="2"/>
    </row>
    <row r="813" spans="1:11" x14ac:dyDescent="0.25">
      <c r="A813" s="19" t="s">
        <v>20</v>
      </c>
      <c r="B813" s="20" t="s">
        <v>21</v>
      </c>
      <c r="C813" s="22">
        <v>64</v>
      </c>
      <c r="D813" s="22">
        <v>109.8519</v>
      </c>
      <c r="E813" s="20"/>
      <c r="F813" s="20"/>
      <c r="G813" s="20"/>
      <c r="H813" s="20"/>
      <c r="I813" s="20"/>
      <c r="J813" s="21"/>
      <c r="K813" s="2"/>
    </row>
    <row r="814" spans="1:11" x14ac:dyDescent="0.25">
      <c r="A814" s="19" t="s">
        <v>20</v>
      </c>
      <c r="B814" s="20" t="s">
        <v>21</v>
      </c>
      <c r="C814" s="22">
        <v>65</v>
      </c>
      <c r="D814" s="22">
        <v>-117.52979999999999</v>
      </c>
      <c r="E814" s="20"/>
      <c r="F814" s="20"/>
      <c r="G814" s="20"/>
      <c r="H814" s="20"/>
      <c r="I814" s="20"/>
      <c r="J814" s="21"/>
      <c r="K814" s="2"/>
    </row>
    <row r="815" spans="1:11" x14ac:dyDescent="0.25">
      <c r="A815" s="19" t="s">
        <v>20</v>
      </c>
      <c r="B815" s="20" t="s">
        <v>21</v>
      </c>
      <c r="C815" s="22">
        <v>66</v>
      </c>
      <c r="D815" s="22">
        <v>-297.08159999999998</v>
      </c>
      <c r="E815" s="20"/>
      <c r="F815" s="20"/>
      <c r="G815" s="20"/>
      <c r="H815" s="20"/>
      <c r="I815" s="20"/>
      <c r="J815" s="21"/>
      <c r="K815" s="2"/>
    </row>
    <row r="816" spans="1:11" x14ac:dyDescent="0.25">
      <c r="A816" s="19" t="s">
        <v>20</v>
      </c>
      <c r="B816" s="20" t="s">
        <v>21</v>
      </c>
      <c r="C816" s="22">
        <v>67</v>
      </c>
      <c r="D816" s="22">
        <v>-269.81630000000001</v>
      </c>
      <c r="E816" s="20"/>
      <c r="F816" s="20"/>
      <c r="G816" s="20"/>
      <c r="H816" s="20"/>
      <c r="I816" s="20"/>
      <c r="J816" s="21"/>
      <c r="K816" s="2"/>
    </row>
    <row r="817" spans="1:11" x14ac:dyDescent="0.25">
      <c r="A817" s="19" t="s">
        <v>20</v>
      </c>
      <c r="B817" s="20" t="s">
        <v>21</v>
      </c>
      <c r="C817" s="22">
        <v>68</v>
      </c>
      <c r="D817" s="22">
        <v>-262.8587</v>
      </c>
      <c r="E817" s="20"/>
      <c r="F817" s="20"/>
      <c r="G817" s="20"/>
      <c r="H817" s="20"/>
      <c r="I817" s="20"/>
      <c r="J817" s="21"/>
      <c r="K817" s="2"/>
    </row>
    <row r="818" spans="1:11" x14ac:dyDescent="0.25">
      <c r="A818" s="19" t="s">
        <v>503</v>
      </c>
      <c r="B818" s="20" t="s">
        <v>14</v>
      </c>
      <c r="C818" s="22"/>
      <c r="D818" s="22"/>
      <c r="E818" s="20"/>
      <c r="F818" s="20"/>
      <c r="G818" s="20"/>
      <c r="H818" s="20"/>
      <c r="I818" s="20"/>
      <c r="J818" s="21"/>
      <c r="K818" s="2"/>
    </row>
    <row r="819" spans="1:11" x14ac:dyDescent="0.25">
      <c r="A819" s="19"/>
      <c r="B819" s="20" t="s">
        <v>5</v>
      </c>
      <c r="C819" s="22">
        <v>6231.1270000000004</v>
      </c>
      <c r="D819" s="22"/>
      <c r="E819" s="20"/>
      <c r="F819" s="20"/>
      <c r="G819" s="20"/>
      <c r="H819" s="20"/>
      <c r="I819" s="20"/>
      <c r="J819" s="21"/>
      <c r="K819" s="2"/>
    </row>
    <row r="820" spans="1:11" x14ac:dyDescent="0.25">
      <c r="A820" s="19"/>
      <c r="B820" s="20"/>
      <c r="C820" s="22"/>
      <c r="D820" s="22"/>
      <c r="E820" s="20"/>
      <c r="F820" s="20"/>
      <c r="G820" s="20"/>
      <c r="H820" s="20"/>
      <c r="I820" s="20"/>
      <c r="J820" s="21"/>
      <c r="K820" s="2"/>
    </row>
    <row r="821" spans="1:11" x14ac:dyDescent="0.25">
      <c r="A821" s="19"/>
      <c r="B821" s="20" t="s">
        <v>28</v>
      </c>
      <c r="C821" s="22" t="s">
        <v>41</v>
      </c>
      <c r="D821" s="22" t="s">
        <v>30</v>
      </c>
      <c r="E821" s="20" t="s">
        <v>51</v>
      </c>
      <c r="F821" s="20" t="s">
        <v>34</v>
      </c>
      <c r="G821" s="20" t="s">
        <v>35</v>
      </c>
      <c r="H821" s="20" t="s">
        <v>36</v>
      </c>
      <c r="I821" s="20"/>
      <c r="J821" s="21"/>
      <c r="K821" s="2"/>
    </row>
    <row r="822" spans="1:11" x14ac:dyDescent="0.25">
      <c r="A822" s="19"/>
      <c r="B822" s="20"/>
      <c r="C822" s="22"/>
      <c r="D822" s="22"/>
      <c r="E822" s="20"/>
      <c r="F822" s="20"/>
      <c r="G822" s="20"/>
      <c r="H822" s="20"/>
      <c r="I822" s="20"/>
      <c r="J822" s="21"/>
      <c r="K822" s="2"/>
    </row>
    <row r="823" spans="1:11" x14ac:dyDescent="0.25">
      <c r="A823" s="19" t="s">
        <v>0</v>
      </c>
      <c r="B823" s="20" t="s">
        <v>1</v>
      </c>
      <c r="C823" s="22" t="s">
        <v>27</v>
      </c>
      <c r="D823" s="22"/>
      <c r="E823" s="20"/>
      <c r="F823" s="20"/>
      <c r="G823" s="20"/>
      <c r="H823" s="20"/>
      <c r="I823" s="20"/>
      <c r="J823" s="21"/>
      <c r="K823" s="2"/>
    </row>
    <row r="824" spans="1:11" x14ac:dyDescent="0.25">
      <c r="A824" s="19" t="s">
        <v>503</v>
      </c>
      <c r="B824" s="20" t="s">
        <v>25</v>
      </c>
      <c r="C824" s="22"/>
      <c r="D824" s="22"/>
      <c r="E824" s="20"/>
      <c r="F824" s="20"/>
      <c r="G824" s="20"/>
      <c r="H824" s="20"/>
      <c r="I824" s="20"/>
      <c r="J824" s="21"/>
      <c r="K824" s="2"/>
    </row>
    <row r="825" spans="1:11" x14ac:dyDescent="0.25">
      <c r="A825" s="19" t="s">
        <v>20</v>
      </c>
      <c r="B825" s="22" t="s">
        <v>21</v>
      </c>
      <c r="C825" s="22">
        <v>-444.58</v>
      </c>
      <c r="D825" s="22"/>
      <c r="E825" s="20"/>
      <c r="F825" s="20"/>
      <c r="G825" s="20"/>
      <c r="H825" s="20"/>
      <c r="I825" s="20"/>
      <c r="J825" s="21"/>
      <c r="K825" s="2"/>
    </row>
    <row r="826" spans="1:11" x14ac:dyDescent="0.25">
      <c r="A826" s="19" t="s">
        <v>20</v>
      </c>
      <c r="B826" s="20" t="s">
        <v>21</v>
      </c>
      <c r="C826" s="22">
        <v>2</v>
      </c>
      <c r="D826" s="22">
        <v>-443.0582</v>
      </c>
      <c r="E826" s="20"/>
      <c r="F826" s="20"/>
      <c r="G826" s="20"/>
      <c r="H826" s="20"/>
      <c r="I826" s="20"/>
      <c r="J826" s="21"/>
      <c r="K826" s="2"/>
    </row>
    <row r="827" spans="1:11" x14ac:dyDescent="0.25">
      <c r="A827" s="19" t="s">
        <v>20</v>
      </c>
      <c r="B827" s="20" t="s">
        <v>21</v>
      </c>
      <c r="C827" s="22">
        <v>3</v>
      </c>
      <c r="D827" s="22">
        <v>-448.40410000000003</v>
      </c>
      <c r="E827" s="20"/>
      <c r="F827" s="20"/>
      <c r="G827" s="20"/>
      <c r="H827" s="20"/>
      <c r="I827" s="20"/>
      <c r="J827" s="21"/>
      <c r="K827" s="2"/>
    </row>
    <row r="828" spans="1:11" x14ac:dyDescent="0.25">
      <c r="A828" s="19" t="s">
        <v>20</v>
      </c>
      <c r="B828" s="20" t="s">
        <v>21</v>
      </c>
      <c r="C828" s="22">
        <v>4</v>
      </c>
      <c r="D828" s="22">
        <v>-455.47719999999998</v>
      </c>
      <c r="E828" s="20"/>
      <c r="F828" s="20"/>
      <c r="G828" s="20"/>
      <c r="H828" s="20"/>
      <c r="I828" s="20"/>
      <c r="J828" s="21"/>
      <c r="K828" s="2"/>
    </row>
    <row r="829" spans="1:11" x14ac:dyDescent="0.25">
      <c r="A829" s="19" t="s">
        <v>20</v>
      </c>
      <c r="B829" s="20" t="s">
        <v>21</v>
      </c>
      <c r="C829" s="22">
        <v>5</v>
      </c>
      <c r="D829" s="22">
        <v>-458.61900000000003</v>
      </c>
      <c r="E829" s="20"/>
      <c r="F829" s="20"/>
      <c r="G829" s="20"/>
      <c r="H829" s="20"/>
      <c r="I829" s="20"/>
      <c r="J829" s="21"/>
      <c r="K829" s="2"/>
    </row>
    <row r="830" spans="1:11" x14ac:dyDescent="0.25">
      <c r="A830" s="19" t="s">
        <v>20</v>
      </c>
      <c r="B830" s="20" t="s">
        <v>21</v>
      </c>
      <c r="C830" s="22">
        <v>6</v>
      </c>
      <c r="D830" s="22">
        <v>-458.50580000000002</v>
      </c>
      <c r="E830" s="20"/>
      <c r="F830" s="20"/>
      <c r="G830" s="20"/>
      <c r="H830" s="20"/>
      <c r="I830" s="20"/>
      <c r="J830" s="21"/>
      <c r="K830" s="2"/>
    </row>
    <row r="831" spans="1:11" x14ac:dyDescent="0.25">
      <c r="A831" s="19" t="s">
        <v>20</v>
      </c>
      <c r="B831" s="20" t="s">
        <v>21</v>
      </c>
      <c r="C831" s="22">
        <v>7</v>
      </c>
      <c r="D831" s="22">
        <v>-457.18959999999998</v>
      </c>
      <c r="E831" s="20"/>
      <c r="F831" s="20"/>
      <c r="G831" s="20"/>
      <c r="H831" s="20"/>
      <c r="I831" s="20"/>
      <c r="J831" s="21"/>
      <c r="K831" s="2"/>
    </row>
    <row r="832" spans="1:11" x14ac:dyDescent="0.25">
      <c r="A832" s="19" t="s">
        <v>20</v>
      </c>
      <c r="B832" s="20" t="s">
        <v>21</v>
      </c>
      <c r="C832" s="22">
        <v>8</v>
      </c>
      <c r="D832" s="22">
        <v>-455.9665</v>
      </c>
      <c r="E832" s="20"/>
      <c r="F832" s="20"/>
      <c r="G832" s="20"/>
      <c r="H832" s="20"/>
      <c r="I832" s="20"/>
      <c r="J832" s="21"/>
      <c r="K832" s="2"/>
    </row>
    <row r="833" spans="1:11" x14ac:dyDescent="0.25">
      <c r="A833" s="19" t="s">
        <v>20</v>
      </c>
      <c r="B833" s="20" t="s">
        <v>21</v>
      </c>
      <c r="C833" s="22">
        <v>9</v>
      </c>
      <c r="D833" s="22">
        <v>-453.74340000000001</v>
      </c>
      <c r="E833" s="20"/>
      <c r="F833" s="20"/>
      <c r="G833" s="20"/>
      <c r="H833" s="20"/>
      <c r="I833" s="20"/>
      <c r="J833" s="21"/>
      <c r="K833" s="2"/>
    </row>
    <row r="834" spans="1:11" x14ac:dyDescent="0.25">
      <c r="A834" s="19" t="s">
        <v>20</v>
      </c>
      <c r="B834" s="20" t="s">
        <v>21</v>
      </c>
      <c r="C834" s="22">
        <v>10</v>
      </c>
      <c r="D834" s="22">
        <v>-450.88499999999999</v>
      </c>
      <c r="E834" s="20"/>
      <c r="F834" s="20"/>
      <c r="G834" s="20"/>
      <c r="H834" s="20"/>
      <c r="I834" s="20"/>
      <c r="J834" s="21"/>
      <c r="K834" s="2"/>
    </row>
    <row r="835" spans="1:11" x14ac:dyDescent="0.25">
      <c r="A835" s="19" t="s">
        <v>20</v>
      </c>
      <c r="B835" s="20" t="s">
        <v>21</v>
      </c>
      <c r="C835" s="22">
        <v>11</v>
      </c>
      <c r="D835" s="22">
        <v>-446.69659999999999</v>
      </c>
      <c r="E835" s="20"/>
      <c r="F835" s="20"/>
      <c r="G835" s="20"/>
      <c r="H835" s="20"/>
      <c r="I835" s="20"/>
      <c r="J835" s="21"/>
      <c r="K835" s="2"/>
    </row>
    <row r="836" spans="1:11" x14ac:dyDescent="0.25">
      <c r="A836" s="19" t="s">
        <v>20</v>
      </c>
      <c r="B836" s="20" t="s">
        <v>21</v>
      </c>
      <c r="C836" s="22">
        <v>12</v>
      </c>
      <c r="D836" s="22">
        <v>-442.92020000000002</v>
      </c>
      <c r="E836" s="20"/>
      <c r="F836" s="20"/>
      <c r="G836" s="20"/>
      <c r="H836" s="20"/>
      <c r="I836" s="20"/>
      <c r="J836" s="21"/>
      <c r="K836" s="2"/>
    </row>
    <row r="837" spans="1:11" x14ac:dyDescent="0.25">
      <c r="A837" s="19" t="s">
        <v>20</v>
      </c>
      <c r="B837" s="20" t="s">
        <v>21</v>
      </c>
      <c r="C837" s="22">
        <v>13</v>
      </c>
      <c r="D837" s="22">
        <v>-437.7595</v>
      </c>
      <c r="E837" s="20"/>
      <c r="F837" s="20"/>
      <c r="G837" s="20"/>
      <c r="H837" s="20"/>
      <c r="I837" s="20"/>
      <c r="J837" s="21"/>
      <c r="K837" s="2"/>
    </row>
    <row r="838" spans="1:11" x14ac:dyDescent="0.25">
      <c r="A838" s="19" t="s">
        <v>20</v>
      </c>
      <c r="B838" s="20" t="s">
        <v>21</v>
      </c>
      <c r="C838" s="22">
        <v>14</v>
      </c>
      <c r="D838" s="22">
        <v>-432.31049999999999</v>
      </c>
      <c r="E838" s="20"/>
      <c r="F838" s="20"/>
      <c r="G838" s="20"/>
      <c r="H838" s="20"/>
      <c r="I838" s="20"/>
      <c r="J838" s="21"/>
      <c r="K838" s="2"/>
    </row>
    <row r="839" spans="1:11" x14ac:dyDescent="0.25">
      <c r="A839" s="19" t="s">
        <v>20</v>
      </c>
      <c r="B839" s="20" t="s">
        <v>21</v>
      </c>
      <c r="C839" s="22">
        <v>15</v>
      </c>
      <c r="D839" s="22">
        <v>-426.38409999999999</v>
      </c>
      <c r="E839" s="20"/>
      <c r="F839" s="20"/>
      <c r="G839" s="20"/>
      <c r="H839" s="20"/>
      <c r="I839" s="20"/>
      <c r="J839" s="21"/>
      <c r="K839" s="2"/>
    </row>
    <row r="840" spans="1:11" x14ac:dyDescent="0.25">
      <c r="A840" s="19" t="s">
        <v>20</v>
      </c>
      <c r="B840" s="20" t="s">
        <v>21</v>
      </c>
      <c r="C840" s="22">
        <v>16</v>
      </c>
      <c r="D840" s="22">
        <v>-420.3664</v>
      </c>
      <c r="E840" s="20"/>
      <c r="F840" s="20"/>
      <c r="G840" s="20"/>
      <c r="H840" s="20"/>
      <c r="I840" s="20"/>
      <c r="J840" s="21"/>
      <c r="K840" s="2"/>
    </row>
    <row r="841" spans="1:11" x14ac:dyDescent="0.25">
      <c r="A841" s="19" t="s">
        <v>20</v>
      </c>
      <c r="B841" s="20" t="s">
        <v>21</v>
      </c>
      <c r="C841" s="22">
        <v>17</v>
      </c>
      <c r="D841" s="22">
        <v>-413.3356</v>
      </c>
      <c r="E841" s="20"/>
      <c r="F841" s="20"/>
      <c r="G841" s="20"/>
      <c r="H841" s="20"/>
      <c r="I841" s="20"/>
      <c r="J841" s="21"/>
      <c r="K841" s="2"/>
    </row>
    <row r="842" spans="1:11" x14ac:dyDescent="0.25">
      <c r="A842" s="19" t="s">
        <v>20</v>
      </c>
      <c r="B842" s="20" t="s">
        <v>21</v>
      </c>
      <c r="C842" s="22">
        <v>18</v>
      </c>
      <c r="D842" s="22">
        <v>-406.79079999999999</v>
      </c>
      <c r="E842" s="20"/>
      <c r="F842" s="20"/>
      <c r="G842" s="20"/>
      <c r="H842" s="20"/>
      <c r="I842" s="20"/>
      <c r="J842" s="21"/>
      <c r="K842" s="2"/>
    </row>
    <row r="843" spans="1:11" x14ac:dyDescent="0.25">
      <c r="A843" s="19" t="s">
        <v>20</v>
      </c>
      <c r="B843" s="20" t="s">
        <v>21</v>
      </c>
      <c r="C843" s="22">
        <v>19</v>
      </c>
      <c r="D843" s="22">
        <v>-399.56729999999999</v>
      </c>
      <c r="E843" s="20"/>
      <c r="F843" s="20"/>
      <c r="G843" s="20"/>
      <c r="H843" s="20"/>
      <c r="I843" s="20"/>
      <c r="J843" s="21"/>
      <c r="K843" s="2"/>
    </row>
    <row r="844" spans="1:11" x14ac:dyDescent="0.25">
      <c r="A844" s="19" t="s">
        <v>20</v>
      </c>
      <c r="B844" s="20" t="s">
        <v>21</v>
      </c>
      <c r="C844" s="22">
        <v>20</v>
      </c>
      <c r="D844" s="22">
        <v>-392.36219999999997</v>
      </c>
      <c r="E844" s="20"/>
      <c r="F844" s="20"/>
      <c r="G844" s="20"/>
      <c r="H844" s="20"/>
      <c r="I844" s="20"/>
      <c r="J844" s="21"/>
      <c r="K844" s="2"/>
    </row>
    <row r="845" spans="1:11" x14ac:dyDescent="0.25">
      <c r="A845" s="19" t="s">
        <v>20</v>
      </c>
      <c r="B845" s="20" t="s">
        <v>21</v>
      </c>
      <c r="C845" s="22">
        <v>21</v>
      </c>
      <c r="D845" s="22">
        <v>-384.61919999999998</v>
      </c>
      <c r="E845" s="20"/>
      <c r="F845" s="20"/>
      <c r="G845" s="20"/>
      <c r="H845" s="20"/>
      <c r="I845" s="20"/>
      <c r="J845" s="21"/>
      <c r="K845" s="2"/>
    </row>
    <row r="846" spans="1:11" x14ac:dyDescent="0.25">
      <c r="A846" s="19" t="s">
        <v>20</v>
      </c>
      <c r="B846" s="20" t="s">
        <v>21</v>
      </c>
      <c r="C846" s="22">
        <v>22</v>
      </c>
      <c r="D846" s="22">
        <v>-377.29230000000001</v>
      </c>
      <c r="E846" s="20"/>
      <c r="F846" s="20"/>
      <c r="G846" s="20"/>
      <c r="H846" s="20"/>
      <c r="I846" s="20"/>
      <c r="J846" s="21"/>
      <c r="K846" s="2"/>
    </row>
    <row r="847" spans="1:11" x14ac:dyDescent="0.25">
      <c r="A847" s="19" t="s">
        <v>20</v>
      </c>
      <c r="B847" s="20" t="s">
        <v>21</v>
      </c>
      <c r="C847" s="22">
        <v>23</v>
      </c>
      <c r="D847" s="22">
        <v>-369.28050000000002</v>
      </c>
      <c r="E847" s="20"/>
      <c r="F847" s="20"/>
      <c r="G847" s="20"/>
      <c r="H847" s="20"/>
      <c r="I847" s="20"/>
      <c r="J847" s="21"/>
      <c r="K847" s="2"/>
    </row>
    <row r="848" spans="1:11" x14ac:dyDescent="0.25">
      <c r="A848" s="19" t="s">
        <v>20</v>
      </c>
      <c r="B848" s="20" t="s">
        <v>21</v>
      </c>
      <c r="C848" s="22">
        <v>24</v>
      </c>
      <c r="D848" s="22">
        <v>-361.54590000000002</v>
      </c>
      <c r="E848" s="20"/>
      <c r="F848" s="20"/>
      <c r="G848" s="20"/>
      <c r="H848" s="20"/>
      <c r="I848" s="20"/>
      <c r="J848" s="21"/>
      <c r="K848" s="2"/>
    </row>
    <row r="849" spans="1:11" x14ac:dyDescent="0.25">
      <c r="A849" s="19" t="s">
        <v>20</v>
      </c>
      <c r="B849" s="20" t="s">
        <v>21</v>
      </c>
      <c r="C849" s="22">
        <v>25</v>
      </c>
      <c r="D849" s="22">
        <v>-353.25920000000002</v>
      </c>
      <c r="E849" s="20"/>
      <c r="F849" s="20"/>
      <c r="G849" s="20"/>
      <c r="H849" s="20"/>
      <c r="I849" s="20"/>
      <c r="J849" s="21"/>
      <c r="K849" s="2"/>
    </row>
    <row r="850" spans="1:11" x14ac:dyDescent="0.25">
      <c r="A850" s="19" t="s">
        <v>20</v>
      </c>
      <c r="B850" s="20" t="s">
        <v>21</v>
      </c>
      <c r="C850" s="22">
        <v>26</v>
      </c>
      <c r="D850" s="22">
        <v>-345.50450000000001</v>
      </c>
      <c r="E850" s="20"/>
      <c r="F850" s="20"/>
      <c r="G850" s="20"/>
      <c r="H850" s="20"/>
      <c r="I850" s="20"/>
      <c r="J850" s="21"/>
      <c r="K850" s="2"/>
    </row>
    <row r="851" spans="1:11" x14ac:dyDescent="0.25">
      <c r="A851" s="19" t="s">
        <v>20</v>
      </c>
      <c r="B851" s="20" t="s">
        <v>21</v>
      </c>
      <c r="C851" s="22">
        <v>27</v>
      </c>
      <c r="D851" s="22">
        <v>-336.74329999999998</v>
      </c>
      <c r="E851" s="20"/>
      <c r="F851" s="20"/>
      <c r="G851" s="20"/>
      <c r="H851" s="20"/>
      <c r="I851" s="20"/>
      <c r="J851" s="21"/>
      <c r="K851" s="2"/>
    </row>
    <row r="852" spans="1:11" x14ac:dyDescent="0.25">
      <c r="A852" s="19" t="s">
        <v>20</v>
      </c>
      <c r="B852" s="20" t="s">
        <v>21</v>
      </c>
      <c r="C852" s="22">
        <v>28</v>
      </c>
      <c r="D852" s="22">
        <v>-328.7079</v>
      </c>
      <c r="E852" s="20"/>
      <c r="F852" s="20"/>
      <c r="G852" s="20"/>
      <c r="H852" s="20"/>
      <c r="I852" s="20"/>
      <c r="J852" s="21"/>
      <c r="K852" s="2"/>
    </row>
    <row r="853" spans="1:11" x14ac:dyDescent="0.25">
      <c r="A853" s="19" t="s">
        <v>20</v>
      </c>
      <c r="B853" s="20" t="s">
        <v>21</v>
      </c>
      <c r="C853" s="22">
        <v>29</v>
      </c>
      <c r="D853" s="22">
        <v>-320.24369999999999</v>
      </c>
      <c r="E853" s="20"/>
      <c r="F853" s="20"/>
      <c r="G853" s="20"/>
      <c r="H853" s="20"/>
      <c r="I853" s="20"/>
      <c r="J853" s="21"/>
      <c r="K853" s="2"/>
    </row>
    <row r="854" spans="1:11" x14ac:dyDescent="0.25">
      <c r="A854" s="19" t="s">
        <v>20</v>
      </c>
      <c r="B854" s="20" t="s">
        <v>21</v>
      </c>
      <c r="C854" s="22">
        <v>30</v>
      </c>
      <c r="D854" s="22">
        <v>-311.86900000000003</v>
      </c>
      <c r="E854" s="20"/>
      <c r="F854" s="20"/>
      <c r="G854" s="20"/>
      <c r="H854" s="20"/>
      <c r="I854" s="20"/>
      <c r="J854" s="21"/>
      <c r="K854" s="2"/>
    </row>
    <row r="855" spans="1:11" x14ac:dyDescent="0.25">
      <c r="A855" s="19" t="s">
        <v>20</v>
      </c>
      <c r="B855" s="20" t="s">
        <v>21</v>
      </c>
      <c r="C855" s="22">
        <v>31</v>
      </c>
      <c r="D855" s="22">
        <v>-302.62490000000003</v>
      </c>
      <c r="E855" s="20"/>
      <c r="F855" s="20"/>
      <c r="G855" s="20"/>
      <c r="H855" s="20"/>
      <c r="I855" s="20"/>
      <c r="J855" s="21"/>
      <c r="K855" s="2"/>
    </row>
    <row r="856" spans="1:11" x14ac:dyDescent="0.25">
      <c r="A856" s="19" t="s">
        <v>20</v>
      </c>
      <c r="B856" s="20" t="s">
        <v>21</v>
      </c>
      <c r="C856" s="22">
        <v>32</v>
      </c>
      <c r="D856" s="22">
        <v>-294.62700000000001</v>
      </c>
      <c r="E856" s="20"/>
      <c r="F856" s="20"/>
      <c r="G856" s="20"/>
      <c r="H856" s="20"/>
      <c r="I856" s="20"/>
      <c r="J856" s="21"/>
      <c r="K856" s="2"/>
    </row>
    <row r="857" spans="1:11" x14ac:dyDescent="0.25">
      <c r="A857" s="19" t="s">
        <v>20</v>
      </c>
      <c r="B857" s="20" t="s">
        <v>21</v>
      </c>
      <c r="C857" s="22">
        <v>33</v>
      </c>
      <c r="D857" s="22">
        <v>-285.81310000000002</v>
      </c>
      <c r="E857" s="20"/>
      <c r="F857" s="20"/>
      <c r="G857" s="20"/>
      <c r="H857" s="20"/>
      <c r="I857" s="20"/>
      <c r="J857" s="21"/>
      <c r="K857" s="2"/>
    </row>
    <row r="858" spans="1:11" x14ac:dyDescent="0.25">
      <c r="A858" s="19" t="s">
        <v>20</v>
      </c>
      <c r="B858" s="20" t="s">
        <v>21</v>
      </c>
      <c r="C858" s="22">
        <v>34</v>
      </c>
      <c r="D858" s="22">
        <v>-277.2285</v>
      </c>
      <c r="E858" s="20"/>
      <c r="F858" s="20"/>
      <c r="G858" s="20"/>
      <c r="H858" s="20"/>
      <c r="I858" s="20"/>
      <c r="J858" s="21"/>
      <c r="K858" s="2"/>
    </row>
    <row r="859" spans="1:11" x14ac:dyDescent="0.25">
      <c r="A859" s="19" t="s">
        <v>20</v>
      </c>
      <c r="B859" s="20" t="s">
        <v>21</v>
      </c>
      <c r="C859" s="22">
        <v>35</v>
      </c>
      <c r="D859" s="22">
        <v>-268.08049999999997</v>
      </c>
      <c r="E859" s="20"/>
      <c r="F859" s="20"/>
      <c r="G859" s="20"/>
      <c r="H859" s="20"/>
      <c r="I859" s="20"/>
      <c r="J859" s="21"/>
      <c r="K859" s="2"/>
    </row>
    <row r="860" spans="1:11" x14ac:dyDescent="0.25">
      <c r="A860" s="19" t="s">
        <v>20</v>
      </c>
      <c r="B860" s="20" t="s">
        <v>21</v>
      </c>
      <c r="C860" s="22">
        <v>36</v>
      </c>
      <c r="D860" s="22">
        <v>-259.89510000000001</v>
      </c>
      <c r="E860" s="20"/>
      <c r="F860" s="20"/>
      <c r="G860" s="20"/>
      <c r="H860" s="20"/>
      <c r="I860" s="20"/>
      <c r="J860" s="21"/>
      <c r="K860" s="2"/>
    </row>
    <row r="861" spans="1:11" x14ac:dyDescent="0.25">
      <c r="A861" s="19" t="s">
        <v>20</v>
      </c>
      <c r="B861" s="20" t="s">
        <v>21</v>
      </c>
      <c r="C861" s="22">
        <v>37</v>
      </c>
      <c r="D861" s="22">
        <v>-250.55889999999999</v>
      </c>
      <c r="E861" s="20"/>
      <c r="F861" s="20"/>
      <c r="G861" s="20"/>
      <c r="H861" s="20"/>
      <c r="I861" s="20"/>
      <c r="J861" s="21"/>
      <c r="K861" s="2"/>
    </row>
    <row r="862" spans="1:11" x14ac:dyDescent="0.25">
      <c r="A862" s="19" t="s">
        <v>20</v>
      </c>
      <c r="B862" s="20" t="s">
        <v>21</v>
      </c>
      <c r="C862" s="22">
        <v>38</v>
      </c>
      <c r="D862" s="22">
        <v>-241.91409999999999</v>
      </c>
      <c r="E862" s="20"/>
      <c r="F862" s="20"/>
      <c r="G862" s="20"/>
      <c r="H862" s="20"/>
      <c r="I862" s="20"/>
      <c r="J862" s="21"/>
      <c r="K862" s="2"/>
    </row>
    <row r="863" spans="1:11" x14ac:dyDescent="0.25">
      <c r="A863" s="19" t="s">
        <v>20</v>
      </c>
      <c r="B863" s="20" t="s">
        <v>21</v>
      </c>
      <c r="C863" s="22">
        <v>39</v>
      </c>
      <c r="D863" s="22">
        <v>-232.8175</v>
      </c>
      <c r="E863" s="20"/>
      <c r="F863" s="20"/>
      <c r="G863" s="20"/>
      <c r="H863" s="20"/>
      <c r="I863" s="20"/>
      <c r="J863" s="21"/>
      <c r="K863" s="2"/>
    </row>
    <row r="864" spans="1:11" x14ac:dyDescent="0.25">
      <c r="A864" s="19" t="s">
        <v>20</v>
      </c>
      <c r="B864" s="20" t="s">
        <v>21</v>
      </c>
      <c r="C864" s="22">
        <v>40</v>
      </c>
      <c r="D864" s="22">
        <v>-224.22489999999999</v>
      </c>
      <c r="E864" s="20"/>
      <c r="F864" s="20"/>
      <c r="G864" s="20"/>
      <c r="H864" s="20"/>
      <c r="I864" s="20"/>
      <c r="J864" s="21"/>
      <c r="K864" s="2"/>
    </row>
    <row r="865" spans="1:11" x14ac:dyDescent="0.25">
      <c r="A865" s="19" t="s">
        <v>20</v>
      </c>
      <c r="B865" s="20" t="s">
        <v>21</v>
      </c>
      <c r="C865" s="22">
        <v>41</v>
      </c>
      <c r="D865" s="22">
        <v>-214.8954</v>
      </c>
      <c r="E865" s="20"/>
      <c r="F865" s="20"/>
      <c r="G865" s="20"/>
      <c r="H865" s="20"/>
      <c r="I865" s="20"/>
      <c r="J865" s="21"/>
      <c r="K865" s="2"/>
    </row>
    <row r="866" spans="1:11" x14ac:dyDescent="0.25">
      <c r="A866" s="19" t="s">
        <v>20</v>
      </c>
      <c r="B866" s="20" t="s">
        <v>21</v>
      </c>
      <c r="C866" s="22">
        <v>42</v>
      </c>
      <c r="D866" s="22">
        <v>-206.52940000000001</v>
      </c>
      <c r="E866" s="20"/>
      <c r="F866" s="20"/>
      <c r="G866" s="20"/>
      <c r="H866" s="20"/>
      <c r="I866" s="20"/>
      <c r="J866" s="21"/>
      <c r="K866" s="2"/>
    </row>
    <row r="867" spans="1:11" x14ac:dyDescent="0.25">
      <c r="A867" s="19" t="s">
        <v>20</v>
      </c>
      <c r="B867" s="20" t="s">
        <v>21</v>
      </c>
      <c r="C867" s="22">
        <v>43</v>
      </c>
      <c r="D867" s="22">
        <v>-197.20320000000001</v>
      </c>
      <c r="E867" s="20"/>
      <c r="F867" s="20"/>
      <c r="G867" s="20"/>
      <c r="H867" s="20"/>
      <c r="I867" s="20"/>
      <c r="J867" s="21"/>
      <c r="K867" s="2"/>
    </row>
    <row r="868" spans="1:11" x14ac:dyDescent="0.25">
      <c r="A868" s="19" t="s">
        <v>20</v>
      </c>
      <c r="B868" s="20" t="s">
        <v>21</v>
      </c>
      <c r="C868" s="22">
        <v>44</v>
      </c>
      <c r="D868" s="22">
        <v>-188.58789999999999</v>
      </c>
      <c r="E868" s="20"/>
      <c r="F868" s="20"/>
      <c r="G868" s="20"/>
      <c r="H868" s="20"/>
      <c r="I868" s="20"/>
      <c r="J868" s="21"/>
      <c r="K868" s="2"/>
    </row>
    <row r="869" spans="1:11" x14ac:dyDescent="0.25">
      <c r="A869" s="19" t="s">
        <v>20</v>
      </c>
      <c r="B869" s="20" t="s">
        <v>21</v>
      </c>
      <c r="C869" s="22">
        <v>45</v>
      </c>
      <c r="D869" s="22">
        <v>-179.2774</v>
      </c>
      <c r="E869" s="20"/>
      <c r="F869" s="20"/>
      <c r="G869" s="20"/>
      <c r="H869" s="20"/>
      <c r="I869" s="20"/>
      <c r="J869" s="21"/>
      <c r="K869" s="2"/>
    </row>
    <row r="870" spans="1:11" x14ac:dyDescent="0.25">
      <c r="A870" s="19" t="s">
        <v>20</v>
      </c>
      <c r="B870" s="20" t="s">
        <v>21</v>
      </c>
      <c r="C870" s="22">
        <v>46</v>
      </c>
      <c r="D870" s="22">
        <v>-170.37649999999999</v>
      </c>
      <c r="E870" s="20"/>
      <c r="F870" s="20"/>
      <c r="G870" s="20"/>
      <c r="H870" s="20"/>
      <c r="I870" s="20"/>
      <c r="J870" s="21"/>
      <c r="K870" s="2"/>
    </row>
    <row r="871" spans="1:11" x14ac:dyDescent="0.25">
      <c r="A871" s="19" t="s">
        <v>20</v>
      </c>
      <c r="B871" s="20" t="s">
        <v>21</v>
      </c>
      <c r="C871" s="22">
        <v>47</v>
      </c>
      <c r="D871" s="22">
        <v>-161.11089999999999</v>
      </c>
      <c r="E871" s="20"/>
      <c r="F871" s="20"/>
      <c r="G871" s="20"/>
      <c r="H871" s="20"/>
      <c r="I871" s="20"/>
      <c r="J871" s="21"/>
      <c r="K871" s="2"/>
    </row>
    <row r="872" spans="1:11" x14ac:dyDescent="0.25">
      <c r="A872" s="19" t="s">
        <v>20</v>
      </c>
      <c r="B872" s="20" t="s">
        <v>21</v>
      </c>
      <c r="C872" s="22">
        <v>48</v>
      </c>
      <c r="D872" s="22">
        <v>-152.14580000000001</v>
      </c>
      <c r="E872" s="20"/>
      <c r="F872" s="20"/>
      <c r="G872" s="20"/>
      <c r="H872" s="20"/>
      <c r="I872" s="20"/>
      <c r="J872" s="21"/>
      <c r="K872" s="2"/>
    </row>
    <row r="873" spans="1:11" x14ac:dyDescent="0.25">
      <c r="A873" s="19" t="s">
        <v>20</v>
      </c>
      <c r="B873" s="20" t="s">
        <v>21</v>
      </c>
      <c r="C873" s="22">
        <v>49</v>
      </c>
      <c r="D873" s="22">
        <v>-142.8022</v>
      </c>
      <c r="E873" s="20"/>
      <c r="F873" s="20"/>
      <c r="G873" s="20"/>
      <c r="H873" s="20"/>
      <c r="I873" s="20"/>
      <c r="J873" s="21"/>
      <c r="K873" s="2"/>
    </row>
    <row r="874" spans="1:11" x14ac:dyDescent="0.25">
      <c r="A874" s="19" t="s">
        <v>20</v>
      </c>
      <c r="B874" s="20" t="s">
        <v>21</v>
      </c>
      <c r="C874" s="22">
        <v>50</v>
      </c>
      <c r="D874" s="22">
        <v>-134.14760000000001</v>
      </c>
      <c r="E874" s="20"/>
      <c r="F874" s="20"/>
      <c r="G874" s="20"/>
      <c r="H874" s="20"/>
      <c r="I874" s="20"/>
      <c r="J874" s="21"/>
      <c r="K874" s="2"/>
    </row>
    <row r="875" spans="1:11" x14ac:dyDescent="0.25">
      <c r="A875" s="19" t="s">
        <v>20</v>
      </c>
      <c r="B875" s="20" t="s">
        <v>21</v>
      </c>
      <c r="C875" s="22">
        <v>51</v>
      </c>
      <c r="D875" s="22">
        <v>-124.4508</v>
      </c>
      <c r="E875" s="20"/>
      <c r="F875" s="20"/>
      <c r="G875" s="20"/>
      <c r="H875" s="20"/>
      <c r="I875" s="20"/>
      <c r="J875" s="21"/>
      <c r="K875" s="2"/>
    </row>
    <row r="876" spans="1:11" x14ac:dyDescent="0.25">
      <c r="A876" s="19" t="s">
        <v>20</v>
      </c>
      <c r="B876" s="20" t="s">
        <v>21</v>
      </c>
      <c r="C876" s="22">
        <v>52</v>
      </c>
      <c r="D876" s="22">
        <v>-115.6028</v>
      </c>
      <c r="E876" s="20"/>
      <c r="F876" s="20"/>
      <c r="G876" s="20"/>
      <c r="H876" s="20"/>
      <c r="I876" s="20"/>
      <c r="J876" s="21"/>
      <c r="K876" s="2"/>
    </row>
    <row r="877" spans="1:11" x14ac:dyDescent="0.25">
      <c r="A877" s="19" t="s">
        <v>20</v>
      </c>
      <c r="B877" s="20" t="s">
        <v>21</v>
      </c>
      <c r="C877" s="22">
        <v>53</v>
      </c>
      <c r="D877" s="22">
        <v>-106.09229999999999</v>
      </c>
      <c r="E877" s="20"/>
      <c r="F877" s="20"/>
      <c r="G877" s="20"/>
      <c r="H877" s="20"/>
      <c r="I877" s="20"/>
      <c r="J877" s="21"/>
      <c r="K877" s="2"/>
    </row>
    <row r="878" spans="1:11" x14ac:dyDescent="0.25">
      <c r="A878" s="19" t="s">
        <v>20</v>
      </c>
      <c r="B878" s="20" t="s">
        <v>21</v>
      </c>
      <c r="C878" s="22">
        <v>54</v>
      </c>
      <c r="D878" s="22">
        <v>-97.175820000000002</v>
      </c>
      <c r="E878" s="20"/>
      <c r="F878" s="20"/>
      <c r="G878" s="20"/>
      <c r="H878" s="20"/>
      <c r="I878" s="20"/>
      <c r="J878" s="21"/>
      <c r="K878" s="2"/>
    </row>
    <row r="879" spans="1:11" x14ac:dyDescent="0.25">
      <c r="A879" s="19" t="s">
        <v>20</v>
      </c>
      <c r="B879" s="20" t="s">
        <v>21</v>
      </c>
      <c r="C879" s="22">
        <v>55</v>
      </c>
      <c r="D879" s="22">
        <v>-87.585800000000006</v>
      </c>
      <c r="E879" s="20"/>
      <c r="F879" s="20"/>
      <c r="G879" s="20"/>
      <c r="H879" s="20"/>
      <c r="I879" s="20"/>
      <c r="J879" s="21"/>
      <c r="K879" s="2"/>
    </row>
    <row r="880" spans="1:11" x14ac:dyDescent="0.25">
      <c r="A880" s="19" t="s">
        <v>20</v>
      </c>
      <c r="B880" s="20" t="s">
        <v>21</v>
      </c>
      <c r="C880" s="22">
        <v>56</v>
      </c>
      <c r="D880" s="22">
        <v>-78.679410000000004</v>
      </c>
      <c r="E880" s="20"/>
      <c r="F880" s="20"/>
      <c r="G880" s="20"/>
      <c r="H880" s="20"/>
      <c r="I880" s="20"/>
      <c r="J880" s="21"/>
      <c r="K880" s="2"/>
    </row>
    <row r="881" spans="1:11" x14ac:dyDescent="0.25">
      <c r="A881" s="19" t="s">
        <v>20</v>
      </c>
      <c r="B881" s="20" t="s">
        <v>21</v>
      </c>
      <c r="C881" s="22">
        <v>57</v>
      </c>
      <c r="D881" s="22">
        <v>-69.089190000000002</v>
      </c>
      <c r="E881" s="20"/>
      <c r="F881" s="20"/>
      <c r="G881" s="20"/>
      <c r="H881" s="20"/>
      <c r="I881" s="20"/>
      <c r="J881" s="21"/>
      <c r="K881" s="2"/>
    </row>
    <row r="882" spans="1:11" x14ac:dyDescent="0.25">
      <c r="A882" s="19" t="s">
        <v>20</v>
      </c>
      <c r="B882" s="20" t="s">
        <v>21</v>
      </c>
      <c r="C882" s="22">
        <v>58</v>
      </c>
      <c r="D882" s="22">
        <v>-60.082889999999999</v>
      </c>
      <c r="E882" s="20"/>
      <c r="F882" s="20"/>
      <c r="G882" s="20"/>
      <c r="H882" s="20"/>
      <c r="I882" s="20"/>
      <c r="J882" s="21"/>
      <c r="K882" s="2"/>
    </row>
    <row r="883" spans="1:11" x14ac:dyDescent="0.25">
      <c r="A883" s="19" t="s">
        <v>20</v>
      </c>
      <c r="B883" s="20" t="s">
        <v>21</v>
      </c>
      <c r="C883" s="22">
        <v>59</v>
      </c>
      <c r="D883" s="22">
        <v>-50.416629999999998</v>
      </c>
      <c r="E883" s="20"/>
      <c r="F883" s="20"/>
      <c r="G883" s="20"/>
      <c r="H883" s="20"/>
      <c r="I883" s="20"/>
      <c r="J883" s="21"/>
      <c r="K883" s="2"/>
    </row>
    <row r="884" spans="1:11" x14ac:dyDescent="0.25">
      <c r="A884" s="19" t="s">
        <v>20</v>
      </c>
      <c r="B884" s="20" t="s">
        <v>21</v>
      </c>
      <c r="C884" s="22">
        <v>60</v>
      </c>
      <c r="D884" s="22">
        <v>-41.459519999999998</v>
      </c>
      <c r="E884" s="20"/>
      <c r="F884" s="20"/>
      <c r="G884" s="20"/>
      <c r="H884" s="20"/>
      <c r="I884" s="20"/>
      <c r="J884" s="21"/>
      <c r="K884" s="2"/>
    </row>
    <row r="885" spans="1:11" x14ac:dyDescent="0.25">
      <c r="A885" s="19" t="s">
        <v>20</v>
      </c>
      <c r="B885" s="22" t="s">
        <v>21</v>
      </c>
      <c r="C885" s="22">
        <v>61</v>
      </c>
      <c r="D885" s="22">
        <v>-31.711310000000001</v>
      </c>
      <c r="E885" s="20"/>
      <c r="F885" s="20"/>
      <c r="G885" s="20"/>
      <c r="H885" s="20"/>
      <c r="I885" s="20"/>
      <c r="J885" s="21"/>
      <c r="K885" s="2"/>
    </row>
    <row r="886" spans="1:11" x14ac:dyDescent="0.25">
      <c r="A886" s="19" t="s">
        <v>20</v>
      </c>
      <c r="B886" s="20" t="s">
        <v>21</v>
      </c>
      <c r="C886" s="22">
        <v>62</v>
      </c>
      <c r="D886" s="22">
        <v>-22.677569999999999</v>
      </c>
      <c r="E886" s="20"/>
      <c r="F886" s="20"/>
      <c r="G886" s="20"/>
      <c r="H886" s="20"/>
      <c r="I886" s="20"/>
      <c r="J886" s="21"/>
      <c r="K886" s="2"/>
    </row>
    <row r="887" spans="1:11" x14ac:dyDescent="0.25">
      <c r="A887" s="19" t="s">
        <v>20</v>
      </c>
      <c r="B887" s="20" t="s">
        <v>21</v>
      </c>
      <c r="C887" s="22">
        <v>63</v>
      </c>
      <c r="D887" s="22">
        <v>-12.931760000000001</v>
      </c>
      <c r="E887" s="20"/>
      <c r="F887" s="20"/>
      <c r="G887" s="20"/>
      <c r="H887" s="20"/>
      <c r="I887" s="20"/>
      <c r="J887" s="21"/>
      <c r="K887" s="2"/>
    </row>
    <row r="888" spans="1:11" x14ac:dyDescent="0.25">
      <c r="A888" s="19" t="s">
        <v>20</v>
      </c>
      <c r="B888" s="20" t="s">
        <v>21</v>
      </c>
      <c r="C888" s="22">
        <v>64</v>
      </c>
      <c r="D888" s="22">
        <v>-3.8943650000000001</v>
      </c>
      <c r="E888" s="20"/>
      <c r="F888" s="20"/>
      <c r="G888" s="20"/>
      <c r="H888" s="20"/>
      <c r="I888" s="20"/>
      <c r="J888" s="21"/>
      <c r="K888" s="2"/>
    </row>
    <row r="889" spans="1:11" x14ac:dyDescent="0.25">
      <c r="A889" s="19" t="s">
        <v>20</v>
      </c>
      <c r="B889" s="22" t="s">
        <v>21</v>
      </c>
      <c r="C889" s="22">
        <v>65</v>
      </c>
      <c r="D889" s="22">
        <v>6.3081860000000001</v>
      </c>
      <c r="E889" s="20"/>
      <c r="F889" s="20"/>
      <c r="G889" s="20"/>
      <c r="H889" s="20"/>
      <c r="I889" s="20"/>
      <c r="J889" s="21"/>
      <c r="K889" s="2"/>
    </row>
    <row r="890" spans="1:11" x14ac:dyDescent="0.25">
      <c r="A890" s="19" t="s">
        <v>20</v>
      </c>
      <c r="B890" s="22" t="s">
        <v>21</v>
      </c>
      <c r="C890" s="22">
        <v>66</v>
      </c>
      <c r="D890" s="22">
        <v>12.9855</v>
      </c>
      <c r="E890" s="20"/>
      <c r="F890" s="20"/>
      <c r="G890" s="20"/>
      <c r="H890" s="20"/>
      <c r="I890" s="20"/>
      <c r="J890" s="21"/>
      <c r="K890" s="2"/>
    </row>
    <row r="891" spans="1:11" x14ac:dyDescent="0.25">
      <c r="A891" s="19" t="s">
        <v>20</v>
      </c>
      <c r="B891" s="22" t="s">
        <v>21</v>
      </c>
      <c r="C891" s="22">
        <v>67</v>
      </c>
      <c r="D891" s="22">
        <v>11.83771</v>
      </c>
      <c r="E891" s="20"/>
      <c r="F891" s="20"/>
      <c r="G891" s="20"/>
      <c r="H891" s="20"/>
      <c r="I891" s="20"/>
      <c r="J891" s="21"/>
      <c r="K891" s="2"/>
    </row>
    <row r="892" spans="1:11" x14ac:dyDescent="0.25">
      <c r="A892" s="19" t="s">
        <v>20</v>
      </c>
      <c r="B892" s="22" t="s">
        <v>21</v>
      </c>
      <c r="C892" s="22">
        <v>68</v>
      </c>
      <c r="D892" s="22">
        <v>10.98198</v>
      </c>
      <c r="E892" s="20"/>
      <c r="F892" s="20"/>
      <c r="G892" s="20"/>
      <c r="H892" s="20"/>
      <c r="I892" s="20"/>
      <c r="J892" s="21"/>
      <c r="K892" s="2"/>
    </row>
    <row r="893" spans="1:11" x14ac:dyDescent="0.25">
      <c r="A893" s="19" t="s">
        <v>503</v>
      </c>
      <c r="B893" s="22" t="s">
        <v>25</v>
      </c>
      <c r="C893" s="22"/>
      <c r="D893" s="22"/>
      <c r="E893" s="20"/>
      <c r="F893" s="20"/>
      <c r="G893" s="20"/>
      <c r="H893" s="20"/>
      <c r="I893" s="20"/>
      <c r="J893" s="21"/>
      <c r="K893" s="2"/>
    </row>
    <row r="894" spans="1:11" x14ac:dyDescent="0.25">
      <c r="A894" s="19"/>
      <c r="B894" s="22" t="s">
        <v>5</v>
      </c>
      <c r="C894" s="22">
        <v>-17478.59</v>
      </c>
      <c r="D894" s="22"/>
      <c r="E894" s="20"/>
      <c r="F894" s="20"/>
      <c r="G894" s="20"/>
      <c r="H894" s="20"/>
      <c r="I894" s="20"/>
      <c r="J894" s="21"/>
      <c r="K894" s="2"/>
    </row>
    <row r="895" spans="1:11" x14ac:dyDescent="0.25">
      <c r="A895" s="19"/>
      <c r="B895" s="22"/>
      <c r="C895" s="22"/>
      <c r="D895" s="22"/>
      <c r="E895" s="20"/>
      <c r="F895" s="20"/>
      <c r="G895" s="20"/>
      <c r="H895" s="20"/>
      <c r="I895" s="20"/>
      <c r="J895" s="21"/>
      <c r="K895" s="2"/>
    </row>
    <row r="896" spans="1:11" x14ac:dyDescent="0.25">
      <c r="A896" s="19"/>
      <c r="B896" s="22" t="s">
        <v>28</v>
      </c>
      <c r="C896" s="22" t="s">
        <v>29</v>
      </c>
      <c r="D896" s="22" t="s">
        <v>30</v>
      </c>
      <c r="E896" s="20" t="s">
        <v>38</v>
      </c>
      <c r="F896" s="20" t="s">
        <v>34</v>
      </c>
      <c r="G896" s="20" t="s">
        <v>35</v>
      </c>
      <c r="H896" s="20" t="s">
        <v>36</v>
      </c>
      <c r="I896" s="20"/>
      <c r="J896" s="21"/>
      <c r="K896" s="2"/>
    </row>
    <row r="897" spans="1:11" x14ac:dyDescent="0.25">
      <c r="A897" s="19"/>
      <c r="B897" s="22"/>
      <c r="C897" s="22"/>
      <c r="D897" s="22"/>
      <c r="E897" s="20"/>
      <c r="F897" s="20"/>
      <c r="G897" s="20"/>
      <c r="H897" s="20"/>
      <c r="I897" s="20"/>
      <c r="J897" s="21"/>
      <c r="K897" s="2"/>
    </row>
    <row r="898" spans="1:11" x14ac:dyDescent="0.25">
      <c r="A898" s="19" t="s">
        <v>0</v>
      </c>
      <c r="B898" s="22" t="s">
        <v>1</v>
      </c>
      <c r="C898" s="22" t="s">
        <v>10</v>
      </c>
      <c r="D898" s="22"/>
      <c r="E898" s="20"/>
      <c r="F898" s="20"/>
      <c r="G898" s="20"/>
      <c r="H898" s="20"/>
      <c r="I898" s="20"/>
      <c r="J898" s="21"/>
      <c r="K898" s="2"/>
    </row>
    <row r="899" spans="1:11" x14ac:dyDescent="0.25">
      <c r="A899" s="19" t="s">
        <v>503</v>
      </c>
      <c r="B899" s="22" t="s">
        <v>8</v>
      </c>
      <c r="C899" s="22"/>
      <c r="D899" s="22"/>
      <c r="E899" s="20"/>
      <c r="F899" s="20"/>
      <c r="G899" s="20"/>
      <c r="H899" s="20"/>
      <c r="I899" s="20"/>
      <c r="J899" s="21"/>
      <c r="K899" s="2"/>
    </row>
    <row r="900" spans="1:11" x14ac:dyDescent="0.25">
      <c r="A900" s="19" t="s">
        <v>20</v>
      </c>
      <c r="B900" s="22" t="s">
        <v>21</v>
      </c>
      <c r="C900" s="22">
        <v>300</v>
      </c>
      <c r="D900" s="22"/>
      <c r="E900" s="20"/>
      <c r="F900" s="20"/>
      <c r="G900" s="20"/>
      <c r="H900" s="20"/>
      <c r="I900" s="20"/>
      <c r="J900" s="21"/>
      <c r="K900" s="2"/>
    </row>
    <row r="901" spans="1:11" x14ac:dyDescent="0.25">
      <c r="A901" s="19" t="s">
        <v>20</v>
      </c>
      <c r="B901" s="22" t="s">
        <v>21</v>
      </c>
      <c r="C901" s="22">
        <v>2</v>
      </c>
      <c r="D901" s="22">
        <v>386.7937</v>
      </c>
      <c r="E901" s="20"/>
      <c r="F901" s="20"/>
      <c r="G901" s="20"/>
      <c r="H901" s="20"/>
      <c r="I901" s="20"/>
      <c r="J901" s="21"/>
      <c r="K901" s="2"/>
    </row>
    <row r="902" spans="1:11" x14ac:dyDescent="0.25">
      <c r="A902" s="19" t="s">
        <v>20</v>
      </c>
      <c r="B902" s="22" t="s">
        <v>21</v>
      </c>
      <c r="C902" s="22">
        <v>3</v>
      </c>
      <c r="D902" s="22">
        <v>600.38310000000001</v>
      </c>
      <c r="E902" s="20"/>
      <c r="F902" s="20"/>
      <c r="G902" s="20"/>
      <c r="H902" s="20"/>
      <c r="I902" s="20"/>
      <c r="J902" s="21"/>
      <c r="K902" s="2"/>
    </row>
    <row r="903" spans="1:11" x14ac:dyDescent="0.25">
      <c r="A903" s="19" t="s">
        <v>20</v>
      </c>
      <c r="B903" s="22" t="s">
        <v>21</v>
      </c>
      <c r="C903" s="22">
        <v>4</v>
      </c>
      <c r="D903" s="22">
        <v>947.42880000000002</v>
      </c>
      <c r="E903" s="20"/>
      <c r="F903" s="20"/>
      <c r="G903" s="20"/>
      <c r="H903" s="20"/>
      <c r="I903" s="20"/>
      <c r="J903" s="21"/>
      <c r="K903" s="2"/>
    </row>
    <row r="904" spans="1:11" x14ac:dyDescent="0.25">
      <c r="A904" s="19" t="s">
        <v>20</v>
      </c>
      <c r="B904" s="22" t="s">
        <v>21</v>
      </c>
      <c r="C904" s="22">
        <v>5</v>
      </c>
      <c r="D904" s="22">
        <v>1068.0419999999999</v>
      </c>
      <c r="E904" s="20"/>
      <c r="F904" s="20"/>
      <c r="G904" s="20"/>
      <c r="H904" s="20"/>
      <c r="I904" s="20"/>
      <c r="J904" s="21"/>
      <c r="K904" s="2"/>
    </row>
    <row r="905" spans="1:11" x14ac:dyDescent="0.25">
      <c r="A905" s="19" t="s">
        <v>20</v>
      </c>
      <c r="B905" s="22" t="s">
        <v>21</v>
      </c>
      <c r="C905" s="22">
        <v>6</v>
      </c>
      <c r="D905" s="22">
        <v>1129.67</v>
      </c>
      <c r="E905" s="20"/>
      <c r="F905" s="20"/>
      <c r="G905" s="20"/>
      <c r="H905" s="20"/>
      <c r="I905" s="20"/>
      <c r="J905" s="21"/>
      <c r="K905" s="2"/>
    </row>
    <row r="906" spans="1:11" x14ac:dyDescent="0.25">
      <c r="A906" s="19" t="s">
        <v>20</v>
      </c>
      <c r="B906" s="22" t="s">
        <v>21</v>
      </c>
      <c r="C906" s="22">
        <v>7</v>
      </c>
      <c r="D906" s="22">
        <v>1176.45</v>
      </c>
      <c r="E906" s="20"/>
      <c r="F906" s="20"/>
      <c r="G906" s="20"/>
      <c r="H906" s="20"/>
      <c r="I906" s="20"/>
      <c r="J906" s="21"/>
      <c r="K906" s="2"/>
    </row>
    <row r="907" spans="1:11" x14ac:dyDescent="0.25">
      <c r="A907" s="19" t="s">
        <v>20</v>
      </c>
      <c r="B907" s="22" t="s">
        <v>21</v>
      </c>
      <c r="C907" s="22">
        <v>8</v>
      </c>
      <c r="D907" s="22">
        <v>1203.704</v>
      </c>
      <c r="E907" s="20"/>
      <c r="F907" s="20"/>
      <c r="G907" s="20"/>
      <c r="H907" s="20"/>
      <c r="I907" s="20"/>
      <c r="J907" s="21"/>
      <c r="K907" s="2"/>
    </row>
    <row r="908" spans="1:11" x14ac:dyDescent="0.25">
      <c r="A908" s="19" t="s">
        <v>20</v>
      </c>
      <c r="B908" s="22" t="s">
        <v>21</v>
      </c>
      <c r="C908" s="22">
        <v>9</v>
      </c>
      <c r="D908" s="22">
        <v>1238.8399999999999</v>
      </c>
      <c r="E908" s="20"/>
      <c r="F908" s="20"/>
      <c r="G908" s="20"/>
      <c r="H908" s="20"/>
      <c r="I908" s="20"/>
      <c r="J908" s="21"/>
      <c r="K908" s="2"/>
    </row>
    <row r="909" spans="1:11" x14ac:dyDescent="0.25">
      <c r="A909" s="19" t="s">
        <v>20</v>
      </c>
      <c r="B909" s="22" t="s">
        <v>21</v>
      </c>
      <c r="C909" s="22">
        <v>10</v>
      </c>
      <c r="D909" s="22">
        <v>1259.4690000000001</v>
      </c>
      <c r="E909" s="20"/>
      <c r="F909" s="20"/>
      <c r="G909" s="20"/>
      <c r="H909" s="20"/>
      <c r="I909" s="20"/>
      <c r="J909" s="21"/>
      <c r="K909" s="2"/>
    </row>
    <row r="910" spans="1:11" x14ac:dyDescent="0.25">
      <c r="A910" s="19" t="s">
        <v>20</v>
      </c>
      <c r="B910" s="22" t="s">
        <v>21</v>
      </c>
      <c r="C910" s="22">
        <v>11</v>
      </c>
      <c r="D910" s="22">
        <v>1288.499</v>
      </c>
      <c r="E910" s="20"/>
      <c r="F910" s="20"/>
      <c r="G910" s="20"/>
      <c r="H910" s="20"/>
      <c r="I910" s="20"/>
      <c r="J910" s="21"/>
      <c r="K910" s="2"/>
    </row>
    <row r="911" spans="1:11" x14ac:dyDescent="0.25">
      <c r="A911" s="19" t="s">
        <v>20</v>
      </c>
      <c r="B911" s="22" t="s">
        <v>21</v>
      </c>
      <c r="C911" s="22">
        <v>12</v>
      </c>
      <c r="D911" s="22">
        <v>1305.077</v>
      </c>
      <c r="E911" s="20"/>
      <c r="F911" s="20"/>
      <c r="G911" s="20"/>
      <c r="H911" s="20"/>
      <c r="I911" s="20"/>
      <c r="J911" s="21"/>
      <c r="K911" s="2"/>
    </row>
    <row r="912" spans="1:11" x14ac:dyDescent="0.25">
      <c r="A912" s="19" t="s">
        <v>20</v>
      </c>
      <c r="B912" s="22" t="s">
        <v>21</v>
      </c>
      <c r="C912" s="22">
        <v>13</v>
      </c>
      <c r="D912" s="22">
        <v>1329.123</v>
      </c>
      <c r="E912" s="20"/>
      <c r="F912" s="20"/>
      <c r="G912" s="20"/>
      <c r="H912" s="20"/>
      <c r="I912" s="20"/>
      <c r="J912" s="21"/>
      <c r="K912" s="2"/>
    </row>
    <row r="913" spans="1:11" x14ac:dyDescent="0.25">
      <c r="A913" s="19" t="s">
        <v>20</v>
      </c>
      <c r="B913" s="22" t="s">
        <v>21</v>
      </c>
      <c r="C913" s="22">
        <v>14</v>
      </c>
      <c r="D913" s="22">
        <v>1343.1110000000001</v>
      </c>
      <c r="E913" s="20"/>
      <c r="F913" s="20"/>
      <c r="G913" s="20"/>
      <c r="H913" s="20"/>
      <c r="I913" s="20"/>
      <c r="J913" s="21"/>
      <c r="K913" s="2"/>
    </row>
    <row r="914" spans="1:11" x14ac:dyDescent="0.25">
      <c r="A914" s="19" t="s">
        <v>20</v>
      </c>
      <c r="B914" s="22" t="s">
        <v>21</v>
      </c>
      <c r="C914" s="22">
        <v>15</v>
      </c>
      <c r="D914" s="22">
        <v>1362.9639999999999</v>
      </c>
      <c r="E914" s="20"/>
      <c r="F914" s="20"/>
      <c r="G914" s="20"/>
      <c r="H914" s="20"/>
      <c r="I914" s="20"/>
      <c r="J914" s="21"/>
      <c r="K914" s="2"/>
    </row>
    <row r="915" spans="1:11" x14ac:dyDescent="0.25">
      <c r="A915" s="19" t="s">
        <v>20</v>
      </c>
      <c r="B915" s="22" t="s">
        <v>21</v>
      </c>
      <c r="C915" s="22">
        <v>16</v>
      </c>
      <c r="D915" s="22">
        <v>1374.5229999999999</v>
      </c>
      <c r="E915" s="20"/>
      <c r="F915" s="20"/>
      <c r="G915" s="20"/>
      <c r="H915" s="20"/>
      <c r="I915" s="20"/>
      <c r="J915" s="21"/>
      <c r="K915" s="2"/>
    </row>
    <row r="916" spans="1:11" x14ac:dyDescent="0.25">
      <c r="A916" s="19" t="s">
        <v>20</v>
      </c>
      <c r="B916" s="22" t="s">
        <v>21</v>
      </c>
      <c r="C916" s="22">
        <v>17</v>
      </c>
      <c r="D916" s="22">
        <v>1390.752</v>
      </c>
      <c r="E916" s="20"/>
      <c r="F916" s="20"/>
      <c r="G916" s="20"/>
      <c r="H916" s="20"/>
      <c r="I916" s="20"/>
      <c r="J916" s="21"/>
      <c r="K916" s="2"/>
    </row>
    <row r="917" spans="1:11" x14ac:dyDescent="0.25">
      <c r="A917" s="19" t="s">
        <v>20</v>
      </c>
      <c r="B917" s="22" t="s">
        <v>21</v>
      </c>
      <c r="C917" s="22">
        <v>18</v>
      </c>
      <c r="D917" s="22">
        <v>1400.0940000000001</v>
      </c>
      <c r="E917" s="20"/>
      <c r="F917" s="20"/>
      <c r="G917" s="20"/>
      <c r="H917" s="20"/>
      <c r="I917" s="20"/>
      <c r="J917" s="21"/>
      <c r="K917" s="2"/>
    </row>
    <row r="918" spans="1:11" x14ac:dyDescent="0.25">
      <c r="A918" s="19" t="s">
        <v>20</v>
      </c>
      <c r="B918" s="22" t="s">
        <v>21</v>
      </c>
      <c r="C918" s="22">
        <v>19</v>
      </c>
      <c r="D918" s="22">
        <v>1413.192</v>
      </c>
      <c r="E918" s="20"/>
      <c r="F918" s="20"/>
      <c r="G918" s="20"/>
      <c r="H918" s="20"/>
      <c r="I918" s="20"/>
      <c r="J918" s="21"/>
      <c r="K918" s="2"/>
    </row>
    <row r="919" spans="1:11" x14ac:dyDescent="0.25">
      <c r="A919" s="19" t="s">
        <v>20</v>
      </c>
      <c r="B919" s="22" t="s">
        <v>21</v>
      </c>
      <c r="C919" s="22">
        <v>20</v>
      </c>
      <c r="D919" s="22">
        <v>1420.7840000000001</v>
      </c>
      <c r="E919" s="20"/>
      <c r="F919" s="20"/>
      <c r="G919" s="20"/>
      <c r="H919" s="20"/>
      <c r="I919" s="20"/>
      <c r="J919" s="21"/>
      <c r="K919" s="2"/>
    </row>
    <row r="920" spans="1:11" x14ac:dyDescent="0.25">
      <c r="A920" s="19" t="s">
        <v>20</v>
      </c>
      <c r="B920" s="22" t="s">
        <v>21</v>
      </c>
      <c r="C920" s="22">
        <v>21</v>
      </c>
      <c r="D920" s="22">
        <v>1431.2360000000001</v>
      </c>
      <c r="E920" s="20"/>
      <c r="F920" s="20"/>
      <c r="G920" s="20"/>
      <c r="H920" s="20"/>
      <c r="I920" s="20"/>
      <c r="J920" s="21"/>
      <c r="K920" s="2"/>
    </row>
    <row r="921" spans="1:11" x14ac:dyDescent="0.25">
      <c r="A921" s="19" t="s">
        <v>20</v>
      </c>
      <c r="B921" s="22" t="s">
        <v>21</v>
      </c>
      <c r="C921" s="22">
        <v>22</v>
      </c>
      <c r="D921" s="22">
        <v>1437.367</v>
      </c>
      <c r="E921" s="20"/>
      <c r="F921" s="20"/>
      <c r="G921" s="20"/>
      <c r="H921" s="20"/>
      <c r="I921" s="20"/>
      <c r="J921" s="21"/>
      <c r="K921" s="2"/>
    </row>
    <row r="922" spans="1:11" x14ac:dyDescent="0.25">
      <c r="A922" s="19" t="s">
        <v>20</v>
      </c>
      <c r="B922" s="22" t="s">
        <v>21</v>
      </c>
      <c r="C922" s="22">
        <v>23</v>
      </c>
      <c r="D922" s="22">
        <v>1445.63</v>
      </c>
      <c r="E922" s="20"/>
      <c r="F922" s="20"/>
      <c r="G922" s="20"/>
      <c r="H922" s="20"/>
      <c r="I922" s="20"/>
      <c r="J922" s="21"/>
      <c r="K922" s="2"/>
    </row>
    <row r="923" spans="1:11" x14ac:dyDescent="0.25">
      <c r="A923" s="19" t="s">
        <v>20</v>
      </c>
      <c r="B923" s="22" t="s">
        <v>21</v>
      </c>
      <c r="C923" s="22">
        <v>24</v>
      </c>
      <c r="D923" s="22">
        <v>1450.606</v>
      </c>
      <c r="E923" s="20"/>
      <c r="F923" s="20"/>
      <c r="G923" s="20"/>
      <c r="H923" s="20"/>
      <c r="I923" s="20"/>
      <c r="J923" s="21"/>
      <c r="K923" s="2"/>
    </row>
    <row r="924" spans="1:11" x14ac:dyDescent="0.25">
      <c r="A924" s="19" t="s">
        <v>20</v>
      </c>
      <c r="B924" s="22" t="s">
        <v>21</v>
      </c>
      <c r="C924" s="22">
        <v>25</v>
      </c>
      <c r="D924" s="22">
        <v>1457.078</v>
      </c>
      <c r="E924" s="20"/>
      <c r="F924" s="20"/>
      <c r="G924" s="20"/>
      <c r="H924" s="20"/>
      <c r="I924" s="20"/>
      <c r="J924" s="21"/>
      <c r="K924" s="2"/>
    </row>
    <row r="925" spans="1:11" x14ac:dyDescent="0.25">
      <c r="A925" s="19" t="s">
        <v>20</v>
      </c>
      <c r="B925" s="22" t="s">
        <v>21</v>
      </c>
      <c r="C925" s="22">
        <v>26</v>
      </c>
      <c r="D925" s="22">
        <v>1461.0029999999999</v>
      </c>
      <c r="E925" s="20"/>
      <c r="F925" s="20"/>
      <c r="G925" s="20"/>
      <c r="H925" s="20"/>
      <c r="I925" s="20"/>
      <c r="J925" s="21"/>
      <c r="K925" s="2"/>
    </row>
    <row r="926" spans="1:11" x14ac:dyDescent="0.25">
      <c r="A926" s="19" t="s">
        <v>20</v>
      </c>
      <c r="B926" s="22" t="s">
        <v>21</v>
      </c>
      <c r="C926" s="22">
        <v>27</v>
      </c>
      <c r="D926" s="22">
        <v>1466.127</v>
      </c>
      <c r="E926" s="20"/>
      <c r="F926" s="20"/>
      <c r="G926" s="20"/>
      <c r="H926" s="20"/>
      <c r="I926" s="20"/>
      <c r="J926" s="21"/>
      <c r="K926" s="2"/>
    </row>
    <row r="927" spans="1:11" x14ac:dyDescent="0.25">
      <c r="A927" s="19" t="s">
        <v>20</v>
      </c>
      <c r="B927" s="22" t="s">
        <v>21</v>
      </c>
      <c r="C927" s="22">
        <v>28</v>
      </c>
      <c r="D927" s="22">
        <v>1469.26</v>
      </c>
      <c r="E927" s="20"/>
      <c r="F927" s="20"/>
      <c r="G927" s="20"/>
      <c r="H927" s="20"/>
      <c r="I927" s="20"/>
      <c r="J927" s="21"/>
      <c r="K927" s="2"/>
    </row>
    <row r="928" spans="1:11" x14ac:dyDescent="0.25">
      <c r="A928" s="19" t="s">
        <v>20</v>
      </c>
      <c r="B928" s="22" t="s">
        <v>21</v>
      </c>
      <c r="C928" s="22">
        <v>29</v>
      </c>
      <c r="D928" s="22">
        <v>1473.2070000000001</v>
      </c>
      <c r="E928" s="20"/>
      <c r="F928" s="20"/>
      <c r="G928" s="20"/>
      <c r="H928" s="20"/>
      <c r="I928" s="20"/>
      <c r="J928" s="21"/>
      <c r="K928" s="2"/>
    </row>
    <row r="929" spans="1:11" x14ac:dyDescent="0.25">
      <c r="A929" s="19" t="s">
        <v>20</v>
      </c>
      <c r="B929" s="22" t="s">
        <v>21</v>
      </c>
      <c r="C929" s="22">
        <v>30</v>
      </c>
      <c r="D929" s="22">
        <v>1475.7370000000001</v>
      </c>
      <c r="E929" s="20"/>
      <c r="F929" s="20"/>
      <c r="G929" s="20"/>
      <c r="H929" s="20"/>
      <c r="I929" s="20"/>
      <c r="J929" s="21"/>
      <c r="K929" s="2"/>
    </row>
    <row r="930" spans="1:11" x14ac:dyDescent="0.25">
      <c r="A930" s="19" t="s">
        <v>20</v>
      </c>
      <c r="B930" s="22" t="s">
        <v>21</v>
      </c>
      <c r="C930" s="22">
        <v>31</v>
      </c>
      <c r="D930" s="22">
        <v>1478.864</v>
      </c>
      <c r="E930" s="20"/>
      <c r="F930" s="20"/>
      <c r="G930" s="20"/>
      <c r="H930" s="20"/>
      <c r="I930" s="20"/>
      <c r="J930" s="21"/>
      <c r="K930" s="2"/>
    </row>
    <row r="931" spans="1:11" x14ac:dyDescent="0.25">
      <c r="A931" s="19" t="s">
        <v>20</v>
      </c>
      <c r="B931" s="22" t="s">
        <v>21</v>
      </c>
      <c r="C931" s="22">
        <v>32</v>
      </c>
      <c r="D931" s="22">
        <v>1480.835</v>
      </c>
      <c r="E931" s="20"/>
      <c r="F931" s="20"/>
      <c r="G931" s="20"/>
      <c r="H931" s="20"/>
      <c r="I931" s="20"/>
      <c r="J931" s="21"/>
      <c r="K931" s="2"/>
    </row>
    <row r="932" spans="1:11" x14ac:dyDescent="0.25">
      <c r="A932" s="19" t="s">
        <v>20</v>
      </c>
      <c r="B932" s="22" t="s">
        <v>21</v>
      </c>
      <c r="C932" s="22">
        <v>33</v>
      </c>
      <c r="D932" s="22">
        <v>1483.252</v>
      </c>
      <c r="E932" s="20"/>
      <c r="F932" s="20"/>
      <c r="G932" s="20"/>
      <c r="H932" s="20"/>
      <c r="I932" s="20"/>
      <c r="J932" s="21"/>
      <c r="K932" s="2"/>
    </row>
    <row r="933" spans="1:11" x14ac:dyDescent="0.25">
      <c r="A933" s="19" t="s">
        <v>20</v>
      </c>
      <c r="B933" s="22" t="s">
        <v>21</v>
      </c>
      <c r="C933" s="22">
        <v>34</v>
      </c>
      <c r="D933" s="22">
        <v>1484.84</v>
      </c>
      <c r="E933" s="20"/>
      <c r="F933" s="20"/>
      <c r="G933" s="20"/>
      <c r="H933" s="20"/>
      <c r="I933" s="20"/>
      <c r="J933" s="21"/>
      <c r="K933" s="2"/>
    </row>
    <row r="934" spans="1:11" x14ac:dyDescent="0.25">
      <c r="A934" s="19" t="s">
        <v>20</v>
      </c>
      <c r="B934" s="22" t="s">
        <v>21</v>
      </c>
      <c r="C934" s="22">
        <v>35</v>
      </c>
      <c r="D934" s="22">
        <v>1486.7080000000001</v>
      </c>
      <c r="E934" s="20"/>
      <c r="F934" s="20"/>
      <c r="G934" s="20"/>
      <c r="H934" s="20"/>
      <c r="I934" s="20"/>
      <c r="J934" s="21"/>
      <c r="K934" s="2"/>
    </row>
    <row r="935" spans="1:11" x14ac:dyDescent="0.25">
      <c r="A935" s="19" t="s">
        <v>20</v>
      </c>
      <c r="B935" s="22" t="s">
        <v>21</v>
      </c>
      <c r="C935" s="22">
        <v>36</v>
      </c>
      <c r="D935" s="22">
        <v>1487.943</v>
      </c>
      <c r="E935" s="20"/>
      <c r="F935" s="20"/>
      <c r="G935" s="20"/>
      <c r="H935" s="20"/>
      <c r="I935" s="20"/>
      <c r="J935" s="21"/>
      <c r="K935" s="2"/>
    </row>
    <row r="936" spans="1:11" x14ac:dyDescent="0.25">
      <c r="A936" s="19" t="s">
        <v>20</v>
      </c>
      <c r="B936" s="22" t="s">
        <v>21</v>
      </c>
      <c r="C936" s="22">
        <v>37</v>
      </c>
      <c r="D936" s="22">
        <v>1489.4</v>
      </c>
      <c r="E936" s="20"/>
      <c r="F936" s="20"/>
      <c r="G936" s="20"/>
      <c r="H936" s="20"/>
      <c r="I936" s="20"/>
      <c r="J936" s="21"/>
      <c r="K936" s="2"/>
    </row>
    <row r="937" spans="1:11" x14ac:dyDescent="0.25">
      <c r="A937" s="19" t="s">
        <v>20</v>
      </c>
      <c r="B937" s="22" t="s">
        <v>21</v>
      </c>
      <c r="C937" s="22">
        <v>38</v>
      </c>
      <c r="D937" s="22">
        <v>1490.3969999999999</v>
      </c>
      <c r="E937" s="20"/>
      <c r="F937" s="20"/>
      <c r="G937" s="20"/>
      <c r="H937" s="20"/>
      <c r="I937" s="20"/>
      <c r="J937" s="21"/>
      <c r="K937" s="2"/>
    </row>
    <row r="938" spans="1:11" x14ac:dyDescent="0.25">
      <c r="A938" s="19" t="s">
        <v>20</v>
      </c>
      <c r="B938" s="22" t="s">
        <v>21</v>
      </c>
      <c r="C938" s="22">
        <v>39</v>
      </c>
      <c r="D938" s="22">
        <v>1491.511</v>
      </c>
      <c r="E938" s="20"/>
      <c r="F938" s="20"/>
      <c r="G938" s="20"/>
      <c r="H938" s="20"/>
      <c r="I938" s="20"/>
      <c r="J938" s="21"/>
      <c r="K938" s="2"/>
    </row>
    <row r="939" spans="1:11" x14ac:dyDescent="0.25">
      <c r="A939" s="19" t="s">
        <v>20</v>
      </c>
      <c r="B939" s="22" t="s">
        <v>21</v>
      </c>
      <c r="C939" s="22">
        <v>40</v>
      </c>
      <c r="D939" s="22">
        <v>1492.2919999999999</v>
      </c>
      <c r="E939" s="20"/>
      <c r="F939" s="20"/>
      <c r="G939" s="20"/>
      <c r="H939" s="20"/>
      <c r="I939" s="20"/>
      <c r="J939" s="21"/>
      <c r="K939" s="2"/>
    </row>
    <row r="940" spans="1:11" x14ac:dyDescent="0.25">
      <c r="A940" s="19" t="s">
        <v>20</v>
      </c>
      <c r="B940" s="22" t="s">
        <v>21</v>
      </c>
      <c r="C940" s="22">
        <v>41</v>
      </c>
      <c r="D940" s="22">
        <v>1493.1569999999999</v>
      </c>
      <c r="E940" s="20"/>
      <c r="F940" s="20"/>
      <c r="G940" s="20"/>
      <c r="H940" s="20"/>
      <c r="I940" s="20"/>
      <c r="J940" s="21"/>
      <c r="K940" s="2"/>
    </row>
    <row r="941" spans="1:11" x14ac:dyDescent="0.25">
      <c r="A941" s="19" t="s">
        <v>20</v>
      </c>
      <c r="B941" s="22" t="s">
        <v>21</v>
      </c>
      <c r="C941" s="22">
        <v>42</v>
      </c>
      <c r="D941" s="22">
        <v>1493.77</v>
      </c>
      <c r="E941" s="20"/>
      <c r="F941" s="20"/>
      <c r="G941" s="20"/>
      <c r="H941" s="20"/>
      <c r="I941" s="20"/>
      <c r="J941" s="21"/>
      <c r="K941" s="2"/>
    </row>
    <row r="942" spans="1:11" x14ac:dyDescent="0.25">
      <c r="A942" s="19" t="s">
        <v>20</v>
      </c>
      <c r="B942" s="22" t="s">
        <v>21</v>
      </c>
      <c r="C942" s="22">
        <v>43</v>
      </c>
      <c r="D942" s="22">
        <v>1494.434</v>
      </c>
      <c r="E942" s="20"/>
      <c r="F942" s="20"/>
      <c r="G942" s="20"/>
      <c r="H942" s="20"/>
      <c r="I942" s="20"/>
      <c r="J942" s="21"/>
      <c r="K942" s="2"/>
    </row>
    <row r="943" spans="1:11" x14ac:dyDescent="0.25">
      <c r="A943" s="19" t="s">
        <v>20</v>
      </c>
      <c r="B943" s="22" t="s">
        <v>21</v>
      </c>
      <c r="C943" s="22">
        <v>44</v>
      </c>
      <c r="D943" s="22">
        <v>1494.921</v>
      </c>
      <c r="E943" s="20"/>
      <c r="F943" s="20"/>
      <c r="G943" s="20"/>
      <c r="H943" s="20"/>
      <c r="I943" s="20"/>
      <c r="J943" s="21"/>
      <c r="K943" s="2"/>
    </row>
    <row r="944" spans="1:11" x14ac:dyDescent="0.25">
      <c r="A944" s="19" t="s">
        <v>20</v>
      </c>
      <c r="B944" s="22" t="s">
        <v>21</v>
      </c>
      <c r="C944" s="22">
        <v>45</v>
      </c>
      <c r="D944" s="22">
        <v>1495.4349999999999</v>
      </c>
      <c r="E944" s="20"/>
      <c r="F944" s="20"/>
      <c r="G944" s="20"/>
      <c r="H944" s="20"/>
      <c r="I944" s="20"/>
      <c r="J944" s="21"/>
      <c r="K944" s="2"/>
    </row>
    <row r="945" spans="1:11" x14ac:dyDescent="0.25">
      <c r="A945" s="19" t="s">
        <v>20</v>
      </c>
      <c r="B945" s="22" t="s">
        <v>21</v>
      </c>
      <c r="C945" s="22">
        <v>46</v>
      </c>
      <c r="D945" s="22">
        <v>1495.8209999999999</v>
      </c>
      <c r="E945" s="20"/>
      <c r="F945" s="20"/>
      <c r="G945" s="20"/>
      <c r="H945" s="20"/>
      <c r="I945" s="20"/>
      <c r="J945" s="21"/>
      <c r="K945" s="2"/>
    </row>
    <row r="946" spans="1:11" x14ac:dyDescent="0.25">
      <c r="A946" s="19" t="s">
        <v>20</v>
      </c>
      <c r="B946" s="22" t="s">
        <v>21</v>
      </c>
      <c r="C946" s="22">
        <v>47</v>
      </c>
      <c r="D946" s="22">
        <v>1496.212</v>
      </c>
      <c r="E946" s="20"/>
      <c r="F946" s="20"/>
      <c r="G946" s="20"/>
      <c r="H946" s="20"/>
      <c r="I946" s="20"/>
      <c r="J946" s="21"/>
      <c r="K946" s="2"/>
    </row>
    <row r="947" spans="1:11" x14ac:dyDescent="0.25">
      <c r="A947" s="19" t="s">
        <v>20</v>
      </c>
      <c r="B947" s="22" t="s">
        <v>21</v>
      </c>
      <c r="C947" s="22">
        <v>48</v>
      </c>
      <c r="D947" s="22">
        <v>1496.5219999999999</v>
      </c>
      <c r="E947" s="20"/>
      <c r="F947" s="20"/>
      <c r="G947" s="20"/>
      <c r="H947" s="20"/>
      <c r="I947" s="20"/>
      <c r="J947" s="21"/>
      <c r="K947" s="2"/>
    </row>
    <row r="948" spans="1:11" x14ac:dyDescent="0.25">
      <c r="A948" s="19" t="s">
        <v>20</v>
      </c>
      <c r="B948" s="22" t="s">
        <v>21</v>
      </c>
      <c r="C948" s="22">
        <v>49</v>
      </c>
      <c r="D948" s="22">
        <v>1496.8230000000001</v>
      </c>
      <c r="E948" s="20"/>
      <c r="F948" s="20"/>
      <c r="G948" s="20"/>
      <c r="H948" s="20"/>
      <c r="I948" s="20"/>
      <c r="J948" s="21"/>
      <c r="K948" s="2"/>
    </row>
    <row r="949" spans="1:11" x14ac:dyDescent="0.25">
      <c r="A949" s="19" t="s">
        <v>20</v>
      </c>
      <c r="B949" s="22" t="s">
        <v>21</v>
      </c>
      <c r="C949" s="22">
        <v>50</v>
      </c>
      <c r="D949" s="22">
        <v>1497.0609999999999</v>
      </c>
      <c r="E949" s="20"/>
      <c r="F949" s="20"/>
      <c r="G949" s="20"/>
      <c r="H949" s="20"/>
      <c r="I949" s="20"/>
      <c r="J949" s="21"/>
      <c r="K949" s="2"/>
    </row>
    <row r="950" spans="1:11" x14ac:dyDescent="0.25">
      <c r="A950" s="19" t="s">
        <v>20</v>
      </c>
      <c r="B950" s="22" t="s">
        <v>21</v>
      </c>
      <c r="C950" s="22">
        <v>51</v>
      </c>
      <c r="D950" s="22">
        <v>1497.299</v>
      </c>
      <c r="E950" s="20"/>
      <c r="F950" s="20"/>
      <c r="G950" s="20"/>
      <c r="H950" s="20"/>
      <c r="I950" s="20"/>
      <c r="J950" s="21"/>
      <c r="K950" s="2"/>
    </row>
    <row r="951" spans="1:11" x14ac:dyDescent="0.25">
      <c r="A951" s="19" t="s">
        <v>20</v>
      </c>
      <c r="B951" s="22" t="s">
        <v>21</v>
      </c>
      <c r="C951" s="22">
        <v>52</v>
      </c>
      <c r="D951" s="22">
        <v>1497.489</v>
      </c>
      <c r="E951" s="20"/>
      <c r="F951" s="20"/>
      <c r="G951" s="20"/>
      <c r="H951" s="20"/>
      <c r="I951" s="20"/>
      <c r="J951" s="21"/>
      <c r="K951" s="2"/>
    </row>
    <row r="952" spans="1:11" x14ac:dyDescent="0.25">
      <c r="A952" s="19" t="s">
        <v>20</v>
      </c>
      <c r="B952" s="22" t="s">
        <v>21</v>
      </c>
      <c r="C952" s="22">
        <v>53</v>
      </c>
      <c r="D952" s="22">
        <v>1497.6659999999999</v>
      </c>
      <c r="E952" s="20"/>
      <c r="F952" s="20"/>
      <c r="G952" s="20"/>
      <c r="H952" s="20"/>
      <c r="I952" s="20"/>
      <c r="J952" s="21"/>
      <c r="K952" s="2"/>
    </row>
    <row r="953" spans="1:11" x14ac:dyDescent="0.25">
      <c r="A953" s="19" t="s">
        <v>20</v>
      </c>
      <c r="B953" s="22" t="s">
        <v>21</v>
      </c>
      <c r="C953" s="22">
        <v>54</v>
      </c>
      <c r="D953" s="22">
        <v>1497.817</v>
      </c>
      <c r="E953" s="20"/>
      <c r="F953" s="20"/>
      <c r="G953" s="20"/>
      <c r="H953" s="20"/>
      <c r="I953" s="20"/>
      <c r="J953" s="21"/>
      <c r="K953" s="2"/>
    </row>
    <row r="954" spans="1:11" x14ac:dyDescent="0.25">
      <c r="A954" s="19" t="s">
        <v>20</v>
      </c>
      <c r="B954" s="22" t="s">
        <v>21</v>
      </c>
      <c r="C954" s="22">
        <v>55</v>
      </c>
      <c r="D954" s="22">
        <v>1497.952</v>
      </c>
      <c r="E954" s="20"/>
      <c r="F954" s="20"/>
      <c r="G954" s="20"/>
      <c r="H954" s="20"/>
      <c r="I954" s="20"/>
      <c r="J954" s="21"/>
      <c r="K954" s="2"/>
    </row>
    <row r="955" spans="1:11" x14ac:dyDescent="0.25">
      <c r="A955" s="19" t="s">
        <v>20</v>
      </c>
      <c r="B955" s="22" t="s">
        <v>21</v>
      </c>
      <c r="C955" s="22">
        <v>56</v>
      </c>
      <c r="D955" s="22">
        <v>1498.0709999999999</v>
      </c>
      <c r="E955" s="20"/>
      <c r="F955" s="20"/>
      <c r="G955" s="20"/>
      <c r="H955" s="20"/>
      <c r="I955" s="20"/>
      <c r="J955" s="21"/>
      <c r="K955" s="2"/>
    </row>
    <row r="956" spans="1:11" x14ac:dyDescent="0.25">
      <c r="A956" s="19" t="s">
        <v>20</v>
      </c>
      <c r="B956" s="22" t="s">
        <v>21</v>
      </c>
      <c r="C956" s="22">
        <v>57</v>
      </c>
      <c r="D956" s="22">
        <v>1498.172</v>
      </c>
      <c r="E956" s="20"/>
      <c r="F956" s="20"/>
      <c r="G956" s="20"/>
      <c r="H956" s="20"/>
      <c r="I956" s="20"/>
      <c r="J956" s="21"/>
      <c r="K956" s="2"/>
    </row>
    <row r="957" spans="1:11" x14ac:dyDescent="0.25">
      <c r="A957" s="19" t="s">
        <v>20</v>
      </c>
      <c r="B957" s="22" t="s">
        <v>21</v>
      </c>
      <c r="C957" s="22">
        <v>58</v>
      </c>
      <c r="D957" s="22">
        <v>1498.268</v>
      </c>
      <c r="E957" s="20"/>
      <c r="F957" s="20"/>
      <c r="G957" s="20"/>
      <c r="H957" s="20"/>
      <c r="I957" s="20"/>
      <c r="J957" s="21"/>
      <c r="K957" s="2"/>
    </row>
    <row r="958" spans="1:11" x14ac:dyDescent="0.25">
      <c r="A958" s="19" t="s">
        <v>20</v>
      </c>
      <c r="B958" s="22" t="s">
        <v>21</v>
      </c>
      <c r="C958" s="22">
        <v>59</v>
      </c>
      <c r="D958" s="22">
        <v>1498.345</v>
      </c>
      <c r="E958" s="20"/>
      <c r="F958" s="20"/>
      <c r="G958" s="20"/>
      <c r="H958" s="20"/>
      <c r="I958" s="20"/>
      <c r="J958" s="21"/>
      <c r="K958" s="2"/>
    </row>
    <row r="959" spans="1:11" x14ac:dyDescent="0.25">
      <c r="A959" s="19" t="s">
        <v>20</v>
      </c>
      <c r="B959" s="22" t="s">
        <v>21</v>
      </c>
      <c r="C959" s="22">
        <v>60</v>
      </c>
      <c r="D959" s="22">
        <v>1498.42</v>
      </c>
      <c r="E959" s="20"/>
      <c r="F959" s="20"/>
      <c r="G959" s="20"/>
      <c r="H959" s="20"/>
      <c r="I959" s="20"/>
      <c r="J959" s="21"/>
      <c r="K959" s="2"/>
    </row>
    <row r="960" spans="1:11" x14ac:dyDescent="0.25">
      <c r="A960" s="19" t="s">
        <v>20</v>
      </c>
      <c r="B960" s="22" t="s">
        <v>21</v>
      </c>
      <c r="C960" s="22">
        <v>61</v>
      </c>
      <c r="D960" s="22">
        <v>1498.4770000000001</v>
      </c>
      <c r="E960" s="20"/>
      <c r="F960" s="20"/>
      <c r="G960" s="20"/>
      <c r="H960" s="20"/>
      <c r="I960" s="20"/>
      <c r="J960" s="21"/>
      <c r="K960" s="2"/>
    </row>
    <row r="961" spans="1:11" x14ac:dyDescent="0.25">
      <c r="A961" s="19" t="s">
        <v>20</v>
      </c>
      <c r="B961" s="22" t="s">
        <v>21</v>
      </c>
      <c r="C961" s="22">
        <v>62</v>
      </c>
      <c r="D961" s="22">
        <v>1498.538</v>
      </c>
      <c r="E961" s="20"/>
      <c r="F961" s="20"/>
      <c r="G961" s="20"/>
      <c r="H961" s="20"/>
      <c r="I961" s="20"/>
      <c r="J961" s="21"/>
      <c r="K961" s="2"/>
    </row>
    <row r="962" spans="1:11" x14ac:dyDescent="0.25">
      <c r="A962" s="19" t="s">
        <v>20</v>
      </c>
      <c r="B962" s="22" t="s">
        <v>21</v>
      </c>
      <c r="C962" s="22">
        <v>63</v>
      </c>
      <c r="D962" s="22">
        <v>1498.579</v>
      </c>
      <c r="E962" s="20"/>
      <c r="F962" s="20"/>
      <c r="G962" s="20"/>
      <c r="H962" s="20"/>
      <c r="I962" s="20"/>
      <c r="J962" s="21"/>
      <c r="K962" s="2"/>
    </row>
    <row r="963" spans="1:11" x14ac:dyDescent="0.25">
      <c r="A963" s="19" t="s">
        <v>20</v>
      </c>
      <c r="B963" s="22" t="s">
        <v>21</v>
      </c>
      <c r="C963" s="22">
        <v>64</v>
      </c>
      <c r="D963" s="22">
        <v>1498.6289999999999</v>
      </c>
      <c r="E963" s="20"/>
      <c r="F963" s="20"/>
      <c r="G963" s="20"/>
      <c r="H963" s="20"/>
      <c r="I963" s="20"/>
      <c r="J963" s="21"/>
      <c r="K963" s="2"/>
    </row>
    <row r="964" spans="1:11" x14ac:dyDescent="0.25">
      <c r="A964" s="19" t="s">
        <v>20</v>
      </c>
      <c r="B964" s="22" t="s">
        <v>21</v>
      </c>
      <c r="C964" s="22">
        <v>65</v>
      </c>
      <c r="D964" s="22">
        <v>1498.6510000000001</v>
      </c>
      <c r="E964" s="20"/>
      <c r="F964" s="20"/>
      <c r="G964" s="20"/>
      <c r="H964" s="20"/>
      <c r="I964" s="20"/>
      <c r="J964" s="21"/>
      <c r="K964" s="2"/>
    </row>
    <row r="965" spans="1:11" x14ac:dyDescent="0.25">
      <c r="A965" s="19" t="s">
        <v>20</v>
      </c>
      <c r="B965" s="22" t="s">
        <v>21</v>
      </c>
      <c r="C965" s="22">
        <v>66</v>
      </c>
      <c r="D965" s="22">
        <v>1498.7429999999999</v>
      </c>
      <c r="E965" s="20"/>
      <c r="F965" s="20"/>
      <c r="G965" s="20"/>
      <c r="H965" s="20"/>
      <c r="I965" s="20"/>
      <c r="J965" s="21"/>
      <c r="K965" s="2"/>
    </row>
    <row r="966" spans="1:11" x14ac:dyDescent="0.25">
      <c r="A966" s="19" t="s">
        <v>20</v>
      </c>
      <c r="B966" s="22" t="s">
        <v>21</v>
      </c>
      <c r="C966" s="22">
        <v>67</v>
      </c>
      <c r="D966" s="22">
        <v>1499.2439999999999</v>
      </c>
      <c r="E966" s="20"/>
      <c r="F966" s="20"/>
      <c r="G966" s="20"/>
      <c r="H966" s="20"/>
      <c r="I966" s="20"/>
      <c r="J966" s="21"/>
      <c r="K966" s="2"/>
    </row>
    <row r="967" spans="1:11" x14ac:dyDescent="0.25">
      <c r="A967" s="19" t="s">
        <v>20</v>
      </c>
      <c r="B967" s="22" t="s">
        <v>21</v>
      </c>
      <c r="C967" s="22">
        <v>68</v>
      </c>
      <c r="D967" s="22">
        <v>1499.279</v>
      </c>
      <c r="E967" s="20"/>
      <c r="F967" s="20"/>
      <c r="G967" s="20"/>
      <c r="H967" s="20"/>
      <c r="I967" s="20"/>
      <c r="J967" s="21"/>
      <c r="K967" s="2"/>
    </row>
    <row r="968" spans="1:11" x14ac:dyDescent="0.25">
      <c r="A968" s="19" t="s">
        <v>503</v>
      </c>
      <c r="B968" s="22" t="s">
        <v>8</v>
      </c>
      <c r="C968" s="22"/>
      <c r="D968" s="22"/>
      <c r="E968" s="20"/>
      <c r="F968" s="20"/>
      <c r="G968" s="20"/>
      <c r="H968" s="20"/>
      <c r="I968" s="20"/>
      <c r="J968" s="21"/>
      <c r="K968" s="2"/>
    </row>
    <row r="969" spans="1:11" x14ac:dyDescent="0.25">
      <c r="A969" s="19"/>
      <c r="B969" s="22" t="s">
        <v>5</v>
      </c>
      <c r="C969" s="22">
        <v>1373.646</v>
      </c>
      <c r="D969" s="22"/>
      <c r="E969" s="20"/>
      <c r="F969" s="20"/>
      <c r="G969" s="20"/>
      <c r="H969" s="20"/>
      <c r="I969" s="20"/>
      <c r="J969" s="21"/>
      <c r="K969" s="2"/>
    </row>
    <row r="970" spans="1:11" x14ac:dyDescent="0.25">
      <c r="A970" s="19"/>
      <c r="B970" s="20"/>
      <c r="C970" s="22"/>
      <c r="D970" s="22"/>
      <c r="E970" s="20"/>
      <c r="F970" s="20"/>
      <c r="G970" s="20"/>
      <c r="H970" s="20"/>
      <c r="I970" s="20"/>
      <c r="J970" s="21"/>
      <c r="K970" s="2"/>
    </row>
    <row r="971" spans="1:11" x14ac:dyDescent="0.25">
      <c r="A971" s="19"/>
      <c r="B971" s="20" t="s">
        <v>35</v>
      </c>
      <c r="C971" s="22" t="s">
        <v>41</v>
      </c>
      <c r="D971" s="22" t="s">
        <v>30</v>
      </c>
      <c r="E971" s="20" t="s">
        <v>44</v>
      </c>
      <c r="F971" s="20" t="s">
        <v>34</v>
      </c>
      <c r="G971" s="20" t="s">
        <v>35</v>
      </c>
      <c r="H971" s="20" t="s">
        <v>36</v>
      </c>
      <c r="I971" s="20"/>
      <c r="J971" s="21"/>
      <c r="K971" s="2"/>
    </row>
    <row r="972" spans="1:11" x14ac:dyDescent="0.25">
      <c r="A972" s="19"/>
      <c r="B972" s="20"/>
      <c r="C972" s="22"/>
      <c r="D972" s="22"/>
      <c r="E972" s="20"/>
      <c r="F972" s="20"/>
      <c r="G972" s="20"/>
      <c r="H972" s="20"/>
      <c r="I972" s="20"/>
      <c r="J972" s="21"/>
      <c r="K972" s="2"/>
    </row>
    <row r="973" spans="1:11" x14ac:dyDescent="0.25">
      <c r="A973" s="19" t="s">
        <v>0</v>
      </c>
      <c r="B973" s="20" t="s">
        <v>1</v>
      </c>
      <c r="C973" s="22" t="s">
        <v>17</v>
      </c>
      <c r="D973" s="22"/>
      <c r="E973" s="20"/>
      <c r="F973" s="20"/>
      <c r="G973" s="20"/>
      <c r="H973" s="20"/>
      <c r="I973" s="20"/>
      <c r="J973" s="21"/>
      <c r="K973" s="2"/>
    </row>
    <row r="974" spans="1:11" x14ac:dyDescent="0.25">
      <c r="A974" s="19" t="s">
        <v>8</v>
      </c>
      <c r="B974" s="22" t="s">
        <v>8</v>
      </c>
      <c r="C974" s="22"/>
      <c r="D974" s="22"/>
      <c r="E974" s="20"/>
      <c r="F974" s="20"/>
      <c r="G974" s="20"/>
      <c r="H974" s="20"/>
      <c r="I974" s="20"/>
      <c r="J974" s="21"/>
      <c r="K974" s="2"/>
    </row>
    <row r="975" spans="1:11" x14ac:dyDescent="0.25">
      <c r="A975" s="19" t="s">
        <v>363</v>
      </c>
      <c r="B975" s="22">
        <v>1.487821E-8</v>
      </c>
      <c r="C975" s="22"/>
      <c r="D975" s="22"/>
      <c r="E975" s="20"/>
      <c r="F975" s="20"/>
      <c r="G975" s="20"/>
      <c r="H975" s="20"/>
      <c r="I975" s="20"/>
      <c r="J975" s="21"/>
      <c r="K975" s="2"/>
    </row>
    <row r="976" spans="1:11" x14ac:dyDescent="0.25">
      <c r="A976" s="19" t="s">
        <v>363</v>
      </c>
      <c r="B976" s="20">
        <v>2</v>
      </c>
      <c r="C976" s="22">
        <v>1.706871E-9</v>
      </c>
      <c r="D976" s="22"/>
      <c r="E976" s="20"/>
      <c r="F976" s="20"/>
      <c r="G976" s="20"/>
      <c r="H976" s="20"/>
      <c r="I976" s="20"/>
      <c r="J976" s="21"/>
      <c r="K976" s="2"/>
    </row>
    <row r="977" spans="1:11" x14ac:dyDescent="0.25">
      <c r="A977" s="19" t="s">
        <v>363</v>
      </c>
      <c r="B977" s="20">
        <v>3</v>
      </c>
      <c r="C977" s="22">
        <v>1.533098E-9</v>
      </c>
      <c r="D977" s="22"/>
      <c r="E977" s="20"/>
      <c r="F977" s="20"/>
      <c r="G977" s="20"/>
      <c r="H977" s="20"/>
      <c r="I977" s="20"/>
      <c r="J977" s="21"/>
      <c r="K977" s="2"/>
    </row>
    <row r="978" spans="1:11" x14ac:dyDescent="0.25">
      <c r="A978" s="19" t="s">
        <v>363</v>
      </c>
      <c r="B978" s="20">
        <v>4</v>
      </c>
      <c r="C978" s="22">
        <v>1.535107E-9</v>
      </c>
      <c r="D978" s="22"/>
      <c r="E978" s="20"/>
      <c r="F978" s="20"/>
      <c r="G978" s="20"/>
      <c r="H978" s="20"/>
      <c r="I978" s="20"/>
      <c r="J978" s="21"/>
      <c r="K978" s="2"/>
    </row>
    <row r="979" spans="1:11" x14ac:dyDescent="0.25">
      <c r="A979" s="19" t="s">
        <v>363</v>
      </c>
      <c r="B979" s="20">
        <v>5</v>
      </c>
      <c r="C979" s="22">
        <v>1.5444179999999999E-9</v>
      </c>
      <c r="D979" s="22"/>
      <c r="E979" s="20"/>
      <c r="F979" s="20"/>
      <c r="G979" s="20"/>
      <c r="H979" s="20"/>
      <c r="I979" s="20"/>
      <c r="J979" s="21"/>
      <c r="K979" s="2"/>
    </row>
    <row r="980" spans="1:11" x14ac:dyDescent="0.25">
      <c r="A980" s="19" t="s">
        <v>363</v>
      </c>
      <c r="B980" s="20">
        <v>6</v>
      </c>
      <c r="C980" s="22">
        <v>1.538454E-9</v>
      </c>
      <c r="D980" s="22"/>
      <c r="E980" s="20"/>
      <c r="F980" s="20"/>
      <c r="G980" s="20"/>
      <c r="H980" s="20"/>
      <c r="I980" s="20"/>
      <c r="J980" s="21"/>
      <c r="K980" s="2"/>
    </row>
    <row r="981" spans="1:11" x14ac:dyDescent="0.25">
      <c r="A981" s="19" t="s">
        <v>363</v>
      </c>
      <c r="B981" s="20">
        <v>7</v>
      </c>
      <c r="C981" s="22">
        <v>1.537338E-9</v>
      </c>
      <c r="D981" s="22"/>
      <c r="E981" s="20"/>
      <c r="F981" s="20"/>
      <c r="G981" s="20"/>
      <c r="H981" s="20"/>
      <c r="I981" s="20"/>
      <c r="J981" s="21"/>
      <c r="K981" s="2"/>
    </row>
    <row r="982" spans="1:11" x14ac:dyDescent="0.25">
      <c r="A982" s="19" t="s">
        <v>363</v>
      </c>
      <c r="B982" s="20">
        <v>8</v>
      </c>
      <c r="C982" s="22">
        <v>1.539846E-9</v>
      </c>
      <c r="D982" s="22"/>
      <c r="E982" s="20"/>
      <c r="F982" s="20"/>
      <c r="G982" s="20"/>
      <c r="H982" s="20"/>
      <c r="I982" s="20"/>
      <c r="J982" s="21"/>
      <c r="K982" s="2"/>
    </row>
    <row r="983" spans="1:11" x14ac:dyDescent="0.25">
      <c r="A983" s="19" t="s">
        <v>363</v>
      </c>
      <c r="B983" s="20">
        <v>9</v>
      </c>
      <c r="C983" s="22">
        <v>1.545049E-9</v>
      </c>
      <c r="D983" s="22"/>
      <c r="E983" s="20"/>
      <c r="F983" s="20"/>
      <c r="G983" s="20"/>
      <c r="H983" s="20"/>
      <c r="I983" s="20"/>
      <c r="J983" s="21"/>
      <c r="K983" s="2"/>
    </row>
    <row r="984" spans="1:11" x14ac:dyDescent="0.25">
      <c r="A984" s="19" t="s">
        <v>363</v>
      </c>
      <c r="B984" s="20">
        <v>10</v>
      </c>
      <c r="C984" s="22">
        <v>1.538162E-9</v>
      </c>
      <c r="D984" s="22"/>
      <c r="E984" s="20"/>
      <c r="F984" s="20"/>
      <c r="G984" s="20"/>
      <c r="H984" s="20"/>
      <c r="I984" s="20"/>
      <c r="J984" s="21"/>
      <c r="K984" s="2"/>
    </row>
    <row r="985" spans="1:11" x14ac:dyDescent="0.25">
      <c r="A985" s="19" t="s">
        <v>363</v>
      </c>
      <c r="B985" s="20">
        <v>11</v>
      </c>
      <c r="C985" s="22">
        <v>1.54002E-9</v>
      </c>
      <c r="D985" s="22"/>
      <c r="E985" s="20"/>
      <c r="F985" s="20"/>
      <c r="G985" s="20"/>
      <c r="H985" s="20"/>
      <c r="I985" s="20"/>
      <c r="J985" s="21"/>
      <c r="K985" s="2"/>
    </row>
    <row r="986" spans="1:11" x14ac:dyDescent="0.25">
      <c r="A986" s="19" t="s">
        <v>363</v>
      </c>
      <c r="B986" s="20">
        <v>12</v>
      </c>
      <c r="C986" s="22">
        <v>1.546323E-9</v>
      </c>
      <c r="D986" s="22"/>
      <c r="E986" s="20"/>
      <c r="F986" s="20"/>
      <c r="G986" s="20"/>
      <c r="H986" s="20"/>
      <c r="I986" s="20"/>
      <c r="J986" s="21"/>
      <c r="K986" s="2"/>
    </row>
    <row r="987" spans="1:11" x14ac:dyDescent="0.25">
      <c r="A987" s="19" t="s">
        <v>363</v>
      </c>
      <c r="B987" s="20">
        <v>13</v>
      </c>
      <c r="C987" s="22">
        <v>1.5391769999999999E-9</v>
      </c>
      <c r="D987" s="22"/>
      <c r="E987" s="20"/>
      <c r="F987" s="20"/>
      <c r="G987" s="20"/>
      <c r="H987" s="20"/>
      <c r="I987" s="20"/>
      <c r="J987" s="21"/>
      <c r="K987" s="2"/>
    </row>
    <row r="988" spans="1:11" x14ac:dyDescent="0.25">
      <c r="A988" s="19" t="s">
        <v>363</v>
      </c>
      <c r="B988" s="20">
        <v>14</v>
      </c>
      <c r="C988" s="22">
        <v>1.5398489999999999E-9</v>
      </c>
      <c r="D988" s="22"/>
      <c r="E988" s="20"/>
      <c r="F988" s="20"/>
      <c r="G988" s="20"/>
      <c r="H988" s="20"/>
      <c r="I988" s="20"/>
      <c r="J988" s="21"/>
      <c r="K988" s="2"/>
    </row>
    <row r="989" spans="1:11" x14ac:dyDescent="0.25">
      <c r="A989" s="19" t="s">
        <v>363</v>
      </c>
      <c r="B989" s="20">
        <v>15</v>
      </c>
      <c r="C989" s="22">
        <v>1.544598E-9</v>
      </c>
      <c r="D989" s="22"/>
      <c r="E989" s="20"/>
      <c r="F989" s="20"/>
      <c r="G989" s="20"/>
      <c r="H989" s="20"/>
      <c r="I989" s="20"/>
      <c r="J989" s="21"/>
      <c r="K989" s="2"/>
    </row>
    <row r="990" spans="1:11" x14ac:dyDescent="0.25">
      <c r="A990" s="19" t="s">
        <v>363</v>
      </c>
      <c r="B990" s="20">
        <v>16</v>
      </c>
      <c r="C990" s="22">
        <v>1.540474E-9</v>
      </c>
      <c r="D990" s="22"/>
      <c r="E990" s="20"/>
      <c r="F990" s="20"/>
      <c r="G990" s="20"/>
      <c r="H990" s="20"/>
      <c r="I990" s="20"/>
      <c r="J990" s="21"/>
      <c r="K990" s="2"/>
    </row>
    <row r="991" spans="1:11" x14ac:dyDescent="0.25">
      <c r="A991" s="19" t="s">
        <v>363</v>
      </c>
      <c r="B991" s="20">
        <v>17</v>
      </c>
      <c r="C991" s="22">
        <v>1.5357580000000001E-9</v>
      </c>
      <c r="D991" s="22"/>
      <c r="E991" s="20"/>
      <c r="F991" s="20"/>
      <c r="G991" s="20"/>
      <c r="H991" s="20"/>
      <c r="I991" s="20"/>
      <c r="J991" s="21"/>
      <c r="K991" s="2"/>
    </row>
    <row r="992" spans="1:11" x14ac:dyDescent="0.25">
      <c r="A992" s="19" t="s">
        <v>363</v>
      </c>
      <c r="B992" s="20">
        <v>18</v>
      </c>
      <c r="C992" s="22">
        <v>1.541425E-9</v>
      </c>
      <c r="D992" s="22"/>
      <c r="E992" s="20"/>
      <c r="F992" s="20"/>
      <c r="G992" s="20"/>
      <c r="H992" s="20"/>
      <c r="I992" s="20"/>
      <c r="J992" s="21"/>
      <c r="K992" s="2"/>
    </row>
    <row r="993" spans="1:11" x14ac:dyDescent="0.25">
      <c r="A993" s="19" t="s">
        <v>363</v>
      </c>
      <c r="B993" s="20">
        <v>19</v>
      </c>
      <c r="C993" s="22">
        <v>1.5443849999999999E-9</v>
      </c>
      <c r="D993" s="22"/>
      <c r="E993" s="20"/>
      <c r="F993" s="20"/>
      <c r="G993" s="20"/>
      <c r="H993" s="20"/>
      <c r="I993" s="20"/>
      <c r="J993" s="21"/>
      <c r="K993" s="2"/>
    </row>
    <row r="994" spans="1:11" x14ac:dyDescent="0.25">
      <c r="A994" s="19" t="s">
        <v>363</v>
      </c>
      <c r="B994" s="20">
        <v>20</v>
      </c>
      <c r="C994" s="22">
        <v>1.5324119999999999E-9</v>
      </c>
      <c r="D994" s="22"/>
      <c r="E994" s="20"/>
      <c r="F994" s="20"/>
      <c r="G994" s="20"/>
      <c r="H994" s="20"/>
      <c r="I994" s="20"/>
      <c r="J994" s="21"/>
      <c r="K994" s="2"/>
    </row>
    <row r="995" spans="1:11" x14ac:dyDescent="0.25">
      <c r="A995" s="19" t="s">
        <v>363</v>
      </c>
      <c r="B995" s="20">
        <v>21</v>
      </c>
      <c r="C995" s="22">
        <v>1.534507E-9</v>
      </c>
      <c r="D995" s="22"/>
      <c r="E995" s="20"/>
      <c r="F995" s="20"/>
      <c r="G995" s="20"/>
      <c r="H995" s="20"/>
      <c r="I995" s="20"/>
      <c r="J995" s="21"/>
      <c r="K995" s="2"/>
    </row>
    <row r="996" spans="1:11" x14ac:dyDescent="0.25">
      <c r="A996" s="19" t="s">
        <v>363</v>
      </c>
      <c r="B996" s="20">
        <v>22</v>
      </c>
      <c r="C996" s="22">
        <v>1.545736E-9</v>
      </c>
      <c r="D996" s="22"/>
      <c r="E996" s="20"/>
      <c r="F996" s="20"/>
      <c r="G996" s="20"/>
      <c r="H996" s="20"/>
      <c r="I996" s="20"/>
      <c r="J996" s="21"/>
      <c r="K996" s="2"/>
    </row>
    <row r="997" spans="1:11" x14ac:dyDescent="0.25">
      <c r="A997" s="19" t="s">
        <v>363</v>
      </c>
      <c r="B997" s="20">
        <v>23</v>
      </c>
      <c r="C997" s="22">
        <v>1.5362290000000001E-9</v>
      </c>
      <c r="D997" s="22"/>
      <c r="E997" s="20"/>
      <c r="F997" s="20"/>
      <c r="G997" s="20"/>
      <c r="H997" s="20"/>
      <c r="I997" s="20"/>
      <c r="J997" s="21"/>
      <c r="K997" s="2"/>
    </row>
    <row r="998" spans="1:11" x14ac:dyDescent="0.25">
      <c r="A998" s="19" t="s">
        <v>363</v>
      </c>
      <c r="B998" s="20">
        <v>24</v>
      </c>
      <c r="C998" s="22">
        <v>1.5365190000000001E-9</v>
      </c>
      <c r="D998" s="22"/>
      <c r="E998" s="20"/>
      <c r="F998" s="20"/>
      <c r="G998" s="20"/>
      <c r="H998" s="20"/>
      <c r="I998" s="20"/>
      <c r="J998" s="21"/>
      <c r="K998" s="2"/>
    </row>
    <row r="999" spans="1:11" x14ac:dyDescent="0.25">
      <c r="A999" s="19" t="s">
        <v>363</v>
      </c>
      <c r="B999" s="20">
        <v>25</v>
      </c>
      <c r="C999" s="22">
        <v>1.5424860000000001E-9</v>
      </c>
      <c r="D999" s="22"/>
      <c r="E999" s="20"/>
      <c r="F999" s="20"/>
      <c r="G999" s="20"/>
      <c r="H999" s="20"/>
      <c r="I999" s="20"/>
      <c r="J999" s="21"/>
      <c r="K999" s="2"/>
    </row>
    <row r="1000" spans="1:11" x14ac:dyDescent="0.25">
      <c r="A1000" s="19" t="s">
        <v>363</v>
      </c>
      <c r="B1000" s="20">
        <v>26</v>
      </c>
      <c r="C1000" s="22">
        <v>1.5407059999999999E-9</v>
      </c>
      <c r="D1000" s="22"/>
      <c r="E1000" s="20"/>
      <c r="F1000" s="20"/>
      <c r="G1000" s="20"/>
      <c r="H1000" s="20"/>
      <c r="I1000" s="20"/>
      <c r="J1000" s="21"/>
      <c r="K1000" s="2"/>
    </row>
    <row r="1001" spans="1:11" x14ac:dyDescent="0.25">
      <c r="A1001" s="19" t="s">
        <v>363</v>
      </c>
      <c r="B1001" s="20">
        <v>27</v>
      </c>
      <c r="C1001" s="22">
        <v>1.541041E-9</v>
      </c>
      <c r="D1001" s="22"/>
      <c r="E1001" s="20"/>
      <c r="F1001" s="20"/>
      <c r="G1001" s="20"/>
      <c r="H1001" s="20"/>
      <c r="I1001" s="20"/>
      <c r="J1001" s="21"/>
      <c r="K1001" s="2"/>
    </row>
    <row r="1002" spans="1:11" x14ac:dyDescent="0.25">
      <c r="A1002" s="19" t="s">
        <v>363</v>
      </c>
      <c r="B1002" s="20">
        <v>28</v>
      </c>
      <c r="C1002" s="22">
        <v>1.539855E-9</v>
      </c>
      <c r="D1002" s="22"/>
      <c r="E1002" s="20"/>
      <c r="F1002" s="20"/>
      <c r="G1002" s="20"/>
      <c r="H1002" s="20"/>
      <c r="I1002" s="20"/>
      <c r="J1002" s="21"/>
      <c r="K1002" s="2"/>
    </row>
    <row r="1003" spans="1:11" x14ac:dyDescent="0.25">
      <c r="A1003" s="19" t="s">
        <v>363</v>
      </c>
      <c r="B1003" s="20">
        <v>29</v>
      </c>
      <c r="C1003" s="22">
        <v>1.545202E-9</v>
      </c>
      <c r="D1003" s="22"/>
      <c r="E1003" s="20"/>
      <c r="F1003" s="20"/>
      <c r="G1003" s="20"/>
      <c r="H1003" s="20"/>
      <c r="I1003" s="20"/>
      <c r="J1003" s="21"/>
      <c r="K1003" s="2"/>
    </row>
    <row r="1004" spans="1:11" x14ac:dyDescent="0.25">
      <c r="A1004" s="19" t="s">
        <v>363</v>
      </c>
      <c r="B1004" s="20">
        <v>30</v>
      </c>
      <c r="C1004" s="22">
        <v>1.5404450000000001E-9</v>
      </c>
      <c r="D1004" s="22"/>
      <c r="E1004" s="20"/>
      <c r="F1004" s="20"/>
      <c r="G1004" s="20"/>
      <c r="H1004" s="20"/>
      <c r="I1004" s="20"/>
      <c r="J1004" s="21"/>
      <c r="K1004" s="2"/>
    </row>
    <row r="1005" spans="1:11" x14ac:dyDescent="0.25">
      <c r="A1005" s="19" t="s">
        <v>363</v>
      </c>
      <c r="B1005" s="20">
        <v>31</v>
      </c>
      <c r="C1005" s="22">
        <v>1.538049E-9</v>
      </c>
      <c r="D1005" s="22"/>
      <c r="E1005" s="20"/>
      <c r="F1005" s="20"/>
      <c r="G1005" s="20"/>
      <c r="H1005" s="20"/>
      <c r="I1005" s="20"/>
      <c r="J1005" s="21"/>
      <c r="K1005" s="2"/>
    </row>
    <row r="1006" spans="1:11" x14ac:dyDescent="0.25">
      <c r="A1006" s="19" t="s">
        <v>363</v>
      </c>
      <c r="B1006" s="20">
        <v>32</v>
      </c>
      <c r="C1006" s="22">
        <v>1.546304E-9</v>
      </c>
      <c r="D1006" s="22"/>
      <c r="E1006" s="20"/>
      <c r="F1006" s="20"/>
      <c r="G1006" s="20"/>
      <c r="H1006" s="20"/>
      <c r="I1006" s="20"/>
      <c r="J1006" s="21"/>
      <c r="K1006" s="2"/>
    </row>
    <row r="1007" spans="1:11" x14ac:dyDescent="0.25">
      <c r="A1007" s="19" t="s">
        <v>363</v>
      </c>
      <c r="B1007" s="20">
        <v>33</v>
      </c>
      <c r="C1007" s="22">
        <v>1.54086E-9</v>
      </c>
      <c r="D1007" s="22"/>
      <c r="E1007" s="20"/>
      <c r="F1007" s="20"/>
      <c r="G1007" s="20"/>
      <c r="H1007" s="20"/>
      <c r="I1007" s="20"/>
      <c r="J1007" s="21"/>
      <c r="K1007" s="2"/>
    </row>
    <row r="1008" spans="1:11" x14ac:dyDescent="0.25">
      <c r="A1008" s="19" t="s">
        <v>363</v>
      </c>
      <c r="B1008" s="20">
        <v>34</v>
      </c>
      <c r="C1008" s="22">
        <v>1.5382959999999999E-9</v>
      </c>
      <c r="D1008" s="22"/>
      <c r="E1008" s="20"/>
      <c r="F1008" s="20"/>
      <c r="G1008" s="20"/>
      <c r="H1008" s="20"/>
      <c r="I1008" s="20"/>
      <c r="J1008" s="21"/>
      <c r="K1008" s="2"/>
    </row>
    <row r="1009" spans="1:11" x14ac:dyDescent="0.25">
      <c r="A1009" s="19" t="s">
        <v>363</v>
      </c>
      <c r="B1009" s="20">
        <v>35</v>
      </c>
      <c r="C1009" s="22">
        <v>1.5376530000000001E-9</v>
      </c>
      <c r="D1009" s="22"/>
      <c r="E1009" s="20"/>
      <c r="F1009" s="20"/>
      <c r="G1009" s="20"/>
      <c r="H1009" s="20"/>
      <c r="I1009" s="20"/>
      <c r="J1009" s="21"/>
      <c r="K1009" s="2"/>
    </row>
    <row r="1010" spans="1:11" x14ac:dyDescent="0.25">
      <c r="A1010" s="19" t="s">
        <v>363</v>
      </c>
      <c r="B1010" s="20">
        <v>36</v>
      </c>
      <c r="C1010" s="22">
        <v>1.5445800000000001E-9</v>
      </c>
      <c r="D1010" s="22"/>
      <c r="E1010" s="20"/>
      <c r="F1010" s="20"/>
      <c r="G1010" s="20"/>
      <c r="H1010" s="20"/>
      <c r="I1010" s="20"/>
      <c r="J1010" s="21"/>
      <c r="K1010" s="2"/>
    </row>
    <row r="1011" spans="1:11" x14ac:dyDescent="0.25">
      <c r="A1011" s="19" t="s">
        <v>363</v>
      </c>
      <c r="B1011" s="20">
        <v>37</v>
      </c>
      <c r="C1011" s="22">
        <v>1.5356179999999999E-9</v>
      </c>
      <c r="D1011" s="22"/>
      <c r="E1011" s="20"/>
      <c r="F1011" s="20"/>
      <c r="G1011" s="20"/>
      <c r="H1011" s="20"/>
      <c r="I1011" s="20"/>
      <c r="J1011" s="21"/>
      <c r="K1011" s="2"/>
    </row>
    <row r="1012" spans="1:11" x14ac:dyDescent="0.25">
      <c r="A1012" s="19" t="s">
        <v>363</v>
      </c>
      <c r="B1012" s="20">
        <v>38</v>
      </c>
      <c r="C1012" s="22">
        <v>1.534858E-9</v>
      </c>
      <c r="D1012" s="22"/>
      <c r="E1012" s="20"/>
      <c r="F1012" s="20"/>
      <c r="G1012" s="20"/>
      <c r="H1012" s="20"/>
      <c r="I1012" s="20"/>
      <c r="J1012" s="21"/>
      <c r="K1012" s="2"/>
    </row>
    <row r="1013" spans="1:11" x14ac:dyDescent="0.25">
      <c r="A1013" s="19" t="s">
        <v>363</v>
      </c>
      <c r="B1013" s="20">
        <v>39</v>
      </c>
      <c r="C1013" s="22">
        <v>1.544094E-9</v>
      </c>
      <c r="D1013" s="22"/>
      <c r="E1013" s="20"/>
      <c r="F1013" s="20"/>
      <c r="G1013" s="20"/>
      <c r="H1013" s="20"/>
      <c r="I1013" s="20"/>
      <c r="J1013" s="21"/>
      <c r="K1013" s="2"/>
    </row>
    <row r="1014" spans="1:11" x14ac:dyDescent="0.25">
      <c r="A1014" s="19" t="s">
        <v>363</v>
      </c>
      <c r="B1014" s="20">
        <v>40</v>
      </c>
      <c r="C1014" s="22">
        <v>1.537588E-9</v>
      </c>
      <c r="D1014" s="22"/>
      <c r="E1014" s="20"/>
      <c r="F1014" s="20"/>
      <c r="G1014" s="20"/>
      <c r="H1014" s="20"/>
      <c r="I1014" s="20"/>
      <c r="J1014" s="21"/>
      <c r="K1014" s="2"/>
    </row>
    <row r="1015" spans="1:11" x14ac:dyDescent="0.25">
      <c r="A1015" s="19" t="s">
        <v>363</v>
      </c>
      <c r="B1015" s="20">
        <v>41</v>
      </c>
      <c r="C1015" s="22">
        <v>1.5327610000000001E-9</v>
      </c>
      <c r="D1015" s="22"/>
      <c r="E1015" s="20"/>
      <c r="F1015" s="20"/>
      <c r="G1015" s="20"/>
      <c r="H1015" s="20"/>
      <c r="I1015" s="20"/>
      <c r="J1015" s="21"/>
      <c r="K1015" s="2"/>
    </row>
    <row r="1016" spans="1:11" x14ac:dyDescent="0.25">
      <c r="A1016" s="19" t="s">
        <v>363</v>
      </c>
      <c r="B1016" s="20">
        <v>42</v>
      </c>
      <c r="C1016" s="22">
        <v>1.5434350000000001E-9</v>
      </c>
      <c r="D1016" s="22"/>
      <c r="E1016" s="20"/>
      <c r="F1016" s="20"/>
      <c r="G1016" s="20"/>
      <c r="H1016" s="20"/>
      <c r="I1016" s="20"/>
      <c r="J1016" s="21"/>
      <c r="K1016" s="2"/>
    </row>
    <row r="1017" spans="1:11" x14ac:dyDescent="0.25">
      <c r="A1017" s="19" t="s">
        <v>363</v>
      </c>
      <c r="B1017" s="20">
        <v>43</v>
      </c>
      <c r="C1017" s="22">
        <v>1.5426410000000001E-9</v>
      </c>
      <c r="D1017" s="22"/>
      <c r="E1017" s="20"/>
      <c r="F1017" s="20"/>
      <c r="G1017" s="20"/>
      <c r="H1017" s="20"/>
      <c r="I1017" s="20"/>
      <c r="J1017" s="21"/>
      <c r="K1017" s="2"/>
    </row>
    <row r="1018" spans="1:11" x14ac:dyDescent="0.25">
      <c r="A1018" s="19" t="s">
        <v>363</v>
      </c>
      <c r="B1018" s="20">
        <v>44</v>
      </c>
      <c r="C1018" s="22">
        <v>1.538819E-9</v>
      </c>
      <c r="D1018" s="22"/>
      <c r="E1018" s="20"/>
      <c r="F1018" s="20"/>
      <c r="G1018" s="20"/>
      <c r="H1018" s="20"/>
      <c r="I1018" s="20"/>
      <c r="J1018" s="21"/>
      <c r="K1018" s="2"/>
    </row>
    <row r="1019" spans="1:11" x14ac:dyDescent="0.25">
      <c r="A1019" s="19" t="s">
        <v>363</v>
      </c>
      <c r="B1019" s="20">
        <v>45</v>
      </c>
      <c r="C1019" s="22">
        <v>1.5385540000000001E-9</v>
      </c>
      <c r="D1019" s="22"/>
      <c r="E1019" s="20"/>
      <c r="F1019" s="20"/>
      <c r="G1019" s="20"/>
      <c r="H1019" s="20"/>
      <c r="I1019" s="20"/>
      <c r="J1019" s="21"/>
      <c r="K1019" s="2"/>
    </row>
    <row r="1020" spans="1:11" x14ac:dyDescent="0.25">
      <c r="A1020" s="19" t="s">
        <v>363</v>
      </c>
      <c r="B1020" s="20">
        <v>46</v>
      </c>
      <c r="C1020" s="22">
        <v>1.5462499999999999E-9</v>
      </c>
      <c r="D1020" s="22"/>
      <c r="E1020" s="20"/>
      <c r="F1020" s="20"/>
      <c r="G1020" s="20"/>
      <c r="H1020" s="20"/>
      <c r="I1020" s="20"/>
      <c r="J1020" s="21"/>
      <c r="K1020" s="2"/>
    </row>
    <row r="1021" spans="1:11" x14ac:dyDescent="0.25">
      <c r="A1021" s="19" t="s">
        <v>363</v>
      </c>
      <c r="B1021" s="20">
        <v>47</v>
      </c>
      <c r="C1021" s="22">
        <v>1.54077E-9</v>
      </c>
      <c r="D1021" s="22"/>
      <c r="E1021" s="20"/>
      <c r="F1021" s="20"/>
      <c r="G1021" s="20"/>
      <c r="H1021" s="20"/>
      <c r="I1021" s="20"/>
      <c r="J1021" s="21"/>
      <c r="K1021" s="2"/>
    </row>
    <row r="1022" spans="1:11" x14ac:dyDescent="0.25">
      <c r="A1022" s="19" t="s">
        <v>363</v>
      </c>
      <c r="B1022" s="20">
        <v>48</v>
      </c>
      <c r="C1022" s="22">
        <v>1.540136E-9</v>
      </c>
      <c r="D1022" s="22"/>
      <c r="E1022" s="20"/>
      <c r="F1022" s="20"/>
      <c r="G1022" s="20"/>
      <c r="H1022" s="20"/>
      <c r="I1022" s="20"/>
      <c r="J1022" s="21"/>
      <c r="K1022" s="2"/>
    </row>
    <row r="1023" spans="1:11" x14ac:dyDescent="0.25">
      <c r="A1023" s="19" t="s">
        <v>363</v>
      </c>
      <c r="B1023" s="20">
        <v>49</v>
      </c>
      <c r="C1023" s="22">
        <v>1.5454669999999999E-9</v>
      </c>
      <c r="D1023" s="22"/>
      <c r="E1023" s="20"/>
      <c r="F1023" s="20"/>
      <c r="G1023" s="20"/>
      <c r="H1023" s="20"/>
      <c r="I1023" s="20"/>
      <c r="J1023" s="21"/>
      <c r="K1023" s="2"/>
    </row>
    <row r="1024" spans="1:11" x14ac:dyDescent="0.25">
      <c r="A1024" s="19" t="s">
        <v>363</v>
      </c>
      <c r="B1024" s="20">
        <v>50</v>
      </c>
      <c r="C1024" s="22">
        <v>1.539233E-9</v>
      </c>
      <c r="D1024" s="22"/>
      <c r="E1024" s="20"/>
      <c r="F1024" s="20"/>
      <c r="G1024" s="20"/>
      <c r="H1024" s="20"/>
      <c r="I1024" s="20"/>
      <c r="J1024" s="21"/>
      <c r="K1024" s="2"/>
    </row>
    <row r="1025" spans="1:11" x14ac:dyDescent="0.25">
      <c r="A1025" s="19" t="s">
        <v>363</v>
      </c>
      <c r="B1025" s="20">
        <v>51</v>
      </c>
      <c r="C1025" s="22">
        <v>1.53761E-9</v>
      </c>
      <c r="D1025" s="22"/>
      <c r="E1025" s="20"/>
      <c r="F1025" s="20"/>
      <c r="G1025" s="20"/>
      <c r="H1025" s="20"/>
      <c r="I1025" s="20"/>
      <c r="J1025" s="21"/>
      <c r="K1025" s="2"/>
    </row>
    <row r="1026" spans="1:11" x14ac:dyDescent="0.25">
      <c r="A1026" s="19" t="s">
        <v>363</v>
      </c>
      <c r="B1026" s="20">
        <v>52</v>
      </c>
      <c r="C1026" s="22">
        <v>1.541235E-9</v>
      </c>
      <c r="D1026" s="22"/>
      <c r="E1026" s="20"/>
      <c r="F1026" s="20"/>
      <c r="G1026" s="20"/>
      <c r="H1026" s="20"/>
      <c r="I1026" s="20"/>
      <c r="J1026" s="21"/>
      <c r="K1026" s="2"/>
    </row>
    <row r="1027" spans="1:11" x14ac:dyDescent="0.25">
      <c r="A1027" s="19" t="s">
        <v>363</v>
      </c>
      <c r="B1027" s="20">
        <v>53</v>
      </c>
      <c r="C1027" s="22">
        <v>1.544247E-9</v>
      </c>
      <c r="D1027" s="22"/>
      <c r="E1027" s="20"/>
      <c r="F1027" s="20"/>
      <c r="G1027" s="20"/>
      <c r="H1027" s="20"/>
      <c r="I1027" s="20"/>
      <c r="J1027" s="21"/>
      <c r="K1027" s="2"/>
    </row>
    <row r="1028" spans="1:11" x14ac:dyDescent="0.25">
      <c r="A1028" s="19" t="s">
        <v>363</v>
      </c>
      <c r="B1028" s="20">
        <v>54</v>
      </c>
      <c r="C1028" s="22">
        <v>1.5339500000000001E-9</v>
      </c>
      <c r="D1028" s="22"/>
      <c r="E1028" s="20"/>
      <c r="F1028" s="20"/>
      <c r="G1028" s="20"/>
      <c r="H1028" s="20"/>
      <c r="I1028" s="20"/>
      <c r="J1028" s="21"/>
      <c r="K1028" s="2"/>
    </row>
    <row r="1029" spans="1:11" x14ac:dyDescent="0.25">
      <c r="A1029" s="19" t="s">
        <v>363</v>
      </c>
      <c r="B1029" s="20">
        <v>55</v>
      </c>
      <c r="C1029" s="22">
        <v>1.537008E-9</v>
      </c>
      <c r="D1029" s="22"/>
      <c r="E1029" s="20"/>
      <c r="F1029" s="20"/>
      <c r="G1029" s="20"/>
      <c r="H1029" s="20"/>
      <c r="I1029" s="20"/>
      <c r="J1029" s="21"/>
      <c r="K1029" s="2"/>
    </row>
    <row r="1030" spans="1:11" x14ac:dyDescent="0.25">
      <c r="A1030" s="19" t="s">
        <v>363</v>
      </c>
      <c r="B1030" s="20">
        <v>56</v>
      </c>
      <c r="C1030" s="22">
        <v>1.54387E-9</v>
      </c>
      <c r="D1030" s="22"/>
      <c r="E1030" s="20"/>
      <c r="F1030" s="20"/>
      <c r="G1030" s="20"/>
      <c r="H1030" s="20"/>
      <c r="I1030" s="20"/>
      <c r="J1030" s="21"/>
      <c r="K1030" s="2"/>
    </row>
    <row r="1031" spans="1:11" x14ac:dyDescent="0.25">
      <c r="A1031" s="19" t="s">
        <v>363</v>
      </c>
      <c r="B1031" s="20">
        <v>57</v>
      </c>
      <c r="C1031" s="22">
        <v>1.5349860000000001E-9</v>
      </c>
      <c r="D1031" s="22"/>
      <c r="E1031" s="20"/>
      <c r="F1031" s="20"/>
      <c r="G1031" s="20"/>
      <c r="H1031" s="20"/>
      <c r="I1031" s="20"/>
      <c r="J1031" s="21"/>
      <c r="K1031" s="2"/>
    </row>
    <row r="1032" spans="1:11" x14ac:dyDescent="0.25">
      <c r="A1032" s="19" t="s">
        <v>363</v>
      </c>
      <c r="B1032" s="20">
        <v>58</v>
      </c>
      <c r="C1032" s="22">
        <v>1.535187E-9</v>
      </c>
      <c r="D1032" s="22"/>
      <c r="E1032" s="20"/>
      <c r="F1032" s="20"/>
      <c r="G1032" s="20"/>
      <c r="H1032" s="20"/>
      <c r="I1032" s="20"/>
      <c r="J1032" s="21"/>
      <c r="K1032" s="2"/>
    </row>
    <row r="1033" spans="1:11" x14ac:dyDescent="0.25">
      <c r="A1033" s="19" t="s">
        <v>363</v>
      </c>
      <c r="B1033" s="20">
        <v>59</v>
      </c>
      <c r="C1033" s="22">
        <v>1.543453E-9</v>
      </c>
      <c r="D1033" s="22"/>
      <c r="E1033" s="20"/>
      <c r="F1033" s="20"/>
      <c r="G1033" s="20"/>
      <c r="H1033" s="20"/>
      <c r="I1033" s="20"/>
      <c r="J1033" s="21"/>
      <c r="K1033" s="2"/>
    </row>
    <row r="1034" spans="1:11" x14ac:dyDescent="0.25">
      <c r="A1034" s="19" t="s">
        <v>363</v>
      </c>
      <c r="B1034" s="20">
        <v>60</v>
      </c>
      <c r="C1034" s="22">
        <v>1.540749E-9</v>
      </c>
      <c r="D1034" s="22"/>
      <c r="E1034" s="20"/>
      <c r="F1034" s="20"/>
      <c r="G1034" s="20"/>
      <c r="H1034" s="20"/>
      <c r="I1034" s="20"/>
      <c r="J1034" s="21"/>
      <c r="K1034" s="2"/>
    </row>
    <row r="1035" spans="1:11" x14ac:dyDescent="0.25">
      <c r="A1035" s="19" t="s">
        <v>363</v>
      </c>
      <c r="B1035" s="20">
        <v>61</v>
      </c>
      <c r="C1035" s="22">
        <v>1.537907E-9</v>
      </c>
      <c r="D1035" s="22"/>
      <c r="E1035" s="20"/>
      <c r="F1035" s="20"/>
      <c r="G1035" s="20"/>
      <c r="H1035" s="20"/>
      <c r="I1035" s="20"/>
      <c r="J1035" s="21"/>
      <c r="K1035" s="2"/>
    </row>
    <row r="1036" spans="1:11" x14ac:dyDescent="0.25">
      <c r="A1036" s="19" t="s">
        <v>363</v>
      </c>
      <c r="B1036" s="20">
        <v>62</v>
      </c>
      <c r="C1036" s="22">
        <v>1.5403069999999999E-9</v>
      </c>
      <c r="D1036" s="22"/>
      <c r="E1036" s="20"/>
      <c r="F1036" s="20"/>
      <c r="G1036" s="20"/>
      <c r="H1036" s="20"/>
      <c r="I1036" s="20"/>
      <c r="J1036" s="21"/>
      <c r="K1036" s="2"/>
    </row>
    <row r="1037" spans="1:11" x14ac:dyDescent="0.25">
      <c r="A1037" s="19" t="s">
        <v>363</v>
      </c>
      <c r="B1037" s="20">
        <v>63</v>
      </c>
      <c r="C1037" s="22">
        <v>1.5456259999999999E-9</v>
      </c>
      <c r="D1037" s="22"/>
      <c r="E1037" s="20"/>
      <c r="F1037" s="20"/>
      <c r="G1037" s="20"/>
      <c r="H1037" s="20"/>
      <c r="I1037" s="20"/>
      <c r="J1037" s="21"/>
      <c r="K1037" s="2"/>
    </row>
    <row r="1038" spans="1:11" x14ac:dyDescent="0.25">
      <c r="A1038" s="19" t="s">
        <v>363</v>
      </c>
      <c r="B1038" s="20">
        <v>64</v>
      </c>
      <c r="C1038" s="22">
        <v>1.5397529999999999E-9</v>
      </c>
      <c r="D1038" s="22"/>
      <c r="E1038" s="20"/>
      <c r="F1038" s="20"/>
      <c r="G1038" s="20"/>
      <c r="H1038" s="20"/>
      <c r="I1038" s="20"/>
      <c r="J1038" s="21"/>
      <c r="K1038" s="2"/>
    </row>
    <row r="1039" spans="1:11" x14ac:dyDescent="0.25">
      <c r="A1039" s="19" t="s">
        <v>363</v>
      </c>
      <c r="B1039" s="20">
        <v>65</v>
      </c>
      <c r="C1039" s="22">
        <v>1.537006E-9</v>
      </c>
      <c r="D1039" s="22"/>
      <c r="E1039" s="20"/>
      <c r="F1039" s="20"/>
      <c r="G1039" s="20"/>
      <c r="H1039" s="20"/>
      <c r="I1039" s="20"/>
      <c r="J1039" s="21"/>
      <c r="K1039" s="2"/>
    </row>
    <row r="1040" spans="1:11" x14ac:dyDescent="0.25">
      <c r="A1040" s="19" t="s">
        <v>363</v>
      </c>
      <c r="B1040" s="20">
        <v>66</v>
      </c>
      <c r="C1040" s="22">
        <v>1.7109840000000001E-9</v>
      </c>
      <c r="D1040" s="22"/>
      <c r="E1040" s="20"/>
      <c r="F1040" s="20"/>
      <c r="G1040" s="20"/>
      <c r="H1040" s="20"/>
      <c r="I1040" s="20"/>
      <c r="J1040" s="21"/>
      <c r="K1040" s="2"/>
    </row>
    <row r="1041" spans="1:11" x14ac:dyDescent="0.25">
      <c r="A1041" s="19" t="s">
        <v>8</v>
      </c>
      <c r="B1041" s="20" t="s">
        <v>8</v>
      </c>
      <c r="C1041" s="22"/>
      <c r="D1041" s="22"/>
      <c r="E1041" s="20"/>
      <c r="F1041" s="20"/>
      <c r="G1041" s="20"/>
      <c r="H1041" s="20"/>
      <c r="I1041" s="20"/>
      <c r="J1041" s="21"/>
      <c r="K1041" s="2"/>
    </row>
    <row r="1042" spans="1:11" x14ac:dyDescent="0.25">
      <c r="A1042" s="19"/>
      <c r="B1042" s="20" t="s">
        <v>5</v>
      </c>
      <c r="C1042" s="22">
        <v>1.153135E-7</v>
      </c>
      <c r="D1042" s="22"/>
      <c r="E1042" s="20"/>
      <c r="F1042" s="20"/>
      <c r="G1042" s="20"/>
      <c r="H1042" s="20"/>
      <c r="I1042" s="20"/>
      <c r="J1042" s="21"/>
      <c r="K1042" s="2"/>
    </row>
    <row r="1043" spans="1:11" x14ac:dyDescent="0.25">
      <c r="A1043" s="19" t="s">
        <v>364</v>
      </c>
      <c r="B1043" s="20">
        <v>152</v>
      </c>
      <c r="C1043" s="22">
        <v>58807.96</v>
      </c>
      <c r="D1043" s="22"/>
      <c r="E1043" s="20"/>
      <c r="F1043" s="20"/>
      <c r="G1043" s="20"/>
      <c r="H1043" s="20"/>
      <c r="I1043" s="20"/>
      <c r="J1043" s="21"/>
      <c r="K1043" s="2"/>
    </row>
    <row r="1044" spans="1:11" x14ac:dyDescent="0.25">
      <c r="A1044" s="19" t="s">
        <v>364</v>
      </c>
      <c r="B1044" s="20">
        <v>153</v>
      </c>
      <c r="C1044" s="22">
        <v>94660.32</v>
      </c>
      <c r="D1044" s="22"/>
      <c r="E1044" s="20"/>
      <c r="F1044" s="20"/>
      <c r="G1044" s="20"/>
      <c r="H1044" s="20"/>
      <c r="I1044" s="20"/>
      <c r="J1044" s="21"/>
      <c r="K1044" s="2"/>
    </row>
    <row r="1045" spans="1:11" x14ac:dyDescent="0.25">
      <c r="A1045" s="19" t="s">
        <v>364</v>
      </c>
      <c r="B1045" s="20">
        <v>154</v>
      </c>
      <c r="C1045" s="22">
        <v>98783.47</v>
      </c>
      <c r="D1045" s="22"/>
      <c r="E1045" s="20"/>
      <c r="F1045" s="20"/>
      <c r="G1045" s="20"/>
      <c r="H1045" s="20"/>
      <c r="I1045" s="20"/>
      <c r="J1045" s="21"/>
      <c r="K1045" s="2"/>
    </row>
    <row r="1046" spans="1:11" x14ac:dyDescent="0.25">
      <c r="A1046" s="19" t="s">
        <v>364</v>
      </c>
      <c r="B1046" s="20">
        <v>155</v>
      </c>
      <c r="C1046" s="22">
        <v>59438.2</v>
      </c>
      <c r="D1046" s="22"/>
      <c r="E1046" s="20"/>
      <c r="F1046" s="20"/>
      <c r="G1046" s="20"/>
      <c r="H1046" s="20"/>
      <c r="I1046" s="20"/>
      <c r="J1046" s="21"/>
      <c r="K1046" s="2"/>
    </row>
    <row r="1047" spans="1:11" x14ac:dyDescent="0.25">
      <c r="A1047" s="19" t="s">
        <v>364</v>
      </c>
      <c r="B1047" s="20">
        <v>156</v>
      </c>
      <c r="C1047" s="22">
        <v>53290.97</v>
      </c>
      <c r="D1047" s="22"/>
      <c r="E1047" s="20"/>
      <c r="F1047" s="20"/>
      <c r="G1047" s="20"/>
      <c r="H1047" s="20"/>
      <c r="I1047" s="20"/>
      <c r="J1047" s="21"/>
      <c r="K1047" s="2"/>
    </row>
    <row r="1048" spans="1:11" x14ac:dyDescent="0.25">
      <c r="A1048" s="19" t="s">
        <v>364</v>
      </c>
      <c r="B1048" s="20">
        <v>157</v>
      </c>
      <c r="C1048" s="22">
        <v>80705.47</v>
      </c>
      <c r="D1048" s="22"/>
      <c r="E1048" s="20"/>
      <c r="F1048" s="20"/>
      <c r="G1048" s="20"/>
      <c r="H1048" s="20"/>
      <c r="I1048" s="20"/>
      <c r="J1048" s="21"/>
      <c r="K1048" s="2"/>
    </row>
    <row r="1049" spans="1:11" x14ac:dyDescent="0.25">
      <c r="A1049" s="19" t="s">
        <v>364</v>
      </c>
      <c r="B1049" s="20">
        <v>158</v>
      </c>
      <c r="C1049" s="22">
        <v>81281.94</v>
      </c>
      <c r="D1049" s="22"/>
      <c r="E1049" s="20"/>
      <c r="F1049" s="20"/>
      <c r="G1049" s="20"/>
      <c r="H1049" s="20"/>
      <c r="I1049" s="20"/>
      <c r="J1049" s="21"/>
      <c r="K1049" s="2"/>
    </row>
    <row r="1050" spans="1:11" x14ac:dyDescent="0.25">
      <c r="A1050" s="19" t="s">
        <v>364</v>
      </c>
      <c r="B1050" s="20">
        <v>159</v>
      </c>
      <c r="C1050" s="22">
        <v>53099.1</v>
      </c>
      <c r="D1050" s="22"/>
      <c r="E1050" s="20"/>
      <c r="F1050" s="20"/>
      <c r="G1050" s="20"/>
      <c r="H1050" s="20"/>
      <c r="I1050" s="20"/>
      <c r="J1050" s="21"/>
      <c r="K1050" s="2"/>
    </row>
    <row r="1051" spans="1:11" x14ac:dyDescent="0.25">
      <c r="A1051" s="19" t="s">
        <v>364</v>
      </c>
      <c r="B1051" s="20">
        <v>160</v>
      </c>
      <c r="C1051" s="22">
        <v>58368.800000000003</v>
      </c>
      <c r="D1051" s="22"/>
      <c r="E1051" s="20"/>
      <c r="F1051" s="20"/>
      <c r="G1051" s="20"/>
      <c r="H1051" s="20"/>
      <c r="I1051" s="20"/>
      <c r="J1051" s="21"/>
      <c r="K1051" s="2"/>
    </row>
    <row r="1052" spans="1:11" x14ac:dyDescent="0.25">
      <c r="A1052" s="19" t="s">
        <v>364</v>
      </c>
      <c r="B1052" s="20">
        <v>161</v>
      </c>
      <c r="C1052" s="22">
        <v>91590.38</v>
      </c>
      <c r="D1052" s="22"/>
      <c r="E1052" s="20"/>
      <c r="F1052" s="20"/>
      <c r="G1052" s="20"/>
      <c r="H1052" s="20"/>
      <c r="I1052" s="20"/>
      <c r="J1052" s="21"/>
      <c r="K1052" s="2"/>
    </row>
    <row r="1053" spans="1:11" x14ac:dyDescent="0.25">
      <c r="A1053" s="19" t="s">
        <v>364</v>
      </c>
      <c r="B1053" s="20">
        <v>162</v>
      </c>
      <c r="C1053" s="22">
        <v>94577.46</v>
      </c>
      <c r="D1053" s="22"/>
      <c r="E1053" s="20"/>
      <c r="F1053" s="20"/>
      <c r="G1053" s="20"/>
      <c r="H1053" s="20"/>
      <c r="I1053" s="20"/>
      <c r="J1053" s="21"/>
      <c r="K1053" s="2"/>
    </row>
    <row r="1054" spans="1:11" x14ac:dyDescent="0.25">
      <c r="A1054" s="19" t="s">
        <v>364</v>
      </c>
      <c r="B1054" s="20">
        <v>163</v>
      </c>
      <c r="C1054" s="22">
        <v>58890.35</v>
      </c>
      <c r="D1054" s="22"/>
      <c r="E1054" s="20"/>
      <c r="F1054" s="20"/>
      <c r="G1054" s="20"/>
      <c r="H1054" s="20"/>
      <c r="I1054" s="20"/>
      <c r="J1054" s="21"/>
      <c r="K1054" s="2"/>
    </row>
    <row r="1055" spans="1:11" x14ac:dyDescent="0.25">
      <c r="A1055" s="19" t="s">
        <v>364</v>
      </c>
      <c r="B1055" s="20">
        <v>164</v>
      </c>
      <c r="C1055" s="22">
        <v>53422.3</v>
      </c>
      <c r="D1055" s="22"/>
      <c r="E1055" s="20"/>
      <c r="F1055" s="20"/>
      <c r="G1055" s="20"/>
      <c r="H1055" s="20"/>
      <c r="I1055" s="20"/>
      <c r="J1055" s="21"/>
      <c r="K1055" s="2"/>
    </row>
    <row r="1056" spans="1:11" x14ac:dyDescent="0.25">
      <c r="A1056" s="19" t="s">
        <v>364</v>
      </c>
      <c r="B1056" s="20">
        <v>165</v>
      </c>
      <c r="C1056" s="22">
        <v>85462.19</v>
      </c>
      <c r="D1056" s="22"/>
      <c r="E1056" s="20"/>
      <c r="F1056" s="20"/>
      <c r="G1056" s="20"/>
      <c r="H1056" s="20"/>
      <c r="I1056" s="20"/>
      <c r="J1056" s="21"/>
      <c r="K1056" s="2"/>
    </row>
    <row r="1057" spans="1:11" x14ac:dyDescent="0.25">
      <c r="A1057" s="19" t="s">
        <v>364</v>
      </c>
      <c r="B1057" s="20">
        <v>166</v>
      </c>
      <c r="C1057" s="22">
        <v>84913.9</v>
      </c>
      <c r="D1057" s="22"/>
      <c r="E1057" s="20"/>
      <c r="F1057" s="20"/>
      <c r="G1057" s="20"/>
      <c r="H1057" s="20"/>
      <c r="I1057" s="20"/>
      <c r="J1057" s="21"/>
      <c r="K1057" s="2"/>
    </row>
    <row r="1058" spans="1:11" x14ac:dyDescent="0.25">
      <c r="A1058" s="19" t="s">
        <v>364</v>
      </c>
      <c r="B1058" s="20">
        <v>167</v>
      </c>
      <c r="C1058" s="22">
        <v>53481.71</v>
      </c>
      <c r="D1058" s="22"/>
      <c r="E1058" s="20"/>
      <c r="F1058" s="20"/>
      <c r="G1058" s="20"/>
      <c r="H1058" s="20"/>
      <c r="I1058" s="20"/>
      <c r="J1058" s="21"/>
      <c r="K1058" s="2"/>
    </row>
    <row r="1059" spans="1:11" x14ac:dyDescent="0.25">
      <c r="A1059" s="19" t="s">
        <v>364</v>
      </c>
      <c r="B1059" s="20">
        <v>168</v>
      </c>
      <c r="C1059" s="22">
        <v>58782.84</v>
      </c>
      <c r="D1059" s="22"/>
      <c r="E1059" s="20"/>
      <c r="F1059" s="20"/>
      <c r="G1059" s="20"/>
      <c r="H1059" s="20"/>
      <c r="I1059" s="20"/>
      <c r="J1059" s="21"/>
      <c r="K1059" s="2"/>
    </row>
    <row r="1060" spans="1:11" x14ac:dyDescent="0.25">
      <c r="A1060" s="19" t="s">
        <v>364</v>
      </c>
      <c r="B1060" s="20">
        <v>169</v>
      </c>
      <c r="C1060" s="22">
        <v>92643.75</v>
      </c>
      <c r="D1060" s="22"/>
      <c r="E1060" s="20"/>
      <c r="F1060" s="20"/>
      <c r="G1060" s="20"/>
      <c r="H1060" s="20"/>
      <c r="I1060" s="20"/>
      <c r="J1060" s="21"/>
      <c r="K1060" s="2"/>
    </row>
    <row r="1061" spans="1:11" x14ac:dyDescent="0.25">
      <c r="A1061" s="19" t="s">
        <v>364</v>
      </c>
      <c r="B1061" s="20">
        <v>170</v>
      </c>
      <c r="C1061" s="22">
        <v>98220.479999999996</v>
      </c>
      <c r="D1061" s="22"/>
      <c r="E1061" s="20"/>
      <c r="F1061" s="20"/>
      <c r="G1061" s="20"/>
      <c r="H1061" s="20"/>
      <c r="I1061" s="20"/>
      <c r="J1061" s="21"/>
      <c r="K1061" s="2"/>
    </row>
    <row r="1062" spans="1:11" x14ac:dyDescent="0.25">
      <c r="A1062" s="19" t="s">
        <v>364</v>
      </c>
      <c r="B1062" s="20">
        <v>171</v>
      </c>
      <c r="C1062" s="22">
        <v>59567.69</v>
      </c>
      <c r="D1062" s="22"/>
      <c r="E1062" s="20"/>
      <c r="F1062" s="20"/>
      <c r="G1062" s="20"/>
      <c r="H1062" s="20"/>
      <c r="I1062" s="20"/>
      <c r="J1062" s="21"/>
      <c r="K1062" s="2"/>
    </row>
    <row r="1063" spans="1:11" x14ac:dyDescent="0.25">
      <c r="A1063" s="19" t="s">
        <v>364</v>
      </c>
      <c r="B1063" s="20">
        <v>172</v>
      </c>
      <c r="C1063" s="22">
        <v>53250.7</v>
      </c>
      <c r="D1063" s="22"/>
      <c r="E1063" s="20"/>
      <c r="F1063" s="20"/>
      <c r="G1063" s="20"/>
      <c r="H1063" s="20"/>
      <c r="I1063" s="20"/>
      <c r="J1063" s="21"/>
      <c r="K1063" s="2"/>
    </row>
    <row r="1064" spans="1:11" x14ac:dyDescent="0.25">
      <c r="A1064" s="19" t="s">
        <v>364</v>
      </c>
      <c r="B1064" s="20">
        <v>173</v>
      </c>
      <c r="C1064" s="22">
        <v>80942.98</v>
      </c>
      <c r="D1064" s="22"/>
      <c r="E1064" s="20"/>
      <c r="F1064" s="20"/>
      <c r="G1064" s="20"/>
      <c r="H1064" s="20"/>
      <c r="I1064" s="20"/>
      <c r="J1064" s="21"/>
      <c r="K1064" s="2"/>
    </row>
    <row r="1065" spans="1:11" x14ac:dyDescent="0.25">
      <c r="A1065" s="19" t="s">
        <v>364</v>
      </c>
      <c r="B1065" s="20">
        <v>174</v>
      </c>
      <c r="C1065" s="22">
        <v>70932.3</v>
      </c>
      <c r="D1065" s="22"/>
      <c r="E1065" s="20"/>
      <c r="F1065" s="20"/>
      <c r="G1065" s="20"/>
      <c r="H1065" s="20"/>
      <c r="I1065" s="20"/>
      <c r="J1065" s="21"/>
      <c r="K1065" s="2"/>
    </row>
    <row r="1066" spans="1:11" x14ac:dyDescent="0.25">
      <c r="A1066" s="19" t="s">
        <v>364</v>
      </c>
      <c r="B1066" s="20">
        <v>175</v>
      </c>
      <c r="C1066" s="22">
        <v>71543.95</v>
      </c>
      <c r="D1066" s="22"/>
      <c r="E1066" s="20"/>
      <c r="F1066" s="20"/>
      <c r="G1066" s="20"/>
      <c r="H1066" s="20"/>
      <c r="I1066" s="20"/>
      <c r="J1066" s="21"/>
      <c r="K1066" s="2"/>
    </row>
    <row r="1067" spans="1:11" x14ac:dyDescent="0.25">
      <c r="A1067" s="19" t="s">
        <v>364</v>
      </c>
      <c r="B1067" s="20">
        <v>176</v>
      </c>
      <c r="C1067" s="22">
        <v>70858.399999999994</v>
      </c>
      <c r="D1067" s="22"/>
      <c r="E1067" s="20"/>
      <c r="F1067" s="20"/>
      <c r="G1067" s="20"/>
      <c r="H1067" s="20"/>
      <c r="I1067" s="20"/>
      <c r="J1067" s="21"/>
      <c r="K1067" s="2"/>
    </row>
    <row r="1068" spans="1:11" x14ac:dyDescent="0.25">
      <c r="A1068" s="19" t="s">
        <v>364</v>
      </c>
      <c r="B1068" s="20">
        <v>177</v>
      </c>
      <c r="C1068" s="22">
        <v>71626.03</v>
      </c>
      <c r="D1068" s="22"/>
      <c r="E1068" s="20"/>
      <c r="F1068" s="20"/>
      <c r="G1068" s="20"/>
      <c r="H1068" s="20"/>
      <c r="I1068" s="20"/>
      <c r="J1068" s="21"/>
      <c r="K1068" s="2"/>
    </row>
    <row r="1069" spans="1:11" x14ac:dyDescent="0.25">
      <c r="A1069" s="19" t="s">
        <v>364</v>
      </c>
      <c r="B1069" s="20">
        <v>178</v>
      </c>
      <c r="C1069" s="22">
        <v>70968.42</v>
      </c>
      <c r="D1069" s="22"/>
      <c r="E1069" s="20"/>
      <c r="F1069" s="20"/>
      <c r="G1069" s="20"/>
      <c r="H1069" s="20"/>
      <c r="I1069" s="20"/>
      <c r="J1069" s="21"/>
      <c r="K1069" s="2"/>
    </row>
    <row r="1070" spans="1:11" x14ac:dyDescent="0.25">
      <c r="A1070" s="19" t="s">
        <v>364</v>
      </c>
      <c r="B1070" s="20">
        <v>179</v>
      </c>
      <c r="C1070" s="22">
        <v>71659.14</v>
      </c>
      <c r="D1070" s="22"/>
      <c r="E1070" s="20"/>
      <c r="F1070" s="20"/>
      <c r="G1070" s="20"/>
      <c r="H1070" s="20"/>
      <c r="I1070" s="20"/>
      <c r="J1070" s="21"/>
      <c r="K1070" s="2"/>
    </row>
    <row r="1071" spans="1:11" x14ac:dyDescent="0.25">
      <c r="A1071" s="19" t="s">
        <v>364</v>
      </c>
      <c r="B1071" s="20">
        <v>180</v>
      </c>
      <c r="C1071" s="22">
        <v>70869.67</v>
      </c>
      <c r="D1071" s="22"/>
      <c r="E1071" s="20"/>
      <c r="F1071" s="20"/>
      <c r="G1071" s="20"/>
      <c r="H1071" s="20"/>
      <c r="I1071" s="20"/>
      <c r="J1071" s="21"/>
      <c r="K1071" s="2"/>
    </row>
    <row r="1072" spans="1:11" x14ac:dyDescent="0.25">
      <c r="A1072" s="19" t="s">
        <v>364</v>
      </c>
      <c r="B1072" s="20">
        <v>181</v>
      </c>
      <c r="C1072" s="22">
        <v>71622.259999999995</v>
      </c>
      <c r="D1072" s="22"/>
      <c r="E1072" s="20"/>
      <c r="F1072" s="20"/>
      <c r="G1072" s="20"/>
      <c r="H1072" s="20"/>
      <c r="I1072" s="20"/>
      <c r="J1072" s="21"/>
      <c r="K1072" s="2"/>
    </row>
    <row r="1073" spans="1:11" x14ac:dyDescent="0.25">
      <c r="A1073" s="19" t="s">
        <v>364</v>
      </c>
      <c r="B1073" s="20">
        <v>182</v>
      </c>
      <c r="C1073" s="22">
        <v>71047.69</v>
      </c>
      <c r="D1073" s="22"/>
      <c r="E1073" s="20"/>
      <c r="F1073" s="20"/>
      <c r="G1073" s="20"/>
      <c r="H1073" s="20"/>
      <c r="I1073" s="20"/>
      <c r="J1073" s="21"/>
      <c r="K1073" s="2"/>
    </row>
    <row r="1074" spans="1:11" x14ac:dyDescent="0.25">
      <c r="A1074" s="19" t="s">
        <v>364</v>
      </c>
      <c r="B1074" s="20">
        <v>183</v>
      </c>
      <c r="C1074" s="22">
        <v>71946.86</v>
      </c>
      <c r="D1074" s="22"/>
      <c r="E1074" s="20"/>
      <c r="F1074" s="20"/>
      <c r="G1074" s="20"/>
      <c r="H1074" s="20"/>
      <c r="I1074" s="20"/>
      <c r="J1074" s="21"/>
      <c r="K1074" s="2"/>
    </row>
    <row r="1075" spans="1:11" x14ac:dyDescent="0.25">
      <c r="A1075" s="19" t="s">
        <v>364</v>
      </c>
      <c r="B1075" s="20">
        <v>184</v>
      </c>
      <c r="C1075" s="22">
        <v>70766.460000000006</v>
      </c>
      <c r="D1075" s="22"/>
      <c r="E1075" s="20"/>
      <c r="F1075" s="20"/>
      <c r="G1075" s="20"/>
      <c r="H1075" s="20"/>
      <c r="I1075" s="20"/>
      <c r="J1075" s="21"/>
      <c r="K1075" s="2"/>
    </row>
    <row r="1076" spans="1:11" x14ac:dyDescent="0.25">
      <c r="A1076" s="19" t="s">
        <v>364</v>
      </c>
      <c r="B1076" s="20">
        <v>185</v>
      </c>
      <c r="C1076" s="22">
        <v>71644.600000000006</v>
      </c>
      <c r="D1076" s="22"/>
      <c r="E1076" s="20"/>
      <c r="F1076" s="20"/>
      <c r="G1076" s="20"/>
      <c r="H1076" s="20"/>
      <c r="I1076" s="20"/>
      <c r="J1076" s="21"/>
      <c r="K1076" s="2"/>
    </row>
    <row r="1077" spans="1:11" x14ac:dyDescent="0.25">
      <c r="A1077" s="19" t="s">
        <v>364</v>
      </c>
      <c r="B1077" s="20">
        <v>186</v>
      </c>
      <c r="C1077" s="22">
        <v>71014.28</v>
      </c>
      <c r="D1077" s="22"/>
      <c r="E1077" s="20"/>
      <c r="F1077" s="20"/>
      <c r="G1077" s="20"/>
      <c r="H1077" s="20"/>
      <c r="I1077" s="20"/>
      <c r="J1077" s="21"/>
      <c r="K1077" s="2"/>
    </row>
    <row r="1078" spans="1:11" x14ac:dyDescent="0.25">
      <c r="A1078" s="19" t="s">
        <v>364</v>
      </c>
      <c r="B1078" s="20">
        <v>187</v>
      </c>
      <c r="C1078" s="22">
        <v>71332.62</v>
      </c>
      <c r="D1078" s="22"/>
      <c r="E1078" s="20"/>
      <c r="F1078" s="20"/>
      <c r="G1078" s="20"/>
      <c r="H1078" s="20"/>
      <c r="I1078" s="20"/>
      <c r="J1078" s="21"/>
      <c r="K1078" s="2"/>
    </row>
    <row r="1079" spans="1:11" x14ac:dyDescent="0.25">
      <c r="A1079" s="19" t="s">
        <v>364</v>
      </c>
      <c r="B1079" s="20">
        <v>188</v>
      </c>
      <c r="C1079" s="22">
        <v>70861.94</v>
      </c>
      <c r="D1079" s="22"/>
      <c r="E1079" s="20"/>
      <c r="F1079" s="20"/>
      <c r="G1079" s="20"/>
      <c r="H1079" s="20"/>
      <c r="I1079" s="20"/>
      <c r="J1079" s="21"/>
      <c r="K1079" s="2"/>
    </row>
    <row r="1080" spans="1:11" x14ac:dyDescent="0.25">
      <c r="A1080" s="19" t="s">
        <v>364</v>
      </c>
      <c r="B1080" s="20">
        <v>189</v>
      </c>
      <c r="C1080" s="22">
        <v>71758.429999999993</v>
      </c>
      <c r="D1080" s="22"/>
      <c r="E1080" s="20"/>
      <c r="F1080" s="20"/>
      <c r="G1080" s="20"/>
      <c r="H1080" s="20"/>
      <c r="I1080" s="20"/>
      <c r="J1080" s="21"/>
      <c r="K1080" s="2"/>
    </row>
    <row r="1081" spans="1:11" x14ac:dyDescent="0.25">
      <c r="A1081" s="19" t="s">
        <v>364</v>
      </c>
      <c r="B1081" s="20">
        <v>190</v>
      </c>
      <c r="C1081" s="22">
        <v>70787.070000000007</v>
      </c>
      <c r="D1081" s="22"/>
      <c r="E1081" s="20"/>
      <c r="F1081" s="20"/>
      <c r="G1081" s="20"/>
      <c r="H1081" s="20"/>
      <c r="I1081" s="20"/>
      <c r="J1081" s="21"/>
      <c r="K1081" s="2"/>
    </row>
    <row r="1082" spans="1:11" x14ac:dyDescent="0.25">
      <c r="A1082" s="19" t="s">
        <v>364</v>
      </c>
      <c r="B1082" s="20">
        <v>191</v>
      </c>
      <c r="C1082" s="22">
        <v>71472.75</v>
      </c>
      <c r="D1082" s="22"/>
      <c r="E1082" s="20"/>
      <c r="F1082" s="20"/>
      <c r="G1082" s="20"/>
      <c r="H1082" s="20"/>
      <c r="I1082" s="20"/>
      <c r="J1082" s="21"/>
      <c r="K1082" s="2"/>
    </row>
    <row r="1083" spans="1:11" x14ac:dyDescent="0.25">
      <c r="A1083" s="19" t="s">
        <v>364</v>
      </c>
      <c r="B1083" s="20">
        <v>192</v>
      </c>
      <c r="C1083" s="22">
        <v>59437.26</v>
      </c>
      <c r="D1083" s="22"/>
      <c r="E1083" s="20"/>
      <c r="F1083" s="20"/>
      <c r="G1083" s="20"/>
      <c r="H1083" s="20"/>
      <c r="I1083" s="20"/>
      <c r="J1083" s="21"/>
      <c r="K1083" s="2"/>
    </row>
    <row r="1084" spans="1:11" x14ac:dyDescent="0.25">
      <c r="A1084" s="19" t="s">
        <v>4</v>
      </c>
      <c r="B1084" s="20" t="s">
        <v>4</v>
      </c>
      <c r="C1084" s="20"/>
      <c r="D1084" s="22"/>
      <c r="E1084" s="20"/>
      <c r="F1084" s="20"/>
      <c r="G1084" s="20"/>
      <c r="H1084" s="20"/>
      <c r="I1084" s="20"/>
      <c r="J1084" s="21"/>
      <c r="K1084" s="2"/>
    </row>
    <row r="1085" spans="1:11" x14ac:dyDescent="0.25">
      <c r="A1085" s="19"/>
      <c r="B1085" s="20" t="s">
        <v>5</v>
      </c>
      <c r="C1085" s="22">
        <v>71000.78</v>
      </c>
      <c r="D1085" s="22"/>
      <c r="E1085" s="20"/>
      <c r="F1085" s="20"/>
      <c r="G1085" s="20"/>
      <c r="H1085" s="20"/>
      <c r="I1085" s="20"/>
      <c r="J1085" s="21"/>
      <c r="K1085" s="2"/>
    </row>
    <row r="1086" spans="1:11" x14ac:dyDescent="0.25">
      <c r="A1086" s="19"/>
      <c r="B1086" s="20"/>
      <c r="C1086" s="20"/>
      <c r="D1086" s="22"/>
      <c r="E1086" s="20"/>
      <c r="F1086" s="20"/>
      <c r="G1086" s="20"/>
      <c r="H1086" s="20"/>
      <c r="I1086" s="20"/>
      <c r="J1086" s="21"/>
      <c r="K1086" s="2"/>
    </row>
    <row r="1087" spans="1:11" x14ac:dyDescent="0.25">
      <c r="A1087" s="19"/>
      <c r="B1087" s="20" t="s">
        <v>28</v>
      </c>
      <c r="C1087" s="20" t="s">
        <v>41</v>
      </c>
      <c r="D1087" s="22" t="s">
        <v>30</v>
      </c>
      <c r="E1087" s="20" t="s">
        <v>42</v>
      </c>
      <c r="F1087" s="20" t="s">
        <v>31</v>
      </c>
      <c r="G1087" s="20" t="s">
        <v>43</v>
      </c>
      <c r="H1087" s="20" t="s">
        <v>34</v>
      </c>
      <c r="I1087" s="20" t="s">
        <v>35</v>
      </c>
      <c r="J1087" s="21" t="s">
        <v>36</v>
      </c>
      <c r="K1087" s="2"/>
    </row>
    <row r="1088" spans="1:11" x14ac:dyDescent="0.25">
      <c r="A1088" s="19"/>
      <c r="B1088" s="20"/>
      <c r="C1088" s="20"/>
      <c r="D1088" s="22"/>
      <c r="E1088" s="20"/>
      <c r="F1088" s="20"/>
      <c r="G1088" s="20"/>
      <c r="H1088" s="20"/>
      <c r="I1088" s="20"/>
      <c r="J1088" s="21"/>
      <c r="K1088" s="2"/>
    </row>
    <row r="1089" spans="1:11" x14ac:dyDescent="0.25">
      <c r="A1089" s="19" t="s">
        <v>0</v>
      </c>
      <c r="B1089" s="20" t="s">
        <v>1</v>
      </c>
      <c r="C1089" s="20" t="s">
        <v>15</v>
      </c>
      <c r="D1089" s="22"/>
      <c r="E1089" s="20"/>
      <c r="F1089" s="20"/>
      <c r="G1089" s="20"/>
      <c r="H1089" s="20"/>
      <c r="I1089" s="20"/>
      <c r="J1089" s="21"/>
      <c r="K1089" s="2"/>
    </row>
    <row r="1090" spans="1:11" x14ac:dyDescent="0.25">
      <c r="A1090" s="19" t="s">
        <v>4</v>
      </c>
      <c r="B1090" s="20" t="s">
        <v>14</v>
      </c>
      <c r="C1090" s="20"/>
      <c r="D1090" s="22"/>
      <c r="E1090" s="20"/>
      <c r="F1090" s="20"/>
      <c r="G1090" s="20"/>
      <c r="H1090" s="20"/>
      <c r="I1090" s="20"/>
      <c r="J1090" s="21"/>
      <c r="K1090" s="2"/>
    </row>
    <row r="1091" spans="1:11" x14ac:dyDescent="0.25">
      <c r="A1091" s="19" t="s">
        <v>364</v>
      </c>
      <c r="B1091" s="22">
        <v>-3.5349459999999999E-2</v>
      </c>
      <c r="C1091" s="20"/>
      <c r="D1091" s="22"/>
      <c r="E1091" s="20"/>
      <c r="F1091" s="20"/>
      <c r="G1091" s="20"/>
      <c r="H1091" s="20"/>
      <c r="I1091" s="20"/>
      <c r="J1091" s="21"/>
      <c r="K1091" s="2"/>
    </row>
    <row r="1092" spans="1:11" x14ac:dyDescent="0.25">
      <c r="A1092" s="19" t="s">
        <v>364</v>
      </c>
      <c r="B1092" s="20">
        <v>2</v>
      </c>
      <c r="C1092" s="22">
        <v>-1.009873E-2</v>
      </c>
      <c r="D1092" s="22"/>
      <c r="E1092" s="20"/>
      <c r="F1092" s="20"/>
      <c r="G1092" s="20"/>
      <c r="H1092" s="20"/>
      <c r="I1092" s="20"/>
      <c r="J1092" s="21"/>
      <c r="K1092" s="2"/>
    </row>
    <row r="1093" spans="1:11" x14ac:dyDescent="0.25">
      <c r="A1093" s="19" t="s">
        <v>364</v>
      </c>
      <c r="B1093" s="20">
        <v>3</v>
      </c>
      <c r="C1093" s="22">
        <v>-9.9444140000000004E-3</v>
      </c>
      <c r="D1093" s="22"/>
      <c r="E1093" s="20"/>
      <c r="F1093" s="20"/>
      <c r="G1093" s="20"/>
      <c r="H1093" s="20"/>
      <c r="I1093" s="20"/>
      <c r="J1093" s="21"/>
      <c r="K1093" s="2"/>
    </row>
    <row r="1094" spans="1:11" x14ac:dyDescent="0.25">
      <c r="A1094" s="19" t="s">
        <v>364</v>
      </c>
      <c r="B1094" s="20">
        <v>4</v>
      </c>
      <c r="C1094" s="22">
        <v>-9.4993579999999994E-3</v>
      </c>
      <c r="D1094" s="22"/>
      <c r="E1094" s="20"/>
      <c r="F1094" s="20"/>
      <c r="G1094" s="20"/>
      <c r="H1094" s="20"/>
      <c r="I1094" s="20"/>
      <c r="J1094" s="21"/>
      <c r="K1094" s="2"/>
    </row>
    <row r="1095" spans="1:11" x14ac:dyDescent="0.25">
      <c r="A1095" s="19" t="s">
        <v>364</v>
      </c>
      <c r="B1095" s="20">
        <v>5</v>
      </c>
      <c r="C1095" s="22">
        <v>-8.0983419999999997E-3</v>
      </c>
      <c r="D1095" s="22"/>
      <c r="E1095" s="20"/>
      <c r="F1095" s="20"/>
      <c r="G1095" s="20"/>
      <c r="H1095" s="20"/>
      <c r="I1095" s="20"/>
      <c r="J1095" s="21"/>
      <c r="K1095" s="2"/>
    </row>
    <row r="1096" spans="1:11" x14ac:dyDescent="0.25">
      <c r="A1096" s="19" t="s">
        <v>364</v>
      </c>
      <c r="B1096" s="20">
        <v>6</v>
      </c>
      <c r="C1096" s="22">
        <v>-8.2626469999999997E-3</v>
      </c>
      <c r="D1096" s="22"/>
      <c r="E1096" s="20"/>
      <c r="F1096" s="20"/>
      <c r="G1096" s="20"/>
      <c r="H1096" s="20"/>
      <c r="I1096" s="20"/>
      <c r="J1096" s="21"/>
      <c r="K1096" s="2"/>
    </row>
    <row r="1097" spans="1:11" x14ac:dyDescent="0.25">
      <c r="A1097" s="19" t="s">
        <v>364</v>
      </c>
      <c r="B1097" s="20">
        <v>7</v>
      </c>
      <c r="C1097" s="22">
        <v>-1.5681239999999999E-2</v>
      </c>
      <c r="D1097" s="22"/>
      <c r="E1097" s="20"/>
      <c r="F1097" s="20"/>
      <c r="G1097" s="20"/>
      <c r="H1097" s="20"/>
      <c r="I1097" s="20"/>
      <c r="J1097" s="21"/>
      <c r="K1097" s="2"/>
    </row>
    <row r="1098" spans="1:11" x14ac:dyDescent="0.25">
      <c r="A1098" s="19" t="s">
        <v>364</v>
      </c>
      <c r="B1098" s="20">
        <v>8</v>
      </c>
      <c r="C1098" s="22">
        <v>-1.1059100000000001E-2</v>
      </c>
      <c r="D1098" s="22"/>
      <c r="E1098" s="20"/>
      <c r="F1098" s="20"/>
      <c r="G1098" s="20"/>
      <c r="H1098" s="20"/>
      <c r="I1098" s="20"/>
      <c r="J1098" s="21"/>
      <c r="K1098" s="2"/>
    </row>
    <row r="1099" spans="1:11" x14ac:dyDescent="0.25">
      <c r="A1099" s="19" t="s">
        <v>364</v>
      </c>
      <c r="B1099" s="20">
        <v>9</v>
      </c>
      <c r="C1099" s="22">
        <v>-7.2486449999999997E-3</v>
      </c>
      <c r="D1099" s="22"/>
      <c r="E1099" s="20"/>
      <c r="F1099" s="20"/>
      <c r="G1099" s="20"/>
      <c r="H1099" s="20"/>
      <c r="I1099" s="20"/>
      <c r="J1099" s="21"/>
      <c r="K1099" s="2"/>
    </row>
    <row r="1100" spans="1:11" x14ac:dyDescent="0.25">
      <c r="A1100" s="19" t="s">
        <v>364</v>
      </c>
      <c r="B1100" s="20">
        <v>10</v>
      </c>
      <c r="C1100" s="22">
        <v>-5.4575659999999996E-3</v>
      </c>
      <c r="D1100" s="22"/>
      <c r="E1100" s="20"/>
      <c r="F1100" s="20"/>
      <c r="G1100" s="20"/>
      <c r="H1100" s="20"/>
      <c r="I1100" s="20"/>
      <c r="J1100" s="21"/>
      <c r="K1100" s="2"/>
    </row>
    <row r="1101" spans="1:11" x14ac:dyDescent="0.25">
      <c r="A1101" s="19" t="s">
        <v>364</v>
      </c>
      <c r="B1101" s="20">
        <v>11</v>
      </c>
      <c r="C1101" s="22">
        <v>-5.3916980000000003E-3</v>
      </c>
      <c r="D1101" s="22"/>
      <c r="E1101" s="20"/>
      <c r="F1101" s="20"/>
      <c r="G1101" s="20"/>
      <c r="H1101" s="20"/>
      <c r="I1101" s="20"/>
      <c r="J1101" s="21"/>
      <c r="K1101" s="2"/>
    </row>
    <row r="1102" spans="1:11" x14ac:dyDescent="0.25">
      <c r="A1102" s="19" t="s">
        <v>364</v>
      </c>
      <c r="B1102" s="20">
        <v>12</v>
      </c>
      <c r="C1102" s="22">
        <v>-5.8987290000000001E-3</v>
      </c>
      <c r="D1102" s="22"/>
      <c r="E1102" s="20"/>
      <c r="F1102" s="20"/>
      <c r="G1102" s="20"/>
      <c r="H1102" s="20"/>
      <c r="I1102" s="20"/>
      <c r="J1102" s="21"/>
      <c r="K1102" s="2"/>
    </row>
    <row r="1103" spans="1:11" x14ac:dyDescent="0.25">
      <c r="A1103" s="19" t="s">
        <v>364</v>
      </c>
      <c r="B1103" s="20">
        <v>13</v>
      </c>
      <c r="C1103" s="22">
        <v>-4.80577E-3</v>
      </c>
      <c r="D1103" s="22"/>
      <c r="E1103" s="20"/>
      <c r="F1103" s="20"/>
      <c r="G1103" s="20"/>
      <c r="H1103" s="20"/>
      <c r="I1103" s="20"/>
      <c r="J1103" s="21"/>
      <c r="K1103" s="2"/>
    </row>
    <row r="1104" spans="1:11" x14ac:dyDescent="0.25">
      <c r="A1104" s="19" t="s">
        <v>364</v>
      </c>
      <c r="B1104" s="20">
        <v>14</v>
      </c>
      <c r="C1104" s="22">
        <v>-3.2095829999999998E-3</v>
      </c>
      <c r="D1104" s="22"/>
      <c r="E1104" s="20"/>
      <c r="F1104" s="20"/>
      <c r="G1104" s="20"/>
      <c r="H1104" s="20"/>
      <c r="I1104" s="20"/>
      <c r="J1104" s="21"/>
      <c r="K1104" s="2"/>
    </row>
    <row r="1105" spans="1:11" x14ac:dyDescent="0.25">
      <c r="A1105" s="19" t="s">
        <v>364</v>
      </c>
      <c r="B1105" s="20">
        <v>15</v>
      </c>
      <c r="C1105" s="22">
        <v>-3.2552940000000002E-3</v>
      </c>
      <c r="D1105" s="22"/>
      <c r="E1105" s="20"/>
      <c r="F1105" s="20"/>
      <c r="G1105" s="20"/>
      <c r="H1105" s="20"/>
      <c r="I1105" s="20"/>
      <c r="J1105" s="21"/>
      <c r="K1105" s="2"/>
    </row>
    <row r="1106" spans="1:11" x14ac:dyDescent="0.25">
      <c r="A1106" s="19" t="s">
        <v>364</v>
      </c>
      <c r="B1106" s="20">
        <v>16</v>
      </c>
      <c r="C1106" s="22">
        <v>-3.1242330000000001E-3</v>
      </c>
      <c r="D1106" s="22"/>
      <c r="E1106" s="20"/>
      <c r="F1106" s="20"/>
      <c r="G1106" s="20"/>
      <c r="H1106" s="20"/>
      <c r="I1106" s="20"/>
      <c r="J1106" s="21"/>
      <c r="K1106" s="2"/>
    </row>
    <row r="1107" spans="1:11" x14ac:dyDescent="0.25">
      <c r="A1107" s="19" t="s">
        <v>364</v>
      </c>
      <c r="B1107" s="20">
        <v>17</v>
      </c>
      <c r="C1107" s="22">
        <v>-2.532201E-3</v>
      </c>
      <c r="D1107" s="22"/>
      <c r="E1107" s="20"/>
      <c r="F1107" s="20"/>
      <c r="G1107" s="20"/>
      <c r="H1107" s="20"/>
      <c r="I1107" s="20"/>
      <c r="J1107" s="21"/>
      <c r="K1107" s="2"/>
    </row>
    <row r="1108" spans="1:11" x14ac:dyDescent="0.25">
      <c r="A1108" s="19" t="s">
        <v>364</v>
      </c>
      <c r="B1108" s="20">
        <v>18</v>
      </c>
      <c r="C1108" s="22">
        <v>-2.1401200000000001E-3</v>
      </c>
      <c r="D1108" s="22"/>
      <c r="E1108" s="20"/>
      <c r="F1108" s="20"/>
      <c r="G1108" s="20"/>
      <c r="H1108" s="20"/>
      <c r="I1108" s="20"/>
      <c r="J1108" s="21"/>
      <c r="K1108" s="2"/>
    </row>
    <row r="1109" spans="1:11" x14ac:dyDescent="0.25">
      <c r="A1109" s="19" t="s">
        <v>364</v>
      </c>
      <c r="B1109" s="20">
        <v>19</v>
      </c>
      <c r="C1109" s="22">
        <v>-1.9486970000000001E-3</v>
      </c>
      <c r="D1109" s="22"/>
      <c r="E1109" s="20"/>
      <c r="F1109" s="20"/>
      <c r="G1109" s="20"/>
      <c r="H1109" s="20"/>
      <c r="I1109" s="20"/>
      <c r="J1109" s="21"/>
      <c r="K1109" s="2"/>
    </row>
    <row r="1110" spans="1:11" x14ac:dyDescent="0.25">
      <c r="A1110" s="19" t="s">
        <v>364</v>
      </c>
      <c r="B1110" s="20">
        <v>20</v>
      </c>
      <c r="C1110" s="22">
        <v>-1.848375E-3</v>
      </c>
      <c r="D1110" s="22"/>
      <c r="E1110" s="20"/>
      <c r="F1110" s="20"/>
      <c r="G1110" s="20"/>
      <c r="H1110" s="20"/>
      <c r="I1110" s="20"/>
      <c r="J1110" s="21"/>
      <c r="K1110" s="2"/>
    </row>
    <row r="1111" spans="1:11" x14ac:dyDescent="0.25">
      <c r="A1111" s="19" t="s">
        <v>364</v>
      </c>
      <c r="B1111" s="20">
        <v>21</v>
      </c>
      <c r="C1111" s="22">
        <v>-1.343187E-3</v>
      </c>
      <c r="D1111" s="22"/>
      <c r="E1111" s="20"/>
      <c r="F1111" s="20"/>
      <c r="G1111" s="20"/>
      <c r="H1111" s="20"/>
      <c r="I1111" s="20"/>
      <c r="J1111" s="21"/>
      <c r="K1111" s="2"/>
    </row>
    <row r="1112" spans="1:11" x14ac:dyDescent="0.25">
      <c r="A1112" s="19" t="s">
        <v>364</v>
      </c>
      <c r="B1112" s="20">
        <v>22</v>
      </c>
      <c r="C1112" s="22">
        <v>-1.074237E-3</v>
      </c>
      <c r="D1112" s="22"/>
      <c r="E1112" s="20"/>
      <c r="F1112" s="20"/>
      <c r="G1112" s="20"/>
      <c r="H1112" s="20"/>
      <c r="I1112" s="20"/>
      <c r="J1112" s="21"/>
      <c r="K1112" s="2"/>
    </row>
    <row r="1113" spans="1:11" x14ac:dyDescent="0.25">
      <c r="A1113" s="19" t="s">
        <v>364</v>
      </c>
      <c r="B1113" s="20">
        <v>23</v>
      </c>
      <c r="C1113" s="22">
        <v>-1.244883E-3</v>
      </c>
      <c r="D1113" s="22"/>
      <c r="E1113" s="20"/>
      <c r="F1113" s="20"/>
      <c r="G1113" s="20"/>
      <c r="H1113" s="20"/>
      <c r="I1113" s="20"/>
      <c r="J1113" s="21"/>
      <c r="K1113" s="2"/>
    </row>
    <row r="1114" spans="1:11" x14ac:dyDescent="0.25">
      <c r="A1114" s="19" t="s">
        <v>364</v>
      </c>
      <c r="B1114" s="20">
        <v>24</v>
      </c>
      <c r="C1114" s="22">
        <v>-1.038155E-3</v>
      </c>
      <c r="D1114" s="22"/>
      <c r="E1114" s="20"/>
      <c r="F1114" s="20"/>
      <c r="G1114" s="20"/>
      <c r="H1114" s="20"/>
      <c r="I1114" s="20"/>
      <c r="J1114" s="21"/>
      <c r="K1114" s="2"/>
    </row>
    <row r="1115" spans="1:11" x14ac:dyDescent="0.25">
      <c r="A1115" s="19" t="s">
        <v>364</v>
      </c>
      <c r="B1115" s="20">
        <v>25</v>
      </c>
      <c r="C1115" s="22">
        <v>-7.2777780000000004E-4</v>
      </c>
      <c r="D1115" s="22"/>
      <c r="E1115" s="20"/>
      <c r="F1115" s="20"/>
      <c r="G1115" s="20"/>
      <c r="H1115" s="20"/>
      <c r="I1115" s="20"/>
      <c r="J1115" s="21"/>
      <c r="K1115" s="2"/>
    </row>
    <row r="1116" spans="1:11" x14ac:dyDescent="0.25">
      <c r="A1116" s="19" t="s">
        <v>364</v>
      </c>
      <c r="B1116" s="20">
        <v>26</v>
      </c>
      <c r="C1116" s="22">
        <v>-5.7477590000000001E-4</v>
      </c>
      <c r="D1116" s="22"/>
      <c r="E1116" s="20"/>
      <c r="F1116" s="20"/>
      <c r="G1116" s="20"/>
      <c r="H1116" s="20"/>
      <c r="I1116" s="20"/>
      <c r="J1116" s="21"/>
      <c r="K1116" s="2"/>
    </row>
    <row r="1117" spans="1:11" x14ac:dyDescent="0.25">
      <c r="A1117" s="19" t="s">
        <v>364</v>
      </c>
      <c r="B1117" s="20">
        <v>27</v>
      </c>
      <c r="C1117" s="22">
        <v>-5.1414889999999995E-4</v>
      </c>
      <c r="D1117" s="22"/>
      <c r="E1117" s="20"/>
      <c r="F1117" s="20"/>
      <c r="G1117" s="20"/>
      <c r="H1117" s="20"/>
      <c r="I1117" s="20"/>
      <c r="J1117" s="21"/>
      <c r="K1117" s="2"/>
    </row>
    <row r="1118" spans="1:11" x14ac:dyDescent="0.25">
      <c r="A1118" s="19" t="s">
        <v>364</v>
      </c>
      <c r="B1118" s="20">
        <v>28</v>
      </c>
      <c r="C1118" s="22">
        <v>-5.0013749999999995E-4</v>
      </c>
      <c r="D1118" s="22"/>
      <c r="E1118" s="20"/>
      <c r="F1118" s="20"/>
      <c r="G1118" s="20"/>
      <c r="H1118" s="20"/>
      <c r="I1118" s="20"/>
      <c r="J1118" s="21"/>
      <c r="K1118" s="2"/>
    </row>
    <row r="1119" spans="1:11" x14ac:dyDescent="0.25">
      <c r="A1119" s="19" t="s">
        <v>364</v>
      </c>
      <c r="B1119" s="20">
        <v>29</v>
      </c>
      <c r="C1119" s="22">
        <v>-4.2381729999999999E-4</v>
      </c>
      <c r="D1119" s="22"/>
      <c r="E1119" s="20"/>
      <c r="F1119" s="20"/>
      <c r="G1119" s="20"/>
      <c r="H1119" s="20"/>
      <c r="I1119" s="20"/>
      <c r="J1119" s="21"/>
      <c r="K1119" s="2"/>
    </row>
    <row r="1120" spans="1:11" x14ac:dyDescent="0.25">
      <c r="A1120" s="19" t="s">
        <v>364</v>
      </c>
      <c r="B1120" s="20">
        <v>30</v>
      </c>
      <c r="C1120" s="22">
        <v>-3.4656740000000002E-4</v>
      </c>
      <c r="D1120" s="22"/>
      <c r="E1120" s="20"/>
      <c r="F1120" s="20"/>
      <c r="G1120" s="20"/>
      <c r="H1120" s="20"/>
      <c r="I1120" s="20"/>
      <c r="J1120" s="21"/>
      <c r="K1120" s="2"/>
    </row>
    <row r="1121" spans="1:11" x14ac:dyDescent="0.25">
      <c r="A1121" s="19" t="s">
        <v>364</v>
      </c>
      <c r="B1121" s="20">
        <v>31</v>
      </c>
      <c r="C1121" s="22">
        <v>-4.2115330000000001E-4</v>
      </c>
      <c r="D1121" s="22"/>
      <c r="E1121" s="20"/>
      <c r="F1121" s="20"/>
      <c r="G1121" s="20"/>
      <c r="H1121" s="20"/>
      <c r="I1121" s="20"/>
      <c r="J1121" s="21"/>
      <c r="K1121" s="2"/>
    </row>
    <row r="1122" spans="1:11" x14ac:dyDescent="0.25">
      <c r="A1122" s="19" t="s">
        <v>364</v>
      </c>
      <c r="B1122" s="20">
        <v>32</v>
      </c>
      <c r="C1122" s="22">
        <v>-4.63676E-4</v>
      </c>
      <c r="D1122" s="22"/>
      <c r="E1122" s="20"/>
      <c r="F1122" s="20"/>
      <c r="G1122" s="20"/>
      <c r="H1122" s="20"/>
      <c r="I1122" s="20"/>
      <c r="J1122" s="21"/>
      <c r="K1122" s="2"/>
    </row>
    <row r="1123" spans="1:11" x14ac:dyDescent="0.25">
      <c r="A1123" s="19" t="s">
        <v>364</v>
      </c>
      <c r="B1123" s="20">
        <v>33</v>
      </c>
      <c r="C1123" s="22">
        <v>-3.8464229999999997E-4</v>
      </c>
      <c r="D1123" s="22"/>
      <c r="E1123" s="20"/>
      <c r="F1123" s="20"/>
      <c r="G1123" s="20"/>
      <c r="H1123" s="20"/>
      <c r="I1123" s="20"/>
      <c r="J1123" s="21"/>
      <c r="K1123" s="2"/>
    </row>
    <row r="1124" spans="1:11" x14ac:dyDescent="0.25">
      <c r="A1124" s="19" t="s">
        <v>364</v>
      </c>
      <c r="B1124" s="20">
        <v>34</v>
      </c>
      <c r="C1124" s="22">
        <v>-3.3920940000000001E-4</v>
      </c>
      <c r="D1124" s="22"/>
      <c r="E1124" s="20"/>
      <c r="F1124" s="20"/>
      <c r="G1124" s="20"/>
      <c r="H1124" s="20"/>
      <c r="I1124" s="20"/>
      <c r="J1124" s="21"/>
      <c r="K1124" s="2"/>
    </row>
    <row r="1125" spans="1:11" x14ac:dyDescent="0.25">
      <c r="A1125" s="19" t="s">
        <v>364</v>
      </c>
      <c r="B1125" s="20">
        <v>35</v>
      </c>
      <c r="C1125" s="22">
        <v>-3.0177749999999999E-4</v>
      </c>
      <c r="D1125" s="22"/>
      <c r="E1125" s="20"/>
      <c r="F1125" s="20"/>
      <c r="G1125" s="20"/>
      <c r="H1125" s="20"/>
      <c r="I1125" s="20"/>
      <c r="J1125" s="21"/>
      <c r="K1125" s="2"/>
    </row>
    <row r="1126" spans="1:11" x14ac:dyDescent="0.25">
      <c r="A1126" s="19" t="s">
        <v>364</v>
      </c>
      <c r="B1126" s="20">
        <v>36</v>
      </c>
      <c r="C1126" s="22">
        <v>-2.7770950000000001E-4</v>
      </c>
      <c r="D1126" s="22"/>
      <c r="E1126" s="20"/>
      <c r="F1126" s="20"/>
      <c r="G1126" s="20"/>
      <c r="H1126" s="20"/>
      <c r="I1126" s="20"/>
      <c r="J1126" s="21"/>
      <c r="K1126" s="2"/>
    </row>
    <row r="1127" spans="1:11" x14ac:dyDescent="0.25">
      <c r="A1127" s="19" t="s">
        <v>364</v>
      </c>
      <c r="B1127" s="20">
        <v>37</v>
      </c>
      <c r="C1127" s="22">
        <v>-2.063941E-4</v>
      </c>
      <c r="D1127" s="22"/>
      <c r="E1127" s="20"/>
      <c r="F1127" s="20"/>
      <c r="G1127" s="20"/>
      <c r="H1127" s="20"/>
      <c r="I1127" s="20"/>
      <c r="J1127" s="21"/>
      <c r="K1127" s="2"/>
    </row>
    <row r="1128" spans="1:11" x14ac:dyDescent="0.25">
      <c r="A1128" s="19" t="s">
        <v>364</v>
      </c>
      <c r="B1128" s="20">
        <v>38</v>
      </c>
      <c r="C1128" s="22">
        <v>-1.6464459999999999E-4</v>
      </c>
      <c r="D1128" s="22"/>
      <c r="E1128" s="20"/>
      <c r="F1128" s="20"/>
      <c r="G1128" s="20"/>
      <c r="H1128" s="20"/>
      <c r="I1128" s="20"/>
      <c r="J1128" s="21"/>
      <c r="K1128" s="2"/>
    </row>
    <row r="1129" spans="1:11" x14ac:dyDescent="0.25">
      <c r="A1129" s="19" t="s">
        <v>364</v>
      </c>
      <c r="B1129" s="20">
        <v>39</v>
      </c>
      <c r="C1129" s="22">
        <v>-1.8873380000000001E-4</v>
      </c>
      <c r="D1129" s="22"/>
      <c r="E1129" s="20"/>
      <c r="F1129" s="20"/>
      <c r="G1129" s="20"/>
      <c r="H1129" s="20"/>
      <c r="I1129" s="20"/>
      <c r="J1129" s="21"/>
      <c r="K1129" s="2"/>
    </row>
    <row r="1130" spans="1:11" x14ac:dyDescent="0.25">
      <c r="A1130" s="19" t="s">
        <v>364</v>
      </c>
      <c r="B1130" s="20">
        <v>40</v>
      </c>
      <c r="C1130" s="22">
        <v>-1.515128E-4</v>
      </c>
      <c r="D1130" s="22"/>
      <c r="E1130" s="20"/>
      <c r="F1130" s="20"/>
      <c r="G1130" s="20"/>
      <c r="H1130" s="20"/>
      <c r="I1130" s="20"/>
      <c r="J1130" s="21"/>
      <c r="K1130" s="2"/>
    </row>
    <row r="1131" spans="1:11" x14ac:dyDescent="0.25">
      <c r="A1131" s="19" t="s">
        <v>364</v>
      </c>
      <c r="B1131" s="20">
        <v>41</v>
      </c>
      <c r="C1131" s="22">
        <v>-1.041028E-4</v>
      </c>
      <c r="D1131" s="22"/>
      <c r="E1131" s="20"/>
      <c r="F1131" s="20"/>
      <c r="G1131" s="20"/>
      <c r="H1131" s="20"/>
      <c r="I1131" s="20"/>
      <c r="J1131" s="21"/>
      <c r="K1131" s="2"/>
    </row>
    <row r="1132" spans="1:11" x14ac:dyDescent="0.25">
      <c r="A1132" s="19" t="s">
        <v>364</v>
      </c>
      <c r="B1132" s="20">
        <v>42</v>
      </c>
      <c r="C1132" s="22">
        <v>-8.0285310000000003E-5</v>
      </c>
      <c r="D1132" s="22"/>
      <c r="E1132" s="20"/>
      <c r="F1132" s="20"/>
      <c r="G1132" s="20"/>
      <c r="H1132" s="20"/>
      <c r="I1132" s="20"/>
      <c r="J1132" s="21"/>
      <c r="K1132" s="2"/>
    </row>
    <row r="1133" spans="1:11" x14ac:dyDescent="0.25">
      <c r="A1133" s="19" t="s">
        <v>364</v>
      </c>
      <c r="B1133" s="20">
        <v>43</v>
      </c>
      <c r="C1133" s="22">
        <v>-7.1855599999999997E-5</v>
      </c>
      <c r="D1133" s="22"/>
      <c r="E1133" s="20"/>
      <c r="F1133" s="20"/>
      <c r="G1133" s="20"/>
      <c r="H1133" s="20"/>
      <c r="I1133" s="20"/>
      <c r="J1133" s="21"/>
      <c r="K1133" s="2"/>
    </row>
    <row r="1134" spans="1:11" x14ac:dyDescent="0.25">
      <c r="A1134" s="19" t="s">
        <v>364</v>
      </c>
      <c r="B1134" s="20">
        <v>44</v>
      </c>
      <c r="C1134" s="22">
        <v>-7.1202529999999997E-5</v>
      </c>
      <c r="D1134" s="22"/>
      <c r="E1134" s="20"/>
      <c r="F1134" s="20"/>
      <c r="G1134" s="20"/>
      <c r="H1134" s="20"/>
      <c r="I1134" s="20"/>
      <c r="J1134" s="21"/>
      <c r="K1134" s="2"/>
    </row>
    <row r="1135" spans="1:11" x14ac:dyDescent="0.25">
      <c r="A1135" s="19" t="s">
        <v>364</v>
      </c>
      <c r="B1135" s="20">
        <v>45</v>
      </c>
      <c r="C1135" s="22">
        <v>-6.4684799999999994E-5</v>
      </c>
      <c r="D1135" s="22"/>
      <c r="E1135" s="20"/>
      <c r="F1135" s="20"/>
      <c r="G1135" s="20"/>
      <c r="H1135" s="20"/>
      <c r="I1135" s="20"/>
      <c r="J1135" s="21"/>
      <c r="K1135" s="2"/>
    </row>
    <row r="1136" spans="1:11" x14ac:dyDescent="0.25">
      <c r="A1136" s="19" t="s">
        <v>364</v>
      </c>
      <c r="B1136" s="20">
        <v>46</v>
      </c>
      <c r="C1136" s="22">
        <v>-5.4296499999999998E-5</v>
      </c>
      <c r="D1136" s="22"/>
      <c r="E1136" s="20"/>
      <c r="F1136" s="20"/>
      <c r="G1136" s="20"/>
      <c r="H1136" s="20"/>
      <c r="I1136" s="20"/>
      <c r="J1136" s="21"/>
      <c r="K1136" s="2"/>
    </row>
    <row r="1137" spans="1:11" x14ac:dyDescent="0.25">
      <c r="A1137" s="19" t="s">
        <v>364</v>
      </c>
      <c r="B1137" s="20">
        <v>47</v>
      </c>
      <c r="C1137" s="22">
        <v>-6.6284000000000004E-5</v>
      </c>
      <c r="D1137" s="22"/>
      <c r="E1137" s="20"/>
      <c r="F1137" s="20"/>
      <c r="G1137" s="20"/>
      <c r="H1137" s="20"/>
      <c r="I1137" s="20"/>
      <c r="J1137" s="21"/>
      <c r="K1137" s="2"/>
    </row>
    <row r="1138" spans="1:11" x14ac:dyDescent="0.25">
      <c r="A1138" s="19" t="s">
        <v>364</v>
      </c>
      <c r="B1138" s="20">
        <v>48</v>
      </c>
      <c r="C1138" s="22">
        <v>-7.9396199999999997E-5</v>
      </c>
      <c r="D1138" s="22"/>
      <c r="E1138" s="20"/>
      <c r="F1138" s="20"/>
      <c r="G1138" s="20"/>
      <c r="H1138" s="20"/>
      <c r="I1138" s="20"/>
      <c r="J1138" s="21"/>
      <c r="K1138" s="2"/>
    </row>
    <row r="1139" spans="1:11" x14ac:dyDescent="0.25">
      <c r="A1139" s="19" t="s">
        <v>364</v>
      </c>
      <c r="B1139" s="20">
        <v>49</v>
      </c>
      <c r="C1139" s="22">
        <v>-6.8167489999999993E-5</v>
      </c>
      <c r="D1139" s="22"/>
      <c r="E1139" s="20"/>
      <c r="F1139" s="20"/>
      <c r="G1139" s="20"/>
      <c r="H1139" s="20"/>
      <c r="I1139" s="20"/>
      <c r="J1139" s="21"/>
      <c r="K1139" s="2"/>
    </row>
    <row r="1140" spans="1:11" x14ac:dyDescent="0.25">
      <c r="A1140" s="19" t="s">
        <v>364</v>
      </c>
      <c r="B1140" s="20">
        <v>50</v>
      </c>
      <c r="C1140" s="22">
        <v>-5.8228859999999998E-5</v>
      </c>
      <c r="D1140" s="22"/>
      <c r="E1140" s="20"/>
      <c r="F1140" s="20"/>
      <c r="G1140" s="20"/>
      <c r="H1140" s="20"/>
      <c r="I1140" s="20"/>
      <c r="J1140" s="21"/>
      <c r="K1140" s="2"/>
    </row>
    <row r="1141" spans="1:11" x14ac:dyDescent="0.25">
      <c r="A1141" s="19" t="s">
        <v>364</v>
      </c>
      <c r="B1141" s="20">
        <v>51</v>
      </c>
      <c r="C1141" s="22">
        <v>-5.2979100000000002E-5</v>
      </c>
      <c r="D1141" s="22"/>
      <c r="E1141" s="20"/>
      <c r="F1141" s="20"/>
      <c r="G1141" s="20"/>
      <c r="H1141" s="20"/>
      <c r="I1141" s="20"/>
      <c r="J1141" s="21"/>
      <c r="K1141" s="2"/>
    </row>
    <row r="1142" spans="1:11" x14ac:dyDescent="0.25">
      <c r="A1142" s="19" t="s">
        <v>364</v>
      </c>
      <c r="B1142" s="20">
        <v>52</v>
      </c>
      <c r="C1142" s="22">
        <v>-5.003968E-5</v>
      </c>
      <c r="D1142" s="22"/>
      <c r="E1142" s="20"/>
      <c r="F1142" s="20"/>
      <c r="G1142" s="20"/>
      <c r="H1142" s="20"/>
      <c r="I1142" s="20"/>
      <c r="J1142" s="21"/>
      <c r="K1142" s="2"/>
    </row>
    <row r="1143" spans="1:11" x14ac:dyDescent="0.25">
      <c r="A1143" s="19" t="s">
        <v>364</v>
      </c>
      <c r="B1143" s="20">
        <v>53</v>
      </c>
      <c r="C1143" s="22">
        <v>-3.594777E-5</v>
      </c>
      <c r="D1143" s="22"/>
      <c r="E1143" s="20"/>
      <c r="F1143" s="20"/>
      <c r="G1143" s="20"/>
      <c r="H1143" s="20"/>
      <c r="I1143" s="20"/>
      <c r="J1143" s="21"/>
      <c r="K1143" s="2"/>
    </row>
    <row r="1144" spans="1:11" x14ac:dyDescent="0.25">
      <c r="A1144" s="19" t="s">
        <v>364</v>
      </c>
      <c r="B1144" s="20">
        <v>54</v>
      </c>
      <c r="C1144" s="22">
        <v>-2.9156120000000002E-5</v>
      </c>
      <c r="D1144" s="22"/>
      <c r="E1144" s="20"/>
      <c r="F1144" s="20"/>
      <c r="G1144" s="20"/>
      <c r="H1144" s="20"/>
      <c r="I1144" s="20"/>
      <c r="J1144" s="21"/>
      <c r="K1144" s="2"/>
    </row>
    <row r="1145" spans="1:11" x14ac:dyDescent="0.25">
      <c r="A1145" s="19" t="s">
        <v>364</v>
      </c>
      <c r="B1145" s="20">
        <v>55</v>
      </c>
      <c r="C1145" s="22">
        <v>-3.3196959999999998E-5</v>
      </c>
      <c r="D1145" s="22"/>
      <c r="E1145" s="20"/>
      <c r="F1145" s="20"/>
      <c r="G1145" s="20"/>
      <c r="H1145" s="20"/>
      <c r="I1145" s="20"/>
      <c r="J1145" s="21"/>
      <c r="K1145" s="2"/>
    </row>
    <row r="1146" spans="1:11" x14ac:dyDescent="0.25">
      <c r="A1146" s="19" t="s">
        <v>364</v>
      </c>
      <c r="B1146" s="20">
        <v>56</v>
      </c>
      <c r="C1146" s="22">
        <v>-2.597944E-5</v>
      </c>
      <c r="D1146" s="22"/>
      <c r="E1146" s="20"/>
      <c r="F1146" s="20"/>
      <c r="G1146" s="20"/>
      <c r="H1146" s="20"/>
      <c r="I1146" s="20"/>
      <c r="J1146" s="21"/>
      <c r="K1146" s="2"/>
    </row>
    <row r="1147" spans="1:11" x14ac:dyDescent="0.25">
      <c r="A1147" s="19" t="s">
        <v>364</v>
      </c>
      <c r="B1147" s="20">
        <v>57</v>
      </c>
      <c r="C1147" s="22">
        <v>-1.7459410000000002E-5</v>
      </c>
      <c r="D1147" s="22"/>
      <c r="E1147" s="20"/>
      <c r="F1147" s="20"/>
      <c r="G1147" s="20"/>
      <c r="H1147" s="20"/>
      <c r="I1147" s="20"/>
      <c r="J1147" s="21"/>
      <c r="K1147" s="2"/>
    </row>
    <row r="1148" spans="1:11" x14ac:dyDescent="0.25">
      <c r="A1148" s="19" t="s">
        <v>364</v>
      </c>
      <c r="B1148" s="20">
        <v>58</v>
      </c>
      <c r="C1148" s="22">
        <v>-1.362261E-5</v>
      </c>
      <c r="D1148" s="22"/>
      <c r="E1148" s="20"/>
      <c r="F1148" s="20"/>
      <c r="G1148" s="20"/>
      <c r="H1148" s="20"/>
      <c r="I1148" s="20"/>
      <c r="J1148" s="21"/>
      <c r="K1148" s="2"/>
    </row>
    <row r="1149" spans="1:11" x14ac:dyDescent="0.25">
      <c r="A1149" s="19" t="s">
        <v>364</v>
      </c>
      <c r="B1149" s="20">
        <v>59</v>
      </c>
      <c r="C1149" s="22">
        <v>-1.195834E-5</v>
      </c>
      <c r="D1149" s="22"/>
      <c r="E1149" s="20"/>
      <c r="F1149" s="20"/>
      <c r="G1149" s="20"/>
      <c r="H1149" s="20"/>
      <c r="I1149" s="20"/>
      <c r="J1149" s="21"/>
      <c r="K1149" s="2"/>
    </row>
    <row r="1150" spans="1:11" x14ac:dyDescent="0.25">
      <c r="A1150" s="19" t="s">
        <v>364</v>
      </c>
      <c r="B1150" s="20">
        <v>60</v>
      </c>
      <c r="C1150" s="22">
        <v>-1.20812E-5</v>
      </c>
      <c r="D1150" s="22"/>
      <c r="E1150" s="20"/>
      <c r="F1150" s="20"/>
      <c r="G1150" s="20"/>
      <c r="H1150" s="20"/>
      <c r="I1150" s="20"/>
      <c r="J1150" s="21"/>
      <c r="K1150" s="2"/>
    </row>
    <row r="1151" spans="1:11" x14ac:dyDescent="0.25">
      <c r="A1151" s="19" t="s">
        <v>364</v>
      </c>
      <c r="B1151" s="20">
        <v>61</v>
      </c>
      <c r="C1151" s="22">
        <v>-1.1435400000000001E-5</v>
      </c>
      <c r="D1151" s="22"/>
      <c r="E1151" s="20"/>
      <c r="F1151" s="20"/>
      <c r="G1151" s="20"/>
      <c r="H1151" s="20"/>
      <c r="I1151" s="20"/>
      <c r="J1151" s="21"/>
      <c r="K1151" s="2"/>
    </row>
    <row r="1152" spans="1:11" x14ac:dyDescent="0.25">
      <c r="A1152" s="19" t="s">
        <v>364</v>
      </c>
      <c r="B1152" s="20">
        <v>62</v>
      </c>
      <c r="C1152" s="22">
        <v>-9.7255000000000003E-6</v>
      </c>
      <c r="D1152" s="22"/>
      <c r="E1152" s="20"/>
      <c r="F1152" s="20"/>
      <c r="G1152" s="20"/>
      <c r="H1152" s="20"/>
      <c r="I1152" s="20"/>
      <c r="J1152" s="21"/>
      <c r="K1152" s="2"/>
    </row>
    <row r="1153" spans="1:11" x14ac:dyDescent="0.25">
      <c r="A1153" s="19" t="s">
        <v>364</v>
      </c>
      <c r="B1153" s="20">
        <v>63</v>
      </c>
      <c r="C1153" s="22">
        <v>-1.213778E-5</v>
      </c>
      <c r="D1153" s="22"/>
      <c r="E1153" s="20"/>
      <c r="F1153" s="20"/>
      <c r="G1153" s="20"/>
      <c r="H1153" s="20"/>
      <c r="I1153" s="20"/>
      <c r="J1153" s="21"/>
      <c r="K1153" s="2"/>
    </row>
    <row r="1154" spans="1:11" x14ac:dyDescent="0.25">
      <c r="A1154" s="19" t="s">
        <v>364</v>
      </c>
      <c r="B1154" s="20">
        <v>64</v>
      </c>
      <c r="C1154" s="22">
        <v>-1.487143E-5</v>
      </c>
      <c r="D1154" s="22"/>
      <c r="E1154" s="20"/>
      <c r="F1154" s="20"/>
      <c r="G1154" s="20"/>
      <c r="H1154" s="20"/>
      <c r="I1154" s="20"/>
      <c r="J1154" s="21"/>
      <c r="K1154" s="2"/>
    </row>
    <row r="1155" spans="1:11" x14ac:dyDescent="0.25">
      <c r="A1155" s="19" t="s">
        <v>364</v>
      </c>
      <c r="B1155" s="20">
        <v>65</v>
      </c>
      <c r="C1155" s="22">
        <v>-1.3057759999999999E-5</v>
      </c>
      <c r="D1155" s="22"/>
      <c r="E1155" s="20"/>
      <c r="F1155" s="20"/>
      <c r="G1155" s="20"/>
      <c r="H1155" s="20"/>
      <c r="I1155" s="20"/>
      <c r="J1155" s="21"/>
      <c r="K1155" s="2"/>
    </row>
    <row r="1156" spans="1:11" x14ac:dyDescent="0.25">
      <c r="A1156" s="19" t="s">
        <v>364</v>
      </c>
      <c r="B1156" s="20">
        <v>66</v>
      </c>
      <c r="C1156" s="22">
        <v>-1.144149E-5</v>
      </c>
      <c r="D1156" s="22"/>
      <c r="E1156" s="20"/>
      <c r="F1156" s="20"/>
      <c r="G1156" s="20"/>
      <c r="H1156" s="20"/>
      <c r="I1156" s="20"/>
      <c r="J1156" s="21"/>
      <c r="K1156" s="2"/>
    </row>
    <row r="1157" spans="1:11" x14ac:dyDescent="0.25">
      <c r="A1157" s="19" t="s">
        <v>364</v>
      </c>
      <c r="B1157" s="20">
        <v>67</v>
      </c>
      <c r="C1157" s="22">
        <v>-9.9713170000000004E-6</v>
      </c>
      <c r="D1157" s="22"/>
      <c r="E1157" s="20"/>
      <c r="F1157" s="20"/>
      <c r="G1157" s="20"/>
      <c r="H1157" s="20"/>
      <c r="I1157" s="20"/>
      <c r="J1157" s="21"/>
      <c r="K1157" s="2"/>
    </row>
    <row r="1158" spans="1:11" x14ac:dyDescent="0.25">
      <c r="A1158" s="19" t="s">
        <v>364</v>
      </c>
      <c r="B1158" s="20">
        <v>68</v>
      </c>
      <c r="C1158" s="22">
        <v>-9.4037710000000003E-6</v>
      </c>
      <c r="D1158" s="22"/>
      <c r="E1158" s="20"/>
      <c r="F1158" s="20"/>
      <c r="G1158" s="20"/>
      <c r="H1158" s="20"/>
      <c r="I1158" s="20"/>
      <c r="J1158" s="21"/>
      <c r="K1158" s="2"/>
    </row>
    <row r="1159" spans="1:11" x14ac:dyDescent="0.25">
      <c r="A1159" s="19" t="s">
        <v>364</v>
      </c>
      <c r="B1159" s="20">
        <v>69</v>
      </c>
      <c r="C1159" s="22">
        <v>-6.8743520000000001E-6</v>
      </c>
      <c r="D1159" s="22"/>
      <c r="E1159" s="20"/>
      <c r="F1159" s="20"/>
      <c r="G1159" s="20"/>
      <c r="H1159" s="20"/>
      <c r="I1159" s="20"/>
      <c r="J1159" s="21"/>
      <c r="K1159" s="2"/>
    </row>
    <row r="1160" spans="1:11" x14ac:dyDescent="0.25">
      <c r="A1160" s="19" t="s">
        <v>364</v>
      </c>
      <c r="B1160" s="20">
        <v>70</v>
      </c>
      <c r="C1160" s="22">
        <v>-5.6749300000000001E-6</v>
      </c>
      <c r="D1160" s="22"/>
      <c r="E1160" s="20"/>
      <c r="F1160" s="20"/>
      <c r="G1160" s="20"/>
      <c r="H1160" s="20"/>
      <c r="I1160" s="20"/>
      <c r="J1160" s="21"/>
      <c r="K1160" s="2"/>
    </row>
    <row r="1161" spans="1:11" x14ac:dyDescent="0.25">
      <c r="A1161" s="19" t="s">
        <v>364</v>
      </c>
      <c r="B1161" s="20">
        <v>71</v>
      </c>
      <c r="C1161" s="22">
        <v>-6.2970890000000001E-6</v>
      </c>
      <c r="D1161" s="22"/>
      <c r="E1161" s="20"/>
      <c r="F1161" s="20"/>
      <c r="G1161" s="20"/>
      <c r="H1161" s="20"/>
      <c r="I1161" s="20"/>
      <c r="J1161" s="21"/>
      <c r="K1161" s="2"/>
    </row>
    <row r="1162" spans="1:11" x14ac:dyDescent="0.25">
      <c r="A1162" s="19" t="s">
        <v>364</v>
      </c>
      <c r="B1162" s="20">
        <v>72</v>
      </c>
      <c r="C1162" s="22">
        <v>-4.8901300000000004E-6</v>
      </c>
      <c r="D1162" s="22"/>
      <c r="E1162" s="20"/>
      <c r="F1162" s="20"/>
      <c r="G1162" s="20"/>
      <c r="H1162" s="20"/>
      <c r="I1162" s="20"/>
      <c r="J1162" s="21"/>
      <c r="K1162" s="2"/>
    </row>
    <row r="1163" spans="1:11" x14ac:dyDescent="0.25">
      <c r="A1163" s="19" t="s">
        <v>364</v>
      </c>
      <c r="B1163" s="20">
        <v>73</v>
      </c>
      <c r="C1163" s="22">
        <v>-3.391776E-6</v>
      </c>
      <c r="D1163" s="22"/>
      <c r="E1163" s="20"/>
      <c r="F1163" s="20"/>
      <c r="G1163" s="20"/>
      <c r="H1163" s="20"/>
      <c r="I1163" s="20"/>
      <c r="J1163" s="21"/>
      <c r="K1163" s="2"/>
    </row>
    <row r="1164" spans="1:11" x14ac:dyDescent="0.25">
      <c r="A1164" s="19" t="s">
        <v>364</v>
      </c>
      <c r="B1164" s="20">
        <v>74</v>
      </c>
      <c r="C1164" s="22">
        <v>-2.6185169999999998E-6</v>
      </c>
      <c r="D1164" s="22"/>
      <c r="E1164" s="20"/>
      <c r="F1164" s="20"/>
      <c r="G1164" s="20"/>
      <c r="H1164" s="20"/>
      <c r="I1164" s="20"/>
      <c r="J1164" s="21"/>
      <c r="K1164" s="2"/>
    </row>
    <row r="1165" spans="1:11" x14ac:dyDescent="0.25">
      <c r="A1165" s="19" t="s">
        <v>364</v>
      </c>
      <c r="B1165" s="20">
        <v>75</v>
      </c>
      <c r="C1165" s="22">
        <v>-2.2396530000000001E-6</v>
      </c>
      <c r="D1165" s="22"/>
      <c r="E1165" s="20"/>
      <c r="F1165" s="20"/>
      <c r="G1165" s="20"/>
      <c r="H1165" s="20"/>
      <c r="I1165" s="20"/>
      <c r="J1165" s="21"/>
      <c r="K1165" s="2"/>
    </row>
    <row r="1166" spans="1:11" x14ac:dyDescent="0.25">
      <c r="A1166" s="19" t="s">
        <v>364</v>
      </c>
      <c r="B1166" s="20">
        <v>76</v>
      </c>
      <c r="C1166" s="22">
        <v>-2.1975850000000002E-6</v>
      </c>
      <c r="D1166" s="22"/>
      <c r="E1166" s="20"/>
      <c r="F1166" s="20"/>
      <c r="G1166" s="20"/>
      <c r="H1166" s="20"/>
      <c r="I1166" s="20"/>
      <c r="J1166" s="21"/>
      <c r="K1166" s="2"/>
    </row>
    <row r="1167" spans="1:11" x14ac:dyDescent="0.25">
      <c r="A1167" s="19" t="s">
        <v>364</v>
      </c>
      <c r="B1167" s="20">
        <v>77</v>
      </c>
      <c r="C1167" s="22">
        <v>-2.1844659999999999E-6</v>
      </c>
      <c r="D1167" s="22"/>
      <c r="E1167" s="20"/>
      <c r="F1167" s="20"/>
      <c r="G1167" s="20"/>
      <c r="H1167" s="20"/>
      <c r="I1167" s="20"/>
      <c r="J1167" s="21"/>
      <c r="K1167" s="2"/>
    </row>
    <row r="1168" spans="1:11" x14ac:dyDescent="0.25">
      <c r="A1168" s="19" t="s">
        <v>364</v>
      </c>
      <c r="B1168" s="20">
        <v>78</v>
      </c>
      <c r="C1168" s="22">
        <v>-1.9131069999999999E-6</v>
      </c>
      <c r="D1168" s="22"/>
      <c r="E1168" s="20"/>
      <c r="F1168" s="20"/>
      <c r="G1168" s="20"/>
      <c r="H1168" s="20"/>
      <c r="I1168" s="20"/>
      <c r="J1168" s="21"/>
      <c r="K1168" s="2"/>
    </row>
    <row r="1169" spans="1:11" x14ac:dyDescent="0.25">
      <c r="A1169" s="19" t="s">
        <v>364</v>
      </c>
      <c r="B1169" s="20">
        <v>79</v>
      </c>
      <c r="C1169" s="22">
        <v>-2.355448E-6</v>
      </c>
      <c r="D1169" s="22"/>
      <c r="E1169" s="20"/>
      <c r="F1169" s="20"/>
      <c r="G1169" s="20"/>
      <c r="H1169" s="20"/>
      <c r="I1169" s="20"/>
      <c r="J1169" s="21"/>
      <c r="K1169" s="2"/>
    </row>
    <row r="1170" spans="1:11" x14ac:dyDescent="0.25">
      <c r="A1170" s="19" t="s">
        <v>364</v>
      </c>
      <c r="B1170" s="20">
        <v>80</v>
      </c>
      <c r="C1170" s="22">
        <v>-2.8360500000000001E-6</v>
      </c>
      <c r="D1170" s="22"/>
      <c r="E1170" s="20"/>
      <c r="F1170" s="20"/>
      <c r="G1170" s="20"/>
      <c r="H1170" s="20"/>
      <c r="I1170" s="20"/>
      <c r="J1170" s="21"/>
      <c r="K1170" s="2"/>
    </row>
    <row r="1171" spans="1:11" x14ac:dyDescent="0.25">
      <c r="A1171" s="19" t="s">
        <v>364</v>
      </c>
      <c r="B1171" s="20">
        <v>81</v>
      </c>
      <c r="C1171" s="22">
        <v>-2.677738E-6</v>
      </c>
      <c r="D1171" s="22"/>
      <c r="E1171" s="20"/>
      <c r="F1171" s="20"/>
      <c r="G1171" s="20"/>
      <c r="H1171" s="20"/>
      <c r="I1171" s="20"/>
      <c r="J1171" s="21"/>
      <c r="K1171" s="2"/>
    </row>
    <row r="1172" spans="1:11" x14ac:dyDescent="0.25">
      <c r="A1172" s="19" t="s">
        <v>364</v>
      </c>
      <c r="B1172" s="20">
        <v>82</v>
      </c>
      <c r="C1172" s="22">
        <v>-2.340856E-6</v>
      </c>
      <c r="D1172" s="22"/>
      <c r="E1172" s="20"/>
      <c r="F1172" s="20"/>
      <c r="G1172" s="20"/>
      <c r="H1172" s="20"/>
      <c r="I1172" s="20"/>
      <c r="J1172" s="21"/>
      <c r="K1172" s="2"/>
    </row>
    <row r="1173" spans="1:11" x14ac:dyDescent="0.25">
      <c r="A1173" s="19" t="s">
        <v>364</v>
      </c>
      <c r="B1173" s="20">
        <v>83</v>
      </c>
      <c r="C1173" s="22">
        <v>-1.9936310000000001E-6</v>
      </c>
      <c r="D1173" s="22"/>
      <c r="E1173" s="20"/>
      <c r="F1173" s="20"/>
      <c r="G1173" s="20"/>
      <c r="H1173" s="20"/>
      <c r="I1173" s="20"/>
      <c r="J1173" s="21"/>
      <c r="K1173" s="2"/>
    </row>
    <row r="1174" spans="1:11" x14ac:dyDescent="0.25">
      <c r="A1174" s="19" t="s">
        <v>364</v>
      </c>
      <c r="B1174" s="20">
        <v>84</v>
      </c>
      <c r="C1174" s="22">
        <v>-1.808954E-6</v>
      </c>
      <c r="D1174" s="22"/>
      <c r="E1174" s="20"/>
      <c r="F1174" s="20"/>
      <c r="G1174" s="20"/>
      <c r="H1174" s="20"/>
      <c r="I1174" s="20"/>
      <c r="J1174" s="21"/>
      <c r="K1174" s="2"/>
    </row>
    <row r="1175" spans="1:11" x14ac:dyDescent="0.25">
      <c r="A1175" s="19" t="s">
        <v>364</v>
      </c>
      <c r="B1175" s="20">
        <v>85</v>
      </c>
      <c r="C1175" s="22">
        <v>-1.3788569999999999E-6</v>
      </c>
      <c r="D1175" s="22"/>
      <c r="E1175" s="20"/>
      <c r="F1175" s="20"/>
      <c r="G1175" s="20"/>
      <c r="H1175" s="20"/>
      <c r="I1175" s="20"/>
      <c r="J1175" s="21"/>
      <c r="K1175" s="2"/>
    </row>
    <row r="1176" spans="1:11" x14ac:dyDescent="0.25">
      <c r="A1176" s="19" t="s">
        <v>364</v>
      </c>
      <c r="B1176" s="20">
        <v>86</v>
      </c>
      <c r="C1176" s="22">
        <v>-1.160434E-6</v>
      </c>
      <c r="D1176" s="22"/>
      <c r="E1176" s="20"/>
      <c r="F1176" s="20"/>
      <c r="G1176" s="20"/>
      <c r="H1176" s="20"/>
      <c r="I1176" s="20"/>
      <c r="J1176" s="21"/>
      <c r="K1176" s="2"/>
    </row>
    <row r="1177" spans="1:11" x14ac:dyDescent="0.25">
      <c r="A1177" s="19" t="s">
        <v>364</v>
      </c>
      <c r="B1177" s="20">
        <v>87</v>
      </c>
      <c r="C1177" s="22">
        <v>-1.1925569999999999E-6</v>
      </c>
      <c r="D1177" s="22"/>
      <c r="E1177" s="20"/>
      <c r="F1177" s="20"/>
      <c r="G1177" s="20"/>
      <c r="H1177" s="20"/>
      <c r="I1177" s="20"/>
      <c r="J1177" s="21"/>
      <c r="K1177" s="2"/>
    </row>
    <row r="1178" spans="1:11" x14ac:dyDescent="0.25">
      <c r="A1178" s="19" t="s">
        <v>364</v>
      </c>
      <c r="B1178" s="20">
        <v>88</v>
      </c>
      <c r="C1178" s="22">
        <v>-9.3151939999999996E-7</v>
      </c>
      <c r="D1178" s="22"/>
      <c r="E1178" s="20"/>
      <c r="F1178" s="20"/>
      <c r="G1178" s="20"/>
      <c r="H1178" s="20"/>
      <c r="I1178" s="20"/>
      <c r="J1178" s="21"/>
      <c r="K1178" s="2"/>
    </row>
    <row r="1179" spans="1:11" x14ac:dyDescent="0.25">
      <c r="A1179" s="19" t="s">
        <v>364</v>
      </c>
      <c r="B1179" s="20">
        <v>89</v>
      </c>
      <c r="C1179" s="22">
        <v>-7.3092839999999996E-7</v>
      </c>
      <c r="D1179" s="22"/>
      <c r="E1179" s="20"/>
      <c r="F1179" s="20"/>
      <c r="G1179" s="20"/>
      <c r="H1179" s="20"/>
      <c r="I1179" s="20"/>
      <c r="J1179" s="21"/>
      <c r="K1179" s="2"/>
    </row>
    <row r="1180" spans="1:11" x14ac:dyDescent="0.25">
      <c r="A1180" s="19" t="s">
        <v>364</v>
      </c>
      <c r="B1180" s="20">
        <v>90</v>
      </c>
      <c r="C1180" s="22">
        <v>-5.98041E-7</v>
      </c>
      <c r="D1180" s="22"/>
      <c r="E1180" s="20"/>
      <c r="F1180" s="20"/>
      <c r="G1180" s="20"/>
      <c r="H1180" s="20"/>
      <c r="I1180" s="20"/>
      <c r="J1180" s="21"/>
      <c r="K1180" s="2"/>
    </row>
    <row r="1181" spans="1:11" x14ac:dyDescent="0.25">
      <c r="A1181" s="19" t="s">
        <v>364</v>
      </c>
      <c r="B1181" s="20">
        <v>91</v>
      </c>
      <c r="C1181" s="22">
        <v>-4.4191670000000002E-7</v>
      </c>
      <c r="D1181" s="22"/>
      <c r="E1181" s="20"/>
      <c r="F1181" s="20"/>
      <c r="G1181" s="20"/>
      <c r="H1181" s="20"/>
      <c r="I1181" s="20"/>
      <c r="J1181" s="21"/>
      <c r="K1181" s="2"/>
    </row>
    <row r="1182" spans="1:11" x14ac:dyDescent="0.25">
      <c r="A1182" s="19" t="s">
        <v>364</v>
      </c>
      <c r="B1182" s="20">
        <v>92</v>
      </c>
      <c r="C1182" s="22">
        <v>-3.5480750000000002E-7</v>
      </c>
      <c r="D1182" s="22"/>
      <c r="E1182" s="20"/>
      <c r="F1182" s="20"/>
      <c r="G1182" s="20"/>
      <c r="H1182" s="20"/>
      <c r="I1182" s="20"/>
      <c r="J1182" s="21"/>
      <c r="K1182" s="2"/>
    </row>
    <row r="1183" spans="1:11" x14ac:dyDescent="0.25">
      <c r="A1183" s="19" t="s">
        <v>364</v>
      </c>
      <c r="B1183" s="20">
        <v>93</v>
      </c>
      <c r="C1183" s="22">
        <v>-4.3179890000000002E-7</v>
      </c>
      <c r="D1183" s="22"/>
      <c r="E1183" s="20"/>
      <c r="F1183" s="20"/>
      <c r="G1183" s="20"/>
      <c r="H1183" s="20"/>
      <c r="I1183" s="20"/>
      <c r="J1183" s="21"/>
      <c r="K1183" s="2"/>
    </row>
    <row r="1184" spans="1:11" x14ac:dyDescent="0.25">
      <c r="A1184" s="19" t="s">
        <v>364</v>
      </c>
      <c r="B1184" s="20">
        <v>94</v>
      </c>
      <c r="C1184" s="22">
        <v>-4.272584E-7</v>
      </c>
      <c r="D1184" s="22"/>
      <c r="E1184" s="20"/>
      <c r="F1184" s="20"/>
      <c r="G1184" s="20"/>
      <c r="H1184" s="20"/>
      <c r="I1184" s="20"/>
      <c r="J1184" s="21"/>
      <c r="K1184" s="2"/>
    </row>
    <row r="1185" spans="1:11" x14ac:dyDescent="0.25">
      <c r="A1185" s="19" t="s">
        <v>364</v>
      </c>
      <c r="B1185" s="20">
        <v>95</v>
      </c>
      <c r="C1185" s="22">
        <v>-4.0463139999999999E-7</v>
      </c>
      <c r="D1185" s="22"/>
      <c r="E1185" s="20"/>
      <c r="F1185" s="20"/>
      <c r="G1185" s="20"/>
      <c r="H1185" s="20"/>
      <c r="I1185" s="20"/>
      <c r="J1185" s="21"/>
      <c r="K1185" s="2"/>
    </row>
    <row r="1186" spans="1:11" x14ac:dyDescent="0.25">
      <c r="A1186" s="19" t="s">
        <v>364</v>
      </c>
      <c r="B1186" s="20">
        <v>96</v>
      </c>
      <c r="C1186" s="22">
        <v>-5.2196649999999996E-7</v>
      </c>
      <c r="D1186" s="22"/>
      <c r="E1186" s="20"/>
      <c r="F1186" s="20"/>
      <c r="G1186" s="20"/>
      <c r="H1186" s="20"/>
      <c r="I1186" s="20"/>
      <c r="J1186" s="21"/>
      <c r="K1186" s="2"/>
    </row>
    <row r="1187" spans="1:11" x14ac:dyDescent="0.25">
      <c r="A1187" s="19" t="s">
        <v>364</v>
      </c>
      <c r="B1187" s="20">
        <v>97</v>
      </c>
      <c r="C1187" s="22">
        <v>-5.8764160000000002E-7</v>
      </c>
      <c r="D1187" s="22"/>
      <c r="E1187" s="20"/>
      <c r="F1187" s="20"/>
      <c r="G1187" s="20"/>
      <c r="H1187" s="20"/>
      <c r="I1187" s="20"/>
      <c r="J1187" s="21"/>
      <c r="K1187" s="2"/>
    </row>
    <row r="1188" spans="1:11" x14ac:dyDescent="0.25">
      <c r="A1188" s="19" t="s">
        <v>364</v>
      </c>
      <c r="B1188" s="20">
        <v>98</v>
      </c>
      <c r="C1188" s="22">
        <v>-5.7016649999999999E-7</v>
      </c>
      <c r="D1188" s="22"/>
      <c r="E1188" s="20"/>
      <c r="F1188" s="20"/>
      <c r="G1188" s="20"/>
      <c r="H1188" s="20"/>
      <c r="I1188" s="20"/>
      <c r="J1188" s="21"/>
      <c r="K1188" s="2"/>
    </row>
    <row r="1189" spans="1:11" x14ac:dyDescent="0.25">
      <c r="A1189" s="19" t="s">
        <v>364</v>
      </c>
      <c r="B1189" s="20">
        <v>99</v>
      </c>
      <c r="C1189" s="22">
        <v>-4.150379E-7</v>
      </c>
      <c r="D1189" s="22"/>
      <c r="E1189" s="20"/>
      <c r="F1189" s="20"/>
      <c r="G1189" s="20"/>
      <c r="H1189" s="20"/>
      <c r="I1189" s="20"/>
      <c r="J1189" s="21"/>
      <c r="K1189" s="2"/>
    </row>
    <row r="1190" spans="1:11" x14ac:dyDescent="0.25">
      <c r="A1190" s="19" t="s">
        <v>364</v>
      </c>
      <c r="B1190" s="20">
        <v>100</v>
      </c>
      <c r="C1190" s="22">
        <v>-2.742752E-7</v>
      </c>
      <c r="D1190" s="22"/>
      <c r="E1190" s="20"/>
      <c r="F1190" s="20"/>
      <c r="G1190" s="20"/>
      <c r="H1190" s="20"/>
      <c r="I1190" s="20"/>
      <c r="J1190" s="21"/>
      <c r="K1190" s="2"/>
    </row>
    <row r="1191" spans="1:11" x14ac:dyDescent="0.25">
      <c r="A1191" s="19" t="s">
        <v>364</v>
      </c>
      <c r="B1191" s="20">
        <v>101</v>
      </c>
      <c r="C1191" s="22">
        <v>-2.82479E-7</v>
      </c>
      <c r="D1191" s="22"/>
      <c r="E1191" s="20"/>
      <c r="F1191" s="20"/>
      <c r="G1191" s="20"/>
      <c r="H1191" s="20"/>
      <c r="I1191" s="20"/>
      <c r="J1191" s="21"/>
      <c r="K1191" s="2"/>
    </row>
    <row r="1192" spans="1:11" x14ac:dyDescent="0.25">
      <c r="A1192" s="19" t="s">
        <v>364</v>
      </c>
      <c r="B1192" s="20">
        <v>102</v>
      </c>
      <c r="C1192" s="22">
        <v>-2.7228600000000001E-7</v>
      </c>
      <c r="D1192" s="22"/>
      <c r="E1192" s="20"/>
      <c r="F1192" s="20"/>
      <c r="G1192" s="20"/>
      <c r="H1192" s="20"/>
      <c r="I1192" s="20"/>
      <c r="J1192" s="21"/>
      <c r="K1192" s="2"/>
    </row>
    <row r="1193" spans="1:11" x14ac:dyDescent="0.25">
      <c r="A1193" s="19" t="s">
        <v>364</v>
      </c>
      <c r="B1193" s="20">
        <v>103</v>
      </c>
      <c r="C1193" s="22">
        <v>-1.8275479999999999E-7</v>
      </c>
      <c r="D1193" s="22"/>
      <c r="E1193" s="20"/>
      <c r="F1193" s="20"/>
      <c r="G1193" s="20"/>
      <c r="H1193" s="20"/>
      <c r="I1193" s="20"/>
      <c r="J1193" s="21"/>
      <c r="K1193" s="2"/>
    </row>
    <row r="1194" spans="1:11" x14ac:dyDescent="0.25">
      <c r="A1194" s="19" t="s">
        <v>364</v>
      </c>
      <c r="B1194" s="20">
        <v>104</v>
      </c>
      <c r="C1194" s="22">
        <v>-1.551437E-7</v>
      </c>
      <c r="D1194" s="22"/>
      <c r="E1194" s="20"/>
      <c r="F1194" s="20"/>
      <c r="G1194" s="20"/>
      <c r="H1194" s="20"/>
      <c r="I1194" s="20"/>
      <c r="J1194" s="21"/>
      <c r="K1194" s="2"/>
    </row>
    <row r="1195" spans="1:11" x14ac:dyDescent="0.25">
      <c r="A1195" s="19" t="s">
        <v>364</v>
      </c>
      <c r="B1195" s="20">
        <v>105</v>
      </c>
      <c r="C1195" s="22">
        <v>-2.111917E-7</v>
      </c>
      <c r="D1195" s="22"/>
      <c r="E1195" s="20"/>
      <c r="F1195" s="20"/>
      <c r="G1195" s="20"/>
      <c r="H1195" s="20"/>
      <c r="I1195" s="20"/>
      <c r="J1195" s="21"/>
      <c r="K1195" s="2"/>
    </row>
    <row r="1196" spans="1:11" x14ac:dyDescent="0.25">
      <c r="A1196" s="19" t="s">
        <v>364</v>
      </c>
      <c r="B1196" s="20">
        <v>106</v>
      </c>
      <c r="C1196" s="22">
        <v>-2.0068220000000001E-7</v>
      </c>
      <c r="D1196" s="22"/>
      <c r="E1196" s="20"/>
      <c r="F1196" s="20"/>
      <c r="G1196" s="20"/>
      <c r="H1196" s="20"/>
      <c r="I1196" s="20"/>
      <c r="J1196" s="21"/>
      <c r="K1196" s="2"/>
    </row>
    <row r="1197" spans="1:11" x14ac:dyDescent="0.25">
      <c r="A1197" s="19" t="s">
        <v>364</v>
      </c>
      <c r="B1197" s="20">
        <v>107</v>
      </c>
      <c r="C1197" s="22">
        <v>-8.8931529999999994E-8</v>
      </c>
      <c r="D1197" s="22"/>
      <c r="E1197" s="20"/>
      <c r="F1197" s="20"/>
      <c r="G1197" s="20"/>
      <c r="H1197" s="20"/>
      <c r="I1197" s="20"/>
      <c r="J1197" s="21"/>
      <c r="K1197" s="2"/>
    </row>
    <row r="1198" spans="1:11" x14ac:dyDescent="0.25">
      <c r="A1198" s="19" t="s">
        <v>364</v>
      </c>
      <c r="B1198" s="20">
        <v>108</v>
      </c>
      <c r="C1198" s="22">
        <v>9.9724149999999998E-9</v>
      </c>
      <c r="D1198" s="22"/>
      <c r="E1198" s="20"/>
      <c r="F1198" s="20"/>
      <c r="G1198" s="20"/>
      <c r="H1198" s="20"/>
      <c r="I1198" s="20"/>
      <c r="J1198" s="21"/>
      <c r="K1198" s="2"/>
    </row>
    <row r="1199" spans="1:11" x14ac:dyDescent="0.25">
      <c r="A1199" s="19" t="s">
        <v>364</v>
      </c>
      <c r="B1199" s="20">
        <v>109</v>
      </c>
      <c r="C1199" s="22">
        <v>-8.5547749999999999E-8</v>
      </c>
      <c r="D1199" s="22"/>
      <c r="E1199" s="20"/>
      <c r="F1199" s="20"/>
      <c r="G1199" s="20"/>
      <c r="H1199" s="20"/>
      <c r="I1199" s="20"/>
      <c r="J1199" s="21"/>
      <c r="K1199" s="2"/>
    </row>
    <row r="1200" spans="1:11" x14ac:dyDescent="0.25">
      <c r="A1200" s="19" t="s">
        <v>364</v>
      </c>
      <c r="B1200" s="20">
        <v>110</v>
      </c>
      <c r="C1200" s="22">
        <v>-1.260865E-7</v>
      </c>
      <c r="D1200" s="22"/>
      <c r="E1200" s="20"/>
      <c r="F1200" s="20"/>
      <c r="G1200" s="20"/>
      <c r="H1200" s="20"/>
      <c r="I1200" s="20"/>
      <c r="J1200" s="21"/>
      <c r="K1200" s="2"/>
    </row>
    <row r="1201" spans="1:11" x14ac:dyDescent="0.25">
      <c r="A1201" s="19" t="s">
        <v>364</v>
      </c>
      <c r="B1201" s="20">
        <v>111</v>
      </c>
      <c r="C1201" s="22">
        <v>-1.6617930000000001E-8</v>
      </c>
      <c r="D1201" s="22"/>
      <c r="E1201" s="20"/>
      <c r="F1201" s="20"/>
      <c r="G1201" s="20"/>
      <c r="H1201" s="20"/>
      <c r="I1201" s="20"/>
      <c r="J1201" s="21"/>
      <c r="K1201" s="2"/>
    </row>
    <row r="1202" spans="1:11" x14ac:dyDescent="0.25">
      <c r="A1202" s="19" t="s">
        <v>364</v>
      </c>
      <c r="B1202" s="20">
        <v>112</v>
      </c>
      <c r="C1202" s="22">
        <v>-5.4452629999999999E-8</v>
      </c>
      <c r="D1202" s="22"/>
      <c r="E1202" s="20"/>
      <c r="F1202" s="20"/>
      <c r="G1202" s="20"/>
      <c r="H1202" s="20"/>
      <c r="I1202" s="20"/>
      <c r="J1202" s="21"/>
      <c r="K1202" s="2"/>
    </row>
    <row r="1203" spans="1:11" x14ac:dyDescent="0.25">
      <c r="A1203" s="19" t="s">
        <v>364</v>
      </c>
      <c r="B1203" s="20">
        <v>113</v>
      </c>
      <c r="C1203" s="22">
        <v>-1.786791E-7</v>
      </c>
      <c r="D1203" s="22"/>
      <c r="E1203" s="20"/>
      <c r="F1203" s="20"/>
      <c r="G1203" s="20"/>
      <c r="H1203" s="20"/>
      <c r="I1203" s="20"/>
      <c r="J1203" s="21"/>
      <c r="K1203" s="2"/>
    </row>
    <row r="1204" spans="1:11" x14ac:dyDescent="0.25">
      <c r="A1204" s="19" t="s">
        <v>364</v>
      </c>
      <c r="B1204" s="20">
        <v>114</v>
      </c>
      <c r="C1204" s="22">
        <v>-1.960998E-7</v>
      </c>
      <c r="D1204" s="22"/>
      <c r="E1204" s="20"/>
      <c r="F1204" s="20"/>
      <c r="G1204" s="20"/>
      <c r="H1204" s="20"/>
      <c r="I1204" s="20"/>
      <c r="J1204" s="21"/>
      <c r="K1204" s="2"/>
    </row>
    <row r="1205" spans="1:11" x14ac:dyDescent="0.25">
      <c r="A1205" s="19" t="s">
        <v>364</v>
      </c>
      <c r="B1205" s="20">
        <v>115</v>
      </c>
      <c r="C1205" s="22">
        <v>-9.0993880000000002E-8</v>
      </c>
      <c r="D1205" s="22"/>
      <c r="E1205" s="20"/>
      <c r="F1205" s="20"/>
      <c r="G1205" s="20"/>
      <c r="H1205" s="20"/>
      <c r="I1205" s="20"/>
      <c r="J1205" s="21"/>
      <c r="K1205" s="2"/>
    </row>
    <row r="1206" spans="1:11" x14ac:dyDescent="0.25">
      <c r="A1206" s="19" t="s">
        <v>364</v>
      </c>
      <c r="B1206" s="20">
        <v>116</v>
      </c>
      <c r="C1206" s="22">
        <v>2.2209000000000001E-8</v>
      </c>
      <c r="D1206" s="22"/>
      <c r="E1206" s="20"/>
      <c r="F1206" s="20"/>
      <c r="G1206" s="20"/>
      <c r="H1206" s="20"/>
      <c r="I1206" s="20"/>
      <c r="J1206" s="21"/>
      <c r="K1206" s="2"/>
    </row>
    <row r="1207" spans="1:11" x14ac:dyDescent="0.25">
      <c r="A1207" s="19" t="s">
        <v>364</v>
      </c>
      <c r="B1207" s="20">
        <v>117</v>
      </c>
      <c r="C1207" s="22">
        <v>-5.9417350000000001E-8</v>
      </c>
      <c r="D1207" s="22"/>
      <c r="E1207" s="20"/>
      <c r="F1207" s="20"/>
      <c r="G1207" s="20"/>
      <c r="H1207" s="20"/>
      <c r="I1207" s="20"/>
      <c r="J1207" s="21"/>
      <c r="K1207" s="2"/>
    </row>
    <row r="1208" spans="1:11" x14ac:dyDescent="0.25">
      <c r="A1208" s="19" t="s">
        <v>364</v>
      </c>
      <c r="B1208" s="20">
        <v>118</v>
      </c>
      <c r="C1208" s="22">
        <v>-9.6611489999999995E-8</v>
      </c>
      <c r="D1208" s="22"/>
      <c r="E1208" s="20"/>
      <c r="F1208" s="20"/>
      <c r="G1208" s="20"/>
      <c r="H1208" s="20"/>
      <c r="I1208" s="20"/>
      <c r="J1208" s="21"/>
      <c r="K1208" s="2"/>
    </row>
    <row r="1209" spans="1:11" x14ac:dyDescent="0.25">
      <c r="A1209" s="19" t="s">
        <v>364</v>
      </c>
      <c r="B1209" s="20">
        <v>119</v>
      </c>
      <c r="C1209" s="22">
        <v>2.228044E-8</v>
      </c>
      <c r="D1209" s="22"/>
      <c r="E1209" s="20"/>
      <c r="F1209" s="20"/>
      <c r="G1209" s="20"/>
      <c r="H1209" s="20"/>
      <c r="I1209" s="20"/>
      <c r="J1209" s="21"/>
      <c r="K1209" s="2"/>
    </row>
    <row r="1210" spans="1:11" x14ac:dyDescent="0.25">
      <c r="A1210" s="19" t="s">
        <v>364</v>
      </c>
      <c r="B1210" s="20">
        <v>120</v>
      </c>
      <c r="C1210" s="22">
        <v>7.8518489999999998E-10</v>
      </c>
      <c r="D1210" s="22"/>
      <c r="E1210" s="20"/>
      <c r="F1210" s="20"/>
      <c r="G1210" s="20"/>
      <c r="H1210" s="20"/>
      <c r="I1210" s="20"/>
      <c r="J1210" s="21"/>
      <c r="K1210" s="2"/>
    </row>
    <row r="1211" spans="1:11" x14ac:dyDescent="0.25">
      <c r="A1211" s="19" t="s">
        <v>364</v>
      </c>
      <c r="B1211" s="20">
        <v>121</v>
      </c>
      <c r="C1211" s="22">
        <v>-1.050282E-7</v>
      </c>
      <c r="D1211" s="22"/>
      <c r="E1211" s="20"/>
      <c r="F1211" s="20"/>
      <c r="G1211" s="20"/>
      <c r="H1211" s="20"/>
      <c r="I1211" s="20"/>
      <c r="J1211" s="21"/>
      <c r="K1211" s="2"/>
    </row>
    <row r="1212" spans="1:11" x14ac:dyDescent="0.25">
      <c r="A1212" s="19" t="s">
        <v>364</v>
      </c>
      <c r="B1212" s="20">
        <v>122</v>
      </c>
      <c r="C1212" s="22">
        <v>-1.2177610000000001E-7</v>
      </c>
      <c r="D1212" s="22"/>
      <c r="E1212" s="20"/>
      <c r="F1212" s="20"/>
      <c r="G1212" s="20"/>
      <c r="H1212" s="20"/>
      <c r="I1212" s="20"/>
      <c r="J1212" s="21"/>
      <c r="K1212" s="2"/>
    </row>
    <row r="1213" spans="1:11" x14ac:dyDescent="0.25">
      <c r="A1213" s="19" t="s">
        <v>364</v>
      </c>
      <c r="B1213" s="20">
        <v>123</v>
      </c>
      <c r="C1213" s="22">
        <v>-1.8035039999999999E-8</v>
      </c>
      <c r="D1213" s="22"/>
      <c r="E1213" s="20"/>
      <c r="F1213" s="20"/>
      <c r="G1213" s="20"/>
      <c r="H1213" s="20"/>
      <c r="I1213" s="20"/>
      <c r="J1213" s="21"/>
      <c r="K1213" s="2"/>
    </row>
    <row r="1214" spans="1:11" x14ac:dyDescent="0.25">
      <c r="A1214" s="19" t="s">
        <v>364</v>
      </c>
      <c r="B1214" s="20">
        <v>124</v>
      </c>
      <c r="C1214" s="22">
        <v>8.3187549999999999E-8</v>
      </c>
      <c r="D1214" s="22"/>
      <c r="E1214" s="20"/>
      <c r="F1214" s="20"/>
      <c r="G1214" s="20"/>
      <c r="H1214" s="20"/>
      <c r="I1214" s="20"/>
      <c r="J1214" s="21"/>
      <c r="K1214" s="2"/>
    </row>
    <row r="1215" spans="1:11" x14ac:dyDescent="0.25">
      <c r="A1215" s="19" t="s">
        <v>364</v>
      </c>
      <c r="B1215" s="20">
        <v>125</v>
      </c>
      <c r="C1215" s="22">
        <v>-1.36054E-8</v>
      </c>
      <c r="D1215" s="22"/>
      <c r="E1215" s="20"/>
      <c r="F1215" s="20"/>
      <c r="G1215" s="20"/>
      <c r="H1215" s="20"/>
      <c r="I1215" s="20"/>
      <c r="J1215" s="21"/>
      <c r="K1215" s="2"/>
    </row>
    <row r="1216" spans="1:11" x14ac:dyDescent="0.25">
      <c r="A1216" s="19" t="s">
        <v>364</v>
      </c>
      <c r="B1216" s="20">
        <v>126</v>
      </c>
      <c r="C1216" s="22">
        <v>-6.7160680000000006E-8</v>
      </c>
      <c r="D1216" s="22"/>
      <c r="E1216" s="20"/>
      <c r="F1216" s="20"/>
      <c r="G1216" s="20"/>
      <c r="H1216" s="20"/>
      <c r="I1216" s="20"/>
      <c r="J1216" s="21"/>
      <c r="K1216" s="2"/>
    </row>
    <row r="1217" spans="1:11" x14ac:dyDescent="0.25">
      <c r="A1217" s="19" t="s">
        <v>364</v>
      </c>
      <c r="B1217" s="20">
        <v>127</v>
      </c>
      <c r="C1217" s="22">
        <v>6.0895629999999999E-8</v>
      </c>
      <c r="D1217" s="22"/>
      <c r="E1217" s="20"/>
      <c r="F1217" s="20"/>
      <c r="G1217" s="20"/>
      <c r="H1217" s="20"/>
      <c r="I1217" s="20"/>
      <c r="J1217" s="21"/>
      <c r="K1217" s="2"/>
    </row>
    <row r="1218" spans="1:11" x14ac:dyDescent="0.25">
      <c r="A1218" s="19" t="s">
        <v>364</v>
      </c>
      <c r="B1218" s="20">
        <v>128</v>
      </c>
      <c r="C1218" s="22">
        <v>4.348624E-8</v>
      </c>
      <c r="D1218" s="22"/>
      <c r="E1218" s="20"/>
      <c r="F1218" s="20"/>
      <c r="G1218" s="20"/>
      <c r="H1218" s="20"/>
      <c r="I1218" s="20"/>
      <c r="J1218" s="21"/>
      <c r="K1218" s="2"/>
    </row>
    <row r="1219" spans="1:11" x14ac:dyDescent="0.25">
      <c r="A1219" s="19" t="s">
        <v>364</v>
      </c>
      <c r="B1219" s="20">
        <v>129</v>
      </c>
      <c r="C1219" s="22">
        <v>-9.5312180000000005E-8</v>
      </c>
      <c r="D1219" s="22"/>
      <c r="E1219" s="20"/>
      <c r="F1219" s="20"/>
      <c r="G1219" s="20"/>
      <c r="H1219" s="20"/>
      <c r="I1219" s="20"/>
      <c r="J1219" s="21"/>
      <c r="K1219" s="2"/>
    </row>
    <row r="1220" spans="1:11" x14ac:dyDescent="0.25">
      <c r="A1220" s="19" t="s">
        <v>364</v>
      </c>
      <c r="B1220" s="20">
        <v>130</v>
      </c>
      <c r="C1220" s="22">
        <v>-1.215361E-7</v>
      </c>
      <c r="D1220" s="22"/>
      <c r="E1220" s="20"/>
      <c r="F1220" s="20"/>
      <c r="G1220" s="20"/>
      <c r="H1220" s="20"/>
      <c r="I1220" s="20"/>
      <c r="J1220" s="21"/>
      <c r="K1220" s="2"/>
    </row>
    <row r="1221" spans="1:11" x14ac:dyDescent="0.25">
      <c r="A1221" s="19" t="s">
        <v>364</v>
      </c>
      <c r="B1221" s="20">
        <v>131</v>
      </c>
      <c r="C1221" s="22">
        <v>-2.674928E-8</v>
      </c>
      <c r="D1221" s="22"/>
      <c r="E1221" s="20"/>
      <c r="F1221" s="20"/>
      <c r="G1221" s="20"/>
      <c r="H1221" s="20"/>
      <c r="I1221" s="20"/>
      <c r="J1221" s="21"/>
      <c r="K1221" s="2"/>
    </row>
    <row r="1222" spans="1:11" x14ac:dyDescent="0.25">
      <c r="A1222" s="19" t="s">
        <v>364</v>
      </c>
      <c r="B1222" s="20">
        <v>132</v>
      </c>
      <c r="C1222" s="22">
        <v>8.3951809999999995E-8</v>
      </c>
      <c r="D1222" s="22"/>
      <c r="E1222" s="20"/>
      <c r="F1222" s="20"/>
      <c r="G1222" s="20"/>
      <c r="H1222" s="20"/>
      <c r="I1222" s="20"/>
      <c r="J1222" s="21"/>
      <c r="K1222" s="2"/>
    </row>
    <row r="1223" spans="1:11" x14ac:dyDescent="0.25">
      <c r="A1223" s="19" t="s">
        <v>364</v>
      </c>
      <c r="B1223" s="20">
        <v>133</v>
      </c>
      <c r="C1223" s="22">
        <v>-1.4632309999999999E-8</v>
      </c>
      <c r="D1223" s="22"/>
      <c r="E1223" s="20"/>
      <c r="F1223" s="20"/>
      <c r="G1223" s="20"/>
      <c r="H1223" s="20"/>
      <c r="I1223" s="20"/>
      <c r="J1223" s="21"/>
      <c r="K1223" s="2"/>
    </row>
    <row r="1224" spans="1:11" x14ac:dyDescent="0.25">
      <c r="A1224" s="19" t="s">
        <v>364</v>
      </c>
      <c r="B1224" s="20">
        <v>134</v>
      </c>
      <c r="C1224" s="22">
        <v>-5.9076840000000002E-8</v>
      </c>
      <c r="D1224" s="22"/>
      <c r="E1224" s="20"/>
      <c r="F1224" s="20"/>
      <c r="G1224" s="20"/>
      <c r="H1224" s="20"/>
      <c r="I1224" s="20"/>
      <c r="J1224" s="21"/>
      <c r="K1224" s="2"/>
    </row>
    <row r="1225" spans="1:11" x14ac:dyDescent="0.25">
      <c r="A1225" s="19" t="s">
        <v>364</v>
      </c>
      <c r="B1225" s="20">
        <v>135</v>
      </c>
      <c r="C1225" s="22">
        <v>6.3461920000000004E-8</v>
      </c>
      <c r="D1225" s="22"/>
      <c r="E1225" s="20"/>
      <c r="F1225" s="20"/>
      <c r="G1225" s="20"/>
      <c r="H1225" s="20"/>
      <c r="I1225" s="20"/>
      <c r="J1225" s="21"/>
      <c r="K1225" s="2"/>
    </row>
    <row r="1226" spans="1:11" x14ac:dyDescent="0.25">
      <c r="A1226" s="19" t="s">
        <v>364</v>
      </c>
      <c r="B1226" s="20">
        <v>136</v>
      </c>
      <c r="C1226" s="22">
        <v>3.3052089999999999E-8</v>
      </c>
      <c r="D1226" s="22"/>
      <c r="E1226" s="20"/>
      <c r="F1226" s="20"/>
      <c r="G1226" s="20"/>
      <c r="H1226" s="20"/>
      <c r="I1226" s="20"/>
      <c r="J1226" s="21"/>
      <c r="K1226" s="2"/>
    </row>
    <row r="1227" spans="1:11" x14ac:dyDescent="0.25">
      <c r="A1227" s="19" t="s">
        <v>364</v>
      </c>
      <c r="B1227" s="20">
        <v>137</v>
      </c>
      <c r="C1227" s="22">
        <v>-8.471238E-8</v>
      </c>
      <c r="D1227" s="22"/>
      <c r="E1227" s="20"/>
      <c r="F1227" s="20"/>
      <c r="G1227" s="20"/>
      <c r="H1227" s="20"/>
      <c r="I1227" s="20"/>
      <c r="J1227" s="21"/>
      <c r="K1227" s="2"/>
    </row>
    <row r="1228" spans="1:11" x14ac:dyDescent="0.25">
      <c r="A1228" s="19" t="s">
        <v>364</v>
      </c>
      <c r="B1228" s="20">
        <v>138</v>
      </c>
      <c r="C1228" s="22">
        <v>-1.055681E-7</v>
      </c>
      <c r="D1228" s="22"/>
      <c r="E1228" s="20"/>
      <c r="F1228" s="20"/>
      <c r="G1228" s="20"/>
      <c r="H1228" s="20"/>
      <c r="I1228" s="20"/>
      <c r="J1228" s="21"/>
      <c r="K1228" s="2"/>
    </row>
    <row r="1229" spans="1:11" x14ac:dyDescent="0.25">
      <c r="A1229" s="19" t="s">
        <v>364</v>
      </c>
      <c r="B1229" s="20">
        <v>139</v>
      </c>
      <c r="C1229" s="22">
        <v>-4.702097E-9</v>
      </c>
      <c r="D1229" s="22"/>
      <c r="E1229" s="20"/>
      <c r="F1229" s="20"/>
      <c r="G1229" s="20"/>
      <c r="H1229" s="20"/>
      <c r="I1229" s="20"/>
      <c r="J1229" s="21"/>
      <c r="K1229" s="2"/>
    </row>
    <row r="1230" spans="1:11" x14ac:dyDescent="0.25">
      <c r="A1230" s="19" t="s">
        <v>364</v>
      </c>
      <c r="B1230" s="20">
        <v>140</v>
      </c>
      <c r="C1230" s="22">
        <v>9.8093359999999999E-8</v>
      </c>
      <c r="D1230" s="22"/>
      <c r="E1230" s="20"/>
      <c r="F1230" s="20"/>
      <c r="G1230" s="20"/>
      <c r="H1230" s="20"/>
      <c r="I1230" s="20"/>
      <c r="J1230" s="21"/>
      <c r="K1230" s="2"/>
    </row>
    <row r="1231" spans="1:11" x14ac:dyDescent="0.25">
      <c r="A1231" s="19" t="s">
        <v>364</v>
      </c>
      <c r="B1231" s="20">
        <v>141</v>
      </c>
      <c r="C1231" s="22">
        <v>1.261845E-9</v>
      </c>
      <c r="D1231" s="22"/>
      <c r="E1231" s="20"/>
      <c r="F1231" s="20"/>
      <c r="G1231" s="20"/>
      <c r="H1231" s="20"/>
      <c r="I1231" s="20"/>
      <c r="J1231" s="21"/>
      <c r="K1231" s="2"/>
    </row>
    <row r="1232" spans="1:11" x14ac:dyDescent="0.25">
      <c r="A1232" s="19" t="s">
        <v>364</v>
      </c>
      <c r="B1232" s="20">
        <v>142</v>
      </c>
      <c r="C1232" s="22">
        <v>-5.4863909999999999E-8</v>
      </c>
      <c r="D1232" s="22"/>
      <c r="E1232" s="20"/>
      <c r="F1232" s="20"/>
      <c r="G1232" s="20"/>
      <c r="H1232" s="20"/>
      <c r="I1232" s="20"/>
      <c r="J1232" s="21"/>
      <c r="K1232" s="2"/>
    </row>
    <row r="1233" spans="1:11" x14ac:dyDescent="0.25">
      <c r="A1233" s="19" t="s">
        <v>364</v>
      </c>
      <c r="B1233" s="20">
        <v>143</v>
      </c>
      <c r="C1233" s="22">
        <v>7.6059679999999998E-8</v>
      </c>
      <c r="D1233" s="22"/>
      <c r="E1233" s="20"/>
      <c r="F1233" s="20"/>
      <c r="G1233" s="20"/>
      <c r="H1233" s="20"/>
      <c r="I1233" s="20"/>
      <c r="J1233" s="21"/>
      <c r="K1233" s="2"/>
    </row>
    <row r="1234" spans="1:11" x14ac:dyDescent="0.25">
      <c r="A1234" s="19" t="s">
        <v>364</v>
      </c>
      <c r="B1234" s="20">
        <v>144</v>
      </c>
      <c r="C1234" s="22">
        <v>6.281337E-8</v>
      </c>
      <c r="D1234" s="22"/>
      <c r="E1234" s="20"/>
      <c r="F1234" s="20"/>
      <c r="G1234" s="20"/>
      <c r="H1234" s="20"/>
      <c r="I1234" s="20"/>
      <c r="J1234" s="21"/>
      <c r="K1234" s="2"/>
    </row>
    <row r="1235" spans="1:11" x14ac:dyDescent="0.25">
      <c r="A1235" s="19" t="s">
        <v>364</v>
      </c>
      <c r="B1235" s="20">
        <v>145</v>
      </c>
      <c r="C1235" s="22">
        <v>-7.7720919999999999E-8</v>
      </c>
      <c r="D1235" s="22"/>
      <c r="E1235" s="20"/>
      <c r="F1235" s="20"/>
      <c r="G1235" s="20"/>
      <c r="H1235" s="20"/>
      <c r="I1235" s="20"/>
      <c r="J1235" s="21"/>
      <c r="K1235" s="2"/>
    </row>
    <row r="1236" spans="1:11" x14ac:dyDescent="0.25">
      <c r="A1236" s="19" t="s">
        <v>364</v>
      </c>
      <c r="B1236" s="20">
        <v>146</v>
      </c>
      <c r="C1236" s="22">
        <v>-1.064414E-7</v>
      </c>
      <c r="D1236" s="22"/>
      <c r="E1236" s="20"/>
      <c r="F1236" s="20"/>
      <c r="G1236" s="20"/>
      <c r="H1236" s="20"/>
      <c r="I1236" s="20"/>
      <c r="J1236" s="21"/>
      <c r="K1236" s="2"/>
    </row>
    <row r="1237" spans="1:11" x14ac:dyDescent="0.25">
      <c r="A1237" s="19" t="s">
        <v>364</v>
      </c>
      <c r="B1237" s="22">
        <v>147</v>
      </c>
      <c r="C1237" s="22">
        <v>-1.286236E-8</v>
      </c>
      <c r="D1237" s="22"/>
      <c r="E1237" s="20"/>
      <c r="F1237" s="20"/>
      <c r="G1237" s="20"/>
      <c r="H1237" s="20"/>
      <c r="I1237" s="20"/>
      <c r="J1237" s="21"/>
      <c r="K1237" s="2"/>
    </row>
    <row r="1238" spans="1:11" x14ac:dyDescent="0.25">
      <c r="A1238" s="19" t="s">
        <v>364</v>
      </c>
      <c r="B1238" s="22">
        <v>148</v>
      </c>
      <c r="C1238" s="22">
        <v>9.7227289999999994E-8</v>
      </c>
      <c r="D1238" s="20"/>
      <c r="E1238" s="20"/>
      <c r="F1238" s="20"/>
      <c r="G1238" s="20"/>
      <c r="H1238" s="20"/>
      <c r="I1238" s="20"/>
      <c r="J1238" s="21"/>
      <c r="K1238" s="2"/>
    </row>
    <row r="1239" spans="1:11" x14ac:dyDescent="0.25">
      <c r="A1239" s="19" t="s">
        <v>364</v>
      </c>
      <c r="B1239" s="22">
        <v>149</v>
      </c>
      <c r="C1239" s="22">
        <v>-6.154773E-9</v>
      </c>
      <c r="D1239" s="20"/>
      <c r="E1239" s="20"/>
      <c r="F1239" s="20"/>
      <c r="G1239" s="20"/>
      <c r="H1239" s="20"/>
      <c r="I1239" s="20"/>
      <c r="J1239" s="21"/>
      <c r="K1239" s="2"/>
    </row>
    <row r="1240" spans="1:11" x14ac:dyDescent="0.25">
      <c r="A1240" s="19" t="s">
        <v>364</v>
      </c>
      <c r="B1240" s="22">
        <v>150</v>
      </c>
      <c r="C1240" s="22">
        <v>-5.2624790000000002E-8</v>
      </c>
      <c r="D1240" s="20"/>
      <c r="E1240" s="20"/>
      <c r="F1240" s="20"/>
      <c r="G1240" s="20"/>
      <c r="H1240" s="20"/>
      <c r="I1240" s="20"/>
      <c r="J1240" s="21"/>
      <c r="K1240" s="2"/>
    </row>
    <row r="1241" spans="1:11" x14ac:dyDescent="0.25">
      <c r="A1241" s="19" t="s">
        <v>364</v>
      </c>
      <c r="B1241" s="22">
        <v>151</v>
      </c>
      <c r="C1241" s="22">
        <v>7.1113999999999997E-8</v>
      </c>
      <c r="D1241" s="20"/>
      <c r="E1241" s="20"/>
      <c r="F1241" s="20"/>
      <c r="G1241" s="20"/>
      <c r="H1241" s="20"/>
      <c r="I1241" s="20"/>
      <c r="J1241" s="21"/>
      <c r="K1241" s="2"/>
    </row>
    <row r="1242" spans="1:11" x14ac:dyDescent="0.25">
      <c r="A1242" s="19" t="s">
        <v>364</v>
      </c>
      <c r="B1242" s="22">
        <v>152</v>
      </c>
      <c r="C1242" s="22">
        <v>4.0851380000000002E-8</v>
      </c>
      <c r="D1242" s="20"/>
      <c r="E1242" s="20"/>
      <c r="F1242" s="20"/>
      <c r="G1242" s="20"/>
      <c r="H1242" s="20"/>
      <c r="I1242" s="20"/>
      <c r="J1242" s="21"/>
      <c r="K1242" s="2"/>
    </row>
    <row r="1243" spans="1:11" x14ac:dyDescent="0.25">
      <c r="A1243" s="19" t="s">
        <v>364</v>
      </c>
      <c r="B1243" s="22">
        <v>153</v>
      </c>
      <c r="C1243" s="22">
        <v>-8.0993099999999995E-8</v>
      </c>
      <c r="D1243" s="20"/>
      <c r="E1243" s="20"/>
      <c r="F1243" s="20"/>
      <c r="G1243" s="20"/>
      <c r="H1243" s="20"/>
      <c r="I1243" s="20"/>
      <c r="J1243" s="21"/>
      <c r="K1243" s="2"/>
    </row>
    <row r="1244" spans="1:11" x14ac:dyDescent="0.25">
      <c r="A1244" s="19" t="s">
        <v>364</v>
      </c>
      <c r="B1244" s="22">
        <v>154</v>
      </c>
      <c r="C1244" s="22">
        <v>-1.0275960000000001E-7</v>
      </c>
      <c r="D1244" s="20"/>
      <c r="E1244" s="20"/>
      <c r="F1244" s="20"/>
      <c r="G1244" s="20"/>
      <c r="H1244" s="20"/>
      <c r="I1244" s="20"/>
      <c r="J1244" s="21"/>
      <c r="K1244" s="2"/>
    </row>
    <row r="1245" spans="1:11" x14ac:dyDescent="0.25">
      <c r="A1245" s="19" t="s">
        <v>364</v>
      </c>
      <c r="B1245" s="22">
        <v>155</v>
      </c>
      <c r="C1245" s="22">
        <v>-8.624988E-10</v>
      </c>
      <c r="D1245" s="20"/>
      <c r="E1245" s="20"/>
      <c r="F1245" s="20"/>
      <c r="G1245" s="20"/>
      <c r="H1245" s="20"/>
      <c r="I1245" s="20"/>
      <c r="J1245" s="21"/>
      <c r="K1245" s="2"/>
    </row>
    <row r="1246" spans="1:11" x14ac:dyDescent="0.25">
      <c r="A1246" s="19" t="s">
        <v>364</v>
      </c>
      <c r="B1246" s="22">
        <v>156</v>
      </c>
      <c r="C1246" s="22">
        <v>1.021092E-7</v>
      </c>
      <c r="D1246" s="20"/>
      <c r="E1246" s="20"/>
      <c r="F1246" s="20"/>
      <c r="G1246" s="20"/>
      <c r="H1246" s="20"/>
      <c r="I1246" s="20"/>
      <c r="J1246" s="21"/>
      <c r="K1246" s="2"/>
    </row>
    <row r="1247" spans="1:11" x14ac:dyDescent="0.25">
      <c r="A1247" s="19" t="s">
        <v>364</v>
      </c>
      <c r="B1247" s="22">
        <v>157</v>
      </c>
      <c r="C1247" s="22">
        <v>3.790261E-9</v>
      </c>
      <c r="D1247" s="20"/>
      <c r="E1247" s="20"/>
      <c r="F1247" s="20"/>
      <c r="G1247" s="20"/>
      <c r="H1247" s="20"/>
      <c r="I1247" s="20"/>
      <c r="J1247" s="21"/>
      <c r="K1247" s="2"/>
    </row>
    <row r="1248" spans="1:11" x14ac:dyDescent="0.25">
      <c r="A1248" s="19" t="s">
        <v>364</v>
      </c>
      <c r="B1248" s="22">
        <v>158</v>
      </c>
      <c r="C1248" s="22">
        <v>-5.286395E-8</v>
      </c>
      <c r="D1248" s="20"/>
      <c r="E1248" s="20"/>
      <c r="F1248" s="20"/>
      <c r="G1248" s="20"/>
      <c r="H1248" s="20"/>
      <c r="I1248" s="20"/>
      <c r="J1248" s="21"/>
      <c r="K1248" s="2"/>
    </row>
    <row r="1249" spans="1:11" x14ac:dyDescent="0.25">
      <c r="A1249" s="19" t="s">
        <v>364</v>
      </c>
      <c r="B1249" s="22">
        <v>159</v>
      </c>
      <c r="C1249" s="22">
        <v>7.8688919999999998E-8</v>
      </c>
      <c r="D1249" s="20"/>
      <c r="E1249" s="20"/>
      <c r="F1249" s="20"/>
      <c r="G1249" s="20"/>
      <c r="H1249" s="20"/>
      <c r="I1249" s="20"/>
      <c r="J1249" s="21"/>
      <c r="K1249" s="2"/>
    </row>
    <row r="1250" spans="1:11" x14ac:dyDescent="0.25">
      <c r="A1250" s="19" t="s">
        <v>364</v>
      </c>
      <c r="B1250" s="22">
        <v>160</v>
      </c>
      <c r="C1250" s="22">
        <v>6.9016709999999995E-8</v>
      </c>
      <c r="D1250" s="20"/>
      <c r="E1250" s="20"/>
      <c r="F1250" s="20"/>
      <c r="G1250" s="20"/>
      <c r="H1250" s="20"/>
      <c r="I1250" s="20"/>
      <c r="J1250" s="21"/>
      <c r="K1250" s="2"/>
    </row>
    <row r="1251" spans="1:11" x14ac:dyDescent="0.25">
      <c r="A1251" s="19" t="s">
        <v>364</v>
      </c>
      <c r="B1251" s="22">
        <v>161</v>
      </c>
      <c r="C1251" s="22">
        <v>-7.5769130000000003E-8</v>
      </c>
      <c r="D1251" s="20"/>
      <c r="E1251" s="20"/>
      <c r="F1251" s="20"/>
      <c r="G1251" s="20"/>
      <c r="H1251" s="20"/>
      <c r="I1251" s="20"/>
      <c r="J1251" s="21"/>
      <c r="K1251" s="2"/>
    </row>
    <row r="1252" spans="1:11" x14ac:dyDescent="0.25">
      <c r="A1252" s="19" t="s">
        <v>364</v>
      </c>
      <c r="B1252" s="22">
        <v>162</v>
      </c>
      <c r="C1252" s="22">
        <v>-1.047614E-7</v>
      </c>
      <c r="D1252" s="20"/>
      <c r="E1252" s="20"/>
      <c r="F1252" s="20"/>
      <c r="G1252" s="20"/>
      <c r="H1252" s="20"/>
      <c r="I1252" s="20"/>
      <c r="J1252" s="21"/>
      <c r="K1252" s="2"/>
    </row>
    <row r="1253" spans="1:11" x14ac:dyDescent="0.25">
      <c r="A1253" s="19" t="s">
        <v>364</v>
      </c>
      <c r="B1253" s="22">
        <v>163</v>
      </c>
      <c r="C1253" s="22">
        <v>-9.7616919999999994E-9</v>
      </c>
      <c r="D1253" s="20"/>
      <c r="E1253" s="20"/>
      <c r="F1253" s="20"/>
      <c r="G1253" s="20"/>
      <c r="H1253" s="20"/>
      <c r="I1253" s="20"/>
      <c r="J1253" s="21"/>
      <c r="K1253" s="2"/>
    </row>
    <row r="1254" spans="1:11" x14ac:dyDescent="0.25">
      <c r="A1254" s="19" t="s">
        <v>364</v>
      </c>
      <c r="B1254" s="22">
        <v>164</v>
      </c>
      <c r="C1254" s="22">
        <v>1.004509E-7</v>
      </c>
      <c r="D1254" s="20"/>
      <c r="E1254" s="20"/>
      <c r="F1254" s="20"/>
      <c r="G1254" s="20"/>
      <c r="H1254" s="20"/>
      <c r="I1254" s="20"/>
      <c r="J1254" s="21"/>
      <c r="K1254" s="2"/>
    </row>
    <row r="1255" spans="1:11" x14ac:dyDescent="0.25">
      <c r="A1255" s="19" t="s">
        <v>364</v>
      </c>
      <c r="B1255" s="22">
        <v>165</v>
      </c>
      <c r="C1255" s="22">
        <v>-4.754771E-9</v>
      </c>
      <c r="D1255" s="20"/>
      <c r="E1255" s="20"/>
      <c r="F1255" s="20"/>
      <c r="G1255" s="20"/>
      <c r="H1255" s="20"/>
      <c r="I1255" s="20"/>
      <c r="J1255" s="21"/>
      <c r="K1255" s="2"/>
    </row>
    <row r="1256" spans="1:11" x14ac:dyDescent="0.25">
      <c r="A1256" s="19" t="s">
        <v>364</v>
      </c>
      <c r="B1256" s="22">
        <v>166</v>
      </c>
      <c r="C1256" s="22">
        <v>-5.0498940000000002E-8</v>
      </c>
      <c r="D1256" s="20"/>
      <c r="E1256" s="20"/>
      <c r="F1256" s="20"/>
      <c r="G1256" s="20"/>
      <c r="H1256" s="20"/>
      <c r="I1256" s="20"/>
      <c r="J1256" s="21"/>
      <c r="K1256" s="2"/>
    </row>
    <row r="1257" spans="1:11" x14ac:dyDescent="0.25">
      <c r="A1257" s="19" t="s">
        <v>364</v>
      </c>
      <c r="B1257" s="22">
        <v>167</v>
      </c>
      <c r="C1257" s="22">
        <v>7.3386109999999995E-8</v>
      </c>
      <c r="D1257" s="20"/>
      <c r="E1257" s="20"/>
      <c r="F1257" s="20"/>
      <c r="G1257" s="20"/>
      <c r="H1257" s="20"/>
      <c r="I1257" s="20"/>
      <c r="J1257" s="21"/>
      <c r="K1257" s="2"/>
    </row>
    <row r="1258" spans="1:11" x14ac:dyDescent="0.25">
      <c r="A1258" s="19" t="s">
        <v>364</v>
      </c>
      <c r="B1258" s="22">
        <v>168</v>
      </c>
      <c r="C1258" s="22">
        <v>4.2348209999999997E-8</v>
      </c>
      <c r="D1258" s="20"/>
      <c r="E1258" s="20"/>
      <c r="F1258" s="20"/>
      <c r="G1258" s="20"/>
      <c r="H1258" s="20"/>
      <c r="I1258" s="20"/>
      <c r="J1258" s="21"/>
      <c r="K1258" s="2"/>
    </row>
    <row r="1259" spans="1:11" x14ac:dyDescent="0.25">
      <c r="A1259" s="19" t="s">
        <v>364</v>
      </c>
      <c r="B1259" s="22">
        <v>169</v>
      </c>
      <c r="C1259" s="22">
        <v>-8.1764740000000001E-8</v>
      </c>
      <c r="D1259" s="20"/>
      <c r="E1259" s="20"/>
      <c r="F1259" s="20"/>
      <c r="G1259" s="20"/>
      <c r="H1259" s="20"/>
      <c r="I1259" s="20"/>
      <c r="J1259" s="21"/>
      <c r="K1259" s="2"/>
    </row>
    <row r="1260" spans="1:11" x14ac:dyDescent="0.25">
      <c r="A1260" s="19" t="s">
        <v>364</v>
      </c>
      <c r="B1260" s="22">
        <v>170</v>
      </c>
      <c r="C1260" s="22">
        <v>-1.024914E-7</v>
      </c>
      <c r="D1260" s="20"/>
      <c r="E1260" s="20"/>
      <c r="F1260" s="20"/>
      <c r="G1260" s="20"/>
      <c r="H1260" s="20"/>
      <c r="I1260" s="20"/>
      <c r="J1260" s="21"/>
      <c r="K1260" s="2"/>
    </row>
    <row r="1261" spans="1:11" x14ac:dyDescent="0.25">
      <c r="A1261" s="19" t="s">
        <v>364</v>
      </c>
      <c r="B1261" s="22">
        <v>171</v>
      </c>
      <c r="C1261" s="22">
        <v>7.6060580000000003E-10</v>
      </c>
      <c r="D1261" s="20"/>
      <c r="E1261" s="20"/>
      <c r="F1261" s="20"/>
      <c r="G1261" s="20"/>
      <c r="H1261" s="20"/>
      <c r="I1261" s="20"/>
      <c r="J1261" s="21"/>
      <c r="K1261" s="2"/>
    </row>
    <row r="1262" spans="1:11" x14ac:dyDescent="0.25">
      <c r="A1262" s="19" t="s">
        <v>364</v>
      </c>
      <c r="B1262" s="22">
        <v>172</v>
      </c>
      <c r="C1262" s="22">
        <v>1.02131E-7</v>
      </c>
      <c r="D1262" s="20"/>
      <c r="E1262" s="20"/>
      <c r="F1262" s="20"/>
      <c r="G1262" s="20"/>
      <c r="H1262" s="20"/>
      <c r="I1262" s="20"/>
      <c r="J1262" s="21"/>
      <c r="K1262" s="2"/>
    </row>
    <row r="1263" spans="1:11" x14ac:dyDescent="0.25">
      <c r="A1263" s="19" t="s">
        <v>364</v>
      </c>
      <c r="B1263" s="22">
        <v>173</v>
      </c>
      <c r="C1263" s="22">
        <v>4.8018920000000001E-9</v>
      </c>
      <c r="D1263" s="20"/>
      <c r="E1263" s="20"/>
      <c r="F1263" s="20"/>
      <c r="G1263" s="20"/>
      <c r="H1263" s="20"/>
      <c r="I1263" s="20"/>
      <c r="J1263" s="21"/>
      <c r="K1263" s="2"/>
    </row>
    <row r="1264" spans="1:11" x14ac:dyDescent="0.25">
      <c r="A1264" s="19" t="s">
        <v>364</v>
      </c>
      <c r="B1264" s="22">
        <v>174</v>
      </c>
      <c r="C1264" s="22">
        <v>5.2600109999999998E-9</v>
      </c>
      <c r="D1264" s="20"/>
      <c r="E1264" s="20"/>
      <c r="F1264" s="20"/>
      <c r="G1264" s="20"/>
      <c r="H1264" s="20"/>
      <c r="I1264" s="20"/>
      <c r="J1264" s="21"/>
      <c r="K1264" s="2"/>
    </row>
    <row r="1265" spans="1:11" x14ac:dyDescent="0.25">
      <c r="A1265" s="19" t="s">
        <v>364</v>
      </c>
      <c r="B1265" s="22">
        <v>175</v>
      </c>
      <c r="C1265" s="22">
        <v>-9.5736079999999994E-9</v>
      </c>
      <c r="D1265" s="20"/>
      <c r="E1265" s="20"/>
      <c r="F1265" s="20"/>
      <c r="G1265" s="20"/>
      <c r="H1265" s="20"/>
      <c r="I1265" s="20"/>
      <c r="J1265" s="21"/>
      <c r="K1265" s="2"/>
    </row>
    <row r="1266" spans="1:11" x14ac:dyDescent="0.25">
      <c r="A1266" s="19" t="s">
        <v>364</v>
      </c>
      <c r="B1266" s="22">
        <v>176</v>
      </c>
      <c r="C1266" s="22">
        <v>6.864941E-9</v>
      </c>
      <c r="D1266" s="20"/>
      <c r="E1266" s="20"/>
      <c r="F1266" s="20"/>
      <c r="G1266" s="20"/>
      <c r="H1266" s="20"/>
      <c r="I1266" s="20"/>
      <c r="J1266" s="21"/>
      <c r="K1266" s="2"/>
    </row>
    <row r="1267" spans="1:11" x14ac:dyDescent="0.25">
      <c r="A1267" s="19" t="s">
        <v>364</v>
      </c>
      <c r="B1267" s="22">
        <v>177</v>
      </c>
      <c r="C1267" s="22">
        <v>-1.1222320000000001E-8</v>
      </c>
      <c r="D1267" s="20"/>
      <c r="E1267" s="20"/>
      <c r="F1267" s="20"/>
      <c r="G1267" s="20"/>
      <c r="H1267" s="20"/>
      <c r="I1267" s="20"/>
      <c r="J1267" s="21"/>
      <c r="K1267" s="2"/>
    </row>
    <row r="1268" spans="1:11" x14ac:dyDescent="0.25">
      <c r="A1268" s="19" t="s">
        <v>364</v>
      </c>
      <c r="B1268" s="22">
        <v>178</v>
      </c>
      <c r="C1268" s="22">
        <v>7.2155810000000003E-9</v>
      </c>
      <c r="D1268" s="20"/>
      <c r="E1268" s="20"/>
      <c r="F1268" s="20"/>
      <c r="G1268" s="20"/>
      <c r="H1268" s="20"/>
      <c r="I1268" s="20"/>
      <c r="J1268" s="21"/>
      <c r="K1268" s="2"/>
    </row>
    <row r="1269" spans="1:11" x14ac:dyDescent="0.25">
      <c r="A1269" s="19" t="s">
        <v>364</v>
      </c>
      <c r="B1269" s="22">
        <v>179</v>
      </c>
      <c r="C1269" s="22">
        <v>-1.03176E-8</v>
      </c>
      <c r="D1269" s="20"/>
      <c r="E1269" s="20"/>
      <c r="F1269" s="20"/>
      <c r="G1269" s="20"/>
      <c r="H1269" s="20"/>
      <c r="I1269" s="20"/>
      <c r="J1269" s="21"/>
      <c r="K1269" s="2"/>
    </row>
    <row r="1270" spans="1:11" x14ac:dyDescent="0.25">
      <c r="A1270" s="19" t="s">
        <v>364</v>
      </c>
      <c r="B1270" s="22">
        <v>180</v>
      </c>
      <c r="C1270" s="22">
        <v>6.5440229999999996E-9</v>
      </c>
      <c r="D1270" s="20"/>
      <c r="E1270" s="20"/>
      <c r="F1270" s="20"/>
      <c r="G1270" s="20"/>
      <c r="H1270" s="20"/>
      <c r="I1270" s="20"/>
      <c r="J1270" s="21"/>
      <c r="K1270" s="2"/>
    </row>
    <row r="1271" spans="1:11" x14ac:dyDescent="0.25">
      <c r="A1271" s="19" t="s">
        <v>364</v>
      </c>
      <c r="B1271" s="22">
        <v>181</v>
      </c>
      <c r="C1271" s="22">
        <v>-9.8580819999999993E-9</v>
      </c>
      <c r="D1271" s="20"/>
      <c r="E1271" s="20"/>
      <c r="F1271" s="20"/>
      <c r="G1271" s="20"/>
      <c r="H1271" s="20"/>
      <c r="I1271" s="20"/>
      <c r="J1271" s="21"/>
      <c r="K1271" s="2"/>
    </row>
    <row r="1272" spans="1:11" x14ac:dyDescent="0.25">
      <c r="A1272" s="19" t="s">
        <v>364</v>
      </c>
      <c r="B1272" s="22">
        <v>182</v>
      </c>
      <c r="C1272" s="22">
        <v>7.344474E-9</v>
      </c>
      <c r="D1272" s="20"/>
      <c r="E1272" s="20"/>
      <c r="F1272" s="20"/>
      <c r="G1272" s="20"/>
      <c r="H1272" s="20"/>
      <c r="I1272" s="20"/>
      <c r="J1272" s="21"/>
      <c r="K1272" s="2"/>
    </row>
    <row r="1273" spans="1:11" x14ac:dyDescent="0.25">
      <c r="A1273" s="19" t="s">
        <v>364</v>
      </c>
      <c r="B1273" s="22">
        <v>183</v>
      </c>
      <c r="C1273" s="22">
        <v>-1.019854E-8</v>
      </c>
      <c r="D1273" s="20"/>
      <c r="E1273" s="20"/>
      <c r="F1273" s="20"/>
      <c r="G1273" s="20"/>
      <c r="H1273" s="20"/>
      <c r="I1273" s="20"/>
      <c r="J1273" s="21"/>
      <c r="K1273" s="2"/>
    </row>
    <row r="1274" spans="1:11" x14ac:dyDescent="0.25">
      <c r="A1274" s="19" t="s">
        <v>364</v>
      </c>
      <c r="B1274" s="22">
        <v>184</v>
      </c>
      <c r="C1274" s="22">
        <v>7.5183850000000002E-9</v>
      </c>
      <c r="D1274" s="20"/>
      <c r="E1274" s="20"/>
      <c r="F1274" s="20"/>
      <c r="G1274" s="20"/>
      <c r="H1274" s="20"/>
      <c r="I1274" s="20"/>
      <c r="J1274" s="21"/>
      <c r="K1274" s="2"/>
    </row>
    <row r="1275" spans="1:11" x14ac:dyDescent="0.25">
      <c r="A1275" s="19" t="s">
        <v>364</v>
      </c>
      <c r="B1275" s="22">
        <v>185</v>
      </c>
      <c r="C1275" s="22">
        <v>-1.174828E-8</v>
      </c>
      <c r="D1275" s="20"/>
      <c r="E1275" s="20"/>
      <c r="F1275" s="20"/>
      <c r="G1275" s="20"/>
      <c r="H1275" s="20"/>
      <c r="I1275" s="20"/>
      <c r="J1275" s="21"/>
      <c r="K1275" s="2"/>
    </row>
    <row r="1276" spans="1:11" x14ac:dyDescent="0.25">
      <c r="A1276" s="19" t="s">
        <v>364</v>
      </c>
      <c r="B1276" s="22">
        <v>186</v>
      </c>
      <c r="C1276" s="22">
        <v>6.8981540000000002E-9</v>
      </c>
      <c r="D1276" s="20"/>
      <c r="E1276" s="20"/>
      <c r="F1276" s="20"/>
      <c r="G1276" s="20"/>
      <c r="H1276" s="20"/>
      <c r="I1276" s="20"/>
      <c r="J1276" s="21"/>
      <c r="K1276" s="2"/>
    </row>
    <row r="1277" spans="1:11" x14ac:dyDescent="0.25">
      <c r="A1277" s="19" t="s">
        <v>364</v>
      </c>
      <c r="B1277" s="22">
        <v>187</v>
      </c>
      <c r="C1277" s="22">
        <v>-1.0294590000000001E-8</v>
      </c>
      <c r="D1277" s="20"/>
      <c r="E1277" s="20"/>
      <c r="F1277" s="20"/>
      <c r="G1277" s="20"/>
      <c r="H1277" s="20"/>
      <c r="I1277" s="20"/>
      <c r="J1277" s="21"/>
      <c r="K1277" s="2"/>
    </row>
    <row r="1278" spans="1:11" x14ac:dyDescent="0.25">
      <c r="A1278" s="19" t="s">
        <v>364</v>
      </c>
      <c r="B1278" s="22">
        <v>188</v>
      </c>
      <c r="C1278" s="22">
        <v>6.1191549999999998E-9</v>
      </c>
      <c r="D1278" s="20"/>
      <c r="E1278" s="20"/>
      <c r="F1278" s="20"/>
      <c r="G1278" s="20"/>
      <c r="H1278" s="20"/>
      <c r="I1278" s="20"/>
      <c r="J1278" s="21"/>
      <c r="K1278" s="2"/>
    </row>
    <row r="1279" spans="1:11" x14ac:dyDescent="0.25">
      <c r="A1279" s="19" t="s">
        <v>364</v>
      </c>
      <c r="B1279" s="22">
        <v>189</v>
      </c>
      <c r="C1279" s="22">
        <v>-1.0585910000000001E-8</v>
      </c>
      <c r="D1279" s="20"/>
      <c r="E1279" s="20"/>
      <c r="F1279" s="20"/>
      <c r="G1279" s="20"/>
      <c r="H1279" s="20"/>
      <c r="I1279" s="20"/>
      <c r="J1279" s="21"/>
      <c r="K1279" s="2"/>
    </row>
    <row r="1280" spans="1:11" x14ac:dyDescent="0.25">
      <c r="A1280" s="19" t="s">
        <v>364</v>
      </c>
      <c r="B1280" s="22">
        <v>190</v>
      </c>
      <c r="C1280" s="22">
        <v>-2.8909479999999998E-8</v>
      </c>
      <c r="D1280" s="20"/>
      <c r="E1280" s="20"/>
      <c r="F1280" s="20"/>
      <c r="G1280" s="20"/>
      <c r="H1280" s="20"/>
      <c r="I1280" s="20"/>
      <c r="J1280" s="21"/>
      <c r="K1280" s="2"/>
    </row>
    <row r="1281" spans="1:11" x14ac:dyDescent="0.25">
      <c r="A1281" s="19" t="s">
        <v>364</v>
      </c>
      <c r="B1281" s="22">
        <v>191</v>
      </c>
      <c r="C1281" s="22">
        <v>9.7303459999999996E-8</v>
      </c>
      <c r="D1281" s="20"/>
      <c r="E1281" s="20"/>
      <c r="F1281" s="20"/>
      <c r="G1281" s="20"/>
      <c r="H1281" s="20"/>
      <c r="I1281" s="20"/>
      <c r="J1281" s="21"/>
      <c r="K1281" s="2"/>
    </row>
    <row r="1282" spans="1:11" x14ac:dyDescent="0.25">
      <c r="A1282" s="19" t="s">
        <v>364</v>
      </c>
      <c r="B1282" s="22">
        <v>192</v>
      </c>
      <c r="C1282" s="22">
        <v>4.0623120000000002E-7</v>
      </c>
      <c r="D1282" s="20"/>
      <c r="E1282" s="20"/>
      <c r="F1282" s="20"/>
      <c r="G1282" s="20"/>
      <c r="H1282" s="20"/>
      <c r="I1282" s="20"/>
      <c r="J1282" s="21"/>
      <c r="K1282" s="2"/>
    </row>
    <row r="1283" spans="1:11" x14ac:dyDescent="0.25">
      <c r="A1283" s="19" t="s">
        <v>4</v>
      </c>
      <c r="B1283" s="22" t="s">
        <v>14</v>
      </c>
      <c r="C1283" s="20"/>
      <c r="D1283" s="20"/>
      <c r="E1283" s="20"/>
      <c r="F1283" s="20"/>
      <c r="G1283" s="20"/>
      <c r="H1283" s="20"/>
      <c r="I1283" s="20"/>
      <c r="J1283" s="21"/>
      <c r="K1283" s="2"/>
    </row>
    <row r="1284" spans="1:11" x14ac:dyDescent="0.25">
      <c r="A1284" s="19"/>
      <c r="B1284" s="22" t="s">
        <v>5</v>
      </c>
      <c r="C1284" s="22">
        <v>-0.16669929999999999</v>
      </c>
      <c r="D1284" s="20"/>
      <c r="E1284" s="20"/>
      <c r="F1284" s="20"/>
      <c r="G1284" s="20"/>
      <c r="H1284" s="20"/>
      <c r="I1284" s="20"/>
      <c r="J1284" s="21"/>
      <c r="K1284" s="2"/>
    </row>
    <row r="1285" spans="1:11" x14ac:dyDescent="0.25">
      <c r="A1285" s="19"/>
      <c r="B1285" s="22"/>
      <c r="C1285" s="20"/>
      <c r="D1285" s="20"/>
      <c r="E1285" s="20"/>
      <c r="F1285" s="20"/>
      <c r="G1285" s="20"/>
      <c r="H1285" s="20"/>
      <c r="I1285" s="20"/>
      <c r="J1285" s="21"/>
      <c r="K1285" s="2"/>
    </row>
    <row r="1286" spans="1:11" x14ac:dyDescent="0.25">
      <c r="A1286" s="19"/>
      <c r="B1286" s="22" t="s">
        <v>28</v>
      </c>
      <c r="C1286" s="20" t="s">
        <v>41</v>
      </c>
      <c r="D1286" s="20" t="s">
        <v>30</v>
      </c>
      <c r="E1286" s="20" t="s">
        <v>44</v>
      </c>
      <c r="F1286" s="20" t="s">
        <v>34</v>
      </c>
      <c r="G1286" s="20" t="s">
        <v>35</v>
      </c>
      <c r="H1286" s="20" t="s">
        <v>36</v>
      </c>
      <c r="I1286" s="20"/>
      <c r="J1286" s="21"/>
      <c r="K1286" s="2"/>
    </row>
    <row r="1287" spans="1:11" x14ac:dyDescent="0.25">
      <c r="A1287" s="19"/>
      <c r="B1287" s="22"/>
      <c r="C1287" s="20"/>
      <c r="D1287" s="20"/>
      <c r="E1287" s="20"/>
      <c r="F1287" s="20"/>
      <c r="G1287" s="20"/>
      <c r="H1287" s="20"/>
      <c r="I1287" s="20"/>
      <c r="J1287" s="21"/>
      <c r="K1287" s="2"/>
    </row>
    <row r="1288" spans="1:11" x14ac:dyDescent="0.25">
      <c r="A1288" s="19" t="s">
        <v>0</v>
      </c>
      <c r="B1288" s="22" t="s">
        <v>1</v>
      </c>
      <c r="C1288" s="20" t="s">
        <v>16</v>
      </c>
      <c r="D1288" s="20"/>
      <c r="E1288" s="20"/>
      <c r="F1288" s="20"/>
      <c r="G1288" s="20"/>
      <c r="H1288" s="20"/>
      <c r="I1288" s="20"/>
      <c r="J1288" s="21"/>
      <c r="K1288" s="2"/>
    </row>
    <row r="1289" spans="1:11" x14ac:dyDescent="0.25">
      <c r="A1289" s="19" t="s">
        <v>24</v>
      </c>
      <c r="B1289" s="22" t="s">
        <v>8</v>
      </c>
      <c r="C1289" s="20"/>
      <c r="D1289" s="20"/>
      <c r="E1289" s="20"/>
      <c r="F1289" s="20"/>
      <c r="G1289" s="20"/>
      <c r="H1289" s="20"/>
      <c r="I1289" s="20"/>
      <c r="J1289" s="21"/>
      <c r="K1289" s="2"/>
    </row>
    <row r="1290" spans="1:11" x14ac:dyDescent="0.25">
      <c r="A1290" s="19" t="s">
        <v>20</v>
      </c>
      <c r="B1290" s="22" t="s">
        <v>21</v>
      </c>
      <c r="C1290" s="22">
        <v>3.34562E-7</v>
      </c>
      <c r="D1290" s="20"/>
      <c r="E1290" s="20"/>
      <c r="F1290" s="20"/>
      <c r="G1290" s="20"/>
      <c r="H1290" s="20"/>
      <c r="I1290" s="20"/>
      <c r="J1290" s="21"/>
      <c r="K1290" s="2"/>
    </row>
    <row r="1291" spans="1:11" x14ac:dyDescent="0.25">
      <c r="A1291" s="19" t="s">
        <v>20</v>
      </c>
      <c r="B1291" s="22" t="s">
        <v>21</v>
      </c>
      <c r="C1291" s="20">
        <v>2</v>
      </c>
      <c r="D1291" s="22">
        <v>3.34562E-7</v>
      </c>
      <c r="E1291" s="20"/>
      <c r="F1291" s="20"/>
      <c r="G1291" s="20"/>
      <c r="H1291" s="20"/>
      <c r="I1291" s="20"/>
      <c r="J1291" s="21"/>
      <c r="K1291" s="2"/>
    </row>
    <row r="1292" spans="1:11" x14ac:dyDescent="0.25">
      <c r="A1292" s="19" t="s">
        <v>20</v>
      </c>
      <c r="B1292" s="22" t="s">
        <v>21</v>
      </c>
      <c r="C1292" s="20">
        <v>3</v>
      </c>
      <c r="D1292" s="22">
        <v>2.595495E-7</v>
      </c>
      <c r="E1292" s="20"/>
      <c r="F1292" s="20"/>
      <c r="G1292" s="20"/>
      <c r="H1292" s="20"/>
      <c r="I1292" s="20"/>
      <c r="J1292" s="21"/>
      <c r="K1292" s="2"/>
    </row>
    <row r="1293" spans="1:11" x14ac:dyDescent="0.25">
      <c r="A1293" s="19" t="s">
        <v>20</v>
      </c>
      <c r="B1293" s="22" t="s">
        <v>21</v>
      </c>
      <c r="C1293" s="20">
        <v>4</v>
      </c>
      <c r="D1293" s="22">
        <v>2.4592709999999999E-7</v>
      </c>
      <c r="E1293" s="20"/>
      <c r="F1293" s="20"/>
      <c r="G1293" s="20"/>
      <c r="H1293" s="20"/>
      <c r="I1293" s="20"/>
      <c r="J1293" s="21"/>
      <c r="K1293" s="2"/>
    </row>
    <row r="1294" spans="1:11" x14ac:dyDescent="0.25">
      <c r="A1294" s="19" t="s">
        <v>20</v>
      </c>
      <c r="B1294" s="22" t="s">
        <v>21</v>
      </c>
      <c r="C1294" s="20">
        <v>5</v>
      </c>
      <c r="D1294" s="22">
        <v>2.3487440000000001E-7</v>
      </c>
      <c r="E1294" s="20"/>
      <c r="F1294" s="20"/>
      <c r="G1294" s="20"/>
      <c r="H1294" s="20"/>
      <c r="I1294" s="20"/>
      <c r="J1294" s="21"/>
      <c r="K1294" s="2"/>
    </row>
    <row r="1295" spans="1:11" x14ac:dyDescent="0.25">
      <c r="A1295" s="19" t="s">
        <v>20</v>
      </c>
      <c r="B1295" s="22" t="s">
        <v>21</v>
      </c>
      <c r="C1295" s="20">
        <v>6</v>
      </c>
      <c r="D1295" s="22">
        <v>2.2692090000000001E-7</v>
      </c>
      <c r="E1295" s="20"/>
      <c r="F1295" s="20"/>
      <c r="G1295" s="20"/>
      <c r="H1295" s="20"/>
      <c r="I1295" s="20"/>
      <c r="J1295" s="21"/>
      <c r="K1295" s="2"/>
    </row>
    <row r="1296" spans="1:11" x14ac:dyDescent="0.25">
      <c r="A1296" s="19" t="s">
        <v>20</v>
      </c>
      <c r="B1296" s="22" t="s">
        <v>21</v>
      </c>
      <c r="C1296" s="20">
        <v>7</v>
      </c>
      <c r="D1296" s="22">
        <v>2.2326570000000001E-7</v>
      </c>
      <c r="E1296" s="20"/>
      <c r="F1296" s="20"/>
      <c r="G1296" s="20"/>
      <c r="H1296" s="20"/>
      <c r="I1296" s="20"/>
      <c r="J1296" s="21"/>
      <c r="K1296" s="2"/>
    </row>
    <row r="1297" spans="1:11" x14ac:dyDescent="0.25">
      <c r="A1297" s="19" t="s">
        <v>20</v>
      </c>
      <c r="B1297" s="22" t="s">
        <v>21</v>
      </c>
      <c r="C1297" s="20">
        <v>8</v>
      </c>
      <c r="D1297" s="22">
        <v>2.2583519999999999E-7</v>
      </c>
      <c r="E1297" s="20"/>
      <c r="F1297" s="20"/>
      <c r="G1297" s="20"/>
      <c r="H1297" s="20"/>
      <c r="I1297" s="20"/>
      <c r="J1297" s="21"/>
      <c r="K1297" s="2"/>
    </row>
    <row r="1298" spans="1:11" x14ac:dyDescent="0.25">
      <c r="A1298" s="19" t="s">
        <v>20</v>
      </c>
      <c r="B1298" s="22" t="s">
        <v>21</v>
      </c>
      <c r="C1298" s="20">
        <v>9</v>
      </c>
      <c r="D1298" s="22">
        <v>2.1156989999999999E-7</v>
      </c>
      <c r="E1298" s="20"/>
      <c r="F1298" s="20"/>
      <c r="G1298" s="20"/>
      <c r="H1298" s="20"/>
      <c r="I1298" s="20"/>
      <c r="J1298" s="21"/>
      <c r="K1298" s="2"/>
    </row>
    <row r="1299" spans="1:11" x14ac:dyDescent="0.25">
      <c r="A1299" s="19" t="s">
        <v>20</v>
      </c>
      <c r="B1299" s="22" t="s">
        <v>21</v>
      </c>
      <c r="C1299" s="20">
        <v>10</v>
      </c>
      <c r="D1299" s="22">
        <v>2.0322439999999999E-7</v>
      </c>
      <c r="E1299" s="20"/>
      <c r="F1299" s="20"/>
      <c r="G1299" s="20"/>
      <c r="H1299" s="20"/>
      <c r="I1299" s="20"/>
      <c r="J1299" s="21"/>
      <c r="K1299" s="2"/>
    </row>
    <row r="1300" spans="1:11" x14ac:dyDescent="0.25">
      <c r="A1300" s="19" t="s">
        <v>20</v>
      </c>
      <c r="B1300" s="22" t="s">
        <v>21</v>
      </c>
      <c r="C1300" s="20">
        <v>11</v>
      </c>
      <c r="D1300" s="22">
        <v>2.0171360000000001E-7</v>
      </c>
      <c r="E1300" s="20"/>
      <c r="F1300" s="20"/>
      <c r="G1300" s="20"/>
      <c r="H1300" s="20"/>
      <c r="I1300" s="20"/>
      <c r="J1300" s="21"/>
      <c r="K1300" s="2"/>
    </row>
    <row r="1301" spans="1:11" x14ac:dyDescent="0.25">
      <c r="A1301" s="19" t="s">
        <v>20</v>
      </c>
      <c r="B1301" s="22" t="s">
        <v>21</v>
      </c>
      <c r="C1301" s="20">
        <v>12</v>
      </c>
      <c r="D1301" s="22">
        <v>2.0323330000000001E-7</v>
      </c>
      <c r="E1301" s="20"/>
      <c r="F1301" s="20"/>
      <c r="G1301" s="20"/>
      <c r="H1301" s="20"/>
      <c r="I1301" s="20"/>
      <c r="J1301" s="21"/>
      <c r="K1301" s="2"/>
    </row>
    <row r="1302" spans="1:11" x14ac:dyDescent="0.25">
      <c r="A1302" s="19" t="s">
        <v>20</v>
      </c>
      <c r="B1302" s="22" t="s">
        <v>21</v>
      </c>
      <c r="C1302" s="20">
        <v>13</v>
      </c>
      <c r="D1302" s="22">
        <v>2.115731E-7</v>
      </c>
      <c r="E1302" s="20"/>
      <c r="F1302" s="20"/>
      <c r="G1302" s="20"/>
      <c r="H1302" s="20"/>
      <c r="I1302" s="20"/>
      <c r="J1302" s="21"/>
      <c r="K1302" s="2"/>
    </row>
    <row r="1303" spans="1:11" x14ac:dyDescent="0.25">
      <c r="A1303" s="19" t="s">
        <v>20</v>
      </c>
      <c r="B1303" s="22" t="s">
        <v>21</v>
      </c>
      <c r="C1303" s="20">
        <v>14</v>
      </c>
      <c r="D1303" s="22">
        <v>2.258331E-7</v>
      </c>
      <c r="E1303" s="20"/>
      <c r="F1303" s="20"/>
      <c r="G1303" s="20"/>
      <c r="H1303" s="20"/>
      <c r="I1303" s="20"/>
      <c r="J1303" s="21"/>
      <c r="K1303" s="2"/>
    </row>
    <row r="1304" spans="1:11" x14ac:dyDescent="0.25">
      <c r="A1304" s="19" t="s">
        <v>20</v>
      </c>
      <c r="B1304" s="22" t="s">
        <v>21</v>
      </c>
      <c r="C1304" s="20">
        <v>15</v>
      </c>
      <c r="D1304" s="22">
        <v>2.2317319999999999E-7</v>
      </c>
      <c r="E1304" s="20"/>
      <c r="F1304" s="20"/>
      <c r="G1304" s="20"/>
      <c r="H1304" s="20"/>
      <c r="I1304" s="20"/>
      <c r="J1304" s="21"/>
      <c r="K1304" s="2"/>
    </row>
    <row r="1305" spans="1:11" x14ac:dyDescent="0.25">
      <c r="A1305" s="19" t="s">
        <v>20</v>
      </c>
      <c r="B1305" s="22" t="s">
        <v>21</v>
      </c>
      <c r="C1305" s="20">
        <v>16</v>
      </c>
      <c r="D1305" s="22">
        <v>2.258297E-7</v>
      </c>
      <c r="E1305" s="20"/>
      <c r="F1305" s="20"/>
      <c r="G1305" s="20"/>
      <c r="H1305" s="20"/>
      <c r="I1305" s="20"/>
      <c r="J1305" s="21"/>
      <c r="K1305" s="2"/>
    </row>
    <row r="1306" spans="1:11" x14ac:dyDescent="0.25">
      <c r="A1306" s="19" t="s">
        <v>20</v>
      </c>
      <c r="B1306" s="22" t="s">
        <v>21</v>
      </c>
      <c r="C1306" s="20">
        <v>17</v>
      </c>
      <c r="D1306" s="22">
        <v>2.115718E-7</v>
      </c>
      <c r="E1306" s="20"/>
      <c r="F1306" s="20"/>
      <c r="G1306" s="20"/>
      <c r="H1306" s="20"/>
      <c r="I1306" s="20"/>
      <c r="J1306" s="21"/>
      <c r="K1306" s="2"/>
    </row>
    <row r="1307" spans="1:11" x14ac:dyDescent="0.25">
      <c r="A1307" s="19" t="s">
        <v>20</v>
      </c>
      <c r="B1307" s="22" t="s">
        <v>21</v>
      </c>
      <c r="C1307" s="20">
        <v>18</v>
      </c>
      <c r="D1307" s="22">
        <v>2.032182E-7</v>
      </c>
      <c r="E1307" s="20"/>
      <c r="F1307" s="20"/>
      <c r="G1307" s="20"/>
      <c r="H1307" s="20"/>
      <c r="I1307" s="20"/>
      <c r="J1307" s="21"/>
      <c r="K1307" s="2"/>
    </row>
    <row r="1308" spans="1:11" x14ac:dyDescent="0.25">
      <c r="A1308" s="19" t="s">
        <v>20</v>
      </c>
      <c r="B1308" s="22" t="s">
        <v>21</v>
      </c>
      <c r="C1308" s="20">
        <v>19</v>
      </c>
      <c r="D1308" s="22">
        <v>2.0170809999999999E-7</v>
      </c>
      <c r="E1308" s="20"/>
      <c r="F1308" s="20"/>
      <c r="G1308" s="20"/>
      <c r="H1308" s="20"/>
      <c r="I1308" s="20"/>
      <c r="J1308" s="21"/>
      <c r="K1308" s="2"/>
    </row>
    <row r="1309" spans="1:11" x14ac:dyDescent="0.25">
      <c r="A1309" s="19" t="s">
        <v>20</v>
      </c>
      <c r="B1309" s="22" t="s">
        <v>21</v>
      </c>
      <c r="C1309" s="20">
        <v>20</v>
      </c>
      <c r="D1309" s="22">
        <v>2.0322399999999999E-7</v>
      </c>
      <c r="E1309" s="20"/>
      <c r="F1309" s="20"/>
      <c r="G1309" s="20"/>
      <c r="H1309" s="20"/>
      <c r="I1309" s="20"/>
      <c r="J1309" s="21"/>
      <c r="K1309" s="2"/>
    </row>
    <row r="1310" spans="1:11" x14ac:dyDescent="0.25">
      <c r="A1310" s="19" t="s">
        <v>20</v>
      </c>
      <c r="B1310" s="22" t="s">
        <v>21</v>
      </c>
      <c r="C1310" s="20">
        <v>21</v>
      </c>
      <c r="D1310" s="22">
        <v>2.115708E-7</v>
      </c>
      <c r="E1310" s="20"/>
      <c r="F1310" s="20"/>
      <c r="G1310" s="20"/>
      <c r="H1310" s="20"/>
      <c r="I1310" s="20"/>
      <c r="J1310" s="21"/>
      <c r="K1310" s="2"/>
    </row>
    <row r="1311" spans="1:11" x14ac:dyDescent="0.25">
      <c r="A1311" s="19" t="s">
        <v>20</v>
      </c>
      <c r="B1311" s="22" t="s">
        <v>21</v>
      </c>
      <c r="C1311" s="20">
        <v>22</v>
      </c>
      <c r="D1311" s="22">
        <v>2.2582809999999999E-7</v>
      </c>
      <c r="E1311" s="20"/>
      <c r="F1311" s="20"/>
      <c r="G1311" s="20"/>
      <c r="H1311" s="20"/>
      <c r="I1311" s="20"/>
      <c r="J1311" s="21"/>
      <c r="K1311" s="2"/>
    </row>
    <row r="1312" spans="1:11" x14ac:dyDescent="0.25">
      <c r="A1312" s="19" t="s">
        <v>20</v>
      </c>
      <c r="B1312" s="22" t="s">
        <v>21</v>
      </c>
      <c r="C1312" s="20">
        <v>23</v>
      </c>
      <c r="D1312" s="22">
        <v>2.232594E-7</v>
      </c>
      <c r="E1312" s="20"/>
      <c r="F1312" s="20"/>
      <c r="G1312" s="20"/>
      <c r="H1312" s="20"/>
      <c r="I1312" s="20"/>
      <c r="J1312" s="21"/>
      <c r="K1312" s="2"/>
    </row>
    <row r="1313" spans="1:11" x14ac:dyDescent="0.25">
      <c r="A1313" s="19" t="s">
        <v>20</v>
      </c>
      <c r="B1313" s="22" t="s">
        <v>21</v>
      </c>
      <c r="C1313" s="20">
        <v>24</v>
      </c>
      <c r="D1313" s="22">
        <v>2.2583430000000001E-7</v>
      </c>
      <c r="E1313" s="20"/>
      <c r="F1313" s="20"/>
      <c r="G1313" s="20"/>
      <c r="H1313" s="20"/>
      <c r="I1313" s="20"/>
      <c r="J1313" s="21"/>
      <c r="K1313" s="2"/>
    </row>
    <row r="1314" spans="1:11" x14ac:dyDescent="0.25">
      <c r="A1314" s="19" t="s">
        <v>20</v>
      </c>
      <c r="B1314" s="22" t="s">
        <v>21</v>
      </c>
      <c r="C1314" s="20">
        <v>25</v>
      </c>
      <c r="D1314" s="22">
        <v>2.1157130000000001E-7</v>
      </c>
      <c r="E1314" s="20"/>
      <c r="F1314" s="20"/>
      <c r="G1314" s="20"/>
      <c r="H1314" s="20"/>
      <c r="I1314" s="20"/>
      <c r="J1314" s="21"/>
      <c r="K1314" s="2"/>
    </row>
    <row r="1315" spans="1:11" x14ac:dyDescent="0.25">
      <c r="A1315" s="19" t="s">
        <v>20</v>
      </c>
      <c r="B1315" s="22" t="s">
        <v>21</v>
      </c>
      <c r="C1315" s="20">
        <v>26</v>
      </c>
      <c r="D1315" s="22">
        <v>2.0321959999999999E-7</v>
      </c>
      <c r="E1315" s="20"/>
      <c r="F1315" s="20"/>
      <c r="G1315" s="20"/>
      <c r="H1315" s="20"/>
      <c r="I1315" s="20"/>
      <c r="J1315" s="21"/>
      <c r="K1315" s="2"/>
    </row>
    <row r="1316" spans="1:11" x14ac:dyDescent="0.25">
      <c r="A1316" s="19" t="s">
        <v>20</v>
      </c>
      <c r="B1316" s="22" t="s">
        <v>21</v>
      </c>
      <c r="C1316" s="20">
        <v>27</v>
      </c>
      <c r="D1316" s="22">
        <v>2.0171E-7</v>
      </c>
      <c r="E1316" s="20"/>
      <c r="F1316" s="20"/>
      <c r="G1316" s="20"/>
      <c r="H1316" s="20"/>
      <c r="I1316" s="20"/>
      <c r="J1316" s="21"/>
      <c r="K1316" s="2"/>
    </row>
    <row r="1317" spans="1:11" x14ac:dyDescent="0.25">
      <c r="A1317" s="19" t="s">
        <v>20</v>
      </c>
      <c r="B1317" s="22" t="s">
        <v>21</v>
      </c>
      <c r="C1317" s="20">
        <v>28</v>
      </c>
      <c r="D1317" s="22">
        <v>2.0322380000000001E-7</v>
      </c>
      <c r="E1317" s="20"/>
      <c r="F1317" s="20"/>
      <c r="G1317" s="20"/>
      <c r="H1317" s="20"/>
      <c r="I1317" s="20"/>
      <c r="J1317" s="21"/>
      <c r="K1317" s="2"/>
    </row>
    <row r="1318" spans="1:11" x14ac:dyDescent="0.25">
      <c r="A1318" s="19" t="s">
        <v>20</v>
      </c>
      <c r="B1318" s="22" t="s">
        <v>21</v>
      </c>
      <c r="C1318" s="20">
        <v>29</v>
      </c>
      <c r="D1318" s="22">
        <v>2.1155850000000001E-7</v>
      </c>
      <c r="E1318" s="20"/>
      <c r="F1318" s="20"/>
      <c r="G1318" s="20"/>
      <c r="H1318" s="20"/>
      <c r="I1318" s="20"/>
      <c r="J1318" s="21"/>
      <c r="K1318" s="2"/>
    </row>
    <row r="1319" spans="1:11" ht="15.75" thickBot="1" x14ac:dyDescent="0.3">
      <c r="A1319" s="19" t="s">
        <v>20</v>
      </c>
      <c r="B1319" s="22" t="s">
        <v>21</v>
      </c>
      <c r="C1319" s="22">
        <v>30</v>
      </c>
      <c r="D1319" s="22">
        <v>2.258152E-7</v>
      </c>
      <c r="E1319" s="20"/>
      <c r="F1319" s="20"/>
      <c r="G1319" s="20"/>
      <c r="H1319" s="20"/>
      <c r="I1319" s="20"/>
      <c r="J1319" s="25"/>
      <c r="K1319" s="2"/>
    </row>
    <row r="1320" spans="1:11" ht="15.75" thickBot="1" x14ac:dyDescent="0.3">
      <c r="A1320" s="23" t="s">
        <v>20</v>
      </c>
      <c r="B1320" s="205" t="s">
        <v>21</v>
      </c>
      <c r="C1320" s="24">
        <v>31</v>
      </c>
      <c r="D1320" s="205">
        <v>2.23165E-7</v>
      </c>
      <c r="E1320" s="24"/>
      <c r="F1320" s="24"/>
      <c r="G1320" s="24"/>
      <c r="H1320" s="24"/>
      <c r="I1320" s="24"/>
      <c r="J1320" s="2"/>
      <c r="K1320" s="2"/>
    </row>
    <row r="1321" spans="1:11" x14ac:dyDescent="0.25">
      <c r="A1321" s="2" t="s">
        <v>20</v>
      </c>
      <c r="B1321" s="3" t="s">
        <v>21</v>
      </c>
      <c r="C1321" s="2">
        <v>32</v>
      </c>
      <c r="D1321" s="3">
        <v>2.2582660000000001E-7</v>
      </c>
      <c r="E1321" s="2"/>
      <c r="F1321" s="2"/>
      <c r="G1321" s="2"/>
      <c r="H1321" s="2"/>
      <c r="I1321" s="2"/>
      <c r="J1321" s="2"/>
      <c r="K1321" s="2"/>
    </row>
    <row r="1322" spans="1:11" x14ac:dyDescent="0.25">
      <c r="A1322" s="2" t="s">
        <v>20</v>
      </c>
      <c r="B1322" s="3" t="s">
        <v>21</v>
      </c>
      <c r="C1322" s="2">
        <v>33</v>
      </c>
      <c r="D1322" s="3">
        <v>2.1157670000000001E-7</v>
      </c>
      <c r="E1322" s="2"/>
      <c r="F1322" s="2"/>
      <c r="G1322" s="2"/>
      <c r="H1322" s="2"/>
      <c r="I1322" s="2"/>
      <c r="J1322" s="2"/>
      <c r="K1322" s="2"/>
    </row>
    <row r="1323" spans="1:11" x14ac:dyDescent="0.25">
      <c r="A1323" s="2" t="s">
        <v>20</v>
      </c>
      <c r="B1323" s="3" t="s">
        <v>21</v>
      </c>
      <c r="C1323" s="2">
        <v>34</v>
      </c>
      <c r="D1323" s="3">
        <v>2.032205E-7</v>
      </c>
      <c r="E1323" s="2"/>
      <c r="F1323" s="2"/>
      <c r="G1323" s="2"/>
      <c r="H1323" s="2"/>
      <c r="I1323" s="2"/>
      <c r="J1323" s="2"/>
      <c r="K1323" s="2"/>
    </row>
    <row r="1324" spans="1:11" x14ac:dyDescent="0.25">
      <c r="A1324" s="2" t="s">
        <v>20</v>
      </c>
      <c r="B1324" s="3" t="s">
        <v>21</v>
      </c>
      <c r="C1324" s="2">
        <v>35</v>
      </c>
      <c r="D1324" s="3">
        <v>2.0170979999999999E-7</v>
      </c>
      <c r="E1324" s="2"/>
      <c r="F1324" s="2"/>
      <c r="G1324" s="2"/>
      <c r="H1324" s="2"/>
      <c r="I1324" s="2"/>
      <c r="J1324" s="2"/>
      <c r="K1324" s="2"/>
    </row>
    <row r="1325" spans="1:11" x14ac:dyDescent="0.25">
      <c r="A1325" s="2" t="s">
        <v>20</v>
      </c>
      <c r="B1325" s="3" t="s">
        <v>21</v>
      </c>
      <c r="C1325" s="2">
        <v>36</v>
      </c>
      <c r="D1325" s="3">
        <v>2.0322680000000001E-7</v>
      </c>
      <c r="E1325" s="2"/>
      <c r="F1325" s="2"/>
      <c r="G1325" s="2"/>
      <c r="H1325" s="2"/>
      <c r="I1325" s="2"/>
      <c r="J1325" s="2"/>
      <c r="K1325" s="2"/>
    </row>
    <row r="1326" spans="1:11" x14ac:dyDescent="0.25">
      <c r="A1326" s="2" t="s">
        <v>20</v>
      </c>
      <c r="B1326" s="2" t="s">
        <v>21</v>
      </c>
      <c r="C1326" s="2">
        <v>37</v>
      </c>
      <c r="D1326" s="3">
        <v>2.115735E-7</v>
      </c>
      <c r="E1326" s="2"/>
      <c r="F1326" s="2"/>
      <c r="G1326" s="2"/>
      <c r="H1326" s="2"/>
      <c r="I1326" s="2"/>
      <c r="J1326" s="2"/>
      <c r="K1326" s="2"/>
    </row>
    <row r="1327" spans="1:11" x14ac:dyDescent="0.25">
      <c r="A1327" s="2" t="s">
        <v>20</v>
      </c>
      <c r="B1327" s="2" t="s">
        <v>21</v>
      </c>
      <c r="C1327" s="3">
        <v>38</v>
      </c>
      <c r="D1327" s="3">
        <v>2.2582520000000001E-7</v>
      </c>
      <c r="E1327" s="2"/>
      <c r="F1327" s="2"/>
      <c r="G1327" s="2"/>
      <c r="H1327" s="2"/>
      <c r="I1327" s="2"/>
      <c r="J1327" s="2"/>
      <c r="K1327" s="2"/>
    </row>
    <row r="1328" spans="1:11" x14ac:dyDescent="0.25">
      <c r="A1328" s="2" t="s">
        <v>20</v>
      </c>
      <c r="B1328" s="2" t="s">
        <v>21</v>
      </c>
      <c r="C1328" s="2">
        <v>39</v>
      </c>
      <c r="D1328" s="3">
        <v>2.2324840000000001E-7</v>
      </c>
      <c r="E1328" s="2"/>
      <c r="F1328" s="2"/>
      <c r="G1328" s="2"/>
      <c r="H1328" s="2"/>
      <c r="I1328" s="2"/>
      <c r="J1328" s="2"/>
      <c r="K1328" s="2"/>
    </row>
    <row r="1329" spans="1:11" x14ac:dyDescent="0.25">
      <c r="A1329" s="2" t="s">
        <v>20</v>
      </c>
      <c r="B1329" s="2" t="s">
        <v>21</v>
      </c>
      <c r="C1329" s="2">
        <v>40</v>
      </c>
      <c r="D1329" s="3">
        <v>2.2583629999999999E-7</v>
      </c>
      <c r="E1329" s="2"/>
      <c r="F1329" s="2"/>
      <c r="G1329" s="2"/>
      <c r="H1329" s="2"/>
      <c r="I1329" s="2"/>
      <c r="J1329" s="2"/>
      <c r="K1329" s="2"/>
    </row>
    <row r="1330" spans="1:11" x14ac:dyDescent="0.25">
      <c r="A1330" s="2" t="s">
        <v>20</v>
      </c>
      <c r="B1330" s="2" t="s">
        <v>21</v>
      </c>
      <c r="C1330" s="2">
        <v>41</v>
      </c>
      <c r="D1330" s="3">
        <v>2.1156460000000001E-7</v>
      </c>
      <c r="E1330" s="2"/>
      <c r="F1330" s="2"/>
      <c r="G1330" s="2"/>
      <c r="H1330" s="2"/>
      <c r="I1330" s="2"/>
      <c r="J1330" s="2"/>
      <c r="K1330" s="2"/>
    </row>
    <row r="1331" spans="1:11" x14ac:dyDescent="0.25">
      <c r="A1331" s="2" t="s">
        <v>20</v>
      </c>
      <c r="B1331" s="2" t="s">
        <v>21</v>
      </c>
      <c r="C1331" s="2">
        <v>42</v>
      </c>
      <c r="D1331" s="3">
        <v>2.032198E-7</v>
      </c>
      <c r="E1331" s="2"/>
      <c r="F1331" s="2"/>
      <c r="G1331" s="2"/>
      <c r="H1331" s="2"/>
      <c r="I1331" s="2"/>
      <c r="J1331" s="2"/>
      <c r="K1331" s="2"/>
    </row>
    <row r="1332" spans="1:11" x14ac:dyDescent="0.25">
      <c r="A1332" s="2" t="s">
        <v>20</v>
      </c>
      <c r="B1332" s="2" t="s">
        <v>21</v>
      </c>
      <c r="C1332" s="2">
        <v>43</v>
      </c>
      <c r="D1332" s="3">
        <v>2.017113E-7</v>
      </c>
      <c r="E1332" s="2"/>
      <c r="F1332" s="2"/>
      <c r="G1332" s="2"/>
      <c r="H1332" s="2"/>
      <c r="I1332" s="2"/>
      <c r="J1332" s="2"/>
      <c r="K1332" s="2"/>
    </row>
    <row r="1333" spans="1:11" x14ac:dyDescent="0.25">
      <c r="A1333" s="2" t="s">
        <v>20</v>
      </c>
      <c r="B1333" s="2" t="s">
        <v>21</v>
      </c>
      <c r="C1333" s="2">
        <v>44</v>
      </c>
      <c r="D1333" s="3">
        <v>2.0323E-7</v>
      </c>
      <c r="E1333" s="2"/>
      <c r="F1333" s="2"/>
      <c r="G1333" s="2"/>
      <c r="H1333" s="2"/>
      <c r="I1333" s="2"/>
      <c r="J1333" s="2"/>
      <c r="K1333" s="2"/>
    </row>
    <row r="1334" spans="1:11" x14ac:dyDescent="0.25">
      <c r="A1334" s="2" t="s">
        <v>20</v>
      </c>
      <c r="B1334" s="2" t="s">
        <v>21</v>
      </c>
      <c r="C1334" s="2">
        <v>45</v>
      </c>
      <c r="D1334" s="3">
        <v>2.115525E-7</v>
      </c>
      <c r="E1334" s="2"/>
      <c r="F1334" s="2"/>
      <c r="G1334" s="2"/>
      <c r="H1334" s="2"/>
      <c r="I1334" s="2"/>
      <c r="J1334" s="2"/>
      <c r="K1334" s="2"/>
    </row>
    <row r="1335" spans="1:11" x14ac:dyDescent="0.25">
      <c r="A1335" s="2" t="s">
        <v>20</v>
      </c>
      <c r="B1335" s="2" t="s">
        <v>21</v>
      </c>
      <c r="C1335" s="2">
        <v>46</v>
      </c>
      <c r="D1335" s="3">
        <v>2.25822E-7</v>
      </c>
      <c r="E1335" s="2"/>
      <c r="F1335" s="2"/>
      <c r="G1335" s="2"/>
      <c r="H1335" s="2"/>
      <c r="I1335" s="2"/>
      <c r="J1335" s="2"/>
      <c r="K1335" s="2"/>
    </row>
    <row r="1336" spans="1:11" x14ac:dyDescent="0.25">
      <c r="A1336" s="2" t="s">
        <v>20</v>
      </c>
      <c r="B1336" s="2" t="s">
        <v>21</v>
      </c>
      <c r="C1336" s="2">
        <v>47</v>
      </c>
      <c r="D1336" s="3">
        <v>2.2318650000000001E-7</v>
      </c>
      <c r="E1336" s="2"/>
      <c r="F1336" s="2"/>
      <c r="G1336" s="2"/>
      <c r="H1336" s="2"/>
      <c r="I1336" s="2"/>
      <c r="J1336" s="2"/>
      <c r="K1336" s="2"/>
    </row>
    <row r="1337" spans="1:11" x14ac:dyDescent="0.25">
      <c r="A1337" s="2" t="s">
        <v>20</v>
      </c>
      <c r="B1337" s="2" t="s">
        <v>21</v>
      </c>
      <c r="C1337" s="2">
        <v>48</v>
      </c>
      <c r="D1337" s="3">
        <v>2.25829E-7</v>
      </c>
      <c r="E1337" s="2"/>
      <c r="F1337" s="2"/>
      <c r="G1337" s="2"/>
      <c r="H1337" s="2"/>
      <c r="I1337" s="2"/>
      <c r="J1337" s="2"/>
      <c r="K1337" s="2"/>
    </row>
    <row r="1338" spans="1:11" x14ac:dyDescent="0.25">
      <c r="A1338" s="2" t="s">
        <v>20</v>
      </c>
      <c r="B1338" s="2" t="s">
        <v>21</v>
      </c>
      <c r="C1338" s="2">
        <v>49</v>
      </c>
      <c r="D1338" s="3">
        <v>2.1157200000000001E-7</v>
      </c>
      <c r="E1338" s="2"/>
      <c r="F1338" s="2"/>
      <c r="G1338" s="2"/>
      <c r="H1338" s="2"/>
      <c r="I1338" s="2"/>
      <c r="J1338" s="2"/>
      <c r="K1338" s="2"/>
    </row>
    <row r="1339" spans="1:11" x14ac:dyDescent="0.25">
      <c r="A1339" s="2" t="s">
        <v>20</v>
      </c>
      <c r="B1339" s="2" t="s">
        <v>21</v>
      </c>
      <c r="C1339" s="2">
        <v>50</v>
      </c>
      <c r="D1339" s="3">
        <v>2.0322520000000001E-7</v>
      </c>
      <c r="E1339" s="2"/>
      <c r="F1339" s="2"/>
      <c r="G1339" s="2"/>
      <c r="H1339" s="2"/>
      <c r="I1339" s="2"/>
      <c r="J1339" s="2"/>
      <c r="K1339" s="2"/>
    </row>
    <row r="1340" spans="1:11" x14ac:dyDescent="0.25">
      <c r="A1340" s="2" t="s">
        <v>20</v>
      </c>
      <c r="B1340" s="2" t="s">
        <v>21</v>
      </c>
      <c r="C1340" s="2">
        <v>51</v>
      </c>
      <c r="D1340" s="3">
        <v>2.0171349999999999E-7</v>
      </c>
      <c r="E1340" s="2"/>
      <c r="F1340" s="2"/>
      <c r="G1340" s="2"/>
      <c r="H1340" s="2"/>
      <c r="I1340" s="2"/>
      <c r="J1340" s="2"/>
      <c r="K1340" s="2"/>
    </row>
    <row r="1341" spans="1:11" x14ac:dyDescent="0.25">
      <c r="A1341" s="2" t="s">
        <v>20</v>
      </c>
      <c r="B1341" s="2" t="s">
        <v>21</v>
      </c>
      <c r="C1341" s="2">
        <v>52</v>
      </c>
      <c r="D1341" s="3">
        <v>2.0322550000000001E-7</v>
      </c>
      <c r="E1341" s="2"/>
      <c r="F1341" s="2"/>
      <c r="G1341" s="2"/>
      <c r="H1341" s="2"/>
      <c r="I1341" s="2"/>
      <c r="J1341" s="2"/>
      <c r="K1341" s="2"/>
    </row>
    <row r="1342" spans="1:11" x14ac:dyDescent="0.25">
      <c r="A1342" s="2" t="s">
        <v>20</v>
      </c>
      <c r="B1342" s="2" t="s">
        <v>21</v>
      </c>
      <c r="C1342" s="2">
        <v>53</v>
      </c>
      <c r="D1342" s="3">
        <v>2.115688E-7</v>
      </c>
      <c r="E1342" s="2"/>
      <c r="F1342" s="2"/>
      <c r="G1342" s="2"/>
      <c r="H1342" s="2"/>
      <c r="I1342" s="2"/>
      <c r="J1342" s="2"/>
      <c r="K1342" s="2"/>
    </row>
    <row r="1343" spans="1:11" x14ac:dyDescent="0.25">
      <c r="A1343" s="2" t="s">
        <v>20</v>
      </c>
      <c r="B1343" s="2" t="s">
        <v>21</v>
      </c>
      <c r="C1343" s="2">
        <v>54</v>
      </c>
      <c r="D1343" s="3">
        <v>2.25822E-7</v>
      </c>
      <c r="E1343" s="2"/>
      <c r="F1343" s="2"/>
      <c r="G1343" s="2"/>
      <c r="H1343" s="2"/>
      <c r="I1343" s="2"/>
      <c r="J1343" s="2"/>
      <c r="K1343" s="2"/>
    </row>
    <row r="1344" spans="1:11" x14ac:dyDescent="0.25">
      <c r="A1344" s="2" t="s">
        <v>20</v>
      </c>
      <c r="B1344" s="2" t="s">
        <v>21</v>
      </c>
      <c r="C1344" s="2">
        <v>55</v>
      </c>
      <c r="D1344" s="3">
        <v>2.232512E-7</v>
      </c>
      <c r="E1344" s="2"/>
      <c r="F1344" s="2"/>
      <c r="G1344" s="2"/>
      <c r="H1344" s="2"/>
      <c r="I1344" s="2"/>
      <c r="J1344" s="2"/>
      <c r="K1344" s="2"/>
    </row>
    <row r="1345" spans="1:11" x14ac:dyDescent="0.25">
      <c r="A1345" s="2" t="s">
        <v>20</v>
      </c>
      <c r="B1345" s="2" t="s">
        <v>21</v>
      </c>
      <c r="C1345" s="2">
        <v>56</v>
      </c>
      <c r="D1345" s="3">
        <v>2.258365E-7</v>
      </c>
      <c r="E1345" s="2"/>
      <c r="F1345" s="2"/>
      <c r="G1345" s="2"/>
      <c r="H1345" s="2"/>
      <c r="I1345" s="2"/>
      <c r="J1345" s="2"/>
      <c r="K1345" s="2"/>
    </row>
    <row r="1346" spans="1:11" x14ac:dyDescent="0.25">
      <c r="A1346" s="2" t="s">
        <v>20</v>
      </c>
      <c r="B1346" s="2" t="s">
        <v>21</v>
      </c>
      <c r="C1346" s="2">
        <v>57</v>
      </c>
      <c r="D1346" s="3">
        <v>2.1156749999999999E-7</v>
      </c>
      <c r="E1346" s="2"/>
      <c r="F1346" s="2"/>
      <c r="G1346" s="2"/>
      <c r="H1346" s="2"/>
      <c r="I1346" s="2"/>
      <c r="J1346" s="2"/>
      <c r="K1346" s="2"/>
    </row>
    <row r="1347" spans="1:11" x14ac:dyDescent="0.25">
      <c r="A1347" s="2" t="s">
        <v>20</v>
      </c>
      <c r="B1347" s="2" t="s">
        <v>21</v>
      </c>
      <c r="C1347" s="2">
        <v>58</v>
      </c>
      <c r="D1347" s="3">
        <v>2.032259E-7</v>
      </c>
      <c r="E1347" s="2"/>
      <c r="F1347" s="2"/>
      <c r="G1347" s="2"/>
      <c r="H1347" s="2"/>
      <c r="I1347" s="2"/>
      <c r="J1347" s="2"/>
      <c r="K1347" s="2"/>
    </row>
    <row r="1348" spans="1:11" x14ac:dyDescent="0.25">
      <c r="A1348" s="2" t="s">
        <v>20</v>
      </c>
      <c r="B1348" s="2" t="s">
        <v>21</v>
      </c>
      <c r="C1348" s="2">
        <v>59</v>
      </c>
      <c r="D1348" s="3">
        <v>2.0170720000000001E-7</v>
      </c>
      <c r="E1348" s="2"/>
      <c r="F1348" s="2"/>
      <c r="G1348" s="2"/>
      <c r="H1348" s="2"/>
      <c r="I1348" s="2"/>
      <c r="J1348" s="2"/>
      <c r="K1348" s="2"/>
    </row>
    <row r="1349" spans="1:11" x14ac:dyDescent="0.25">
      <c r="A1349" s="2" t="s">
        <v>20</v>
      </c>
      <c r="B1349" s="2" t="s">
        <v>21</v>
      </c>
      <c r="C1349" s="2">
        <v>60</v>
      </c>
      <c r="D1349" s="3">
        <v>2.032266E-7</v>
      </c>
      <c r="E1349" s="2"/>
      <c r="F1349" s="2"/>
      <c r="G1349" s="2"/>
      <c r="H1349" s="2"/>
      <c r="I1349" s="2"/>
      <c r="J1349" s="2"/>
      <c r="K1349" s="2"/>
    </row>
    <row r="1350" spans="1:11" x14ac:dyDescent="0.25">
      <c r="A1350" s="2" t="s">
        <v>20</v>
      </c>
      <c r="B1350" s="2" t="s">
        <v>21</v>
      </c>
      <c r="C1350" s="2">
        <v>61</v>
      </c>
      <c r="D1350" s="3">
        <v>2.1155850000000001E-7</v>
      </c>
      <c r="E1350" s="2"/>
      <c r="F1350" s="2"/>
      <c r="G1350" s="2"/>
      <c r="H1350" s="2"/>
      <c r="I1350" s="2"/>
      <c r="J1350" s="2"/>
      <c r="K1350" s="2"/>
    </row>
    <row r="1351" spans="1:11" x14ac:dyDescent="0.25">
      <c r="A1351" s="2" t="s">
        <v>20</v>
      </c>
      <c r="B1351" s="2" t="s">
        <v>21</v>
      </c>
      <c r="C1351" s="2">
        <v>62</v>
      </c>
      <c r="D1351" s="3">
        <v>2.2581939999999999E-7</v>
      </c>
      <c r="E1351" s="2"/>
      <c r="F1351" s="2"/>
      <c r="G1351" s="2"/>
      <c r="H1351" s="2"/>
      <c r="I1351" s="2"/>
      <c r="J1351" s="2"/>
      <c r="K1351" s="2"/>
    </row>
    <row r="1352" spans="1:11" x14ac:dyDescent="0.25">
      <c r="A1352" s="2" t="s">
        <v>20</v>
      </c>
      <c r="B1352" s="2" t="s">
        <v>21</v>
      </c>
      <c r="C1352" s="2">
        <v>63</v>
      </c>
      <c r="D1352" s="3">
        <v>2.2317440000000001E-7</v>
      </c>
      <c r="E1352" s="2"/>
      <c r="F1352" s="2"/>
      <c r="G1352" s="2"/>
      <c r="H1352" s="2"/>
      <c r="I1352" s="2"/>
      <c r="J1352" s="2"/>
      <c r="K1352" s="2"/>
    </row>
    <row r="1353" spans="1:11" x14ac:dyDescent="0.25">
      <c r="A1353" s="2" t="s">
        <v>20</v>
      </c>
      <c r="B1353" s="2" t="s">
        <v>21</v>
      </c>
      <c r="C1353" s="2">
        <v>64</v>
      </c>
      <c r="D1353" s="3">
        <v>2.258382E-7</v>
      </c>
      <c r="E1353" s="2"/>
      <c r="F1353" s="2"/>
      <c r="G1353" s="2"/>
      <c r="H1353" s="2"/>
      <c r="I1353" s="2"/>
      <c r="J1353" s="2"/>
      <c r="K1353" s="2"/>
    </row>
    <row r="1354" spans="1:11" x14ac:dyDescent="0.25">
      <c r="A1354" s="2" t="s">
        <v>20</v>
      </c>
      <c r="B1354" s="2" t="s">
        <v>21</v>
      </c>
      <c r="C1354" s="2">
        <v>65</v>
      </c>
      <c r="D1354" s="3">
        <v>2.1155980000000001E-7</v>
      </c>
      <c r="E1354" s="2"/>
      <c r="F1354" s="2"/>
      <c r="G1354" s="2"/>
      <c r="H1354" s="2"/>
      <c r="I1354" s="2"/>
      <c r="J1354" s="2"/>
      <c r="K1354" s="2"/>
    </row>
    <row r="1355" spans="1:11" x14ac:dyDescent="0.25">
      <c r="A1355" s="2" t="s">
        <v>20</v>
      </c>
      <c r="B1355" s="2" t="s">
        <v>21</v>
      </c>
      <c r="C1355" s="2">
        <v>66</v>
      </c>
      <c r="D1355" s="3">
        <v>2.032236E-7</v>
      </c>
      <c r="E1355" s="2"/>
      <c r="F1355" s="2"/>
      <c r="G1355" s="2"/>
      <c r="H1355" s="2"/>
      <c r="I1355" s="2"/>
      <c r="J1355" s="2"/>
      <c r="K1355" s="2"/>
    </row>
    <row r="1356" spans="1:11" x14ac:dyDescent="0.25">
      <c r="A1356" s="2" t="s">
        <v>20</v>
      </c>
      <c r="B1356" s="2" t="s">
        <v>21</v>
      </c>
      <c r="C1356" s="2">
        <v>67</v>
      </c>
      <c r="D1356" s="3">
        <v>2.01711E-7</v>
      </c>
      <c r="E1356" s="2"/>
      <c r="F1356" s="2"/>
      <c r="G1356" s="2"/>
      <c r="H1356" s="2"/>
      <c r="I1356" s="2"/>
      <c r="J1356" s="2"/>
      <c r="K1356" s="2"/>
    </row>
    <row r="1357" spans="1:11" x14ac:dyDescent="0.25">
      <c r="A1357" s="2" t="s">
        <v>20</v>
      </c>
      <c r="B1357" s="2" t="s">
        <v>21</v>
      </c>
      <c r="C1357" s="2">
        <v>68</v>
      </c>
      <c r="D1357" s="3">
        <v>2.0323E-7</v>
      </c>
      <c r="E1357" s="2"/>
      <c r="F1357" s="2"/>
      <c r="G1357" s="2"/>
      <c r="H1357" s="2"/>
      <c r="I1357" s="2"/>
      <c r="J1357" s="2"/>
      <c r="K1357" s="2"/>
    </row>
    <row r="1358" spans="1:11" x14ac:dyDescent="0.25">
      <c r="A1358" s="2" t="s">
        <v>20</v>
      </c>
      <c r="B1358" s="2" t="s">
        <v>21</v>
      </c>
      <c r="C1358" s="2">
        <v>69</v>
      </c>
      <c r="D1358" s="3">
        <v>2.115681E-7</v>
      </c>
      <c r="E1358" s="2"/>
      <c r="F1358" s="2"/>
      <c r="G1358" s="2"/>
      <c r="H1358" s="2"/>
      <c r="I1358" s="2"/>
      <c r="J1358" s="2"/>
      <c r="K1358" s="2"/>
    </row>
    <row r="1359" spans="1:11" x14ac:dyDescent="0.25">
      <c r="A1359" s="2" t="s">
        <v>20</v>
      </c>
      <c r="B1359" s="2" t="s">
        <v>21</v>
      </c>
      <c r="C1359" s="2">
        <v>70</v>
      </c>
      <c r="D1359" s="3">
        <v>2.258199E-7</v>
      </c>
      <c r="E1359" s="2"/>
      <c r="F1359" s="2"/>
      <c r="G1359" s="2"/>
      <c r="H1359" s="2"/>
      <c r="I1359" s="2"/>
      <c r="J1359" s="2"/>
      <c r="K1359" s="2"/>
    </row>
    <row r="1360" spans="1:11" x14ac:dyDescent="0.25">
      <c r="A1360" s="2" t="s">
        <v>20</v>
      </c>
      <c r="B1360" s="2" t="s">
        <v>21</v>
      </c>
      <c r="C1360" s="2">
        <v>71</v>
      </c>
      <c r="D1360" s="3">
        <v>2.232533E-7</v>
      </c>
      <c r="E1360" s="2"/>
      <c r="F1360" s="2"/>
      <c r="G1360" s="2"/>
      <c r="H1360" s="2"/>
      <c r="I1360" s="2"/>
      <c r="J1360" s="2"/>
      <c r="K1360" s="2"/>
    </row>
    <row r="1361" spans="1:11" x14ac:dyDescent="0.25">
      <c r="A1361" s="2" t="s">
        <v>20</v>
      </c>
      <c r="B1361" s="2" t="s">
        <v>21</v>
      </c>
      <c r="C1361" s="2">
        <v>72</v>
      </c>
      <c r="D1361" s="3">
        <v>2.2583570000000001E-7</v>
      </c>
      <c r="E1361" s="2"/>
      <c r="F1361" s="2"/>
      <c r="G1361" s="2"/>
      <c r="H1361" s="2"/>
      <c r="I1361" s="2"/>
      <c r="J1361" s="2"/>
      <c r="K1361" s="2"/>
    </row>
    <row r="1362" spans="1:11" x14ac:dyDescent="0.25">
      <c r="A1362" s="2" t="s">
        <v>20</v>
      </c>
      <c r="B1362" s="2" t="s">
        <v>21</v>
      </c>
      <c r="C1362" s="2">
        <v>73</v>
      </c>
      <c r="D1362" s="3">
        <v>2.115542E-7</v>
      </c>
      <c r="E1362" s="2"/>
      <c r="F1362" s="2"/>
      <c r="G1362" s="2"/>
      <c r="H1362" s="2"/>
      <c r="I1362" s="2"/>
      <c r="J1362" s="2"/>
      <c r="K1362" s="2"/>
    </row>
    <row r="1363" spans="1:11" x14ac:dyDescent="0.25">
      <c r="A1363" s="2" t="s">
        <v>20</v>
      </c>
      <c r="B1363" s="2" t="s">
        <v>21</v>
      </c>
      <c r="C1363" s="2">
        <v>74</v>
      </c>
      <c r="D1363" s="3">
        <v>2.032314E-7</v>
      </c>
      <c r="E1363" s="2"/>
      <c r="F1363" s="2"/>
      <c r="G1363" s="2"/>
      <c r="H1363" s="2"/>
      <c r="I1363" s="2"/>
      <c r="J1363" s="2"/>
      <c r="K1363" s="2"/>
    </row>
    <row r="1364" spans="1:11" x14ac:dyDescent="0.25">
      <c r="A1364" s="2" t="s">
        <v>20</v>
      </c>
      <c r="B1364" s="2" t="s">
        <v>21</v>
      </c>
      <c r="C1364" s="2">
        <v>75</v>
      </c>
      <c r="D1364" s="3">
        <v>2.0170380000000001E-7</v>
      </c>
      <c r="E1364" s="2"/>
      <c r="F1364" s="2"/>
      <c r="G1364" s="2"/>
      <c r="H1364" s="2"/>
      <c r="I1364" s="2"/>
      <c r="J1364" s="2"/>
      <c r="K1364" s="2"/>
    </row>
    <row r="1365" spans="1:11" x14ac:dyDescent="0.25">
      <c r="A1365" s="2" t="s">
        <v>20</v>
      </c>
      <c r="B1365" s="2" t="s">
        <v>21</v>
      </c>
      <c r="C1365" s="2">
        <v>76</v>
      </c>
      <c r="D1365" s="3">
        <v>2.0322960000000001E-7</v>
      </c>
      <c r="E1365" s="2"/>
      <c r="F1365" s="2"/>
      <c r="G1365" s="2"/>
      <c r="H1365" s="2"/>
      <c r="I1365" s="2"/>
      <c r="J1365" s="2"/>
      <c r="K1365" s="2"/>
    </row>
    <row r="1366" spans="1:11" x14ac:dyDescent="0.25">
      <c r="A1366" s="2" t="s">
        <v>20</v>
      </c>
      <c r="B1366" s="2" t="s">
        <v>21</v>
      </c>
      <c r="C1366" s="2">
        <v>77</v>
      </c>
      <c r="D1366" s="3">
        <v>2.115671E-7</v>
      </c>
      <c r="E1366" s="2"/>
      <c r="F1366" s="2"/>
      <c r="G1366" s="2"/>
      <c r="H1366" s="2"/>
      <c r="I1366" s="2"/>
      <c r="J1366" s="2"/>
      <c r="K1366" s="2"/>
    </row>
    <row r="1367" spans="1:11" x14ac:dyDescent="0.25">
      <c r="A1367" s="2" t="s">
        <v>20</v>
      </c>
      <c r="B1367" s="2" t="s">
        <v>21</v>
      </c>
      <c r="C1367" s="2">
        <v>78</v>
      </c>
      <c r="D1367" s="3">
        <v>2.2581410000000001E-7</v>
      </c>
      <c r="E1367" s="2"/>
      <c r="F1367" s="2"/>
      <c r="G1367" s="2"/>
      <c r="H1367" s="2"/>
      <c r="I1367" s="2"/>
      <c r="J1367" s="2"/>
      <c r="K1367" s="2"/>
    </row>
    <row r="1368" spans="1:11" x14ac:dyDescent="0.25">
      <c r="A1368" s="2" t="s">
        <v>20</v>
      </c>
      <c r="B1368" s="2" t="s">
        <v>21</v>
      </c>
      <c r="C1368" s="2">
        <v>79</v>
      </c>
      <c r="D1368" s="3">
        <v>2.231887E-7</v>
      </c>
      <c r="E1368" s="2"/>
      <c r="F1368" s="2"/>
      <c r="G1368" s="2"/>
      <c r="H1368" s="2"/>
      <c r="I1368" s="2"/>
      <c r="J1368" s="2"/>
      <c r="K1368" s="2"/>
    </row>
    <row r="1369" spans="1:11" x14ac:dyDescent="0.25">
      <c r="A1369" s="2" t="s">
        <v>20</v>
      </c>
      <c r="B1369" s="2" t="s">
        <v>21</v>
      </c>
      <c r="C1369" s="2">
        <v>80</v>
      </c>
      <c r="D1369" s="3">
        <v>2.258267E-7</v>
      </c>
      <c r="E1369" s="2"/>
      <c r="F1369" s="2"/>
      <c r="G1369" s="2"/>
      <c r="H1369" s="2"/>
      <c r="I1369" s="2"/>
      <c r="J1369" s="2"/>
      <c r="K1369" s="2"/>
    </row>
    <row r="1370" spans="1:11" x14ac:dyDescent="0.25">
      <c r="A1370" s="2" t="s">
        <v>20</v>
      </c>
      <c r="B1370" s="2" t="s">
        <v>21</v>
      </c>
      <c r="C1370" s="2">
        <v>81</v>
      </c>
      <c r="D1370" s="3">
        <v>2.115728E-7</v>
      </c>
      <c r="E1370" s="2"/>
      <c r="F1370" s="2"/>
      <c r="G1370" s="2"/>
      <c r="H1370" s="2"/>
      <c r="I1370" s="2"/>
      <c r="J1370" s="2"/>
      <c r="K1370" s="2"/>
    </row>
    <row r="1371" spans="1:11" x14ac:dyDescent="0.25">
      <c r="A1371" s="2" t="s">
        <v>20</v>
      </c>
      <c r="B1371" s="2" t="s">
        <v>21</v>
      </c>
      <c r="C1371" s="2">
        <v>82</v>
      </c>
      <c r="D1371" s="3">
        <v>2.0321859999999999E-7</v>
      </c>
      <c r="E1371" s="2"/>
      <c r="F1371" s="2"/>
      <c r="G1371" s="2"/>
      <c r="H1371" s="2"/>
      <c r="I1371" s="2"/>
      <c r="J1371" s="2"/>
      <c r="K1371" s="2"/>
    </row>
    <row r="1372" spans="1:11" x14ac:dyDescent="0.25">
      <c r="A1372" s="2" t="s">
        <v>20</v>
      </c>
      <c r="B1372" s="2" t="s">
        <v>21</v>
      </c>
      <c r="C1372" s="2">
        <v>83</v>
      </c>
      <c r="D1372" s="3">
        <v>2.0170710000000001E-7</v>
      </c>
      <c r="E1372" s="2"/>
      <c r="F1372" s="2"/>
      <c r="G1372" s="2"/>
      <c r="H1372" s="2"/>
      <c r="I1372" s="2"/>
      <c r="J1372" s="2"/>
      <c r="K1372" s="2"/>
    </row>
    <row r="1373" spans="1:11" x14ac:dyDescent="0.25">
      <c r="A1373" s="2" t="s">
        <v>20</v>
      </c>
      <c r="B1373" s="2" t="s">
        <v>21</v>
      </c>
      <c r="C1373" s="2">
        <v>84</v>
      </c>
      <c r="D1373" s="3">
        <v>2.0322809999999999E-7</v>
      </c>
      <c r="E1373" s="2"/>
      <c r="F1373" s="2"/>
      <c r="G1373" s="2"/>
      <c r="H1373" s="2"/>
      <c r="I1373" s="2"/>
      <c r="J1373" s="2"/>
      <c r="K1373" s="2"/>
    </row>
    <row r="1374" spans="1:11" x14ac:dyDescent="0.25">
      <c r="A1374" s="2" t="s">
        <v>20</v>
      </c>
      <c r="B1374" s="2" t="s">
        <v>21</v>
      </c>
      <c r="C1374" s="2">
        <v>85</v>
      </c>
      <c r="D1374" s="3">
        <v>2.1156579999999999E-7</v>
      </c>
      <c r="E1374" s="2"/>
      <c r="F1374" s="2"/>
      <c r="G1374" s="2"/>
      <c r="H1374" s="2"/>
      <c r="I1374" s="2"/>
      <c r="J1374" s="2"/>
      <c r="K1374" s="2"/>
    </row>
    <row r="1375" spans="1:11" x14ac:dyDescent="0.25">
      <c r="A1375" s="2" t="s">
        <v>20</v>
      </c>
      <c r="B1375" s="2" t="s">
        <v>21</v>
      </c>
      <c r="C1375" s="2">
        <v>86</v>
      </c>
      <c r="D1375" s="3">
        <v>2.258301E-7</v>
      </c>
      <c r="E1375" s="2"/>
      <c r="F1375" s="2"/>
      <c r="G1375" s="2"/>
      <c r="H1375" s="2"/>
      <c r="I1375" s="2"/>
      <c r="J1375" s="2"/>
      <c r="K1375" s="2"/>
    </row>
    <row r="1376" spans="1:11" x14ac:dyDescent="0.25">
      <c r="A1376" s="2" t="s">
        <v>20</v>
      </c>
      <c r="B1376" s="2" t="s">
        <v>21</v>
      </c>
      <c r="C1376" s="2">
        <v>87</v>
      </c>
      <c r="D1376" s="3">
        <v>2.2325860000000001E-7</v>
      </c>
      <c r="E1376" s="2"/>
      <c r="F1376" s="2"/>
      <c r="G1376" s="2"/>
      <c r="H1376" s="2"/>
      <c r="I1376" s="2"/>
      <c r="J1376" s="2"/>
      <c r="K1376" s="2"/>
    </row>
    <row r="1377" spans="1:11" x14ac:dyDescent="0.25">
      <c r="A1377" s="2" t="s">
        <v>20</v>
      </c>
      <c r="B1377" s="2" t="s">
        <v>21</v>
      </c>
      <c r="C1377" s="2">
        <v>88</v>
      </c>
      <c r="D1377" s="3">
        <v>2.2583659999999999E-7</v>
      </c>
      <c r="E1377" s="2"/>
      <c r="F1377" s="2"/>
      <c r="G1377" s="2"/>
      <c r="H1377" s="2"/>
      <c r="I1377" s="2"/>
      <c r="J1377" s="2"/>
      <c r="K1377" s="2"/>
    </row>
    <row r="1378" spans="1:11" x14ac:dyDescent="0.25">
      <c r="A1378" s="2" t="s">
        <v>20</v>
      </c>
      <c r="B1378" s="2" t="s">
        <v>21</v>
      </c>
      <c r="C1378" s="2">
        <v>89</v>
      </c>
      <c r="D1378" s="3">
        <v>2.1156849999999999E-7</v>
      </c>
      <c r="E1378" s="2"/>
      <c r="F1378" s="2"/>
      <c r="G1378" s="2"/>
      <c r="H1378" s="2"/>
      <c r="I1378" s="2"/>
      <c r="J1378" s="2"/>
      <c r="K1378" s="2"/>
    </row>
    <row r="1379" spans="1:11" x14ac:dyDescent="0.25">
      <c r="A1379" s="2" t="s">
        <v>20</v>
      </c>
      <c r="B1379" s="2" t="s">
        <v>21</v>
      </c>
      <c r="C1379" s="2">
        <v>90</v>
      </c>
      <c r="D1379" s="3">
        <v>2.032303E-7</v>
      </c>
      <c r="E1379" s="2"/>
      <c r="F1379" s="2"/>
      <c r="G1379" s="2"/>
      <c r="H1379" s="2"/>
      <c r="I1379" s="2"/>
      <c r="J1379" s="2"/>
      <c r="K1379" s="2"/>
    </row>
    <row r="1380" spans="1:11" x14ac:dyDescent="0.25">
      <c r="A1380" s="2" t="s">
        <v>20</v>
      </c>
      <c r="B1380" s="2" t="s">
        <v>21</v>
      </c>
      <c r="C1380" s="2">
        <v>91</v>
      </c>
      <c r="D1380" s="3">
        <v>2.0171050000000001E-7</v>
      </c>
      <c r="E1380" s="2"/>
      <c r="F1380" s="2"/>
      <c r="G1380" s="2"/>
      <c r="H1380" s="2"/>
      <c r="I1380" s="2"/>
      <c r="J1380" s="2"/>
      <c r="K1380" s="2"/>
    </row>
    <row r="1381" spans="1:11" x14ac:dyDescent="0.25">
      <c r="A1381" s="2" t="s">
        <v>20</v>
      </c>
      <c r="B1381" s="2" t="s">
        <v>21</v>
      </c>
      <c r="C1381" s="2">
        <v>92</v>
      </c>
      <c r="D1381" s="3">
        <v>2.032233E-7</v>
      </c>
      <c r="E1381" s="2"/>
      <c r="F1381" s="2"/>
      <c r="G1381" s="2"/>
      <c r="H1381" s="2"/>
      <c r="I1381" s="2"/>
      <c r="J1381" s="2"/>
      <c r="K1381" s="2"/>
    </row>
    <row r="1382" spans="1:11" x14ac:dyDescent="0.25">
      <c r="A1382" s="2" t="s">
        <v>20</v>
      </c>
      <c r="B1382" s="2" t="s">
        <v>21</v>
      </c>
      <c r="C1382" s="2">
        <v>93</v>
      </c>
      <c r="D1382" s="3">
        <v>2.1156349999999999E-7</v>
      </c>
      <c r="E1382" s="2"/>
      <c r="F1382" s="2"/>
      <c r="G1382" s="2"/>
      <c r="H1382" s="2"/>
      <c r="I1382" s="2"/>
      <c r="J1382" s="2"/>
      <c r="K1382" s="2"/>
    </row>
    <row r="1383" spans="1:11" x14ac:dyDescent="0.25">
      <c r="A1383" s="2" t="s">
        <v>20</v>
      </c>
      <c r="B1383" s="2" t="s">
        <v>21</v>
      </c>
      <c r="C1383" s="2">
        <v>94</v>
      </c>
      <c r="D1383" s="3">
        <v>2.2581669999999999E-7</v>
      </c>
      <c r="E1383" s="2"/>
      <c r="F1383" s="2"/>
      <c r="G1383" s="2"/>
      <c r="H1383" s="2"/>
      <c r="I1383" s="2"/>
      <c r="J1383" s="2"/>
      <c r="K1383" s="2"/>
    </row>
    <row r="1384" spans="1:11" x14ac:dyDescent="0.25">
      <c r="A1384" s="2" t="s">
        <v>20</v>
      </c>
      <c r="B1384" s="2" t="s">
        <v>21</v>
      </c>
      <c r="C1384" s="2">
        <v>95</v>
      </c>
      <c r="D1384" s="3">
        <v>2.2319300000000001E-7</v>
      </c>
      <c r="E1384" s="2"/>
      <c r="F1384" s="2"/>
      <c r="G1384" s="2"/>
      <c r="H1384" s="2"/>
      <c r="I1384" s="2"/>
      <c r="J1384" s="2"/>
      <c r="K1384" s="2"/>
    </row>
    <row r="1385" spans="1:11" x14ac:dyDescent="0.25">
      <c r="A1385" s="2" t="s">
        <v>20</v>
      </c>
      <c r="B1385" s="2" t="s">
        <v>21</v>
      </c>
      <c r="C1385" s="2">
        <v>96</v>
      </c>
      <c r="D1385" s="3">
        <v>2.2582450000000001E-7</v>
      </c>
      <c r="E1385" s="2"/>
      <c r="F1385" s="2"/>
      <c r="G1385" s="2"/>
      <c r="H1385" s="2"/>
      <c r="I1385" s="2"/>
      <c r="J1385" s="2"/>
      <c r="K1385" s="2"/>
    </row>
    <row r="1386" spans="1:11" x14ac:dyDescent="0.25">
      <c r="A1386" s="2" t="s">
        <v>20</v>
      </c>
      <c r="B1386" s="2" t="s">
        <v>21</v>
      </c>
      <c r="C1386" s="2">
        <v>97</v>
      </c>
      <c r="D1386" s="3">
        <v>2.1156690000000001E-7</v>
      </c>
      <c r="E1386" s="2"/>
      <c r="F1386" s="2"/>
      <c r="G1386" s="2"/>
      <c r="H1386" s="2"/>
      <c r="I1386" s="2"/>
      <c r="J1386" s="2"/>
      <c r="K1386" s="2"/>
    </row>
    <row r="1387" spans="1:11" x14ac:dyDescent="0.25">
      <c r="A1387" s="2" t="s">
        <v>20</v>
      </c>
      <c r="B1387" s="2" t="s">
        <v>21</v>
      </c>
      <c r="C1387" s="2">
        <v>98</v>
      </c>
      <c r="D1387" s="3">
        <v>2.0322439999999999E-7</v>
      </c>
      <c r="E1387" s="2"/>
      <c r="F1387" s="2"/>
      <c r="G1387" s="2"/>
      <c r="H1387" s="2"/>
      <c r="I1387" s="2"/>
      <c r="J1387" s="2"/>
      <c r="K1387" s="2"/>
    </row>
    <row r="1388" spans="1:11" x14ac:dyDescent="0.25">
      <c r="A1388" s="2" t="s">
        <v>20</v>
      </c>
      <c r="B1388" s="2" t="s">
        <v>21</v>
      </c>
      <c r="C1388" s="2">
        <v>99</v>
      </c>
      <c r="D1388" s="3">
        <v>2.0171050000000001E-7</v>
      </c>
      <c r="E1388" s="2"/>
      <c r="F1388" s="2"/>
      <c r="G1388" s="2"/>
      <c r="H1388" s="2"/>
      <c r="I1388" s="2"/>
      <c r="J1388" s="2"/>
      <c r="K1388" s="2"/>
    </row>
    <row r="1389" spans="1:11" x14ac:dyDescent="0.25">
      <c r="A1389" s="2" t="s">
        <v>20</v>
      </c>
      <c r="B1389" s="2" t="s">
        <v>21</v>
      </c>
      <c r="C1389" s="2">
        <v>100</v>
      </c>
      <c r="D1389" s="3">
        <v>2.0323219999999999E-7</v>
      </c>
      <c r="E1389" s="2"/>
      <c r="F1389" s="2"/>
      <c r="G1389" s="2"/>
      <c r="H1389" s="2"/>
      <c r="I1389" s="2"/>
      <c r="J1389" s="2"/>
      <c r="K1389" s="2"/>
    </row>
    <row r="1390" spans="1:11" x14ac:dyDescent="0.25">
      <c r="A1390" s="2" t="s">
        <v>20</v>
      </c>
      <c r="B1390" s="2" t="s">
        <v>21</v>
      </c>
      <c r="C1390" s="2">
        <v>101</v>
      </c>
      <c r="D1390" s="3">
        <v>2.1157130000000001E-7</v>
      </c>
      <c r="E1390" s="2"/>
      <c r="F1390" s="2"/>
      <c r="G1390" s="2"/>
      <c r="H1390" s="2"/>
      <c r="I1390" s="2"/>
      <c r="J1390" s="2"/>
      <c r="K1390" s="2"/>
    </row>
    <row r="1391" spans="1:11" x14ac:dyDescent="0.25">
      <c r="A1391" s="2" t="s">
        <v>20</v>
      </c>
      <c r="B1391" s="2" t="s">
        <v>21</v>
      </c>
      <c r="C1391" s="2">
        <v>102</v>
      </c>
      <c r="D1391" s="3">
        <v>2.2582509999999999E-7</v>
      </c>
      <c r="E1391" s="2"/>
      <c r="F1391" s="2"/>
      <c r="G1391" s="2"/>
      <c r="H1391" s="2"/>
      <c r="I1391" s="2"/>
      <c r="J1391" s="2"/>
      <c r="K1391" s="2"/>
    </row>
    <row r="1392" spans="1:11" x14ac:dyDescent="0.25">
      <c r="A1392" s="2" t="s">
        <v>20</v>
      </c>
      <c r="B1392" s="2" t="s">
        <v>21</v>
      </c>
      <c r="C1392" s="2">
        <v>103</v>
      </c>
      <c r="D1392" s="3">
        <v>2.2326319999999999E-7</v>
      </c>
      <c r="E1392" s="2"/>
      <c r="F1392" s="2"/>
      <c r="G1392" s="2"/>
      <c r="H1392" s="2"/>
      <c r="I1392" s="2"/>
      <c r="J1392" s="2"/>
      <c r="K1392" s="2"/>
    </row>
    <row r="1393" spans="1:11" x14ac:dyDescent="0.25">
      <c r="A1393" s="2" t="s">
        <v>20</v>
      </c>
      <c r="B1393" s="2" t="s">
        <v>21</v>
      </c>
      <c r="C1393" s="2">
        <v>104</v>
      </c>
      <c r="D1393" s="3">
        <v>2.2583370000000001E-7</v>
      </c>
      <c r="E1393" s="2"/>
      <c r="F1393" s="2"/>
      <c r="G1393" s="2"/>
      <c r="H1393" s="2"/>
      <c r="I1393" s="2"/>
      <c r="J1393" s="2"/>
      <c r="K1393" s="2"/>
    </row>
    <row r="1394" spans="1:11" x14ac:dyDescent="0.25">
      <c r="A1394" s="2" t="s">
        <v>20</v>
      </c>
      <c r="B1394" s="2" t="s">
        <v>21</v>
      </c>
      <c r="C1394" s="2">
        <v>105</v>
      </c>
      <c r="D1394" s="3">
        <v>2.1156009999999999E-7</v>
      </c>
      <c r="E1394" s="2"/>
      <c r="F1394" s="2"/>
      <c r="G1394" s="2"/>
      <c r="H1394" s="2"/>
      <c r="I1394" s="2"/>
      <c r="J1394" s="2"/>
      <c r="K1394" s="2"/>
    </row>
    <row r="1395" spans="1:11" x14ac:dyDescent="0.25">
      <c r="A1395" s="2" t="s">
        <v>20</v>
      </c>
      <c r="B1395" s="2" t="s">
        <v>21</v>
      </c>
      <c r="C1395" s="2">
        <v>106</v>
      </c>
      <c r="D1395" s="3">
        <v>2.0322380000000001E-7</v>
      </c>
      <c r="E1395" s="2"/>
      <c r="F1395" s="2"/>
      <c r="G1395" s="2"/>
      <c r="H1395" s="2"/>
      <c r="I1395" s="2"/>
      <c r="J1395" s="2"/>
      <c r="K1395" s="2"/>
    </row>
    <row r="1396" spans="1:11" x14ac:dyDescent="0.25">
      <c r="A1396" s="2" t="s">
        <v>20</v>
      </c>
      <c r="B1396" s="2" t="s">
        <v>21</v>
      </c>
      <c r="C1396" s="2">
        <v>107</v>
      </c>
      <c r="D1396" s="3">
        <v>2.0171190000000001E-7</v>
      </c>
      <c r="E1396" s="2"/>
      <c r="F1396" s="2"/>
      <c r="G1396" s="2"/>
      <c r="H1396" s="2"/>
      <c r="I1396" s="2"/>
      <c r="J1396" s="2"/>
      <c r="K1396" s="2"/>
    </row>
    <row r="1397" spans="1:11" x14ac:dyDescent="0.25">
      <c r="A1397" s="2" t="s">
        <v>20</v>
      </c>
      <c r="B1397" s="2" t="s">
        <v>21</v>
      </c>
      <c r="C1397" s="2">
        <v>108</v>
      </c>
      <c r="D1397" s="3">
        <v>2.032266E-7</v>
      </c>
      <c r="E1397" s="2"/>
      <c r="F1397" s="2"/>
      <c r="G1397" s="2"/>
      <c r="H1397" s="2"/>
      <c r="I1397" s="2"/>
      <c r="J1397" s="2"/>
      <c r="K1397" s="2"/>
    </row>
    <row r="1398" spans="1:11" x14ac:dyDescent="0.25">
      <c r="A1398" s="2" t="s">
        <v>20</v>
      </c>
      <c r="B1398" s="2" t="s">
        <v>21</v>
      </c>
      <c r="C1398" s="2">
        <v>109</v>
      </c>
      <c r="D1398" s="3">
        <v>2.1155540000000001E-7</v>
      </c>
      <c r="E1398" s="2"/>
      <c r="F1398" s="2"/>
      <c r="G1398" s="2"/>
      <c r="H1398" s="2"/>
      <c r="I1398" s="2"/>
      <c r="J1398" s="2"/>
      <c r="K1398" s="2"/>
    </row>
    <row r="1399" spans="1:11" x14ac:dyDescent="0.25">
      <c r="A1399" s="2" t="s">
        <v>20</v>
      </c>
      <c r="B1399" s="2" t="s">
        <v>21</v>
      </c>
      <c r="C1399" s="2">
        <v>110</v>
      </c>
      <c r="D1399" s="3">
        <v>2.2582099999999999E-7</v>
      </c>
      <c r="E1399" s="2"/>
      <c r="F1399" s="2"/>
      <c r="G1399" s="2"/>
      <c r="H1399" s="2"/>
      <c r="I1399" s="2"/>
      <c r="J1399" s="2"/>
      <c r="K1399" s="2"/>
    </row>
    <row r="1400" spans="1:11" x14ac:dyDescent="0.25">
      <c r="A1400" s="2" t="s">
        <v>20</v>
      </c>
      <c r="B1400" s="2" t="s">
        <v>21</v>
      </c>
      <c r="C1400" s="2">
        <v>111</v>
      </c>
      <c r="D1400" s="3">
        <v>2.2316709999999999E-7</v>
      </c>
      <c r="E1400" s="2"/>
      <c r="F1400" s="2"/>
      <c r="G1400" s="2"/>
      <c r="H1400" s="2"/>
      <c r="I1400" s="2"/>
      <c r="J1400" s="2"/>
      <c r="K1400" s="2"/>
    </row>
    <row r="1401" spans="1:11" x14ac:dyDescent="0.25">
      <c r="A1401" s="2" t="s">
        <v>20</v>
      </c>
      <c r="B1401" s="2" t="s">
        <v>21</v>
      </c>
      <c r="C1401" s="2">
        <v>112</v>
      </c>
      <c r="D1401" s="3">
        <v>2.2582169999999999E-7</v>
      </c>
      <c r="E1401" s="2"/>
      <c r="F1401" s="2"/>
      <c r="G1401" s="2"/>
      <c r="H1401" s="2"/>
      <c r="I1401" s="2"/>
      <c r="J1401" s="2"/>
      <c r="K1401" s="2"/>
    </row>
    <row r="1402" spans="1:11" x14ac:dyDescent="0.25">
      <c r="A1402" s="2" t="s">
        <v>20</v>
      </c>
      <c r="B1402" s="2" t="s">
        <v>21</v>
      </c>
      <c r="C1402" s="2">
        <v>113</v>
      </c>
      <c r="D1402" s="3">
        <v>2.1157030000000001E-7</v>
      </c>
      <c r="E1402" s="2"/>
      <c r="F1402" s="2"/>
      <c r="G1402" s="2"/>
      <c r="H1402" s="2"/>
      <c r="I1402" s="2"/>
      <c r="J1402" s="2"/>
      <c r="K1402" s="2"/>
    </row>
    <row r="1403" spans="1:11" x14ac:dyDescent="0.25">
      <c r="A1403" s="2" t="s">
        <v>20</v>
      </c>
      <c r="B1403" s="2" t="s">
        <v>21</v>
      </c>
      <c r="C1403" s="2">
        <v>114</v>
      </c>
      <c r="D1403" s="3">
        <v>2.032138E-7</v>
      </c>
      <c r="E1403" s="2"/>
      <c r="F1403" s="2"/>
      <c r="G1403" s="2"/>
      <c r="H1403" s="2"/>
      <c r="I1403" s="2"/>
      <c r="J1403" s="2"/>
      <c r="K1403" s="2"/>
    </row>
    <row r="1404" spans="1:11" x14ac:dyDescent="0.25">
      <c r="A1404" s="2" t="s">
        <v>20</v>
      </c>
      <c r="B1404" s="2" t="s">
        <v>21</v>
      </c>
      <c r="C1404" s="2">
        <v>115</v>
      </c>
      <c r="D1404" s="3">
        <v>2.0170639999999999E-7</v>
      </c>
      <c r="E1404" s="2"/>
      <c r="F1404" s="2"/>
      <c r="G1404" s="2"/>
      <c r="H1404" s="2"/>
      <c r="I1404" s="2"/>
      <c r="J1404" s="2"/>
      <c r="K1404" s="2"/>
    </row>
    <row r="1405" spans="1:11" x14ac:dyDescent="0.25">
      <c r="A1405" s="2" t="s">
        <v>20</v>
      </c>
      <c r="B1405" s="2" t="s">
        <v>21</v>
      </c>
      <c r="C1405" s="2">
        <v>116</v>
      </c>
      <c r="D1405" s="3">
        <v>2.032266E-7</v>
      </c>
      <c r="E1405" s="2"/>
      <c r="F1405" s="2"/>
      <c r="G1405" s="2"/>
      <c r="H1405" s="2"/>
      <c r="I1405" s="2"/>
      <c r="J1405" s="2"/>
      <c r="K1405" s="2"/>
    </row>
    <row r="1406" spans="1:11" x14ac:dyDescent="0.25">
      <c r="A1406" s="2" t="s">
        <v>20</v>
      </c>
      <c r="B1406" s="2" t="s">
        <v>21</v>
      </c>
      <c r="C1406" s="2">
        <v>117</v>
      </c>
      <c r="D1406" s="3">
        <v>2.115687E-7</v>
      </c>
      <c r="E1406" s="2"/>
      <c r="F1406" s="2"/>
      <c r="G1406" s="2"/>
      <c r="H1406" s="2"/>
      <c r="I1406" s="2"/>
      <c r="J1406" s="2"/>
      <c r="K1406" s="2"/>
    </row>
    <row r="1407" spans="1:11" x14ac:dyDescent="0.25">
      <c r="A1407" s="2" t="s">
        <v>20</v>
      </c>
      <c r="B1407" s="2" t="s">
        <v>21</v>
      </c>
      <c r="C1407" s="2">
        <v>118</v>
      </c>
      <c r="D1407" s="3">
        <v>2.2583189999999999E-7</v>
      </c>
      <c r="E1407" s="2"/>
      <c r="F1407" s="2"/>
      <c r="G1407" s="2"/>
      <c r="H1407" s="2"/>
      <c r="I1407" s="2"/>
      <c r="J1407" s="2"/>
      <c r="K1407" s="2"/>
    </row>
    <row r="1408" spans="1:11" x14ac:dyDescent="0.25">
      <c r="A1408" s="2" t="s">
        <v>20</v>
      </c>
      <c r="B1408" s="2" t="s">
        <v>21</v>
      </c>
      <c r="C1408" s="2">
        <v>119</v>
      </c>
      <c r="D1408" s="3">
        <v>2.232756E-7</v>
      </c>
      <c r="E1408" s="2"/>
      <c r="F1408" s="2"/>
      <c r="G1408" s="2"/>
      <c r="H1408" s="2"/>
      <c r="I1408" s="2"/>
      <c r="J1408" s="2"/>
      <c r="K1408" s="2"/>
    </row>
    <row r="1409" spans="1:11" x14ac:dyDescent="0.25">
      <c r="A1409" s="2" t="s">
        <v>20</v>
      </c>
      <c r="B1409" s="2" t="s">
        <v>21</v>
      </c>
      <c r="C1409" s="2">
        <v>120</v>
      </c>
      <c r="D1409" s="3">
        <v>2.2583459999999999E-7</v>
      </c>
      <c r="E1409" s="2"/>
      <c r="F1409" s="2"/>
      <c r="G1409" s="2"/>
      <c r="H1409" s="2"/>
      <c r="I1409" s="2"/>
      <c r="J1409" s="2"/>
      <c r="K1409" s="2"/>
    </row>
    <row r="1410" spans="1:11" x14ac:dyDescent="0.25">
      <c r="A1410" s="2" t="s">
        <v>20</v>
      </c>
      <c r="B1410" s="2" t="s">
        <v>21</v>
      </c>
      <c r="C1410" s="2">
        <v>121</v>
      </c>
      <c r="D1410" s="3">
        <v>2.1156120000000001E-7</v>
      </c>
      <c r="E1410" s="2"/>
      <c r="F1410" s="2"/>
      <c r="G1410" s="2"/>
      <c r="H1410" s="2"/>
      <c r="I1410" s="2"/>
      <c r="J1410" s="2"/>
      <c r="K1410" s="2"/>
    </row>
    <row r="1411" spans="1:11" x14ac:dyDescent="0.25">
      <c r="A1411" s="2" t="s">
        <v>20</v>
      </c>
      <c r="B1411" s="2" t="s">
        <v>21</v>
      </c>
      <c r="C1411" s="2">
        <v>122</v>
      </c>
      <c r="D1411" s="3">
        <v>2.0322680000000001E-7</v>
      </c>
      <c r="E1411" s="2"/>
      <c r="F1411" s="2"/>
      <c r="G1411" s="2"/>
      <c r="H1411" s="2"/>
      <c r="I1411" s="2"/>
      <c r="J1411" s="2"/>
      <c r="K1411" s="2"/>
    </row>
    <row r="1412" spans="1:11" x14ac:dyDescent="0.25">
      <c r="A1412" s="2" t="s">
        <v>20</v>
      </c>
      <c r="B1412" s="2" t="s">
        <v>21</v>
      </c>
      <c r="C1412" s="2">
        <v>123</v>
      </c>
      <c r="D1412" s="3">
        <v>2.017103E-7</v>
      </c>
      <c r="E1412" s="2"/>
      <c r="F1412" s="2"/>
      <c r="G1412" s="2"/>
      <c r="H1412" s="2"/>
      <c r="I1412" s="2"/>
      <c r="J1412" s="2"/>
      <c r="K1412" s="2"/>
    </row>
    <row r="1413" spans="1:11" x14ac:dyDescent="0.25">
      <c r="A1413" s="2" t="s">
        <v>20</v>
      </c>
      <c r="B1413" s="2" t="s">
        <v>21</v>
      </c>
      <c r="C1413" s="2">
        <v>124</v>
      </c>
      <c r="D1413" s="3">
        <v>2.032293E-7</v>
      </c>
      <c r="E1413" s="2"/>
      <c r="F1413" s="2"/>
      <c r="G1413" s="2"/>
      <c r="H1413" s="2"/>
      <c r="I1413" s="2"/>
      <c r="J1413" s="2"/>
      <c r="K1413" s="2"/>
    </row>
    <row r="1414" spans="1:11" x14ac:dyDescent="0.25">
      <c r="A1414" s="2" t="s">
        <v>20</v>
      </c>
      <c r="B1414" s="2" t="s">
        <v>21</v>
      </c>
      <c r="C1414" s="2">
        <v>125</v>
      </c>
      <c r="D1414" s="3">
        <v>2.115519E-7</v>
      </c>
      <c r="E1414" s="2"/>
      <c r="F1414" s="2"/>
      <c r="G1414" s="2"/>
      <c r="H1414" s="2"/>
      <c r="I1414" s="2"/>
      <c r="J1414" s="2"/>
      <c r="K1414" s="2"/>
    </row>
    <row r="1415" spans="1:11" x14ac:dyDescent="0.25">
      <c r="A1415" s="2" t="s">
        <v>20</v>
      </c>
      <c r="B1415" s="2" t="s">
        <v>21</v>
      </c>
      <c r="C1415" s="2">
        <v>126</v>
      </c>
      <c r="D1415" s="3">
        <v>2.2582369999999999E-7</v>
      </c>
      <c r="E1415" s="2"/>
      <c r="F1415" s="2"/>
      <c r="G1415" s="2"/>
      <c r="H1415" s="2"/>
      <c r="I1415" s="2"/>
      <c r="J1415" s="2"/>
      <c r="K1415" s="2"/>
    </row>
    <row r="1416" spans="1:11" x14ac:dyDescent="0.25">
      <c r="A1416" s="2" t="s">
        <v>20</v>
      </c>
      <c r="B1416" s="2" t="s">
        <v>21</v>
      </c>
      <c r="C1416" s="2">
        <v>127</v>
      </c>
      <c r="D1416" s="3">
        <v>2.231833E-7</v>
      </c>
      <c r="E1416" s="2"/>
      <c r="F1416" s="2"/>
      <c r="G1416" s="2"/>
      <c r="H1416" s="2"/>
      <c r="I1416" s="2"/>
      <c r="J1416" s="2"/>
      <c r="K1416" s="2"/>
    </row>
    <row r="1417" spans="1:11" x14ac:dyDescent="0.25">
      <c r="A1417" s="2" t="s">
        <v>20</v>
      </c>
      <c r="B1417" s="2" t="s">
        <v>21</v>
      </c>
      <c r="C1417" s="2">
        <v>128</v>
      </c>
      <c r="D1417" s="3">
        <v>2.2583100000000001E-7</v>
      </c>
      <c r="E1417" s="2"/>
      <c r="F1417" s="2"/>
      <c r="G1417" s="2"/>
      <c r="H1417" s="2"/>
      <c r="I1417" s="2"/>
      <c r="J1417" s="2"/>
      <c r="K1417" s="2"/>
    </row>
    <row r="1418" spans="1:11" x14ac:dyDescent="0.25">
      <c r="A1418" s="2" t="s">
        <v>20</v>
      </c>
      <c r="B1418" s="2" t="s">
        <v>21</v>
      </c>
      <c r="C1418" s="2">
        <v>129</v>
      </c>
      <c r="D1418" s="3">
        <v>2.1157969999999999E-7</v>
      </c>
      <c r="E1418" s="2"/>
      <c r="F1418" s="2"/>
      <c r="G1418" s="2"/>
      <c r="H1418" s="2"/>
      <c r="I1418" s="2"/>
      <c r="J1418" s="2"/>
      <c r="K1418" s="2"/>
    </row>
    <row r="1419" spans="1:11" x14ac:dyDescent="0.25">
      <c r="A1419" s="2" t="s">
        <v>20</v>
      </c>
      <c r="B1419" s="2" t="s">
        <v>21</v>
      </c>
      <c r="C1419" s="2">
        <v>130</v>
      </c>
      <c r="D1419" s="3">
        <v>2.032233E-7</v>
      </c>
      <c r="E1419" s="2"/>
      <c r="F1419" s="2"/>
      <c r="G1419" s="2"/>
      <c r="H1419" s="2"/>
      <c r="I1419" s="2"/>
      <c r="J1419" s="2"/>
      <c r="K1419" s="2"/>
    </row>
    <row r="1420" spans="1:11" x14ac:dyDescent="0.25">
      <c r="A1420" s="2" t="s">
        <v>20</v>
      </c>
      <c r="B1420" s="2" t="s">
        <v>21</v>
      </c>
      <c r="C1420" s="2">
        <v>131</v>
      </c>
      <c r="D1420" s="3">
        <v>2.0171090000000001E-7</v>
      </c>
      <c r="E1420" s="2"/>
      <c r="F1420" s="2"/>
      <c r="G1420" s="2"/>
      <c r="H1420" s="2"/>
      <c r="I1420" s="2"/>
      <c r="J1420" s="2"/>
      <c r="K1420" s="2"/>
    </row>
    <row r="1421" spans="1:11" x14ac:dyDescent="0.25">
      <c r="A1421" s="2" t="s">
        <v>20</v>
      </c>
      <c r="B1421" s="2" t="s">
        <v>21</v>
      </c>
      <c r="C1421" s="2">
        <v>132</v>
      </c>
      <c r="D1421" s="3">
        <v>2.032198E-7</v>
      </c>
      <c r="E1421" s="2"/>
      <c r="F1421" s="2"/>
      <c r="G1421" s="2"/>
      <c r="H1421" s="2"/>
      <c r="I1421" s="2"/>
      <c r="J1421" s="2"/>
      <c r="K1421" s="2"/>
    </row>
    <row r="1422" spans="1:11" x14ac:dyDescent="0.25">
      <c r="A1422" s="2" t="s">
        <v>20</v>
      </c>
      <c r="B1422" s="2" t="s">
        <v>21</v>
      </c>
      <c r="C1422" s="2">
        <v>133</v>
      </c>
      <c r="D1422" s="3">
        <v>2.115688E-7</v>
      </c>
      <c r="E1422" s="2"/>
      <c r="F1422" s="2"/>
      <c r="G1422" s="2"/>
      <c r="H1422" s="2"/>
      <c r="I1422" s="2"/>
      <c r="J1422" s="2"/>
      <c r="K1422" s="2"/>
    </row>
    <row r="1423" spans="1:11" x14ac:dyDescent="0.25">
      <c r="A1423" s="2" t="s">
        <v>20</v>
      </c>
      <c r="B1423" s="2" t="s">
        <v>21</v>
      </c>
      <c r="C1423" s="2">
        <v>134</v>
      </c>
      <c r="D1423" s="3">
        <v>2.2583189999999999E-7</v>
      </c>
      <c r="E1423" s="2"/>
      <c r="F1423" s="2"/>
      <c r="G1423" s="2"/>
      <c r="H1423" s="2"/>
      <c r="I1423" s="2"/>
      <c r="J1423" s="2"/>
      <c r="K1423" s="2"/>
    </row>
    <row r="1424" spans="1:11" x14ac:dyDescent="0.25">
      <c r="A1424" s="2" t="s">
        <v>20</v>
      </c>
      <c r="B1424" s="2" t="s">
        <v>21</v>
      </c>
      <c r="C1424" s="2">
        <v>135</v>
      </c>
      <c r="D1424" s="3">
        <v>2.232888E-7</v>
      </c>
      <c r="E1424" s="2"/>
      <c r="F1424" s="2"/>
      <c r="G1424" s="2"/>
      <c r="H1424" s="2"/>
      <c r="I1424" s="2"/>
      <c r="J1424" s="2"/>
      <c r="K1424" s="2"/>
    </row>
    <row r="1425" spans="1:11" x14ac:dyDescent="0.25">
      <c r="A1425" s="2" t="s">
        <v>20</v>
      </c>
      <c r="B1425" s="2" t="s">
        <v>21</v>
      </c>
      <c r="C1425" s="2">
        <v>136</v>
      </c>
      <c r="D1425" s="3">
        <v>2.2583980000000001E-7</v>
      </c>
      <c r="E1425" s="2"/>
      <c r="F1425" s="2"/>
      <c r="G1425" s="2"/>
      <c r="H1425" s="2"/>
      <c r="I1425" s="2"/>
      <c r="J1425" s="2"/>
      <c r="K1425" s="2"/>
    </row>
    <row r="1426" spans="1:11" x14ac:dyDescent="0.25">
      <c r="A1426" s="2" t="s">
        <v>20</v>
      </c>
      <c r="B1426" s="2" t="s">
        <v>21</v>
      </c>
      <c r="C1426" s="2">
        <v>137</v>
      </c>
      <c r="D1426" s="3">
        <v>2.1156679999999999E-7</v>
      </c>
      <c r="E1426" s="2"/>
      <c r="F1426" s="2"/>
      <c r="G1426" s="2"/>
      <c r="H1426" s="2"/>
      <c r="I1426" s="2"/>
      <c r="J1426" s="2"/>
      <c r="K1426" s="2"/>
    </row>
    <row r="1427" spans="1:11" x14ac:dyDescent="0.25">
      <c r="A1427" s="2" t="s">
        <v>20</v>
      </c>
      <c r="B1427" s="2" t="s">
        <v>21</v>
      </c>
      <c r="C1427" s="2">
        <v>138</v>
      </c>
      <c r="D1427" s="3">
        <v>2.0321700000000001E-7</v>
      </c>
      <c r="E1427" s="2"/>
      <c r="F1427" s="2"/>
      <c r="G1427" s="2"/>
      <c r="H1427" s="2"/>
      <c r="I1427" s="2"/>
      <c r="J1427" s="2"/>
      <c r="K1427" s="2"/>
    </row>
    <row r="1428" spans="1:11" x14ac:dyDescent="0.25">
      <c r="A1428" s="2" t="s">
        <v>20</v>
      </c>
      <c r="B1428" s="2" t="s">
        <v>21</v>
      </c>
      <c r="C1428" s="2">
        <v>139</v>
      </c>
      <c r="D1428" s="3">
        <v>2.0170569999999999E-7</v>
      </c>
      <c r="E1428" s="2"/>
      <c r="F1428" s="2"/>
      <c r="G1428" s="2"/>
      <c r="H1428" s="2"/>
      <c r="I1428" s="2"/>
      <c r="J1428" s="2"/>
      <c r="K1428" s="2"/>
    </row>
    <row r="1429" spans="1:11" x14ac:dyDescent="0.25">
      <c r="A1429" s="2" t="s">
        <v>20</v>
      </c>
      <c r="B1429" s="2" t="s">
        <v>21</v>
      </c>
      <c r="C1429" s="2">
        <v>140</v>
      </c>
      <c r="D1429" s="3">
        <v>2.0323390000000001E-7</v>
      </c>
      <c r="E1429" s="2"/>
      <c r="F1429" s="2"/>
      <c r="G1429" s="2"/>
      <c r="H1429" s="2"/>
      <c r="I1429" s="2"/>
      <c r="J1429" s="2"/>
      <c r="K1429" s="2"/>
    </row>
    <row r="1430" spans="1:11" x14ac:dyDescent="0.25">
      <c r="A1430" s="2" t="s">
        <v>20</v>
      </c>
      <c r="B1430" s="2" t="s">
        <v>21</v>
      </c>
      <c r="C1430" s="2">
        <v>141</v>
      </c>
      <c r="D1430" s="3">
        <v>2.1155909999999999E-7</v>
      </c>
      <c r="E1430" s="2"/>
      <c r="F1430" s="2"/>
      <c r="G1430" s="2"/>
      <c r="H1430" s="2"/>
      <c r="I1430" s="2"/>
      <c r="J1430" s="2"/>
      <c r="K1430" s="2"/>
    </row>
    <row r="1431" spans="1:11" x14ac:dyDescent="0.25">
      <c r="A1431" s="2" t="s">
        <v>20</v>
      </c>
      <c r="B1431" s="2" t="s">
        <v>21</v>
      </c>
      <c r="C1431" s="2">
        <v>142</v>
      </c>
      <c r="D1431" s="3">
        <v>2.2581869999999999E-7</v>
      </c>
      <c r="E1431" s="2"/>
      <c r="F1431" s="2"/>
      <c r="G1431" s="2"/>
      <c r="H1431" s="2"/>
      <c r="I1431" s="2"/>
      <c r="J1431" s="2"/>
      <c r="K1431" s="2"/>
    </row>
    <row r="1432" spans="1:11" x14ac:dyDescent="0.25">
      <c r="A1432" s="2" t="s">
        <v>20</v>
      </c>
      <c r="B1432" s="2" t="s">
        <v>21</v>
      </c>
      <c r="C1432" s="2">
        <v>143</v>
      </c>
      <c r="D1432" s="3">
        <v>2.231968E-7</v>
      </c>
      <c r="E1432" s="2"/>
      <c r="F1432" s="2"/>
      <c r="G1432" s="2"/>
      <c r="H1432" s="2"/>
      <c r="I1432" s="2"/>
      <c r="J1432" s="2"/>
      <c r="K1432" s="2"/>
    </row>
    <row r="1433" spans="1:11" x14ac:dyDescent="0.25">
      <c r="A1433" s="2" t="s">
        <v>20</v>
      </c>
      <c r="B1433" s="2" t="s">
        <v>21</v>
      </c>
      <c r="C1433" s="2">
        <v>144</v>
      </c>
      <c r="D1433" s="3">
        <v>2.2582420000000001E-7</v>
      </c>
      <c r="E1433" s="2"/>
      <c r="F1433" s="2"/>
      <c r="G1433" s="2"/>
      <c r="H1433" s="2"/>
      <c r="I1433" s="2"/>
      <c r="J1433" s="2"/>
      <c r="K1433" s="2"/>
    </row>
    <row r="1434" spans="1:11" x14ac:dyDescent="0.25">
      <c r="A1434" s="2" t="s">
        <v>20</v>
      </c>
      <c r="B1434" s="2" t="s">
        <v>21</v>
      </c>
      <c r="C1434" s="2">
        <v>145</v>
      </c>
      <c r="D1434" s="3">
        <v>2.1157389999999999E-7</v>
      </c>
      <c r="E1434" s="2"/>
      <c r="F1434" s="2"/>
      <c r="G1434" s="2"/>
      <c r="H1434" s="2"/>
      <c r="I1434" s="2"/>
      <c r="J1434" s="2"/>
      <c r="K1434" s="2"/>
    </row>
    <row r="1435" spans="1:11" x14ac:dyDescent="0.25">
      <c r="A1435" s="2" t="s">
        <v>20</v>
      </c>
      <c r="B1435" s="2" t="s">
        <v>21</v>
      </c>
      <c r="C1435" s="2">
        <v>146</v>
      </c>
      <c r="D1435" s="3">
        <v>2.0322380000000001E-7</v>
      </c>
      <c r="E1435" s="2"/>
      <c r="F1435" s="2"/>
      <c r="G1435" s="2"/>
      <c r="H1435" s="2"/>
      <c r="I1435" s="2"/>
      <c r="J1435" s="2"/>
      <c r="K1435" s="2"/>
    </row>
    <row r="1436" spans="1:11" x14ac:dyDescent="0.25">
      <c r="A1436" s="2" t="s">
        <v>20</v>
      </c>
      <c r="B1436" s="2" t="s">
        <v>21</v>
      </c>
      <c r="C1436" s="2">
        <v>147</v>
      </c>
      <c r="D1436" s="3">
        <v>2.0170939999999999E-7</v>
      </c>
      <c r="E1436" s="2"/>
      <c r="F1436" s="2"/>
      <c r="G1436" s="2"/>
      <c r="H1436" s="2"/>
      <c r="I1436" s="2"/>
      <c r="J1436" s="2"/>
      <c r="K1436" s="2"/>
    </row>
    <row r="1437" spans="1:11" x14ac:dyDescent="0.25">
      <c r="A1437" s="2" t="s">
        <v>20</v>
      </c>
      <c r="B1437" s="2" t="s">
        <v>21</v>
      </c>
      <c r="C1437" s="2">
        <v>148</v>
      </c>
      <c r="D1437" s="3">
        <v>2.0323009999999999E-7</v>
      </c>
      <c r="E1437" s="2"/>
      <c r="F1437" s="2"/>
      <c r="G1437" s="2"/>
      <c r="H1437" s="2"/>
      <c r="I1437" s="2"/>
      <c r="J1437" s="2"/>
      <c r="K1437" s="2"/>
    </row>
    <row r="1438" spans="1:11" x14ac:dyDescent="0.25">
      <c r="A1438" s="2" t="s">
        <v>20</v>
      </c>
      <c r="B1438" s="2" t="s">
        <v>21</v>
      </c>
      <c r="C1438" s="2">
        <v>149</v>
      </c>
      <c r="D1438" s="3">
        <v>2.115677E-7</v>
      </c>
      <c r="E1438" s="2"/>
      <c r="F1438" s="2"/>
      <c r="G1438" s="2"/>
      <c r="H1438" s="2"/>
      <c r="I1438" s="2"/>
      <c r="J1438" s="2"/>
      <c r="K1438" s="2"/>
    </row>
    <row r="1439" spans="1:11" x14ac:dyDescent="0.25">
      <c r="A1439" s="2" t="s">
        <v>20</v>
      </c>
      <c r="B1439" s="2" t="s">
        <v>21</v>
      </c>
      <c r="C1439" s="2">
        <v>150</v>
      </c>
      <c r="D1439" s="3">
        <v>2.2581769999999999E-7</v>
      </c>
      <c r="E1439" s="2"/>
      <c r="F1439" s="2"/>
      <c r="G1439" s="2"/>
      <c r="H1439" s="2"/>
      <c r="I1439" s="2"/>
      <c r="J1439" s="2"/>
      <c r="K1439" s="2"/>
    </row>
    <row r="1440" spans="1:11" x14ac:dyDescent="0.25">
      <c r="A1440" s="2" t="s">
        <v>20</v>
      </c>
      <c r="B1440" s="2" t="s">
        <v>21</v>
      </c>
      <c r="C1440" s="2">
        <v>151</v>
      </c>
      <c r="D1440" s="3">
        <v>2.2326759999999999E-7</v>
      </c>
      <c r="E1440" s="2"/>
      <c r="F1440" s="2"/>
      <c r="G1440" s="2"/>
      <c r="H1440" s="2"/>
      <c r="I1440" s="2"/>
      <c r="J1440" s="2"/>
      <c r="K1440" s="2"/>
    </row>
    <row r="1441" spans="1:11" x14ac:dyDescent="0.25">
      <c r="A1441" s="2" t="s">
        <v>20</v>
      </c>
      <c r="B1441" s="2" t="s">
        <v>21</v>
      </c>
      <c r="C1441" s="2">
        <v>152</v>
      </c>
      <c r="D1441" s="3">
        <v>2.258334E-7</v>
      </c>
      <c r="E1441" s="2"/>
      <c r="F1441" s="2"/>
      <c r="G1441" s="2"/>
      <c r="H1441" s="2"/>
      <c r="I1441" s="2"/>
      <c r="J1441" s="2"/>
      <c r="K1441" s="2"/>
    </row>
    <row r="1442" spans="1:11" x14ac:dyDescent="0.25">
      <c r="A1442" s="2" t="s">
        <v>20</v>
      </c>
      <c r="B1442" s="2" t="s">
        <v>21</v>
      </c>
      <c r="C1442" s="2">
        <v>153</v>
      </c>
      <c r="D1442" s="3">
        <v>2.1157089999999999E-7</v>
      </c>
      <c r="E1442" s="2"/>
      <c r="F1442" s="2"/>
      <c r="G1442" s="2"/>
      <c r="H1442" s="2"/>
      <c r="I1442" s="2"/>
      <c r="J1442" s="2"/>
      <c r="K1442" s="2"/>
    </row>
    <row r="1443" spans="1:11" x14ac:dyDescent="0.25">
      <c r="A1443" s="2" t="s">
        <v>20</v>
      </c>
      <c r="B1443" s="2" t="s">
        <v>21</v>
      </c>
      <c r="C1443" s="2">
        <v>154</v>
      </c>
      <c r="D1443" s="3">
        <v>2.0321940000000001E-7</v>
      </c>
      <c r="E1443" s="2"/>
      <c r="F1443" s="2"/>
      <c r="G1443" s="2"/>
      <c r="H1443" s="2"/>
      <c r="I1443" s="2"/>
      <c r="J1443" s="2"/>
      <c r="K1443" s="2"/>
    </row>
    <row r="1444" spans="1:11" x14ac:dyDescent="0.25">
      <c r="A1444" s="2" t="s">
        <v>20</v>
      </c>
      <c r="B1444" s="2" t="s">
        <v>21</v>
      </c>
      <c r="C1444" s="2">
        <v>155</v>
      </c>
      <c r="D1444" s="3">
        <v>2.0171009999999999E-7</v>
      </c>
      <c r="E1444" s="2"/>
      <c r="F1444" s="2"/>
      <c r="G1444" s="2"/>
      <c r="H1444" s="2"/>
      <c r="I1444" s="2"/>
      <c r="J1444" s="2"/>
      <c r="K1444" s="2"/>
    </row>
    <row r="1445" spans="1:11" x14ac:dyDescent="0.25">
      <c r="A1445" s="2" t="s">
        <v>20</v>
      </c>
      <c r="B1445" s="2" t="s">
        <v>21</v>
      </c>
      <c r="C1445" s="2">
        <v>156</v>
      </c>
      <c r="D1445" s="3">
        <v>2.032351E-7</v>
      </c>
      <c r="E1445" s="2"/>
      <c r="F1445" s="2"/>
      <c r="G1445" s="2"/>
      <c r="H1445" s="2"/>
      <c r="I1445" s="2"/>
      <c r="J1445" s="2"/>
      <c r="K1445" s="2"/>
    </row>
    <row r="1446" spans="1:11" x14ac:dyDescent="0.25">
      <c r="A1446" s="2" t="s">
        <v>20</v>
      </c>
      <c r="B1446" s="2" t="s">
        <v>21</v>
      </c>
      <c r="C1446" s="2">
        <v>157</v>
      </c>
      <c r="D1446" s="3">
        <v>2.1155540000000001E-7</v>
      </c>
      <c r="E1446" s="2"/>
      <c r="F1446" s="2"/>
      <c r="G1446" s="2"/>
      <c r="H1446" s="2"/>
      <c r="I1446" s="2"/>
      <c r="J1446" s="2"/>
      <c r="K1446" s="2"/>
    </row>
    <row r="1447" spans="1:11" x14ac:dyDescent="0.25">
      <c r="A1447" s="2" t="s">
        <v>20</v>
      </c>
      <c r="B1447" s="2" t="s">
        <v>21</v>
      </c>
      <c r="C1447" s="2">
        <v>158</v>
      </c>
      <c r="D1447" s="3">
        <v>2.2582350000000001E-7</v>
      </c>
      <c r="E1447" s="2"/>
      <c r="F1447" s="2"/>
      <c r="G1447" s="2"/>
      <c r="H1447" s="2"/>
      <c r="I1447" s="2"/>
      <c r="J1447" s="2"/>
      <c r="K1447" s="2"/>
    </row>
    <row r="1448" spans="1:11" x14ac:dyDescent="0.25">
      <c r="A1448" s="2" t="s">
        <v>20</v>
      </c>
      <c r="B1448" s="2" t="s">
        <v>21</v>
      </c>
      <c r="C1448" s="2">
        <v>159</v>
      </c>
      <c r="D1448" s="3">
        <v>2.2316779999999999E-7</v>
      </c>
      <c r="E1448" s="2"/>
      <c r="F1448" s="2"/>
      <c r="G1448" s="2"/>
      <c r="H1448" s="2"/>
      <c r="I1448" s="2"/>
      <c r="J1448" s="2"/>
      <c r="K1448" s="2"/>
    </row>
    <row r="1449" spans="1:11" x14ac:dyDescent="0.25">
      <c r="A1449" s="2" t="s">
        <v>20</v>
      </c>
      <c r="B1449" s="2" t="s">
        <v>21</v>
      </c>
      <c r="C1449" s="2">
        <v>160</v>
      </c>
      <c r="D1449" s="3">
        <v>2.2582890000000001E-7</v>
      </c>
      <c r="E1449" s="2"/>
      <c r="F1449" s="2"/>
      <c r="G1449" s="2"/>
      <c r="H1449" s="2"/>
      <c r="I1449" s="2"/>
      <c r="J1449" s="2"/>
      <c r="K1449" s="2"/>
    </row>
    <row r="1450" spans="1:11" x14ac:dyDescent="0.25">
      <c r="A1450" s="2" t="s">
        <v>20</v>
      </c>
      <c r="B1450" s="2" t="s">
        <v>21</v>
      </c>
      <c r="C1450" s="2">
        <v>161</v>
      </c>
      <c r="D1450" s="3">
        <v>2.115718E-7</v>
      </c>
      <c r="E1450" s="2"/>
      <c r="F1450" s="2"/>
      <c r="G1450" s="2"/>
      <c r="H1450" s="2"/>
      <c r="I1450" s="2"/>
      <c r="J1450" s="2"/>
      <c r="K1450" s="2"/>
    </row>
    <row r="1451" spans="1:11" x14ac:dyDescent="0.25">
      <c r="A1451" s="2" t="s">
        <v>20</v>
      </c>
      <c r="B1451" s="2" t="s">
        <v>21</v>
      </c>
      <c r="C1451" s="2">
        <v>162</v>
      </c>
      <c r="D1451" s="3">
        <v>2.032171E-7</v>
      </c>
      <c r="E1451" s="2"/>
      <c r="F1451" s="2"/>
      <c r="G1451" s="2"/>
      <c r="H1451" s="2"/>
      <c r="I1451" s="2"/>
      <c r="J1451" s="2"/>
      <c r="K1451" s="2"/>
    </row>
    <row r="1452" spans="1:11" x14ac:dyDescent="0.25">
      <c r="A1452" s="2" t="s">
        <v>20</v>
      </c>
      <c r="B1452" s="2" t="s">
        <v>21</v>
      </c>
      <c r="C1452" s="2">
        <v>163</v>
      </c>
      <c r="D1452" s="3">
        <v>2.0170820000000001E-7</v>
      </c>
      <c r="E1452" s="2"/>
      <c r="F1452" s="2"/>
      <c r="G1452" s="2"/>
      <c r="H1452" s="2"/>
      <c r="I1452" s="2"/>
      <c r="J1452" s="2"/>
      <c r="K1452" s="2"/>
    </row>
    <row r="1453" spans="1:11" x14ac:dyDescent="0.25">
      <c r="A1453" s="2" t="s">
        <v>20</v>
      </c>
      <c r="B1453" s="2" t="s">
        <v>21</v>
      </c>
      <c r="C1453" s="2">
        <v>164</v>
      </c>
      <c r="D1453" s="3">
        <v>2.0322990000000001E-7</v>
      </c>
      <c r="E1453" s="2"/>
      <c r="F1453" s="2"/>
      <c r="G1453" s="2"/>
      <c r="H1453" s="2"/>
      <c r="I1453" s="2"/>
      <c r="J1453" s="2"/>
      <c r="K1453" s="2"/>
    </row>
    <row r="1454" spans="1:11" x14ac:dyDescent="0.25">
      <c r="A1454" s="2" t="s">
        <v>20</v>
      </c>
      <c r="B1454" s="2" t="s">
        <v>21</v>
      </c>
      <c r="C1454" s="2">
        <v>165</v>
      </c>
      <c r="D1454" s="3">
        <v>2.1157059999999999E-7</v>
      </c>
      <c r="E1454" s="2"/>
      <c r="F1454" s="2"/>
      <c r="G1454" s="2"/>
      <c r="H1454" s="2"/>
      <c r="I1454" s="2"/>
      <c r="J1454" s="2"/>
      <c r="K1454" s="2"/>
    </row>
    <row r="1455" spans="1:11" x14ac:dyDescent="0.25">
      <c r="A1455" s="2" t="s">
        <v>20</v>
      </c>
      <c r="B1455" s="2" t="s">
        <v>21</v>
      </c>
      <c r="C1455" s="2">
        <v>166</v>
      </c>
      <c r="D1455" s="3">
        <v>2.2582350000000001E-7</v>
      </c>
      <c r="E1455" s="2"/>
      <c r="F1455" s="2"/>
      <c r="G1455" s="2"/>
      <c r="H1455" s="2"/>
      <c r="I1455" s="2"/>
      <c r="J1455" s="2"/>
      <c r="K1455" s="2"/>
    </row>
    <row r="1456" spans="1:11" x14ac:dyDescent="0.25">
      <c r="A1456" s="2" t="s">
        <v>20</v>
      </c>
      <c r="B1456" s="2" t="s">
        <v>21</v>
      </c>
      <c r="C1456" s="2">
        <v>167</v>
      </c>
      <c r="D1456" s="3">
        <v>2.232654E-7</v>
      </c>
      <c r="E1456" s="2"/>
      <c r="F1456" s="2"/>
      <c r="G1456" s="2"/>
      <c r="H1456" s="2"/>
      <c r="I1456" s="2"/>
      <c r="J1456" s="2"/>
      <c r="K1456" s="2"/>
    </row>
    <row r="1457" spans="1:11" x14ac:dyDescent="0.25">
      <c r="A1457" s="2" t="s">
        <v>20</v>
      </c>
      <c r="B1457" s="2" t="s">
        <v>21</v>
      </c>
      <c r="C1457" s="2">
        <v>168</v>
      </c>
      <c r="D1457" s="3">
        <v>2.258365E-7</v>
      </c>
      <c r="E1457" s="2"/>
      <c r="F1457" s="2"/>
      <c r="G1457" s="2"/>
      <c r="H1457" s="2"/>
      <c r="I1457" s="2"/>
      <c r="J1457" s="2"/>
      <c r="K1457" s="2"/>
    </row>
    <row r="1458" spans="1:11" x14ac:dyDescent="0.25">
      <c r="A1458" s="2" t="s">
        <v>20</v>
      </c>
      <c r="B1458" s="2" t="s">
        <v>21</v>
      </c>
      <c r="C1458" s="2">
        <v>169</v>
      </c>
      <c r="D1458" s="3">
        <v>2.1155510000000001E-7</v>
      </c>
      <c r="E1458" s="2"/>
      <c r="F1458" s="2"/>
      <c r="G1458" s="2"/>
      <c r="H1458" s="2"/>
      <c r="I1458" s="2"/>
      <c r="J1458" s="2"/>
      <c r="K1458" s="2"/>
    </row>
    <row r="1459" spans="1:11" x14ac:dyDescent="0.25">
      <c r="A1459" s="2" t="s">
        <v>20</v>
      </c>
      <c r="B1459" s="2" t="s">
        <v>21</v>
      </c>
      <c r="C1459" s="2">
        <v>170</v>
      </c>
      <c r="D1459" s="3">
        <v>2.032188E-7</v>
      </c>
      <c r="E1459" s="2"/>
      <c r="F1459" s="2"/>
      <c r="G1459" s="2"/>
      <c r="H1459" s="2"/>
      <c r="I1459" s="2"/>
      <c r="J1459" s="2"/>
      <c r="K1459" s="2"/>
    </row>
    <row r="1460" spans="1:11" x14ac:dyDescent="0.25">
      <c r="A1460" s="2" t="s">
        <v>20</v>
      </c>
      <c r="B1460" s="2" t="s">
        <v>21</v>
      </c>
      <c r="C1460" s="2">
        <v>171</v>
      </c>
      <c r="D1460" s="3">
        <v>2.0170950000000001E-7</v>
      </c>
      <c r="E1460" s="2"/>
      <c r="F1460" s="2"/>
      <c r="G1460" s="2"/>
      <c r="H1460" s="2"/>
      <c r="I1460" s="2"/>
      <c r="J1460" s="2"/>
      <c r="K1460" s="2"/>
    </row>
    <row r="1461" spans="1:11" x14ac:dyDescent="0.25">
      <c r="A1461" s="2" t="s">
        <v>20</v>
      </c>
      <c r="B1461" s="2" t="s">
        <v>21</v>
      </c>
      <c r="C1461" s="2">
        <v>172</v>
      </c>
      <c r="D1461" s="3">
        <v>2.0323090000000001E-7</v>
      </c>
      <c r="E1461" s="2"/>
      <c r="F1461" s="2"/>
      <c r="G1461" s="2"/>
      <c r="H1461" s="2"/>
      <c r="I1461" s="2"/>
      <c r="J1461" s="2"/>
      <c r="K1461" s="2"/>
    </row>
    <row r="1462" spans="1:11" x14ac:dyDescent="0.25">
      <c r="A1462" s="2" t="s">
        <v>20</v>
      </c>
      <c r="B1462" s="2" t="s">
        <v>21</v>
      </c>
      <c r="C1462" s="2">
        <v>173</v>
      </c>
      <c r="D1462" s="3">
        <v>2.115555E-7</v>
      </c>
      <c r="E1462" s="2"/>
      <c r="F1462" s="2"/>
      <c r="G1462" s="2"/>
      <c r="H1462" s="2"/>
      <c r="I1462" s="2"/>
      <c r="J1462" s="2"/>
      <c r="K1462" s="2"/>
    </row>
    <row r="1463" spans="1:11" x14ac:dyDescent="0.25">
      <c r="A1463" s="2" t="s">
        <v>20</v>
      </c>
      <c r="B1463" s="2" t="s">
        <v>21</v>
      </c>
      <c r="C1463" s="2">
        <v>174</v>
      </c>
      <c r="D1463" s="3">
        <v>2.258202E-7</v>
      </c>
      <c r="E1463" s="2"/>
      <c r="F1463" s="2"/>
      <c r="G1463" s="2"/>
      <c r="H1463" s="2"/>
      <c r="I1463" s="2"/>
      <c r="J1463" s="2"/>
      <c r="K1463" s="2"/>
    </row>
    <row r="1464" spans="1:11" x14ac:dyDescent="0.25">
      <c r="A1464" s="2" t="s">
        <v>20</v>
      </c>
      <c r="B1464" s="2" t="s">
        <v>21</v>
      </c>
      <c r="C1464" s="2">
        <v>175</v>
      </c>
      <c r="D1464" s="3">
        <v>2.2317600000000001E-7</v>
      </c>
      <c r="E1464" s="2"/>
      <c r="F1464" s="2"/>
      <c r="G1464" s="2"/>
      <c r="H1464" s="2"/>
      <c r="I1464" s="2"/>
      <c r="J1464" s="2"/>
      <c r="K1464" s="2"/>
    </row>
    <row r="1465" spans="1:11" x14ac:dyDescent="0.25">
      <c r="A1465" s="2" t="s">
        <v>20</v>
      </c>
      <c r="B1465" s="2" t="s">
        <v>21</v>
      </c>
      <c r="C1465" s="2">
        <v>176</v>
      </c>
      <c r="D1465" s="3">
        <v>2.2321800000000001E-7</v>
      </c>
      <c r="E1465" s="2"/>
      <c r="F1465" s="2"/>
      <c r="G1465" s="2"/>
      <c r="H1465" s="2"/>
      <c r="I1465" s="2"/>
      <c r="J1465" s="2"/>
      <c r="K1465" s="2"/>
    </row>
    <row r="1466" spans="1:11" x14ac:dyDescent="0.25">
      <c r="A1466" s="2" t="s">
        <v>20</v>
      </c>
      <c r="B1466" s="2" t="s">
        <v>21</v>
      </c>
      <c r="C1466" s="2">
        <v>177</v>
      </c>
      <c r="D1466" s="3">
        <v>2.2316790000000001E-7</v>
      </c>
      <c r="E1466" s="2"/>
      <c r="F1466" s="2"/>
      <c r="G1466" s="2"/>
      <c r="H1466" s="2"/>
      <c r="I1466" s="2"/>
      <c r="J1466" s="2"/>
      <c r="K1466" s="2"/>
    </row>
    <row r="1467" spans="1:11" x14ac:dyDescent="0.25">
      <c r="A1467" s="2" t="s">
        <v>20</v>
      </c>
      <c r="B1467" s="2" t="s">
        <v>21</v>
      </c>
      <c r="C1467" s="2">
        <v>178</v>
      </c>
      <c r="D1467" s="3">
        <v>2.232428E-7</v>
      </c>
      <c r="E1467" s="2"/>
      <c r="F1467" s="2"/>
      <c r="G1467" s="2"/>
      <c r="H1467" s="2"/>
      <c r="I1467" s="2"/>
      <c r="J1467" s="2"/>
      <c r="K1467" s="2"/>
    </row>
    <row r="1468" spans="1:11" x14ac:dyDescent="0.25">
      <c r="A1468" s="2" t="s">
        <v>20</v>
      </c>
      <c r="B1468" s="2" t="s">
        <v>21</v>
      </c>
      <c r="C1468" s="2">
        <v>179</v>
      </c>
      <c r="D1468" s="3">
        <v>2.2317359999999999E-7</v>
      </c>
      <c r="E1468" s="2"/>
      <c r="F1468" s="2"/>
      <c r="G1468" s="2"/>
      <c r="H1468" s="2"/>
      <c r="I1468" s="2"/>
      <c r="J1468" s="2"/>
      <c r="K1468" s="2"/>
    </row>
    <row r="1469" spans="1:11" x14ac:dyDescent="0.25">
      <c r="A1469" s="2" t="s">
        <v>20</v>
      </c>
      <c r="B1469" s="2" t="s">
        <v>21</v>
      </c>
      <c r="C1469" s="2">
        <v>180</v>
      </c>
      <c r="D1469" s="3">
        <v>2.2325590000000001E-7</v>
      </c>
      <c r="E1469" s="2"/>
      <c r="F1469" s="2"/>
      <c r="G1469" s="2"/>
      <c r="H1469" s="2"/>
      <c r="I1469" s="2"/>
      <c r="J1469" s="2"/>
      <c r="K1469" s="2"/>
    </row>
    <row r="1470" spans="1:11" x14ac:dyDescent="0.25">
      <c r="A1470" s="2" t="s">
        <v>20</v>
      </c>
      <c r="B1470" s="2" t="s">
        <v>21</v>
      </c>
      <c r="C1470" s="2">
        <v>181</v>
      </c>
      <c r="D1470" s="3">
        <v>2.231769E-7</v>
      </c>
      <c r="E1470" s="2"/>
      <c r="F1470" s="2"/>
      <c r="G1470" s="2"/>
      <c r="H1470" s="2"/>
      <c r="I1470" s="2"/>
      <c r="J1470" s="2"/>
      <c r="K1470" s="2"/>
    </row>
    <row r="1471" spans="1:11" x14ac:dyDescent="0.25">
      <c r="A1471" s="2" t="s">
        <v>20</v>
      </c>
      <c r="B1471" s="2" t="s">
        <v>21</v>
      </c>
      <c r="C1471" s="2">
        <v>182</v>
      </c>
      <c r="D1471" s="3">
        <v>2.232647E-7</v>
      </c>
      <c r="E1471" s="2"/>
      <c r="F1471" s="2"/>
      <c r="G1471" s="2"/>
      <c r="H1471" s="2"/>
      <c r="I1471" s="2"/>
      <c r="J1471" s="2"/>
      <c r="K1471" s="2"/>
    </row>
    <row r="1472" spans="1:11" x14ac:dyDescent="0.25">
      <c r="A1472" s="2" t="s">
        <v>20</v>
      </c>
      <c r="B1472" s="2" t="s">
        <v>21</v>
      </c>
      <c r="C1472" s="2">
        <v>183</v>
      </c>
      <c r="D1472" s="3">
        <v>2.231832E-7</v>
      </c>
      <c r="E1472" s="2"/>
      <c r="F1472" s="2"/>
      <c r="G1472" s="2"/>
      <c r="H1472" s="2"/>
      <c r="I1472" s="2"/>
      <c r="J1472" s="2"/>
      <c r="K1472" s="2"/>
    </row>
    <row r="1473" spans="1:11" x14ac:dyDescent="0.25">
      <c r="A1473" s="2" t="s">
        <v>20</v>
      </c>
      <c r="B1473" s="2" t="s">
        <v>21</v>
      </c>
      <c r="C1473" s="2">
        <v>184</v>
      </c>
      <c r="D1473" s="3">
        <v>2.2329329999999999E-7</v>
      </c>
      <c r="E1473" s="2"/>
      <c r="F1473" s="2"/>
      <c r="G1473" s="2"/>
      <c r="H1473" s="2"/>
      <c r="I1473" s="2"/>
      <c r="J1473" s="2"/>
      <c r="K1473" s="2"/>
    </row>
    <row r="1474" spans="1:11" x14ac:dyDescent="0.25">
      <c r="A1474" s="2" t="s">
        <v>20</v>
      </c>
      <c r="B1474" s="2" t="s">
        <v>21</v>
      </c>
      <c r="C1474" s="2">
        <v>185</v>
      </c>
      <c r="D1474" s="3">
        <v>2.231975E-7</v>
      </c>
      <c r="E1474" s="2"/>
      <c r="F1474" s="2"/>
      <c r="G1474" s="2"/>
      <c r="H1474" s="2"/>
      <c r="I1474" s="2"/>
      <c r="J1474" s="2"/>
      <c r="K1474" s="2"/>
    </row>
    <row r="1475" spans="1:11" x14ac:dyDescent="0.25">
      <c r="A1475" s="2" t="s">
        <v>20</v>
      </c>
      <c r="B1475" s="2" t="s">
        <v>21</v>
      </c>
      <c r="C1475" s="2">
        <v>186</v>
      </c>
      <c r="D1475" s="3">
        <v>2.2326740000000001E-7</v>
      </c>
      <c r="E1475" s="2"/>
      <c r="F1475" s="2"/>
      <c r="G1475" s="2"/>
      <c r="H1475" s="2"/>
      <c r="I1475" s="2"/>
      <c r="J1475" s="2"/>
      <c r="K1475" s="2"/>
    </row>
    <row r="1476" spans="1:11" x14ac:dyDescent="0.25">
      <c r="A1476" s="2" t="s">
        <v>20</v>
      </c>
      <c r="B1476" s="2" t="s">
        <v>21</v>
      </c>
      <c r="C1476" s="2">
        <v>187</v>
      </c>
      <c r="D1476" s="3">
        <v>2.2318650000000001E-7</v>
      </c>
      <c r="E1476" s="2"/>
      <c r="F1476" s="2"/>
      <c r="G1476" s="2"/>
      <c r="H1476" s="2"/>
      <c r="I1476" s="2"/>
      <c r="J1476" s="2"/>
      <c r="K1476" s="2"/>
    </row>
    <row r="1477" spans="1:11" x14ac:dyDescent="0.25">
      <c r="A1477" s="2" t="s">
        <v>20</v>
      </c>
      <c r="B1477" s="2" t="s">
        <v>21</v>
      </c>
      <c r="C1477" s="2">
        <v>188</v>
      </c>
      <c r="D1477" s="3">
        <v>2.2327610000000001E-7</v>
      </c>
      <c r="E1477" s="2"/>
      <c r="F1477" s="2"/>
      <c r="G1477" s="2"/>
      <c r="H1477" s="2"/>
      <c r="I1477" s="2"/>
      <c r="J1477" s="2"/>
      <c r="K1477" s="2"/>
    </row>
    <row r="1478" spans="1:11" x14ac:dyDescent="0.25">
      <c r="A1478" s="2" t="s">
        <v>20</v>
      </c>
      <c r="B1478" s="2" t="s">
        <v>21</v>
      </c>
      <c r="C1478" s="2">
        <v>189</v>
      </c>
      <c r="D1478" s="3">
        <v>2.231924E-7</v>
      </c>
      <c r="E1478" s="2"/>
      <c r="F1478" s="2"/>
      <c r="G1478" s="2"/>
      <c r="H1478" s="2"/>
      <c r="I1478" s="2"/>
      <c r="J1478" s="2"/>
      <c r="K1478" s="2"/>
    </row>
    <row r="1479" spans="1:11" x14ac:dyDescent="0.25">
      <c r="A1479" s="2" t="s">
        <v>20</v>
      </c>
      <c r="B1479" s="2" t="s">
        <v>21</v>
      </c>
      <c r="C1479" s="2">
        <v>190</v>
      </c>
      <c r="D1479" s="3">
        <v>2.232834E-7</v>
      </c>
      <c r="E1479" s="2"/>
      <c r="F1479" s="2"/>
      <c r="G1479" s="2"/>
      <c r="H1479" s="2"/>
      <c r="I1479" s="2"/>
      <c r="J1479" s="2"/>
      <c r="K1479" s="2"/>
    </row>
    <row r="1480" spans="1:11" x14ac:dyDescent="0.25">
      <c r="A1480" s="2" t="s">
        <v>20</v>
      </c>
      <c r="B1480" s="2" t="s">
        <v>21</v>
      </c>
      <c r="C1480" s="2">
        <v>191</v>
      </c>
      <c r="D1480" s="3">
        <v>2.2319049999999999E-7</v>
      </c>
      <c r="E1480" s="2"/>
      <c r="F1480" s="2"/>
      <c r="G1480" s="2"/>
      <c r="H1480" s="2"/>
      <c r="I1480" s="2"/>
      <c r="J1480" s="2"/>
      <c r="K1480" s="2"/>
    </row>
    <row r="1481" spans="1:11" x14ac:dyDescent="0.25">
      <c r="A1481" s="2" t="s">
        <v>20</v>
      </c>
      <c r="B1481" s="2" t="s">
        <v>21</v>
      </c>
      <c r="C1481" s="2">
        <v>192</v>
      </c>
      <c r="D1481" s="3">
        <v>2.2326619999999999E-7</v>
      </c>
      <c r="E1481" s="2"/>
      <c r="F1481" s="2"/>
      <c r="G1481" s="2"/>
      <c r="H1481" s="2"/>
      <c r="I1481" s="2"/>
      <c r="J1481" s="2"/>
      <c r="K1481" s="2"/>
    </row>
    <row r="1482" spans="1:11" x14ac:dyDescent="0.25">
      <c r="A1482" s="2" t="s">
        <v>20</v>
      </c>
      <c r="B1482" s="2" t="s">
        <v>21</v>
      </c>
      <c r="C1482" s="2">
        <v>193</v>
      </c>
      <c r="D1482" s="3">
        <v>2.2314919999999999E-7</v>
      </c>
      <c r="E1482" s="2"/>
      <c r="F1482" s="2"/>
      <c r="G1482" s="2"/>
      <c r="H1482" s="2"/>
      <c r="I1482" s="2"/>
      <c r="J1482" s="2"/>
      <c r="K1482" s="2"/>
    </row>
    <row r="1483" spans="1:11" x14ac:dyDescent="0.25">
      <c r="A1483" s="2" t="s">
        <v>20</v>
      </c>
      <c r="B1483" s="2" t="s">
        <v>21</v>
      </c>
      <c r="C1483" s="2">
        <v>194</v>
      </c>
      <c r="D1483" s="3">
        <v>3.3453789999999998E-7</v>
      </c>
      <c r="E1483" s="2"/>
      <c r="F1483" s="2"/>
      <c r="G1483" s="2"/>
      <c r="H1483" s="2"/>
      <c r="I1483" s="2"/>
      <c r="J1483" s="2"/>
      <c r="K1483" s="2"/>
    </row>
    <row r="1484" spans="1:11" x14ac:dyDescent="0.25">
      <c r="A1484" s="2" t="s">
        <v>20</v>
      </c>
      <c r="B1484" s="2" t="s">
        <v>21</v>
      </c>
      <c r="C1484" s="2">
        <v>195</v>
      </c>
      <c r="D1484" s="3">
        <v>3.34562E-7</v>
      </c>
      <c r="E1484" s="2"/>
      <c r="F1484" s="2"/>
      <c r="G1484" s="2"/>
      <c r="H1484" s="2"/>
      <c r="I1484" s="2"/>
      <c r="J1484" s="2"/>
      <c r="K1484" s="2"/>
    </row>
    <row r="1485" spans="1:11" x14ac:dyDescent="0.25">
      <c r="A1485" s="2" t="s">
        <v>24</v>
      </c>
      <c r="B1485" s="2" t="s">
        <v>8</v>
      </c>
      <c r="C1485" s="2"/>
      <c r="D1485" s="2"/>
      <c r="E1485" s="2"/>
      <c r="F1485" s="2"/>
      <c r="G1485" s="2"/>
      <c r="H1485" s="2"/>
      <c r="I1485" s="2"/>
      <c r="J1485" s="2"/>
      <c r="K1485" s="2"/>
    </row>
    <row r="1486" spans="1:11" x14ac:dyDescent="0.25">
      <c r="A1486" s="2"/>
      <c r="B1486" s="2" t="s">
        <v>5</v>
      </c>
      <c r="C1486" s="3">
        <v>4.2376239999999999E-5</v>
      </c>
      <c r="D1486" s="2"/>
      <c r="E1486" s="2"/>
      <c r="F1486" s="2"/>
      <c r="G1486" s="2"/>
      <c r="H1486" s="2"/>
      <c r="I1486" s="2"/>
      <c r="J1486" s="2"/>
      <c r="K1486" s="2"/>
    </row>
    <row r="1487" spans="1:11" x14ac:dyDescent="0.25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</row>
    <row r="1488" spans="1:11" x14ac:dyDescent="0.25">
      <c r="A1488" s="2"/>
      <c r="B1488" s="2" t="s">
        <v>28</v>
      </c>
      <c r="C1488" s="2" t="s">
        <v>41</v>
      </c>
      <c r="D1488" s="2" t="s">
        <v>30</v>
      </c>
      <c r="E1488" s="2" t="s">
        <v>44</v>
      </c>
      <c r="F1488" s="2" t="s">
        <v>34</v>
      </c>
      <c r="G1488" s="2" t="s">
        <v>35</v>
      </c>
      <c r="H1488" s="2" t="s">
        <v>36</v>
      </c>
      <c r="I1488" s="2"/>
      <c r="J1488" s="2"/>
      <c r="K1488" s="2"/>
    </row>
    <row r="1489" spans="1:11" x14ac:dyDescent="0.25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</row>
    <row r="1490" spans="1:11" x14ac:dyDescent="0.25">
      <c r="A1490" s="2" t="s">
        <v>0</v>
      </c>
      <c r="B1490" s="2" t="s">
        <v>1</v>
      </c>
      <c r="C1490" s="2" t="s">
        <v>16</v>
      </c>
      <c r="D1490" s="2"/>
      <c r="E1490" s="2"/>
      <c r="F1490" s="2"/>
      <c r="G1490" s="2"/>
      <c r="H1490" s="2"/>
      <c r="I1490" s="2"/>
      <c r="J1490" s="2"/>
      <c r="K1490" s="2"/>
    </row>
    <row r="1491" spans="1:11" x14ac:dyDescent="0.25">
      <c r="A1491" s="2" t="s">
        <v>4</v>
      </c>
      <c r="B1491" s="2" t="s">
        <v>8</v>
      </c>
      <c r="C1491" s="2"/>
      <c r="D1491" s="2"/>
      <c r="E1491" s="2"/>
      <c r="F1491" s="2"/>
      <c r="G1491" s="2"/>
      <c r="H1491" s="2"/>
      <c r="I1491" s="2"/>
      <c r="J1491" s="2"/>
      <c r="K1491" s="2"/>
    </row>
    <row r="1492" spans="1:11" x14ac:dyDescent="0.25">
      <c r="A1492" s="2" t="s">
        <v>364</v>
      </c>
      <c r="B1492" s="3">
        <v>1.039591E-7</v>
      </c>
      <c r="C1492" s="2"/>
      <c r="D1492" s="2"/>
      <c r="E1492" s="2"/>
      <c r="F1492" s="2"/>
      <c r="G1492" s="2"/>
      <c r="H1492" s="2"/>
      <c r="I1492" s="2"/>
      <c r="J1492" s="2"/>
      <c r="K1492" s="2"/>
    </row>
    <row r="1493" spans="1:11" x14ac:dyDescent="0.25">
      <c r="A1493" s="2" t="s">
        <v>364</v>
      </c>
      <c r="B1493" s="2">
        <v>2</v>
      </c>
      <c r="C1493" s="3">
        <v>3.2216759999999999E-8</v>
      </c>
      <c r="D1493" s="2"/>
      <c r="E1493" s="2"/>
      <c r="F1493" s="2"/>
      <c r="G1493" s="2"/>
      <c r="H1493" s="2"/>
      <c r="I1493" s="2"/>
      <c r="J1493" s="2"/>
      <c r="K1493" s="2"/>
    </row>
    <row r="1494" spans="1:11" x14ac:dyDescent="0.25">
      <c r="A1494" s="2" t="s">
        <v>364</v>
      </c>
      <c r="B1494" s="2">
        <v>3</v>
      </c>
      <c r="C1494" s="3">
        <v>3.5986100000000001E-8</v>
      </c>
      <c r="D1494" s="2"/>
      <c r="E1494" s="2"/>
      <c r="F1494" s="2"/>
      <c r="G1494" s="2"/>
      <c r="H1494" s="2"/>
      <c r="I1494" s="2"/>
      <c r="J1494" s="2"/>
      <c r="K1494" s="2"/>
    </row>
    <row r="1495" spans="1:11" x14ac:dyDescent="0.25">
      <c r="A1495" s="2" t="s">
        <v>364</v>
      </c>
      <c r="B1495" s="2">
        <v>4</v>
      </c>
      <c r="C1495" s="3">
        <v>4.1844150000000002E-8</v>
      </c>
      <c r="D1495" s="2"/>
      <c r="E1495" s="2"/>
      <c r="F1495" s="2"/>
      <c r="G1495" s="2"/>
      <c r="H1495" s="2"/>
      <c r="I1495" s="2"/>
      <c r="J1495" s="2"/>
      <c r="K1495" s="2"/>
    </row>
    <row r="1496" spans="1:11" x14ac:dyDescent="0.25">
      <c r="A1496" s="2" t="s">
        <v>364</v>
      </c>
      <c r="B1496" s="2">
        <v>5</v>
      </c>
      <c r="C1496" s="3">
        <v>5.659077E-8</v>
      </c>
      <c r="D1496" s="2"/>
      <c r="E1496" s="2"/>
      <c r="F1496" s="2"/>
      <c r="G1496" s="2"/>
      <c r="H1496" s="2"/>
      <c r="I1496" s="2"/>
      <c r="J1496" s="2"/>
      <c r="K1496" s="2"/>
    </row>
    <row r="1497" spans="1:11" x14ac:dyDescent="0.25">
      <c r="A1497" s="2" t="s">
        <v>364</v>
      </c>
      <c r="B1497" s="2">
        <v>6</v>
      </c>
      <c r="C1497" s="3">
        <v>6.4028579999999996E-8</v>
      </c>
      <c r="D1497" s="2"/>
      <c r="E1497" s="2"/>
      <c r="F1497" s="2"/>
      <c r="G1497" s="2"/>
      <c r="H1497" s="2"/>
      <c r="I1497" s="2"/>
      <c r="J1497" s="2"/>
      <c r="K1497" s="2"/>
    </row>
    <row r="1498" spans="1:11" x14ac:dyDescent="0.25">
      <c r="A1498" s="2" t="s">
        <v>364</v>
      </c>
      <c r="B1498" s="2">
        <v>7</v>
      </c>
      <c r="C1498" s="3">
        <v>6.8494489999999995E-8</v>
      </c>
      <c r="D1498" s="2"/>
      <c r="E1498" s="2"/>
      <c r="F1498" s="2"/>
      <c r="G1498" s="2"/>
      <c r="H1498" s="2"/>
      <c r="I1498" s="2"/>
      <c r="J1498" s="2"/>
      <c r="K1498" s="2"/>
    </row>
    <row r="1499" spans="1:11" x14ac:dyDescent="0.25">
      <c r="A1499" s="2" t="s">
        <v>364</v>
      </c>
      <c r="B1499" s="2">
        <v>8</v>
      </c>
      <c r="C1499" s="3">
        <v>6.4487730000000001E-8</v>
      </c>
      <c r="D1499" s="2"/>
      <c r="E1499" s="2"/>
      <c r="F1499" s="2"/>
      <c r="G1499" s="2"/>
      <c r="H1499" s="2"/>
      <c r="I1499" s="2"/>
      <c r="J1499" s="2"/>
      <c r="K1499" s="2"/>
    </row>
    <row r="1500" spans="1:11" x14ac:dyDescent="0.25">
      <c r="A1500" s="2" t="s">
        <v>364</v>
      </c>
      <c r="B1500" s="2">
        <v>9</v>
      </c>
      <c r="C1500" s="3">
        <v>5.6581120000000001E-8</v>
      </c>
      <c r="D1500" s="2"/>
      <c r="E1500" s="2"/>
      <c r="F1500" s="2"/>
      <c r="G1500" s="2"/>
      <c r="H1500" s="2"/>
      <c r="I1500" s="2"/>
      <c r="J1500" s="2"/>
      <c r="K1500" s="2"/>
    </row>
    <row r="1501" spans="1:11" x14ac:dyDescent="0.25">
      <c r="A1501" s="2" t="s">
        <v>364</v>
      </c>
      <c r="B1501" s="2">
        <v>10</v>
      </c>
      <c r="C1501" s="3">
        <v>5.6159500000000001E-8</v>
      </c>
      <c r="D1501" s="2"/>
      <c r="E1501" s="2"/>
      <c r="F1501" s="2"/>
      <c r="G1501" s="2"/>
      <c r="H1501" s="2"/>
      <c r="I1501" s="2"/>
      <c r="J1501" s="2"/>
      <c r="K1501" s="2"/>
    </row>
    <row r="1502" spans="1:11" x14ac:dyDescent="0.25">
      <c r="A1502" s="2" t="s">
        <v>364</v>
      </c>
      <c r="B1502" s="2">
        <v>11</v>
      </c>
      <c r="C1502" s="3">
        <v>6.2819399999999997E-8</v>
      </c>
      <c r="D1502" s="2"/>
      <c r="E1502" s="2"/>
      <c r="F1502" s="2"/>
      <c r="G1502" s="2"/>
      <c r="H1502" s="2"/>
      <c r="I1502" s="2"/>
      <c r="J1502" s="2"/>
      <c r="K1502" s="2"/>
    </row>
    <row r="1503" spans="1:11" x14ac:dyDescent="0.25">
      <c r="A1503" s="2" t="s">
        <v>364</v>
      </c>
      <c r="B1503" s="2">
        <v>12</v>
      </c>
      <c r="C1503" s="3">
        <v>6.6888680000000002E-8</v>
      </c>
      <c r="D1503" s="2"/>
      <c r="E1503" s="2"/>
      <c r="F1503" s="2"/>
      <c r="G1503" s="2"/>
      <c r="H1503" s="2"/>
      <c r="I1503" s="2"/>
      <c r="J1503" s="2"/>
      <c r="K1503" s="2"/>
    </row>
    <row r="1504" spans="1:11" x14ac:dyDescent="0.25">
      <c r="A1504" s="2" t="s">
        <v>364</v>
      </c>
      <c r="B1504" s="2">
        <v>13</v>
      </c>
      <c r="C1504" s="3">
        <v>5.6014790000000002E-8</v>
      </c>
      <c r="D1504" s="2"/>
      <c r="E1504" s="2"/>
      <c r="F1504" s="2"/>
      <c r="G1504" s="2"/>
      <c r="H1504" s="2"/>
      <c r="I1504" s="2"/>
      <c r="J1504" s="2"/>
      <c r="K1504" s="2"/>
    </row>
    <row r="1505" spans="1:11" x14ac:dyDescent="0.25">
      <c r="A1505" s="2" t="s">
        <v>364</v>
      </c>
      <c r="B1505" s="2">
        <v>14</v>
      </c>
      <c r="C1505" s="3">
        <v>5.5979500000000002E-8</v>
      </c>
      <c r="D1505" s="2"/>
      <c r="E1505" s="2"/>
      <c r="F1505" s="2"/>
      <c r="G1505" s="2"/>
      <c r="H1505" s="2"/>
      <c r="I1505" s="2"/>
      <c r="J1505" s="2"/>
      <c r="K1505" s="2"/>
    </row>
    <row r="1506" spans="1:11" x14ac:dyDescent="0.25">
      <c r="A1506" s="2" t="s">
        <v>364</v>
      </c>
      <c r="B1506" s="2">
        <v>15</v>
      </c>
      <c r="C1506" s="3">
        <v>6.6952939999999998E-8</v>
      </c>
      <c r="D1506" s="2"/>
      <c r="E1506" s="2"/>
      <c r="F1506" s="2"/>
      <c r="G1506" s="2"/>
      <c r="H1506" s="2"/>
      <c r="I1506" s="2"/>
      <c r="J1506" s="2"/>
      <c r="K1506" s="2"/>
    </row>
    <row r="1507" spans="1:11" x14ac:dyDescent="0.25">
      <c r="A1507" s="2" t="s">
        <v>364</v>
      </c>
      <c r="B1507" s="2">
        <v>16</v>
      </c>
      <c r="C1507" s="3">
        <v>6.2499940000000005E-8</v>
      </c>
      <c r="D1507" s="2"/>
      <c r="E1507" s="2"/>
      <c r="F1507" s="2"/>
      <c r="G1507" s="2"/>
      <c r="H1507" s="2"/>
      <c r="I1507" s="2"/>
      <c r="J1507" s="2"/>
      <c r="K1507" s="2"/>
    </row>
    <row r="1508" spans="1:11" x14ac:dyDescent="0.25">
      <c r="A1508" s="2" t="s">
        <v>364</v>
      </c>
      <c r="B1508" s="2">
        <v>17</v>
      </c>
      <c r="C1508" s="3">
        <v>5.693392E-8</v>
      </c>
      <c r="D1508" s="2"/>
      <c r="E1508" s="2"/>
      <c r="F1508" s="2"/>
      <c r="G1508" s="2"/>
      <c r="H1508" s="2"/>
      <c r="I1508" s="2"/>
      <c r="J1508" s="2"/>
      <c r="K1508" s="2"/>
    </row>
    <row r="1509" spans="1:11" x14ac:dyDescent="0.25">
      <c r="A1509" s="2" t="s">
        <v>364</v>
      </c>
      <c r="B1509" s="2">
        <v>18</v>
      </c>
      <c r="C1509" s="3">
        <v>5.745832E-8</v>
      </c>
      <c r="D1509" s="2"/>
      <c r="E1509" s="2"/>
      <c r="F1509" s="2"/>
      <c r="G1509" s="2"/>
      <c r="H1509" s="2"/>
      <c r="I1509" s="2"/>
      <c r="J1509" s="2"/>
      <c r="K1509" s="2"/>
    </row>
    <row r="1510" spans="1:11" x14ac:dyDescent="0.25">
      <c r="A1510" s="2" t="s">
        <v>364</v>
      </c>
      <c r="B1510" s="2">
        <v>19</v>
      </c>
      <c r="C1510" s="3">
        <v>6.4178849999999994E-8</v>
      </c>
      <c r="D1510" s="2"/>
      <c r="E1510" s="2"/>
      <c r="F1510" s="2"/>
      <c r="G1510" s="2"/>
      <c r="H1510" s="2"/>
      <c r="I1510" s="2"/>
      <c r="J1510" s="2"/>
      <c r="K1510" s="2"/>
    </row>
    <row r="1511" spans="1:11" x14ac:dyDescent="0.25">
      <c r="A1511" s="2" t="s">
        <v>364</v>
      </c>
      <c r="B1511" s="2">
        <v>20</v>
      </c>
      <c r="C1511" s="3">
        <v>6.8906560000000002E-8</v>
      </c>
      <c r="D1511" s="2"/>
      <c r="E1511" s="2"/>
      <c r="F1511" s="2"/>
      <c r="G1511" s="2"/>
      <c r="H1511" s="2"/>
      <c r="I1511" s="2"/>
      <c r="J1511" s="2"/>
      <c r="K1511" s="2"/>
    </row>
    <row r="1512" spans="1:11" x14ac:dyDescent="0.25">
      <c r="A1512" s="2" t="s">
        <v>364</v>
      </c>
      <c r="B1512" s="2">
        <v>21</v>
      </c>
      <c r="C1512" s="3">
        <v>6.3997129999999996E-8</v>
      </c>
      <c r="D1512" s="2"/>
      <c r="E1512" s="2"/>
      <c r="F1512" s="2"/>
      <c r="G1512" s="2"/>
      <c r="H1512" s="2"/>
      <c r="I1512" s="2"/>
      <c r="J1512" s="2"/>
      <c r="K1512" s="2"/>
    </row>
    <row r="1513" spans="1:11" x14ac:dyDescent="0.25">
      <c r="A1513" s="2" t="s">
        <v>364</v>
      </c>
      <c r="B1513" s="2">
        <v>22</v>
      </c>
      <c r="C1513" s="3">
        <v>6.3797610000000001E-8</v>
      </c>
      <c r="D1513" s="2"/>
      <c r="E1513" s="2"/>
      <c r="F1513" s="2"/>
      <c r="G1513" s="2"/>
      <c r="H1513" s="2"/>
      <c r="I1513" s="2"/>
      <c r="J1513" s="2"/>
      <c r="K1513" s="2"/>
    </row>
    <row r="1514" spans="1:11" x14ac:dyDescent="0.25">
      <c r="A1514" s="2" t="s">
        <v>364</v>
      </c>
      <c r="B1514" s="2">
        <v>23</v>
      </c>
      <c r="C1514" s="3">
        <v>6.8860250000000003E-8</v>
      </c>
      <c r="D1514" s="2"/>
      <c r="E1514" s="2"/>
      <c r="F1514" s="2"/>
      <c r="G1514" s="2"/>
      <c r="H1514" s="2"/>
      <c r="I1514" s="2"/>
      <c r="J1514" s="2"/>
      <c r="K1514" s="2"/>
    </row>
    <row r="1515" spans="1:11" x14ac:dyDescent="0.25">
      <c r="A1515" s="2" t="s">
        <v>364</v>
      </c>
      <c r="B1515" s="2">
        <v>24</v>
      </c>
      <c r="C1515" s="3">
        <v>6.442472E-8</v>
      </c>
      <c r="D1515" s="2"/>
      <c r="E1515" s="2"/>
      <c r="F1515" s="2"/>
      <c r="G1515" s="2"/>
      <c r="H1515" s="2"/>
      <c r="I1515" s="2"/>
      <c r="J1515" s="2"/>
      <c r="K1515" s="2"/>
    </row>
    <row r="1516" spans="1:11" x14ac:dyDescent="0.25">
      <c r="A1516" s="2" t="s">
        <v>364</v>
      </c>
      <c r="B1516" s="2">
        <v>25</v>
      </c>
      <c r="C1516" s="3">
        <v>5.6534020000000002E-8</v>
      </c>
      <c r="D1516" s="2"/>
      <c r="E1516" s="2"/>
      <c r="F1516" s="2"/>
      <c r="G1516" s="2"/>
      <c r="H1516" s="2"/>
      <c r="I1516" s="2"/>
      <c r="J1516" s="2"/>
      <c r="K1516" s="2"/>
    </row>
    <row r="1517" spans="1:11" x14ac:dyDescent="0.25">
      <c r="A1517" s="2" t="s">
        <v>364</v>
      </c>
      <c r="B1517" s="2">
        <v>26</v>
      </c>
      <c r="C1517" s="3">
        <v>5.6320249999999998E-8</v>
      </c>
      <c r="D1517" s="2"/>
      <c r="E1517" s="2"/>
      <c r="F1517" s="2"/>
      <c r="G1517" s="2"/>
      <c r="H1517" s="2"/>
      <c r="I1517" s="2"/>
      <c r="J1517" s="2"/>
      <c r="K1517" s="2"/>
    </row>
    <row r="1518" spans="1:11" x14ac:dyDescent="0.25">
      <c r="A1518" s="2" t="s">
        <v>364</v>
      </c>
      <c r="B1518" s="2">
        <v>27</v>
      </c>
      <c r="C1518" s="3">
        <v>6.2704369999999996E-8</v>
      </c>
      <c r="D1518" s="2"/>
      <c r="E1518" s="2"/>
      <c r="F1518" s="2"/>
      <c r="G1518" s="2"/>
      <c r="H1518" s="2"/>
      <c r="I1518" s="2"/>
      <c r="J1518" s="2"/>
      <c r="K1518" s="2"/>
    </row>
    <row r="1519" spans="1:11" x14ac:dyDescent="0.25">
      <c r="A1519" s="2" t="s">
        <v>364</v>
      </c>
      <c r="B1519" s="2">
        <v>28</v>
      </c>
      <c r="C1519" s="3">
        <v>6.6592949999999997E-8</v>
      </c>
      <c r="D1519" s="2"/>
      <c r="E1519" s="2"/>
      <c r="F1519" s="2"/>
      <c r="G1519" s="2"/>
      <c r="H1519" s="2"/>
      <c r="I1519" s="2"/>
      <c r="J1519" s="2"/>
      <c r="K1519" s="2"/>
    </row>
    <row r="1520" spans="1:11" x14ac:dyDescent="0.25">
      <c r="A1520" s="2" t="s">
        <v>364</v>
      </c>
      <c r="B1520" s="2">
        <v>29</v>
      </c>
      <c r="C1520" s="3">
        <v>5.6406109999999998E-8</v>
      </c>
      <c r="D1520" s="2"/>
      <c r="E1520" s="2"/>
      <c r="F1520" s="2"/>
      <c r="G1520" s="2"/>
      <c r="H1520" s="2"/>
      <c r="I1520" s="2"/>
      <c r="J1520" s="2"/>
      <c r="K1520" s="2"/>
    </row>
    <row r="1521" spans="1:11" x14ac:dyDescent="0.25">
      <c r="A1521" s="2" t="s">
        <v>364</v>
      </c>
      <c r="B1521" s="2">
        <v>30</v>
      </c>
      <c r="C1521" s="3">
        <v>5.6079290000000002E-8</v>
      </c>
      <c r="D1521" s="2"/>
      <c r="E1521" s="2"/>
      <c r="F1521" s="2"/>
      <c r="G1521" s="2"/>
      <c r="H1521" s="2"/>
      <c r="I1521" s="2"/>
      <c r="J1521" s="2"/>
      <c r="K1521" s="2"/>
    </row>
    <row r="1522" spans="1:11" x14ac:dyDescent="0.25">
      <c r="A1522" s="2" t="s">
        <v>364</v>
      </c>
      <c r="B1522" s="2">
        <v>31</v>
      </c>
      <c r="C1522" s="3">
        <v>6.6616860000000002E-8</v>
      </c>
      <c r="D1522" s="2"/>
      <c r="E1522" s="2"/>
      <c r="F1522" s="2"/>
      <c r="G1522" s="2"/>
      <c r="H1522" s="2"/>
      <c r="I1522" s="2"/>
      <c r="J1522" s="2"/>
      <c r="K1522" s="2"/>
    </row>
    <row r="1523" spans="1:11" x14ac:dyDescent="0.25">
      <c r="A1523" s="2" t="s">
        <v>364</v>
      </c>
      <c r="B1523" s="2">
        <v>32</v>
      </c>
      <c r="C1523" s="3">
        <v>6.2571480000000006E-8</v>
      </c>
      <c r="D1523" s="2"/>
      <c r="E1523" s="2"/>
      <c r="F1523" s="2"/>
      <c r="G1523" s="2"/>
      <c r="H1523" s="2"/>
      <c r="I1523" s="2"/>
      <c r="J1523" s="2"/>
      <c r="K1523" s="2"/>
    </row>
    <row r="1524" spans="1:11" x14ac:dyDescent="0.25">
      <c r="A1524" s="2" t="s">
        <v>364</v>
      </c>
      <c r="B1524" s="2">
        <v>33</v>
      </c>
      <c r="C1524" s="3">
        <v>5.6834479999999999E-8</v>
      </c>
      <c r="D1524" s="2"/>
      <c r="E1524" s="2"/>
      <c r="F1524" s="2"/>
      <c r="G1524" s="2"/>
      <c r="H1524" s="2"/>
      <c r="I1524" s="2"/>
      <c r="J1524" s="2"/>
      <c r="K1524" s="2"/>
    </row>
    <row r="1525" spans="1:11" x14ac:dyDescent="0.25">
      <c r="A1525" s="2" t="s">
        <v>364</v>
      </c>
      <c r="B1525" s="2">
        <v>34</v>
      </c>
      <c r="C1525" s="3">
        <v>5.7420159999999999E-8</v>
      </c>
      <c r="D1525" s="2"/>
      <c r="E1525" s="2"/>
      <c r="F1525" s="2"/>
      <c r="G1525" s="2"/>
      <c r="H1525" s="2"/>
      <c r="I1525" s="2"/>
      <c r="J1525" s="2"/>
      <c r="K1525" s="2"/>
    </row>
    <row r="1526" spans="1:11" x14ac:dyDescent="0.25">
      <c r="A1526" s="2" t="s">
        <v>364</v>
      </c>
      <c r="B1526" s="2">
        <v>35</v>
      </c>
      <c r="C1526" s="3">
        <v>6.4455890000000003E-8</v>
      </c>
      <c r="D1526" s="2"/>
      <c r="E1526" s="2"/>
      <c r="F1526" s="2"/>
      <c r="G1526" s="2"/>
      <c r="H1526" s="2"/>
      <c r="I1526" s="2"/>
      <c r="J1526" s="2"/>
      <c r="K1526" s="2"/>
    </row>
    <row r="1527" spans="1:11" x14ac:dyDescent="0.25">
      <c r="A1527" s="2" t="s">
        <v>364</v>
      </c>
      <c r="B1527" s="2">
        <v>36</v>
      </c>
      <c r="C1527" s="3">
        <v>6.8800630000000003E-8</v>
      </c>
      <c r="D1527" s="2"/>
      <c r="E1527" s="2"/>
      <c r="F1527" s="2"/>
      <c r="G1527" s="2"/>
      <c r="H1527" s="2"/>
      <c r="I1527" s="2"/>
      <c r="J1527" s="2"/>
      <c r="K1527" s="2"/>
    </row>
    <row r="1528" spans="1:11" x14ac:dyDescent="0.25">
      <c r="A1528" s="2" t="s">
        <v>364</v>
      </c>
      <c r="B1528" s="2">
        <v>37</v>
      </c>
      <c r="C1528" s="3">
        <v>6.38494E-8</v>
      </c>
      <c r="D1528" s="2"/>
      <c r="E1528" s="2"/>
      <c r="F1528" s="2"/>
      <c r="G1528" s="2"/>
      <c r="H1528" s="2"/>
      <c r="I1528" s="2"/>
      <c r="J1528" s="2"/>
      <c r="K1528" s="2"/>
    </row>
    <row r="1529" spans="1:11" x14ac:dyDescent="0.25">
      <c r="A1529" s="2" t="s">
        <v>364</v>
      </c>
      <c r="B1529" s="2">
        <v>38</v>
      </c>
      <c r="C1529" s="3">
        <v>6.3923659999999995E-8</v>
      </c>
      <c r="D1529" s="2"/>
      <c r="E1529" s="2"/>
      <c r="F1529" s="2"/>
      <c r="G1529" s="2"/>
      <c r="H1529" s="2"/>
      <c r="I1529" s="2"/>
      <c r="J1529" s="2"/>
      <c r="K1529" s="2"/>
    </row>
    <row r="1530" spans="1:11" x14ac:dyDescent="0.25">
      <c r="A1530" s="2" t="s">
        <v>364</v>
      </c>
      <c r="B1530" s="2">
        <v>39</v>
      </c>
      <c r="C1530" s="3">
        <v>6.8796669999999998E-8</v>
      </c>
      <c r="D1530" s="2"/>
      <c r="E1530" s="2"/>
      <c r="F1530" s="2"/>
      <c r="G1530" s="2"/>
      <c r="H1530" s="2"/>
      <c r="I1530" s="2"/>
      <c r="J1530" s="2"/>
      <c r="K1530" s="2"/>
    </row>
    <row r="1531" spans="1:11" x14ac:dyDescent="0.25">
      <c r="A1531" s="2" t="s">
        <v>364</v>
      </c>
      <c r="B1531" s="2">
        <v>40</v>
      </c>
      <c r="C1531" s="3">
        <v>6.4482309999999994E-8</v>
      </c>
      <c r="D1531" s="2"/>
      <c r="E1531" s="2"/>
      <c r="F1531" s="2"/>
      <c r="G1531" s="2"/>
      <c r="H1531" s="2"/>
      <c r="I1531" s="2"/>
      <c r="J1531" s="2"/>
      <c r="K1531" s="2"/>
    </row>
    <row r="1532" spans="1:11" x14ac:dyDescent="0.25">
      <c r="A1532" s="2" t="s">
        <v>364</v>
      </c>
      <c r="B1532" s="2">
        <v>41</v>
      </c>
      <c r="C1532" s="3">
        <v>5.6321200000000003E-8</v>
      </c>
      <c r="D1532" s="2"/>
      <c r="E1532" s="2"/>
      <c r="F1532" s="2"/>
      <c r="G1532" s="2"/>
      <c r="H1532" s="2"/>
      <c r="I1532" s="2"/>
      <c r="J1532" s="2"/>
      <c r="K1532" s="2"/>
    </row>
    <row r="1533" spans="1:11" x14ac:dyDescent="0.25">
      <c r="A1533" s="2" t="s">
        <v>364</v>
      </c>
      <c r="B1533" s="2">
        <v>42</v>
      </c>
      <c r="C1533" s="3">
        <v>5.6304909999999998E-8</v>
      </c>
      <c r="D1533" s="2"/>
      <c r="E1533" s="2"/>
      <c r="F1533" s="2"/>
      <c r="G1533" s="2"/>
      <c r="H1533" s="2"/>
      <c r="I1533" s="2"/>
      <c r="J1533" s="2"/>
      <c r="K1533" s="2"/>
    </row>
    <row r="1534" spans="1:11" x14ac:dyDescent="0.25">
      <c r="A1534" s="2" t="s">
        <v>364</v>
      </c>
      <c r="B1534" s="2">
        <v>43</v>
      </c>
      <c r="C1534" s="3">
        <v>6.2846700000000004E-8</v>
      </c>
      <c r="D1534" s="2"/>
      <c r="E1534" s="2"/>
      <c r="F1534" s="2"/>
      <c r="G1534" s="2"/>
      <c r="H1534" s="2"/>
      <c r="I1534" s="2"/>
      <c r="J1534" s="2"/>
      <c r="K1534" s="2"/>
    </row>
    <row r="1535" spans="1:11" x14ac:dyDescent="0.25">
      <c r="A1535" s="2" t="s">
        <v>364</v>
      </c>
      <c r="B1535" s="2">
        <v>44</v>
      </c>
      <c r="C1535" s="3">
        <v>6.6805459999999996E-8</v>
      </c>
      <c r="D1535" s="2"/>
      <c r="E1535" s="2"/>
      <c r="F1535" s="2"/>
      <c r="G1535" s="2"/>
      <c r="H1535" s="2"/>
      <c r="I1535" s="2"/>
      <c r="J1535" s="2"/>
      <c r="K1535" s="2"/>
    </row>
    <row r="1536" spans="1:11" x14ac:dyDescent="0.25">
      <c r="A1536" s="2" t="s">
        <v>364</v>
      </c>
      <c r="B1536" s="2">
        <v>45</v>
      </c>
      <c r="C1536" s="3">
        <v>5.6159960000000002E-8</v>
      </c>
      <c r="D1536" s="2"/>
      <c r="E1536" s="2"/>
      <c r="F1536" s="2"/>
      <c r="G1536" s="2"/>
      <c r="H1536" s="2"/>
      <c r="I1536" s="2"/>
      <c r="J1536" s="2"/>
      <c r="K1536" s="2"/>
    </row>
    <row r="1537" spans="1:11" x14ac:dyDescent="0.25">
      <c r="A1537" s="2" t="s">
        <v>364</v>
      </c>
      <c r="B1537" s="2">
        <v>46</v>
      </c>
      <c r="C1537" s="3">
        <v>5.601518E-8</v>
      </c>
      <c r="D1537" s="2"/>
      <c r="E1537" s="2"/>
      <c r="F1537" s="2"/>
      <c r="G1537" s="2"/>
      <c r="H1537" s="2"/>
      <c r="I1537" s="2"/>
      <c r="J1537" s="2"/>
      <c r="K1537" s="2"/>
    </row>
    <row r="1538" spans="1:11" x14ac:dyDescent="0.25">
      <c r="A1538" s="2" t="s">
        <v>364</v>
      </c>
      <c r="B1538" s="2">
        <v>47</v>
      </c>
      <c r="C1538" s="3">
        <v>6.6860409999999996E-8</v>
      </c>
      <c r="D1538" s="2"/>
      <c r="E1538" s="2"/>
      <c r="F1538" s="2"/>
      <c r="G1538" s="2"/>
      <c r="H1538" s="2"/>
      <c r="I1538" s="2"/>
      <c r="J1538" s="2"/>
      <c r="K1538" s="2"/>
    </row>
    <row r="1539" spans="1:11" x14ac:dyDescent="0.25">
      <c r="A1539" s="2" t="s">
        <v>364</v>
      </c>
      <c r="B1539" s="2">
        <v>48</v>
      </c>
      <c r="C1539" s="3">
        <v>6.2573060000000006E-8</v>
      </c>
      <c r="D1539" s="2"/>
      <c r="E1539" s="2"/>
      <c r="F1539" s="2"/>
      <c r="G1539" s="2"/>
      <c r="H1539" s="2"/>
      <c r="I1539" s="2"/>
      <c r="J1539" s="2"/>
      <c r="K1539" s="2"/>
    </row>
    <row r="1540" spans="1:11" x14ac:dyDescent="0.25">
      <c r="A1540" s="2" t="s">
        <v>364</v>
      </c>
      <c r="B1540" s="2">
        <v>49</v>
      </c>
      <c r="C1540" s="3">
        <v>5.698474E-8</v>
      </c>
      <c r="D1540" s="2"/>
      <c r="E1540" s="2"/>
      <c r="F1540" s="2"/>
      <c r="G1540" s="2"/>
      <c r="H1540" s="2"/>
      <c r="I1540" s="2"/>
      <c r="J1540" s="2"/>
      <c r="K1540" s="2"/>
    </row>
    <row r="1541" spans="1:11" x14ac:dyDescent="0.25">
      <c r="A1541" s="2" t="s">
        <v>364</v>
      </c>
      <c r="B1541" s="2">
        <v>50</v>
      </c>
      <c r="C1541" s="3">
        <v>5.7087210000000001E-8</v>
      </c>
      <c r="D1541" s="2"/>
      <c r="E1541" s="2"/>
      <c r="F1541" s="2"/>
      <c r="G1541" s="2"/>
      <c r="H1541" s="2"/>
      <c r="I1541" s="2"/>
      <c r="J1541" s="2"/>
      <c r="K1541" s="2"/>
    </row>
    <row r="1542" spans="1:11" x14ac:dyDescent="0.25">
      <c r="A1542" s="2" t="s">
        <v>364</v>
      </c>
      <c r="B1542" s="2">
        <v>51</v>
      </c>
      <c r="C1542" s="3">
        <v>6.4464009999999997E-8</v>
      </c>
      <c r="D1542" s="2"/>
      <c r="E1542" s="2"/>
      <c r="F1542" s="2"/>
      <c r="G1542" s="2"/>
      <c r="H1542" s="2"/>
      <c r="I1542" s="2"/>
      <c r="J1542" s="2"/>
      <c r="K1542" s="2"/>
    </row>
    <row r="1543" spans="1:11" x14ac:dyDescent="0.25">
      <c r="A1543" s="2" t="s">
        <v>364</v>
      </c>
      <c r="B1543" s="2">
        <v>52</v>
      </c>
      <c r="C1543" s="3">
        <v>6.9024429999999995E-8</v>
      </c>
      <c r="D1543" s="2"/>
      <c r="E1543" s="2"/>
      <c r="F1543" s="2"/>
      <c r="G1543" s="2"/>
      <c r="H1543" s="2"/>
      <c r="I1543" s="2"/>
      <c r="J1543" s="2"/>
      <c r="K1543" s="2"/>
    </row>
    <row r="1544" spans="1:11" x14ac:dyDescent="0.25">
      <c r="A1544" s="2" t="s">
        <v>364</v>
      </c>
      <c r="B1544" s="2">
        <v>53</v>
      </c>
      <c r="C1544" s="3">
        <v>6.3540650000000001E-8</v>
      </c>
      <c r="D1544" s="2"/>
      <c r="E1544" s="2"/>
      <c r="F1544" s="2"/>
      <c r="G1544" s="2"/>
      <c r="H1544" s="2"/>
      <c r="I1544" s="2"/>
      <c r="J1544" s="2"/>
      <c r="K1544" s="2"/>
    </row>
    <row r="1545" spans="1:11" x14ac:dyDescent="0.25">
      <c r="A1545" s="2" t="s">
        <v>364</v>
      </c>
      <c r="B1545" s="2">
        <v>54</v>
      </c>
      <c r="C1545" s="3">
        <v>6.4076370000000003E-8</v>
      </c>
      <c r="D1545" s="2"/>
      <c r="E1545" s="2"/>
      <c r="F1545" s="2"/>
      <c r="G1545" s="2"/>
      <c r="H1545" s="2"/>
      <c r="I1545" s="2"/>
      <c r="J1545" s="2"/>
      <c r="K1545" s="2"/>
    </row>
    <row r="1546" spans="1:11" x14ac:dyDescent="0.25">
      <c r="A1546" s="2" t="s">
        <v>364</v>
      </c>
      <c r="B1546" s="2">
        <v>55</v>
      </c>
      <c r="C1546" s="3">
        <v>6.89247E-8</v>
      </c>
      <c r="D1546" s="2"/>
      <c r="E1546" s="2"/>
      <c r="F1546" s="2"/>
      <c r="G1546" s="2"/>
      <c r="H1546" s="2"/>
      <c r="I1546" s="2"/>
      <c r="J1546" s="2"/>
      <c r="K1546" s="2"/>
    </row>
    <row r="1547" spans="1:11" x14ac:dyDescent="0.25">
      <c r="A1547" s="2" t="s">
        <v>364</v>
      </c>
      <c r="B1547" s="2">
        <v>56</v>
      </c>
      <c r="C1547" s="3">
        <v>6.4601379999999999E-8</v>
      </c>
      <c r="D1547" s="2"/>
      <c r="E1547" s="2"/>
      <c r="F1547" s="2"/>
      <c r="G1547" s="2"/>
      <c r="H1547" s="2"/>
      <c r="I1547" s="2"/>
      <c r="J1547" s="2"/>
      <c r="K1547" s="2"/>
    </row>
    <row r="1548" spans="1:11" x14ac:dyDescent="0.25">
      <c r="A1548" s="2" t="s">
        <v>364</v>
      </c>
      <c r="B1548" s="2">
        <v>57</v>
      </c>
      <c r="C1548" s="3">
        <v>5.6099909999999997E-8</v>
      </c>
      <c r="D1548" s="2"/>
      <c r="E1548" s="2"/>
      <c r="F1548" s="2"/>
      <c r="G1548" s="2"/>
      <c r="H1548" s="2"/>
      <c r="I1548" s="2"/>
      <c r="J1548" s="2"/>
      <c r="K1548" s="2"/>
    </row>
    <row r="1549" spans="1:11" x14ac:dyDescent="0.25">
      <c r="A1549" s="2" t="s">
        <v>364</v>
      </c>
      <c r="B1549" s="2">
        <v>58</v>
      </c>
      <c r="C1549" s="3">
        <v>5.6574989999999999E-8</v>
      </c>
      <c r="D1549" s="2"/>
      <c r="E1549" s="2"/>
      <c r="F1549" s="2"/>
      <c r="G1549" s="2"/>
      <c r="H1549" s="2"/>
      <c r="I1549" s="2"/>
      <c r="J1549" s="2"/>
      <c r="K1549" s="2"/>
    </row>
    <row r="1550" spans="1:11" x14ac:dyDescent="0.25">
      <c r="A1550" s="2" t="s">
        <v>364</v>
      </c>
      <c r="B1550" s="2">
        <v>59</v>
      </c>
      <c r="C1550" s="3">
        <v>6.2592229999999996E-8</v>
      </c>
      <c r="D1550" s="2"/>
      <c r="E1550" s="2"/>
      <c r="F1550" s="2"/>
      <c r="G1550" s="2"/>
      <c r="H1550" s="2"/>
      <c r="I1550" s="2"/>
      <c r="J1550" s="2"/>
      <c r="K1550" s="2"/>
    </row>
    <row r="1551" spans="1:11" x14ac:dyDescent="0.25">
      <c r="A1551" s="2" t="s">
        <v>364</v>
      </c>
      <c r="B1551" s="2">
        <v>60</v>
      </c>
      <c r="C1551" s="3">
        <v>6.6434030000000001E-8</v>
      </c>
      <c r="D1551" s="2"/>
      <c r="E1551" s="2"/>
      <c r="F1551" s="2"/>
      <c r="G1551" s="2"/>
      <c r="H1551" s="2"/>
      <c r="I1551" s="2"/>
      <c r="J1551" s="2"/>
      <c r="K1551" s="2"/>
    </row>
    <row r="1552" spans="1:11" x14ac:dyDescent="0.25">
      <c r="A1552" s="2" t="s">
        <v>364</v>
      </c>
      <c r="B1552" s="2">
        <v>61</v>
      </c>
      <c r="C1552" s="3">
        <v>5.6574980000000002E-8</v>
      </c>
      <c r="D1552" s="2"/>
      <c r="E1552" s="2"/>
      <c r="F1552" s="2"/>
      <c r="G1552" s="2"/>
      <c r="H1552" s="2"/>
      <c r="I1552" s="2"/>
      <c r="J1552" s="2"/>
      <c r="K1552" s="2"/>
    </row>
    <row r="1553" spans="1:11" x14ac:dyDescent="0.25">
      <c r="A1553" s="2" t="s">
        <v>364</v>
      </c>
      <c r="B1553" s="2">
        <v>62</v>
      </c>
      <c r="C1553" s="3">
        <v>5.6143250000000002E-8</v>
      </c>
      <c r="D1553" s="2"/>
      <c r="E1553" s="2"/>
      <c r="F1553" s="2"/>
      <c r="G1553" s="2"/>
      <c r="H1553" s="2"/>
      <c r="I1553" s="2"/>
      <c r="J1553" s="2"/>
      <c r="K1553" s="2"/>
    </row>
    <row r="1554" spans="1:11" x14ac:dyDescent="0.25">
      <c r="A1554" s="2" t="s">
        <v>364</v>
      </c>
      <c r="B1554" s="2">
        <v>63</v>
      </c>
      <c r="C1554" s="3">
        <v>6.6305320000000007E-8</v>
      </c>
      <c r="D1554" s="2"/>
      <c r="E1554" s="2"/>
      <c r="F1554" s="2"/>
      <c r="G1554" s="2"/>
      <c r="H1554" s="2"/>
      <c r="I1554" s="2"/>
      <c r="J1554" s="2"/>
      <c r="K1554" s="2"/>
    </row>
    <row r="1555" spans="1:11" x14ac:dyDescent="0.25">
      <c r="A1555" s="2" t="s">
        <v>364</v>
      </c>
      <c r="B1555" s="2">
        <v>64</v>
      </c>
      <c r="C1555" s="3">
        <v>6.3028380000000002E-8</v>
      </c>
      <c r="D1555" s="2"/>
      <c r="E1555" s="2"/>
      <c r="F1555" s="2"/>
      <c r="G1555" s="2"/>
      <c r="H1555" s="2"/>
      <c r="I1555" s="2"/>
      <c r="J1555" s="2"/>
      <c r="K1555" s="2"/>
    </row>
    <row r="1556" spans="1:11" x14ac:dyDescent="0.25">
      <c r="A1556" s="2" t="s">
        <v>364</v>
      </c>
      <c r="B1556" s="2">
        <v>65</v>
      </c>
      <c r="C1556" s="3">
        <v>5.6572249999999999E-8</v>
      </c>
      <c r="D1556" s="2"/>
      <c r="E1556" s="2"/>
      <c r="F1556" s="2"/>
      <c r="G1556" s="2"/>
      <c r="H1556" s="2"/>
      <c r="I1556" s="2"/>
      <c r="J1556" s="2"/>
      <c r="K1556" s="2"/>
    </row>
    <row r="1557" spans="1:11" x14ac:dyDescent="0.25">
      <c r="A1557" s="2" t="s">
        <v>364</v>
      </c>
      <c r="B1557" s="2">
        <v>66</v>
      </c>
      <c r="C1557" s="3">
        <v>5.7621350000000003E-8</v>
      </c>
      <c r="D1557" s="2"/>
      <c r="E1557" s="2"/>
      <c r="F1557" s="2"/>
      <c r="G1557" s="2"/>
      <c r="H1557" s="2"/>
      <c r="I1557" s="2"/>
      <c r="J1557" s="2"/>
      <c r="K1557" s="2"/>
    </row>
    <row r="1558" spans="1:11" x14ac:dyDescent="0.25">
      <c r="A1558" s="2" t="s">
        <v>364</v>
      </c>
      <c r="B1558" s="2">
        <v>67</v>
      </c>
      <c r="C1558" s="3">
        <v>6.4272109999999997E-8</v>
      </c>
      <c r="D1558" s="2"/>
      <c r="E1558" s="2"/>
      <c r="F1558" s="2"/>
      <c r="G1558" s="2"/>
      <c r="H1558" s="2"/>
      <c r="I1558" s="2"/>
      <c r="J1558" s="2"/>
      <c r="K1558" s="2"/>
    </row>
    <row r="1559" spans="1:11" x14ac:dyDescent="0.25">
      <c r="A1559" s="2" t="s">
        <v>364</v>
      </c>
      <c r="B1559" s="2">
        <v>68</v>
      </c>
      <c r="C1559" s="3">
        <v>6.8869240000000003E-8</v>
      </c>
      <c r="D1559" s="2"/>
      <c r="E1559" s="2"/>
      <c r="F1559" s="2"/>
      <c r="G1559" s="2"/>
      <c r="H1559" s="2"/>
      <c r="I1559" s="2"/>
      <c r="J1559" s="2"/>
      <c r="K1559" s="2"/>
    </row>
    <row r="1560" spans="1:11" x14ac:dyDescent="0.25">
      <c r="A1560" s="2" t="s">
        <v>364</v>
      </c>
      <c r="B1560" s="2">
        <v>69</v>
      </c>
      <c r="C1560" s="3">
        <v>6.3778449999999995E-8</v>
      </c>
      <c r="D1560" s="2"/>
      <c r="E1560" s="2"/>
      <c r="F1560" s="2"/>
      <c r="G1560" s="2"/>
      <c r="H1560" s="2"/>
      <c r="I1560" s="2"/>
      <c r="J1560" s="2"/>
      <c r="K1560" s="2"/>
    </row>
    <row r="1561" spans="1:11" x14ac:dyDescent="0.25">
      <c r="A1561" s="2" t="s">
        <v>364</v>
      </c>
      <c r="B1561" s="2">
        <v>70</v>
      </c>
      <c r="C1561" s="3">
        <v>6.3883519999999997E-8</v>
      </c>
      <c r="D1561" s="2"/>
      <c r="E1561" s="2"/>
      <c r="F1561" s="2"/>
      <c r="G1561" s="2"/>
      <c r="H1561" s="2"/>
      <c r="I1561" s="2"/>
      <c r="J1561" s="2"/>
      <c r="K1561" s="2"/>
    </row>
    <row r="1562" spans="1:11" x14ac:dyDescent="0.25">
      <c r="A1562" s="2" t="s">
        <v>364</v>
      </c>
      <c r="B1562" s="2">
        <v>71</v>
      </c>
      <c r="C1562" s="3">
        <v>6.9045909999999999E-8</v>
      </c>
      <c r="D1562" s="2"/>
      <c r="E1562" s="2"/>
      <c r="F1562" s="2"/>
      <c r="G1562" s="2"/>
      <c r="H1562" s="2"/>
      <c r="I1562" s="2"/>
      <c r="J1562" s="2"/>
      <c r="K1562" s="2"/>
    </row>
    <row r="1563" spans="1:11" x14ac:dyDescent="0.25">
      <c r="A1563" s="2" t="s">
        <v>364</v>
      </c>
      <c r="B1563" s="2">
        <v>72</v>
      </c>
      <c r="C1563" s="3">
        <v>6.4347629999999996E-8</v>
      </c>
      <c r="D1563" s="2"/>
      <c r="E1563" s="2"/>
      <c r="F1563" s="2"/>
      <c r="G1563" s="2"/>
      <c r="H1563" s="2"/>
      <c r="I1563" s="2"/>
      <c r="J1563" s="2"/>
      <c r="K1563" s="2"/>
    </row>
    <row r="1564" spans="1:11" x14ac:dyDescent="0.25">
      <c r="A1564" s="2" t="s">
        <v>364</v>
      </c>
      <c r="B1564" s="2">
        <v>73</v>
      </c>
      <c r="C1564" s="3">
        <v>5.6268740000000002E-8</v>
      </c>
      <c r="D1564" s="2"/>
      <c r="E1564" s="2"/>
      <c r="F1564" s="2"/>
      <c r="G1564" s="2"/>
      <c r="H1564" s="2"/>
      <c r="I1564" s="2"/>
      <c r="J1564" s="2"/>
      <c r="K1564" s="2"/>
    </row>
    <row r="1565" spans="1:11" x14ac:dyDescent="0.25">
      <c r="A1565" s="2" t="s">
        <v>364</v>
      </c>
      <c r="B1565" s="2">
        <v>74</v>
      </c>
      <c r="C1565" s="3">
        <v>5.6514650000000001E-8</v>
      </c>
      <c r="D1565" s="2"/>
      <c r="E1565" s="2"/>
      <c r="F1565" s="2"/>
      <c r="G1565" s="2"/>
      <c r="H1565" s="2"/>
      <c r="I1565" s="2"/>
      <c r="J1565" s="2"/>
      <c r="K1565" s="2"/>
    </row>
    <row r="1566" spans="1:11" x14ac:dyDescent="0.25">
      <c r="A1566" s="2" t="s">
        <v>364</v>
      </c>
      <c r="B1566" s="2">
        <v>75</v>
      </c>
      <c r="C1566" s="3">
        <v>6.2558630000000006E-8</v>
      </c>
      <c r="D1566" s="2"/>
      <c r="E1566" s="2"/>
      <c r="F1566" s="2"/>
      <c r="G1566" s="2"/>
      <c r="H1566" s="2"/>
      <c r="I1566" s="2"/>
      <c r="J1566" s="2"/>
      <c r="K1566" s="2"/>
    </row>
    <row r="1567" spans="1:11" x14ac:dyDescent="0.25">
      <c r="A1567" s="2" t="s">
        <v>364</v>
      </c>
      <c r="B1567" s="2">
        <v>76</v>
      </c>
      <c r="C1567" s="3">
        <v>6.6772919999999999E-8</v>
      </c>
      <c r="D1567" s="2"/>
      <c r="E1567" s="2"/>
      <c r="F1567" s="2"/>
      <c r="G1567" s="2"/>
      <c r="H1567" s="2"/>
      <c r="I1567" s="2"/>
      <c r="J1567" s="2"/>
      <c r="K1567" s="2"/>
    </row>
    <row r="1568" spans="1:11" x14ac:dyDescent="0.25">
      <c r="A1568" s="2" t="s">
        <v>364</v>
      </c>
      <c r="B1568" s="2">
        <v>77</v>
      </c>
      <c r="C1568" s="3">
        <v>5.6432340000000001E-8</v>
      </c>
      <c r="D1568" s="2"/>
      <c r="E1568" s="2"/>
      <c r="F1568" s="2"/>
      <c r="G1568" s="2"/>
      <c r="H1568" s="2"/>
      <c r="I1568" s="2"/>
      <c r="J1568" s="2"/>
      <c r="K1568" s="2"/>
    </row>
    <row r="1569" spans="1:11" x14ac:dyDescent="0.25">
      <c r="A1569" s="2" t="s">
        <v>364</v>
      </c>
      <c r="B1569" s="2">
        <v>78</v>
      </c>
      <c r="C1569" s="3">
        <v>5.610432E-8</v>
      </c>
      <c r="D1569" s="2"/>
      <c r="E1569" s="2"/>
      <c r="F1569" s="2"/>
      <c r="G1569" s="2"/>
      <c r="H1569" s="2"/>
      <c r="I1569" s="2"/>
      <c r="J1569" s="2"/>
      <c r="K1569" s="2"/>
    </row>
    <row r="1570" spans="1:11" x14ac:dyDescent="0.25">
      <c r="A1570" s="2" t="s">
        <v>364</v>
      </c>
      <c r="B1570" s="2">
        <v>79</v>
      </c>
      <c r="C1570" s="3">
        <v>6.6740019999999994E-8</v>
      </c>
      <c r="D1570" s="2"/>
      <c r="E1570" s="2"/>
      <c r="F1570" s="2"/>
      <c r="G1570" s="2"/>
      <c r="H1570" s="2"/>
      <c r="I1570" s="2"/>
      <c r="J1570" s="2"/>
      <c r="K1570" s="2"/>
    </row>
    <row r="1571" spans="1:11" x14ac:dyDescent="0.25">
      <c r="A1571" s="2" t="s">
        <v>364</v>
      </c>
      <c r="B1571" s="2">
        <v>80</v>
      </c>
      <c r="C1571" s="3">
        <v>6.2515500000000002E-8</v>
      </c>
      <c r="D1571" s="2"/>
      <c r="E1571" s="2"/>
      <c r="F1571" s="2"/>
      <c r="G1571" s="2"/>
      <c r="H1571" s="2"/>
      <c r="I1571" s="2"/>
      <c r="J1571" s="2"/>
      <c r="K1571" s="2"/>
    </row>
    <row r="1572" spans="1:11" x14ac:dyDescent="0.25">
      <c r="A1572" s="2" t="s">
        <v>364</v>
      </c>
      <c r="B1572" s="2">
        <v>81</v>
      </c>
      <c r="C1572" s="3">
        <v>5.6895400000000003E-8</v>
      </c>
      <c r="D1572" s="2"/>
      <c r="E1572" s="2"/>
      <c r="F1572" s="2"/>
      <c r="G1572" s="2"/>
      <c r="H1572" s="2"/>
      <c r="I1572" s="2"/>
      <c r="J1572" s="2"/>
      <c r="K1572" s="2"/>
    </row>
    <row r="1573" spans="1:11" x14ac:dyDescent="0.25">
      <c r="A1573" s="2" t="s">
        <v>364</v>
      </c>
      <c r="B1573" s="2">
        <v>82</v>
      </c>
      <c r="C1573" s="3">
        <v>5.7475780000000001E-8</v>
      </c>
      <c r="D1573" s="2"/>
      <c r="E1573" s="2"/>
      <c r="F1573" s="2"/>
      <c r="G1573" s="2"/>
      <c r="H1573" s="2"/>
      <c r="I1573" s="2"/>
      <c r="J1573" s="2"/>
      <c r="K1573" s="2"/>
    </row>
    <row r="1574" spans="1:11" x14ac:dyDescent="0.25">
      <c r="A1574" s="2" t="s">
        <v>364</v>
      </c>
      <c r="B1574" s="2">
        <v>83</v>
      </c>
      <c r="C1574" s="3">
        <v>6.4023569999999993E-8</v>
      </c>
      <c r="D1574" s="2"/>
      <c r="E1574" s="2"/>
      <c r="F1574" s="2"/>
      <c r="G1574" s="2"/>
      <c r="H1574" s="2"/>
      <c r="I1574" s="2"/>
      <c r="J1574" s="2"/>
      <c r="K1574" s="2"/>
    </row>
    <row r="1575" spans="1:11" x14ac:dyDescent="0.25">
      <c r="A1575" s="2" t="s">
        <v>364</v>
      </c>
      <c r="B1575" s="2">
        <v>84</v>
      </c>
      <c r="C1575" s="3">
        <v>6.89056E-8</v>
      </c>
      <c r="D1575" s="2"/>
      <c r="E1575" s="2"/>
      <c r="F1575" s="2"/>
      <c r="G1575" s="2"/>
      <c r="H1575" s="2"/>
      <c r="I1575" s="2"/>
      <c r="J1575" s="2"/>
      <c r="K1575" s="2"/>
    </row>
    <row r="1576" spans="1:11" x14ac:dyDescent="0.25">
      <c r="A1576" s="2" t="s">
        <v>364</v>
      </c>
      <c r="B1576" s="2">
        <v>85</v>
      </c>
      <c r="C1576" s="3">
        <v>6.4029910000000003E-8</v>
      </c>
      <c r="D1576" s="2"/>
      <c r="E1576" s="2"/>
      <c r="F1576" s="2"/>
      <c r="G1576" s="2"/>
      <c r="H1576" s="2"/>
      <c r="I1576" s="2"/>
      <c r="J1576" s="2"/>
      <c r="K1576" s="2"/>
    </row>
    <row r="1577" spans="1:11" x14ac:dyDescent="0.25">
      <c r="A1577" s="2" t="s">
        <v>364</v>
      </c>
      <c r="B1577" s="2">
        <v>86</v>
      </c>
      <c r="C1577" s="3">
        <v>6.3635690000000002E-8</v>
      </c>
      <c r="D1577" s="2"/>
      <c r="E1577" s="2"/>
      <c r="F1577" s="2"/>
      <c r="G1577" s="2"/>
      <c r="H1577" s="2"/>
      <c r="I1577" s="2"/>
      <c r="J1577" s="2"/>
      <c r="K1577" s="2"/>
    </row>
    <row r="1578" spans="1:11" x14ac:dyDescent="0.25">
      <c r="A1578" s="2" t="s">
        <v>364</v>
      </c>
      <c r="B1578" s="2">
        <v>87</v>
      </c>
      <c r="C1578" s="3">
        <v>6.9162689999999996E-8</v>
      </c>
      <c r="D1578" s="2"/>
      <c r="E1578" s="2"/>
      <c r="F1578" s="2"/>
      <c r="G1578" s="2"/>
      <c r="H1578" s="2"/>
      <c r="I1578" s="2"/>
      <c r="J1578" s="2"/>
      <c r="K1578" s="2"/>
    </row>
    <row r="1579" spans="1:11" x14ac:dyDescent="0.25">
      <c r="A1579" s="2" t="s">
        <v>364</v>
      </c>
      <c r="B1579" s="2">
        <v>88</v>
      </c>
      <c r="C1579" s="3">
        <v>6.4098900000000005E-8</v>
      </c>
      <c r="D1579" s="2"/>
      <c r="E1579" s="2"/>
      <c r="F1579" s="2"/>
      <c r="G1579" s="2"/>
      <c r="H1579" s="2"/>
      <c r="I1579" s="2"/>
      <c r="J1579" s="2"/>
      <c r="K1579" s="2"/>
    </row>
    <row r="1580" spans="1:11" x14ac:dyDescent="0.25">
      <c r="A1580" s="2" t="s">
        <v>364</v>
      </c>
      <c r="B1580" s="2">
        <v>89</v>
      </c>
      <c r="C1580" s="3">
        <v>5.6746080000000003E-8</v>
      </c>
      <c r="D1580" s="2"/>
      <c r="E1580" s="2"/>
      <c r="F1580" s="2"/>
      <c r="G1580" s="2"/>
      <c r="H1580" s="2"/>
      <c r="I1580" s="2"/>
      <c r="J1580" s="2"/>
      <c r="K1580" s="2"/>
    </row>
    <row r="1581" spans="1:11" x14ac:dyDescent="0.25">
      <c r="A1581" s="2" t="s">
        <v>364</v>
      </c>
      <c r="B1581" s="2">
        <v>90</v>
      </c>
      <c r="C1581" s="3">
        <v>5.619865E-8</v>
      </c>
      <c r="D1581" s="2"/>
      <c r="E1581" s="2"/>
      <c r="F1581" s="2"/>
      <c r="G1581" s="2"/>
      <c r="H1581" s="2"/>
      <c r="I1581" s="2"/>
      <c r="J1581" s="2"/>
      <c r="K1581" s="2"/>
    </row>
    <row r="1582" spans="1:11" x14ac:dyDescent="0.25">
      <c r="A1582" s="2" t="s">
        <v>364</v>
      </c>
      <c r="B1582" s="2">
        <v>91</v>
      </c>
      <c r="C1582" s="3">
        <v>6.2537100000000005E-8</v>
      </c>
      <c r="D1582" s="2"/>
      <c r="E1582" s="2"/>
      <c r="F1582" s="2"/>
      <c r="G1582" s="2"/>
      <c r="H1582" s="2"/>
      <c r="I1582" s="2"/>
      <c r="J1582" s="2"/>
      <c r="K1582" s="2"/>
    </row>
    <row r="1583" spans="1:11" x14ac:dyDescent="0.25">
      <c r="A1583" s="2" t="s">
        <v>364</v>
      </c>
      <c r="B1583" s="2">
        <v>92</v>
      </c>
      <c r="C1583" s="3">
        <v>6.6840790000000002E-8</v>
      </c>
      <c r="D1583" s="2"/>
      <c r="E1583" s="2"/>
      <c r="F1583" s="2"/>
      <c r="G1583" s="2"/>
      <c r="H1583" s="2"/>
      <c r="I1583" s="2"/>
      <c r="J1583" s="2"/>
      <c r="K1583" s="2"/>
    </row>
    <row r="1584" spans="1:11" x14ac:dyDescent="0.25">
      <c r="A1584" s="2" t="s">
        <v>364</v>
      </c>
      <c r="B1584" s="2">
        <v>93</v>
      </c>
      <c r="C1584" s="3">
        <v>5.6191709999999998E-8</v>
      </c>
      <c r="D1584" s="2"/>
      <c r="E1584" s="2"/>
      <c r="F1584" s="2"/>
      <c r="G1584" s="2"/>
      <c r="H1584" s="2"/>
      <c r="I1584" s="2"/>
      <c r="J1584" s="2"/>
      <c r="K1584" s="2"/>
    </row>
    <row r="1585" spans="1:11" x14ac:dyDescent="0.25">
      <c r="A1585" s="2" t="s">
        <v>364</v>
      </c>
      <c r="B1585" s="2">
        <v>94</v>
      </c>
      <c r="C1585" s="3">
        <v>5.641874E-8</v>
      </c>
      <c r="D1585" s="2"/>
      <c r="E1585" s="2"/>
      <c r="F1585" s="2"/>
      <c r="G1585" s="2"/>
      <c r="H1585" s="2"/>
      <c r="I1585" s="2"/>
      <c r="J1585" s="2"/>
      <c r="K1585" s="2"/>
    </row>
    <row r="1586" spans="1:11" x14ac:dyDescent="0.25">
      <c r="A1586" s="2" t="s">
        <v>364</v>
      </c>
      <c r="B1586" s="2">
        <v>95</v>
      </c>
      <c r="C1586" s="3">
        <v>6.64803E-8</v>
      </c>
      <c r="D1586" s="2"/>
      <c r="E1586" s="2"/>
      <c r="F1586" s="2"/>
      <c r="G1586" s="2"/>
      <c r="H1586" s="2"/>
      <c r="I1586" s="2"/>
      <c r="J1586" s="2"/>
      <c r="K1586" s="2"/>
    </row>
    <row r="1587" spans="1:11" x14ac:dyDescent="0.25">
      <c r="A1587" s="2" t="s">
        <v>364</v>
      </c>
      <c r="B1587" s="2">
        <v>96</v>
      </c>
      <c r="C1587" s="3">
        <v>6.2701070000000003E-8</v>
      </c>
      <c r="D1587" s="2"/>
      <c r="E1587" s="2"/>
      <c r="F1587" s="2"/>
      <c r="G1587" s="2"/>
      <c r="H1587" s="2"/>
      <c r="I1587" s="2"/>
      <c r="J1587" s="2"/>
      <c r="K1587" s="2"/>
    </row>
    <row r="1588" spans="1:11" x14ac:dyDescent="0.25">
      <c r="A1588" s="2" t="s">
        <v>364</v>
      </c>
      <c r="B1588" s="2">
        <v>97</v>
      </c>
      <c r="C1588" s="3">
        <v>5.6847010000000003E-8</v>
      </c>
      <c r="D1588" s="2"/>
      <c r="E1588" s="2"/>
      <c r="F1588" s="2"/>
      <c r="G1588" s="2"/>
      <c r="H1588" s="2"/>
      <c r="I1588" s="2"/>
      <c r="J1588" s="2"/>
      <c r="K1588" s="2"/>
    </row>
    <row r="1589" spans="1:11" x14ac:dyDescent="0.25">
      <c r="A1589" s="2" t="s">
        <v>364</v>
      </c>
      <c r="B1589" s="2">
        <v>98</v>
      </c>
      <c r="C1589" s="3">
        <v>5.7811969999999999E-8</v>
      </c>
      <c r="D1589" s="2"/>
      <c r="E1589" s="2"/>
      <c r="F1589" s="2"/>
      <c r="G1589" s="2"/>
      <c r="H1589" s="2"/>
      <c r="I1589" s="2"/>
      <c r="J1589" s="2"/>
      <c r="K1589" s="2"/>
    </row>
    <row r="1590" spans="1:11" x14ac:dyDescent="0.25">
      <c r="A1590" s="2" t="s">
        <v>364</v>
      </c>
      <c r="B1590" s="2">
        <v>99</v>
      </c>
      <c r="C1590" s="3">
        <v>6.4049170000000001E-8</v>
      </c>
      <c r="D1590" s="2"/>
      <c r="E1590" s="2"/>
      <c r="F1590" s="2"/>
      <c r="G1590" s="2"/>
      <c r="H1590" s="2"/>
      <c r="I1590" s="2"/>
      <c r="J1590" s="2"/>
      <c r="K1590" s="2"/>
    </row>
    <row r="1591" spans="1:11" x14ac:dyDescent="0.25">
      <c r="A1591" s="2" t="s">
        <v>364</v>
      </c>
      <c r="B1591" s="2">
        <v>100</v>
      </c>
      <c r="C1591" s="3">
        <v>6.8668219999999994E-8</v>
      </c>
      <c r="D1591" s="2"/>
      <c r="E1591" s="2"/>
      <c r="F1591" s="2"/>
      <c r="G1591" s="2"/>
      <c r="H1591" s="2"/>
      <c r="I1591" s="2"/>
      <c r="J1591" s="2"/>
      <c r="K1591" s="2"/>
    </row>
    <row r="1592" spans="1:11" x14ac:dyDescent="0.25">
      <c r="A1592" s="2" t="s">
        <v>364</v>
      </c>
      <c r="B1592" s="2">
        <v>101</v>
      </c>
      <c r="C1592" s="3">
        <v>6.3816360000000003E-8</v>
      </c>
      <c r="D1592" s="2"/>
      <c r="E1592" s="2"/>
      <c r="F1592" s="2"/>
      <c r="G1592" s="2"/>
      <c r="H1592" s="2"/>
      <c r="I1592" s="2"/>
      <c r="J1592" s="2"/>
      <c r="K1592" s="2"/>
    </row>
    <row r="1593" spans="1:11" x14ac:dyDescent="0.25">
      <c r="A1593" s="2" t="s">
        <v>364</v>
      </c>
      <c r="B1593" s="2">
        <v>102</v>
      </c>
      <c r="C1593" s="3">
        <v>6.3835500000000003E-8</v>
      </c>
      <c r="D1593" s="2"/>
      <c r="E1593" s="2"/>
      <c r="F1593" s="2"/>
      <c r="G1593" s="2"/>
      <c r="H1593" s="2"/>
      <c r="I1593" s="2"/>
      <c r="J1593" s="2"/>
      <c r="K1593" s="2"/>
    </row>
    <row r="1594" spans="1:11" x14ac:dyDescent="0.25">
      <c r="A1594" s="2" t="s">
        <v>364</v>
      </c>
      <c r="B1594" s="2">
        <v>103</v>
      </c>
      <c r="C1594" s="3">
        <v>6.9014800000000002E-8</v>
      </c>
      <c r="D1594" s="2"/>
      <c r="E1594" s="2"/>
      <c r="F1594" s="2"/>
      <c r="G1594" s="2"/>
      <c r="H1594" s="2"/>
      <c r="I1594" s="2"/>
      <c r="J1594" s="2"/>
      <c r="K1594" s="2"/>
    </row>
    <row r="1595" spans="1:11" x14ac:dyDescent="0.25">
      <c r="A1595" s="2" t="s">
        <v>364</v>
      </c>
      <c r="B1595" s="2">
        <v>104</v>
      </c>
      <c r="C1595" s="3">
        <v>6.4431110000000005E-8</v>
      </c>
      <c r="D1595" s="2"/>
      <c r="E1595" s="2"/>
      <c r="F1595" s="2"/>
      <c r="G1595" s="2"/>
      <c r="H1595" s="2"/>
      <c r="I1595" s="2"/>
      <c r="J1595" s="2"/>
      <c r="K1595" s="2"/>
    </row>
    <row r="1596" spans="1:11" x14ac:dyDescent="0.25">
      <c r="A1596" s="2" t="s">
        <v>364</v>
      </c>
      <c r="B1596" s="2">
        <v>105</v>
      </c>
      <c r="C1596" s="3">
        <v>5.6330460000000003E-8</v>
      </c>
      <c r="D1596" s="2"/>
      <c r="E1596" s="2"/>
      <c r="F1596" s="2"/>
      <c r="G1596" s="2"/>
      <c r="H1596" s="2"/>
      <c r="I1596" s="2"/>
      <c r="J1596" s="2"/>
      <c r="K1596" s="2"/>
    </row>
    <row r="1597" spans="1:11" x14ac:dyDescent="0.25">
      <c r="A1597" s="2" t="s">
        <v>364</v>
      </c>
      <c r="B1597" s="2">
        <v>106</v>
      </c>
      <c r="C1597" s="3">
        <v>5.632005E-8</v>
      </c>
      <c r="D1597" s="2"/>
      <c r="E1597" s="2"/>
      <c r="F1597" s="2"/>
      <c r="G1597" s="2"/>
      <c r="H1597" s="2"/>
      <c r="I1597" s="2"/>
      <c r="J1597" s="2"/>
      <c r="K1597" s="2"/>
    </row>
    <row r="1598" spans="1:11" x14ac:dyDescent="0.25">
      <c r="A1598" s="2" t="s">
        <v>364</v>
      </c>
      <c r="B1598" s="2">
        <v>107</v>
      </c>
      <c r="C1598" s="3">
        <v>6.2952050000000003E-8</v>
      </c>
      <c r="D1598" s="2"/>
      <c r="E1598" s="2"/>
      <c r="F1598" s="2"/>
      <c r="G1598" s="2"/>
      <c r="H1598" s="2"/>
      <c r="I1598" s="2"/>
      <c r="J1598" s="2"/>
      <c r="K1598" s="2"/>
    </row>
    <row r="1599" spans="1:11" x14ac:dyDescent="0.25">
      <c r="A1599" s="2" t="s">
        <v>364</v>
      </c>
      <c r="B1599" s="2">
        <v>108</v>
      </c>
      <c r="C1599" s="3">
        <v>6.642558E-8</v>
      </c>
      <c r="D1599" s="2"/>
      <c r="E1599" s="2"/>
      <c r="F1599" s="2"/>
      <c r="G1599" s="2"/>
      <c r="H1599" s="2"/>
      <c r="I1599" s="2"/>
      <c r="J1599" s="2"/>
      <c r="K1599" s="2"/>
    </row>
    <row r="1600" spans="1:11" x14ac:dyDescent="0.25">
      <c r="A1600" s="2" t="s">
        <v>364</v>
      </c>
      <c r="B1600" s="2">
        <v>109</v>
      </c>
      <c r="C1600" s="3">
        <v>5.6547680000000002E-8</v>
      </c>
      <c r="D1600" s="2"/>
      <c r="E1600" s="2"/>
      <c r="F1600" s="2"/>
      <c r="G1600" s="2"/>
      <c r="H1600" s="2"/>
      <c r="I1600" s="2"/>
      <c r="J1600" s="2"/>
      <c r="K1600" s="2"/>
    </row>
    <row r="1601" spans="1:11" x14ac:dyDescent="0.25">
      <c r="A1601" s="2" t="s">
        <v>364</v>
      </c>
      <c r="B1601" s="2">
        <v>110</v>
      </c>
      <c r="C1601" s="3">
        <v>5.6211869999999999E-8</v>
      </c>
      <c r="D1601" s="2"/>
      <c r="E1601" s="2"/>
      <c r="F1601" s="2"/>
      <c r="G1601" s="2"/>
      <c r="H1601" s="2"/>
      <c r="I1601" s="2"/>
      <c r="J1601" s="2"/>
      <c r="K1601" s="2"/>
    </row>
    <row r="1602" spans="1:11" x14ac:dyDescent="0.25">
      <c r="A1602" s="2" t="s">
        <v>364</v>
      </c>
      <c r="B1602" s="2">
        <v>111</v>
      </c>
      <c r="C1602" s="3">
        <v>6.6612500000000002E-8</v>
      </c>
      <c r="D1602" s="2"/>
      <c r="E1602" s="2"/>
      <c r="F1602" s="2"/>
      <c r="G1602" s="2"/>
      <c r="H1602" s="2"/>
      <c r="I1602" s="2"/>
      <c r="J1602" s="2"/>
      <c r="K1602" s="2"/>
    </row>
    <row r="1603" spans="1:11" x14ac:dyDescent="0.25">
      <c r="A1603" s="2" t="s">
        <v>364</v>
      </c>
      <c r="B1603" s="2">
        <v>112</v>
      </c>
      <c r="C1603" s="3">
        <v>6.2604090000000005E-8</v>
      </c>
      <c r="D1603" s="2"/>
      <c r="E1603" s="2"/>
      <c r="F1603" s="2"/>
      <c r="G1603" s="2"/>
      <c r="H1603" s="2"/>
      <c r="I1603" s="2"/>
      <c r="J1603" s="2"/>
      <c r="K1603" s="2"/>
    </row>
    <row r="1604" spans="1:11" x14ac:dyDescent="0.25">
      <c r="A1604" s="2" t="s">
        <v>364</v>
      </c>
      <c r="B1604" s="2">
        <v>113</v>
      </c>
      <c r="C1604" s="3">
        <v>5.6752680000000003E-8</v>
      </c>
      <c r="D1604" s="2"/>
      <c r="E1604" s="2"/>
      <c r="F1604" s="2"/>
      <c r="G1604" s="2"/>
      <c r="H1604" s="2"/>
      <c r="I1604" s="2"/>
      <c r="J1604" s="2"/>
      <c r="K1604" s="2"/>
    </row>
    <row r="1605" spans="1:11" x14ac:dyDescent="0.25">
      <c r="A1605" s="2" t="s">
        <v>364</v>
      </c>
      <c r="B1605" s="2">
        <v>114</v>
      </c>
      <c r="C1605" s="3">
        <v>5.738342E-8</v>
      </c>
      <c r="D1605" s="2"/>
      <c r="E1605" s="2"/>
      <c r="F1605" s="2"/>
      <c r="G1605" s="2"/>
      <c r="H1605" s="2"/>
      <c r="I1605" s="2"/>
      <c r="J1605" s="2"/>
      <c r="K1605" s="2"/>
    </row>
    <row r="1606" spans="1:11" x14ac:dyDescent="0.25">
      <c r="A1606" s="2" t="s">
        <v>364</v>
      </c>
      <c r="B1606" s="2">
        <v>115</v>
      </c>
      <c r="C1606" s="3">
        <v>6.4310779999999995E-8</v>
      </c>
      <c r="D1606" s="2"/>
      <c r="E1606" s="2"/>
      <c r="F1606" s="2"/>
      <c r="G1606" s="2"/>
      <c r="H1606" s="2"/>
      <c r="I1606" s="2"/>
      <c r="J1606" s="2"/>
      <c r="K1606" s="2"/>
    </row>
    <row r="1607" spans="1:11" x14ac:dyDescent="0.25">
      <c r="A1607" s="2" t="s">
        <v>364</v>
      </c>
      <c r="B1607" s="2">
        <v>116</v>
      </c>
      <c r="C1607" s="3">
        <v>6.8995880000000006E-8</v>
      </c>
      <c r="D1607" s="2"/>
      <c r="E1607" s="2"/>
      <c r="F1607" s="2"/>
      <c r="G1607" s="2"/>
      <c r="H1607" s="2"/>
      <c r="I1607" s="2"/>
      <c r="J1607" s="2"/>
      <c r="K1607" s="2"/>
    </row>
    <row r="1608" spans="1:11" x14ac:dyDescent="0.25">
      <c r="A1608" s="2" t="s">
        <v>364</v>
      </c>
      <c r="B1608" s="2">
        <v>117</v>
      </c>
      <c r="C1608" s="3">
        <v>6.3829170000000003E-8</v>
      </c>
      <c r="D1608" s="2"/>
      <c r="E1608" s="2"/>
      <c r="F1608" s="2"/>
      <c r="G1608" s="2"/>
      <c r="H1608" s="2"/>
      <c r="I1608" s="2"/>
      <c r="J1608" s="2"/>
      <c r="K1608" s="2"/>
    </row>
    <row r="1609" spans="1:11" x14ac:dyDescent="0.25">
      <c r="A1609" s="2" t="s">
        <v>364</v>
      </c>
      <c r="B1609" s="2">
        <v>118</v>
      </c>
      <c r="C1609" s="3">
        <v>6.3659800000000005E-8</v>
      </c>
      <c r="D1609" s="2"/>
      <c r="E1609" s="2"/>
      <c r="F1609" s="2"/>
      <c r="G1609" s="2"/>
      <c r="H1609" s="2"/>
      <c r="I1609" s="2"/>
      <c r="J1609" s="2"/>
      <c r="K1609" s="2"/>
    </row>
    <row r="1610" spans="1:11" x14ac:dyDescent="0.25">
      <c r="A1610" s="2" t="s">
        <v>364</v>
      </c>
      <c r="B1610" s="2">
        <v>119</v>
      </c>
      <c r="C1610" s="3">
        <v>6.9092419999999996E-8</v>
      </c>
      <c r="D1610" s="2"/>
      <c r="E1610" s="2"/>
      <c r="F1610" s="2"/>
      <c r="G1610" s="2"/>
      <c r="H1610" s="2"/>
      <c r="I1610" s="2"/>
      <c r="J1610" s="2"/>
      <c r="K1610" s="2"/>
    </row>
    <row r="1611" spans="1:11" x14ac:dyDescent="0.25">
      <c r="A1611" s="2" t="s">
        <v>364</v>
      </c>
      <c r="B1611" s="2">
        <v>120</v>
      </c>
      <c r="C1611" s="3">
        <v>6.4427180000000003E-8</v>
      </c>
      <c r="D1611" s="2"/>
      <c r="E1611" s="2"/>
      <c r="F1611" s="2"/>
      <c r="G1611" s="2"/>
      <c r="H1611" s="2"/>
      <c r="I1611" s="2"/>
      <c r="J1611" s="2"/>
      <c r="K1611" s="2"/>
    </row>
    <row r="1612" spans="1:11" x14ac:dyDescent="0.25">
      <c r="A1612" s="2" t="s">
        <v>364</v>
      </c>
      <c r="B1612" s="2">
        <v>121</v>
      </c>
      <c r="C1612" s="3">
        <v>5.6422839999999997E-8</v>
      </c>
      <c r="D1612" s="2"/>
      <c r="E1612" s="2"/>
      <c r="F1612" s="2"/>
      <c r="G1612" s="2"/>
      <c r="H1612" s="2"/>
      <c r="I1612" s="2"/>
      <c r="J1612" s="2"/>
      <c r="K1612" s="2"/>
    </row>
    <row r="1613" spans="1:11" x14ac:dyDescent="0.25">
      <c r="A1613" s="2" t="s">
        <v>364</v>
      </c>
      <c r="B1613" s="2">
        <v>122</v>
      </c>
      <c r="C1613" s="3">
        <v>5.6384959999999999E-8</v>
      </c>
      <c r="D1613" s="2"/>
      <c r="E1613" s="2"/>
      <c r="F1613" s="2"/>
      <c r="G1613" s="2"/>
      <c r="H1613" s="2"/>
      <c r="I1613" s="2"/>
      <c r="J1613" s="2"/>
      <c r="K1613" s="2"/>
    </row>
    <row r="1614" spans="1:11" x14ac:dyDescent="0.25">
      <c r="A1614" s="2" t="s">
        <v>364</v>
      </c>
      <c r="B1614" s="2">
        <v>123</v>
      </c>
      <c r="C1614" s="3">
        <v>6.2646780000000001E-8</v>
      </c>
      <c r="D1614" s="2"/>
      <c r="E1614" s="2"/>
      <c r="F1614" s="2"/>
      <c r="G1614" s="2"/>
      <c r="H1614" s="2"/>
      <c r="I1614" s="2"/>
      <c r="J1614" s="2"/>
      <c r="K1614" s="2"/>
    </row>
    <row r="1615" spans="1:11" x14ac:dyDescent="0.25">
      <c r="A1615" s="2" t="s">
        <v>364</v>
      </c>
      <c r="B1615" s="2">
        <v>124</v>
      </c>
      <c r="C1615" s="3">
        <v>6.6630160000000006E-8</v>
      </c>
      <c r="D1615" s="2"/>
      <c r="E1615" s="2"/>
      <c r="F1615" s="2"/>
      <c r="G1615" s="2"/>
      <c r="H1615" s="2"/>
      <c r="I1615" s="2"/>
      <c r="J1615" s="2"/>
      <c r="K1615" s="2"/>
    </row>
    <row r="1616" spans="1:11" x14ac:dyDescent="0.25">
      <c r="A1616" s="2" t="s">
        <v>364</v>
      </c>
      <c r="B1616" s="2">
        <v>125</v>
      </c>
      <c r="C1616" s="3">
        <v>5.6262169999999999E-8</v>
      </c>
      <c r="D1616" s="2"/>
      <c r="E1616" s="2"/>
      <c r="F1616" s="2"/>
      <c r="G1616" s="2"/>
      <c r="H1616" s="2"/>
      <c r="I1616" s="2"/>
      <c r="J1616" s="2"/>
      <c r="K1616" s="2"/>
    </row>
    <row r="1617" spans="1:11" x14ac:dyDescent="0.25">
      <c r="A1617" s="2" t="s">
        <v>364</v>
      </c>
      <c r="B1617" s="2">
        <v>126</v>
      </c>
      <c r="C1617" s="3">
        <v>5.6399609999999997E-8</v>
      </c>
      <c r="D1617" s="2"/>
      <c r="E1617" s="2"/>
      <c r="F1617" s="2"/>
      <c r="G1617" s="2"/>
      <c r="H1617" s="2"/>
      <c r="I1617" s="2"/>
      <c r="J1617" s="2"/>
      <c r="K1617" s="2"/>
    </row>
    <row r="1618" spans="1:11" x14ac:dyDescent="0.25">
      <c r="A1618" s="2" t="s">
        <v>364</v>
      </c>
      <c r="B1618" s="2">
        <v>127</v>
      </c>
      <c r="C1618" s="3">
        <v>6.6606430000000006E-8</v>
      </c>
      <c r="D1618" s="2"/>
      <c r="E1618" s="2"/>
      <c r="F1618" s="2"/>
      <c r="G1618" s="2"/>
      <c r="H1618" s="2"/>
      <c r="I1618" s="2"/>
      <c r="J1618" s="2"/>
      <c r="K1618" s="2"/>
    </row>
    <row r="1619" spans="1:11" x14ac:dyDescent="0.25">
      <c r="A1619" s="2" t="s">
        <v>364</v>
      </c>
      <c r="B1619" s="2">
        <v>128</v>
      </c>
      <c r="C1619" s="3">
        <v>6.2614430000000005E-8</v>
      </c>
      <c r="D1619" s="2"/>
      <c r="E1619" s="2"/>
      <c r="F1619" s="2"/>
      <c r="G1619" s="2"/>
      <c r="H1619" s="2"/>
      <c r="I1619" s="2"/>
      <c r="J1619" s="2"/>
      <c r="K1619" s="2"/>
    </row>
    <row r="1620" spans="1:11" x14ac:dyDescent="0.25">
      <c r="A1620" s="2" t="s">
        <v>364</v>
      </c>
      <c r="B1620" s="2">
        <v>129</v>
      </c>
      <c r="C1620" s="3">
        <v>5.6755779999999998E-8</v>
      </c>
      <c r="D1620" s="2"/>
      <c r="E1620" s="2"/>
      <c r="F1620" s="2"/>
      <c r="G1620" s="2"/>
      <c r="H1620" s="2"/>
      <c r="I1620" s="2"/>
      <c r="J1620" s="2"/>
      <c r="K1620" s="2"/>
    </row>
    <row r="1621" spans="1:11" x14ac:dyDescent="0.25">
      <c r="A1621" s="2" t="s">
        <v>364</v>
      </c>
      <c r="B1621" s="2">
        <v>130</v>
      </c>
      <c r="C1621" s="3">
        <v>5.7343719999999997E-8</v>
      </c>
      <c r="D1621" s="2"/>
      <c r="E1621" s="2"/>
      <c r="F1621" s="2"/>
      <c r="G1621" s="2"/>
      <c r="H1621" s="2"/>
      <c r="I1621" s="2"/>
      <c r="J1621" s="2"/>
      <c r="K1621" s="2"/>
    </row>
    <row r="1622" spans="1:11" x14ac:dyDescent="0.25">
      <c r="A1622" s="2" t="s">
        <v>364</v>
      </c>
      <c r="B1622" s="2">
        <v>131</v>
      </c>
      <c r="C1622" s="3">
        <v>6.4374590000000001E-8</v>
      </c>
      <c r="D1622" s="2"/>
      <c r="E1622" s="2"/>
      <c r="F1622" s="2"/>
      <c r="G1622" s="2"/>
      <c r="H1622" s="2"/>
      <c r="I1622" s="2"/>
      <c r="J1622" s="2"/>
      <c r="K1622" s="2"/>
    </row>
    <row r="1623" spans="1:11" x14ac:dyDescent="0.25">
      <c r="A1623" s="2" t="s">
        <v>364</v>
      </c>
      <c r="B1623" s="2">
        <v>132</v>
      </c>
      <c r="C1623" s="3">
        <v>6.8878249999999997E-8</v>
      </c>
      <c r="D1623" s="2"/>
      <c r="E1623" s="2"/>
      <c r="F1623" s="2"/>
      <c r="G1623" s="2"/>
      <c r="H1623" s="2"/>
      <c r="I1623" s="2"/>
      <c r="J1623" s="2"/>
      <c r="K1623" s="2"/>
    </row>
    <row r="1624" spans="1:11" x14ac:dyDescent="0.25">
      <c r="A1624" s="2" t="s">
        <v>364</v>
      </c>
      <c r="B1624" s="2">
        <v>133</v>
      </c>
      <c r="C1624" s="3">
        <v>6.3769219999999997E-8</v>
      </c>
      <c r="D1624" s="2"/>
      <c r="E1624" s="2"/>
      <c r="F1624" s="2"/>
      <c r="G1624" s="2"/>
      <c r="H1624" s="2"/>
      <c r="I1624" s="2"/>
      <c r="J1624" s="2"/>
      <c r="K1624" s="2"/>
    </row>
    <row r="1625" spans="1:11" x14ac:dyDescent="0.25">
      <c r="A1625" s="2" t="s">
        <v>364</v>
      </c>
      <c r="B1625" s="2">
        <v>134</v>
      </c>
      <c r="C1625" s="3">
        <v>6.3840790000000002E-8</v>
      </c>
      <c r="D1625" s="2"/>
      <c r="E1625" s="2"/>
      <c r="F1625" s="2"/>
      <c r="G1625" s="2"/>
      <c r="H1625" s="2"/>
      <c r="I1625" s="2"/>
      <c r="J1625" s="2"/>
      <c r="K1625" s="2"/>
    </row>
    <row r="1626" spans="1:11" x14ac:dyDescent="0.25">
      <c r="A1626" s="2" t="s">
        <v>364</v>
      </c>
      <c r="B1626" s="2">
        <v>135</v>
      </c>
      <c r="C1626" s="3">
        <v>6.900593E-8</v>
      </c>
      <c r="D1626" s="2"/>
      <c r="E1626" s="2"/>
      <c r="F1626" s="2"/>
      <c r="G1626" s="2"/>
      <c r="H1626" s="2"/>
      <c r="I1626" s="2"/>
      <c r="J1626" s="2"/>
      <c r="K1626" s="2"/>
    </row>
    <row r="1627" spans="1:11" x14ac:dyDescent="0.25">
      <c r="A1627" s="2" t="s">
        <v>364</v>
      </c>
      <c r="B1627" s="2">
        <v>136</v>
      </c>
      <c r="C1627" s="3">
        <v>6.4431679999999995E-8</v>
      </c>
      <c r="D1627" s="2"/>
      <c r="E1627" s="2"/>
      <c r="F1627" s="2"/>
      <c r="G1627" s="2"/>
      <c r="H1627" s="2"/>
      <c r="I1627" s="2"/>
      <c r="J1627" s="2"/>
      <c r="K1627" s="2"/>
    </row>
    <row r="1628" spans="1:11" x14ac:dyDescent="0.25">
      <c r="A1628" s="2" t="s">
        <v>364</v>
      </c>
      <c r="B1628" s="2">
        <v>137</v>
      </c>
      <c r="C1628" s="3">
        <v>5.624812E-8</v>
      </c>
      <c r="D1628" s="2"/>
      <c r="E1628" s="2"/>
      <c r="F1628" s="2"/>
      <c r="G1628" s="2"/>
      <c r="H1628" s="2"/>
      <c r="I1628" s="2"/>
      <c r="J1628" s="2"/>
      <c r="K1628" s="2"/>
    </row>
    <row r="1629" spans="1:11" x14ac:dyDescent="0.25">
      <c r="A1629" s="2" t="s">
        <v>364</v>
      </c>
      <c r="B1629" s="2">
        <v>138</v>
      </c>
      <c r="C1629" s="3">
        <v>5.6317279999999997E-8</v>
      </c>
      <c r="D1629" s="2"/>
      <c r="E1629" s="2"/>
      <c r="F1629" s="2"/>
      <c r="G1629" s="2"/>
      <c r="H1629" s="2"/>
      <c r="I1629" s="2"/>
      <c r="J1629" s="2"/>
      <c r="K1629" s="2"/>
    </row>
    <row r="1630" spans="1:11" x14ac:dyDescent="0.25">
      <c r="A1630" s="2" t="s">
        <v>364</v>
      </c>
      <c r="B1630" s="2">
        <v>139</v>
      </c>
      <c r="C1630" s="3">
        <v>6.3010080000000005E-8</v>
      </c>
      <c r="D1630" s="2"/>
      <c r="E1630" s="2"/>
      <c r="F1630" s="2"/>
      <c r="G1630" s="2"/>
      <c r="H1630" s="2"/>
      <c r="I1630" s="2"/>
      <c r="J1630" s="2"/>
      <c r="K1630" s="2"/>
    </row>
    <row r="1631" spans="1:11" x14ac:dyDescent="0.25">
      <c r="A1631" s="2" t="s">
        <v>364</v>
      </c>
      <c r="B1631" s="2">
        <v>140</v>
      </c>
      <c r="C1631" s="3">
        <v>6.6519960000000003E-8</v>
      </c>
      <c r="D1631" s="2"/>
      <c r="E1631" s="2"/>
      <c r="F1631" s="2"/>
      <c r="G1631" s="2"/>
      <c r="H1631" s="2"/>
      <c r="I1631" s="2"/>
      <c r="J1631" s="2"/>
      <c r="K1631" s="2"/>
    </row>
    <row r="1632" spans="1:11" x14ac:dyDescent="0.25">
      <c r="A1632" s="2" t="s">
        <v>364</v>
      </c>
      <c r="B1632" s="2">
        <v>141</v>
      </c>
      <c r="C1632" s="3">
        <v>5.6439360000000002E-8</v>
      </c>
      <c r="D1632" s="2"/>
      <c r="E1632" s="2"/>
      <c r="F1632" s="2"/>
      <c r="G1632" s="2"/>
      <c r="H1632" s="2"/>
      <c r="I1632" s="2"/>
      <c r="J1632" s="2"/>
      <c r="K1632" s="2"/>
    </row>
    <row r="1633" spans="1:11" x14ac:dyDescent="0.25">
      <c r="A1633" s="2" t="s">
        <v>364</v>
      </c>
      <c r="B1633" s="2">
        <v>142</v>
      </c>
      <c r="C1633" s="3">
        <v>5.6020469999999999E-8</v>
      </c>
      <c r="D1633" s="2"/>
      <c r="E1633" s="2"/>
      <c r="F1633" s="2"/>
      <c r="G1633" s="2"/>
      <c r="H1633" s="2"/>
      <c r="I1633" s="2"/>
      <c r="J1633" s="2"/>
      <c r="K1633" s="2"/>
    </row>
    <row r="1634" spans="1:11" x14ac:dyDescent="0.25">
      <c r="A1634" s="2" t="s">
        <v>364</v>
      </c>
      <c r="B1634" s="2">
        <v>143</v>
      </c>
      <c r="C1634" s="3">
        <v>6.6801169999999998E-8</v>
      </c>
      <c r="D1634" s="2"/>
      <c r="E1634" s="2"/>
      <c r="F1634" s="2"/>
      <c r="G1634" s="2"/>
      <c r="H1634" s="2"/>
      <c r="I1634" s="2"/>
      <c r="J1634" s="2"/>
      <c r="K1634" s="2"/>
    </row>
    <row r="1635" spans="1:11" x14ac:dyDescent="0.25">
      <c r="A1635" s="2" t="s">
        <v>364</v>
      </c>
      <c r="B1635" s="2">
        <v>144</v>
      </c>
      <c r="C1635" s="3">
        <v>6.2422359999999997E-8</v>
      </c>
      <c r="D1635" s="2"/>
      <c r="E1635" s="2"/>
      <c r="F1635" s="2"/>
      <c r="G1635" s="2"/>
      <c r="H1635" s="2"/>
      <c r="I1635" s="2"/>
      <c r="J1635" s="2"/>
      <c r="K1635" s="2"/>
    </row>
    <row r="1636" spans="1:11" x14ac:dyDescent="0.25">
      <c r="A1636" s="2" t="s">
        <v>364</v>
      </c>
      <c r="B1636" s="2">
        <v>145</v>
      </c>
      <c r="C1636" s="3">
        <v>5.6960040000000001E-8</v>
      </c>
      <c r="D1636" s="2"/>
      <c r="E1636" s="2"/>
      <c r="F1636" s="2"/>
      <c r="G1636" s="2"/>
      <c r="H1636" s="2"/>
      <c r="I1636" s="2"/>
      <c r="J1636" s="2"/>
      <c r="K1636" s="2"/>
    </row>
    <row r="1637" spans="1:11" x14ac:dyDescent="0.25">
      <c r="A1637" s="2" t="s">
        <v>364</v>
      </c>
      <c r="B1637" s="2">
        <v>146</v>
      </c>
      <c r="C1637" s="3">
        <v>5.7284599999999998E-8</v>
      </c>
      <c r="D1637" s="2"/>
      <c r="E1637" s="2"/>
      <c r="F1637" s="2"/>
      <c r="G1637" s="2"/>
      <c r="H1637" s="2"/>
      <c r="I1637" s="2"/>
      <c r="J1637" s="2"/>
      <c r="K1637" s="2"/>
    </row>
    <row r="1638" spans="1:11" x14ac:dyDescent="0.25">
      <c r="A1638" s="2" t="s">
        <v>364</v>
      </c>
      <c r="B1638" s="2">
        <v>147</v>
      </c>
      <c r="C1638" s="3">
        <v>6.4349460000000004E-8</v>
      </c>
      <c r="D1638" s="2"/>
      <c r="E1638" s="2"/>
      <c r="F1638" s="2"/>
      <c r="G1638" s="2"/>
      <c r="H1638" s="2"/>
      <c r="I1638" s="2"/>
      <c r="J1638" s="2"/>
      <c r="K1638" s="2"/>
    </row>
    <row r="1639" spans="1:11" x14ac:dyDescent="0.25">
      <c r="A1639" s="2" t="s">
        <v>364</v>
      </c>
      <c r="B1639" s="2">
        <v>148</v>
      </c>
      <c r="C1639" s="3">
        <v>6.8836290000000002E-8</v>
      </c>
      <c r="D1639" s="2"/>
      <c r="E1639" s="2"/>
      <c r="F1639" s="2"/>
      <c r="G1639" s="2"/>
      <c r="H1639" s="2"/>
      <c r="I1639" s="2"/>
      <c r="J1639" s="2"/>
      <c r="K1639" s="2"/>
    </row>
    <row r="1640" spans="1:11" x14ac:dyDescent="0.25">
      <c r="A1640" s="2" t="s">
        <v>364</v>
      </c>
      <c r="B1640" s="2">
        <v>149</v>
      </c>
      <c r="C1640" s="3">
        <v>6.3899710000000003E-8</v>
      </c>
      <c r="D1640" s="2"/>
      <c r="E1640" s="2"/>
      <c r="F1640" s="2"/>
      <c r="G1640" s="2"/>
      <c r="H1640" s="2"/>
      <c r="I1640" s="2"/>
      <c r="J1640" s="2"/>
      <c r="K1640" s="2"/>
    </row>
    <row r="1641" spans="1:11" x14ac:dyDescent="0.25">
      <c r="A1641" s="2" t="s">
        <v>364</v>
      </c>
      <c r="B1641" s="2">
        <v>150</v>
      </c>
      <c r="C1641" s="3">
        <v>6.3791820000000002E-8</v>
      </c>
      <c r="D1641" s="2"/>
      <c r="E1641" s="2"/>
      <c r="F1641" s="2"/>
      <c r="G1641" s="2"/>
      <c r="H1641" s="2"/>
      <c r="I1641" s="2"/>
      <c r="J1641" s="2"/>
      <c r="K1641" s="2"/>
    </row>
    <row r="1642" spans="1:11" x14ac:dyDescent="0.25">
      <c r="A1642" s="2" t="s">
        <v>364</v>
      </c>
      <c r="B1642" s="2">
        <v>151</v>
      </c>
      <c r="C1642" s="3">
        <v>6.9028279999999998E-8</v>
      </c>
      <c r="D1642" s="2"/>
      <c r="E1642" s="2"/>
      <c r="F1642" s="2"/>
      <c r="G1642" s="2"/>
      <c r="H1642" s="2"/>
      <c r="I1642" s="2"/>
      <c r="J1642" s="2"/>
      <c r="K1642" s="2"/>
    </row>
    <row r="1643" spans="1:11" x14ac:dyDescent="0.25">
      <c r="A1643" s="2" t="s">
        <v>364</v>
      </c>
      <c r="B1643" s="2">
        <v>152</v>
      </c>
      <c r="C1643" s="3">
        <v>6.4219169999999995E-8</v>
      </c>
      <c r="D1643" s="2"/>
      <c r="E1643" s="2"/>
      <c r="F1643" s="2"/>
      <c r="G1643" s="2"/>
      <c r="H1643" s="2"/>
      <c r="I1643" s="2"/>
      <c r="J1643" s="2"/>
      <c r="K1643" s="2"/>
    </row>
    <row r="1644" spans="1:11" x14ac:dyDescent="0.25">
      <c r="A1644" s="2" t="s">
        <v>364</v>
      </c>
      <c r="B1644" s="2">
        <v>153</v>
      </c>
      <c r="C1644" s="3">
        <v>5.6555869999999999E-8</v>
      </c>
      <c r="D1644" s="2"/>
      <c r="E1644" s="2"/>
      <c r="F1644" s="2"/>
      <c r="G1644" s="2"/>
      <c r="H1644" s="2"/>
      <c r="I1644" s="2"/>
      <c r="J1644" s="2"/>
      <c r="K1644" s="2"/>
    </row>
    <row r="1645" spans="1:11" x14ac:dyDescent="0.25">
      <c r="A1645" s="2" t="s">
        <v>364</v>
      </c>
      <c r="B1645" s="2">
        <v>154</v>
      </c>
      <c r="C1645" s="3">
        <v>5.6496920000000001E-8</v>
      </c>
      <c r="D1645" s="2"/>
      <c r="E1645" s="2"/>
      <c r="F1645" s="2"/>
      <c r="G1645" s="2"/>
      <c r="H1645" s="2"/>
      <c r="I1645" s="2"/>
      <c r="J1645" s="2"/>
      <c r="K1645" s="2"/>
    </row>
    <row r="1646" spans="1:11" x14ac:dyDescent="0.25">
      <c r="A1646" s="2" t="s">
        <v>364</v>
      </c>
      <c r="B1646" s="2">
        <v>155</v>
      </c>
      <c r="C1646" s="3">
        <v>6.2443899999999994E-8</v>
      </c>
      <c r="D1646" s="2"/>
      <c r="E1646" s="2"/>
      <c r="F1646" s="2"/>
      <c r="G1646" s="2"/>
      <c r="H1646" s="2"/>
      <c r="I1646" s="2"/>
      <c r="J1646" s="2"/>
      <c r="K1646" s="2"/>
    </row>
    <row r="1647" spans="1:11" x14ac:dyDescent="0.25">
      <c r="A1647" s="2" t="s">
        <v>364</v>
      </c>
      <c r="B1647" s="2">
        <v>156</v>
      </c>
      <c r="C1647" s="3">
        <v>6.6653860000000004E-8</v>
      </c>
      <c r="D1647" s="2"/>
      <c r="E1647" s="2"/>
      <c r="F1647" s="2"/>
      <c r="G1647" s="2"/>
      <c r="H1647" s="2"/>
      <c r="I1647" s="2"/>
      <c r="J1647" s="2"/>
      <c r="K1647" s="2"/>
    </row>
    <row r="1648" spans="1:11" x14ac:dyDescent="0.25">
      <c r="A1648" s="2" t="s">
        <v>364</v>
      </c>
      <c r="B1648" s="2">
        <v>157</v>
      </c>
      <c r="C1648" s="3">
        <v>5.625609E-8</v>
      </c>
      <c r="D1648" s="2"/>
      <c r="E1648" s="2"/>
      <c r="F1648" s="2"/>
      <c r="G1648" s="2"/>
      <c r="H1648" s="2"/>
      <c r="I1648" s="2"/>
      <c r="J1648" s="2"/>
      <c r="K1648" s="2"/>
    </row>
    <row r="1649" spans="1:11" x14ac:dyDescent="0.25">
      <c r="A1649" s="2" t="s">
        <v>364</v>
      </c>
      <c r="B1649" s="2">
        <v>158</v>
      </c>
      <c r="C1649" s="3">
        <v>5.6390939999999999E-8</v>
      </c>
      <c r="D1649" s="2"/>
      <c r="E1649" s="2"/>
      <c r="F1649" s="2"/>
      <c r="G1649" s="2"/>
      <c r="H1649" s="2"/>
      <c r="I1649" s="2"/>
      <c r="J1649" s="2"/>
      <c r="K1649" s="2"/>
    </row>
    <row r="1650" spans="1:11" x14ac:dyDescent="0.25">
      <c r="A1650" s="2" t="s">
        <v>364</v>
      </c>
      <c r="B1650" s="2">
        <v>159</v>
      </c>
      <c r="C1650" s="3">
        <v>6.658831E-8</v>
      </c>
      <c r="D1650" s="2"/>
      <c r="E1650" s="2"/>
      <c r="F1650" s="2"/>
      <c r="G1650" s="2"/>
      <c r="H1650" s="2"/>
      <c r="I1650" s="2"/>
      <c r="J1650" s="2"/>
      <c r="K1650" s="2"/>
    </row>
    <row r="1651" spans="1:11" x14ac:dyDescent="0.25">
      <c r="A1651" s="2" t="s">
        <v>364</v>
      </c>
      <c r="B1651" s="2">
        <v>160</v>
      </c>
      <c r="C1651" s="3">
        <v>6.2856470000000001E-8</v>
      </c>
      <c r="D1651" s="2"/>
      <c r="E1651" s="2"/>
      <c r="F1651" s="2"/>
      <c r="G1651" s="2"/>
      <c r="H1651" s="2"/>
      <c r="I1651" s="2"/>
      <c r="J1651" s="2"/>
      <c r="K1651" s="2"/>
    </row>
    <row r="1652" spans="1:11" x14ac:dyDescent="0.25">
      <c r="A1652" s="2" t="s">
        <v>364</v>
      </c>
      <c r="B1652" s="2">
        <v>161</v>
      </c>
      <c r="C1652" s="3">
        <v>5.6884640000000001E-8</v>
      </c>
      <c r="D1652" s="2"/>
      <c r="E1652" s="2"/>
      <c r="F1652" s="2"/>
      <c r="G1652" s="2"/>
      <c r="H1652" s="2"/>
      <c r="I1652" s="2"/>
      <c r="J1652" s="2"/>
      <c r="K1652" s="2"/>
    </row>
    <row r="1653" spans="1:11" x14ac:dyDescent="0.25">
      <c r="A1653" s="2" t="s">
        <v>364</v>
      </c>
      <c r="B1653" s="2">
        <v>162</v>
      </c>
      <c r="C1653" s="3">
        <v>5.7500650000000001E-8</v>
      </c>
      <c r="D1653" s="2"/>
      <c r="E1653" s="2"/>
      <c r="F1653" s="2"/>
      <c r="G1653" s="2"/>
      <c r="H1653" s="2"/>
      <c r="I1653" s="2"/>
      <c r="J1653" s="2"/>
      <c r="K1653" s="2"/>
    </row>
    <row r="1654" spans="1:11" x14ac:dyDescent="0.25">
      <c r="A1654" s="2" t="s">
        <v>364</v>
      </c>
      <c r="B1654" s="2">
        <v>163</v>
      </c>
      <c r="C1654" s="3">
        <v>6.3960070000000001E-8</v>
      </c>
      <c r="D1654" s="2"/>
      <c r="E1654" s="2"/>
      <c r="F1654" s="2"/>
      <c r="G1654" s="2"/>
      <c r="H1654" s="2"/>
      <c r="I1654" s="2"/>
      <c r="J1654" s="2"/>
      <c r="K1654" s="2"/>
    </row>
    <row r="1655" spans="1:11" x14ac:dyDescent="0.25">
      <c r="A1655" s="2" t="s">
        <v>364</v>
      </c>
      <c r="B1655" s="2">
        <v>164</v>
      </c>
      <c r="C1655" s="3">
        <v>6.8842350000000001E-8</v>
      </c>
      <c r="D1655" s="2"/>
      <c r="E1655" s="2"/>
      <c r="F1655" s="2"/>
      <c r="G1655" s="2"/>
      <c r="H1655" s="2"/>
      <c r="I1655" s="2"/>
      <c r="J1655" s="2"/>
      <c r="K1655" s="2"/>
    </row>
    <row r="1656" spans="1:11" x14ac:dyDescent="0.25">
      <c r="A1656" s="2" t="s">
        <v>364</v>
      </c>
      <c r="B1656" s="2">
        <v>165</v>
      </c>
      <c r="C1656" s="3">
        <v>6.3935210000000004E-8</v>
      </c>
      <c r="D1656" s="2"/>
      <c r="E1656" s="2"/>
      <c r="F1656" s="2"/>
      <c r="G1656" s="2"/>
      <c r="H1656" s="2"/>
      <c r="I1656" s="2"/>
      <c r="J1656" s="2"/>
      <c r="K1656" s="2"/>
    </row>
    <row r="1657" spans="1:11" x14ac:dyDescent="0.25">
      <c r="A1657" s="2" t="s">
        <v>364</v>
      </c>
      <c r="B1657" s="2">
        <v>166</v>
      </c>
      <c r="C1657" s="3">
        <v>6.3812049999999999E-8</v>
      </c>
      <c r="D1657" s="2"/>
      <c r="E1657" s="2"/>
      <c r="F1657" s="2"/>
      <c r="G1657" s="2"/>
      <c r="H1657" s="2"/>
      <c r="I1657" s="2"/>
      <c r="J1657" s="2"/>
      <c r="K1657" s="2"/>
    </row>
    <row r="1658" spans="1:11" x14ac:dyDescent="0.25">
      <c r="A1658" s="2" t="s">
        <v>364</v>
      </c>
      <c r="B1658" s="2">
        <v>167</v>
      </c>
      <c r="C1658" s="3">
        <v>6.8921499999999999E-8</v>
      </c>
      <c r="D1658" s="2"/>
      <c r="E1658" s="2"/>
      <c r="F1658" s="2"/>
      <c r="G1658" s="2"/>
      <c r="H1658" s="2"/>
      <c r="I1658" s="2"/>
      <c r="J1658" s="2"/>
      <c r="K1658" s="2"/>
    </row>
    <row r="1659" spans="1:11" x14ac:dyDescent="0.25">
      <c r="A1659" s="2" t="s">
        <v>364</v>
      </c>
      <c r="B1659" s="2">
        <v>168</v>
      </c>
      <c r="C1659" s="3">
        <v>6.4162589999999999E-8</v>
      </c>
      <c r="D1659" s="2"/>
      <c r="E1659" s="2"/>
      <c r="F1659" s="2"/>
      <c r="G1659" s="2"/>
      <c r="H1659" s="2"/>
      <c r="I1659" s="2"/>
      <c r="J1659" s="2"/>
      <c r="K1659" s="2"/>
    </row>
    <row r="1660" spans="1:11" x14ac:dyDescent="0.25">
      <c r="A1660" s="2" t="s">
        <v>364</v>
      </c>
      <c r="B1660" s="2">
        <v>169</v>
      </c>
      <c r="C1660" s="3">
        <v>5.6851740000000002E-8</v>
      </c>
      <c r="D1660" s="2"/>
      <c r="E1660" s="2"/>
      <c r="F1660" s="2"/>
      <c r="G1660" s="2"/>
      <c r="H1660" s="2"/>
      <c r="I1660" s="2"/>
      <c r="J1660" s="2"/>
      <c r="K1660" s="2"/>
    </row>
    <row r="1661" spans="1:11" x14ac:dyDescent="0.25">
      <c r="A1661" s="2" t="s">
        <v>364</v>
      </c>
      <c r="B1661" s="2">
        <v>170</v>
      </c>
      <c r="C1661" s="3">
        <v>5.6340150000000002E-8</v>
      </c>
      <c r="D1661" s="2"/>
      <c r="E1661" s="2"/>
      <c r="F1661" s="2"/>
      <c r="G1661" s="2"/>
      <c r="H1661" s="2"/>
      <c r="I1661" s="2"/>
      <c r="J1661" s="2"/>
      <c r="K1661" s="2"/>
    </row>
    <row r="1662" spans="1:11" x14ac:dyDescent="0.25">
      <c r="A1662" s="2" t="s">
        <v>364</v>
      </c>
      <c r="B1662" s="2">
        <v>171</v>
      </c>
      <c r="C1662" s="3">
        <v>6.2593079999999996E-8</v>
      </c>
      <c r="D1662" s="2"/>
      <c r="E1662" s="2"/>
      <c r="F1662" s="2"/>
      <c r="G1662" s="2"/>
      <c r="H1662" s="2"/>
      <c r="I1662" s="2"/>
      <c r="J1662" s="2"/>
      <c r="K1662" s="2"/>
    </row>
    <row r="1663" spans="1:11" x14ac:dyDescent="0.25">
      <c r="A1663" s="2" t="s">
        <v>364</v>
      </c>
      <c r="B1663" s="2">
        <v>172</v>
      </c>
      <c r="C1663" s="3">
        <v>6.6584870000000002E-8</v>
      </c>
      <c r="D1663" s="2"/>
      <c r="E1663" s="2"/>
      <c r="F1663" s="2"/>
      <c r="G1663" s="2"/>
      <c r="H1663" s="2"/>
      <c r="I1663" s="2"/>
      <c r="J1663" s="2"/>
      <c r="K1663" s="2"/>
    </row>
    <row r="1664" spans="1:11" x14ac:dyDescent="0.25">
      <c r="A1664" s="2" t="s">
        <v>364</v>
      </c>
      <c r="B1664" s="2">
        <v>173</v>
      </c>
      <c r="C1664" s="3">
        <v>5.6360060000000002E-8</v>
      </c>
      <c r="D1664" s="2"/>
      <c r="E1664" s="2"/>
      <c r="F1664" s="2"/>
      <c r="G1664" s="2"/>
      <c r="H1664" s="2"/>
      <c r="I1664" s="2"/>
      <c r="J1664" s="2"/>
      <c r="K1664" s="2"/>
    </row>
    <row r="1665" spans="1:11" x14ac:dyDescent="0.25">
      <c r="A1665" s="2" t="s">
        <v>364</v>
      </c>
      <c r="B1665" s="2">
        <v>174</v>
      </c>
      <c r="C1665" s="3">
        <v>4.965248E-7</v>
      </c>
      <c r="D1665" s="2"/>
      <c r="E1665" s="2"/>
      <c r="F1665" s="2"/>
      <c r="G1665" s="2"/>
      <c r="H1665" s="2"/>
      <c r="I1665" s="2"/>
      <c r="J1665" s="2"/>
      <c r="K1665" s="2"/>
    </row>
    <row r="1666" spans="1:11" x14ac:dyDescent="0.25">
      <c r="A1666" s="2" t="s">
        <v>364</v>
      </c>
      <c r="B1666" s="2">
        <v>175</v>
      </c>
      <c r="C1666" s="3">
        <v>4.9572640000000002E-7</v>
      </c>
      <c r="D1666" s="2"/>
      <c r="E1666" s="2"/>
      <c r="F1666" s="2"/>
      <c r="G1666" s="2"/>
      <c r="H1666" s="2"/>
      <c r="I1666" s="2"/>
      <c r="J1666" s="2"/>
      <c r="K1666" s="2"/>
    </row>
    <row r="1667" spans="1:11" x14ac:dyDescent="0.25">
      <c r="A1667" s="2" t="s">
        <v>364</v>
      </c>
      <c r="B1667" s="2">
        <v>176</v>
      </c>
      <c r="C1667" s="3">
        <v>4.9676380000000003E-7</v>
      </c>
      <c r="D1667" s="2"/>
      <c r="E1667" s="2"/>
      <c r="F1667" s="2"/>
      <c r="G1667" s="2"/>
      <c r="H1667" s="2"/>
      <c r="I1667" s="2"/>
      <c r="J1667" s="2"/>
      <c r="K1667" s="2"/>
    </row>
    <row r="1668" spans="1:11" x14ac:dyDescent="0.25">
      <c r="A1668" s="2" t="s">
        <v>364</v>
      </c>
      <c r="B1668" s="2">
        <v>177</v>
      </c>
      <c r="C1668" s="3">
        <v>4.9578180000000003E-7</v>
      </c>
      <c r="D1668" s="2"/>
      <c r="E1668" s="2"/>
      <c r="F1668" s="2"/>
      <c r="G1668" s="2"/>
      <c r="H1668" s="2"/>
      <c r="I1668" s="2"/>
      <c r="J1668" s="2"/>
      <c r="K1668" s="2"/>
    </row>
    <row r="1669" spans="1:11" x14ac:dyDescent="0.25">
      <c r="A1669" s="2" t="s">
        <v>364</v>
      </c>
      <c r="B1669" s="2">
        <v>178</v>
      </c>
      <c r="C1669" s="3">
        <v>4.9656730000000001E-7</v>
      </c>
      <c r="D1669" s="2"/>
      <c r="E1669" s="2"/>
      <c r="F1669" s="2"/>
      <c r="G1669" s="2"/>
      <c r="H1669" s="2"/>
      <c r="I1669" s="2"/>
      <c r="J1669" s="2"/>
      <c r="K1669" s="2"/>
    </row>
    <row r="1670" spans="1:11" x14ac:dyDescent="0.25">
      <c r="A1670" s="2" t="s">
        <v>364</v>
      </c>
      <c r="B1670" s="2">
        <v>179</v>
      </c>
      <c r="C1670" s="3">
        <v>4.957132E-7</v>
      </c>
      <c r="D1670" s="2"/>
      <c r="E1670" s="2"/>
      <c r="F1670" s="2"/>
      <c r="G1670" s="2"/>
      <c r="H1670" s="2"/>
      <c r="I1670" s="2"/>
      <c r="J1670" s="2"/>
      <c r="K1670" s="2"/>
    </row>
    <row r="1671" spans="1:11" x14ac:dyDescent="0.25">
      <c r="A1671" s="2" t="s">
        <v>364</v>
      </c>
      <c r="B1671" s="2">
        <v>180</v>
      </c>
      <c r="C1671" s="3">
        <v>4.9676290000000005E-7</v>
      </c>
      <c r="D1671" s="2"/>
      <c r="E1671" s="2"/>
      <c r="F1671" s="2"/>
      <c r="G1671" s="2"/>
      <c r="H1671" s="2"/>
      <c r="I1671" s="2"/>
      <c r="J1671" s="2"/>
      <c r="K1671" s="2"/>
    </row>
    <row r="1672" spans="1:11" x14ac:dyDescent="0.25">
      <c r="A1672" s="2" t="s">
        <v>364</v>
      </c>
      <c r="B1672" s="2">
        <v>181</v>
      </c>
      <c r="C1672" s="3">
        <v>4.9570360000000001E-7</v>
      </c>
      <c r="D1672" s="2"/>
      <c r="E1672" s="2"/>
      <c r="F1672" s="2"/>
      <c r="G1672" s="2"/>
      <c r="H1672" s="2"/>
      <c r="I1672" s="2"/>
      <c r="J1672" s="2"/>
      <c r="K1672" s="2"/>
    </row>
    <row r="1673" spans="1:11" x14ac:dyDescent="0.25">
      <c r="A1673" s="2" t="s">
        <v>364</v>
      </c>
      <c r="B1673" s="2">
        <v>182</v>
      </c>
      <c r="C1673" s="3">
        <v>4.967081E-7</v>
      </c>
      <c r="D1673" s="2"/>
      <c r="E1673" s="2"/>
      <c r="F1673" s="2"/>
      <c r="G1673" s="2"/>
      <c r="H1673" s="2"/>
      <c r="I1673" s="2"/>
      <c r="J1673" s="2"/>
      <c r="K1673" s="2"/>
    </row>
    <row r="1674" spans="1:11" x14ac:dyDescent="0.25">
      <c r="A1674" s="2" t="s">
        <v>364</v>
      </c>
      <c r="B1674" s="2">
        <v>183</v>
      </c>
      <c r="C1674" s="3">
        <v>4.9584999999999998E-7</v>
      </c>
      <c r="D1674" s="2"/>
      <c r="E1674" s="2"/>
      <c r="F1674" s="2"/>
      <c r="G1674" s="2"/>
      <c r="H1674" s="2"/>
      <c r="I1674" s="2"/>
      <c r="J1674" s="2"/>
      <c r="K1674" s="2"/>
    </row>
    <row r="1675" spans="1:11" x14ac:dyDescent="0.25">
      <c r="A1675" s="2" t="s">
        <v>364</v>
      </c>
      <c r="B1675" s="2">
        <v>184</v>
      </c>
      <c r="C1675" s="3">
        <v>4.9634860000000002E-7</v>
      </c>
      <c r="D1675" s="2"/>
      <c r="E1675" s="2"/>
      <c r="F1675" s="2"/>
      <c r="G1675" s="2"/>
      <c r="H1675" s="2"/>
      <c r="I1675" s="2"/>
      <c r="J1675" s="2"/>
      <c r="K1675" s="2"/>
    </row>
    <row r="1676" spans="1:11" x14ac:dyDescent="0.25">
      <c r="A1676" s="2" t="s">
        <v>364</v>
      </c>
      <c r="B1676" s="2">
        <v>185</v>
      </c>
      <c r="C1676" s="3">
        <v>4.9591119999999996E-7</v>
      </c>
      <c r="D1676" s="2"/>
      <c r="E1676" s="2"/>
      <c r="F1676" s="2"/>
      <c r="G1676" s="2"/>
      <c r="H1676" s="2"/>
      <c r="I1676" s="2"/>
      <c r="J1676" s="2"/>
      <c r="K1676" s="2"/>
    </row>
    <row r="1677" spans="1:11" x14ac:dyDescent="0.25">
      <c r="A1677" s="2" t="s">
        <v>364</v>
      </c>
      <c r="B1677" s="2">
        <v>186</v>
      </c>
      <c r="C1677" s="3">
        <v>4.9639090000000005E-7</v>
      </c>
      <c r="D1677" s="2"/>
      <c r="E1677" s="2"/>
      <c r="F1677" s="2"/>
      <c r="G1677" s="2"/>
      <c r="H1677" s="2"/>
      <c r="I1677" s="2"/>
      <c r="J1677" s="2"/>
      <c r="K1677" s="2"/>
    </row>
    <row r="1678" spans="1:11" x14ac:dyDescent="0.25">
      <c r="A1678" s="2" t="s">
        <v>364</v>
      </c>
      <c r="B1678" s="2">
        <v>187</v>
      </c>
      <c r="C1678" s="3">
        <v>4.959195E-7</v>
      </c>
      <c r="D1678" s="2"/>
      <c r="E1678" s="2"/>
      <c r="F1678" s="2"/>
      <c r="G1678" s="2"/>
      <c r="H1678" s="2"/>
      <c r="I1678" s="2"/>
      <c r="J1678" s="2"/>
      <c r="K1678" s="2"/>
    </row>
    <row r="1679" spans="1:11" x14ac:dyDescent="0.25">
      <c r="A1679" s="2" t="s">
        <v>364</v>
      </c>
      <c r="B1679" s="2">
        <v>188</v>
      </c>
      <c r="C1679" s="3">
        <v>4.9662449999999997E-7</v>
      </c>
      <c r="D1679" s="2"/>
      <c r="E1679" s="2"/>
      <c r="F1679" s="2"/>
      <c r="G1679" s="2"/>
      <c r="H1679" s="2"/>
      <c r="I1679" s="2"/>
      <c r="J1679" s="2"/>
      <c r="K1679" s="2"/>
    </row>
    <row r="1680" spans="1:11" x14ac:dyDescent="0.25">
      <c r="A1680" s="2" t="s">
        <v>364</v>
      </c>
      <c r="B1680" s="2">
        <v>189</v>
      </c>
      <c r="C1680" s="3">
        <v>4.9573069999999995E-7</v>
      </c>
      <c r="D1680" s="2"/>
      <c r="E1680" s="2"/>
      <c r="F1680" s="2"/>
      <c r="G1680" s="2"/>
      <c r="H1680" s="2"/>
      <c r="I1680" s="2"/>
      <c r="J1680" s="2"/>
      <c r="K1680" s="2"/>
    </row>
    <row r="1681" spans="1:11" x14ac:dyDescent="0.25">
      <c r="A1681" s="2" t="s">
        <v>364</v>
      </c>
      <c r="B1681" s="2">
        <v>190</v>
      </c>
      <c r="C1681" s="3">
        <v>4.9671019999999999E-7</v>
      </c>
      <c r="D1681" s="2"/>
      <c r="E1681" s="2"/>
      <c r="F1681" s="2"/>
      <c r="G1681" s="2"/>
      <c r="H1681" s="2"/>
      <c r="I1681" s="2"/>
      <c r="J1681" s="2"/>
      <c r="K1681" s="2"/>
    </row>
    <row r="1682" spans="1:11" x14ac:dyDescent="0.25">
      <c r="A1682" s="2" t="s">
        <v>364</v>
      </c>
      <c r="B1682" s="2">
        <v>191</v>
      </c>
      <c r="C1682" s="3">
        <v>4.9572679999999999E-7</v>
      </c>
      <c r="D1682" s="2"/>
      <c r="E1682" s="2"/>
      <c r="F1682" s="2"/>
      <c r="G1682" s="2"/>
      <c r="H1682" s="2"/>
      <c r="I1682" s="2"/>
      <c r="J1682" s="2"/>
      <c r="K1682" s="2"/>
    </row>
    <row r="1683" spans="1:11" x14ac:dyDescent="0.25">
      <c r="A1683" s="2" t="s">
        <v>364</v>
      </c>
      <c r="B1683" s="2">
        <v>192</v>
      </c>
      <c r="C1683" s="3">
        <v>2.364869E-7</v>
      </c>
      <c r="D1683" s="2"/>
      <c r="E1683" s="2"/>
      <c r="F1683" s="2"/>
      <c r="G1683" s="2"/>
      <c r="H1683" s="2"/>
      <c r="I1683" s="2"/>
      <c r="J1683" s="2"/>
      <c r="K1683" s="2"/>
    </row>
    <row r="1684" spans="1:11" x14ac:dyDescent="0.25">
      <c r="A1684" s="2" t="s">
        <v>4</v>
      </c>
      <c r="B1684" s="2" t="s">
        <v>8</v>
      </c>
      <c r="C1684" s="2"/>
      <c r="D1684" s="2"/>
      <c r="E1684" s="2"/>
      <c r="F1684" s="2"/>
      <c r="G1684" s="2"/>
      <c r="H1684" s="2"/>
      <c r="I1684" s="2"/>
      <c r="J1684" s="2"/>
      <c r="K1684" s="2"/>
    </row>
    <row r="1685" spans="1:11" x14ac:dyDescent="0.25">
      <c r="A1685" s="2"/>
      <c r="B1685" s="2" t="s">
        <v>5</v>
      </c>
      <c r="C1685" s="3">
        <v>1.985782E-5</v>
      </c>
      <c r="D1685" s="2"/>
      <c r="E1685" s="2"/>
      <c r="F1685" s="2"/>
      <c r="G1685" s="2"/>
      <c r="H1685" s="2"/>
      <c r="I1685" s="2"/>
      <c r="J1685" s="2"/>
      <c r="K1685" s="2"/>
    </row>
    <row r="1686" spans="1:11" x14ac:dyDescent="0.25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</row>
    <row r="1687" spans="1:11" x14ac:dyDescent="0.25">
      <c r="A1687" s="2"/>
      <c r="B1687" s="2" t="s">
        <v>28</v>
      </c>
      <c r="C1687" s="2" t="s">
        <v>29</v>
      </c>
      <c r="D1687" s="2" t="s">
        <v>30</v>
      </c>
      <c r="E1687" s="2" t="s">
        <v>49</v>
      </c>
      <c r="F1687" s="2" t="s">
        <v>50</v>
      </c>
      <c r="G1687" s="2" t="s">
        <v>34</v>
      </c>
      <c r="H1687" s="2" t="s">
        <v>35</v>
      </c>
      <c r="I1687" s="2" t="s">
        <v>36</v>
      </c>
      <c r="J1687" s="2"/>
      <c r="K1687" s="2"/>
    </row>
    <row r="1688" spans="1:11" x14ac:dyDescent="0.25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</row>
    <row r="1689" spans="1:11" x14ac:dyDescent="0.25">
      <c r="A1689" s="2" t="s">
        <v>0</v>
      </c>
      <c r="B1689" s="2" t="s">
        <v>1</v>
      </c>
      <c r="C1689" s="2" t="s">
        <v>26</v>
      </c>
      <c r="D1689" s="2"/>
      <c r="E1689" s="2"/>
      <c r="F1689" s="2"/>
      <c r="G1689" s="2"/>
      <c r="H1689" s="2"/>
      <c r="I1689" s="2"/>
      <c r="J1689" s="2"/>
      <c r="K1689" s="2"/>
    </row>
    <row r="1690" spans="1:11" x14ac:dyDescent="0.25">
      <c r="A1690" s="2" t="s">
        <v>24</v>
      </c>
      <c r="B1690" s="2" t="s">
        <v>8</v>
      </c>
      <c r="C1690" s="2"/>
      <c r="D1690" s="2"/>
      <c r="E1690" s="2"/>
      <c r="F1690" s="2"/>
      <c r="G1690" s="2"/>
      <c r="H1690" s="2"/>
      <c r="I1690" s="2"/>
      <c r="J1690" s="2"/>
      <c r="K1690" s="2"/>
    </row>
    <row r="1691" spans="1:11" x14ac:dyDescent="0.25">
      <c r="A1691" s="2" t="s">
        <v>20</v>
      </c>
      <c r="B1691" s="2" t="s">
        <v>21</v>
      </c>
      <c r="C1691" s="3">
        <v>1</v>
      </c>
      <c r="D1691" s="2"/>
      <c r="E1691" s="2"/>
      <c r="F1691" s="2"/>
      <c r="G1691" s="2"/>
      <c r="H1691" s="2"/>
      <c r="I1691" s="2"/>
      <c r="J1691" s="2"/>
      <c r="K1691" s="2"/>
    </row>
    <row r="1692" spans="1:11" x14ac:dyDescent="0.25">
      <c r="A1692" s="2" t="s">
        <v>20</v>
      </c>
      <c r="B1692" s="2" t="s">
        <v>21</v>
      </c>
      <c r="C1692" s="2">
        <v>2</v>
      </c>
      <c r="D1692" s="3">
        <v>1.3590819999999999</v>
      </c>
      <c r="E1692" s="2"/>
      <c r="F1692" s="2"/>
      <c r="G1692" s="2"/>
      <c r="H1692" s="2"/>
      <c r="I1692" s="2"/>
      <c r="J1692" s="2"/>
      <c r="K1692" s="2"/>
    </row>
    <row r="1693" spans="1:11" x14ac:dyDescent="0.25">
      <c r="A1693" s="2" t="s">
        <v>20</v>
      </c>
      <c r="B1693" s="2" t="s">
        <v>21</v>
      </c>
      <c r="C1693" s="2">
        <v>3</v>
      </c>
      <c r="D1693" s="3">
        <v>2.0022850000000001</v>
      </c>
      <c r="E1693" s="2"/>
      <c r="F1693" s="2"/>
      <c r="G1693" s="2"/>
      <c r="H1693" s="2"/>
      <c r="I1693" s="2"/>
      <c r="J1693" s="2"/>
      <c r="K1693" s="2"/>
    </row>
    <row r="1694" spans="1:11" x14ac:dyDescent="0.25">
      <c r="A1694" s="2" t="s">
        <v>20</v>
      </c>
      <c r="B1694" s="2" t="s">
        <v>21</v>
      </c>
      <c r="C1694" s="2">
        <v>4</v>
      </c>
      <c r="D1694" s="3">
        <v>2.2003569999999999</v>
      </c>
      <c r="E1694" s="2"/>
      <c r="F1694" s="2"/>
      <c r="G1694" s="2"/>
      <c r="H1694" s="2"/>
      <c r="I1694" s="2"/>
      <c r="J1694" s="2"/>
      <c r="K1694" s="2"/>
    </row>
    <row r="1695" spans="1:11" x14ac:dyDescent="0.25">
      <c r="A1695" s="2" t="s">
        <v>20</v>
      </c>
      <c r="B1695" s="2" t="s">
        <v>21</v>
      </c>
      <c r="C1695" s="2">
        <v>5</v>
      </c>
      <c r="D1695" s="3">
        <v>2.4062860000000001</v>
      </c>
      <c r="E1695" s="2"/>
      <c r="F1695" s="2"/>
      <c r="G1695" s="2"/>
      <c r="H1695" s="2"/>
      <c r="I1695" s="2"/>
      <c r="J1695" s="2"/>
      <c r="K1695" s="2"/>
    </row>
    <row r="1696" spans="1:11" x14ac:dyDescent="0.25">
      <c r="A1696" s="2" t="s">
        <v>20</v>
      </c>
      <c r="B1696" s="2" t="s">
        <v>21</v>
      </c>
      <c r="C1696" s="2">
        <v>6</v>
      </c>
      <c r="D1696" s="3">
        <v>2.619767</v>
      </c>
      <c r="E1696" s="2"/>
      <c r="F1696" s="2"/>
      <c r="G1696" s="2"/>
      <c r="H1696" s="2"/>
      <c r="I1696" s="2"/>
      <c r="J1696" s="2"/>
      <c r="K1696" s="2"/>
    </row>
    <row r="1697" spans="1:11" x14ac:dyDescent="0.25">
      <c r="A1697" s="2" t="s">
        <v>20</v>
      </c>
      <c r="B1697" s="2" t="s">
        <v>21</v>
      </c>
      <c r="C1697" s="2">
        <v>7</v>
      </c>
      <c r="D1697" s="3">
        <v>2.8269489999999999</v>
      </c>
      <c r="E1697" s="2"/>
      <c r="F1697" s="2"/>
      <c r="G1697" s="2"/>
      <c r="H1697" s="2"/>
      <c r="I1697" s="2"/>
      <c r="J1697" s="2"/>
      <c r="K1697" s="2"/>
    </row>
    <row r="1698" spans="1:11" x14ac:dyDescent="0.25">
      <c r="A1698" s="2" t="s">
        <v>20</v>
      </c>
      <c r="B1698" s="2" t="s">
        <v>21</v>
      </c>
      <c r="C1698" s="2">
        <v>8</v>
      </c>
      <c r="D1698" s="3">
        <v>2.9849640000000002</v>
      </c>
      <c r="E1698" s="2"/>
      <c r="F1698" s="2"/>
      <c r="G1698" s="2"/>
      <c r="H1698" s="2"/>
      <c r="I1698" s="2"/>
      <c r="J1698" s="2"/>
      <c r="K1698" s="2"/>
    </row>
    <row r="1699" spans="1:11" x14ac:dyDescent="0.25">
      <c r="A1699" s="2" t="s">
        <v>20</v>
      </c>
      <c r="B1699" s="2" t="s">
        <v>21</v>
      </c>
      <c r="C1699" s="2">
        <v>9</v>
      </c>
      <c r="D1699" s="3">
        <v>3.269863</v>
      </c>
      <c r="E1699" s="2"/>
      <c r="F1699" s="2"/>
      <c r="G1699" s="2"/>
      <c r="H1699" s="2"/>
      <c r="I1699" s="2"/>
      <c r="J1699" s="2"/>
      <c r="K1699" s="2"/>
    </row>
    <row r="1700" spans="1:11" x14ac:dyDescent="0.25">
      <c r="A1700" s="2" t="s">
        <v>20</v>
      </c>
      <c r="B1700" s="2" t="s">
        <v>21</v>
      </c>
      <c r="C1700" s="2">
        <v>10</v>
      </c>
      <c r="D1700" s="3">
        <v>3.4624929999999998</v>
      </c>
      <c r="E1700" s="2"/>
      <c r="F1700" s="2"/>
      <c r="G1700" s="2"/>
      <c r="H1700" s="2"/>
      <c r="I1700" s="2"/>
      <c r="J1700" s="2"/>
      <c r="K1700" s="2"/>
    </row>
    <row r="1701" spans="1:11" x14ac:dyDescent="0.25">
      <c r="A1701" s="2" t="s">
        <v>20</v>
      </c>
      <c r="B1701" s="2" t="s">
        <v>21</v>
      </c>
      <c r="C1701" s="2">
        <v>11</v>
      </c>
      <c r="D1701" s="3">
        <v>3.5800700000000001</v>
      </c>
      <c r="E1701" s="2"/>
      <c r="F1701" s="2"/>
      <c r="G1701" s="2"/>
      <c r="H1701" s="2"/>
      <c r="I1701" s="2"/>
      <c r="J1701" s="2"/>
      <c r="K1701" s="2"/>
    </row>
    <row r="1702" spans="1:11" x14ac:dyDescent="0.25">
      <c r="A1702" s="2" t="s">
        <v>20</v>
      </c>
      <c r="B1702" s="2" t="s">
        <v>21</v>
      </c>
      <c r="C1702" s="2">
        <v>12</v>
      </c>
      <c r="D1702" s="3">
        <v>3.6642709999999998</v>
      </c>
      <c r="E1702" s="2"/>
      <c r="F1702" s="2"/>
      <c r="G1702" s="2"/>
      <c r="H1702" s="2"/>
      <c r="I1702" s="2"/>
      <c r="J1702" s="2"/>
      <c r="K1702" s="2"/>
    </row>
    <row r="1703" spans="1:11" x14ac:dyDescent="0.25">
      <c r="A1703" s="2" t="s">
        <v>20</v>
      </c>
      <c r="B1703" s="2" t="s">
        <v>21</v>
      </c>
      <c r="C1703" s="2">
        <v>13</v>
      </c>
      <c r="D1703" s="3">
        <v>3.639437</v>
      </c>
      <c r="E1703" s="2"/>
      <c r="F1703" s="2"/>
      <c r="G1703" s="2"/>
      <c r="H1703" s="2"/>
      <c r="I1703" s="2"/>
      <c r="J1703" s="2"/>
      <c r="K1703" s="2"/>
    </row>
    <row r="1704" spans="1:11" x14ac:dyDescent="0.25">
      <c r="A1704" s="2" t="s">
        <v>20</v>
      </c>
      <c r="B1704" s="2" t="s">
        <v>21</v>
      </c>
      <c r="C1704" s="2">
        <v>14</v>
      </c>
      <c r="D1704" s="3">
        <v>3.5072610000000002</v>
      </c>
      <c r="E1704" s="2"/>
      <c r="F1704" s="2"/>
      <c r="G1704" s="2"/>
      <c r="H1704" s="2"/>
      <c r="I1704" s="2"/>
      <c r="J1704" s="2"/>
      <c r="K1704" s="2"/>
    </row>
    <row r="1705" spans="1:11" x14ac:dyDescent="0.25">
      <c r="A1705" s="2" t="s">
        <v>20</v>
      </c>
      <c r="B1705" s="2" t="s">
        <v>21</v>
      </c>
      <c r="C1705" s="2">
        <v>15</v>
      </c>
      <c r="D1705" s="3">
        <v>3.5738940000000001</v>
      </c>
      <c r="E1705" s="2"/>
      <c r="F1705" s="2"/>
      <c r="G1705" s="2"/>
      <c r="H1705" s="2"/>
      <c r="I1705" s="2"/>
      <c r="J1705" s="2"/>
      <c r="K1705" s="2"/>
    </row>
    <row r="1706" spans="1:11" x14ac:dyDescent="0.25">
      <c r="A1706" s="2" t="s">
        <v>20</v>
      </c>
      <c r="B1706" s="2" t="s">
        <v>21</v>
      </c>
      <c r="C1706" s="2">
        <v>16</v>
      </c>
      <c r="D1706" s="3">
        <v>3.521312</v>
      </c>
      <c r="E1706" s="2"/>
      <c r="F1706" s="2"/>
      <c r="G1706" s="2"/>
      <c r="H1706" s="2"/>
      <c r="I1706" s="2"/>
      <c r="J1706" s="2"/>
      <c r="K1706" s="2"/>
    </row>
    <row r="1707" spans="1:11" x14ac:dyDescent="0.25">
      <c r="A1707" s="2" t="s">
        <v>20</v>
      </c>
      <c r="B1707" s="2" t="s">
        <v>21</v>
      </c>
      <c r="C1707" s="2">
        <v>17</v>
      </c>
      <c r="D1707" s="3">
        <v>3.725346</v>
      </c>
      <c r="E1707" s="2"/>
      <c r="F1707" s="2"/>
      <c r="G1707" s="2"/>
      <c r="H1707" s="2"/>
      <c r="I1707" s="2"/>
      <c r="J1707" s="2"/>
      <c r="K1707" s="2"/>
    </row>
    <row r="1708" spans="1:11" x14ac:dyDescent="0.25">
      <c r="A1708" s="2" t="s">
        <v>20</v>
      </c>
      <c r="B1708" s="2" t="s">
        <v>21</v>
      </c>
      <c r="C1708" s="2">
        <v>18</v>
      </c>
      <c r="D1708" s="3">
        <v>3.8470469999999999</v>
      </c>
      <c r="E1708" s="2"/>
      <c r="F1708" s="2"/>
      <c r="G1708" s="2"/>
      <c r="H1708" s="2"/>
      <c r="I1708" s="2"/>
      <c r="J1708" s="2"/>
      <c r="K1708" s="2"/>
    </row>
    <row r="1709" spans="1:11" x14ac:dyDescent="0.25">
      <c r="A1709" s="2" t="s">
        <v>20</v>
      </c>
      <c r="B1709" s="2" t="s">
        <v>21</v>
      </c>
      <c r="C1709" s="2">
        <v>19</v>
      </c>
      <c r="D1709" s="3">
        <v>3.8790269999999998</v>
      </c>
      <c r="E1709" s="2"/>
      <c r="F1709" s="2"/>
      <c r="G1709" s="2"/>
      <c r="H1709" s="2"/>
      <c r="I1709" s="2"/>
      <c r="J1709" s="2"/>
      <c r="K1709" s="2"/>
    </row>
    <row r="1710" spans="1:11" x14ac:dyDescent="0.25">
      <c r="A1710" s="2" t="s">
        <v>20</v>
      </c>
      <c r="B1710" s="2" t="s">
        <v>21</v>
      </c>
      <c r="C1710" s="2">
        <v>20</v>
      </c>
      <c r="D1710" s="3">
        <v>3.8934739999999999</v>
      </c>
      <c r="E1710" s="2"/>
      <c r="F1710" s="2"/>
      <c r="G1710" s="2"/>
      <c r="H1710" s="2"/>
      <c r="I1710" s="2"/>
      <c r="J1710" s="2"/>
      <c r="K1710" s="2"/>
    </row>
    <row r="1711" spans="1:11" x14ac:dyDescent="0.25">
      <c r="A1711" s="2" t="s">
        <v>20</v>
      </c>
      <c r="B1711" s="2" t="s">
        <v>21</v>
      </c>
      <c r="C1711" s="2">
        <v>21</v>
      </c>
      <c r="D1711" s="3">
        <v>3.815957</v>
      </c>
      <c r="E1711" s="2"/>
      <c r="F1711" s="2"/>
      <c r="G1711" s="2"/>
      <c r="H1711" s="2"/>
      <c r="I1711" s="2"/>
      <c r="J1711" s="2"/>
      <c r="K1711" s="2"/>
    </row>
    <row r="1712" spans="1:11" x14ac:dyDescent="0.25">
      <c r="A1712" s="2" t="s">
        <v>20</v>
      </c>
      <c r="B1712" s="2" t="s">
        <v>21</v>
      </c>
      <c r="C1712" s="2">
        <v>22</v>
      </c>
      <c r="D1712" s="3">
        <v>3.6615199999999999</v>
      </c>
      <c r="E1712" s="2"/>
      <c r="F1712" s="2"/>
      <c r="G1712" s="2"/>
      <c r="H1712" s="2"/>
      <c r="I1712" s="2"/>
      <c r="J1712" s="2"/>
      <c r="K1712" s="2"/>
    </row>
    <row r="1713" spans="1:11" x14ac:dyDescent="0.25">
      <c r="A1713" s="2" t="s">
        <v>20</v>
      </c>
      <c r="B1713" s="2" t="s">
        <v>21</v>
      </c>
      <c r="C1713" s="2">
        <v>23</v>
      </c>
      <c r="D1713" s="3">
        <v>3.7273800000000001</v>
      </c>
      <c r="E1713" s="2"/>
      <c r="F1713" s="2"/>
      <c r="G1713" s="2"/>
      <c r="H1713" s="2"/>
      <c r="I1713" s="2"/>
      <c r="J1713" s="2"/>
      <c r="K1713" s="2"/>
    </row>
    <row r="1714" spans="1:11" x14ac:dyDescent="0.25">
      <c r="A1714" s="2" t="s">
        <v>20</v>
      </c>
      <c r="B1714" s="2" t="s">
        <v>21</v>
      </c>
      <c r="C1714" s="2">
        <v>24</v>
      </c>
      <c r="D1714" s="3">
        <v>3.683214</v>
      </c>
      <c r="E1714" s="2"/>
      <c r="F1714" s="2"/>
      <c r="G1714" s="2"/>
      <c r="H1714" s="2"/>
      <c r="I1714" s="2"/>
      <c r="J1714" s="2"/>
      <c r="K1714" s="2"/>
    </row>
    <row r="1715" spans="1:11" x14ac:dyDescent="0.25">
      <c r="A1715" s="2" t="s">
        <v>20</v>
      </c>
      <c r="B1715" s="2" t="s">
        <v>21</v>
      </c>
      <c r="C1715" s="2">
        <v>25</v>
      </c>
      <c r="D1715" s="3">
        <v>3.886663</v>
      </c>
      <c r="E1715" s="2"/>
      <c r="F1715" s="2"/>
      <c r="G1715" s="2"/>
      <c r="H1715" s="2"/>
      <c r="I1715" s="2"/>
      <c r="J1715" s="2"/>
      <c r="K1715" s="2"/>
    </row>
    <row r="1716" spans="1:11" x14ac:dyDescent="0.25">
      <c r="A1716" s="2" t="s">
        <v>20</v>
      </c>
      <c r="B1716" s="2" t="s">
        <v>21</v>
      </c>
      <c r="C1716" s="2">
        <v>26</v>
      </c>
      <c r="D1716" s="3">
        <v>3.9978959999999999</v>
      </c>
      <c r="E1716" s="2"/>
      <c r="F1716" s="2"/>
      <c r="G1716" s="2"/>
      <c r="H1716" s="2"/>
      <c r="I1716" s="2"/>
      <c r="J1716" s="2"/>
      <c r="K1716" s="2"/>
    </row>
    <row r="1717" spans="1:11" x14ac:dyDescent="0.25">
      <c r="A1717" s="2" t="s">
        <v>20</v>
      </c>
      <c r="B1717" s="2" t="s">
        <v>21</v>
      </c>
      <c r="C1717" s="2">
        <v>27</v>
      </c>
      <c r="D1717" s="3">
        <v>4.0112259999999997</v>
      </c>
      <c r="E1717" s="2"/>
      <c r="F1717" s="2"/>
      <c r="G1717" s="2"/>
      <c r="H1717" s="2"/>
      <c r="I1717" s="2"/>
      <c r="J1717" s="2"/>
      <c r="K1717" s="2"/>
    </row>
    <row r="1718" spans="1:11" x14ac:dyDescent="0.25">
      <c r="A1718" s="2" t="s">
        <v>20</v>
      </c>
      <c r="B1718" s="2" t="s">
        <v>21</v>
      </c>
      <c r="C1718" s="2">
        <v>28</v>
      </c>
      <c r="D1718" s="3">
        <v>4.0031980000000003</v>
      </c>
      <c r="E1718" s="2"/>
      <c r="F1718" s="2"/>
      <c r="G1718" s="2"/>
      <c r="H1718" s="2"/>
      <c r="I1718" s="2"/>
      <c r="J1718" s="2"/>
      <c r="K1718" s="2"/>
    </row>
    <row r="1719" spans="1:11" x14ac:dyDescent="0.25">
      <c r="A1719" s="2" t="s">
        <v>20</v>
      </c>
      <c r="B1719" s="2" t="s">
        <v>21</v>
      </c>
      <c r="C1719" s="2">
        <v>29</v>
      </c>
      <c r="D1719" s="3">
        <v>3.9053279999999999</v>
      </c>
      <c r="E1719" s="2"/>
      <c r="F1719" s="2"/>
      <c r="G1719" s="2"/>
      <c r="H1719" s="2"/>
      <c r="I1719" s="2"/>
      <c r="J1719" s="2"/>
      <c r="K1719" s="2"/>
    </row>
    <row r="1720" spans="1:11" x14ac:dyDescent="0.25">
      <c r="A1720" s="2" t="s">
        <v>20</v>
      </c>
      <c r="B1720" s="2" t="s">
        <v>21</v>
      </c>
      <c r="C1720" s="2">
        <v>30</v>
      </c>
      <c r="D1720" s="3">
        <v>3.744748</v>
      </c>
      <c r="E1720" s="2"/>
      <c r="F1720" s="2"/>
      <c r="G1720" s="2"/>
      <c r="H1720" s="2"/>
      <c r="I1720" s="2"/>
      <c r="J1720" s="2"/>
      <c r="K1720" s="2"/>
    </row>
    <row r="1721" spans="1:11" x14ac:dyDescent="0.25">
      <c r="A1721" s="2" t="s">
        <v>20</v>
      </c>
      <c r="B1721" s="2" t="s">
        <v>21</v>
      </c>
      <c r="C1721" s="2">
        <v>31</v>
      </c>
      <c r="D1721" s="3">
        <v>3.8144990000000001</v>
      </c>
      <c r="E1721" s="2"/>
      <c r="F1721" s="2"/>
      <c r="G1721" s="2"/>
      <c r="H1721" s="2"/>
      <c r="I1721" s="2"/>
      <c r="J1721" s="2"/>
      <c r="K1721" s="2"/>
    </row>
    <row r="1722" spans="1:11" x14ac:dyDescent="0.25">
      <c r="A1722" s="2" t="s">
        <v>20</v>
      </c>
      <c r="B1722" s="2" t="s">
        <v>21</v>
      </c>
      <c r="C1722" s="2">
        <v>32</v>
      </c>
      <c r="D1722" s="3">
        <v>3.7434229999999999</v>
      </c>
      <c r="E1722" s="2"/>
      <c r="F1722" s="2"/>
      <c r="G1722" s="2"/>
      <c r="H1722" s="2"/>
      <c r="I1722" s="2"/>
      <c r="J1722" s="2"/>
      <c r="K1722" s="2"/>
    </row>
    <row r="1723" spans="1:11" x14ac:dyDescent="0.25">
      <c r="A1723" s="2" t="s">
        <v>20</v>
      </c>
      <c r="B1723" s="2" t="s">
        <v>21</v>
      </c>
      <c r="C1723" s="2">
        <v>33</v>
      </c>
      <c r="D1723" s="3">
        <v>3.9384160000000001</v>
      </c>
      <c r="E1723" s="2"/>
      <c r="F1723" s="2"/>
      <c r="G1723" s="2"/>
      <c r="H1723" s="2"/>
      <c r="I1723" s="2"/>
      <c r="J1723" s="2"/>
      <c r="K1723" s="2"/>
    </row>
    <row r="1724" spans="1:11" x14ac:dyDescent="0.25">
      <c r="A1724" s="2" t="s">
        <v>20</v>
      </c>
      <c r="B1724" s="2" t="s">
        <v>21</v>
      </c>
      <c r="C1724" s="2">
        <v>34</v>
      </c>
      <c r="D1724" s="3">
        <v>4.0388809999999999</v>
      </c>
      <c r="E1724" s="2"/>
      <c r="F1724" s="2"/>
      <c r="G1724" s="2"/>
      <c r="H1724" s="2"/>
      <c r="I1724" s="2"/>
      <c r="J1724" s="2"/>
      <c r="K1724" s="2"/>
    </row>
    <row r="1725" spans="1:11" x14ac:dyDescent="0.25">
      <c r="A1725" s="2" t="s">
        <v>20</v>
      </c>
      <c r="B1725" s="2" t="s">
        <v>21</v>
      </c>
      <c r="C1725" s="2">
        <v>35</v>
      </c>
      <c r="D1725" s="3">
        <v>4.0439679999999996</v>
      </c>
      <c r="E1725" s="2"/>
      <c r="F1725" s="2"/>
      <c r="G1725" s="2"/>
      <c r="H1725" s="2"/>
      <c r="I1725" s="2"/>
      <c r="J1725" s="2"/>
      <c r="K1725" s="2"/>
    </row>
    <row r="1726" spans="1:11" x14ac:dyDescent="0.25">
      <c r="A1726" s="2" t="s">
        <v>20</v>
      </c>
      <c r="B1726" s="2" t="s">
        <v>21</v>
      </c>
      <c r="C1726" s="2">
        <v>36</v>
      </c>
      <c r="D1726" s="3">
        <v>4.0367850000000001</v>
      </c>
      <c r="E1726" s="2"/>
      <c r="F1726" s="2"/>
      <c r="G1726" s="2"/>
      <c r="H1726" s="2"/>
      <c r="I1726" s="2"/>
      <c r="J1726" s="2"/>
      <c r="K1726" s="2"/>
    </row>
    <row r="1727" spans="1:11" x14ac:dyDescent="0.25">
      <c r="A1727" s="2" t="s">
        <v>20</v>
      </c>
      <c r="B1727" s="2" t="s">
        <v>21</v>
      </c>
      <c r="C1727" s="2">
        <v>37</v>
      </c>
      <c r="D1727" s="3">
        <v>3.9378730000000002</v>
      </c>
      <c r="E1727" s="2"/>
      <c r="F1727" s="2"/>
      <c r="G1727" s="2"/>
      <c r="H1727" s="2"/>
      <c r="I1727" s="2"/>
      <c r="J1727" s="2"/>
      <c r="K1727" s="2"/>
    </row>
    <row r="1728" spans="1:11" x14ac:dyDescent="0.25">
      <c r="A1728" s="2" t="s">
        <v>20</v>
      </c>
      <c r="B1728" s="2" t="s">
        <v>21</v>
      </c>
      <c r="C1728" s="2">
        <v>38</v>
      </c>
      <c r="D1728" s="3">
        <v>3.7650160000000001</v>
      </c>
      <c r="E1728" s="2"/>
      <c r="F1728" s="2"/>
      <c r="G1728" s="2"/>
      <c r="H1728" s="2"/>
      <c r="I1728" s="2"/>
      <c r="J1728" s="2"/>
      <c r="K1728" s="2"/>
    </row>
    <row r="1729" spans="1:11" x14ac:dyDescent="0.25">
      <c r="A1729" s="2" t="s">
        <v>20</v>
      </c>
      <c r="B1729" s="2" t="s">
        <v>21</v>
      </c>
      <c r="C1729" s="2">
        <v>39</v>
      </c>
      <c r="D1729" s="3">
        <v>3.8222529999999999</v>
      </c>
      <c r="E1729" s="2"/>
      <c r="F1729" s="2"/>
      <c r="G1729" s="2"/>
      <c r="H1729" s="2"/>
      <c r="I1729" s="2"/>
      <c r="J1729" s="2"/>
      <c r="K1729" s="2"/>
    </row>
    <row r="1730" spans="1:11" x14ac:dyDescent="0.25">
      <c r="A1730" s="2" t="s">
        <v>20</v>
      </c>
      <c r="B1730" s="2" t="s">
        <v>21</v>
      </c>
      <c r="C1730" s="2">
        <v>40</v>
      </c>
      <c r="D1730" s="3">
        <v>3.76417</v>
      </c>
      <c r="E1730" s="2"/>
      <c r="F1730" s="2"/>
      <c r="G1730" s="2"/>
      <c r="H1730" s="2"/>
      <c r="I1730" s="2"/>
      <c r="J1730" s="2"/>
      <c r="K1730" s="2"/>
    </row>
    <row r="1731" spans="1:11" x14ac:dyDescent="0.25">
      <c r="A1731" s="2" t="s">
        <v>20</v>
      </c>
      <c r="B1731" s="2" t="s">
        <v>21</v>
      </c>
      <c r="C1731" s="2">
        <v>41</v>
      </c>
      <c r="D1731" s="3">
        <v>3.9637519999999999</v>
      </c>
      <c r="E1731" s="2"/>
      <c r="F1731" s="2"/>
      <c r="G1731" s="2"/>
      <c r="H1731" s="2"/>
      <c r="I1731" s="2"/>
      <c r="J1731" s="2"/>
      <c r="K1731" s="2"/>
    </row>
    <row r="1732" spans="1:11" x14ac:dyDescent="0.25">
      <c r="A1732" s="2" t="s">
        <v>20</v>
      </c>
      <c r="B1732" s="2" t="s">
        <v>21</v>
      </c>
      <c r="C1732" s="2">
        <v>42</v>
      </c>
      <c r="D1732" s="3">
        <v>4.0703820000000004</v>
      </c>
      <c r="E1732" s="2"/>
      <c r="F1732" s="2"/>
      <c r="G1732" s="2"/>
      <c r="H1732" s="2"/>
      <c r="I1732" s="2"/>
      <c r="J1732" s="2"/>
      <c r="K1732" s="2"/>
    </row>
    <row r="1733" spans="1:11" x14ac:dyDescent="0.25">
      <c r="A1733" s="2" t="s">
        <v>20</v>
      </c>
      <c r="B1733" s="2" t="s">
        <v>21</v>
      </c>
      <c r="C1733" s="2">
        <v>43</v>
      </c>
      <c r="D1733" s="3">
        <v>4.0783500000000004</v>
      </c>
      <c r="E1733" s="2"/>
      <c r="F1733" s="2"/>
      <c r="G1733" s="2"/>
      <c r="H1733" s="2"/>
      <c r="I1733" s="2"/>
      <c r="J1733" s="2"/>
      <c r="K1733" s="2"/>
    </row>
    <row r="1734" spans="1:11" x14ac:dyDescent="0.25">
      <c r="A1734" s="2" t="s">
        <v>20</v>
      </c>
      <c r="B1734" s="2" t="s">
        <v>21</v>
      </c>
      <c r="C1734" s="2">
        <v>44</v>
      </c>
      <c r="D1734" s="3">
        <v>4.0628799999999998</v>
      </c>
      <c r="E1734" s="2"/>
      <c r="F1734" s="2"/>
      <c r="G1734" s="2"/>
      <c r="H1734" s="2"/>
      <c r="I1734" s="2"/>
      <c r="J1734" s="2"/>
      <c r="K1734" s="2"/>
    </row>
    <row r="1735" spans="1:11" x14ac:dyDescent="0.25">
      <c r="A1735" s="2" t="s">
        <v>20</v>
      </c>
      <c r="B1735" s="2" t="s">
        <v>21</v>
      </c>
      <c r="C1735" s="2">
        <v>45</v>
      </c>
      <c r="D1735" s="3">
        <v>3.9596680000000002</v>
      </c>
      <c r="E1735" s="2"/>
      <c r="F1735" s="2"/>
      <c r="G1735" s="2"/>
      <c r="H1735" s="2"/>
      <c r="I1735" s="2"/>
      <c r="J1735" s="2"/>
      <c r="K1735" s="2"/>
    </row>
    <row r="1736" spans="1:11" x14ac:dyDescent="0.25">
      <c r="A1736" s="2" t="s">
        <v>20</v>
      </c>
      <c r="B1736" s="2" t="s">
        <v>21</v>
      </c>
      <c r="C1736" s="2">
        <v>46</v>
      </c>
      <c r="D1736" s="3">
        <v>3.793126</v>
      </c>
      <c r="E1736" s="2"/>
      <c r="F1736" s="2"/>
      <c r="G1736" s="2"/>
      <c r="H1736" s="2"/>
      <c r="I1736" s="2"/>
      <c r="J1736" s="2"/>
      <c r="K1736" s="2"/>
    </row>
    <row r="1737" spans="1:11" x14ac:dyDescent="0.25">
      <c r="A1737" s="2" t="s">
        <v>20</v>
      </c>
      <c r="B1737" s="2" t="s">
        <v>21</v>
      </c>
      <c r="C1737" s="2">
        <v>47</v>
      </c>
      <c r="D1737" s="3">
        <v>3.8552870000000001</v>
      </c>
      <c r="E1737" s="2"/>
      <c r="F1737" s="2"/>
      <c r="G1737" s="2"/>
      <c r="H1737" s="2"/>
      <c r="I1737" s="2"/>
      <c r="J1737" s="2"/>
      <c r="K1737" s="2"/>
    </row>
    <row r="1738" spans="1:11" x14ac:dyDescent="0.25">
      <c r="A1738" s="2" t="s">
        <v>20</v>
      </c>
      <c r="B1738" s="2" t="s">
        <v>21</v>
      </c>
      <c r="C1738" s="2">
        <v>48</v>
      </c>
      <c r="D1738" s="3">
        <v>3.781695</v>
      </c>
      <c r="E1738" s="2"/>
      <c r="F1738" s="2"/>
      <c r="G1738" s="2"/>
      <c r="H1738" s="2"/>
      <c r="I1738" s="2"/>
      <c r="J1738" s="2"/>
      <c r="K1738" s="2"/>
    </row>
    <row r="1739" spans="1:11" x14ac:dyDescent="0.25">
      <c r="A1739" s="2" t="s">
        <v>20</v>
      </c>
      <c r="B1739" s="2" t="s">
        <v>21</v>
      </c>
      <c r="C1739" s="2">
        <v>49</v>
      </c>
      <c r="D1739" s="3">
        <v>3.9694560000000001</v>
      </c>
      <c r="E1739" s="2"/>
      <c r="F1739" s="2"/>
      <c r="G1739" s="2"/>
      <c r="H1739" s="2"/>
      <c r="I1739" s="2"/>
      <c r="J1739" s="2"/>
      <c r="K1739" s="2"/>
    </row>
    <row r="1740" spans="1:11" x14ac:dyDescent="0.25">
      <c r="A1740" s="2" t="s">
        <v>20</v>
      </c>
      <c r="B1740" s="2" t="s">
        <v>21</v>
      </c>
      <c r="C1740" s="2">
        <v>50</v>
      </c>
      <c r="D1740" s="3">
        <v>4.0711310000000003</v>
      </c>
      <c r="E1740" s="2"/>
      <c r="F1740" s="2"/>
      <c r="G1740" s="2"/>
      <c r="H1740" s="2"/>
      <c r="I1740" s="2"/>
      <c r="J1740" s="2"/>
      <c r="K1740" s="2"/>
    </row>
    <row r="1741" spans="1:11" x14ac:dyDescent="0.25">
      <c r="A1741" s="2" t="s">
        <v>20</v>
      </c>
      <c r="B1741" s="2" t="s">
        <v>21</v>
      </c>
      <c r="C1741" s="2">
        <v>51</v>
      </c>
      <c r="D1741" s="3">
        <v>4.0736080000000001</v>
      </c>
      <c r="E1741" s="2"/>
      <c r="F1741" s="2"/>
      <c r="G1741" s="2"/>
      <c r="H1741" s="2"/>
      <c r="I1741" s="2"/>
      <c r="J1741" s="2"/>
      <c r="K1741" s="2"/>
    </row>
    <row r="1742" spans="1:11" x14ac:dyDescent="0.25">
      <c r="A1742" s="2" t="s">
        <v>20</v>
      </c>
      <c r="B1742" s="2" t="s">
        <v>21</v>
      </c>
      <c r="C1742" s="2">
        <v>52</v>
      </c>
      <c r="D1742" s="3">
        <v>4.0623750000000003</v>
      </c>
      <c r="E1742" s="2"/>
      <c r="F1742" s="2"/>
      <c r="G1742" s="2"/>
      <c r="H1742" s="2"/>
      <c r="I1742" s="2"/>
      <c r="J1742" s="2"/>
      <c r="K1742" s="2"/>
    </row>
    <row r="1743" spans="1:11" x14ac:dyDescent="0.25">
      <c r="A1743" s="2" t="s">
        <v>20</v>
      </c>
      <c r="B1743" s="2" t="s">
        <v>21</v>
      </c>
      <c r="C1743" s="2">
        <v>53</v>
      </c>
      <c r="D1743" s="3">
        <v>3.9600019999999998</v>
      </c>
      <c r="E1743" s="2"/>
      <c r="F1743" s="2"/>
      <c r="G1743" s="2"/>
      <c r="H1743" s="2"/>
      <c r="I1743" s="2"/>
      <c r="J1743" s="2"/>
      <c r="K1743" s="2"/>
    </row>
    <row r="1744" spans="1:11" x14ac:dyDescent="0.25">
      <c r="A1744" s="2" t="s">
        <v>20</v>
      </c>
      <c r="B1744" s="2" t="s">
        <v>21</v>
      </c>
      <c r="C1744" s="2">
        <v>54</v>
      </c>
      <c r="D1744" s="3">
        <v>3.7805430000000002</v>
      </c>
      <c r="E1744" s="2"/>
      <c r="F1744" s="2"/>
      <c r="G1744" s="2"/>
      <c r="H1744" s="2"/>
      <c r="I1744" s="2"/>
      <c r="J1744" s="2"/>
      <c r="K1744" s="2"/>
    </row>
    <row r="1745" spans="1:11" x14ac:dyDescent="0.25">
      <c r="A1745" s="2" t="s">
        <v>20</v>
      </c>
      <c r="B1745" s="2" t="s">
        <v>21</v>
      </c>
      <c r="C1745" s="2">
        <v>55</v>
      </c>
      <c r="D1745" s="3">
        <v>3.8383150000000001</v>
      </c>
      <c r="E1745" s="2"/>
      <c r="F1745" s="2"/>
      <c r="G1745" s="2"/>
      <c r="H1745" s="2"/>
      <c r="I1745" s="2"/>
      <c r="J1745" s="2"/>
      <c r="K1745" s="2"/>
    </row>
    <row r="1746" spans="1:11" x14ac:dyDescent="0.25">
      <c r="A1746" s="2" t="s">
        <v>20</v>
      </c>
      <c r="B1746" s="2" t="s">
        <v>21</v>
      </c>
      <c r="C1746" s="2">
        <v>56</v>
      </c>
      <c r="D1746" s="3">
        <v>3.7773370000000002</v>
      </c>
      <c r="E1746" s="2"/>
      <c r="F1746" s="2"/>
      <c r="G1746" s="2"/>
      <c r="H1746" s="2"/>
      <c r="I1746" s="2"/>
      <c r="J1746" s="2"/>
      <c r="K1746" s="2"/>
    </row>
    <row r="1747" spans="1:11" x14ac:dyDescent="0.25">
      <c r="A1747" s="2" t="s">
        <v>20</v>
      </c>
      <c r="B1747" s="2" t="s">
        <v>21</v>
      </c>
      <c r="C1747" s="2">
        <v>57</v>
      </c>
      <c r="D1747" s="3">
        <v>3.9792730000000001</v>
      </c>
      <c r="E1747" s="2"/>
      <c r="F1747" s="2"/>
      <c r="G1747" s="2"/>
      <c r="H1747" s="2"/>
      <c r="I1747" s="2"/>
      <c r="J1747" s="2"/>
      <c r="K1747" s="2"/>
    </row>
    <row r="1748" spans="1:11" x14ac:dyDescent="0.25">
      <c r="A1748" s="2" t="s">
        <v>20</v>
      </c>
      <c r="B1748" s="2" t="s">
        <v>21</v>
      </c>
      <c r="C1748" s="2">
        <v>58</v>
      </c>
      <c r="D1748" s="3">
        <v>4.0850580000000001</v>
      </c>
      <c r="E1748" s="2"/>
      <c r="F1748" s="2"/>
      <c r="G1748" s="2"/>
      <c r="H1748" s="2"/>
      <c r="I1748" s="2"/>
      <c r="J1748" s="2"/>
      <c r="K1748" s="2"/>
    </row>
    <row r="1749" spans="1:11" x14ac:dyDescent="0.25">
      <c r="A1749" s="2" t="s">
        <v>20</v>
      </c>
      <c r="B1749" s="2" t="s">
        <v>21</v>
      </c>
      <c r="C1749" s="2">
        <v>59</v>
      </c>
      <c r="D1749" s="3">
        <v>4.0917440000000003</v>
      </c>
      <c r="E1749" s="2"/>
      <c r="F1749" s="2"/>
      <c r="G1749" s="2"/>
      <c r="H1749" s="2"/>
      <c r="I1749" s="2"/>
      <c r="J1749" s="2"/>
      <c r="K1749" s="2"/>
    </row>
    <row r="1750" spans="1:11" x14ac:dyDescent="0.25">
      <c r="A1750" s="2" t="s">
        <v>20</v>
      </c>
      <c r="B1750" s="2" t="s">
        <v>21</v>
      </c>
      <c r="C1750" s="2">
        <v>60</v>
      </c>
      <c r="D1750" s="3">
        <v>4.075691</v>
      </c>
      <c r="E1750" s="2"/>
      <c r="F1750" s="2"/>
      <c r="G1750" s="2"/>
      <c r="H1750" s="2"/>
      <c r="I1750" s="2"/>
      <c r="J1750" s="2"/>
      <c r="K1750" s="2"/>
    </row>
    <row r="1751" spans="1:11" x14ac:dyDescent="0.25">
      <c r="A1751" s="2" t="s">
        <v>20</v>
      </c>
      <c r="B1751" s="2" t="s">
        <v>21</v>
      </c>
      <c r="C1751" s="2">
        <v>61</v>
      </c>
      <c r="D1751" s="3">
        <v>3.968623</v>
      </c>
      <c r="E1751" s="2"/>
      <c r="F1751" s="2"/>
      <c r="G1751" s="2"/>
      <c r="H1751" s="2"/>
      <c r="I1751" s="2"/>
      <c r="J1751" s="2"/>
      <c r="K1751" s="2"/>
    </row>
    <row r="1752" spans="1:11" x14ac:dyDescent="0.25">
      <c r="A1752" s="2" t="s">
        <v>20</v>
      </c>
      <c r="B1752" s="2" t="s">
        <v>21</v>
      </c>
      <c r="C1752" s="2">
        <v>62</v>
      </c>
      <c r="D1752" s="3">
        <v>3.799852</v>
      </c>
      <c r="E1752" s="2"/>
      <c r="F1752" s="2"/>
      <c r="G1752" s="2"/>
      <c r="H1752" s="2"/>
      <c r="I1752" s="2"/>
      <c r="J1752" s="2"/>
      <c r="K1752" s="2"/>
    </row>
    <row r="1753" spans="1:11" x14ac:dyDescent="0.25">
      <c r="A1753" s="2" t="s">
        <v>20</v>
      </c>
      <c r="B1753" s="2" t="s">
        <v>21</v>
      </c>
      <c r="C1753" s="2">
        <v>63</v>
      </c>
      <c r="D1753" s="3">
        <v>3.864833</v>
      </c>
      <c r="E1753" s="2"/>
      <c r="F1753" s="2"/>
      <c r="G1753" s="2"/>
      <c r="H1753" s="2"/>
      <c r="I1753" s="2"/>
      <c r="J1753" s="2"/>
      <c r="K1753" s="2"/>
    </row>
    <row r="1754" spans="1:11" x14ac:dyDescent="0.25">
      <c r="A1754" s="2" t="s">
        <v>20</v>
      </c>
      <c r="B1754" s="2" t="s">
        <v>21</v>
      </c>
      <c r="C1754" s="2">
        <v>64</v>
      </c>
      <c r="D1754" s="3">
        <v>3.7881879999999999</v>
      </c>
      <c r="E1754" s="2"/>
      <c r="F1754" s="2"/>
      <c r="G1754" s="2"/>
      <c r="H1754" s="2"/>
      <c r="I1754" s="2"/>
      <c r="J1754" s="2"/>
      <c r="K1754" s="2"/>
    </row>
    <row r="1755" spans="1:11" x14ac:dyDescent="0.25">
      <c r="A1755" s="2" t="s">
        <v>20</v>
      </c>
      <c r="B1755" s="2" t="s">
        <v>21</v>
      </c>
      <c r="C1755" s="2">
        <v>65</v>
      </c>
      <c r="D1755" s="3">
        <v>3.9790920000000001</v>
      </c>
      <c r="E1755" s="2"/>
      <c r="F1755" s="2"/>
      <c r="G1755" s="2"/>
      <c r="H1755" s="2"/>
      <c r="I1755" s="2"/>
      <c r="J1755" s="2"/>
      <c r="K1755" s="2"/>
    </row>
    <row r="1756" spans="1:11" x14ac:dyDescent="0.25">
      <c r="A1756" s="2" t="s">
        <v>20</v>
      </c>
      <c r="B1756" s="2" t="s">
        <v>21</v>
      </c>
      <c r="C1756" s="2">
        <v>66</v>
      </c>
      <c r="D1756" s="3">
        <v>4.0802319999999996</v>
      </c>
      <c r="E1756" s="2"/>
      <c r="F1756" s="2"/>
      <c r="G1756" s="2"/>
      <c r="H1756" s="2"/>
      <c r="I1756" s="2"/>
      <c r="J1756" s="2"/>
      <c r="K1756" s="2"/>
    </row>
    <row r="1757" spans="1:11" x14ac:dyDescent="0.25">
      <c r="A1757" s="2" t="s">
        <v>20</v>
      </c>
      <c r="B1757" s="2" t="s">
        <v>21</v>
      </c>
      <c r="C1757" s="2">
        <v>67</v>
      </c>
      <c r="D1757" s="3">
        <v>4.0815349999999997</v>
      </c>
      <c r="E1757" s="2"/>
      <c r="F1757" s="2"/>
      <c r="G1757" s="2"/>
      <c r="H1757" s="2"/>
      <c r="I1757" s="2"/>
      <c r="J1757" s="2"/>
      <c r="K1757" s="2"/>
    </row>
    <row r="1758" spans="1:11" x14ac:dyDescent="0.25">
      <c r="A1758" s="2" t="s">
        <v>20</v>
      </c>
      <c r="B1758" s="2" t="s">
        <v>21</v>
      </c>
      <c r="C1758" s="2">
        <v>68</v>
      </c>
      <c r="D1758" s="3">
        <v>4.0682320000000001</v>
      </c>
      <c r="E1758" s="2"/>
      <c r="F1758" s="2"/>
      <c r="G1758" s="2"/>
      <c r="H1758" s="2"/>
      <c r="I1758" s="2"/>
      <c r="J1758" s="2"/>
      <c r="K1758" s="2"/>
    </row>
    <row r="1759" spans="1:11" x14ac:dyDescent="0.25">
      <c r="A1759" s="2" t="s">
        <v>20</v>
      </c>
      <c r="B1759" s="2" t="s">
        <v>21</v>
      </c>
      <c r="C1759" s="2">
        <v>69</v>
      </c>
      <c r="D1759" s="3">
        <v>3.965786</v>
      </c>
      <c r="E1759" s="2"/>
      <c r="F1759" s="2"/>
      <c r="G1759" s="2"/>
      <c r="H1759" s="2"/>
      <c r="I1759" s="2"/>
      <c r="J1759" s="2"/>
      <c r="K1759" s="2"/>
    </row>
    <row r="1760" spans="1:11" x14ac:dyDescent="0.25">
      <c r="A1760" s="2" t="s">
        <v>20</v>
      </c>
      <c r="B1760" s="2" t="s">
        <v>21</v>
      </c>
      <c r="C1760" s="2">
        <v>70</v>
      </c>
      <c r="D1760" s="3">
        <v>3.7867799999999998</v>
      </c>
      <c r="E1760" s="2"/>
      <c r="F1760" s="2"/>
      <c r="G1760" s="2"/>
      <c r="H1760" s="2"/>
      <c r="I1760" s="2"/>
      <c r="J1760" s="2"/>
      <c r="K1760" s="2"/>
    </row>
    <row r="1761" spans="1:11" x14ac:dyDescent="0.25">
      <c r="A1761" s="2" t="s">
        <v>20</v>
      </c>
      <c r="B1761" s="2" t="s">
        <v>21</v>
      </c>
      <c r="C1761" s="2">
        <v>71</v>
      </c>
      <c r="D1761" s="3">
        <v>3.84382</v>
      </c>
      <c r="E1761" s="2"/>
      <c r="F1761" s="2"/>
      <c r="G1761" s="2"/>
      <c r="H1761" s="2"/>
      <c r="I1761" s="2"/>
      <c r="J1761" s="2"/>
      <c r="K1761" s="2"/>
    </row>
    <row r="1762" spans="1:11" x14ac:dyDescent="0.25">
      <c r="A1762" s="2" t="s">
        <v>20</v>
      </c>
      <c r="B1762" s="2" t="s">
        <v>21</v>
      </c>
      <c r="C1762" s="2">
        <v>72</v>
      </c>
      <c r="D1762" s="3">
        <v>3.781657</v>
      </c>
      <c r="E1762" s="2"/>
      <c r="F1762" s="2"/>
      <c r="G1762" s="2"/>
      <c r="H1762" s="2"/>
      <c r="I1762" s="2"/>
      <c r="J1762" s="2"/>
      <c r="K1762" s="2"/>
    </row>
    <row r="1763" spans="1:11" x14ac:dyDescent="0.25">
      <c r="A1763" s="2" t="s">
        <v>20</v>
      </c>
      <c r="B1763" s="2" t="s">
        <v>21</v>
      </c>
      <c r="C1763" s="2">
        <v>73</v>
      </c>
      <c r="D1763" s="3">
        <v>3.9836170000000002</v>
      </c>
      <c r="E1763" s="2"/>
      <c r="F1763" s="2"/>
      <c r="G1763" s="2"/>
      <c r="H1763" s="2"/>
      <c r="I1763" s="2"/>
      <c r="J1763" s="2"/>
      <c r="K1763" s="2"/>
    </row>
    <row r="1764" spans="1:11" x14ac:dyDescent="0.25">
      <c r="A1764" s="2" t="s">
        <v>20</v>
      </c>
      <c r="B1764" s="2" t="s">
        <v>21</v>
      </c>
      <c r="C1764" s="2">
        <v>74</v>
      </c>
      <c r="D1764" s="3">
        <v>4.0861700000000001</v>
      </c>
      <c r="E1764" s="2"/>
      <c r="F1764" s="2"/>
      <c r="G1764" s="2"/>
      <c r="H1764" s="2"/>
      <c r="I1764" s="2"/>
      <c r="J1764" s="2"/>
      <c r="K1764" s="2"/>
    </row>
    <row r="1765" spans="1:11" x14ac:dyDescent="0.25">
      <c r="A1765" s="2" t="s">
        <v>20</v>
      </c>
      <c r="B1765" s="2" t="s">
        <v>21</v>
      </c>
      <c r="C1765" s="2">
        <v>75</v>
      </c>
      <c r="D1765" s="3">
        <v>4.095307</v>
      </c>
      <c r="E1765" s="2"/>
      <c r="F1765" s="2"/>
      <c r="G1765" s="2"/>
      <c r="H1765" s="2"/>
      <c r="I1765" s="2"/>
      <c r="J1765" s="2"/>
      <c r="K1765" s="2"/>
    </row>
    <row r="1766" spans="1:11" x14ac:dyDescent="0.25">
      <c r="A1766" s="2" t="s">
        <v>20</v>
      </c>
      <c r="B1766" s="2" t="s">
        <v>21</v>
      </c>
      <c r="C1766" s="2">
        <v>76</v>
      </c>
      <c r="D1766" s="3">
        <v>4.0806550000000001</v>
      </c>
      <c r="E1766" s="2"/>
      <c r="F1766" s="2"/>
      <c r="G1766" s="2"/>
      <c r="H1766" s="2"/>
      <c r="I1766" s="2"/>
      <c r="J1766" s="2"/>
      <c r="K1766" s="2"/>
    </row>
    <row r="1767" spans="1:11" x14ac:dyDescent="0.25">
      <c r="A1767" s="2" t="s">
        <v>20</v>
      </c>
      <c r="B1767" s="2" t="s">
        <v>21</v>
      </c>
      <c r="C1767" s="2">
        <v>77</v>
      </c>
      <c r="D1767" s="3">
        <v>3.9734669999999999</v>
      </c>
      <c r="E1767" s="2"/>
      <c r="F1767" s="2"/>
      <c r="G1767" s="2"/>
      <c r="H1767" s="2"/>
      <c r="I1767" s="2"/>
      <c r="J1767" s="2"/>
      <c r="K1767" s="2"/>
    </row>
    <row r="1768" spans="1:11" x14ac:dyDescent="0.25">
      <c r="A1768" s="2" t="s">
        <v>20</v>
      </c>
      <c r="B1768" s="2" t="s">
        <v>21</v>
      </c>
      <c r="C1768" s="2">
        <v>78</v>
      </c>
      <c r="D1768" s="3">
        <v>3.8044880000000001</v>
      </c>
      <c r="E1768" s="2"/>
      <c r="F1768" s="2"/>
      <c r="G1768" s="2"/>
      <c r="H1768" s="2"/>
      <c r="I1768" s="2"/>
      <c r="J1768" s="2"/>
      <c r="K1768" s="2"/>
    </row>
    <row r="1769" spans="1:11" x14ac:dyDescent="0.25">
      <c r="A1769" s="2" t="s">
        <v>20</v>
      </c>
      <c r="B1769" s="2" t="s">
        <v>21</v>
      </c>
      <c r="C1769" s="2">
        <v>79</v>
      </c>
      <c r="D1769" s="3">
        <v>3.870279</v>
      </c>
      <c r="E1769" s="2"/>
      <c r="F1769" s="2"/>
      <c r="G1769" s="2"/>
      <c r="H1769" s="2"/>
      <c r="I1769" s="2"/>
      <c r="J1769" s="2"/>
      <c r="K1769" s="2"/>
    </row>
    <row r="1770" spans="1:11" x14ac:dyDescent="0.25">
      <c r="A1770" s="2" t="s">
        <v>20</v>
      </c>
      <c r="B1770" s="2" t="s">
        <v>21</v>
      </c>
      <c r="C1770" s="2">
        <v>80</v>
      </c>
      <c r="D1770" s="3">
        <v>3.7919170000000002</v>
      </c>
      <c r="E1770" s="2"/>
      <c r="F1770" s="2"/>
      <c r="G1770" s="2"/>
      <c r="H1770" s="2"/>
      <c r="I1770" s="2"/>
      <c r="J1770" s="2"/>
      <c r="K1770" s="2"/>
    </row>
    <row r="1771" spans="1:11" x14ac:dyDescent="0.25">
      <c r="A1771" s="2" t="s">
        <v>20</v>
      </c>
      <c r="B1771" s="2" t="s">
        <v>21</v>
      </c>
      <c r="C1771" s="2">
        <v>81</v>
      </c>
      <c r="D1771" s="3">
        <v>3.9828429999999999</v>
      </c>
      <c r="E1771" s="2"/>
      <c r="F1771" s="2"/>
      <c r="G1771" s="2"/>
      <c r="H1771" s="2"/>
      <c r="I1771" s="2"/>
      <c r="J1771" s="2"/>
      <c r="K1771" s="2"/>
    </row>
    <row r="1772" spans="1:11" x14ac:dyDescent="0.25">
      <c r="A1772" s="2" t="s">
        <v>20</v>
      </c>
      <c r="B1772" s="2" t="s">
        <v>21</v>
      </c>
      <c r="C1772" s="2">
        <v>82</v>
      </c>
      <c r="D1772" s="3">
        <v>4.0809990000000003</v>
      </c>
      <c r="E1772" s="2"/>
      <c r="F1772" s="2"/>
      <c r="G1772" s="2"/>
      <c r="H1772" s="2"/>
      <c r="I1772" s="2"/>
      <c r="J1772" s="2"/>
      <c r="K1772" s="2"/>
    </row>
    <row r="1773" spans="1:11" x14ac:dyDescent="0.25">
      <c r="A1773" s="2" t="s">
        <v>20</v>
      </c>
      <c r="B1773" s="2" t="s">
        <v>21</v>
      </c>
      <c r="C1773" s="2">
        <v>83</v>
      </c>
      <c r="D1773" s="3">
        <v>4.0830630000000001</v>
      </c>
      <c r="E1773" s="2"/>
      <c r="F1773" s="2"/>
      <c r="G1773" s="2"/>
      <c r="H1773" s="2"/>
      <c r="I1773" s="2"/>
      <c r="J1773" s="2"/>
      <c r="K1773" s="2"/>
    </row>
    <row r="1774" spans="1:11" x14ac:dyDescent="0.25">
      <c r="A1774" s="2" t="s">
        <v>20</v>
      </c>
      <c r="B1774" s="2" t="s">
        <v>21</v>
      </c>
      <c r="C1774" s="2">
        <v>84</v>
      </c>
      <c r="D1774" s="3">
        <v>4.0713559999999998</v>
      </c>
      <c r="E1774" s="2"/>
      <c r="F1774" s="2"/>
      <c r="G1774" s="2"/>
      <c r="H1774" s="2"/>
      <c r="I1774" s="2"/>
      <c r="J1774" s="2"/>
      <c r="K1774" s="2"/>
    </row>
    <row r="1775" spans="1:11" x14ac:dyDescent="0.25">
      <c r="A1775" s="2" t="s">
        <v>20</v>
      </c>
      <c r="B1775" s="2" t="s">
        <v>21</v>
      </c>
      <c r="C1775" s="2">
        <v>85</v>
      </c>
      <c r="D1775" s="3">
        <v>3.968372</v>
      </c>
      <c r="E1775" s="2"/>
      <c r="F1775" s="2"/>
      <c r="G1775" s="2"/>
      <c r="H1775" s="2"/>
      <c r="I1775" s="2"/>
      <c r="J1775" s="2"/>
      <c r="K1775" s="2"/>
    </row>
    <row r="1776" spans="1:11" x14ac:dyDescent="0.25">
      <c r="A1776" s="2" t="s">
        <v>20</v>
      </c>
      <c r="B1776" s="2" t="s">
        <v>21</v>
      </c>
      <c r="C1776" s="2">
        <v>86</v>
      </c>
      <c r="D1776" s="3">
        <v>3.7875139999999998</v>
      </c>
      <c r="E1776" s="2"/>
      <c r="F1776" s="2"/>
      <c r="G1776" s="2"/>
      <c r="H1776" s="2"/>
      <c r="I1776" s="2"/>
      <c r="J1776" s="2"/>
      <c r="K1776" s="2"/>
    </row>
    <row r="1777" spans="1:11" x14ac:dyDescent="0.25">
      <c r="A1777" s="2" t="s">
        <v>20</v>
      </c>
      <c r="B1777" s="2" t="s">
        <v>21</v>
      </c>
      <c r="C1777" s="2">
        <v>87</v>
      </c>
      <c r="D1777" s="3">
        <v>3.8450839999999999</v>
      </c>
      <c r="E1777" s="2"/>
      <c r="F1777" s="2"/>
      <c r="G1777" s="2"/>
      <c r="H1777" s="2"/>
      <c r="I1777" s="2"/>
      <c r="J1777" s="2"/>
      <c r="K1777" s="2"/>
    </row>
    <row r="1778" spans="1:11" x14ac:dyDescent="0.25">
      <c r="A1778" s="2" t="s">
        <v>20</v>
      </c>
      <c r="B1778" s="2" t="s">
        <v>21</v>
      </c>
      <c r="C1778" s="2">
        <v>88</v>
      </c>
      <c r="D1778" s="3">
        <v>3.7839649999999998</v>
      </c>
      <c r="E1778" s="2"/>
      <c r="F1778" s="2"/>
      <c r="G1778" s="2"/>
      <c r="H1778" s="2"/>
      <c r="I1778" s="2"/>
      <c r="J1778" s="2"/>
      <c r="K1778" s="2"/>
    </row>
    <row r="1779" spans="1:11" x14ac:dyDescent="0.25">
      <c r="A1779" s="2" t="s">
        <v>20</v>
      </c>
      <c r="B1779" s="2" t="s">
        <v>21</v>
      </c>
      <c r="C1779" s="2">
        <v>89</v>
      </c>
      <c r="D1779" s="3">
        <v>3.9863559999999998</v>
      </c>
      <c r="E1779" s="2"/>
      <c r="F1779" s="2"/>
      <c r="G1779" s="2"/>
      <c r="H1779" s="2"/>
      <c r="I1779" s="2"/>
      <c r="J1779" s="2"/>
      <c r="K1779" s="2"/>
    </row>
    <row r="1780" spans="1:11" x14ac:dyDescent="0.25">
      <c r="A1780" s="2" t="s">
        <v>20</v>
      </c>
      <c r="B1780" s="2" t="s">
        <v>21</v>
      </c>
      <c r="C1780" s="2">
        <v>90</v>
      </c>
      <c r="D1780" s="3">
        <v>4.092784</v>
      </c>
      <c r="E1780" s="2"/>
      <c r="F1780" s="2"/>
      <c r="G1780" s="2"/>
      <c r="H1780" s="2"/>
      <c r="I1780" s="2"/>
      <c r="J1780" s="2"/>
      <c r="K1780" s="2"/>
    </row>
    <row r="1781" spans="1:11" x14ac:dyDescent="0.25">
      <c r="A1781" s="2" t="s">
        <v>20</v>
      </c>
      <c r="B1781" s="2" t="s">
        <v>21</v>
      </c>
      <c r="C1781" s="2">
        <v>91</v>
      </c>
      <c r="D1781" s="3">
        <v>4.0981290000000001</v>
      </c>
      <c r="E1781" s="2"/>
      <c r="F1781" s="2"/>
      <c r="G1781" s="2"/>
      <c r="H1781" s="2"/>
      <c r="I1781" s="2"/>
      <c r="J1781" s="2"/>
      <c r="K1781" s="2"/>
    </row>
    <row r="1782" spans="1:11" x14ac:dyDescent="0.25">
      <c r="A1782" s="2" t="s">
        <v>20</v>
      </c>
      <c r="B1782" s="2" t="s">
        <v>21</v>
      </c>
      <c r="C1782" s="2">
        <v>92</v>
      </c>
      <c r="D1782" s="3">
        <v>4.0839080000000001</v>
      </c>
      <c r="E1782" s="2"/>
      <c r="F1782" s="2"/>
      <c r="G1782" s="2"/>
      <c r="H1782" s="2"/>
      <c r="I1782" s="2"/>
      <c r="J1782" s="2"/>
      <c r="K1782" s="2"/>
    </row>
    <row r="1783" spans="1:11" x14ac:dyDescent="0.25">
      <c r="A1783" s="2" t="s">
        <v>20</v>
      </c>
      <c r="B1783" s="2" t="s">
        <v>21</v>
      </c>
      <c r="C1783" s="2">
        <v>93</v>
      </c>
      <c r="D1783" s="3">
        <v>3.9762300000000002</v>
      </c>
      <c r="E1783" s="2"/>
      <c r="F1783" s="2"/>
      <c r="G1783" s="2"/>
      <c r="H1783" s="2"/>
      <c r="I1783" s="2"/>
      <c r="J1783" s="2"/>
      <c r="K1783" s="2"/>
    </row>
    <row r="1784" spans="1:11" x14ac:dyDescent="0.25">
      <c r="A1784" s="2" t="s">
        <v>20</v>
      </c>
      <c r="B1784" s="2" t="s">
        <v>21</v>
      </c>
      <c r="C1784" s="2">
        <v>94</v>
      </c>
      <c r="D1784" s="3">
        <v>3.8052329999999999</v>
      </c>
      <c r="E1784" s="2"/>
      <c r="F1784" s="2"/>
      <c r="G1784" s="2"/>
      <c r="H1784" s="2"/>
      <c r="I1784" s="2"/>
      <c r="J1784" s="2"/>
      <c r="K1784" s="2"/>
    </row>
    <row r="1785" spans="1:11" x14ac:dyDescent="0.25">
      <c r="A1785" s="2" t="s">
        <v>20</v>
      </c>
      <c r="B1785" s="2" t="s">
        <v>21</v>
      </c>
      <c r="C1785" s="2">
        <v>95</v>
      </c>
      <c r="D1785" s="3">
        <v>3.8702269999999999</v>
      </c>
      <c r="E1785" s="2"/>
      <c r="F1785" s="2"/>
      <c r="G1785" s="2"/>
      <c r="H1785" s="2"/>
      <c r="I1785" s="2"/>
      <c r="J1785" s="2"/>
      <c r="K1785" s="2"/>
    </row>
    <row r="1786" spans="1:11" x14ac:dyDescent="0.25">
      <c r="A1786" s="2" t="s">
        <v>20</v>
      </c>
      <c r="B1786" s="2" t="s">
        <v>21</v>
      </c>
      <c r="C1786" s="2">
        <v>96</v>
      </c>
      <c r="D1786" s="3">
        <v>3.792208</v>
      </c>
      <c r="E1786" s="2"/>
      <c r="F1786" s="2"/>
      <c r="G1786" s="2"/>
      <c r="H1786" s="2"/>
      <c r="I1786" s="2"/>
      <c r="J1786" s="2"/>
      <c r="K1786" s="2"/>
    </row>
    <row r="1787" spans="1:11" x14ac:dyDescent="0.25">
      <c r="A1787" s="2" t="s">
        <v>20</v>
      </c>
      <c r="B1787" s="2" t="s">
        <v>21</v>
      </c>
      <c r="C1787" s="2">
        <v>97</v>
      </c>
      <c r="D1787" s="3">
        <v>3.9862030000000002</v>
      </c>
      <c r="E1787" s="2"/>
      <c r="F1787" s="2"/>
      <c r="G1787" s="2"/>
      <c r="H1787" s="2"/>
      <c r="I1787" s="2"/>
      <c r="J1787" s="2"/>
      <c r="K1787" s="2"/>
    </row>
    <row r="1788" spans="1:11" x14ac:dyDescent="0.25">
      <c r="A1788" s="2" t="s">
        <v>20</v>
      </c>
      <c r="B1788" s="2" t="s">
        <v>21</v>
      </c>
      <c r="C1788" s="2">
        <v>98</v>
      </c>
      <c r="D1788" s="3">
        <v>4.0824280000000002</v>
      </c>
      <c r="E1788" s="2"/>
      <c r="F1788" s="2"/>
      <c r="G1788" s="2"/>
      <c r="H1788" s="2"/>
      <c r="I1788" s="2"/>
      <c r="J1788" s="2"/>
      <c r="K1788" s="2"/>
    </row>
    <row r="1789" spans="1:11" x14ac:dyDescent="0.25">
      <c r="A1789" s="2" t="s">
        <v>20</v>
      </c>
      <c r="B1789" s="2" t="s">
        <v>21</v>
      </c>
      <c r="C1789" s="2">
        <v>99</v>
      </c>
      <c r="D1789" s="3">
        <v>4.0851689999999996</v>
      </c>
      <c r="E1789" s="2"/>
      <c r="F1789" s="2"/>
      <c r="G1789" s="2"/>
      <c r="H1789" s="2"/>
      <c r="I1789" s="2"/>
      <c r="J1789" s="2"/>
      <c r="K1789" s="2"/>
    </row>
    <row r="1790" spans="1:11" x14ac:dyDescent="0.25">
      <c r="A1790" s="2" t="s">
        <v>20</v>
      </c>
      <c r="B1790" s="2" t="s">
        <v>21</v>
      </c>
      <c r="C1790" s="2">
        <v>100</v>
      </c>
      <c r="D1790" s="3">
        <v>4.0722630000000004</v>
      </c>
      <c r="E1790" s="2"/>
      <c r="F1790" s="2"/>
      <c r="G1790" s="2"/>
      <c r="H1790" s="2"/>
      <c r="I1790" s="2"/>
      <c r="J1790" s="2"/>
      <c r="K1790" s="2"/>
    </row>
    <row r="1791" spans="1:11" x14ac:dyDescent="0.25">
      <c r="A1791" s="2" t="s">
        <v>20</v>
      </c>
      <c r="B1791" s="2" t="s">
        <v>21</v>
      </c>
      <c r="C1791" s="2">
        <v>101</v>
      </c>
      <c r="D1791" s="3">
        <v>3.9700850000000001</v>
      </c>
      <c r="E1791" s="2"/>
      <c r="F1791" s="2"/>
      <c r="G1791" s="2"/>
      <c r="H1791" s="2"/>
      <c r="I1791" s="2"/>
      <c r="J1791" s="2"/>
      <c r="K1791" s="2"/>
    </row>
    <row r="1792" spans="1:11" x14ac:dyDescent="0.25">
      <c r="A1792" s="2" t="s">
        <v>20</v>
      </c>
      <c r="B1792" s="2" t="s">
        <v>21</v>
      </c>
      <c r="C1792" s="2">
        <v>102</v>
      </c>
      <c r="D1792" s="3">
        <v>3.7931050000000002</v>
      </c>
      <c r="E1792" s="2"/>
      <c r="F1792" s="2"/>
      <c r="G1792" s="2"/>
      <c r="H1792" s="2"/>
      <c r="I1792" s="2"/>
      <c r="J1792" s="2"/>
      <c r="K1792" s="2"/>
    </row>
    <row r="1793" spans="1:11" x14ac:dyDescent="0.25">
      <c r="A1793" s="2" t="s">
        <v>20</v>
      </c>
      <c r="B1793" s="2" t="s">
        <v>21</v>
      </c>
      <c r="C1793" s="2">
        <v>103</v>
      </c>
      <c r="D1793" s="3">
        <v>3.849151</v>
      </c>
      <c r="E1793" s="2"/>
      <c r="F1793" s="2"/>
      <c r="G1793" s="2"/>
      <c r="H1793" s="2"/>
      <c r="I1793" s="2"/>
      <c r="J1793" s="2"/>
      <c r="K1793" s="2"/>
    </row>
    <row r="1794" spans="1:11" x14ac:dyDescent="0.25">
      <c r="A1794" s="2" t="s">
        <v>20</v>
      </c>
      <c r="B1794" s="2" t="s">
        <v>21</v>
      </c>
      <c r="C1794" s="2">
        <v>104</v>
      </c>
      <c r="D1794" s="3">
        <v>3.7876609999999999</v>
      </c>
      <c r="E1794" s="2"/>
      <c r="F1794" s="2"/>
      <c r="G1794" s="2"/>
      <c r="H1794" s="2"/>
      <c r="I1794" s="2"/>
      <c r="J1794" s="2"/>
      <c r="K1794" s="2"/>
    </row>
    <row r="1795" spans="1:11" x14ac:dyDescent="0.25">
      <c r="A1795" s="2" t="s">
        <v>20</v>
      </c>
      <c r="B1795" s="2" t="s">
        <v>21</v>
      </c>
      <c r="C1795" s="2">
        <v>105</v>
      </c>
      <c r="D1795" s="3">
        <v>3.9909520000000001</v>
      </c>
      <c r="E1795" s="2"/>
      <c r="F1795" s="2"/>
      <c r="G1795" s="2"/>
      <c r="H1795" s="2"/>
      <c r="I1795" s="2"/>
      <c r="J1795" s="2"/>
      <c r="K1795" s="2"/>
    </row>
    <row r="1796" spans="1:11" x14ac:dyDescent="0.25">
      <c r="A1796" s="2" t="s">
        <v>20</v>
      </c>
      <c r="B1796" s="2" t="s">
        <v>21</v>
      </c>
      <c r="C1796" s="2">
        <v>106</v>
      </c>
      <c r="D1796" s="3">
        <v>4.0911799999999996</v>
      </c>
      <c r="E1796" s="2"/>
      <c r="F1796" s="2"/>
      <c r="G1796" s="2"/>
      <c r="H1796" s="2"/>
      <c r="I1796" s="2"/>
      <c r="J1796" s="2"/>
      <c r="K1796" s="2"/>
    </row>
    <row r="1797" spans="1:11" x14ac:dyDescent="0.25">
      <c r="A1797" s="2" t="s">
        <v>20</v>
      </c>
      <c r="B1797" s="2" t="s">
        <v>21</v>
      </c>
      <c r="C1797" s="2">
        <v>107</v>
      </c>
      <c r="D1797" s="3">
        <v>4.0993740000000001</v>
      </c>
      <c r="E1797" s="2"/>
      <c r="F1797" s="2"/>
      <c r="G1797" s="2"/>
      <c r="H1797" s="2"/>
      <c r="I1797" s="2"/>
      <c r="J1797" s="2"/>
      <c r="K1797" s="2"/>
    </row>
    <row r="1798" spans="1:11" x14ac:dyDescent="0.25">
      <c r="A1798" s="2" t="s">
        <v>20</v>
      </c>
      <c r="B1798" s="2" t="s">
        <v>21</v>
      </c>
      <c r="C1798" s="2">
        <v>108</v>
      </c>
      <c r="D1798" s="3">
        <v>4.0836600000000001</v>
      </c>
      <c r="E1798" s="2"/>
      <c r="F1798" s="2"/>
      <c r="G1798" s="2"/>
      <c r="H1798" s="2"/>
      <c r="I1798" s="2"/>
      <c r="J1798" s="2"/>
      <c r="K1798" s="2"/>
    </row>
    <row r="1799" spans="1:11" x14ac:dyDescent="0.25">
      <c r="A1799" s="2" t="s">
        <v>20</v>
      </c>
      <c r="B1799" s="2" t="s">
        <v>21</v>
      </c>
      <c r="C1799" s="2">
        <v>109</v>
      </c>
      <c r="D1799" s="3">
        <v>3.9792640000000001</v>
      </c>
      <c r="E1799" s="2"/>
      <c r="F1799" s="2"/>
      <c r="G1799" s="2"/>
      <c r="H1799" s="2"/>
      <c r="I1799" s="2"/>
      <c r="J1799" s="2"/>
      <c r="K1799" s="2"/>
    </row>
    <row r="1800" spans="1:11" x14ac:dyDescent="0.25">
      <c r="A1800" s="2" t="s">
        <v>20</v>
      </c>
      <c r="B1800" s="2" t="s">
        <v>21</v>
      </c>
      <c r="C1800" s="2">
        <v>110</v>
      </c>
      <c r="D1800" s="3">
        <v>3.8090090000000001</v>
      </c>
      <c r="E1800" s="2"/>
      <c r="F1800" s="2"/>
      <c r="G1800" s="2"/>
      <c r="H1800" s="2"/>
      <c r="I1800" s="2"/>
      <c r="J1800" s="2"/>
      <c r="K1800" s="2"/>
    </row>
    <row r="1801" spans="1:11" x14ac:dyDescent="0.25">
      <c r="A1801" s="2" t="s">
        <v>20</v>
      </c>
      <c r="B1801" s="2" t="s">
        <v>21</v>
      </c>
      <c r="C1801" s="2">
        <v>111</v>
      </c>
      <c r="D1801" s="3">
        <v>3.8728669999999998</v>
      </c>
      <c r="E1801" s="2"/>
      <c r="F1801" s="2"/>
      <c r="G1801" s="2"/>
      <c r="H1801" s="2"/>
      <c r="I1801" s="2"/>
      <c r="J1801" s="2"/>
      <c r="K1801" s="2"/>
    </row>
    <row r="1802" spans="1:11" x14ac:dyDescent="0.25">
      <c r="A1802" s="2" t="s">
        <v>20</v>
      </c>
      <c r="B1802" s="2" t="s">
        <v>21</v>
      </c>
      <c r="C1802" s="2">
        <v>112</v>
      </c>
      <c r="D1802" s="3">
        <v>3.795849</v>
      </c>
      <c r="E1802" s="2"/>
      <c r="F1802" s="2"/>
      <c r="G1802" s="2"/>
      <c r="H1802" s="2"/>
      <c r="I1802" s="2"/>
      <c r="J1802" s="2"/>
      <c r="K1802" s="2"/>
    </row>
    <row r="1803" spans="1:11" x14ac:dyDescent="0.25">
      <c r="A1803" s="2" t="s">
        <v>20</v>
      </c>
      <c r="B1803" s="2" t="s">
        <v>21</v>
      </c>
      <c r="C1803" s="2">
        <v>113</v>
      </c>
      <c r="D1803" s="3">
        <v>3.985716</v>
      </c>
      <c r="E1803" s="2"/>
      <c r="F1803" s="2"/>
      <c r="G1803" s="2"/>
      <c r="H1803" s="2"/>
      <c r="I1803" s="2"/>
      <c r="J1803" s="2"/>
      <c r="K1803" s="2"/>
    </row>
    <row r="1804" spans="1:11" x14ac:dyDescent="0.25">
      <c r="A1804" s="2" t="s">
        <v>20</v>
      </c>
      <c r="B1804" s="2" t="s">
        <v>21</v>
      </c>
      <c r="C1804" s="2">
        <v>114</v>
      </c>
      <c r="D1804" s="3">
        <v>4.0854359999999996</v>
      </c>
      <c r="E1804" s="2"/>
      <c r="F1804" s="2"/>
      <c r="G1804" s="2"/>
      <c r="H1804" s="2"/>
      <c r="I1804" s="2"/>
      <c r="J1804" s="2"/>
      <c r="K1804" s="2"/>
    </row>
    <row r="1805" spans="1:11" x14ac:dyDescent="0.25">
      <c r="A1805" s="2" t="s">
        <v>20</v>
      </c>
      <c r="B1805" s="2" t="s">
        <v>21</v>
      </c>
      <c r="C1805" s="2">
        <v>115</v>
      </c>
      <c r="D1805" s="3">
        <v>4.0864929999999999</v>
      </c>
      <c r="E1805" s="2"/>
      <c r="F1805" s="2"/>
      <c r="G1805" s="2"/>
      <c r="H1805" s="2"/>
      <c r="I1805" s="2"/>
      <c r="J1805" s="2"/>
      <c r="K1805" s="2"/>
    </row>
    <row r="1806" spans="1:11" x14ac:dyDescent="0.25">
      <c r="A1806" s="2" t="s">
        <v>20</v>
      </c>
      <c r="B1806" s="2" t="s">
        <v>21</v>
      </c>
      <c r="C1806" s="2">
        <v>116</v>
      </c>
      <c r="D1806" s="3">
        <v>4.0750120000000001</v>
      </c>
      <c r="E1806" s="2"/>
      <c r="F1806" s="2"/>
      <c r="G1806" s="2"/>
      <c r="H1806" s="2"/>
      <c r="I1806" s="2"/>
      <c r="J1806" s="2"/>
      <c r="K1806" s="2"/>
    </row>
    <row r="1807" spans="1:11" x14ac:dyDescent="0.25">
      <c r="A1807" s="2" t="s">
        <v>20</v>
      </c>
      <c r="B1807" s="2" t="s">
        <v>21</v>
      </c>
      <c r="C1807" s="2">
        <v>117</v>
      </c>
      <c r="D1807" s="3">
        <v>3.9718399999999998</v>
      </c>
      <c r="E1807" s="2"/>
      <c r="F1807" s="2"/>
      <c r="G1807" s="2"/>
      <c r="H1807" s="2"/>
      <c r="I1807" s="2"/>
      <c r="J1807" s="2"/>
      <c r="K1807" s="2"/>
    </row>
    <row r="1808" spans="1:11" x14ac:dyDescent="0.25">
      <c r="A1808" s="2" t="s">
        <v>20</v>
      </c>
      <c r="B1808" s="2" t="s">
        <v>21</v>
      </c>
      <c r="C1808" s="2">
        <v>118</v>
      </c>
      <c r="D1808" s="3">
        <v>3.7921040000000001</v>
      </c>
      <c r="E1808" s="2"/>
      <c r="F1808" s="2"/>
      <c r="G1808" s="2"/>
      <c r="H1808" s="2"/>
      <c r="I1808" s="2"/>
      <c r="J1808" s="2"/>
      <c r="K1808" s="2"/>
    </row>
    <row r="1809" spans="1:11" x14ac:dyDescent="0.25">
      <c r="A1809" s="2" t="s">
        <v>20</v>
      </c>
      <c r="B1809" s="2" t="s">
        <v>21</v>
      </c>
      <c r="C1809" s="2">
        <v>119</v>
      </c>
      <c r="D1809" s="3">
        <v>3.8476309999999998</v>
      </c>
      <c r="E1809" s="2"/>
      <c r="F1809" s="2"/>
      <c r="G1809" s="2"/>
      <c r="H1809" s="2"/>
      <c r="I1809" s="2"/>
      <c r="J1809" s="2"/>
      <c r="K1809" s="2"/>
    </row>
    <row r="1810" spans="1:11" x14ac:dyDescent="0.25">
      <c r="A1810" s="2" t="s">
        <v>20</v>
      </c>
      <c r="B1810" s="2" t="s">
        <v>21</v>
      </c>
      <c r="C1810" s="2">
        <v>120</v>
      </c>
      <c r="D1810" s="3">
        <v>3.789256</v>
      </c>
      <c r="E1810" s="2"/>
      <c r="F1810" s="2"/>
      <c r="G1810" s="2"/>
      <c r="H1810" s="2"/>
      <c r="I1810" s="2"/>
      <c r="J1810" s="2"/>
      <c r="K1810" s="2"/>
    </row>
    <row r="1811" spans="1:11" x14ac:dyDescent="0.25">
      <c r="A1811" s="2" t="s">
        <v>20</v>
      </c>
      <c r="B1811" s="2" t="s">
        <v>21</v>
      </c>
      <c r="C1811" s="2">
        <v>121</v>
      </c>
      <c r="D1811" s="3">
        <v>3.9908899999999998</v>
      </c>
      <c r="E1811" s="2"/>
      <c r="F1811" s="2"/>
      <c r="G1811" s="2"/>
      <c r="H1811" s="2"/>
      <c r="I1811" s="2"/>
      <c r="J1811" s="2"/>
      <c r="K1811" s="2"/>
    </row>
    <row r="1812" spans="1:11" x14ac:dyDescent="0.25">
      <c r="A1812" s="2" t="s">
        <v>20</v>
      </c>
      <c r="B1812" s="2" t="s">
        <v>21</v>
      </c>
      <c r="C1812" s="2">
        <v>122</v>
      </c>
      <c r="D1812" s="3">
        <v>4.0963849999999997</v>
      </c>
      <c r="E1812" s="2"/>
      <c r="F1812" s="2"/>
      <c r="G1812" s="2"/>
      <c r="H1812" s="2"/>
      <c r="I1812" s="2"/>
      <c r="J1812" s="2"/>
      <c r="K1812" s="2"/>
    </row>
    <row r="1813" spans="1:11" x14ac:dyDescent="0.25">
      <c r="A1813" s="2" t="s">
        <v>20</v>
      </c>
      <c r="B1813" s="2" t="s">
        <v>21</v>
      </c>
      <c r="C1813" s="2">
        <v>123</v>
      </c>
      <c r="D1813" s="3">
        <v>4.1025729999999996</v>
      </c>
      <c r="E1813" s="2"/>
      <c r="F1813" s="2"/>
      <c r="G1813" s="2"/>
      <c r="H1813" s="2"/>
      <c r="I1813" s="2"/>
      <c r="J1813" s="2"/>
      <c r="K1813" s="2"/>
    </row>
    <row r="1814" spans="1:11" x14ac:dyDescent="0.25">
      <c r="A1814" s="2" t="s">
        <v>20</v>
      </c>
      <c r="B1814" s="2" t="s">
        <v>21</v>
      </c>
      <c r="C1814" s="2">
        <v>124</v>
      </c>
      <c r="D1814" s="3">
        <v>4.0866569999999998</v>
      </c>
      <c r="E1814" s="2"/>
      <c r="F1814" s="2"/>
      <c r="G1814" s="2"/>
      <c r="H1814" s="2"/>
      <c r="I1814" s="2"/>
      <c r="J1814" s="2"/>
      <c r="K1814" s="2"/>
    </row>
    <row r="1815" spans="1:11" x14ac:dyDescent="0.25">
      <c r="A1815" s="2" t="s">
        <v>20</v>
      </c>
      <c r="B1815" s="2" t="s">
        <v>21</v>
      </c>
      <c r="C1815" s="2">
        <v>125</v>
      </c>
      <c r="D1815" s="3">
        <v>3.9783520000000001</v>
      </c>
      <c r="E1815" s="2"/>
      <c r="F1815" s="2"/>
      <c r="G1815" s="2"/>
      <c r="H1815" s="2"/>
      <c r="I1815" s="2"/>
      <c r="J1815" s="2"/>
      <c r="K1815" s="2"/>
    </row>
    <row r="1816" spans="1:11" x14ac:dyDescent="0.25">
      <c r="A1816" s="2" t="s">
        <v>20</v>
      </c>
      <c r="B1816" s="2" t="s">
        <v>21</v>
      </c>
      <c r="C1816" s="2">
        <v>126</v>
      </c>
      <c r="D1816" s="3">
        <v>3.8103739999999999</v>
      </c>
      <c r="E1816" s="2"/>
      <c r="F1816" s="2"/>
      <c r="G1816" s="2"/>
      <c r="H1816" s="2"/>
      <c r="I1816" s="2"/>
      <c r="J1816" s="2"/>
      <c r="K1816" s="2"/>
    </row>
    <row r="1817" spans="1:11" x14ac:dyDescent="0.25">
      <c r="A1817" s="2" t="s">
        <v>20</v>
      </c>
      <c r="B1817" s="2" t="s">
        <v>21</v>
      </c>
      <c r="C1817" s="2">
        <v>127</v>
      </c>
      <c r="D1817" s="3">
        <v>3.8719450000000002</v>
      </c>
      <c r="E1817" s="2"/>
      <c r="F1817" s="2"/>
      <c r="G1817" s="2"/>
      <c r="H1817" s="2"/>
      <c r="I1817" s="2"/>
      <c r="J1817" s="2"/>
      <c r="K1817" s="2"/>
    </row>
    <row r="1818" spans="1:11" x14ac:dyDescent="0.25">
      <c r="A1818" s="2" t="s">
        <v>20</v>
      </c>
      <c r="B1818" s="2" t="s">
        <v>21</v>
      </c>
      <c r="C1818" s="2">
        <v>128</v>
      </c>
      <c r="D1818" s="3">
        <v>3.7991830000000002</v>
      </c>
      <c r="E1818" s="2"/>
      <c r="F1818" s="2"/>
      <c r="G1818" s="2"/>
      <c r="H1818" s="2"/>
      <c r="I1818" s="2"/>
      <c r="J1818" s="2"/>
      <c r="K1818" s="2"/>
    </row>
    <row r="1819" spans="1:11" x14ac:dyDescent="0.25">
      <c r="A1819" s="2" t="s">
        <v>20</v>
      </c>
      <c r="B1819" s="2" t="s">
        <v>21</v>
      </c>
      <c r="C1819" s="2">
        <v>129</v>
      </c>
      <c r="D1819" s="3">
        <v>3.9878290000000001</v>
      </c>
      <c r="E1819" s="2"/>
      <c r="F1819" s="2"/>
      <c r="G1819" s="2"/>
      <c r="H1819" s="2"/>
      <c r="I1819" s="2"/>
      <c r="J1819" s="2"/>
      <c r="K1819" s="2"/>
    </row>
    <row r="1820" spans="1:11" x14ac:dyDescent="0.25">
      <c r="A1820" s="2" t="s">
        <v>20</v>
      </c>
      <c r="B1820" s="2" t="s">
        <v>21</v>
      </c>
      <c r="C1820" s="2">
        <v>130</v>
      </c>
      <c r="D1820" s="3">
        <v>4.0875130000000004</v>
      </c>
      <c r="E1820" s="2"/>
      <c r="F1820" s="2"/>
      <c r="G1820" s="2"/>
      <c r="H1820" s="2"/>
      <c r="I1820" s="2"/>
      <c r="J1820" s="2"/>
      <c r="K1820" s="2"/>
    </row>
    <row r="1821" spans="1:11" x14ac:dyDescent="0.25">
      <c r="A1821" s="2" t="s">
        <v>20</v>
      </c>
      <c r="B1821" s="2" t="s">
        <v>21</v>
      </c>
      <c r="C1821" s="2">
        <v>131</v>
      </c>
      <c r="D1821" s="3">
        <v>4.0904930000000004</v>
      </c>
      <c r="E1821" s="2"/>
      <c r="F1821" s="2"/>
      <c r="G1821" s="2"/>
      <c r="H1821" s="2"/>
      <c r="I1821" s="2"/>
      <c r="J1821" s="2"/>
      <c r="K1821" s="2"/>
    </row>
    <row r="1822" spans="1:11" x14ac:dyDescent="0.25">
      <c r="A1822" s="2" t="s">
        <v>20</v>
      </c>
      <c r="B1822" s="2" t="s">
        <v>21</v>
      </c>
      <c r="C1822" s="2">
        <v>132</v>
      </c>
      <c r="D1822" s="3">
        <v>4.0781000000000001</v>
      </c>
      <c r="E1822" s="2"/>
      <c r="F1822" s="2"/>
      <c r="G1822" s="2"/>
      <c r="H1822" s="2"/>
      <c r="I1822" s="2"/>
      <c r="J1822" s="2"/>
      <c r="K1822" s="2"/>
    </row>
    <row r="1823" spans="1:11" x14ac:dyDescent="0.25">
      <c r="A1823" s="2" t="s">
        <v>20</v>
      </c>
      <c r="B1823" s="2" t="s">
        <v>21</v>
      </c>
      <c r="C1823" s="2">
        <v>133</v>
      </c>
      <c r="D1823" s="3">
        <v>3.972486</v>
      </c>
      <c r="E1823" s="2"/>
      <c r="F1823" s="2"/>
      <c r="G1823" s="2"/>
      <c r="H1823" s="2"/>
      <c r="I1823" s="2"/>
      <c r="J1823" s="2"/>
      <c r="K1823" s="2"/>
    </row>
    <row r="1824" spans="1:11" x14ac:dyDescent="0.25">
      <c r="A1824" s="2" t="s">
        <v>20</v>
      </c>
      <c r="B1824" s="2" t="s">
        <v>21</v>
      </c>
      <c r="C1824" s="2">
        <v>134</v>
      </c>
      <c r="D1824" s="3">
        <v>3.7966549999999999</v>
      </c>
      <c r="E1824" s="2"/>
      <c r="F1824" s="2"/>
      <c r="G1824" s="2"/>
      <c r="H1824" s="2"/>
      <c r="I1824" s="2"/>
      <c r="J1824" s="2"/>
      <c r="K1824" s="2"/>
    </row>
    <row r="1825" spans="1:11" x14ac:dyDescent="0.25">
      <c r="A1825" s="2" t="s">
        <v>20</v>
      </c>
      <c r="B1825" s="2" t="s">
        <v>21</v>
      </c>
      <c r="C1825" s="2">
        <v>135</v>
      </c>
      <c r="D1825" s="3">
        <v>3.8512330000000001</v>
      </c>
      <c r="E1825" s="2"/>
      <c r="F1825" s="2"/>
      <c r="G1825" s="2"/>
      <c r="H1825" s="2"/>
      <c r="I1825" s="2"/>
      <c r="J1825" s="2"/>
      <c r="K1825" s="2"/>
    </row>
    <row r="1826" spans="1:11" x14ac:dyDescent="0.25">
      <c r="A1826" s="2" t="s">
        <v>20</v>
      </c>
      <c r="B1826" s="2" t="s">
        <v>21</v>
      </c>
      <c r="C1826" s="2">
        <v>136</v>
      </c>
      <c r="D1826" s="3">
        <v>3.7926229999999999</v>
      </c>
      <c r="E1826" s="2"/>
      <c r="F1826" s="2"/>
      <c r="G1826" s="2"/>
      <c r="H1826" s="2"/>
      <c r="I1826" s="2"/>
      <c r="J1826" s="2"/>
      <c r="K1826" s="2"/>
    </row>
    <row r="1827" spans="1:11" x14ac:dyDescent="0.25">
      <c r="A1827" s="2" t="s">
        <v>20</v>
      </c>
      <c r="B1827" s="2" t="s">
        <v>21</v>
      </c>
      <c r="C1827" s="2">
        <v>137</v>
      </c>
      <c r="D1827" s="3">
        <v>3.991663</v>
      </c>
      <c r="E1827" s="2"/>
      <c r="F1827" s="2"/>
      <c r="G1827" s="2"/>
      <c r="H1827" s="2"/>
      <c r="I1827" s="2"/>
      <c r="J1827" s="2"/>
      <c r="K1827" s="2"/>
    </row>
    <row r="1828" spans="1:11" x14ac:dyDescent="0.25">
      <c r="A1828" s="2" t="s">
        <v>20</v>
      </c>
      <c r="B1828" s="2" t="s">
        <v>21</v>
      </c>
      <c r="C1828" s="2">
        <v>138</v>
      </c>
      <c r="D1828" s="3">
        <v>4.0945770000000001</v>
      </c>
      <c r="E1828" s="2"/>
      <c r="F1828" s="2"/>
      <c r="G1828" s="2"/>
      <c r="H1828" s="2"/>
      <c r="I1828" s="2"/>
      <c r="J1828" s="2"/>
      <c r="K1828" s="2"/>
    </row>
    <row r="1829" spans="1:11" x14ac:dyDescent="0.25">
      <c r="A1829" s="2" t="s">
        <v>20</v>
      </c>
      <c r="B1829" s="2" t="s">
        <v>21</v>
      </c>
      <c r="C1829" s="2">
        <v>139</v>
      </c>
      <c r="D1829" s="3">
        <v>4.1052569999999999</v>
      </c>
      <c r="E1829" s="2"/>
      <c r="F1829" s="2"/>
      <c r="G1829" s="2"/>
      <c r="H1829" s="2"/>
      <c r="I1829" s="2"/>
      <c r="J1829" s="2"/>
      <c r="K1829" s="2"/>
    </row>
    <row r="1830" spans="1:11" x14ac:dyDescent="0.25">
      <c r="A1830" s="2" t="s">
        <v>20</v>
      </c>
      <c r="B1830" s="2" t="s">
        <v>21</v>
      </c>
      <c r="C1830" s="2">
        <v>140</v>
      </c>
      <c r="D1830" s="3">
        <v>4.0872999999999999</v>
      </c>
      <c r="E1830" s="2"/>
      <c r="F1830" s="2"/>
      <c r="G1830" s="2"/>
      <c r="H1830" s="2"/>
      <c r="I1830" s="2"/>
      <c r="J1830" s="2"/>
      <c r="K1830" s="2"/>
    </row>
    <row r="1831" spans="1:11" x14ac:dyDescent="0.25">
      <c r="A1831" s="2" t="s">
        <v>20</v>
      </c>
      <c r="B1831" s="2" t="s">
        <v>21</v>
      </c>
      <c r="C1831" s="2">
        <v>141</v>
      </c>
      <c r="D1831" s="3">
        <v>3.9826969999999999</v>
      </c>
      <c r="E1831" s="2"/>
      <c r="F1831" s="2"/>
      <c r="G1831" s="2"/>
      <c r="H1831" s="2"/>
      <c r="I1831" s="2"/>
      <c r="J1831" s="2"/>
      <c r="K1831" s="2"/>
    </row>
    <row r="1832" spans="1:11" x14ac:dyDescent="0.25">
      <c r="A1832" s="2" t="s">
        <v>20</v>
      </c>
      <c r="B1832" s="2" t="s">
        <v>21</v>
      </c>
      <c r="C1832" s="2">
        <v>142</v>
      </c>
      <c r="D1832" s="3">
        <v>3.8137919999999998</v>
      </c>
      <c r="E1832" s="2"/>
      <c r="F1832" s="2"/>
      <c r="G1832" s="2"/>
      <c r="H1832" s="2"/>
      <c r="I1832" s="2"/>
      <c r="J1832" s="2"/>
      <c r="K1832" s="2"/>
    </row>
    <row r="1833" spans="1:11" x14ac:dyDescent="0.25">
      <c r="A1833" s="2" t="s">
        <v>20</v>
      </c>
      <c r="B1833" s="2" t="s">
        <v>21</v>
      </c>
      <c r="C1833" s="2">
        <v>143</v>
      </c>
      <c r="D1833" s="3">
        <v>3.8762690000000002</v>
      </c>
      <c r="E1833" s="2"/>
      <c r="F1833" s="2"/>
      <c r="G1833" s="2"/>
      <c r="H1833" s="2"/>
      <c r="I1833" s="2"/>
      <c r="J1833" s="2"/>
      <c r="K1833" s="2"/>
    </row>
    <row r="1834" spans="1:11" x14ac:dyDescent="0.25">
      <c r="A1834" s="2" t="s">
        <v>20</v>
      </c>
      <c r="B1834" s="2" t="s">
        <v>21</v>
      </c>
      <c r="C1834" s="2">
        <v>144</v>
      </c>
      <c r="D1834" s="3">
        <v>3.8017989999999999</v>
      </c>
      <c r="E1834" s="2"/>
      <c r="F1834" s="2"/>
      <c r="G1834" s="2"/>
      <c r="H1834" s="2"/>
      <c r="I1834" s="2"/>
      <c r="J1834" s="2"/>
      <c r="K1834" s="2"/>
    </row>
    <row r="1835" spans="1:11" x14ac:dyDescent="0.25">
      <c r="A1835" s="2" t="s">
        <v>20</v>
      </c>
      <c r="B1835" s="2" t="s">
        <v>21</v>
      </c>
      <c r="C1835" s="2">
        <v>145</v>
      </c>
      <c r="D1835" s="3">
        <v>3.9906009999999998</v>
      </c>
      <c r="E1835" s="2"/>
      <c r="F1835" s="2"/>
      <c r="G1835" s="2"/>
      <c r="H1835" s="2"/>
      <c r="I1835" s="2"/>
      <c r="J1835" s="2"/>
      <c r="K1835" s="2"/>
    </row>
    <row r="1836" spans="1:11" x14ac:dyDescent="0.25">
      <c r="A1836" s="2" t="s">
        <v>20</v>
      </c>
      <c r="B1836" s="2" t="s">
        <v>21</v>
      </c>
      <c r="C1836" s="2">
        <v>146</v>
      </c>
      <c r="D1836" s="3">
        <v>4.0893660000000001</v>
      </c>
      <c r="E1836" s="2"/>
      <c r="F1836" s="2"/>
      <c r="G1836" s="2"/>
      <c r="H1836" s="2"/>
      <c r="I1836" s="2"/>
      <c r="J1836" s="2"/>
      <c r="K1836" s="2"/>
    </row>
    <row r="1837" spans="1:11" x14ac:dyDescent="0.25">
      <c r="A1837" s="2" t="s">
        <v>20</v>
      </c>
      <c r="B1837" s="2" t="s">
        <v>21</v>
      </c>
      <c r="C1837" s="2">
        <v>147</v>
      </c>
      <c r="D1837" s="3">
        <v>4.0914840000000003</v>
      </c>
      <c r="E1837" s="2"/>
      <c r="F1837" s="2"/>
      <c r="G1837" s="2"/>
      <c r="H1837" s="2"/>
      <c r="I1837" s="2"/>
      <c r="J1837" s="2"/>
      <c r="K1837" s="2"/>
    </row>
    <row r="1838" spans="1:11" x14ac:dyDescent="0.25">
      <c r="A1838" s="2" t="s">
        <v>20</v>
      </c>
      <c r="B1838" s="2" t="s">
        <v>21</v>
      </c>
      <c r="C1838" s="2">
        <v>148</v>
      </c>
      <c r="D1838" s="3">
        <v>4.0795409999999999</v>
      </c>
      <c r="E1838" s="2"/>
      <c r="F1838" s="2"/>
      <c r="G1838" s="2"/>
      <c r="H1838" s="2"/>
      <c r="I1838" s="2"/>
      <c r="J1838" s="2"/>
      <c r="K1838" s="2"/>
    </row>
    <row r="1839" spans="1:11" x14ac:dyDescent="0.25">
      <c r="A1839" s="2" t="s">
        <v>20</v>
      </c>
      <c r="B1839" s="2" t="s">
        <v>21</v>
      </c>
      <c r="C1839" s="2">
        <v>149</v>
      </c>
      <c r="D1839" s="3">
        <v>3.9761920000000002</v>
      </c>
      <c r="E1839" s="2"/>
      <c r="F1839" s="2"/>
      <c r="G1839" s="2"/>
      <c r="H1839" s="2"/>
      <c r="I1839" s="2"/>
      <c r="J1839" s="2"/>
      <c r="K1839" s="2"/>
    </row>
    <row r="1840" spans="1:11" x14ac:dyDescent="0.25">
      <c r="A1840" s="2" t="s">
        <v>20</v>
      </c>
      <c r="B1840" s="2" t="s">
        <v>21</v>
      </c>
      <c r="C1840" s="2">
        <v>150</v>
      </c>
      <c r="D1840" s="3">
        <v>3.7951619999999999</v>
      </c>
      <c r="E1840" s="2"/>
      <c r="F1840" s="2"/>
      <c r="G1840" s="2"/>
      <c r="H1840" s="2"/>
      <c r="I1840" s="2"/>
      <c r="J1840" s="2"/>
      <c r="K1840" s="2"/>
    </row>
    <row r="1841" spans="1:11" x14ac:dyDescent="0.25">
      <c r="A1841" s="2" t="s">
        <v>20</v>
      </c>
      <c r="B1841" s="2" t="s">
        <v>21</v>
      </c>
      <c r="C1841" s="2">
        <v>151</v>
      </c>
      <c r="D1841" s="3">
        <v>3.8502230000000002</v>
      </c>
      <c r="E1841" s="2"/>
      <c r="F1841" s="2"/>
      <c r="G1841" s="2"/>
      <c r="H1841" s="2"/>
      <c r="I1841" s="2"/>
      <c r="J1841" s="2"/>
      <c r="K1841" s="2"/>
    </row>
    <row r="1842" spans="1:11" x14ac:dyDescent="0.25">
      <c r="A1842" s="2" t="s">
        <v>20</v>
      </c>
      <c r="B1842" s="2" t="s">
        <v>21</v>
      </c>
      <c r="C1842" s="2">
        <v>152</v>
      </c>
      <c r="D1842" s="3">
        <v>3.7940849999999999</v>
      </c>
      <c r="E1842" s="2"/>
      <c r="F1842" s="2"/>
      <c r="G1842" s="2"/>
      <c r="H1842" s="2"/>
      <c r="I1842" s="2"/>
      <c r="J1842" s="2"/>
      <c r="K1842" s="2"/>
    </row>
    <row r="1843" spans="1:11" x14ac:dyDescent="0.25">
      <c r="A1843" s="2" t="s">
        <v>20</v>
      </c>
      <c r="B1843" s="2" t="s">
        <v>21</v>
      </c>
      <c r="C1843" s="2">
        <v>153</v>
      </c>
      <c r="D1843" s="3">
        <v>3.9939990000000001</v>
      </c>
      <c r="E1843" s="2"/>
      <c r="F1843" s="2"/>
      <c r="G1843" s="2"/>
      <c r="H1843" s="2"/>
      <c r="I1843" s="2"/>
      <c r="J1843" s="2"/>
      <c r="K1843" s="2"/>
    </row>
    <row r="1844" spans="1:11" x14ac:dyDescent="0.25">
      <c r="A1844" s="2" t="s">
        <v>20</v>
      </c>
      <c r="B1844" s="2" t="s">
        <v>21</v>
      </c>
      <c r="C1844" s="2">
        <v>154</v>
      </c>
      <c r="D1844" s="3">
        <v>4.1013710000000003</v>
      </c>
      <c r="E1844" s="2"/>
      <c r="F1844" s="2"/>
      <c r="G1844" s="2"/>
      <c r="H1844" s="2"/>
      <c r="I1844" s="2"/>
      <c r="J1844" s="2"/>
      <c r="K1844" s="2"/>
    </row>
    <row r="1845" spans="1:11" x14ac:dyDescent="0.25">
      <c r="A1845" s="2" t="s">
        <v>20</v>
      </c>
      <c r="B1845" s="2" t="s">
        <v>21</v>
      </c>
      <c r="C1845" s="2">
        <v>155</v>
      </c>
      <c r="D1845" s="3">
        <v>4.1070799999999998</v>
      </c>
      <c r="E1845" s="2"/>
      <c r="F1845" s="2"/>
      <c r="G1845" s="2"/>
      <c r="H1845" s="2"/>
      <c r="I1845" s="2"/>
      <c r="J1845" s="2"/>
      <c r="K1845" s="2"/>
    </row>
    <row r="1846" spans="1:11" x14ac:dyDescent="0.25">
      <c r="A1846" s="2" t="s">
        <v>20</v>
      </c>
      <c r="B1846" s="2" t="s">
        <v>21</v>
      </c>
      <c r="C1846" s="2">
        <v>156</v>
      </c>
      <c r="D1846" s="3">
        <v>4.0898219999999998</v>
      </c>
      <c r="E1846" s="2"/>
      <c r="F1846" s="2"/>
      <c r="G1846" s="2"/>
      <c r="H1846" s="2"/>
      <c r="I1846" s="2"/>
      <c r="J1846" s="2"/>
      <c r="K1846" s="2"/>
    </row>
    <row r="1847" spans="1:11" x14ac:dyDescent="0.25">
      <c r="A1847" s="2" t="s">
        <v>20</v>
      </c>
      <c r="B1847" s="2" t="s">
        <v>21</v>
      </c>
      <c r="C1847" s="2">
        <v>157</v>
      </c>
      <c r="D1847" s="3">
        <v>3.9839199999999999</v>
      </c>
      <c r="E1847" s="2"/>
      <c r="F1847" s="2"/>
      <c r="G1847" s="2"/>
      <c r="H1847" s="2"/>
      <c r="I1847" s="2"/>
      <c r="J1847" s="2"/>
      <c r="K1847" s="2"/>
    </row>
    <row r="1848" spans="1:11" x14ac:dyDescent="0.25">
      <c r="A1848" s="2" t="s">
        <v>20</v>
      </c>
      <c r="B1848" s="2" t="s">
        <v>21</v>
      </c>
      <c r="C1848" s="2">
        <v>158</v>
      </c>
      <c r="D1848" s="3">
        <v>3.8133750000000002</v>
      </c>
      <c r="E1848" s="2"/>
      <c r="F1848" s="2"/>
      <c r="G1848" s="2"/>
      <c r="H1848" s="2"/>
      <c r="I1848" s="2"/>
      <c r="J1848" s="2"/>
      <c r="K1848" s="2"/>
    </row>
    <row r="1849" spans="1:11" x14ac:dyDescent="0.25">
      <c r="A1849" s="2" t="s">
        <v>20</v>
      </c>
      <c r="B1849" s="2" t="s">
        <v>21</v>
      </c>
      <c r="C1849" s="2">
        <v>159</v>
      </c>
      <c r="D1849" s="3">
        <v>3.8774570000000002</v>
      </c>
      <c r="E1849" s="2"/>
      <c r="F1849" s="2"/>
      <c r="G1849" s="2"/>
      <c r="H1849" s="2"/>
      <c r="I1849" s="2"/>
      <c r="J1849" s="2"/>
      <c r="K1849" s="2"/>
    </row>
    <row r="1850" spans="1:11" x14ac:dyDescent="0.25">
      <c r="A1850" s="2" t="s">
        <v>20</v>
      </c>
      <c r="B1850" s="2" t="s">
        <v>21</v>
      </c>
      <c r="C1850" s="2">
        <v>160</v>
      </c>
      <c r="D1850" s="3">
        <v>3.8011940000000002</v>
      </c>
      <c r="E1850" s="2"/>
      <c r="F1850" s="2"/>
      <c r="G1850" s="2"/>
      <c r="H1850" s="2"/>
      <c r="I1850" s="2"/>
      <c r="J1850" s="2"/>
      <c r="K1850" s="2"/>
    </row>
    <row r="1851" spans="1:11" x14ac:dyDescent="0.25">
      <c r="A1851" s="2" t="s">
        <v>20</v>
      </c>
      <c r="B1851" s="2" t="s">
        <v>21</v>
      </c>
      <c r="C1851" s="2">
        <v>161</v>
      </c>
      <c r="D1851" s="3">
        <v>3.9931169999999998</v>
      </c>
      <c r="E1851" s="2"/>
      <c r="F1851" s="2"/>
      <c r="G1851" s="2"/>
      <c r="H1851" s="2"/>
      <c r="I1851" s="2"/>
      <c r="J1851" s="2"/>
      <c r="K1851" s="2"/>
    </row>
    <row r="1852" spans="1:11" x14ac:dyDescent="0.25">
      <c r="A1852" s="2" t="s">
        <v>20</v>
      </c>
      <c r="B1852" s="2" t="s">
        <v>21</v>
      </c>
      <c r="C1852" s="2">
        <v>162</v>
      </c>
      <c r="D1852" s="3">
        <v>4.0929520000000004</v>
      </c>
      <c r="E1852" s="2"/>
      <c r="F1852" s="2"/>
      <c r="G1852" s="2"/>
      <c r="H1852" s="2"/>
      <c r="I1852" s="2"/>
      <c r="J1852" s="2"/>
      <c r="K1852" s="2"/>
    </row>
    <row r="1853" spans="1:11" x14ac:dyDescent="0.25">
      <c r="A1853" s="2" t="s">
        <v>20</v>
      </c>
      <c r="B1853" s="2" t="s">
        <v>21</v>
      </c>
      <c r="C1853" s="2">
        <v>163</v>
      </c>
      <c r="D1853" s="3">
        <v>4.0930059999999999</v>
      </c>
      <c r="E1853" s="2"/>
      <c r="F1853" s="2"/>
      <c r="G1853" s="2"/>
      <c r="H1853" s="2"/>
      <c r="I1853" s="2"/>
      <c r="J1853" s="2"/>
      <c r="K1853" s="2"/>
    </row>
    <row r="1854" spans="1:11" x14ac:dyDescent="0.25">
      <c r="A1854" s="2" t="s">
        <v>20</v>
      </c>
      <c r="B1854" s="2" t="s">
        <v>21</v>
      </c>
      <c r="C1854" s="2">
        <v>164</v>
      </c>
      <c r="D1854" s="3">
        <v>4.0807370000000001</v>
      </c>
      <c r="E1854" s="2"/>
      <c r="F1854" s="2"/>
      <c r="G1854" s="2"/>
      <c r="H1854" s="2"/>
      <c r="I1854" s="2"/>
      <c r="J1854" s="2"/>
      <c r="K1854" s="2"/>
    </row>
    <row r="1855" spans="1:11" x14ac:dyDescent="0.25">
      <c r="A1855" s="2" t="s">
        <v>20</v>
      </c>
      <c r="B1855" s="2" t="s">
        <v>21</v>
      </c>
      <c r="C1855" s="2">
        <v>165</v>
      </c>
      <c r="D1855" s="3">
        <v>3.9786820000000001</v>
      </c>
      <c r="E1855" s="2"/>
      <c r="F1855" s="2"/>
      <c r="G1855" s="2"/>
      <c r="H1855" s="2"/>
      <c r="I1855" s="2"/>
      <c r="J1855" s="2"/>
      <c r="K1855" s="2"/>
    </row>
    <row r="1856" spans="1:11" x14ac:dyDescent="0.25">
      <c r="A1856" s="2" t="s">
        <v>20</v>
      </c>
      <c r="B1856" s="2" t="s">
        <v>21</v>
      </c>
      <c r="C1856" s="2">
        <v>166</v>
      </c>
      <c r="D1856" s="3">
        <v>3.800395</v>
      </c>
      <c r="E1856" s="2"/>
      <c r="F1856" s="2"/>
      <c r="G1856" s="2"/>
      <c r="H1856" s="2"/>
      <c r="I1856" s="2"/>
      <c r="J1856" s="2"/>
      <c r="K1856" s="2"/>
    </row>
    <row r="1857" spans="1:11" x14ac:dyDescent="0.25">
      <c r="A1857" s="2" t="s">
        <v>20</v>
      </c>
      <c r="B1857" s="2" t="s">
        <v>21</v>
      </c>
      <c r="C1857" s="2">
        <v>167</v>
      </c>
      <c r="D1857" s="3">
        <v>3.8563160000000001</v>
      </c>
      <c r="E1857" s="2"/>
      <c r="F1857" s="2"/>
      <c r="G1857" s="2"/>
      <c r="H1857" s="2"/>
      <c r="I1857" s="2"/>
      <c r="J1857" s="2"/>
      <c r="K1857" s="2"/>
    </row>
    <row r="1858" spans="1:11" x14ac:dyDescent="0.25">
      <c r="A1858" s="2" t="s">
        <v>20</v>
      </c>
      <c r="B1858" s="2" t="s">
        <v>21</v>
      </c>
      <c r="C1858" s="2">
        <v>168</v>
      </c>
      <c r="D1858" s="3">
        <v>3.7947259999999998</v>
      </c>
      <c r="E1858" s="2"/>
      <c r="F1858" s="2"/>
      <c r="G1858" s="2"/>
      <c r="H1858" s="2"/>
      <c r="I1858" s="2"/>
      <c r="J1858" s="2"/>
      <c r="K1858" s="2"/>
    </row>
    <row r="1859" spans="1:11" x14ac:dyDescent="0.25">
      <c r="A1859" s="2" t="s">
        <v>20</v>
      </c>
      <c r="B1859" s="2" t="s">
        <v>21</v>
      </c>
      <c r="C1859" s="2">
        <v>169</v>
      </c>
      <c r="D1859" s="3">
        <v>3.9969269999999999</v>
      </c>
      <c r="E1859" s="2"/>
      <c r="F1859" s="2"/>
      <c r="G1859" s="2"/>
      <c r="H1859" s="2"/>
      <c r="I1859" s="2"/>
      <c r="J1859" s="2"/>
      <c r="K1859" s="2"/>
    </row>
    <row r="1860" spans="1:11" x14ac:dyDescent="0.25">
      <c r="A1860" s="2" t="s">
        <v>20</v>
      </c>
      <c r="B1860" s="2" t="s">
        <v>21</v>
      </c>
      <c r="C1860" s="2">
        <v>170</v>
      </c>
      <c r="D1860" s="3">
        <v>4.1011379999999997</v>
      </c>
      <c r="E1860" s="2"/>
      <c r="F1860" s="2"/>
      <c r="G1860" s="2"/>
      <c r="H1860" s="2"/>
      <c r="I1860" s="2"/>
      <c r="J1860" s="2"/>
      <c r="K1860" s="2"/>
    </row>
    <row r="1861" spans="1:11" x14ac:dyDescent="0.25">
      <c r="A1861" s="2" t="s">
        <v>20</v>
      </c>
      <c r="B1861" s="2" t="s">
        <v>21</v>
      </c>
      <c r="C1861" s="2">
        <v>171</v>
      </c>
      <c r="D1861" s="3">
        <v>4.1089200000000003</v>
      </c>
      <c r="E1861" s="2"/>
      <c r="F1861" s="2"/>
      <c r="G1861" s="2"/>
      <c r="H1861" s="2"/>
      <c r="I1861" s="2"/>
      <c r="J1861" s="2"/>
      <c r="K1861" s="2"/>
    </row>
    <row r="1862" spans="1:11" x14ac:dyDescent="0.25">
      <c r="A1862" s="2" t="s">
        <v>20</v>
      </c>
      <c r="B1862" s="2" t="s">
        <v>21</v>
      </c>
      <c r="C1862" s="2">
        <v>172</v>
      </c>
      <c r="D1862" s="3">
        <v>4.0919249999999998</v>
      </c>
      <c r="E1862" s="2"/>
      <c r="F1862" s="2"/>
      <c r="G1862" s="2"/>
      <c r="H1862" s="2"/>
      <c r="I1862" s="2"/>
      <c r="J1862" s="2"/>
      <c r="K1862" s="2"/>
    </row>
    <row r="1863" spans="1:11" x14ac:dyDescent="0.25">
      <c r="A1863" s="2" t="s">
        <v>20</v>
      </c>
      <c r="B1863" s="2" t="s">
        <v>21</v>
      </c>
      <c r="C1863" s="2">
        <v>173</v>
      </c>
      <c r="D1863" s="3">
        <v>3.9855360000000002</v>
      </c>
      <c r="E1863" s="2"/>
      <c r="F1863" s="2"/>
      <c r="G1863" s="2"/>
      <c r="H1863" s="2"/>
      <c r="I1863" s="2"/>
      <c r="J1863" s="2"/>
      <c r="K1863" s="2"/>
    </row>
    <row r="1864" spans="1:11" x14ac:dyDescent="0.25">
      <c r="A1864" s="2" t="s">
        <v>20</v>
      </c>
      <c r="B1864" s="2" t="s">
        <v>21</v>
      </c>
      <c r="C1864" s="2">
        <v>174</v>
      </c>
      <c r="D1864" s="3">
        <v>3.8167209999999998</v>
      </c>
      <c r="E1864" s="2"/>
      <c r="F1864" s="2"/>
      <c r="G1864" s="2"/>
      <c r="H1864" s="2"/>
      <c r="I1864" s="2"/>
      <c r="J1864" s="2"/>
      <c r="K1864" s="2"/>
    </row>
    <row r="1865" spans="1:11" x14ac:dyDescent="0.25">
      <c r="A1865" s="2" t="s">
        <v>20</v>
      </c>
      <c r="B1865" s="2" t="s">
        <v>21</v>
      </c>
      <c r="C1865" s="2">
        <v>175</v>
      </c>
      <c r="D1865" s="3">
        <v>3.8839510000000002</v>
      </c>
      <c r="E1865" s="2"/>
      <c r="F1865" s="2"/>
      <c r="G1865" s="2"/>
      <c r="H1865" s="2"/>
      <c r="I1865" s="2"/>
      <c r="J1865" s="2"/>
      <c r="K1865" s="2"/>
    </row>
    <row r="1866" spans="1:11" x14ac:dyDescent="0.25">
      <c r="A1866" s="2" t="s">
        <v>20</v>
      </c>
      <c r="B1866" s="2" t="s">
        <v>21</v>
      </c>
      <c r="C1866" s="2">
        <v>176</v>
      </c>
      <c r="D1866" s="3">
        <v>3.858066</v>
      </c>
      <c r="E1866" s="2"/>
      <c r="F1866" s="2"/>
      <c r="G1866" s="2"/>
      <c r="H1866" s="2"/>
      <c r="I1866" s="2"/>
      <c r="J1866" s="2"/>
      <c r="K1866" s="2"/>
    </row>
    <row r="1867" spans="1:11" x14ac:dyDescent="0.25">
      <c r="A1867" s="2" t="s">
        <v>20</v>
      </c>
      <c r="B1867" s="2" t="s">
        <v>21</v>
      </c>
      <c r="C1867" s="2">
        <v>177</v>
      </c>
      <c r="D1867" s="3">
        <v>3.881723</v>
      </c>
      <c r="E1867" s="2"/>
      <c r="F1867" s="2"/>
      <c r="G1867" s="2"/>
      <c r="H1867" s="2"/>
      <c r="I1867" s="2"/>
      <c r="J1867" s="2"/>
      <c r="K1867" s="2"/>
    </row>
    <row r="1868" spans="1:11" x14ac:dyDescent="0.25">
      <c r="A1868" s="2" t="s">
        <v>20</v>
      </c>
      <c r="B1868" s="2" t="s">
        <v>21</v>
      </c>
      <c r="C1868" s="2">
        <v>178</v>
      </c>
      <c r="D1868" s="3">
        <v>3.8596330000000001</v>
      </c>
      <c r="E1868" s="2"/>
      <c r="F1868" s="2"/>
      <c r="G1868" s="2"/>
      <c r="H1868" s="2"/>
      <c r="I1868" s="2"/>
      <c r="J1868" s="2"/>
      <c r="K1868" s="2"/>
    </row>
    <row r="1869" spans="1:11" x14ac:dyDescent="0.25">
      <c r="A1869" s="2" t="s">
        <v>20</v>
      </c>
      <c r="B1869" s="2" t="s">
        <v>21</v>
      </c>
      <c r="C1869" s="2">
        <v>179</v>
      </c>
      <c r="D1869" s="3">
        <v>3.8881990000000002</v>
      </c>
      <c r="E1869" s="2"/>
      <c r="F1869" s="2"/>
      <c r="G1869" s="2"/>
      <c r="H1869" s="2"/>
      <c r="I1869" s="2"/>
      <c r="J1869" s="2"/>
      <c r="K1869" s="2"/>
    </row>
    <row r="1870" spans="1:11" x14ac:dyDescent="0.25">
      <c r="A1870" s="2" t="s">
        <v>20</v>
      </c>
      <c r="B1870" s="2" t="s">
        <v>21</v>
      </c>
      <c r="C1870" s="2">
        <v>180</v>
      </c>
      <c r="D1870" s="3">
        <v>3.8619859999999999</v>
      </c>
      <c r="E1870" s="2"/>
      <c r="F1870" s="2"/>
      <c r="G1870" s="2"/>
      <c r="H1870" s="2"/>
      <c r="I1870" s="2"/>
      <c r="J1870" s="2"/>
      <c r="K1870" s="2"/>
    </row>
    <row r="1871" spans="1:11" x14ac:dyDescent="0.25">
      <c r="A1871" s="2" t="s">
        <v>20</v>
      </c>
      <c r="B1871" s="2" t="s">
        <v>21</v>
      </c>
      <c r="C1871" s="2">
        <v>181</v>
      </c>
      <c r="D1871" s="3">
        <v>3.8866489999999998</v>
      </c>
      <c r="E1871" s="2"/>
      <c r="F1871" s="2"/>
      <c r="G1871" s="2"/>
      <c r="H1871" s="2"/>
      <c r="I1871" s="2"/>
      <c r="J1871" s="2"/>
      <c r="K1871" s="2"/>
    </row>
    <row r="1872" spans="1:11" x14ac:dyDescent="0.25">
      <c r="A1872" s="2" t="s">
        <v>20</v>
      </c>
      <c r="B1872" s="2" t="s">
        <v>21</v>
      </c>
      <c r="C1872" s="2">
        <v>182</v>
      </c>
      <c r="D1872" s="3">
        <v>3.8624260000000001</v>
      </c>
      <c r="E1872" s="2"/>
      <c r="F1872" s="2"/>
      <c r="G1872" s="2"/>
      <c r="H1872" s="2"/>
      <c r="I1872" s="2"/>
      <c r="J1872" s="2"/>
      <c r="K1872" s="2"/>
    </row>
    <row r="1873" spans="1:11" x14ac:dyDescent="0.25">
      <c r="A1873" s="2" t="s">
        <v>20</v>
      </c>
      <c r="B1873" s="2" t="s">
        <v>21</v>
      </c>
      <c r="C1873" s="2">
        <v>183</v>
      </c>
      <c r="D1873" s="3">
        <v>3.889831</v>
      </c>
      <c r="E1873" s="2"/>
      <c r="F1873" s="2"/>
      <c r="G1873" s="2"/>
      <c r="H1873" s="2"/>
      <c r="I1873" s="2"/>
      <c r="J1873" s="2"/>
      <c r="K1873" s="2"/>
    </row>
    <row r="1874" spans="1:11" x14ac:dyDescent="0.25">
      <c r="A1874" s="2" t="s">
        <v>20</v>
      </c>
      <c r="B1874" s="2" t="s">
        <v>21</v>
      </c>
      <c r="C1874" s="2">
        <v>184</v>
      </c>
      <c r="D1874" s="3">
        <v>3.8647339999999999</v>
      </c>
      <c r="E1874" s="2"/>
      <c r="F1874" s="2"/>
      <c r="G1874" s="2"/>
      <c r="H1874" s="2"/>
      <c r="I1874" s="2"/>
      <c r="J1874" s="2"/>
      <c r="K1874" s="2"/>
    </row>
    <row r="1875" spans="1:11" x14ac:dyDescent="0.25">
      <c r="A1875" s="2" t="s">
        <v>20</v>
      </c>
      <c r="B1875" s="2" t="s">
        <v>21</v>
      </c>
      <c r="C1875" s="2">
        <v>185</v>
      </c>
      <c r="D1875" s="3">
        <v>3.8883670000000001</v>
      </c>
      <c r="E1875" s="2"/>
      <c r="F1875" s="2"/>
      <c r="G1875" s="2"/>
      <c r="H1875" s="2"/>
      <c r="I1875" s="2"/>
      <c r="J1875" s="2"/>
      <c r="K1875" s="2"/>
    </row>
    <row r="1876" spans="1:11" x14ac:dyDescent="0.25">
      <c r="A1876" s="2" t="s">
        <v>20</v>
      </c>
      <c r="B1876" s="2" t="s">
        <v>21</v>
      </c>
      <c r="C1876" s="2">
        <v>186</v>
      </c>
      <c r="D1876" s="3">
        <v>3.8676889999999999</v>
      </c>
      <c r="E1876" s="2"/>
      <c r="F1876" s="2"/>
      <c r="G1876" s="2"/>
      <c r="H1876" s="2"/>
      <c r="I1876" s="2"/>
      <c r="J1876" s="2"/>
      <c r="K1876" s="2"/>
    </row>
    <row r="1877" spans="1:11" x14ac:dyDescent="0.25">
      <c r="A1877" s="2" t="s">
        <v>20</v>
      </c>
      <c r="B1877" s="2" t="s">
        <v>21</v>
      </c>
      <c r="C1877" s="2">
        <v>187</v>
      </c>
      <c r="D1877" s="3">
        <v>3.8934850000000001</v>
      </c>
      <c r="E1877" s="2"/>
      <c r="F1877" s="2"/>
      <c r="G1877" s="2"/>
      <c r="H1877" s="2"/>
      <c r="I1877" s="2"/>
      <c r="J1877" s="2"/>
      <c r="K1877" s="2"/>
    </row>
    <row r="1878" spans="1:11" x14ac:dyDescent="0.25">
      <c r="A1878" s="2" t="s">
        <v>20</v>
      </c>
      <c r="B1878" s="2" t="s">
        <v>21</v>
      </c>
      <c r="C1878" s="2">
        <v>188</v>
      </c>
      <c r="D1878" s="3">
        <v>3.8667570000000002</v>
      </c>
      <c r="E1878" s="2"/>
      <c r="F1878" s="2"/>
      <c r="G1878" s="2"/>
      <c r="H1878" s="2"/>
      <c r="I1878" s="2"/>
      <c r="J1878" s="2"/>
      <c r="K1878" s="2"/>
    </row>
    <row r="1879" spans="1:11" x14ac:dyDescent="0.25">
      <c r="A1879" s="2" t="s">
        <v>20</v>
      </c>
      <c r="B1879" s="2" t="s">
        <v>21</v>
      </c>
      <c r="C1879" s="2">
        <v>189</v>
      </c>
      <c r="D1879" s="3">
        <v>3.8945349999999999</v>
      </c>
      <c r="E1879" s="2"/>
      <c r="F1879" s="2"/>
      <c r="G1879" s="2"/>
      <c r="H1879" s="2"/>
      <c r="I1879" s="2"/>
      <c r="J1879" s="2"/>
      <c r="K1879" s="2"/>
    </row>
    <row r="1880" spans="1:11" x14ac:dyDescent="0.25">
      <c r="A1880" s="2" t="s">
        <v>20</v>
      </c>
      <c r="B1880" s="2" t="s">
        <v>21</v>
      </c>
      <c r="C1880" s="2">
        <v>190</v>
      </c>
      <c r="D1880" s="3">
        <v>3.8712710000000001</v>
      </c>
      <c r="E1880" s="2"/>
      <c r="F1880" s="2"/>
      <c r="G1880" s="2"/>
      <c r="H1880" s="2"/>
      <c r="I1880" s="2"/>
      <c r="J1880" s="2"/>
      <c r="K1880" s="2"/>
    </row>
    <row r="1881" spans="1:11" x14ac:dyDescent="0.25">
      <c r="A1881" s="2" t="s">
        <v>20</v>
      </c>
      <c r="B1881" s="2" t="s">
        <v>21</v>
      </c>
      <c r="C1881" s="2">
        <v>191</v>
      </c>
      <c r="D1881" s="3">
        <v>3.8993440000000001</v>
      </c>
      <c r="E1881" s="2"/>
      <c r="F1881" s="2"/>
      <c r="G1881" s="2"/>
      <c r="H1881" s="2"/>
      <c r="I1881" s="2"/>
      <c r="J1881" s="2"/>
      <c r="K1881" s="2"/>
    </row>
    <row r="1882" spans="1:11" x14ac:dyDescent="0.25">
      <c r="A1882" s="2" t="s">
        <v>20</v>
      </c>
      <c r="B1882" s="2" t="s">
        <v>21</v>
      </c>
      <c r="C1882" s="2">
        <v>192</v>
      </c>
      <c r="D1882" s="3">
        <v>3.8742909999999999</v>
      </c>
      <c r="E1882" s="2"/>
      <c r="F1882" s="2"/>
      <c r="G1882" s="2"/>
      <c r="H1882" s="2"/>
      <c r="I1882" s="2"/>
      <c r="J1882" s="2"/>
      <c r="K1882" s="2"/>
    </row>
    <row r="1883" spans="1:11" x14ac:dyDescent="0.25">
      <c r="A1883" s="2" t="s">
        <v>20</v>
      </c>
      <c r="B1883" s="2" t="s">
        <v>21</v>
      </c>
      <c r="C1883" s="2">
        <v>193</v>
      </c>
      <c r="D1883" s="3">
        <v>3.8523580000000002</v>
      </c>
      <c r="E1883" s="2"/>
      <c r="F1883" s="2"/>
      <c r="G1883" s="2"/>
      <c r="H1883" s="2"/>
      <c r="I1883" s="2"/>
      <c r="J1883" s="2"/>
      <c r="K1883" s="2"/>
    </row>
    <row r="1884" spans="1:11" x14ac:dyDescent="0.25">
      <c r="A1884" s="2" t="s">
        <v>20</v>
      </c>
      <c r="B1884" s="2" t="s">
        <v>21</v>
      </c>
      <c r="C1884" s="2">
        <v>194</v>
      </c>
      <c r="D1884" s="3">
        <v>2.4156499999999999</v>
      </c>
      <c r="E1884" s="2"/>
      <c r="F1884" s="2"/>
      <c r="G1884" s="2"/>
      <c r="H1884" s="2"/>
      <c r="I1884" s="2"/>
      <c r="J1884" s="2"/>
      <c r="K1884" s="2"/>
    </row>
    <row r="1885" spans="1:11" x14ac:dyDescent="0.25">
      <c r="A1885" s="2" t="s">
        <v>20</v>
      </c>
      <c r="B1885" s="2" t="s">
        <v>21</v>
      </c>
      <c r="C1885" s="2">
        <v>195</v>
      </c>
      <c r="D1885" s="3">
        <v>2.383861</v>
      </c>
      <c r="E1885" s="2"/>
      <c r="F1885" s="2"/>
      <c r="G1885" s="2"/>
      <c r="H1885" s="2"/>
      <c r="I1885" s="2"/>
      <c r="J1885" s="2"/>
      <c r="K1885" s="2"/>
    </row>
    <row r="1886" spans="1:11" x14ac:dyDescent="0.25">
      <c r="A1886" s="2" t="s">
        <v>24</v>
      </c>
      <c r="B1886" s="2" t="s">
        <v>8</v>
      </c>
      <c r="C1886" s="2"/>
      <c r="D1886" s="2"/>
      <c r="E1886" s="2"/>
      <c r="F1886" s="2"/>
      <c r="G1886" s="2"/>
      <c r="H1886" s="2"/>
      <c r="I1886" s="2"/>
      <c r="J1886" s="2"/>
      <c r="K1886" s="2"/>
    </row>
    <row r="1887" spans="1:11" x14ac:dyDescent="0.25">
      <c r="A1887" s="2"/>
      <c r="B1887" s="2" t="s">
        <v>5</v>
      </c>
      <c r="C1887" s="3">
        <v>3.8006929999999999</v>
      </c>
      <c r="D1887" s="2"/>
      <c r="E1887" s="2"/>
      <c r="F1887" s="2"/>
      <c r="G1887" s="2"/>
      <c r="H1887" s="2"/>
      <c r="I1887" s="2"/>
      <c r="J1887" s="2"/>
      <c r="K1887" s="2"/>
    </row>
    <row r="1888" spans="1:11" x14ac:dyDescent="0.25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</row>
    <row r="1889" spans="1:11" x14ac:dyDescent="0.25">
      <c r="A1889" s="2"/>
      <c r="B1889" s="2" t="s">
        <v>28</v>
      </c>
      <c r="C1889" s="2" t="s">
        <v>29</v>
      </c>
      <c r="D1889" s="2" t="s">
        <v>30</v>
      </c>
      <c r="E1889" s="2" t="s">
        <v>37</v>
      </c>
      <c r="F1889" s="2" t="s">
        <v>34</v>
      </c>
      <c r="G1889" s="2" t="s">
        <v>35</v>
      </c>
      <c r="H1889" s="2" t="s">
        <v>36</v>
      </c>
      <c r="I1889" s="2"/>
      <c r="J1889" s="2"/>
      <c r="K1889" s="2"/>
    </row>
    <row r="1890" spans="1:11" x14ac:dyDescent="0.25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</row>
    <row r="1891" spans="1:11" x14ac:dyDescent="0.25">
      <c r="A1891" s="2" t="s">
        <v>0</v>
      </c>
      <c r="B1891" s="2" t="s">
        <v>1</v>
      </c>
      <c r="C1891" s="2" t="s">
        <v>6</v>
      </c>
      <c r="D1891" s="2"/>
      <c r="E1891" s="2"/>
      <c r="F1891" s="2"/>
      <c r="G1891" s="2"/>
      <c r="H1891" s="2"/>
      <c r="I1891" s="2"/>
      <c r="J1891" s="2"/>
      <c r="K1891" s="2"/>
    </row>
    <row r="1892" spans="1:11" x14ac:dyDescent="0.25">
      <c r="A1892" s="2" t="s">
        <v>24</v>
      </c>
      <c r="B1892" s="2" t="s">
        <v>14</v>
      </c>
      <c r="C1892" s="2"/>
      <c r="D1892" s="2"/>
      <c r="E1892" s="2"/>
      <c r="F1892" s="2"/>
      <c r="G1892" s="2"/>
      <c r="H1892" s="2"/>
      <c r="I1892" s="2"/>
      <c r="J1892" s="2"/>
      <c r="K1892" s="2"/>
    </row>
    <row r="1893" spans="1:11" x14ac:dyDescent="0.25">
      <c r="A1893" s="2" t="s">
        <v>20</v>
      </c>
      <c r="B1893" s="2" t="s">
        <v>21</v>
      </c>
      <c r="C1893" s="3">
        <v>1022.703</v>
      </c>
      <c r="D1893" s="2"/>
      <c r="E1893" s="2"/>
      <c r="F1893" s="2"/>
      <c r="G1893" s="2"/>
      <c r="H1893" s="2"/>
      <c r="I1893" s="2"/>
      <c r="J1893" s="2"/>
      <c r="K1893" s="2"/>
    </row>
    <row r="1894" spans="1:11" x14ac:dyDescent="0.25">
      <c r="A1894" s="2" t="s">
        <v>20</v>
      </c>
      <c r="B1894" s="2" t="s">
        <v>21</v>
      </c>
      <c r="C1894" s="2">
        <v>2</v>
      </c>
      <c r="D1894" s="3">
        <v>1022.114</v>
      </c>
      <c r="E1894" s="2"/>
      <c r="F1894" s="2"/>
      <c r="G1894" s="2"/>
      <c r="H1894" s="2"/>
      <c r="I1894" s="2"/>
      <c r="J1894" s="2"/>
      <c r="K1894" s="2"/>
    </row>
    <row r="1895" spans="1:11" x14ac:dyDescent="0.25">
      <c r="A1895" s="2" t="s">
        <v>20</v>
      </c>
      <c r="B1895" s="2" t="s">
        <v>21</v>
      </c>
      <c r="C1895" s="2">
        <v>3</v>
      </c>
      <c r="D1895" s="3">
        <v>1020.0940000000001</v>
      </c>
      <c r="E1895" s="2"/>
      <c r="F1895" s="2"/>
      <c r="G1895" s="2"/>
      <c r="H1895" s="2"/>
      <c r="I1895" s="2"/>
      <c r="J1895" s="2"/>
      <c r="K1895" s="2"/>
    </row>
    <row r="1896" spans="1:11" x14ac:dyDescent="0.25">
      <c r="A1896" s="2" t="s">
        <v>20</v>
      </c>
      <c r="B1896" s="2" t="s">
        <v>21</v>
      </c>
      <c r="C1896" s="2">
        <v>4</v>
      </c>
      <c r="D1896" s="3">
        <v>1019.152</v>
      </c>
      <c r="E1896" s="2"/>
      <c r="F1896" s="2"/>
      <c r="G1896" s="2"/>
      <c r="H1896" s="2"/>
      <c r="I1896" s="2"/>
      <c r="J1896" s="2"/>
      <c r="K1896" s="2"/>
    </row>
    <row r="1897" spans="1:11" x14ac:dyDescent="0.25">
      <c r="A1897" s="2" t="s">
        <v>20</v>
      </c>
      <c r="B1897" s="2" t="s">
        <v>21</v>
      </c>
      <c r="C1897" s="2">
        <v>5</v>
      </c>
      <c r="D1897" s="3">
        <v>1017.955</v>
      </c>
      <c r="E1897" s="2"/>
      <c r="F1897" s="2"/>
      <c r="G1897" s="2"/>
      <c r="H1897" s="2"/>
      <c r="I1897" s="2"/>
      <c r="J1897" s="2"/>
      <c r="K1897" s="2"/>
    </row>
    <row r="1898" spans="1:11" x14ac:dyDescent="0.25">
      <c r="A1898" s="2" t="s">
        <v>20</v>
      </c>
      <c r="B1898" s="2" t="s">
        <v>21</v>
      </c>
      <c r="C1898" s="2">
        <v>6</v>
      </c>
      <c r="D1898" s="3">
        <v>1016.312</v>
      </c>
      <c r="E1898" s="2"/>
      <c r="F1898" s="2"/>
      <c r="G1898" s="2"/>
      <c r="H1898" s="2"/>
      <c r="I1898" s="2"/>
      <c r="J1898" s="2"/>
      <c r="K1898" s="2"/>
    </row>
    <row r="1899" spans="1:11" x14ac:dyDescent="0.25">
      <c r="A1899" s="2" t="s">
        <v>20</v>
      </c>
      <c r="B1899" s="2" t="s">
        <v>21</v>
      </c>
      <c r="C1899" s="2">
        <v>7</v>
      </c>
      <c r="D1899" s="3">
        <v>1014.0309999999999</v>
      </c>
      <c r="E1899" s="2"/>
      <c r="F1899" s="2"/>
      <c r="G1899" s="2"/>
      <c r="H1899" s="2"/>
      <c r="I1899" s="2"/>
      <c r="J1899" s="2"/>
      <c r="K1899" s="2"/>
    </row>
    <row r="1900" spans="1:11" x14ac:dyDescent="0.25">
      <c r="A1900" s="2" t="s">
        <v>20</v>
      </c>
      <c r="B1900" s="2" t="s">
        <v>21</v>
      </c>
      <c r="C1900" s="2">
        <v>8</v>
      </c>
      <c r="D1900" s="3">
        <v>1011.164</v>
      </c>
      <c r="E1900" s="2"/>
      <c r="F1900" s="2"/>
      <c r="G1900" s="2"/>
      <c r="H1900" s="2"/>
      <c r="I1900" s="2"/>
      <c r="J1900" s="2"/>
      <c r="K1900" s="2"/>
    </row>
    <row r="1901" spans="1:11" x14ac:dyDescent="0.25">
      <c r="A1901" s="2" t="s">
        <v>20</v>
      </c>
      <c r="B1901" s="2" t="s">
        <v>21</v>
      </c>
      <c r="C1901" s="2">
        <v>9</v>
      </c>
      <c r="D1901" s="3">
        <v>1007.323</v>
      </c>
      <c r="E1901" s="2"/>
      <c r="F1901" s="2"/>
      <c r="G1901" s="2"/>
      <c r="H1901" s="2"/>
      <c r="I1901" s="2"/>
      <c r="J1901" s="2"/>
      <c r="K1901" s="2"/>
    </row>
    <row r="1902" spans="1:11" x14ac:dyDescent="0.25">
      <c r="A1902" s="2" t="s">
        <v>20</v>
      </c>
      <c r="B1902" s="2" t="s">
        <v>21</v>
      </c>
      <c r="C1902" s="2">
        <v>10</v>
      </c>
      <c r="D1902" s="3">
        <v>1003.915</v>
      </c>
      <c r="E1902" s="2"/>
      <c r="F1902" s="2"/>
      <c r="G1902" s="2"/>
      <c r="H1902" s="2"/>
      <c r="I1902" s="2"/>
      <c r="J1902" s="2"/>
      <c r="K1902" s="2"/>
    </row>
    <row r="1903" spans="1:11" x14ac:dyDescent="0.25">
      <c r="A1903" s="2" t="s">
        <v>20</v>
      </c>
      <c r="B1903" s="2" t="s">
        <v>21</v>
      </c>
      <c r="C1903" s="2">
        <v>11</v>
      </c>
      <c r="D1903" s="3">
        <v>1001.447</v>
      </c>
      <c r="E1903" s="2"/>
      <c r="F1903" s="2"/>
      <c r="G1903" s="2"/>
      <c r="H1903" s="2"/>
      <c r="I1903" s="2"/>
      <c r="J1903" s="2"/>
      <c r="K1903" s="2"/>
    </row>
    <row r="1904" spans="1:11" x14ac:dyDescent="0.25">
      <c r="A1904" s="2" t="s">
        <v>20</v>
      </c>
      <c r="B1904" s="2" t="s">
        <v>21</v>
      </c>
      <c r="C1904" s="2">
        <v>12</v>
      </c>
      <c r="D1904" s="3">
        <v>998.79560000000004</v>
      </c>
      <c r="E1904" s="2"/>
      <c r="F1904" s="2"/>
      <c r="G1904" s="2"/>
      <c r="H1904" s="2"/>
      <c r="I1904" s="2"/>
      <c r="J1904" s="2"/>
      <c r="K1904" s="2"/>
    </row>
    <row r="1905" spans="1:11" x14ac:dyDescent="0.25">
      <c r="A1905" s="2" t="s">
        <v>20</v>
      </c>
      <c r="B1905" s="2" t="s">
        <v>21</v>
      </c>
      <c r="C1905" s="2">
        <v>13</v>
      </c>
      <c r="D1905" s="3">
        <v>995.31550000000004</v>
      </c>
      <c r="E1905" s="2"/>
      <c r="F1905" s="2"/>
      <c r="G1905" s="2"/>
      <c r="H1905" s="2"/>
      <c r="I1905" s="2"/>
      <c r="J1905" s="2"/>
      <c r="K1905" s="2"/>
    </row>
    <row r="1906" spans="1:11" x14ac:dyDescent="0.25">
      <c r="A1906" s="2" t="s">
        <v>20</v>
      </c>
      <c r="B1906" s="2" t="s">
        <v>21</v>
      </c>
      <c r="C1906" s="2">
        <v>14</v>
      </c>
      <c r="D1906" s="3">
        <v>991.86929999999995</v>
      </c>
      <c r="E1906" s="2"/>
      <c r="F1906" s="2"/>
      <c r="G1906" s="2"/>
      <c r="H1906" s="2"/>
      <c r="I1906" s="2"/>
      <c r="J1906" s="2"/>
      <c r="K1906" s="2"/>
    </row>
    <row r="1907" spans="1:11" x14ac:dyDescent="0.25">
      <c r="A1907" s="2" t="s">
        <v>20</v>
      </c>
      <c r="B1907" s="2" t="s">
        <v>21</v>
      </c>
      <c r="C1907" s="2">
        <v>15</v>
      </c>
      <c r="D1907" s="3">
        <v>988.53399999999999</v>
      </c>
      <c r="E1907" s="2"/>
      <c r="F1907" s="2"/>
      <c r="G1907" s="2"/>
      <c r="H1907" s="2"/>
      <c r="I1907" s="2"/>
      <c r="J1907" s="2"/>
      <c r="K1907" s="2"/>
    </row>
    <row r="1908" spans="1:11" x14ac:dyDescent="0.25">
      <c r="A1908" s="2" t="s">
        <v>20</v>
      </c>
      <c r="B1908" s="2" t="s">
        <v>21</v>
      </c>
      <c r="C1908" s="2">
        <v>16</v>
      </c>
      <c r="D1908" s="3">
        <v>985.6943</v>
      </c>
      <c r="E1908" s="2"/>
      <c r="F1908" s="2"/>
      <c r="G1908" s="2"/>
      <c r="H1908" s="2"/>
      <c r="I1908" s="2"/>
      <c r="J1908" s="2"/>
      <c r="K1908" s="2"/>
    </row>
    <row r="1909" spans="1:11" x14ac:dyDescent="0.25">
      <c r="A1909" s="2" t="s">
        <v>20</v>
      </c>
      <c r="B1909" s="2" t="s">
        <v>21</v>
      </c>
      <c r="C1909" s="2">
        <v>17</v>
      </c>
      <c r="D1909" s="3">
        <v>982.15369999999996</v>
      </c>
      <c r="E1909" s="2"/>
      <c r="F1909" s="2"/>
      <c r="G1909" s="2"/>
      <c r="H1909" s="2"/>
      <c r="I1909" s="2"/>
      <c r="J1909" s="2"/>
      <c r="K1909" s="2"/>
    </row>
    <row r="1910" spans="1:11" x14ac:dyDescent="0.25">
      <c r="A1910" s="2" t="s">
        <v>20</v>
      </c>
      <c r="B1910" s="2" t="s">
        <v>21</v>
      </c>
      <c r="C1910" s="2">
        <v>18</v>
      </c>
      <c r="D1910" s="3">
        <v>978.45150000000001</v>
      </c>
      <c r="E1910" s="2"/>
      <c r="F1910" s="2"/>
      <c r="G1910" s="2"/>
      <c r="H1910" s="2"/>
      <c r="I1910" s="2"/>
      <c r="J1910" s="2"/>
      <c r="K1910" s="2"/>
    </row>
    <row r="1911" spans="1:11" x14ac:dyDescent="0.25">
      <c r="A1911" s="2" t="s">
        <v>20</v>
      </c>
      <c r="B1911" s="2" t="s">
        <v>21</v>
      </c>
      <c r="C1911" s="2">
        <v>19</v>
      </c>
      <c r="D1911" s="3">
        <v>975.62620000000004</v>
      </c>
      <c r="E1911" s="2"/>
      <c r="F1911" s="2"/>
      <c r="G1911" s="2"/>
      <c r="H1911" s="2"/>
      <c r="I1911" s="2"/>
      <c r="J1911" s="2"/>
      <c r="K1911" s="2"/>
    </row>
    <row r="1912" spans="1:11" x14ac:dyDescent="0.25">
      <c r="A1912" s="2" t="s">
        <v>20</v>
      </c>
      <c r="B1912" s="2" t="s">
        <v>21</v>
      </c>
      <c r="C1912" s="2">
        <v>20</v>
      </c>
      <c r="D1912" s="3">
        <v>972.79700000000003</v>
      </c>
      <c r="E1912" s="2"/>
      <c r="F1912" s="2"/>
      <c r="G1912" s="2"/>
      <c r="H1912" s="2"/>
      <c r="I1912" s="2"/>
      <c r="J1912" s="2"/>
      <c r="K1912" s="2"/>
    </row>
    <row r="1913" spans="1:11" x14ac:dyDescent="0.25">
      <c r="A1913" s="2" t="s">
        <v>20</v>
      </c>
      <c r="B1913" s="2" t="s">
        <v>21</v>
      </c>
      <c r="C1913" s="2">
        <v>21</v>
      </c>
      <c r="D1913" s="3">
        <v>969.42700000000002</v>
      </c>
      <c r="E1913" s="2"/>
      <c r="F1913" s="2"/>
      <c r="G1913" s="2"/>
      <c r="H1913" s="2"/>
      <c r="I1913" s="2"/>
      <c r="J1913" s="2"/>
      <c r="K1913" s="2"/>
    </row>
    <row r="1914" spans="1:11" x14ac:dyDescent="0.25">
      <c r="A1914" s="2" t="s">
        <v>20</v>
      </c>
      <c r="B1914" s="2" t="s">
        <v>21</v>
      </c>
      <c r="C1914" s="2">
        <v>22</v>
      </c>
      <c r="D1914" s="3">
        <v>966.13220000000001</v>
      </c>
      <c r="E1914" s="2"/>
      <c r="F1914" s="2"/>
      <c r="G1914" s="2"/>
      <c r="H1914" s="2"/>
      <c r="I1914" s="2"/>
      <c r="J1914" s="2"/>
      <c r="K1914" s="2"/>
    </row>
    <row r="1915" spans="1:11" x14ac:dyDescent="0.25">
      <c r="A1915" s="2" t="s">
        <v>20</v>
      </c>
      <c r="B1915" s="2" t="s">
        <v>21</v>
      </c>
      <c r="C1915" s="2">
        <v>23</v>
      </c>
      <c r="D1915" s="3">
        <v>962.75160000000005</v>
      </c>
      <c r="E1915" s="2"/>
      <c r="F1915" s="2"/>
      <c r="G1915" s="2"/>
      <c r="H1915" s="2"/>
      <c r="I1915" s="2"/>
      <c r="J1915" s="2"/>
      <c r="K1915" s="2"/>
    </row>
    <row r="1916" spans="1:11" x14ac:dyDescent="0.25">
      <c r="A1916" s="2" t="s">
        <v>20</v>
      </c>
      <c r="B1916" s="2" t="s">
        <v>21</v>
      </c>
      <c r="C1916" s="2">
        <v>24</v>
      </c>
      <c r="D1916" s="3">
        <v>959.67340000000002</v>
      </c>
      <c r="E1916" s="2"/>
      <c r="F1916" s="2"/>
      <c r="G1916" s="2"/>
      <c r="H1916" s="2"/>
      <c r="I1916" s="2"/>
      <c r="J1916" s="2"/>
      <c r="K1916" s="2"/>
    </row>
    <row r="1917" spans="1:11" x14ac:dyDescent="0.25">
      <c r="A1917" s="2" t="s">
        <v>20</v>
      </c>
      <c r="B1917" s="2" t="s">
        <v>21</v>
      </c>
      <c r="C1917" s="2">
        <v>25</v>
      </c>
      <c r="D1917" s="3">
        <v>955.88620000000003</v>
      </c>
      <c r="E1917" s="2"/>
      <c r="F1917" s="2"/>
      <c r="G1917" s="2"/>
      <c r="H1917" s="2"/>
      <c r="I1917" s="2"/>
      <c r="J1917" s="2"/>
      <c r="K1917" s="2"/>
    </row>
    <row r="1918" spans="1:11" x14ac:dyDescent="0.25">
      <c r="A1918" s="2" t="s">
        <v>20</v>
      </c>
      <c r="B1918" s="2" t="s">
        <v>21</v>
      </c>
      <c r="C1918" s="2">
        <v>26</v>
      </c>
      <c r="D1918" s="3">
        <v>952.08159999999998</v>
      </c>
      <c r="E1918" s="2"/>
      <c r="F1918" s="2"/>
      <c r="G1918" s="2"/>
      <c r="H1918" s="2"/>
      <c r="I1918" s="2"/>
      <c r="J1918" s="2"/>
      <c r="K1918" s="2"/>
    </row>
    <row r="1919" spans="1:11" x14ac:dyDescent="0.25">
      <c r="A1919" s="2" t="s">
        <v>20</v>
      </c>
      <c r="B1919" s="2" t="s">
        <v>21</v>
      </c>
      <c r="C1919" s="2">
        <v>27</v>
      </c>
      <c r="D1919" s="3">
        <v>949.35900000000004</v>
      </c>
      <c r="E1919" s="2"/>
      <c r="F1919" s="2"/>
      <c r="G1919" s="2"/>
      <c r="H1919" s="2"/>
      <c r="I1919" s="2"/>
      <c r="J1919" s="2"/>
      <c r="K1919" s="2"/>
    </row>
    <row r="1920" spans="1:11" x14ac:dyDescent="0.25">
      <c r="A1920" s="2" t="s">
        <v>20</v>
      </c>
      <c r="B1920" s="2" t="s">
        <v>21</v>
      </c>
      <c r="C1920" s="2">
        <v>28</v>
      </c>
      <c r="D1920" s="3">
        <v>946.6585</v>
      </c>
      <c r="E1920" s="2"/>
      <c r="F1920" s="2"/>
      <c r="G1920" s="2"/>
      <c r="H1920" s="2"/>
      <c r="I1920" s="2"/>
      <c r="J1920" s="2"/>
      <c r="K1920" s="2"/>
    </row>
    <row r="1921" spans="1:11" x14ac:dyDescent="0.25">
      <c r="A1921" s="2" t="s">
        <v>20</v>
      </c>
      <c r="B1921" s="2" t="s">
        <v>21</v>
      </c>
      <c r="C1921" s="2">
        <v>29</v>
      </c>
      <c r="D1921" s="3">
        <v>943.39459999999997</v>
      </c>
      <c r="E1921" s="2"/>
      <c r="F1921" s="2"/>
      <c r="G1921" s="2"/>
      <c r="H1921" s="2"/>
      <c r="I1921" s="2"/>
      <c r="J1921" s="2"/>
      <c r="K1921" s="2"/>
    </row>
    <row r="1922" spans="1:11" x14ac:dyDescent="0.25">
      <c r="A1922" s="2" t="s">
        <v>20</v>
      </c>
      <c r="B1922" s="2" t="s">
        <v>21</v>
      </c>
      <c r="C1922" s="2">
        <v>30</v>
      </c>
      <c r="D1922" s="3">
        <v>940.15750000000003</v>
      </c>
      <c r="E1922" s="2"/>
      <c r="F1922" s="2"/>
      <c r="G1922" s="2"/>
      <c r="H1922" s="2"/>
      <c r="I1922" s="2"/>
      <c r="J1922" s="2"/>
      <c r="K1922" s="2"/>
    </row>
    <row r="1923" spans="1:11" x14ac:dyDescent="0.25">
      <c r="A1923" s="2" t="s">
        <v>20</v>
      </c>
      <c r="B1923" s="2" t="s">
        <v>21</v>
      </c>
      <c r="C1923" s="2">
        <v>31</v>
      </c>
      <c r="D1923" s="3">
        <v>936.90369999999996</v>
      </c>
      <c r="E1923" s="2"/>
      <c r="F1923" s="2"/>
      <c r="G1923" s="2"/>
      <c r="H1923" s="2"/>
      <c r="I1923" s="2"/>
      <c r="J1923" s="2"/>
      <c r="K1923" s="2"/>
    </row>
    <row r="1924" spans="1:11" x14ac:dyDescent="0.25">
      <c r="A1924" s="2" t="s">
        <v>20</v>
      </c>
      <c r="B1924" s="2" t="s">
        <v>21</v>
      </c>
      <c r="C1924" s="2">
        <v>32</v>
      </c>
      <c r="D1924" s="3">
        <v>934.03560000000004</v>
      </c>
      <c r="E1924" s="2"/>
      <c r="F1924" s="2"/>
      <c r="G1924" s="2"/>
      <c r="H1924" s="2"/>
      <c r="I1924" s="2"/>
      <c r="J1924" s="2"/>
      <c r="K1924" s="2"/>
    </row>
    <row r="1925" spans="1:11" x14ac:dyDescent="0.25">
      <c r="A1925" s="2" t="s">
        <v>20</v>
      </c>
      <c r="B1925" s="2" t="s">
        <v>21</v>
      </c>
      <c r="C1925" s="2">
        <v>33</v>
      </c>
      <c r="D1925" s="3">
        <v>930.53620000000001</v>
      </c>
      <c r="E1925" s="2"/>
      <c r="F1925" s="2"/>
      <c r="G1925" s="2"/>
      <c r="H1925" s="2"/>
      <c r="I1925" s="2"/>
      <c r="J1925" s="2"/>
      <c r="K1925" s="2"/>
    </row>
    <row r="1926" spans="1:11" x14ac:dyDescent="0.25">
      <c r="A1926" s="2" t="s">
        <v>20</v>
      </c>
      <c r="B1926" s="2" t="s">
        <v>21</v>
      </c>
      <c r="C1926" s="2">
        <v>34</v>
      </c>
      <c r="D1926" s="3">
        <v>926.81569999999999</v>
      </c>
      <c r="E1926" s="2"/>
      <c r="F1926" s="2"/>
      <c r="G1926" s="2"/>
      <c r="H1926" s="2"/>
      <c r="I1926" s="2"/>
      <c r="J1926" s="2"/>
      <c r="K1926" s="2"/>
    </row>
    <row r="1927" spans="1:11" x14ac:dyDescent="0.25">
      <c r="A1927" s="2" t="s">
        <v>20</v>
      </c>
      <c r="B1927" s="2" t="s">
        <v>21</v>
      </c>
      <c r="C1927" s="2">
        <v>35</v>
      </c>
      <c r="D1927" s="3">
        <v>923.97029999999995</v>
      </c>
      <c r="E1927" s="2"/>
      <c r="F1927" s="2"/>
      <c r="G1927" s="2"/>
      <c r="H1927" s="2"/>
      <c r="I1927" s="2"/>
      <c r="J1927" s="2"/>
      <c r="K1927" s="2"/>
    </row>
    <row r="1928" spans="1:11" x14ac:dyDescent="0.25">
      <c r="A1928" s="2" t="s">
        <v>20</v>
      </c>
      <c r="B1928" s="2" t="s">
        <v>21</v>
      </c>
      <c r="C1928" s="2">
        <v>36</v>
      </c>
      <c r="D1928" s="3">
        <v>921.10649999999998</v>
      </c>
      <c r="E1928" s="2"/>
      <c r="F1928" s="2"/>
      <c r="G1928" s="2"/>
      <c r="H1928" s="2"/>
      <c r="I1928" s="2"/>
      <c r="J1928" s="2"/>
      <c r="K1928" s="2"/>
    </row>
    <row r="1929" spans="1:11" x14ac:dyDescent="0.25">
      <c r="A1929" s="2" t="s">
        <v>20</v>
      </c>
      <c r="B1929" s="2" t="s">
        <v>21</v>
      </c>
      <c r="C1929" s="2">
        <v>37</v>
      </c>
      <c r="D1929" s="3">
        <v>917.7604</v>
      </c>
      <c r="E1929" s="2"/>
      <c r="F1929" s="2"/>
      <c r="G1929" s="2"/>
      <c r="H1929" s="2"/>
      <c r="I1929" s="2"/>
      <c r="J1929" s="2"/>
      <c r="K1929" s="2"/>
    </row>
    <row r="1930" spans="1:11" x14ac:dyDescent="0.25">
      <c r="A1930" s="2" t="s">
        <v>20</v>
      </c>
      <c r="B1930" s="2" t="s">
        <v>21</v>
      </c>
      <c r="C1930" s="2">
        <v>38</v>
      </c>
      <c r="D1930" s="3">
        <v>914.51319999999998</v>
      </c>
      <c r="E1930" s="2"/>
      <c r="F1930" s="2"/>
      <c r="G1930" s="2"/>
      <c r="H1930" s="2"/>
      <c r="I1930" s="2"/>
      <c r="J1930" s="2"/>
      <c r="K1930" s="2"/>
    </row>
    <row r="1931" spans="1:11" x14ac:dyDescent="0.25">
      <c r="A1931" s="2" t="s">
        <v>20</v>
      </c>
      <c r="B1931" s="2" t="s">
        <v>21</v>
      </c>
      <c r="C1931" s="2">
        <v>39</v>
      </c>
      <c r="D1931" s="3">
        <v>911.15459999999996</v>
      </c>
      <c r="E1931" s="2"/>
      <c r="F1931" s="2"/>
      <c r="G1931" s="2"/>
      <c r="H1931" s="2"/>
      <c r="I1931" s="2"/>
      <c r="J1931" s="2"/>
      <c r="K1931" s="2"/>
    </row>
    <row r="1932" spans="1:11" x14ac:dyDescent="0.25">
      <c r="A1932" s="2" t="s">
        <v>20</v>
      </c>
      <c r="B1932" s="2" t="s">
        <v>21</v>
      </c>
      <c r="C1932" s="2">
        <v>40</v>
      </c>
      <c r="D1932" s="3">
        <v>908.11900000000003</v>
      </c>
      <c r="E1932" s="2"/>
      <c r="F1932" s="2"/>
      <c r="G1932" s="2"/>
      <c r="H1932" s="2"/>
      <c r="I1932" s="2"/>
      <c r="J1932" s="2"/>
      <c r="K1932" s="2"/>
    </row>
    <row r="1933" spans="1:11" x14ac:dyDescent="0.25">
      <c r="A1933" s="2" t="s">
        <v>20</v>
      </c>
      <c r="B1933" s="2" t="s">
        <v>21</v>
      </c>
      <c r="C1933" s="2">
        <v>41</v>
      </c>
      <c r="D1933" s="3">
        <v>904.30359999999996</v>
      </c>
      <c r="E1933" s="2"/>
      <c r="F1933" s="2"/>
      <c r="G1933" s="2"/>
      <c r="H1933" s="2"/>
      <c r="I1933" s="2"/>
      <c r="J1933" s="2"/>
      <c r="K1933" s="2"/>
    </row>
    <row r="1934" spans="1:11" x14ac:dyDescent="0.25">
      <c r="A1934" s="2" t="s">
        <v>20</v>
      </c>
      <c r="B1934" s="2" t="s">
        <v>21</v>
      </c>
      <c r="C1934" s="2">
        <v>42</v>
      </c>
      <c r="D1934" s="3">
        <v>900.4701</v>
      </c>
      <c r="E1934" s="2"/>
      <c r="F1934" s="2"/>
      <c r="G1934" s="2"/>
      <c r="H1934" s="2"/>
      <c r="I1934" s="2"/>
      <c r="J1934" s="2"/>
      <c r="K1934" s="2"/>
    </row>
    <row r="1935" spans="1:11" x14ac:dyDescent="0.25">
      <c r="A1935" s="2" t="s">
        <v>20</v>
      </c>
      <c r="B1935" s="2" t="s">
        <v>21</v>
      </c>
      <c r="C1935" s="2">
        <v>43</v>
      </c>
      <c r="D1935" s="3">
        <v>897.6866</v>
      </c>
      <c r="E1935" s="2"/>
      <c r="F1935" s="2"/>
      <c r="G1935" s="2"/>
      <c r="H1935" s="2"/>
      <c r="I1935" s="2"/>
      <c r="J1935" s="2"/>
      <c r="K1935" s="2"/>
    </row>
    <row r="1936" spans="1:11" x14ac:dyDescent="0.25">
      <c r="A1936" s="2" t="s">
        <v>20</v>
      </c>
      <c r="B1936" s="2" t="s">
        <v>21</v>
      </c>
      <c r="C1936" s="2">
        <v>44</v>
      </c>
      <c r="D1936" s="3">
        <v>894.95259999999996</v>
      </c>
      <c r="E1936" s="2"/>
      <c r="F1936" s="2"/>
      <c r="G1936" s="2"/>
      <c r="H1936" s="2"/>
      <c r="I1936" s="2"/>
      <c r="J1936" s="2"/>
      <c r="K1936" s="2"/>
    </row>
    <row r="1937" spans="1:11" x14ac:dyDescent="0.25">
      <c r="A1937" s="2" t="s">
        <v>20</v>
      </c>
      <c r="B1937" s="2" t="s">
        <v>21</v>
      </c>
      <c r="C1937" s="2">
        <v>45</v>
      </c>
      <c r="D1937" s="3">
        <v>891.6825</v>
      </c>
      <c r="E1937" s="2"/>
      <c r="F1937" s="2"/>
      <c r="G1937" s="2"/>
      <c r="H1937" s="2"/>
      <c r="I1937" s="2"/>
      <c r="J1937" s="2"/>
      <c r="K1937" s="2"/>
    </row>
    <row r="1938" spans="1:11" x14ac:dyDescent="0.25">
      <c r="A1938" s="2" t="s">
        <v>20</v>
      </c>
      <c r="B1938" s="2" t="s">
        <v>21</v>
      </c>
      <c r="C1938" s="2">
        <v>46</v>
      </c>
      <c r="D1938" s="3">
        <v>888.45730000000003</v>
      </c>
      <c r="E1938" s="2"/>
      <c r="F1938" s="2"/>
      <c r="G1938" s="2"/>
      <c r="H1938" s="2"/>
      <c r="I1938" s="2"/>
      <c r="J1938" s="2"/>
      <c r="K1938" s="2"/>
    </row>
    <row r="1939" spans="1:11" x14ac:dyDescent="0.25">
      <c r="A1939" s="2" t="s">
        <v>20</v>
      </c>
      <c r="B1939" s="2" t="s">
        <v>21</v>
      </c>
      <c r="C1939" s="2">
        <v>47</v>
      </c>
      <c r="D1939" s="3">
        <v>885.18790000000001</v>
      </c>
      <c r="E1939" s="2"/>
      <c r="F1939" s="2"/>
      <c r="G1939" s="2"/>
      <c r="H1939" s="2"/>
      <c r="I1939" s="2"/>
      <c r="J1939" s="2"/>
      <c r="K1939" s="2"/>
    </row>
    <row r="1940" spans="1:11" x14ac:dyDescent="0.25">
      <c r="A1940" s="2" t="s">
        <v>20</v>
      </c>
      <c r="B1940" s="2" t="s">
        <v>21</v>
      </c>
      <c r="C1940" s="2">
        <v>48</v>
      </c>
      <c r="D1940" s="3">
        <v>882.31619999999998</v>
      </c>
      <c r="E1940" s="2"/>
      <c r="F1940" s="2"/>
      <c r="G1940" s="2"/>
      <c r="H1940" s="2"/>
      <c r="I1940" s="2"/>
      <c r="J1940" s="2"/>
      <c r="K1940" s="2"/>
    </row>
    <row r="1941" spans="1:11" x14ac:dyDescent="0.25">
      <c r="A1941" s="2" t="s">
        <v>20</v>
      </c>
      <c r="B1941" s="2" t="s">
        <v>21</v>
      </c>
      <c r="C1941" s="2">
        <v>49</v>
      </c>
      <c r="D1941" s="3">
        <v>878.76189999999997</v>
      </c>
      <c r="E1941" s="2"/>
      <c r="F1941" s="2"/>
      <c r="G1941" s="2"/>
      <c r="H1941" s="2"/>
      <c r="I1941" s="2"/>
      <c r="J1941" s="2"/>
      <c r="K1941" s="2"/>
    </row>
    <row r="1942" spans="1:11" x14ac:dyDescent="0.25">
      <c r="A1942" s="2" t="s">
        <v>20</v>
      </c>
      <c r="B1942" s="2" t="s">
        <v>21</v>
      </c>
      <c r="C1942" s="2">
        <v>50</v>
      </c>
      <c r="D1942" s="3">
        <v>875.0077</v>
      </c>
      <c r="E1942" s="2"/>
      <c r="F1942" s="2"/>
      <c r="G1942" s="2"/>
      <c r="H1942" s="2"/>
      <c r="I1942" s="2"/>
      <c r="J1942" s="2"/>
      <c r="K1942" s="2"/>
    </row>
    <row r="1943" spans="1:11" x14ac:dyDescent="0.25">
      <c r="A1943" s="2" t="s">
        <v>20</v>
      </c>
      <c r="B1943" s="2" t="s">
        <v>21</v>
      </c>
      <c r="C1943" s="2">
        <v>51</v>
      </c>
      <c r="D1943" s="3">
        <v>872.15440000000001</v>
      </c>
      <c r="E1943" s="2"/>
      <c r="F1943" s="2"/>
      <c r="G1943" s="2"/>
      <c r="H1943" s="2"/>
      <c r="I1943" s="2"/>
      <c r="J1943" s="2"/>
      <c r="K1943" s="2"/>
    </row>
    <row r="1944" spans="1:11" x14ac:dyDescent="0.25">
      <c r="A1944" s="2" t="s">
        <v>20</v>
      </c>
      <c r="B1944" s="2" t="s">
        <v>21</v>
      </c>
      <c r="C1944" s="2">
        <v>52</v>
      </c>
      <c r="D1944" s="3">
        <v>869.29369999999994</v>
      </c>
      <c r="E1944" s="2"/>
      <c r="F1944" s="2"/>
      <c r="G1944" s="2"/>
      <c r="H1944" s="2"/>
      <c r="I1944" s="2"/>
      <c r="J1944" s="2"/>
      <c r="K1944" s="2"/>
    </row>
    <row r="1945" spans="1:11" x14ac:dyDescent="0.25">
      <c r="A1945" s="2" t="s">
        <v>20</v>
      </c>
      <c r="B1945" s="2" t="s">
        <v>21</v>
      </c>
      <c r="C1945" s="2">
        <v>53</v>
      </c>
      <c r="D1945" s="3">
        <v>865.96900000000005</v>
      </c>
      <c r="E1945" s="2"/>
      <c r="F1945" s="2"/>
      <c r="G1945" s="2"/>
      <c r="H1945" s="2"/>
      <c r="I1945" s="2"/>
      <c r="J1945" s="2"/>
      <c r="K1945" s="2"/>
    </row>
    <row r="1946" spans="1:11" x14ac:dyDescent="0.25">
      <c r="A1946" s="2" t="s">
        <v>20</v>
      </c>
      <c r="B1946" s="2" t="s">
        <v>21</v>
      </c>
      <c r="C1946" s="2">
        <v>54</v>
      </c>
      <c r="D1946" s="3">
        <v>862.69830000000002</v>
      </c>
      <c r="E1946" s="2"/>
      <c r="F1946" s="2"/>
      <c r="G1946" s="2"/>
      <c r="H1946" s="2"/>
      <c r="I1946" s="2"/>
      <c r="J1946" s="2"/>
      <c r="K1946" s="2"/>
    </row>
    <row r="1947" spans="1:11" x14ac:dyDescent="0.25">
      <c r="A1947" s="2" t="s">
        <v>20</v>
      </c>
      <c r="B1947" s="2" t="s">
        <v>21</v>
      </c>
      <c r="C1947" s="2">
        <v>55</v>
      </c>
      <c r="D1947" s="3">
        <v>859.32709999999997</v>
      </c>
      <c r="E1947" s="2"/>
      <c r="F1947" s="2"/>
      <c r="G1947" s="2"/>
      <c r="H1947" s="2"/>
      <c r="I1947" s="2"/>
      <c r="J1947" s="2"/>
      <c r="K1947" s="2"/>
    </row>
    <row r="1948" spans="1:11" x14ac:dyDescent="0.25">
      <c r="A1948" s="2" t="s">
        <v>20</v>
      </c>
      <c r="B1948" s="2" t="s">
        <v>21</v>
      </c>
      <c r="C1948" s="2">
        <v>56</v>
      </c>
      <c r="D1948" s="3">
        <v>856.26300000000003</v>
      </c>
      <c r="E1948" s="2"/>
      <c r="F1948" s="2"/>
      <c r="G1948" s="2"/>
      <c r="H1948" s="2"/>
      <c r="I1948" s="2"/>
      <c r="J1948" s="2"/>
      <c r="K1948" s="2"/>
    </row>
    <row r="1949" spans="1:11" x14ac:dyDescent="0.25">
      <c r="A1949" s="2" t="s">
        <v>20</v>
      </c>
      <c r="B1949" s="2" t="s">
        <v>21</v>
      </c>
      <c r="C1949" s="2">
        <v>57</v>
      </c>
      <c r="D1949" s="3">
        <v>852.39930000000004</v>
      </c>
      <c r="E1949" s="2"/>
      <c r="F1949" s="2"/>
      <c r="G1949" s="2"/>
      <c r="H1949" s="2"/>
      <c r="I1949" s="2"/>
      <c r="J1949" s="2"/>
      <c r="K1949" s="2"/>
    </row>
    <row r="1950" spans="1:11" x14ac:dyDescent="0.25">
      <c r="A1950" s="2" t="s">
        <v>20</v>
      </c>
      <c r="B1950" s="2" t="s">
        <v>21</v>
      </c>
      <c r="C1950" s="2">
        <v>58</v>
      </c>
      <c r="D1950" s="3">
        <v>848.58339999999998</v>
      </c>
      <c r="E1950" s="2"/>
      <c r="F1950" s="2"/>
      <c r="G1950" s="2"/>
      <c r="H1950" s="2"/>
      <c r="I1950" s="2"/>
      <c r="J1950" s="2"/>
      <c r="K1950" s="2"/>
    </row>
    <row r="1951" spans="1:11" x14ac:dyDescent="0.25">
      <c r="A1951" s="2" t="s">
        <v>20</v>
      </c>
      <c r="B1951" s="2" t="s">
        <v>21</v>
      </c>
      <c r="C1951" s="2">
        <v>59</v>
      </c>
      <c r="D1951" s="3">
        <v>845.84029999999996</v>
      </c>
      <c r="E1951" s="2"/>
      <c r="F1951" s="2"/>
      <c r="G1951" s="2"/>
      <c r="H1951" s="2"/>
      <c r="I1951" s="2"/>
      <c r="J1951" s="2"/>
      <c r="K1951" s="2"/>
    </row>
    <row r="1952" spans="1:11" x14ac:dyDescent="0.25">
      <c r="A1952" s="2" t="s">
        <v>20</v>
      </c>
      <c r="B1952" s="2" t="s">
        <v>21</v>
      </c>
      <c r="C1952" s="2">
        <v>60</v>
      </c>
      <c r="D1952" s="3">
        <v>843.09670000000006</v>
      </c>
      <c r="E1952" s="2"/>
      <c r="F1952" s="2"/>
      <c r="G1952" s="2"/>
      <c r="H1952" s="2"/>
      <c r="I1952" s="2"/>
      <c r="J1952" s="2"/>
      <c r="K1952" s="2"/>
    </row>
    <row r="1953" spans="1:11" x14ac:dyDescent="0.25">
      <c r="A1953" s="2" t="s">
        <v>20</v>
      </c>
      <c r="B1953" s="2" t="s">
        <v>21</v>
      </c>
      <c r="C1953" s="2">
        <v>61</v>
      </c>
      <c r="D1953" s="3">
        <v>839.84389999999996</v>
      </c>
      <c r="E1953" s="2"/>
      <c r="F1953" s="2"/>
      <c r="G1953" s="2"/>
      <c r="H1953" s="2"/>
      <c r="I1953" s="2"/>
      <c r="J1953" s="2"/>
      <c r="K1953" s="2"/>
    </row>
    <row r="1954" spans="1:11" x14ac:dyDescent="0.25">
      <c r="A1954" s="2" t="s">
        <v>20</v>
      </c>
      <c r="B1954" s="2" t="s">
        <v>21</v>
      </c>
      <c r="C1954" s="2">
        <v>62</v>
      </c>
      <c r="D1954" s="3">
        <v>836.55619999999999</v>
      </c>
      <c r="E1954" s="2"/>
      <c r="F1954" s="2"/>
      <c r="G1954" s="2"/>
      <c r="H1954" s="2"/>
      <c r="I1954" s="2"/>
      <c r="J1954" s="2"/>
      <c r="K1954" s="2"/>
    </row>
    <row r="1955" spans="1:11" x14ac:dyDescent="0.25">
      <c r="A1955" s="2" t="s">
        <v>20</v>
      </c>
      <c r="B1955" s="2" t="s">
        <v>21</v>
      </c>
      <c r="C1955" s="2">
        <v>63</v>
      </c>
      <c r="D1955" s="3">
        <v>833.28150000000005</v>
      </c>
      <c r="E1955" s="2"/>
      <c r="F1955" s="2"/>
      <c r="G1955" s="2"/>
      <c r="H1955" s="2"/>
      <c r="I1955" s="2"/>
      <c r="J1955" s="2"/>
      <c r="K1955" s="2"/>
    </row>
    <row r="1956" spans="1:11" x14ac:dyDescent="0.25">
      <c r="A1956" s="2" t="s">
        <v>20</v>
      </c>
      <c r="B1956" s="2" t="s">
        <v>21</v>
      </c>
      <c r="C1956" s="2">
        <v>64</v>
      </c>
      <c r="D1956" s="3">
        <v>830.40459999999996</v>
      </c>
      <c r="E1956" s="2"/>
      <c r="F1956" s="2"/>
      <c r="G1956" s="2"/>
      <c r="H1956" s="2"/>
      <c r="I1956" s="2"/>
      <c r="J1956" s="2"/>
      <c r="K1956" s="2"/>
    </row>
    <row r="1957" spans="1:11" x14ac:dyDescent="0.25">
      <c r="A1957" s="2" t="s">
        <v>20</v>
      </c>
      <c r="B1957" s="2" t="s">
        <v>21</v>
      </c>
      <c r="C1957" s="2">
        <v>65</v>
      </c>
      <c r="D1957" s="3">
        <v>826.85469999999998</v>
      </c>
      <c r="E1957" s="2"/>
      <c r="F1957" s="2"/>
      <c r="G1957" s="2"/>
      <c r="H1957" s="2"/>
      <c r="I1957" s="2"/>
      <c r="J1957" s="2"/>
      <c r="K1957" s="2"/>
    </row>
    <row r="1958" spans="1:11" x14ac:dyDescent="0.25">
      <c r="A1958" s="2" t="s">
        <v>20</v>
      </c>
      <c r="B1958" s="2" t="s">
        <v>21</v>
      </c>
      <c r="C1958" s="2">
        <v>66</v>
      </c>
      <c r="D1958" s="3">
        <v>823.14260000000002</v>
      </c>
      <c r="E1958" s="2"/>
      <c r="F1958" s="2"/>
      <c r="G1958" s="2"/>
      <c r="H1958" s="2"/>
      <c r="I1958" s="2"/>
      <c r="J1958" s="2"/>
      <c r="K1958" s="2"/>
    </row>
    <row r="1959" spans="1:11" x14ac:dyDescent="0.25">
      <c r="A1959" s="2" t="s">
        <v>20</v>
      </c>
      <c r="B1959" s="2" t="s">
        <v>21</v>
      </c>
      <c r="C1959" s="2">
        <v>67</v>
      </c>
      <c r="D1959" s="3">
        <v>820.25649999999996</v>
      </c>
      <c r="E1959" s="2"/>
      <c r="F1959" s="2"/>
      <c r="G1959" s="2"/>
      <c r="H1959" s="2"/>
      <c r="I1959" s="2"/>
      <c r="J1959" s="2"/>
      <c r="K1959" s="2"/>
    </row>
    <row r="1960" spans="1:11" x14ac:dyDescent="0.25">
      <c r="A1960" s="2" t="s">
        <v>20</v>
      </c>
      <c r="B1960" s="2" t="s">
        <v>21</v>
      </c>
      <c r="C1960" s="2">
        <v>68</v>
      </c>
      <c r="D1960" s="3">
        <v>817.37869999999998</v>
      </c>
      <c r="E1960" s="2"/>
      <c r="F1960" s="2"/>
      <c r="G1960" s="2"/>
      <c r="H1960" s="2"/>
      <c r="I1960" s="2"/>
      <c r="J1960" s="2"/>
      <c r="K1960" s="2"/>
    </row>
    <row r="1961" spans="1:11" x14ac:dyDescent="0.25">
      <c r="A1961" s="2" t="s">
        <v>20</v>
      </c>
      <c r="B1961" s="2" t="s">
        <v>21</v>
      </c>
      <c r="C1961" s="2">
        <v>69</v>
      </c>
      <c r="D1961" s="3">
        <v>814.04110000000003</v>
      </c>
      <c r="E1961" s="2"/>
      <c r="F1961" s="2"/>
      <c r="G1961" s="2"/>
      <c r="H1961" s="2"/>
      <c r="I1961" s="2"/>
      <c r="J1961" s="2"/>
      <c r="K1961" s="2"/>
    </row>
    <row r="1962" spans="1:11" x14ac:dyDescent="0.25">
      <c r="A1962" s="2" t="s">
        <v>20</v>
      </c>
      <c r="B1962" s="2" t="s">
        <v>21</v>
      </c>
      <c r="C1962" s="2">
        <v>70</v>
      </c>
      <c r="D1962" s="3">
        <v>810.75459999999998</v>
      </c>
      <c r="E1962" s="2"/>
      <c r="F1962" s="2"/>
      <c r="G1962" s="2"/>
      <c r="H1962" s="2"/>
      <c r="I1962" s="2"/>
      <c r="J1962" s="2"/>
      <c r="K1962" s="2"/>
    </row>
    <row r="1963" spans="1:11" x14ac:dyDescent="0.25">
      <c r="A1963" s="2" t="s">
        <v>20</v>
      </c>
      <c r="B1963" s="2" t="s">
        <v>21</v>
      </c>
      <c r="C1963" s="2">
        <v>71</v>
      </c>
      <c r="D1963" s="3">
        <v>807.40279999999996</v>
      </c>
      <c r="E1963" s="2"/>
      <c r="F1963" s="2"/>
      <c r="G1963" s="2"/>
      <c r="H1963" s="2"/>
      <c r="I1963" s="2"/>
      <c r="J1963" s="2"/>
      <c r="K1963" s="2"/>
    </row>
    <row r="1964" spans="1:11" x14ac:dyDescent="0.25">
      <c r="A1964" s="2" t="s">
        <v>20</v>
      </c>
      <c r="B1964" s="2" t="s">
        <v>21</v>
      </c>
      <c r="C1964" s="2">
        <v>72</v>
      </c>
      <c r="D1964" s="3">
        <v>804.35260000000005</v>
      </c>
      <c r="E1964" s="2"/>
      <c r="F1964" s="2"/>
      <c r="G1964" s="2"/>
      <c r="H1964" s="2"/>
      <c r="I1964" s="2"/>
      <c r="J1964" s="2"/>
      <c r="K1964" s="2"/>
    </row>
    <row r="1965" spans="1:11" x14ac:dyDescent="0.25">
      <c r="A1965" s="2" t="s">
        <v>20</v>
      </c>
      <c r="B1965" s="2" t="s">
        <v>21</v>
      </c>
      <c r="C1965" s="2">
        <v>73</v>
      </c>
      <c r="D1965" s="3">
        <v>800.50580000000002</v>
      </c>
      <c r="E1965" s="2"/>
      <c r="F1965" s="2"/>
      <c r="G1965" s="2"/>
      <c r="H1965" s="2"/>
      <c r="I1965" s="2"/>
      <c r="J1965" s="2"/>
      <c r="K1965" s="2"/>
    </row>
    <row r="1966" spans="1:11" x14ac:dyDescent="0.25">
      <c r="A1966" s="2" t="s">
        <v>20</v>
      </c>
      <c r="B1966" s="2" t="s">
        <v>21</v>
      </c>
      <c r="C1966" s="2">
        <v>74</v>
      </c>
      <c r="D1966" s="3">
        <v>796.68579999999997</v>
      </c>
      <c r="E1966" s="2"/>
      <c r="F1966" s="2"/>
      <c r="G1966" s="2"/>
      <c r="H1966" s="2"/>
      <c r="I1966" s="2"/>
      <c r="J1966" s="2"/>
      <c r="K1966" s="2"/>
    </row>
    <row r="1967" spans="1:11" x14ac:dyDescent="0.25">
      <c r="A1967" s="2" t="s">
        <v>20</v>
      </c>
      <c r="B1967" s="2" t="s">
        <v>21</v>
      </c>
      <c r="C1967" s="2">
        <v>75</v>
      </c>
      <c r="D1967" s="3">
        <v>793.8877</v>
      </c>
      <c r="E1967" s="2"/>
      <c r="F1967" s="2"/>
      <c r="G1967" s="2"/>
      <c r="H1967" s="2"/>
      <c r="I1967" s="2"/>
      <c r="J1967" s="2"/>
      <c r="K1967" s="2"/>
    </row>
    <row r="1968" spans="1:11" x14ac:dyDescent="0.25">
      <c r="A1968" s="2" t="s">
        <v>20</v>
      </c>
      <c r="B1968" s="2" t="s">
        <v>21</v>
      </c>
      <c r="C1968" s="2">
        <v>76</v>
      </c>
      <c r="D1968" s="3">
        <v>791.13940000000002</v>
      </c>
      <c r="E1968" s="2"/>
      <c r="F1968" s="2"/>
      <c r="G1968" s="2"/>
      <c r="H1968" s="2"/>
      <c r="I1968" s="2"/>
      <c r="J1968" s="2"/>
      <c r="K1968" s="2"/>
    </row>
    <row r="1969" spans="1:11" x14ac:dyDescent="0.25">
      <c r="A1969" s="2" t="s">
        <v>20</v>
      </c>
      <c r="B1969" s="2" t="s">
        <v>21</v>
      </c>
      <c r="C1969" s="2">
        <v>77</v>
      </c>
      <c r="D1969" s="3">
        <v>787.89030000000002</v>
      </c>
      <c r="E1969" s="2"/>
      <c r="F1969" s="2"/>
      <c r="G1969" s="2"/>
      <c r="H1969" s="2"/>
      <c r="I1969" s="2"/>
      <c r="J1969" s="2"/>
      <c r="K1969" s="2"/>
    </row>
    <row r="1970" spans="1:11" x14ac:dyDescent="0.25">
      <c r="A1970" s="2" t="s">
        <v>20</v>
      </c>
      <c r="B1970" s="2" t="s">
        <v>21</v>
      </c>
      <c r="C1970" s="2">
        <v>78</v>
      </c>
      <c r="D1970" s="3">
        <v>784.61829999999998</v>
      </c>
      <c r="E1970" s="2"/>
      <c r="F1970" s="2"/>
      <c r="G1970" s="2"/>
      <c r="H1970" s="2"/>
      <c r="I1970" s="2"/>
      <c r="J1970" s="2"/>
      <c r="K1970" s="2"/>
    </row>
    <row r="1971" spans="1:11" x14ac:dyDescent="0.25">
      <c r="A1971" s="2" t="s">
        <v>20</v>
      </c>
      <c r="B1971" s="2" t="s">
        <v>21</v>
      </c>
      <c r="C1971" s="2">
        <v>79</v>
      </c>
      <c r="D1971" s="3">
        <v>781.37210000000005</v>
      </c>
      <c r="E1971" s="2"/>
      <c r="F1971" s="2"/>
      <c r="G1971" s="2"/>
      <c r="H1971" s="2"/>
      <c r="I1971" s="2"/>
      <c r="J1971" s="2"/>
      <c r="K1971" s="2"/>
    </row>
    <row r="1972" spans="1:11" x14ac:dyDescent="0.25">
      <c r="A1972" s="2" t="s">
        <v>20</v>
      </c>
      <c r="B1972" s="2" t="s">
        <v>21</v>
      </c>
      <c r="C1972" s="2">
        <v>80</v>
      </c>
      <c r="D1972" s="3">
        <v>778.47500000000002</v>
      </c>
      <c r="E1972" s="2"/>
      <c r="F1972" s="2"/>
      <c r="G1972" s="2"/>
      <c r="H1972" s="2"/>
      <c r="I1972" s="2"/>
      <c r="J1972" s="2"/>
      <c r="K1972" s="2"/>
    </row>
    <row r="1973" spans="1:11" x14ac:dyDescent="0.25">
      <c r="A1973" s="2" t="s">
        <v>20</v>
      </c>
      <c r="B1973" s="2" t="s">
        <v>21</v>
      </c>
      <c r="C1973" s="2">
        <v>81</v>
      </c>
      <c r="D1973" s="3">
        <v>774.90880000000004</v>
      </c>
      <c r="E1973" s="2"/>
      <c r="F1973" s="2"/>
      <c r="G1973" s="2"/>
      <c r="H1973" s="2"/>
      <c r="I1973" s="2"/>
      <c r="J1973" s="2"/>
      <c r="K1973" s="2"/>
    </row>
    <row r="1974" spans="1:11" x14ac:dyDescent="0.25">
      <c r="A1974" s="2" t="s">
        <v>20</v>
      </c>
      <c r="B1974" s="2" t="s">
        <v>21</v>
      </c>
      <c r="C1974" s="2">
        <v>82</v>
      </c>
      <c r="D1974" s="3">
        <v>771.16959999999995</v>
      </c>
      <c r="E1974" s="2"/>
      <c r="F1974" s="2"/>
      <c r="G1974" s="2"/>
      <c r="H1974" s="2"/>
      <c r="I1974" s="2"/>
      <c r="J1974" s="2"/>
      <c r="K1974" s="2"/>
    </row>
    <row r="1975" spans="1:11" x14ac:dyDescent="0.25">
      <c r="A1975" s="2" t="s">
        <v>20</v>
      </c>
      <c r="B1975" s="2" t="s">
        <v>21</v>
      </c>
      <c r="C1975" s="2">
        <v>83</v>
      </c>
      <c r="D1975" s="3">
        <v>768.27269999999999</v>
      </c>
      <c r="E1975" s="2"/>
      <c r="F1975" s="2"/>
      <c r="G1975" s="2"/>
      <c r="H1975" s="2"/>
      <c r="I1975" s="2"/>
      <c r="J1975" s="2"/>
      <c r="K1975" s="2"/>
    </row>
    <row r="1976" spans="1:11" x14ac:dyDescent="0.25">
      <c r="A1976" s="2" t="s">
        <v>20</v>
      </c>
      <c r="B1976" s="2" t="s">
        <v>21</v>
      </c>
      <c r="C1976" s="2">
        <v>84</v>
      </c>
      <c r="D1976" s="3">
        <v>765.42359999999996</v>
      </c>
      <c r="E1976" s="2"/>
      <c r="F1976" s="2"/>
      <c r="G1976" s="2"/>
      <c r="H1976" s="2"/>
      <c r="I1976" s="2"/>
      <c r="J1976" s="2"/>
      <c r="K1976" s="2"/>
    </row>
    <row r="1977" spans="1:11" x14ac:dyDescent="0.25">
      <c r="A1977" s="2" t="s">
        <v>20</v>
      </c>
      <c r="B1977" s="2" t="s">
        <v>21</v>
      </c>
      <c r="C1977" s="2">
        <v>85</v>
      </c>
      <c r="D1977" s="3">
        <v>762.10699999999997</v>
      </c>
      <c r="E1977" s="2"/>
      <c r="F1977" s="2"/>
      <c r="G1977" s="2"/>
      <c r="H1977" s="2"/>
      <c r="I1977" s="2"/>
      <c r="J1977" s="2"/>
      <c r="K1977" s="2"/>
    </row>
    <row r="1978" spans="1:11" x14ac:dyDescent="0.25">
      <c r="A1978" s="2" t="s">
        <v>20</v>
      </c>
      <c r="B1978" s="2" t="s">
        <v>21</v>
      </c>
      <c r="C1978" s="2">
        <v>86</v>
      </c>
      <c r="D1978" s="3">
        <v>758.81849999999997</v>
      </c>
      <c r="E1978" s="2"/>
      <c r="F1978" s="2"/>
      <c r="G1978" s="2"/>
      <c r="H1978" s="2"/>
      <c r="I1978" s="2"/>
      <c r="J1978" s="2"/>
      <c r="K1978" s="2"/>
    </row>
    <row r="1979" spans="1:11" x14ac:dyDescent="0.25">
      <c r="A1979" s="2" t="s">
        <v>20</v>
      </c>
      <c r="B1979" s="2" t="s">
        <v>21</v>
      </c>
      <c r="C1979" s="2">
        <v>87</v>
      </c>
      <c r="D1979" s="3">
        <v>755.46799999999996</v>
      </c>
      <c r="E1979" s="2"/>
      <c r="F1979" s="2"/>
      <c r="G1979" s="2"/>
      <c r="H1979" s="2"/>
      <c r="I1979" s="2"/>
      <c r="J1979" s="2"/>
      <c r="K1979" s="2"/>
    </row>
    <row r="1980" spans="1:11" x14ac:dyDescent="0.25">
      <c r="A1980" s="2" t="s">
        <v>20</v>
      </c>
      <c r="B1980" s="2" t="s">
        <v>21</v>
      </c>
      <c r="C1980" s="2">
        <v>88</v>
      </c>
      <c r="D1980" s="3">
        <v>752.37379999999996</v>
      </c>
      <c r="E1980" s="2"/>
      <c r="F1980" s="2"/>
      <c r="G1980" s="2"/>
      <c r="H1980" s="2"/>
      <c r="I1980" s="2"/>
      <c r="J1980" s="2"/>
      <c r="K1980" s="2"/>
    </row>
    <row r="1981" spans="1:11" x14ac:dyDescent="0.25">
      <c r="A1981" s="2" t="s">
        <v>20</v>
      </c>
      <c r="B1981" s="2" t="s">
        <v>21</v>
      </c>
      <c r="C1981" s="2">
        <v>89</v>
      </c>
      <c r="D1981" s="3">
        <v>748.51729999999998</v>
      </c>
      <c r="E1981" s="2"/>
      <c r="F1981" s="2"/>
      <c r="G1981" s="2"/>
      <c r="H1981" s="2"/>
      <c r="I1981" s="2"/>
      <c r="J1981" s="2"/>
      <c r="K1981" s="2"/>
    </row>
    <row r="1982" spans="1:11" x14ac:dyDescent="0.25">
      <c r="A1982" s="2" t="s">
        <v>20</v>
      </c>
      <c r="B1982" s="2" t="s">
        <v>21</v>
      </c>
      <c r="C1982" s="2">
        <v>90</v>
      </c>
      <c r="D1982" s="3">
        <v>744.71860000000004</v>
      </c>
      <c r="E1982" s="2"/>
      <c r="F1982" s="2"/>
      <c r="G1982" s="2"/>
      <c r="H1982" s="2"/>
      <c r="I1982" s="2"/>
      <c r="J1982" s="2"/>
      <c r="K1982" s="2"/>
    </row>
    <row r="1983" spans="1:11" x14ac:dyDescent="0.25">
      <c r="A1983" s="2" t="s">
        <v>20</v>
      </c>
      <c r="B1983" s="2" t="s">
        <v>21</v>
      </c>
      <c r="C1983" s="2">
        <v>91</v>
      </c>
      <c r="D1983" s="3">
        <v>741.91840000000002</v>
      </c>
      <c r="E1983" s="2"/>
      <c r="F1983" s="2"/>
      <c r="G1983" s="2"/>
      <c r="H1983" s="2"/>
      <c r="I1983" s="2"/>
      <c r="J1983" s="2"/>
      <c r="K1983" s="2"/>
    </row>
    <row r="1984" spans="1:11" x14ac:dyDescent="0.25">
      <c r="A1984" s="2" t="s">
        <v>20</v>
      </c>
      <c r="B1984" s="2" t="s">
        <v>21</v>
      </c>
      <c r="C1984" s="2">
        <v>92</v>
      </c>
      <c r="D1984" s="3">
        <v>739.2029</v>
      </c>
      <c r="E1984" s="2"/>
      <c r="F1984" s="2"/>
      <c r="G1984" s="2"/>
      <c r="H1984" s="2"/>
      <c r="I1984" s="2"/>
      <c r="J1984" s="2"/>
      <c r="K1984" s="2"/>
    </row>
    <row r="1985" spans="1:11" x14ac:dyDescent="0.25">
      <c r="A1985" s="2" t="s">
        <v>20</v>
      </c>
      <c r="B1985" s="2" t="s">
        <v>21</v>
      </c>
      <c r="C1985" s="2">
        <v>93</v>
      </c>
      <c r="D1985" s="3">
        <v>735.92589999999996</v>
      </c>
      <c r="E1985" s="2"/>
      <c r="F1985" s="2"/>
      <c r="G1985" s="2"/>
      <c r="H1985" s="2"/>
      <c r="I1985" s="2"/>
      <c r="J1985" s="2"/>
      <c r="K1985" s="2"/>
    </row>
    <row r="1986" spans="1:11" x14ac:dyDescent="0.25">
      <c r="A1986" s="2" t="s">
        <v>20</v>
      </c>
      <c r="B1986" s="2" t="s">
        <v>21</v>
      </c>
      <c r="C1986" s="2">
        <v>94</v>
      </c>
      <c r="D1986" s="3">
        <v>732.63580000000002</v>
      </c>
      <c r="E1986" s="2"/>
      <c r="F1986" s="2"/>
      <c r="G1986" s="2"/>
      <c r="H1986" s="2"/>
      <c r="I1986" s="2"/>
      <c r="J1986" s="2"/>
      <c r="K1986" s="2"/>
    </row>
    <row r="1987" spans="1:11" x14ac:dyDescent="0.25">
      <c r="A1987" s="2" t="s">
        <v>20</v>
      </c>
      <c r="B1987" s="2" t="s">
        <v>21</v>
      </c>
      <c r="C1987" s="2">
        <v>95</v>
      </c>
      <c r="D1987" s="3">
        <v>729.37630000000001</v>
      </c>
      <c r="E1987" s="2"/>
      <c r="F1987" s="2"/>
      <c r="G1987" s="2"/>
      <c r="H1987" s="2"/>
      <c r="I1987" s="2"/>
      <c r="J1987" s="2"/>
      <c r="K1987" s="2"/>
    </row>
    <row r="1988" spans="1:11" x14ac:dyDescent="0.25">
      <c r="A1988" s="2" t="s">
        <v>20</v>
      </c>
      <c r="B1988" s="2" t="s">
        <v>21</v>
      </c>
      <c r="C1988" s="2">
        <v>96</v>
      </c>
      <c r="D1988" s="3">
        <v>726.47170000000006</v>
      </c>
      <c r="E1988" s="2"/>
      <c r="F1988" s="2"/>
      <c r="G1988" s="2"/>
      <c r="H1988" s="2"/>
      <c r="I1988" s="2"/>
      <c r="J1988" s="2"/>
      <c r="K1988" s="2"/>
    </row>
    <row r="1989" spans="1:11" x14ac:dyDescent="0.25">
      <c r="A1989" s="2" t="s">
        <v>20</v>
      </c>
      <c r="B1989" s="2" t="s">
        <v>21</v>
      </c>
      <c r="C1989" s="2">
        <v>97</v>
      </c>
      <c r="D1989" s="3">
        <v>722.93230000000005</v>
      </c>
      <c r="E1989" s="2"/>
      <c r="F1989" s="2"/>
      <c r="G1989" s="2"/>
      <c r="H1989" s="2"/>
      <c r="I1989" s="2"/>
      <c r="J1989" s="2"/>
      <c r="K1989" s="2"/>
    </row>
    <row r="1990" spans="1:11" x14ac:dyDescent="0.25">
      <c r="A1990" s="2" t="s">
        <v>20</v>
      </c>
      <c r="B1990" s="2" t="s">
        <v>21</v>
      </c>
      <c r="C1990" s="2">
        <v>98</v>
      </c>
      <c r="D1990" s="3">
        <v>719.22389999999996</v>
      </c>
      <c r="E1990" s="2"/>
      <c r="F1990" s="2"/>
      <c r="G1990" s="2"/>
      <c r="H1990" s="2"/>
      <c r="I1990" s="2"/>
      <c r="J1990" s="2"/>
      <c r="K1990" s="2"/>
    </row>
    <row r="1991" spans="1:11" x14ac:dyDescent="0.25">
      <c r="A1991" s="2" t="s">
        <v>20</v>
      </c>
      <c r="B1991" s="2" t="s">
        <v>21</v>
      </c>
      <c r="C1991" s="2">
        <v>99</v>
      </c>
      <c r="D1991" s="3">
        <v>716.29909999999995</v>
      </c>
      <c r="E1991" s="2"/>
      <c r="F1991" s="2"/>
      <c r="G1991" s="2"/>
      <c r="H1991" s="2"/>
      <c r="I1991" s="2"/>
      <c r="J1991" s="2"/>
      <c r="K1991" s="2"/>
    </row>
    <row r="1992" spans="1:11" x14ac:dyDescent="0.25">
      <c r="A1992" s="2" t="s">
        <v>20</v>
      </c>
      <c r="B1992" s="2" t="s">
        <v>21</v>
      </c>
      <c r="C1992" s="2">
        <v>100</v>
      </c>
      <c r="D1992" s="3">
        <v>713.45609999999999</v>
      </c>
      <c r="E1992" s="2"/>
      <c r="F1992" s="2"/>
      <c r="G1992" s="2"/>
      <c r="H1992" s="2"/>
      <c r="I1992" s="2"/>
      <c r="J1992" s="2"/>
      <c r="K1992" s="2"/>
    </row>
    <row r="1993" spans="1:11" x14ac:dyDescent="0.25">
      <c r="A1993" s="2" t="s">
        <v>20</v>
      </c>
      <c r="B1993" s="2" t="s">
        <v>21</v>
      </c>
      <c r="C1993" s="2">
        <v>101</v>
      </c>
      <c r="D1993" s="3">
        <v>710.09529999999995</v>
      </c>
      <c r="E1993" s="2"/>
      <c r="F1993" s="2"/>
      <c r="G1993" s="2"/>
      <c r="H1993" s="2"/>
      <c r="I1993" s="2"/>
      <c r="J1993" s="2"/>
      <c r="K1993" s="2"/>
    </row>
    <row r="1994" spans="1:11" x14ac:dyDescent="0.25">
      <c r="A1994" s="2" t="s">
        <v>20</v>
      </c>
      <c r="B1994" s="2" t="s">
        <v>21</v>
      </c>
      <c r="C1994" s="2">
        <v>102</v>
      </c>
      <c r="D1994" s="3">
        <v>706.79639999999995</v>
      </c>
      <c r="E1994" s="2"/>
      <c r="F1994" s="2"/>
      <c r="G1994" s="2"/>
      <c r="H1994" s="2"/>
      <c r="I1994" s="2"/>
      <c r="J1994" s="2"/>
      <c r="K1994" s="2"/>
    </row>
    <row r="1995" spans="1:11" x14ac:dyDescent="0.25">
      <c r="A1995" s="2" t="s">
        <v>20</v>
      </c>
      <c r="B1995" s="2" t="s">
        <v>21</v>
      </c>
      <c r="C1995" s="2">
        <v>103</v>
      </c>
      <c r="D1995" s="3">
        <v>703.47829999999999</v>
      </c>
      <c r="E1995" s="2"/>
      <c r="F1995" s="2"/>
      <c r="G1995" s="2"/>
      <c r="H1995" s="2"/>
      <c r="I1995" s="2"/>
      <c r="J1995" s="2"/>
      <c r="K1995" s="2"/>
    </row>
    <row r="1996" spans="1:11" x14ac:dyDescent="0.25">
      <c r="A1996" s="2" t="s">
        <v>20</v>
      </c>
      <c r="B1996" s="2" t="s">
        <v>21</v>
      </c>
      <c r="C1996" s="2">
        <v>104</v>
      </c>
      <c r="D1996" s="3">
        <v>700.38480000000004</v>
      </c>
      <c r="E1996" s="2"/>
      <c r="F1996" s="2"/>
      <c r="G1996" s="2"/>
      <c r="H1996" s="2"/>
      <c r="I1996" s="2"/>
      <c r="J1996" s="2"/>
      <c r="K1996" s="2"/>
    </row>
    <row r="1997" spans="1:11" x14ac:dyDescent="0.25">
      <c r="A1997" s="2" t="s">
        <v>20</v>
      </c>
      <c r="B1997" s="2" t="s">
        <v>21</v>
      </c>
      <c r="C1997" s="2">
        <v>105</v>
      </c>
      <c r="D1997" s="3">
        <v>696.55880000000002</v>
      </c>
      <c r="E1997" s="2"/>
      <c r="F1997" s="2"/>
      <c r="G1997" s="2"/>
      <c r="H1997" s="2"/>
      <c r="I1997" s="2"/>
      <c r="J1997" s="2"/>
      <c r="K1997" s="2"/>
    </row>
    <row r="1998" spans="1:11" x14ac:dyDescent="0.25">
      <c r="A1998" s="2" t="s">
        <v>20</v>
      </c>
      <c r="B1998" s="2" t="s">
        <v>21</v>
      </c>
      <c r="C1998" s="2">
        <v>106</v>
      </c>
      <c r="D1998" s="3">
        <v>692.73739999999998</v>
      </c>
      <c r="E1998" s="2"/>
      <c r="F1998" s="2"/>
      <c r="G1998" s="2"/>
      <c r="H1998" s="2"/>
      <c r="I1998" s="2"/>
      <c r="J1998" s="2"/>
      <c r="K1998" s="2"/>
    </row>
    <row r="1999" spans="1:11" x14ac:dyDescent="0.25">
      <c r="A1999" s="2" t="s">
        <v>20</v>
      </c>
      <c r="B1999" s="2" t="s">
        <v>21</v>
      </c>
      <c r="C1999" s="2">
        <v>107</v>
      </c>
      <c r="D1999" s="3">
        <v>689.90700000000004</v>
      </c>
      <c r="E1999" s="2"/>
      <c r="F1999" s="2"/>
      <c r="G1999" s="2"/>
      <c r="H1999" s="2"/>
      <c r="I1999" s="2"/>
      <c r="J1999" s="2"/>
      <c r="K1999" s="2"/>
    </row>
    <row r="2000" spans="1:11" x14ac:dyDescent="0.25">
      <c r="A2000" s="2" t="s">
        <v>20</v>
      </c>
      <c r="B2000" s="2" t="s">
        <v>21</v>
      </c>
      <c r="C2000" s="2">
        <v>108</v>
      </c>
      <c r="D2000" s="3">
        <v>687.18050000000005</v>
      </c>
      <c r="E2000" s="2"/>
      <c r="F2000" s="2"/>
      <c r="G2000" s="2"/>
      <c r="H2000" s="2"/>
      <c r="I2000" s="2"/>
      <c r="J2000" s="2"/>
      <c r="K2000" s="2"/>
    </row>
    <row r="2001" spans="1:11" x14ac:dyDescent="0.25">
      <c r="A2001" s="2" t="s">
        <v>20</v>
      </c>
      <c r="B2001" s="2" t="s">
        <v>21</v>
      </c>
      <c r="C2001" s="2">
        <v>109</v>
      </c>
      <c r="D2001" s="3">
        <v>683.89670000000001</v>
      </c>
      <c r="E2001" s="2"/>
      <c r="F2001" s="2"/>
      <c r="G2001" s="2"/>
      <c r="H2001" s="2"/>
      <c r="I2001" s="2"/>
      <c r="J2001" s="2"/>
      <c r="K2001" s="2"/>
    </row>
    <row r="2002" spans="1:11" x14ac:dyDescent="0.25">
      <c r="A2002" s="2" t="s">
        <v>20</v>
      </c>
      <c r="B2002" s="2" t="s">
        <v>21</v>
      </c>
      <c r="C2002" s="2">
        <v>110</v>
      </c>
      <c r="D2002" s="3">
        <v>680.64089999999999</v>
      </c>
      <c r="E2002" s="2"/>
      <c r="F2002" s="2"/>
      <c r="G2002" s="2"/>
      <c r="H2002" s="2"/>
      <c r="I2002" s="2"/>
      <c r="J2002" s="2"/>
      <c r="K2002" s="2"/>
    </row>
    <row r="2003" spans="1:11" x14ac:dyDescent="0.25">
      <c r="A2003" s="2" t="s">
        <v>20</v>
      </c>
      <c r="B2003" s="2" t="s">
        <v>21</v>
      </c>
      <c r="C2003" s="2">
        <v>111</v>
      </c>
      <c r="D2003" s="3">
        <v>677.39800000000002</v>
      </c>
      <c r="E2003" s="2"/>
      <c r="F2003" s="2"/>
      <c r="G2003" s="2"/>
      <c r="H2003" s="2"/>
      <c r="I2003" s="2"/>
      <c r="J2003" s="2"/>
      <c r="K2003" s="2"/>
    </row>
    <row r="2004" spans="1:11" x14ac:dyDescent="0.25">
      <c r="A2004" s="2" t="s">
        <v>20</v>
      </c>
      <c r="B2004" s="2" t="s">
        <v>21</v>
      </c>
      <c r="C2004" s="2">
        <v>112</v>
      </c>
      <c r="D2004" s="3">
        <v>674.48810000000003</v>
      </c>
      <c r="E2004" s="2"/>
      <c r="F2004" s="2"/>
      <c r="G2004" s="2"/>
      <c r="H2004" s="2"/>
      <c r="I2004" s="2"/>
      <c r="J2004" s="2"/>
      <c r="K2004" s="2"/>
    </row>
    <row r="2005" spans="1:11" x14ac:dyDescent="0.25">
      <c r="A2005" s="2" t="s">
        <v>20</v>
      </c>
      <c r="B2005" s="2" t="s">
        <v>21</v>
      </c>
      <c r="C2005" s="2">
        <v>113</v>
      </c>
      <c r="D2005" s="3">
        <v>670.93489999999997</v>
      </c>
      <c r="E2005" s="2"/>
      <c r="F2005" s="2"/>
      <c r="G2005" s="2"/>
      <c r="H2005" s="2"/>
      <c r="I2005" s="2"/>
      <c r="J2005" s="2"/>
      <c r="K2005" s="2"/>
    </row>
    <row r="2006" spans="1:11" x14ac:dyDescent="0.25">
      <c r="A2006" s="2" t="s">
        <v>20</v>
      </c>
      <c r="B2006" s="2" t="s">
        <v>21</v>
      </c>
      <c r="C2006" s="2">
        <v>114</v>
      </c>
      <c r="D2006" s="3">
        <v>667.17460000000005</v>
      </c>
      <c r="E2006" s="2"/>
      <c r="F2006" s="2"/>
      <c r="G2006" s="2"/>
      <c r="H2006" s="2"/>
      <c r="I2006" s="2"/>
      <c r="J2006" s="2"/>
      <c r="K2006" s="2"/>
    </row>
    <row r="2007" spans="1:11" x14ac:dyDescent="0.25">
      <c r="A2007" s="2" t="s">
        <v>20</v>
      </c>
      <c r="B2007" s="2" t="s">
        <v>21</v>
      </c>
      <c r="C2007" s="2">
        <v>115</v>
      </c>
      <c r="D2007" s="3">
        <v>664.26409999999998</v>
      </c>
      <c r="E2007" s="2"/>
      <c r="F2007" s="2"/>
      <c r="G2007" s="2"/>
      <c r="H2007" s="2"/>
      <c r="I2007" s="2"/>
      <c r="J2007" s="2"/>
      <c r="K2007" s="2"/>
    </row>
    <row r="2008" spans="1:11" x14ac:dyDescent="0.25">
      <c r="A2008" s="2" t="s">
        <v>20</v>
      </c>
      <c r="B2008" s="2" t="s">
        <v>21</v>
      </c>
      <c r="C2008" s="2">
        <v>116</v>
      </c>
      <c r="D2008" s="3">
        <v>661.44870000000003</v>
      </c>
      <c r="E2008" s="2"/>
      <c r="F2008" s="2"/>
      <c r="G2008" s="2"/>
      <c r="H2008" s="2"/>
      <c r="I2008" s="2"/>
      <c r="J2008" s="2"/>
      <c r="K2008" s="2"/>
    </row>
    <row r="2009" spans="1:11" x14ac:dyDescent="0.25">
      <c r="A2009" s="2" t="s">
        <v>20</v>
      </c>
      <c r="B2009" s="2" t="s">
        <v>21</v>
      </c>
      <c r="C2009" s="2">
        <v>117</v>
      </c>
      <c r="D2009" s="3">
        <v>658.08450000000005</v>
      </c>
      <c r="E2009" s="2"/>
      <c r="F2009" s="2"/>
      <c r="G2009" s="2"/>
      <c r="H2009" s="2"/>
      <c r="I2009" s="2"/>
      <c r="J2009" s="2"/>
      <c r="K2009" s="2"/>
    </row>
    <row r="2010" spans="1:11" x14ac:dyDescent="0.25">
      <c r="A2010" s="2" t="s">
        <v>20</v>
      </c>
      <c r="B2010" s="2" t="s">
        <v>21</v>
      </c>
      <c r="C2010" s="2">
        <v>118</v>
      </c>
      <c r="D2010" s="3">
        <v>654.8116</v>
      </c>
      <c r="E2010" s="2"/>
      <c r="F2010" s="2"/>
      <c r="G2010" s="2"/>
      <c r="H2010" s="2"/>
      <c r="I2010" s="2"/>
      <c r="J2010" s="2"/>
      <c r="K2010" s="2"/>
    </row>
    <row r="2011" spans="1:11" x14ac:dyDescent="0.25">
      <c r="A2011" s="2" t="s">
        <v>20</v>
      </c>
      <c r="B2011" s="2" t="s">
        <v>21</v>
      </c>
      <c r="C2011" s="2">
        <v>119</v>
      </c>
      <c r="D2011" s="3">
        <v>651.45960000000002</v>
      </c>
      <c r="E2011" s="2"/>
      <c r="F2011" s="2"/>
      <c r="G2011" s="2"/>
      <c r="H2011" s="2"/>
      <c r="I2011" s="2"/>
      <c r="J2011" s="2"/>
      <c r="K2011" s="2"/>
    </row>
    <row r="2012" spans="1:11" x14ac:dyDescent="0.25">
      <c r="A2012" s="2" t="s">
        <v>20</v>
      </c>
      <c r="B2012" s="2" t="s">
        <v>21</v>
      </c>
      <c r="C2012" s="2">
        <v>120</v>
      </c>
      <c r="D2012" s="3">
        <v>648.34339999999997</v>
      </c>
      <c r="E2012" s="2"/>
      <c r="F2012" s="2"/>
      <c r="G2012" s="2"/>
      <c r="H2012" s="2"/>
      <c r="I2012" s="2"/>
      <c r="J2012" s="2"/>
      <c r="K2012" s="2"/>
    </row>
    <row r="2013" spans="1:11" x14ac:dyDescent="0.25">
      <c r="A2013" s="2" t="s">
        <v>20</v>
      </c>
      <c r="B2013" s="2" t="s">
        <v>21</v>
      </c>
      <c r="C2013" s="2">
        <v>121</v>
      </c>
      <c r="D2013" s="3">
        <v>644.50930000000005</v>
      </c>
      <c r="E2013" s="2"/>
      <c r="F2013" s="2"/>
      <c r="G2013" s="2"/>
      <c r="H2013" s="2"/>
      <c r="I2013" s="2"/>
      <c r="J2013" s="2"/>
      <c r="K2013" s="2"/>
    </row>
    <row r="2014" spans="1:11" x14ac:dyDescent="0.25">
      <c r="A2014" s="2" t="s">
        <v>20</v>
      </c>
      <c r="B2014" s="2" t="s">
        <v>21</v>
      </c>
      <c r="C2014" s="2">
        <v>122</v>
      </c>
      <c r="D2014" s="3">
        <v>640.6798</v>
      </c>
      <c r="E2014" s="2"/>
      <c r="F2014" s="2"/>
      <c r="G2014" s="2"/>
      <c r="H2014" s="2"/>
      <c r="I2014" s="2"/>
      <c r="J2014" s="2"/>
      <c r="K2014" s="2"/>
    </row>
    <row r="2015" spans="1:11" x14ac:dyDescent="0.25">
      <c r="A2015" s="2" t="s">
        <v>20</v>
      </c>
      <c r="B2015" s="2" t="s">
        <v>21</v>
      </c>
      <c r="C2015" s="2">
        <v>123</v>
      </c>
      <c r="D2015" s="3">
        <v>637.88409999999999</v>
      </c>
      <c r="E2015" s="2"/>
      <c r="F2015" s="2"/>
      <c r="G2015" s="2"/>
      <c r="H2015" s="2"/>
      <c r="I2015" s="2"/>
      <c r="J2015" s="2"/>
      <c r="K2015" s="2"/>
    </row>
    <row r="2016" spans="1:11" x14ac:dyDescent="0.25">
      <c r="A2016" s="2" t="s">
        <v>20</v>
      </c>
      <c r="B2016" s="2" t="s">
        <v>21</v>
      </c>
      <c r="C2016" s="2">
        <v>124</v>
      </c>
      <c r="D2016" s="3">
        <v>635.18230000000005</v>
      </c>
      <c r="E2016" s="2"/>
      <c r="F2016" s="2"/>
      <c r="G2016" s="2"/>
      <c r="H2016" s="2"/>
      <c r="I2016" s="2"/>
      <c r="J2016" s="2"/>
      <c r="K2016" s="2"/>
    </row>
    <row r="2017" spans="1:11" x14ac:dyDescent="0.25">
      <c r="A2017" s="2" t="s">
        <v>20</v>
      </c>
      <c r="B2017" s="2" t="s">
        <v>21</v>
      </c>
      <c r="C2017" s="2">
        <v>125</v>
      </c>
      <c r="D2017" s="3">
        <v>631.89670000000001</v>
      </c>
      <c r="E2017" s="2"/>
      <c r="F2017" s="2"/>
      <c r="G2017" s="2"/>
      <c r="H2017" s="2"/>
      <c r="I2017" s="2"/>
      <c r="J2017" s="2"/>
      <c r="K2017" s="2"/>
    </row>
    <row r="2018" spans="1:11" x14ac:dyDescent="0.25">
      <c r="A2018" s="2" t="s">
        <v>20</v>
      </c>
      <c r="B2018" s="2" t="s">
        <v>21</v>
      </c>
      <c r="C2018" s="2">
        <v>126</v>
      </c>
      <c r="D2018" s="3">
        <v>628.61749999999995</v>
      </c>
      <c r="E2018" s="2"/>
      <c r="F2018" s="2"/>
      <c r="G2018" s="2"/>
      <c r="H2018" s="2"/>
      <c r="I2018" s="2"/>
      <c r="J2018" s="2"/>
      <c r="K2018" s="2"/>
    </row>
    <row r="2019" spans="1:11" x14ac:dyDescent="0.25">
      <c r="A2019" s="2" t="s">
        <v>20</v>
      </c>
      <c r="B2019" s="2" t="s">
        <v>21</v>
      </c>
      <c r="C2019" s="2">
        <v>127</v>
      </c>
      <c r="D2019" s="3">
        <v>625.33889999999997</v>
      </c>
      <c r="E2019" s="2"/>
      <c r="F2019" s="2"/>
      <c r="G2019" s="2"/>
      <c r="H2019" s="2"/>
      <c r="I2019" s="2"/>
      <c r="J2019" s="2"/>
      <c r="K2019" s="2"/>
    </row>
    <row r="2020" spans="1:11" x14ac:dyDescent="0.25">
      <c r="A2020" s="2" t="s">
        <v>20</v>
      </c>
      <c r="B2020" s="2" t="s">
        <v>21</v>
      </c>
      <c r="C2020" s="2">
        <v>128</v>
      </c>
      <c r="D2020" s="3">
        <v>622.41880000000003</v>
      </c>
      <c r="E2020" s="2"/>
      <c r="F2020" s="2"/>
      <c r="G2020" s="2"/>
      <c r="H2020" s="2"/>
      <c r="I2020" s="2"/>
      <c r="J2020" s="2"/>
      <c r="K2020" s="2"/>
    </row>
    <row r="2021" spans="1:11" x14ac:dyDescent="0.25">
      <c r="A2021" s="2" t="s">
        <v>20</v>
      </c>
      <c r="B2021" s="2" t="s">
        <v>21</v>
      </c>
      <c r="C2021" s="2">
        <v>129</v>
      </c>
      <c r="D2021" s="3">
        <v>618.8963</v>
      </c>
      <c r="E2021" s="2"/>
      <c r="F2021" s="2"/>
      <c r="G2021" s="2"/>
      <c r="H2021" s="2"/>
      <c r="I2021" s="2"/>
      <c r="J2021" s="2"/>
      <c r="K2021" s="2"/>
    </row>
    <row r="2022" spans="1:11" x14ac:dyDescent="0.25">
      <c r="A2022" s="2" t="s">
        <v>20</v>
      </c>
      <c r="B2022" s="2" t="s">
        <v>21</v>
      </c>
      <c r="C2022" s="2">
        <v>130</v>
      </c>
      <c r="D2022" s="3">
        <v>615.14779999999996</v>
      </c>
      <c r="E2022" s="2"/>
      <c r="F2022" s="2"/>
      <c r="G2022" s="2"/>
      <c r="H2022" s="2"/>
      <c r="I2022" s="2"/>
      <c r="J2022" s="2"/>
      <c r="K2022" s="2"/>
    </row>
    <row r="2023" spans="1:11" x14ac:dyDescent="0.25">
      <c r="A2023" s="2" t="s">
        <v>20</v>
      </c>
      <c r="B2023" s="2" t="s">
        <v>21</v>
      </c>
      <c r="C2023" s="2">
        <v>131</v>
      </c>
      <c r="D2023" s="3">
        <v>612.26</v>
      </c>
      <c r="E2023" s="2"/>
      <c r="F2023" s="2"/>
      <c r="G2023" s="2"/>
      <c r="H2023" s="2"/>
      <c r="I2023" s="2"/>
      <c r="J2023" s="2"/>
      <c r="K2023" s="2"/>
    </row>
    <row r="2024" spans="1:11" x14ac:dyDescent="0.25">
      <c r="A2024" s="2" t="s">
        <v>20</v>
      </c>
      <c r="B2024" s="2" t="s">
        <v>21</v>
      </c>
      <c r="C2024" s="2">
        <v>132</v>
      </c>
      <c r="D2024" s="3">
        <v>609.41189999999995</v>
      </c>
      <c r="E2024" s="2"/>
      <c r="F2024" s="2"/>
      <c r="G2024" s="2"/>
      <c r="H2024" s="2"/>
      <c r="I2024" s="2"/>
      <c r="J2024" s="2"/>
      <c r="K2024" s="2"/>
    </row>
    <row r="2025" spans="1:11" x14ac:dyDescent="0.25">
      <c r="A2025" s="2" t="s">
        <v>20</v>
      </c>
      <c r="B2025" s="2" t="s">
        <v>21</v>
      </c>
      <c r="C2025" s="2">
        <v>133</v>
      </c>
      <c r="D2025" s="3">
        <v>606.02480000000003</v>
      </c>
      <c r="E2025" s="2"/>
      <c r="F2025" s="2"/>
      <c r="G2025" s="2"/>
      <c r="H2025" s="2"/>
      <c r="I2025" s="2"/>
      <c r="J2025" s="2"/>
      <c r="K2025" s="2"/>
    </row>
    <row r="2026" spans="1:11" x14ac:dyDescent="0.25">
      <c r="A2026" s="2" t="s">
        <v>20</v>
      </c>
      <c r="B2026" s="2" t="s">
        <v>21</v>
      </c>
      <c r="C2026" s="2">
        <v>134</v>
      </c>
      <c r="D2026" s="3">
        <v>602.75250000000005</v>
      </c>
      <c r="E2026" s="2"/>
      <c r="F2026" s="2"/>
      <c r="G2026" s="2"/>
      <c r="H2026" s="2"/>
      <c r="I2026" s="2"/>
      <c r="J2026" s="2"/>
      <c r="K2026" s="2"/>
    </row>
    <row r="2027" spans="1:11" x14ac:dyDescent="0.25">
      <c r="A2027" s="2" t="s">
        <v>20</v>
      </c>
      <c r="B2027" s="2" t="s">
        <v>21</v>
      </c>
      <c r="C2027" s="2">
        <v>135</v>
      </c>
      <c r="D2027" s="3">
        <v>599.39409999999998</v>
      </c>
      <c r="E2027" s="2"/>
      <c r="F2027" s="2"/>
      <c r="G2027" s="2"/>
      <c r="H2027" s="2"/>
      <c r="I2027" s="2"/>
      <c r="J2027" s="2"/>
      <c r="K2027" s="2"/>
    </row>
    <row r="2028" spans="1:11" x14ac:dyDescent="0.25">
      <c r="A2028" s="2" t="s">
        <v>20</v>
      </c>
      <c r="B2028" s="2" t="s">
        <v>21</v>
      </c>
      <c r="C2028" s="2">
        <v>136</v>
      </c>
      <c r="D2028" s="3">
        <v>596.31500000000005</v>
      </c>
      <c r="E2028" s="2"/>
      <c r="F2028" s="2"/>
      <c r="G2028" s="2"/>
      <c r="H2028" s="2"/>
      <c r="I2028" s="2"/>
      <c r="J2028" s="2"/>
      <c r="K2028" s="2"/>
    </row>
    <row r="2029" spans="1:11" x14ac:dyDescent="0.25">
      <c r="A2029" s="2" t="s">
        <v>20</v>
      </c>
      <c r="B2029" s="2" t="s">
        <v>21</v>
      </c>
      <c r="C2029" s="2">
        <v>137</v>
      </c>
      <c r="D2029" s="3">
        <v>592.50729999999999</v>
      </c>
      <c r="E2029" s="2"/>
      <c r="F2029" s="2"/>
      <c r="G2029" s="2"/>
      <c r="H2029" s="2"/>
      <c r="I2029" s="2"/>
      <c r="J2029" s="2"/>
      <c r="K2029" s="2"/>
    </row>
    <row r="2030" spans="1:11" x14ac:dyDescent="0.25">
      <c r="A2030" s="2" t="s">
        <v>20</v>
      </c>
      <c r="B2030" s="2" t="s">
        <v>21</v>
      </c>
      <c r="C2030" s="2">
        <v>138</v>
      </c>
      <c r="D2030" s="3">
        <v>588.63630000000001</v>
      </c>
      <c r="E2030" s="2"/>
      <c r="F2030" s="2"/>
      <c r="G2030" s="2"/>
      <c r="H2030" s="2"/>
      <c r="I2030" s="2"/>
      <c r="J2030" s="2"/>
      <c r="K2030" s="2"/>
    </row>
    <row r="2031" spans="1:11" x14ac:dyDescent="0.25">
      <c r="A2031" s="2" t="s">
        <v>20</v>
      </c>
      <c r="B2031" s="2" t="s">
        <v>21</v>
      </c>
      <c r="C2031" s="2">
        <v>139</v>
      </c>
      <c r="D2031" s="3">
        <v>585.83339999999998</v>
      </c>
      <c r="E2031" s="2"/>
      <c r="F2031" s="2"/>
      <c r="G2031" s="2"/>
      <c r="H2031" s="2"/>
      <c r="I2031" s="2"/>
      <c r="J2031" s="2"/>
      <c r="K2031" s="2"/>
    </row>
    <row r="2032" spans="1:11" x14ac:dyDescent="0.25">
      <c r="A2032" s="2" t="s">
        <v>20</v>
      </c>
      <c r="B2032" s="2" t="s">
        <v>21</v>
      </c>
      <c r="C2032" s="2">
        <v>140</v>
      </c>
      <c r="D2032" s="3">
        <v>583.11469999999997</v>
      </c>
      <c r="E2032" s="2"/>
      <c r="F2032" s="2"/>
      <c r="G2032" s="2"/>
      <c r="H2032" s="2"/>
      <c r="I2032" s="2"/>
      <c r="J2032" s="2"/>
      <c r="K2032" s="2"/>
    </row>
    <row r="2033" spans="1:11" x14ac:dyDescent="0.25">
      <c r="A2033" s="2" t="s">
        <v>20</v>
      </c>
      <c r="B2033" s="2" t="s">
        <v>21</v>
      </c>
      <c r="C2033" s="2">
        <v>141</v>
      </c>
      <c r="D2033" s="3">
        <v>579.80949999999996</v>
      </c>
      <c r="E2033" s="2"/>
      <c r="F2033" s="2"/>
      <c r="G2033" s="2"/>
      <c r="H2033" s="2"/>
      <c r="I2033" s="2"/>
      <c r="J2033" s="2"/>
      <c r="K2033" s="2"/>
    </row>
    <row r="2034" spans="1:11" x14ac:dyDescent="0.25">
      <c r="A2034" s="2" t="s">
        <v>20</v>
      </c>
      <c r="B2034" s="2" t="s">
        <v>21</v>
      </c>
      <c r="C2034" s="2">
        <v>142</v>
      </c>
      <c r="D2034" s="3">
        <v>576.5675</v>
      </c>
      <c r="E2034" s="2"/>
      <c r="F2034" s="2"/>
      <c r="G2034" s="2"/>
      <c r="H2034" s="2"/>
      <c r="I2034" s="2"/>
      <c r="J2034" s="2"/>
      <c r="K2034" s="2"/>
    </row>
    <row r="2035" spans="1:11" x14ac:dyDescent="0.25">
      <c r="A2035" s="2" t="s">
        <v>20</v>
      </c>
      <c r="B2035" s="2" t="s">
        <v>21</v>
      </c>
      <c r="C2035" s="2">
        <v>143</v>
      </c>
      <c r="D2035" s="3">
        <v>573.29570000000001</v>
      </c>
      <c r="E2035" s="2"/>
      <c r="F2035" s="2"/>
      <c r="G2035" s="2"/>
      <c r="H2035" s="2"/>
      <c r="I2035" s="2"/>
      <c r="J2035" s="2"/>
      <c r="K2035" s="2"/>
    </row>
    <row r="2036" spans="1:11" x14ac:dyDescent="0.25">
      <c r="A2036" s="2" t="s">
        <v>20</v>
      </c>
      <c r="B2036" s="2" t="s">
        <v>21</v>
      </c>
      <c r="C2036" s="2">
        <v>144</v>
      </c>
      <c r="D2036" s="3">
        <v>570.39229999999998</v>
      </c>
      <c r="E2036" s="2"/>
      <c r="F2036" s="2"/>
      <c r="G2036" s="2"/>
      <c r="H2036" s="2"/>
      <c r="I2036" s="2"/>
      <c r="J2036" s="2"/>
      <c r="K2036" s="2"/>
    </row>
    <row r="2037" spans="1:11" x14ac:dyDescent="0.25">
      <c r="A2037" s="2" t="s">
        <v>20</v>
      </c>
      <c r="B2037" s="2" t="s">
        <v>21</v>
      </c>
      <c r="C2037" s="2">
        <v>145</v>
      </c>
      <c r="D2037" s="3">
        <v>566.84199999999998</v>
      </c>
      <c r="E2037" s="2"/>
      <c r="F2037" s="2"/>
      <c r="G2037" s="2"/>
      <c r="H2037" s="2"/>
      <c r="I2037" s="2"/>
      <c r="J2037" s="2"/>
      <c r="K2037" s="2"/>
    </row>
    <row r="2038" spans="1:11" x14ac:dyDescent="0.25">
      <c r="A2038" s="2" t="s">
        <v>20</v>
      </c>
      <c r="B2038" s="2" t="s">
        <v>21</v>
      </c>
      <c r="C2038" s="2">
        <v>146</v>
      </c>
      <c r="D2038" s="3">
        <v>563.05380000000002</v>
      </c>
      <c r="E2038" s="2"/>
      <c r="F2038" s="2"/>
      <c r="G2038" s="2"/>
      <c r="H2038" s="2"/>
      <c r="I2038" s="2"/>
      <c r="J2038" s="2"/>
      <c r="K2038" s="2"/>
    </row>
    <row r="2039" spans="1:11" x14ac:dyDescent="0.25">
      <c r="A2039" s="2" t="s">
        <v>20</v>
      </c>
      <c r="B2039" s="2" t="s">
        <v>21</v>
      </c>
      <c r="C2039" s="2">
        <v>147</v>
      </c>
      <c r="D2039" s="3">
        <v>560.17079999999999</v>
      </c>
      <c r="E2039" s="2"/>
      <c r="F2039" s="2"/>
      <c r="G2039" s="2"/>
      <c r="H2039" s="2"/>
      <c r="I2039" s="2"/>
      <c r="J2039" s="2"/>
      <c r="K2039" s="2"/>
    </row>
    <row r="2040" spans="1:11" x14ac:dyDescent="0.25">
      <c r="A2040" s="2" t="s">
        <v>20</v>
      </c>
      <c r="B2040" s="2" t="s">
        <v>21</v>
      </c>
      <c r="C2040" s="2">
        <v>148</v>
      </c>
      <c r="D2040" s="3">
        <v>557.3184</v>
      </c>
      <c r="E2040" s="2"/>
      <c r="F2040" s="2"/>
      <c r="G2040" s="2"/>
      <c r="H2040" s="2"/>
      <c r="I2040" s="2"/>
      <c r="J2040" s="2"/>
      <c r="K2040" s="2"/>
    </row>
    <row r="2041" spans="1:11" x14ac:dyDescent="0.25">
      <c r="A2041" s="2" t="s">
        <v>20</v>
      </c>
      <c r="B2041" s="2" t="s">
        <v>21</v>
      </c>
      <c r="C2041" s="2">
        <v>149</v>
      </c>
      <c r="D2041" s="3">
        <v>553.97140000000002</v>
      </c>
      <c r="E2041" s="2"/>
      <c r="F2041" s="2"/>
      <c r="G2041" s="2"/>
      <c r="H2041" s="2"/>
      <c r="I2041" s="2"/>
      <c r="J2041" s="2"/>
      <c r="K2041" s="2"/>
    </row>
    <row r="2042" spans="1:11" x14ac:dyDescent="0.25">
      <c r="A2042" s="2" t="s">
        <v>20</v>
      </c>
      <c r="B2042" s="2" t="s">
        <v>21</v>
      </c>
      <c r="C2042" s="2">
        <v>150</v>
      </c>
      <c r="D2042" s="3">
        <v>550.71379999999999</v>
      </c>
      <c r="E2042" s="2"/>
      <c r="F2042" s="2"/>
      <c r="G2042" s="2"/>
      <c r="H2042" s="2"/>
      <c r="I2042" s="2"/>
      <c r="J2042" s="2"/>
      <c r="K2042" s="2"/>
    </row>
    <row r="2043" spans="1:11" x14ac:dyDescent="0.25">
      <c r="A2043" s="2" t="s">
        <v>20</v>
      </c>
      <c r="B2043" s="2" t="s">
        <v>21</v>
      </c>
      <c r="C2043" s="2">
        <v>151</v>
      </c>
      <c r="D2043" s="3">
        <v>547.32320000000004</v>
      </c>
      <c r="E2043" s="2"/>
      <c r="F2043" s="2"/>
      <c r="G2043" s="2"/>
      <c r="H2043" s="2"/>
      <c r="I2043" s="2"/>
      <c r="J2043" s="2"/>
      <c r="K2043" s="2"/>
    </row>
    <row r="2044" spans="1:11" x14ac:dyDescent="0.25">
      <c r="A2044" s="2" t="s">
        <v>20</v>
      </c>
      <c r="B2044" s="2" t="s">
        <v>21</v>
      </c>
      <c r="C2044" s="2">
        <v>152</v>
      </c>
      <c r="D2044" s="3">
        <v>544.2396</v>
      </c>
      <c r="E2044" s="2"/>
      <c r="F2044" s="2"/>
      <c r="G2044" s="2"/>
      <c r="H2044" s="2"/>
      <c r="I2044" s="2"/>
      <c r="J2044" s="2"/>
      <c r="K2044" s="2"/>
    </row>
    <row r="2045" spans="1:11" x14ac:dyDescent="0.25">
      <c r="A2045" s="2" t="s">
        <v>20</v>
      </c>
      <c r="B2045" s="2" t="s">
        <v>21</v>
      </c>
      <c r="C2045" s="2">
        <v>153</v>
      </c>
      <c r="D2045" s="3">
        <v>540.39449999999999</v>
      </c>
      <c r="E2045" s="2"/>
      <c r="F2045" s="2"/>
      <c r="G2045" s="2"/>
      <c r="H2045" s="2"/>
      <c r="I2045" s="2"/>
      <c r="J2045" s="2"/>
      <c r="K2045" s="2"/>
    </row>
    <row r="2046" spans="1:11" x14ac:dyDescent="0.25">
      <c r="A2046" s="2" t="s">
        <v>20</v>
      </c>
      <c r="B2046" s="2" t="s">
        <v>21</v>
      </c>
      <c r="C2046" s="2">
        <v>154</v>
      </c>
      <c r="D2046" s="3">
        <v>536.54190000000006</v>
      </c>
      <c r="E2046" s="2"/>
      <c r="F2046" s="2"/>
      <c r="G2046" s="2"/>
      <c r="H2046" s="2"/>
      <c r="I2046" s="2"/>
      <c r="J2046" s="2"/>
      <c r="K2046" s="2"/>
    </row>
    <row r="2047" spans="1:11" x14ac:dyDescent="0.25">
      <c r="A2047" s="2" t="s">
        <v>20</v>
      </c>
      <c r="B2047" s="2" t="s">
        <v>21</v>
      </c>
      <c r="C2047" s="2">
        <v>155</v>
      </c>
      <c r="D2047" s="3">
        <v>533.78210000000001</v>
      </c>
      <c r="E2047" s="2"/>
      <c r="F2047" s="2"/>
      <c r="G2047" s="2"/>
      <c r="H2047" s="2"/>
      <c r="I2047" s="2"/>
      <c r="J2047" s="2"/>
      <c r="K2047" s="2"/>
    </row>
    <row r="2048" spans="1:11" x14ac:dyDescent="0.25">
      <c r="A2048" s="2" t="s">
        <v>20</v>
      </c>
      <c r="B2048" s="2" t="s">
        <v>21</v>
      </c>
      <c r="C2048" s="2">
        <v>156</v>
      </c>
      <c r="D2048" s="3">
        <v>531.04259999999999</v>
      </c>
      <c r="E2048" s="2"/>
      <c r="F2048" s="2"/>
      <c r="G2048" s="2"/>
      <c r="H2048" s="2"/>
      <c r="I2048" s="2"/>
      <c r="J2048" s="2"/>
      <c r="K2048" s="2"/>
    </row>
    <row r="2049" spans="1:11" x14ac:dyDescent="0.25">
      <c r="A2049" s="2" t="s">
        <v>20</v>
      </c>
      <c r="B2049" s="2" t="s">
        <v>21</v>
      </c>
      <c r="C2049" s="2">
        <v>157</v>
      </c>
      <c r="D2049" s="3">
        <v>527.75739999999996</v>
      </c>
      <c r="E2049" s="2"/>
      <c r="F2049" s="2"/>
      <c r="G2049" s="2"/>
      <c r="H2049" s="2"/>
      <c r="I2049" s="2"/>
      <c r="J2049" s="2"/>
      <c r="K2049" s="2"/>
    </row>
    <row r="2050" spans="1:11" x14ac:dyDescent="0.25">
      <c r="A2050" s="2" t="s">
        <v>20</v>
      </c>
      <c r="B2050" s="2" t="s">
        <v>21</v>
      </c>
      <c r="C2050" s="2">
        <v>158</v>
      </c>
      <c r="D2050" s="3">
        <v>524.4796</v>
      </c>
      <c r="E2050" s="2"/>
      <c r="F2050" s="2"/>
      <c r="G2050" s="2"/>
      <c r="H2050" s="2"/>
      <c r="I2050" s="2"/>
      <c r="J2050" s="2"/>
      <c r="K2050" s="2"/>
    </row>
    <row r="2051" spans="1:11" x14ac:dyDescent="0.25">
      <c r="A2051" s="2" t="s">
        <v>20</v>
      </c>
      <c r="B2051" s="2" t="s">
        <v>21</v>
      </c>
      <c r="C2051" s="2">
        <v>159</v>
      </c>
      <c r="D2051" s="3">
        <v>521.18050000000005</v>
      </c>
      <c r="E2051" s="2"/>
      <c r="F2051" s="2"/>
      <c r="G2051" s="2"/>
      <c r="H2051" s="2"/>
      <c r="I2051" s="2"/>
      <c r="J2051" s="2"/>
      <c r="K2051" s="2"/>
    </row>
    <row r="2052" spans="1:11" x14ac:dyDescent="0.25">
      <c r="A2052" s="2" t="s">
        <v>20</v>
      </c>
      <c r="B2052" s="2" t="s">
        <v>21</v>
      </c>
      <c r="C2052" s="2">
        <v>160</v>
      </c>
      <c r="D2052" s="3">
        <v>518.27660000000003</v>
      </c>
      <c r="E2052" s="2"/>
      <c r="F2052" s="2"/>
      <c r="G2052" s="2"/>
      <c r="H2052" s="2"/>
      <c r="I2052" s="2"/>
      <c r="J2052" s="2"/>
      <c r="K2052" s="2"/>
    </row>
    <row r="2053" spans="1:11" x14ac:dyDescent="0.25">
      <c r="A2053" s="2" t="s">
        <v>20</v>
      </c>
      <c r="B2053" s="2" t="s">
        <v>21</v>
      </c>
      <c r="C2053" s="2">
        <v>161</v>
      </c>
      <c r="D2053" s="3">
        <v>514.74450000000002</v>
      </c>
      <c r="E2053" s="2"/>
      <c r="F2053" s="2"/>
      <c r="G2053" s="2"/>
      <c r="H2053" s="2"/>
      <c r="I2053" s="2"/>
      <c r="J2053" s="2"/>
      <c r="K2053" s="2"/>
    </row>
    <row r="2054" spans="1:11" x14ac:dyDescent="0.25">
      <c r="A2054" s="2" t="s">
        <v>20</v>
      </c>
      <c r="B2054" s="2" t="s">
        <v>21</v>
      </c>
      <c r="C2054" s="2">
        <v>162</v>
      </c>
      <c r="D2054" s="3">
        <v>510.99079999999998</v>
      </c>
      <c r="E2054" s="2"/>
      <c r="F2054" s="2"/>
      <c r="G2054" s="2"/>
      <c r="H2054" s="2"/>
      <c r="I2054" s="2"/>
      <c r="J2054" s="2"/>
      <c r="K2054" s="2"/>
    </row>
    <row r="2055" spans="1:11" x14ac:dyDescent="0.25">
      <c r="A2055" s="2" t="s">
        <v>20</v>
      </c>
      <c r="B2055" s="2" t="s">
        <v>21</v>
      </c>
      <c r="C2055" s="2">
        <v>163</v>
      </c>
      <c r="D2055" s="3">
        <v>508.1207</v>
      </c>
      <c r="E2055" s="2"/>
      <c r="F2055" s="2"/>
      <c r="G2055" s="2"/>
      <c r="H2055" s="2"/>
      <c r="I2055" s="2"/>
      <c r="J2055" s="2"/>
      <c r="K2055" s="2"/>
    </row>
    <row r="2056" spans="1:11" x14ac:dyDescent="0.25">
      <c r="A2056" s="2" t="s">
        <v>20</v>
      </c>
      <c r="B2056" s="2" t="s">
        <v>21</v>
      </c>
      <c r="C2056" s="2">
        <v>164</v>
      </c>
      <c r="D2056" s="3">
        <v>505.2439</v>
      </c>
      <c r="E2056" s="2"/>
      <c r="F2056" s="2"/>
      <c r="G2056" s="2"/>
      <c r="H2056" s="2"/>
      <c r="I2056" s="2"/>
      <c r="J2056" s="2"/>
      <c r="K2056" s="2"/>
    </row>
    <row r="2057" spans="1:11" x14ac:dyDescent="0.25">
      <c r="A2057" s="2" t="s">
        <v>20</v>
      </c>
      <c r="B2057" s="2" t="s">
        <v>21</v>
      </c>
      <c r="C2057" s="2">
        <v>165</v>
      </c>
      <c r="D2057" s="3">
        <v>501.87020000000001</v>
      </c>
      <c r="E2057" s="2"/>
      <c r="F2057" s="2"/>
      <c r="G2057" s="2"/>
      <c r="H2057" s="2"/>
      <c r="I2057" s="2"/>
      <c r="J2057" s="2"/>
      <c r="K2057" s="2"/>
    </row>
    <row r="2058" spans="1:11" x14ac:dyDescent="0.25">
      <c r="A2058" s="2" t="s">
        <v>20</v>
      </c>
      <c r="B2058" s="2" t="s">
        <v>21</v>
      </c>
      <c r="C2058" s="2">
        <v>166</v>
      </c>
      <c r="D2058" s="3">
        <v>498.59059999999999</v>
      </c>
      <c r="E2058" s="2"/>
      <c r="F2058" s="2"/>
      <c r="G2058" s="2"/>
      <c r="H2058" s="2"/>
      <c r="I2058" s="2"/>
      <c r="J2058" s="2"/>
      <c r="K2058" s="2"/>
    </row>
    <row r="2059" spans="1:11" x14ac:dyDescent="0.25">
      <c r="A2059" s="2" t="s">
        <v>20</v>
      </c>
      <c r="B2059" s="2" t="s">
        <v>21</v>
      </c>
      <c r="C2059" s="2">
        <v>167</v>
      </c>
      <c r="D2059" s="3">
        <v>495.21170000000001</v>
      </c>
      <c r="E2059" s="2"/>
      <c r="F2059" s="2"/>
      <c r="G2059" s="2"/>
      <c r="H2059" s="2"/>
      <c r="I2059" s="2"/>
      <c r="J2059" s="2"/>
      <c r="K2059" s="2"/>
    </row>
    <row r="2060" spans="1:11" x14ac:dyDescent="0.25">
      <c r="A2060" s="2" t="s">
        <v>20</v>
      </c>
      <c r="B2060" s="2" t="s">
        <v>21</v>
      </c>
      <c r="C2060" s="2">
        <v>168</v>
      </c>
      <c r="D2060" s="3">
        <v>492.16129999999998</v>
      </c>
      <c r="E2060" s="2"/>
      <c r="F2060" s="2"/>
      <c r="G2060" s="2"/>
      <c r="H2060" s="2"/>
      <c r="I2060" s="2"/>
      <c r="J2060" s="2"/>
      <c r="K2060" s="2"/>
    </row>
    <row r="2061" spans="1:11" x14ac:dyDescent="0.25">
      <c r="A2061" s="2" t="s">
        <v>20</v>
      </c>
      <c r="B2061" s="2" t="s">
        <v>21</v>
      </c>
      <c r="C2061" s="2">
        <v>169</v>
      </c>
      <c r="D2061" s="3">
        <v>488.31389999999999</v>
      </c>
      <c r="E2061" s="2"/>
      <c r="F2061" s="2"/>
      <c r="G2061" s="2"/>
      <c r="H2061" s="2"/>
      <c r="I2061" s="2"/>
      <c r="J2061" s="2"/>
      <c r="K2061" s="2"/>
    </row>
    <row r="2062" spans="1:11" x14ac:dyDescent="0.25">
      <c r="A2062" s="2" t="s">
        <v>20</v>
      </c>
      <c r="B2062" s="2" t="s">
        <v>21</v>
      </c>
      <c r="C2062" s="2">
        <v>170</v>
      </c>
      <c r="D2062" s="3">
        <v>484.45420000000001</v>
      </c>
      <c r="E2062" s="2"/>
      <c r="F2062" s="2"/>
      <c r="G2062" s="2"/>
      <c r="H2062" s="2"/>
      <c r="I2062" s="2"/>
      <c r="J2062" s="2"/>
      <c r="K2062" s="2"/>
    </row>
    <row r="2063" spans="1:11" x14ac:dyDescent="0.25">
      <c r="A2063" s="2" t="s">
        <v>20</v>
      </c>
      <c r="B2063" s="2" t="s">
        <v>21</v>
      </c>
      <c r="C2063" s="2">
        <v>171</v>
      </c>
      <c r="D2063" s="3">
        <v>481.66269999999997</v>
      </c>
      <c r="E2063" s="2"/>
      <c r="F2063" s="2"/>
      <c r="G2063" s="2"/>
      <c r="H2063" s="2"/>
      <c r="I2063" s="2"/>
      <c r="J2063" s="2"/>
      <c r="K2063" s="2"/>
    </row>
    <row r="2064" spans="1:11" x14ac:dyDescent="0.25">
      <c r="A2064" s="2" t="s">
        <v>20</v>
      </c>
      <c r="B2064" s="2" t="s">
        <v>21</v>
      </c>
      <c r="C2064" s="2">
        <v>172</v>
      </c>
      <c r="D2064" s="3">
        <v>478.90719999999999</v>
      </c>
      <c r="E2064" s="2"/>
      <c r="F2064" s="2"/>
      <c r="G2064" s="2"/>
      <c r="H2064" s="2"/>
      <c r="I2064" s="2"/>
      <c r="J2064" s="2"/>
      <c r="K2064" s="2"/>
    </row>
    <row r="2065" spans="1:11" x14ac:dyDescent="0.25">
      <c r="A2065" s="2" t="s">
        <v>20</v>
      </c>
      <c r="B2065" s="2" t="s">
        <v>21</v>
      </c>
      <c r="C2065" s="2">
        <v>173</v>
      </c>
      <c r="D2065" s="3">
        <v>475.62479999999999</v>
      </c>
      <c r="E2065" s="2"/>
      <c r="F2065" s="2"/>
      <c r="G2065" s="2"/>
      <c r="H2065" s="2"/>
      <c r="I2065" s="2"/>
      <c r="J2065" s="2"/>
      <c r="K2065" s="2"/>
    </row>
    <row r="2066" spans="1:11" x14ac:dyDescent="0.25">
      <c r="A2066" s="2" t="s">
        <v>20</v>
      </c>
      <c r="B2066" s="2" t="s">
        <v>21</v>
      </c>
      <c r="C2066" s="2">
        <v>174</v>
      </c>
      <c r="D2066" s="3">
        <v>472.37180000000001</v>
      </c>
      <c r="E2066" s="2"/>
      <c r="F2066" s="2"/>
      <c r="G2066" s="2"/>
      <c r="H2066" s="2"/>
      <c r="I2066" s="2"/>
      <c r="J2066" s="2"/>
      <c r="K2066" s="2"/>
    </row>
    <row r="2067" spans="1:11" x14ac:dyDescent="0.25">
      <c r="A2067" s="2" t="s">
        <v>20</v>
      </c>
      <c r="B2067" s="2" t="s">
        <v>21</v>
      </c>
      <c r="C2067" s="2">
        <v>175</v>
      </c>
      <c r="D2067" s="3">
        <v>469.0899</v>
      </c>
      <c r="E2067" s="2"/>
      <c r="F2067" s="2"/>
      <c r="G2067" s="2"/>
      <c r="H2067" s="2"/>
      <c r="I2067" s="2"/>
      <c r="J2067" s="2"/>
      <c r="K2067" s="2"/>
    </row>
    <row r="2068" spans="1:11" x14ac:dyDescent="0.25">
      <c r="A2068" s="2" t="s">
        <v>20</v>
      </c>
      <c r="B2068" s="2" t="s">
        <v>21</v>
      </c>
      <c r="C2068" s="2">
        <v>176</v>
      </c>
      <c r="D2068" s="3">
        <v>443.1037</v>
      </c>
      <c r="E2068" s="2"/>
      <c r="F2068" s="2"/>
      <c r="G2068" s="2"/>
      <c r="H2068" s="2"/>
      <c r="I2068" s="2"/>
      <c r="J2068" s="2"/>
      <c r="K2068" s="2"/>
    </row>
    <row r="2069" spans="1:11" x14ac:dyDescent="0.25">
      <c r="A2069" s="2" t="s">
        <v>20</v>
      </c>
      <c r="B2069" s="2" t="s">
        <v>21</v>
      </c>
      <c r="C2069" s="2">
        <v>177</v>
      </c>
      <c r="D2069" s="3">
        <v>416.94439999999997</v>
      </c>
      <c r="E2069" s="2"/>
      <c r="F2069" s="2"/>
      <c r="G2069" s="2"/>
      <c r="H2069" s="2"/>
      <c r="I2069" s="2"/>
      <c r="J2069" s="2"/>
      <c r="K2069" s="2"/>
    </row>
    <row r="2070" spans="1:11" x14ac:dyDescent="0.25">
      <c r="A2070" s="2" t="s">
        <v>20</v>
      </c>
      <c r="B2070" s="2" t="s">
        <v>21</v>
      </c>
      <c r="C2070" s="2">
        <v>178</v>
      </c>
      <c r="D2070" s="3">
        <v>390.94119999999998</v>
      </c>
      <c r="E2070" s="2"/>
      <c r="F2070" s="2"/>
      <c r="G2070" s="2"/>
      <c r="H2070" s="2"/>
      <c r="I2070" s="2"/>
      <c r="J2070" s="2"/>
      <c r="K2070" s="2"/>
    </row>
    <row r="2071" spans="1:11" x14ac:dyDescent="0.25">
      <c r="A2071" s="2" t="s">
        <v>20</v>
      </c>
      <c r="B2071" s="2" t="s">
        <v>21</v>
      </c>
      <c r="C2071" s="2">
        <v>179</v>
      </c>
      <c r="D2071" s="3">
        <v>364.7876</v>
      </c>
      <c r="E2071" s="2"/>
      <c r="F2071" s="2"/>
      <c r="G2071" s="2"/>
      <c r="H2071" s="2"/>
      <c r="I2071" s="2"/>
      <c r="J2071" s="2"/>
      <c r="K2071" s="2"/>
    </row>
    <row r="2072" spans="1:11" x14ac:dyDescent="0.25">
      <c r="A2072" s="2" t="s">
        <v>20</v>
      </c>
      <c r="B2072" s="2" t="s">
        <v>21</v>
      </c>
      <c r="C2072" s="2">
        <v>180</v>
      </c>
      <c r="D2072" s="3">
        <v>338.78570000000002</v>
      </c>
      <c r="E2072" s="2"/>
      <c r="F2072" s="2"/>
      <c r="G2072" s="2"/>
      <c r="H2072" s="2"/>
      <c r="I2072" s="2"/>
      <c r="J2072" s="2"/>
      <c r="K2072" s="2"/>
    </row>
    <row r="2073" spans="1:11" x14ac:dyDescent="0.25">
      <c r="A2073" s="2" t="s">
        <v>20</v>
      </c>
      <c r="B2073" s="2" t="s">
        <v>21</v>
      </c>
      <c r="C2073" s="2">
        <v>181</v>
      </c>
      <c r="D2073" s="3">
        <v>312.59519999999998</v>
      </c>
      <c r="E2073" s="2"/>
      <c r="F2073" s="2"/>
      <c r="G2073" s="2"/>
      <c r="H2073" s="2"/>
      <c r="I2073" s="2"/>
      <c r="J2073" s="2"/>
      <c r="K2073" s="2"/>
    </row>
    <row r="2074" spans="1:11" x14ac:dyDescent="0.25">
      <c r="A2074" s="2" t="s">
        <v>20</v>
      </c>
      <c r="B2074" s="2" t="s">
        <v>21</v>
      </c>
      <c r="C2074" s="2">
        <v>182</v>
      </c>
      <c r="D2074" s="3">
        <v>286.57229999999998</v>
      </c>
      <c r="E2074" s="2"/>
      <c r="F2074" s="2"/>
      <c r="G2074" s="2"/>
      <c r="H2074" s="2"/>
      <c r="I2074" s="2"/>
      <c r="J2074" s="2"/>
      <c r="K2074" s="2"/>
    </row>
    <row r="2075" spans="1:11" x14ac:dyDescent="0.25">
      <c r="A2075" s="2" t="s">
        <v>20</v>
      </c>
      <c r="B2075" s="2" t="s">
        <v>21</v>
      </c>
      <c r="C2075" s="2">
        <v>183</v>
      </c>
      <c r="D2075" s="3">
        <v>260.38780000000003</v>
      </c>
      <c r="E2075" s="2"/>
      <c r="F2075" s="2"/>
      <c r="G2075" s="2"/>
      <c r="H2075" s="2"/>
      <c r="I2075" s="2"/>
      <c r="J2075" s="2"/>
      <c r="K2075" s="2"/>
    </row>
    <row r="2076" spans="1:11" x14ac:dyDescent="0.25">
      <c r="A2076" s="2" t="s">
        <v>20</v>
      </c>
      <c r="B2076" s="2" t="s">
        <v>21</v>
      </c>
      <c r="C2076" s="2">
        <v>184</v>
      </c>
      <c r="D2076" s="3">
        <v>234.35560000000001</v>
      </c>
      <c r="E2076" s="2"/>
      <c r="F2076" s="2"/>
      <c r="G2076" s="2"/>
      <c r="H2076" s="2"/>
      <c r="I2076" s="2"/>
      <c r="J2076" s="2"/>
      <c r="K2076" s="2"/>
    </row>
    <row r="2077" spans="1:11" x14ac:dyDescent="0.25">
      <c r="A2077" s="2" t="s">
        <v>20</v>
      </c>
      <c r="B2077" s="2" t="s">
        <v>21</v>
      </c>
      <c r="C2077" s="2">
        <v>185</v>
      </c>
      <c r="D2077" s="3">
        <v>208.1301</v>
      </c>
      <c r="E2077" s="2"/>
      <c r="F2077" s="2"/>
      <c r="G2077" s="2"/>
      <c r="H2077" s="2"/>
      <c r="I2077" s="2"/>
      <c r="J2077" s="2"/>
      <c r="K2077" s="2"/>
    </row>
    <row r="2078" spans="1:11" x14ac:dyDescent="0.25">
      <c r="A2078" s="2" t="s">
        <v>20</v>
      </c>
      <c r="B2078" s="2" t="s">
        <v>21</v>
      </c>
      <c r="C2078" s="2">
        <v>186</v>
      </c>
      <c r="D2078" s="3">
        <v>182.07839999999999</v>
      </c>
      <c r="E2078" s="2"/>
      <c r="F2078" s="2"/>
      <c r="G2078" s="2"/>
      <c r="H2078" s="2"/>
      <c r="I2078" s="2"/>
      <c r="J2078" s="2"/>
      <c r="K2078" s="2"/>
    </row>
    <row r="2079" spans="1:11" x14ac:dyDescent="0.25">
      <c r="A2079" s="2" t="s">
        <v>20</v>
      </c>
      <c r="B2079" s="2" t="s">
        <v>21</v>
      </c>
      <c r="C2079" s="2">
        <v>187</v>
      </c>
      <c r="D2079" s="3">
        <v>155.8586</v>
      </c>
      <c r="E2079" s="2"/>
      <c r="F2079" s="2"/>
      <c r="G2079" s="2"/>
      <c r="H2079" s="2"/>
      <c r="I2079" s="2"/>
      <c r="J2079" s="2"/>
      <c r="K2079" s="2"/>
    </row>
    <row r="2080" spans="1:11" x14ac:dyDescent="0.25">
      <c r="A2080" s="2" t="s">
        <v>20</v>
      </c>
      <c r="B2080" s="2" t="s">
        <v>21</v>
      </c>
      <c r="C2080" s="2">
        <v>188</v>
      </c>
      <c r="D2080" s="3">
        <v>129.8108</v>
      </c>
      <c r="E2080" s="2"/>
      <c r="F2080" s="2"/>
      <c r="G2080" s="2"/>
      <c r="H2080" s="2"/>
      <c r="I2080" s="2"/>
      <c r="J2080" s="2"/>
      <c r="K2080" s="2"/>
    </row>
    <row r="2081" spans="1:11" x14ac:dyDescent="0.25">
      <c r="A2081" s="2" t="s">
        <v>20</v>
      </c>
      <c r="B2081" s="2" t="s">
        <v>21</v>
      </c>
      <c r="C2081" s="2">
        <v>189</v>
      </c>
      <c r="D2081" s="3">
        <v>103.5565</v>
      </c>
      <c r="E2081" s="2"/>
      <c r="F2081" s="2"/>
      <c r="G2081" s="2"/>
      <c r="H2081" s="2"/>
      <c r="I2081" s="2"/>
      <c r="J2081" s="2"/>
      <c r="K2081" s="2"/>
    </row>
    <row r="2082" spans="1:11" x14ac:dyDescent="0.25">
      <c r="A2082" s="2" t="s">
        <v>20</v>
      </c>
      <c r="B2082" s="2" t="s">
        <v>21</v>
      </c>
      <c r="C2082" s="2">
        <v>190</v>
      </c>
      <c r="D2082" s="3">
        <v>77.483000000000004</v>
      </c>
      <c r="E2082" s="2"/>
      <c r="F2082" s="2"/>
      <c r="G2082" s="2"/>
      <c r="H2082" s="2"/>
      <c r="I2082" s="2"/>
      <c r="J2082" s="2"/>
      <c r="K2082" s="2"/>
    </row>
    <row r="2083" spans="1:11" x14ac:dyDescent="0.25">
      <c r="A2083" s="2" t="s">
        <v>20</v>
      </c>
      <c r="B2083" s="2" t="s">
        <v>21</v>
      </c>
      <c r="C2083" s="2">
        <v>191</v>
      </c>
      <c r="D2083" s="3">
        <v>51.265259999999998</v>
      </c>
      <c r="E2083" s="2"/>
      <c r="F2083" s="2"/>
      <c r="G2083" s="2"/>
      <c r="H2083" s="2"/>
      <c r="I2083" s="2"/>
      <c r="J2083" s="2"/>
      <c r="K2083" s="2"/>
    </row>
    <row r="2084" spans="1:11" x14ac:dyDescent="0.25">
      <c r="A2084" s="2" t="s">
        <v>20</v>
      </c>
      <c r="B2084" s="2" t="s">
        <v>21</v>
      </c>
      <c r="C2084" s="2">
        <v>192</v>
      </c>
      <c r="D2084" s="3">
        <v>25.093990000000002</v>
      </c>
      <c r="E2084" s="2"/>
      <c r="F2084" s="2"/>
      <c r="G2084" s="2"/>
      <c r="H2084" s="2"/>
      <c r="I2084" s="2"/>
      <c r="J2084" s="2"/>
      <c r="K2084" s="2"/>
    </row>
    <row r="2085" spans="1:11" x14ac:dyDescent="0.25">
      <c r="A2085" s="2" t="s">
        <v>20</v>
      </c>
      <c r="B2085" s="2" t="s">
        <v>21</v>
      </c>
      <c r="C2085" s="2">
        <v>193</v>
      </c>
      <c r="D2085" s="3">
        <v>0.56944859999999997</v>
      </c>
      <c r="E2085" s="2"/>
      <c r="F2085" s="2"/>
      <c r="G2085" s="2"/>
      <c r="H2085" s="2"/>
      <c r="I2085" s="2"/>
      <c r="J2085" s="2"/>
      <c r="K2085" s="2"/>
    </row>
    <row r="2086" spans="1:11" x14ac:dyDescent="0.25">
      <c r="A2086" s="2" t="s">
        <v>20</v>
      </c>
      <c r="B2086" s="2" t="s">
        <v>21</v>
      </c>
      <c r="C2086" s="2">
        <v>194</v>
      </c>
      <c r="D2086" s="3">
        <v>-1.5501750000000001</v>
      </c>
      <c r="E2086" s="2"/>
      <c r="F2086" s="2"/>
      <c r="G2086" s="2"/>
      <c r="H2086" s="2"/>
      <c r="I2086" s="2"/>
      <c r="J2086" s="2"/>
      <c r="K2086" s="2"/>
    </row>
    <row r="2087" spans="1:11" x14ac:dyDescent="0.25">
      <c r="A2087" s="2" t="s">
        <v>20</v>
      </c>
      <c r="B2087" s="2" t="s">
        <v>21</v>
      </c>
      <c r="C2087" s="2">
        <v>195</v>
      </c>
      <c r="D2087" s="3">
        <v>-0.79502490000000003</v>
      </c>
      <c r="E2087" s="2"/>
      <c r="F2087" s="2"/>
      <c r="G2087" s="2"/>
      <c r="H2087" s="2"/>
      <c r="I2087" s="2"/>
      <c r="J2087" s="2"/>
      <c r="K2087" s="2"/>
    </row>
    <row r="2088" spans="1:11" x14ac:dyDescent="0.25">
      <c r="A2088" s="2" t="s">
        <v>24</v>
      </c>
      <c r="B2088" s="2" t="s">
        <v>14</v>
      </c>
      <c r="C2088" s="2"/>
      <c r="D2088" s="2"/>
      <c r="E2088" s="2"/>
      <c r="F2088" s="2"/>
      <c r="G2088" s="2"/>
      <c r="H2088" s="2"/>
      <c r="I2088" s="2"/>
      <c r="J2088" s="2"/>
      <c r="K2088" s="2"/>
    </row>
    <row r="2089" spans="1:11" x14ac:dyDescent="0.25">
      <c r="A2089" s="2"/>
      <c r="B2089" s="2" t="s">
        <v>5</v>
      </c>
      <c r="C2089" s="3">
        <v>691.75120000000004</v>
      </c>
      <c r="D2089" s="2"/>
      <c r="E2089" s="2"/>
      <c r="F2089" s="2"/>
      <c r="G2089" s="2"/>
      <c r="H2089" s="2"/>
      <c r="I2089" s="2"/>
      <c r="J2089" s="2"/>
      <c r="K2089" s="2"/>
    </row>
    <row r="2090" spans="1:11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</row>
    <row r="2091" spans="1:11" x14ac:dyDescent="0.25">
      <c r="A2091" s="2"/>
      <c r="B2091" s="2" t="s">
        <v>28</v>
      </c>
      <c r="C2091" s="2" t="s">
        <v>41</v>
      </c>
      <c r="D2091" s="2" t="s">
        <v>30</v>
      </c>
      <c r="E2091" s="2" t="s">
        <v>51</v>
      </c>
      <c r="F2091" s="2" t="s">
        <v>34</v>
      </c>
      <c r="G2091" s="2" t="s">
        <v>35</v>
      </c>
      <c r="H2091" s="2" t="s">
        <v>36</v>
      </c>
      <c r="I2091" s="2"/>
      <c r="J2091" s="2"/>
      <c r="K2091" s="2"/>
    </row>
    <row r="2092" spans="1:11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</row>
    <row r="2093" spans="1:11" x14ac:dyDescent="0.25">
      <c r="A2093" s="2" t="s">
        <v>0</v>
      </c>
      <c r="B2093" s="2" t="s">
        <v>1</v>
      </c>
      <c r="C2093" s="2" t="s">
        <v>27</v>
      </c>
      <c r="D2093" s="2"/>
      <c r="E2093" s="2"/>
      <c r="F2093" s="2"/>
      <c r="G2093" s="2"/>
      <c r="H2093" s="2"/>
      <c r="I2093" s="2"/>
      <c r="J2093" s="2"/>
      <c r="K2093" s="2"/>
    </row>
    <row r="2094" spans="1:11" x14ac:dyDescent="0.25">
      <c r="A2094" s="2" t="s">
        <v>24</v>
      </c>
      <c r="B2094" s="2" t="s">
        <v>25</v>
      </c>
      <c r="C2094" s="2"/>
      <c r="D2094" s="2"/>
      <c r="E2094" s="2"/>
      <c r="F2094" s="2"/>
      <c r="G2094" s="2"/>
      <c r="H2094" s="2"/>
      <c r="I2094" s="2"/>
      <c r="J2094" s="2"/>
      <c r="K2094" s="2"/>
    </row>
    <row r="2095" spans="1:11" x14ac:dyDescent="0.25">
      <c r="A2095" s="2" t="s">
        <v>20</v>
      </c>
      <c r="B2095" s="2" t="s">
        <v>21</v>
      </c>
      <c r="C2095" s="3">
        <v>-0.40616079999999999</v>
      </c>
      <c r="D2095" s="2"/>
      <c r="E2095" s="2"/>
      <c r="F2095" s="2"/>
      <c r="G2095" s="2"/>
      <c r="H2095" s="2"/>
      <c r="I2095" s="2"/>
      <c r="J2095" s="2"/>
      <c r="K2095" s="2"/>
    </row>
    <row r="2096" spans="1:11" x14ac:dyDescent="0.25">
      <c r="A2096" s="2" t="s">
        <v>20</v>
      </c>
      <c r="B2096" s="2" t="s">
        <v>21</v>
      </c>
      <c r="C2096" s="2">
        <v>2</v>
      </c>
      <c r="D2096" s="3">
        <v>-0.4145472</v>
      </c>
      <c r="E2096" s="2"/>
      <c r="F2096" s="2"/>
      <c r="G2096" s="2"/>
      <c r="H2096" s="2"/>
      <c r="I2096" s="2"/>
      <c r="J2096" s="2"/>
      <c r="K2096" s="2"/>
    </row>
    <row r="2097" spans="1:11" x14ac:dyDescent="0.25">
      <c r="A2097" s="2" t="s">
        <v>20</v>
      </c>
      <c r="B2097" s="2" t="s">
        <v>21</v>
      </c>
      <c r="C2097" s="2">
        <v>3</v>
      </c>
      <c r="D2097" s="3">
        <v>-0.419543</v>
      </c>
      <c r="E2097" s="2"/>
      <c r="F2097" s="2"/>
      <c r="G2097" s="2"/>
      <c r="H2097" s="2"/>
      <c r="I2097" s="2"/>
      <c r="J2097" s="2"/>
      <c r="K2097" s="2"/>
    </row>
    <row r="2098" spans="1:11" x14ac:dyDescent="0.25">
      <c r="A2098" s="2" t="s">
        <v>20</v>
      </c>
      <c r="B2098" s="2" t="s">
        <v>21</v>
      </c>
      <c r="C2098" s="2">
        <v>4</v>
      </c>
      <c r="D2098" s="3">
        <v>-0.42128399999999999</v>
      </c>
      <c r="E2098" s="2"/>
      <c r="F2098" s="2"/>
      <c r="G2098" s="2"/>
      <c r="H2098" s="2"/>
      <c r="I2098" s="2"/>
      <c r="J2098" s="2"/>
      <c r="K2098" s="2"/>
    </row>
    <row r="2099" spans="1:11" x14ac:dyDescent="0.25">
      <c r="A2099" s="2" t="s">
        <v>20</v>
      </c>
      <c r="B2099" s="2" t="s">
        <v>21</v>
      </c>
      <c r="C2099" s="2">
        <v>5</v>
      </c>
      <c r="D2099" s="3">
        <v>-0.42246240000000002</v>
      </c>
      <c r="E2099" s="2"/>
      <c r="F2099" s="2"/>
      <c r="G2099" s="2"/>
      <c r="H2099" s="2"/>
      <c r="I2099" s="2"/>
      <c r="J2099" s="2"/>
      <c r="K2099" s="2"/>
    </row>
    <row r="2100" spans="1:11" x14ac:dyDescent="0.25">
      <c r="A2100" s="2" t="s">
        <v>20</v>
      </c>
      <c r="B2100" s="2" t="s">
        <v>21</v>
      </c>
      <c r="C2100" s="2">
        <v>6</v>
      </c>
      <c r="D2100" s="3">
        <v>-0.42295890000000003</v>
      </c>
      <c r="E2100" s="2"/>
      <c r="F2100" s="2"/>
      <c r="G2100" s="2"/>
      <c r="H2100" s="2"/>
      <c r="I2100" s="2"/>
      <c r="J2100" s="2"/>
      <c r="K2100" s="2"/>
    </row>
    <row r="2101" spans="1:11" x14ac:dyDescent="0.25">
      <c r="A2101" s="2" t="s">
        <v>20</v>
      </c>
      <c r="B2101" s="2" t="s">
        <v>21</v>
      </c>
      <c r="C2101" s="2">
        <v>7</v>
      </c>
      <c r="D2101" s="3">
        <v>-0.42395369999999999</v>
      </c>
      <c r="E2101" s="2"/>
      <c r="F2101" s="2"/>
      <c r="G2101" s="2"/>
      <c r="H2101" s="2"/>
      <c r="I2101" s="2"/>
      <c r="J2101" s="2"/>
      <c r="K2101" s="2"/>
    </row>
    <row r="2102" spans="1:11" x14ac:dyDescent="0.25">
      <c r="A2102" s="2" t="s">
        <v>20</v>
      </c>
      <c r="B2102" s="2" t="s">
        <v>21</v>
      </c>
      <c r="C2102" s="2">
        <v>8</v>
      </c>
      <c r="D2102" s="3">
        <v>-0.42595939999999999</v>
      </c>
      <c r="E2102" s="2"/>
      <c r="F2102" s="2"/>
      <c r="G2102" s="2"/>
      <c r="H2102" s="2"/>
      <c r="I2102" s="2"/>
      <c r="J2102" s="2"/>
      <c r="K2102" s="2"/>
    </row>
    <row r="2103" spans="1:11" x14ac:dyDescent="0.25">
      <c r="A2103" s="2" t="s">
        <v>20</v>
      </c>
      <c r="B2103" s="2" t="s">
        <v>21</v>
      </c>
      <c r="C2103" s="2">
        <v>9</v>
      </c>
      <c r="D2103" s="3">
        <v>-0.42516290000000001</v>
      </c>
      <c r="E2103" s="2"/>
      <c r="F2103" s="2"/>
      <c r="G2103" s="2"/>
      <c r="H2103" s="2"/>
      <c r="I2103" s="2"/>
      <c r="J2103" s="2"/>
      <c r="K2103" s="2"/>
    </row>
    <row r="2104" spans="1:11" x14ac:dyDescent="0.25">
      <c r="A2104" s="2" t="s">
        <v>20</v>
      </c>
      <c r="B2104" s="2" t="s">
        <v>21</v>
      </c>
      <c r="C2104" s="2">
        <v>10</v>
      </c>
      <c r="D2104" s="3">
        <v>-0.42537140000000001</v>
      </c>
      <c r="E2104" s="2"/>
      <c r="F2104" s="2"/>
      <c r="G2104" s="2"/>
      <c r="H2104" s="2"/>
      <c r="I2104" s="2"/>
      <c r="J2104" s="2"/>
      <c r="K2104" s="2"/>
    </row>
    <row r="2105" spans="1:11" x14ac:dyDescent="0.25">
      <c r="A2105" s="2" t="s">
        <v>20</v>
      </c>
      <c r="B2105" s="2" t="s">
        <v>21</v>
      </c>
      <c r="C2105" s="2">
        <v>11</v>
      </c>
      <c r="D2105" s="3">
        <v>-0.42579980000000001</v>
      </c>
      <c r="E2105" s="2"/>
      <c r="F2105" s="2"/>
      <c r="G2105" s="2"/>
      <c r="H2105" s="2"/>
      <c r="I2105" s="2"/>
      <c r="J2105" s="2"/>
      <c r="K2105" s="2"/>
    </row>
    <row r="2106" spans="1:11" x14ac:dyDescent="0.25">
      <c r="A2106" s="2" t="s">
        <v>20</v>
      </c>
      <c r="B2106" s="2" t="s">
        <v>21</v>
      </c>
      <c r="C2106" s="2">
        <v>12</v>
      </c>
      <c r="D2106" s="3">
        <v>-0.42543249999999999</v>
      </c>
      <c r="E2106" s="2"/>
      <c r="F2106" s="2"/>
      <c r="G2106" s="2"/>
      <c r="H2106" s="2"/>
      <c r="I2106" s="2"/>
      <c r="J2106" s="2"/>
      <c r="K2106" s="2"/>
    </row>
    <row r="2107" spans="1:11" x14ac:dyDescent="0.25">
      <c r="A2107" s="2" t="s">
        <v>20</v>
      </c>
      <c r="B2107" s="2" t="s">
        <v>21</v>
      </c>
      <c r="C2107" s="2">
        <v>13</v>
      </c>
      <c r="D2107" s="3">
        <v>-0.42562499999999998</v>
      </c>
      <c r="E2107" s="2"/>
      <c r="F2107" s="2"/>
      <c r="G2107" s="2"/>
      <c r="H2107" s="2"/>
      <c r="I2107" s="2"/>
      <c r="J2107" s="2"/>
      <c r="K2107" s="2"/>
    </row>
    <row r="2108" spans="1:11" x14ac:dyDescent="0.25">
      <c r="A2108" s="2" t="s">
        <v>20</v>
      </c>
      <c r="B2108" s="2" t="s">
        <v>21</v>
      </c>
      <c r="C2108" s="2">
        <v>14</v>
      </c>
      <c r="D2108" s="3">
        <v>-0.42509770000000002</v>
      </c>
      <c r="E2108" s="2"/>
      <c r="F2108" s="2"/>
      <c r="G2108" s="2"/>
      <c r="H2108" s="2"/>
      <c r="I2108" s="2"/>
      <c r="J2108" s="2"/>
      <c r="K2108" s="2"/>
    </row>
    <row r="2109" spans="1:11" x14ac:dyDescent="0.25">
      <c r="A2109" s="2" t="s">
        <v>20</v>
      </c>
      <c r="B2109" s="2" t="s">
        <v>21</v>
      </c>
      <c r="C2109" s="2">
        <v>15</v>
      </c>
      <c r="D2109" s="3">
        <v>-0.4242224</v>
      </c>
      <c r="E2109" s="2"/>
      <c r="F2109" s="2"/>
      <c r="G2109" s="2"/>
      <c r="H2109" s="2"/>
      <c r="I2109" s="2"/>
      <c r="J2109" s="2"/>
      <c r="K2109" s="2"/>
    </row>
    <row r="2110" spans="1:11" x14ac:dyDescent="0.25">
      <c r="A2110" s="2" t="s">
        <v>20</v>
      </c>
      <c r="B2110" s="2" t="s">
        <v>21</v>
      </c>
      <c r="C2110" s="2">
        <v>16</v>
      </c>
      <c r="D2110" s="3">
        <v>-0.42343219999999998</v>
      </c>
      <c r="E2110" s="2"/>
      <c r="F2110" s="2"/>
      <c r="G2110" s="2"/>
      <c r="H2110" s="2"/>
      <c r="I2110" s="2"/>
      <c r="J2110" s="2"/>
      <c r="K2110" s="2"/>
    </row>
    <row r="2111" spans="1:11" x14ac:dyDescent="0.25">
      <c r="A2111" s="2" t="s">
        <v>20</v>
      </c>
      <c r="B2111" s="2" t="s">
        <v>21</v>
      </c>
      <c r="C2111" s="2">
        <v>17</v>
      </c>
      <c r="D2111" s="3">
        <v>-0.42251650000000002</v>
      </c>
      <c r="E2111" s="2"/>
      <c r="F2111" s="2"/>
      <c r="G2111" s="2"/>
      <c r="H2111" s="2"/>
      <c r="I2111" s="2"/>
      <c r="J2111" s="2"/>
      <c r="K2111" s="2"/>
    </row>
    <row r="2112" spans="1:11" x14ac:dyDescent="0.25">
      <c r="A2112" s="2" t="s">
        <v>20</v>
      </c>
      <c r="B2112" s="2" t="s">
        <v>21</v>
      </c>
      <c r="C2112" s="2">
        <v>18</v>
      </c>
      <c r="D2112" s="3">
        <v>-0.4213848</v>
      </c>
      <c r="E2112" s="2"/>
      <c r="F2112" s="2"/>
      <c r="G2112" s="2"/>
      <c r="H2112" s="2"/>
      <c r="I2112" s="2"/>
      <c r="J2112" s="2"/>
      <c r="K2112" s="2"/>
    </row>
    <row r="2113" spans="1:11" x14ac:dyDescent="0.25">
      <c r="A2113" s="2" t="s">
        <v>20</v>
      </c>
      <c r="B2113" s="2" t="s">
        <v>21</v>
      </c>
      <c r="C2113" s="2">
        <v>19</v>
      </c>
      <c r="D2113" s="3">
        <v>-0.42039939999999998</v>
      </c>
      <c r="E2113" s="2"/>
      <c r="F2113" s="2"/>
      <c r="G2113" s="2"/>
      <c r="H2113" s="2"/>
      <c r="I2113" s="2"/>
      <c r="J2113" s="2"/>
      <c r="K2113" s="2"/>
    </row>
    <row r="2114" spans="1:11" x14ac:dyDescent="0.25">
      <c r="A2114" s="2" t="s">
        <v>20</v>
      </c>
      <c r="B2114" s="2" t="s">
        <v>21</v>
      </c>
      <c r="C2114" s="2">
        <v>20</v>
      </c>
      <c r="D2114" s="3">
        <v>-0.41945280000000001</v>
      </c>
      <c r="E2114" s="2"/>
      <c r="F2114" s="2"/>
      <c r="G2114" s="2"/>
      <c r="H2114" s="2"/>
      <c r="I2114" s="2"/>
      <c r="J2114" s="2"/>
      <c r="K2114" s="2"/>
    </row>
    <row r="2115" spans="1:11" x14ac:dyDescent="0.25">
      <c r="A2115" s="2" t="s">
        <v>20</v>
      </c>
      <c r="B2115" s="2" t="s">
        <v>21</v>
      </c>
      <c r="C2115" s="2">
        <v>21</v>
      </c>
      <c r="D2115" s="3">
        <v>-0.41876560000000002</v>
      </c>
      <c r="E2115" s="2"/>
      <c r="F2115" s="2"/>
      <c r="G2115" s="2"/>
      <c r="H2115" s="2"/>
      <c r="I2115" s="2"/>
      <c r="J2115" s="2"/>
      <c r="K2115" s="2"/>
    </row>
    <row r="2116" spans="1:11" x14ac:dyDescent="0.25">
      <c r="A2116" s="2" t="s">
        <v>20</v>
      </c>
      <c r="B2116" s="2" t="s">
        <v>21</v>
      </c>
      <c r="C2116" s="2">
        <v>22</v>
      </c>
      <c r="D2116" s="3">
        <v>-0.41753289999999998</v>
      </c>
      <c r="E2116" s="2"/>
      <c r="F2116" s="2"/>
      <c r="G2116" s="2"/>
      <c r="H2116" s="2"/>
      <c r="I2116" s="2"/>
      <c r="J2116" s="2"/>
      <c r="K2116" s="2"/>
    </row>
    <row r="2117" spans="1:11" x14ac:dyDescent="0.25">
      <c r="A2117" s="2" t="s">
        <v>20</v>
      </c>
      <c r="B2117" s="2" t="s">
        <v>21</v>
      </c>
      <c r="C2117" s="2">
        <v>23</v>
      </c>
      <c r="D2117" s="3">
        <v>-0.41599989999999998</v>
      </c>
      <c r="E2117" s="2"/>
      <c r="F2117" s="2"/>
      <c r="G2117" s="2"/>
      <c r="H2117" s="2"/>
      <c r="I2117" s="2"/>
      <c r="J2117" s="2"/>
      <c r="K2117" s="2"/>
    </row>
    <row r="2118" spans="1:11" x14ac:dyDescent="0.25">
      <c r="A2118" s="2" t="s">
        <v>20</v>
      </c>
      <c r="B2118" s="2" t="s">
        <v>21</v>
      </c>
      <c r="C2118" s="2">
        <v>24</v>
      </c>
      <c r="D2118" s="3">
        <v>-0.41529969999999999</v>
      </c>
      <c r="E2118" s="2"/>
      <c r="F2118" s="2"/>
      <c r="G2118" s="2"/>
      <c r="H2118" s="2"/>
      <c r="I2118" s="2"/>
      <c r="J2118" s="2"/>
      <c r="K2118" s="2"/>
    </row>
    <row r="2119" spans="1:11" x14ac:dyDescent="0.25">
      <c r="A2119" s="2" t="s">
        <v>20</v>
      </c>
      <c r="B2119" s="2" t="s">
        <v>21</v>
      </c>
      <c r="C2119" s="2">
        <v>25</v>
      </c>
      <c r="D2119" s="3">
        <v>-0.41399720000000001</v>
      </c>
      <c r="E2119" s="2"/>
      <c r="F2119" s="2"/>
      <c r="G2119" s="2"/>
      <c r="H2119" s="2"/>
      <c r="I2119" s="2"/>
      <c r="J2119" s="2"/>
      <c r="K2119" s="2"/>
    </row>
    <row r="2120" spans="1:11" x14ac:dyDescent="0.25">
      <c r="A2120" s="2" t="s">
        <v>20</v>
      </c>
      <c r="B2120" s="2" t="s">
        <v>21</v>
      </c>
      <c r="C2120" s="2">
        <v>26</v>
      </c>
      <c r="D2120" s="3">
        <v>-0.4126145</v>
      </c>
      <c r="E2120" s="2"/>
      <c r="F2120" s="2"/>
      <c r="G2120" s="2"/>
      <c r="H2120" s="2"/>
      <c r="I2120" s="2"/>
      <c r="J2120" s="2"/>
      <c r="K2120" s="2"/>
    </row>
    <row r="2121" spans="1:11" x14ac:dyDescent="0.25">
      <c r="A2121" s="2" t="s">
        <v>20</v>
      </c>
      <c r="B2121" s="2" t="s">
        <v>21</v>
      </c>
      <c r="C2121" s="2">
        <v>27</v>
      </c>
      <c r="D2121" s="3">
        <v>-0.41117350000000003</v>
      </c>
      <c r="E2121" s="2"/>
      <c r="F2121" s="2"/>
      <c r="G2121" s="2"/>
      <c r="H2121" s="2"/>
      <c r="I2121" s="2"/>
      <c r="J2121" s="2"/>
      <c r="K2121" s="2"/>
    </row>
    <row r="2122" spans="1:11" x14ac:dyDescent="0.25">
      <c r="A2122" s="2" t="s">
        <v>20</v>
      </c>
      <c r="B2122" s="2" t="s">
        <v>21</v>
      </c>
      <c r="C2122" s="2">
        <v>28</v>
      </c>
      <c r="D2122" s="3">
        <v>-0.41007070000000001</v>
      </c>
      <c r="E2122" s="2"/>
      <c r="F2122" s="2"/>
      <c r="G2122" s="2"/>
      <c r="H2122" s="2"/>
      <c r="I2122" s="2"/>
      <c r="J2122" s="2"/>
      <c r="K2122" s="2"/>
    </row>
    <row r="2123" spans="1:11" x14ac:dyDescent="0.25">
      <c r="A2123" s="2" t="s">
        <v>20</v>
      </c>
      <c r="B2123" s="2" t="s">
        <v>21</v>
      </c>
      <c r="C2123" s="2">
        <v>29</v>
      </c>
      <c r="D2123" s="3">
        <v>-0.40904770000000001</v>
      </c>
      <c r="E2123" s="2"/>
      <c r="F2123" s="2"/>
      <c r="G2123" s="2"/>
      <c r="H2123" s="2"/>
      <c r="I2123" s="2"/>
      <c r="J2123" s="2"/>
      <c r="K2123" s="2"/>
    </row>
    <row r="2124" spans="1:11" x14ac:dyDescent="0.25">
      <c r="A2124" s="2" t="s">
        <v>20</v>
      </c>
      <c r="B2124" s="2" t="s">
        <v>21</v>
      </c>
      <c r="C2124" s="2">
        <v>30</v>
      </c>
      <c r="D2124" s="3">
        <v>-0.40761599999999998</v>
      </c>
      <c r="E2124" s="2"/>
      <c r="F2124" s="2"/>
      <c r="G2124" s="2"/>
      <c r="H2124" s="2"/>
      <c r="I2124" s="2"/>
      <c r="J2124" s="2"/>
      <c r="K2124" s="2"/>
    </row>
    <row r="2125" spans="1:11" x14ac:dyDescent="0.25">
      <c r="A2125" s="2" t="s">
        <v>20</v>
      </c>
      <c r="B2125" s="2" t="s">
        <v>21</v>
      </c>
      <c r="C2125" s="2">
        <v>31</v>
      </c>
      <c r="D2125" s="3">
        <v>-0.4061111</v>
      </c>
      <c r="E2125" s="2"/>
      <c r="F2125" s="2"/>
      <c r="G2125" s="2"/>
      <c r="H2125" s="2"/>
      <c r="I2125" s="2"/>
      <c r="J2125" s="2"/>
      <c r="K2125" s="2"/>
    </row>
    <row r="2126" spans="1:11" x14ac:dyDescent="0.25">
      <c r="A2126" s="2" t="s">
        <v>20</v>
      </c>
      <c r="B2126" s="2" t="s">
        <v>21</v>
      </c>
      <c r="C2126" s="2">
        <v>32</v>
      </c>
      <c r="D2126" s="3">
        <v>-0.40476909999999999</v>
      </c>
      <c r="E2126" s="2"/>
      <c r="F2126" s="2"/>
      <c r="G2126" s="2"/>
      <c r="H2126" s="2"/>
      <c r="I2126" s="2"/>
      <c r="J2126" s="2"/>
      <c r="K2126" s="2"/>
    </row>
    <row r="2127" spans="1:11" x14ac:dyDescent="0.25">
      <c r="A2127" s="2" t="s">
        <v>20</v>
      </c>
      <c r="B2127" s="2" t="s">
        <v>21</v>
      </c>
      <c r="C2127" s="2">
        <v>33</v>
      </c>
      <c r="D2127" s="3">
        <v>-0.40370230000000001</v>
      </c>
      <c r="E2127" s="2"/>
      <c r="F2127" s="2"/>
      <c r="G2127" s="2"/>
      <c r="H2127" s="2"/>
      <c r="I2127" s="2"/>
      <c r="J2127" s="2"/>
      <c r="K2127" s="2"/>
    </row>
    <row r="2128" spans="1:11" x14ac:dyDescent="0.25">
      <c r="A2128" s="2" t="s">
        <v>20</v>
      </c>
      <c r="B2128" s="2" t="s">
        <v>21</v>
      </c>
      <c r="C2128" s="2">
        <v>34</v>
      </c>
      <c r="D2128" s="3">
        <v>-0.4018738</v>
      </c>
      <c r="E2128" s="2"/>
      <c r="F2128" s="2"/>
      <c r="G2128" s="2"/>
      <c r="H2128" s="2"/>
      <c r="I2128" s="2"/>
      <c r="J2128" s="2"/>
      <c r="K2128" s="2"/>
    </row>
    <row r="2129" spans="1:11" x14ac:dyDescent="0.25">
      <c r="A2129" s="2" t="s">
        <v>20</v>
      </c>
      <c r="B2129" s="2" t="s">
        <v>21</v>
      </c>
      <c r="C2129" s="2">
        <v>35</v>
      </c>
      <c r="D2129" s="3">
        <v>-0.40040829999999999</v>
      </c>
      <c r="E2129" s="2"/>
      <c r="F2129" s="2"/>
      <c r="G2129" s="2"/>
      <c r="H2129" s="2"/>
      <c r="I2129" s="2"/>
      <c r="J2129" s="2"/>
      <c r="K2129" s="2"/>
    </row>
    <row r="2130" spans="1:11" x14ac:dyDescent="0.25">
      <c r="A2130" s="2" t="s">
        <v>20</v>
      </c>
      <c r="B2130" s="2" t="s">
        <v>21</v>
      </c>
      <c r="C2130" s="2">
        <v>36</v>
      </c>
      <c r="D2130" s="3">
        <v>-0.39936709999999997</v>
      </c>
      <c r="E2130" s="2"/>
      <c r="F2130" s="2"/>
      <c r="G2130" s="2"/>
      <c r="H2130" s="2"/>
      <c r="I2130" s="2"/>
      <c r="J2130" s="2"/>
      <c r="K2130" s="2"/>
    </row>
    <row r="2131" spans="1:11" x14ac:dyDescent="0.25">
      <c r="A2131" s="2" t="s">
        <v>20</v>
      </c>
      <c r="B2131" s="2" t="s">
        <v>21</v>
      </c>
      <c r="C2131" s="2">
        <v>37</v>
      </c>
      <c r="D2131" s="3">
        <v>-0.39819909999999997</v>
      </c>
      <c r="E2131" s="2"/>
      <c r="F2131" s="2"/>
      <c r="G2131" s="2"/>
      <c r="H2131" s="2"/>
      <c r="I2131" s="2"/>
      <c r="J2131" s="2"/>
      <c r="K2131" s="2"/>
    </row>
    <row r="2132" spans="1:11" x14ac:dyDescent="0.25">
      <c r="A2132" s="2" t="s">
        <v>20</v>
      </c>
      <c r="B2132" s="2" t="s">
        <v>21</v>
      </c>
      <c r="C2132" s="2">
        <v>38</v>
      </c>
      <c r="D2132" s="3">
        <v>-0.3971171</v>
      </c>
      <c r="E2132" s="2"/>
      <c r="F2132" s="2"/>
      <c r="G2132" s="2"/>
      <c r="H2132" s="2"/>
      <c r="I2132" s="2"/>
      <c r="J2132" s="2"/>
      <c r="K2132" s="2"/>
    </row>
    <row r="2133" spans="1:11" x14ac:dyDescent="0.25">
      <c r="A2133" s="2" t="s">
        <v>20</v>
      </c>
      <c r="B2133" s="2" t="s">
        <v>21</v>
      </c>
      <c r="C2133" s="2">
        <v>39</v>
      </c>
      <c r="D2133" s="3">
        <v>-0.39555950000000001</v>
      </c>
      <c r="E2133" s="2"/>
      <c r="F2133" s="2"/>
      <c r="G2133" s="2"/>
      <c r="H2133" s="2"/>
      <c r="I2133" s="2"/>
      <c r="J2133" s="2"/>
      <c r="K2133" s="2"/>
    </row>
    <row r="2134" spans="1:11" x14ac:dyDescent="0.25">
      <c r="A2134" s="2" t="s">
        <v>20</v>
      </c>
      <c r="B2134" s="2" t="s">
        <v>21</v>
      </c>
      <c r="C2134" s="2">
        <v>40</v>
      </c>
      <c r="D2134" s="3">
        <v>-0.39428220000000003</v>
      </c>
      <c r="E2134" s="2"/>
      <c r="F2134" s="2"/>
      <c r="G2134" s="2"/>
      <c r="H2134" s="2"/>
      <c r="I2134" s="2"/>
      <c r="J2134" s="2"/>
      <c r="K2134" s="2"/>
    </row>
    <row r="2135" spans="1:11" x14ac:dyDescent="0.25">
      <c r="A2135" s="2" t="s">
        <v>20</v>
      </c>
      <c r="B2135" s="2" t="s">
        <v>21</v>
      </c>
      <c r="C2135" s="2">
        <v>41</v>
      </c>
      <c r="D2135" s="3">
        <v>-0.39243299999999998</v>
      </c>
      <c r="E2135" s="2"/>
      <c r="F2135" s="2"/>
      <c r="G2135" s="2"/>
      <c r="H2135" s="2"/>
      <c r="I2135" s="2"/>
      <c r="J2135" s="2"/>
      <c r="K2135" s="2"/>
    </row>
    <row r="2136" spans="1:11" x14ac:dyDescent="0.25">
      <c r="A2136" s="2" t="s">
        <v>20</v>
      </c>
      <c r="B2136" s="2" t="s">
        <v>21</v>
      </c>
      <c r="C2136" s="2">
        <v>42</v>
      </c>
      <c r="D2136" s="3">
        <v>-0.39092589999999999</v>
      </c>
      <c r="E2136" s="2"/>
      <c r="F2136" s="2"/>
      <c r="G2136" s="2"/>
      <c r="H2136" s="2"/>
      <c r="I2136" s="2"/>
      <c r="J2136" s="2"/>
      <c r="K2136" s="2"/>
    </row>
    <row r="2137" spans="1:11" x14ac:dyDescent="0.25">
      <c r="A2137" s="2" t="s">
        <v>20</v>
      </c>
      <c r="B2137" s="2" t="s">
        <v>21</v>
      </c>
      <c r="C2137" s="2">
        <v>43</v>
      </c>
      <c r="D2137" s="3">
        <v>-0.38950800000000002</v>
      </c>
      <c r="E2137" s="2"/>
      <c r="F2137" s="2"/>
      <c r="G2137" s="2"/>
      <c r="H2137" s="2"/>
      <c r="I2137" s="2"/>
      <c r="J2137" s="2"/>
      <c r="K2137" s="2"/>
    </row>
    <row r="2138" spans="1:11" x14ac:dyDescent="0.25">
      <c r="A2138" s="2" t="s">
        <v>20</v>
      </c>
      <c r="B2138" s="2" t="s">
        <v>21</v>
      </c>
      <c r="C2138" s="2">
        <v>44</v>
      </c>
      <c r="D2138" s="3">
        <v>-0.38810460000000002</v>
      </c>
      <c r="E2138" s="2"/>
      <c r="F2138" s="2"/>
      <c r="G2138" s="2"/>
      <c r="H2138" s="2"/>
      <c r="I2138" s="2"/>
      <c r="J2138" s="2"/>
      <c r="K2138" s="2"/>
    </row>
    <row r="2139" spans="1:11" x14ac:dyDescent="0.25">
      <c r="A2139" s="2" t="s">
        <v>20</v>
      </c>
      <c r="B2139" s="2" t="s">
        <v>21</v>
      </c>
      <c r="C2139" s="2">
        <v>45</v>
      </c>
      <c r="D2139" s="3">
        <v>-0.38721660000000002</v>
      </c>
      <c r="E2139" s="2"/>
      <c r="F2139" s="2"/>
      <c r="G2139" s="2"/>
      <c r="H2139" s="2"/>
      <c r="I2139" s="2"/>
      <c r="J2139" s="2"/>
      <c r="K2139" s="2"/>
    </row>
    <row r="2140" spans="1:11" x14ac:dyDescent="0.25">
      <c r="A2140" s="2" t="s">
        <v>20</v>
      </c>
      <c r="B2140" s="2" t="s">
        <v>21</v>
      </c>
      <c r="C2140" s="2">
        <v>46</v>
      </c>
      <c r="D2140" s="3">
        <v>-0.38604470000000002</v>
      </c>
      <c r="E2140" s="2"/>
      <c r="F2140" s="2"/>
      <c r="G2140" s="2"/>
      <c r="H2140" s="2"/>
      <c r="I2140" s="2"/>
      <c r="J2140" s="2"/>
      <c r="K2140" s="2"/>
    </row>
    <row r="2141" spans="1:11" x14ac:dyDescent="0.25">
      <c r="A2141" s="2" t="s">
        <v>20</v>
      </c>
      <c r="B2141" s="2" t="s">
        <v>21</v>
      </c>
      <c r="C2141" s="2">
        <v>47</v>
      </c>
      <c r="D2141" s="3">
        <v>-0.38419799999999998</v>
      </c>
      <c r="E2141" s="2"/>
      <c r="F2141" s="2"/>
      <c r="G2141" s="2"/>
      <c r="H2141" s="2"/>
      <c r="I2141" s="2"/>
      <c r="J2141" s="2"/>
      <c r="K2141" s="2"/>
    </row>
    <row r="2142" spans="1:11" x14ac:dyDescent="0.25">
      <c r="A2142" s="2" t="s">
        <v>20</v>
      </c>
      <c r="B2142" s="2" t="s">
        <v>21</v>
      </c>
      <c r="C2142" s="2">
        <v>48</v>
      </c>
      <c r="D2142" s="3">
        <v>-0.38305299999999998</v>
      </c>
      <c r="E2142" s="2"/>
      <c r="F2142" s="2"/>
      <c r="G2142" s="2"/>
      <c r="H2142" s="2"/>
      <c r="I2142" s="2"/>
      <c r="J2142" s="2"/>
      <c r="K2142" s="2"/>
    </row>
    <row r="2143" spans="1:11" x14ac:dyDescent="0.25">
      <c r="A2143" s="2" t="s">
        <v>20</v>
      </c>
      <c r="B2143" s="2" t="s">
        <v>21</v>
      </c>
      <c r="C2143" s="2">
        <v>49</v>
      </c>
      <c r="D2143" s="3">
        <v>-0.38123970000000001</v>
      </c>
      <c r="E2143" s="2"/>
      <c r="F2143" s="2"/>
      <c r="G2143" s="2"/>
      <c r="H2143" s="2"/>
      <c r="I2143" s="2"/>
      <c r="J2143" s="2"/>
      <c r="K2143" s="2"/>
    </row>
    <row r="2144" spans="1:11" x14ac:dyDescent="0.25">
      <c r="A2144" s="2" t="s">
        <v>20</v>
      </c>
      <c r="B2144" s="2" t="s">
        <v>21</v>
      </c>
      <c r="C2144" s="2">
        <v>50</v>
      </c>
      <c r="D2144" s="3">
        <v>-0.3798607</v>
      </c>
      <c r="E2144" s="2"/>
      <c r="F2144" s="2"/>
      <c r="G2144" s="2"/>
      <c r="H2144" s="2"/>
      <c r="I2144" s="2"/>
      <c r="J2144" s="2"/>
      <c r="K2144" s="2"/>
    </row>
    <row r="2145" spans="1:11" x14ac:dyDescent="0.25">
      <c r="A2145" s="2" t="s">
        <v>20</v>
      </c>
      <c r="B2145" s="2" t="s">
        <v>21</v>
      </c>
      <c r="C2145" s="2">
        <v>51</v>
      </c>
      <c r="D2145" s="3">
        <v>-0.37836910000000001</v>
      </c>
      <c r="E2145" s="2"/>
      <c r="F2145" s="2"/>
      <c r="G2145" s="2"/>
      <c r="H2145" s="2"/>
      <c r="I2145" s="2"/>
      <c r="J2145" s="2"/>
      <c r="K2145" s="2"/>
    </row>
    <row r="2146" spans="1:11" x14ac:dyDescent="0.25">
      <c r="A2146" s="2" t="s">
        <v>20</v>
      </c>
      <c r="B2146" s="2" t="s">
        <v>21</v>
      </c>
      <c r="C2146" s="2">
        <v>52</v>
      </c>
      <c r="D2146" s="3">
        <v>-0.37715100000000001</v>
      </c>
      <c r="E2146" s="2"/>
      <c r="F2146" s="2"/>
      <c r="G2146" s="2"/>
      <c r="H2146" s="2"/>
      <c r="I2146" s="2"/>
      <c r="J2146" s="2"/>
      <c r="K2146" s="2"/>
    </row>
    <row r="2147" spans="1:11" x14ac:dyDescent="0.25">
      <c r="A2147" s="2" t="s">
        <v>20</v>
      </c>
      <c r="B2147" s="2" t="s">
        <v>21</v>
      </c>
      <c r="C2147" s="2">
        <v>53</v>
      </c>
      <c r="D2147" s="3">
        <v>-0.37610949999999999</v>
      </c>
      <c r="E2147" s="2"/>
      <c r="F2147" s="2"/>
      <c r="G2147" s="2"/>
      <c r="H2147" s="2"/>
      <c r="I2147" s="2"/>
      <c r="J2147" s="2"/>
      <c r="K2147" s="2"/>
    </row>
    <row r="2148" spans="1:11" x14ac:dyDescent="0.25">
      <c r="A2148" s="2" t="s">
        <v>20</v>
      </c>
      <c r="B2148" s="2" t="s">
        <v>21</v>
      </c>
      <c r="C2148" s="2">
        <v>54</v>
      </c>
      <c r="D2148" s="3">
        <v>-0.3745173</v>
      </c>
      <c r="E2148" s="2"/>
      <c r="F2148" s="2"/>
      <c r="G2148" s="2"/>
      <c r="H2148" s="2"/>
      <c r="I2148" s="2"/>
      <c r="J2148" s="2"/>
      <c r="K2148" s="2"/>
    </row>
    <row r="2149" spans="1:11" x14ac:dyDescent="0.25">
      <c r="A2149" s="2" t="s">
        <v>20</v>
      </c>
      <c r="B2149" s="2" t="s">
        <v>21</v>
      </c>
      <c r="C2149" s="2">
        <v>55</v>
      </c>
      <c r="D2149" s="3">
        <v>-0.37309340000000002</v>
      </c>
      <c r="E2149" s="2"/>
      <c r="F2149" s="2"/>
      <c r="G2149" s="2"/>
      <c r="H2149" s="2"/>
      <c r="I2149" s="2"/>
      <c r="J2149" s="2"/>
      <c r="K2149" s="2"/>
    </row>
    <row r="2150" spans="1:11" x14ac:dyDescent="0.25">
      <c r="A2150" s="2" t="s">
        <v>20</v>
      </c>
      <c r="B2150" s="2" t="s">
        <v>21</v>
      </c>
      <c r="C2150" s="2">
        <v>56</v>
      </c>
      <c r="D2150" s="3">
        <v>-0.37161870000000002</v>
      </c>
      <c r="E2150" s="2"/>
      <c r="F2150" s="2"/>
      <c r="G2150" s="2"/>
      <c r="H2150" s="2"/>
      <c r="I2150" s="2"/>
      <c r="J2150" s="2"/>
      <c r="K2150" s="2"/>
    </row>
    <row r="2151" spans="1:11" x14ac:dyDescent="0.25">
      <c r="A2151" s="2" t="s">
        <v>20</v>
      </c>
      <c r="B2151" s="2" t="s">
        <v>21</v>
      </c>
      <c r="C2151" s="2">
        <v>57</v>
      </c>
      <c r="D2151" s="3">
        <v>-0.370253</v>
      </c>
      <c r="E2151" s="2"/>
      <c r="F2151" s="2"/>
      <c r="G2151" s="2"/>
      <c r="H2151" s="2"/>
      <c r="I2151" s="2"/>
      <c r="J2151" s="2"/>
      <c r="K2151" s="2"/>
    </row>
    <row r="2152" spans="1:11" x14ac:dyDescent="0.25">
      <c r="A2152" s="2" t="s">
        <v>20</v>
      </c>
      <c r="B2152" s="2" t="s">
        <v>21</v>
      </c>
      <c r="C2152" s="2">
        <v>58</v>
      </c>
      <c r="D2152" s="3">
        <v>-0.36873850000000002</v>
      </c>
      <c r="E2152" s="2"/>
      <c r="F2152" s="2"/>
      <c r="G2152" s="2"/>
      <c r="H2152" s="2"/>
      <c r="I2152" s="2"/>
      <c r="J2152" s="2"/>
      <c r="K2152" s="2"/>
    </row>
    <row r="2153" spans="1:11" x14ac:dyDescent="0.25">
      <c r="A2153" s="2" t="s">
        <v>20</v>
      </c>
      <c r="B2153" s="2" t="s">
        <v>21</v>
      </c>
      <c r="C2153" s="2">
        <v>59</v>
      </c>
      <c r="D2153" s="3">
        <v>-0.3671217</v>
      </c>
      <c r="E2153" s="2"/>
      <c r="F2153" s="2"/>
      <c r="G2153" s="2"/>
      <c r="H2153" s="2"/>
      <c r="I2153" s="2"/>
      <c r="J2153" s="2"/>
      <c r="K2153" s="2"/>
    </row>
    <row r="2154" spans="1:11" x14ac:dyDescent="0.25">
      <c r="A2154" s="2" t="s">
        <v>20</v>
      </c>
      <c r="B2154" s="2" t="s">
        <v>21</v>
      </c>
      <c r="C2154" s="2">
        <v>60</v>
      </c>
      <c r="D2154" s="3">
        <v>-0.3659424</v>
      </c>
      <c r="E2154" s="2"/>
      <c r="F2154" s="2"/>
      <c r="G2154" s="2"/>
      <c r="H2154" s="2"/>
      <c r="I2154" s="2"/>
      <c r="J2154" s="2"/>
      <c r="K2154" s="2"/>
    </row>
    <row r="2155" spans="1:11" x14ac:dyDescent="0.25">
      <c r="A2155" s="2" t="s">
        <v>20</v>
      </c>
      <c r="B2155" s="2" t="s">
        <v>21</v>
      </c>
      <c r="C2155" s="2">
        <v>61</v>
      </c>
      <c r="D2155" s="3">
        <v>-0.36477270000000001</v>
      </c>
      <c r="E2155" s="2"/>
      <c r="F2155" s="2"/>
      <c r="G2155" s="2"/>
      <c r="H2155" s="2"/>
      <c r="I2155" s="2"/>
      <c r="J2155" s="2"/>
      <c r="K2155" s="2"/>
    </row>
    <row r="2156" spans="1:11" x14ac:dyDescent="0.25">
      <c r="A2156" s="2" t="s">
        <v>20</v>
      </c>
      <c r="B2156" s="2" t="s">
        <v>21</v>
      </c>
      <c r="C2156" s="2">
        <v>62</v>
      </c>
      <c r="D2156" s="3">
        <v>-0.36320950000000002</v>
      </c>
      <c r="E2156" s="2"/>
      <c r="F2156" s="2"/>
      <c r="G2156" s="2"/>
      <c r="H2156" s="2"/>
      <c r="I2156" s="2"/>
      <c r="J2156" s="2"/>
      <c r="K2156" s="2"/>
    </row>
    <row r="2157" spans="1:11" x14ac:dyDescent="0.25">
      <c r="A2157" s="2" t="s">
        <v>20</v>
      </c>
      <c r="B2157" s="2" t="s">
        <v>21</v>
      </c>
      <c r="C2157" s="2">
        <v>63</v>
      </c>
      <c r="D2157" s="3">
        <v>-0.3617129</v>
      </c>
      <c r="E2157" s="2"/>
      <c r="F2157" s="2"/>
      <c r="G2157" s="2"/>
      <c r="H2157" s="2"/>
      <c r="I2157" s="2"/>
      <c r="J2157" s="2"/>
      <c r="K2157" s="2"/>
    </row>
    <row r="2158" spans="1:11" x14ac:dyDescent="0.25">
      <c r="A2158" s="2" t="s">
        <v>20</v>
      </c>
      <c r="B2158" s="2" t="s">
        <v>21</v>
      </c>
      <c r="C2158" s="2">
        <v>64</v>
      </c>
      <c r="D2158" s="3">
        <v>-0.36038799999999999</v>
      </c>
      <c r="E2158" s="2"/>
      <c r="F2158" s="2"/>
      <c r="G2158" s="2"/>
      <c r="H2158" s="2"/>
      <c r="I2158" s="2"/>
      <c r="J2158" s="2"/>
      <c r="K2158" s="2"/>
    </row>
    <row r="2159" spans="1:11" x14ac:dyDescent="0.25">
      <c r="A2159" s="2" t="s">
        <v>20</v>
      </c>
      <c r="B2159" s="2" t="s">
        <v>21</v>
      </c>
      <c r="C2159" s="2">
        <v>65</v>
      </c>
      <c r="D2159" s="3">
        <v>-0.35898249999999998</v>
      </c>
      <c r="E2159" s="2"/>
      <c r="F2159" s="2"/>
      <c r="G2159" s="2"/>
      <c r="H2159" s="2"/>
      <c r="I2159" s="2"/>
      <c r="J2159" s="2"/>
      <c r="K2159" s="2"/>
    </row>
    <row r="2160" spans="1:11" x14ac:dyDescent="0.25">
      <c r="A2160" s="2" t="s">
        <v>20</v>
      </c>
      <c r="B2160" s="2" t="s">
        <v>21</v>
      </c>
      <c r="C2160" s="2">
        <v>66</v>
      </c>
      <c r="D2160" s="3">
        <v>-0.35751470000000002</v>
      </c>
      <c r="E2160" s="2"/>
      <c r="F2160" s="2"/>
      <c r="G2160" s="2"/>
      <c r="H2160" s="2"/>
      <c r="I2160" s="2"/>
      <c r="J2160" s="2"/>
      <c r="K2160" s="2"/>
    </row>
    <row r="2161" spans="1:11" x14ac:dyDescent="0.25">
      <c r="A2161" s="2" t="s">
        <v>20</v>
      </c>
      <c r="B2161" s="2" t="s">
        <v>21</v>
      </c>
      <c r="C2161" s="2">
        <v>67</v>
      </c>
      <c r="D2161" s="3">
        <v>-0.35595389999999999</v>
      </c>
      <c r="E2161" s="2"/>
      <c r="F2161" s="2"/>
      <c r="G2161" s="2"/>
      <c r="H2161" s="2"/>
      <c r="I2161" s="2"/>
      <c r="J2161" s="2"/>
      <c r="K2161" s="2"/>
    </row>
    <row r="2162" spans="1:11" x14ac:dyDescent="0.25">
      <c r="A2162" s="2" t="s">
        <v>20</v>
      </c>
      <c r="B2162" s="2" t="s">
        <v>21</v>
      </c>
      <c r="C2162" s="2">
        <v>68</v>
      </c>
      <c r="D2162" s="3">
        <v>-0.35461320000000002</v>
      </c>
      <c r="E2162" s="2"/>
      <c r="F2162" s="2"/>
      <c r="G2162" s="2"/>
      <c r="H2162" s="2"/>
      <c r="I2162" s="2"/>
      <c r="J2162" s="2"/>
      <c r="K2162" s="2"/>
    </row>
    <row r="2163" spans="1:11" x14ac:dyDescent="0.25">
      <c r="A2163" s="2" t="s">
        <v>20</v>
      </c>
      <c r="B2163" s="2" t="s">
        <v>21</v>
      </c>
      <c r="C2163" s="2">
        <v>69</v>
      </c>
      <c r="D2163" s="3">
        <v>-0.35343219999999997</v>
      </c>
      <c r="E2163" s="2"/>
      <c r="F2163" s="2"/>
      <c r="G2163" s="2"/>
      <c r="H2163" s="2"/>
      <c r="I2163" s="2"/>
      <c r="J2163" s="2"/>
      <c r="K2163" s="2"/>
    </row>
    <row r="2164" spans="1:11" x14ac:dyDescent="0.25">
      <c r="A2164" s="2" t="s">
        <v>20</v>
      </c>
      <c r="B2164" s="2" t="s">
        <v>21</v>
      </c>
      <c r="C2164" s="2">
        <v>70</v>
      </c>
      <c r="D2164" s="3">
        <v>-0.35208200000000001</v>
      </c>
      <c r="E2164" s="2"/>
      <c r="F2164" s="2"/>
      <c r="G2164" s="2"/>
      <c r="H2164" s="2"/>
      <c r="I2164" s="2"/>
      <c r="J2164" s="2"/>
      <c r="K2164" s="2"/>
    </row>
    <row r="2165" spans="1:11" x14ac:dyDescent="0.25">
      <c r="A2165" s="2" t="s">
        <v>20</v>
      </c>
      <c r="B2165" s="2" t="s">
        <v>21</v>
      </c>
      <c r="C2165" s="2">
        <v>71</v>
      </c>
      <c r="D2165" s="3">
        <v>-0.35071219999999997</v>
      </c>
      <c r="E2165" s="2"/>
      <c r="F2165" s="2"/>
      <c r="G2165" s="2"/>
      <c r="H2165" s="2"/>
      <c r="I2165" s="2"/>
      <c r="J2165" s="2"/>
      <c r="K2165" s="2"/>
    </row>
    <row r="2166" spans="1:11" x14ac:dyDescent="0.25">
      <c r="A2166" s="2" t="s">
        <v>20</v>
      </c>
      <c r="B2166" s="2" t="s">
        <v>21</v>
      </c>
      <c r="C2166" s="2">
        <v>72</v>
      </c>
      <c r="D2166" s="3">
        <v>-0.34918320000000003</v>
      </c>
      <c r="E2166" s="2"/>
      <c r="F2166" s="2"/>
      <c r="G2166" s="2"/>
      <c r="H2166" s="2"/>
      <c r="I2166" s="2"/>
      <c r="J2166" s="2"/>
      <c r="K2166" s="2"/>
    </row>
    <row r="2167" spans="1:11" x14ac:dyDescent="0.25">
      <c r="A2167" s="2" t="s">
        <v>20</v>
      </c>
      <c r="B2167" s="2" t="s">
        <v>21</v>
      </c>
      <c r="C2167" s="2">
        <v>73</v>
      </c>
      <c r="D2167" s="3">
        <v>-0.34767379999999998</v>
      </c>
      <c r="E2167" s="2"/>
      <c r="F2167" s="2"/>
      <c r="G2167" s="2"/>
      <c r="H2167" s="2"/>
      <c r="I2167" s="2"/>
      <c r="J2167" s="2"/>
      <c r="K2167" s="2"/>
    </row>
    <row r="2168" spans="1:11" x14ac:dyDescent="0.25">
      <c r="A2168" s="2" t="s">
        <v>20</v>
      </c>
      <c r="B2168" s="2" t="s">
        <v>21</v>
      </c>
      <c r="C2168" s="2">
        <v>74</v>
      </c>
      <c r="D2168" s="3">
        <v>-0.34588479999999999</v>
      </c>
      <c r="E2168" s="2"/>
      <c r="F2168" s="2"/>
      <c r="G2168" s="2"/>
      <c r="H2168" s="2"/>
      <c r="I2168" s="2"/>
      <c r="J2168" s="2"/>
      <c r="K2168" s="2"/>
    </row>
    <row r="2169" spans="1:11" x14ac:dyDescent="0.25">
      <c r="A2169" s="2" t="s">
        <v>20</v>
      </c>
      <c r="B2169" s="2" t="s">
        <v>21</v>
      </c>
      <c r="C2169" s="2">
        <v>75</v>
      </c>
      <c r="D2169" s="3">
        <v>-0.34451939999999998</v>
      </c>
      <c r="E2169" s="2"/>
      <c r="F2169" s="2"/>
      <c r="G2169" s="2"/>
      <c r="H2169" s="2"/>
      <c r="I2169" s="2"/>
      <c r="J2169" s="2"/>
      <c r="K2169" s="2"/>
    </row>
    <row r="2170" spans="1:11" x14ac:dyDescent="0.25">
      <c r="A2170" s="2" t="s">
        <v>20</v>
      </c>
      <c r="B2170" s="2" t="s">
        <v>21</v>
      </c>
      <c r="C2170" s="2">
        <v>76</v>
      </c>
      <c r="D2170" s="3">
        <v>-0.34331460000000003</v>
      </c>
      <c r="E2170" s="2"/>
      <c r="F2170" s="2"/>
      <c r="G2170" s="2"/>
      <c r="H2170" s="2"/>
      <c r="I2170" s="2"/>
      <c r="J2170" s="2"/>
      <c r="K2170" s="2"/>
    </row>
    <row r="2171" spans="1:11" x14ac:dyDescent="0.25">
      <c r="A2171" s="2" t="s">
        <v>20</v>
      </c>
      <c r="B2171" s="2" t="s">
        <v>21</v>
      </c>
      <c r="C2171" s="2">
        <v>77</v>
      </c>
      <c r="D2171" s="3">
        <v>-0.34221629999999997</v>
      </c>
      <c r="E2171" s="2"/>
      <c r="F2171" s="2"/>
      <c r="G2171" s="2"/>
      <c r="H2171" s="2"/>
      <c r="I2171" s="2"/>
      <c r="J2171" s="2"/>
      <c r="K2171" s="2"/>
    </row>
    <row r="2172" spans="1:11" x14ac:dyDescent="0.25">
      <c r="A2172" s="2" t="s">
        <v>20</v>
      </c>
      <c r="B2172" s="2" t="s">
        <v>21</v>
      </c>
      <c r="C2172" s="2">
        <v>78</v>
      </c>
      <c r="D2172" s="3">
        <v>-0.34093689999999999</v>
      </c>
      <c r="E2172" s="2"/>
      <c r="F2172" s="2"/>
      <c r="G2172" s="2"/>
      <c r="H2172" s="2"/>
      <c r="I2172" s="2"/>
      <c r="J2172" s="2"/>
      <c r="K2172" s="2"/>
    </row>
    <row r="2173" spans="1:11" x14ac:dyDescent="0.25">
      <c r="A2173" s="2" t="s">
        <v>20</v>
      </c>
      <c r="B2173" s="2" t="s">
        <v>21</v>
      </c>
      <c r="C2173" s="2">
        <v>79</v>
      </c>
      <c r="D2173" s="3">
        <v>-0.33950590000000003</v>
      </c>
      <c r="E2173" s="2"/>
      <c r="F2173" s="2"/>
      <c r="G2173" s="2"/>
      <c r="H2173" s="2"/>
      <c r="I2173" s="2"/>
      <c r="J2173" s="2"/>
      <c r="K2173" s="2"/>
    </row>
    <row r="2174" spans="1:11" x14ac:dyDescent="0.25">
      <c r="A2174" s="2" t="s">
        <v>20</v>
      </c>
      <c r="B2174" s="2" t="s">
        <v>21</v>
      </c>
      <c r="C2174" s="2">
        <v>80</v>
      </c>
      <c r="D2174" s="3">
        <v>-0.3379067</v>
      </c>
      <c r="E2174" s="2"/>
      <c r="F2174" s="2"/>
      <c r="G2174" s="2"/>
      <c r="H2174" s="2"/>
      <c r="I2174" s="2"/>
      <c r="J2174" s="2"/>
      <c r="K2174" s="2"/>
    </row>
    <row r="2175" spans="1:11" x14ac:dyDescent="0.25">
      <c r="A2175" s="2" t="s">
        <v>20</v>
      </c>
      <c r="B2175" s="2" t="s">
        <v>21</v>
      </c>
      <c r="C2175" s="2">
        <v>81</v>
      </c>
      <c r="D2175" s="3">
        <v>-0.33647670000000002</v>
      </c>
      <c r="E2175" s="2"/>
      <c r="F2175" s="2"/>
      <c r="G2175" s="2"/>
      <c r="H2175" s="2"/>
      <c r="I2175" s="2"/>
      <c r="J2175" s="2"/>
      <c r="K2175" s="2"/>
    </row>
    <row r="2176" spans="1:11" x14ac:dyDescent="0.25">
      <c r="A2176" s="2" t="s">
        <v>20</v>
      </c>
      <c r="B2176" s="2" t="s">
        <v>21</v>
      </c>
      <c r="C2176" s="2">
        <v>82</v>
      </c>
      <c r="D2176" s="3">
        <v>-0.33478760000000002</v>
      </c>
      <c r="E2176" s="2"/>
      <c r="F2176" s="2"/>
      <c r="G2176" s="2"/>
      <c r="H2176" s="2"/>
      <c r="I2176" s="2"/>
      <c r="J2176" s="2"/>
      <c r="K2176" s="2"/>
    </row>
    <row r="2177" spans="1:11" x14ac:dyDescent="0.25">
      <c r="A2177" s="2" t="s">
        <v>20</v>
      </c>
      <c r="B2177" s="2" t="s">
        <v>21</v>
      </c>
      <c r="C2177" s="2">
        <v>83</v>
      </c>
      <c r="D2177" s="3">
        <v>-0.33329940000000002</v>
      </c>
      <c r="E2177" s="2"/>
      <c r="F2177" s="2"/>
      <c r="G2177" s="2"/>
      <c r="H2177" s="2"/>
      <c r="I2177" s="2"/>
      <c r="J2177" s="2"/>
      <c r="K2177" s="2"/>
    </row>
    <row r="2178" spans="1:11" x14ac:dyDescent="0.25">
      <c r="A2178" s="2" t="s">
        <v>20</v>
      </c>
      <c r="B2178" s="2" t="s">
        <v>21</v>
      </c>
      <c r="C2178" s="2">
        <v>84</v>
      </c>
      <c r="D2178" s="3">
        <v>-0.3320825</v>
      </c>
      <c r="E2178" s="2"/>
      <c r="F2178" s="2"/>
      <c r="G2178" s="2"/>
      <c r="H2178" s="2"/>
      <c r="I2178" s="2"/>
      <c r="J2178" s="2"/>
      <c r="K2178" s="2"/>
    </row>
    <row r="2179" spans="1:11" x14ac:dyDescent="0.25">
      <c r="A2179" s="2" t="s">
        <v>20</v>
      </c>
      <c r="B2179" s="2" t="s">
        <v>21</v>
      </c>
      <c r="C2179" s="2">
        <v>85</v>
      </c>
      <c r="D2179" s="3">
        <v>-0.33101619999999998</v>
      </c>
      <c r="E2179" s="2"/>
      <c r="F2179" s="2"/>
      <c r="G2179" s="2"/>
      <c r="H2179" s="2"/>
      <c r="I2179" s="2"/>
      <c r="J2179" s="2"/>
      <c r="K2179" s="2"/>
    </row>
    <row r="2180" spans="1:11" x14ac:dyDescent="0.25">
      <c r="A2180" s="2" t="s">
        <v>20</v>
      </c>
      <c r="B2180" s="2" t="s">
        <v>21</v>
      </c>
      <c r="C2180" s="2">
        <v>86</v>
      </c>
      <c r="D2180" s="3">
        <v>-0.32941999999999999</v>
      </c>
      <c r="E2180" s="2"/>
      <c r="F2180" s="2"/>
      <c r="G2180" s="2"/>
      <c r="H2180" s="2"/>
      <c r="I2180" s="2"/>
      <c r="J2180" s="2"/>
      <c r="K2180" s="2"/>
    </row>
    <row r="2181" spans="1:11" x14ac:dyDescent="0.25">
      <c r="A2181" s="2" t="s">
        <v>20</v>
      </c>
      <c r="B2181" s="2" t="s">
        <v>21</v>
      </c>
      <c r="C2181" s="2">
        <v>87</v>
      </c>
      <c r="D2181" s="3">
        <v>-0.32801829999999998</v>
      </c>
      <c r="E2181" s="2"/>
      <c r="F2181" s="2"/>
      <c r="G2181" s="2"/>
      <c r="H2181" s="2"/>
      <c r="I2181" s="2"/>
      <c r="J2181" s="2"/>
      <c r="K2181" s="2"/>
    </row>
    <row r="2182" spans="1:11" x14ac:dyDescent="0.25">
      <c r="A2182" s="2" t="s">
        <v>20</v>
      </c>
      <c r="B2182" s="2" t="s">
        <v>21</v>
      </c>
      <c r="C2182" s="2">
        <v>88</v>
      </c>
      <c r="D2182" s="3">
        <v>-0.3265343</v>
      </c>
      <c r="E2182" s="2"/>
      <c r="F2182" s="2"/>
      <c r="G2182" s="2"/>
      <c r="H2182" s="2"/>
      <c r="I2182" s="2"/>
      <c r="J2182" s="2"/>
      <c r="K2182" s="2"/>
    </row>
    <row r="2183" spans="1:11" x14ac:dyDescent="0.25">
      <c r="A2183" s="2" t="s">
        <v>20</v>
      </c>
      <c r="B2183" s="2" t="s">
        <v>21</v>
      </c>
      <c r="C2183" s="2">
        <v>89</v>
      </c>
      <c r="D2183" s="3">
        <v>-0.32517040000000003</v>
      </c>
      <c r="E2183" s="2"/>
      <c r="F2183" s="2"/>
      <c r="G2183" s="2"/>
      <c r="H2183" s="2"/>
      <c r="I2183" s="2"/>
      <c r="J2183" s="2"/>
      <c r="K2183" s="2"/>
    </row>
    <row r="2184" spans="1:11" x14ac:dyDescent="0.25">
      <c r="A2184" s="2" t="s">
        <v>20</v>
      </c>
      <c r="B2184" s="2" t="s">
        <v>21</v>
      </c>
      <c r="C2184" s="2">
        <v>90</v>
      </c>
      <c r="D2184" s="3">
        <v>-0.32371440000000001</v>
      </c>
      <c r="E2184" s="2"/>
      <c r="F2184" s="2"/>
      <c r="G2184" s="2"/>
      <c r="H2184" s="2"/>
      <c r="I2184" s="2"/>
      <c r="J2184" s="2"/>
      <c r="K2184" s="2"/>
    </row>
    <row r="2185" spans="1:11" x14ac:dyDescent="0.25">
      <c r="A2185" s="2" t="s">
        <v>20</v>
      </c>
      <c r="B2185" s="2" t="s">
        <v>21</v>
      </c>
      <c r="C2185" s="2">
        <v>91</v>
      </c>
      <c r="D2185" s="3">
        <v>-0.32202550000000002</v>
      </c>
      <c r="E2185" s="2"/>
      <c r="F2185" s="2"/>
      <c r="G2185" s="2"/>
      <c r="H2185" s="2"/>
      <c r="I2185" s="2"/>
      <c r="J2185" s="2"/>
      <c r="K2185" s="2"/>
    </row>
    <row r="2186" spans="1:11" x14ac:dyDescent="0.25">
      <c r="A2186" s="2" t="s">
        <v>20</v>
      </c>
      <c r="B2186" s="2" t="s">
        <v>21</v>
      </c>
      <c r="C2186" s="2">
        <v>92</v>
      </c>
      <c r="D2186" s="3">
        <v>-0.32090819999999998</v>
      </c>
      <c r="E2186" s="2"/>
      <c r="F2186" s="2"/>
      <c r="G2186" s="2"/>
      <c r="H2186" s="2"/>
      <c r="I2186" s="2"/>
      <c r="J2186" s="2"/>
      <c r="K2186" s="2"/>
    </row>
    <row r="2187" spans="1:11" x14ac:dyDescent="0.25">
      <c r="A2187" s="2" t="s">
        <v>20</v>
      </c>
      <c r="B2187" s="2" t="s">
        <v>21</v>
      </c>
      <c r="C2187" s="2">
        <v>93</v>
      </c>
      <c r="D2187" s="3">
        <v>-0.31969059999999999</v>
      </c>
      <c r="E2187" s="2"/>
      <c r="F2187" s="2"/>
      <c r="G2187" s="2"/>
      <c r="H2187" s="2"/>
      <c r="I2187" s="2"/>
      <c r="J2187" s="2"/>
      <c r="K2187" s="2"/>
    </row>
    <row r="2188" spans="1:11" x14ac:dyDescent="0.25">
      <c r="A2188" s="2" t="s">
        <v>20</v>
      </c>
      <c r="B2188" s="2" t="s">
        <v>21</v>
      </c>
      <c r="C2188" s="2">
        <v>94</v>
      </c>
      <c r="D2188" s="3">
        <v>-0.31811689999999998</v>
      </c>
      <c r="E2188" s="2"/>
      <c r="F2188" s="2"/>
      <c r="G2188" s="2"/>
      <c r="H2188" s="2"/>
      <c r="I2188" s="2"/>
      <c r="J2188" s="2"/>
      <c r="K2188" s="2"/>
    </row>
    <row r="2189" spans="1:11" x14ac:dyDescent="0.25">
      <c r="A2189" s="2" t="s">
        <v>20</v>
      </c>
      <c r="B2189" s="2" t="s">
        <v>21</v>
      </c>
      <c r="C2189" s="2">
        <v>95</v>
      </c>
      <c r="D2189" s="3">
        <v>-0.31665330000000003</v>
      </c>
      <c r="E2189" s="2"/>
      <c r="F2189" s="2"/>
      <c r="G2189" s="2"/>
      <c r="H2189" s="2"/>
      <c r="I2189" s="2"/>
      <c r="J2189" s="2"/>
      <c r="K2189" s="2"/>
    </row>
    <row r="2190" spans="1:11" x14ac:dyDescent="0.25">
      <c r="A2190" s="2" t="s">
        <v>20</v>
      </c>
      <c r="B2190" s="2" t="s">
        <v>21</v>
      </c>
      <c r="C2190" s="2">
        <v>96</v>
      </c>
      <c r="D2190" s="3">
        <v>-0.31512990000000002</v>
      </c>
      <c r="E2190" s="2"/>
      <c r="F2190" s="2"/>
      <c r="G2190" s="2"/>
      <c r="H2190" s="2"/>
      <c r="I2190" s="2"/>
      <c r="J2190" s="2"/>
      <c r="K2190" s="2"/>
    </row>
    <row r="2191" spans="1:11" x14ac:dyDescent="0.25">
      <c r="A2191" s="2" t="s">
        <v>20</v>
      </c>
      <c r="B2191" s="2" t="s">
        <v>21</v>
      </c>
      <c r="C2191" s="2">
        <v>97</v>
      </c>
      <c r="D2191" s="3">
        <v>-0.3140038</v>
      </c>
      <c r="E2191" s="2"/>
      <c r="F2191" s="2"/>
      <c r="G2191" s="2"/>
      <c r="H2191" s="2"/>
      <c r="I2191" s="2"/>
      <c r="J2191" s="2"/>
      <c r="K2191" s="2"/>
    </row>
    <row r="2192" spans="1:11" x14ac:dyDescent="0.25">
      <c r="A2192" s="2" t="s">
        <v>20</v>
      </c>
      <c r="B2192" s="2" t="s">
        <v>21</v>
      </c>
      <c r="C2192" s="2">
        <v>98</v>
      </c>
      <c r="D2192" s="3">
        <v>-0.3121119</v>
      </c>
      <c r="E2192" s="2"/>
      <c r="F2192" s="2"/>
      <c r="G2192" s="2"/>
      <c r="H2192" s="2"/>
      <c r="I2192" s="2"/>
      <c r="J2192" s="2"/>
      <c r="K2192" s="2"/>
    </row>
    <row r="2193" spans="1:11" x14ac:dyDescent="0.25">
      <c r="A2193" s="2" t="s">
        <v>20</v>
      </c>
      <c r="B2193" s="2" t="s">
        <v>21</v>
      </c>
      <c r="C2193" s="2">
        <v>99</v>
      </c>
      <c r="D2193" s="3">
        <v>-0.31071989999999999</v>
      </c>
      <c r="E2193" s="2"/>
      <c r="F2193" s="2"/>
      <c r="G2193" s="2"/>
      <c r="H2193" s="2"/>
      <c r="I2193" s="2"/>
      <c r="J2193" s="2"/>
      <c r="K2193" s="2"/>
    </row>
    <row r="2194" spans="1:11" x14ac:dyDescent="0.25">
      <c r="A2194" s="2" t="s">
        <v>20</v>
      </c>
      <c r="B2194" s="2" t="s">
        <v>21</v>
      </c>
      <c r="C2194" s="2">
        <v>100</v>
      </c>
      <c r="D2194" s="3">
        <v>-0.30945879999999998</v>
      </c>
      <c r="E2194" s="2"/>
      <c r="F2194" s="2"/>
      <c r="G2194" s="2"/>
      <c r="H2194" s="2"/>
      <c r="I2194" s="2"/>
      <c r="J2194" s="2"/>
      <c r="K2194" s="2"/>
    </row>
    <row r="2195" spans="1:11" x14ac:dyDescent="0.25">
      <c r="A2195" s="2" t="s">
        <v>20</v>
      </c>
      <c r="B2195" s="2" t="s">
        <v>21</v>
      </c>
      <c r="C2195" s="2">
        <v>101</v>
      </c>
      <c r="D2195" s="3">
        <v>-0.30823679999999998</v>
      </c>
      <c r="E2195" s="2"/>
      <c r="F2195" s="2"/>
      <c r="G2195" s="2"/>
      <c r="H2195" s="2"/>
      <c r="I2195" s="2"/>
      <c r="J2195" s="2"/>
      <c r="K2195" s="2"/>
    </row>
    <row r="2196" spans="1:11" x14ac:dyDescent="0.25">
      <c r="A2196" s="2" t="s">
        <v>20</v>
      </c>
      <c r="B2196" s="2" t="s">
        <v>21</v>
      </c>
      <c r="C2196" s="2">
        <v>102</v>
      </c>
      <c r="D2196" s="3">
        <v>-0.30703049999999998</v>
      </c>
      <c r="E2196" s="2"/>
      <c r="F2196" s="2"/>
      <c r="G2196" s="2"/>
      <c r="H2196" s="2"/>
      <c r="I2196" s="2"/>
      <c r="J2196" s="2"/>
      <c r="K2196" s="2"/>
    </row>
    <row r="2197" spans="1:11" x14ac:dyDescent="0.25">
      <c r="A2197" s="2" t="s">
        <v>20</v>
      </c>
      <c r="B2197" s="2" t="s">
        <v>21</v>
      </c>
      <c r="C2197" s="2">
        <v>103</v>
      </c>
      <c r="D2197" s="3">
        <v>-0.30559940000000002</v>
      </c>
      <c r="E2197" s="2"/>
      <c r="F2197" s="2"/>
      <c r="G2197" s="2"/>
      <c r="H2197" s="2"/>
      <c r="I2197" s="2"/>
      <c r="J2197" s="2"/>
      <c r="K2197" s="2"/>
    </row>
    <row r="2198" spans="1:11" x14ac:dyDescent="0.25">
      <c r="A2198" s="2" t="s">
        <v>20</v>
      </c>
      <c r="B2198" s="2" t="s">
        <v>21</v>
      </c>
      <c r="C2198" s="2">
        <v>104</v>
      </c>
      <c r="D2198" s="3">
        <v>-0.30411969999999999</v>
      </c>
      <c r="E2198" s="2"/>
      <c r="F2198" s="2"/>
      <c r="G2198" s="2"/>
      <c r="H2198" s="2"/>
      <c r="I2198" s="2"/>
      <c r="J2198" s="2"/>
      <c r="K2198" s="2"/>
    </row>
    <row r="2199" spans="1:11" x14ac:dyDescent="0.25">
      <c r="A2199" s="2" t="s">
        <v>20</v>
      </c>
      <c r="B2199" s="2" t="s">
        <v>21</v>
      </c>
      <c r="C2199" s="2">
        <v>105</v>
      </c>
      <c r="D2199" s="3">
        <v>-0.30274820000000002</v>
      </c>
      <c r="E2199" s="2"/>
      <c r="F2199" s="2"/>
      <c r="G2199" s="2"/>
      <c r="H2199" s="2"/>
      <c r="I2199" s="2"/>
      <c r="J2199" s="2"/>
      <c r="K2199" s="2"/>
    </row>
    <row r="2200" spans="1:11" x14ac:dyDescent="0.25">
      <c r="A2200" s="2" t="s">
        <v>20</v>
      </c>
      <c r="B2200" s="2" t="s">
        <v>21</v>
      </c>
      <c r="C2200" s="2">
        <v>106</v>
      </c>
      <c r="D2200" s="3">
        <v>-0.30075259999999998</v>
      </c>
      <c r="E2200" s="2"/>
      <c r="F2200" s="2"/>
      <c r="G2200" s="2"/>
      <c r="H2200" s="2"/>
      <c r="I2200" s="2"/>
      <c r="J2200" s="2"/>
      <c r="K2200" s="2"/>
    </row>
    <row r="2201" spans="1:11" x14ac:dyDescent="0.25">
      <c r="A2201" s="2" t="s">
        <v>20</v>
      </c>
      <c r="B2201" s="2" t="s">
        <v>21</v>
      </c>
      <c r="C2201" s="2">
        <v>107</v>
      </c>
      <c r="D2201" s="3">
        <v>-0.29938169999999997</v>
      </c>
      <c r="E2201" s="2"/>
      <c r="F2201" s="2"/>
      <c r="G2201" s="2"/>
      <c r="H2201" s="2"/>
      <c r="I2201" s="2"/>
      <c r="J2201" s="2"/>
      <c r="K2201" s="2"/>
    </row>
    <row r="2202" spans="1:11" x14ac:dyDescent="0.25">
      <c r="A2202" s="2" t="s">
        <v>20</v>
      </c>
      <c r="B2202" s="2" t="s">
        <v>21</v>
      </c>
      <c r="C2202" s="2">
        <v>108</v>
      </c>
      <c r="D2202" s="3">
        <v>-0.298037</v>
      </c>
      <c r="E2202" s="2"/>
      <c r="F2202" s="2"/>
      <c r="G2202" s="2"/>
      <c r="H2202" s="2"/>
      <c r="I2202" s="2"/>
      <c r="J2202" s="2"/>
      <c r="K2202" s="2"/>
    </row>
    <row r="2203" spans="1:11" x14ac:dyDescent="0.25">
      <c r="A2203" s="2" t="s">
        <v>20</v>
      </c>
      <c r="B2203" s="2" t="s">
        <v>21</v>
      </c>
      <c r="C2203" s="2">
        <v>109</v>
      </c>
      <c r="D2203" s="3">
        <v>-0.29706670000000002</v>
      </c>
      <c r="E2203" s="2"/>
      <c r="F2203" s="2"/>
      <c r="G2203" s="2"/>
      <c r="H2203" s="2"/>
      <c r="I2203" s="2"/>
      <c r="J2203" s="2"/>
      <c r="K2203" s="2"/>
    </row>
    <row r="2204" spans="1:11" x14ac:dyDescent="0.25">
      <c r="A2204" s="2" t="s">
        <v>20</v>
      </c>
      <c r="B2204" s="2" t="s">
        <v>21</v>
      </c>
      <c r="C2204" s="2">
        <v>110</v>
      </c>
      <c r="D2204" s="3">
        <v>-0.29570659999999999</v>
      </c>
      <c r="E2204" s="2"/>
      <c r="F2204" s="2"/>
      <c r="G2204" s="2"/>
      <c r="H2204" s="2"/>
      <c r="I2204" s="2"/>
      <c r="J2204" s="2"/>
      <c r="K2204" s="2"/>
    </row>
    <row r="2205" spans="1:11" x14ac:dyDescent="0.25">
      <c r="A2205" s="2" t="s">
        <v>20</v>
      </c>
      <c r="B2205" s="2" t="s">
        <v>21</v>
      </c>
      <c r="C2205" s="2">
        <v>111</v>
      </c>
      <c r="D2205" s="3">
        <v>-0.29414069999999998</v>
      </c>
      <c r="E2205" s="2"/>
      <c r="F2205" s="2"/>
      <c r="G2205" s="2"/>
      <c r="H2205" s="2"/>
      <c r="I2205" s="2"/>
      <c r="J2205" s="2"/>
      <c r="K2205" s="2"/>
    </row>
    <row r="2206" spans="1:11" x14ac:dyDescent="0.25">
      <c r="A2206" s="2" t="s">
        <v>20</v>
      </c>
      <c r="B2206" s="2" t="s">
        <v>21</v>
      </c>
      <c r="C2206" s="2">
        <v>112</v>
      </c>
      <c r="D2206" s="3">
        <v>-0.29268630000000001</v>
      </c>
      <c r="E2206" s="2"/>
      <c r="F2206" s="2"/>
      <c r="G2206" s="2"/>
      <c r="H2206" s="2"/>
      <c r="I2206" s="2"/>
      <c r="J2206" s="2"/>
      <c r="K2206" s="2"/>
    </row>
    <row r="2207" spans="1:11" x14ac:dyDescent="0.25">
      <c r="A2207" s="2" t="s">
        <v>20</v>
      </c>
      <c r="B2207" s="2" t="s">
        <v>21</v>
      </c>
      <c r="C2207" s="2">
        <v>113</v>
      </c>
      <c r="D2207" s="3">
        <v>-0.2911647</v>
      </c>
      <c r="E2207" s="2"/>
      <c r="F2207" s="2"/>
      <c r="G2207" s="2"/>
      <c r="H2207" s="2"/>
      <c r="I2207" s="2"/>
      <c r="J2207" s="2"/>
      <c r="K2207" s="2"/>
    </row>
    <row r="2208" spans="1:11" x14ac:dyDescent="0.25">
      <c r="A2208" s="2" t="s">
        <v>20</v>
      </c>
      <c r="B2208" s="2" t="s">
        <v>21</v>
      </c>
      <c r="C2208" s="2">
        <v>114</v>
      </c>
      <c r="D2208" s="3">
        <v>-0.2895607</v>
      </c>
      <c r="E2208" s="2"/>
      <c r="F2208" s="2"/>
      <c r="G2208" s="2"/>
      <c r="H2208" s="2"/>
      <c r="I2208" s="2"/>
      <c r="J2208" s="2"/>
      <c r="K2208" s="2"/>
    </row>
    <row r="2209" spans="1:11" x14ac:dyDescent="0.25">
      <c r="A2209" s="2" t="s">
        <v>20</v>
      </c>
      <c r="B2209" s="2" t="s">
        <v>21</v>
      </c>
      <c r="C2209" s="2">
        <v>115</v>
      </c>
      <c r="D2209" s="3">
        <v>-0.28808030000000001</v>
      </c>
      <c r="E2209" s="2"/>
      <c r="F2209" s="2"/>
      <c r="G2209" s="2"/>
      <c r="H2209" s="2"/>
      <c r="I2209" s="2"/>
      <c r="J2209" s="2"/>
      <c r="K2209" s="2"/>
    </row>
    <row r="2210" spans="1:11" x14ac:dyDescent="0.25">
      <c r="A2210" s="2" t="s">
        <v>20</v>
      </c>
      <c r="B2210" s="2" t="s">
        <v>21</v>
      </c>
      <c r="C2210" s="2">
        <v>116</v>
      </c>
      <c r="D2210" s="3">
        <v>-0.2868579</v>
      </c>
      <c r="E2210" s="2"/>
      <c r="F2210" s="2"/>
      <c r="G2210" s="2"/>
      <c r="H2210" s="2"/>
      <c r="I2210" s="2"/>
      <c r="J2210" s="2"/>
      <c r="K2210" s="2"/>
    </row>
    <row r="2211" spans="1:11" x14ac:dyDescent="0.25">
      <c r="A2211" s="2" t="s">
        <v>20</v>
      </c>
      <c r="B2211" s="2" t="s">
        <v>21</v>
      </c>
      <c r="C2211" s="2">
        <v>117</v>
      </c>
      <c r="D2211" s="3">
        <v>-0.28569719999999998</v>
      </c>
      <c r="E2211" s="2"/>
      <c r="F2211" s="2"/>
      <c r="G2211" s="2"/>
      <c r="H2211" s="2"/>
      <c r="I2211" s="2"/>
      <c r="J2211" s="2"/>
      <c r="K2211" s="2"/>
    </row>
    <row r="2212" spans="1:11" x14ac:dyDescent="0.25">
      <c r="A2212" s="2" t="s">
        <v>20</v>
      </c>
      <c r="B2212" s="2" t="s">
        <v>21</v>
      </c>
      <c r="C2212" s="2">
        <v>118</v>
      </c>
      <c r="D2212" s="3">
        <v>-0.28424690000000002</v>
      </c>
      <c r="E2212" s="2"/>
      <c r="F2212" s="2"/>
      <c r="G2212" s="2"/>
      <c r="H2212" s="2"/>
      <c r="I2212" s="2"/>
      <c r="J2212" s="2"/>
      <c r="K2212" s="2"/>
    </row>
    <row r="2213" spans="1:11" x14ac:dyDescent="0.25">
      <c r="A2213" s="2" t="s">
        <v>20</v>
      </c>
      <c r="B2213" s="2" t="s">
        <v>21</v>
      </c>
      <c r="C2213" s="2">
        <v>119</v>
      </c>
      <c r="D2213" s="3">
        <v>-0.2827403</v>
      </c>
      <c r="E2213" s="2"/>
      <c r="F2213" s="2"/>
      <c r="G2213" s="2"/>
      <c r="H2213" s="2"/>
      <c r="I2213" s="2"/>
      <c r="J2213" s="2"/>
      <c r="K2213" s="2"/>
    </row>
    <row r="2214" spans="1:11" x14ac:dyDescent="0.25">
      <c r="A2214" s="2" t="s">
        <v>20</v>
      </c>
      <c r="B2214" s="2" t="s">
        <v>21</v>
      </c>
      <c r="C2214" s="2">
        <v>120</v>
      </c>
      <c r="D2214" s="3">
        <v>-0.28144609999999998</v>
      </c>
      <c r="E2214" s="2"/>
      <c r="F2214" s="2"/>
      <c r="G2214" s="2"/>
      <c r="H2214" s="2"/>
      <c r="I2214" s="2"/>
      <c r="J2214" s="2"/>
      <c r="K2214" s="2"/>
    </row>
    <row r="2215" spans="1:11" x14ac:dyDescent="0.25">
      <c r="A2215" s="2" t="s">
        <v>20</v>
      </c>
      <c r="B2215" s="2" t="s">
        <v>21</v>
      </c>
      <c r="C2215" s="2">
        <v>121</v>
      </c>
      <c r="D2215" s="3">
        <v>-0.27996500000000002</v>
      </c>
      <c r="E2215" s="2"/>
      <c r="F2215" s="2"/>
      <c r="G2215" s="2"/>
      <c r="H2215" s="2"/>
      <c r="I2215" s="2"/>
      <c r="J2215" s="2"/>
      <c r="K2215" s="2"/>
    </row>
    <row r="2216" spans="1:11" x14ac:dyDescent="0.25">
      <c r="A2216" s="2" t="s">
        <v>20</v>
      </c>
      <c r="B2216" s="2" t="s">
        <v>21</v>
      </c>
      <c r="C2216" s="2">
        <v>122</v>
      </c>
      <c r="D2216" s="3">
        <v>-0.27841729999999998</v>
      </c>
      <c r="E2216" s="2"/>
      <c r="F2216" s="2"/>
      <c r="G2216" s="2"/>
      <c r="H2216" s="2"/>
      <c r="I2216" s="2"/>
      <c r="J2216" s="2"/>
      <c r="K2216" s="2"/>
    </row>
    <row r="2217" spans="1:11" x14ac:dyDescent="0.25">
      <c r="A2217" s="2" t="s">
        <v>20</v>
      </c>
      <c r="B2217" s="2" t="s">
        <v>21</v>
      </c>
      <c r="C2217" s="2">
        <v>123</v>
      </c>
      <c r="D2217" s="3">
        <v>-0.2768429</v>
      </c>
      <c r="E2217" s="2"/>
      <c r="F2217" s="2"/>
      <c r="G2217" s="2"/>
      <c r="H2217" s="2"/>
      <c r="I2217" s="2"/>
      <c r="J2217" s="2"/>
      <c r="K2217" s="2"/>
    </row>
    <row r="2218" spans="1:11" x14ac:dyDescent="0.25">
      <c r="A2218" s="2" t="s">
        <v>20</v>
      </c>
      <c r="B2218" s="2" t="s">
        <v>21</v>
      </c>
      <c r="C2218" s="2">
        <v>124</v>
      </c>
      <c r="D2218" s="3">
        <v>-0.2756788</v>
      </c>
      <c r="E2218" s="2"/>
      <c r="F2218" s="2"/>
      <c r="G2218" s="2"/>
      <c r="H2218" s="2"/>
      <c r="I2218" s="2"/>
      <c r="J2218" s="2"/>
      <c r="K2218" s="2"/>
    </row>
    <row r="2219" spans="1:11" x14ac:dyDescent="0.25">
      <c r="A2219" s="2" t="s">
        <v>20</v>
      </c>
      <c r="B2219" s="2" t="s">
        <v>21</v>
      </c>
      <c r="C2219" s="2">
        <v>125</v>
      </c>
      <c r="D2219" s="3">
        <v>-0.27434890000000001</v>
      </c>
      <c r="E2219" s="2"/>
      <c r="F2219" s="2"/>
      <c r="G2219" s="2"/>
      <c r="H2219" s="2"/>
      <c r="I2219" s="2"/>
      <c r="J2219" s="2"/>
      <c r="K2219" s="2"/>
    </row>
    <row r="2220" spans="1:11" x14ac:dyDescent="0.25">
      <c r="A2220" s="2" t="s">
        <v>20</v>
      </c>
      <c r="B2220" s="2" t="s">
        <v>21</v>
      </c>
      <c r="C2220" s="2">
        <v>126</v>
      </c>
      <c r="D2220" s="3">
        <v>-0.27305669999999999</v>
      </c>
      <c r="E2220" s="2"/>
      <c r="F2220" s="2"/>
      <c r="G2220" s="2"/>
      <c r="H2220" s="2"/>
      <c r="I2220" s="2"/>
      <c r="J2220" s="2"/>
      <c r="K2220" s="2"/>
    </row>
    <row r="2221" spans="1:11" x14ac:dyDescent="0.25">
      <c r="A2221" s="2" t="s">
        <v>20</v>
      </c>
      <c r="B2221" s="2" t="s">
        <v>21</v>
      </c>
      <c r="C2221" s="2">
        <v>127</v>
      </c>
      <c r="D2221" s="3">
        <v>-0.27123599999999998</v>
      </c>
      <c r="E2221" s="2"/>
      <c r="F2221" s="2"/>
      <c r="G2221" s="2"/>
      <c r="H2221" s="2"/>
      <c r="I2221" s="2"/>
      <c r="J2221" s="2"/>
      <c r="K2221" s="2"/>
    </row>
    <row r="2222" spans="1:11" x14ac:dyDescent="0.25">
      <c r="A2222" s="2" t="s">
        <v>20</v>
      </c>
      <c r="B2222" s="2" t="s">
        <v>21</v>
      </c>
      <c r="C2222" s="2">
        <v>128</v>
      </c>
      <c r="D2222" s="3">
        <v>-0.27015549999999999</v>
      </c>
      <c r="E2222" s="2"/>
      <c r="F2222" s="2"/>
      <c r="G2222" s="2"/>
      <c r="H2222" s="2"/>
      <c r="I2222" s="2"/>
      <c r="J2222" s="2"/>
      <c r="K2222" s="2"/>
    </row>
    <row r="2223" spans="1:11" x14ac:dyDescent="0.25">
      <c r="A2223" s="2" t="s">
        <v>20</v>
      </c>
      <c r="B2223" s="2" t="s">
        <v>21</v>
      </c>
      <c r="C2223" s="2">
        <v>129</v>
      </c>
      <c r="D2223" s="3">
        <v>-0.26864280000000001</v>
      </c>
      <c r="E2223" s="2"/>
      <c r="F2223" s="2"/>
      <c r="G2223" s="2"/>
      <c r="H2223" s="2"/>
      <c r="I2223" s="2"/>
      <c r="J2223" s="2"/>
      <c r="K2223" s="2"/>
    </row>
    <row r="2224" spans="1:11" x14ac:dyDescent="0.25">
      <c r="A2224" s="2" t="s">
        <v>20</v>
      </c>
      <c r="B2224" s="2" t="s">
        <v>21</v>
      </c>
      <c r="C2224" s="2">
        <v>130</v>
      </c>
      <c r="D2224" s="3">
        <v>-0.26699499999999998</v>
      </c>
      <c r="E2224" s="2"/>
      <c r="F2224" s="2"/>
      <c r="G2224" s="2"/>
      <c r="H2224" s="2"/>
      <c r="I2224" s="2"/>
      <c r="J2224" s="2"/>
      <c r="K2224" s="2"/>
    </row>
    <row r="2225" spans="1:11" x14ac:dyDescent="0.25">
      <c r="A2225" s="2" t="s">
        <v>20</v>
      </c>
      <c r="B2225" s="2" t="s">
        <v>21</v>
      </c>
      <c r="C2225" s="2">
        <v>131</v>
      </c>
      <c r="D2225" s="3">
        <v>-0.26561829999999997</v>
      </c>
      <c r="E2225" s="2"/>
      <c r="F2225" s="2"/>
      <c r="G2225" s="2"/>
      <c r="H2225" s="2"/>
      <c r="I2225" s="2"/>
      <c r="J2225" s="2"/>
      <c r="K2225" s="2"/>
    </row>
    <row r="2226" spans="1:11" x14ac:dyDescent="0.25">
      <c r="A2226" s="2" t="s">
        <v>20</v>
      </c>
      <c r="B2226" s="2" t="s">
        <v>21</v>
      </c>
      <c r="C2226" s="2">
        <v>132</v>
      </c>
      <c r="D2226" s="3">
        <v>-0.26435370000000002</v>
      </c>
      <c r="E2226" s="2"/>
      <c r="F2226" s="2"/>
      <c r="G2226" s="2"/>
      <c r="H2226" s="2"/>
      <c r="I2226" s="2"/>
      <c r="J2226" s="2"/>
      <c r="K2226" s="2"/>
    </row>
    <row r="2227" spans="1:11" x14ac:dyDescent="0.25">
      <c r="A2227" s="2" t="s">
        <v>20</v>
      </c>
      <c r="B2227" s="2" t="s">
        <v>21</v>
      </c>
      <c r="C2227" s="2">
        <v>133</v>
      </c>
      <c r="D2227" s="3">
        <v>-0.2629204</v>
      </c>
      <c r="E2227" s="2"/>
      <c r="F2227" s="2"/>
      <c r="G2227" s="2"/>
      <c r="H2227" s="2"/>
      <c r="I2227" s="2"/>
      <c r="J2227" s="2"/>
      <c r="K2227" s="2"/>
    </row>
    <row r="2228" spans="1:11" x14ac:dyDescent="0.25">
      <c r="A2228" s="2" t="s">
        <v>20</v>
      </c>
      <c r="B2228" s="2" t="s">
        <v>21</v>
      </c>
      <c r="C2228" s="2">
        <v>134</v>
      </c>
      <c r="D2228" s="3">
        <v>-0.26179770000000002</v>
      </c>
      <c r="E2228" s="2"/>
      <c r="F2228" s="2"/>
      <c r="G2228" s="2"/>
      <c r="H2228" s="2"/>
      <c r="I2228" s="2"/>
      <c r="J2228" s="2"/>
      <c r="K2228" s="2"/>
    </row>
    <row r="2229" spans="1:11" x14ac:dyDescent="0.25">
      <c r="A2229" s="2" t="s">
        <v>20</v>
      </c>
      <c r="B2229" s="2" t="s">
        <v>21</v>
      </c>
      <c r="C2229" s="2">
        <v>135</v>
      </c>
      <c r="D2229" s="3">
        <v>-0.26023390000000002</v>
      </c>
      <c r="E2229" s="2"/>
      <c r="F2229" s="2"/>
      <c r="G2229" s="2"/>
      <c r="H2229" s="2"/>
      <c r="I2229" s="2"/>
      <c r="J2229" s="2"/>
      <c r="K2229" s="2"/>
    </row>
    <row r="2230" spans="1:11" x14ac:dyDescent="0.25">
      <c r="A2230" s="2" t="s">
        <v>20</v>
      </c>
      <c r="B2230" s="2" t="s">
        <v>21</v>
      </c>
      <c r="C2230" s="2">
        <v>136</v>
      </c>
      <c r="D2230" s="3">
        <v>-0.25896710000000001</v>
      </c>
      <c r="E2230" s="2"/>
      <c r="F2230" s="2"/>
      <c r="G2230" s="2"/>
      <c r="H2230" s="2"/>
      <c r="I2230" s="2"/>
      <c r="J2230" s="2"/>
      <c r="K2230" s="2"/>
    </row>
    <row r="2231" spans="1:11" x14ac:dyDescent="0.25">
      <c r="A2231" s="2" t="s">
        <v>20</v>
      </c>
      <c r="B2231" s="2" t="s">
        <v>21</v>
      </c>
      <c r="C2231" s="2">
        <v>137</v>
      </c>
      <c r="D2231" s="3">
        <v>-0.25726199999999999</v>
      </c>
      <c r="E2231" s="2"/>
      <c r="F2231" s="2"/>
      <c r="G2231" s="2"/>
      <c r="H2231" s="2"/>
      <c r="I2231" s="2"/>
      <c r="J2231" s="2"/>
      <c r="K2231" s="2"/>
    </row>
    <row r="2232" spans="1:11" x14ac:dyDescent="0.25">
      <c r="A2232" s="2" t="s">
        <v>20</v>
      </c>
      <c r="B2232" s="2" t="s">
        <v>21</v>
      </c>
      <c r="C2232" s="2">
        <v>138</v>
      </c>
      <c r="D2232" s="3">
        <v>-0.25552370000000002</v>
      </c>
      <c r="E2232" s="2"/>
      <c r="F2232" s="2"/>
      <c r="G2232" s="2"/>
      <c r="H2232" s="2"/>
      <c r="I2232" s="2"/>
      <c r="J2232" s="2"/>
      <c r="K2232" s="2"/>
    </row>
    <row r="2233" spans="1:11" x14ac:dyDescent="0.25">
      <c r="A2233" s="2" t="s">
        <v>20</v>
      </c>
      <c r="B2233" s="2" t="s">
        <v>21</v>
      </c>
      <c r="C2233" s="2">
        <v>139</v>
      </c>
      <c r="D2233" s="3">
        <v>-0.2542719</v>
      </c>
      <c r="E2233" s="2"/>
      <c r="F2233" s="2"/>
      <c r="G2233" s="2"/>
      <c r="H2233" s="2"/>
      <c r="I2233" s="2"/>
      <c r="J2233" s="2"/>
      <c r="K2233" s="2"/>
    </row>
    <row r="2234" spans="1:11" x14ac:dyDescent="0.25">
      <c r="A2234" s="2" t="s">
        <v>20</v>
      </c>
      <c r="B2234" s="2" t="s">
        <v>21</v>
      </c>
      <c r="C2234" s="2">
        <v>140</v>
      </c>
      <c r="D2234" s="3">
        <v>-0.25284269999999998</v>
      </c>
      <c r="E2234" s="2"/>
      <c r="F2234" s="2"/>
      <c r="G2234" s="2"/>
      <c r="H2234" s="2"/>
      <c r="I2234" s="2"/>
      <c r="J2234" s="2"/>
      <c r="K2234" s="2"/>
    </row>
    <row r="2235" spans="1:11" x14ac:dyDescent="0.25">
      <c r="A2235" s="2" t="s">
        <v>20</v>
      </c>
      <c r="B2235" s="2" t="s">
        <v>21</v>
      </c>
      <c r="C2235" s="2">
        <v>141</v>
      </c>
      <c r="D2235" s="3">
        <v>-0.25177870000000002</v>
      </c>
      <c r="E2235" s="2"/>
      <c r="F2235" s="2"/>
      <c r="G2235" s="2"/>
      <c r="H2235" s="2"/>
      <c r="I2235" s="2"/>
      <c r="J2235" s="2"/>
      <c r="K2235" s="2"/>
    </row>
    <row r="2236" spans="1:11" x14ac:dyDescent="0.25">
      <c r="A2236" s="2" t="s">
        <v>20</v>
      </c>
      <c r="B2236" s="2" t="s">
        <v>21</v>
      </c>
      <c r="C2236" s="2">
        <v>142</v>
      </c>
      <c r="D2236" s="3">
        <v>-0.25054769999999998</v>
      </c>
      <c r="E2236" s="2"/>
      <c r="F2236" s="2"/>
      <c r="G2236" s="2"/>
      <c r="H2236" s="2"/>
      <c r="I2236" s="2"/>
      <c r="J2236" s="2"/>
      <c r="K2236" s="2"/>
    </row>
    <row r="2237" spans="1:11" x14ac:dyDescent="0.25">
      <c r="A2237" s="2" t="s">
        <v>20</v>
      </c>
      <c r="B2237" s="2" t="s">
        <v>21</v>
      </c>
      <c r="C2237" s="2">
        <v>143</v>
      </c>
      <c r="D2237" s="3">
        <v>-0.24888540000000001</v>
      </c>
      <c r="E2237" s="2"/>
      <c r="F2237" s="2"/>
      <c r="G2237" s="2"/>
      <c r="H2237" s="2"/>
      <c r="I2237" s="2"/>
      <c r="J2237" s="2"/>
      <c r="K2237" s="2"/>
    </row>
    <row r="2238" spans="1:11" x14ac:dyDescent="0.25">
      <c r="A2238" s="2" t="s">
        <v>20</v>
      </c>
      <c r="B2238" s="2" t="s">
        <v>21</v>
      </c>
      <c r="C2238" s="2">
        <v>144</v>
      </c>
      <c r="D2238" s="3">
        <v>-0.2475936</v>
      </c>
      <c r="E2238" s="2"/>
      <c r="F2238" s="2"/>
      <c r="G2238" s="2"/>
      <c r="H2238" s="2"/>
      <c r="I2238" s="2"/>
      <c r="J2238" s="2"/>
      <c r="K2238" s="2"/>
    </row>
    <row r="2239" spans="1:11" x14ac:dyDescent="0.25">
      <c r="A2239" s="2" t="s">
        <v>20</v>
      </c>
      <c r="B2239" s="2" t="s">
        <v>21</v>
      </c>
      <c r="C2239" s="2">
        <v>145</v>
      </c>
      <c r="D2239" s="3">
        <v>-0.24597930000000001</v>
      </c>
      <c r="E2239" s="2"/>
      <c r="F2239" s="2"/>
      <c r="G2239" s="2"/>
      <c r="H2239" s="2"/>
      <c r="I2239" s="2"/>
      <c r="J2239" s="2"/>
      <c r="K2239" s="2"/>
    </row>
    <row r="2240" spans="1:11" x14ac:dyDescent="0.25">
      <c r="A2240" s="2" t="s">
        <v>20</v>
      </c>
      <c r="B2240" s="2" t="s">
        <v>21</v>
      </c>
      <c r="C2240" s="2">
        <v>146</v>
      </c>
      <c r="D2240" s="3">
        <v>-0.2443729</v>
      </c>
      <c r="E2240" s="2"/>
      <c r="F2240" s="2"/>
      <c r="G2240" s="2"/>
      <c r="H2240" s="2"/>
      <c r="I2240" s="2"/>
      <c r="J2240" s="2"/>
      <c r="K2240" s="2"/>
    </row>
    <row r="2241" spans="1:11" x14ac:dyDescent="0.25">
      <c r="A2241" s="2" t="s">
        <v>20</v>
      </c>
      <c r="B2241" s="2" t="s">
        <v>21</v>
      </c>
      <c r="C2241" s="2">
        <v>147</v>
      </c>
      <c r="D2241" s="3">
        <v>-0.24291090000000001</v>
      </c>
      <c r="E2241" s="2"/>
      <c r="F2241" s="2"/>
      <c r="G2241" s="2"/>
      <c r="H2241" s="2"/>
      <c r="I2241" s="2"/>
      <c r="J2241" s="2"/>
      <c r="K2241" s="2"/>
    </row>
    <row r="2242" spans="1:11" x14ac:dyDescent="0.25">
      <c r="A2242" s="2" t="s">
        <v>20</v>
      </c>
      <c r="B2242" s="2" t="s">
        <v>21</v>
      </c>
      <c r="C2242" s="2">
        <v>148</v>
      </c>
      <c r="D2242" s="3">
        <v>-0.24163860000000001</v>
      </c>
      <c r="E2242" s="2"/>
      <c r="F2242" s="2"/>
      <c r="G2242" s="2"/>
      <c r="H2242" s="2"/>
      <c r="I2242" s="2"/>
      <c r="J2242" s="2"/>
      <c r="K2242" s="2"/>
    </row>
    <row r="2243" spans="1:11" x14ac:dyDescent="0.25">
      <c r="A2243" s="2" t="s">
        <v>20</v>
      </c>
      <c r="B2243" s="2" t="s">
        <v>21</v>
      </c>
      <c r="C2243" s="2">
        <v>149</v>
      </c>
      <c r="D2243" s="3">
        <v>-0.2404713</v>
      </c>
      <c r="E2243" s="2"/>
      <c r="F2243" s="2"/>
      <c r="G2243" s="2"/>
      <c r="H2243" s="2"/>
      <c r="I2243" s="2"/>
      <c r="J2243" s="2"/>
      <c r="K2243" s="2"/>
    </row>
    <row r="2244" spans="1:11" x14ac:dyDescent="0.25">
      <c r="A2244" s="2" t="s">
        <v>20</v>
      </c>
      <c r="B2244" s="2" t="s">
        <v>21</v>
      </c>
      <c r="C2244" s="2">
        <v>150</v>
      </c>
      <c r="D2244" s="3">
        <v>-0.23897860000000001</v>
      </c>
      <c r="E2244" s="2"/>
      <c r="F2244" s="2"/>
      <c r="G2244" s="2"/>
      <c r="H2244" s="2"/>
      <c r="I2244" s="2"/>
      <c r="J2244" s="2"/>
      <c r="K2244" s="2"/>
    </row>
    <row r="2245" spans="1:11" x14ac:dyDescent="0.25">
      <c r="A2245" s="2" t="s">
        <v>20</v>
      </c>
      <c r="B2245" s="2" t="s">
        <v>21</v>
      </c>
      <c r="C2245" s="2">
        <v>151</v>
      </c>
      <c r="D2245" s="3">
        <v>-0.2373884</v>
      </c>
      <c r="E2245" s="2"/>
      <c r="F2245" s="2"/>
      <c r="G2245" s="2"/>
      <c r="H2245" s="2"/>
      <c r="I2245" s="2"/>
      <c r="J2245" s="2"/>
      <c r="K2245" s="2"/>
    </row>
    <row r="2246" spans="1:11" x14ac:dyDescent="0.25">
      <c r="A2246" s="2" t="s">
        <v>20</v>
      </c>
      <c r="B2246" s="2" t="s">
        <v>21</v>
      </c>
      <c r="C2246" s="2">
        <v>152</v>
      </c>
      <c r="D2246" s="3">
        <v>-0.23625479999999999</v>
      </c>
      <c r="E2246" s="2"/>
      <c r="F2246" s="2"/>
      <c r="G2246" s="2"/>
      <c r="H2246" s="2"/>
      <c r="I2246" s="2"/>
      <c r="J2246" s="2"/>
      <c r="K2246" s="2"/>
    </row>
    <row r="2247" spans="1:11" x14ac:dyDescent="0.25">
      <c r="A2247" s="2" t="s">
        <v>20</v>
      </c>
      <c r="B2247" s="2" t="s">
        <v>21</v>
      </c>
      <c r="C2247" s="2">
        <v>153</v>
      </c>
      <c r="D2247" s="3">
        <v>-0.23466000000000001</v>
      </c>
      <c r="E2247" s="2"/>
      <c r="F2247" s="2"/>
      <c r="G2247" s="2"/>
      <c r="H2247" s="2"/>
      <c r="I2247" s="2"/>
      <c r="J2247" s="2"/>
      <c r="K2247" s="2"/>
    </row>
    <row r="2248" spans="1:11" x14ac:dyDescent="0.25">
      <c r="A2248" s="2" t="s">
        <v>20</v>
      </c>
      <c r="B2248" s="2" t="s">
        <v>21</v>
      </c>
      <c r="C2248" s="2">
        <v>154</v>
      </c>
      <c r="D2248" s="3">
        <v>-0.23320689999999999</v>
      </c>
      <c r="E2248" s="2"/>
      <c r="F2248" s="2"/>
      <c r="G2248" s="2"/>
      <c r="H2248" s="2"/>
      <c r="I2248" s="2"/>
      <c r="J2248" s="2"/>
      <c r="K2248" s="2"/>
    </row>
    <row r="2249" spans="1:11" x14ac:dyDescent="0.25">
      <c r="A2249" s="2" t="s">
        <v>20</v>
      </c>
      <c r="B2249" s="2" t="s">
        <v>21</v>
      </c>
      <c r="C2249" s="2">
        <v>155</v>
      </c>
      <c r="D2249" s="3">
        <v>-0.23164940000000001</v>
      </c>
      <c r="E2249" s="2"/>
      <c r="F2249" s="2"/>
      <c r="G2249" s="2"/>
      <c r="H2249" s="2"/>
      <c r="I2249" s="2"/>
      <c r="J2249" s="2"/>
      <c r="K2249" s="2"/>
    </row>
    <row r="2250" spans="1:11" x14ac:dyDescent="0.25">
      <c r="A2250" s="2" t="s">
        <v>20</v>
      </c>
      <c r="B2250" s="2" t="s">
        <v>21</v>
      </c>
      <c r="C2250" s="2">
        <v>156</v>
      </c>
      <c r="D2250" s="3">
        <v>-0.23031940000000001</v>
      </c>
      <c r="E2250" s="2"/>
      <c r="F2250" s="2"/>
      <c r="G2250" s="2"/>
      <c r="H2250" s="2"/>
      <c r="I2250" s="2"/>
      <c r="J2250" s="2"/>
      <c r="K2250" s="2"/>
    </row>
    <row r="2251" spans="1:11" x14ac:dyDescent="0.25">
      <c r="A2251" s="2" t="s">
        <v>20</v>
      </c>
      <c r="B2251" s="2" t="s">
        <v>21</v>
      </c>
      <c r="C2251" s="2">
        <v>157</v>
      </c>
      <c r="D2251" s="3">
        <v>-0.229187</v>
      </c>
      <c r="E2251" s="2"/>
      <c r="F2251" s="2"/>
      <c r="G2251" s="2"/>
      <c r="H2251" s="2"/>
      <c r="I2251" s="2"/>
      <c r="J2251" s="2"/>
      <c r="K2251" s="2"/>
    </row>
    <row r="2252" spans="1:11" x14ac:dyDescent="0.25">
      <c r="A2252" s="2" t="s">
        <v>20</v>
      </c>
      <c r="B2252" s="2" t="s">
        <v>21</v>
      </c>
      <c r="C2252" s="2">
        <v>158</v>
      </c>
      <c r="D2252" s="3">
        <v>-0.22774230000000001</v>
      </c>
      <c r="E2252" s="2"/>
      <c r="F2252" s="2"/>
      <c r="G2252" s="2"/>
      <c r="H2252" s="2"/>
      <c r="I2252" s="2"/>
      <c r="J2252" s="2"/>
      <c r="K2252" s="2"/>
    </row>
    <row r="2253" spans="1:11" x14ac:dyDescent="0.25">
      <c r="A2253" s="2" t="s">
        <v>20</v>
      </c>
      <c r="B2253" s="2" t="s">
        <v>21</v>
      </c>
      <c r="C2253" s="2">
        <v>159</v>
      </c>
      <c r="D2253" s="3">
        <v>-0.22608929999999999</v>
      </c>
      <c r="E2253" s="2"/>
      <c r="F2253" s="2"/>
      <c r="G2253" s="2"/>
      <c r="H2253" s="2"/>
      <c r="I2253" s="2"/>
      <c r="J2253" s="2"/>
      <c r="K2253" s="2"/>
    </row>
    <row r="2254" spans="1:11" x14ac:dyDescent="0.25">
      <c r="A2254" s="2" t="s">
        <v>20</v>
      </c>
      <c r="B2254" s="2" t="s">
        <v>21</v>
      </c>
      <c r="C2254" s="2">
        <v>160</v>
      </c>
      <c r="D2254" s="3">
        <v>-0.2247642</v>
      </c>
      <c r="E2254" s="2"/>
      <c r="F2254" s="2"/>
      <c r="G2254" s="2"/>
      <c r="H2254" s="2"/>
      <c r="I2254" s="2"/>
      <c r="J2254" s="2"/>
      <c r="K2254" s="2"/>
    </row>
    <row r="2255" spans="1:11" x14ac:dyDescent="0.25">
      <c r="A2255" s="2" t="s">
        <v>20</v>
      </c>
      <c r="B2255" s="2" t="s">
        <v>21</v>
      </c>
      <c r="C2255" s="2">
        <v>161</v>
      </c>
      <c r="D2255" s="3">
        <v>-0.22339349999999999</v>
      </c>
      <c r="E2255" s="2"/>
      <c r="F2255" s="2"/>
      <c r="G2255" s="2"/>
      <c r="H2255" s="2"/>
      <c r="I2255" s="2"/>
      <c r="J2255" s="2"/>
      <c r="K2255" s="2"/>
    </row>
    <row r="2256" spans="1:11" x14ac:dyDescent="0.25">
      <c r="A2256" s="2" t="s">
        <v>20</v>
      </c>
      <c r="B2256" s="2" t="s">
        <v>21</v>
      </c>
      <c r="C2256" s="2">
        <v>162</v>
      </c>
      <c r="D2256" s="3">
        <v>-0.221806</v>
      </c>
      <c r="E2256" s="2"/>
      <c r="F2256" s="2"/>
      <c r="G2256" s="2"/>
      <c r="H2256" s="2"/>
      <c r="I2256" s="2"/>
      <c r="J2256" s="2"/>
      <c r="K2256" s="2"/>
    </row>
    <row r="2257" spans="1:11" x14ac:dyDescent="0.25">
      <c r="A2257" s="2" t="s">
        <v>20</v>
      </c>
      <c r="B2257" s="2" t="s">
        <v>21</v>
      </c>
      <c r="C2257" s="2">
        <v>163</v>
      </c>
      <c r="D2257" s="3">
        <v>-0.22029460000000001</v>
      </c>
      <c r="E2257" s="2"/>
      <c r="F2257" s="2"/>
      <c r="G2257" s="2"/>
      <c r="H2257" s="2"/>
      <c r="I2257" s="2"/>
      <c r="J2257" s="2"/>
      <c r="K2257" s="2"/>
    </row>
    <row r="2258" spans="1:11" x14ac:dyDescent="0.25">
      <c r="A2258" s="2" t="s">
        <v>20</v>
      </c>
      <c r="B2258" s="2" t="s">
        <v>21</v>
      </c>
      <c r="C2258" s="2">
        <v>164</v>
      </c>
      <c r="D2258" s="3">
        <v>-0.2190242</v>
      </c>
      <c r="E2258" s="2"/>
      <c r="F2258" s="2"/>
      <c r="G2258" s="2"/>
      <c r="H2258" s="2"/>
      <c r="I2258" s="2"/>
      <c r="J2258" s="2"/>
      <c r="K2258" s="2"/>
    </row>
    <row r="2259" spans="1:11" x14ac:dyDescent="0.25">
      <c r="A2259" s="2" t="s">
        <v>20</v>
      </c>
      <c r="B2259" s="2" t="s">
        <v>21</v>
      </c>
      <c r="C2259" s="2">
        <v>165</v>
      </c>
      <c r="D2259" s="3">
        <v>-0.2177885</v>
      </c>
      <c r="E2259" s="2"/>
      <c r="F2259" s="2"/>
      <c r="G2259" s="2"/>
      <c r="H2259" s="2"/>
      <c r="I2259" s="2"/>
      <c r="J2259" s="2"/>
      <c r="K2259" s="2"/>
    </row>
    <row r="2260" spans="1:11" x14ac:dyDescent="0.25">
      <c r="A2260" s="2" t="s">
        <v>20</v>
      </c>
      <c r="B2260" s="2" t="s">
        <v>21</v>
      </c>
      <c r="C2260" s="2">
        <v>166</v>
      </c>
      <c r="D2260" s="3">
        <v>-0.2164886</v>
      </c>
      <c r="E2260" s="2"/>
      <c r="F2260" s="2"/>
      <c r="G2260" s="2"/>
      <c r="H2260" s="2"/>
      <c r="I2260" s="2"/>
      <c r="J2260" s="2"/>
      <c r="K2260" s="2"/>
    </row>
    <row r="2261" spans="1:11" x14ac:dyDescent="0.25">
      <c r="A2261" s="2" t="s">
        <v>20</v>
      </c>
      <c r="B2261" s="2" t="s">
        <v>21</v>
      </c>
      <c r="C2261" s="2">
        <v>167</v>
      </c>
      <c r="D2261" s="3">
        <v>-0.21500859999999999</v>
      </c>
      <c r="E2261" s="2"/>
      <c r="F2261" s="2"/>
      <c r="G2261" s="2"/>
      <c r="H2261" s="2"/>
      <c r="I2261" s="2"/>
      <c r="J2261" s="2"/>
      <c r="K2261" s="2"/>
    </row>
    <row r="2262" spans="1:11" x14ac:dyDescent="0.25">
      <c r="A2262" s="2" t="s">
        <v>20</v>
      </c>
      <c r="B2262" s="2" t="s">
        <v>21</v>
      </c>
      <c r="C2262" s="2">
        <v>168</v>
      </c>
      <c r="D2262" s="3">
        <v>-0.21356530000000001</v>
      </c>
      <c r="E2262" s="2"/>
      <c r="F2262" s="2"/>
      <c r="G2262" s="2"/>
      <c r="H2262" s="2"/>
      <c r="I2262" s="2"/>
      <c r="J2262" s="2"/>
      <c r="K2262" s="2"/>
    </row>
    <row r="2263" spans="1:11" x14ac:dyDescent="0.25">
      <c r="A2263" s="2" t="s">
        <v>20</v>
      </c>
      <c r="B2263" s="2" t="s">
        <v>21</v>
      </c>
      <c r="C2263" s="2">
        <v>169</v>
      </c>
      <c r="D2263" s="3">
        <v>-0.21206739999999999</v>
      </c>
      <c r="E2263" s="2"/>
      <c r="F2263" s="2"/>
      <c r="G2263" s="2"/>
      <c r="H2263" s="2"/>
      <c r="I2263" s="2"/>
      <c r="J2263" s="2"/>
      <c r="K2263" s="2"/>
    </row>
    <row r="2264" spans="1:11" x14ac:dyDescent="0.25">
      <c r="A2264" s="2" t="s">
        <v>20</v>
      </c>
      <c r="B2264" s="2" t="s">
        <v>21</v>
      </c>
      <c r="C2264" s="2">
        <v>170</v>
      </c>
      <c r="D2264" s="3">
        <v>-0.2104201</v>
      </c>
      <c r="E2264" s="2"/>
      <c r="F2264" s="2"/>
      <c r="G2264" s="2"/>
      <c r="H2264" s="2"/>
      <c r="I2264" s="2"/>
      <c r="J2264" s="2"/>
      <c r="K2264" s="2"/>
    </row>
    <row r="2265" spans="1:11" x14ac:dyDescent="0.25">
      <c r="A2265" s="2" t="s">
        <v>20</v>
      </c>
      <c r="B2265" s="2" t="s">
        <v>21</v>
      </c>
      <c r="C2265" s="2">
        <v>171</v>
      </c>
      <c r="D2265" s="3">
        <v>-0.2090062</v>
      </c>
      <c r="E2265" s="2"/>
      <c r="F2265" s="2"/>
      <c r="G2265" s="2"/>
      <c r="H2265" s="2"/>
      <c r="I2265" s="2"/>
      <c r="J2265" s="2"/>
      <c r="K2265" s="2"/>
    </row>
    <row r="2266" spans="1:11" x14ac:dyDescent="0.25">
      <c r="A2266" s="2" t="s">
        <v>20</v>
      </c>
      <c r="B2266" s="2" t="s">
        <v>21</v>
      </c>
      <c r="C2266" s="2">
        <v>172</v>
      </c>
      <c r="D2266" s="3">
        <v>-0.20761479999999999</v>
      </c>
      <c r="E2266" s="2"/>
      <c r="F2266" s="2"/>
      <c r="G2266" s="2"/>
      <c r="H2266" s="2"/>
      <c r="I2266" s="2"/>
      <c r="J2266" s="2"/>
      <c r="K2266" s="2"/>
    </row>
    <row r="2267" spans="1:11" x14ac:dyDescent="0.25">
      <c r="A2267" s="2" t="s">
        <v>20</v>
      </c>
      <c r="B2267" s="2" t="s">
        <v>21</v>
      </c>
      <c r="C2267" s="2">
        <v>173</v>
      </c>
      <c r="D2267" s="3">
        <v>-0.20642160000000001</v>
      </c>
      <c r="E2267" s="2"/>
      <c r="F2267" s="2"/>
      <c r="G2267" s="2"/>
      <c r="H2267" s="2"/>
      <c r="I2267" s="2"/>
      <c r="J2267" s="2"/>
      <c r="K2267" s="2"/>
    </row>
    <row r="2268" spans="1:11" x14ac:dyDescent="0.25">
      <c r="A2268" s="2" t="s">
        <v>20</v>
      </c>
      <c r="B2268" s="2" t="s">
        <v>21</v>
      </c>
      <c r="C2268" s="2">
        <v>174</v>
      </c>
      <c r="D2268" s="3">
        <v>-0.20517679999999999</v>
      </c>
      <c r="E2268" s="2"/>
      <c r="F2268" s="2"/>
      <c r="G2268" s="2"/>
      <c r="H2268" s="2"/>
      <c r="I2268" s="2"/>
      <c r="J2268" s="2"/>
      <c r="K2268" s="2"/>
    </row>
    <row r="2269" spans="1:11" x14ac:dyDescent="0.25">
      <c r="A2269" s="2" t="s">
        <v>20</v>
      </c>
      <c r="B2269" s="2" t="s">
        <v>21</v>
      </c>
      <c r="C2269" s="2">
        <v>175</v>
      </c>
      <c r="D2269" s="3">
        <v>-0.20378550000000001</v>
      </c>
      <c r="E2269" s="2"/>
      <c r="F2269" s="2"/>
      <c r="G2269" s="2"/>
      <c r="H2269" s="2"/>
      <c r="I2269" s="2"/>
      <c r="J2269" s="2"/>
      <c r="K2269" s="2"/>
    </row>
    <row r="2270" spans="1:11" x14ac:dyDescent="0.25">
      <c r="A2270" s="2" t="s">
        <v>20</v>
      </c>
      <c r="B2270" s="2" t="s">
        <v>21</v>
      </c>
      <c r="C2270" s="2">
        <v>176</v>
      </c>
      <c r="D2270" s="3">
        <v>-0.19230639999999999</v>
      </c>
      <c r="E2270" s="2"/>
      <c r="F2270" s="2"/>
      <c r="G2270" s="2"/>
      <c r="H2270" s="2"/>
      <c r="I2270" s="2"/>
      <c r="J2270" s="2"/>
      <c r="K2270" s="2"/>
    </row>
    <row r="2271" spans="1:11" x14ac:dyDescent="0.25">
      <c r="A2271" s="2" t="s">
        <v>20</v>
      </c>
      <c r="B2271" s="2" t="s">
        <v>21</v>
      </c>
      <c r="C2271" s="2">
        <v>177</v>
      </c>
      <c r="D2271" s="3">
        <v>-0.18085570000000001</v>
      </c>
      <c r="E2271" s="2"/>
      <c r="F2271" s="2"/>
      <c r="G2271" s="2"/>
      <c r="H2271" s="2"/>
      <c r="I2271" s="2"/>
      <c r="J2271" s="2"/>
      <c r="K2271" s="2"/>
    </row>
    <row r="2272" spans="1:11" x14ac:dyDescent="0.25">
      <c r="A2272" s="2" t="s">
        <v>20</v>
      </c>
      <c r="B2272" s="2" t="s">
        <v>21</v>
      </c>
      <c r="C2272" s="2">
        <v>178</v>
      </c>
      <c r="D2272" s="3">
        <v>-0.1696339</v>
      </c>
      <c r="E2272" s="2"/>
      <c r="F2272" s="2"/>
      <c r="G2272" s="2"/>
      <c r="H2272" s="2"/>
      <c r="I2272" s="2"/>
      <c r="J2272" s="2"/>
      <c r="K2272" s="2"/>
    </row>
    <row r="2273" spans="1:11" x14ac:dyDescent="0.25">
      <c r="A2273" s="2" t="s">
        <v>20</v>
      </c>
      <c r="B2273" s="2" t="s">
        <v>21</v>
      </c>
      <c r="C2273" s="2">
        <v>179</v>
      </c>
      <c r="D2273" s="3">
        <v>-0.15843450000000001</v>
      </c>
      <c r="E2273" s="2"/>
      <c r="F2273" s="2"/>
      <c r="G2273" s="2"/>
      <c r="H2273" s="2"/>
      <c r="I2273" s="2"/>
      <c r="J2273" s="2"/>
      <c r="K2273" s="2"/>
    </row>
    <row r="2274" spans="1:11" x14ac:dyDescent="0.25">
      <c r="A2274" s="2" t="s">
        <v>20</v>
      </c>
      <c r="B2274" s="2" t="s">
        <v>21</v>
      </c>
      <c r="C2274" s="2">
        <v>180</v>
      </c>
      <c r="D2274" s="3">
        <v>-0.14702190000000001</v>
      </c>
      <c r="E2274" s="2"/>
      <c r="F2274" s="2"/>
      <c r="G2274" s="2"/>
      <c r="H2274" s="2"/>
      <c r="I2274" s="2"/>
      <c r="J2274" s="2"/>
      <c r="K2274" s="2"/>
    </row>
    <row r="2275" spans="1:11" x14ac:dyDescent="0.25">
      <c r="A2275" s="2" t="s">
        <v>20</v>
      </c>
      <c r="B2275" s="2" t="s">
        <v>21</v>
      </c>
      <c r="C2275" s="2">
        <v>181</v>
      </c>
      <c r="D2275" s="3">
        <v>-0.13557279999999999</v>
      </c>
      <c r="E2275" s="2"/>
      <c r="F2275" s="2"/>
      <c r="G2275" s="2"/>
      <c r="H2275" s="2"/>
      <c r="I2275" s="2"/>
      <c r="J2275" s="2"/>
      <c r="K2275" s="2"/>
    </row>
    <row r="2276" spans="1:11" x14ac:dyDescent="0.25">
      <c r="A2276" s="2" t="s">
        <v>20</v>
      </c>
      <c r="B2276" s="2" t="s">
        <v>21</v>
      </c>
      <c r="C2276" s="2">
        <v>182</v>
      </c>
      <c r="D2276" s="3">
        <v>-0.12426719999999999</v>
      </c>
      <c r="E2276" s="2"/>
      <c r="F2276" s="2"/>
      <c r="G2276" s="2"/>
      <c r="H2276" s="2"/>
      <c r="I2276" s="2"/>
      <c r="J2276" s="2"/>
      <c r="K2276" s="2"/>
    </row>
    <row r="2277" spans="1:11" x14ac:dyDescent="0.25">
      <c r="A2277" s="2" t="s">
        <v>20</v>
      </c>
      <c r="B2277" s="2" t="s">
        <v>21</v>
      </c>
      <c r="C2277" s="2">
        <v>183</v>
      </c>
      <c r="D2277" s="3">
        <v>-0.11293549999999999</v>
      </c>
      <c r="E2277" s="2"/>
      <c r="F2277" s="2"/>
      <c r="G2277" s="2"/>
      <c r="H2277" s="2"/>
      <c r="I2277" s="2"/>
      <c r="J2277" s="2"/>
      <c r="K2277" s="2"/>
    </row>
    <row r="2278" spans="1:11" x14ac:dyDescent="0.25">
      <c r="A2278" s="2" t="s">
        <v>20</v>
      </c>
      <c r="B2278" s="2" t="s">
        <v>21</v>
      </c>
      <c r="C2278" s="2">
        <v>184</v>
      </c>
      <c r="D2278" s="3">
        <v>-0.10161199999999999</v>
      </c>
      <c r="E2278" s="2"/>
      <c r="F2278" s="2"/>
      <c r="G2278" s="2"/>
      <c r="H2278" s="2"/>
      <c r="I2278" s="2"/>
      <c r="J2278" s="2"/>
      <c r="K2278" s="2"/>
    </row>
    <row r="2279" spans="1:11" x14ac:dyDescent="0.25">
      <c r="A2279" s="2" t="s">
        <v>20</v>
      </c>
      <c r="B2279" s="2" t="s">
        <v>21</v>
      </c>
      <c r="C2279" s="2">
        <v>185</v>
      </c>
      <c r="D2279" s="3">
        <v>-9.0113310000000002E-2</v>
      </c>
      <c r="E2279" s="2"/>
      <c r="F2279" s="2"/>
      <c r="G2279" s="2"/>
      <c r="H2279" s="2"/>
      <c r="I2279" s="2"/>
      <c r="J2279" s="2"/>
      <c r="K2279" s="2"/>
    </row>
    <row r="2280" spans="1:11" x14ac:dyDescent="0.25">
      <c r="A2280" s="2" t="s">
        <v>20</v>
      </c>
      <c r="B2280" s="2" t="s">
        <v>21</v>
      </c>
      <c r="C2280" s="2">
        <v>186</v>
      </c>
      <c r="D2280" s="3">
        <v>-7.8879859999999996E-2</v>
      </c>
      <c r="E2280" s="2"/>
      <c r="F2280" s="2"/>
      <c r="G2280" s="2"/>
      <c r="H2280" s="2"/>
      <c r="I2280" s="2"/>
      <c r="J2280" s="2"/>
      <c r="K2280" s="2"/>
    </row>
    <row r="2281" spans="1:11" x14ac:dyDescent="0.25">
      <c r="A2281" s="2" t="s">
        <v>20</v>
      </c>
      <c r="B2281" s="2" t="s">
        <v>21</v>
      </c>
      <c r="C2281" s="2">
        <v>187</v>
      </c>
      <c r="D2281" s="3">
        <v>-6.7478590000000005E-2</v>
      </c>
      <c r="E2281" s="2"/>
      <c r="F2281" s="2"/>
      <c r="G2281" s="2"/>
      <c r="H2281" s="2"/>
      <c r="I2281" s="2"/>
      <c r="J2281" s="2"/>
      <c r="K2281" s="2"/>
    </row>
    <row r="2282" spans="1:11" x14ac:dyDescent="0.25">
      <c r="A2282" s="2" t="s">
        <v>20</v>
      </c>
      <c r="B2282" s="2" t="s">
        <v>21</v>
      </c>
      <c r="C2282" s="2">
        <v>188</v>
      </c>
      <c r="D2282" s="3">
        <v>-5.6125010000000003E-2</v>
      </c>
      <c r="E2282" s="2"/>
      <c r="F2282" s="2"/>
      <c r="G2282" s="2"/>
      <c r="H2282" s="2"/>
      <c r="I2282" s="2"/>
      <c r="J2282" s="2"/>
      <c r="K2282" s="2"/>
    </row>
    <row r="2283" spans="1:11" x14ac:dyDescent="0.25">
      <c r="A2283" s="2" t="s">
        <v>20</v>
      </c>
      <c r="B2283" s="2" t="s">
        <v>21</v>
      </c>
      <c r="C2283" s="2">
        <v>189</v>
      </c>
      <c r="D2283" s="3">
        <v>-4.4716939999999997E-2</v>
      </c>
      <c r="E2283" s="2"/>
      <c r="F2283" s="2"/>
      <c r="G2283" s="2"/>
      <c r="H2283" s="2"/>
      <c r="I2283" s="2"/>
      <c r="J2283" s="2"/>
      <c r="K2283" s="2"/>
    </row>
    <row r="2284" spans="1:11" x14ac:dyDescent="0.25">
      <c r="A2284" s="2" t="s">
        <v>20</v>
      </c>
      <c r="B2284" s="2" t="s">
        <v>21</v>
      </c>
      <c r="C2284" s="2">
        <v>190</v>
      </c>
      <c r="D2284" s="3">
        <v>-3.339901E-2</v>
      </c>
      <c r="E2284" s="2"/>
      <c r="F2284" s="2"/>
      <c r="G2284" s="2"/>
      <c r="H2284" s="2"/>
      <c r="I2284" s="2"/>
      <c r="J2284" s="2"/>
      <c r="K2284" s="2"/>
    </row>
    <row r="2285" spans="1:11" x14ac:dyDescent="0.25">
      <c r="A2285" s="2" t="s">
        <v>20</v>
      </c>
      <c r="B2285" s="2" t="s">
        <v>21</v>
      </c>
      <c r="C2285" s="2">
        <v>191</v>
      </c>
      <c r="D2285" s="3">
        <v>-2.2007479999999999E-2</v>
      </c>
      <c r="E2285" s="2"/>
      <c r="F2285" s="2"/>
      <c r="G2285" s="2"/>
      <c r="H2285" s="2"/>
      <c r="I2285" s="2"/>
      <c r="J2285" s="2"/>
      <c r="K2285" s="2"/>
    </row>
    <row r="2286" spans="1:11" x14ac:dyDescent="0.25">
      <c r="A2286" s="2" t="s">
        <v>20</v>
      </c>
      <c r="B2286" s="2" t="s">
        <v>21</v>
      </c>
      <c r="C2286" s="2">
        <v>192</v>
      </c>
      <c r="D2286" s="3">
        <v>-1.057786E-2</v>
      </c>
      <c r="E2286" s="2"/>
      <c r="F2286" s="2"/>
      <c r="G2286" s="2"/>
      <c r="H2286" s="2"/>
      <c r="I2286" s="2"/>
      <c r="J2286" s="2"/>
      <c r="K2286" s="2"/>
    </row>
    <row r="2287" spans="1:11" x14ac:dyDescent="0.25">
      <c r="A2287" s="2" t="s">
        <v>20</v>
      </c>
      <c r="B2287" s="2" t="s">
        <v>21</v>
      </c>
      <c r="C2287" s="2">
        <v>193</v>
      </c>
      <c r="D2287" s="3">
        <v>-3.916093E-4</v>
      </c>
      <c r="E2287" s="2"/>
      <c r="F2287" s="2"/>
      <c r="G2287" s="2"/>
      <c r="H2287" s="2"/>
      <c r="I2287" s="2"/>
      <c r="J2287" s="2"/>
      <c r="K2287" s="2"/>
    </row>
    <row r="2288" spans="1:11" x14ac:dyDescent="0.25">
      <c r="A2288" s="2" t="s">
        <v>20</v>
      </c>
      <c r="B2288" s="2" t="s">
        <v>21</v>
      </c>
      <c r="C2288" s="2">
        <v>194</v>
      </c>
      <c r="D2288" s="3">
        <v>4.2534579999999999E-4</v>
      </c>
      <c r="E2288" s="2"/>
      <c r="F2288" s="2"/>
      <c r="G2288" s="2"/>
      <c r="H2288" s="2"/>
      <c r="I2288" s="2"/>
      <c r="J2288" s="2"/>
      <c r="K2288" s="2"/>
    </row>
    <row r="2289" spans="1:11" x14ac:dyDescent="0.25">
      <c r="A2289" s="2" t="s">
        <v>20</v>
      </c>
      <c r="B2289" s="2" t="s">
        <v>21</v>
      </c>
      <c r="C2289" s="2">
        <v>195</v>
      </c>
      <c r="D2289" s="3">
        <v>3.004827E-4</v>
      </c>
      <c r="E2289" s="2"/>
      <c r="F2289" s="2"/>
      <c r="G2289" s="2"/>
      <c r="H2289" s="2"/>
      <c r="I2289" s="2"/>
      <c r="J2289" s="2"/>
      <c r="K2289" s="2"/>
    </row>
    <row r="2290" spans="1:11" x14ac:dyDescent="0.25">
      <c r="A2290" s="2" t="s">
        <v>24</v>
      </c>
      <c r="B2290" s="2" t="s">
        <v>25</v>
      </c>
      <c r="C2290" s="2"/>
      <c r="D2290" s="2"/>
      <c r="E2290" s="2"/>
      <c r="F2290" s="2"/>
      <c r="G2290" s="2"/>
      <c r="H2290" s="2"/>
      <c r="I2290" s="2"/>
      <c r="J2290" s="2"/>
      <c r="K2290" s="2"/>
    </row>
    <row r="2291" spans="1:11" x14ac:dyDescent="0.25">
      <c r="A2291" s="2"/>
      <c r="B2291" s="2" t="s">
        <v>5</v>
      </c>
      <c r="C2291" s="3">
        <v>-58.559939999999997</v>
      </c>
      <c r="D2291" s="2"/>
      <c r="E2291" s="2"/>
      <c r="F2291" s="2"/>
      <c r="G2291" s="2"/>
      <c r="H2291" s="2"/>
      <c r="I2291" s="2"/>
      <c r="J2291" s="2"/>
      <c r="K2291" s="2"/>
    </row>
    <row r="2292" spans="1:11" x14ac:dyDescent="0.25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</row>
    <row r="2293" spans="1:11" x14ac:dyDescent="0.25">
      <c r="A2293" s="2"/>
      <c r="B2293" s="2" t="s">
        <v>28</v>
      </c>
      <c r="C2293" s="2" t="s">
        <v>29</v>
      </c>
      <c r="D2293" s="2" t="s">
        <v>30</v>
      </c>
      <c r="E2293" s="2" t="s">
        <v>38</v>
      </c>
      <c r="F2293" s="2" t="s">
        <v>34</v>
      </c>
      <c r="G2293" s="2" t="s">
        <v>35</v>
      </c>
      <c r="H2293" s="2" t="s">
        <v>36</v>
      </c>
      <c r="I2293" s="2"/>
      <c r="J2293" s="2"/>
      <c r="K2293" s="2"/>
    </row>
    <row r="2294" spans="1:11" x14ac:dyDescent="0.25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</row>
    <row r="2295" spans="1:11" x14ac:dyDescent="0.25">
      <c r="A2295" s="2" t="s">
        <v>0</v>
      </c>
      <c r="B2295" s="2" t="s">
        <v>1</v>
      </c>
      <c r="C2295" s="2" t="s">
        <v>10</v>
      </c>
      <c r="D2295" s="2"/>
      <c r="E2295" s="2"/>
      <c r="F2295" s="2"/>
      <c r="G2295" s="2"/>
      <c r="H2295" s="2"/>
      <c r="I2295" s="2"/>
      <c r="J2295" s="2"/>
      <c r="K2295" s="2"/>
    </row>
    <row r="2296" spans="1:11" x14ac:dyDescent="0.25">
      <c r="A2296" s="2" t="s">
        <v>24</v>
      </c>
      <c r="B2296" s="2" t="s">
        <v>8</v>
      </c>
      <c r="C2296" s="2"/>
      <c r="D2296" s="2"/>
      <c r="E2296" s="2"/>
      <c r="F2296" s="2"/>
      <c r="G2296" s="2"/>
      <c r="H2296" s="2"/>
      <c r="I2296" s="2"/>
      <c r="J2296" s="2"/>
      <c r="K2296" s="2"/>
    </row>
    <row r="2297" spans="1:11" x14ac:dyDescent="0.25">
      <c r="A2297" s="2" t="s">
        <v>20</v>
      </c>
      <c r="B2297" s="2" t="s">
        <v>21</v>
      </c>
      <c r="C2297" s="3">
        <v>300</v>
      </c>
      <c r="D2297" s="2"/>
      <c r="E2297" s="2"/>
      <c r="F2297" s="2"/>
      <c r="G2297" s="2"/>
      <c r="H2297" s="2"/>
      <c r="I2297" s="2"/>
      <c r="J2297" s="2"/>
      <c r="K2297" s="2"/>
    </row>
    <row r="2298" spans="1:11" x14ac:dyDescent="0.25">
      <c r="A2298" s="2" t="s">
        <v>20</v>
      </c>
      <c r="B2298" s="2" t="s">
        <v>21</v>
      </c>
      <c r="C2298" s="2">
        <v>2</v>
      </c>
      <c r="D2298" s="3">
        <v>434.245</v>
      </c>
      <c r="E2298" s="2"/>
      <c r="F2298" s="2"/>
      <c r="G2298" s="2"/>
      <c r="H2298" s="2"/>
      <c r="I2298" s="2"/>
      <c r="J2298" s="2"/>
      <c r="K2298" s="2"/>
    </row>
    <row r="2299" spans="1:11" x14ac:dyDescent="0.25">
      <c r="A2299" s="2" t="s">
        <v>20</v>
      </c>
      <c r="B2299" s="2" t="s">
        <v>21</v>
      </c>
      <c r="C2299" s="2">
        <v>3</v>
      </c>
      <c r="D2299" s="3">
        <v>494.39890000000003</v>
      </c>
      <c r="E2299" s="2"/>
      <c r="F2299" s="2"/>
      <c r="G2299" s="2"/>
      <c r="H2299" s="2"/>
      <c r="I2299" s="2"/>
      <c r="J2299" s="2"/>
      <c r="K2299" s="2"/>
    </row>
    <row r="2300" spans="1:11" x14ac:dyDescent="0.25">
      <c r="A2300" s="2" t="s">
        <v>20</v>
      </c>
      <c r="B2300" s="2" t="s">
        <v>21</v>
      </c>
      <c r="C2300" s="2">
        <v>4</v>
      </c>
      <c r="D2300" s="3">
        <v>510.21940000000001</v>
      </c>
      <c r="E2300" s="2"/>
      <c r="F2300" s="2"/>
      <c r="G2300" s="2"/>
      <c r="H2300" s="2"/>
      <c r="I2300" s="2"/>
      <c r="J2300" s="2"/>
      <c r="K2300" s="2"/>
    </row>
    <row r="2301" spans="1:11" x14ac:dyDescent="0.25">
      <c r="A2301" s="2" t="s">
        <v>20</v>
      </c>
      <c r="B2301" s="2" t="s">
        <v>21</v>
      </c>
      <c r="C2301" s="2">
        <v>5</v>
      </c>
      <c r="D2301" s="3">
        <v>525.45780000000002</v>
      </c>
      <c r="E2301" s="2"/>
      <c r="F2301" s="2"/>
      <c r="G2301" s="2"/>
      <c r="H2301" s="2"/>
      <c r="I2301" s="2"/>
      <c r="J2301" s="2"/>
      <c r="K2301" s="2"/>
    </row>
    <row r="2302" spans="1:11" x14ac:dyDescent="0.25">
      <c r="A2302" s="2" t="s">
        <v>20</v>
      </c>
      <c r="B2302" s="2" t="s">
        <v>21</v>
      </c>
      <c r="C2302" s="2">
        <v>6</v>
      </c>
      <c r="D2302" s="3">
        <v>542.59490000000005</v>
      </c>
      <c r="E2302" s="2"/>
      <c r="F2302" s="2"/>
      <c r="G2302" s="2"/>
      <c r="H2302" s="2"/>
      <c r="I2302" s="2"/>
      <c r="J2302" s="2"/>
      <c r="K2302" s="2"/>
    </row>
    <row r="2303" spans="1:11" x14ac:dyDescent="0.25">
      <c r="A2303" s="2" t="s">
        <v>20</v>
      </c>
      <c r="B2303" s="2" t="s">
        <v>21</v>
      </c>
      <c r="C2303" s="2">
        <v>7</v>
      </c>
      <c r="D2303" s="3">
        <v>562.81979999999999</v>
      </c>
      <c r="E2303" s="2"/>
      <c r="F2303" s="2"/>
      <c r="G2303" s="2"/>
      <c r="H2303" s="2"/>
      <c r="I2303" s="2"/>
      <c r="J2303" s="2"/>
      <c r="K2303" s="2"/>
    </row>
    <row r="2304" spans="1:11" x14ac:dyDescent="0.25">
      <c r="A2304" s="2" t="s">
        <v>20</v>
      </c>
      <c r="B2304" s="2" t="s">
        <v>21</v>
      </c>
      <c r="C2304" s="2">
        <v>8</v>
      </c>
      <c r="D2304" s="3">
        <v>589.84630000000004</v>
      </c>
      <c r="E2304" s="2"/>
      <c r="F2304" s="2"/>
      <c r="G2304" s="2"/>
      <c r="H2304" s="2"/>
      <c r="I2304" s="2"/>
      <c r="J2304" s="2"/>
      <c r="K2304" s="2"/>
    </row>
    <row r="2305" spans="1:11" x14ac:dyDescent="0.25">
      <c r="A2305" s="2" t="s">
        <v>20</v>
      </c>
      <c r="B2305" s="2" t="s">
        <v>21</v>
      </c>
      <c r="C2305" s="2">
        <v>9</v>
      </c>
      <c r="D2305" s="3">
        <v>607.33420000000001</v>
      </c>
      <c r="E2305" s="2"/>
      <c r="F2305" s="2"/>
      <c r="G2305" s="2"/>
      <c r="H2305" s="2"/>
      <c r="I2305" s="2"/>
      <c r="J2305" s="2"/>
      <c r="K2305" s="2"/>
    </row>
    <row r="2306" spans="1:11" x14ac:dyDescent="0.25">
      <c r="A2306" s="2" t="s">
        <v>20</v>
      </c>
      <c r="B2306" s="2" t="s">
        <v>21</v>
      </c>
      <c r="C2306" s="2">
        <v>10</v>
      </c>
      <c r="D2306" s="3">
        <v>618.41610000000003</v>
      </c>
      <c r="E2306" s="2"/>
      <c r="F2306" s="2"/>
      <c r="G2306" s="2"/>
      <c r="H2306" s="2"/>
      <c r="I2306" s="2"/>
      <c r="J2306" s="2"/>
      <c r="K2306" s="2"/>
    </row>
    <row r="2307" spans="1:11" x14ac:dyDescent="0.25">
      <c r="A2307" s="2" t="s">
        <v>20</v>
      </c>
      <c r="B2307" s="2" t="s">
        <v>21</v>
      </c>
      <c r="C2307" s="2">
        <v>11</v>
      </c>
      <c r="D2307" s="3">
        <v>627.44050000000004</v>
      </c>
      <c r="E2307" s="2"/>
      <c r="F2307" s="2"/>
      <c r="G2307" s="2"/>
      <c r="H2307" s="2"/>
      <c r="I2307" s="2"/>
      <c r="J2307" s="2"/>
      <c r="K2307" s="2"/>
    </row>
    <row r="2308" spans="1:11" x14ac:dyDescent="0.25">
      <c r="A2308" s="2" t="s">
        <v>20</v>
      </c>
      <c r="B2308" s="2" t="s">
        <v>21</v>
      </c>
      <c r="C2308" s="2">
        <v>12</v>
      </c>
      <c r="D2308" s="3">
        <v>636.96559999999999</v>
      </c>
      <c r="E2308" s="2"/>
      <c r="F2308" s="2"/>
      <c r="G2308" s="2"/>
      <c r="H2308" s="2"/>
      <c r="I2308" s="2"/>
      <c r="J2308" s="2"/>
      <c r="K2308" s="2"/>
    </row>
    <row r="2309" spans="1:11" x14ac:dyDescent="0.25">
      <c r="A2309" s="2" t="s">
        <v>20</v>
      </c>
      <c r="B2309" s="2" t="s">
        <v>21</v>
      </c>
      <c r="C2309" s="2">
        <v>13</v>
      </c>
      <c r="D2309" s="3">
        <v>648.74900000000002</v>
      </c>
      <c r="E2309" s="2"/>
      <c r="F2309" s="2"/>
      <c r="G2309" s="2"/>
      <c r="H2309" s="2"/>
      <c r="I2309" s="2"/>
      <c r="J2309" s="2"/>
      <c r="K2309" s="2"/>
    </row>
    <row r="2310" spans="1:11" x14ac:dyDescent="0.25">
      <c r="A2310" s="2" t="s">
        <v>20</v>
      </c>
      <c r="B2310" s="2" t="s">
        <v>21</v>
      </c>
      <c r="C2310" s="2">
        <v>14</v>
      </c>
      <c r="D2310" s="3">
        <v>659.77769999999998</v>
      </c>
      <c r="E2310" s="2"/>
      <c r="F2310" s="2"/>
      <c r="G2310" s="2"/>
      <c r="H2310" s="2"/>
      <c r="I2310" s="2"/>
      <c r="J2310" s="2"/>
      <c r="K2310" s="2"/>
    </row>
    <row r="2311" spans="1:11" x14ac:dyDescent="0.25">
      <c r="A2311" s="2" t="s">
        <v>20</v>
      </c>
      <c r="B2311" s="2" t="s">
        <v>21</v>
      </c>
      <c r="C2311" s="2">
        <v>15</v>
      </c>
      <c r="D2311" s="3">
        <v>665.24019999999996</v>
      </c>
      <c r="E2311" s="2"/>
      <c r="F2311" s="2"/>
      <c r="G2311" s="2"/>
      <c r="H2311" s="2"/>
      <c r="I2311" s="2"/>
      <c r="J2311" s="2"/>
      <c r="K2311" s="2"/>
    </row>
    <row r="2312" spans="1:11" x14ac:dyDescent="0.25">
      <c r="A2312" s="2" t="s">
        <v>20</v>
      </c>
      <c r="B2312" s="2" t="s">
        <v>21</v>
      </c>
      <c r="C2312" s="2">
        <v>16</v>
      </c>
      <c r="D2312" s="3">
        <v>669.91449999999998</v>
      </c>
      <c r="E2312" s="2"/>
      <c r="F2312" s="2"/>
      <c r="G2312" s="2"/>
      <c r="H2312" s="2"/>
      <c r="I2312" s="2"/>
      <c r="J2312" s="2"/>
      <c r="K2312" s="2"/>
    </row>
    <row r="2313" spans="1:11" x14ac:dyDescent="0.25">
      <c r="A2313" s="2" t="s">
        <v>20</v>
      </c>
      <c r="B2313" s="2" t="s">
        <v>21</v>
      </c>
      <c r="C2313" s="2">
        <v>17</v>
      </c>
      <c r="D2313" s="3">
        <v>672.04060000000004</v>
      </c>
      <c r="E2313" s="2"/>
      <c r="F2313" s="2"/>
      <c r="G2313" s="2"/>
      <c r="H2313" s="2"/>
      <c r="I2313" s="2"/>
      <c r="J2313" s="2"/>
      <c r="K2313" s="2"/>
    </row>
    <row r="2314" spans="1:11" x14ac:dyDescent="0.25">
      <c r="A2314" s="2" t="s">
        <v>20</v>
      </c>
      <c r="B2314" s="2" t="s">
        <v>21</v>
      </c>
      <c r="C2314" s="2">
        <v>18</v>
      </c>
      <c r="D2314" s="3">
        <v>674.75990000000002</v>
      </c>
      <c r="E2314" s="2"/>
      <c r="F2314" s="2"/>
      <c r="G2314" s="2"/>
      <c r="H2314" s="2"/>
      <c r="I2314" s="2"/>
      <c r="J2314" s="2"/>
      <c r="K2314" s="2"/>
    </row>
    <row r="2315" spans="1:11" x14ac:dyDescent="0.25">
      <c r="A2315" s="2" t="s">
        <v>20</v>
      </c>
      <c r="B2315" s="2" t="s">
        <v>21</v>
      </c>
      <c r="C2315" s="2">
        <v>19</v>
      </c>
      <c r="D2315" s="3">
        <v>677.68089999999995</v>
      </c>
      <c r="E2315" s="2"/>
      <c r="F2315" s="2"/>
      <c r="G2315" s="2"/>
      <c r="H2315" s="2"/>
      <c r="I2315" s="2"/>
      <c r="J2315" s="2"/>
      <c r="K2315" s="2"/>
    </row>
    <row r="2316" spans="1:11" x14ac:dyDescent="0.25">
      <c r="A2316" s="2" t="s">
        <v>20</v>
      </c>
      <c r="B2316" s="2" t="s">
        <v>21</v>
      </c>
      <c r="C2316" s="2">
        <v>20</v>
      </c>
      <c r="D2316" s="3">
        <v>680.36329999999998</v>
      </c>
      <c r="E2316" s="2"/>
      <c r="F2316" s="2"/>
      <c r="G2316" s="2"/>
      <c r="H2316" s="2"/>
      <c r="I2316" s="2"/>
      <c r="J2316" s="2"/>
      <c r="K2316" s="2"/>
    </row>
    <row r="2317" spans="1:11" x14ac:dyDescent="0.25">
      <c r="A2317" s="2" t="s">
        <v>20</v>
      </c>
      <c r="B2317" s="2" t="s">
        <v>21</v>
      </c>
      <c r="C2317" s="2">
        <v>21</v>
      </c>
      <c r="D2317" s="3">
        <v>682.9778</v>
      </c>
      <c r="E2317" s="2"/>
      <c r="F2317" s="2"/>
      <c r="G2317" s="2"/>
      <c r="H2317" s="2"/>
      <c r="I2317" s="2"/>
      <c r="J2317" s="2"/>
      <c r="K2317" s="2"/>
    </row>
    <row r="2318" spans="1:11" x14ac:dyDescent="0.25">
      <c r="A2318" s="2" t="s">
        <v>20</v>
      </c>
      <c r="B2318" s="2" t="s">
        <v>21</v>
      </c>
      <c r="C2318" s="2">
        <v>22</v>
      </c>
      <c r="D2318" s="3">
        <v>685.33130000000006</v>
      </c>
      <c r="E2318" s="2"/>
      <c r="F2318" s="2"/>
      <c r="G2318" s="2"/>
      <c r="H2318" s="2"/>
      <c r="I2318" s="2"/>
      <c r="J2318" s="2"/>
      <c r="K2318" s="2"/>
    </row>
    <row r="2319" spans="1:11" x14ac:dyDescent="0.25">
      <c r="A2319" s="2" t="s">
        <v>20</v>
      </c>
      <c r="B2319" s="2" t="s">
        <v>21</v>
      </c>
      <c r="C2319" s="2">
        <v>23</v>
      </c>
      <c r="D2319" s="3">
        <v>686.66420000000005</v>
      </c>
      <c r="E2319" s="2"/>
      <c r="F2319" s="2"/>
      <c r="G2319" s="2"/>
      <c r="H2319" s="2"/>
      <c r="I2319" s="2"/>
      <c r="J2319" s="2"/>
      <c r="K2319" s="2"/>
    </row>
    <row r="2320" spans="1:11" x14ac:dyDescent="0.25">
      <c r="A2320" s="2" t="s">
        <v>20</v>
      </c>
      <c r="B2320" s="2" t="s">
        <v>21</v>
      </c>
      <c r="C2320" s="2">
        <v>24</v>
      </c>
      <c r="D2320" s="3">
        <v>688.22839999999997</v>
      </c>
      <c r="E2320" s="2"/>
      <c r="F2320" s="2"/>
      <c r="G2320" s="2"/>
      <c r="H2320" s="2"/>
      <c r="I2320" s="2"/>
      <c r="J2320" s="2"/>
      <c r="K2320" s="2"/>
    </row>
    <row r="2321" spans="1:11" x14ac:dyDescent="0.25">
      <c r="A2321" s="2" t="s">
        <v>20</v>
      </c>
      <c r="B2321" s="2" t="s">
        <v>21</v>
      </c>
      <c r="C2321" s="2">
        <v>25</v>
      </c>
      <c r="D2321" s="3">
        <v>689.40970000000004</v>
      </c>
      <c r="E2321" s="2"/>
      <c r="F2321" s="2"/>
      <c r="G2321" s="2"/>
      <c r="H2321" s="2"/>
      <c r="I2321" s="2"/>
      <c r="J2321" s="2"/>
      <c r="K2321" s="2"/>
    </row>
    <row r="2322" spans="1:11" x14ac:dyDescent="0.25">
      <c r="A2322" s="2" t="s">
        <v>20</v>
      </c>
      <c r="B2322" s="2" t="s">
        <v>21</v>
      </c>
      <c r="C2322" s="2">
        <v>26</v>
      </c>
      <c r="D2322" s="3">
        <v>690.51900000000001</v>
      </c>
      <c r="E2322" s="2"/>
      <c r="F2322" s="2"/>
      <c r="G2322" s="2"/>
      <c r="H2322" s="2"/>
      <c r="I2322" s="2"/>
      <c r="J2322" s="2"/>
      <c r="K2322" s="2"/>
    </row>
    <row r="2323" spans="1:11" x14ac:dyDescent="0.25">
      <c r="A2323" s="2" t="s">
        <v>20</v>
      </c>
      <c r="B2323" s="2" t="s">
        <v>21</v>
      </c>
      <c r="C2323" s="2">
        <v>27</v>
      </c>
      <c r="D2323" s="3">
        <v>691.38580000000002</v>
      </c>
      <c r="E2323" s="2"/>
      <c r="F2323" s="2"/>
      <c r="G2323" s="2"/>
      <c r="H2323" s="2"/>
      <c r="I2323" s="2"/>
      <c r="J2323" s="2"/>
      <c r="K2323" s="2"/>
    </row>
    <row r="2324" spans="1:11" x14ac:dyDescent="0.25">
      <c r="A2324" s="2" t="s">
        <v>20</v>
      </c>
      <c r="B2324" s="2" t="s">
        <v>21</v>
      </c>
      <c r="C2324" s="2">
        <v>28</v>
      </c>
      <c r="D2324" s="3">
        <v>692.2174</v>
      </c>
      <c r="E2324" s="2"/>
      <c r="F2324" s="2"/>
      <c r="G2324" s="2"/>
      <c r="H2324" s="2"/>
      <c r="I2324" s="2"/>
      <c r="J2324" s="2"/>
      <c r="K2324" s="2"/>
    </row>
    <row r="2325" spans="1:11" x14ac:dyDescent="0.25">
      <c r="A2325" s="2" t="s">
        <v>20</v>
      </c>
      <c r="B2325" s="2" t="s">
        <v>21</v>
      </c>
      <c r="C2325" s="2">
        <v>29</v>
      </c>
      <c r="D2325" s="3">
        <v>693.27470000000005</v>
      </c>
      <c r="E2325" s="2"/>
      <c r="F2325" s="2"/>
      <c r="G2325" s="2"/>
      <c r="H2325" s="2"/>
      <c r="I2325" s="2"/>
      <c r="J2325" s="2"/>
      <c r="K2325" s="2"/>
    </row>
    <row r="2326" spans="1:11" x14ac:dyDescent="0.25">
      <c r="A2326" s="2" t="s">
        <v>20</v>
      </c>
      <c r="B2326" s="2" t="s">
        <v>21</v>
      </c>
      <c r="C2326" s="2">
        <v>30</v>
      </c>
      <c r="D2326" s="3">
        <v>694.38589999999999</v>
      </c>
      <c r="E2326" s="2"/>
      <c r="F2326" s="2"/>
      <c r="G2326" s="2"/>
      <c r="H2326" s="2"/>
      <c r="I2326" s="2"/>
      <c r="J2326" s="2"/>
      <c r="K2326" s="2"/>
    </row>
    <row r="2327" spans="1:11" x14ac:dyDescent="0.25">
      <c r="A2327" s="2" t="s">
        <v>20</v>
      </c>
      <c r="B2327" s="2" t="s">
        <v>21</v>
      </c>
      <c r="C2327" s="2">
        <v>31</v>
      </c>
      <c r="D2327" s="3">
        <v>694.96479999999997</v>
      </c>
      <c r="E2327" s="2"/>
      <c r="F2327" s="2"/>
      <c r="G2327" s="2"/>
      <c r="H2327" s="2"/>
      <c r="I2327" s="2"/>
      <c r="J2327" s="2"/>
      <c r="K2327" s="2"/>
    </row>
    <row r="2328" spans="1:11" x14ac:dyDescent="0.25">
      <c r="A2328" s="2" t="s">
        <v>20</v>
      </c>
      <c r="B2328" s="2" t="s">
        <v>21</v>
      </c>
      <c r="C2328" s="2">
        <v>32</v>
      </c>
      <c r="D2328" s="3">
        <v>695.52930000000003</v>
      </c>
      <c r="E2328" s="2"/>
      <c r="F2328" s="2"/>
      <c r="G2328" s="2"/>
      <c r="H2328" s="2"/>
      <c r="I2328" s="2"/>
      <c r="J2328" s="2"/>
      <c r="K2328" s="2"/>
    </row>
    <row r="2329" spans="1:11" x14ac:dyDescent="0.25">
      <c r="A2329" s="2" t="s">
        <v>20</v>
      </c>
      <c r="B2329" s="2" t="s">
        <v>21</v>
      </c>
      <c r="C2329" s="2">
        <v>33</v>
      </c>
      <c r="D2329" s="3">
        <v>695.77800000000002</v>
      </c>
      <c r="E2329" s="2"/>
      <c r="F2329" s="2"/>
      <c r="G2329" s="2"/>
      <c r="H2329" s="2"/>
      <c r="I2329" s="2"/>
      <c r="J2329" s="2"/>
      <c r="K2329" s="2"/>
    </row>
    <row r="2330" spans="1:11" x14ac:dyDescent="0.25">
      <c r="A2330" s="2" t="s">
        <v>20</v>
      </c>
      <c r="B2330" s="2" t="s">
        <v>21</v>
      </c>
      <c r="C2330" s="2">
        <v>34</v>
      </c>
      <c r="D2330" s="3">
        <v>696.17460000000005</v>
      </c>
      <c r="E2330" s="2"/>
      <c r="F2330" s="2"/>
      <c r="G2330" s="2"/>
      <c r="H2330" s="2"/>
      <c r="I2330" s="2"/>
      <c r="J2330" s="2"/>
      <c r="K2330" s="2"/>
    </row>
    <row r="2331" spans="1:11" x14ac:dyDescent="0.25">
      <c r="A2331" s="2" t="s">
        <v>20</v>
      </c>
      <c r="B2331" s="2" t="s">
        <v>21</v>
      </c>
      <c r="C2331" s="2">
        <v>35</v>
      </c>
      <c r="D2331" s="3">
        <v>696.61950000000002</v>
      </c>
      <c r="E2331" s="2"/>
      <c r="F2331" s="2"/>
      <c r="G2331" s="2"/>
      <c r="H2331" s="2"/>
      <c r="I2331" s="2"/>
      <c r="J2331" s="2"/>
      <c r="K2331" s="2"/>
    </row>
    <row r="2332" spans="1:11" x14ac:dyDescent="0.25">
      <c r="A2332" s="2" t="s">
        <v>20</v>
      </c>
      <c r="B2332" s="2" t="s">
        <v>21</v>
      </c>
      <c r="C2332" s="2">
        <v>36</v>
      </c>
      <c r="D2332" s="3">
        <v>697.01760000000002</v>
      </c>
      <c r="E2332" s="2"/>
      <c r="F2332" s="2"/>
      <c r="G2332" s="2"/>
      <c r="H2332" s="2"/>
      <c r="I2332" s="2"/>
      <c r="J2332" s="2"/>
      <c r="K2332" s="2"/>
    </row>
    <row r="2333" spans="1:11" x14ac:dyDescent="0.25">
      <c r="A2333" s="2" t="s">
        <v>20</v>
      </c>
      <c r="B2333" s="2" t="s">
        <v>21</v>
      </c>
      <c r="C2333" s="2">
        <v>37</v>
      </c>
      <c r="D2333" s="3">
        <v>697.38369999999998</v>
      </c>
      <c r="E2333" s="2"/>
      <c r="F2333" s="2"/>
      <c r="G2333" s="2"/>
      <c r="H2333" s="2"/>
      <c r="I2333" s="2"/>
      <c r="J2333" s="2"/>
      <c r="K2333" s="2"/>
    </row>
    <row r="2334" spans="1:11" x14ac:dyDescent="0.25">
      <c r="A2334" s="2" t="s">
        <v>20</v>
      </c>
      <c r="B2334" s="2" t="s">
        <v>21</v>
      </c>
      <c r="C2334" s="2">
        <v>38</v>
      </c>
      <c r="D2334" s="3">
        <v>697.7047</v>
      </c>
      <c r="E2334" s="2"/>
      <c r="F2334" s="2"/>
      <c r="G2334" s="2"/>
      <c r="H2334" s="2"/>
      <c r="I2334" s="2"/>
      <c r="J2334" s="2"/>
      <c r="K2334" s="2"/>
    </row>
    <row r="2335" spans="1:11" x14ac:dyDescent="0.25">
      <c r="A2335" s="2" t="s">
        <v>20</v>
      </c>
      <c r="B2335" s="2" t="s">
        <v>21</v>
      </c>
      <c r="C2335" s="2">
        <v>39</v>
      </c>
      <c r="D2335" s="3">
        <v>697.88840000000005</v>
      </c>
      <c r="E2335" s="2"/>
      <c r="F2335" s="2"/>
      <c r="G2335" s="2"/>
      <c r="H2335" s="2"/>
      <c r="I2335" s="2"/>
      <c r="J2335" s="2"/>
      <c r="K2335" s="2"/>
    </row>
    <row r="2336" spans="1:11" x14ac:dyDescent="0.25">
      <c r="A2336" s="2" t="s">
        <v>20</v>
      </c>
      <c r="B2336" s="2" t="s">
        <v>21</v>
      </c>
      <c r="C2336" s="2">
        <v>40</v>
      </c>
      <c r="D2336" s="3">
        <v>698.10080000000005</v>
      </c>
      <c r="E2336" s="2"/>
      <c r="F2336" s="2"/>
      <c r="G2336" s="2"/>
      <c r="H2336" s="2"/>
      <c r="I2336" s="2"/>
      <c r="J2336" s="2"/>
      <c r="K2336" s="2"/>
    </row>
    <row r="2337" spans="1:11" x14ac:dyDescent="0.25">
      <c r="A2337" s="2" t="s">
        <v>20</v>
      </c>
      <c r="B2337" s="2" t="s">
        <v>21</v>
      </c>
      <c r="C2337" s="2">
        <v>41</v>
      </c>
      <c r="D2337" s="3">
        <v>698.28330000000005</v>
      </c>
      <c r="E2337" s="2"/>
      <c r="F2337" s="2"/>
      <c r="G2337" s="2"/>
      <c r="H2337" s="2"/>
      <c r="I2337" s="2"/>
      <c r="J2337" s="2"/>
      <c r="K2337" s="2"/>
    </row>
    <row r="2338" spans="1:11" x14ac:dyDescent="0.25">
      <c r="A2338" s="2" t="s">
        <v>20</v>
      </c>
      <c r="B2338" s="2" t="s">
        <v>21</v>
      </c>
      <c r="C2338" s="2">
        <v>42</v>
      </c>
      <c r="D2338" s="3">
        <v>698.45659999999998</v>
      </c>
      <c r="E2338" s="2"/>
      <c r="F2338" s="2"/>
      <c r="G2338" s="2"/>
      <c r="H2338" s="2"/>
      <c r="I2338" s="2"/>
      <c r="J2338" s="2"/>
      <c r="K2338" s="2"/>
    </row>
    <row r="2339" spans="1:11" x14ac:dyDescent="0.25">
      <c r="A2339" s="2" t="s">
        <v>20</v>
      </c>
      <c r="B2339" s="2" t="s">
        <v>21</v>
      </c>
      <c r="C2339" s="2">
        <v>43</v>
      </c>
      <c r="D2339" s="3">
        <v>698.58199999999999</v>
      </c>
      <c r="E2339" s="2"/>
      <c r="F2339" s="2"/>
      <c r="G2339" s="2"/>
      <c r="H2339" s="2"/>
      <c r="I2339" s="2"/>
      <c r="J2339" s="2"/>
      <c r="K2339" s="2"/>
    </row>
    <row r="2340" spans="1:11" x14ac:dyDescent="0.25">
      <c r="A2340" s="2" t="s">
        <v>20</v>
      </c>
      <c r="B2340" s="2" t="s">
        <v>21</v>
      </c>
      <c r="C2340" s="2">
        <v>44</v>
      </c>
      <c r="D2340" s="3">
        <v>698.70339999999999</v>
      </c>
      <c r="E2340" s="2"/>
      <c r="F2340" s="2"/>
      <c r="G2340" s="2"/>
      <c r="H2340" s="2"/>
      <c r="I2340" s="2"/>
      <c r="J2340" s="2"/>
      <c r="K2340" s="2"/>
    </row>
    <row r="2341" spans="1:11" x14ac:dyDescent="0.25">
      <c r="A2341" s="2" t="s">
        <v>20</v>
      </c>
      <c r="B2341" s="2" t="s">
        <v>21</v>
      </c>
      <c r="C2341" s="2">
        <v>45</v>
      </c>
      <c r="D2341" s="3">
        <v>698.86329999999998</v>
      </c>
      <c r="E2341" s="2"/>
      <c r="F2341" s="2"/>
      <c r="G2341" s="2"/>
      <c r="H2341" s="2"/>
      <c r="I2341" s="2"/>
      <c r="J2341" s="2"/>
      <c r="K2341" s="2"/>
    </row>
    <row r="2342" spans="1:11" x14ac:dyDescent="0.25">
      <c r="A2342" s="2" t="s">
        <v>20</v>
      </c>
      <c r="B2342" s="2" t="s">
        <v>21</v>
      </c>
      <c r="C2342" s="2">
        <v>46</v>
      </c>
      <c r="D2342" s="3">
        <v>699.04100000000005</v>
      </c>
      <c r="E2342" s="2"/>
      <c r="F2342" s="2"/>
      <c r="G2342" s="2"/>
      <c r="H2342" s="2"/>
      <c r="I2342" s="2"/>
      <c r="J2342" s="2"/>
      <c r="K2342" s="2"/>
    </row>
    <row r="2343" spans="1:11" x14ac:dyDescent="0.25">
      <c r="A2343" s="2" t="s">
        <v>20</v>
      </c>
      <c r="B2343" s="2" t="s">
        <v>21</v>
      </c>
      <c r="C2343" s="2">
        <v>47</v>
      </c>
      <c r="D2343" s="3">
        <v>699.13109999999995</v>
      </c>
      <c r="E2343" s="2"/>
      <c r="F2343" s="2"/>
      <c r="G2343" s="2"/>
      <c r="H2343" s="2"/>
      <c r="I2343" s="2"/>
      <c r="J2343" s="2"/>
      <c r="K2343" s="2"/>
    </row>
    <row r="2344" spans="1:11" x14ac:dyDescent="0.25">
      <c r="A2344" s="2" t="s">
        <v>20</v>
      </c>
      <c r="B2344" s="2" t="s">
        <v>21</v>
      </c>
      <c r="C2344" s="2">
        <v>48</v>
      </c>
      <c r="D2344" s="3">
        <v>699.21730000000002</v>
      </c>
      <c r="E2344" s="2"/>
      <c r="F2344" s="2"/>
      <c r="G2344" s="2"/>
      <c r="H2344" s="2"/>
      <c r="I2344" s="2"/>
      <c r="J2344" s="2"/>
      <c r="K2344" s="2"/>
    </row>
    <row r="2345" spans="1:11" x14ac:dyDescent="0.25">
      <c r="A2345" s="2" t="s">
        <v>20</v>
      </c>
      <c r="B2345" s="2" t="s">
        <v>21</v>
      </c>
      <c r="C2345" s="2">
        <v>49</v>
      </c>
      <c r="D2345" s="3">
        <v>699.25630000000001</v>
      </c>
      <c r="E2345" s="2"/>
      <c r="F2345" s="2"/>
      <c r="G2345" s="2"/>
      <c r="H2345" s="2"/>
      <c r="I2345" s="2"/>
      <c r="J2345" s="2"/>
      <c r="K2345" s="2"/>
    </row>
    <row r="2346" spans="1:11" x14ac:dyDescent="0.25">
      <c r="A2346" s="2" t="s">
        <v>20</v>
      </c>
      <c r="B2346" s="2" t="s">
        <v>21</v>
      </c>
      <c r="C2346" s="2">
        <v>50</v>
      </c>
      <c r="D2346" s="3">
        <v>699.32380000000001</v>
      </c>
      <c r="E2346" s="2"/>
      <c r="F2346" s="2"/>
      <c r="G2346" s="2"/>
      <c r="H2346" s="2"/>
      <c r="I2346" s="2"/>
      <c r="J2346" s="2"/>
      <c r="K2346" s="2"/>
    </row>
    <row r="2347" spans="1:11" x14ac:dyDescent="0.25">
      <c r="A2347" s="2" t="s">
        <v>20</v>
      </c>
      <c r="B2347" s="2" t="s">
        <v>21</v>
      </c>
      <c r="C2347" s="2">
        <v>51</v>
      </c>
      <c r="D2347" s="3">
        <v>699.40139999999997</v>
      </c>
      <c r="E2347" s="2"/>
      <c r="F2347" s="2"/>
      <c r="G2347" s="2"/>
      <c r="H2347" s="2"/>
      <c r="I2347" s="2"/>
      <c r="J2347" s="2"/>
      <c r="K2347" s="2"/>
    </row>
    <row r="2348" spans="1:11" x14ac:dyDescent="0.25">
      <c r="A2348" s="2" t="s">
        <v>20</v>
      </c>
      <c r="B2348" s="2" t="s">
        <v>21</v>
      </c>
      <c r="C2348" s="2">
        <v>52</v>
      </c>
      <c r="D2348" s="3">
        <v>699.46910000000003</v>
      </c>
      <c r="E2348" s="2"/>
      <c r="F2348" s="2"/>
      <c r="G2348" s="2"/>
      <c r="H2348" s="2"/>
      <c r="I2348" s="2"/>
      <c r="J2348" s="2"/>
      <c r="K2348" s="2"/>
    </row>
    <row r="2349" spans="1:11" x14ac:dyDescent="0.25">
      <c r="A2349" s="2" t="s">
        <v>20</v>
      </c>
      <c r="B2349" s="2" t="s">
        <v>21</v>
      </c>
      <c r="C2349" s="2">
        <v>53</v>
      </c>
      <c r="D2349" s="3">
        <v>699.52779999999996</v>
      </c>
      <c r="E2349" s="2"/>
      <c r="F2349" s="2"/>
      <c r="G2349" s="2"/>
      <c r="H2349" s="2"/>
      <c r="I2349" s="2"/>
      <c r="J2349" s="2"/>
      <c r="K2349" s="2"/>
    </row>
    <row r="2350" spans="1:11" x14ac:dyDescent="0.25">
      <c r="A2350" s="2" t="s">
        <v>20</v>
      </c>
      <c r="B2350" s="2" t="s">
        <v>21</v>
      </c>
      <c r="C2350" s="2">
        <v>54</v>
      </c>
      <c r="D2350" s="3">
        <v>699.58240000000001</v>
      </c>
      <c r="E2350" s="2"/>
      <c r="F2350" s="2"/>
      <c r="G2350" s="2"/>
      <c r="H2350" s="2"/>
      <c r="I2350" s="2"/>
      <c r="J2350" s="2"/>
      <c r="K2350" s="2"/>
    </row>
    <row r="2351" spans="1:11" x14ac:dyDescent="0.25">
      <c r="A2351" s="2" t="s">
        <v>20</v>
      </c>
      <c r="B2351" s="2" t="s">
        <v>21</v>
      </c>
      <c r="C2351" s="2">
        <v>55</v>
      </c>
      <c r="D2351" s="3">
        <v>699.6123</v>
      </c>
      <c r="E2351" s="2"/>
      <c r="F2351" s="2"/>
      <c r="G2351" s="2"/>
      <c r="H2351" s="2"/>
      <c r="I2351" s="2"/>
      <c r="J2351" s="2"/>
      <c r="K2351" s="2"/>
    </row>
    <row r="2352" spans="1:11" x14ac:dyDescent="0.25">
      <c r="A2352" s="2" t="s">
        <v>20</v>
      </c>
      <c r="B2352" s="2" t="s">
        <v>21</v>
      </c>
      <c r="C2352" s="2">
        <v>56</v>
      </c>
      <c r="D2352" s="3">
        <v>699.64790000000005</v>
      </c>
      <c r="E2352" s="2"/>
      <c r="F2352" s="2"/>
      <c r="G2352" s="2"/>
      <c r="H2352" s="2"/>
      <c r="I2352" s="2"/>
      <c r="J2352" s="2"/>
      <c r="K2352" s="2"/>
    </row>
    <row r="2353" spans="1:11" x14ac:dyDescent="0.25">
      <c r="A2353" s="2" t="s">
        <v>20</v>
      </c>
      <c r="B2353" s="2" t="s">
        <v>21</v>
      </c>
      <c r="C2353" s="2">
        <v>57</v>
      </c>
      <c r="D2353" s="3">
        <v>699.68020000000001</v>
      </c>
      <c r="E2353" s="2"/>
      <c r="F2353" s="2"/>
      <c r="G2353" s="2"/>
      <c r="H2353" s="2"/>
      <c r="I2353" s="2"/>
      <c r="J2353" s="2"/>
      <c r="K2353" s="2"/>
    </row>
    <row r="2354" spans="1:11" x14ac:dyDescent="0.25">
      <c r="A2354" s="2" t="s">
        <v>20</v>
      </c>
      <c r="B2354" s="2" t="s">
        <v>21</v>
      </c>
      <c r="C2354" s="2">
        <v>58</v>
      </c>
      <c r="D2354" s="3">
        <v>699.71079999999995</v>
      </c>
      <c r="E2354" s="2"/>
      <c r="F2354" s="2"/>
      <c r="G2354" s="2"/>
      <c r="H2354" s="2"/>
      <c r="I2354" s="2"/>
      <c r="J2354" s="2"/>
      <c r="K2354" s="2"/>
    </row>
    <row r="2355" spans="1:11" x14ac:dyDescent="0.25">
      <c r="A2355" s="2" t="s">
        <v>20</v>
      </c>
      <c r="B2355" s="2" t="s">
        <v>21</v>
      </c>
      <c r="C2355" s="2">
        <v>59</v>
      </c>
      <c r="D2355" s="3">
        <v>699.73209999999995</v>
      </c>
      <c r="E2355" s="2"/>
      <c r="F2355" s="2"/>
      <c r="G2355" s="2"/>
      <c r="H2355" s="2"/>
      <c r="I2355" s="2"/>
      <c r="J2355" s="2"/>
      <c r="K2355" s="2"/>
    </row>
    <row r="2356" spans="1:11" x14ac:dyDescent="0.25">
      <c r="A2356" s="2" t="s">
        <v>20</v>
      </c>
      <c r="B2356" s="2" t="s">
        <v>21</v>
      </c>
      <c r="C2356" s="2">
        <v>60</v>
      </c>
      <c r="D2356" s="3">
        <v>699.75300000000004</v>
      </c>
      <c r="E2356" s="2"/>
      <c r="F2356" s="2"/>
      <c r="G2356" s="2"/>
      <c r="H2356" s="2"/>
      <c r="I2356" s="2"/>
      <c r="J2356" s="2"/>
      <c r="K2356" s="2"/>
    </row>
    <row r="2357" spans="1:11" x14ac:dyDescent="0.25">
      <c r="A2357" s="2" t="s">
        <v>20</v>
      </c>
      <c r="B2357" s="2" t="s">
        <v>21</v>
      </c>
      <c r="C2357" s="2">
        <v>61</v>
      </c>
      <c r="D2357" s="3">
        <v>699.78150000000005</v>
      </c>
      <c r="E2357" s="2"/>
      <c r="F2357" s="2"/>
      <c r="G2357" s="2"/>
      <c r="H2357" s="2"/>
      <c r="I2357" s="2"/>
      <c r="J2357" s="2"/>
      <c r="K2357" s="2"/>
    </row>
    <row r="2358" spans="1:11" x14ac:dyDescent="0.25">
      <c r="A2358" s="2" t="s">
        <v>20</v>
      </c>
      <c r="B2358" s="2" t="s">
        <v>21</v>
      </c>
      <c r="C2358" s="2">
        <v>62</v>
      </c>
      <c r="D2358" s="3">
        <v>699.81489999999997</v>
      </c>
      <c r="E2358" s="2"/>
      <c r="F2358" s="2"/>
      <c r="G2358" s="2"/>
      <c r="H2358" s="2"/>
      <c r="I2358" s="2"/>
      <c r="J2358" s="2"/>
      <c r="K2358" s="2"/>
    </row>
    <row r="2359" spans="1:11" x14ac:dyDescent="0.25">
      <c r="A2359" s="2" t="s">
        <v>20</v>
      </c>
      <c r="B2359" s="2" t="s">
        <v>21</v>
      </c>
      <c r="C2359" s="2">
        <v>63</v>
      </c>
      <c r="D2359" s="3">
        <v>699.83119999999997</v>
      </c>
      <c r="E2359" s="2"/>
      <c r="F2359" s="2"/>
      <c r="G2359" s="2"/>
      <c r="H2359" s="2"/>
      <c r="I2359" s="2"/>
      <c r="J2359" s="2"/>
      <c r="K2359" s="2"/>
    </row>
    <row r="2360" spans="1:11" x14ac:dyDescent="0.25">
      <c r="A2360" s="2" t="s">
        <v>20</v>
      </c>
      <c r="B2360" s="2" t="s">
        <v>21</v>
      </c>
      <c r="C2360" s="2">
        <v>64</v>
      </c>
      <c r="D2360" s="3">
        <v>699.84670000000006</v>
      </c>
      <c r="E2360" s="2"/>
      <c r="F2360" s="2"/>
      <c r="G2360" s="2"/>
      <c r="H2360" s="2"/>
      <c r="I2360" s="2"/>
      <c r="J2360" s="2"/>
      <c r="K2360" s="2"/>
    </row>
    <row r="2361" spans="1:11" x14ac:dyDescent="0.25">
      <c r="A2361" s="2" t="s">
        <v>20</v>
      </c>
      <c r="B2361" s="2" t="s">
        <v>21</v>
      </c>
      <c r="C2361" s="2">
        <v>65</v>
      </c>
      <c r="D2361" s="3">
        <v>699.85249999999996</v>
      </c>
      <c r="E2361" s="2"/>
      <c r="F2361" s="2"/>
      <c r="G2361" s="2"/>
      <c r="H2361" s="2"/>
      <c r="I2361" s="2"/>
      <c r="J2361" s="2"/>
      <c r="K2361" s="2"/>
    </row>
    <row r="2362" spans="1:11" x14ac:dyDescent="0.25">
      <c r="A2362" s="2" t="s">
        <v>20</v>
      </c>
      <c r="B2362" s="2" t="s">
        <v>21</v>
      </c>
      <c r="C2362" s="2">
        <v>66</v>
      </c>
      <c r="D2362" s="3">
        <v>699.86450000000002</v>
      </c>
      <c r="E2362" s="2"/>
      <c r="F2362" s="2"/>
      <c r="G2362" s="2"/>
      <c r="H2362" s="2"/>
      <c r="I2362" s="2"/>
      <c r="J2362" s="2"/>
      <c r="K2362" s="2"/>
    </row>
    <row r="2363" spans="1:11" x14ac:dyDescent="0.25">
      <c r="A2363" s="2" t="s">
        <v>20</v>
      </c>
      <c r="B2363" s="2" t="s">
        <v>21</v>
      </c>
      <c r="C2363" s="2">
        <v>67</v>
      </c>
      <c r="D2363" s="3">
        <v>699.87969999999996</v>
      </c>
      <c r="E2363" s="2"/>
      <c r="F2363" s="2"/>
      <c r="G2363" s="2"/>
      <c r="H2363" s="2"/>
      <c r="I2363" s="2"/>
      <c r="J2363" s="2"/>
      <c r="K2363" s="2"/>
    </row>
    <row r="2364" spans="1:11" x14ac:dyDescent="0.25">
      <c r="A2364" s="2" t="s">
        <v>20</v>
      </c>
      <c r="B2364" s="2" t="s">
        <v>21</v>
      </c>
      <c r="C2364" s="2">
        <v>68</v>
      </c>
      <c r="D2364" s="3">
        <v>699.89260000000002</v>
      </c>
      <c r="E2364" s="2"/>
      <c r="F2364" s="2"/>
      <c r="G2364" s="2"/>
      <c r="H2364" s="2"/>
      <c r="I2364" s="2"/>
      <c r="J2364" s="2"/>
      <c r="K2364" s="2"/>
    </row>
    <row r="2365" spans="1:11" x14ac:dyDescent="0.25">
      <c r="A2365" s="2" t="s">
        <v>20</v>
      </c>
      <c r="B2365" s="2" t="s">
        <v>21</v>
      </c>
      <c r="C2365" s="2">
        <v>69</v>
      </c>
      <c r="D2365" s="3">
        <v>699.90380000000005</v>
      </c>
      <c r="E2365" s="2"/>
      <c r="F2365" s="2"/>
      <c r="G2365" s="2"/>
      <c r="H2365" s="2"/>
      <c r="I2365" s="2"/>
      <c r="J2365" s="2"/>
      <c r="K2365" s="2"/>
    </row>
    <row r="2366" spans="1:11" x14ac:dyDescent="0.25">
      <c r="A2366" s="2" t="s">
        <v>20</v>
      </c>
      <c r="B2366" s="2" t="s">
        <v>21</v>
      </c>
      <c r="C2366" s="2">
        <v>70</v>
      </c>
      <c r="D2366" s="3">
        <v>699.91430000000003</v>
      </c>
      <c r="E2366" s="2"/>
      <c r="F2366" s="2"/>
      <c r="G2366" s="2"/>
      <c r="H2366" s="2"/>
      <c r="I2366" s="2"/>
      <c r="J2366" s="2"/>
      <c r="K2366" s="2"/>
    </row>
    <row r="2367" spans="1:11" x14ac:dyDescent="0.25">
      <c r="A2367" s="2" t="s">
        <v>20</v>
      </c>
      <c r="B2367" s="2" t="s">
        <v>21</v>
      </c>
      <c r="C2367" s="2">
        <v>71</v>
      </c>
      <c r="D2367" s="3">
        <v>699.91980000000001</v>
      </c>
      <c r="E2367" s="2"/>
      <c r="F2367" s="2"/>
      <c r="G2367" s="2"/>
      <c r="H2367" s="2"/>
      <c r="I2367" s="2"/>
      <c r="J2367" s="2"/>
      <c r="K2367" s="2"/>
    </row>
    <row r="2368" spans="1:11" x14ac:dyDescent="0.25">
      <c r="A2368" s="2" t="s">
        <v>20</v>
      </c>
      <c r="B2368" s="2" t="s">
        <v>21</v>
      </c>
      <c r="C2368" s="2">
        <v>72</v>
      </c>
      <c r="D2368" s="3">
        <v>699.92639999999994</v>
      </c>
      <c r="E2368" s="2"/>
      <c r="F2368" s="2"/>
      <c r="G2368" s="2"/>
      <c r="H2368" s="2"/>
      <c r="I2368" s="2"/>
      <c r="J2368" s="2"/>
      <c r="K2368" s="2"/>
    </row>
    <row r="2369" spans="1:11" x14ac:dyDescent="0.25">
      <c r="A2369" s="2" t="s">
        <v>20</v>
      </c>
      <c r="B2369" s="2" t="s">
        <v>21</v>
      </c>
      <c r="C2369" s="2">
        <v>73</v>
      </c>
      <c r="D2369" s="3">
        <v>699.93219999999997</v>
      </c>
      <c r="E2369" s="2"/>
      <c r="F2369" s="2"/>
      <c r="G2369" s="2"/>
      <c r="H2369" s="2"/>
      <c r="I2369" s="2"/>
      <c r="J2369" s="2"/>
      <c r="K2369" s="2"/>
    </row>
    <row r="2370" spans="1:11" x14ac:dyDescent="0.25">
      <c r="A2370" s="2" t="s">
        <v>20</v>
      </c>
      <c r="B2370" s="2" t="s">
        <v>21</v>
      </c>
      <c r="C2370" s="2">
        <v>74</v>
      </c>
      <c r="D2370" s="3">
        <v>699.93780000000004</v>
      </c>
      <c r="E2370" s="2"/>
      <c r="F2370" s="2"/>
      <c r="G2370" s="2"/>
      <c r="H2370" s="2"/>
      <c r="I2370" s="2"/>
      <c r="J2370" s="2"/>
      <c r="K2370" s="2"/>
    </row>
    <row r="2371" spans="1:11" x14ac:dyDescent="0.25">
      <c r="A2371" s="2" t="s">
        <v>20</v>
      </c>
      <c r="B2371" s="2" t="s">
        <v>21</v>
      </c>
      <c r="C2371" s="2">
        <v>75</v>
      </c>
      <c r="D2371" s="3">
        <v>699.94209999999998</v>
      </c>
      <c r="E2371" s="2"/>
      <c r="F2371" s="2"/>
      <c r="G2371" s="2"/>
      <c r="H2371" s="2"/>
      <c r="I2371" s="2"/>
      <c r="J2371" s="2"/>
      <c r="K2371" s="2"/>
    </row>
    <row r="2372" spans="1:11" x14ac:dyDescent="0.25">
      <c r="A2372" s="2" t="s">
        <v>20</v>
      </c>
      <c r="B2372" s="2" t="s">
        <v>21</v>
      </c>
      <c r="C2372" s="2">
        <v>76</v>
      </c>
      <c r="D2372" s="3">
        <v>699.9461</v>
      </c>
      <c r="E2372" s="2"/>
      <c r="F2372" s="2"/>
      <c r="G2372" s="2"/>
      <c r="H2372" s="2"/>
      <c r="I2372" s="2"/>
      <c r="J2372" s="2"/>
      <c r="K2372" s="2"/>
    </row>
    <row r="2373" spans="1:11" x14ac:dyDescent="0.25">
      <c r="A2373" s="2" t="s">
        <v>20</v>
      </c>
      <c r="B2373" s="2" t="s">
        <v>21</v>
      </c>
      <c r="C2373" s="2">
        <v>77</v>
      </c>
      <c r="D2373" s="3">
        <v>699.95169999999996</v>
      </c>
      <c r="E2373" s="2"/>
      <c r="F2373" s="2"/>
      <c r="G2373" s="2"/>
      <c r="H2373" s="2"/>
      <c r="I2373" s="2"/>
      <c r="J2373" s="2"/>
      <c r="K2373" s="2"/>
    </row>
    <row r="2374" spans="1:11" x14ac:dyDescent="0.25">
      <c r="A2374" s="2" t="s">
        <v>20</v>
      </c>
      <c r="B2374" s="2" t="s">
        <v>21</v>
      </c>
      <c r="C2374" s="2">
        <v>78</v>
      </c>
      <c r="D2374" s="3">
        <v>699.95839999999998</v>
      </c>
      <c r="E2374" s="2"/>
      <c r="F2374" s="2"/>
      <c r="G2374" s="2"/>
      <c r="H2374" s="2"/>
      <c r="I2374" s="2"/>
      <c r="J2374" s="2"/>
      <c r="K2374" s="2"/>
    </row>
    <row r="2375" spans="1:11" x14ac:dyDescent="0.25">
      <c r="A2375" s="2" t="s">
        <v>20</v>
      </c>
      <c r="B2375" s="2" t="s">
        <v>21</v>
      </c>
      <c r="C2375" s="2">
        <v>79</v>
      </c>
      <c r="D2375" s="3">
        <v>699.9615</v>
      </c>
      <c r="E2375" s="2"/>
      <c r="F2375" s="2"/>
      <c r="G2375" s="2"/>
      <c r="H2375" s="2"/>
      <c r="I2375" s="2"/>
      <c r="J2375" s="2"/>
      <c r="K2375" s="2"/>
    </row>
    <row r="2376" spans="1:11" x14ac:dyDescent="0.25">
      <c r="A2376" s="2" t="s">
        <v>20</v>
      </c>
      <c r="B2376" s="2" t="s">
        <v>21</v>
      </c>
      <c r="C2376" s="2">
        <v>80</v>
      </c>
      <c r="D2376" s="3">
        <v>699.96450000000004</v>
      </c>
      <c r="E2376" s="2"/>
      <c r="F2376" s="2"/>
      <c r="G2376" s="2"/>
      <c r="H2376" s="2"/>
      <c r="I2376" s="2"/>
      <c r="J2376" s="2"/>
      <c r="K2376" s="2"/>
    </row>
    <row r="2377" spans="1:11" x14ac:dyDescent="0.25">
      <c r="A2377" s="2" t="s">
        <v>20</v>
      </c>
      <c r="B2377" s="2" t="s">
        <v>21</v>
      </c>
      <c r="C2377" s="2">
        <v>81</v>
      </c>
      <c r="D2377" s="3">
        <v>699.96519999999998</v>
      </c>
      <c r="E2377" s="2"/>
      <c r="F2377" s="2"/>
      <c r="G2377" s="2"/>
      <c r="H2377" s="2"/>
      <c r="I2377" s="2"/>
      <c r="J2377" s="2"/>
      <c r="K2377" s="2"/>
    </row>
    <row r="2378" spans="1:11" x14ac:dyDescent="0.25">
      <c r="A2378" s="2" t="s">
        <v>20</v>
      </c>
      <c r="B2378" s="2" t="s">
        <v>21</v>
      </c>
      <c r="C2378" s="2">
        <v>82</v>
      </c>
      <c r="D2378" s="3">
        <v>699.96749999999997</v>
      </c>
      <c r="E2378" s="2"/>
      <c r="F2378" s="2"/>
      <c r="G2378" s="2"/>
      <c r="H2378" s="2"/>
      <c r="I2378" s="2"/>
      <c r="J2378" s="2"/>
      <c r="K2378" s="2"/>
    </row>
    <row r="2379" spans="1:11" x14ac:dyDescent="0.25">
      <c r="A2379" s="2" t="s">
        <v>20</v>
      </c>
      <c r="B2379" s="2" t="s">
        <v>21</v>
      </c>
      <c r="C2379" s="2">
        <v>83</v>
      </c>
      <c r="D2379" s="3">
        <v>699.97059999999999</v>
      </c>
      <c r="E2379" s="2"/>
      <c r="F2379" s="2"/>
      <c r="G2379" s="2"/>
      <c r="H2379" s="2"/>
      <c r="I2379" s="2"/>
      <c r="J2379" s="2"/>
      <c r="K2379" s="2"/>
    </row>
    <row r="2380" spans="1:11" x14ac:dyDescent="0.25">
      <c r="A2380" s="2" t="s">
        <v>20</v>
      </c>
      <c r="B2380" s="2" t="s">
        <v>21</v>
      </c>
      <c r="C2380" s="2">
        <v>84</v>
      </c>
      <c r="D2380" s="3">
        <v>699.97310000000004</v>
      </c>
      <c r="E2380" s="2"/>
      <c r="F2380" s="2"/>
      <c r="G2380" s="2"/>
      <c r="H2380" s="2"/>
      <c r="I2380" s="2"/>
      <c r="J2380" s="2"/>
      <c r="K2380" s="2"/>
    </row>
    <row r="2381" spans="1:11" x14ac:dyDescent="0.25">
      <c r="A2381" s="2" t="s">
        <v>20</v>
      </c>
      <c r="B2381" s="2" t="s">
        <v>21</v>
      </c>
      <c r="C2381" s="2">
        <v>85</v>
      </c>
      <c r="D2381" s="3">
        <v>699.97550000000001</v>
      </c>
      <c r="E2381" s="2"/>
      <c r="F2381" s="2"/>
      <c r="G2381" s="2"/>
      <c r="H2381" s="2"/>
      <c r="I2381" s="2"/>
      <c r="J2381" s="2"/>
      <c r="K2381" s="2"/>
    </row>
    <row r="2382" spans="1:11" x14ac:dyDescent="0.25">
      <c r="A2382" s="2" t="s">
        <v>20</v>
      </c>
      <c r="B2382" s="2" t="s">
        <v>21</v>
      </c>
      <c r="C2382" s="2">
        <v>86</v>
      </c>
      <c r="D2382" s="3">
        <v>699.97799999999995</v>
      </c>
      <c r="E2382" s="2"/>
      <c r="F2382" s="2"/>
      <c r="G2382" s="2"/>
      <c r="H2382" s="2"/>
      <c r="I2382" s="2"/>
      <c r="J2382" s="2"/>
      <c r="K2382" s="2"/>
    </row>
    <row r="2383" spans="1:11" x14ac:dyDescent="0.25">
      <c r="A2383" s="2" t="s">
        <v>20</v>
      </c>
      <c r="B2383" s="2" t="s">
        <v>21</v>
      </c>
      <c r="C2383" s="2">
        <v>87</v>
      </c>
      <c r="D2383" s="3">
        <v>699.97910000000002</v>
      </c>
      <c r="E2383" s="2"/>
      <c r="F2383" s="2"/>
      <c r="G2383" s="2"/>
      <c r="H2383" s="2"/>
      <c r="I2383" s="2"/>
      <c r="J2383" s="2"/>
      <c r="K2383" s="2"/>
    </row>
    <row r="2384" spans="1:11" x14ac:dyDescent="0.25">
      <c r="A2384" s="2" t="s">
        <v>20</v>
      </c>
      <c r="B2384" s="2" t="s">
        <v>21</v>
      </c>
      <c r="C2384" s="2">
        <v>88</v>
      </c>
      <c r="D2384" s="3">
        <v>699.98050000000001</v>
      </c>
      <c r="E2384" s="2"/>
      <c r="F2384" s="2"/>
      <c r="G2384" s="2"/>
      <c r="H2384" s="2"/>
      <c r="I2384" s="2"/>
      <c r="J2384" s="2"/>
      <c r="K2384" s="2"/>
    </row>
    <row r="2385" spans="1:11" x14ac:dyDescent="0.25">
      <c r="A2385" s="2" t="s">
        <v>20</v>
      </c>
      <c r="B2385" s="2" t="s">
        <v>21</v>
      </c>
      <c r="C2385" s="2">
        <v>89</v>
      </c>
      <c r="D2385" s="3">
        <v>699.98109999999997</v>
      </c>
      <c r="E2385" s="2"/>
      <c r="F2385" s="2"/>
      <c r="G2385" s="2"/>
      <c r="H2385" s="2"/>
      <c r="I2385" s="2"/>
      <c r="J2385" s="2"/>
      <c r="K2385" s="2"/>
    </row>
    <row r="2386" spans="1:11" x14ac:dyDescent="0.25">
      <c r="A2386" s="2" t="s">
        <v>20</v>
      </c>
      <c r="B2386" s="2" t="s">
        <v>21</v>
      </c>
      <c r="C2386" s="2">
        <v>90</v>
      </c>
      <c r="D2386" s="3">
        <v>699.98199999999997</v>
      </c>
      <c r="E2386" s="2"/>
      <c r="F2386" s="2"/>
      <c r="G2386" s="2"/>
      <c r="H2386" s="2"/>
      <c r="I2386" s="2"/>
      <c r="J2386" s="2"/>
      <c r="K2386" s="2"/>
    </row>
    <row r="2387" spans="1:11" x14ac:dyDescent="0.25">
      <c r="A2387" s="2" t="s">
        <v>20</v>
      </c>
      <c r="B2387" s="2" t="s">
        <v>21</v>
      </c>
      <c r="C2387" s="2">
        <v>91</v>
      </c>
      <c r="D2387" s="3">
        <v>699.98289999999997</v>
      </c>
      <c r="E2387" s="2"/>
      <c r="F2387" s="2"/>
      <c r="G2387" s="2"/>
      <c r="H2387" s="2"/>
      <c r="I2387" s="2"/>
      <c r="J2387" s="2"/>
      <c r="K2387" s="2"/>
    </row>
    <row r="2388" spans="1:11" x14ac:dyDescent="0.25">
      <c r="A2388" s="2" t="s">
        <v>20</v>
      </c>
      <c r="B2388" s="2" t="s">
        <v>21</v>
      </c>
      <c r="C2388" s="2">
        <v>92</v>
      </c>
      <c r="D2388" s="3">
        <v>699.98379999999997</v>
      </c>
      <c r="E2388" s="2"/>
      <c r="F2388" s="2"/>
      <c r="G2388" s="2"/>
      <c r="H2388" s="2"/>
      <c r="I2388" s="2"/>
      <c r="J2388" s="2"/>
      <c r="K2388" s="2"/>
    </row>
    <row r="2389" spans="1:11" x14ac:dyDescent="0.25">
      <c r="A2389" s="2" t="s">
        <v>20</v>
      </c>
      <c r="B2389" s="2" t="s">
        <v>21</v>
      </c>
      <c r="C2389" s="2">
        <v>93</v>
      </c>
      <c r="D2389" s="3">
        <v>699.98509999999999</v>
      </c>
      <c r="E2389" s="2"/>
      <c r="F2389" s="2"/>
      <c r="G2389" s="2"/>
      <c r="H2389" s="2"/>
      <c r="I2389" s="2"/>
      <c r="J2389" s="2"/>
      <c r="K2389" s="2"/>
    </row>
    <row r="2390" spans="1:11" x14ac:dyDescent="0.25">
      <c r="A2390" s="2" t="s">
        <v>20</v>
      </c>
      <c r="B2390" s="2" t="s">
        <v>21</v>
      </c>
      <c r="C2390" s="2">
        <v>94</v>
      </c>
      <c r="D2390" s="3">
        <v>699.98670000000004</v>
      </c>
      <c r="E2390" s="2"/>
      <c r="F2390" s="2"/>
      <c r="G2390" s="2"/>
      <c r="H2390" s="2"/>
      <c r="I2390" s="2"/>
      <c r="J2390" s="2"/>
      <c r="K2390" s="2"/>
    </row>
    <row r="2391" spans="1:11" x14ac:dyDescent="0.25">
      <c r="A2391" s="2" t="s">
        <v>20</v>
      </c>
      <c r="B2391" s="2" t="s">
        <v>21</v>
      </c>
      <c r="C2391" s="2">
        <v>95</v>
      </c>
      <c r="D2391" s="3">
        <v>699.9873</v>
      </c>
      <c r="E2391" s="2"/>
      <c r="F2391" s="2"/>
      <c r="G2391" s="2"/>
      <c r="H2391" s="2"/>
      <c r="I2391" s="2"/>
      <c r="J2391" s="2"/>
      <c r="K2391" s="2"/>
    </row>
    <row r="2392" spans="1:11" x14ac:dyDescent="0.25">
      <c r="A2392" s="2" t="s">
        <v>20</v>
      </c>
      <c r="B2392" s="2" t="s">
        <v>21</v>
      </c>
      <c r="C2392" s="2">
        <v>96</v>
      </c>
      <c r="D2392" s="3">
        <v>699.98789999999997</v>
      </c>
      <c r="E2392" s="2"/>
      <c r="F2392" s="2"/>
      <c r="G2392" s="2"/>
      <c r="H2392" s="2"/>
      <c r="I2392" s="2"/>
      <c r="J2392" s="2"/>
      <c r="K2392" s="2"/>
    </row>
    <row r="2393" spans="1:11" x14ac:dyDescent="0.25">
      <c r="A2393" s="2" t="s">
        <v>20</v>
      </c>
      <c r="B2393" s="2" t="s">
        <v>21</v>
      </c>
      <c r="C2393" s="2">
        <v>97</v>
      </c>
      <c r="D2393" s="3">
        <v>699.98760000000004</v>
      </c>
      <c r="E2393" s="2"/>
      <c r="F2393" s="2"/>
      <c r="G2393" s="2"/>
      <c r="H2393" s="2"/>
      <c r="I2393" s="2"/>
      <c r="J2393" s="2"/>
      <c r="K2393" s="2"/>
    </row>
    <row r="2394" spans="1:11" x14ac:dyDescent="0.25">
      <c r="A2394" s="2" t="s">
        <v>20</v>
      </c>
      <c r="B2394" s="2" t="s">
        <v>21</v>
      </c>
      <c r="C2394" s="2">
        <v>98</v>
      </c>
      <c r="D2394" s="3">
        <v>699.98779999999999</v>
      </c>
      <c r="E2394" s="2"/>
      <c r="F2394" s="2"/>
      <c r="G2394" s="2"/>
      <c r="H2394" s="2"/>
      <c r="I2394" s="2"/>
      <c r="J2394" s="2"/>
      <c r="K2394" s="2"/>
    </row>
    <row r="2395" spans="1:11" x14ac:dyDescent="0.25">
      <c r="A2395" s="2" t="s">
        <v>20</v>
      </c>
      <c r="B2395" s="2" t="s">
        <v>21</v>
      </c>
      <c r="C2395" s="2">
        <v>99</v>
      </c>
      <c r="D2395" s="3">
        <v>699.98850000000004</v>
      </c>
      <c r="E2395" s="2"/>
      <c r="F2395" s="2"/>
      <c r="G2395" s="2"/>
      <c r="H2395" s="2"/>
      <c r="I2395" s="2"/>
      <c r="J2395" s="2"/>
      <c r="K2395" s="2"/>
    </row>
    <row r="2396" spans="1:11" x14ac:dyDescent="0.25">
      <c r="A2396" s="2" t="s">
        <v>20</v>
      </c>
      <c r="B2396" s="2" t="s">
        <v>21</v>
      </c>
      <c r="C2396" s="2">
        <v>100</v>
      </c>
      <c r="D2396" s="3">
        <v>699.98910000000001</v>
      </c>
      <c r="E2396" s="2"/>
      <c r="F2396" s="2"/>
      <c r="G2396" s="2"/>
      <c r="H2396" s="2"/>
      <c r="I2396" s="2"/>
      <c r="J2396" s="2"/>
      <c r="K2396" s="2"/>
    </row>
    <row r="2397" spans="1:11" x14ac:dyDescent="0.25">
      <c r="A2397" s="2" t="s">
        <v>20</v>
      </c>
      <c r="B2397" s="2" t="s">
        <v>21</v>
      </c>
      <c r="C2397" s="2">
        <v>101</v>
      </c>
      <c r="D2397" s="3">
        <v>699.98979999999995</v>
      </c>
      <c r="E2397" s="2"/>
      <c r="F2397" s="2"/>
      <c r="G2397" s="2"/>
      <c r="H2397" s="2"/>
      <c r="I2397" s="2"/>
      <c r="J2397" s="2"/>
      <c r="K2397" s="2"/>
    </row>
    <row r="2398" spans="1:11" x14ac:dyDescent="0.25">
      <c r="A2398" s="2" t="s">
        <v>20</v>
      </c>
      <c r="B2398" s="2" t="s">
        <v>21</v>
      </c>
      <c r="C2398" s="2">
        <v>102</v>
      </c>
      <c r="D2398" s="3">
        <v>699.99069999999995</v>
      </c>
      <c r="E2398" s="2"/>
      <c r="F2398" s="2"/>
      <c r="G2398" s="2"/>
      <c r="H2398" s="2"/>
      <c r="I2398" s="2"/>
      <c r="J2398" s="2"/>
      <c r="K2398" s="2"/>
    </row>
    <row r="2399" spans="1:11" x14ac:dyDescent="0.25">
      <c r="A2399" s="2" t="s">
        <v>20</v>
      </c>
      <c r="B2399" s="2" t="s">
        <v>21</v>
      </c>
      <c r="C2399" s="2">
        <v>103</v>
      </c>
      <c r="D2399" s="3">
        <v>699.99099999999999</v>
      </c>
      <c r="E2399" s="2"/>
      <c r="F2399" s="2"/>
      <c r="G2399" s="2"/>
      <c r="H2399" s="2"/>
      <c r="I2399" s="2"/>
      <c r="J2399" s="2"/>
      <c r="K2399" s="2"/>
    </row>
    <row r="2400" spans="1:11" x14ac:dyDescent="0.25">
      <c r="A2400" s="2" t="s">
        <v>20</v>
      </c>
      <c r="B2400" s="2" t="s">
        <v>21</v>
      </c>
      <c r="C2400" s="2">
        <v>104</v>
      </c>
      <c r="D2400" s="3">
        <v>699.99130000000002</v>
      </c>
      <c r="E2400" s="2"/>
      <c r="F2400" s="2"/>
      <c r="G2400" s="2"/>
      <c r="H2400" s="2"/>
      <c r="I2400" s="2"/>
      <c r="J2400" s="2"/>
      <c r="K2400" s="2"/>
    </row>
    <row r="2401" spans="1:11" x14ac:dyDescent="0.25">
      <c r="A2401" s="2" t="s">
        <v>20</v>
      </c>
      <c r="B2401" s="2" t="s">
        <v>21</v>
      </c>
      <c r="C2401" s="2">
        <v>105</v>
      </c>
      <c r="D2401" s="3">
        <v>699.99090000000001</v>
      </c>
      <c r="E2401" s="2"/>
      <c r="F2401" s="2"/>
      <c r="G2401" s="2"/>
      <c r="H2401" s="2"/>
      <c r="I2401" s="2"/>
      <c r="J2401" s="2"/>
      <c r="K2401" s="2"/>
    </row>
    <row r="2402" spans="1:11" x14ac:dyDescent="0.25">
      <c r="A2402" s="2" t="s">
        <v>20</v>
      </c>
      <c r="B2402" s="2" t="s">
        <v>21</v>
      </c>
      <c r="C2402" s="2">
        <v>106</v>
      </c>
      <c r="D2402" s="3">
        <v>699.99080000000004</v>
      </c>
      <c r="E2402" s="2"/>
      <c r="F2402" s="2"/>
      <c r="G2402" s="2"/>
      <c r="H2402" s="2"/>
      <c r="I2402" s="2"/>
      <c r="J2402" s="2"/>
      <c r="K2402" s="2"/>
    </row>
    <row r="2403" spans="1:11" x14ac:dyDescent="0.25">
      <c r="A2403" s="2" t="s">
        <v>20</v>
      </c>
      <c r="B2403" s="2" t="s">
        <v>21</v>
      </c>
      <c r="C2403" s="2">
        <v>107</v>
      </c>
      <c r="D2403" s="3">
        <v>699.99109999999996</v>
      </c>
      <c r="E2403" s="2"/>
      <c r="F2403" s="2"/>
      <c r="G2403" s="2"/>
      <c r="H2403" s="2"/>
      <c r="I2403" s="2"/>
      <c r="J2403" s="2"/>
      <c r="K2403" s="2"/>
    </row>
    <row r="2404" spans="1:11" x14ac:dyDescent="0.25">
      <c r="A2404" s="2" t="s">
        <v>20</v>
      </c>
      <c r="B2404" s="2" t="s">
        <v>21</v>
      </c>
      <c r="C2404" s="2">
        <v>108</v>
      </c>
      <c r="D2404" s="3">
        <v>699.9914</v>
      </c>
      <c r="E2404" s="2"/>
      <c r="F2404" s="2"/>
      <c r="G2404" s="2"/>
      <c r="H2404" s="2"/>
      <c r="I2404" s="2"/>
      <c r="J2404" s="2"/>
      <c r="K2404" s="2"/>
    </row>
    <row r="2405" spans="1:11" x14ac:dyDescent="0.25">
      <c r="A2405" s="2" t="s">
        <v>20</v>
      </c>
      <c r="B2405" s="2" t="s">
        <v>21</v>
      </c>
      <c r="C2405" s="2">
        <v>109</v>
      </c>
      <c r="D2405" s="3">
        <v>699.99180000000001</v>
      </c>
      <c r="E2405" s="2"/>
      <c r="F2405" s="2"/>
      <c r="G2405" s="2"/>
      <c r="H2405" s="2"/>
      <c r="I2405" s="2"/>
      <c r="J2405" s="2"/>
      <c r="K2405" s="2"/>
    </row>
    <row r="2406" spans="1:11" x14ac:dyDescent="0.25">
      <c r="A2406" s="2" t="s">
        <v>20</v>
      </c>
      <c r="B2406" s="2" t="s">
        <v>21</v>
      </c>
      <c r="C2406" s="2">
        <v>110</v>
      </c>
      <c r="D2406" s="3">
        <v>699.99239999999998</v>
      </c>
      <c r="E2406" s="2"/>
      <c r="F2406" s="2"/>
      <c r="G2406" s="2"/>
      <c r="H2406" s="2"/>
      <c r="I2406" s="2"/>
      <c r="J2406" s="2"/>
      <c r="K2406" s="2"/>
    </row>
    <row r="2407" spans="1:11" x14ac:dyDescent="0.25">
      <c r="A2407" s="2" t="s">
        <v>20</v>
      </c>
      <c r="B2407" s="2" t="s">
        <v>21</v>
      </c>
      <c r="C2407" s="2">
        <v>111</v>
      </c>
      <c r="D2407" s="3">
        <v>699.99239999999998</v>
      </c>
      <c r="E2407" s="2"/>
      <c r="F2407" s="2"/>
      <c r="G2407" s="2"/>
      <c r="H2407" s="2"/>
      <c r="I2407" s="2"/>
      <c r="J2407" s="2"/>
      <c r="K2407" s="2"/>
    </row>
    <row r="2408" spans="1:11" x14ac:dyDescent="0.25">
      <c r="A2408" s="2" t="s">
        <v>20</v>
      </c>
      <c r="B2408" s="2" t="s">
        <v>21</v>
      </c>
      <c r="C2408" s="2">
        <v>112</v>
      </c>
      <c r="D2408" s="3">
        <v>699.99260000000004</v>
      </c>
      <c r="E2408" s="2"/>
      <c r="F2408" s="2"/>
      <c r="G2408" s="2"/>
      <c r="H2408" s="2"/>
      <c r="I2408" s="2"/>
      <c r="J2408" s="2"/>
      <c r="K2408" s="2"/>
    </row>
    <row r="2409" spans="1:11" x14ac:dyDescent="0.25">
      <c r="A2409" s="2" t="s">
        <v>20</v>
      </c>
      <c r="B2409" s="2" t="s">
        <v>21</v>
      </c>
      <c r="C2409" s="2">
        <v>113</v>
      </c>
      <c r="D2409" s="3">
        <v>699.99210000000005</v>
      </c>
      <c r="E2409" s="2"/>
      <c r="F2409" s="2"/>
      <c r="G2409" s="2"/>
      <c r="H2409" s="2"/>
      <c r="I2409" s="2"/>
      <c r="J2409" s="2"/>
      <c r="K2409" s="2"/>
    </row>
    <row r="2410" spans="1:11" x14ac:dyDescent="0.25">
      <c r="A2410" s="2" t="s">
        <v>20</v>
      </c>
      <c r="B2410" s="2" t="s">
        <v>21</v>
      </c>
      <c r="C2410" s="2">
        <v>114</v>
      </c>
      <c r="D2410" s="3">
        <v>699.99189999999999</v>
      </c>
      <c r="E2410" s="2"/>
      <c r="F2410" s="2"/>
      <c r="G2410" s="2"/>
      <c r="H2410" s="2"/>
      <c r="I2410" s="2"/>
      <c r="J2410" s="2"/>
      <c r="K2410" s="2"/>
    </row>
    <row r="2411" spans="1:11" x14ac:dyDescent="0.25">
      <c r="A2411" s="2" t="s">
        <v>20</v>
      </c>
      <c r="B2411" s="2" t="s">
        <v>21</v>
      </c>
      <c r="C2411" s="2">
        <v>115</v>
      </c>
      <c r="D2411" s="3">
        <v>699.99210000000005</v>
      </c>
      <c r="E2411" s="2"/>
      <c r="F2411" s="2"/>
      <c r="G2411" s="2"/>
      <c r="H2411" s="2"/>
      <c r="I2411" s="2"/>
      <c r="J2411" s="2"/>
      <c r="K2411" s="2"/>
    </row>
    <row r="2412" spans="1:11" x14ac:dyDescent="0.25">
      <c r="A2412" s="2" t="s">
        <v>20</v>
      </c>
      <c r="B2412" s="2" t="s">
        <v>21</v>
      </c>
      <c r="C2412" s="2">
        <v>116</v>
      </c>
      <c r="D2412" s="3">
        <v>699.9923</v>
      </c>
      <c r="E2412" s="2"/>
      <c r="F2412" s="2"/>
      <c r="G2412" s="2"/>
      <c r="H2412" s="2"/>
      <c r="I2412" s="2"/>
      <c r="J2412" s="2"/>
      <c r="K2412" s="2"/>
    </row>
    <row r="2413" spans="1:11" x14ac:dyDescent="0.25">
      <c r="A2413" s="2" t="s">
        <v>20</v>
      </c>
      <c r="B2413" s="2" t="s">
        <v>21</v>
      </c>
      <c r="C2413" s="2">
        <v>117</v>
      </c>
      <c r="D2413" s="3">
        <v>699.99270000000001</v>
      </c>
      <c r="E2413" s="2"/>
      <c r="F2413" s="2"/>
      <c r="G2413" s="2"/>
      <c r="H2413" s="2"/>
      <c r="I2413" s="2"/>
      <c r="J2413" s="2"/>
      <c r="K2413" s="2"/>
    </row>
    <row r="2414" spans="1:11" x14ac:dyDescent="0.25">
      <c r="A2414" s="2" t="s">
        <v>20</v>
      </c>
      <c r="B2414" s="2" t="s">
        <v>21</v>
      </c>
      <c r="C2414" s="2">
        <v>118</v>
      </c>
      <c r="D2414" s="3">
        <v>699.99329999999998</v>
      </c>
      <c r="E2414" s="2"/>
      <c r="F2414" s="2"/>
      <c r="G2414" s="2"/>
      <c r="H2414" s="2"/>
      <c r="I2414" s="2"/>
      <c r="J2414" s="2"/>
      <c r="K2414" s="2"/>
    </row>
    <row r="2415" spans="1:11" x14ac:dyDescent="0.25">
      <c r="A2415" s="2" t="s">
        <v>20</v>
      </c>
      <c r="B2415" s="2" t="s">
        <v>21</v>
      </c>
      <c r="C2415" s="2">
        <v>119</v>
      </c>
      <c r="D2415" s="3">
        <v>699.99339999999995</v>
      </c>
      <c r="E2415" s="2"/>
      <c r="F2415" s="2"/>
      <c r="G2415" s="2"/>
      <c r="H2415" s="2"/>
      <c r="I2415" s="2"/>
      <c r="J2415" s="2"/>
      <c r="K2415" s="2"/>
    </row>
    <row r="2416" spans="1:11" x14ac:dyDescent="0.25">
      <c r="A2416" s="2" t="s">
        <v>20</v>
      </c>
      <c r="B2416" s="2" t="s">
        <v>21</v>
      </c>
      <c r="C2416" s="2">
        <v>120</v>
      </c>
      <c r="D2416" s="3">
        <v>699.99350000000004</v>
      </c>
      <c r="E2416" s="2"/>
      <c r="F2416" s="2"/>
      <c r="G2416" s="2"/>
      <c r="H2416" s="2"/>
      <c r="I2416" s="2"/>
      <c r="J2416" s="2"/>
      <c r="K2416" s="2"/>
    </row>
    <row r="2417" spans="1:11" x14ac:dyDescent="0.25">
      <c r="A2417" s="2" t="s">
        <v>20</v>
      </c>
      <c r="B2417" s="2" t="s">
        <v>21</v>
      </c>
      <c r="C2417" s="2">
        <v>121</v>
      </c>
      <c r="D2417" s="3">
        <v>699.99289999999996</v>
      </c>
      <c r="E2417" s="2"/>
      <c r="F2417" s="2"/>
      <c r="G2417" s="2"/>
      <c r="H2417" s="2"/>
      <c r="I2417" s="2"/>
      <c r="J2417" s="2"/>
      <c r="K2417" s="2"/>
    </row>
    <row r="2418" spans="1:11" x14ac:dyDescent="0.25">
      <c r="A2418" s="2" t="s">
        <v>20</v>
      </c>
      <c r="B2418" s="2" t="s">
        <v>21</v>
      </c>
      <c r="C2418" s="2">
        <v>122</v>
      </c>
      <c r="D2418" s="3">
        <v>699.99260000000004</v>
      </c>
      <c r="E2418" s="2"/>
      <c r="F2418" s="2"/>
      <c r="G2418" s="2"/>
      <c r="H2418" s="2"/>
      <c r="I2418" s="2"/>
      <c r="J2418" s="2"/>
      <c r="K2418" s="2"/>
    </row>
    <row r="2419" spans="1:11" x14ac:dyDescent="0.25">
      <c r="A2419" s="2" t="s">
        <v>20</v>
      </c>
      <c r="B2419" s="2" t="s">
        <v>21</v>
      </c>
      <c r="C2419" s="2">
        <v>123</v>
      </c>
      <c r="D2419" s="3">
        <v>699.99279999999999</v>
      </c>
      <c r="E2419" s="2"/>
      <c r="F2419" s="2"/>
      <c r="G2419" s="2"/>
      <c r="H2419" s="2"/>
      <c r="I2419" s="2"/>
      <c r="J2419" s="2"/>
      <c r="K2419" s="2"/>
    </row>
    <row r="2420" spans="1:11" x14ac:dyDescent="0.25">
      <c r="A2420" s="2" t="s">
        <v>20</v>
      </c>
      <c r="B2420" s="2" t="s">
        <v>21</v>
      </c>
      <c r="C2420" s="2">
        <v>124</v>
      </c>
      <c r="D2420" s="3">
        <v>699.99300000000005</v>
      </c>
      <c r="E2420" s="2"/>
      <c r="F2420" s="2"/>
      <c r="G2420" s="2"/>
      <c r="H2420" s="2"/>
      <c r="I2420" s="2"/>
      <c r="J2420" s="2"/>
      <c r="K2420" s="2"/>
    </row>
    <row r="2421" spans="1:11" x14ac:dyDescent="0.25">
      <c r="A2421" s="2" t="s">
        <v>20</v>
      </c>
      <c r="B2421" s="2" t="s">
        <v>21</v>
      </c>
      <c r="C2421" s="2">
        <v>125</v>
      </c>
      <c r="D2421" s="3">
        <v>699.9932</v>
      </c>
      <c r="E2421" s="2"/>
      <c r="F2421" s="2"/>
      <c r="G2421" s="2"/>
      <c r="H2421" s="2"/>
      <c r="I2421" s="2"/>
      <c r="J2421" s="2"/>
      <c r="K2421" s="2"/>
    </row>
    <row r="2422" spans="1:11" x14ac:dyDescent="0.25">
      <c r="A2422" s="2" t="s">
        <v>20</v>
      </c>
      <c r="B2422" s="2" t="s">
        <v>21</v>
      </c>
      <c r="C2422" s="2">
        <v>126</v>
      </c>
      <c r="D2422" s="3">
        <v>699.99350000000004</v>
      </c>
      <c r="E2422" s="2"/>
      <c r="F2422" s="2"/>
      <c r="G2422" s="2"/>
      <c r="H2422" s="2"/>
      <c r="I2422" s="2"/>
      <c r="J2422" s="2"/>
      <c r="K2422" s="2"/>
    </row>
    <row r="2423" spans="1:11" x14ac:dyDescent="0.25">
      <c r="A2423" s="2" t="s">
        <v>20</v>
      </c>
      <c r="B2423" s="2" t="s">
        <v>21</v>
      </c>
      <c r="C2423" s="2">
        <v>127</v>
      </c>
      <c r="D2423" s="3">
        <v>699.99350000000004</v>
      </c>
      <c r="E2423" s="2"/>
      <c r="F2423" s="2"/>
      <c r="G2423" s="2"/>
      <c r="H2423" s="2"/>
      <c r="I2423" s="2"/>
      <c r="J2423" s="2"/>
      <c r="K2423" s="2"/>
    </row>
    <row r="2424" spans="1:11" x14ac:dyDescent="0.25">
      <c r="A2424" s="2" t="s">
        <v>20</v>
      </c>
      <c r="B2424" s="2" t="s">
        <v>21</v>
      </c>
      <c r="C2424" s="2">
        <v>128</v>
      </c>
      <c r="D2424" s="3">
        <v>699.99350000000004</v>
      </c>
      <c r="E2424" s="2"/>
      <c r="F2424" s="2"/>
      <c r="G2424" s="2"/>
      <c r="H2424" s="2"/>
      <c r="I2424" s="2"/>
      <c r="J2424" s="2"/>
      <c r="K2424" s="2"/>
    </row>
    <row r="2425" spans="1:11" x14ac:dyDescent="0.25">
      <c r="A2425" s="2" t="s">
        <v>20</v>
      </c>
      <c r="B2425" s="2" t="s">
        <v>21</v>
      </c>
      <c r="C2425" s="2">
        <v>129</v>
      </c>
      <c r="D2425" s="3">
        <v>699.99300000000005</v>
      </c>
      <c r="E2425" s="2"/>
      <c r="F2425" s="2"/>
      <c r="G2425" s="2"/>
      <c r="H2425" s="2"/>
      <c r="I2425" s="2"/>
      <c r="J2425" s="2"/>
      <c r="K2425" s="2"/>
    </row>
    <row r="2426" spans="1:11" x14ac:dyDescent="0.25">
      <c r="A2426" s="2" t="s">
        <v>20</v>
      </c>
      <c r="B2426" s="2" t="s">
        <v>21</v>
      </c>
      <c r="C2426" s="2">
        <v>130</v>
      </c>
      <c r="D2426" s="3">
        <v>699.99279999999999</v>
      </c>
      <c r="E2426" s="2"/>
      <c r="F2426" s="2"/>
      <c r="G2426" s="2"/>
      <c r="H2426" s="2"/>
      <c r="I2426" s="2"/>
      <c r="J2426" s="2"/>
      <c r="K2426" s="2"/>
    </row>
    <row r="2427" spans="1:11" x14ac:dyDescent="0.25">
      <c r="A2427" s="2" t="s">
        <v>20</v>
      </c>
      <c r="B2427" s="2" t="s">
        <v>21</v>
      </c>
      <c r="C2427" s="2">
        <v>131</v>
      </c>
      <c r="D2427" s="3">
        <v>699.99289999999996</v>
      </c>
      <c r="E2427" s="2"/>
      <c r="F2427" s="2"/>
      <c r="G2427" s="2"/>
      <c r="H2427" s="2"/>
      <c r="I2427" s="2"/>
      <c r="J2427" s="2"/>
      <c r="K2427" s="2"/>
    </row>
    <row r="2428" spans="1:11" x14ac:dyDescent="0.25">
      <c r="A2428" s="2" t="s">
        <v>20</v>
      </c>
      <c r="B2428" s="2" t="s">
        <v>21</v>
      </c>
      <c r="C2428" s="2">
        <v>132</v>
      </c>
      <c r="D2428" s="3">
        <v>699.99300000000005</v>
      </c>
      <c r="E2428" s="2"/>
      <c r="F2428" s="2"/>
      <c r="G2428" s="2"/>
      <c r="H2428" s="2"/>
      <c r="I2428" s="2"/>
      <c r="J2428" s="2"/>
      <c r="K2428" s="2"/>
    </row>
    <row r="2429" spans="1:11" x14ac:dyDescent="0.25">
      <c r="A2429" s="2" t="s">
        <v>20</v>
      </c>
      <c r="B2429" s="2" t="s">
        <v>21</v>
      </c>
      <c r="C2429" s="2">
        <v>133</v>
      </c>
      <c r="D2429" s="3">
        <v>699.99329999999998</v>
      </c>
      <c r="E2429" s="2"/>
      <c r="F2429" s="2"/>
      <c r="G2429" s="2"/>
      <c r="H2429" s="2"/>
      <c r="I2429" s="2"/>
      <c r="J2429" s="2"/>
      <c r="K2429" s="2"/>
    </row>
    <row r="2430" spans="1:11" x14ac:dyDescent="0.25">
      <c r="A2430" s="2" t="s">
        <v>20</v>
      </c>
      <c r="B2430" s="2" t="s">
        <v>21</v>
      </c>
      <c r="C2430" s="2">
        <v>134</v>
      </c>
      <c r="D2430" s="3">
        <v>699.99379999999996</v>
      </c>
      <c r="E2430" s="2"/>
      <c r="F2430" s="2"/>
      <c r="G2430" s="2"/>
      <c r="H2430" s="2"/>
      <c r="I2430" s="2"/>
      <c r="J2430" s="2"/>
      <c r="K2430" s="2"/>
    </row>
    <row r="2431" spans="1:11" x14ac:dyDescent="0.25">
      <c r="A2431" s="2" t="s">
        <v>20</v>
      </c>
      <c r="B2431" s="2" t="s">
        <v>21</v>
      </c>
      <c r="C2431" s="2">
        <v>135</v>
      </c>
      <c r="D2431" s="3">
        <v>699.99390000000005</v>
      </c>
      <c r="E2431" s="2"/>
      <c r="F2431" s="2"/>
      <c r="G2431" s="2"/>
      <c r="H2431" s="2"/>
      <c r="I2431" s="2"/>
      <c r="J2431" s="2"/>
      <c r="K2431" s="2"/>
    </row>
    <row r="2432" spans="1:11" x14ac:dyDescent="0.25">
      <c r="A2432" s="2" t="s">
        <v>20</v>
      </c>
      <c r="B2432" s="2" t="s">
        <v>21</v>
      </c>
      <c r="C2432" s="2">
        <v>136</v>
      </c>
      <c r="D2432" s="3">
        <v>699.99400000000003</v>
      </c>
      <c r="E2432" s="2"/>
      <c r="F2432" s="2"/>
      <c r="G2432" s="2"/>
      <c r="H2432" s="2"/>
      <c r="I2432" s="2"/>
      <c r="J2432" s="2"/>
      <c r="K2432" s="2"/>
    </row>
    <row r="2433" spans="1:11" x14ac:dyDescent="0.25">
      <c r="A2433" s="2" t="s">
        <v>20</v>
      </c>
      <c r="B2433" s="2" t="s">
        <v>21</v>
      </c>
      <c r="C2433" s="2">
        <v>137</v>
      </c>
      <c r="D2433" s="3">
        <v>699.99329999999998</v>
      </c>
      <c r="E2433" s="2"/>
      <c r="F2433" s="2"/>
      <c r="G2433" s="2"/>
      <c r="H2433" s="2"/>
      <c r="I2433" s="2"/>
      <c r="J2433" s="2"/>
      <c r="K2433" s="2"/>
    </row>
    <row r="2434" spans="1:11" x14ac:dyDescent="0.25">
      <c r="A2434" s="2" t="s">
        <v>20</v>
      </c>
      <c r="B2434" s="2" t="s">
        <v>21</v>
      </c>
      <c r="C2434" s="2">
        <v>138</v>
      </c>
      <c r="D2434" s="3">
        <v>699.99300000000005</v>
      </c>
      <c r="E2434" s="2"/>
      <c r="F2434" s="2"/>
      <c r="G2434" s="2"/>
      <c r="H2434" s="2"/>
      <c r="I2434" s="2"/>
      <c r="J2434" s="2"/>
      <c r="K2434" s="2"/>
    </row>
    <row r="2435" spans="1:11" x14ac:dyDescent="0.25">
      <c r="A2435" s="2" t="s">
        <v>20</v>
      </c>
      <c r="B2435" s="2" t="s">
        <v>21</v>
      </c>
      <c r="C2435" s="2">
        <v>139</v>
      </c>
      <c r="D2435" s="3">
        <v>699.99310000000003</v>
      </c>
      <c r="E2435" s="2"/>
      <c r="F2435" s="2"/>
      <c r="G2435" s="2"/>
      <c r="H2435" s="2"/>
      <c r="I2435" s="2"/>
      <c r="J2435" s="2"/>
      <c r="K2435" s="2"/>
    </row>
    <row r="2436" spans="1:11" x14ac:dyDescent="0.25">
      <c r="A2436" s="2" t="s">
        <v>20</v>
      </c>
      <c r="B2436" s="2" t="s">
        <v>21</v>
      </c>
      <c r="C2436" s="2">
        <v>140</v>
      </c>
      <c r="D2436" s="3">
        <v>699.99329999999998</v>
      </c>
      <c r="E2436" s="2"/>
      <c r="F2436" s="2"/>
      <c r="G2436" s="2"/>
      <c r="H2436" s="2"/>
      <c r="I2436" s="2"/>
      <c r="J2436" s="2"/>
      <c r="K2436" s="2"/>
    </row>
    <row r="2437" spans="1:11" x14ac:dyDescent="0.25">
      <c r="A2437" s="2" t="s">
        <v>20</v>
      </c>
      <c r="B2437" s="2" t="s">
        <v>21</v>
      </c>
      <c r="C2437" s="2">
        <v>141</v>
      </c>
      <c r="D2437" s="3">
        <v>699.99339999999995</v>
      </c>
      <c r="E2437" s="2"/>
      <c r="F2437" s="2"/>
      <c r="G2437" s="2"/>
      <c r="H2437" s="2"/>
      <c r="I2437" s="2"/>
      <c r="J2437" s="2"/>
      <c r="K2437" s="2"/>
    </row>
    <row r="2438" spans="1:11" x14ac:dyDescent="0.25">
      <c r="A2438" s="2" t="s">
        <v>20</v>
      </c>
      <c r="B2438" s="2" t="s">
        <v>21</v>
      </c>
      <c r="C2438" s="2">
        <v>142</v>
      </c>
      <c r="D2438" s="3">
        <v>699.99369999999999</v>
      </c>
      <c r="E2438" s="2"/>
      <c r="F2438" s="2"/>
      <c r="G2438" s="2"/>
      <c r="H2438" s="2"/>
      <c r="I2438" s="2"/>
      <c r="J2438" s="2"/>
      <c r="K2438" s="2"/>
    </row>
    <row r="2439" spans="1:11" x14ac:dyDescent="0.25">
      <c r="A2439" s="2" t="s">
        <v>20</v>
      </c>
      <c r="B2439" s="2" t="s">
        <v>21</v>
      </c>
      <c r="C2439" s="2">
        <v>143</v>
      </c>
      <c r="D2439" s="3">
        <v>699.99369999999999</v>
      </c>
      <c r="E2439" s="2"/>
      <c r="F2439" s="2"/>
      <c r="G2439" s="2"/>
      <c r="H2439" s="2"/>
      <c r="I2439" s="2"/>
      <c r="J2439" s="2"/>
      <c r="K2439" s="2"/>
    </row>
    <row r="2440" spans="1:11" x14ac:dyDescent="0.25">
      <c r="A2440" s="2" t="s">
        <v>20</v>
      </c>
      <c r="B2440" s="2" t="s">
        <v>21</v>
      </c>
      <c r="C2440" s="2">
        <v>144</v>
      </c>
      <c r="D2440" s="3">
        <v>699.99369999999999</v>
      </c>
      <c r="E2440" s="2"/>
      <c r="F2440" s="2"/>
      <c r="G2440" s="2"/>
      <c r="H2440" s="2"/>
      <c r="I2440" s="2"/>
      <c r="J2440" s="2"/>
      <c r="K2440" s="2"/>
    </row>
    <row r="2441" spans="1:11" x14ac:dyDescent="0.25">
      <c r="A2441" s="2" t="s">
        <v>20</v>
      </c>
      <c r="B2441" s="2" t="s">
        <v>21</v>
      </c>
      <c r="C2441" s="2">
        <v>145</v>
      </c>
      <c r="D2441" s="3">
        <v>699.9932</v>
      </c>
      <c r="E2441" s="2"/>
      <c r="F2441" s="2"/>
      <c r="G2441" s="2"/>
      <c r="H2441" s="2"/>
      <c r="I2441" s="2"/>
      <c r="J2441" s="2"/>
      <c r="K2441" s="2"/>
    </row>
    <row r="2442" spans="1:11" x14ac:dyDescent="0.25">
      <c r="A2442" s="2" t="s">
        <v>20</v>
      </c>
      <c r="B2442" s="2" t="s">
        <v>21</v>
      </c>
      <c r="C2442" s="2">
        <v>146</v>
      </c>
      <c r="D2442" s="3">
        <v>699.99289999999996</v>
      </c>
      <c r="E2442" s="2"/>
      <c r="F2442" s="2"/>
      <c r="G2442" s="2"/>
      <c r="H2442" s="2"/>
      <c r="I2442" s="2"/>
      <c r="J2442" s="2"/>
      <c r="K2442" s="2"/>
    </row>
    <row r="2443" spans="1:11" x14ac:dyDescent="0.25">
      <c r="A2443" s="2" t="s">
        <v>20</v>
      </c>
      <c r="B2443" s="2" t="s">
        <v>21</v>
      </c>
      <c r="C2443" s="2">
        <v>147</v>
      </c>
      <c r="D2443" s="3">
        <v>699.99300000000005</v>
      </c>
      <c r="E2443" s="2"/>
      <c r="F2443" s="2"/>
      <c r="G2443" s="2"/>
      <c r="H2443" s="2"/>
      <c r="I2443" s="2"/>
      <c r="J2443" s="2"/>
      <c r="K2443" s="2"/>
    </row>
    <row r="2444" spans="1:11" x14ac:dyDescent="0.25">
      <c r="A2444" s="2" t="s">
        <v>20</v>
      </c>
      <c r="B2444" s="2" t="s">
        <v>21</v>
      </c>
      <c r="C2444" s="2">
        <v>148</v>
      </c>
      <c r="D2444" s="3">
        <v>699.99310000000003</v>
      </c>
      <c r="E2444" s="2"/>
      <c r="F2444" s="2"/>
      <c r="G2444" s="2"/>
      <c r="H2444" s="2"/>
      <c r="I2444" s="2"/>
      <c r="J2444" s="2"/>
      <c r="K2444" s="2"/>
    </row>
    <row r="2445" spans="1:11" x14ac:dyDescent="0.25">
      <c r="A2445" s="2" t="s">
        <v>20</v>
      </c>
      <c r="B2445" s="2" t="s">
        <v>21</v>
      </c>
      <c r="C2445" s="2">
        <v>149</v>
      </c>
      <c r="D2445" s="3">
        <v>699.99339999999995</v>
      </c>
      <c r="E2445" s="2"/>
      <c r="F2445" s="2"/>
      <c r="G2445" s="2"/>
      <c r="H2445" s="2"/>
      <c r="I2445" s="2"/>
      <c r="J2445" s="2"/>
      <c r="K2445" s="2"/>
    </row>
    <row r="2446" spans="1:11" x14ac:dyDescent="0.25">
      <c r="A2446" s="2" t="s">
        <v>20</v>
      </c>
      <c r="B2446" s="2" t="s">
        <v>21</v>
      </c>
      <c r="C2446" s="2">
        <v>150</v>
      </c>
      <c r="D2446" s="3">
        <v>699.99390000000005</v>
      </c>
      <c r="E2446" s="2"/>
      <c r="F2446" s="2"/>
      <c r="G2446" s="2"/>
      <c r="H2446" s="2"/>
      <c r="I2446" s="2"/>
      <c r="J2446" s="2"/>
      <c r="K2446" s="2"/>
    </row>
    <row r="2447" spans="1:11" x14ac:dyDescent="0.25">
      <c r="A2447" s="2" t="s">
        <v>20</v>
      </c>
      <c r="B2447" s="2" t="s">
        <v>21</v>
      </c>
      <c r="C2447" s="2">
        <v>151</v>
      </c>
      <c r="D2447" s="3">
        <v>699.99400000000003</v>
      </c>
      <c r="E2447" s="2"/>
      <c r="F2447" s="2"/>
      <c r="G2447" s="2"/>
      <c r="H2447" s="2"/>
      <c r="I2447" s="2"/>
      <c r="J2447" s="2"/>
      <c r="K2447" s="2"/>
    </row>
    <row r="2448" spans="1:11" x14ac:dyDescent="0.25">
      <c r="A2448" s="2" t="s">
        <v>20</v>
      </c>
      <c r="B2448" s="2" t="s">
        <v>21</v>
      </c>
      <c r="C2448" s="2">
        <v>152</v>
      </c>
      <c r="D2448" s="3">
        <v>699.99400000000003</v>
      </c>
      <c r="E2448" s="2"/>
      <c r="F2448" s="2"/>
      <c r="G2448" s="2"/>
      <c r="H2448" s="2"/>
      <c r="I2448" s="2"/>
      <c r="J2448" s="2"/>
      <c r="K2448" s="2"/>
    </row>
    <row r="2449" spans="1:11" x14ac:dyDescent="0.25">
      <c r="A2449" s="2" t="s">
        <v>20</v>
      </c>
      <c r="B2449" s="2" t="s">
        <v>21</v>
      </c>
      <c r="C2449" s="2">
        <v>153</v>
      </c>
      <c r="D2449" s="3">
        <v>699.99339999999995</v>
      </c>
      <c r="E2449" s="2"/>
      <c r="F2449" s="2"/>
      <c r="G2449" s="2"/>
      <c r="H2449" s="2"/>
      <c r="I2449" s="2"/>
      <c r="J2449" s="2"/>
      <c r="K2449" s="2"/>
    </row>
    <row r="2450" spans="1:11" x14ac:dyDescent="0.25">
      <c r="A2450" s="2" t="s">
        <v>20</v>
      </c>
      <c r="B2450" s="2" t="s">
        <v>21</v>
      </c>
      <c r="C2450" s="2">
        <v>154</v>
      </c>
      <c r="D2450" s="3">
        <v>699.99300000000005</v>
      </c>
      <c r="E2450" s="2"/>
      <c r="F2450" s="2"/>
      <c r="G2450" s="2"/>
      <c r="H2450" s="2"/>
      <c r="I2450" s="2"/>
      <c r="J2450" s="2"/>
      <c r="K2450" s="2"/>
    </row>
    <row r="2451" spans="1:11" x14ac:dyDescent="0.25">
      <c r="A2451" s="2" t="s">
        <v>20</v>
      </c>
      <c r="B2451" s="2" t="s">
        <v>21</v>
      </c>
      <c r="C2451" s="2">
        <v>155</v>
      </c>
      <c r="D2451" s="3">
        <v>699.9932</v>
      </c>
      <c r="E2451" s="2"/>
      <c r="F2451" s="2"/>
      <c r="G2451" s="2"/>
      <c r="H2451" s="2"/>
      <c r="I2451" s="2"/>
      <c r="J2451" s="2"/>
      <c r="K2451" s="2"/>
    </row>
    <row r="2452" spans="1:11" x14ac:dyDescent="0.25">
      <c r="A2452" s="2" t="s">
        <v>20</v>
      </c>
      <c r="B2452" s="2" t="s">
        <v>21</v>
      </c>
      <c r="C2452" s="2">
        <v>156</v>
      </c>
      <c r="D2452" s="3">
        <v>699.99329999999998</v>
      </c>
      <c r="E2452" s="2"/>
      <c r="F2452" s="2"/>
      <c r="G2452" s="2"/>
      <c r="H2452" s="2"/>
      <c r="I2452" s="2"/>
      <c r="J2452" s="2"/>
      <c r="K2452" s="2"/>
    </row>
    <row r="2453" spans="1:11" x14ac:dyDescent="0.25">
      <c r="A2453" s="2" t="s">
        <v>20</v>
      </c>
      <c r="B2453" s="2" t="s">
        <v>21</v>
      </c>
      <c r="C2453" s="2">
        <v>157</v>
      </c>
      <c r="D2453" s="3">
        <v>699.99350000000004</v>
      </c>
      <c r="E2453" s="2"/>
      <c r="F2453" s="2"/>
      <c r="G2453" s="2"/>
      <c r="H2453" s="2"/>
      <c r="I2453" s="2"/>
      <c r="J2453" s="2"/>
      <c r="K2453" s="2"/>
    </row>
    <row r="2454" spans="1:11" x14ac:dyDescent="0.25">
      <c r="A2454" s="2" t="s">
        <v>20</v>
      </c>
      <c r="B2454" s="2" t="s">
        <v>21</v>
      </c>
      <c r="C2454" s="2">
        <v>158</v>
      </c>
      <c r="D2454" s="3">
        <v>699.99379999999996</v>
      </c>
      <c r="E2454" s="2"/>
      <c r="F2454" s="2"/>
      <c r="G2454" s="2"/>
      <c r="H2454" s="2"/>
      <c r="I2454" s="2"/>
      <c r="J2454" s="2"/>
      <c r="K2454" s="2"/>
    </row>
    <row r="2455" spans="1:11" x14ac:dyDescent="0.25">
      <c r="A2455" s="2" t="s">
        <v>20</v>
      </c>
      <c r="B2455" s="2" t="s">
        <v>21</v>
      </c>
      <c r="C2455" s="2">
        <v>159</v>
      </c>
      <c r="D2455" s="3">
        <v>699.99369999999999</v>
      </c>
      <c r="E2455" s="2"/>
      <c r="F2455" s="2"/>
      <c r="G2455" s="2"/>
      <c r="H2455" s="2"/>
      <c r="I2455" s="2"/>
      <c r="J2455" s="2"/>
      <c r="K2455" s="2"/>
    </row>
    <row r="2456" spans="1:11" x14ac:dyDescent="0.25">
      <c r="A2456" s="2" t="s">
        <v>20</v>
      </c>
      <c r="B2456" s="2" t="s">
        <v>21</v>
      </c>
      <c r="C2456" s="2">
        <v>160</v>
      </c>
      <c r="D2456" s="3">
        <v>699.99379999999996</v>
      </c>
      <c r="E2456" s="2"/>
      <c r="F2456" s="2"/>
      <c r="G2456" s="2"/>
      <c r="H2456" s="2"/>
      <c r="I2456" s="2"/>
      <c r="J2456" s="2"/>
      <c r="K2456" s="2"/>
    </row>
    <row r="2457" spans="1:11" x14ac:dyDescent="0.25">
      <c r="A2457" s="2" t="s">
        <v>20</v>
      </c>
      <c r="B2457" s="2" t="s">
        <v>21</v>
      </c>
      <c r="C2457" s="2">
        <v>161</v>
      </c>
      <c r="D2457" s="3">
        <v>699.9932</v>
      </c>
      <c r="E2457" s="2"/>
      <c r="F2457" s="2"/>
      <c r="G2457" s="2"/>
      <c r="H2457" s="2"/>
      <c r="I2457" s="2"/>
      <c r="J2457" s="2"/>
      <c r="K2457" s="2"/>
    </row>
    <row r="2458" spans="1:11" x14ac:dyDescent="0.25">
      <c r="A2458" s="2" t="s">
        <v>20</v>
      </c>
      <c r="B2458" s="2" t="s">
        <v>21</v>
      </c>
      <c r="C2458" s="2">
        <v>162</v>
      </c>
      <c r="D2458" s="3">
        <v>699.99300000000005</v>
      </c>
      <c r="E2458" s="2"/>
      <c r="F2458" s="2"/>
      <c r="G2458" s="2"/>
      <c r="H2458" s="2"/>
      <c r="I2458" s="2"/>
      <c r="J2458" s="2"/>
      <c r="K2458" s="2"/>
    </row>
    <row r="2459" spans="1:11" x14ac:dyDescent="0.25">
      <c r="A2459" s="2" t="s">
        <v>20</v>
      </c>
      <c r="B2459" s="2" t="s">
        <v>21</v>
      </c>
      <c r="C2459" s="2">
        <v>163</v>
      </c>
      <c r="D2459" s="3">
        <v>699.99300000000005</v>
      </c>
      <c r="E2459" s="2"/>
      <c r="F2459" s="2"/>
      <c r="G2459" s="2"/>
      <c r="H2459" s="2"/>
      <c r="I2459" s="2"/>
      <c r="J2459" s="2"/>
      <c r="K2459" s="2"/>
    </row>
    <row r="2460" spans="1:11" x14ac:dyDescent="0.25">
      <c r="A2460" s="2" t="s">
        <v>20</v>
      </c>
      <c r="B2460" s="2" t="s">
        <v>21</v>
      </c>
      <c r="C2460" s="2">
        <v>164</v>
      </c>
      <c r="D2460" s="3">
        <v>699.99310000000003</v>
      </c>
      <c r="E2460" s="2"/>
      <c r="F2460" s="2"/>
      <c r="G2460" s="2"/>
      <c r="H2460" s="2"/>
      <c r="I2460" s="2"/>
      <c r="J2460" s="2"/>
      <c r="K2460" s="2"/>
    </row>
    <row r="2461" spans="1:11" x14ac:dyDescent="0.25">
      <c r="A2461" s="2" t="s">
        <v>20</v>
      </c>
      <c r="B2461" s="2" t="s">
        <v>21</v>
      </c>
      <c r="C2461" s="2">
        <v>165</v>
      </c>
      <c r="D2461" s="3">
        <v>699.99339999999995</v>
      </c>
      <c r="E2461" s="2"/>
      <c r="F2461" s="2"/>
      <c r="G2461" s="2"/>
      <c r="H2461" s="2"/>
      <c r="I2461" s="2"/>
      <c r="J2461" s="2"/>
      <c r="K2461" s="2"/>
    </row>
    <row r="2462" spans="1:11" x14ac:dyDescent="0.25">
      <c r="A2462" s="2" t="s">
        <v>20</v>
      </c>
      <c r="B2462" s="2" t="s">
        <v>21</v>
      </c>
      <c r="C2462" s="2">
        <v>166</v>
      </c>
      <c r="D2462" s="3">
        <v>699.99390000000005</v>
      </c>
      <c r="E2462" s="2"/>
      <c r="F2462" s="2"/>
      <c r="G2462" s="2"/>
      <c r="H2462" s="2"/>
      <c r="I2462" s="2"/>
      <c r="J2462" s="2"/>
      <c r="K2462" s="2"/>
    </row>
    <row r="2463" spans="1:11" x14ac:dyDescent="0.25">
      <c r="A2463" s="2" t="s">
        <v>20</v>
      </c>
      <c r="B2463" s="2" t="s">
        <v>21</v>
      </c>
      <c r="C2463" s="2">
        <v>167</v>
      </c>
      <c r="D2463" s="3">
        <v>699.99400000000003</v>
      </c>
      <c r="E2463" s="2"/>
      <c r="F2463" s="2"/>
      <c r="G2463" s="2"/>
      <c r="H2463" s="2"/>
      <c r="I2463" s="2"/>
      <c r="J2463" s="2"/>
      <c r="K2463" s="2"/>
    </row>
    <row r="2464" spans="1:11" x14ac:dyDescent="0.25">
      <c r="A2464" s="2" t="s">
        <v>20</v>
      </c>
      <c r="B2464" s="2" t="s">
        <v>21</v>
      </c>
      <c r="C2464" s="2">
        <v>168</v>
      </c>
      <c r="D2464" s="3">
        <v>699.9941</v>
      </c>
      <c r="E2464" s="2"/>
      <c r="F2464" s="2"/>
      <c r="G2464" s="2"/>
      <c r="H2464" s="2"/>
      <c r="I2464" s="2"/>
      <c r="J2464" s="2"/>
      <c r="K2464" s="2"/>
    </row>
    <row r="2465" spans="1:11" x14ac:dyDescent="0.25">
      <c r="A2465" s="2" t="s">
        <v>20</v>
      </c>
      <c r="B2465" s="2" t="s">
        <v>21</v>
      </c>
      <c r="C2465" s="2">
        <v>169</v>
      </c>
      <c r="D2465" s="3">
        <v>699.99339999999995</v>
      </c>
      <c r="E2465" s="2"/>
      <c r="F2465" s="2"/>
      <c r="G2465" s="2"/>
      <c r="H2465" s="2"/>
      <c r="I2465" s="2"/>
      <c r="J2465" s="2"/>
      <c r="K2465" s="2"/>
    </row>
    <row r="2466" spans="1:11" x14ac:dyDescent="0.25">
      <c r="A2466" s="2" t="s">
        <v>20</v>
      </c>
      <c r="B2466" s="2" t="s">
        <v>21</v>
      </c>
      <c r="C2466" s="2">
        <v>170</v>
      </c>
      <c r="D2466" s="3">
        <v>699.99300000000005</v>
      </c>
      <c r="E2466" s="2"/>
      <c r="F2466" s="2"/>
      <c r="G2466" s="2"/>
      <c r="H2466" s="2"/>
      <c r="I2466" s="2"/>
      <c r="J2466" s="2"/>
      <c r="K2466" s="2"/>
    </row>
    <row r="2467" spans="1:11" x14ac:dyDescent="0.25">
      <c r="A2467" s="2" t="s">
        <v>20</v>
      </c>
      <c r="B2467" s="2" t="s">
        <v>21</v>
      </c>
      <c r="C2467" s="2">
        <v>171</v>
      </c>
      <c r="D2467" s="3">
        <v>699.9932</v>
      </c>
      <c r="E2467" s="2"/>
      <c r="F2467" s="2"/>
      <c r="G2467" s="2"/>
      <c r="H2467" s="2"/>
      <c r="I2467" s="2"/>
      <c r="J2467" s="2"/>
      <c r="K2467" s="2"/>
    </row>
    <row r="2468" spans="1:11" x14ac:dyDescent="0.25">
      <c r="A2468" s="2" t="s">
        <v>20</v>
      </c>
      <c r="B2468" s="2" t="s">
        <v>21</v>
      </c>
      <c r="C2468" s="2">
        <v>172</v>
      </c>
      <c r="D2468" s="3">
        <v>699.99329999999998</v>
      </c>
      <c r="E2468" s="2"/>
      <c r="F2468" s="2"/>
      <c r="G2468" s="2"/>
      <c r="H2468" s="2"/>
      <c r="I2468" s="2"/>
      <c r="J2468" s="2"/>
      <c r="K2468" s="2"/>
    </row>
    <row r="2469" spans="1:11" x14ac:dyDescent="0.25">
      <c r="A2469" s="2" t="s">
        <v>20</v>
      </c>
      <c r="B2469" s="2" t="s">
        <v>21</v>
      </c>
      <c r="C2469" s="2">
        <v>173</v>
      </c>
      <c r="D2469" s="3">
        <v>699.99350000000004</v>
      </c>
      <c r="E2469" s="2"/>
      <c r="F2469" s="2"/>
      <c r="G2469" s="2"/>
      <c r="H2469" s="2"/>
      <c r="I2469" s="2"/>
      <c r="J2469" s="2"/>
      <c r="K2469" s="2"/>
    </row>
    <row r="2470" spans="1:11" x14ac:dyDescent="0.25">
      <c r="A2470" s="2" t="s">
        <v>20</v>
      </c>
      <c r="B2470" s="2" t="s">
        <v>21</v>
      </c>
      <c r="C2470" s="2">
        <v>174</v>
      </c>
      <c r="D2470" s="3">
        <v>699.99379999999996</v>
      </c>
      <c r="E2470" s="2"/>
      <c r="F2470" s="2"/>
      <c r="G2470" s="2"/>
      <c r="H2470" s="2"/>
      <c r="I2470" s="2"/>
      <c r="J2470" s="2"/>
      <c r="K2470" s="2"/>
    </row>
    <row r="2471" spans="1:11" x14ac:dyDescent="0.25">
      <c r="A2471" s="2" t="s">
        <v>20</v>
      </c>
      <c r="B2471" s="2" t="s">
        <v>21</v>
      </c>
      <c r="C2471" s="2">
        <v>175</v>
      </c>
      <c r="D2471" s="3">
        <v>699.99369999999999</v>
      </c>
      <c r="E2471" s="2"/>
      <c r="F2471" s="2"/>
      <c r="G2471" s="2"/>
      <c r="H2471" s="2"/>
      <c r="I2471" s="2"/>
      <c r="J2471" s="2"/>
      <c r="K2471" s="2"/>
    </row>
    <row r="2472" spans="1:11" x14ac:dyDescent="0.25">
      <c r="A2472" s="2" t="s">
        <v>20</v>
      </c>
      <c r="B2472" s="2" t="s">
        <v>21</v>
      </c>
      <c r="C2472" s="2">
        <v>176</v>
      </c>
      <c r="D2472" s="3">
        <v>699.99400000000003</v>
      </c>
      <c r="E2472" s="2"/>
      <c r="F2472" s="2"/>
      <c r="G2472" s="2"/>
      <c r="H2472" s="2"/>
      <c r="I2472" s="2"/>
      <c r="J2472" s="2"/>
      <c r="K2472" s="2"/>
    </row>
    <row r="2473" spans="1:11" x14ac:dyDescent="0.25">
      <c r="A2473" s="2" t="s">
        <v>20</v>
      </c>
      <c r="B2473" s="2" t="s">
        <v>21</v>
      </c>
      <c r="C2473" s="2">
        <v>177</v>
      </c>
      <c r="D2473" s="3">
        <v>699.99369999999999</v>
      </c>
      <c r="E2473" s="2"/>
      <c r="F2473" s="2"/>
      <c r="G2473" s="2"/>
      <c r="H2473" s="2"/>
      <c r="I2473" s="2"/>
      <c r="J2473" s="2"/>
      <c r="K2473" s="2"/>
    </row>
    <row r="2474" spans="1:11" x14ac:dyDescent="0.25">
      <c r="A2474" s="2" t="s">
        <v>20</v>
      </c>
      <c r="B2474" s="2" t="s">
        <v>21</v>
      </c>
      <c r="C2474" s="2">
        <v>178</v>
      </c>
      <c r="D2474" s="3">
        <v>699.99400000000003</v>
      </c>
      <c r="E2474" s="2"/>
      <c r="F2474" s="2"/>
      <c r="G2474" s="2"/>
      <c r="H2474" s="2"/>
      <c r="I2474" s="2"/>
      <c r="J2474" s="2"/>
      <c r="K2474" s="2"/>
    </row>
    <row r="2475" spans="1:11" x14ac:dyDescent="0.25">
      <c r="A2475" s="2" t="s">
        <v>20</v>
      </c>
      <c r="B2475" s="2" t="s">
        <v>21</v>
      </c>
      <c r="C2475" s="2">
        <v>179</v>
      </c>
      <c r="D2475" s="3">
        <v>699.99369999999999</v>
      </c>
      <c r="E2475" s="2"/>
      <c r="F2475" s="2"/>
      <c r="G2475" s="2"/>
      <c r="H2475" s="2"/>
      <c r="I2475" s="2"/>
      <c r="J2475" s="2"/>
      <c r="K2475" s="2"/>
    </row>
    <row r="2476" spans="1:11" x14ac:dyDescent="0.25">
      <c r="A2476" s="2" t="s">
        <v>20</v>
      </c>
      <c r="B2476" s="2" t="s">
        <v>21</v>
      </c>
      <c r="C2476" s="2">
        <v>180</v>
      </c>
      <c r="D2476" s="3">
        <v>699.99400000000003</v>
      </c>
      <c r="E2476" s="2"/>
      <c r="F2476" s="2"/>
      <c r="G2476" s="2"/>
      <c r="H2476" s="2"/>
      <c r="I2476" s="2"/>
      <c r="J2476" s="2"/>
      <c r="K2476" s="2"/>
    </row>
    <row r="2477" spans="1:11" x14ac:dyDescent="0.25">
      <c r="A2477" s="2" t="s">
        <v>20</v>
      </c>
      <c r="B2477" s="2" t="s">
        <v>21</v>
      </c>
      <c r="C2477" s="2">
        <v>181</v>
      </c>
      <c r="D2477" s="3">
        <v>699.99369999999999</v>
      </c>
      <c r="E2477" s="2"/>
      <c r="F2477" s="2"/>
      <c r="G2477" s="2"/>
      <c r="H2477" s="2"/>
      <c r="I2477" s="2"/>
      <c r="J2477" s="2"/>
      <c r="K2477" s="2"/>
    </row>
    <row r="2478" spans="1:11" x14ac:dyDescent="0.25">
      <c r="A2478" s="2" t="s">
        <v>20</v>
      </c>
      <c r="B2478" s="2" t="s">
        <v>21</v>
      </c>
      <c r="C2478" s="2">
        <v>182</v>
      </c>
      <c r="D2478" s="3">
        <v>699.99400000000003</v>
      </c>
      <c r="E2478" s="2"/>
      <c r="F2478" s="2"/>
      <c r="G2478" s="2"/>
      <c r="H2478" s="2"/>
      <c r="I2478" s="2"/>
      <c r="J2478" s="2"/>
      <c r="K2478" s="2"/>
    </row>
    <row r="2479" spans="1:11" x14ac:dyDescent="0.25">
      <c r="A2479" s="2" t="s">
        <v>20</v>
      </c>
      <c r="B2479" s="2" t="s">
        <v>21</v>
      </c>
      <c r="C2479" s="2">
        <v>183</v>
      </c>
      <c r="D2479" s="3">
        <v>699.99369999999999</v>
      </c>
      <c r="E2479" s="2"/>
      <c r="F2479" s="2"/>
      <c r="G2479" s="2"/>
      <c r="H2479" s="2"/>
      <c r="I2479" s="2"/>
      <c r="J2479" s="2"/>
      <c r="K2479" s="2"/>
    </row>
    <row r="2480" spans="1:11" x14ac:dyDescent="0.25">
      <c r="A2480" s="2" t="s">
        <v>20</v>
      </c>
      <c r="B2480" s="2" t="s">
        <v>21</v>
      </c>
      <c r="C2480" s="2">
        <v>184</v>
      </c>
      <c r="D2480" s="3">
        <v>699.99400000000003</v>
      </c>
      <c r="E2480" s="2"/>
      <c r="F2480" s="2"/>
      <c r="G2480" s="2"/>
      <c r="H2480" s="2"/>
      <c r="I2480" s="2"/>
      <c r="J2480" s="2"/>
      <c r="K2480" s="2"/>
    </row>
    <row r="2481" spans="1:11" x14ac:dyDescent="0.25">
      <c r="A2481" s="2" t="s">
        <v>20</v>
      </c>
      <c r="B2481" s="2" t="s">
        <v>21</v>
      </c>
      <c r="C2481" s="2">
        <v>185</v>
      </c>
      <c r="D2481" s="3">
        <v>699.99369999999999</v>
      </c>
      <c r="E2481" s="2"/>
      <c r="F2481" s="2"/>
      <c r="G2481" s="2"/>
      <c r="H2481" s="2"/>
      <c r="I2481" s="2"/>
      <c r="J2481" s="2"/>
      <c r="K2481" s="2"/>
    </row>
    <row r="2482" spans="1:11" x14ac:dyDescent="0.25">
      <c r="A2482" s="2" t="s">
        <v>20</v>
      </c>
      <c r="B2482" s="2" t="s">
        <v>21</v>
      </c>
      <c r="C2482" s="2">
        <v>186</v>
      </c>
      <c r="D2482" s="3">
        <v>699.99400000000003</v>
      </c>
      <c r="E2482" s="2"/>
      <c r="F2482" s="2"/>
      <c r="G2482" s="2"/>
      <c r="H2482" s="2"/>
      <c r="I2482" s="2"/>
      <c r="J2482" s="2"/>
      <c r="K2482" s="2"/>
    </row>
    <row r="2483" spans="1:11" x14ac:dyDescent="0.25">
      <c r="A2483" s="2" t="s">
        <v>20</v>
      </c>
      <c r="B2483" s="2" t="s">
        <v>21</v>
      </c>
      <c r="C2483" s="2">
        <v>187</v>
      </c>
      <c r="D2483" s="3">
        <v>699.99369999999999</v>
      </c>
      <c r="E2483" s="2"/>
      <c r="F2483" s="2"/>
      <c r="G2483" s="2"/>
      <c r="H2483" s="2"/>
      <c r="I2483" s="2"/>
      <c r="J2483" s="2"/>
      <c r="K2483" s="2"/>
    </row>
    <row r="2484" spans="1:11" x14ac:dyDescent="0.25">
      <c r="A2484" s="2" t="s">
        <v>20</v>
      </c>
      <c r="B2484" s="2" t="s">
        <v>21</v>
      </c>
      <c r="C2484" s="2">
        <v>188</v>
      </c>
      <c r="D2484" s="3">
        <v>699.99400000000003</v>
      </c>
      <c r="E2484" s="2"/>
      <c r="F2484" s="2"/>
      <c r="G2484" s="2"/>
      <c r="H2484" s="2"/>
      <c r="I2484" s="2"/>
      <c r="J2484" s="2"/>
      <c r="K2484" s="2"/>
    </row>
    <row r="2485" spans="1:11" x14ac:dyDescent="0.25">
      <c r="A2485" s="2" t="s">
        <v>20</v>
      </c>
      <c r="B2485" s="2" t="s">
        <v>21</v>
      </c>
      <c r="C2485" s="2">
        <v>189</v>
      </c>
      <c r="D2485" s="3">
        <v>699.99369999999999</v>
      </c>
      <c r="E2485" s="2"/>
      <c r="F2485" s="2"/>
      <c r="G2485" s="2"/>
      <c r="H2485" s="2"/>
      <c r="I2485" s="2"/>
      <c r="J2485" s="2"/>
      <c r="K2485" s="2"/>
    </row>
    <row r="2486" spans="1:11" x14ac:dyDescent="0.25">
      <c r="A2486" s="2" t="s">
        <v>20</v>
      </c>
      <c r="B2486" s="2" t="s">
        <v>21</v>
      </c>
      <c r="C2486" s="2">
        <v>190</v>
      </c>
      <c r="D2486" s="3">
        <v>699.99390000000005</v>
      </c>
      <c r="E2486" s="2"/>
      <c r="F2486" s="2"/>
      <c r="G2486" s="2"/>
      <c r="H2486" s="2"/>
      <c r="I2486" s="2"/>
      <c r="J2486" s="2"/>
      <c r="K2486" s="2"/>
    </row>
    <row r="2487" spans="1:11" x14ac:dyDescent="0.25">
      <c r="A2487" s="2" t="s">
        <v>20</v>
      </c>
      <c r="B2487" s="2" t="s">
        <v>21</v>
      </c>
      <c r="C2487" s="2">
        <v>191</v>
      </c>
      <c r="D2487" s="3">
        <v>699.99360000000001</v>
      </c>
      <c r="E2487" s="2"/>
      <c r="F2487" s="2"/>
      <c r="G2487" s="2"/>
      <c r="H2487" s="2"/>
      <c r="I2487" s="2"/>
      <c r="J2487" s="2"/>
      <c r="K2487" s="2"/>
    </row>
    <row r="2488" spans="1:11" x14ac:dyDescent="0.25">
      <c r="A2488" s="2" t="s">
        <v>20</v>
      </c>
      <c r="B2488" s="2" t="s">
        <v>21</v>
      </c>
      <c r="C2488" s="2">
        <v>192</v>
      </c>
      <c r="D2488" s="3">
        <v>699.99390000000005</v>
      </c>
      <c r="E2488" s="2"/>
      <c r="F2488" s="2"/>
      <c r="G2488" s="2"/>
      <c r="H2488" s="2"/>
      <c r="I2488" s="2"/>
      <c r="J2488" s="2"/>
      <c r="K2488" s="2"/>
    </row>
    <row r="2489" spans="1:11" x14ac:dyDescent="0.25">
      <c r="A2489" s="2" t="s">
        <v>20</v>
      </c>
      <c r="B2489" s="2" t="s">
        <v>21</v>
      </c>
      <c r="C2489" s="2">
        <v>193</v>
      </c>
      <c r="D2489" s="3">
        <v>699.99419999999998</v>
      </c>
      <c r="E2489" s="2"/>
      <c r="F2489" s="2"/>
      <c r="G2489" s="2"/>
      <c r="H2489" s="2"/>
      <c r="I2489" s="2"/>
      <c r="J2489" s="2"/>
      <c r="K2489" s="2"/>
    </row>
    <row r="2490" spans="1:11" x14ac:dyDescent="0.25">
      <c r="A2490" s="2" t="s">
        <v>20</v>
      </c>
      <c r="B2490" s="2" t="s">
        <v>21</v>
      </c>
      <c r="C2490" s="2">
        <v>194</v>
      </c>
      <c r="D2490" s="3">
        <v>700.00009999999997</v>
      </c>
      <c r="E2490" s="2"/>
      <c r="F2490" s="2"/>
      <c r="G2490" s="2"/>
      <c r="H2490" s="2"/>
      <c r="I2490" s="2"/>
      <c r="J2490" s="2"/>
      <c r="K2490" s="2"/>
    </row>
    <row r="2491" spans="1:11" x14ac:dyDescent="0.25">
      <c r="A2491" s="2" t="s">
        <v>20</v>
      </c>
      <c r="B2491" s="2" t="s">
        <v>21</v>
      </c>
      <c r="C2491" s="2">
        <v>195</v>
      </c>
      <c r="D2491" s="3">
        <v>700.00170000000003</v>
      </c>
      <c r="E2491" s="2"/>
      <c r="F2491" s="2"/>
      <c r="G2491" s="2"/>
      <c r="H2491" s="2"/>
      <c r="I2491" s="2"/>
      <c r="J2491" s="2"/>
      <c r="K2491" s="2"/>
    </row>
    <row r="2492" spans="1:11" x14ac:dyDescent="0.25">
      <c r="A2492" s="2" t="s">
        <v>24</v>
      </c>
      <c r="B2492" s="2" t="s">
        <v>8</v>
      </c>
      <c r="C2492" s="2"/>
      <c r="D2492" s="2"/>
      <c r="E2492" s="2"/>
      <c r="F2492" s="2"/>
      <c r="G2492" s="2"/>
      <c r="H2492" s="2"/>
      <c r="I2492" s="2"/>
      <c r="J2492" s="2"/>
      <c r="K2492" s="2"/>
    </row>
    <row r="2493" spans="1:11" x14ac:dyDescent="0.25">
      <c r="A2493" s="2"/>
      <c r="B2493" s="2" t="s">
        <v>5</v>
      </c>
      <c r="C2493" s="3">
        <v>685.69389999999999</v>
      </c>
      <c r="D2493" s="2"/>
      <c r="E2493" s="2"/>
      <c r="F2493" s="2"/>
      <c r="G2493" s="2"/>
      <c r="H2493" s="2"/>
      <c r="I2493" s="2"/>
      <c r="J2493" s="2"/>
      <c r="K2493" s="2"/>
    </row>
    <row r="2494" spans="1:11" x14ac:dyDescent="0.25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</row>
    <row r="2495" spans="1:11" x14ac:dyDescent="0.25">
      <c r="A2495" s="2"/>
      <c r="B2495" s="2" t="s">
        <v>35</v>
      </c>
      <c r="C2495" s="2" t="s">
        <v>41</v>
      </c>
      <c r="D2495" s="2" t="s">
        <v>30</v>
      </c>
      <c r="E2495" s="2" t="s">
        <v>44</v>
      </c>
      <c r="F2495" s="2" t="s">
        <v>34</v>
      </c>
      <c r="G2495" s="2" t="s">
        <v>35</v>
      </c>
      <c r="H2495" s="2" t="s">
        <v>36</v>
      </c>
      <c r="I2495" s="2"/>
      <c r="J2495" s="2"/>
      <c r="K2495" s="2"/>
    </row>
    <row r="2496" spans="1:11" x14ac:dyDescent="0.25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</row>
    <row r="2497" spans="1:11" x14ac:dyDescent="0.25">
      <c r="A2497" s="2" t="s">
        <v>0</v>
      </c>
      <c r="B2497" s="2" t="s">
        <v>1</v>
      </c>
      <c r="C2497" s="2" t="s">
        <v>17</v>
      </c>
      <c r="D2497" s="2"/>
      <c r="E2497" s="2"/>
      <c r="F2497" s="2"/>
      <c r="G2497" s="2"/>
      <c r="H2497" s="2"/>
      <c r="I2497" s="2"/>
      <c r="J2497" s="2"/>
      <c r="K2497" s="2"/>
    </row>
    <row r="2498" spans="1:11" x14ac:dyDescent="0.25">
      <c r="A2498" s="2" t="s">
        <v>14</v>
      </c>
      <c r="B2498" s="2" t="s">
        <v>8</v>
      </c>
      <c r="C2498" s="2"/>
      <c r="D2498" s="2"/>
      <c r="E2498" s="2"/>
      <c r="F2498" s="2"/>
      <c r="G2498" s="2"/>
      <c r="H2498" s="2"/>
      <c r="I2498" s="2"/>
      <c r="J2498" s="2"/>
      <c r="K2498" s="2"/>
    </row>
    <row r="2499" spans="1:11" x14ac:dyDescent="0.25">
      <c r="A2499" s="2" t="s">
        <v>363</v>
      </c>
      <c r="B2499" s="3">
        <v>2.341665E-10</v>
      </c>
      <c r="C2499" s="2"/>
      <c r="D2499" s="2"/>
      <c r="E2499" s="2"/>
      <c r="F2499" s="2"/>
      <c r="G2499" s="2"/>
      <c r="H2499" s="2"/>
      <c r="I2499" s="2"/>
      <c r="J2499" s="2"/>
      <c r="K2499" s="2"/>
    </row>
    <row r="2500" spans="1:11" x14ac:dyDescent="0.25">
      <c r="A2500" s="2" t="s">
        <v>363</v>
      </c>
      <c r="B2500" s="2">
        <v>2</v>
      </c>
      <c r="C2500" s="3">
        <v>2.489341E-10</v>
      </c>
      <c r="D2500" s="2"/>
      <c r="E2500" s="2"/>
      <c r="F2500" s="2"/>
      <c r="G2500" s="2"/>
      <c r="H2500" s="2"/>
      <c r="I2500" s="2"/>
      <c r="J2500" s="2"/>
      <c r="K2500" s="2"/>
    </row>
    <row r="2501" spans="1:11" x14ac:dyDescent="0.25">
      <c r="A2501" s="2" t="s">
        <v>363</v>
      </c>
      <c r="B2501" s="2">
        <v>3</v>
      </c>
      <c r="C2501" s="3">
        <v>3.0793919999999998E-12</v>
      </c>
      <c r="D2501" s="2"/>
      <c r="E2501" s="2"/>
      <c r="F2501" s="2"/>
      <c r="G2501" s="2"/>
      <c r="H2501" s="2"/>
      <c r="I2501" s="2"/>
      <c r="J2501" s="2"/>
      <c r="K2501" s="2"/>
    </row>
    <row r="2502" spans="1:11" x14ac:dyDescent="0.25">
      <c r="A2502" s="2" t="s">
        <v>363</v>
      </c>
      <c r="B2502" s="2">
        <v>4</v>
      </c>
      <c r="C2502" s="3">
        <v>3.11158E-12</v>
      </c>
      <c r="D2502" s="2"/>
      <c r="E2502" s="2"/>
      <c r="F2502" s="2"/>
      <c r="G2502" s="2"/>
      <c r="H2502" s="2"/>
      <c r="I2502" s="2"/>
      <c r="J2502" s="2"/>
      <c r="K2502" s="2"/>
    </row>
    <row r="2503" spans="1:11" x14ac:dyDescent="0.25">
      <c r="A2503" s="2" t="s">
        <v>363</v>
      </c>
      <c r="B2503" s="2">
        <v>5</v>
      </c>
      <c r="C2503" s="3">
        <v>2.9026189999999998E-12</v>
      </c>
      <c r="D2503" s="2"/>
      <c r="E2503" s="2"/>
      <c r="F2503" s="2"/>
      <c r="G2503" s="2"/>
      <c r="H2503" s="2"/>
      <c r="I2503" s="2"/>
      <c r="J2503" s="2"/>
      <c r="K2503" s="2"/>
    </row>
    <row r="2504" spans="1:11" x14ac:dyDescent="0.25">
      <c r="A2504" s="2" t="s">
        <v>363</v>
      </c>
      <c r="B2504" s="2">
        <v>6</v>
      </c>
      <c r="C2504" s="3">
        <v>2.7659880000000001E-12</v>
      </c>
      <c r="D2504" s="2"/>
      <c r="E2504" s="2"/>
      <c r="F2504" s="2"/>
      <c r="G2504" s="2"/>
      <c r="H2504" s="2"/>
      <c r="I2504" s="2"/>
      <c r="J2504" s="2"/>
      <c r="K2504" s="2"/>
    </row>
    <row r="2505" spans="1:11" x14ac:dyDescent="0.25">
      <c r="A2505" s="2" t="s">
        <v>363</v>
      </c>
      <c r="B2505" s="2">
        <v>7</v>
      </c>
      <c r="C2505" s="3">
        <v>3.1604219999999999E-12</v>
      </c>
      <c r="D2505" s="2"/>
      <c r="E2505" s="2"/>
      <c r="F2505" s="2"/>
      <c r="G2505" s="2"/>
      <c r="H2505" s="2"/>
      <c r="I2505" s="2"/>
      <c r="J2505" s="2"/>
      <c r="K2505" s="2"/>
    </row>
    <row r="2506" spans="1:11" x14ac:dyDescent="0.25">
      <c r="A2506" s="2" t="s">
        <v>363</v>
      </c>
      <c r="B2506" s="2">
        <v>8</v>
      </c>
      <c r="C2506" s="3">
        <v>3.1563559999999998E-12</v>
      </c>
      <c r="D2506" s="2"/>
      <c r="E2506" s="2"/>
      <c r="F2506" s="2"/>
      <c r="G2506" s="2"/>
      <c r="H2506" s="2"/>
      <c r="I2506" s="2"/>
      <c r="J2506" s="2"/>
      <c r="K2506" s="2"/>
    </row>
    <row r="2507" spans="1:11" x14ac:dyDescent="0.25">
      <c r="A2507" s="2" t="s">
        <v>363</v>
      </c>
      <c r="B2507" s="2">
        <v>9</v>
      </c>
      <c r="C2507" s="3">
        <v>2.8760390000000002E-12</v>
      </c>
      <c r="D2507" s="2"/>
      <c r="E2507" s="2"/>
      <c r="F2507" s="2"/>
      <c r="G2507" s="2"/>
      <c r="H2507" s="2"/>
      <c r="I2507" s="2"/>
      <c r="J2507" s="2"/>
      <c r="K2507" s="2"/>
    </row>
    <row r="2508" spans="1:11" x14ac:dyDescent="0.25">
      <c r="A2508" s="2" t="s">
        <v>363</v>
      </c>
      <c r="B2508" s="2">
        <v>10</v>
      </c>
      <c r="C2508" s="3">
        <v>2.78651E-12</v>
      </c>
      <c r="D2508" s="2"/>
      <c r="E2508" s="2"/>
      <c r="F2508" s="2"/>
      <c r="G2508" s="2"/>
      <c r="H2508" s="2"/>
      <c r="I2508" s="2"/>
      <c r="J2508" s="2"/>
      <c r="K2508" s="2"/>
    </row>
    <row r="2509" spans="1:11" x14ac:dyDescent="0.25">
      <c r="A2509" s="2" t="s">
        <v>363</v>
      </c>
      <c r="B2509" s="2">
        <v>11</v>
      </c>
      <c r="C2509" s="3">
        <v>2.899335E-12</v>
      </c>
      <c r="D2509" s="2"/>
      <c r="E2509" s="2"/>
      <c r="F2509" s="2"/>
      <c r="G2509" s="2"/>
      <c r="H2509" s="2"/>
      <c r="I2509" s="2"/>
      <c r="J2509" s="2"/>
      <c r="K2509" s="2"/>
    </row>
    <row r="2510" spans="1:11" x14ac:dyDescent="0.25">
      <c r="A2510" s="2" t="s">
        <v>363</v>
      </c>
      <c r="B2510" s="2">
        <v>12</v>
      </c>
      <c r="C2510" s="3">
        <v>2.892742E-12</v>
      </c>
      <c r="D2510" s="2"/>
      <c r="E2510" s="2"/>
      <c r="F2510" s="2"/>
      <c r="G2510" s="2"/>
      <c r="H2510" s="2"/>
      <c r="I2510" s="2"/>
      <c r="J2510" s="2"/>
      <c r="K2510" s="2"/>
    </row>
    <row r="2511" spans="1:11" x14ac:dyDescent="0.25">
      <c r="A2511" s="2" t="s">
        <v>363</v>
      </c>
      <c r="B2511" s="2">
        <v>13</v>
      </c>
      <c r="C2511" s="3">
        <v>3.1136969999999998E-12</v>
      </c>
      <c r="D2511" s="2"/>
      <c r="E2511" s="2"/>
      <c r="F2511" s="2"/>
      <c r="G2511" s="2"/>
      <c r="H2511" s="2"/>
      <c r="I2511" s="2"/>
      <c r="J2511" s="2"/>
      <c r="K2511" s="2"/>
    </row>
    <row r="2512" spans="1:11" x14ac:dyDescent="0.25">
      <c r="A2512" s="2" t="s">
        <v>363</v>
      </c>
      <c r="B2512" s="2">
        <v>14</v>
      </c>
      <c r="C2512" s="3">
        <v>3.1929130000000001E-12</v>
      </c>
      <c r="D2512" s="2"/>
      <c r="E2512" s="2"/>
      <c r="F2512" s="2"/>
      <c r="G2512" s="2"/>
      <c r="H2512" s="2"/>
      <c r="I2512" s="2"/>
      <c r="J2512" s="2"/>
      <c r="K2512" s="2"/>
    </row>
    <row r="2513" spans="1:11" x14ac:dyDescent="0.25">
      <c r="A2513" s="2" t="s">
        <v>363</v>
      </c>
      <c r="B2513" s="2">
        <v>15</v>
      </c>
      <c r="C2513" s="3">
        <v>3.1891510000000002E-12</v>
      </c>
      <c r="D2513" s="2"/>
      <c r="E2513" s="2"/>
      <c r="F2513" s="2"/>
      <c r="G2513" s="2"/>
      <c r="H2513" s="2"/>
      <c r="I2513" s="2"/>
      <c r="J2513" s="2"/>
      <c r="K2513" s="2"/>
    </row>
    <row r="2514" spans="1:11" x14ac:dyDescent="0.25">
      <c r="A2514" s="2" t="s">
        <v>363</v>
      </c>
      <c r="B2514" s="2">
        <v>16</v>
      </c>
      <c r="C2514" s="3">
        <v>3.088055E-12</v>
      </c>
      <c r="D2514" s="2"/>
      <c r="E2514" s="2"/>
      <c r="F2514" s="2"/>
      <c r="G2514" s="2"/>
      <c r="H2514" s="2"/>
      <c r="I2514" s="2"/>
      <c r="J2514" s="2"/>
      <c r="K2514" s="2"/>
    </row>
    <row r="2515" spans="1:11" x14ac:dyDescent="0.25">
      <c r="A2515" s="2" t="s">
        <v>363</v>
      </c>
      <c r="B2515" s="2">
        <v>17</v>
      </c>
      <c r="C2515" s="3">
        <v>2.8251259999999998E-12</v>
      </c>
      <c r="D2515" s="2"/>
      <c r="E2515" s="2"/>
      <c r="F2515" s="2"/>
      <c r="G2515" s="2"/>
      <c r="H2515" s="2"/>
      <c r="I2515" s="2"/>
      <c r="J2515" s="2"/>
      <c r="K2515" s="2"/>
    </row>
    <row r="2516" spans="1:11" x14ac:dyDescent="0.25">
      <c r="A2516" s="2" t="s">
        <v>363</v>
      </c>
      <c r="B2516" s="2">
        <v>18</v>
      </c>
      <c r="C2516" s="3">
        <v>2.8598459999999999E-12</v>
      </c>
      <c r="D2516" s="2"/>
      <c r="E2516" s="2"/>
      <c r="F2516" s="2"/>
      <c r="G2516" s="2"/>
      <c r="H2516" s="2"/>
      <c r="I2516" s="2"/>
      <c r="J2516" s="2"/>
      <c r="K2516" s="2"/>
    </row>
    <row r="2517" spans="1:11" x14ac:dyDescent="0.25">
      <c r="A2517" s="2" t="s">
        <v>363</v>
      </c>
      <c r="B2517" s="2">
        <v>19</v>
      </c>
      <c r="C2517" s="3">
        <v>2.899477E-12</v>
      </c>
      <c r="D2517" s="2"/>
      <c r="E2517" s="2"/>
      <c r="F2517" s="2"/>
      <c r="G2517" s="2"/>
      <c r="H2517" s="2"/>
      <c r="I2517" s="2"/>
      <c r="J2517" s="2"/>
      <c r="K2517" s="2"/>
    </row>
    <row r="2518" spans="1:11" x14ac:dyDescent="0.25">
      <c r="A2518" s="2" t="s">
        <v>363</v>
      </c>
      <c r="B2518" s="2">
        <v>20</v>
      </c>
      <c r="C2518" s="3">
        <v>2.9391570000000001E-12</v>
      </c>
      <c r="D2518" s="2"/>
      <c r="E2518" s="2"/>
      <c r="F2518" s="2"/>
      <c r="G2518" s="2"/>
      <c r="H2518" s="2"/>
      <c r="I2518" s="2"/>
      <c r="J2518" s="2"/>
      <c r="K2518" s="2"/>
    </row>
    <row r="2519" spans="1:11" x14ac:dyDescent="0.25">
      <c r="A2519" s="2" t="s">
        <v>363</v>
      </c>
      <c r="B2519" s="2">
        <v>21</v>
      </c>
      <c r="C2519" s="3">
        <v>3.1214479999999998E-12</v>
      </c>
      <c r="D2519" s="2"/>
      <c r="E2519" s="2"/>
      <c r="F2519" s="2"/>
      <c r="G2519" s="2"/>
      <c r="H2519" s="2"/>
      <c r="I2519" s="2"/>
      <c r="J2519" s="2"/>
      <c r="K2519" s="2"/>
    </row>
    <row r="2520" spans="1:11" x14ac:dyDescent="0.25">
      <c r="A2520" s="2" t="s">
        <v>363</v>
      </c>
      <c r="B2520" s="2">
        <v>22</v>
      </c>
      <c r="C2520" s="3">
        <v>3.1353329999999998E-12</v>
      </c>
      <c r="D2520" s="2"/>
      <c r="E2520" s="2"/>
      <c r="F2520" s="2"/>
      <c r="G2520" s="2"/>
      <c r="H2520" s="2"/>
      <c r="I2520" s="2"/>
      <c r="J2520" s="2"/>
      <c r="K2520" s="2"/>
    </row>
    <row r="2521" spans="1:11" x14ac:dyDescent="0.25">
      <c r="A2521" s="2" t="s">
        <v>363</v>
      </c>
      <c r="B2521" s="2">
        <v>23</v>
      </c>
      <c r="C2521" s="3">
        <v>3.1269069999999999E-12</v>
      </c>
      <c r="D2521" s="2"/>
      <c r="E2521" s="2"/>
      <c r="F2521" s="2"/>
      <c r="G2521" s="2"/>
      <c r="H2521" s="2"/>
      <c r="I2521" s="2"/>
      <c r="J2521" s="2"/>
      <c r="K2521" s="2"/>
    </row>
    <row r="2522" spans="1:11" x14ac:dyDescent="0.25">
      <c r="A2522" s="2" t="s">
        <v>363</v>
      </c>
      <c r="B2522" s="2">
        <v>24</v>
      </c>
      <c r="C2522" s="3">
        <v>3.1273230000000002E-12</v>
      </c>
      <c r="D2522" s="2"/>
      <c r="E2522" s="2"/>
      <c r="F2522" s="2"/>
      <c r="G2522" s="2"/>
      <c r="H2522" s="2"/>
      <c r="I2522" s="2"/>
      <c r="J2522" s="2"/>
      <c r="K2522" s="2"/>
    </row>
    <row r="2523" spans="1:11" x14ac:dyDescent="0.25">
      <c r="A2523" s="2" t="s">
        <v>363</v>
      </c>
      <c r="B2523" s="2">
        <v>25</v>
      </c>
      <c r="C2523" s="3">
        <v>2.8872840000000001E-12</v>
      </c>
      <c r="D2523" s="2"/>
      <c r="E2523" s="2"/>
      <c r="F2523" s="2"/>
      <c r="G2523" s="2"/>
      <c r="H2523" s="2"/>
      <c r="I2523" s="2"/>
      <c r="J2523" s="2"/>
      <c r="K2523" s="2"/>
    </row>
    <row r="2524" spans="1:11" x14ac:dyDescent="0.25">
      <c r="A2524" s="2" t="s">
        <v>363</v>
      </c>
      <c r="B2524" s="2">
        <v>26</v>
      </c>
      <c r="C2524" s="3">
        <v>2.8934609999999998E-12</v>
      </c>
      <c r="D2524" s="2"/>
      <c r="E2524" s="2"/>
      <c r="F2524" s="2"/>
      <c r="G2524" s="2"/>
      <c r="H2524" s="2"/>
      <c r="I2524" s="2"/>
      <c r="J2524" s="2"/>
      <c r="K2524" s="2"/>
    </row>
    <row r="2525" spans="1:11" x14ac:dyDescent="0.25">
      <c r="A2525" s="2" t="s">
        <v>363</v>
      </c>
      <c r="B2525" s="2">
        <v>27</v>
      </c>
      <c r="C2525" s="3">
        <v>2.8700639999999999E-12</v>
      </c>
      <c r="D2525" s="2"/>
      <c r="E2525" s="2"/>
      <c r="F2525" s="2"/>
      <c r="G2525" s="2"/>
      <c r="H2525" s="2"/>
      <c r="I2525" s="2"/>
      <c r="J2525" s="2"/>
      <c r="K2525" s="2"/>
    </row>
    <row r="2526" spans="1:11" x14ac:dyDescent="0.25">
      <c r="A2526" s="2" t="s">
        <v>363</v>
      </c>
      <c r="B2526" s="2">
        <v>28</v>
      </c>
      <c r="C2526" s="3">
        <v>2.920934E-12</v>
      </c>
      <c r="D2526" s="2"/>
      <c r="E2526" s="2"/>
      <c r="F2526" s="2"/>
      <c r="G2526" s="2"/>
      <c r="H2526" s="2"/>
      <c r="I2526" s="2"/>
      <c r="J2526" s="2"/>
      <c r="K2526" s="2"/>
    </row>
    <row r="2527" spans="1:11" x14ac:dyDescent="0.25">
      <c r="A2527" s="2" t="s">
        <v>363</v>
      </c>
      <c r="B2527" s="2">
        <v>29</v>
      </c>
      <c r="C2527" s="3">
        <v>3.097933E-12</v>
      </c>
      <c r="D2527" s="2"/>
      <c r="E2527" s="2"/>
      <c r="F2527" s="2"/>
      <c r="G2527" s="2"/>
      <c r="H2527" s="2"/>
      <c r="I2527" s="2"/>
      <c r="J2527" s="2"/>
      <c r="K2527" s="2"/>
    </row>
    <row r="2528" spans="1:11" x14ac:dyDescent="0.25">
      <c r="A2528" s="2" t="s">
        <v>363</v>
      </c>
      <c r="B2528" s="2">
        <v>30</v>
      </c>
      <c r="C2528" s="3">
        <v>3.0645630000000001E-12</v>
      </c>
      <c r="D2528" s="2"/>
      <c r="E2528" s="2"/>
      <c r="F2528" s="2"/>
      <c r="G2528" s="2"/>
      <c r="H2528" s="2"/>
      <c r="I2528" s="2"/>
      <c r="J2528" s="2"/>
      <c r="K2528" s="2"/>
    </row>
    <row r="2529" spans="1:11" x14ac:dyDescent="0.25">
      <c r="A2529" s="2" t="s">
        <v>363</v>
      </c>
      <c r="B2529" s="2">
        <v>31</v>
      </c>
      <c r="C2529" s="3">
        <v>3.190268E-12</v>
      </c>
      <c r="D2529" s="2"/>
      <c r="E2529" s="2"/>
      <c r="F2529" s="2"/>
      <c r="G2529" s="2"/>
      <c r="H2529" s="2"/>
      <c r="I2529" s="2"/>
      <c r="J2529" s="2"/>
      <c r="K2529" s="2"/>
    </row>
    <row r="2530" spans="1:11" x14ac:dyDescent="0.25">
      <c r="A2530" s="2" t="s">
        <v>363</v>
      </c>
      <c r="B2530" s="2">
        <v>32</v>
      </c>
      <c r="C2530" s="3">
        <v>3.1504170000000001E-12</v>
      </c>
      <c r="D2530" s="2"/>
      <c r="E2530" s="2"/>
      <c r="F2530" s="2"/>
      <c r="G2530" s="2"/>
      <c r="H2530" s="2"/>
      <c r="I2530" s="2"/>
      <c r="J2530" s="2"/>
      <c r="K2530" s="2"/>
    </row>
    <row r="2531" spans="1:11" x14ac:dyDescent="0.25">
      <c r="A2531" s="2" t="s">
        <v>363</v>
      </c>
      <c r="B2531" s="2">
        <v>33</v>
      </c>
      <c r="C2531" s="3">
        <v>2.9253140000000001E-12</v>
      </c>
      <c r="D2531" s="2"/>
      <c r="E2531" s="2"/>
      <c r="F2531" s="2"/>
      <c r="G2531" s="2"/>
      <c r="H2531" s="2"/>
      <c r="I2531" s="2"/>
      <c r="J2531" s="2"/>
      <c r="K2531" s="2"/>
    </row>
    <row r="2532" spans="1:11" x14ac:dyDescent="0.25">
      <c r="A2532" s="2" t="s">
        <v>363</v>
      </c>
      <c r="B2532" s="2">
        <v>34</v>
      </c>
      <c r="C2532" s="3">
        <v>2.9008690000000002E-12</v>
      </c>
      <c r="D2532" s="2"/>
      <c r="E2532" s="2"/>
      <c r="F2532" s="2"/>
      <c r="G2532" s="2"/>
      <c r="H2532" s="2"/>
      <c r="I2532" s="2"/>
      <c r="J2532" s="2"/>
      <c r="K2532" s="2"/>
    </row>
    <row r="2533" spans="1:11" x14ac:dyDescent="0.25">
      <c r="A2533" s="2" t="s">
        <v>363</v>
      </c>
      <c r="B2533" s="2">
        <v>35</v>
      </c>
      <c r="C2533" s="3">
        <v>2.7953529999999999E-12</v>
      </c>
      <c r="D2533" s="2"/>
      <c r="E2533" s="2"/>
      <c r="F2533" s="2"/>
      <c r="G2533" s="2"/>
      <c r="H2533" s="2"/>
      <c r="I2533" s="2"/>
      <c r="J2533" s="2"/>
      <c r="K2533" s="2"/>
    </row>
    <row r="2534" spans="1:11" x14ac:dyDescent="0.25">
      <c r="A2534" s="2" t="s">
        <v>363</v>
      </c>
      <c r="B2534" s="2">
        <v>36</v>
      </c>
      <c r="C2534" s="3">
        <v>2.8740700000000001E-12</v>
      </c>
      <c r="D2534" s="2"/>
      <c r="E2534" s="2"/>
      <c r="F2534" s="2"/>
      <c r="G2534" s="2"/>
      <c r="H2534" s="2"/>
      <c r="I2534" s="2"/>
      <c r="J2534" s="2"/>
      <c r="K2534" s="2"/>
    </row>
    <row r="2535" spans="1:11" x14ac:dyDescent="0.25">
      <c r="A2535" s="2" t="s">
        <v>363</v>
      </c>
      <c r="B2535" s="2">
        <v>37</v>
      </c>
      <c r="C2535" s="3">
        <v>3.1225499999999999E-12</v>
      </c>
      <c r="D2535" s="2"/>
      <c r="E2535" s="2"/>
      <c r="F2535" s="2"/>
      <c r="G2535" s="2"/>
      <c r="H2535" s="2"/>
      <c r="I2535" s="2"/>
      <c r="J2535" s="2"/>
      <c r="K2535" s="2"/>
    </row>
    <row r="2536" spans="1:11" x14ac:dyDescent="0.25">
      <c r="A2536" s="2" t="s">
        <v>363</v>
      </c>
      <c r="B2536" s="2">
        <v>38</v>
      </c>
      <c r="C2536" s="3">
        <v>3.1550979999999998E-12</v>
      </c>
      <c r="D2536" s="2"/>
      <c r="E2536" s="2"/>
      <c r="F2536" s="2"/>
      <c r="G2536" s="2"/>
      <c r="H2536" s="2"/>
      <c r="I2536" s="2"/>
      <c r="J2536" s="2"/>
      <c r="K2536" s="2"/>
    </row>
    <row r="2537" spans="1:11" x14ac:dyDescent="0.25">
      <c r="A2537" s="2" t="s">
        <v>363</v>
      </c>
      <c r="B2537" s="2">
        <v>39</v>
      </c>
      <c r="C2537" s="3">
        <v>3.227618E-12</v>
      </c>
      <c r="D2537" s="2"/>
      <c r="E2537" s="2"/>
      <c r="F2537" s="2"/>
      <c r="G2537" s="2"/>
      <c r="H2537" s="2"/>
      <c r="I2537" s="2"/>
      <c r="J2537" s="2"/>
      <c r="K2537" s="2"/>
    </row>
    <row r="2538" spans="1:11" x14ac:dyDescent="0.25">
      <c r="A2538" s="2" t="s">
        <v>363</v>
      </c>
      <c r="B2538" s="2">
        <v>40</v>
      </c>
      <c r="C2538" s="3">
        <v>3.0930749999999999E-12</v>
      </c>
      <c r="D2538" s="2"/>
      <c r="E2538" s="2"/>
      <c r="F2538" s="2"/>
      <c r="G2538" s="2"/>
      <c r="H2538" s="2"/>
      <c r="I2538" s="2"/>
      <c r="J2538" s="2"/>
      <c r="K2538" s="2"/>
    </row>
    <row r="2539" spans="1:11" x14ac:dyDescent="0.25">
      <c r="A2539" s="2" t="s">
        <v>363</v>
      </c>
      <c r="B2539" s="2">
        <v>41</v>
      </c>
      <c r="C2539" s="3">
        <v>2.9194469999999999E-12</v>
      </c>
      <c r="D2539" s="2"/>
      <c r="E2539" s="2"/>
      <c r="F2539" s="2"/>
      <c r="G2539" s="2"/>
      <c r="H2539" s="2"/>
      <c r="I2539" s="2"/>
      <c r="J2539" s="2"/>
      <c r="K2539" s="2"/>
    </row>
    <row r="2540" spans="1:11" x14ac:dyDescent="0.25">
      <c r="A2540" s="2" t="s">
        <v>363</v>
      </c>
      <c r="B2540" s="2">
        <v>42</v>
      </c>
      <c r="C2540" s="3">
        <v>2.8331610000000002E-12</v>
      </c>
      <c r="D2540" s="2"/>
      <c r="E2540" s="2"/>
      <c r="F2540" s="2"/>
      <c r="G2540" s="2"/>
      <c r="H2540" s="2"/>
      <c r="I2540" s="2"/>
      <c r="J2540" s="2"/>
      <c r="K2540" s="2"/>
    </row>
    <row r="2541" spans="1:11" x14ac:dyDescent="0.25">
      <c r="A2541" s="2" t="s">
        <v>363</v>
      </c>
      <c r="B2541" s="2">
        <v>43</v>
      </c>
      <c r="C2541" s="3">
        <v>2.793208E-12</v>
      </c>
      <c r="D2541" s="2"/>
      <c r="E2541" s="2"/>
      <c r="F2541" s="2"/>
      <c r="G2541" s="2"/>
      <c r="H2541" s="2"/>
      <c r="I2541" s="2"/>
      <c r="J2541" s="2"/>
      <c r="K2541" s="2"/>
    </row>
    <row r="2542" spans="1:11" x14ac:dyDescent="0.25">
      <c r="A2542" s="2" t="s">
        <v>363</v>
      </c>
      <c r="B2542" s="2">
        <v>44</v>
      </c>
      <c r="C2542" s="3">
        <v>2.9308150000000002E-12</v>
      </c>
      <c r="D2542" s="2"/>
      <c r="E2542" s="2"/>
      <c r="F2542" s="2"/>
      <c r="G2542" s="2"/>
      <c r="H2542" s="2"/>
      <c r="I2542" s="2"/>
      <c r="J2542" s="2"/>
      <c r="K2542" s="2"/>
    </row>
    <row r="2543" spans="1:11" x14ac:dyDescent="0.25">
      <c r="A2543" s="2" t="s">
        <v>363</v>
      </c>
      <c r="B2543" s="2">
        <v>45</v>
      </c>
      <c r="C2543" s="3">
        <v>3.130609E-12</v>
      </c>
      <c r="D2543" s="2"/>
      <c r="E2543" s="2"/>
      <c r="F2543" s="2"/>
      <c r="G2543" s="2"/>
      <c r="H2543" s="2"/>
      <c r="I2543" s="2"/>
      <c r="J2543" s="2"/>
      <c r="K2543" s="2"/>
    </row>
    <row r="2544" spans="1:11" x14ac:dyDescent="0.25">
      <c r="A2544" s="2" t="s">
        <v>363</v>
      </c>
      <c r="B2544" s="2">
        <v>46</v>
      </c>
      <c r="C2544" s="3">
        <v>3.2161220000000002E-12</v>
      </c>
      <c r="D2544" s="2"/>
      <c r="E2544" s="2"/>
      <c r="F2544" s="2"/>
      <c r="G2544" s="2"/>
      <c r="H2544" s="2"/>
      <c r="I2544" s="2"/>
      <c r="J2544" s="2"/>
      <c r="K2544" s="2"/>
    </row>
    <row r="2545" spans="1:11" x14ac:dyDescent="0.25">
      <c r="A2545" s="2" t="s">
        <v>363</v>
      </c>
      <c r="B2545" s="2">
        <v>47</v>
      </c>
      <c r="C2545" s="3">
        <v>3.1680670000000001E-12</v>
      </c>
      <c r="D2545" s="2"/>
      <c r="E2545" s="2"/>
      <c r="F2545" s="2"/>
      <c r="G2545" s="2"/>
      <c r="H2545" s="2"/>
      <c r="I2545" s="2"/>
      <c r="J2545" s="2"/>
      <c r="K2545" s="2"/>
    </row>
    <row r="2546" spans="1:11" x14ac:dyDescent="0.25">
      <c r="A2546" s="2" t="s">
        <v>363</v>
      </c>
      <c r="B2546" s="2">
        <v>48</v>
      </c>
      <c r="C2546" s="3">
        <v>3.0400360000000002E-12</v>
      </c>
      <c r="D2546" s="2"/>
      <c r="E2546" s="2"/>
      <c r="F2546" s="2"/>
      <c r="G2546" s="2"/>
      <c r="H2546" s="2"/>
      <c r="I2546" s="2"/>
      <c r="J2546" s="2"/>
      <c r="K2546" s="2"/>
    </row>
    <row r="2547" spans="1:11" x14ac:dyDescent="0.25">
      <c r="A2547" s="2" t="s">
        <v>363</v>
      </c>
      <c r="B2547" s="2">
        <v>49</v>
      </c>
      <c r="C2547" s="3">
        <v>2.8988020000000001E-12</v>
      </c>
      <c r="D2547" s="2"/>
      <c r="E2547" s="2"/>
      <c r="F2547" s="2"/>
      <c r="G2547" s="2"/>
      <c r="H2547" s="2"/>
      <c r="I2547" s="2"/>
      <c r="J2547" s="2"/>
      <c r="K2547" s="2"/>
    </row>
    <row r="2548" spans="1:11" x14ac:dyDescent="0.25">
      <c r="A2548" s="2" t="s">
        <v>363</v>
      </c>
      <c r="B2548" s="2">
        <v>50</v>
      </c>
      <c r="C2548" s="3">
        <v>2.8947580000000001E-12</v>
      </c>
      <c r="D2548" s="2"/>
      <c r="E2548" s="2"/>
      <c r="F2548" s="2"/>
      <c r="G2548" s="2"/>
      <c r="H2548" s="2"/>
      <c r="I2548" s="2"/>
      <c r="J2548" s="2"/>
      <c r="K2548" s="2"/>
    </row>
    <row r="2549" spans="1:11" x14ac:dyDescent="0.25">
      <c r="A2549" s="2" t="s">
        <v>363</v>
      </c>
      <c r="B2549" s="2">
        <v>51</v>
      </c>
      <c r="C2549" s="3">
        <v>2.8197300000000001E-12</v>
      </c>
      <c r="D2549" s="2"/>
      <c r="E2549" s="2"/>
      <c r="F2549" s="2"/>
      <c r="G2549" s="2"/>
      <c r="H2549" s="2"/>
      <c r="I2549" s="2"/>
      <c r="J2549" s="2"/>
      <c r="K2549" s="2"/>
    </row>
    <row r="2550" spans="1:11" x14ac:dyDescent="0.25">
      <c r="A2550" s="2" t="s">
        <v>363</v>
      </c>
      <c r="B2550" s="2">
        <v>52</v>
      </c>
      <c r="C2550" s="3">
        <v>2.9713289999999998E-12</v>
      </c>
      <c r="D2550" s="2"/>
      <c r="E2550" s="2"/>
      <c r="F2550" s="2"/>
      <c r="G2550" s="2"/>
      <c r="H2550" s="2"/>
      <c r="I2550" s="2"/>
      <c r="J2550" s="2"/>
      <c r="K2550" s="2"/>
    </row>
    <row r="2551" spans="1:11" x14ac:dyDescent="0.25">
      <c r="A2551" s="2" t="s">
        <v>363</v>
      </c>
      <c r="B2551" s="2">
        <v>53</v>
      </c>
      <c r="C2551" s="3">
        <v>3.090732E-12</v>
      </c>
      <c r="D2551" s="2"/>
      <c r="E2551" s="2"/>
      <c r="F2551" s="2"/>
      <c r="G2551" s="2"/>
      <c r="H2551" s="2"/>
      <c r="I2551" s="2"/>
      <c r="J2551" s="2"/>
      <c r="K2551" s="2"/>
    </row>
    <row r="2552" spans="1:11" x14ac:dyDescent="0.25">
      <c r="A2552" s="2" t="s">
        <v>363</v>
      </c>
      <c r="B2552" s="2">
        <v>54</v>
      </c>
      <c r="C2552" s="3">
        <v>3.1489039999999999E-12</v>
      </c>
      <c r="D2552" s="2"/>
      <c r="E2552" s="2"/>
      <c r="F2552" s="2"/>
      <c r="G2552" s="2"/>
      <c r="H2552" s="2"/>
      <c r="I2552" s="2"/>
      <c r="J2552" s="2"/>
      <c r="K2552" s="2"/>
    </row>
    <row r="2553" spans="1:11" x14ac:dyDescent="0.25">
      <c r="A2553" s="2" t="s">
        <v>363</v>
      </c>
      <c r="B2553" s="2">
        <v>55</v>
      </c>
      <c r="C2553" s="3">
        <v>3.170249E-12</v>
      </c>
      <c r="D2553" s="2"/>
      <c r="E2553" s="2"/>
      <c r="F2553" s="2"/>
      <c r="G2553" s="2"/>
      <c r="H2553" s="2"/>
      <c r="I2553" s="2"/>
      <c r="J2553" s="2"/>
      <c r="K2553" s="2"/>
    </row>
    <row r="2554" spans="1:11" x14ac:dyDescent="0.25">
      <c r="A2554" s="2" t="s">
        <v>363</v>
      </c>
      <c r="B2554" s="2">
        <v>56</v>
      </c>
      <c r="C2554" s="3">
        <v>3.02458E-12</v>
      </c>
      <c r="D2554" s="2"/>
      <c r="E2554" s="2"/>
      <c r="F2554" s="2"/>
      <c r="G2554" s="2"/>
      <c r="H2554" s="2"/>
      <c r="I2554" s="2"/>
      <c r="J2554" s="2"/>
      <c r="K2554" s="2"/>
    </row>
    <row r="2555" spans="1:11" x14ac:dyDescent="0.25">
      <c r="A2555" s="2" t="s">
        <v>363</v>
      </c>
      <c r="B2555" s="2">
        <v>57</v>
      </c>
      <c r="C2555" s="3">
        <v>2.928971E-12</v>
      </c>
      <c r="D2555" s="2"/>
      <c r="E2555" s="2"/>
      <c r="F2555" s="2"/>
      <c r="G2555" s="2"/>
      <c r="H2555" s="2"/>
      <c r="I2555" s="2"/>
      <c r="J2555" s="2"/>
      <c r="K2555" s="2"/>
    </row>
    <row r="2556" spans="1:11" x14ac:dyDescent="0.25">
      <c r="A2556" s="2" t="s">
        <v>363</v>
      </c>
      <c r="B2556" s="2">
        <v>58</v>
      </c>
      <c r="C2556" s="3">
        <v>2.9252309999999998E-12</v>
      </c>
      <c r="D2556" s="2"/>
      <c r="E2556" s="2"/>
      <c r="F2556" s="2"/>
      <c r="G2556" s="2"/>
      <c r="H2556" s="2"/>
      <c r="I2556" s="2"/>
      <c r="J2556" s="2"/>
      <c r="K2556" s="2"/>
    </row>
    <row r="2557" spans="1:11" x14ac:dyDescent="0.25">
      <c r="A2557" s="2" t="s">
        <v>363</v>
      </c>
      <c r="B2557" s="2">
        <v>59</v>
      </c>
      <c r="C2557" s="3">
        <v>2.860809E-12</v>
      </c>
      <c r="D2557" s="2"/>
      <c r="E2557" s="2"/>
      <c r="F2557" s="2"/>
      <c r="G2557" s="2"/>
      <c r="H2557" s="2"/>
      <c r="I2557" s="2"/>
      <c r="J2557" s="2"/>
      <c r="K2557" s="2"/>
    </row>
    <row r="2558" spans="1:11" x14ac:dyDescent="0.25">
      <c r="A2558" s="2" t="s">
        <v>363</v>
      </c>
      <c r="B2558" s="2">
        <v>60</v>
      </c>
      <c r="C2558" s="3">
        <v>2.9339460000000001E-12</v>
      </c>
      <c r="D2558" s="2"/>
      <c r="E2558" s="2"/>
      <c r="F2558" s="2"/>
      <c r="G2558" s="2"/>
      <c r="H2558" s="2"/>
      <c r="I2558" s="2"/>
      <c r="J2558" s="2"/>
      <c r="K2558" s="2"/>
    </row>
    <row r="2559" spans="1:11" x14ac:dyDescent="0.25">
      <c r="A2559" s="2" t="s">
        <v>363</v>
      </c>
      <c r="B2559" s="2">
        <v>61</v>
      </c>
      <c r="C2559" s="3">
        <v>3.0228710000000002E-12</v>
      </c>
      <c r="D2559" s="2"/>
      <c r="E2559" s="2"/>
      <c r="F2559" s="2"/>
      <c r="G2559" s="2"/>
      <c r="H2559" s="2"/>
      <c r="I2559" s="2"/>
      <c r="J2559" s="2"/>
      <c r="K2559" s="2"/>
    </row>
    <row r="2560" spans="1:11" x14ac:dyDescent="0.25">
      <c r="A2560" s="2" t="s">
        <v>363</v>
      </c>
      <c r="B2560" s="2">
        <v>62</v>
      </c>
      <c r="C2560" s="3">
        <v>3.1376850000000001E-12</v>
      </c>
      <c r="D2560" s="2"/>
      <c r="E2560" s="2"/>
      <c r="F2560" s="2"/>
      <c r="G2560" s="2"/>
      <c r="H2560" s="2"/>
      <c r="I2560" s="2"/>
      <c r="J2560" s="2"/>
      <c r="K2560" s="2"/>
    </row>
    <row r="2561" spans="1:11" x14ac:dyDescent="0.25">
      <c r="A2561" s="2" t="s">
        <v>363</v>
      </c>
      <c r="B2561" s="2">
        <v>63</v>
      </c>
      <c r="C2561" s="3">
        <v>3.2479010000000001E-12</v>
      </c>
      <c r="D2561" s="2"/>
      <c r="E2561" s="2"/>
      <c r="F2561" s="2"/>
      <c r="G2561" s="2"/>
      <c r="H2561" s="2"/>
      <c r="I2561" s="2"/>
      <c r="J2561" s="2"/>
      <c r="K2561" s="2"/>
    </row>
    <row r="2562" spans="1:11" x14ac:dyDescent="0.25">
      <c r="A2562" s="2" t="s">
        <v>363</v>
      </c>
      <c r="B2562" s="2">
        <v>64</v>
      </c>
      <c r="C2562" s="3">
        <v>3.0511699999999998E-12</v>
      </c>
      <c r="D2562" s="2"/>
      <c r="E2562" s="2"/>
      <c r="F2562" s="2"/>
      <c r="G2562" s="2"/>
      <c r="H2562" s="2"/>
      <c r="I2562" s="2"/>
      <c r="J2562" s="2"/>
      <c r="K2562" s="2"/>
    </row>
    <row r="2563" spans="1:11" x14ac:dyDescent="0.25">
      <c r="A2563" s="2" t="s">
        <v>363</v>
      </c>
      <c r="B2563" s="2">
        <v>65</v>
      </c>
      <c r="C2563" s="3">
        <v>2.95758E-12</v>
      </c>
      <c r="D2563" s="2"/>
      <c r="E2563" s="2"/>
      <c r="F2563" s="2"/>
      <c r="G2563" s="2"/>
      <c r="H2563" s="2"/>
      <c r="I2563" s="2"/>
      <c r="J2563" s="2"/>
      <c r="K2563" s="2"/>
    </row>
    <row r="2564" spans="1:11" x14ac:dyDescent="0.25">
      <c r="A2564" s="2" t="s">
        <v>363</v>
      </c>
      <c r="B2564" s="2">
        <v>66</v>
      </c>
      <c r="C2564" s="3">
        <v>2.8801860000000002E-12</v>
      </c>
      <c r="D2564" s="2"/>
      <c r="E2564" s="2"/>
      <c r="F2564" s="2"/>
      <c r="G2564" s="2"/>
      <c r="H2564" s="2"/>
      <c r="I2564" s="2"/>
      <c r="J2564" s="2"/>
      <c r="K2564" s="2"/>
    </row>
    <row r="2565" spans="1:11" x14ac:dyDescent="0.25">
      <c r="A2565" s="2" t="s">
        <v>363</v>
      </c>
      <c r="B2565" s="2">
        <v>67</v>
      </c>
      <c r="C2565" s="3">
        <v>2.8087349999999999E-12</v>
      </c>
      <c r="D2565" s="2"/>
      <c r="E2565" s="2"/>
      <c r="F2565" s="2"/>
      <c r="G2565" s="2"/>
      <c r="H2565" s="2"/>
      <c r="I2565" s="2"/>
      <c r="J2565" s="2"/>
      <c r="K2565" s="2"/>
    </row>
    <row r="2566" spans="1:11" x14ac:dyDescent="0.25">
      <c r="A2566" s="2" t="s">
        <v>363</v>
      </c>
      <c r="B2566" s="2">
        <v>68</v>
      </c>
      <c r="C2566" s="3">
        <v>2.9270430000000001E-12</v>
      </c>
      <c r="D2566" s="2"/>
      <c r="E2566" s="2"/>
      <c r="F2566" s="2"/>
      <c r="G2566" s="2"/>
      <c r="H2566" s="2"/>
      <c r="I2566" s="2"/>
      <c r="J2566" s="2"/>
      <c r="K2566" s="2"/>
    </row>
    <row r="2567" spans="1:11" x14ac:dyDescent="0.25">
      <c r="A2567" s="2" t="s">
        <v>363</v>
      </c>
      <c r="B2567" s="2">
        <v>69</v>
      </c>
      <c r="C2567" s="3">
        <v>3.0181230000000002E-12</v>
      </c>
      <c r="D2567" s="2"/>
      <c r="E2567" s="2"/>
      <c r="F2567" s="2"/>
      <c r="G2567" s="2"/>
      <c r="H2567" s="2"/>
      <c r="I2567" s="2"/>
      <c r="J2567" s="2"/>
      <c r="K2567" s="2"/>
    </row>
    <row r="2568" spans="1:11" x14ac:dyDescent="0.25">
      <c r="A2568" s="2" t="s">
        <v>363</v>
      </c>
      <c r="B2568" s="2">
        <v>70</v>
      </c>
      <c r="C2568" s="3">
        <v>3.2138419999999999E-12</v>
      </c>
      <c r="D2568" s="2"/>
      <c r="E2568" s="2"/>
      <c r="F2568" s="2"/>
      <c r="G2568" s="2"/>
      <c r="H2568" s="2"/>
      <c r="I2568" s="2"/>
      <c r="J2568" s="2"/>
      <c r="K2568" s="2"/>
    </row>
    <row r="2569" spans="1:11" x14ac:dyDescent="0.25">
      <c r="A2569" s="2" t="s">
        <v>363</v>
      </c>
      <c r="B2569" s="2">
        <v>71</v>
      </c>
      <c r="C2569" s="3">
        <v>3.2380329999999998E-12</v>
      </c>
      <c r="D2569" s="2"/>
      <c r="E2569" s="2"/>
      <c r="F2569" s="2"/>
      <c r="G2569" s="2"/>
      <c r="H2569" s="2"/>
      <c r="I2569" s="2"/>
      <c r="J2569" s="2"/>
      <c r="K2569" s="2"/>
    </row>
    <row r="2570" spans="1:11" x14ac:dyDescent="0.25">
      <c r="A2570" s="2" t="s">
        <v>363</v>
      </c>
      <c r="B2570" s="2">
        <v>72</v>
      </c>
      <c r="C2570" s="3">
        <v>3.0691080000000001E-12</v>
      </c>
      <c r="D2570" s="2"/>
      <c r="E2570" s="2"/>
      <c r="F2570" s="2"/>
      <c r="G2570" s="2"/>
      <c r="H2570" s="2"/>
      <c r="I2570" s="2"/>
      <c r="J2570" s="2"/>
      <c r="K2570" s="2"/>
    </row>
    <row r="2571" spans="1:11" x14ac:dyDescent="0.25">
      <c r="A2571" s="2" t="s">
        <v>363</v>
      </c>
      <c r="B2571" s="2">
        <v>73</v>
      </c>
      <c r="C2571" s="3">
        <v>2.9172709999999999E-12</v>
      </c>
      <c r="D2571" s="2"/>
      <c r="E2571" s="2"/>
      <c r="F2571" s="2"/>
      <c r="G2571" s="2"/>
      <c r="H2571" s="2"/>
      <c r="I2571" s="2"/>
      <c r="J2571" s="2"/>
      <c r="K2571" s="2"/>
    </row>
    <row r="2572" spans="1:11" x14ac:dyDescent="0.25">
      <c r="A2572" s="2" t="s">
        <v>363</v>
      </c>
      <c r="B2572" s="2">
        <v>74</v>
      </c>
      <c r="C2572" s="3">
        <v>2.8296019999999999E-12</v>
      </c>
      <c r="D2572" s="2"/>
      <c r="E2572" s="2"/>
      <c r="F2572" s="2"/>
      <c r="G2572" s="2"/>
      <c r="H2572" s="2"/>
      <c r="I2572" s="2"/>
      <c r="J2572" s="2"/>
      <c r="K2572" s="2"/>
    </row>
    <row r="2573" spans="1:11" x14ac:dyDescent="0.25">
      <c r="A2573" s="2" t="s">
        <v>363</v>
      </c>
      <c r="B2573" s="2">
        <v>75</v>
      </c>
      <c r="C2573" s="3">
        <v>2.8040460000000001E-12</v>
      </c>
      <c r="D2573" s="2"/>
      <c r="E2573" s="2"/>
      <c r="F2573" s="2"/>
      <c r="G2573" s="2"/>
      <c r="H2573" s="2"/>
      <c r="I2573" s="2"/>
      <c r="J2573" s="2"/>
      <c r="K2573" s="2"/>
    </row>
    <row r="2574" spans="1:11" x14ac:dyDescent="0.25">
      <c r="A2574" s="2" t="s">
        <v>363</v>
      </c>
      <c r="B2574" s="2">
        <v>76</v>
      </c>
      <c r="C2574" s="3">
        <v>2.9797690000000002E-12</v>
      </c>
      <c r="D2574" s="2"/>
      <c r="E2574" s="2"/>
      <c r="F2574" s="2"/>
      <c r="G2574" s="2"/>
      <c r="H2574" s="2"/>
      <c r="I2574" s="2"/>
      <c r="J2574" s="2"/>
      <c r="K2574" s="2"/>
    </row>
    <row r="2575" spans="1:11" x14ac:dyDescent="0.25">
      <c r="A2575" s="2" t="s">
        <v>363</v>
      </c>
      <c r="B2575" s="2">
        <v>77</v>
      </c>
      <c r="C2575" s="3">
        <v>3.0369820000000002E-12</v>
      </c>
      <c r="D2575" s="2"/>
      <c r="E2575" s="2"/>
      <c r="F2575" s="2"/>
      <c r="G2575" s="2"/>
      <c r="H2575" s="2"/>
      <c r="I2575" s="2"/>
      <c r="J2575" s="2"/>
      <c r="K2575" s="2"/>
    </row>
    <row r="2576" spans="1:11" x14ac:dyDescent="0.25">
      <c r="A2576" s="2" t="s">
        <v>363</v>
      </c>
      <c r="B2576" s="2">
        <v>78</v>
      </c>
      <c r="C2576" s="3">
        <v>3.238416E-12</v>
      </c>
      <c r="D2576" s="2"/>
      <c r="E2576" s="2"/>
      <c r="F2576" s="2"/>
      <c r="G2576" s="2"/>
      <c r="H2576" s="2"/>
      <c r="I2576" s="2"/>
      <c r="J2576" s="2"/>
      <c r="K2576" s="2"/>
    </row>
    <row r="2577" spans="1:11" x14ac:dyDescent="0.25">
      <c r="A2577" s="2" t="s">
        <v>363</v>
      </c>
      <c r="B2577" s="2">
        <v>79</v>
      </c>
      <c r="C2577" s="3">
        <v>3.2067219999999998E-12</v>
      </c>
      <c r="D2577" s="2"/>
      <c r="E2577" s="2"/>
      <c r="F2577" s="2"/>
      <c r="G2577" s="2"/>
      <c r="H2577" s="2"/>
      <c r="I2577" s="2"/>
      <c r="J2577" s="2"/>
      <c r="K2577" s="2"/>
    </row>
    <row r="2578" spans="1:11" x14ac:dyDescent="0.25">
      <c r="A2578" s="2" t="s">
        <v>363</v>
      </c>
      <c r="B2578" s="2">
        <v>80</v>
      </c>
      <c r="C2578" s="3">
        <v>3.0325369999999998E-12</v>
      </c>
      <c r="D2578" s="2"/>
      <c r="E2578" s="2"/>
      <c r="F2578" s="2"/>
      <c r="G2578" s="2"/>
      <c r="H2578" s="2"/>
      <c r="I2578" s="2"/>
      <c r="J2578" s="2"/>
      <c r="K2578" s="2"/>
    </row>
    <row r="2579" spans="1:11" x14ac:dyDescent="0.25">
      <c r="A2579" s="2" t="s">
        <v>363</v>
      </c>
      <c r="B2579" s="2">
        <v>81</v>
      </c>
      <c r="C2579" s="3">
        <v>2.903615E-12</v>
      </c>
      <c r="D2579" s="2"/>
      <c r="E2579" s="2"/>
      <c r="F2579" s="2"/>
      <c r="G2579" s="2"/>
      <c r="H2579" s="2"/>
      <c r="I2579" s="2"/>
      <c r="J2579" s="2"/>
      <c r="K2579" s="2"/>
    </row>
    <row r="2580" spans="1:11" x14ac:dyDescent="0.25">
      <c r="A2580" s="2" t="s">
        <v>363</v>
      </c>
      <c r="B2580" s="2">
        <v>82</v>
      </c>
      <c r="C2580" s="3">
        <v>2.8247430000000001E-12</v>
      </c>
      <c r="D2580" s="2"/>
      <c r="E2580" s="2"/>
      <c r="F2580" s="2"/>
      <c r="G2580" s="2"/>
      <c r="H2580" s="2"/>
      <c r="I2580" s="2"/>
      <c r="J2580" s="2"/>
      <c r="K2580" s="2"/>
    </row>
    <row r="2581" spans="1:11" x14ac:dyDescent="0.25">
      <c r="A2581" s="2" t="s">
        <v>363</v>
      </c>
      <c r="B2581" s="2">
        <v>83</v>
      </c>
      <c r="C2581" s="3">
        <v>2.8726280000000001E-12</v>
      </c>
      <c r="D2581" s="2"/>
      <c r="E2581" s="2"/>
      <c r="F2581" s="2"/>
      <c r="G2581" s="2"/>
      <c r="H2581" s="2"/>
      <c r="I2581" s="2"/>
      <c r="J2581" s="2"/>
      <c r="K2581" s="2"/>
    </row>
    <row r="2582" spans="1:11" x14ac:dyDescent="0.25">
      <c r="A2582" s="2" t="s">
        <v>363</v>
      </c>
      <c r="B2582" s="2">
        <v>84</v>
      </c>
      <c r="C2582" s="3">
        <v>2.985364E-12</v>
      </c>
      <c r="D2582" s="2"/>
      <c r="E2582" s="2"/>
      <c r="F2582" s="2"/>
      <c r="G2582" s="2"/>
      <c r="H2582" s="2"/>
      <c r="I2582" s="2"/>
      <c r="J2582" s="2"/>
      <c r="K2582" s="2"/>
    </row>
    <row r="2583" spans="1:11" x14ac:dyDescent="0.25">
      <c r="A2583" s="2" t="s">
        <v>363</v>
      </c>
      <c r="B2583" s="2">
        <v>85</v>
      </c>
      <c r="C2583" s="3">
        <v>3.0870960000000002E-12</v>
      </c>
      <c r="D2583" s="2"/>
      <c r="E2583" s="2"/>
      <c r="F2583" s="2"/>
      <c r="G2583" s="2"/>
      <c r="H2583" s="2"/>
      <c r="I2583" s="2"/>
      <c r="J2583" s="2"/>
      <c r="K2583" s="2"/>
    </row>
    <row r="2584" spans="1:11" x14ac:dyDescent="0.25">
      <c r="A2584" s="2" t="s">
        <v>363</v>
      </c>
      <c r="B2584" s="2">
        <v>86</v>
      </c>
      <c r="C2584" s="3">
        <v>3.176397E-12</v>
      </c>
      <c r="D2584" s="2"/>
      <c r="E2584" s="2"/>
      <c r="F2584" s="2"/>
      <c r="G2584" s="2"/>
      <c r="H2584" s="2"/>
      <c r="I2584" s="2"/>
      <c r="J2584" s="2"/>
      <c r="K2584" s="2"/>
    </row>
    <row r="2585" spans="1:11" x14ac:dyDescent="0.25">
      <c r="A2585" s="2" t="s">
        <v>363</v>
      </c>
      <c r="B2585" s="2">
        <v>87</v>
      </c>
      <c r="C2585" s="3">
        <v>3.09599E-12</v>
      </c>
      <c r="D2585" s="2"/>
      <c r="E2585" s="2"/>
      <c r="F2585" s="2"/>
      <c r="G2585" s="2"/>
      <c r="H2585" s="2"/>
      <c r="I2585" s="2"/>
      <c r="J2585" s="2"/>
      <c r="K2585" s="2"/>
    </row>
    <row r="2586" spans="1:11" x14ac:dyDescent="0.25">
      <c r="A2586" s="2" t="s">
        <v>363</v>
      </c>
      <c r="B2586" s="2">
        <v>88</v>
      </c>
      <c r="C2586" s="3">
        <v>3.0833190000000001E-12</v>
      </c>
      <c r="D2586" s="2"/>
      <c r="E2586" s="2"/>
      <c r="F2586" s="2"/>
      <c r="G2586" s="2"/>
      <c r="H2586" s="2"/>
      <c r="I2586" s="2"/>
      <c r="J2586" s="2"/>
      <c r="K2586" s="2"/>
    </row>
    <row r="2587" spans="1:11" x14ac:dyDescent="0.25">
      <c r="A2587" s="2" t="s">
        <v>363</v>
      </c>
      <c r="B2587" s="2">
        <v>89</v>
      </c>
      <c r="C2587" s="3">
        <v>2.9445139999999998E-12</v>
      </c>
      <c r="D2587" s="2"/>
      <c r="E2587" s="2"/>
      <c r="F2587" s="2"/>
      <c r="G2587" s="2"/>
      <c r="H2587" s="2"/>
      <c r="I2587" s="2"/>
      <c r="J2587" s="2"/>
      <c r="K2587" s="2"/>
    </row>
    <row r="2588" spans="1:11" x14ac:dyDescent="0.25">
      <c r="A2588" s="2" t="s">
        <v>363</v>
      </c>
      <c r="B2588" s="2">
        <v>90</v>
      </c>
      <c r="C2588" s="3">
        <v>2.8604629999999998E-12</v>
      </c>
      <c r="D2588" s="2"/>
      <c r="E2588" s="2"/>
      <c r="F2588" s="2"/>
      <c r="G2588" s="2"/>
      <c r="H2588" s="2"/>
      <c r="I2588" s="2"/>
      <c r="J2588" s="2"/>
      <c r="K2588" s="2"/>
    </row>
    <row r="2589" spans="1:11" x14ac:dyDescent="0.25">
      <c r="A2589" s="2" t="s">
        <v>363</v>
      </c>
      <c r="B2589" s="2">
        <v>91</v>
      </c>
      <c r="C2589" s="3">
        <v>2.8848E-12</v>
      </c>
      <c r="D2589" s="2"/>
      <c r="E2589" s="2"/>
      <c r="F2589" s="2"/>
      <c r="G2589" s="2"/>
      <c r="H2589" s="2"/>
      <c r="I2589" s="2"/>
      <c r="J2589" s="2"/>
      <c r="K2589" s="2"/>
    </row>
    <row r="2590" spans="1:11" x14ac:dyDescent="0.25">
      <c r="A2590" s="2" t="s">
        <v>363</v>
      </c>
      <c r="B2590" s="2">
        <v>92</v>
      </c>
      <c r="C2590" s="3">
        <v>2.964893E-12</v>
      </c>
      <c r="D2590" s="2"/>
      <c r="E2590" s="2"/>
      <c r="F2590" s="2"/>
      <c r="G2590" s="2"/>
      <c r="H2590" s="2"/>
      <c r="I2590" s="2"/>
      <c r="J2590" s="2"/>
      <c r="K2590" s="2"/>
    </row>
    <row r="2591" spans="1:11" x14ac:dyDescent="0.25">
      <c r="A2591" s="2" t="s">
        <v>363</v>
      </c>
      <c r="B2591" s="2">
        <v>93</v>
      </c>
      <c r="C2591" s="3">
        <v>3.0168419999999998E-12</v>
      </c>
      <c r="D2591" s="2"/>
      <c r="E2591" s="2"/>
      <c r="F2591" s="2"/>
      <c r="G2591" s="2"/>
      <c r="H2591" s="2"/>
      <c r="I2591" s="2"/>
      <c r="J2591" s="2"/>
      <c r="K2591" s="2"/>
    </row>
    <row r="2592" spans="1:11" x14ac:dyDescent="0.25">
      <c r="A2592" s="2" t="s">
        <v>363</v>
      </c>
      <c r="B2592" s="2">
        <v>94</v>
      </c>
      <c r="C2592" s="3">
        <v>3.11798E-12</v>
      </c>
      <c r="D2592" s="2"/>
      <c r="E2592" s="2"/>
      <c r="F2592" s="2"/>
      <c r="G2592" s="2"/>
      <c r="H2592" s="2"/>
      <c r="I2592" s="2"/>
      <c r="J2592" s="2"/>
      <c r="K2592" s="2"/>
    </row>
    <row r="2593" spans="1:11" x14ac:dyDescent="0.25">
      <c r="A2593" s="2" t="s">
        <v>363</v>
      </c>
      <c r="B2593" s="2">
        <v>95</v>
      </c>
      <c r="C2593" s="3">
        <v>3.2162249999999999E-12</v>
      </c>
      <c r="D2593" s="2"/>
      <c r="E2593" s="2"/>
      <c r="F2593" s="2"/>
      <c r="G2593" s="2"/>
      <c r="H2593" s="2"/>
      <c r="I2593" s="2"/>
      <c r="J2593" s="2"/>
      <c r="K2593" s="2"/>
    </row>
    <row r="2594" spans="1:11" x14ac:dyDescent="0.25">
      <c r="A2594" s="2" t="s">
        <v>363</v>
      </c>
      <c r="B2594" s="2">
        <v>96</v>
      </c>
      <c r="C2594" s="3">
        <v>3.088556E-12</v>
      </c>
      <c r="D2594" s="2"/>
      <c r="E2594" s="2"/>
      <c r="F2594" s="2"/>
      <c r="G2594" s="2"/>
      <c r="H2594" s="2"/>
      <c r="I2594" s="2"/>
      <c r="J2594" s="2"/>
      <c r="K2594" s="2"/>
    </row>
    <row r="2595" spans="1:11" x14ac:dyDescent="0.25">
      <c r="A2595" s="2" t="s">
        <v>363</v>
      </c>
      <c r="B2595" s="2">
        <v>97</v>
      </c>
      <c r="C2595" s="3">
        <v>2.9974469999999998E-12</v>
      </c>
      <c r="D2595" s="2"/>
      <c r="E2595" s="2"/>
      <c r="F2595" s="2"/>
      <c r="G2595" s="2"/>
      <c r="H2595" s="2"/>
      <c r="I2595" s="2"/>
      <c r="J2595" s="2"/>
      <c r="K2595" s="2"/>
    </row>
    <row r="2596" spans="1:11" x14ac:dyDescent="0.25">
      <c r="A2596" s="2" t="s">
        <v>363</v>
      </c>
      <c r="B2596" s="2">
        <v>98</v>
      </c>
      <c r="C2596" s="3">
        <v>2.8289880000000001E-12</v>
      </c>
      <c r="D2596" s="2"/>
      <c r="E2596" s="2"/>
      <c r="F2596" s="2"/>
      <c r="G2596" s="2"/>
      <c r="H2596" s="2"/>
      <c r="I2596" s="2"/>
      <c r="J2596" s="2"/>
      <c r="K2596" s="2"/>
    </row>
    <row r="2597" spans="1:11" x14ac:dyDescent="0.25">
      <c r="A2597" s="2" t="s">
        <v>363</v>
      </c>
      <c r="B2597" s="2">
        <v>99</v>
      </c>
      <c r="C2597" s="3">
        <v>2.8418999999999998E-12</v>
      </c>
      <c r="D2597" s="2"/>
      <c r="E2597" s="2"/>
      <c r="F2597" s="2"/>
      <c r="G2597" s="2"/>
      <c r="H2597" s="2"/>
      <c r="I2597" s="2"/>
      <c r="J2597" s="2"/>
      <c r="K2597" s="2"/>
    </row>
    <row r="2598" spans="1:11" x14ac:dyDescent="0.25">
      <c r="A2598" s="2" t="s">
        <v>363</v>
      </c>
      <c r="B2598" s="2">
        <v>100</v>
      </c>
      <c r="C2598" s="3">
        <v>2.8726449999999998E-12</v>
      </c>
      <c r="D2598" s="2"/>
      <c r="E2598" s="2"/>
      <c r="F2598" s="2"/>
      <c r="G2598" s="2"/>
      <c r="H2598" s="2"/>
      <c r="I2598" s="2"/>
      <c r="J2598" s="2"/>
      <c r="K2598" s="2"/>
    </row>
    <row r="2599" spans="1:11" x14ac:dyDescent="0.25">
      <c r="A2599" s="2" t="s">
        <v>363</v>
      </c>
      <c r="B2599" s="2">
        <v>101</v>
      </c>
      <c r="C2599" s="3">
        <v>3.0706970000000001E-12</v>
      </c>
      <c r="D2599" s="2"/>
      <c r="E2599" s="2"/>
      <c r="F2599" s="2"/>
      <c r="G2599" s="2"/>
      <c r="H2599" s="2"/>
      <c r="I2599" s="2"/>
      <c r="J2599" s="2"/>
      <c r="K2599" s="2"/>
    </row>
    <row r="2600" spans="1:11" x14ac:dyDescent="0.25">
      <c r="A2600" s="2" t="s">
        <v>363</v>
      </c>
      <c r="B2600" s="2">
        <v>102</v>
      </c>
      <c r="C2600" s="3">
        <v>3.229426E-12</v>
      </c>
      <c r="D2600" s="2"/>
      <c r="E2600" s="2"/>
      <c r="F2600" s="2"/>
      <c r="G2600" s="2"/>
      <c r="H2600" s="2"/>
      <c r="I2600" s="2"/>
      <c r="J2600" s="2"/>
      <c r="K2600" s="2"/>
    </row>
    <row r="2601" spans="1:11" x14ac:dyDescent="0.25">
      <c r="A2601" s="2" t="s">
        <v>363</v>
      </c>
      <c r="B2601" s="2">
        <v>103</v>
      </c>
      <c r="C2601" s="3">
        <v>3.1526930000000001E-12</v>
      </c>
      <c r="D2601" s="2"/>
      <c r="E2601" s="2"/>
      <c r="F2601" s="2"/>
      <c r="G2601" s="2"/>
      <c r="H2601" s="2"/>
      <c r="I2601" s="2"/>
      <c r="J2601" s="2"/>
      <c r="K2601" s="2"/>
    </row>
    <row r="2602" spans="1:11" x14ac:dyDescent="0.25">
      <c r="A2602" s="2" t="s">
        <v>363</v>
      </c>
      <c r="B2602" s="2">
        <v>104</v>
      </c>
      <c r="C2602" s="3">
        <v>3.1019999999999999E-12</v>
      </c>
      <c r="D2602" s="2"/>
      <c r="E2602" s="2"/>
      <c r="F2602" s="2"/>
      <c r="G2602" s="2"/>
      <c r="H2602" s="2"/>
      <c r="I2602" s="2"/>
      <c r="J2602" s="2"/>
      <c r="K2602" s="2"/>
    </row>
    <row r="2603" spans="1:11" x14ac:dyDescent="0.25">
      <c r="A2603" s="2" t="s">
        <v>363</v>
      </c>
      <c r="B2603" s="2">
        <v>105</v>
      </c>
      <c r="C2603" s="3">
        <v>2.9886570000000002E-12</v>
      </c>
      <c r="D2603" s="2"/>
      <c r="E2603" s="2"/>
      <c r="F2603" s="2"/>
      <c r="G2603" s="2"/>
      <c r="H2603" s="2"/>
      <c r="I2603" s="2"/>
      <c r="J2603" s="2"/>
      <c r="K2603" s="2"/>
    </row>
    <row r="2604" spans="1:11" x14ac:dyDescent="0.25">
      <c r="A2604" s="2" t="s">
        <v>363</v>
      </c>
      <c r="B2604" s="2">
        <v>106</v>
      </c>
      <c r="C2604" s="3">
        <v>2.7489440000000001E-12</v>
      </c>
      <c r="D2604" s="2"/>
      <c r="E2604" s="2"/>
      <c r="F2604" s="2"/>
      <c r="G2604" s="2"/>
      <c r="H2604" s="2"/>
      <c r="I2604" s="2"/>
      <c r="J2604" s="2"/>
      <c r="K2604" s="2"/>
    </row>
    <row r="2605" spans="1:11" x14ac:dyDescent="0.25">
      <c r="A2605" s="2" t="s">
        <v>363</v>
      </c>
      <c r="B2605" s="2">
        <v>107</v>
      </c>
      <c r="C2605" s="3">
        <v>2.8365019999999998E-12</v>
      </c>
      <c r="D2605" s="2"/>
      <c r="E2605" s="2"/>
      <c r="F2605" s="2"/>
      <c r="G2605" s="2"/>
      <c r="H2605" s="2"/>
      <c r="I2605" s="2"/>
      <c r="J2605" s="2"/>
      <c r="K2605" s="2"/>
    </row>
    <row r="2606" spans="1:11" x14ac:dyDescent="0.25">
      <c r="A2606" s="2" t="s">
        <v>363</v>
      </c>
      <c r="B2606" s="2">
        <v>108</v>
      </c>
      <c r="C2606" s="3">
        <v>2.934926E-12</v>
      </c>
      <c r="D2606" s="2"/>
      <c r="E2606" s="2"/>
      <c r="F2606" s="2"/>
      <c r="G2606" s="2"/>
      <c r="H2606" s="2"/>
      <c r="I2606" s="2"/>
      <c r="J2606" s="2"/>
      <c r="K2606" s="2"/>
    </row>
    <row r="2607" spans="1:11" x14ac:dyDescent="0.25">
      <c r="A2607" s="2" t="s">
        <v>363</v>
      </c>
      <c r="B2607" s="2">
        <v>109</v>
      </c>
      <c r="C2607" s="3">
        <v>3.0841939999999999E-12</v>
      </c>
      <c r="D2607" s="2"/>
      <c r="E2607" s="2"/>
      <c r="F2607" s="2"/>
      <c r="G2607" s="2"/>
      <c r="H2607" s="2"/>
      <c r="I2607" s="2"/>
      <c r="J2607" s="2"/>
      <c r="K2607" s="2"/>
    </row>
    <row r="2608" spans="1:11" x14ac:dyDescent="0.25">
      <c r="A2608" s="2" t="s">
        <v>363</v>
      </c>
      <c r="B2608" s="2">
        <v>110</v>
      </c>
      <c r="C2608" s="3">
        <v>3.2661089999999999E-12</v>
      </c>
      <c r="D2608" s="2"/>
      <c r="E2608" s="2"/>
      <c r="F2608" s="2"/>
      <c r="G2608" s="2"/>
      <c r="H2608" s="2"/>
      <c r="I2608" s="2"/>
      <c r="J2608" s="2"/>
      <c r="K2608" s="2"/>
    </row>
    <row r="2609" spans="1:11" x14ac:dyDescent="0.25">
      <c r="A2609" s="2" t="s">
        <v>363</v>
      </c>
      <c r="B2609" s="2">
        <v>111</v>
      </c>
      <c r="C2609" s="3">
        <v>3.1596579999999999E-12</v>
      </c>
      <c r="D2609" s="2"/>
      <c r="E2609" s="2"/>
      <c r="F2609" s="2"/>
      <c r="G2609" s="2"/>
      <c r="H2609" s="2"/>
      <c r="I2609" s="2"/>
      <c r="J2609" s="2"/>
      <c r="K2609" s="2"/>
    </row>
    <row r="2610" spans="1:11" x14ac:dyDescent="0.25">
      <c r="A2610" s="2" t="s">
        <v>363</v>
      </c>
      <c r="B2610" s="2">
        <v>112</v>
      </c>
      <c r="C2610" s="3">
        <v>3.0446720000000001E-12</v>
      </c>
      <c r="D2610" s="2"/>
      <c r="E2610" s="2"/>
      <c r="F2610" s="2"/>
      <c r="G2610" s="2"/>
      <c r="H2610" s="2"/>
      <c r="I2610" s="2"/>
      <c r="J2610" s="2"/>
      <c r="K2610" s="2"/>
    </row>
    <row r="2611" spans="1:11" x14ac:dyDescent="0.25">
      <c r="A2611" s="2" t="s">
        <v>363</v>
      </c>
      <c r="B2611" s="2">
        <v>113</v>
      </c>
      <c r="C2611" s="3">
        <v>2.882941E-12</v>
      </c>
      <c r="D2611" s="2"/>
      <c r="E2611" s="2"/>
      <c r="F2611" s="2"/>
      <c r="G2611" s="2"/>
      <c r="H2611" s="2"/>
      <c r="I2611" s="2"/>
      <c r="J2611" s="2"/>
      <c r="K2611" s="2"/>
    </row>
    <row r="2612" spans="1:11" x14ac:dyDescent="0.25">
      <c r="A2612" s="2" t="s">
        <v>363</v>
      </c>
      <c r="B2612" s="2">
        <v>114</v>
      </c>
      <c r="C2612" s="3">
        <v>2.8493129999999998E-12</v>
      </c>
      <c r="D2612" s="2"/>
      <c r="E2612" s="2"/>
      <c r="F2612" s="2"/>
      <c r="G2612" s="2"/>
      <c r="H2612" s="2"/>
      <c r="I2612" s="2"/>
      <c r="J2612" s="2"/>
      <c r="K2612" s="2"/>
    </row>
    <row r="2613" spans="1:11" x14ac:dyDescent="0.25">
      <c r="A2613" s="2" t="s">
        <v>363</v>
      </c>
      <c r="B2613" s="2">
        <v>115</v>
      </c>
      <c r="C2613" s="3">
        <v>2.9134199999999999E-12</v>
      </c>
      <c r="D2613" s="2"/>
      <c r="E2613" s="2"/>
      <c r="F2613" s="2"/>
      <c r="G2613" s="2"/>
      <c r="H2613" s="2"/>
      <c r="I2613" s="2"/>
      <c r="J2613" s="2"/>
      <c r="K2613" s="2"/>
    </row>
    <row r="2614" spans="1:11" x14ac:dyDescent="0.25">
      <c r="A2614" s="2" t="s">
        <v>363</v>
      </c>
      <c r="B2614" s="2">
        <v>116</v>
      </c>
      <c r="C2614" s="3">
        <v>2.8981850000000001E-12</v>
      </c>
      <c r="D2614" s="2"/>
      <c r="E2614" s="2"/>
      <c r="F2614" s="2"/>
      <c r="G2614" s="2"/>
      <c r="H2614" s="2"/>
      <c r="I2614" s="2"/>
      <c r="J2614" s="2"/>
      <c r="K2614" s="2"/>
    </row>
    <row r="2615" spans="1:11" x14ac:dyDescent="0.25">
      <c r="A2615" s="2" t="s">
        <v>363</v>
      </c>
      <c r="B2615" s="2">
        <v>117</v>
      </c>
      <c r="C2615" s="3">
        <v>3.1240310000000001E-12</v>
      </c>
      <c r="D2615" s="2"/>
      <c r="E2615" s="2"/>
      <c r="F2615" s="2"/>
      <c r="G2615" s="2"/>
      <c r="H2615" s="2"/>
      <c r="I2615" s="2"/>
      <c r="J2615" s="2"/>
      <c r="K2615" s="2"/>
    </row>
    <row r="2616" spans="1:11" x14ac:dyDescent="0.25">
      <c r="A2616" s="2" t="s">
        <v>363</v>
      </c>
      <c r="B2616" s="2">
        <v>118</v>
      </c>
      <c r="C2616" s="3">
        <v>3.1952780000000002E-12</v>
      </c>
      <c r="D2616" s="2"/>
      <c r="E2616" s="2"/>
      <c r="F2616" s="2"/>
      <c r="G2616" s="2"/>
      <c r="H2616" s="2"/>
      <c r="I2616" s="2"/>
      <c r="J2616" s="2"/>
      <c r="K2616" s="2"/>
    </row>
    <row r="2617" spans="1:11" x14ac:dyDescent="0.25">
      <c r="A2617" s="2" t="s">
        <v>363</v>
      </c>
      <c r="B2617" s="2">
        <v>119</v>
      </c>
      <c r="C2617" s="3">
        <v>3.091566E-12</v>
      </c>
      <c r="D2617" s="2"/>
      <c r="E2617" s="2"/>
      <c r="F2617" s="2"/>
      <c r="G2617" s="2"/>
      <c r="H2617" s="2"/>
      <c r="I2617" s="2"/>
      <c r="J2617" s="2"/>
      <c r="K2617" s="2"/>
    </row>
    <row r="2618" spans="1:11" x14ac:dyDescent="0.25">
      <c r="A2618" s="2" t="s">
        <v>363</v>
      </c>
      <c r="B2618" s="2">
        <v>120</v>
      </c>
      <c r="C2618" s="3">
        <v>3.076192E-12</v>
      </c>
      <c r="D2618" s="2"/>
      <c r="E2618" s="2"/>
      <c r="F2618" s="2"/>
      <c r="G2618" s="2"/>
      <c r="H2618" s="2"/>
      <c r="I2618" s="2"/>
      <c r="J2618" s="2"/>
      <c r="K2618" s="2"/>
    </row>
    <row r="2619" spans="1:11" x14ac:dyDescent="0.25">
      <c r="A2619" s="2" t="s">
        <v>363</v>
      </c>
      <c r="B2619" s="2">
        <v>121</v>
      </c>
      <c r="C2619" s="3">
        <v>2.9348380000000001E-12</v>
      </c>
      <c r="D2619" s="2"/>
      <c r="E2619" s="2"/>
      <c r="F2619" s="2"/>
      <c r="G2619" s="2"/>
      <c r="H2619" s="2"/>
      <c r="I2619" s="2"/>
      <c r="J2619" s="2"/>
      <c r="K2619" s="2"/>
    </row>
    <row r="2620" spans="1:11" x14ac:dyDescent="0.25">
      <c r="A2620" s="2" t="s">
        <v>363</v>
      </c>
      <c r="B2620" s="2">
        <v>122</v>
      </c>
      <c r="C2620" s="3">
        <v>2.862985E-12</v>
      </c>
      <c r="D2620" s="2"/>
      <c r="E2620" s="2"/>
      <c r="F2620" s="2"/>
      <c r="G2620" s="2"/>
      <c r="H2620" s="2"/>
      <c r="I2620" s="2"/>
      <c r="J2620" s="2"/>
      <c r="K2620" s="2"/>
    </row>
    <row r="2621" spans="1:11" x14ac:dyDescent="0.25">
      <c r="A2621" s="2" t="s">
        <v>363</v>
      </c>
      <c r="B2621" s="2">
        <v>123</v>
      </c>
      <c r="C2621" s="3">
        <v>2.936086E-12</v>
      </c>
      <c r="D2621" s="2"/>
      <c r="E2621" s="2"/>
      <c r="F2621" s="2"/>
      <c r="G2621" s="2"/>
      <c r="H2621" s="2"/>
      <c r="I2621" s="2"/>
      <c r="J2621" s="2"/>
      <c r="K2621" s="2"/>
    </row>
    <row r="2622" spans="1:11" x14ac:dyDescent="0.25">
      <c r="A2622" s="2" t="s">
        <v>363</v>
      </c>
      <c r="B2622" s="2">
        <v>124</v>
      </c>
      <c r="C2622" s="3">
        <v>2.8853859999999998E-12</v>
      </c>
      <c r="D2622" s="2"/>
      <c r="E2622" s="2"/>
      <c r="F2622" s="2"/>
      <c r="G2622" s="2"/>
      <c r="H2622" s="2"/>
      <c r="I2622" s="2"/>
      <c r="J2622" s="2"/>
      <c r="K2622" s="2"/>
    </row>
    <row r="2623" spans="1:11" x14ac:dyDescent="0.25">
      <c r="A2623" s="2" t="s">
        <v>363</v>
      </c>
      <c r="B2623" s="2">
        <v>125</v>
      </c>
      <c r="C2623" s="3">
        <v>3.052485E-12</v>
      </c>
      <c r="D2623" s="2"/>
      <c r="E2623" s="2"/>
      <c r="F2623" s="2"/>
      <c r="G2623" s="2"/>
      <c r="H2623" s="2"/>
      <c r="I2623" s="2"/>
      <c r="J2623" s="2"/>
      <c r="K2623" s="2"/>
    </row>
    <row r="2624" spans="1:11" x14ac:dyDescent="0.25">
      <c r="A2624" s="2" t="s">
        <v>363</v>
      </c>
      <c r="B2624" s="2">
        <v>126</v>
      </c>
      <c r="C2624" s="3">
        <v>3.1359260000000001E-12</v>
      </c>
      <c r="D2624" s="2"/>
      <c r="E2624" s="2"/>
      <c r="F2624" s="2"/>
      <c r="G2624" s="2"/>
      <c r="H2624" s="2"/>
      <c r="I2624" s="2"/>
      <c r="J2624" s="2"/>
      <c r="K2624" s="2"/>
    </row>
    <row r="2625" spans="1:11" x14ac:dyDescent="0.25">
      <c r="A2625" s="2" t="s">
        <v>363</v>
      </c>
      <c r="B2625" s="2">
        <v>127</v>
      </c>
      <c r="C2625" s="3">
        <v>3.1815519999999999E-12</v>
      </c>
      <c r="D2625" s="2"/>
      <c r="E2625" s="2"/>
      <c r="F2625" s="2"/>
      <c r="G2625" s="2"/>
      <c r="H2625" s="2"/>
      <c r="I2625" s="2"/>
      <c r="J2625" s="2"/>
      <c r="K2625" s="2"/>
    </row>
    <row r="2626" spans="1:11" x14ac:dyDescent="0.25">
      <c r="A2626" s="2" t="s">
        <v>363</v>
      </c>
      <c r="B2626" s="2">
        <v>128</v>
      </c>
      <c r="C2626" s="3">
        <v>3.1321920000000002E-12</v>
      </c>
      <c r="D2626" s="2"/>
      <c r="E2626" s="2"/>
      <c r="F2626" s="2"/>
      <c r="G2626" s="2"/>
      <c r="H2626" s="2"/>
      <c r="I2626" s="2"/>
      <c r="J2626" s="2"/>
      <c r="K2626" s="2"/>
    </row>
    <row r="2627" spans="1:11" x14ac:dyDescent="0.25">
      <c r="A2627" s="2" t="s">
        <v>363</v>
      </c>
      <c r="B2627" s="2">
        <v>129</v>
      </c>
      <c r="C2627" s="3">
        <v>2.8944780000000001E-12</v>
      </c>
      <c r="D2627" s="2"/>
      <c r="E2627" s="2"/>
      <c r="F2627" s="2"/>
      <c r="G2627" s="2"/>
      <c r="H2627" s="2"/>
      <c r="I2627" s="2"/>
      <c r="J2627" s="2"/>
      <c r="K2627" s="2"/>
    </row>
    <row r="2628" spans="1:11" x14ac:dyDescent="0.25">
      <c r="A2628" s="2" t="s">
        <v>363</v>
      </c>
      <c r="B2628" s="2">
        <v>130</v>
      </c>
      <c r="C2628" s="3">
        <v>2.8824179999999998E-12</v>
      </c>
      <c r="D2628" s="2"/>
      <c r="E2628" s="2"/>
      <c r="F2628" s="2"/>
      <c r="G2628" s="2"/>
      <c r="H2628" s="2"/>
      <c r="I2628" s="2"/>
      <c r="J2628" s="2"/>
      <c r="K2628" s="2"/>
    </row>
    <row r="2629" spans="1:11" x14ac:dyDescent="0.25">
      <c r="A2629" s="2" t="s">
        <v>363</v>
      </c>
      <c r="B2629" s="2">
        <v>131</v>
      </c>
      <c r="C2629" s="3">
        <v>2.8958259999999999E-12</v>
      </c>
      <c r="D2629" s="2"/>
      <c r="E2629" s="2"/>
      <c r="F2629" s="2"/>
      <c r="G2629" s="2"/>
      <c r="H2629" s="2"/>
      <c r="I2629" s="2"/>
      <c r="J2629" s="2"/>
      <c r="K2629" s="2"/>
    </row>
    <row r="2630" spans="1:11" x14ac:dyDescent="0.25">
      <c r="A2630" s="2" t="s">
        <v>363</v>
      </c>
      <c r="B2630" s="2">
        <v>132</v>
      </c>
      <c r="C2630" s="3">
        <v>2.8170670000000001E-12</v>
      </c>
      <c r="D2630" s="2"/>
      <c r="E2630" s="2"/>
      <c r="F2630" s="2"/>
      <c r="G2630" s="2"/>
      <c r="H2630" s="2"/>
      <c r="I2630" s="2"/>
      <c r="J2630" s="2"/>
      <c r="K2630" s="2"/>
    </row>
    <row r="2631" spans="1:11" x14ac:dyDescent="0.25">
      <c r="A2631" s="2" t="s">
        <v>363</v>
      </c>
      <c r="B2631" s="2">
        <v>133</v>
      </c>
      <c r="C2631" s="3">
        <v>3.0899389999999999E-12</v>
      </c>
      <c r="D2631" s="2"/>
      <c r="E2631" s="2"/>
      <c r="F2631" s="2"/>
      <c r="G2631" s="2"/>
      <c r="H2631" s="2"/>
      <c r="I2631" s="2"/>
      <c r="J2631" s="2"/>
      <c r="K2631" s="2"/>
    </row>
    <row r="2632" spans="1:11" x14ac:dyDescent="0.25">
      <c r="A2632" s="2" t="s">
        <v>363</v>
      </c>
      <c r="B2632" s="2">
        <v>134</v>
      </c>
      <c r="C2632" s="3">
        <v>3.1748160000000001E-12</v>
      </c>
      <c r="D2632" s="2"/>
      <c r="E2632" s="2"/>
      <c r="F2632" s="2"/>
      <c r="G2632" s="2"/>
      <c r="H2632" s="2"/>
      <c r="I2632" s="2"/>
      <c r="J2632" s="2"/>
      <c r="K2632" s="2"/>
    </row>
    <row r="2633" spans="1:11" x14ac:dyDescent="0.25">
      <c r="A2633" s="2" t="s">
        <v>363</v>
      </c>
      <c r="B2633" s="2">
        <v>135</v>
      </c>
      <c r="C2633" s="3">
        <v>3.2121269999999998E-12</v>
      </c>
      <c r="D2633" s="2"/>
      <c r="E2633" s="2"/>
      <c r="F2633" s="2"/>
      <c r="G2633" s="2"/>
      <c r="H2633" s="2"/>
      <c r="I2633" s="2"/>
      <c r="J2633" s="2"/>
      <c r="K2633" s="2"/>
    </row>
    <row r="2634" spans="1:11" x14ac:dyDescent="0.25">
      <c r="A2634" s="2" t="s">
        <v>363</v>
      </c>
      <c r="B2634" s="2">
        <v>136</v>
      </c>
      <c r="C2634" s="3">
        <v>3.1484279999999998E-12</v>
      </c>
      <c r="D2634" s="2"/>
      <c r="E2634" s="2"/>
      <c r="F2634" s="2"/>
      <c r="G2634" s="2"/>
      <c r="H2634" s="2"/>
      <c r="I2634" s="2"/>
      <c r="J2634" s="2"/>
      <c r="K2634" s="2"/>
    </row>
    <row r="2635" spans="1:11" x14ac:dyDescent="0.25">
      <c r="A2635" s="2" t="s">
        <v>363</v>
      </c>
      <c r="B2635" s="2">
        <v>137</v>
      </c>
      <c r="C2635" s="3">
        <v>2.875495E-12</v>
      </c>
      <c r="D2635" s="2"/>
      <c r="E2635" s="2"/>
      <c r="F2635" s="2"/>
      <c r="G2635" s="2"/>
      <c r="H2635" s="2"/>
      <c r="I2635" s="2"/>
      <c r="J2635" s="2"/>
      <c r="K2635" s="2"/>
    </row>
    <row r="2636" spans="1:11" x14ac:dyDescent="0.25">
      <c r="A2636" s="2" t="s">
        <v>363</v>
      </c>
      <c r="B2636" s="2">
        <v>138</v>
      </c>
      <c r="C2636" s="3">
        <v>2.7999020000000002E-12</v>
      </c>
      <c r="D2636" s="2"/>
      <c r="E2636" s="2"/>
      <c r="F2636" s="2"/>
      <c r="G2636" s="2"/>
      <c r="H2636" s="2"/>
      <c r="I2636" s="2"/>
      <c r="J2636" s="2"/>
      <c r="K2636" s="2"/>
    </row>
    <row r="2637" spans="1:11" x14ac:dyDescent="0.25">
      <c r="A2637" s="2" t="s">
        <v>363</v>
      </c>
      <c r="B2637" s="2">
        <v>139</v>
      </c>
      <c r="C2637" s="3">
        <v>2.8755669999999999E-12</v>
      </c>
      <c r="D2637" s="2"/>
      <c r="E2637" s="2"/>
      <c r="F2637" s="2"/>
      <c r="G2637" s="2"/>
      <c r="H2637" s="2"/>
      <c r="I2637" s="2"/>
      <c r="J2637" s="2"/>
      <c r="K2637" s="2"/>
    </row>
    <row r="2638" spans="1:11" x14ac:dyDescent="0.25">
      <c r="A2638" s="2" t="s">
        <v>363</v>
      </c>
      <c r="B2638" s="2">
        <v>140</v>
      </c>
      <c r="C2638" s="3">
        <v>2.8996649999999998E-12</v>
      </c>
      <c r="D2638" s="2"/>
      <c r="E2638" s="2"/>
      <c r="F2638" s="2"/>
      <c r="G2638" s="2"/>
      <c r="H2638" s="2"/>
      <c r="I2638" s="2"/>
      <c r="J2638" s="2"/>
      <c r="K2638" s="2"/>
    </row>
    <row r="2639" spans="1:11" x14ac:dyDescent="0.25">
      <c r="A2639" s="2" t="s">
        <v>363</v>
      </c>
      <c r="B2639" s="2">
        <v>141</v>
      </c>
      <c r="C2639" s="3">
        <v>3.12509E-12</v>
      </c>
      <c r="D2639" s="2"/>
      <c r="E2639" s="2"/>
      <c r="F2639" s="2"/>
      <c r="G2639" s="2"/>
      <c r="H2639" s="2"/>
      <c r="I2639" s="2"/>
      <c r="J2639" s="2"/>
      <c r="K2639" s="2"/>
    </row>
    <row r="2640" spans="1:11" x14ac:dyDescent="0.25">
      <c r="A2640" s="2" t="s">
        <v>363</v>
      </c>
      <c r="B2640" s="2">
        <v>142</v>
      </c>
      <c r="C2640" s="3">
        <v>3.1845269999999998E-12</v>
      </c>
      <c r="D2640" s="2"/>
      <c r="E2640" s="2"/>
      <c r="F2640" s="2"/>
      <c r="G2640" s="2"/>
      <c r="H2640" s="2"/>
      <c r="I2640" s="2"/>
      <c r="J2640" s="2"/>
      <c r="K2640" s="2"/>
    </row>
    <row r="2641" spans="1:11" x14ac:dyDescent="0.25">
      <c r="A2641" s="2" t="s">
        <v>363</v>
      </c>
      <c r="B2641" s="2">
        <v>143</v>
      </c>
      <c r="C2641" s="3">
        <v>3.1947289999999999E-12</v>
      </c>
      <c r="D2641" s="2"/>
      <c r="E2641" s="2"/>
      <c r="F2641" s="2"/>
      <c r="G2641" s="2"/>
      <c r="H2641" s="2"/>
      <c r="I2641" s="2"/>
      <c r="J2641" s="2"/>
      <c r="K2641" s="2"/>
    </row>
    <row r="2642" spans="1:11" x14ac:dyDescent="0.25">
      <c r="A2642" s="2" t="s">
        <v>363</v>
      </c>
      <c r="B2642" s="2">
        <v>144</v>
      </c>
      <c r="C2642" s="3">
        <v>3.105931E-12</v>
      </c>
      <c r="D2642" s="2"/>
      <c r="E2642" s="2"/>
      <c r="F2642" s="2"/>
      <c r="G2642" s="2"/>
      <c r="H2642" s="2"/>
      <c r="I2642" s="2"/>
      <c r="J2642" s="2"/>
      <c r="K2642" s="2"/>
    </row>
    <row r="2643" spans="1:11" x14ac:dyDescent="0.25">
      <c r="A2643" s="2" t="s">
        <v>363</v>
      </c>
      <c r="B2643" s="2">
        <v>145</v>
      </c>
      <c r="C2643" s="3">
        <v>2.8219080000000001E-12</v>
      </c>
      <c r="D2643" s="2"/>
      <c r="E2643" s="2"/>
      <c r="F2643" s="2"/>
      <c r="G2643" s="2"/>
      <c r="H2643" s="2"/>
      <c r="I2643" s="2"/>
      <c r="J2643" s="2"/>
      <c r="K2643" s="2"/>
    </row>
    <row r="2644" spans="1:11" x14ac:dyDescent="0.25">
      <c r="A2644" s="2" t="s">
        <v>363</v>
      </c>
      <c r="B2644" s="2">
        <v>146</v>
      </c>
      <c r="C2644" s="3">
        <v>2.8457620000000001E-12</v>
      </c>
      <c r="D2644" s="2"/>
      <c r="E2644" s="2"/>
      <c r="F2644" s="2"/>
      <c r="G2644" s="2"/>
      <c r="H2644" s="2"/>
      <c r="I2644" s="2"/>
      <c r="J2644" s="2"/>
      <c r="K2644" s="2"/>
    </row>
    <row r="2645" spans="1:11" x14ac:dyDescent="0.25">
      <c r="A2645" s="2" t="s">
        <v>363</v>
      </c>
      <c r="B2645" s="2">
        <v>147</v>
      </c>
      <c r="C2645" s="3">
        <v>2.8954859999999999E-12</v>
      </c>
      <c r="D2645" s="2"/>
      <c r="E2645" s="2"/>
      <c r="F2645" s="2"/>
      <c r="G2645" s="2"/>
      <c r="H2645" s="2"/>
      <c r="I2645" s="2"/>
      <c r="J2645" s="2"/>
      <c r="K2645" s="2"/>
    </row>
    <row r="2646" spans="1:11" x14ac:dyDescent="0.25">
      <c r="A2646" s="2" t="s">
        <v>363</v>
      </c>
      <c r="B2646" s="2">
        <v>148</v>
      </c>
      <c r="C2646" s="3">
        <v>2.9421219999999999E-12</v>
      </c>
      <c r="D2646" s="2"/>
      <c r="E2646" s="2"/>
      <c r="F2646" s="2"/>
      <c r="G2646" s="2"/>
      <c r="H2646" s="2"/>
      <c r="I2646" s="2"/>
      <c r="J2646" s="2"/>
      <c r="K2646" s="2"/>
    </row>
    <row r="2647" spans="1:11" x14ac:dyDescent="0.25">
      <c r="A2647" s="2" t="s">
        <v>363</v>
      </c>
      <c r="B2647" s="2">
        <v>149</v>
      </c>
      <c r="C2647" s="3">
        <v>3.1504549999999998E-12</v>
      </c>
      <c r="D2647" s="2"/>
      <c r="E2647" s="2"/>
      <c r="F2647" s="2"/>
      <c r="G2647" s="2"/>
      <c r="H2647" s="2"/>
      <c r="I2647" s="2"/>
      <c r="J2647" s="2"/>
      <c r="K2647" s="2"/>
    </row>
    <row r="2648" spans="1:11" x14ac:dyDescent="0.25">
      <c r="A2648" s="2" t="s">
        <v>363</v>
      </c>
      <c r="B2648" s="2">
        <v>150</v>
      </c>
      <c r="C2648" s="3">
        <v>3.1216150000000001E-12</v>
      </c>
      <c r="D2648" s="2"/>
      <c r="E2648" s="2"/>
      <c r="F2648" s="2"/>
      <c r="G2648" s="2"/>
      <c r="H2648" s="2"/>
      <c r="I2648" s="2"/>
      <c r="J2648" s="2"/>
      <c r="K2648" s="2"/>
    </row>
    <row r="2649" spans="1:11" x14ac:dyDescent="0.25">
      <c r="A2649" s="2" t="s">
        <v>363</v>
      </c>
      <c r="B2649" s="2">
        <v>151</v>
      </c>
      <c r="C2649" s="3">
        <v>3.123045E-12</v>
      </c>
      <c r="D2649" s="2"/>
      <c r="E2649" s="2"/>
      <c r="F2649" s="2"/>
      <c r="G2649" s="2"/>
      <c r="H2649" s="2"/>
      <c r="I2649" s="2"/>
      <c r="J2649" s="2"/>
      <c r="K2649" s="2"/>
    </row>
    <row r="2650" spans="1:11" x14ac:dyDescent="0.25">
      <c r="A2650" s="2" t="s">
        <v>363</v>
      </c>
      <c r="B2650" s="2">
        <v>152</v>
      </c>
      <c r="C2650" s="3">
        <v>3.0959530000000001E-12</v>
      </c>
      <c r="D2650" s="2"/>
      <c r="E2650" s="2"/>
      <c r="F2650" s="2"/>
      <c r="G2650" s="2"/>
      <c r="H2650" s="2"/>
      <c r="I2650" s="2"/>
      <c r="J2650" s="2"/>
      <c r="K2650" s="2"/>
    </row>
    <row r="2651" spans="1:11" x14ac:dyDescent="0.25">
      <c r="A2651" s="2" t="s">
        <v>363</v>
      </c>
      <c r="B2651" s="2">
        <v>153</v>
      </c>
      <c r="C2651" s="3">
        <v>2.9000679999999998E-12</v>
      </c>
      <c r="D2651" s="2"/>
      <c r="E2651" s="2"/>
      <c r="F2651" s="2"/>
      <c r="G2651" s="2"/>
      <c r="H2651" s="2"/>
      <c r="I2651" s="2"/>
      <c r="J2651" s="2"/>
      <c r="K2651" s="2"/>
    </row>
    <row r="2652" spans="1:11" x14ac:dyDescent="0.25">
      <c r="A2652" s="2" t="s">
        <v>363</v>
      </c>
      <c r="B2652" s="2">
        <v>154</v>
      </c>
      <c r="C2652" s="3">
        <v>2.915529E-12</v>
      </c>
      <c r="D2652" s="2"/>
      <c r="E2652" s="2"/>
      <c r="F2652" s="2"/>
      <c r="G2652" s="2"/>
      <c r="H2652" s="2"/>
      <c r="I2652" s="2"/>
      <c r="J2652" s="2"/>
      <c r="K2652" s="2"/>
    </row>
    <row r="2653" spans="1:11" x14ac:dyDescent="0.25">
      <c r="A2653" s="2" t="s">
        <v>363</v>
      </c>
      <c r="B2653" s="2">
        <v>155</v>
      </c>
      <c r="C2653" s="3">
        <v>2.849598E-12</v>
      </c>
      <c r="D2653" s="2"/>
      <c r="E2653" s="2"/>
      <c r="F2653" s="2"/>
      <c r="G2653" s="2"/>
      <c r="H2653" s="2"/>
      <c r="I2653" s="2"/>
      <c r="J2653" s="2"/>
      <c r="K2653" s="2"/>
    </row>
    <row r="2654" spans="1:11" x14ac:dyDescent="0.25">
      <c r="A2654" s="2" t="s">
        <v>363</v>
      </c>
      <c r="B2654" s="2">
        <v>156</v>
      </c>
      <c r="C2654" s="3">
        <v>2.9444620000000001E-12</v>
      </c>
      <c r="D2654" s="2"/>
      <c r="E2654" s="2"/>
      <c r="F2654" s="2"/>
      <c r="G2654" s="2"/>
      <c r="H2654" s="2"/>
      <c r="I2654" s="2"/>
      <c r="J2654" s="2"/>
      <c r="K2654" s="2"/>
    </row>
    <row r="2655" spans="1:11" x14ac:dyDescent="0.25">
      <c r="A2655" s="2" t="s">
        <v>363</v>
      </c>
      <c r="B2655" s="2">
        <v>157</v>
      </c>
      <c r="C2655" s="3">
        <v>3.0945300000000001E-12</v>
      </c>
      <c r="D2655" s="2"/>
      <c r="E2655" s="2"/>
      <c r="F2655" s="2"/>
      <c r="G2655" s="2"/>
      <c r="H2655" s="2"/>
      <c r="I2655" s="2"/>
      <c r="J2655" s="2"/>
      <c r="K2655" s="2"/>
    </row>
    <row r="2656" spans="1:11" x14ac:dyDescent="0.25">
      <c r="A2656" s="2" t="s">
        <v>363</v>
      </c>
      <c r="B2656" s="2">
        <v>158</v>
      </c>
      <c r="C2656" s="3">
        <v>3.0472510000000001E-12</v>
      </c>
      <c r="D2656" s="2"/>
      <c r="E2656" s="2"/>
      <c r="F2656" s="2"/>
      <c r="G2656" s="2"/>
      <c r="H2656" s="2"/>
      <c r="I2656" s="2"/>
      <c r="J2656" s="2"/>
      <c r="K2656" s="2"/>
    </row>
    <row r="2657" spans="1:11" x14ac:dyDescent="0.25">
      <c r="A2657" s="2" t="s">
        <v>363</v>
      </c>
      <c r="B2657" s="2">
        <v>159</v>
      </c>
      <c r="C2657" s="3">
        <v>3.2072570000000001E-12</v>
      </c>
      <c r="D2657" s="2"/>
      <c r="E2657" s="2"/>
      <c r="F2657" s="2"/>
      <c r="G2657" s="2"/>
      <c r="H2657" s="2"/>
      <c r="I2657" s="2"/>
      <c r="J2657" s="2"/>
      <c r="K2657" s="2"/>
    </row>
    <row r="2658" spans="1:11" x14ac:dyDescent="0.25">
      <c r="A2658" s="2" t="s">
        <v>363</v>
      </c>
      <c r="B2658" s="2">
        <v>160</v>
      </c>
      <c r="C2658" s="3">
        <v>3.1442489999999999E-12</v>
      </c>
      <c r="D2658" s="2"/>
      <c r="E2658" s="2"/>
      <c r="F2658" s="2"/>
      <c r="G2658" s="2"/>
      <c r="H2658" s="2"/>
      <c r="I2658" s="2"/>
      <c r="J2658" s="2"/>
      <c r="K2658" s="2"/>
    </row>
    <row r="2659" spans="1:11" x14ac:dyDescent="0.25">
      <c r="A2659" s="2" t="s">
        <v>363</v>
      </c>
      <c r="B2659" s="2">
        <v>161</v>
      </c>
      <c r="C2659" s="3">
        <v>2.9094930000000001E-12</v>
      </c>
      <c r="D2659" s="2"/>
      <c r="E2659" s="2"/>
      <c r="F2659" s="2"/>
      <c r="G2659" s="2"/>
      <c r="H2659" s="2"/>
      <c r="I2659" s="2"/>
      <c r="J2659" s="2"/>
      <c r="K2659" s="2"/>
    </row>
    <row r="2660" spans="1:11" x14ac:dyDescent="0.25">
      <c r="A2660" s="2" t="s">
        <v>363</v>
      </c>
      <c r="B2660" s="2">
        <v>162</v>
      </c>
      <c r="C2660" s="3">
        <v>2.9245559999999999E-12</v>
      </c>
      <c r="D2660" s="2"/>
      <c r="E2660" s="2"/>
      <c r="F2660" s="2"/>
      <c r="G2660" s="2"/>
      <c r="H2660" s="2"/>
      <c r="I2660" s="2"/>
      <c r="J2660" s="2"/>
      <c r="K2660" s="2"/>
    </row>
    <row r="2661" spans="1:11" x14ac:dyDescent="0.25">
      <c r="A2661" s="2" t="s">
        <v>363</v>
      </c>
      <c r="B2661" s="2">
        <v>163</v>
      </c>
      <c r="C2661" s="3">
        <v>2.8000769999999998E-12</v>
      </c>
      <c r="D2661" s="2"/>
      <c r="E2661" s="2"/>
      <c r="F2661" s="2"/>
      <c r="G2661" s="2"/>
      <c r="H2661" s="2"/>
      <c r="I2661" s="2"/>
      <c r="J2661" s="2"/>
      <c r="K2661" s="2"/>
    </row>
    <row r="2662" spans="1:11" x14ac:dyDescent="0.25">
      <c r="A2662" s="2" t="s">
        <v>363</v>
      </c>
      <c r="B2662" s="2">
        <v>164</v>
      </c>
      <c r="C2662" s="3">
        <v>2.8602069999999999E-12</v>
      </c>
      <c r="D2662" s="2"/>
      <c r="E2662" s="2"/>
      <c r="F2662" s="2"/>
      <c r="G2662" s="2"/>
      <c r="H2662" s="2"/>
      <c r="I2662" s="2"/>
      <c r="J2662" s="2"/>
      <c r="K2662" s="2"/>
    </row>
    <row r="2663" spans="1:11" x14ac:dyDescent="0.25">
      <c r="A2663" s="2" t="s">
        <v>363</v>
      </c>
      <c r="B2663" s="2">
        <v>165</v>
      </c>
      <c r="C2663" s="3">
        <v>3.0984760000000001E-12</v>
      </c>
      <c r="D2663" s="2"/>
      <c r="E2663" s="2"/>
      <c r="F2663" s="2"/>
      <c r="G2663" s="2"/>
      <c r="H2663" s="2"/>
      <c r="I2663" s="2"/>
      <c r="J2663" s="2"/>
      <c r="K2663" s="2"/>
    </row>
    <row r="2664" spans="1:11" x14ac:dyDescent="0.25">
      <c r="A2664" s="2" t="s">
        <v>363</v>
      </c>
      <c r="B2664" s="2">
        <v>166</v>
      </c>
      <c r="C2664" s="3">
        <v>3.1790560000000001E-12</v>
      </c>
      <c r="D2664" s="2"/>
      <c r="E2664" s="2"/>
      <c r="F2664" s="2"/>
      <c r="G2664" s="2"/>
      <c r="H2664" s="2"/>
      <c r="I2664" s="2"/>
      <c r="J2664" s="2"/>
      <c r="K2664" s="2"/>
    </row>
    <row r="2665" spans="1:11" x14ac:dyDescent="0.25">
      <c r="A2665" s="2" t="s">
        <v>363</v>
      </c>
      <c r="B2665" s="2">
        <v>167</v>
      </c>
      <c r="C2665" s="3">
        <v>3.2256200000000001E-12</v>
      </c>
      <c r="D2665" s="2"/>
      <c r="E2665" s="2"/>
      <c r="F2665" s="2"/>
      <c r="G2665" s="2"/>
      <c r="H2665" s="2"/>
      <c r="I2665" s="2"/>
      <c r="J2665" s="2"/>
      <c r="K2665" s="2"/>
    </row>
    <row r="2666" spans="1:11" x14ac:dyDescent="0.25">
      <c r="A2666" s="2" t="s">
        <v>363</v>
      </c>
      <c r="B2666" s="2">
        <v>168</v>
      </c>
      <c r="C2666" s="3">
        <v>3.0748449999999999E-12</v>
      </c>
      <c r="D2666" s="2"/>
      <c r="E2666" s="2"/>
      <c r="F2666" s="2"/>
      <c r="G2666" s="2"/>
      <c r="H2666" s="2"/>
      <c r="I2666" s="2"/>
      <c r="J2666" s="2"/>
      <c r="K2666" s="2"/>
    </row>
    <row r="2667" spans="1:11" x14ac:dyDescent="0.25">
      <c r="A2667" s="2" t="s">
        <v>363</v>
      </c>
      <c r="B2667" s="2">
        <v>169</v>
      </c>
      <c r="C2667" s="3">
        <v>2.9318630000000001E-12</v>
      </c>
      <c r="D2667" s="2"/>
      <c r="E2667" s="2"/>
      <c r="F2667" s="2"/>
      <c r="G2667" s="2"/>
      <c r="H2667" s="2"/>
      <c r="I2667" s="2"/>
      <c r="J2667" s="2"/>
      <c r="K2667" s="2"/>
    </row>
    <row r="2668" spans="1:11" x14ac:dyDescent="0.25">
      <c r="A2668" s="2" t="s">
        <v>363</v>
      </c>
      <c r="B2668" s="2">
        <v>170</v>
      </c>
      <c r="C2668" s="3">
        <v>2.8590670000000001E-12</v>
      </c>
      <c r="D2668" s="2"/>
      <c r="E2668" s="2"/>
      <c r="F2668" s="2"/>
      <c r="G2668" s="2"/>
      <c r="H2668" s="2"/>
      <c r="I2668" s="2"/>
      <c r="J2668" s="2"/>
      <c r="K2668" s="2"/>
    </row>
    <row r="2669" spans="1:11" x14ac:dyDescent="0.25">
      <c r="A2669" s="2" t="s">
        <v>363</v>
      </c>
      <c r="B2669" s="2">
        <v>171</v>
      </c>
      <c r="C2669" s="3">
        <v>2.7612689999999998E-12</v>
      </c>
      <c r="D2669" s="2"/>
      <c r="E2669" s="2"/>
      <c r="F2669" s="2"/>
      <c r="G2669" s="2"/>
      <c r="H2669" s="2"/>
      <c r="I2669" s="2"/>
      <c r="J2669" s="2"/>
      <c r="K2669" s="2"/>
    </row>
    <row r="2670" spans="1:11" x14ac:dyDescent="0.25">
      <c r="A2670" s="2" t="s">
        <v>363</v>
      </c>
      <c r="B2670" s="2">
        <v>172</v>
      </c>
      <c r="C2670" s="3">
        <v>2.93709E-12</v>
      </c>
      <c r="D2670" s="2"/>
      <c r="E2670" s="2"/>
      <c r="F2670" s="2"/>
      <c r="G2670" s="2"/>
      <c r="H2670" s="2"/>
      <c r="I2670" s="2"/>
      <c r="J2670" s="2"/>
      <c r="K2670" s="2"/>
    </row>
    <row r="2671" spans="1:11" x14ac:dyDescent="0.25">
      <c r="A2671" s="2" t="s">
        <v>363</v>
      </c>
      <c r="B2671" s="2">
        <v>173</v>
      </c>
      <c r="C2671" s="3">
        <v>3.1129589999999999E-12</v>
      </c>
      <c r="D2671" s="2"/>
      <c r="E2671" s="2"/>
      <c r="F2671" s="2"/>
      <c r="G2671" s="2"/>
      <c r="H2671" s="2"/>
      <c r="I2671" s="2"/>
      <c r="J2671" s="2"/>
      <c r="K2671" s="2"/>
    </row>
    <row r="2672" spans="1:11" x14ac:dyDescent="0.25">
      <c r="A2672" s="2" t="s">
        <v>363</v>
      </c>
      <c r="B2672" s="2">
        <v>174</v>
      </c>
      <c r="C2672" s="3">
        <v>3.2251820000000001E-12</v>
      </c>
      <c r="D2672" s="2"/>
      <c r="E2672" s="2"/>
      <c r="F2672" s="2"/>
      <c r="G2672" s="2"/>
      <c r="H2672" s="2"/>
      <c r="I2672" s="2"/>
      <c r="J2672" s="2"/>
      <c r="K2672" s="2"/>
    </row>
    <row r="2673" spans="1:11" x14ac:dyDescent="0.25">
      <c r="A2673" s="2" t="s">
        <v>363</v>
      </c>
      <c r="B2673" s="2">
        <v>175</v>
      </c>
      <c r="C2673" s="3">
        <v>2.407643E-11</v>
      </c>
      <c r="D2673" s="2"/>
      <c r="E2673" s="2"/>
      <c r="F2673" s="2"/>
      <c r="G2673" s="2"/>
      <c r="H2673" s="2"/>
      <c r="I2673" s="2"/>
      <c r="J2673" s="2"/>
      <c r="K2673" s="2"/>
    </row>
    <row r="2674" spans="1:11" x14ac:dyDescent="0.25">
      <c r="A2674" s="2" t="s">
        <v>363</v>
      </c>
      <c r="B2674" s="2">
        <v>176</v>
      </c>
      <c r="C2674" s="3">
        <v>2.3997649999999998E-11</v>
      </c>
      <c r="D2674" s="2"/>
      <c r="E2674" s="2"/>
      <c r="F2674" s="2"/>
      <c r="G2674" s="2"/>
      <c r="H2674" s="2"/>
      <c r="I2674" s="2"/>
      <c r="J2674" s="2"/>
      <c r="K2674" s="2"/>
    </row>
    <row r="2675" spans="1:11" x14ac:dyDescent="0.25">
      <c r="A2675" s="2" t="s">
        <v>363</v>
      </c>
      <c r="B2675" s="2">
        <v>177</v>
      </c>
      <c r="C2675" s="3">
        <v>2.4059529999999999E-11</v>
      </c>
      <c r="D2675" s="2"/>
      <c r="E2675" s="2"/>
      <c r="F2675" s="2"/>
      <c r="G2675" s="2"/>
      <c r="H2675" s="2"/>
      <c r="I2675" s="2"/>
      <c r="J2675" s="2"/>
      <c r="K2675" s="2"/>
    </row>
    <row r="2676" spans="1:11" x14ac:dyDescent="0.25">
      <c r="A2676" s="2" t="s">
        <v>363</v>
      </c>
      <c r="B2676" s="2">
        <v>178</v>
      </c>
      <c r="C2676" s="3">
        <v>2.4125919999999999E-11</v>
      </c>
      <c r="D2676" s="2"/>
      <c r="E2676" s="2"/>
      <c r="F2676" s="2"/>
      <c r="G2676" s="2"/>
      <c r="H2676" s="2"/>
      <c r="I2676" s="2"/>
      <c r="J2676" s="2"/>
      <c r="K2676" s="2"/>
    </row>
    <row r="2677" spans="1:11" x14ac:dyDescent="0.25">
      <c r="A2677" s="2" t="s">
        <v>363</v>
      </c>
      <c r="B2677" s="2">
        <v>179</v>
      </c>
      <c r="C2677" s="3">
        <v>2.4124200000000001E-11</v>
      </c>
      <c r="D2677" s="2"/>
      <c r="E2677" s="2"/>
      <c r="F2677" s="2"/>
      <c r="G2677" s="2"/>
      <c r="H2677" s="2"/>
      <c r="I2677" s="2"/>
      <c r="J2677" s="2"/>
      <c r="K2677" s="2"/>
    </row>
    <row r="2678" spans="1:11" x14ac:dyDescent="0.25">
      <c r="A2678" s="2" t="s">
        <v>363</v>
      </c>
      <c r="B2678" s="2">
        <v>180</v>
      </c>
      <c r="C2678" s="3">
        <v>2.3974129999999999E-11</v>
      </c>
      <c r="D2678" s="2"/>
      <c r="E2678" s="2"/>
      <c r="F2678" s="2"/>
      <c r="G2678" s="2"/>
      <c r="H2678" s="2"/>
      <c r="I2678" s="2"/>
      <c r="J2678" s="2"/>
      <c r="K2678" s="2"/>
    </row>
    <row r="2679" spans="1:11" x14ac:dyDescent="0.25">
      <c r="A2679" s="2" t="s">
        <v>363</v>
      </c>
      <c r="B2679" s="2">
        <v>181</v>
      </c>
      <c r="C2679" s="3">
        <v>2.4106260000000001E-11</v>
      </c>
      <c r="D2679" s="2"/>
      <c r="E2679" s="2"/>
      <c r="F2679" s="2"/>
      <c r="G2679" s="2"/>
      <c r="H2679" s="2"/>
      <c r="I2679" s="2"/>
      <c r="J2679" s="2"/>
      <c r="K2679" s="2"/>
    </row>
    <row r="2680" spans="1:11" x14ac:dyDescent="0.25">
      <c r="A2680" s="2" t="s">
        <v>363</v>
      </c>
      <c r="B2680" s="2">
        <v>182</v>
      </c>
      <c r="C2680" s="3">
        <v>2.4090140000000001E-11</v>
      </c>
      <c r="D2680" s="2"/>
      <c r="E2680" s="2"/>
      <c r="F2680" s="2"/>
      <c r="G2680" s="2"/>
      <c r="H2680" s="2"/>
      <c r="I2680" s="2"/>
      <c r="J2680" s="2"/>
      <c r="K2680" s="2"/>
    </row>
    <row r="2681" spans="1:11" x14ac:dyDescent="0.25">
      <c r="A2681" s="2" t="s">
        <v>363</v>
      </c>
      <c r="B2681" s="2">
        <v>183</v>
      </c>
      <c r="C2681" s="3">
        <v>2.4108489999999999E-11</v>
      </c>
      <c r="D2681" s="2"/>
      <c r="E2681" s="2"/>
      <c r="F2681" s="2"/>
      <c r="G2681" s="2"/>
      <c r="H2681" s="2"/>
      <c r="I2681" s="2"/>
      <c r="J2681" s="2"/>
      <c r="K2681" s="2"/>
    </row>
    <row r="2682" spans="1:11" x14ac:dyDescent="0.25">
      <c r="A2682" s="2" t="s">
        <v>363</v>
      </c>
      <c r="B2682" s="2">
        <v>184</v>
      </c>
      <c r="C2682" s="3">
        <v>2.396549E-11</v>
      </c>
      <c r="D2682" s="2"/>
      <c r="E2682" s="2"/>
      <c r="F2682" s="2"/>
      <c r="G2682" s="2"/>
      <c r="H2682" s="2"/>
      <c r="I2682" s="2"/>
      <c r="J2682" s="2"/>
      <c r="K2682" s="2"/>
    </row>
    <row r="2683" spans="1:11" x14ac:dyDescent="0.25">
      <c r="A2683" s="2" t="s">
        <v>363</v>
      </c>
      <c r="B2683" s="2">
        <v>185</v>
      </c>
      <c r="C2683" s="3">
        <v>2.4058549999999999E-11</v>
      </c>
      <c r="D2683" s="2"/>
      <c r="E2683" s="2"/>
      <c r="F2683" s="2"/>
      <c r="G2683" s="2"/>
      <c r="H2683" s="2"/>
      <c r="I2683" s="2"/>
      <c r="J2683" s="2"/>
      <c r="K2683" s="2"/>
    </row>
    <row r="2684" spans="1:11" x14ac:dyDescent="0.25">
      <c r="A2684" s="2" t="s">
        <v>363</v>
      </c>
      <c r="B2684" s="2">
        <v>186</v>
      </c>
      <c r="C2684" s="3">
        <v>2.4101100000000001E-11</v>
      </c>
      <c r="D2684" s="2"/>
      <c r="E2684" s="2"/>
      <c r="F2684" s="2"/>
      <c r="G2684" s="2"/>
      <c r="H2684" s="2"/>
      <c r="I2684" s="2"/>
      <c r="J2684" s="2"/>
      <c r="K2684" s="2"/>
    </row>
    <row r="2685" spans="1:11" x14ac:dyDescent="0.25">
      <c r="A2685" s="2" t="s">
        <v>363</v>
      </c>
      <c r="B2685" s="2">
        <v>187</v>
      </c>
      <c r="C2685" s="3">
        <v>2.4130750000000002E-11</v>
      </c>
      <c r="D2685" s="2"/>
      <c r="E2685" s="2"/>
      <c r="F2685" s="2"/>
      <c r="G2685" s="2"/>
      <c r="H2685" s="2"/>
      <c r="I2685" s="2"/>
      <c r="J2685" s="2"/>
      <c r="K2685" s="2"/>
    </row>
    <row r="2686" spans="1:11" x14ac:dyDescent="0.25">
      <c r="A2686" s="2" t="s">
        <v>363</v>
      </c>
      <c r="B2686" s="2">
        <v>188</v>
      </c>
      <c r="C2686" s="3">
        <v>2.3984360000000001E-11</v>
      </c>
      <c r="D2686" s="2"/>
      <c r="E2686" s="2"/>
      <c r="F2686" s="2"/>
      <c r="G2686" s="2"/>
      <c r="H2686" s="2"/>
      <c r="I2686" s="2"/>
      <c r="J2686" s="2"/>
      <c r="K2686" s="2"/>
    </row>
    <row r="2687" spans="1:11" x14ac:dyDescent="0.25">
      <c r="A2687" s="2" t="s">
        <v>363</v>
      </c>
      <c r="B2687" s="2">
        <v>189</v>
      </c>
      <c r="C2687" s="3">
        <v>2.407451E-11</v>
      </c>
      <c r="D2687" s="2"/>
      <c r="E2687" s="2"/>
      <c r="F2687" s="2"/>
      <c r="G2687" s="2"/>
      <c r="H2687" s="2"/>
      <c r="I2687" s="2"/>
      <c r="J2687" s="2"/>
      <c r="K2687" s="2"/>
    </row>
    <row r="2688" spans="1:11" x14ac:dyDescent="0.25">
      <c r="A2688" s="2" t="s">
        <v>363</v>
      </c>
      <c r="B2688" s="2">
        <v>190</v>
      </c>
      <c r="C2688" s="3">
        <v>2.4129720000000002E-11</v>
      </c>
      <c r="D2688" s="2"/>
      <c r="E2688" s="2"/>
      <c r="F2688" s="2"/>
      <c r="G2688" s="2"/>
      <c r="H2688" s="2"/>
      <c r="I2688" s="2"/>
      <c r="J2688" s="2"/>
      <c r="K2688" s="2"/>
    </row>
    <row r="2689" spans="1:11" x14ac:dyDescent="0.25">
      <c r="A2689" s="2" t="s">
        <v>363</v>
      </c>
      <c r="B2689" s="2">
        <v>191</v>
      </c>
      <c r="C2689" s="3">
        <v>2.4076069999999999E-11</v>
      </c>
      <c r="D2689" s="2"/>
      <c r="E2689" s="2"/>
      <c r="F2689" s="2"/>
      <c r="G2689" s="2"/>
      <c r="H2689" s="2"/>
      <c r="I2689" s="2"/>
      <c r="J2689" s="2"/>
      <c r="K2689" s="2"/>
    </row>
    <row r="2690" spans="1:11" x14ac:dyDescent="0.25">
      <c r="A2690" s="2" t="s">
        <v>363</v>
      </c>
      <c r="B2690" s="2">
        <v>192</v>
      </c>
      <c r="C2690" s="3">
        <v>2.4032169999999999E-11</v>
      </c>
      <c r="D2690" s="2"/>
      <c r="E2690" s="2"/>
      <c r="F2690" s="2"/>
      <c r="G2690" s="2"/>
      <c r="H2690" s="2"/>
      <c r="I2690" s="2"/>
      <c r="J2690" s="2"/>
      <c r="K2690" s="2"/>
    </row>
    <row r="2691" spans="1:11" x14ac:dyDescent="0.25">
      <c r="A2691" s="2" t="s">
        <v>363</v>
      </c>
      <c r="B2691" s="2">
        <v>193</v>
      </c>
      <c r="C2691" s="3">
        <v>2.6453719999999998E-11</v>
      </c>
      <c r="D2691" s="2"/>
      <c r="E2691" s="2"/>
      <c r="F2691" s="2"/>
      <c r="G2691" s="2"/>
      <c r="H2691" s="2"/>
      <c r="I2691" s="2"/>
      <c r="J2691" s="2"/>
      <c r="K2691" s="2"/>
    </row>
    <row r="2692" spans="1:11" x14ac:dyDescent="0.25">
      <c r="A2692" s="2" t="s">
        <v>14</v>
      </c>
      <c r="B2692" s="2" t="s">
        <v>8</v>
      </c>
      <c r="C2692" s="2"/>
      <c r="D2692" s="2"/>
      <c r="E2692" s="2"/>
      <c r="F2692" s="2"/>
      <c r="G2692" s="2"/>
      <c r="H2692" s="2"/>
      <c r="I2692" s="2"/>
      <c r="J2692" s="2"/>
      <c r="K2692" s="2"/>
    </row>
    <row r="2693" spans="1:11" x14ac:dyDescent="0.25">
      <c r="A2693" s="2"/>
      <c r="B2693" s="2" t="s">
        <v>5</v>
      </c>
      <c r="C2693" s="3">
        <v>1.460115E-9</v>
      </c>
      <c r="D2693" s="2"/>
      <c r="E2693" s="2"/>
      <c r="F2693" s="2"/>
      <c r="G2693" s="2"/>
      <c r="H2693" s="2"/>
      <c r="I2693" s="2"/>
      <c r="J2693" s="2"/>
      <c r="K2693" s="2"/>
    </row>
  </sheetData>
  <mergeCells count="1">
    <mergeCell ref="A2:I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CHB63"/>
  <sheetViews>
    <sheetView topLeftCell="W1" zoomScale="80" zoomScaleNormal="80" workbookViewId="0">
      <selection activeCell="W5" sqref="W5"/>
    </sheetView>
  </sheetViews>
  <sheetFormatPr baseColWidth="10" defaultColWidth="11.5703125" defaultRowHeight="15" x14ac:dyDescent="0.25"/>
  <cols>
    <col min="1" max="1" width="21.85546875" bestFit="1" customWidth="1"/>
    <col min="2" max="2" width="13.42578125" bestFit="1" customWidth="1"/>
    <col min="3" max="3" width="30.140625" bestFit="1" customWidth="1"/>
    <col min="4" max="4" width="9" style="2" bestFit="1" customWidth="1"/>
    <col min="5" max="5" width="9.42578125" style="2" bestFit="1" customWidth="1"/>
    <col min="6" max="6" width="10.85546875" style="2" bestFit="1" customWidth="1"/>
    <col min="7" max="7" width="10.42578125" style="2" bestFit="1" customWidth="1"/>
    <col min="8" max="8" width="12.5703125" style="2" bestFit="1" customWidth="1"/>
    <col min="9" max="10" width="10.140625" style="2" bestFit="1" customWidth="1"/>
    <col min="11" max="11" width="12.5703125" style="2" bestFit="1" customWidth="1"/>
    <col min="12" max="12" width="11.140625" style="2" bestFit="1" customWidth="1"/>
    <col min="13" max="13" width="10.5703125" style="2" bestFit="1" customWidth="1"/>
    <col min="14" max="14" width="7" style="2" bestFit="1" customWidth="1"/>
    <col min="15" max="15" width="11.5703125" style="2" bestFit="1" customWidth="1"/>
    <col min="16" max="16" width="11.140625" style="2" bestFit="1" customWidth="1"/>
    <col min="17" max="17" width="12.7109375" style="2" bestFit="1" customWidth="1"/>
    <col min="18" max="18" width="10.85546875" style="2" bestFit="1" customWidth="1"/>
    <col min="19" max="19" width="11.140625" style="2" bestFit="1" customWidth="1"/>
    <col min="20" max="20" width="9.42578125" style="2" bestFit="1" customWidth="1"/>
    <col min="21" max="21" width="11.140625" style="2" bestFit="1" customWidth="1"/>
    <col min="22" max="22" width="10.85546875" style="2" bestFit="1" customWidth="1"/>
    <col min="23" max="23" width="16.5703125" style="2" bestFit="1" customWidth="1"/>
    <col min="24" max="24" width="10.42578125" style="2" bestFit="1" customWidth="1"/>
    <col min="25" max="25" width="13" style="2" bestFit="1" customWidth="1"/>
    <col min="26" max="26" width="17.5703125" style="2" bestFit="1" customWidth="1"/>
    <col min="27" max="27" width="17.28515625" style="2" bestFit="1" customWidth="1"/>
    <col min="28" max="28" width="7.5703125" style="2" bestFit="1" customWidth="1"/>
    <col min="29" max="29" width="29.85546875" style="2" bestFit="1" customWidth="1"/>
    <col min="30" max="30" width="12.5703125" style="2" bestFit="1" customWidth="1"/>
    <col min="31" max="31" width="15.42578125" style="2" bestFit="1" customWidth="1"/>
    <col min="32" max="32" width="19.140625" style="2" bestFit="1" customWidth="1"/>
    <col min="33" max="33" width="18.7109375" style="2" bestFit="1" customWidth="1"/>
    <col min="34" max="34" width="15.5703125" bestFit="1" customWidth="1"/>
    <col min="35" max="35" width="10.85546875" bestFit="1" customWidth="1"/>
    <col min="36" max="36" width="14.7109375" style="2" bestFit="1" customWidth="1"/>
    <col min="37" max="37" width="9.85546875" style="2" bestFit="1" customWidth="1"/>
    <col min="38" max="38" width="14.85546875" style="2" bestFit="1" customWidth="1"/>
    <col min="39" max="39" width="15.42578125" bestFit="1" customWidth="1"/>
    <col min="40" max="40" width="20.5703125" style="2" customWidth="1"/>
    <col min="41" max="41" width="14.42578125" bestFit="1" customWidth="1"/>
    <col min="42" max="42" width="22.5703125" bestFit="1" customWidth="1"/>
    <col min="43" max="43" width="9.140625" bestFit="1" customWidth="1"/>
    <col min="44" max="44" width="13.7109375" bestFit="1" customWidth="1"/>
    <col min="45" max="45" width="20.85546875" bestFit="1" customWidth="1"/>
    <col min="46" max="46" width="13.7109375" customWidth="1"/>
    <col min="47" max="47" width="6.5703125" bestFit="1" customWidth="1"/>
    <col min="48" max="48" width="7" style="2" bestFit="1" customWidth="1"/>
    <col min="49" max="51" width="7.5703125" style="2" bestFit="1" customWidth="1"/>
    <col min="52" max="52" width="7.5703125" bestFit="1" customWidth="1"/>
    <col min="53" max="59" width="7.5703125" style="2" bestFit="1" customWidth="1"/>
    <col min="60" max="60" width="7.5703125" bestFit="1" customWidth="1"/>
    <col min="61" max="67" width="7.5703125" style="2" bestFit="1" customWidth="1"/>
    <col min="68" max="68" width="7.5703125" bestFit="1" customWidth="1"/>
    <col min="69" max="75" width="7.5703125" style="2" bestFit="1" customWidth="1"/>
    <col min="76" max="76" width="7.5703125" bestFit="1" customWidth="1"/>
    <col min="77" max="83" width="7.5703125" style="2" bestFit="1" customWidth="1"/>
    <col min="84" max="84" width="7.5703125" bestFit="1" customWidth="1"/>
    <col min="85" max="91" width="7.5703125" style="2" bestFit="1" customWidth="1"/>
    <col min="92" max="92" width="7.5703125" bestFit="1" customWidth="1"/>
    <col min="93" max="99" width="7.5703125" style="2" bestFit="1" customWidth="1"/>
    <col min="100" max="100" width="7.5703125" bestFit="1" customWidth="1"/>
    <col min="101" max="107" width="7.5703125" style="2" bestFit="1" customWidth="1"/>
    <col min="108" max="108" width="7.5703125" bestFit="1" customWidth="1"/>
    <col min="109" max="113" width="7.5703125" style="2" bestFit="1" customWidth="1"/>
    <col min="114" max="114" width="12" bestFit="1" customWidth="1"/>
    <col min="115" max="156" width="10.85546875" bestFit="1" customWidth="1"/>
    <col min="157" max="179" width="10.85546875" style="2" bestFit="1" customWidth="1"/>
    <col min="180" max="181" width="10.85546875" style="2" customWidth="1"/>
    <col min="182" max="182" width="13.42578125" bestFit="1" customWidth="1"/>
    <col min="183" max="192" width="10.140625" bestFit="1" customWidth="1"/>
    <col min="193" max="193" width="10.42578125" bestFit="1" customWidth="1"/>
    <col min="194" max="194" width="10.140625" bestFit="1" customWidth="1"/>
    <col min="195" max="205" width="10.42578125" bestFit="1" customWidth="1"/>
    <col min="206" max="206" width="10.140625" bestFit="1" customWidth="1"/>
    <col min="207" max="219" width="10.42578125" bestFit="1" customWidth="1"/>
    <col min="220" max="221" width="10.140625" bestFit="1" customWidth="1"/>
    <col min="222" max="224" width="10.42578125" bestFit="1" customWidth="1"/>
    <col min="225" max="245" width="10.42578125" style="2" bestFit="1" customWidth="1"/>
    <col min="246" max="246" width="10.140625" style="2" bestFit="1" customWidth="1"/>
    <col min="247" max="249" width="10.42578125" style="2" bestFit="1" customWidth="1"/>
    <col min="250" max="250" width="7.7109375" bestFit="1" customWidth="1"/>
    <col min="251" max="251" width="9.7109375" style="2" bestFit="1" customWidth="1"/>
    <col min="252" max="252" width="10.42578125" style="2" bestFit="1" customWidth="1"/>
    <col min="253" max="253" width="9.85546875" style="2" bestFit="1" customWidth="1"/>
    <col min="254" max="254" width="9.42578125" style="2" bestFit="1" customWidth="1"/>
    <col min="255" max="255" width="9.85546875" bestFit="1" customWidth="1"/>
    <col min="256" max="256" width="10.42578125" style="2" bestFit="1" customWidth="1"/>
    <col min="257" max="258" width="9.85546875" style="2" bestFit="1" customWidth="1"/>
    <col min="259" max="259" width="10.42578125" bestFit="1" customWidth="1"/>
    <col min="260" max="260" width="10.42578125" style="2" bestFit="1" customWidth="1"/>
    <col min="261" max="261" width="10.42578125" bestFit="1" customWidth="1"/>
    <col min="262" max="262" width="10.42578125" style="2" bestFit="1" customWidth="1"/>
    <col min="263" max="263" width="10.42578125" bestFit="1" customWidth="1"/>
    <col min="264" max="264" width="10.42578125" style="2" bestFit="1" customWidth="1"/>
    <col min="265" max="265" width="10.42578125" bestFit="1" customWidth="1"/>
    <col min="266" max="267" width="10.42578125" style="2" bestFit="1" customWidth="1"/>
    <col min="268" max="269" width="9.85546875" style="2" bestFit="1" customWidth="1"/>
    <col min="270" max="271" width="8.7109375" style="2" bestFit="1" customWidth="1"/>
    <col min="272" max="273" width="11.140625" style="2" bestFit="1" customWidth="1"/>
    <col min="274" max="274" width="11.85546875" style="2" bestFit="1" customWidth="1"/>
    <col min="275" max="275" width="11.28515625" style="2" bestFit="1" customWidth="1"/>
    <col min="276" max="277" width="11.140625" style="2" bestFit="1" customWidth="1"/>
    <col min="278" max="278" width="11.28515625" style="2" bestFit="1" customWidth="1"/>
    <col min="279" max="287" width="11.85546875" style="2" bestFit="1" customWidth="1"/>
    <col min="288" max="289" width="11.28515625" style="2" bestFit="1" customWidth="1"/>
    <col min="290" max="291" width="10.140625" style="2" bestFit="1" customWidth="1"/>
    <col min="292" max="294" width="11.85546875" style="2" bestFit="1" customWidth="1"/>
    <col min="295" max="295" width="12.28515625" style="2" bestFit="1" customWidth="1"/>
    <col min="296" max="296" width="12.7109375" style="2" bestFit="1" customWidth="1"/>
    <col min="297" max="297" width="11.85546875" style="2" bestFit="1" customWidth="1"/>
    <col min="298" max="298" width="11.28515625" style="2" bestFit="1" customWidth="1"/>
    <col min="299" max="299" width="12.28515625" style="2" bestFit="1" customWidth="1"/>
    <col min="300" max="301" width="12.7109375" style="2" bestFit="1" customWidth="1"/>
    <col min="302" max="302" width="13.42578125" style="2" bestFit="1" customWidth="1"/>
    <col min="303" max="307" width="12.7109375" style="2" bestFit="1" customWidth="1"/>
    <col min="308" max="309" width="12.28515625" style="2" bestFit="1" customWidth="1"/>
    <col min="310" max="311" width="11.140625" style="2" bestFit="1" customWidth="1"/>
    <col min="312" max="313" width="12.7109375" style="2" bestFit="1" customWidth="1"/>
    <col min="314" max="314" width="14" style="2" bestFit="1" customWidth="1"/>
    <col min="315" max="315" width="12.5703125" bestFit="1" customWidth="1"/>
    <col min="316" max="316" width="9.85546875" bestFit="1" customWidth="1"/>
    <col min="317" max="317" width="10.42578125" style="2" bestFit="1" customWidth="1"/>
    <col min="318" max="320" width="9.85546875" style="2" bestFit="1" customWidth="1"/>
    <col min="321" max="321" width="10.42578125" style="2" bestFit="1" customWidth="1"/>
    <col min="322" max="323" width="9.85546875" style="2" bestFit="1" customWidth="1"/>
    <col min="324" max="332" width="10.42578125" style="2" bestFit="1" customWidth="1"/>
    <col min="333" max="336" width="9.85546875" style="2" bestFit="1" customWidth="1"/>
    <col min="337" max="338" width="11.140625" style="2" bestFit="1" customWidth="1"/>
    <col min="339" max="339" width="11.85546875" style="2" bestFit="1" customWidth="1"/>
    <col min="340" max="340" width="11.28515625" style="2" bestFit="1" customWidth="1"/>
    <col min="341" max="342" width="11.140625" style="2" bestFit="1" customWidth="1"/>
    <col min="343" max="343" width="11.28515625" style="2" bestFit="1" customWidth="1"/>
    <col min="344" max="352" width="11.85546875" style="2" bestFit="1" customWidth="1"/>
    <col min="353" max="354" width="11.28515625" style="2" bestFit="1" customWidth="1"/>
    <col min="355" max="356" width="10.140625" style="2" bestFit="1" customWidth="1"/>
    <col min="357" max="359" width="11.85546875" style="2" bestFit="1" customWidth="1"/>
    <col min="360" max="360" width="12.28515625" style="2" bestFit="1" customWidth="1"/>
    <col min="361" max="361" width="12.7109375" style="2" bestFit="1" customWidth="1"/>
    <col min="362" max="362" width="11.85546875" style="2" bestFit="1" customWidth="1"/>
    <col min="363" max="363" width="11.28515625" style="2" bestFit="1" customWidth="1"/>
    <col min="364" max="364" width="12.28515625" style="2" bestFit="1" customWidth="1"/>
    <col min="365" max="366" width="12.7109375" style="2" bestFit="1" customWidth="1"/>
    <col min="367" max="367" width="13.42578125" style="2" bestFit="1" customWidth="1"/>
    <col min="368" max="372" width="12.7109375" style="2" bestFit="1" customWidth="1"/>
    <col min="373" max="374" width="12.28515625" style="2" bestFit="1" customWidth="1"/>
    <col min="375" max="376" width="11.140625" style="2" bestFit="1" customWidth="1"/>
    <col min="377" max="378" width="12.7109375" style="2" bestFit="1" customWidth="1"/>
    <col min="379" max="379" width="14" style="2" bestFit="1" customWidth="1"/>
    <col min="380" max="380" width="10.42578125" bestFit="1" customWidth="1"/>
    <col min="381" max="381" width="10.140625" bestFit="1" customWidth="1"/>
    <col min="382" max="384" width="10.42578125" style="2" bestFit="1" customWidth="1"/>
    <col min="385" max="385" width="9.85546875" style="2" bestFit="1" customWidth="1"/>
    <col min="386" max="387" width="10.42578125" style="2" bestFit="1" customWidth="1"/>
    <col min="388" max="388" width="9.85546875" style="2" bestFit="1" customWidth="1"/>
    <col min="389" max="399" width="10.42578125" style="2" bestFit="1" customWidth="1"/>
    <col min="400" max="400" width="10.85546875" style="2" bestFit="1" customWidth="1"/>
    <col min="401" max="401" width="10.42578125" style="2" bestFit="1" customWidth="1"/>
    <col min="402" max="403" width="11.140625" style="2" bestFit="1" customWidth="1"/>
    <col min="404" max="404" width="11.85546875" style="2" bestFit="1" customWidth="1"/>
    <col min="405" max="405" width="11.28515625" style="2" bestFit="1" customWidth="1"/>
    <col min="406" max="407" width="11.140625" style="2" bestFit="1" customWidth="1"/>
    <col min="408" max="408" width="11.28515625" style="2" bestFit="1" customWidth="1"/>
    <col min="409" max="417" width="11.85546875" style="2" bestFit="1" customWidth="1"/>
    <col min="418" max="419" width="11.28515625" style="2" bestFit="1" customWidth="1"/>
    <col min="420" max="421" width="10.85546875" style="2" bestFit="1" customWidth="1"/>
    <col min="422" max="424" width="11.85546875" style="2" bestFit="1" customWidth="1"/>
    <col min="425" max="425" width="12.28515625" style="2" bestFit="1" customWidth="1"/>
    <col min="426" max="426" width="12.7109375" style="2" bestFit="1" customWidth="1"/>
    <col min="427" max="427" width="11.85546875" style="2" bestFit="1" customWidth="1"/>
    <col min="428" max="428" width="11.28515625" style="2" bestFit="1" customWidth="1"/>
    <col min="429" max="429" width="12.28515625" style="2" bestFit="1" customWidth="1"/>
    <col min="430" max="431" width="12.7109375" style="2" bestFit="1" customWidth="1"/>
    <col min="432" max="432" width="13.42578125" style="2" bestFit="1" customWidth="1"/>
    <col min="433" max="437" width="12.7109375" style="2" bestFit="1" customWidth="1"/>
    <col min="438" max="439" width="12.28515625" style="2" bestFit="1" customWidth="1"/>
    <col min="440" max="441" width="11.140625" style="2" bestFit="1" customWidth="1"/>
    <col min="442" max="443" width="12.7109375" style="2" bestFit="1" customWidth="1"/>
    <col min="444" max="444" width="14" style="2" bestFit="1" customWidth="1"/>
    <col min="445" max="446" width="9.7109375" bestFit="1" customWidth="1"/>
    <col min="447" max="452" width="10.140625" style="2" customWidth="1"/>
    <col min="453" max="454" width="10.140625" style="2" bestFit="1" customWidth="1"/>
    <col min="455" max="455" width="10.140625" style="2" customWidth="1"/>
    <col min="456" max="458" width="10.140625" style="2" bestFit="1" customWidth="1"/>
    <col min="459" max="460" width="10.140625" style="2" customWidth="1"/>
    <col min="461" max="462" width="10.140625" style="2" bestFit="1" customWidth="1"/>
    <col min="463" max="463" width="10.140625" style="2" customWidth="1"/>
    <col min="464" max="465" width="10.140625" style="2" bestFit="1" customWidth="1"/>
    <col min="466" max="467" width="10.140625" style="2" customWidth="1"/>
    <col min="468" max="470" width="10.140625" style="2" bestFit="1" customWidth="1"/>
    <col min="471" max="471" width="10.140625" style="2" customWidth="1"/>
    <col min="472" max="474" width="10.140625" style="2" bestFit="1" customWidth="1"/>
    <col min="475" max="475" width="10.140625" style="2" customWidth="1"/>
    <col min="476" max="478" width="10.140625" style="2" bestFit="1" customWidth="1"/>
    <col min="479" max="479" width="10.140625" style="2" customWidth="1"/>
    <col min="480" max="482" width="10.140625" style="2" bestFit="1" customWidth="1"/>
    <col min="483" max="483" width="10.140625" style="2" customWidth="1"/>
    <col min="484" max="486" width="10.140625" style="2" bestFit="1" customWidth="1"/>
    <col min="487" max="487" width="10.140625" style="2" customWidth="1"/>
    <col min="488" max="490" width="10.140625" style="2" bestFit="1" customWidth="1"/>
    <col min="491" max="491" width="10.140625" style="2" customWidth="1"/>
    <col min="492" max="494" width="10.140625" style="2" bestFit="1" customWidth="1"/>
    <col min="495" max="495" width="10.140625" style="2" customWidth="1"/>
    <col min="496" max="498" width="10.140625" style="2" bestFit="1" customWidth="1"/>
    <col min="499" max="499" width="10.140625" style="2" customWidth="1"/>
    <col min="500" max="502" width="10.140625" style="2" bestFit="1" customWidth="1"/>
    <col min="503" max="503" width="10.140625" style="2" customWidth="1"/>
    <col min="504" max="506" width="10.140625" style="2" bestFit="1" customWidth="1"/>
    <col min="507" max="507" width="10.140625" style="2" customWidth="1"/>
    <col min="508" max="510" width="10.140625" style="2" bestFit="1" customWidth="1"/>
    <col min="511" max="512" width="9.7109375" style="2" bestFit="1" customWidth="1"/>
    <col min="513" max="514" width="16.140625" bestFit="1" customWidth="1"/>
    <col min="515" max="515" width="15.5703125" style="2" bestFit="1" customWidth="1"/>
    <col min="516" max="516" width="15.140625" style="2" customWidth="1"/>
    <col min="517" max="517" width="15.5703125" style="2" bestFit="1" customWidth="1"/>
    <col min="518" max="518" width="16.140625" style="2" bestFit="1" customWidth="1"/>
    <col min="519" max="519" width="15.5703125" style="2" bestFit="1" customWidth="1"/>
    <col min="520" max="521" width="16.140625" style="2" bestFit="1" customWidth="1"/>
    <col min="522" max="522" width="15.5703125" style="2" bestFit="1" customWidth="1"/>
    <col min="523" max="523" width="16.140625" style="2" bestFit="1" customWidth="1"/>
    <col min="524" max="524" width="15.140625" style="2" bestFit="1" customWidth="1"/>
    <col min="525" max="532" width="16.140625" style="2" bestFit="1" customWidth="1"/>
    <col min="533" max="533" width="15.140625" style="2" bestFit="1" customWidth="1"/>
    <col min="534" max="535" width="16.140625" style="2" bestFit="1" customWidth="1"/>
    <col min="536" max="536" width="15.5703125" style="2" bestFit="1" customWidth="1"/>
    <col min="537" max="539" width="16.140625" style="2" bestFit="1" customWidth="1"/>
    <col min="540" max="540" width="15.5703125" style="2" bestFit="1" customWidth="1"/>
    <col min="541" max="542" width="16.140625" style="2" bestFit="1" customWidth="1"/>
    <col min="543" max="543" width="15.5703125" style="2" bestFit="1" customWidth="1"/>
    <col min="544" max="546" width="16.140625" style="2" bestFit="1" customWidth="1"/>
    <col min="547" max="547" width="15.5703125" style="2" bestFit="1" customWidth="1"/>
    <col min="548" max="549" width="16.140625" style="2" bestFit="1" customWidth="1"/>
    <col min="550" max="550" width="15.5703125" style="2" bestFit="1" customWidth="1"/>
    <col min="551" max="551" width="16.140625" style="2" bestFit="1" customWidth="1"/>
    <col min="552" max="553" width="15.5703125" style="2" bestFit="1" customWidth="1"/>
    <col min="554" max="555" width="16.140625" style="2" bestFit="1" customWidth="1"/>
    <col min="556" max="556" width="15.5703125" style="2" bestFit="1" customWidth="1"/>
    <col min="557" max="557" width="16.140625" style="2" bestFit="1" customWidth="1"/>
    <col min="558" max="560" width="15.5703125" style="2" bestFit="1" customWidth="1"/>
    <col min="561" max="561" width="15.140625" style="2" bestFit="1" customWidth="1"/>
    <col min="562" max="562" width="16.140625" style="2" bestFit="1" customWidth="1"/>
    <col min="563" max="564" width="15.5703125" style="2" bestFit="1" customWidth="1"/>
    <col min="565" max="571" width="16.140625" style="2" bestFit="1" customWidth="1"/>
    <col min="572" max="574" width="15.5703125" style="2" bestFit="1" customWidth="1"/>
    <col min="575" max="575" width="15.140625" style="2" bestFit="1" customWidth="1"/>
    <col min="576" max="577" width="16.140625" style="2" bestFit="1" customWidth="1"/>
    <col min="578" max="578" width="14.42578125" bestFit="1" customWidth="1"/>
    <col min="579" max="579" width="5.5703125" bestFit="1" customWidth="1"/>
    <col min="580" max="582" width="6.28515625" style="2" bestFit="1" customWidth="1"/>
    <col min="583" max="602" width="6.85546875" style="2" bestFit="1" customWidth="1"/>
    <col min="603" max="603" width="7" style="2" bestFit="1" customWidth="1"/>
    <col min="604" max="608" width="6.85546875" style="2" bestFit="1" customWidth="1"/>
    <col min="609" max="609" width="7" style="2" bestFit="1" customWidth="1"/>
    <col min="610" max="610" width="6.85546875" style="2" bestFit="1" customWidth="1"/>
    <col min="611" max="611" width="7" style="2" bestFit="1" customWidth="1"/>
    <col min="612" max="612" width="6.85546875" style="2" bestFit="1" customWidth="1"/>
    <col min="613" max="613" width="7" style="2" bestFit="1" customWidth="1"/>
    <col min="614" max="614" width="6.85546875" style="2" bestFit="1" customWidth="1"/>
    <col min="615" max="615" width="7" style="2" bestFit="1" customWidth="1"/>
    <col min="616" max="616" width="6.85546875" style="2" bestFit="1" customWidth="1"/>
    <col min="617" max="617" width="7" style="2" bestFit="1" customWidth="1"/>
    <col min="618" max="618" width="6.85546875" style="2" bestFit="1" customWidth="1"/>
    <col min="619" max="619" width="7" style="2" bestFit="1" customWidth="1"/>
    <col min="620" max="620" width="6.85546875" style="2" bestFit="1" customWidth="1"/>
    <col min="621" max="621" width="7" style="2" bestFit="1" customWidth="1"/>
    <col min="622" max="622" width="6.85546875" style="2" bestFit="1" customWidth="1"/>
    <col min="623" max="623" width="7" style="2" bestFit="1" customWidth="1"/>
    <col min="624" max="624" width="6.85546875" style="2" bestFit="1" customWidth="1"/>
    <col min="625" max="625" width="7.5703125" style="2" bestFit="1" customWidth="1"/>
    <col min="626" max="628" width="6.85546875" style="2" bestFit="1" customWidth="1"/>
    <col min="629" max="629" width="7.5703125" style="2" bestFit="1" customWidth="1"/>
    <col min="630" max="630" width="6.85546875" style="2" bestFit="1" customWidth="1"/>
    <col min="631" max="631" width="7.5703125" style="2" bestFit="1" customWidth="1"/>
    <col min="632" max="632" width="6.85546875" style="2" bestFit="1" customWidth="1"/>
    <col min="633" max="633" width="7.5703125" style="2" bestFit="1" customWidth="1"/>
    <col min="634" max="634" width="6.85546875" style="2" bestFit="1" customWidth="1"/>
    <col min="635" max="635" width="7.5703125" style="2" bestFit="1" customWidth="1"/>
    <col min="636" max="636" width="6.85546875" style="2" bestFit="1" customWidth="1"/>
    <col min="637" max="637" width="7.5703125" style="2" bestFit="1" customWidth="1"/>
    <col min="638" max="638" width="6.85546875" style="2" bestFit="1" customWidth="1"/>
    <col min="639" max="639" width="7.5703125" style="2" bestFit="1" customWidth="1"/>
    <col min="640" max="640" width="6.85546875" style="2" bestFit="1" customWidth="1"/>
    <col min="641" max="641" width="7.5703125" style="2" bestFit="1" customWidth="1"/>
    <col min="642" max="642" width="6.85546875" style="2" bestFit="1" customWidth="1"/>
    <col min="643" max="644" width="7.5703125" style="2" bestFit="1" customWidth="1"/>
    <col min="645" max="645" width="7" style="2" bestFit="1" customWidth="1"/>
    <col min="646" max="646" width="10.5703125" bestFit="1" customWidth="1"/>
    <col min="647" max="647" width="4" bestFit="1" customWidth="1"/>
    <col min="648" max="648" width="4.42578125" bestFit="1" customWidth="1"/>
    <col min="649" max="649" width="4.7109375" bestFit="1" customWidth="1"/>
    <col min="650" max="657" width="5.140625" bestFit="1" customWidth="1"/>
    <col min="658" max="658" width="4.7109375" bestFit="1" customWidth="1"/>
    <col min="659" max="659" width="4.28515625" bestFit="1" customWidth="1"/>
    <col min="660" max="667" width="4.7109375" bestFit="1" customWidth="1"/>
    <col min="668" max="668" width="5.140625" bestFit="1" customWidth="1"/>
    <col min="669" max="669" width="4.7109375" bestFit="1" customWidth="1"/>
    <col min="670" max="678" width="5.140625" bestFit="1" customWidth="1"/>
    <col min="679" max="679" width="4.7109375" bestFit="1" customWidth="1"/>
    <col min="680" max="688" width="5.140625" bestFit="1" customWidth="1"/>
    <col min="689" max="689" width="4" style="2" bestFit="1" customWidth="1"/>
    <col min="690" max="695" width="4" style="2" customWidth="1"/>
    <col min="696" max="696" width="3.42578125" style="2" bestFit="1" customWidth="1"/>
    <col min="697" max="701" width="4" style="2" customWidth="1"/>
    <col min="702" max="705" width="4" style="2" bestFit="1" customWidth="1"/>
    <col min="706" max="706" width="3.42578125" style="2" bestFit="1" customWidth="1"/>
    <col min="707" max="710" width="4" style="2" bestFit="1" customWidth="1"/>
    <col min="711" max="712" width="10.42578125" bestFit="1" customWidth="1"/>
    <col min="713" max="723" width="9.85546875" style="2" bestFit="1" customWidth="1"/>
    <col min="724" max="724" width="9.42578125" style="2" bestFit="1" customWidth="1"/>
    <col min="725" max="726" width="9.85546875" style="2" bestFit="1" customWidth="1"/>
    <col min="727" max="727" width="9.42578125" style="2" bestFit="1" customWidth="1"/>
    <col min="728" max="737" width="9.85546875" style="2" bestFit="1" customWidth="1"/>
    <col min="738" max="740" width="9.42578125" style="2" bestFit="1" customWidth="1"/>
    <col min="741" max="742" width="9.85546875" style="2" bestFit="1" customWidth="1"/>
    <col min="743" max="743" width="9.42578125" style="2" bestFit="1" customWidth="1"/>
    <col min="744" max="745" width="10.42578125" style="2" bestFit="1" customWidth="1"/>
    <col min="746" max="746" width="9.85546875" style="2" bestFit="1" customWidth="1"/>
    <col min="747" max="747" width="10.42578125" style="2" bestFit="1" customWidth="1"/>
    <col min="748" max="749" width="9.85546875" style="2" bestFit="1" customWidth="1"/>
    <col min="750" max="752" width="10.42578125" style="2" bestFit="1" customWidth="1"/>
    <col min="753" max="753" width="9.85546875" style="2" bestFit="1" customWidth="1"/>
    <col min="754" max="762" width="10.42578125" style="2" bestFit="1" customWidth="1"/>
    <col min="763" max="763" width="9.85546875" style="2" bestFit="1" customWidth="1"/>
    <col min="764" max="767" width="10.42578125" style="2" bestFit="1" customWidth="1"/>
    <col min="768" max="768" width="9.42578125" style="2" bestFit="1" customWidth="1"/>
    <col min="769" max="770" width="9.85546875" style="2" bestFit="1" customWidth="1"/>
    <col min="771" max="771" width="9.42578125" style="2" bestFit="1" customWidth="1"/>
    <col min="772" max="773" width="9.85546875" style="2" bestFit="1" customWidth="1"/>
    <col min="774" max="774" width="9.42578125" style="2" bestFit="1" customWidth="1"/>
    <col min="775" max="776" width="10.140625" style="2" bestFit="1" customWidth="1"/>
    <col min="777" max="778" width="10.5703125" style="2" bestFit="1" customWidth="1"/>
    <col min="779" max="779" width="14" bestFit="1" customWidth="1"/>
    <col min="780" max="780" width="13.42578125" bestFit="1" customWidth="1"/>
    <col min="781" max="783" width="13.42578125" style="2" customWidth="1"/>
    <col min="784" max="784" width="13.42578125" style="2" bestFit="1" customWidth="1"/>
    <col min="785" max="812" width="13.42578125" style="2" customWidth="1"/>
    <col min="813" max="842" width="13.42578125" bestFit="1" customWidth="1"/>
    <col min="843" max="843" width="13.28515625" bestFit="1" customWidth="1"/>
    <col min="844" max="846" width="12.7109375" bestFit="1" customWidth="1"/>
    <col min="847" max="853" width="10.42578125" bestFit="1" customWidth="1"/>
    <col min="854" max="854" width="9.85546875" bestFit="1" customWidth="1"/>
    <col min="855" max="855" width="10.42578125" bestFit="1" customWidth="1"/>
    <col min="856" max="857" width="9.85546875" bestFit="1" customWidth="1"/>
    <col min="858" max="865" width="10.42578125" bestFit="1" customWidth="1"/>
    <col min="866" max="866" width="9.85546875" bestFit="1" customWidth="1"/>
    <col min="867" max="871" width="10.42578125" bestFit="1" customWidth="1"/>
    <col min="872" max="872" width="9.85546875" bestFit="1" customWidth="1"/>
    <col min="873" max="888" width="10.42578125" bestFit="1" customWidth="1"/>
    <col min="889" max="889" width="11.140625" bestFit="1" customWidth="1"/>
    <col min="890" max="902" width="11.140625" style="2" bestFit="1" customWidth="1"/>
    <col min="903" max="903" width="7.5703125" style="2" bestFit="1" customWidth="1"/>
    <col min="904" max="904" width="9.85546875" style="2" bestFit="1" customWidth="1"/>
    <col min="905" max="905" width="8.7109375" style="2" bestFit="1" customWidth="1"/>
    <col min="906" max="914" width="11.140625" style="2" bestFit="1" customWidth="1"/>
    <col min="915" max="916" width="14.7109375" bestFit="1" customWidth="1"/>
    <col min="917" max="917" width="13.42578125" style="2" bestFit="1" customWidth="1"/>
    <col min="918" max="918" width="14.7109375" bestFit="1" customWidth="1"/>
    <col min="919" max="919" width="14.7109375" style="2" bestFit="1" customWidth="1"/>
    <col min="920" max="920" width="14.7109375" bestFit="1" customWidth="1"/>
    <col min="921" max="921" width="14.7109375" style="2" bestFit="1" customWidth="1"/>
    <col min="922" max="922" width="14.7109375" bestFit="1" customWidth="1"/>
    <col min="923" max="923" width="14.7109375" style="2" bestFit="1" customWidth="1"/>
    <col min="924" max="924" width="14.7109375" bestFit="1" customWidth="1"/>
    <col min="925" max="925" width="14.7109375" style="2" bestFit="1" customWidth="1"/>
    <col min="926" max="926" width="14.7109375" bestFit="1" customWidth="1"/>
    <col min="927" max="927" width="14.7109375" style="2" bestFit="1" customWidth="1"/>
    <col min="928" max="928" width="14.7109375" bestFit="1" customWidth="1"/>
    <col min="929" max="929" width="13.42578125" style="2" bestFit="1" customWidth="1"/>
    <col min="930" max="930" width="14.7109375" bestFit="1" customWidth="1"/>
    <col min="931" max="931" width="14.7109375" style="2" bestFit="1" customWidth="1"/>
    <col min="932" max="932" width="14.7109375" bestFit="1" customWidth="1"/>
    <col min="933" max="933" width="14.7109375" style="2" bestFit="1" customWidth="1"/>
    <col min="934" max="934" width="14.7109375" bestFit="1" customWidth="1"/>
    <col min="935" max="935" width="14.7109375" style="2" bestFit="1" customWidth="1"/>
    <col min="936" max="936" width="14.7109375" bestFit="1" customWidth="1"/>
    <col min="937" max="937" width="14.7109375" style="2" bestFit="1" customWidth="1"/>
    <col min="938" max="938" width="14.7109375" bestFit="1" customWidth="1"/>
    <col min="939" max="939" width="14.7109375" style="2" bestFit="1" customWidth="1"/>
    <col min="940" max="940" width="14.7109375" bestFit="1" customWidth="1"/>
    <col min="941" max="941" width="14.7109375" style="2" bestFit="1" customWidth="1"/>
    <col min="942" max="942" width="14.7109375" bestFit="1" customWidth="1"/>
    <col min="943" max="943" width="13.42578125" style="2" bestFit="1" customWidth="1"/>
    <col min="944" max="944" width="14.7109375" bestFit="1" customWidth="1"/>
    <col min="945" max="945" width="14.7109375" style="2" bestFit="1" customWidth="1"/>
    <col min="946" max="946" width="13.42578125" bestFit="1" customWidth="1"/>
    <col min="947" max="947" width="14.7109375" style="2" bestFit="1" customWidth="1"/>
    <col min="948" max="948" width="13.42578125" bestFit="1" customWidth="1"/>
    <col min="949" max="949" width="14.7109375" style="2" bestFit="1" customWidth="1"/>
    <col min="950" max="950" width="14.7109375" bestFit="1" customWidth="1"/>
    <col min="951" max="951" width="14.7109375" style="2" bestFit="1" customWidth="1"/>
    <col min="952" max="952" width="14.7109375" bestFit="1" customWidth="1"/>
    <col min="953" max="953" width="14.7109375" style="2" bestFit="1" customWidth="1"/>
    <col min="954" max="954" width="14.7109375" bestFit="1" customWidth="1"/>
    <col min="955" max="955" width="14.7109375" style="2" bestFit="1" customWidth="1"/>
    <col min="956" max="956" width="14.7109375" bestFit="1" customWidth="1"/>
    <col min="957" max="957" width="14.7109375" style="2" bestFit="1" customWidth="1"/>
    <col min="958" max="958" width="14.7109375" bestFit="1" customWidth="1"/>
    <col min="959" max="959" width="14.7109375" style="2" bestFit="1" customWidth="1"/>
    <col min="960" max="977" width="14.7109375" bestFit="1" customWidth="1"/>
    <col min="978" max="980" width="14.7109375" style="2" bestFit="1" customWidth="1"/>
    <col min="981" max="981" width="6.140625" bestFit="1" customWidth="1"/>
    <col min="982" max="983" width="9.7109375" style="4" bestFit="1" customWidth="1"/>
    <col min="984" max="984" width="10.140625" style="4" bestFit="1" customWidth="1"/>
    <col min="985" max="985" width="10.42578125" style="4" bestFit="1" customWidth="1"/>
    <col min="986" max="988" width="10.140625" style="4" bestFit="1" customWidth="1"/>
    <col min="989" max="989" width="10.42578125" style="4" bestFit="1" customWidth="1"/>
    <col min="990" max="991" width="10.140625" style="4" bestFit="1" customWidth="1"/>
    <col min="992" max="1000" width="10.42578125" style="4" bestFit="1" customWidth="1"/>
    <col min="1001" max="1004" width="10.140625" style="4" bestFit="1" customWidth="1"/>
    <col min="1005" max="1006" width="11.140625" style="4" bestFit="1" customWidth="1"/>
    <col min="1007" max="1007" width="11.85546875" style="4" bestFit="1" customWidth="1"/>
    <col min="1008" max="1008" width="11.28515625" style="4" bestFit="1" customWidth="1"/>
    <col min="1009" max="1010" width="11.140625" style="4" bestFit="1" customWidth="1"/>
    <col min="1011" max="1011" width="11.28515625" style="4" bestFit="1" customWidth="1"/>
    <col min="1012" max="1020" width="11.85546875" style="4" bestFit="1" customWidth="1"/>
    <col min="1021" max="1022" width="11.28515625" style="4" bestFit="1" customWidth="1"/>
    <col min="1023" max="1024" width="10.140625" style="4" bestFit="1" customWidth="1"/>
    <col min="1025" max="1027" width="11.85546875" style="4" bestFit="1" customWidth="1"/>
    <col min="1028" max="1028" width="12.28515625" style="4" bestFit="1" customWidth="1"/>
    <col min="1029" max="1029" width="12.7109375" style="4" bestFit="1" customWidth="1"/>
    <col min="1030" max="1030" width="11.85546875" style="4" bestFit="1" customWidth="1"/>
    <col min="1031" max="1031" width="11.28515625" style="4" bestFit="1" customWidth="1"/>
    <col min="1032" max="1032" width="12.28515625" style="4" bestFit="1" customWidth="1"/>
    <col min="1033" max="1034" width="12.7109375" style="4" bestFit="1" customWidth="1"/>
    <col min="1035" max="1035" width="13.42578125" style="4" bestFit="1" customWidth="1"/>
    <col min="1036" max="1040" width="12.7109375" style="4" bestFit="1" customWidth="1"/>
    <col min="1041" max="1042" width="12.28515625" style="4" bestFit="1" customWidth="1"/>
    <col min="1043" max="1044" width="11.140625" style="4" bestFit="1" customWidth="1"/>
    <col min="1045" max="1046" width="12.7109375" style="4" bestFit="1" customWidth="1"/>
    <col min="1047" max="1047" width="14" style="4" bestFit="1" customWidth="1"/>
    <col min="1048" max="1048" width="7.7109375" bestFit="1" customWidth="1"/>
    <col min="1049" max="1049" width="9.7109375" bestFit="1" customWidth="1"/>
    <col min="1050" max="1050" width="10.42578125" bestFit="1" customWidth="1"/>
    <col min="1051" max="1051" width="9.85546875" bestFit="1" customWidth="1"/>
    <col min="1052" max="1052" width="9.42578125" bestFit="1" customWidth="1"/>
    <col min="1053" max="1053" width="9.85546875" bestFit="1" customWidth="1"/>
    <col min="1054" max="1054" width="10.42578125" bestFit="1" customWidth="1"/>
    <col min="1055" max="1056" width="9.85546875" bestFit="1" customWidth="1"/>
    <col min="1057" max="1065" width="10.42578125" bestFit="1" customWidth="1"/>
    <col min="1066" max="1067" width="9.85546875" bestFit="1" customWidth="1"/>
    <col min="1068" max="1069" width="8.7109375" bestFit="1" customWidth="1"/>
    <col min="1070" max="1071" width="11.140625" bestFit="1" customWidth="1"/>
    <col min="1072" max="1072" width="11.85546875" bestFit="1" customWidth="1"/>
    <col min="1073" max="1073" width="11.28515625" bestFit="1" customWidth="1"/>
    <col min="1074" max="1075" width="11.140625" bestFit="1" customWidth="1"/>
    <col min="1076" max="1076" width="11.28515625" bestFit="1" customWidth="1"/>
    <col min="1077" max="1085" width="11.85546875" bestFit="1" customWidth="1"/>
    <col min="1086" max="1087" width="11.28515625" bestFit="1" customWidth="1"/>
    <col min="1088" max="1089" width="10.140625" style="2" bestFit="1" customWidth="1"/>
    <col min="1090" max="1092" width="11.85546875" style="2" bestFit="1" customWidth="1"/>
    <col min="1093" max="1093" width="12.28515625" style="2" bestFit="1" customWidth="1"/>
    <col min="1094" max="1094" width="12.7109375" style="2" bestFit="1" customWidth="1"/>
    <col min="1095" max="1095" width="11.85546875" style="2" bestFit="1" customWidth="1"/>
    <col min="1096" max="1096" width="11.28515625" style="2" bestFit="1" customWidth="1"/>
    <col min="1097" max="1097" width="12.28515625" style="2" bestFit="1" customWidth="1"/>
    <col min="1098" max="1099" width="12.7109375" style="2" bestFit="1" customWidth="1"/>
    <col min="1100" max="1100" width="13.42578125" style="2" bestFit="1" customWidth="1"/>
    <col min="1101" max="1105" width="12.7109375" style="2" bestFit="1" customWidth="1"/>
    <col min="1106" max="1107" width="12.28515625" style="2" bestFit="1" customWidth="1"/>
    <col min="1108" max="1109" width="11.140625" style="2" bestFit="1" customWidth="1"/>
    <col min="1110" max="1111" width="12.7109375" style="2" bestFit="1" customWidth="1"/>
    <col min="1112" max="1112" width="14" style="2" bestFit="1" customWidth="1"/>
    <col min="1113" max="1113" width="8.42578125" bestFit="1" customWidth="1"/>
    <col min="1114" max="1114" width="9.7109375" bestFit="1" customWidth="1"/>
    <col min="1115" max="1115" width="10.42578125" bestFit="1" customWidth="1"/>
    <col min="1116" max="1116" width="9.85546875" bestFit="1" customWidth="1"/>
    <col min="1117" max="1117" width="9.42578125" bestFit="1" customWidth="1"/>
    <col min="1118" max="1118" width="9.85546875" bestFit="1" customWidth="1"/>
    <col min="1119" max="1119" width="10.42578125" bestFit="1" customWidth="1"/>
    <col min="1120" max="1121" width="9.85546875" bestFit="1" customWidth="1"/>
    <col min="1122" max="1130" width="10.42578125" bestFit="1" customWidth="1"/>
    <col min="1131" max="1132" width="9.85546875" bestFit="1" customWidth="1"/>
    <col min="1133" max="1134" width="8.7109375" bestFit="1" customWidth="1"/>
    <col min="1135" max="1136" width="11.140625" bestFit="1" customWidth="1"/>
    <col min="1137" max="1137" width="11.85546875" bestFit="1" customWidth="1"/>
    <col min="1138" max="1138" width="11.28515625" bestFit="1" customWidth="1"/>
    <col min="1139" max="1140" width="11.140625" bestFit="1" customWidth="1"/>
    <col min="1141" max="1141" width="11.28515625" bestFit="1" customWidth="1"/>
    <col min="1142" max="1150" width="11.85546875" bestFit="1" customWidth="1"/>
    <col min="1151" max="1152" width="11.28515625" bestFit="1" customWidth="1"/>
    <col min="1153" max="1154" width="10.140625" style="2" bestFit="1" customWidth="1"/>
    <col min="1155" max="1157" width="11.85546875" style="2" bestFit="1" customWidth="1"/>
    <col min="1158" max="1158" width="12.28515625" style="2" bestFit="1" customWidth="1"/>
    <col min="1159" max="1159" width="12.7109375" style="2" bestFit="1" customWidth="1"/>
    <col min="1160" max="1160" width="11.85546875" style="2" bestFit="1" customWidth="1"/>
    <col min="1161" max="1161" width="11.28515625" style="2" bestFit="1" customWidth="1"/>
    <col min="1162" max="1162" width="12.28515625" style="2" bestFit="1" customWidth="1"/>
    <col min="1163" max="1164" width="12.7109375" style="2" bestFit="1" customWidth="1"/>
    <col min="1165" max="1165" width="13.42578125" style="2" bestFit="1" customWidth="1"/>
    <col min="1166" max="1170" width="12.7109375" style="2" bestFit="1" customWidth="1"/>
    <col min="1171" max="1172" width="12.28515625" style="2" bestFit="1" customWidth="1"/>
    <col min="1173" max="1174" width="11.140625" style="2" bestFit="1" customWidth="1"/>
    <col min="1175" max="1176" width="12.7109375" style="2" bestFit="1" customWidth="1"/>
    <col min="1177" max="1177" width="14" style="2" bestFit="1" customWidth="1"/>
    <col min="1178" max="1179" width="10.85546875" bestFit="1" customWidth="1"/>
    <col min="1180" max="1192" width="11.28515625" bestFit="1" customWidth="1"/>
    <col min="1193" max="1193" width="10.85546875" bestFit="1" customWidth="1"/>
    <col min="1194" max="1201" width="11.28515625" bestFit="1" customWidth="1"/>
    <col min="1202" max="1202" width="11.85546875" bestFit="1" customWidth="1"/>
    <col min="1203" max="1203" width="11.28515625" bestFit="1" customWidth="1"/>
    <col min="1204" max="1204" width="11.140625" bestFit="1" customWidth="1"/>
    <col min="1205" max="1206" width="11.28515625" bestFit="1" customWidth="1"/>
    <col min="1207" max="1215" width="11.85546875" bestFit="1" customWidth="1"/>
    <col min="1216" max="1217" width="11.28515625" bestFit="1" customWidth="1"/>
    <col min="1218" max="1219" width="11.28515625" style="2" bestFit="1" customWidth="1"/>
    <col min="1220" max="1222" width="11.85546875" style="2" bestFit="1" customWidth="1"/>
    <col min="1223" max="1223" width="12.28515625" style="2" bestFit="1" customWidth="1"/>
    <col min="1224" max="1224" width="12.7109375" style="2" bestFit="1" customWidth="1"/>
    <col min="1225" max="1225" width="11.85546875" style="2" bestFit="1" customWidth="1"/>
    <col min="1226" max="1226" width="11.28515625" style="2" bestFit="1" customWidth="1"/>
    <col min="1227" max="1227" width="12.28515625" style="2" bestFit="1" customWidth="1"/>
    <col min="1228" max="1229" width="12.7109375" style="2" bestFit="1" customWidth="1"/>
    <col min="1230" max="1230" width="13.42578125" style="2" bestFit="1" customWidth="1"/>
    <col min="1231" max="1235" width="12.7109375" style="2" bestFit="1" customWidth="1"/>
    <col min="1236" max="1237" width="12.28515625" style="2" bestFit="1" customWidth="1"/>
    <col min="1238" max="1239" width="11.28515625" style="2" bestFit="1" customWidth="1"/>
    <col min="1240" max="1241" width="12.7109375" style="2" bestFit="1" customWidth="1"/>
    <col min="1242" max="1242" width="14" style="2" bestFit="1" customWidth="1"/>
    <col min="1243" max="1243" width="10.85546875" bestFit="1" customWidth="1"/>
    <col min="1244" max="1244" width="6.85546875" style="2" bestFit="1" customWidth="1"/>
    <col min="1245" max="1245" width="6.85546875" bestFit="1" customWidth="1"/>
    <col min="1246" max="1246" width="7.5703125" style="2" bestFit="1" customWidth="1"/>
    <col min="1247" max="1247" width="7.5703125" bestFit="1" customWidth="1"/>
    <col min="1248" max="1248" width="7.5703125" style="2" bestFit="1" customWidth="1"/>
    <col min="1249" max="1249" width="7.5703125" bestFit="1" customWidth="1"/>
    <col min="1250" max="1250" width="7.5703125" style="2" bestFit="1" customWidth="1"/>
    <col min="1251" max="1251" width="7.5703125" bestFit="1" customWidth="1"/>
    <col min="1252" max="1252" width="7.5703125" style="2" bestFit="1" customWidth="1"/>
    <col min="1253" max="1253" width="7.5703125" bestFit="1" customWidth="1"/>
    <col min="1254" max="1254" width="7.5703125" style="2" bestFit="1" customWidth="1"/>
    <col min="1255" max="1255" width="7.5703125" bestFit="1" customWidth="1"/>
    <col min="1256" max="1256" width="7.5703125" style="2" bestFit="1" customWidth="1"/>
    <col min="1257" max="1257" width="7.5703125" bestFit="1" customWidth="1"/>
    <col min="1258" max="1258" width="7.5703125" style="2" bestFit="1" customWidth="1"/>
    <col min="1259" max="1259" width="7.5703125" bestFit="1" customWidth="1"/>
    <col min="1260" max="1260" width="7.5703125" style="2" bestFit="1" customWidth="1"/>
    <col min="1261" max="1261" width="7.5703125" bestFit="1" customWidth="1"/>
    <col min="1262" max="1262" width="7.5703125" style="2" bestFit="1" customWidth="1"/>
    <col min="1263" max="1263" width="7.5703125" bestFit="1" customWidth="1"/>
    <col min="1264" max="1264" width="7.5703125" style="2" bestFit="1" customWidth="1"/>
    <col min="1265" max="1265" width="7.5703125" bestFit="1" customWidth="1"/>
    <col min="1266" max="1266" width="7.5703125" style="2" bestFit="1" customWidth="1"/>
    <col min="1267" max="1267" width="7.5703125" bestFit="1" customWidth="1"/>
    <col min="1268" max="1268" width="7.5703125" style="2" bestFit="1" customWidth="1"/>
    <col min="1269" max="1269" width="7.5703125" bestFit="1" customWidth="1"/>
    <col min="1270" max="1270" width="7.5703125" style="2" bestFit="1" customWidth="1"/>
    <col min="1271" max="1271" width="7.5703125" bestFit="1" customWidth="1"/>
    <col min="1272" max="1272" width="7.5703125" style="2" bestFit="1" customWidth="1"/>
    <col min="1273" max="1273" width="7.5703125" bestFit="1" customWidth="1"/>
    <col min="1274" max="1274" width="7.5703125" style="2" bestFit="1" customWidth="1"/>
    <col min="1275" max="1275" width="7.5703125" bestFit="1" customWidth="1"/>
    <col min="1276" max="1276" width="7.5703125" style="2" bestFit="1" customWidth="1"/>
    <col min="1277" max="1277" width="7.5703125" bestFit="1" customWidth="1"/>
    <col min="1278" max="1278" width="7.5703125" style="2" bestFit="1" customWidth="1"/>
    <col min="1279" max="1279" width="7.5703125" bestFit="1" customWidth="1"/>
    <col min="1280" max="1280" width="7.5703125" style="2" bestFit="1" customWidth="1"/>
    <col min="1281" max="1281" width="7.5703125" bestFit="1" customWidth="1"/>
    <col min="1282" max="1282" width="7.5703125" style="2" bestFit="1" customWidth="1"/>
    <col min="1283" max="1283" width="7.5703125" bestFit="1" customWidth="1"/>
    <col min="1284" max="1284" width="7.5703125" style="2" bestFit="1" customWidth="1"/>
    <col min="1285" max="1285" width="7.5703125" bestFit="1" customWidth="1"/>
    <col min="1286" max="1286" width="7.5703125" style="2" bestFit="1" customWidth="1"/>
    <col min="1287" max="1287" width="7.5703125" bestFit="1" customWidth="1"/>
    <col min="1288" max="1288" width="7.5703125" style="2" bestFit="1" customWidth="1"/>
    <col min="1289" max="1307" width="7.5703125" bestFit="1" customWidth="1"/>
    <col min="1308" max="1310" width="7.5703125" style="2" bestFit="1" customWidth="1"/>
    <col min="1311" max="1311" width="10.42578125" bestFit="1" customWidth="1"/>
    <col min="1312" max="1312" width="10.42578125" style="2" bestFit="1" customWidth="1"/>
    <col min="1313" max="1313" width="10.42578125" bestFit="1" customWidth="1"/>
    <col min="1314" max="1314" width="10.42578125" style="2" bestFit="1" customWidth="1"/>
    <col min="1315" max="1315" width="10.42578125" bestFit="1" customWidth="1"/>
    <col min="1316" max="1316" width="10.42578125" style="2" bestFit="1" customWidth="1"/>
    <col min="1317" max="1317" width="10.42578125" bestFit="1" customWidth="1"/>
    <col min="1318" max="1318" width="10.42578125" style="2" bestFit="1" customWidth="1"/>
    <col min="1319" max="1319" width="10.42578125" bestFit="1" customWidth="1"/>
    <col min="1320" max="1320" width="10.42578125" style="2" bestFit="1" customWidth="1"/>
    <col min="1321" max="1321" width="10.42578125" bestFit="1" customWidth="1"/>
    <col min="1322" max="1322" width="10.42578125" style="2" bestFit="1" customWidth="1"/>
    <col min="1323" max="1323" width="10.42578125" bestFit="1" customWidth="1"/>
    <col min="1324" max="1324" width="10.42578125" style="2" bestFit="1" customWidth="1"/>
    <col min="1325" max="1325" width="10.42578125" bestFit="1" customWidth="1"/>
    <col min="1326" max="1326" width="10.42578125" style="2" bestFit="1" customWidth="1"/>
    <col min="1327" max="1327" width="10.42578125" bestFit="1" customWidth="1"/>
    <col min="1328" max="1328" width="10.42578125" style="2" bestFit="1" customWidth="1"/>
    <col min="1329" max="1329" width="10.42578125" bestFit="1" customWidth="1"/>
    <col min="1330" max="1330" width="10.42578125" style="2" bestFit="1" customWidth="1"/>
    <col min="1331" max="1331" width="10.42578125" bestFit="1" customWidth="1"/>
    <col min="1332" max="1332" width="10.42578125" style="2" bestFit="1" customWidth="1"/>
    <col min="1333" max="1333" width="11.140625" bestFit="1" customWidth="1"/>
    <col min="1334" max="1334" width="11.140625" style="2" bestFit="1" customWidth="1"/>
    <col min="1335" max="1335" width="11.85546875" bestFit="1" customWidth="1"/>
    <col min="1336" max="1336" width="11.28515625" style="2" bestFit="1" customWidth="1"/>
    <col min="1337" max="1337" width="11.140625" bestFit="1" customWidth="1"/>
    <col min="1338" max="1338" width="11.140625" style="2" bestFit="1" customWidth="1"/>
    <col min="1339" max="1339" width="11.28515625" bestFit="1" customWidth="1"/>
    <col min="1340" max="1340" width="11.85546875" style="2" bestFit="1" customWidth="1"/>
    <col min="1341" max="1341" width="11.85546875" bestFit="1" customWidth="1"/>
    <col min="1342" max="1342" width="11.85546875" style="2" bestFit="1" customWidth="1"/>
    <col min="1343" max="1343" width="11.85546875" bestFit="1" customWidth="1"/>
    <col min="1344" max="1344" width="11.85546875" style="2" bestFit="1" customWidth="1"/>
    <col min="1345" max="1345" width="11.85546875" bestFit="1" customWidth="1"/>
    <col min="1346" max="1346" width="11.85546875" style="2" bestFit="1" customWidth="1"/>
    <col min="1347" max="1347" width="11.85546875" bestFit="1" customWidth="1"/>
    <col min="1348" max="1348" width="11.85546875" style="2" bestFit="1" customWidth="1"/>
    <col min="1349" max="1349" width="11.28515625" bestFit="1" customWidth="1"/>
    <col min="1350" max="1350" width="11.28515625" style="2" bestFit="1" customWidth="1"/>
    <col min="1351" max="1351" width="11.140625" bestFit="1" customWidth="1"/>
    <col min="1352" max="1352" width="10.42578125" style="2" bestFit="1" customWidth="1"/>
    <col min="1353" max="1353" width="11.85546875" bestFit="1" customWidth="1"/>
    <col min="1354" max="1354" width="11.85546875" style="2" bestFit="1" customWidth="1"/>
    <col min="1355" max="1355" width="11.85546875" bestFit="1" customWidth="1"/>
    <col min="1356" max="1356" width="12.28515625" bestFit="1" customWidth="1"/>
    <col min="1357" max="1357" width="12.7109375" bestFit="1" customWidth="1"/>
    <col min="1358" max="1358" width="11.85546875" bestFit="1" customWidth="1"/>
    <col min="1359" max="1359" width="11.28515625" bestFit="1" customWidth="1"/>
    <col min="1360" max="1360" width="12.28515625" bestFit="1" customWidth="1"/>
    <col min="1361" max="1362" width="12.7109375" bestFit="1" customWidth="1"/>
    <col min="1363" max="1363" width="13.42578125" bestFit="1" customWidth="1"/>
    <col min="1364" max="1368" width="12.7109375" bestFit="1" customWidth="1"/>
    <col min="1369" max="1370" width="12.28515625" bestFit="1" customWidth="1"/>
    <col min="1371" max="1372" width="11.140625" bestFit="1" customWidth="1"/>
    <col min="1373" max="1374" width="12.7109375" style="2" bestFit="1" customWidth="1"/>
    <col min="1375" max="1375" width="14" style="2" bestFit="1" customWidth="1"/>
    <col min="1376" max="1376" width="7.7109375" bestFit="1" customWidth="1"/>
    <col min="1377" max="1377" width="9.7109375" bestFit="1" customWidth="1"/>
    <col min="1378" max="1378" width="10.42578125" bestFit="1" customWidth="1"/>
    <col min="1379" max="1379" width="9.85546875" bestFit="1" customWidth="1"/>
    <col min="1380" max="1380" width="9.42578125" bestFit="1" customWidth="1"/>
    <col min="1381" max="1381" width="9.85546875" bestFit="1" customWidth="1"/>
    <col min="1382" max="1382" width="10.42578125" bestFit="1" customWidth="1"/>
    <col min="1383" max="1384" width="9.85546875" bestFit="1" customWidth="1"/>
    <col min="1385" max="1393" width="10.42578125" bestFit="1" customWidth="1"/>
    <col min="1394" max="1395" width="9.85546875" bestFit="1" customWidth="1"/>
    <col min="1396" max="1397" width="8.7109375" bestFit="1" customWidth="1"/>
    <col min="1398" max="1399" width="11.140625" bestFit="1" customWidth="1"/>
    <col min="1400" max="1400" width="11.85546875" bestFit="1" customWidth="1"/>
    <col min="1401" max="1401" width="11.28515625" bestFit="1" customWidth="1"/>
    <col min="1402" max="1403" width="11.140625" bestFit="1" customWidth="1"/>
    <col min="1404" max="1404" width="11.28515625" bestFit="1" customWidth="1"/>
    <col min="1405" max="1413" width="11.85546875" bestFit="1" customWidth="1"/>
    <col min="1414" max="1415" width="11.28515625" bestFit="1" customWidth="1"/>
    <col min="1416" max="1417" width="10.140625" style="2" bestFit="1" customWidth="1"/>
    <col min="1418" max="1420" width="11.85546875" style="2" bestFit="1" customWidth="1"/>
    <col min="1421" max="1421" width="12.28515625" style="2" bestFit="1" customWidth="1"/>
    <col min="1422" max="1422" width="12.7109375" style="2" bestFit="1" customWidth="1"/>
    <col min="1423" max="1423" width="11.85546875" style="2" bestFit="1" customWidth="1"/>
    <col min="1424" max="1424" width="11.28515625" style="2" bestFit="1" customWidth="1"/>
    <col min="1425" max="1425" width="12.28515625" style="2" bestFit="1" customWidth="1"/>
    <col min="1426" max="1427" width="12.7109375" style="2" bestFit="1" customWidth="1"/>
    <col min="1428" max="1428" width="13.42578125" style="2" bestFit="1" customWidth="1"/>
    <col min="1429" max="1433" width="12.7109375" style="2" bestFit="1" customWidth="1"/>
    <col min="1434" max="1435" width="12.28515625" style="2" bestFit="1" customWidth="1"/>
    <col min="1436" max="1437" width="11.140625" style="2" bestFit="1" customWidth="1"/>
    <col min="1438" max="1439" width="12.7109375" style="2" bestFit="1" customWidth="1"/>
    <col min="1440" max="1440" width="14" style="2" bestFit="1" customWidth="1"/>
    <col min="1441" max="1441" width="13.7109375" bestFit="1" customWidth="1"/>
    <col min="1442" max="1442" width="9.7109375" bestFit="1" customWidth="1"/>
    <col min="1443" max="1443" width="10.42578125" bestFit="1" customWidth="1"/>
    <col min="1444" max="1444" width="9.85546875" bestFit="1" customWidth="1"/>
    <col min="1445" max="1445" width="9.42578125" bestFit="1" customWidth="1"/>
    <col min="1446" max="1446" width="9.85546875" bestFit="1" customWidth="1"/>
    <col min="1447" max="1447" width="10.42578125" bestFit="1" customWidth="1"/>
    <col min="1448" max="1449" width="9.85546875" bestFit="1" customWidth="1"/>
    <col min="1450" max="1458" width="10.42578125" bestFit="1" customWidth="1"/>
    <col min="1459" max="1460" width="9.85546875" bestFit="1" customWidth="1"/>
    <col min="1461" max="1462" width="8.7109375" bestFit="1" customWidth="1"/>
    <col min="1463" max="1464" width="11.140625" bestFit="1" customWidth="1"/>
    <col min="1465" max="1465" width="11.85546875" bestFit="1" customWidth="1"/>
    <col min="1466" max="1466" width="11.28515625" bestFit="1" customWidth="1"/>
    <col min="1467" max="1468" width="11.140625" bestFit="1" customWidth="1"/>
    <col min="1469" max="1469" width="11.28515625" bestFit="1" customWidth="1"/>
    <col min="1470" max="1478" width="11.85546875" bestFit="1" customWidth="1"/>
    <col min="1479" max="1480" width="11.28515625" bestFit="1" customWidth="1"/>
    <col min="1481" max="1482" width="10.140625" style="2" bestFit="1" customWidth="1"/>
    <col min="1483" max="1485" width="11.85546875" style="2" bestFit="1" customWidth="1"/>
    <col min="1486" max="1486" width="12.28515625" style="2" bestFit="1" customWidth="1"/>
    <col min="1487" max="1487" width="12.7109375" style="2" bestFit="1" customWidth="1"/>
    <col min="1488" max="1488" width="11.85546875" style="2" bestFit="1" customWidth="1"/>
    <col min="1489" max="1489" width="11.28515625" style="2" bestFit="1" customWidth="1"/>
    <col min="1490" max="1490" width="12.28515625" style="2" bestFit="1" customWidth="1"/>
    <col min="1491" max="1492" width="12.7109375" style="2" bestFit="1" customWidth="1"/>
    <col min="1493" max="1493" width="13.42578125" style="2" bestFit="1" customWidth="1"/>
    <col min="1494" max="1498" width="12.7109375" style="2" bestFit="1" customWidth="1"/>
    <col min="1499" max="1500" width="12.28515625" style="2" bestFit="1" customWidth="1"/>
    <col min="1501" max="1502" width="11.140625" style="2" bestFit="1" customWidth="1"/>
    <col min="1503" max="1504" width="12.7109375" style="2" bestFit="1" customWidth="1"/>
    <col min="1505" max="1505" width="14" style="2" bestFit="1" customWidth="1"/>
    <col min="1506" max="1506" width="11.140625" bestFit="1" customWidth="1"/>
    <col min="1507" max="1508" width="5.5703125" bestFit="1" customWidth="1"/>
    <col min="1509" max="1509" width="6.28515625" bestFit="1" customWidth="1"/>
    <col min="1510" max="1510" width="5.5703125" bestFit="1" customWidth="1"/>
    <col min="1511" max="1511" width="5.85546875" bestFit="1" customWidth="1"/>
    <col min="1512" max="1512" width="5.5703125" bestFit="1" customWidth="1"/>
    <col min="1513" max="1513" width="6.28515625" bestFit="1" customWidth="1"/>
    <col min="1514" max="1514" width="5.5703125" bestFit="1" customWidth="1"/>
    <col min="1515" max="1515" width="5.85546875" bestFit="1" customWidth="1"/>
    <col min="1516" max="1516" width="5.5703125" bestFit="1" customWidth="1"/>
    <col min="1517" max="1517" width="6.28515625" bestFit="1" customWidth="1"/>
    <col min="1518" max="1518" width="5.5703125" bestFit="1" customWidth="1"/>
    <col min="1519" max="1519" width="6.28515625" bestFit="1" customWidth="1"/>
    <col min="1520" max="1520" width="5.5703125" bestFit="1" customWidth="1"/>
    <col min="1521" max="1521" width="6.28515625" bestFit="1" customWidth="1"/>
    <col min="1522" max="1522" width="5.5703125" bestFit="1" customWidth="1"/>
    <col min="1523" max="1523" width="6.28515625" bestFit="1" customWidth="1"/>
    <col min="1524" max="1524" width="5.5703125" bestFit="1" customWidth="1"/>
    <col min="1525" max="1525" width="6.28515625" bestFit="1" customWidth="1"/>
    <col min="1526" max="1526" width="5.5703125" bestFit="1" customWidth="1"/>
    <col min="1527" max="1527" width="6.28515625" bestFit="1" customWidth="1"/>
    <col min="1528" max="1528" width="5.5703125" bestFit="1" customWidth="1"/>
    <col min="1529" max="1529" width="6.28515625" bestFit="1" customWidth="1"/>
    <col min="1530" max="1530" width="5.5703125" bestFit="1" customWidth="1"/>
    <col min="1531" max="1531" width="7" bestFit="1" customWidth="1"/>
    <col min="1532" max="1532" width="5.85546875" bestFit="1" customWidth="1"/>
    <col min="1533" max="1533" width="6.5703125" bestFit="1" customWidth="1"/>
    <col min="1534" max="1534" width="5.5703125" bestFit="1" customWidth="1"/>
    <col min="1535" max="1535" width="6.5703125" bestFit="1" customWidth="1"/>
    <col min="1536" max="1536" width="5.85546875" bestFit="1" customWidth="1"/>
    <col min="1537" max="1537" width="7" bestFit="1" customWidth="1"/>
    <col min="1538" max="1538" width="5.85546875" bestFit="1" customWidth="1"/>
    <col min="1539" max="1539" width="7" bestFit="1" customWidth="1"/>
    <col min="1540" max="1540" width="5.85546875" bestFit="1" customWidth="1"/>
    <col min="1541" max="1541" width="7" bestFit="1" customWidth="1"/>
    <col min="1542" max="1542" width="5.85546875" bestFit="1" customWidth="1"/>
    <col min="1543" max="1543" width="7" bestFit="1" customWidth="1"/>
    <col min="1544" max="1544" width="5.85546875" bestFit="1" customWidth="1"/>
    <col min="1545" max="1545" width="7" bestFit="1" customWidth="1"/>
    <col min="1546" max="1546" width="5.5703125" bestFit="1" customWidth="1"/>
    <col min="1547" max="1547" width="7" bestFit="1" customWidth="1"/>
    <col min="1548" max="1548" width="5.5703125" bestFit="1" customWidth="1"/>
    <col min="1549" max="1549" width="7" style="2" bestFit="1" customWidth="1"/>
    <col min="1550" max="1550" width="5.85546875" style="2" bestFit="1" customWidth="1"/>
    <col min="1551" max="1551" width="7" style="2" bestFit="1" customWidth="1"/>
    <col min="1552" max="1552" width="5.85546875" style="2" bestFit="1" customWidth="1"/>
    <col min="1553" max="1553" width="7.5703125" style="2" bestFit="1" customWidth="1"/>
    <col min="1554" max="1554" width="6.28515625" style="2" bestFit="1" customWidth="1"/>
    <col min="1555" max="1555" width="6.5703125" style="2" bestFit="1" customWidth="1"/>
    <col min="1556" max="1556" width="5.85546875" style="2" bestFit="1" customWidth="1"/>
    <col min="1557" max="1557" width="7.5703125" style="2" bestFit="1" customWidth="1"/>
    <col min="1558" max="1558" width="6.28515625" style="2" bestFit="1" customWidth="1"/>
    <col min="1559" max="1559" width="7.5703125" style="2" bestFit="1" customWidth="1"/>
    <col min="1560" max="1560" width="6.28515625" style="2" bestFit="1" customWidth="1"/>
    <col min="1561" max="1561" width="7.5703125" style="2" bestFit="1" customWidth="1"/>
    <col min="1562" max="1562" width="6.28515625" style="2" bestFit="1" customWidth="1"/>
    <col min="1563" max="1563" width="7.5703125" style="2" bestFit="1" customWidth="1"/>
    <col min="1564" max="1564" width="6.28515625" style="2" bestFit="1" customWidth="1"/>
    <col min="1565" max="1565" width="7.5703125" style="2" bestFit="1" customWidth="1"/>
    <col min="1566" max="1566" width="5.85546875" style="2" bestFit="1" customWidth="1"/>
    <col min="1567" max="1567" width="7.5703125" style="2" bestFit="1" customWidth="1"/>
    <col min="1568" max="1568" width="5.5703125" style="2" bestFit="1" customWidth="1"/>
    <col min="1569" max="1569" width="7.5703125" style="2" bestFit="1" customWidth="1"/>
    <col min="1570" max="1570" width="6.28515625" style="2" bestFit="1" customWidth="1"/>
    <col min="1571" max="1572" width="7.5703125" style="2" bestFit="1" customWidth="1"/>
    <col min="1573" max="1573" width="7" style="2" bestFit="1" customWidth="1"/>
    <col min="1574" max="1574" width="10.5703125" bestFit="1" customWidth="1"/>
    <col min="1575" max="1616" width="10.140625" bestFit="1" customWidth="1"/>
    <col min="1617" max="1639" width="10.140625" style="2" bestFit="1" customWidth="1"/>
    <col min="1640" max="1640" width="10.140625" style="2" customWidth="1"/>
    <col min="1641" max="1641" width="10.140625" style="2" bestFit="1" customWidth="1"/>
    <col min="1642" max="1684" width="10.140625" bestFit="1" customWidth="1"/>
    <col min="1685" max="1707" width="10.140625" style="2" bestFit="1" customWidth="1"/>
    <col min="1708" max="1708" width="10.140625" style="2" customWidth="1"/>
    <col min="1709" max="1709" width="10.140625" style="2" bestFit="1" customWidth="1"/>
    <col min="1710" max="1710" width="9.85546875" bestFit="1" customWidth="1"/>
    <col min="1711" max="1752" width="7.5703125" bestFit="1" customWidth="1"/>
    <col min="1753" max="1777" width="7.5703125" style="2" bestFit="1" customWidth="1"/>
    <col min="1778" max="1778" width="14.85546875" style="2" bestFit="1" customWidth="1"/>
    <col min="1779" max="1802" width="6.85546875" style="2" bestFit="1" customWidth="1"/>
    <col min="1803" max="1803" width="7" style="2" bestFit="1" customWidth="1"/>
    <col min="1804" max="1808" width="6.85546875" style="2" bestFit="1" customWidth="1"/>
    <col min="1809" max="1809" width="7" style="2" bestFit="1" customWidth="1"/>
    <col min="1810" max="1810" width="6.85546875" style="2" bestFit="1" customWidth="1"/>
    <col min="1811" max="1811" width="7" style="2" bestFit="1" customWidth="1"/>
    <col min="1812" max="1812" width="6.85546875" style="2" bestFit="1" customWidth="1"/>
    <col min="1813" max="1813" width="7" style="2" bestFit="1" customWidth="1"/>
    <col min="1814" max="1814" width="6.85546875" style="2" bestFit="1" customWidth="1"/>
    <col min="1815" max="1815" width="7" style="2" bestFit="1" customWidth="1"/>
    <col min="1816" max="1816" width="6.85546875" style="2" bestFit="1" customWidth="1"/>
    <col min="1817" max="1817" width="7" style="2" bestFit="1" customWidth="1"/>
    <col min="1818" max="1818" width="6.85546875" style="2" bestFit="1" customWidth="1"/>
    <col min="1819" max="1819" width="7" style="2" bestFit="1" customWidth="1"/>
    <col min="1820" max="1820" width="6.85546875" style="2" bestFit="1" customWidth="1"/>
    <col min="1821" max="1821" width="7" style="2" bestFit="1" customWidth="1"/>
    <col min="1822" max="1822" width="6.85546875" style="2" bestFit="1" customWidth="1"/>
    <col min="1823" max="1823" width="7" style="2" bestFit="1" customWidth="1"/>
    <col min="1824" max="1824" width="6.85546875" style="2" bestFit="1" customWidth="1"/>
    <col min="1825" max="1825" width="7.5703125" style="2" bestFit="1" customWidth="1"/>
    <col min="1826" max="1828" width="6.85546875" style="2" bestFit="1" customWidth="1"/>
    <col min="1829" max="1829" width="7.5703125" style="2" bestFit="1" customWidth="1"/>
    <col min="1830" max="1830" width="6.85546875" style="2" bestFit="1" customWidth="1"/>
    <col min="1831" max="1831" width="7.5703125" style="2" bestFit="1" customWidth="1"/>
    <col min="1832" max="1832" width="6.85546875" style="2" bestFit="1" customWidth="1"/>
    <col min="1833" max="1833" width="7.5703125" style="2" bestFit="1" customWidth="1"/>
    <col min="1834" max="1834" width="6.85546875" style="2" bestFit="1" customWidth="1"/>
    <col min="1835" max="1835" width="7.5703125" style="2" bestFit="1" customWidth="1"/>
    <col min="1836" max="1836" width="6.85546875" style="2" bestFit="1" customWidth="1"/>
    <col min="1837" max="1837" width="7.5703125" style="2" bestFit="1" customWidth="1"/>
    <col min="1838" max="1838" width="6.85546875" style="2" bestFit="1" customWidth="1"/>
    <col min="1839" max="1839" width="7.5703125" style="2" bestFit="1" customWidth="1"/>
    <col min="1840" max="1840" width="6.85546875" style="2" bestFit="1" customWidth="1"/>
    <col min="1841" max="1841" width="7.5703125" style="2" bestFit="1" customWidth="1"/>
    <col min="1842" max="1842" width="6.85546875" style="2" bestFit="1" customWidth="1"/>
    <col min="1843" max="1845" width="7.5703125" style="2" bestFit="1" customWidth="1"/>
    <col min="1846" max="1846" width="12.7109375" style="2" bestFit="1" customWidth="1"/>
    <col min="1847" max="1847" width="5.5703125" style="2" bestFit="1" customWidth="1"/>
    <col min="1848" max="1848" width="6.28515625" style="2" bestFit="1" customWidth="1"/>
    <col min="1849" max="1870" width="6.85546875" style="2" bestFit="1" customWidth="1"/>
    <col min="1871" max="1871" width="7" style="2" bestFit="1" customWidth="1"/>
    <col min="1872" max="1876" width="6.85546875" style="2" bestFit="1" customWidth="1"/>
    <col min="1877" max="1877" width="7" style="2" bestFit="1" customWidth="1"/>
    <col min="1878" max="1878" width="6.85546875" style="2" bestFit="1" customWidth="1"/>
    <col min="1879" max="1879" width="7" style="2" bestFit="1" customWidth="1"/>
    <col min="1880" max="1880" width="6.85546875" style="2" bestFit="1" customWidth="1"/>
    <col min="1881" max="1881" width="7" style="2" bestFit="1" customWidth="1"/>
    <col min="1882" max="1882" width="6.85546875" style="2" bestFit="1" customWidth="1"/>
    <col min="1883" max="1883" width="7" style="2" bestFit="1" customWidth="1"/>
    <col min="1884" max="1884" width="6.85546875" style="2" bestFit="1" customWidth="1"/>
    <col min="1885" max="1885" width="7" style="2" bestFit="1" customWidth="1"/>
    <col min="1886" max="1886" width="6.85546875" style="2" bestFit="1" customWidth="1"/>
    <col min="1887" max="1887" width="7" style="2" bestFit="1" customWidth="1"/>
    <col min="1888" max="1888" width="6.85546875" style="2" bestFit="1" customWidth="1"/>
    <col min="1889" max="1889" width="7" style="2" bestFit="1" customWidth="1"/>
    <col min="1890" max="1890" width="6.85546875" style="2" bestFit="1" customWidth="1"/>
    <col min="1891" max="1891" width="7" style="2" bestFit="1" customWidth="1"/>
    <col min="1892" max="1892" width="6.85546875" style="2" bestFit="1" customWidth="1"/>
    <col min="1893" max="1893" width="7.5703125" style="2" bestFit="1" customWidth="1"/>
    <col min="1894" max="1896" width="6.85546875" style="2" bestFit="1" customWidth="1"/>
    <col min="1897" max="1897" width="7.5703125" style="2" bestFit="1" customWidth="1"/>
    <col min="1898" max="1898" width="6.85546875" style="2" bestFit="1" customWidth="1"/>
    <col min="1899" max="1899" width="7.5703125" style="2" bestFit="1" customWidth="1"/>
    <col min="1900" max="1900" width="6.85546875" style="2" bestFit="1" customWidth="1"/>
    <col min="1901" max="1901" width="7.5703125" style="2" bestFit="1" customWidth="1"/>
    <col min="1902" max="1902" width="6.85546875" style="2" bestFit="1" customWidth="1"/>
    <col min="1903" max="1903" width="7.5703125" style="2" bestFit="1" customWidth="1"/>
    <col min="1904" max="1904" width="6.85546875" style="2" bestFit="1" customWidth="1"/>
    <col min="1905" max="1905" width="7.5703125" style="2" bestFit="1" customWidth="1"/>
    <col min="1906" max="1906" width="6.85546875" style="2" bestFit="1" customWidth="1"/>
    <col min="1907" max="1907" width="7.5703125" style="2" bestFit="1" customWidth="1"/>
    <col min="1908" max="1908" width="6.85546875" style="2" bestFit="1" customWidth="1"/>
    <col min="1909" max="1909" width="7.5703125" style="2" bestFit="1" customWidth="1"/>
    <col min="1910" max="1910" width="6.85546875" style="2" bestFit="1" customWidth="1"/>
    <col min="1911" max="1912" width="7.5703125" style="2" bestFit="1" customWidth="1"/>
    <col min="1913" max="1913" width="7" style="2" bestFit="1" customWidth="1"/>
    <col min="1914" max="1914" width="21.85546875" bestFit="1" customWidth="1"/>
    <col min="1915" max="1915" width="9.7109375" style="2" bestFit="1" customWidth="1"/>
    <col min="1916" max="1916" width="10.42578125" bestFit="1" customWidth="1"/>
    <col min="1917" max="1917" width="9.85546875" style="2" bestFit="1" customWidth="1"/>
    <col min="1918" max="1918" width="9.42578125" bestFit="1" customWidth="1"/>
    <col min="1919" max="1919" width="9.85546875" style="2" bestFit="1" customWidth="1"/>
    <col min="1920" max="1920" width="10.42578125" bestFit="1" customWidth="1"/>
    <col min="1921" max="1921" width="9.85546875" style="2" bestFit="1" customWidth="1"/>
    <col min="1922" max="1922" width="9.85546875" bestFit="1" customWidth="1"/>
    <col min="1923" max="1923" width="10.42578125" style="2" bestFit="1" customWidth="1"/>
    <col min="1924" max="1924" width="10.42578125" bestFit="1" customWidth="1"/>
    <col min="1925" max="1925" width="10.42578125" style="2" bestFit="1" customWidth="1"/>
    <col min="1926" max="1926" width="10.42578125" bestFit="1" customWidth="1"/>
    <col min="1927" max="1927" width="10.42578125" style="2" bestFit="1" customWidth="1"/>
    <col min="1928" max="1928" width="10.42578125" bestFit="1" customWidth="1"/>
    <col min="1929" max="1929" width="10.42578125" style="2" bestFit="1" customWidth="1"/>
    <col min="1930" max="1930" width="10.42578125" bestFit="1" customWidth="1"/>
    <col min="1931" max="1931" width="10.42578125" style="2" bestFit="1" customWidth="1"/>
    <col min="1932" max="1932" width="9.85546875" bestFit="1" customWidth="1"/>
    <col min="1933" max="1933" width="9.85546875" style="2" bestFit="1" customWidth="1"/>
    <col min="1934" max="1934" width="8.7109375" bestFit="1" customWidth="1"/>
    <col min="1935" max="1935" width="8.7109375" style="2" bestFit="1" customWidth="1"/>
    <col min="1936" max="1936" width="11.140625" bestFit="1" customWidth="1"/>
    <col min="1937" max="1937" width="11.140625" style="2" bestFit="1" customWidth="1"/>
    <col min="1938" max="1938" width="11.85546875" bestFit="1" customWidth="1"/>
    <col min="1939" max="1939" width="11.28515625" style="2" bestFit="1" customWidth="1"/>
    <col min="1940" max="1940" width="11.140625" bestFit="1" customWidth="1"/>
    <col min="1941" max="1941" width="11.140625" style="2" bestFit="1" customWidth="1"/>
    <col min="1942" max="1942" width="11.28515625" bestFit="1" customWidth="1"/>
    <col min="1943" max="1943" width="11.85546875" style="2" bestFit="1" customWidth="1"/>
    <col min="1944" max="1944" width="11.85546875" bestFit="1" customWidth="1"/>
    <col min="1945" max="1945" width="11.85546875" style="2" bestFit="1" customWidth="1"/>
    <col min="1946" max="1946" width="11.85546875" bestFit="1" customWidth="1"/>
    <col min="1947" max="1947" width="11.85546875" style="2" bestFit="1" customWidth="1"/>
    <col min="1948" max="1948" width="11.85546875" bestFit="1" customWidth="1"/>
    <col min="1949" max="1949" width="11.85546875" style="2" bestFit="1" customWidth="1"/>
    <col min="1950" max="1950" width="11.85546875" bestFit="1" customWidth="1"/>
    <col min="1951" max="1951" width="11.85546875" style="2" bestFit="1" customWidth="1"/>
    <col min="1952" max="1952" width="11.28515625" bestFit="1" customWidth="1"/>
    <col min="1953" max="1953" width="11.28515625" style="2" bestFit="1" customWidth="1"/>
    <col min="1954" max="1954" width="10.140625" bestFit="1" customWidth="1"/>
    <col min="1955" max="1955" width="10.140625" style="2" bestFit="1" customWidth="1"/>
    <col min="1956" max="1956" width="11.85546875" bestFit="1" customWidth="1"/>
    <col min="1957" max="1957" width="11.85546875" style="2" bestFit="1" customWidth="1"/>
    <col min="1958" max="1958" width="11.85546875" bestFit="1" customWidth="1"/>
    <col min="1959" max="1959" width="12.28515625" bestFit="1" customWidth="1"/>
    <col min="1960" max="1960" width="12.7109375" bestFit="1" customWidth="1"/>
    <col min="1961" max="1961" width="11.85546875" bestFit="1" customWidth="1"/>
    <col min="1962" max="1962" width="11.28515625" bestFit="1" customWidth="1"/>
    <col min="1963" max="1963" width="12.28515625" bestFit="1" customWidth="1"/>
    <col min="1964" max="1965" width="12.7109375" bestFit="1" customWidth="1"/>
    <col min="1966" max="1966" width="13.42578125" bestFit="1" customWidth="1"/>
    <col min="1967" max="1971" width="12.7109375" bestFit="1" customWidth="1"/>
    <col min="1972" max="1973" width="12.28515625" bestFit="1" customWidth="1"/>
    <col min="1974" max="1975" width="11.140625" bestFit="1" customWidth="1"/>
    <col min="1976" max="1977" width="12.7109375" style="2" bestFit="1" customWidth="1"/>
    <col min="1978" max="1978" width="14" style="2" bestFit="1" customWidth="1"/>
    <col min="1979" max="1979" width="13.42578125" bestFit="1" customWidth="1"/>
    <col min="1980" max="1980" width="9.7109375" bestFit="1" customWidth="1"/>
    <col min="1981" max="1981" width="10.42578125" bestFit="1" customWidth="1"/>
    <col min="1982" max="1982" width="9.85546875" bestFit="1" customWidth="1"/>
    <col min="1983" max="1983" width="9.42578125" bestFit="1" customWidth="1"/>
    <col min="1984" max="1984" width="9.85546875" bestFit="1" customWidth="1"/>
    <col min="1985" max="1985" width="10.42578125" bestFit="1" customWidth="1"/>
    <col min="1986" max="1987" width="9.85546875" bestFit="1" customWidth="1"/>
    <col min="1988" max="1996" width="10.42578125" bestFit="1" customWidth="1"/>
    <col min="1997" max="1998" width="9.85546875" bestFit="1" customWidth="1"/>
    <col min="1999" max="2000" width="8.7109375" bestFit="1" customWidth="1"/>
    <col min="2001" max="2002" width="11.140625" bestFit="1" customWidth="1"/>
    <col min="2003" max="2003" width="11.85546875" bestFit="1" customWidth="1"/>
    <col min="2004" max="2004" width="11.28515625" bestFit="1" customWidth="1"/>
    <col min="2005" max="2006" width="11.140625" bestFit="1" customWidth="1"/>
    <col min="2007" max="2007" width="11.28515625" bestFit="1" customWidth="1"/>
    <col min="2008" max="2016" width="11.85546875" bestFit="1" customWidth="1"/>
    <col min="2017" max="2018" width="11.28515625" bestFit="1" customWidth="1"/>
    <col min="2019" max="2020" width="10.140625" style="2" bestFit="1" customWidth="1"/>
    <col min="2021" max="2023" width="11.85546875" style="2" bestFit="1" customWidth="1"/>
    <col min="2024" max="2024" width="12.28515625" style="2" bestFit="1" customWidth="1"/>
    <col min="2025" max="2025" width="12.7109375" style="2" bestFit="1" customWidth="1"/>
    <col min="2026" max="2026" width="11.85546875" style="2" bestFit="1" customWidth="1"/>
    <col min="2027" max="2027" width="11.28515625" style="2" bestFit="1" customWidth="1"/>
    <col min="2028" max="2028" width="12.28515625" style="2" bestFit="1" customWidth="1"/>
    <col min="2029" max="2030" width="12.7109375" style="2" bestFit="1" customWidth="1"/>
    <col min="2031" max="2031" width="13.42578125" style="2" bestFit="1" customWidth="1"/>
    <col min="2032" max="2036" width="12.7109375" style="2" bestFit="1" customWidth="1"/>
    <col min="2037" max="2038" width="12.28515625" style="2" bestFit="1" customWidth="1"/>
    <col min="2039" max="2040" width="11.140625" style="2" bestFit="1" customWidth="1"/>
    <col min="2041" max="2042" width="12.7109375" style="2" bestFit="1" customWidth="1"/>
    <col min="2043" max="2043" width="14" style="2" bestFit="1" customWidth="1"/>
    <col min="2044" max="2044" width="10.5703125" bestFit="1" customWidth="1"/>
    <col min="2045" max="2045" width="9.7109375" bestFit="1" customWidth="1"/>
    <col min="2046" max="2046" width="10.42578125" bestFit="1" customWidth="1"/>
    <col min="2047" max="2047" width="9.85546875" bestFit="1" customWidth="1"/>
    <col min="2048" max="2048" width="9.42578125" bestFit="1" customWidth="1"/>
    <col min="2049" max="2049" width="9.85546875" bestFit="1" customWidth="1"/>
    <col min="2050" max="2050" width="10.42578125" bestFit="1" customWidth="1"/>
    <col min="2051" max="2052" width="9.85546875" bestFit="1" customWidth="1"/>
    <col min="2053" max="2061" width="10.42578125" bestFit="1" customWidth="1"/>
    <col min="2062" max="2063" width="9.85546875" bestFit="1" customWidth="1"/>
    <col min="2064" max="2065" width="8.7109375" bestFit="1" customWidth="1"/>
    <col min="2066" max="2067" width="11.140625" bestFit="1" customWidth="1"/>
    <col min="2068" max="2068" width="11.85546875" bestFit="1" customWidth="1"/>
    <col min="2069" max="2069" width="11.28515625" bestFit="1" customWidth="1"/>
    <col min="2070" max="2071" width="11.140625" bestFit="1" customWidth="1"/>
    <col min="2072" max="2072" width="11.28515625" bestFit="1" customWidth="1"/>
    <col min="2073" max="2081" width="11.85546875" bestFit="1" customWidth="1"/>
    <col min="2082" max="2083" width="11.28515625" bestFit="1" customWidth="1"/>
    <col min="2084" max="2085" width="10.140625" style="2" bestFit="1" customWidth="1"/>
    <col min="2086" max="2088" width="11.85546875" style="2" bestFit="1" customWidth="1"/>
    <col min="2089" max="2089" width="12.28515625" style="2" bestFit="1" customWidth="1"/>
    <col min="2090" max="2090" width="12.7109375" style="2" bestFit="1" customWidth="1"/>
    <col min="2091" max="2091" width="11.85546875" style="2" bestFit="1" customWidth="1"/>
    <col min="2092" max="2092" width="11.28515625" style="2" bestFit="1" customWidth="1"/>
    <col min="2093" max="2093" width="12.28515625" style="2" bestFit="1" customWidth="1"/>
    <col min="2094" max="2095" width="12.7109375" style="2" bestFit="1" customWidth="1"/>
    <col min="2096" max="2096" width="13.42578125" style="2" bestFit="1" customWidth="1"/>
    <col min="2097" max="2101" width="12.7109375" style="2" bestFit="1" customWidth="1"/>
    <col min="2102" max="2103" width="12.28515625" style="2" bestFit="1" customWidth="1"/>
    <col min="2104" max="2105" width="11.140625" style="2" bestFit="1" customWidth="1"/>
    <col min="2106" max="2107" width="12.7109375" style="2" bestFit="1" customWidth="1"/>
    <col min="2108" max="2108" width="14" style="2" bestFit="1" customWidth="1"/>
    <col min="2109" max="2109" width="9.140625" bestFit="1" customWidth="1"/>
    <col min="2110" max="2110" width="9.7109375" bestFit="1" customWidth="1"/>
    <col min="2111" max="2111" width="10.42578125" bestFit="1" customWidth="1"/>
    <col min="2112" max="2112" width="9.85546875" bestFit="1" customWidth="1"/>
    <col min="2113" max="2113" width="9.42578125" bestFit="1" customWidth="1"/>
    <col min="2114" max="2114" width="9.85546875" bestFit="1" customWidth="1"/>
    <col min="2115" max="2115" width="10.42578125" bestFit="1" customWidth="1"/>
    <col min="2116" max="2117" width="9.85546875" bestFit="1" customWidth="1"/>
    <col min="2118" max="2126" width="10.42578125" bestFit="1" customWidth="1"/>
    <col min="2127" max="2128" width="9.85546875" bestFit="1" customWidth="1"/>
    <col min="2129" max="2130" width="8.7109375" bestFit="1" customWidth="1"/>
    <col min="2131" max="2132" width="11.140625" bestFit="1" customWidth="1"/>
    <col min="2133" max="2133" width="11.85546875" bestFit="1" customWidth="1"/>
    <col min="2134" max="2134" width="11.28515625" bestFit="1" customWidth="1"/>
    <col min="2135" max="2136" width="11.140625" bestFit="1" customWidth="1"/>
    <col min="2137" max="2137" width="11.28515625" bestFit="1" customWidth="1"/>
    <col min="2138" max="2146" width="11.85546875" bestFit="1" customWidth="1"/>
    <col min="2147" max="2148" width="11.28515625" bestFit="1" customWidth="1"/>
    <col min="2149" max="2150" width="10.140625" style="2" bestFit="1" customWidth="1"/>
    <col min="2151" max="2153" width="11.85546875" style="2" bestFit="1" customWidth="1"/>
    <col min="2154" max="2154" width="12.28515625" style="2" bestFit="1" customWidth="1"/>
    <col min="2155" max="2155" width="12.7109375" style="2" bestFit="1" customWidth="1"/>
    <col min="2156" max="2156" width="11.85546875" style="2" bestFit="1" customWidth="1"/>
    <col min="2157" max="2157" width="11.28515625" style="2" bestFit="1" customWidth="1"/>
    <col min="2158" max="2158" width="12.28515625" style="2" bestFit="1" customWidth="1"/>
    <col min="2159" max="2160" width="12.7109375" style="2" bestFit="1" customWidth="1"/>
    <col min="2161" max="2161" width="13.42578125" style="2" bestFit="1" customWidth="1"/>
    <col min="2162" max="2166" width="12.7109375" style="2" bestFit="1" customWidth="1"/>
    <col min="2167" max="2168" width="12.28515625" style="2" bestFit="1" customWidth="1"/>
    <col min="2169" max="2170" width="11.140625" style="2" bestFit="1" customWidth="1"/>
    <col min="2171" max="2172" width="12.7109375" style="2" bestFit="1" customWidth="1"/>
    <col min="2173" max="2173" width="14" style="2" bestFit="1" customWidth="1"/>
    <col min="2174" max="2174" width="24" bestFit="1" customWidth="1"/>
    <col min="2175" max="2175" width="9.7109375" bestFit="1" customWidth="1"/>
    <col min="2176" max="2176" width="10.42578125" bestFit="1" customWidth="1"/>
    <col min="2177" max="2177" width="9.85546875" bestFit="1" customWidth="1"/>
    <col min="2178" max="2178" width="9.42578125" bestFit="1" customWidth="1"/>
    <col min="2179" max="2179" width="9.85546875" bestFit="1" customWidth="1"/>
    <col min="2180" max="2180" width="10.42578125" bestFit="1" customWidth="1"/>
    <col min="2181" max="2182" width="9.85546875" bestFit="1" customWidth="1"/>
    <col min="2183" max="2191" width="10.42578125" bestFit="1" customWidth="1"/>
    <col min="2192" max="2193" width="9.85546875" bestFit="1" customWidth="1"/>
    <col min="2194" max="2195" width="8.7109375" bestFit="1" customWidth="1"/>
    <col min="2196" max="2197" width="11.140625" bestFit="1" customWidth="1"/>
    <col min="2198" max="2198" width="11.85546875" bestFit="1" customWidth="1"/>
    <col min="2199" max="2199" width="11.28515625" bestFit="1" customWidth="1"/>
    <col min="2200" max="2201" width="11.140625" bestFit="1" customWidth="1"/>
    <col min="2202" max="2202" width="11.28515625" bestFit="1" customWidth="1"/>
    <col min="2203" max="2211" width="11.85546875" bestFit="1" customWidth="1"/>
    <col min="2212" max="2213" width="11.28515625" bestFit="1" customWidth="1"/>
    <col min="2214" max="2215" width="10.140625" bestFit="1" customWidth="1"/>
    <col min="2216" max="2218" width="11.85546875" bestFit="1" customWidth="1"/>
    <col min="2219" max="2219" width="12.28515625" bestFit="1" customWidth="1"/>
    <col min="2220" max="2220" width="12.7109375" bestFit="1" customWidth="1"/>
    <col min="2221" max="2221" width="11.85546875" bestFit="1" customWidth="1"/>
    <col min="2222" max="2222" width="11.28515625" bestFit="1" customWidth="1"/>
    <col min="2223" max="2223" width="12.28515625" bestFit="1" customWidth="1"/>
    <col min="2224" max="2225" width="12.7109375" bestFit="1" customWidth="1"/>
    <col min="2226" max="2226" width="13.42578125" bestFit="1" customWidth="1"/>
    <col min="2227" max="2231" width="12.7109375" bestFit="1" customWidth="1"/>
    <col min="2232" max="2233" width="12.28515625" bestFit="1" customWidth="1"/>
    <col min="2234" max="2235" width="11.140625" bestFit="1" customWidth="1"/>
    <col min="2236" max="2237" width="12.7109375" bestFit="1" customWidth="1"/>
    <col min="2238" max="2238" width="14" bestFit="1" customWidth="1"/>
    <col min="2239" max="2248" width="5.5703125" bestFit="1" customWidth="1"/>
  </cols>
  <sheetData>
    <row r="1" spans="1:2238" ht="15.75" thickBot="1" x14ac:dyDescent="0.3">
      <c r="A1" s="305" t="s">
        <v>88</v>
      </c>
      <c r="B1" s="307">
        <f>(0.000815*2)*(0.00163*2)</f>
        <v>5.3137999999999998E-6</v>
      </c>
      <c r="C1" s="303"/>
      <c r="D1" s="30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X1" s="429" t="s">
        <v>217</v>
      </c>
      <c r="Y1" s="117" t="s">
        <v>78</v>
      </c>
      <c r="Z1" s="336">
        <v>4646956</v>
      </c>
      <c r="AA1" s="117" t="s">
        <v>122</v>
      </c>
      <c r="AB1" s="118">
        <v>0.8</v>
      </c>
      <c r="AC1" s="117" t="s">
        <v>123</v>
      </c>
      <c r="AD1" s="119">
        <v>0.4</v>
      </c>
      <c r="AE1" s="117" t="s">
        <v>124</v>
      </c>
      <c r="AF1" s="204">
        <v>1.23</v>
      </c>
      <c r="AG1" s="119"/>
      <c r="AJ1" s="204"/>
      <c r="AK1" s="204"/>
      <c r="AL1" s="204"/>
      <c r="AM1" s="50"/>
      <c r="AN1" s="50"/>
      <c r="AO1" s="50"/>
      <c r="AUU1" s="116"/>
      <c r="AUV1" s="116"/>
      <c r="AUW1" s="43"/>
      <c r="AUX1" s="43"/>
      <c r="AUY1" s="43"/>
      <c r="AUZ1" s="43"/>
      <c r="AVA1" s="43"/>
      <c r="AVB1" s="43"/>
      <c r="AVC1" s="43"/>
      <c r="AVD1" s="43"/>
      <c r="AVE1" s="43"/>
      <c r="AVF1" s="43"/>
      <c r="AVG1" s="43"/>
      <c r="AVH1" s="43"/>
      <c r="AVI1" s="43"/>
      <c r="AVJ1" s="43"/>
      <c r="AVK1" s="43"/>
      <c r="AVL1" s="43"/>
      <c r="AVM1" s="43"/>
      <c r="AVN1" s="43"/>
      <c r="AVO1" s="43"/>
      <c r="AVP1" s="43"/>
      <c r="AVQ1" s="43"/>
      <c r="AVR1" s="43"/>
      <c r="AVS1" s="43"/>
      <c r="AVT1" s="43"/>
      <c r="AVU1" s="43"/>
      <c r="AVV1" s="43"/>
      <c r="AVW1" s="43"/>
      <c r="AVX1" s="43"/>
      <c r="AVY1" s="43"/>
      <c r="AVZ1" s="43"/>
      <c r="AWA1" s="43"/>
      <c r="AWB1" s="43"/>
      <c r="AWC1" s="43"/>
      <c r="AWD1" s="43"/>
      <c r="AWE1" s="43"/>
      <c r="AWF1" s="43"/>
      <c r="AWG1" s="43"/>
      <c r="AWH1" s="43"/>
      <c r="AWI1" s="43"/>
      <c r="AWJ1" s="43"/>
      <c r="AWK1" s="43"/>
      <c r="AWL1" s="43"/>
      <c r="AWM1" s="43"/>
      <c r="AWN1" s="43"/>
      <c r="AWO1" s="43"/>
      <c r="AWP1" s="43"/>
      <c r="AWQ1" s="43"/>
      <c r="AWR1" s="43"/>
      <c r="AWS1" s="43"/>
      <c r="AWT1" s="43"/>
      <c r="AWU1" s="43"/>
      <c r="AWV1" s="43"/>
      <c r="AWW1" s="43"/>
      <c r="AWX1" s="43"/>
      <c r="AWY1" s="43"/>
      <c r="AWZ1" s="43"/>
      <c r="AXA1" s="43"/>
      <c r="AXB1" s="43"/>
      <c r="AXC1" s="43"/>
      <c r="AXD1" s="43"/>
      <c r="AXE1" s="43"/>
      <c r="AXF1" s="43"/>
      <c r="AXG1" s="43"/>
      <c r="AXH1" s="43"/>
      <c r="AXI1" s="43"/>
      <c r="AXJ1" s="43"/>
    </row>
    <row r="2" spans="1:2238" s="42" customFormat="1" ht="16.5" thickTop="1" thickBot="1" x14ac:dyDescent="0.3">
      <c r="A2" s="305" t="s">
        <v>89</v>
      </c>
      <c r="B2" s="306">
        <v>4.0000000000000002E-4</v>
      </c>
      <c r="C2" s="305" t="s">
        <v>318</v>
      </c>
      <c r="D2" s="304">
        <f>0.45*10^-3</f>
        <v>4.5000000000000004E-4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429"/>
      <c r="Y2" s="120" t="s">
        <v>216</v>
      </c>
      <c r="Z2" s="120" t="s">
        <v>500</v>
      </c>
      <c r="AA2" s="120" t="s">
        <v>213</v>
      </c>
      <c r="AB2" s="120" t="s">
        <v>168</v>
      </c>
      <c r="AC2" s="120" t="s">
        <v>214</v>
      </c>
      <c r="AD2" s="120" t="s">
        <v>170</v>
      </c>
      <c r="AE2" s="120" t="s">
        <v>215</v>
      </c>
      <c r="AF2" s="120" t="s">
        <v>181</v>
      </c>
      <c r="AG2" s="120"/>
      <c r="AJ2" s="120"/>
      <c r="AK2" s="120"/>
      <c r="AL2" s="120"/>
      <c r="AS2" s="48"/>
      <c r="AT2" s="74" t="s">
        <v>219</v>
      </c>
      <c r="AU2" s="75" t="s">
        <v>369</v>
      </c>
      <c r="AV2" s="75" t="s">
        <v>370</v>
      </c>
      <c r="AW2" s="75" t="s">
        <v>372</v>
      </c>
      <c r="AX2" s="75" t="s">
        <v>136</v>
      </c>
      <c r="AY2" s="75" t="s">
        <v>373</v>
      </c>
      <c r="AZ2" s="75" t="s">
        <v>145</v>
      </c>
      <c r="BA2" s="75" t="s">
        <v>374</v>
      </c>
      <c r="BB2" s="75" t="s">
        <v>154</v>
      </c>
      <c r="BC2" s="75" t="s">
        <v>375</v>
      </c>
      <c r="BD2" s="75" t="s">
        <v>163</v>
      </c>
      <c r="BE2" s="75" t="s">
        <v>376</v>
      </c>
      <c r="BF2" s="75" t="s">
        <v>377</v>
      </c>
      <c r="BG2" s="75" t="s">
        <v>378</v>
      </c>
      <c r="BH2" s="75" t="s">
        <v>379</v>
      </c>
      <c r="BI2" s="75" t="s">
        <v>380</v>
      </c>
      <c r="BJ2" s="75" t="s">
        <v>381</v>
      </c>
      <c r="BK2" s="75" t="s">
        <v>382</v>
      </c>
      <c r="BL2" s="75" t="s">
        <v>383</v>
      </c>
      <c r="BM2" s="75" t="s">
        <v>384</v>
      </c>
      <c r="BN2" s="75" t="s">
        <v>385</v>
      </c>
      <c r="BO2" s="75" t="s">
        <v>386</v>
      </c>
      <c r="BP2" s="75" t="s">
        <v>387</v>
      </c>
      <c r="BQ2" s="75" t="s">
        <v>388</v>
      </c>
      <c r="BR2" s="75" t="s">
        <v>389</v>
      </c>
      <c r="BS2" s="75" t="s">
        <v>390</v>
      </c>
      <c r="BT2" s="75" t="s">
        <v>391</v>
      </c>
      <c r="BU2" s="75" t="s">
        <v>392</v>
      </c>
      <c r="BV2" s="75" t="s">
        <v>393</v>
      </c>
      <c r="BW2" s="75" t="s">
        <v>394</v>
      </c>
      <c r="BX2" s="75" t="s">
        <v>395</v>
      </c>
      <c r="BY2" s="75" t="s">
        <v>396</v>
      </c>
      <c r="BZ2" s="75" t="s">
        <v>397</v>
      </c>
      <c r="CA2" s="75" t="s">
        <v>398</v>
      </c>
      <c r="CB2" s="75" t="s">
        <v>399</v>
      </c>
      <c r="CC2" s="75" t="s">
        <v>400</v>
      </c>
      <c r="CD2" s="75" t="s">
        <v>401</v>
      </c>
      <c r="CE2" s="75" t="s">
        <v>402</v>
      </c>
      <c r="CF2" s="75" t="s">
        <v>403</v>
      </c>
      <c r="CG2" s="75" t="s">
        <v>404</v>
      </c>
      <c r="CH2" s="75" t="s">
        <v>405</v>
      </c>
      <c r="CI2" s="75" t="s">
        <v>406</v>
      </c>
      <c r="CJ2" s="75" t="s">
        <v>407</v>
      </c>
      <c r="CK2" s="75" t="s">
        <v>408</v>
      </c>
      <c r="CL2" s="75" t="s">
        <v>409</v>
      </c>
      <c r="CM2" s="75" t="s">
        <v>410</v>
      </c>
      <c r="CN2" s="75" t="s">
        <v>411</v>
      </c>
      <c r="CO2" s="75" t="s">
        <v>412</v>
      </c>
      <c r="CP2" s="75" t="s">
        <v>413</v>
      </c>
      <c r="CQ2" s="75" t="s">
        <v>414</v>
      </c>
      <c r="CR2" s="75" t="s">
        <v>415</v>
      </c>
      <c r="CS2" s="75" t="s">
        <v>416</v>
      </c>
      <c r="CT2" s="75" t="s">
        <v>417</v>
      </c>
      <c r="CU2" s="75" t="s">
        <v>418</v>
      </c>
      <c r="CV2" s="75" t="s">
        <v>419</v>
      </c>
      <c r="CW2" s="75" t="s">
        <v>420</v>
      </c>
      <c r="CX2" s="75" t="s">
        <v>421</v>
      </c>
      <c r="CY2" s="75" t="s">
        <v>422</v>
      </c>
      <c r="CZ2" s="75" t="s">
        <v>423</v>
      </c>
      <c r="DA2" s="75" t="s">
        <v>424</v>
      </c>
      <c r="DB2" s="75" t="s">
        <v>425</v>
      </c>
      <c r="DC2" s="75" t="s">
        <v>426</v>
      </c>
      <c r="DD2" s="75" t="s">
        <v>427</v>
      </c>
      <c r="DE2" s="75" t="s">
        <v>428</v>
      </c>
      <c r="DF2" s="75" t="s">
        <v>429</v>
      </c>
      <c r="DG2" s="75" t="s">
        <v>430</v>
      </c>
      <c r="DH2" s="75" t="s">
        <v>431</v>
      </c>
      <c r="DI2" s="75" t="s">
        <v>432</v>
      </c>
      <c r="DJ2" s="74" t="s">
        <v>219</v>
      </c>
      <c r="DK2" s="75" t="s">
        <v>369</v>
      </c>
      <c r="DL2" s="75" t="s">
        <v>370</v>
      </c>
      <c r="DM2" s="75" t="s">
        <v>372</v>
      </c>
      <c r="DN2" s="75" t="s">
        <v>136</v>
      </c>
      <c r="DO2" s="75" t="s">
        <v>373</v>
      </c>
      <c r="DP2" s="75" t="s">
        <v>145</v>
      </c>
      <c r="DQ2" s="75" t="s">
        <v>374</v>
      </c>
      <c r="DR2" s="75" t="s">
        <v>154</v>
      </c>
      <c r="DS2" s="75" t="s">
        <v>375</v>
      </c>
      <c r="DT2" s="75" t="s">
        <v>163</v>
      </c>
      <c r="DU2" s="75" t="s">
        <v>376</v>
      </c>
      <c r="DV2" s="75" t="s">
        <v>377</v>
      </c>
      <c r="DW2" s="75" t="s">
        <v>378</v>
      </c>
      <c r="DX2" s="75" t="s">
        <v>379</v>
      </c>
      <c r="DY2" s="75" t="s">
        <v>380</v>
      </c>
      <c r="DZ2" s="75" t="s">
        <v>381</v>
      </c>
      <c r="EA2" s="75" t="s">
        <v>382</v>
      </c>
      <c r="EB2" s="75" t="s">
        <v>383</v>
      </c>
      <c r="EC2" s="75" t="s">
        <v>384</v>
      </c>
      <c r="ED2" s="75" t="s">
        <v>385</v>
      </c>
      <c r="EE2" s="75" t="s">
        <v>386</v>
      </c>
      <c r="EF2" s="75" t="s">
        <v>387</v>
      </c>
      <c r="EG2" s="75" t="s">
        <v>388</v>
      </c>
      <c r="EH2" s="75" t="s">
        <v>389</v>
      </c>
      <c r="EI2" s="75" t="s">
        <v>390</v>
      </c>
      <c r="EJ2" s="75" t="s">
        <v>391</v>
      </c>
      <c r="EK2" s="75" t="s">
        <v>392</v>
      </c>
      <c r="EL2" s="75" t="s">
        <v>393</v>
      </c>
      <c r="EM2" s="75" t="s">
        <v>394</v>
      </c>
      <c r="EN2" s="75" t="s">
        <v>395</v>
      </c>
      <c r="EO2" s="75" t="s">
        <v>396</v>
      </c>
      <c r="EP2" s="75" t="s">
        <v>397</v>
      </c>
      <c r="EQ2" s="75" t="s">
        <v>398</v>
      </c>
      <c r="ER2" s="75" t="s">
        <v>399</v>
      </c>
      <c r="ES2" s="75" t="s">
        <v>400</v>
      </c>
      <c r="ET2" s="75" t="s">
        <v>401</v>
      </c>
      <c r="EU2" s="75" t="s">
        <v>402</v>
      </c>
      <c r="EV2" s="75" t="s">
        <v>403</v>
      </c>
      <c r="EW2" s="75" t="s">
        <v>404</v>
      </c>
      <c r="EX2" s="75" t="s">
        <v>405</v>
      </c>
      <c r="EY2" s="75" t="s">
        <v>406</v>
      </c>
      <c r="EZ2" s="75" t="s">
        <v>407</v>
      </c>
      <c r="FA2" s="75" t="s">
        <v>408</v>
      </c>
      <c r="FB2" s="75" t="s">
        <v>409</v>
      </c>
      <c r="FC2" s="75" t="s">
        <v>410</v>
      </c>
      <c r="FD2" s="75" t="s">
        <v>411</v>
      </c>
      <c r="FE2" s="75" t="s">
        <v>412</v>
      </c>
      <c r="FF2" s="75" t="s">
        <v>413</v>
      </c>
      <c r="FG2" s="75" t="s">
        <v>414</v>
      </c>
      <c r="FH2" s="75" t="s">
        <v>415</v>
      </c>
      <c r="FI2" s="75" t="s">
        <v>416</v>
      </c>
      <c r="FJ2" s="75" t="s">
        <v>417</v>
      </c>
      <c r="FK2" s="75" t="s">
        <v>418</v>
      </c>
      <c r="FL2" s="75" t="s">
        <v>419</v>
      </c>
      <c r="FM2" s="75" t="s">
        <v>420</v>
      </c>
      <c r="FN2" s="75" t="s">
        <v>421</v>
      </c>
      <c r="FO2" s="75" t="s">
        <v>422</v>
      </c>
      <c r="FP2" s="75" t="s">
        <v>423</v>
      </c>
      <c r="FQ2" s="75" t="s">
        <v>424</v>
      </c>
      <c r="FR2" s="75" t="s">
        <v>425</v>
      </c>
      <c r="FS2" s="75" t="s">
        <v>426</v>
      </c>
      <c r="FT2" s="75" t="s">
        <v>427</v>
      </c>
      <c r="FU2" s="75" t="s">
        <v>428</v>
      </c>
      <c r="FV2" s="75" t="s">
        <v>429</v>
      </c>
      <c r="FW2" s="75" t="s">
        <v>430</v>
      </c>
      <c r="FX2" s="75" t="s">
        <v>431</v>
      </c>
      <c r="FY2" s="75" t="s">
        <v>432</v>
      </c>
      <c r="FZ2" s="74" t="s">
        <v>219</v>
      </c>
      <c r="GA2" s="75" t="s">
        <v>369</v>
      </c>
      <c r="GB2" s="75" t="s">
        <v>370</v>
      </c>
      <c r="GC2" s="75" t="s">
        <v>372</v>
      </c>
      <c r="GD2" s="75" t="s">
        <v>136</v>
      </c>
      <c r="GE2" s="75" t="s">
        <v>373</v>
      </c>
      <c r="GF2" s="75" t="s">
        <v>145</v>
      </c>
      <c r="GG2" s="75" t="s">
        <v>374</v>
      </c>
      <c r="GH2" s="75" t="s">
        <v>154</v>
      </c>
      <c r="GI2" s="75" t="s">
        <v>375</v>
      </c>
      <c r="GJ2" s="75" t="s">
        <v>163</v>
      </c>
      <c r="GK2" s="75" t="s">
        <v>376</v>
      </c>
      <c r="GL2" s="75" t="s">
        <v>377</v>
      </c>
      <c r="GM2" s="75" t="s">
        <v>378</v>
      </c>
      <c r="GN2" s="75" t="s">
        <v>379</v>
      </c>
      <c r="GO2" s="75" t="s">
        <v>380</v>
      </c>
      <c r="GP2" s="75" t="s">
        <v>381</v>
      </c>
      <c r="GQ2" s="75" t="s">
        <v>382</v>
      </c>
      <c r="GR2" s="75" t="s">
        <v>383</v>
      </c>
      <c r="GS2" s="75" t="s">
        <v>384</v>
      </c>
      <c r="GT2" s="75" t="s">
        <v>385</v>
      </c>
      <c r="GU2" s="75" t="s">
        <v>386</v>
      </c>
      <c r="GV2" s="75" t="s">
        <v>387</v>
      </c>
      <c r="GW2" s="75" t="s">
        <v>388</v>
      </c>
      <c r="GX2" s="75" t="s">
        <v>389</v>
      </c>
      <c r="GY2" s="75" t="s">
        <v>390</v>
      </c>
      <c r="GZ2" s="75" t="s">
        <v>391</v>
      </c>
      <c r="HA2" s="75" t="s">
        <v>392</v>
      </c>
      <c r="HB2" s="75" t="s">
        <v>393</v>
      </c>
      <c r="HC2" s="75" t="s">
        <v>394</v>
      </c>
      <c r="HD2" s="75" t="s">
        <v>395</v>
      </c>
      <c r="HE2" s="75" t="s">
        <v>396</v>
      </c>
      <c r="HF2" s="75" t="s">
        <v>397</v>
      </c>
      <c r="HG2" s="75" t="s">
        <v>398</v>
      </c>
      <c r="HH2" s="75" t="s">
        <v>399</v>
      </c>
      <c r="HI2" s="75" t="s">
        <v>400</v>
      </c>
      <c r="HJ2" s="75" t="s">
        <v>401</v>
      </c>
      <c r="HK2" s="75" t="s">
        <v>402</v>
      </c>
      <c r="HL2" s="75" t="s">
        <v>403</v>
      </c>
      <c r="HM2" s="75" t="s">
        <v>404</v>
      </c>
      <c r="HN2" s="75" t="s">
        <v>405</v>
      </c>
      <c r="HO2" s="75" t="s">
        <v>406</v>
      </c>
      <c r="HP2" s="75" t="s">
        <v>407</v>
      </c>
      <c r="HQ2" s="75" t="s">
        <v>408</v>
      </c>
      <c r="HR2" s="75" t="s">
        <v>409</v>
      </c>
      <c r="HS2" s="75" t="s">
        <v>410</v>
      </c>
      <c r="HT2" s="75" t="s">
        <v>411</v>
      </c>
      <c r="HU2" s="75" t="s">
        <v>412</v>
      </c>
      <c r="HV2" s="75" t="s">
        <v>413</v>
      </c>
      <c r="HW2" s="75" t="s">
        <v>414</v>
      </c>
      <c r="HX2" s="75" t="s">
        <v>415</v>
      </c>
      <c r="HY2" s="75" t="s">
        <v>416</v>
      </c>
      <c r="HZ2" s="75" t="s">
        <v>417</v>
      </c>
      <c r="IA2" s="75" t="s">
        <v>418</v>
      </c>
      <c r="IB2" s="75" t="s">
        <v>419</v>
      </c>
      <c r="IC2" s="75" t="s">
        <v>420</v>
      </c>
      <c r="ID2" s="75" t="s">
        <v>421</v>
      </c>
      <c r="IE2" s="75" t="s">
        <v>422</v>
      </c>
      <c r="IF2" s="75" t="s">
        <v>423</v>
      </c>
      <c r="IG2" s="75" t="s">
        <v>424</v>
      </c>
      <c r="IH2" s="75" t="s">
        <v>425</v>
      </c>
      <c r="II2" s="75" t="s">
        <v>426</v>
      </c>
      <c r="IJ2" s="75" t="s">
        <v>427</v>
      </c>
      <c r="IK2" s="75" t="s">
        <v>428</v>
      </c>
      <c r="IL2" s="75" t="s">
        <v>429</v>
      </c>
      <c r="IM2" s="75" t="s">
        <v>430</v>
      </c>
      <c r="IN2" s="75" t="s">
        <v>431</v>
      </c>
      <c r="IO2" s="75" t="s">
        <v>432</v>
      </c>
      <c r="IP2" s="282" t="s">
        <v>434</v>
      </c>
      <c r="IQ2" s="282" t="s">
        <v>435</v>
      </c>
      <c r="IR2" s="282" t="s">
        <v>436</v>
      </c>
      <c r="IS2" s="282" t="s">
        <v>437</v>
      </c>
      <c r="IT2" s="80" t="s">
        <v>438</v>
      </c>
      <c r="IU2" s="80" t="s">
        <v>439</v>
      </c>
      <c r="IV2" s="80" t="s">
        <v>440</v>
      </c>
      <c r="IW2" s="80" t="s">
        <v>441</v>
      </c>
      <c r="IX2" s="80" t="s">
        <v>442</v>
      </c>
      <c r="IY2" s="80" t="s">
        <v>443</v>
      </c>
      <c r="IZ2" s="80" t="s">
        <v>444</v>
      </c>
      <c r="JA2" s="80" t="s">
        <v>445</v>
      </c>
      <c r="JB2" s="80" t="s">
        <v>446</v>
      </c>
      <c r="JC2" s="80" t="s">
        <v>447</v>
      </c>
      <c r="JD2" s="80" t="s">
        <v>448</v>
      </c>
      <c r="JE2" s="80" t="s">
        <v>449</v>
      </c>
      <c r="JF2" s="80" t="s">
        <v>450</v>
      </c>
      <c r="JG2" s="80" t="s">
        <v>451</v>
      </c>
      <c r="JH2" s="80" t="s">
        <v>452</v>
      </c>
      <c r="JI2" s="80" t="s">
        <v>453</v>
      </c>
      <c r="JJ2" s="80" t="s">
        <v>454</v>
      </c>
      <c r="JK2" s="80" t="s">
        <v>455</v>
      </c>
      <c r="JL2" s="80" t="s">
        <v>456</v>
      </c>
      <c r="JM2" s="80" t="s">
        <v>457</v>
      </c>
      <c r="JN2" s="80" t="s">
        <v>458</v>
      </c>
      <c r="JO2" s="80" t="s">
        <v>459</v>
      </c>
      <c r="JP2" s="80" t="s">
        <v>460</v>
      </c>
      <c r="JQ2" s="80" t="s">
        <v>461</v>
      </c>
      <c r="JR2" s="80" t="s">
        <v>462</v>
      </c>
      <c r="JS2" s="80" t="s">
        <v>463</v>
      </c>
      <c r="JT2" s="80" t="s">
        <v>464</v>
      </c>
      <c r="JU2" s="80" t="s">
        <v>465</v>
      </c>
      <c r="JV2" s="80" t="s">
        <v>466</v>
      </c>
      <c r="JW2" s="80" t="s">
        <v>467</v>
      </c>
      <c r="JX2" s="80" t="s">
        <v>468</v>
      </c>
      <c r="JY2" s="80" t="s">
        <v>469</v>
      </c>
      <c r="JZ2" s="80" t="s">
        <v>470</v>
      </c>
      <c r="KA2" s="80" t="s">
        <v>471</v>
      </c>
      <c r="KB2" s="80" t="s">
        <v>472</v>
      </c>
      <c r="KC2" s="80" t="s">
        <v>473</v>
      </c>
      <c r="KD2" s="80" t="s">
        <v>474</v>
      </c>
      <c r="KE2" s="80" t="s">
        <v>475</v>
      </c>
      <c r="KF2" s="80" t="s">
        <v>476</v>
      </c>
      <c r="KG2" s="80" t="s">
        <v>477</v>
      </c>
      <c r="KH2" s="80" t="s">
        <v>478</v>
      </c>
      <c r="KI2" s="80" t="s">
        <v>479</v>
      </c>
      <c r="KJ2" s="80" t="s">
        <v>480</v>
      </c>
      <c r="KK2" s="80" t="s">
        <v>481</v>
      </c>
      <c r="KL2" s="80" t="s">
        <v>482</v>
      </c>
      <c r="KM2" s="80" t="s">
        <v>483</v>
      </c>
      <c r="KN2" s="80" t="s">
        <v>484</v>
      </c>
      <c r="KO2" s="80" t="s">
        <v>485</v>
      </c>
      <c r="KP2" s="80" t="s">
        <v>486</v>
      </c>
      <c r="KQ2" s="80" t="s">
        <v>487</v>
      </c>
      <c r="KR2" s="80" t="s">
        <v>488</v>
      </c>
      <c r="KS2" s="80" t="s">
        <v>489</v>
      </c>
      <c r="KT2" s="80" t="s">
        <v>490</v>
      </c>
      <c r="KU2" s="80" t="s">
        <v>491</v>
      </c>
      <c r="KV2" s="80" t="s">
        <v>492</v>
      </c>
      <c r="KW2" s="80" t="s">
        <v>493</v>
      </c>
      <c r="KX2" s="80" t="s">
        <v>494</v>
      </c>
      <c r="KY2" s="80" t="s">
        <v>495</v>
      </c>
      <c r="KZ2" s="80" t="s">
        <v>496</v>
      </c>
      <c r="LA2" s="80" t="s">
        <v>497</v>
      </c>
      <c r="LB2" s="80" t="s">
        <v>498</v>
      </c>
      <c r="LC2" s="282" t="s">
        <v>434</v>
      </c>
      <c r="LD2" s="282" t="s">
        <v>435</v>
      </c>
      <c r="LE2" s="282" t="s">
        <v>436</v>
      </c>
      <c r="LF2" s="282" t="s">
        <v>437</v>
      </c>
      <c r="LG2" s="80" t="s">
        <v>438</v>
      </c>
      <c r="LH2" s="80" t="s">
        <v>439</v>
      </c>
      <c r="LI2" s="80" t="s">
        <v>440</v>
      </c>
      <c r="LJ2" s="80" t="s">
        <v>441</v>
      </c>
      <c r="LK2" s="80" t="s">
        <v>442</v>
      </c>
      <c r="LL2" s="80" t="s">
        <v>443</v>
      </c>
      <c r="LM2" s="80" t="s">
        <v>444</v>
      </c>
      <c r="LN2" s="80" t="s">
        <v>445</v>
      </c>
      <c r="LO2" s="80" t="s">
        <v>446</v>
      </c>
      <c r="LP2" s="80" t="s">
        <v>447</v>
      </c>
      <c r="LQ2" s="80" t="s">
        <v>448</v>
      </c>
      <c r="LR2" s="80" t="s">
        <v>449</v>
      </c>
      <c r="LS2" s="80" t="s">
        <v>450</v>
      </c>
      <c r="LT2" s="80" t="s">
        <v>451</v>
      </c>
      <c r="LU2" s="80" t="s">
        <v>452</v>
      </c>
      <c r="LV2" s="80" t="s">
        <v>453</v>
      </c>
      <c r="LW2" s="80" t="s">
        <v>454</v>
      </c>
      <c r="LX2" s="80" t="s">
        <v>455</v>
      </c>
      <c r="LY2" s="80" t="s">
        <v>456</v>
      </c>
      <c r="LZ2" s="80" t="s">
        <v>457</v>
      </c>
      <c r="MA2" s="80" t="s">
        <v>458</v>
      </c>
      <c r="MB2" s="80" t="s">
        <v>459</v>
      </c>
      <c r="MC2" s="80" t="s">
        <v>460</v>
      </c>
      <c r="MD2" s="80" t="s">
        <v>461</v>
      </c>
      <c r="ME2" s="80" t="s">
        <v>462</v>
      </c>
      <c r="MF2" s="80" t="s">
        <v>463</v>
      </c>
      <c r="MG2" s="80" t="s">
        <v>464</v>
      </c>
      <c r="MH2" s="80" t="s">
        <v>465</v>
      </c>
      <c r="MI2" s="80" t="s">
        <v>466</v>
      </c>
      <c r="MJ2" s="80" t="s">
        <v>467</v>
      </c>
      <c r="MK2" s="80" t="s">
        <v>468</v>
      </c>
      <c r="ML2" s="80" t="s">
        <v>469</v>
      </c>
      <c r="MM2" s="80" t="s">
        <v>470</v>
      </c>
      <c r="MN2" s="80" t="s">
        <v>471</v>
      </c>
      <c r="MO2" s="80" t="s">
        <v>472</v>
      </c>
      <c r="MP2" s="80" t="s">
        <v>473</v>
      </c>
      <c r="MQ2" s="80" t="s">
        <v>474</v>
      </c>
      <c r="MR2" s="80" t="s">
        <v>475</v>
      </c>
      <c r="MS2" s="80" t="s">
        <v>476</v>
      </c>
      <c r="MT2" s="80" t="s">
        <v>477</v>
      </c>
      <c r="MU2" s="80" t="s">
        <v>478</v>
      </c>
      <c r="MV2" s="80" t="s">
        <v>479</v>
      </c>
      <c r="MW2" s="80" t="s">
        <v>480</v>
      </c>
      <c r="MX2" s="80" t="s">
        <v>481</v>
      </c>
      <c r="MY2" s="80" t="s">
        <v>482</v>
      </c>
      <c r="MZ2" s="80" t="s">
        <v>483</v>
      </c>
      <c r="NA2" s="80" t="s">
        <v>484</v>
      </c>
      <c r="NB2" s="80" t="s">
        <v>485</v>
      </c>
      <c r="NC2" s="80" t="s">
        <v>486</v>
      </c>
      <c r="ND2" s="80" t="s">
        <v>487</v>
      </c>
      <c r="NE2" s="80" t="s">
        <v>488</v>
      </c>
      <c r="NF2" s="80" t="s">
        <v>489</v>
      </c>
      <c r="NG2" s="80" t="s">
        <v>490</v>
      </c>
      <c r="NH2" s="80" t="s">
        <v>491</v>
      </c>
      <c r="NI2" s="80" t="s">
        <v>492</v>
      </c>
      <c r="NJ2" s="80" t="s">
        <v>493</v>
      </c>
      <c r="NK2" s="80" t="s">
        <v>494</v>
      </c>
      <c r="NL2" s="80" t="s">
        <v>495</v>
      </c>
      <c r="NM2" s="80" t="s">
        <v>496</v>
      </c>
      <c r="NN2" s="80" t="s">
        <v>497</v>
      </c>
      <c r="NO2" s="80" t="s">
        <v>498</v>
      </c>
      <c r="NP2" s="282" t="s">
        <v>434</v>
      </c>
      <c r="NQ2" s="282" t="s">
        <v>435</v>
      </c>
      <c r="NR2" s="282" t="s">
        <v>436</v>
      </c>
      <c r="NS2" s="282" t="s">
        <v>437</v>
      </c>
      <c r="NT2" s="80" t="s">
        <v>438</v>
      </c>
      <c r="NU2" s="80" t="s">
        <v>439</v>
      </c>
      <c r="NV2" s="80" t="s">
        <v>440</v>
      </c>
      <c r="NW2" s="80" t="s">
        <v>441</v>
      </c>
      <c r="NX2" s="80" t="s">
        <v>442</v>
      </c>
      <c r="NY2" s="80" t="s">
        <v>443</v>
      </c>
      <c r="NZ2" s="80" t="s">
        <v>444</v>
      </c>
      <c r="OA2" s="80" t="s">
        <v>445</v>
      </c>
      <c r="OB2" s="80" t="s">
        <v>446</v>
      </c>
      <c r="OC2" s="80" t="s">
        <v>447</v>
      </c>
      <c r="OD2" s="80" t="s">
        <v>448</v>
      </c>
      <c r="OE2" s="80" t="s">
        <v>449</v>
      </c>
      <c r="OF2" s="80" t="s">
        <v>450</v>
      </c>
      <c r="OG2" s="80" t="s">
        <v>451</v>
      </c>
      <c r="OH2" s="80" t="s">
        <v>452</v>
      </c>
      <c r="OI2" s="80" t="s">
        <v>453</v>
      </c>
      <c r="OJ2" s="80" t="s">
        <v>454</v>
      </c>
      <c r="OK2" s="80" t="s">
        <v>455</v>
      </c>
      <c r="OL2" s="80" t="s">
        <v>456</v>
      </c>
      <c r="OM2" s="80" t="s">
        <v>457</v>
      </c>
      <c r="ON2" s="80" t="s">
        <v>458</v>
      </c>
      <c r="OO2" s="80" t="s">
        <v>459</v>
      </c>
      <c r="OP2" s="80" t="s">
        <v>460</v>
      </c>
      <c r="OQ2" s="80" t="s">
        <v>461</v>
      </c>
      <c r="OR2" s="80" t="s">
        <v>462</v>
      </c>
      <c r="OS2" s="80" t="s">
        <v>463</v>
      </c>
      <c r="OT2" s="80" t="s">
        <v>464</v>
      </c>
      <c r="OU2" s="80" t="s">
        <v>465</v>
      </c>
      <c r="OV2" s="80" t="s">
        <v>466</v>
      </c>
      <c r="OW2" s="80" t="s">
        <v>467</v>
      </c>
      <c r="OX2" s="80" t="s">
        <v>468</v>
      </c>
      <c r="OY2" s="80" t="s">
        <v>469</v>
      </c>
      <c r="OZ2" s="80" t="s">
        <v>470</v>
      </c>
      <c r="PA2" s="80" t="s">
        <v>471</v>
      </c>
      <c r="PB2" s="80" t="s">
        <v>472</v>
      </c>
      <c r="PC2" s="80" t="s">
        <v>473</v>
      </c>
      <c r="PD2" s="80" t="s">
        <v>474</v>
      </c>
      <c r="PE2" s="80" t="s">
        <v>475</v>
      </c>
      <c r="PF2" s="80" t="s">
        <v>476</v>
      </c>
      <c r="PG2" s="80" t="s">
        <v>477</v>
      </c>
      <c r="PH2" s="80" t="s">
        <v>478</v>
      </c>
      <c r="PI2" s="80" t="s">
        <v>479</v>
      </c>
      <c r="PJ2" s="80" t="s">
        <v>480</v>
      </c>
      <c r="PK2" s="80" t="s">
        <v>481</v>
      </c>
      <c r="PL2" s="80" t="s">
        <v>482</v>
      </c>
      <c r="PM2" s="80" t="s">
        <v>483</v>
      </c>
      <c r="PN2" s="80" t="s">
        <v>484</v>
      </c>
      <c r="PO2" s="80" t="s">
        <v>485</v>
      </c>
      <c r="PP2" s="80" t="s">
        <v>486</v>
      </c>
      <c r="PQ2" s="80" t="s">
        <v>487</v>
      </c>
      <c r="PR2" s="80" t="s">
        <v>488</v>
      </c>
      <c r="PS2" s="80" t="s">
        <v>489</v>
      </c>
      <c r="PT2" s="80" t="s">
        <v>490</v>
      </c>
      <c r="PU2" s="80" t="s">
        <v>491</v>
      </c>
      <c r="PV2" s="80" t="s">
        <v>492</v>
      </c>
      <c r="PW2" s="80" t="s">
        <v>493</v>
      </c>
      <c r="PX2" s="80" t="s">
        <v>494</v>
      </c>
      <c r="PY2" s="80" t="s">
        <v>495</v>
      </c>
      <c r="PZ2" s="80" t="s">
        <v>496</v>
      </c>
      <c r="QA2" s="80" t="s">
        <v>497</v>
      </c>
      <c r="QB2" s="80" t="s">
        <v>498</v>
      </c>
      <c r="QC2" s="74" t="s">
        <v>219</v>
      </c>
      <c r="QD2" s="75" t="s">
        <v>369</v>
      </c>
      <c r="QE2" s="75" t="s">
        <v>370</v>
      </c>
      <c r="QF2" s="75" t="s">
        <v>372</v>
      </c>
      <c r="QG2" s="75" t="s">
        <v>136</v>
      </c>
      <c r="QH2" s="75" t="s">
        <v>373</v>
      </c>
      <c r="QI2" s="75" t="s">
        <v>145</v>
      </c>
      <c r="QJ2" s="75" t="s">
        <v>374</v>
      </c>
      <c r="QK2" s="75" t="s">
        <v>154</v>
      </c>
      <c r="QL2" s="75" t="s">
        <v>375</v>
      </c>
      <c r="QM2" s="75" t="s">
        <v>163</v>
      </c>
      <c r="QN2" s="75" t="s">
        <v>376</v>
      </c>
      <c r="QO2" s="75" t="s">
        <v>377</v>
      </c>
      <c r="QP2" s="75" t="s">
        <v>378</v>
      </c>
      <c r="QQ2" s="75" t="s">
        <v>379</v>
      </c>
      <c r="QR2" s="75" t="s">
        <v>380</v>
      </c>
      <c r="QS2" s="75" t="s">
        <v>381</v>
      </c>
      <c r="QT2" s="75" t="s">
        <v>382</v>
      </c>
      <c r="QU2" s="75" t="s">
        <v>383</v>
      </c>
      <c r="QV2" s="75" t="s">
        <v>384</v>
      </c>
      <c r="QW2" s="75" t="s">
        <v>385</v>
      </c>
      <c r="QX2" s="75" t="s">
        <v>386</v>
      </c>
      <c r="QY2" s="75" t="s">
        <v>387</v>
      </c>
      <c r="QZ2" s="75" t="s">
        <v>388</v>
      </c>
      <c r="RA2" s="75" t="s">
        <v>389</v>
      </c>
      <c r="RB2" s="75" t="s">
        <v>390</v>
      </c>
      <c r="RC2" s="75" t="s">
        <v>391</v>
      </c>
      <c r="RD2" s="75" t="s">
        <v>392</v>
      </c>
      <c r="RE2" s="75" t="s">
        <v>393</v>
      </c>
      <c r="RF2" s="75" t="s">
        <v>394</v>
      </c>
      <c r="RG2" s="75" t="s">
        <v>395</v>
      </c>
      <c r="RH2" s="75" t="s">
        <v>396</v>
      </c>
      <c r="RI2" s="75" t="s">
        <v>397</v>
      </c>
      <c r="RJ2" s="75" t="s">
        <v>398</v>
      </c>
      <c r="RK2" s="75" t="s">
        <v>399</v>
      </c>
      <c r="RL2" s="75" t="s">
        <v>400</v>
      </c>
      <c r="RM2" s="75" t="s">
        <v>401</v>
      </c>
      <c r="RN2" s="75" t="s">
        <v>402</v>
      </c>
      <c r="RO2" s="75" t="s">
        <v>403</v>
      </c>
      <c r="RP2" s="75" t="s">
        <v>404</v>
      </c>
      <c r="RQ2" s="75" t="s">
        <v>405</v>
      </c>
      <c r="RR2" s="75" t="s">
        <v>406</v>
      </c>
      <c r="RS2" s="75" t="s">
        <v>407</v>
      </c>
      <c r="RT2" s="75" t="s">
        <v>408</v>
      </c>
      <c r="RU2" s="75" t="s">
        <v>409</v>
      </c>
      <c r="RV2" s="75" t="s">
        <v>410</v>
      </c>
      <c r="RW2" s="75" t="s">
        <v>411</v>
      </c>
      <c r="RX2" s="75" t="s">
        <v>412</v>
      </c>
      <c r="RY2" s="75" t="s">
        <v>413</v>
      </c>
      <c r="RZ2" s="75" t="s">
        <v>414</v>
      </c>
      <c r="SA2" s="75" t="s">
        <v>415</v>
      </c>
      <c r="SB2" s="75" t="s">
        <v>416</v>
      </c>
      <c r="SC2" s="75" t="s">
        <v>417</v>
      </c>
      <c r="SD2" s="75" t="s">
        <v>418</v>
      </c>
      <c r="SE2" s="75" t="s">
        <v>419</v>
      </c>
      <c r="SF2" s="75" t="s">
        <v>420</v>
      </c>
      <c r="SG2" s="75" t="s">
        <v>421</v>
      </c>
      <c r="SH2" s="75" t="s">
        <v>422</v>
      </c>
      <c r="SI2" s="75" t="s">
        <v>423</v>
      </c>
      <c r="SJ2" s="75" t="s">
        <v>424</v>
      </c>
      <c r="SK2" s="75" t="s">
        <v>425</v>
      </c>
      <c r="SL2" s="75" t="s">
        <v>426</v>
      </c>
      <c r="SM2" s="75" t="s">
        <v>427</v>
      </c>
      <c r="SN2" s="75" t="s">
        <v>428</v>
      </c>
      <c r="SO2" s="75" t="s">
        <v>429</v>
      </c>
      <c r="SP2" s="75" t="s">
        <v>430</v>
      </c>
      <c r="SQ2" s="75" t="s">
        <v>431</v>
      </c>
      <c r="SR2" s="75" t="s">
        <v>432</v>
      </c>
      <c r="SS2" s="282" t="s">
        <v>434</v>
      </c>
      <c r="ST2" s="282" t="s">
        <v>435</v>
      </c>
      <c r="SU2" s="282" t="s">
        <v>436</v>
      </c>
      <c r="SV2" s="282" t="s">
        <v>437</v>
      </c>
      <c r="SW2" s="80" t="s">
        <v>438</v>
      </c>
      <c r="SX2" s="80" t="s">
        <v>439</v>
      </c>
      <c r="SY2" s="80" t="s">
        <v>440</v>
      </c>
      <c r="SZ2" s="80" t="s">
        <v>441</v>
      </c>
      <c r="TA2" s="80" t="s">
        <v>442</v>
      </c>
      <c r="TB2" s="80" t="s">
        <v>443</v>
      </c>
      <c r="TC2" s="80" t="s">
        <v>444</v>
      </c>
      <c r="TD2" s="80" t="s">
        <v>445</v>
      </c>
      <c r="TE2" s="80" t="s">
        <v>446</v>
      </c>
      <c r="TF2" s="80" t="s">
        <v>447</v>
      </c>
      <c r="TG2" s="80" t="s">
        <v>448</v>
      </c>
      <c r="TH2" s="80" t="s">
        <v>449</v>
      </c>
      <c r="TI2" s="80" t="s">
        <v>450</v>
      </c>
      <c r="TJ2" s="80" t="s">
        <v>451</v>
      </c>
      <c r="TK2" s="80" t="s">
        <v>452</v>
      </c>
      <c r="TL2" s="80" t="s">
        <v>453</v>
      </c>
      <c r="TM2" s="80" t="s">
        <v>454</v>
      </c>
      <c r="TN2" s="80" t="s">
        <v>455</v>
      </c>
      <c r="TO2" s="80" t="s">
        <v>456</v>
      </c>
      <c r="TP2" s="80" t="s">
        <v>457</v>
      </c>
      <c r="TQ2" s="80" t="s">
        <v>458</v>
      </c>
      <c r="TR2" s="80" t="s">
        <v>459</v>
      </c>
      <c r="TS2" s="80" t="s">
        <v>460</v>
      </c>
      <c r="TT2" s="80" t="s">
        <v>461</v>
      </c>
      <c r="TU2" s="80" t="s">
        <v>462</v>
      </c>
      <c r="TV2" s="80" t="s">
        <v>463</v>
      </c>
      <c r="TW2" s="80" t="s">
        <v>464</v>
      </c>
      <c r="TX2" s="80" t="s">
        <v>465</v>
      </c>
      <c r="TY2" s="80" t="s">
        <v>466</v>
      </c>
      <c r="TZ2" s="80" t="s">
        <v>467</v>
      </c>
      <c r="UA2" s="80" t="s">
        <v>468</v>
      </c>
      <c r="UB2" s="80" t="s">
        <v>469</v>
      </c>
      <c r="UC2" s="80" t="s">
        <v>470</v>
      </c>
      <c r="UD2" s="80" t="s">
        <v>471</v>
      </c>
      <c r="UE2" s="80" t="s">
        <v>472</v>
      </c>
      <c r="UF2" s="80" t="s">
        <v>473</v>
      </c>
      <c r="UG2" s="80" t="s">
        <v>474</v>
      </c>
      <c r="UH2" s="80" t="s">
        <v>475</v>
      </c>
      <c r="UI2" s="80" t="s">
        <v>476</v>
      </c>
      <c r="UJ2" s="80" t="s">
        <v>477</v>
      </c>
      <c r="UK2" s="80" t="s">
        <v>478</v>
      </c>
      <c r="UL2" s="80" t="s">
        <v>479</v>
      </c>
      <c r="UM2" s="80" t="s">
        <v>480</v>
      </c>
      <c r="UN2" s="80" t="s">
        <v>481</v>
      </c>
      <c r="UO2" s="80" t="s">
        <v>482</v>
      </c>
      <c r="UP2" s="80" t="s">
        <v>483</v>
      </c>
      <c r="UQ2" s="80" t="s">
        <v>484</v>
      </c>
      <c r="UR2" s="80" t="s">
        <v>485</v>
      </c>
      <c r="US2" s="80" t="s">
        <v>486</v>
      </c>
      <c r="UT2" s="80" t="s">
        <v>487</v>
      </c>
      <c r="UU2" s="80" t="s">
        <v>488</v>
      </c>
      <c r="UV2" s="80" t="s">
        <v>489</v>
      </c>
      <c r="UW2" s="80" t="s">
        <v>490</v>
      </c>
      <c r="UX2" s="80" t="s">
        <v>491</v>
      </c>
      <c r="UY2" s="80" t="s">
        <v>492</v>
      </c>
      <c r="UZ2" s="80" t="s">
        <v>493</v>
      </c>
      <c r="VA2" s="80" t="s">
        <v>494</v>
      </c>
      <c r="VB2" s="80" t="s">
        <v>495</v>
      </c>
      <c r="VC2" s="80" t="s">
        <v>496</v>
      </c>
      <c r="VD2" s="80" t="s">
        <v>497</v>
      </c>
      <c r="VE2" s="80" t="s">
        <v>498</v>
      </c>
      <c r="VF2" s="74" t="s">
        <v>219</v>
      </c>
      <c r="VG2" s="75" t="s">
        <v>369</v>
      </c>
      <c r="VH2" s="75" t="s">
        <v>370</v>
      </c>
      <c r="VI2" s="75" t="s">
        <v>372</v>
      </c>
      <c r="VJ2" s="75" t="s">
        <v>136</v>
      </c>
      <c r="VK2" s="75" t="s">
        <v>373</v>
      </c>
      <c r="VL2" s="75" t="s">
        <v>145</v>
      </c>
      <c r="VM2" s="75" t="s">
        <v>374</v>
      </c>
      <c r="VN2" s="75" t="s">
        <v>154</v>
      </c>
      <c r="VO2" s="75" t="s">
        <v>375</v>
      </c>
      <c r="VP2" s="75" t="s">
        <v>163</v>
      </c>
      <c r="VQ2" s="75" t="s">
        <v>376</v>
      </c>
      <c r="VR2" s="75" t="s">
        <v>377</v>
      </c>
      <c r="VS2" s="75" t="s">
        <v>378</v>
      </c>
      <c r="VT2" s="75" t="s">
        <v>379</v>
      </c>
      <c r="VU2" s="75" t="s">
        <v>380</v>
      </c>
      <c r="VV2" s="75" t="s">
        <v>381</v>
      </c>
      <c r="VW2" s="75" t="s">
        <v>382</v>
      </c>
      <c r="VX2" s="75" t="s">
        <v>383</v>
      </c>
      <c r="VY2" s="75" t="s">
        <v>384</v>
      </c>
      <c r="VZ2" s="75" t="s">
        <v>385</v>
      </c>
      <c r="WA2" s="75" t="s">
        <v>386</v>
      </c>
      <c r="WB2" s="75" t="s">
        <v>387</v>
      </c>
      <c r="WC2" s="75" t="s">
        <v>388</v>
      </c>
      <c r="WD2" s="75" t="s">
        <v>389</v>
      </c>
      <c r="WE2" s="75" t="s">
        <v>390</v>
      </c>
      <c r="WF2" s="75" t="s">
        <v>391</v>
      </c>
      <c r="WG2" s="75" t="s">
        <v>392</v>
      </c>
      <c r="WH2" s="75" t="s">
        <v>393</v>
      </c>
      <c r="WI2" s="75" t="s">
        <v>394</v>
      </c>
      <c r="WJ2" s="75" t="s">
        <v>395</v>
      </c>
      <c r="WK2" s="75" t="s">
        <v>396</v>
      </c>
      <c r="WL2" s="75" t="s">
        <v>397</v>
      </c>
      <c r="WM2" s="75" t="s">
        <v>398</v>
      </c>
      <c r="WN2" s="75" t="s">
        <v>399</v>
      </c>
      <c r="WO2" s="75" t="s">
        <v>400</v>
      </c>
      <c r="WP2" s="75" t="s">
        <v>401</v>
      </c>
      <c r="WQ2" s="75" t="s">
        <v>402</v>
      </c>
      <c r="WR2" s="75" t="s">
        <v>403</v>
      </c>
      <c r="WS2" s="75" t="s">
        <v>404</v>
      </c>
      <c r="WT2" s="75" t="s">
        <v>405</v>
      </c>
      <c r="WU2" s="75" t="s">
        <v>406</v>
      </c>
      <c r="WV2" s="75" t="s">
        <v>407</v>
      </c>
      <c r="WW2" s="75" t="s">
        <v>408</v>
      </c>
      <c r="WX2" s="75" t="s">
        <v>409</v>
      </c>
      <c r="WY2" s="75" t="s">
        <v>410</v>
      </c>
      <c r="WZ2" s="75" t="s">
        <v>411</v>
      </c>
      <c r="XA2" s="75" t="s">
        <v>412</v>
      </c>
      <c r="XB2" s="75" t="s">
        <v>413</v>
      </c>
      <c r="XC2" s="75" t="s">
        <v>414</v>
      </c>
      <c r="XD2" s="75" t="s">
        <v>415</v>
      </c>
      <c r="XE2" s="75" t="s">
        <v>416</v>
      </c>
      <c r="XF2" s="75" t="s">
        <v>417</v>
      </c>
      <c r="XG2" s="75" t="s">
        <v>418</v>
      </c>
      <c r="XH2" s="75" t="s">
        <v>419</v>
      </c>
      <c r="XI2" s="75" t="s">
        <v>420</v>
      </c>
      <c r="XJ2" s="75" t="s">
        <v>421</v>
      </c>
      <c r="XK2" s="75" t="s">
        <v>422</v>
      </c>
      <c r="XL2" s="75" t="s">
        <v>423</v>
      </c>
      <c r="XM2" s="75" t="s">
        <v>424</v>
      </c>
      <c r="XN2" s="75" t="s">
        <v>425</v>
      </c>
      <c r="XO2" s="75" t="s">
        <v>426</v>
      </c>
      <c r="XP2" s="75" t="s">
        <v>427</v>
      </c>
      <c r="XQ2" s="75" t="s">
        <v>428</v>
      </c>
      <c r="XR2" s="75" t="s">
        <v>429</v>
      </c>
      <c r="XS2" s="75" t="s">
        <v>430</v>
      </c>
      <c r="XT2" s="75" t="s">
        <v>431</v>
      </c>
      <c r="XU2" s="75" t="s">
        <v>432</v>
      </c>
      <c r="XV2" s="45" t="s">
        <v>125</v>
      </c>
      <c r="XW2" s="45" t="s">
        <v>126</v>
      </c>
      <c r="XX2" s="45" t="s">
        <v>127</v>
      </c>
      <c r="XY2" s="45" t="s">
        <v>128</v>
      </c>
      <c r="XZ2" s="45" t="s">
        <v>129</v>
      </c>
      <c r="YA2" s="45" t="s">
        <v>130</v>
      </c>
      <c r="YB2" s="45" t="s">
        <v>131</v>
      </c>
      <c r="YC2" s="45" t="s">
        <v>132</v>
      </c>
      <c r="YD2" s="45" t="s">
        <v>133</v>
      </c>
      <c r="YE2" s="45" t="s">
        <v>134</v>
      </c>
      <c r="YF2" s="45" t="s">
        <v>135</v>
      </c>
      <c r="YG2" s="45" t="s">
        <v>136</v>
      </c>
      <c r="YH2" s="45" t="s">
        <v>137</v>
      </c>
      <c r="YI2" s="45" t="s">
        <v>138</v>
      </c>
      <c r="YJ2" s="45" t="s">
        <v>139</v>
      </c>
      <c r="YK2" s="45" t="s">
        <v>140</v>
      </c>
      <c r="YL2" s="45" t="s">
        <v>141</v>
      </c>
      <c r="YM2" s="45" t="s">
        <v>142</v>
      </c>
      <c r="YN2" s="45" t="s">
        <v>143</v>
      </c>
      <c r="YO2" s="45" t="s">
        <v>144</v>
      </c>
      <c r="YP2" s="45" t="s">
        <v>145</v>
      </c>
      <c r="YQ2" s="45" t="s">
        <v>146</v>
      </c>
      <c r="YR2" s="45" t="s">
        <v>147</v>
      </c>
      <c r="YS2" s="45" t="s">
        <v>148</v>
      </c>
      <c r="YT2" s="45" t="s">
        <v>149</v>
      </c>
      <c r="YU2" s="45" t="s">
        <v>150</v>
      </c>
      <c r="YV2" s="45" t="s">
        <v>151</v>
      </c>
      <c r="YW2" s="45" t="s">
        <v>152</v>
      </c>
      <c r="YX2" s="45" t="s">
        <v>153</v>
      </c>
      <c r="YY2" s="45" t="s">
        <v>154</v>
      </c>
      <c r="YZ2" s="45" t="s">
        <v>155</v>
      </c>
      <c r="ZA2" s="45" t="s">
        <v>156</v>
      </c>
      <c r="ZB2" s="45" t="s">
        <v>157</v>
      </c>
      <c r="ZC2" s="45" t="s">
        <v>158</v>
      </c>
      <c r="ZD2" s="45" t="s">
        <v>159</v>
      </c>
      <c r="ZE2" s="45" t="s">
        <v>160</v>
      </c>
      <c r="ZF2" s="45" t="s">
        <v>161</v>
      </c>
      <c r="ZG2" s="45" t="s">
        <v>162</v>
      </c>
      <c r="ZH2" s="45" t="s">
        <v>163</v>
      </c>
      <c r="ZI2" s="45" t="s">
        <v>164</v>
      </c>
      <c r="ZJ2" s="45" t="s">
        <v>165</v>
      </c>
      <c r="ZK2" s="45" t="s">
        <v>166</v>
      </c>
      <c r="ZL2" s="45" t="s">
        <v>167</v>
      </c>
      <c r="ZM2" s="45"/>
      <c r="ZN2" s="45"/>
      <c r="ZO2" s="45"/>
      <c r="ZP2" s="45"/>
      <c r="ZQ2" s="45"/>
      <c r="ZR2" s="45"/>
      <c r="ZS2" s="45"/>
      <c r="ZT2" s="45"/>
      <c r="ZU2" s="45"/>
      <c r="ZV2" s="45"/>
      <c r="ZW2" s="45"/>
      <c r="ZX2" s="45"/>
      <c r="ZY2" s="45"/>
      <c r="ZZ2" s="45"/>
      <c r="AAA2" s="45"/>
      <c r="AAB2" s="45"/>
      <c r="AAC2" s="45"/>
      <c r="AAD2" s="45"/>
      <c r="AAE2" s="45"/>
      <c r="AAF2" s="45"/>
      <c r="AAG2" s="45"/>
      <c r="AAH2" s="45"/>
      <c r="AAI2" s="74" t="s">
        <v>219</v>
      </c>
      <c r="AAJ2" s="75" t="s">
        <v>369</v>
      </c>
      <c r="AAK2" s="75" t="s">
        <v>370</v>
      </c>
      <c r="AAL2" s="75" t="s">
        <v>372</v>
      </c>
      <c r="AAM2" s="75" t="s">
        <v>136</v>
      </c>
      <c r="AAN2" s="75" t="s">
        <v>373</v>
      </c>
      <c r="AAO2" s="75" t="s">
        <v>145</v>
      </c>
      <c r="AAP2" s="75" t="s">
        <v>374</v>
      </c>
      <c r="AAQ2" s="75" t="s">
        <v>154</v>
      </c>
      <c r="AAR2" s="75" t="s">
        <v>375</v>
      </c>
      <c r="AAS2" s="75" t="s">
        <v>163</v>
      </c>
      <c r="AAT2" s="75" t="s">
        <v>376</v>
      </c>
      <c r="AAU2" s="75" t="s">
        <v>377</v>
      </c>
      <c r="AAV2" s="75" t="s">
        <v>378</v>
      </c>
      <c r="AAW2" s="75" t="s">
        <v>379</v>
      </c>
      <c r="AAX2" s="75" t="s">
        <v>380</v>
      </c>
      <c r="AAY2" s="75" t="s">
        <v>381</v>
      </c>
      <c r="AAZ2" s="75" t="s">
        <v>382</v>
      </c>
      <c r="ABA2" s="75" t="s">
        <v>383</v>
      </c>
      <c r="ABB2" s="75" t="s">
        <v>384</v>
      </c>
      <c r="ABC2" s="75" t="s">
        <v>385</v>
      </c>
      <c r="ABD2" s="75" t="s">
        <v>386</v>
      </c>
      <c r="ABE2" s="75" t="s">
        <v>387</v>
      </c>
      <c r="ABF2" s="75" t="s">
        <v>388</v>
      </c>
      <c r="ABG2" s="75" t="s">
        <v>389</v>
      </c>
      <c r="ABH2" s="75" t="s">
        <v>390</v>
      </c>
      <c r="ABI2" s="75" t="s">
        <v>391</v>
      </c>
      <c r="ABJ2" s="75" t="s">
        <v>392</v>
      </c>
      <c r="ABK2" s="75" t="s">
        <v>393</v>
      </c>
      <c r="ABL2" s="75" t="s">
        <v>394</v>
      </c>
      <c r="ABM2" s="75" t="s">
        <v>395</v>
      </c>
      <c r="ABN2" s="75" t="s">
        <v>396</v>
      </c>
      <c r="ABO2" s="75" t="s">
        <v>397</v>
      </c>
      <c r="ABP2" s="75" t="s">
        <v>398</v>
      </c>
      <c r="ABQ2" s="75" t="s">
        <v>399</v>
      </c>
      <c r="ABR2" s="75" t="s">
        <v>400</v>
      </c>
      <c r="ABS2" s="75" t="s">
        <v>401</v>
      </c>
      <c r="ABT2" s="75" t="s">
        <v>402</v>
      </c>
      <c r="ABU2" s="75" t="s">
        <v>403</v>
      </c>
      <c r="ABV2" s="75" t="s">
        <v>404</v>
      </c>
      <c r="ABW2" s="75" t="s">
        <v>405</v>
      </c>
      <c r="ABX2" s="75" t="s">
        <v>406</v>
      </c>
      <c r="ABY2" s="75" t="s">
        <v>407</v>
      </c>
      <c r="ABZ2" s="75" t="s">
        <v>408</v>
      </c>
      <c r="ACA2" s="75" t="s">
        <v>409</v>
      </c>
      <c r="ACB2" s="75" t="s">
        <v>410</v>
      </c>
      <c r="ACC2" s="75" t="s">
        <v>411</v>
      </c>
      <c r="ACD2" s="75" t="s">
        <v>412</v>
      </c>
      <c r="ACE2" s="75" t="s">
        <v>413</v>
      </c>
      <c r="ACF2" s="75" t="s">
        <v>414</v>
      </c>
      <c r="ACG2" s="75" t="s">
        <v>415</v>
      </c>
      <c r="ACH2" s="75" t="s">
        <v>416</v>
      </c>
      <c r="ACI2" s="75" t="s">
        <v>417</v>
      </c>
      <c r="ACJ2" s="75" t="s">
        <v>418</v>
      </c>
      <c r="ACK2" s="75" t="s">
        <v>419</v>
      </c>
      <c r="ACL2" s="75" t="s">
        <v>420</v>
      </c>
      <c r="ACM2" s="75" t="s">
        <v>421</v>
      </c>
      <c r="ACN2" s="75" t="s">
        <v>422</v>
      </c>
      <c r="ACO2" s="75" t="s">
        <v>423</v>
      </c>
      <c r="ACP2" s="75" t="s">
        <v>424</v>
      </c>
      <c r="ACQ2" s="75" t="s">
        <v>425</v>
      </c>
      <c r="ACR2" s="75" t="s">
        <v>426</v>
      </c>
      <c r="ACS2" s="75" t="s">
        <v>427</v>
      </c>
      <c r="ACT2" s="75" t="s">
        <v>428</v>
      </c>
      <c r="ACU2" s="75" t="s">
        <v>429</v>
      </c>
      <c r="ACV2" s="75" t="s">
        <v>430</v>
      </c>
      <c r="ACW2" s="75" t="s">
        <v>431</v>
      </c>
      <c r="ACX2" s="75" t="s">
        <v>432</v>
      </c>
      <c r="ACY2" s="74" t="s">
        <v>219</v>
      </c>
      <c r="ACZ2" s="75" t="s">
        <v>369</v>
      </c>
      <c r="ADA2" s="75" t="s">
        <v>370</v>
      </c>
      <c r="ADB2" s="75" t="s">
        <v>372</v>
      </c>
      <c r="ADC2" s="75" t="s">
        <v>136</v>
      </c>
      <c r="ADD2" s="75" t="s">
        <v>373</v>
      </c>
      <c r="ADE2" s="75" t="s">
        <v>145</v>
      </c>
      <c r="ADF2" s="75" t="s">
        <v>374</v>
      </c>
      <c r="ADG2" s="75" t="s">
        <v>154</v>
      </c>
      <c r="ADH2" s="75" t="s">
        <v>375</v>
      </c>
      <c r="ADI2" s="75" t="s">
        <v>163</v>
      </c>
      <c r="ADJ2" s="75" t="s">
        <v>376</v>
      </c>
      <c r="ADK2" s="75" t="s">
        <v>377</v>
      </c>
      <c r="ADL2" s="75" t="s">
        <v>378</v>
      </c>
      <c r="ADM2" s="75" t="s">
        <v>379</v>
      </c>
      <c r="ADN2" s="75" t="s">
        <v>380</v>
      </c>
      <c r="ADO2" s="75" t="s">
        <v>381</v>
      </c>
      <c r="ADP2" s="75" t="s">
        <v>382</v>
      </c>
      <c r="ADQ2" s="75" t="s">
        <v>383</v>
      </c>
      <c r="ADR2" s="75" t="s">
        <v>384</v>
      </c>
      <c r="ADS2" s="75" t="s">
        <v>385</v>
      </c>
      <c r="ADT2" s="75" t="s">
        <v>386</v>
      </c>
      <c r="ADU2" s="75" t="s">
        <v>387</v>
      </c>
      <c r="ADV2" s="75" t="s">
        <v>388</v>
      </c>
      <c r="ADW2" s="75" t="s">
        <v>389</v>
      </c>
      <c r="ADX2" s="75" t="s">
        <v>390</v>
      </c>
      <c r="ADY2" s="75" t="s">
        <v>391</v>
      </c>
      <c r="ADZ2" s="75" t="s">
        <v>392</v>
      </c>
      <c r="AEA2" s="75" t="s">
        <v>393</v>
      </c>
      <c r="AEB2" s="75" t="s">
        <v>394</v>
      </c>
      <c r="AEC2" s="75" t="s">
        <v>395</v>
      </c>
      <c r="AED2" s="75" t="s">
        <v>396</v>
      </c>
      <c r="AEE2" s="75" t="s">
        <v>397</v>
      </c>
      <c r="AEF2" s="75" t="s">
        <v>398</v>
      </c>
      <c r="AEG2" s="75" t="s">
        <v>399</v>
      </c>
      <c r="AEH2" s="75" t="s">
        <v>400</v>
      </c>
      <c r="AEI2" s="75" t="s">
        <v>401</v>
      </c>
      <c r="AEJ2" s="75" t="s">
        <v>402</v>
      </c>
      <c r="AEK2" s="75" t="s">
        <v>403</v>
      </c>
      <c r="AEL2" s="75" t="s">
        <v>404</v>
      </c>
      <c r="AEM2" s="75" t="s">
        <v>405</v>
      </c>
      <c r="AEN2" s="75" t="s">
        <v>406</v>
      </c>
      <c r="AEO2" s="75" t="s">
        <v>407</v>
      </c>
      <c r="AEP2" s="75" t="s">
        <v>408</v>
      </c>
      <c r="AEQ2" s="75" t="s">
        <v>409</v>
      </c>
      <c r="AER2" s="75" t="s">
        <v>410</v>
      </c>
      <c r="AES2" s="75" t="s">
        <v>411</v>
      </c>
      <c r="AET2" s="75" t="s">
        <v>412</v>
      </c>
      <c r="AEU2" s="75" t="s">
        <v>413</v>
      </c>
      <c r="AEV2" s="75" t="s">
        <v>414</v>
      </c>
      <c r="AEW2" s="75" t="s">
        <v>415</v>
      </c>
      <c r="AEX2" s="75" t="s">
        <v>416</v>
      </c>
      <c r="AEY2" s="75" t="s">
        <v>417</v>
      </c>
      <c r="AEZ2" s="75" t="s">
        <v>418</v>
      </c>
      <c r="AFA2" s="75" t="s">
        <v>419</v>
      </c>
      <c r="AFB2" s="75" t="s">
        <v>420</v>
      </c>
      <c r="AFC2" s="75" t="s">
        <v>421</v>
      </c>
      <c r="AFD2" s="75" t="s">
        <v>422</v>
      </c>
      <c r="AFE2" s="75" t="s">
        <v>423</v>
      </c>
      <c r="AFF2" s="75" t="s">
        <v>424</v>
      </c>
      <c r="AFG2" s="75" t="s">
        <v>425</v>
      </c>
      <c r="AFH2" s="75" t="s">
        <v>426</v>
      </c>
      <c r="AFI2" s="75" t="s">
        <v>427</v>
      </c>
      <c r="AFJ2" s="75" t="s">
        <v>428</v>
      </c>
      <c r="AFK2" s="75" t="s">
        <v>429</v>
      </c>
      <c r="AFL2" s="75" t="s">
        <v>430</v>
      </c>
      <c r="AFM2" s="75" t="s">
        <v>431</v>
      </c>
      <c r="AFN2" s="75" t="s">
        <v>432</v>
      </c>
      <c r="AFO2" s="74" t="s">
        <v>219</v>
      </c>
      <c r="AFP2" s="75" t="s">
        <v>369</v>
      </c>
      <c r="AFQ2" s="75" t="s">
        <v>370</v>
      </c>
      <c r="AFR2" s="75" t="s">
        <v>372</v>
      </c>
      <c r="AFS2" s="75" t="s">
        <v>136</v>
      </c>
      <c r="AFT2" s="75" t="s">
        <v>373</v>
      </c>
      <c r="AFU2" s="75" t="s">
        <v>145</v>
      </c>
      <c r="AFV2" s="75" t="s">
        <v>374</v>
      </c>
      <c r="AFW2" s="75" t="s">
        <v>154</v>
      </c>
      <c r="AFX2" s="75" t="s">
        <v>375</v>
      </c>
      <c r="AFY2" s="75" t="s">
        <v>163</v>
      </c>
      <c r="AFZ2" s="75" t="s">
        <v>376</v>
      </c>
      <c r="AGA2" s="75" t="s">
        <v>377</v>
      </c>
      <c r="AGB2" s="75" t="s">
        <v>378</v>
      </c>
      <c r="AGC2" s="75" t="s">
        <v>379</v>
      </c>
      <c r="AGD2" s="75" t="s">
        <v>380</v>
      </c>
      <c r="AGE2" s="75" t="s">
        <v>381</v>
      </c>
      <c r="AGF2" s="75" t="s">
        <v>382</v>
      </c>
      <c r="AGG2" s="75" t="s">
        <v>383</v>
      </c>
      <c r="AGH2" s="75" t="s">
        <v>384</v>
      </c>
      <c r="AGI2" s="75" t="s">
        <v>385</v>
      </c>
      <c r="AGJ2" s="75" t="s">
        <v>386</v>
      </c>
      <c r="AGK2" s="75" t="s">
        <v>387</v>
      </c>
      <c r="AGL2" s="75" t="s">
        <v>388</v>
      </c>
      <c r="AGM2" s="75" t="s">
        <v>389</v>
      </c>
      <c r="AGN2" s="75" t="s">
        <v>390</v>
      </c>
      <c r="AGO2" s="75" t="s">
        <v>391</v>
      </c>
      <c r="AGP2" s="75" t="s">
        <v>392</v>
      </c>
      <c r="AGQ2" s="75" t="s">
        <v>393</v>
      </c>
      <c r="AGR2" s="75" t="s">
        <v>394</v>
      </c>
      <c r="AGS2" s="75" t="s">
        <v>395</v>
      </c>
      <c r="AGT2" s="75" t="s">
        <v>396</v>
      </c>
      <c r="AGU2" s="75" t="s">
        <v>397</v>
      </c>
      <c r="AGV2" s="75" t="s">
        <v>398</v>
      </c>
      <c r="AGW2" s="75" t="s">
        <v>399</v>
      </c>
      <c r="AGX2" s="75" t="s">
        <v>400</v>
      </c>
      <c r="AGY2" s="75" t="s">
        <v>401</v>
      </c>
      <c r="AGZ2" s="75" t="s">
        <v>402</v>
      </c>
      <c r="AHA2" s="75" t="s">
        <v>403</v>
      </c>
      <c r="AHB2" s="75" t="s">
        <v>404</v>
      </c>
      <c r="AHC2" s="75" t="s">
        <v>405</v>
      </c>
      <c r="AHD2" s="75" t="s">
        <v>406</v>
      </c>
      <c r="AHE2" s="75" t="s">
        <v>407</v>
      </c>
      <c r="AHF2" s="75" t="s">
        <v>408</v>
      </c>
      <c r="AHG2" s="75" t="s">
        <v>409</v>
      </c>
      <c r="AHH2" s="75" t="s">
        <v>410</v>
      </c>
      <c r="AHI2" s="75" t="s">
        <v>411</v>
      </c>
      <c r="AHJ2" s="75" t="s">
        <v>412</v>
      </c>
      <c r="AHK2" s="75" t="s">
        <v>413</v>
      </c>
      <c r="AHL2" s="75" t="s">
        <v>414</v>
      </c>
      <c r="AHM2" s="75" t="s">
        <v>415</v>
      </c>
      <c r="AHN2" s="75" t="s">
        <v>416</v>
      </c>
      <c r="AHO2" s="75" t="s">
        <v>417</v>
      </c>
      <c r="AHP2" s="75" t="s">
        <v>418</v>
      </c>
      <c r="AHQ2" s="75" t="s">
        <v>419</v>
      </c>
      <c r="AHR2" s="75" t="s">
        <v>420</v>
      </c>
      <c r="AHS2" s="75" t="s">
        <v>421</v>
      </c>
      <c r="AHT2" s="75" t="s">
        <v>422</v>
      </c>
      <c r="AHU2" s="75" t="s">
        <v>423</v>
      </c>
      <c r="AHV2" s="75" t="s">
        <v>424</v>
      </c>
      <c r="AHW2" s="75" t="s">
        <v>425</v>
      </c>
      <c r="AHX2" s="75" t="s">
        <v>426</v>
      </c>
      <c r="AHY2" s="75" t="s">
        <v>427</v>
      </c>
      <c r="AHZ2" s="75" t="s">
        <v>428</v>
      </c>
      <c r="AIA2" s="75" t="s">
        <v>429</v>
      </c>
      <c r="AIB2" s="75" t="s">
        <v>430</v>
      </c>
      <c r="AIC2" s="75" t="s">
        <v>431</v>
      </c>
      <c r="AID2" s="75" t="s">
        <v>432</v>
      </c>
      <c r="AIE2" s="85" t="s">
        <v>433</v>
      </c>
      <c r="AIF2" s="85" t="s">
        <v>434</v>
      </c>
      <c r="AIG2" s="283" t="s">
        <v>435</v>
      </c>
      <c r="AIH2" s="86" t="s">
        <v>436</v>
      </c>
      <c r="AII2" s="86" t="s">
        <v>437</v>
      </c>
      <c r="AIJ2" s="86" t="s">
        <v>438</v>
      </c>
      <c r="AIK2" s="86" t="s">
        <v>439</v>
      </c>
      <c r="AIL2" s="86" t="s">
        <v>440</v>
      </c>
      <c r="AIM2" s="86" t="s">
        <v>441</v>
      </c>
      <c r="AIN2" s="86" t="s">
        <v>442</v>
      </c>
      <c r="AIO2" s="86" t="s">
        <v>443</v>
      </c>
      <c r="AIP2" s="86" t="s">
        <v>444</v>
      </c>
      <c r="AIQ2" s="86" t="s">
        <v>445</v>
      </c>
      <c r="AIR2" s="86" t="s">
        <v>446</v>
      </c>
      <c r="AIS2" s="86" t="s">
        <v>447</v>
      </c>
      <c r="AIT2" s="86" t="s">
        <v>448</v>
      </c>
      <c r="AIU2" s="86" t="s">
        <v>449</v>
      </c>
      <c r="AIV2" s="86" t="s">
        <v>450</v>
      </c>
      <c r="AIW2" s="86" t="s">
        <v>451</v>
      </c>
      <c r="AIX2" s="86" t="s">
        <v>452</v>
      </c>
      <c r="AIY2" s="86" t="s">
        <v>453</v>
      </c>
      <c r="AIZ2" s="86" t="s">
        <v>454</v>
      </c>
      <c r="AJA2" s="86" t="s">
        <v>455</v>
      </c>
      <c r="AJB2" s="86" t="s">
        <v>456</v>
      </c>
      <c r="AJC2" s="86" t="s">
        <v>457</v>
      </c>
      <c r="AJD2" s="86" t="s">
        <v>458</v>
      </c>
      <c r="AJE2" s="86" t="s">
        <v>459</v>
      </c>
      <c r="AJF2" s="86" t="s">
        <v>460</v>
      </c>
      <c r="AJG2" s="86" t="s">
        <v>461</v>
      </c>
      <c r="AJH2" s="86" t="s">
        <v>462</v>
      </c>
      <c r="AJI2" s="86" t="s">
        <v>463</v>
      </c>
      <c r="AJJ2" s="86" t="s">
        <v>464</v>
      </c>
      <c r="AJK2" s="86" t="s">
        <v>465</v>
      </c>
      <c r="AJL2" s="86" t="s">
        <v>466</v>
      </c>
      <c r="AJM2" s="86" t="s">
        <v>467</v>
      </c>
      <c r="AJN2" s="86" t="s">
        <v>468</v>
      </c>
      <c r="AJO2" s="86" t="s">
        <v>469</v>
      </c>
      <c r="AJP2" s="86" t="s">
        <v>470</v>
      </c>
      <c r="AJQ2" s="86" t="s">
        <v>471</v>
      </c>
      <c r="AJR2" s="86" t="s">
        <v>472</v>
      </c>
      <c r="AJS2" s="86" t="s">
        <v>473</v>
      </c>
      <c r="AJT2" s="86" t="s">
        <v>474</v>
      </c>
      <c r="AJU2" s="86" t="s">
        <v>475</v>
      </c>
      <c r="AJV2" s="86" t="s">
        <v>476</v>
      </c>
      <c r="AJW2" s="86" t="s">
        <v>477</v>
      </c>
      <c r="AJX2" s="86" t="s">
        <v>478</v>
      </c>
      <c r="AJY2" s="86" t="s">
        <v>479</v>
      </c>
      <c r="AJZ2" s="86" t="s">
        <v>480</v>
      </c>
      <c r="AKA2" s="86" t="s">
        <v>481</v>
      </c>
      <c r="AKB2" s="86" t="s">
        <v>482</v>
      </c>
      <c r="AKC2" s="86" t="s">
        <v>483</v>
      </c>
      <c r="AKD2" s="86" t="s">
        <v>484</v>
      </c>
      <c r="AKE2" s="86" t="s">
        <v>485</v>
      </c>
      <c r="AKF2" s="86" t="s">
        <v>486</v>
      </c>
      <c r="AKG2" s="86" t="s">
        <v>487</v>
      </c>
      <c r="AKH2" s="86" t="s">
        <v>488</v>
      </c>
      <c r="AKI2" s="86" t="s">
        <v>489</v>
      </c>
      <c r="AKJ2" s="86" t="s">
        <v>490</v>
      </c>
      <c r="AKK2" s="86" t="s">
        <v>491</v>
      </c>
      <c r="AKL2" s="86" t="s">
        <v>492</v>
      </c>
      <c r="AKM2" s="86" t="s">
        <v>493</v>
      </c>
      <c r="AKN2" s="86" t="s">
        <v>494</v>
      </c>
      <c r="AKO2" s="86" t="s">
        <v>495</v>
      </c>
      <c r="AKP2" s="86" t="s">
        <v>496</v>
      </c>
      <c r="AKQ2" s="86" t="s">
        <v>497</v>
      </c>
      <c r="AKR2" s="86" t="s">
        <v>498</v>
      </c>
      <c r="AKS2" s="440" t="s">
        <v>218</v>
      </c>
      <c r="AKT2" s="89" t="s">
        <v>433</v>
      </c>
      <c r="AKU2" s="90" t="s">
        <v>434</v>
      </c>
      <c r="AKV2" s="90" t="s">
        <v>435</v>
      </c>
      <c r="AKW2" s="90" t="s">
        <v>436</v>
      </c>
      <c r="AKX2" s="90" t="s">
        <v>437</v>
      </c>
      <c r="AKY2" s="90" t="s">
        <v>438</v>
      </c>
      <c r="AKZ2" s="90" t="s">
        <v>439</v>
      </c>
      <c r="ALA2" s="90" t="s">
        <v>440</v>
      </c>
      <c r="ALB2" s="90" t="s">
        <v>441</v>
      </c>
      <c r="ALC2" s="90" t="s">
        <v>442</v>
      </c>
      <c r="ALD2" s="90" t="s">
        <v>443</v>
      </c>
      <c r="ALE2" s="90" t="s">
        <v>444</v>
      </c>
      <c r="ALF2" s="90" t="s">
        <v>445</v>
      </c>
      <c r="ALG2" s="90" t="s">
        <v>446</v>
      </c>
      <c r="ALH2" s="90" t="s">
        <v>447</v>
      </c>
      <c r="ALI2" s="90" t="s">
        <v>448</v>
      </c>
      <c r="ALJ2" s="90" t="s">
        <v>449</v>
      </c>
      <c r="ALK2" s="90" t="s">
        <v>450</v>
      </c>
      <c r="ALL2" s="90" t="s">
        <v>451</v>
      </c>
      <c r="ALM2" s="90" t="s">
        <v>452</v>
      </c>
      <c r="ALN2" s="90" t="s">
        <v>453</v>
      </c>
      <c r="ALO2" s="90" t="s">
        <v>454</v>
      </c>
      <c r="ALP2" s="90" t="s">
        <v>455</v>
      </c>
      <c r="ALQ2" s="90" t="s">
        <v>456</v>
      </c>
      <c r="ALR2" s="90" t="s">
        <v>457</v>
      </c>
      <c r="ALS2" s="90" t="s">
        <v>458</v>
      </c>
      <c r="ALT2" s="90" t="s">
        <v>459</v>
      </c>
      <c r="ALU2" s="90" t="s">
        <v>460</v>
      </c>
      <c r="ALV2" s="90" t="s">
        <v>461</v>
      </c>
      <c r="ALW2" s="90" t="s">
        <v>462</v>
      </c>
      <c r="ALX2" s="90" t="s">
        <v>463</v>
      </c>
      <c r="ALY2" s="90" t="s">
        <v>464</v>
      </c>
      <c r="ALZ2" s="90" t="s">
        <v>465</v>
      </c>
      <c r="AMA2" s="90" t="s">
        <v>466</v>
      </c>
      <c r="AMB2" s="90" t="s">
        <v>467</v>
      </c>
      <c r="AMC2" s="90" t="s">
        <v>468</v>
      </c>
      <c r="AMD2" s="90" t="s">
        <v>469</v>
      </c>
      <c r="AME2" s="90" t="s">
        <v>470</v>
      </c>
      <c r="AMF2" s="90" t="s">
        <v>471</v>
      </c>
      <c r="AMG2" s="90" t="s">
        <v>472</v>
      </c>
      <c r="AMH2" s="90" t="s">
        <v>473</v>
      </c>
      <c r="AMI2" s="90" t="s">
        <v>474</v>
      </c>
      <c r="AMJ2" s="90" t="s">
        <v>475</v>
      </c>
      <c r="AMK2" s="90" t="s">
        <v>476</v>
      </c>
      <c r="AML2" s="90" t="s">
        <v>477</v>
      </c>
      <c r="AMM2" s="90" t="s">
        <v>478</v>
      </c>
      <c r="AMN2" s="90" t="s">
        <v>479</v>
      </c>
      <c r="AMO2" s="90" t="s">
        <v>480</v>
      </c>
      <c r="AMP2" s="90" t="s">
        <v>481</v>
      </c>
      <c r="AMQ2" s="90" t="s">
        <v>482</v>
      </c>
      <c r="AMR2" s="90" t="s">
        <v>483</v>
      </c>
      <c r="AMS2" s="90" t="s">
        <v>484</v>
      </c>
      <c r="AMT2" s="90" t="s">
        <v>485</v>
      </c>
      <c r="AMU2" s="90" t="s">
        <v>486</v>
      </c>
      <c r="AMV2" s="90" t="s">
        <v>487</v>
      </c>
      <c r="AMW2" s="90" t="s">
        <v>488</v>
      </c>
      <c r="AMX2" s="90" t="s">
        <v>489</v>
      </c>
      <c r="AMY2" s="90" t="s">
        <v>490</v>
      </c>
      <c r="AMZ2" s="90" t="s">
        <v>491</v>
      </c>
      <c r="ANA2" s="90" t="s">
        <v>492</v>
      </c>
      <c r="ANB2" s="90" t="s">
        <v>493</v>
      </c>
      <c r="ANC2" s="90" t="s">
        <v>494</v>
      </c>
      <c r="AND2" s="90" t="s">
        <v>495</v>
      </c>
      <c r="ANE2" s="90" t="s">
        <v>496</v>
      </c>
      <c r="ANF2" s="90" t="s">
        <v>497</v>
      </c>
      <c r="ANG2" s="90" t="s">
        <v>498</v>
      </c>
      <c r="ANH2" s="85" t="s">
        <v>434</v>
      </c>
      <c r="ANI2" s="283" t="s">
        <v>435</v>
      </c>
      <c r="ANJ2" s="86" t="s">
        <v>436</v>
      </c>
      <c r="ANK2" s="86" t="s">
        <v>437</v>
      </c>
      <c r="ANL2" s="86" t="s">
        <v>438</v>
      </c>
      <c r="ANM2" s="86" t="s">
        <v>439</v>
      </c>
      <c r="ANN2" s="86" t="s">
        <v>440</v>
      </c>
      <c r="ANO2" s="86" t="s">
        <v>441</v>
      </c>
      <c r="ANP2" s="86" t="s">
        <v>442</v>
      </c>
      <c r="ANQ2" s="86" t="s">
        <v>443</v>
      </c>
      <c r="ANR2" s="86" t="s">
        <v>444</v>
      </c>
      <c r="ANS2" s="86" t="s">
        <v>445</v>
      </c>
      <c r="ANT2" s="86" t="s">
        <v>446</v>
      </c>
      <c r="ANU2" s="86" t="s">
        <v>447</v>
      </c>
      <c r="ANV2" s="86" t="s">
        <v>448</v>
      </c>
      <c r="ANW2" s="86" t="s">
        <v>449</v>
      </c>
      <c r="ANX2" s="86" t="s">
        <v>450</v>
      </c>
      <c r="ANY2" s="86" t="s">
        <v>451</v>
      </c>
      <c r="ANZ2" s="86" t="s">
        <v>452</v>
      </c>
      <c r="AOA2" s="86" t="s">
        <v>453</v>
      </c>
      <c r="AOB2" s="86" t="s">
        <v>454</v>
      </c>
      <c r="AOC2" s="86" t="s">
        <v>455</v>
      </c>
      <c r="AOD2" s="86" t="s">
        <v>456</v>
      </c>
      <c r="AOE2" s="86" t="s">
        <v>457</v>
      </c>
      <c r="AOF2" s="86" t="s">
        <v>458</v>
      </c>
      <c r="AOG2" s="86" t="s">
        <v>459</v>
      </c>
      <c r="AOH2" s="86" t="s">
        <v>460</v>
      </c>
      <c r="AOI2" s="86" t="s">
        <v>461</v>
      </c>
      <c r="AOJ2" s="86" t="s">
        <v>462</v>
      </c>
      <c r="AOK2" s="86" t="s">
        <v>463</v>
      </c>
      <c r="AOL2" s="86" t="s">
        <v>464</v>
      </c>
      <c r="AOM2" s="86" t="s">
        <v>465</v>
      </c>
      <c r="AON2" s="86" t="s">
        <v>466</v>
      </c>
      <c r="AOO2" s="86" t="s">
        <v>467</v>
      </c>
      <c r="AOP2" s="86" t="s">
        <v>468</v>
      </c>
      <c r="AOQ2" s="86" t="s">
        <v>469</v>
      </c>
      <c r="AOR2" s="86" t="s">
        <v>470</v>
      </c>
      <c r="AOS2" s="86" t="s">
        <v>471</v>
      </c>
      <c r="AOT2" s="86" t="s">
        <v>472</v>
      </c>
      <c r="AOU2" s="86" t="s">
        <v>473</v>
      </c>
      <c r="AOV2" s="86" t="s">
        <v>474</v>
      </c>
      <c r="AOW2" s="86" t="s">
        <v>475</v>
      </c>
      <c r="AOX2" s="86" t="s">
        <v>476</v>
      </c>
      <c r="AOY2" s="86" t="s">
        <v>477</v>
      </c>
      <c r="AOZ2" s="86" t="s">
        <v>478</v>
      </c>
      <c r="APA2" s="86" t="s">
        <v>479</v>
      </c>
      <c r="APB2" s="86" t="s">
        <v>480</v>
      </c>
      <c r="APC2" s="86" t="s">
        <v>481</v>
      </c>
      <c r="APD2" s="86" t="s">
        <v>482</v>
      </c>
      <c r="APE2" s="86" t="s">
        <v>483</v>
      </c>
      <c r="APF2" s="86" t="s">
        <v>484</v>
      </c>
      <c r="APG2" s="86" t="s">
        <v>485</v>
      </c>
      <c r="APH2" s="86" t="s">
        <v>486</v>
      </c>
      <c r="API2" s="86" t="s">
        <v>487</v>
      </c>
      <c r="APJ2" s="86" t="s">
        <v>488</v>
      </c>
      <c r="APK2" s="86" t="s">
        <v>489</v>
      </c>
      <c r="APL2" s="86" t="s">
        <v>490</v>
      </c>
      <c r="APM2" s="86" t="s">
        <v>491</v>
      </c>
      <c r="APN2" s="86" t="s">
        <v>492</v>
      </c>
      <c r="APO2" s="86" t="s">
        <v>493</v>
      </c>
      <c r="APP2" s="86" t="s">
        <v>494</v>
      </c>
      <c r="APQ2" s="86" t="s">
        <v>495</v>
      </c>
      <c r="APR2" s="86" t="s">
        <v>496</v>
      </c>
      <c r="APS2" s="86" t="s">
        <v>497</v>
      </c>
      <c r="APT2" s="86" t="s">
        <v>498</v>
      </c>
      <c r="APU2" s="89" t="s">
        <v>434</v>
      </c>
      <c r="APV2" s="90" t="s">
        <v>435</v>
      </c>
      <c r="APW2" s="90" t="s">
        <v>436</v>
      </c>
      <c r="APX2" s="90" t="s">
        <v>437</v>
      </c>
      <c r="APY2" s="90" t="s">
        <v>438</v>
      </c>
      <c r="APZ2" s="90" t="s">
        <v>439</v>
      </c>
      <c r="AQA2" s="90" t="s">
        <v>440</v>
      </c>
      <c r="AQB2" s="90" t="s">
        <v>441</v>
      </c>
      <c r="AQC2" s="90" t="s">
        <v>442</v>
      </c>
      <c r="AQD2" s="90" t="s">
        <v>443</v>
      </c>
      <c r="AQE2" s="90" t="s">
        <v>444</v>
      </c>
      <c r="AQF2" s="90" t="s">
        <v>445</v>
      </c>
      <c r="AQG2" s="90" t="s">
        <v>446</v>
      </c>
      <c r="AQH2" s="90" t="s">
        <v>447</v>
      </c>
      <c r="AQI2" s="90" t="s">
        <v>448</v>
      </c>
      <c r="AQJ2" s="90" t="s">
        <v>449</v>
      </c>
      <c r="AQK2" s="90" t="s">
        <v>450</v>
      </c>
      <c r="AQL2" s="90" t="s">
        <v>451</v>
      </c>
      <c r="AQM2" s="90" t="s">
        <v>452</v>
      </c>
      <c r="AQN2" s="90" t="s">
        <v>453</v>
      </c>
      <c r="AQO2" s="90" t="s">
        <v>454</v>
      </c>
      <c r="AQP2" s="90" t="s">
        <v>455</v>
      </c>
      <c r="AQQ2" s="90" t="s">
        <v>456</v>
      </c>
      <c r="AQR2" s="90" t="s">
        <v>457</v>
      </c>
      <c r="AQS2" s="90" t="s">
        <v>458</v>
      </c>
      <c r="AQT2" s="90" t="s">
        <v>459</v>
      </c>
      <c r="AQU2" s="90" t="s">
        <v>460</v>
      </c>
      <c r="AQV2" s="90" t="s">
        <v>461</v>
      </c>
      <c r="AQW2" s="90" t="s">
        <v>462</v>
      </c>
      <c r="AQX2" s="90" t="s">
        <v>463</v>
      </c>
      <c r="AQY2" s="90" t="s">
        <v>464</v>
      </c>
      <c r="AQZ2" s="90" t="s">
        <v>465</v>
      </c>
      <c r="ARA2" s="90" t="s">
        <v>466</v>
      </c>
      <c r="ARB2" s="90" t="s">
        <v>467</v>
      </c>
      <c r="ARC2" s="90" t="s">
        <v>468</v>
      </c>
      <c r="ARD2" s="90" t="s">
        <v>469</v>
      </c>
      <c r="ARE2" s="90" t="s">
        <v>470</v>
      </c>
      <c r="ARF2" s="90" t="s">
        <v>471</v>
      </c>
      <c r="ARG2" s="90" t="s">
        <v>472</v>
      </c>
      <c r="ARH2" s="90" t="s">
        <v>473</v>
      </c>
      <c r="ARI2" s="90" t="s">
        <v>474</v>
      </c>
      <c r="ARJ2" s="90" t="s">
        <v>475</v>
      </c>
      <c r="ARK2" s="90" t="s">
        <v>476</v>
      </c>
      <c r="ARL2" s="90" t="s">
        <v>477</v>
      </c>
      <c r="ARM2" s="90" t="s">
        <v>478</v>
      </c>
      <c r="ARN2" s="90" t="s">
        <v>479</v>
      </c>
      <c r="ARO2" s="90" t="s">
        <v>480</v>
      </c>
      <c r="ARP2" s="90" t="s">
        <v>481</v>
      </c>
      <c r="ARQ2" s="90" t="s">
        <v>482</v>
      </c>
      <c r="ARR2" s="90" t="s">
        <v>483</v>
      </c>
      <c r="ARS2" s="90" t="s">
        <v>484</v>
      </c>
      <c r="ART2" s="90" t="s">
        <v>485</v>
      </c>
      <c r="ARU2" s="90" t="s">
        <v>486</v>
      </c>
      <c r="ARV2" s="90" t="s">
        <v>487</v>
      </c>
      <c r="ARW2" s="90" t="s">
        <v>488</v>
      </c>
      <c r="ARX2" s="90" t="s">
        <v>489</v>
      </c>
      <c r="ARY2" s="90" t="s">
        <v>490</v>
      </c>
      <c r="ARZ2" s="90" t="s">
        <v>491</v>
      </c>
      <c r="ASA2" s="90" t="s">
        <v>492</v>
      </c>
      <c r="ASB2" s="90" t="s">
        <v>493</v>
      </c>
      <c r="ASC2" s="90" t="s">
        <v>494</v>
      </c>
      <c r="ASD2" s="90" t="s">
        <v>495</v>
      </c>
      <c r="ASE2" s="90" t="s">
        <v>496</v>
      </c>
      <c r="ASF2" s="90" t="s">
        <v>497</v>
      </c>
      <c r="ASG2" s="90" t="s">
        <v>498</v>
      </c>
      <c r="ASH2" s="86" t="s">
        <v>434</v>
      </c>
      <c r="ASI2" s="86" t="s">
        <v>435</v>
      </c>
      <c r="ASJ2" s="86" t="s">
        <v>436</v>
      </c>
      <c r="ASK2" s="86" t="s">
        <v>437</v>
      </c>
      <c r="ASL2" s="86" t="s">
        <v>438</v>
      </c>
      <c r="ASM2" s="86" t="s">
        <v>439</v>
      </c>
      <c r="ASN2" s="86" t="s">
        <v>440</v>
      </c>
      <c r="ASO2" s="86" t="s">
        <v>441</v>
      </c>
      <c r="ASP2" s="86" t="s">
        <v>442</v>
      </c>
      <c r="ASQ2" s="86" t="s">
        <v>443</v>
      </c>
      <c r="ASR2" s="86" t="s">
        <v>444</v>
      </c>
      <c r="ASS2" s="86" t="s">
        <v>445</v>
      </c>
      <c r="AST2" s="86" t="s">
        <v>446</v>
      </c>
      <c r="ASU2" s="86" t="s">
        <v>447</v>
      </c>
      <c r="ASV2" s="86" t="s">
        <v>448</v>
      </c>
      <c r="ASW2" s="86" t="s">
        <v>449</v>
      </c>
      <c r="ASX2" s="86" t="s">
        <v>450</v>
      </c>
      <c r="ASY2" s="86" t="s">
        <v>451</v>
      </c>
      <c r="ASZ2" s="86" t="s">
        <v>452</v>
      </c>
      <c r="ATA2" s="86" t="s">
        <v>453</v>
      </c>
      <c r="ATB2" s="86" t="s">
        <v>454</v>
      </c>
      <c r="ATC2" s="86" t="s">
        <v>455</v>
      </c>
      <c r="ATD2" s="86" t="s">
        <v>456</v>
      </c>
      <c r="ATE2" s="86" t="s">
        <v>457</v>
      </c>
      <c r="ATF2" s="86" t="s">
        <v>458</v>
      </c>
      <c r="ATG2" s="86" t="s">
        <v>459</v>
      </c>
      <c r="ATH2" s="86" t="s">
        <v>460</v>
      </c>
      <c r="ATI2" s="86" t="s">
        <v>461</v>
      </c>
      <c r="ATJ2" s="86" t="s">
        <v>462</v>
      </c>
      <c r="ATK2" s="86" t="s">
        <v>463</v>
      </c>
      <c r="ATL2" s="86" t="s">
        <v>464</v>
      </c>
      <c r="ATM2" s="86" t="s">
        <v>465</v>
      </c>
      <c r="ATN2" s="86" t="s">
        <v>466</v>
      </c>
      <c r="ATO2" s="86" t="s">
        <v>467</v>
      </c>
      <c r="ATP2" s="86" t="s">
        <v>468</v>
      </c>
      <c r="ATQ2" s="86" t="s">
        <v>469</v>
      </c>
      <c r="ATR2" s="86" t="s">
        <v>470</v>
      </c>
      <c r="ATS2" s="86" t="s">
        <v>471</v>
      </c>
      <c r="ATT2" s="86" t="s">
        <v>472</v>
      </c>
      <c r="ATU2" s="86" t="s">
        <v>473</v>
      </c>
      <c r="ATV2" s="86" t="s">
        <v>474</v>
      </c>
      <c r="ATW2" s="86" t="s">
        <v>475</v>
      </c>
      <c r="ATX2" s="86" t="s">
        <v>476</v>
      </c>
      <c r="ATY2" s="86" t="s">
        <v>477</v>
      </c>
      <c r="ATZ2" s="86" t="s">
        <v>478</v>
      </c>
      <c r="AUA2" s="86" t="s">
        <v>479</v>
      </c>
      <c r="AUB2" s="86" t="s">
        <v>480</v>
      </c>
      <c r="AUC2" s="86" t="s">
        <v>481</v>
      </c>
      <c r="AUD2" s="86" t="s">
        <v>482</v>
      </c>
      <c r="AUE2" s="86" t="s">
        <v>483</v>
      </c>
      <c r="AUF2" s="86" t="s">
        <v>484</v>
      </c>
      <c r="AUG2" s="86" t="s">
        <v>485</v>
      </c>
      <c r="AUH2" s="86" t="s">
        <v>486</v>
      </c>
      <c r="AUI2" s="86" t="s">
        <v>487</v>
      </c>
      <c r="AUJ2" s="86" t="s">
        <v>488</v>
      </c>
      <c r="AUK2" s="86" t="s">
        <v>489</v>
      </c>
      <c r="AUL2" s="86" t="s">
        <v>490</v>
      </c>
      <c r="AUM2" s="86" t="s">
        <v>491</v>
      </c>
      <c r="AUN2" s="86" t="s">
        <v>492</v>
      </c>
      <c r="AUO2" s="86" t="s">
        <v>493</v>
      </c>
      <c r="AUP2" s="86" t="s">
        <v>494</v>
      </c>
      <c r="AUQ2" s="86" t="s">
        <v>495</v>
      </c>
      <c r="AUR2" s="86" t="s">
        <v>496</v>
      </c>
      <c r="AUS2" s="86" t="s">
        <v>497</v>
      </c>
      <c r="AUT2" s="86" t="s">
        <v>498</v>
      </c>
      <c r="AUU2" s="74" t="s">
        <v>219</v>
      </c>
      <c r="AUV2" s="75" t="s">
        <v>369</v>
      </c>
      <c r="AUW2" s="75" t="s">
        <v>370</v>
      </c>
      <c r="AUX2" s="75" t="s">
        <v>372</v>
      </c>
      <c r="AUY2" s="75" t="s">
        <v>136</v>
      </c>
      <c r="AUZ2" s="75" t="s">
        <v>373</v>
      </c>
      <c r="AVA2" s="75" t="s">
        <v>145</v>
      </c>
      <c r="AVB2" s="75" t="s">
        <v>374</v>
      </c>
      <c r="AVC2" s="75" t="s">
        <v>154</v>
      </c>
      <c r="AVD2" s="75" t="s">
        <v>375</v>
      </c>
      <c r="AVE2" s="75" t="s">
        <v>163</v>
      </c>
      <c r="AVF2" s="75" t="s">
        <v>376</v>
      </c>
      <c r="AVG2" s="75" t="s">
        <v>377</v>
      </c>
      <c r="AVH2" s="75" t="s">
        <v>378</v>
      </c>
      <c r="AVI2" s="75" t="s">
        <v>379</v>
      </c>
      <c r="AVJ2" s="75" t="s">
        <v>380</v>
      </c>
      <c r="AVK2" s="75" t="s">
        <v>381</v>
      </c>
      <c r="AVL2" s="75" t="s">
        <v>382</v>
      </c>
      <c r="AVM2" s="75" t="s">
        <v>383</v>
      </c>
      <c r="AVN2" s="75" t="s">
        <v>384</v>
      </c>
      <c r="AVO2" s="75" t="s">
        <v>385</v>
      </c>
      <c r="AVP2" s="75" t="s">
        <v>386</v>
      </c>
      <c r="AVQ2" s="75" t="s">
        <v>387</v>
      </c>
      <c r="AVR2" s="75" t="s">
        <v>388</v>
      </c>
      <c r="AVS2" s="75" t="s">
        <v>389</v>
      </c>
      <c r="AVT2" s="75" t="s">
        <v>390</v>
      </c>
      <c r="AVU2" s="75" t="s">
        <v>391</v>
      </c>
      <c r="AVV2" s="75" t="s">
        <v>392</v>
      </c>
      <c r="AVW2" s="75" t="s">
        <v>393</v>
      </c>
      <c r="AVX2" s="75" t="s">
        <v>394</v>
      </c>
      <c r="AVY2" s="75" t="s">
        <v>395</v>
      </c>
      <c r="AVZ2" s="75" t="s">
        <v>396</v>
      </c>
      <c r="AWA2" s="75" t="s">
        <v>397</v>
      </c>
      <c r="AWB2" s="75" t="s">
        <v>398</v>
      </c>
      <c r="AWC2" s="75" t="s">
        <v>399</v>
      </c>
      <c r="AWD2" s="75" t="s">
        <v>400</v>
      </c>
      <c r="AWE2" s="75" t="s">
        <v>401</v>
      </c>
      <c r="AWF2" s="75" t="s">
        <v>402</v>
      </c>
      <c r="AWG2" s="75" t="s">
        <v>403</v>
      </c>
      <c r="AWH2" s="75" t="s">
        <v>404</v>
      </c>
      <c r="AWI2" s="75" t="s">
        <v>405</v>
      </c>
      <c r="AWJ2" s="75" t="s">
        <v>406</v>
      </c>
      <c r="AWK2" s="75" t="s">
        <v>407</v>
      </c>
      <c r="AWL2" s="75" t="s">
        <v>408</v>
      </c>
      <c r="AWM2" s="75" t="s">
        <v>409</v>
      </c>
      <c r="AWN2" s="75" t="s">
        <v>410</v>
      </c>
      <c r="AWO2" s="75" t="s">
        <v>411</v>
      </c>
      <c r="AWP2" s="75" t="s">
        <v>412</v>
      </c>
      <c r="AWQ2" s="75" t="s">
        <v>413</v>
      </c>
      <c r="AWR2" s="75" t="s">
        <v>414</v>
      </c>
      <c r="AWS2" s="75" t="s">
        <v>415</v>
      </c>
      <c r="AWT2" s="75" t="s">
        <v>416</v>
      </c>
      <c r="AWU2" s="75" t="s">
        <v>417</v>
      </c>
      <c r="AWV2" s="75" t="s">
        <v>418</v>
      </c>
      <c r="AWW2" s="75" t="s">
        <v>419</v>
      </c>
      <c r="AWX2" s="75" t="s">
        <v>420</v>
      </c>
      <c r="AWY2" s="75" t="s">
        <v>421</v>
      </c>
      <c r="AWZ2" s="75" t="s">
        <v>422</v>
      </c>
      <c r="AXA2" s="75" t="s">
        <v>423</v>
      </c>
      <c r="AXB2" s="75" t="s">
        <v>424</v>
      </c>
      <c r="AXC2" s="75" t="s">
        <v>425</v>
      </c>
      <c r="AXD2" s="75" t="s">
        <v>426</v>
      </c>
      <c r="AXE2" s="75" t="s">
        <v>427</v>
      </c>
      <c r="AXF2" s="75" t="s">
        <v>428</v>
      </c>
      <c r="AXG2" s="75" t="s">
        <v>429</v>
      </c>
      <c r="AXH2" s="75" t="s">
        <v>430</v>
      </c>
      <c r="AXI2" s="75" t="s">
        <v>431</v>
      </c>
      <c r="AXJ2" s="75" t="s">
        <v>432</v>
      </c>
      <c r="AXK2" s="86" t="s">
        <v>434</v>
      </c>
      <c r="AXL2" s="86" t="s">
        <v>435</v>
      </c>
      <c r="AXM2" s="86" t="s">
        <v>436</v>
      </c>
      <c r="AXN2" s="86" t="s">
        <v>437</v>
      </c>
      <c r="AXO2" s="86" t="s">
        <v>438</v>
      </c>
      <c r="AXP2" s="86" t="s">
        <v>439</v>
      </c>
      <c r="AXQ2" s="86" t="s">
        <v>440</v>
      </c>
      <c r="AXR2" s="86" t="s">
        <v>441</v>
      </c>
      <c r="AXS2" s="86" t="s">
        <v>442</v>
      </c>
      <c r="AXT2" s="86" t="s">
        <v>443</v>
      </c>
      <c r="AXU2" s="86" t="s">
        <v>444</v>
      </c>
      <c r="AXV2" s="86" t="s">
        <v>445</v>
      </c>
      <c r="AXW2" s="86" t="s">
        <v>446</v>
      </c>
      <c r="AXX2" s="86" t="s">
        <v>447</v>
      </c>
      <c r="AXY2" s="86" t="s">
        <v>448</v>
      </c>
      <c r="AXZ2" s="86" t="s">
        <v>449</v>
      </c>
      <c r="AYA2" s="86" t="s">
        <v>450</v>
      </c>
      <c r="AYB2" s="86" t="s">
        <v>451</v>
      </c>
      <c r="AYC2" s="86" t="s">
        <v>452</v>
      </c>
      <c r="AYD2" s="86" t="s">
        <v>453</v>
      </c>
      <c r="AYE2" s="86" t="s">
        <v>454</v>
      </c>
      <c r="AYF2" s="86" t="s">
        <v>455</v>
      </c>
      <c r="AYG2" s="86" t="s">
        <v>456</v>
      </c>
      <c r="AYH2" s="86" t="s">
        <v>457</v>
      </c>
      <c r="AYI2" s="86" t="s">
        <v>458</v>
      </c>
      <c r="AYJ2" s="86" t="s">
        <v>459</v>
      </c>
      <c r="AYK2" s="86" t="s">
        <v>460</v>
      </c>
      <c r="AYL2" s="86" t="s">
        <v>461</v>
      </c>
      <c r="AYM2" s="86" t="s">
        <v>462</v>
      </c>
      <c r="AYN2" s="86" t="s">
        <v>463</v>
      </c>
      <c r="AYO2" s="86" t="s">
        <v>464</v>
      </c>
      <c r="AYP2" s="86" t="s">
        <v>465</v>
      </c>
      <c r="AYQ2" s="86" t="s">
        <v>466</v>
      </c>
      <c r="AYR2" s="86" t="s">
        <v>467</v>
      </c>
      <c r="AYS2" s="86" t="s">
        <v>468</v>
      </c>
      <c r="AYT2" s="86" t="s">
        <v>469</v>
      </c>
      <c r="AYU2" s="86" t="s">
        <v>470</v>
      </c>
      <c r="AYV2" s="86" t="s">
        <v>471</v>
      </c>
      <c r="AYW2" s="86" t="s">
        <v>472</v>
      </c>
      <c r="AYX2" s="86" t="s">
        <v>473</v>
      </c>
      <c r="AYY2" s="86" t="s">
        <v>474</v>
      </c>
      <c r="AYZ2" s="86" t="s">
        <v>475</v>
      </c>
      <c r="AZA2" s="86" t="s">
        <v>476</v>
      </c>
      <c r="AZB2" s="86" t="s">
        <v>477</v>
      </c>
      <c r="AZC2" s="86" t="s">
        <v>478</v>
      </c>
      <c r="AZD2" s="86" t="s">
        <v>479</v>
      </c>
      <c r="AZE2" s="86" t="s">
        <v>480</v>
      </c>
      <c r="AZF2" s="86" t="s">
        <v>481</v>
      </c>
      <c r="AZG2" s="86" t="s">
        <v>482</v>
      </c>
      <c r="AZH2" s="86" t="s">
        <v>483</v>
      </c>
      <c r="AZI2" s="86" t="s">
        <v>484</v>
      </c>
      <c r="AZJ2" s="86" t="s">
        <v>485</v>
      </c>
      <c r="AZK2" s="86" t="s">
        <v>486</v>
      </c>
      <c r="AZL2" s="86" t="s">
        <v>487</v>
      </c>
      <c r="AZM2" s="86" t="s">
        <v>488</v>
      </c>
      <c r="AZN2" s="86" t="s">
        <v>489</v>
      </c>
      <c r="AZO2" s="86" t="s">
        <v>490</v>
      </c>
      <c r="AZP2" s="86" t="s">
        <v>491</v>
      </c>
      <c r="AZQ2" s="86" t="s">
        <v>492</v>
      </c>
      <c r="AZR2" s="86" t="s">
        <v>493</v>
      </c>
      <c r="AZS2" s="86" t="s">
        <v>494</v>
      </c>
      <c r="AZT2" s="86" t="s">
        <v>495</v>
      </c>
      <c r="AZU2" s="86" t="s">
        <v>496</v>
      </c>
      <c r="AZV2" s="86" t="s">
        <v>497</v>
      </c>
      <c r="AZW2" s="86" t="s">
        <v>498</v>
      </c>
      <c r="AZX2" s="79" t="s">
        <v>434</v>
      </c>
      <c r="AZY2" s="282" t="s">
        <v>435</v>
      </c>
      <c r="AZZ2" s="80" t="s">
        <v>436</v>
      </c>
      <c r="BAA2" s="80" t="s">
        <v>437</v>
      </c>
      <c r="BAB2" s="80" t="s">
        <v>438</v>
      </c>
      <c r="BAC2" s="80" t="s">
        <v>439</v>
      </c>
      <c r="BAD2" s="80" t="s">
        <v>440</v>
      </c>
      <c r="BAE2" s="80" t="s">
        <v>441</v>
      </c>
      <c r="BAF2" s="80" t="s">
        <v>442</v>
      </c>
      <c r="BAG2" s="80" t="s">
        <v>443</v>
      </c>
      <c r="BAH2" s="80" t="s">
        <v>444</v>
      </c>
      <c r="BAI2" s="80" t="s">
        <v>445</v>
      </c>
      <c r="BAJ2" s="80" t="s">
        <v>446</v>
      </c>
      <c r="BAK2" s="80" t="s">
        <v>447</v>
      </c>
      <c r="BAL2" s="80" t="s">
        <v>448</v>
      </c>
      <c r="BAM2" s="80" t="s">
        <v>449</v>
      </c>
      <c r="BAN2" s="80" t="s">
        <v>450</v>
      </c>
      <c r="BAO2" s="80" t="s">
        <v>451</v>
      </c>
      <c r="BAP2" s="80" t="s">
        <v>452</v>
      </c>
      <c r="BAQ2" s="80" t="s">
        <v>453</v>
      </c>
      <c r="BAR2" s="80" t="s">
        <v>454</v>
      </c>
      <c r="BAS2" s="80" t="s">
        <v>455</v>
      </c>
      <c r="BAT2" s="80" t="s">
        <v>456</v>
      </c>
      <c r="BAU2" s="80" t="s">
        <v>457</v>
      </c>
      <c r="BAV2" s="80" t="s">
        <v>458</v>
      </c>
      <c r="BAW2" s="80" t="s">
        <v>459</v>
      </c>
      <c r="BAX2" s="80" t="s">
        <v>460</v>
      </c>
      <c r="BAY2" s="80" t="s">
        <v>461</v>
      </c>
      <c r="BAZ2" s="80" t="s">
        <v>462</v>
      </c>
      <c r="BBA2" s="80" t="s">
        <v>463</v>
      </c>
      <c r="BBB2" s="80" t="s">
        <v>464</v>
      </c>
      <c r="BBC2" s="80" t="s">
        <v>465</v>
      </c>
      <c r="BBD2" s="80" t="s">
        <v>466</v>
      </c>
      <c r="BBE2" s="80" t="s">
        <v>467</v>
      </c>
      <c r="BBF2" s="80" t="s">
        <v>468</v>
      </c>
      <c r="BBG2" s="80" t="s">
        <v>469</v>
      </c>
      <c r="BBH2" s="80" t="s">
        <v>470</v>
      </c>
      <c r="BBI2" s="80" t="s">
        <v>471</v>
      </c>
      <c r="BBJ2" s="80" t="s">
        <v>472</v>
      </c>
      <c r="BBK2" s="80" t="s">
        <v>473</v>
      </c>
      <c r="BBL2" s="80" t="s">
        <v>474</v>
      </c>
      <c r="BBM2" s="80" t="s">
        <v>475</v>
      </c>
      <c r="BBN2" s="80" t="s">
        <v>476</v>
      </c>
      <c r="BBO2" s="80" t="s">
        <v>477</v>
      </c>
      <c r="BBP2" s="80" t="s">
        <v>478</v>
      </c>
      <c r="BBQ2" s="80" t="s">
        <v>479</v>
      </c>
      <c r="BBR2" s="80" t="s">
        <v>480</v>
      </c>
      <c r="BBS2" s="80" t="s">
        <v>481</v>
      </c>
      <c r="BBT2" s="80" t="s">
        <v>482</v>
      </c>
      <c r="BBU2" s="80" t="s">
        <v>483</v>
      </c>
      <c r="BBV2" s="80" t="s">
        <v>484</v>
      </c>
      <c r="BBW2" s="80" t="s">
        <v>485</v>
      </c>
      <c r="BBX2" s="80" t="s">
        <v>486</v>
      </c>
      <c r="BBY2" s="80" t="s">
        <v>487</v>
      </c>
      <c r="BBZ2" s="80" t="s">
        <v>488</v>
      </c>
      <c r="BCA2" s="80" t="s">
        <v>489</v>
      </c>
      <c r="BCB2" s="80" t="s">
        <v>490</v>
      </c>
      <c r="BCC2" s="80" t="s">
        <v>491</v>
      </c>
      <c r="BCD2" s="80" t="s">
        <v>492</v>
      </c>
      <c r="BCE2" s="80" t="s">
        <v>493</v>
      </c>
      <c r="BCF2" s="80" t="s">
        <v>494</v>
      </c>
      <c r="BCG2" s="80" t="s">
        <v>495</v>
      </c>
      <c r="BCH2" s="80" t="s">
        <v>496</v>
      </c>
      <c r="BCI2" s="80" t="s">
        <v>497</v>
      </c>
      <c r="BCJ2" s="80" t="s">
        <v>498</v>
      </c>
      <c r="BCK2" s="79" t="s">
        <v>434</v>
      </c>
      <c r="BCL2" s="282" t="s">
        <v>435</v>
      </c>
      <c r="BCM2" s="80" t="s">
        <v>436</v>
      </c>
      <c r="BCN2" s="80" t="s">
        <v>437</v>
      </c>
      <c r="BCO2" s="80" t="s">
        <v>438</v>
      </c>
      <c r="BCP2" s="80" t="s">
        <v>439</v>
      </c>
      <c r="BCQ2" s="80" t="s">
        <v>440</v>
      </c>
      <c r="BCR2" s="80" t="s">
        <v>441</v>
      </c>
      <c r="BCS2" s="80" t="s">
        <v>442</v>
      </c>
      <c r="BCT2" s="80" t="s">
        <v>443</v>
      </c>
      <c r="BCU2" s="80" t="s">
        <v>444</v>
      </c>
      <c r="BCV2" s="80" t="s">
        <v>445</v>
      </c>
      <c r="BCW2" s="80" t="s">
        <v>446</v>
      </c>
      <c r="BCX2" s="80" t="s">
        <v>447</v>
      </c>
      <c r="BCY2" s="80" t="s">
        <v>448</v>
      </c>
      <c r="BCZ2" s="80" t="s">
        <v>449</v>
      </c>
      <c r="BDA2" s="80" t="s">
        <v>450</v>
      </c>
      <c r="BDB2" s="80" t="s">
        <v>451</v>
      </c>
      <c r="BDC2" s="80" t="s">
        <v>452</v>
      </c>
      <c r="BDD2" s="80" t="s">
        <v>453</v>
      </c>
      <c r="BDE2" s="80" t="s">
        <v>454</v>
      </c>
      <c r="BDF2" s="80" t="s">
        <v>455</v>
      </c>
      <c r="BDG2" s="80" t="s">
        <v>456</v>
      </c>
      <c r="BDH2" s="80" t="s">
        <v>457</v>
      </c>
      <c r="BDI2" s="80" t="s">
        <v>458</v>
      </c>
      <c r="BDJ2" s="80" t="s">
        <v>459</v>
      </c>
      <c r="BDK2" s="80" t="s">
        <v>460</v>
      </c>
      <c r="BDL2" s="80" t="s">
        <v>461</v>
      </c>
      <c r="BDM2" s="80" t="s">
        <v>462</v>
      </c>
      <c r="BDN2" s="80" t="s">
        <v>463</v>
      </c>
      <c r="BDO2" s="80" t="s">
        <v>464</v>
      </c>
      <c r="BDP2" s="80" t="s">
        <v>465</v>
      </c>
      <c r="BDQ2" s="80" t="s">
        <v>466</v>
      </c>
      <c r="BDR2" s="80" t="s">
        <v>467</v>
      </c>
      <c r="BDS2" s="80" t="s">
        <v>468</v>
      </c>
      <c r="BDT2" s="80" t="s">
        <v>469</v>
      </c>
      <c r="BDU2" s="80" t="s">
        <v>470</v>
      </c>
      <c r="BDV2" s="80" t="s">
        <v>471</v>
      </c>
      <c r="BDW2" s="80" t="s">
        <v>472</v>
      </c>
      <c r="BDX2" s="80" t="s">
        <v>473</v>
      </c>
      <c r="BDY2" s="80" t="s">
        <v>474</v>
      </c>
      <c r="BDZ2" s="80" t="s">
        <v>475</v>
      </c>
      <c r="BEA2" s="80" t="s">
        <v>476</v>
      </c>
      <c r="BEB2" s="80" t="s">
        <v>477</v>
      </c>
      <c r="BEC2" s="80" t="s">
        <v>478</v>
      </c>
      <c r="BED2" s="80" t="s">
        <v>479</v>
      </c>
      <c r="BEE2" s="80" t="s">
        <v>480</v>
      </c>
      <c r="BEF2" s="80" t="s">
        <v>481</v>
      </c>
      <c r="BEG2" s="80" t="s">
        <v>482</v>
      </c>
      <c r="BEH2" s="80" t="s">
        <v>483</v>
      </c>
      <c r="BEI2" s="80" t="s">
        <v>484</v>
      </c>
      <c r="BEJ2" s="80" t="s">
        <v>485</v>
      </c>
      <c r="BEK2" s="80" t="s">
        <v>486</v>
      </c>
      <c r="BEL2" s="80" t="s">
        <v>487</v>
      </c>
      <c r="BEM2" s="80" t="s">
        <v>488</v>
      </c>
      <c r="BEN2" s="80" t="s">
        <v>489</v>
      </c>
      <c r="BEO2" s="80" t="s">
        <v>490</v>
      </c>
      <c r="BEP2" s="80" t="s">
        <v>491</v>
      </c>
      <c r="BEQ2" s="80" t="s">
        <v>492</v>
      </c>
      <c r="BER2" s="80" t="s">
        <v>493</v>
      </c>
      <c r="BES2" s="80" t="s">
        <v>494</v>
      </c>
      <c r="BET2" s="80" t="s">
        <v>495</v>
      </c>
      <c r="BEU2" s="80" t="s">
        <v>496</v>
      </c>
      <c r="BEV2" s="80" t="s">
        <v>497</v>
      </c>
      <c r="BEW2" s="80" t="s">
        <v>498</v>
      </c>
      <c r="BEX2" s="74" t="s">
        <v>219</v>
      </c>
      <c r="BEY2" s="75" t="s">
        <v>369</v>
      </c>
      <c r="BEZ2" s="75" t="s">
        <v>370</v>
      </c>
      <c r="BFA2" s="75" t="s">
        <v>372</v>
      </c>
      <c r="BFB2" s="75" t="s">
        <v>136</v>
      </c>
      <c r="BFC2" s="75" t="s">
        <v>373</v>
      </c>
      <c r="BFD2" s="75" t="s">
        <v>145</v>
      </c>
      <c r="BFE2" s="75" t="s">
        <v>374</v>
      </c>
      <c r="BFF2" s="75" t="s">
        <v>154</v>
      </c>
      <c r="BFG2" s="75" t="s">
        <v>375</v>
      </c>
      <c r="BFH2" s="75" t="s">
        <v>163</v>
      </c>
      <c r="BFI2" s="75" t="s">
        <v>376</v>
      </c>
      <c r="BFJ2" s="75" t="s">
        <v>377</v>
      </c>
      <c r="BFK2" s="75" t="s">
        <v>378</v>
      </c>
      <c r="BFL2" s="75" t="s">
        <v>379</v>
      </c>
      <c r="BFM2" s="75" t="s">
        <v>380</v>
      </c>
      <c r="BFN2" s="75" t="s">
        <v>381</v>
      </c>
      <c r="BFO2" s="75" t="s">
        <v>382</v>
      </c>
      <c r="BFP2" s="75" t="s">
        <v>383</v>
      </c>
      <c r="BFQ2" s="75" t="s">
        <v>384</v>
      </c>
      <c r="BFR2" s="75" t="s">
        <v>385</v>
      </c>
      <c r="BFS2" s="75" t="s">
        <v>386</v>
      </c>
      <c r="BFT2" s="75" t="s">
        <v>387</v>
      </c>
      <c r="BFU2" s="75" t="s">
        <v>388</v>
      </c>
      <c r="BFV2" s="75" t="s">
        <v>389</v>
      </c>
      <c r="BFW2" s="75" t="s">
        <v>390</v>
      </c>
      <c r="BFX2" s="75" t="s">
        <v>391</v>
      </c>
      <c r="BFY2" s="75" t="s">
        <v>392</v>
      </c>
      <c r="BFZ2" s="75" t="s">
        <v>393</v>
      </c>
      <c r="BGA2" s="75" t="s">
        <v>394</v>
      </c>
      <c r="BGB2" s="75" t="s">
        <v>395</v>
      </c>
      <c r="BGC2" s="75" t="s">
        <v>396</v>
      </c>
      <c r="BGD2" s="75" t="s">
        <v>397</v>
      </c>
      <c r="BGE2" s="75" t="s">
        <v>398</v>
      </c>
      <c r="BGF2" s="75" t="s">
        <v>399</v>
      </c>
      <c r="BGG2" s="75" t="s">
        <v>400</v>
      </c>
      <c r="BGH2" s="75" t="s">
        <v>401</v>
      </c>
      <c r="BGI2" s="75" t="s">
        <v>402</v>
      </c>
      <c r="BGJ2" s="75" t="s">
        <v>403</v>
      </c>
      <c r="BGK2" s="75" t="s">
        <v>404</v>
      </c>
      <c r="BGL2" s="75" t="s">
        <v>405</v>
      </c>
      <c r="BGM2" s="75" t="s">
        <v>406</v>
      </c>
      <c r="BGN2" s="75" t="s">
        <v>407</v>
      </c>
      <c r="BGO2" s="75" t="s">
        <v>408</v>
      </c>
      <c r="BGP2" s="75" t="s">
        <v>409</v>
      </c>
      <c r="BGQ2" s="75" t="s">
        <v>410</v>
      </c>
      <c r="BGR2" s="75" t="s">
        <v>411</v>
      </c>
      <c r="BGS2" s="75" t="s">
        <v>412</v>
      </c>
      <c r="BGT2" s="75" t="s">
        <v>413</v>
      </c>
      <c r="BGU2" s="75" t="s">
        <v>414</v>
      </c>
      <c r="BGV2" s="75" t="s">
        <v>415</v>
      </c>
      <c r="BGW2" s="75" t="s">
        <v>416</v>
      </c>
      <c r="BGX2" s="75" t="s">
        <v>417</v>
      </c>
      <c r="BGY2" s="75" t="s">
        <v>418</v>
      </c>
      <c r="BGZ2" s="75" t="s">
        <v>419</v>
      </c>
      <c r="BHA2" s="75" t="s">
        <v>420</v>
      </c>
      <c r="BHB2" s="75" t="s">
        <v>421</v>
      </c>
      <c r="BHC2" s="75" t="s">
        <v>422</v>
      </c>
      <c r="BHD2" s="75" t="s">
        <v>423</v>
      </c>
      <c r="BHE2" s="75" t="s">
        <v>424</v>
      </c>
      <c r="BHF2" s="75" t="s">
        <v>425</v>
      </c>
      <c r="BHG2" s="75" t="s">
        <v>426</v>
      </c>
      <c r="BHH2" s="75" t="s">
        <v>427</v>
      </c>
      <c r="BHI2" s="75" t="s">
        <v>428</v>
      </c>
      <c r="BHJ2" s="75" t="s">
        <v>429</v>
      </c>
      <c r="BHK2" s="75" t="s">
        <v>430</v>
      </c>
      <c r="BHL2" s="75" t="s">
        <v>431</v>
      </c>
      <c r="BHM2" s="75" t="s">
        <v>432</v>
      </c>
      <c r="BHN2" s="74" t="s">
        <v>219</v>
      </c>
      <c r="BHO2" s="75" t="s">
        <v>369</v>
      </c>
      <c r="BHP2" s="75" t="s">
        <v>370</v>
      </c>
      <c r="BHQ2" s="75" t="s">
        <v>372</v>
      </c>
      <c r="BHR2" s="75" t="s">
        <v>136</v>
      </c>
      <c r="BHS2" s="75" t="s">
        <v>373</v>
      </c>
      <c r="BHT2" s="75" t="s">
        <v>145</v>
      </c>
      <c r="BHU2" s="75" t="s">
        <v>374</v>
      </c>
      <c r="BHV2" s="75" t="s">
        <v>154</v>
      </c>
      <c r="BHW2" s="75" t="s">
        <v>375</v>
      </c>
      <c r="BHX2" s="75" t="s">
        <v>163</v>
      </c>
      <c r="BHY2" s="75" t="s">
        <v>376</v>
      </c>
      <c r="BHZ2" s="75" t="s">
        <v>377</v>
      </c>
      <c r="BIA2" s="75" t="s">
        <v>378</v>
      </c>
      <c r="BIB2" s="75" t="s">
        <v>379</v>
      </c>
      <c r="BIC2" s="75" t="s">
        <v>380</v>
      </c>
      <c r="BID2" s="75" t="s">
        <v>381</v>
      </c>
      <c r="BIE2" s="75" t="s">
        <v>382</v>
      </c>
      <c r="BIF2" s="75" t="s">
        <v>383</v>
      </c>
      <c r="BIG2" s="75" t="s">
        <v>384</v>
      </c>
      <c r="BIH2" s="75" t="s">
        <v>385</v>
      </c>
      <c r="BII2" s="75" t="s">
        <v>386</v>
      </c>
      <c r="BIJ2" s="75" t="s">
        <v>387</v>
      </c>
      <c r="BIK2" s="75" t="s">
        <v>388</v>
      </c>
      <c r="BIL2" s="75" t="s">
        <v>389</v>
      </c>
      <c r="BIM2" s="75" t="s">
        <v>390</v>
      </c>
      <c r="BIN2" s="75" t="s">
        <v>391</v>
      </c>
      <c r="BIO2" s="75" t="s">
        <v>392</v>
      </c>
      <c r="BIP2" s="75" t="s">
        <v>393</v>
      </c>
      <c r="BIQ2" s="75" t="s">
        <v>394</v>
      </c>
      <c r="BIR2" s="75" t="s">
        <v>395</v>
      </c>
      <c r="BIS2" s="75" t="s">
        <v>396</v>
      </c>
      <c r="BIT2" s="75" t="s">
        <v>397</v>
      </c>
      <c r="BIU2" s="75" t="s">
        <v>398</v>
      </c>
      <c r="BIV2" s="75" t="s">
        <v>399</v>
      </c>
      <c r="BIW2" s="75" t="s">
        <v>400</v>
      </c>
      <c r="BIX2" s="75" t="s">
        <v>401</v>
      </c>
      <c r="BIY2" s="75" t="s">
        <v>402</v>
      </c>
      <c r="BIZ2" s="75" t="s">
        <v>403</v>
      </c>
      <c r="BJA2" s="75" t="s">
        <v>404</v>
      </c>
      <c r="BJB2" s="75" t="s">
        <v>405</v>
      </c>
      <c r="BJC2" s="75" t="s">
        <v>406</v>
      </c>
      <c r="BJD2" s="75" t="s">
        <v>407</v>
      </c>
      <c r="BJE2" s="75" t="s">
        <v>408</v>
      </c>
      <c r="BJF2" s="75" t="s">
        <v>409</v>
      </c>
      <c r="BJG2" s="75" t="s">
        <v>410</v>
      </c>
      <c r="BJH2" s="75" t="s">
        <v>411</v>
      </c>
      <c r="BJI2" s="75" t="s">
        <v>412</v>
      </c>
      <c r="BJJ2" s="75" t="s">
        <v>413</v>
      </c>
      <c r="BJK2" s="75" t="s">
        <v>414</v>
      </c>
      <c r="BJL2" s="75" t="s">
        <v>415</v>
      </c>
      <c r="BJM2" s="75" t="s">
        <v>416</v>
      </c>
      <c r="BJN2" s="75" t="s">
        <v>417</v>
      </c>
      <c r="BJO2" s="75" t="s">
        <v>418</v>
      </c>
      <c r="BJP2" s="75" t="s">
        <v>419</v>
      </c>
      <c r="BJQ2" s="75" t="s">
        <v>420</v>
      </c>
      <c r="BJR2" s="75" t="s">
        <v>421</v>
      </c>
      <c r="BJS2" s="75" t="s">
        <v>422</v>
      </c>
      <c r="BJT2" s="75" t="s">
        <v>423</v>
      </c>
      <c r="BJU2" s="75" t="s">
        <v>424</v>
      </c>
      <c r="BJV2" s="75" t="s">
        <v>425</v>
      </c>
      <c r="BJW2" s="75" t="s">
        <v>426</v>
      </c>
      <c r="BJX2" s="75" t="s">
        <v>427</v>
      </c>
      <c r="BJY2" s="75" t="s">
        <v>428</v>
      </c>
      <c r="BJZ2" s="75" t="s">
        <v>429</v>
      </c>
      <c r="BKA2" s="75" t="s">
        <v>430</v>
      </c>
      <c r="BKB2" s="75" t="s">
        <v>431</v>
      </c>
      <c r="BKC2" s="75" t="s">
        <v>432</v>
      </c>
      <c r="BKD2" s="74" t="s">
        <v>219</v>
      </c>
      <c r="BKE2" s="75" t="s">
        <v>369</v>
      </c>
      <c r="BKF2" s="75" t="s">
        <v>370</v>
      </c>
      <c r="BKG2" s="75" t="s">
        <v>372</v>
      </c>
      <c r="BKH2" s="75" t="s">
        <v>136</v>
      </c>
      <c r="BKI2" s="75" t="s">
        <v>373</v>
      </c>
      <c r="BKJ2" s="75" t="s">
        <v>145</v>
      </c>
      <c r="BKK2" s="75" t="s">
        <v>374</v>
      </c>
      <c r="BKL2" s="75" t="s">
        <v>154</v>
      </c>
      <c r="BKM2" s="75" t="s">
        <v>375</v>
      </c>
      <c r="BKN2" s="75" t="s">
        <v>163</v>
      </c>
      <c r="BKO2" s="75" t="s">
        <v>376</v>
      </c>
      <c r="BKP2" s="75" t="s">
        <v>377</v>
      </c>
      <c r="BKQ2" s="75" t="s">
        <v>378</v>
      </c>
      <c r="BKR2" s="75" t="s">
        <v>379</v>
      </c>
      <c r="BKS2" s="75" t="s">
        <v>380</v>
      </c>
      <c r="BKT2" s="75" t="s">
        <v>381</v>
      </c>
      <c r="BKU2" s="75" t="s">
        <v>382</v>
      </c>
      <c r="BKV2" s="75" t="s">
        <v>383</v>
      </c>
      <c r="BKW2" s="75" t="s">
        <v>384</v>
      </c>
      <c r="BKX2" s="75" t="s">
        <v>385</v>
      </c>
      <c r="BKY2" s="75" t="s">
        <v>386</v>
      </c>
      <c r="BKZ2" s="75" t="s">
        <v>387</v>
      </c>
      <c r="BLA2" s="75" t="s">
        <v>388</v>
      </c>
      <c r="BLB2" s="75" t="s">
        <v>389</v>
      </c>
      <c r="BLC2" s="75" t="s">
        <v>390</v>
      </c>
      <c r="BLD2" s="75" t="s">
        <v>391</v>
      </c>
      <c r="BLE2" s="75" t="s">
        <v>392</v>
      </c>
      <c r="BLF2" s="75" t="s">
        <v>393</v>
      </c>
      <c r="BLG2" s="75" t="s">
        <v>394</v>
      </c>
      <c r="BLH2" s="75" t="s">
        <v>395</v>
      </c>
      <c r="BLI2" s="75" t="s">
        <v>396</v>
      </c>
      <c r="BLJ2" s="75" t="s">
        <v>397</v>
      </c>
      <c r="BLK2" s="75" t="s">
        <v>398</v>
      </c>
      <c r="BLL2" s="75" t="s">
        <v>399</v>
      </c>
      <c r="BLM2" s="75" t="s">
        <v>400</v>
      </c>
      <c r="BLN2" s="75" t="s">
        <v>401</v>
      </c>
      <c r="BLO2" s="75" t="s">
        <v>402</v>
      </c>
      <c r="BLP2" s="75" t="s">
        <v>403</v>
      </c>
      <c r="BLQ2" s="75" t="s">
        <v>404</v>
      </c>
      <c r="BLR2" s="75" t="s">
        <v>405</v>
      </c>
      <c r="BLS2" s="75" t="s">
        <v>406</v>
      </c>
      <c r="BLT2" s="75" t="s">
        <v>407</v>
      </c>
      <c r="BLU2" s="75" t="s">
        <v>408</v>
      </c>
      <c r="BLV2" s="75" t="s">
        <v>409</v>
      </c>
      <c r="BLW2" s="75" t="s">
        <v>410</v>
      </c>
      <c r="BLX2" s="75" t="s">
        <v>411</v>
      </c>
      <c r="BLY2" s="75" t="s">
        <v>412</v>
      </c>
      <c r="BLZ2" s="75" t="s">
        <v>413</v>
      </c>
      <c r="BMA2" s="75" t="s">
        <v>414</v>
      </c>
      <c r="BMB2" s="75" t="s">
        <v>415</v>
      </c>
      <c r="BMC2" s="75" t="s">
        <v>416</v>
      </c>
      <c r="BMD2" s="75" t="s">
        <v>417</v>
      </c>
      <c r="BME2" s="75" t="s">
        <v>418</v>
      </c>
      <c r="BMF2" s="75" t="s">
        <v>419</v>
      </c>
      <c r="BMG2" s="75" t="s">
        <v>420</v>
      </c>
      <c r="BMH2" s="75" t="s">
        <v>421</v>
      </c>
      <c r="BMI2" s="75" t="s">
        <v>422</v>
      </c>
      <c r="BMJ2" s="75" t="s">
        <v>423</v>
      </c>
      <c r="BMK2" s="75" t="s">
        <v>424</v>
      </c>
      <c r="BML2" s="75" t="s">
        <v>425</v>
      </c>
      <c r="BMM2" s="75" t="s">
        <v>426</v>
      </c>
      <c r="BMN2" s="75" t="s">
        <v>427</v>
      </c>
      <c r="BMO2" s="75" t="s">
        <v>428</v>
      </c>
      <c r="BMP2" s="75" t="s">
        <v>429</v>
      </c>
      <c r="BMQ2" s="75" t="s">
        <v>430</v>
      </c>
      <c r="BMR2" s="75" t="s">
        <v>431</v>
      </c>
      <c r="BMS2" s="75" t="s">
        <v>432</v>
      </c>
      <c r="BMT2" s="74" t="s">
        <v>219</v>
      </c>
      <c r="BMU2" s="75" t="s">
        <v>369</v>
      </c>
      <c r="BMV2" s="75" t="s">
        <v>370</v>
      </c>
      <c r="BMW2" s="75" t="s">
        <v>372</v>
      </c>
      <c r="BMX2" s="75" t="s">
        <v>136</v>
      </c>
      <c r="BMY2" s="75" t="s">
        <v>373</v>
      </c>
      <c r="BMZ2" s="75" t="s">
        <v>145</v>
      </c>
      <c r="BNA2" s="75" t="s">
        <v>374</v>
      </c>
      <c r="BNB2" s="75" t="s">
        <v>154</v>
      </c>
      <c r="BNC2" s="75" t="s">
        <v>375</v>
      </c>
      <c r="BND2" s="75" t="s">
        <v>163</v>
      </c>
      <c r="BNE2" s="75" t="s">
        <v>376</v>
      </c>
      <c r="BNF2" s="75" t="s">
        <v>377</v>
      </c>
      <c r="BNG2" s="75" t="s">
        <v>378</v>
      </c>
      <c r="BNH2" s="75" t="s">
        <v>379</v>
      </c>
      <c r="BNI2" s="75" t="s">
        <v>380</v>
      </c>
      <c r="BNJ2" s="75" t="s">
        <v>381</v>
      </c>
      <c r="BNK2" s="75" t="s">
        <v>382</v>
      </c>
      <c r="BNL2" s="75" t="s">
        <v>383</v>
      </c>
      <c r="BNM2" s="75" t="s">
        <v>384</v>
      </c>
      <c r="BNN2" s="75" t="s">
        <v>385</v>
      </c>
      <c r="BNO2" s="75" t="s">
        <v>386</v>
      </c>
      <c r="BNP2" s="75" t="s">
        <v>387</v>
      </c>
      <c r="BNQ2" s="75" t="s">
        <v>388</v>
      </c>
      <c r="BNR2" s="75" t="s">
        <v>389</v>
      </c>
      <c r="BNS2" s="75" t="s">
        <v>390</v>
      </c>
      <c r="BNT2" s="75" t="s">
        <v>391</v>
      </c>
      <c r="BNU2" s="75" t="s">
        <v>392</v>
      </c>
      <c r="BNV2" s="75" t="s">
        <v>393</v>
      </c>
      <c r="BNW2" s="75" t="s">
        <v>394</v>
      </c>
      <c r="BNX2" s="75" t="s">
        <v>395</v>
      </c>
      <c r="BNY2" s="75" t="s">
        <v>396</v>
      </c>
      <c r="BNZ2" s="75" t="s">
        <v>397</v>
      </c>
      <c r="BOA2" s="75" t="s">
        <v>398</v>
      </c>
      <c r="BOB2" s="75" t="s">
        <v>399</v>
      </c>
      <c r="BOC2" s="75" t="s">
        <v>400</v>
      </c>
      <c r="BOD2" s="75" t="s">
        <v>401</v>
      </c>
      <c r="BOE2" s="75" t="s">
        <v>402</v>
      </c>
      <c r="BOF2" s="75" t="s">
        <v>403</v>
      </c>
      <c r="BOG2" s="75" t="s">
        <v>404</v>
      </c>
      <c r="BOH2" s="75" t="s">
        <v>405</v>
      </c>
      <c r="BOI2" s="75" t="s">
        <v>406</v>
      </c>
      <c r="BOJ2" s="75" t="s">
        <v>407</v>
      </c>
      <c r="BOK2" s="75" t="s">
        <v>408</v>
      </c>
      <c r="BOL2" s="75" t="s">
        <v>409</v>
      </c>
      <c r="BOM2" s="75" t="s">
        <v>410</v>
      </c>
      <c r="BON2" s="75" t="s">
        <v>411</v>
      </c>
      <c r="BOO2" s="75" t="s">
        <v>412</v>
      </c>
      <c r="BOP2" s="75" t="s">
        <v>413</v>
      </c>
      <c r="BOQ2" s="75" t="s">
        <v>414</v>
      </c>
      <c r="BOR2" s="75" t="s">
        <v>415</v>
      </c>
      <c r="BOS2" s="75" t="s">
        <v>416</v>
      </c>
      <c r="BOT2" s="75" t="s">
        <v>417</v>
      </c>
      <c r="BOU2" s="75" t="s">
        <v>418</v>
      </c>
      <c r="BOV2" s="75" t="s">
        <v>419</v>
      </c>
      <c r="BOW2" s="75" t="s">
        <v>420</v>
      </c>
      <c r="BOX2" s="75" t="s">
        <v>421</v>
      </c>
      <c r="BOY2" s="75" t="s">
        <v>422</v>
      </c>
      <c r="BOZ2" s="75" t="s">
        <v>423</v>
      </c>
      <c r="BPA2" s="75" t="s">
        <v>424</v>
      </c>
      <c r="BPB2" s="75" t="s">
        <v>425</v>
      </c>
      <c r="BPC2" s="75" t="s">
        <v>426</v>
      </c>
      <c r="BPD2" s="75" t="s">
        <v>427</v>
      </c>
      <c r="BPE2" s="75" t="s">
        <v>428</v>
      </c>
      <c r="BPF2" s="75" t="s">
        <v>429</v>
      </c>
      <c r="BPG2" s="75" t="s">
        <v>430</v>
      </c>
      <c r="BPH2" s="75" t="s">
        <v>431</v>
      </c>
      <c r="BPI2" s="75" t="s">
        <v>432</v>
      </c>
      <c r="BPJ2" s="74" t="s">
        <v>219</v>
      </c>
      <c r="BPK2" s="75" t="s">
        <v>369</v>
      </c>
      <c r="BPL2" s="75" t="s">
        <v>370</v>
      </c>
      <c r="BPM2" s="75" t="s">
        <v>372</v>
      </c>
      <c r="BPN2" s="75" t="s">
        <v>136</v>
      </c>
      <c r="BPO2" s="75" t="s">
        <v>373</v>
      </c>
      <c r="BPP2" s="75" t="s">
        <v>145</v>
      </c>
      <c r="BPQ2" s="75" t="s">
        <v>374</v>
      </c>
      <c r="BPR2" s="75" t="s">
        <v>154</v>
      </c>
      <c r="BPS2" s="75" t="s">
        <v>375</v>
      </c>
      <c r="BPT2" s="75" t="s">
        <v>163</v>
      </c>
      <c r="BPU2" s="75" t="s">
        <v>376</v>
      </c>
      <c r="BPV2" s="75" t="s">
        <v>377</v>
      </c>
      <c r="BPW2" s="75" t="s">
        <v>378</v>
      </c>
      <c r="BPX2" s="75" t="s">
        <v>379</v>
      </c>
      <c r="BPY2" s="75" t="s">
        <v>380</v>
      </c>
      <c r="BPZ2" s="75" t="s">
        <v>381</v>
      </c>
      <c r="BQA2" s="75" t="s">
        <v>382</v>
      </c>
      <c r="BQB2" s="75" t="s">
        <v>383</v>
      </c>
      <c r="BQC2" s="75" t="s">
        <v>384</v>
      </c>
      <c r="BQD2" s="75" t="s">
        <v>385</v>
      </c>
      <c r="BQE2" s="75" t="s">
        <v>386</v>
      </c>
      <c r="BQF2" s="75" t="s">
        <v>387</v>
      </c>
      <c r="BQG2" s="75" t="s">
        <v>388</v>
      </c>
      <c r="BQH2" s="75" t="s">
        <v>389</v>
      </c>
      <c r="BQI2" s="75" t="s">
        <v>390</v>
      </c>
      <c r="BQJ2" s="75" t="s">
        <v>391</v>
      </c>
      <c r="BQK2" s="75" t="s">
        <v>392</v>
      </c>
      <c r="BQL2" s="75" t="s">
        <v>393</v>
      </c>
      <c r="BQM2" s="75" t="s">
        <v>394</v>
      </c>
      <c r="BQN2" s="75" t="s">
        <v>395</v>
      </c>
      <c r="BQO2" s="75" t="s">
        <v>396</v>
      </c>
      <c r="BQP2" s="75" t="s">
        <v>397</v>
      </c>
      <c r="BQQ2" s="75" t="s">
        <v>398</v>
      </c>
      <c r="BQR2" s="75" t="s">
        <v>399</v>
      </c>
      <c r="BQS2" s="75" t="s">
        <v>400</v>
      </c>
      <c r="BQT2" s="75" t="s">
        <v>401</v>
      </c>
      <c r="BQU2" s="75" t="s">
        <v>402</v>
      </c>
      <c r="BQV2" s="75" t="s">
        <v>403</v>
      </c>
      <c r="BQW2" s="75" t="s">
        <v>404</v>
      </c>
      <c r="BQX2" s="75" t="s">
        <v>405</v>
      </c>
      <c r="BQY2" s="75" t="s">
        <v>406</v>
      </c>
      <c r="BQZ2" s="75" t="s">
        <v>407</v>
      </c>
      <c r="BRA2" s="75" t="s">
        <v>408</v>
      </c>
      <c r="BRB2" s="75" t="s">
        <v>409</v>
      </c>
      <c r="BRC2" s="75" t="s">
        <v>410</v>
      </c>
      <c r="BRD2" s="75" t="s">
        <v>411</v>
      </c>
      <c r="BRE2" s="75" t="s">
        <v>412</v>
      </c>
      <c r="BRF2" s="75" t="s">
        <v>413</v>
      </c>
      <c r="BRG2" s="75" t="s">
        <v>414</v>
      </c>
      <c r="BRH2" s="75" t="s">
        <v>415</v>
      </c>
      <c r="BRI2" s="75" t="s">
        <v>416</v>
      </c>
      <c r="BRJ2" s="75" t="s">
        <v>417</v>
      </c>
      <c r="BRK2" s="75" t="s">
        <v>418</v>
      </c>
      <c r="BRL2" s="75" t="s">
        <v>419</v>
      </c>
      <c r="BRM2" s="75" t="s">
        <v>420</v>
      </c>
      <c r="BRN2" s="75" t="s">
        <v>421</v>
      </c>
      <c r="BRO2" s="75" t="s">
        <v>422</v>
      </c>
      <c r="BRP2" s="75" t="s">
        <v>423</v>
      </c>
      <c r="BRQ2" s="75" t="s">
        <v>424</v>
      </c>
      <c r="BRR2" s="75" t="s">
        <v>425</v>
      </c>
      <c r="BRS2" s="75" t="s">
        <v>426</v>
      </c>
      <c r="BRT2" s="75" t="s">
        <v>427</v>
      </c>
      <c r="BRU2" s="75" t="s">
        <v>428</v>
      </c>
      <c r="BRV2" s="75" t="s">
        <v>429</v>
      </c>
      <c r="BRW2" s="75" t="s">
        <v>430</v>
      </c>
      <c r="BRX2" s="75" t="s">
        <v>431</v>
      </c>
      <c r="BRY2" s="75" t="s">
        <v>432</v>
      </c>
      <c r="BRZ2" s="74" t="s">
        <v>219</v>
      </c>
      <c r="BSA2" s="75" t="s">
        <v>369</v>
      </c>
      <c r="BSB2" s="75" t="s">
        <v>370</v>
      </c>
      <c r="BSC2" s="75" t="s">
        <v>372</v>
      </c>
      <c r="BSD2" s="75" t="s">
        <v>136</v>
      </c>
      <c r="BSE2" s="75" t="s">
        <v>373</v>
      </c>
      <c r="BSF2" s="75" t="s">
        <v>145</v>
      </c>
      <c r="BSG2" s="75" t="s">
        <v>374</v>
      </c>
      <c r="BSH2" s="75" t="s">
        <v>154</v>
      </c>
      <c r="BSI2" s="75" t="s">
        <v>375</v>
      </c>
      <c r="BSJ2" s="75" t="s">
        <v>163</v>
      </c>
      <c r="BSK2" s="75" t="s">
        <v>376</v>
      </c>
      <c r="BSL2" s="75" t="s">
        <v>377</v>
      </c>
      <c r="BSM2" s="75" t="s">
        <v>378</v>
      </c>
      <c r="BSN2" s="75" t="s">
        <v>379</v>
      </c>
      <c r="BSO2" s="75" t="s">
        <v>380</v>
      </c>
      <c r="BSP2" s="75" t="s">
        <v>381</v>
      </c>
      <c r="BSQ2" s="75" t="s">
        <v>382</v>
      </c>
      <c r="BSR2" s="75" t="s">
        <v>383</v>
      </c>
      <c r="BSS2" s="75" t="s">
        <v>384</v>
      </c>
      <c r="BST2" s="75" t="s">
        <v>385</v>
      </c>
      <c r="BSU2" s="75" t="s">
        <v>386</v>
      </c>
      <c r="BSV2" s="75" t="s">
        <v>387</v>
      </c>
      <c r="BSW2" s="75" t="s">
        <v>388</v>
      </c>
      <c r="BSX2" s="75" t="s">
        <v>389</v>
      </c>
      <c r="BSY2" s="75" t="s">
        <v>390</v>
      </c>
      <c r="BSZ2" s="75" t="s">
        <v>391</v>
      </c>
      <c r="BTA2" s="75" t="s">
        <v>392</v>
      </c>
      <c r="BTB2" s="75" t="s">
        <v>393</v>
      </c>
      <c r="BTC2" s="75" t="s">
        <v>394</v>
      </c>
      <c r="BTD2" s="75" t="s">
        <v>395</v>
      </c>
      <c r="BTE2" s="75" t="s">
        <v>396</v>
      </c>
      <c r="BTF2" s="75" t="s">
        <v>397</v>
      </c>
      <c r="BTG2" s="75" t="s">
        <v>398</v>
      </c>
      <c r="BTH2" s="75" t="s">
        <v>399</v>
      </c>
      <c r="BTI2" s="75" t="s">
        <v>400</v>
      </c>
      <c r="BTJ2" s="75" t="s">
        <v>401</v>
      </c>
      <c r="BTK2" s="75" t="s">
        <v>402</v>
      </c>
      <c r="BTL2" s="75" t="s">
        <v>403</v>
      </c>
      <c r="BTM2" s="75" t="s">
        <v>404</v>
      </c>
      <c r="BTN2" s="75" t="s">
        <v>405</v>
      </c>
      <c r="BTO2" s="75" t="s">
        <v>406</v>
      </c>
      <c r="BTP2" s="75" t="s">
        <v>407</v>
      </c>
      <c r="BTQ2" s="75" t="s">
        <v>408</v>
      </c>
      <c r="BTR2" s="75" t="s">
        <v>409</v>
      </c>
      <c r="BTS2" s="75" t="s">
        <v>410</v>
      </c>
      <c r="BTT2" s="75" t="s">
        <v>411</v>
      </c>
      <c r="BTU2" s="75" t="s">
        <v>412</v>
      </c>
      <c r="BTV2" s="75" t="s">
        <v>413</v>
      </c>
      <c r="BTW2" s="75" t="s">
        <v>414</v>
      </c>
      <c r="BTX2" s="75" t="s">
        <v>415</v>
      </c>
      <c r="BTY2" s="75" t="s">
        <v>416</v>
      </c>
      <c r="BTZ2" s="75" t="s">
        <v>417</v>
      </c>
      <c r="BUA2" s="75" t="s">
        <v>418</v>
      </c>
      <c r="BUB2" s="75" t="s">
        <v>419</v>
      </c>
      <c r="BUC2" s="75" t="s">
        <v>420</v>
      </c>
      <c r="BUD2" s="75" t="s">
        <v>421</v>
      </c>
      <c r="BUE2" s="75" t="s">
        <v>422</v>
      </c>
      <c r="BUF2" s="75" t="s">
        <v>423</v>
      </c>
      <c r="BUG2" s="75" t="s">
        <v>424</v>
      </c>
      <c r="BUH2" s="75" t="s">
        <v>425</v>
      </c>
      <c r="BUI2" s="75" t="s">
        <v>426</v>
      </c>
      <c r="BUJ2" s="75" t="s">
        <v>427</v>
      </c>
      <c r="BUK2" s="75" t="s">
        <v>428</v>
      </c>
      <c r="BUL2" s="75" t="s">
        <v>429</v>
      </c>
      <c r="BUM2" s="75" t="s">
        <v>430</v>
      </c>
      <c r="BUN2" s="75" t="s">
        <v>431</v>
      </c>
      <c r="BUO2" s="75" t="s">
        <v>432</v>
      </c>
      <c r="BUP2" s="86" t="s">
        <v>434</v>
      </c>
      <c r="BUQ2" s="86" t="s">
        <v>435</v>
      </c>
      <c r="BUR2" s="86" t="s">
        <v>436</v>
      </c>
      <c r="BUS2" s="86" t="s">
        <v>437</v>
      </c>
      <c r="BUT2" s="86" t="s">
        <v>438</v>
      </c>
      <c r="BUU2" s="86" t="s">
        <v>439</v>
      </c>
      <c r="BUV2" s="86" t="s">
        <v>440</v>
      </c>
      <c r="BUW2" s="86" t="s">
        <v>441</v>
      </c>
      <c r="BUX2" s="86" t="s">
        <v>442</v>
      </c>
      <c r="BUY2" s="86" t="s">
        <v>443</v>
      </c>
      <c r="BUZ2" s="86" t="s">
        <v>444</v>
      </c>
      <c r="BVA2" s="86" t="s">
        <v>445</v>
      </c>
      <c r="BVB2" s="86" t="s">
        <v>446</v>
      </c>
      <c r="BVC2" s="86" t="s">
        <v>447</v>
      </c>
      <c r="BVD2" s="86" t="s">
        <v>448</v>
      </c>
      <c r="BVE2" s="86" t="s">
        <v>449</v>
      </c>
      <c r="BVF2" s="86" t="s">
        <v>450</v>
      </c>
      <c r="BVG2" s="86" t="s">
        <v>451</v>
      </c>
      <c r="BVH2" s="86" t="s">
        <v>452</v>
      </c>
      <c r="BVI2" s="86" t="s">
        <v>453</v>
      </c>
      <c r="BVJ2" s="86" t="s">
        <v>454</v>
      </c>
      <c r="BVK2" s="86" t="s">
        <v>455</v>
      </c>
      <c r="BVL2" s="86" t="s">
        <v>456</v>
      </c>
      <c r="BVM2" s="86" t="s">
        <v>457</v>
      </c>
      <c r="BVN2" s="86" t="s">
        <v>458</v>
      </c>
      <c r="BVO2" s="86" t="s">
        <v>459</v>
      </c>
      <c r="BVP2" s="86" t="s">
        <v>460</v>
      </c>
      <c r="BVQ2" s="86" t="s">
        <v>461</v>
      </c>
      <c r="BVR2" s="86" t="s">
        <v>462</v>
      </c>
      <c r="BVS2" s="86" t="s">
        <v>463</v>
      </c>
      <c r="BVT2" s="86" t="s">
        <v>464</v>
      </c>
      <c r="BVU2" s="86" t="s">
        <v>465</v>
      </c>
      <c r="BVV2" s="86" t="s">
        <v>466</v>
      </c>
      <c r="BVW2" s="86" t="s">
        <v>467</v>
      </c>
      <c r="BVX2" s="86" t="s">
        <v>468</v>
      </c>
      <c r="BVY2" s="86" t="s">
        <v>469</v>
      </c>
      <c r="BVZ2" s="86" t="s">
        <v>470</v>
      </c>
      <c r="BWA2" s="86" t="s">
        <v>471</v>
      </c>
      <c r="BWB2" s="86" t="s">
        <v>472</v>
      </c>
      <c r="BWC2" s="86" t="s">
        <v>473</v>
      </c>
      <c r="BWD2" s="86" t="s">
        <v>474</v>
      </c>
      <c r="BWE2" s="86" t="s">
        <v>475</v>
      </c>
      <c r="BWF2" s="86" t="s">
        <v>476</v>
      </c>
      <c r="BWG2" s="86" t="s">
        <v>477</v>
      </c>
      <c r="BWH2" s="86" t="s">
        <v>478</v>
      </c>
      <c r="BWI2" s="86" t="s">
        <v>479</v>
      </c>
      <c r="BWJ2" s="86" t="s">
        <v>480</v>
      </c>
      <c r="BWK2" s="86" t="s">
        <v>481</v>
      </c>
      <c r="BWL2" s="86" t="s">
        <v>482</v>
      </c>
      <c r="BWM2" s="86" t="s">
        <v>483</v>
      </c>
      <c r="BWN2" s="86" t="s">
        <v>484</v>
      </c>
      <c r="BWO2" s="86" t="s">
        <v>485</v>
      </c>
      <c r="BWP2" s="86" t="s">
        <v>486</v>
      </c>
      <c r="BWQ2" s="86" t="s">
        <v>487</v>
      </c>
      <c r="BWR2" s="86" t="s">
        <v>488</v>
      </c>
      <c r="BWS2" s="86" t="s">
        <v>489</v>
      </c>
      <c r="BWT2" s="86" t="s">
        <v>490</v>
      </c>
      <c r="BWU2" s="86" t="s">
        <v>491</v>
      </c>
      <c r="BWV2" s="86" t="s">
        <v>492</v>
      </c>
      <c r="BWW2" s="86" t="s">
        <v>493</v>
      </c>
      <c r="BWX2" s="86" t="s">
        <v>494</v>
      </c>
      <c r="BWY2" s="86" t="s">
        <v>495</v>
      </c>
      <c r="BWZ2" s="86" t="s">
        <v>496</v>
      </c>
      <c r="BXA2" s="86" t="s">
        <v>497</v>
      </c>
      <c r="BXB2" s="86" t="s">
        <v>498</v>
      </c>
      <c r="BXC2" s="74" t="s">
        <v>434</v>
      </c>
      <c r="BXD2" s="75" t="s">
        <v>435</v>
      </c>
      <c r="BXE2" s="75" t="s">
        <v>436</v>
      </c>
      <c r="BXF2" s="75" t="s">
        <v>437</v>
      </c>
      <c r="BXG2" s="75" t="s">
        <v>438</v>
      </c>
      <c r="BXH2" s="75" t="s">
        <v>439</v>
      </c>
      <c r="BXI2" s="75" t="s">
        <v>440</v>
      </c>
      <c r="BXJ2" s="75" t="s">
        <v>441</v>
      </c>
      <c r="BXK2" s="75" t="s">
        <v>442</v>
      </c>
      <c r="BXL2" s="75" t="s">
        <v>443</v>
      </c>
      <c r="BXM2" s="75" t="s">
        <v>444</v>
      </c>
      <c r="BXN2" s="75" t="s">
        <v>445</v>
      </c>
      <c r="BXO2" s="75" t="s">
        <v>446</v>
      </c>
      <c r="BXP2" s="75" t="s">
        <v>447</v>
      </c>
      <c r="BXQ2" s="75" t="s">
        <v>448</v>
      </c>
      <c r="BXR2" s="75" t="s">
        <v>449</v>
      </c>
      <c r="BXS2" s="75" t="s">
        <v>450</v>
      </c>
      <c r="BXT2" s="75" t="s">
        <v>451</v>
      </c>
      <c r="BXU2" s="75" t="s">
        <v>452</v>
      </c>
      <c r="BXV2" s="75" t="s">
        <v>453</v>
      </c>
      <c r="BXW2" s="75" t="s">
        <v>454</v>
      </c>
      <c r="BXX2" s="75" t="s">
        <v>455</v>
      </c>
      <c r="BXY2" s="75" t="s">
        <v>456</v>
      </c>
      <c r="BXZ2" s="75" t="s">
        <v>457</v>
      </c>
      <c r="BYA2" s="75" t="s">
        <v>458</v>
      </c>
      <c r="BYB2" s="75" t="s">
        <v>459</v>
      </c>
      <c r="BYC2" s="75" t="s">
        <v>460</v>
      </c>
      <c r="BYD2" s="75" t="s">
        <v>461</v>
      </c>
      <c r="BYE2" s="75" t="s">
        <v>462</v>
      </c>
      <c r="BYF2" s="75" t="s">
        <v>463</v>
      </c>
      <c r="BYG2" s="75" t="s">
        <v>464</v>
      </c>
      <c r="BYH2" s="75" t="s">
        <v>465</v>
      </c>
      <c r="BYI2" s="75" t="s">
        <v>466</v>
      </c>
      <c r="BYJ2" s="75" t="s">
        <v>467</v>
      </c>
      <c r="BYK2" s="75" t="s">
        <v>468</v>
      </c>
      <c r="BYL2" s="75" t="s">
        <v>469</v>
      </c>
      <c r="BYM2" s="75" t="s">
        <v>470</v>
      </c>
      <c r="BYN2" s="75" t="s">
        <v>471</v>
      </c>
      <c r="BYO2" s="75" t="s">
        <v>472</v>
      </c>
      <c r="BYP2" s="75" t="s">
        <v>473</v>
      </c>
      <c r="BYQ2" s="75" t="s">
        <v>474</v>
      </c>
      <c r="BYR2" s="75" t="s">
        <v>475</v>
      </c>
      <c r="BYS2" s="75" t="s">
        <v>476</v>
      </c>
      <c r="BYT2" s="75" t="s">
        <v>477</v>
      </c>
      <c r="BYU2" s="75" t="s">
        <v>478</v>
      </c>
      <c r="BYV2" s="75" t="s">
        <v>479</v>
      </c>
      <c r="BYW2" s="75" t="s">
        <v>480</v>
      </c>
      <c r="BYX2" s="75" t="s">
        <v>481</v>
      </c>
      <c r="BYY2" s="75" t="s">
        <v>482</v>
      </c>
      <c r="BYZ2" s="75" t="s">
        <v>483</v>
      </c>
      <c r="BZA2" s="75" t="s">
        <v>484</v>
      </c>
      <c r="BZB2" s="75" t="s">
        <v>485</v>
      </c>
      <c r="BZC2" s="75" t="s">
        <v>486</v>
      </c>
      <c r="BZD2" s="75" t="s">
        <v>487</v>
      </c>
      <c r="BZE2" s="75" t="s">
        <v>488</v>
      </c>
      <c r="BZF2" s="75" t="s">
        <v>489</v>
      </c>
      <c r="BZG2" s="75" t="s">
        <v>490</v>
      </c>
      <c r="BZH2" s="75" t="s">
        <v>491</v>
      </c>
      <c r="BZI2" s="75" t="s">
        <v>492</v>
      </c>
      <c r="BZJ2" s="75" t="s">
        <v>493</v>
      </c>
      <c r="BZK2" s="75" t="s">
        <v>494</v>
      </c>
      <c r="BZL2" s="75" t="s">
        <v>495</v>
      </c>
      <c r="BZM2" s="75" t="s">
        <v>496</v>
      </c>
      <c r="BZN2" s="75" t="s">
        <v>497</v>
      </c>
      <c r="BZO2" s="75" t="s">
        <v>498</v>
      </c>
      <c r="BZP2" s="86" t="s">
        <v>434</v>
      </c>
      <c r="BZQ2" s="86" t="s">
        <v>435</v>
      </c>
      <c r="BZR2" s="86" t="s">
        <v>436</v>
      </c>
      <c r="BZS2" s="86" t="s">
        <v>437</v>
      </c>
      <c r="BZT2" s="86" t="s">
        <v>438</v>
      </c>
      <c r="BZU2" s="86" t="s">
        <v>439</v>
      </c>
      <c r="BZV2" s="86" t="s">
        <v>440</v>
      </c>
      <c r="BZW2" s="86" t="s">
        <v>441</v>
      </c>
      <c r="BZX2" s="86" t="s">
        <v>442</v>
      </c>
      <c r="BZY2" s="86" t="s">
        <v>443</v>
      </c>
      <c r="BZZ2" s="86" t="s">
        <v>444</v>
      </c>
      <c r="CAA2" s="86" t="s">
        <v>445</v>
      </c>
      <c r="CAB2" s="86" t="s">
        <v>446</v>
      </c>
      <c r="CAC2" s="86" t="s">
        <v>447</v>
      </c>
      <c r="CAD2" s="86" t="s">
        <v>448</v>
      </c>
      <c r="CAE2" s="86" t="s">
        <v>449</v>
      </c>
      <c r="CAF2" s="86" t="s">
        <v>450</v>
      </c>
      <c r="CAG2" s="86" t="s">
        <v>451</v>
      </c>
      <c r="CAH2" s="86" t="s">
        <v>452</v>
      </c>
      <c r="CAI2" s="86" t="s">
        <v>453</v>
      </c>
      <c r="CAJ2" s="86" t="s">
        <v>454</v>
      </c>
      <c r="CAK2" s="86" t="s">
        <v>455</v>
      </c>
      <c r="CAL2" s="86" t="s">
        <v>456</v>
      </c>
      <c r="CAM2" s="86" t="s">
        <v>457</v>
      </c>
      <c r="CAN2" s="86" t="s">
        <v>458</v>
      </c>
      <c r="CAO2" s="86" t="s">
        <v>459</v>
      </c>
      <c r="CAP2" s="86" t="s">
        <v>460</v>
      </c>
      <c r="CAQ2" s="86" t="s">
        <v>461</v>
      </c>
      <c r="CAR2" s="86" t="s">
        <v>462</v>
      </c>
      <c r="CAS2" s="86" t="s">
        <v>463</v>
      </c>
      <c r="CAT2" s="86" t="s">
        <v>464</v>
      </c>
      <c r="CAU2" s="86" t="s">
        <v>465</v>
      </c>
      <c r="CAV2" s="86" t="s">
        <v>466</v>
      </c>
      <c r="CAW2" s="86" t="s">
        <v>467</v>
      </c>
      <c r="CAX2" s="86" t="s">
        <v>468</v>
      </c>
      <c r="CAY2" s="86" t="s">
        <v>469</v>
      </c>
      <c r="CAZ2" s="86" t="s">
        <v>470</v>
      </c>
      <c r="CBA2" s="86" t="s">
        <v>471</v>
      </c>
      <c r="CBB2" s="86" t="s">
        <v>472</v>
      </c>
      <c r="CBC2" s="86" t="s">
        <v>473</v>
      </c>
      <c r="CBD2" s="86" t="s">
        <v>474</v>
      </c>
      <c r="CBE2" s="86" t="s">
        <v>475</v>
      </c>
      <c r="CBF2" s="86" t="s">
        <v>476</v>
      </c>
      <c r="CBG2" s="86" t="s">
        <v>477</v>
      </c>
      <c r="CBH2" s="86" t="s">
        <v>478</v>
      </c>
      <c r="CBI2" s="86" t="s">
        <v>479</v>
      </c>
      <c r="CBJ2" s="86" t="s">
        <v>480</v>
      </c>
      <c r="CBK2" s="86" t="s">
        <v>481</v>
      </c>
      <c r="CBL2" s="86" t="s">
        <v>482</v>
      </c>
      <c r="CBM2" s="86" t="s">
        <v>483</v>
      </c>
      <c r="CBN2" s="86" t="s">
        <v>484</v>
      </c>
      <c r="CBO2" s="86" t="s">
        <v>485</v>
      </c>
      <c r="CBP2" s="86" t="s">
        <v>486</v>
      </c>
      <c r="CBQ2" s="86" t="s">
        <v>487</v>
      </c>
      <c r="CBR2" s="86" t="s">
        <v>488</v>
      </c>
      <c r="CBS2" s="86" t="s">
        <v>489</v>
      </c>
      <c r="CBT2" s="86" t="s">
        <v>490</v>
      </c>
      <c r="CBU2" s="86" t="s">
        <v>491</v>
      </c>
      <c r="CBV2" s="86" t="s">
        <v>492</v>
      </c>
      <c r="CBW2" s="86" t="s">
        <v>493</v>
      </c>
      <c r="CBX2" s="86" t="s">
        <v>494</v>
      </c>
      <c r="CBY2" s="86" t="s">
        <v>495</v>
      </c>
      <c r="CBZ2" s="86" t="s">
        <v>496</v>
      </c>
      <c r="CCA2" s="86" t="s">
        <v>497</v>
      </c>
      <c r="CCB2" s="86" t="s">
        <v>498</v>
      </c>
      <c r="CCC2" s="86" t="s">
        <v>434</v>
      </c>
      <c r="CCD2" s="86" t="s">
        <v>435</v>
      </c>
      <c r="CCE2" s="86" t="s">
        <v>436</v>
      </c>
      <c r="CCF2" s="86" t="s">
        <v>437</v>
      </c>
      <c r="CCG2" s="86" t="s">
        <v>438</v>
      </c>
      <c r="CCH2" s="86" t="s">
        <v>439</v>
      </c>
      <c r="CCI2" s="86" t="s">
        <v>440</v>
      </c>
      <c r="CCJ2" s="86" t="s">
        <v>441</v>
      </c>
      <c r="CCK2" s="86" t="s">
        <v>442</v>
      </c>
      <c r="CCL2" s="86" t="s">
        <v>443</v>
      </c>
      <c r="CCM2" s="86" t="s">
        <v>444</v>
      </c>
      <c r="CCN2" s="86" t="s">
        <v>445</v>
      </c>
      <c r="CCO2" s="86" t="s">
        <v>446</v>
      </c>
      <c r="CCP2" s="86" t="s">
        <v>447</v>
      </c>
      <c r="CCQ2" s="86" t="s">
        <v>448</v>
      </c>
      <c r="CCR2" s="86" t="s">
        <v>449</v>
      </c>
      <c r="CCS2" s="86" t="s">
        <v>450</v>
      </c>
      <c r="CCT2" s="86" t="s">
        <v>451</v>
      </c>
      <c r="CCU2" s="86" t="s">
        <v>452</v>
      </c>
      <c r="CCV2" s="86" t="s">
        <v>453</v>
      </c>
      <c r="CCW2" s="86" t="s">
        <v>454</v>
      </c>
      <c r="CCX2" s="86" t="s">
        <v>455</v>
      </c>
      <c r="CCY2" s="86" t="s">
        <v>456</v>
      </c>
      <c r="CCZ2" s="86" t="s">
        <v>457</v>
      </c>
      <c r="CDA2" s="86" t="s">
        <v>458</v>
      </c>
      <c r="CDB2" s="86" t="s">
        <v>459</v>
      </c>
      <c r="CDC2" s="86" t="s">
        <v>460</v>
      </c>
      <c r="CDD2" s="86" t="s">
        <v>461</v>
      </c>
      <c r="CDE2" s="86" t="s">
        <v>462</v>
      </c>
      <c r="CDF2" s="86" t="s">
        <v>463</v>
      </c>
      <c r="CDG2" s="86" t="s">
        <v>464</v>
      </c>
      <c r="CDH2" s="86" t="s">
        <v>465</v>
      </c>
      <c r="CDI2" s="86" t="s">
        <v>466</v>
      </c>
      <c r="CDJ2" s="86" t="s">
        <v>467</v>
      </c>
      <c r="CDK2" s="86" t="s">
        <v>468</v>
      </c>
      <c r="CDL2" s="86" t="s">
        <v>469</v>
      </c>
      <c r="CDM2" s="86" t="s">
        <v>470</v>
      </c>
      <c r="CDN2" s="86" t="s">
        <v>471</v>
      </c>
      <c r="CDO2" s="86" t="s">
        <v>472</v>
      </c>
      <c r="CDP2" s="86" t="s">
        <v>473</v>
      </c>
      <c r="CDQ2" s="86" t="s">
        <v>474</v>
      </c>
      <c r="CDR2" s="86" t="s">
        <v>475</v>
      </c>
      <c r="CDS2" s="86" t="s">
        <v>476</v>
      </c>
      <c r="CDT2" s="86" t="s">
        <v>477</v>
      </c>
      <c r="CDU2" s="86" t="s">
        <v>478</v>
      </c>
      <c r="CDV2" s="86" t="s">
        <v>479</v>
      </c>
      <c r="CDW2" s="86" t="s">
        <v>480</v>
      </c>
      <c r="CDX2" s="86" t="s">
        <v>481</v>
      </c>
      <c r="CDY2" s="86" t="s">
        <v>482</v>
      </c>
      <c r="CDZ2" s="86" t="s">
        <v>483</v>
      </c>
      <c r="CEA2" s="86" t="s">
        <v>484</v>
      </c>
      <c r="CEB2" s="86" t="s">
        <v>485</v>
      </c>
      <c r="CEC2" s="86" t="s">
        <v>486</v>
      </c>
      <c r="CED2" s="86" t="s">
        <v>487</v>
      </c>
      <c r="CEE2" s="86" t="s">
        <v>488</v>
      </c>
      <c r="CEF2" s="86" t="s">
        <v>489</v>
      </c>
      <c r="CEG2" s="86" t="s">
        <v>490</v>
      </c>
      <c r="CEH2" s="86" t="s">
        <v>491</v>
      </c>
      <c r="CEI2" s="86" t="s">
        <v>492</v>
      </c>
      <c r="CEJ2" s="86" t="s">
        <v>493</v>
      </c>
      <c r="CEK2" s="86" t="s">
        <v>494</v>
      </c>
      <c r="CEL2" s="86" t="s">
        <v>495</v>
      </c>
      <c r="CEM2" s="86" t="s">
        <v>496</v>
      </c>
      <c r="CEN2" s="86" t="s">
        <v>497</v>
      </c>
      <c r="CEO2" s="86" t="s">
        <v>498</v>
      </c>
      <c r="CEP2" s="86" t="s">
        <v>434</v>
      </c>
      <c r="CEQ2" s="86" t="s">
        <v>435</v>
      </c>
      <c r="CER2" s="86" t="s">
        <v>436</v>
      </c>
      <c r="CES2" s="86" t="s">
        <v>437</v>
      </c>
      <c r="CET2" s="86" t="s">
        <v>438</v>
      </c>
      <c r="CEU2" s="86" t="s">
        <v>439</v>
      </c>
      <c r="CEV2" s="86" t="s">
        <v>440</v>
      </c>
      <c r="CEW2" s="86" t="s">
        <v>441</v>
      </c>
      <c r="CEX2" s="86" t="s">
        <v>442</v>
      </c>
      <c r="CEY2" s="86" t="s">
        <v>443</v>
      </c>
      <c r="CEZ2" s="86" t="s">
        <v>444</v>
      </c>
      <c r="CFA2" s="86" t="s">
        <v>445</v>
      </c>
      <c r="CFB2" s="86" t="s">
        <v>446</v>
      </c>
      <c r="CFC2" s="86" t="s">
        <v>447</v>
      </c>
      <c r="CFD2" s="86" t="s">
        <v>448</v>
      </c>
      <c r="CFE2" s="86" t="s">
        <v>449</v>
      </c>
      <c r="CFF2" s="86" t="s">
        <v>450</v>
      </c>
      <c r="CFG2" s="86" t="s">
        <v>451</v>
      </c>
      <c r="CFH2" s="86" t="s">
        <v>452</v>
      </c>
      <c r="CFI2" s="86" t="s">
        <v>453</v>
      </c>
      <c r="CFJ2" s="86" t="s">
        <v>454</v>
      </c>
      <c r="CFK2" s="86" t="s">
        <v>455</v>
      </c>
      <c r="CFL2" s="86" t="s">
        <v>456</v>
      </c>
      <c r="CFM2" s="86" t="s">
        <v>457</v>
      </c>
      <c r="CFN2" s="86" t="s">
        <v>458</v>
      </c>
      <c r="CFO2" s="86" t="s">
        <v>459</v>
      </c>
      <c r="CFP2" s="86" t="s">
        <v>460</v>
      </c>
      <c r="CFQ2" s="86" t="s">
        <v>461</v>
      </c>
      <c r="CFR2" s="86" t="s">
        <v>462</v>
      </c>
      <c r="CFS2" s="86" t="s">
        <v>463</v>
      </c>
      <c r="CFT2" s="86" t="s">
        <v>464</v>
      </c>
      <c r="CFU2" s="86" t="s">
        <v>465</v>
      </c>
      <c r="CFV2" s="86" t="s">
        <v>466</v>
      </c>
      <c r="CFW2" s="86" t="s">
        <v>467</v>
      </c>
      <c r="CFX2" s="86" t="s">
        <v>468</v>
      </c>
      <c r="CFY2" s="86" t="s">
        <v>469</v>
      </c>
      <c r="CFZ2" s="86" t="s">
        <v>470</v>
      </c>
      <c r="CGA2" s="86" t="s">
        <v>471</v>
      </c>
      <c r="CGB2" s="86" t="s">
        <v>472</v>
      </c>
      <c r="CGC2" s="86" t="s">
        <v>473</v>
      </c>
      <c r="CGD2" s="86" t="s">
        <v>474</v>
      </c>
      <c r="CGE2" s="86" t="s">
        <v>475</v>
      </c>
      <c r="CGF2" s="86" t="s">
        <v>476</v>
      </c>
      <c r="CGG2" s="86" t="s">
        <v>477</v>
      </c>
      <c r="CGH2" s="86" t="s">
        <v>478</v>
      </c>
      <c r="CGI2" s="86" t="s">
        <v>479</v>
      </c>
      <c r="CGJ2" s="86" t="s">
        <v>480</v>
      </c>
      <c r="CGK2" s="86" t="s">
        <v>481</v>
      </c>
      <c r="CGL2" s="86" t="s">
        <v>482</v>
      </c>
      <c r="CGM2" s="86" t="s">
        <v>483</v>
      </c>
      <c r="CGN2" s="86" t="s">
        <v>484</v>
      </c>
      <c r="CGO2" s="86" t="s">
        <v>485</v>
      </c>
      <c r="CGP2" s="86" t="s">
        <v>486</v>
      </c>
      <c r="CGQ2" s="86" t="s">
        <v>487</v>
      </c>
      <c r="CGR2" s="86" t="s">
        <v>488</v>
      </c>
      <c r="CGS2" s="86" t="s">
        <v>489</v>
      </c>
      <c r="CGT2" s="86" t="s">
        <v>490</v>
      </c>
      <c r="CGU2" s="86" t="s">
        <v>491</v>
      </c>
      <c r="CGV2" s="86" t="s">
        <v>492</v>
      </c>
      <c r="CGW2" s="86" t="s">
        <v>493</v>
      </c>
      <c r="CGX2" s="86" t="s">
        <v>494</v>
      </c>
      <c r="CGY2" s="86" t="s">
        <v>495</v>
      </c>
      <c r="CGZ2" s="351" t="s">
        <v>496</v>
      </c>
      <c r="CHA2" s="354" t="s">
        <v>497</v>
      </c>
      <c r="CHB2" s="354" t="s">
        <v>498</v>
      </c>
    </row>
    <row r="3" spans="1:2238" s="42" customFormat="1" ht="16.5" thickTop="1" thickBot="1" x14ac:dyDescent="0.3">
      <c r="A3" s="305" t="s">
        <v>90</v>
      </c>
      <c r="B3" s="303">
        <f>7*B2</f>
        <v>2.8E-3</v>
      </c>
      <c r="C3" s="302"/>
      <c r="D3" s="302"/>
      <c r="E3" s="433" t="s">
        <v>291</v>
      </c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  <c r="AC3" s="433"/>
      <c r="AD3" s="433"/>
      <c r="AE3" s="251"/>
      <c r="AF3" s="251"/>
      <c r="AG3" s="251"/>
      <c r="AH3" s="455"/>
      <c r="AI3" s="455"/>
      <c r="AJ3" s="455"/>
      <c r="AK3" s="455"/>
      <c r="AL3" s="455"/>
      <c r="AM3" s="455"/>
      <c r="AN3" s="455"/>
      <c r="AO3" s="455"/>
      <c r="AP3" s="455"/>
      <c r="AQ3" s="455"/>
      <c r="AR3" s="455"/>
      <c r="AS3" s="455"/>
      <c r="AT3" s="76" t="s">
        <v>371</v>
      </c>
      <c r="AU3" s="77">
        <v>2</v>
      </c>
      <c r="AV3" s="77" t="s">
        <v>169</v>
      </c>
      <c r="AW3" s="77" t="s">
        <v>170</v>
      </c>
      <c r="AX3" s="77" t="s">
        <v>171</v>
      </c>
      <c r="AY3" s="77" t="s">
        <v>172</v>
      </c>
      <c r="AZ3" s="77" t="s">
        <v>173</v>
      </c>
      <c r="BA3" s="77" t="s">
        <v>174</v>
      </c>
      <c r="BB3" s="77" t="s">
        <v>175</v>
      </c>
      <c r="BC3" s="77" t="s">
        <v>176</v>
      </c>
      <c r="BD3" s="77" t="s">
        <v>177</v>
      </c>
      <c r="BE3" s="77" t="s">
        <v>178</v>
      </c>
      <c r="BF3" s="77" t="s">
        <v>179</v>
      </c>
      <c r="BG3" s="77" t="s">
        <v>180</v>
      </c>
      <c r="BH3" s="77" t="s">
        <v>181</v>
      </c>
      <c r="BI3" s="77" t="s">
        <v>182</v>
      </c>
      <c r="BJ3" s="77" t="s">
        <v>183</v>
      </c>
      <c r="BK3" s="77" t="s">
        <v>184</v>
      </c>
      <c r="BL3" s="77" t="s">
        <v>185</v>
      </c>
      <c r="BM3" s="77" t="s">
        <v>186</v>
      </c>
      <c r="BN3" s="77" t="s">
        <v>187</v>
      </c>
      <c r="BO3" s="77" t="s">
        <v>188</v>
      </c>
      <c r="BP3" s="77" t="s">
        <v>189</v>
      </c>
      <c r="BQ3" s="77" t="s">
        <v>190</v>
      </c>
      <c r="BR3" s="77" t="s">
        <v>191</v>
      </c>
      <c r="BS3" s="77" t="s">
        <v>192</v>
      </c>
      <c r="BT3" s="77" t="s">
        <v>193</v>
      </c>
      <c r="BU3" s="77" t="s">
        <v>194</v>
      </c>
      <c r="BV3" s="77" t="s">
        <v>195</v>
      </c>
      <c r="BW3" s="77" t="s">
        <v>196</v>
      </c>
      <c r="BX3" s="77" t="s">
        <v>197</v>
      </c>
      <c r="BY3" s="77" t="s">
        <v>198</v>
      </c>
      <c r="BZ3" s="77" t="s">
        <v>199</v>
      </c>
      <c r="CA3" s="77" t="s">
        <v>200</v>
      </c>
      <c r="CB3" s="77" t="s">
        <v>201</v>
      </c>
      <c r="CC3" s="77" t="s">
        <v>202</v>
      </c>
      <c r="CD3" s="77" t="s">
        <v>203</v>
      </c>
      <c r="CE3" s="77" t="s">
        <v>204</v>
      </c>
      <c r="CF3" s="77" t="s">
        <v>205</v>
      </c>
      <c r="CG3" s="77" t="s">
        <v>206</v>
      </c>
      <c r="CH3" s="77" t="s">
        <v>207</v>
      </c>
      <c r="CI3" s="77" t="s">
        <v>208</v>
      </c>
      <c r="CJ3" s="77" t="s">
        <v>209</v>
      </c>
      <c r="CK3" s="77" t="s">
        <v>210</v>
      </c>
      <c r="CL3" s="77" t="s">
        <v>211</v>
      </c>
      <c r="CM3" s="77" t="s">
        <v>212</v>
      </c>
      <c r="CN3" s="77" t="s">
        <v>319</v>
      </c>
      <c r="CO3" s="77" t="s">
        <v>320</v>
      </c>
      <c r="CP3" s="77" t="s">
        <v>321</v>
      </c>
      <c r="CQ3" s="77" t="s">
        <v>322</v>
      </c>
      <c r="CR3" s="77" t="s">
        <v>323</v>
      </c>
      <c r="CS3" s="77" t="s">
        <v>324</v>
      </c>
      <c r="CT3" s="77" t="s">
        <v>325</v>
      </c>
      <c r="CU3" s="77" t="s">
        <v>326</v>
      </c>
      <c r="CV3" s="77" t="s">
        <v>327</v>
      </c>
      <c r="CW3" s="77" t="s">
        <v>328</v>
      </c>
      <c r="CX3" s="77" t="s">
        <v>329</v>
      </c>
      <c r="CY3" s="77" t="s">
        <v>330</v>
      </c>
      <c r="CZ3" s="77" t="s">
        <v>331</v>
      </c>
      <c r="DA3" s="77" t="s">
        <v>332</v>
      </c>
      <c r="DB3" s="77" t="s">
        <v>333</v>
      </c>
      <c r="DC3" s="77" t="s">
        <v>334</v>
      </c>
      <c r="DD3" s="77" t="s">
        <v>335</v>
      </c>
      <c r="DE3" s="77" t="s">
        <v>336</v>
      </c>
      <c r="DF3" s="77" t="s">
        <v>337</v>
      </c>
      <c r="DG3" s="77" t="s">
        <v>338</v>
      </c>
      <c r="DH3" s="77" t="s">
        <v>339</v>
      </c>
      <c r="DI3" s="77" t="s">
        <v>340</v>
      </c>
      <c r="DJ3" s="76">
        <v>1</v>
      </c>
      <c r="DK3" s="77">
        <v>2</v>
      </c>
      <c r="DL3" s="77" t="s">
        <v>169</v>
      </c>
      <c r="DM3" s="77" t="s">
        <v>170</v>
      </c>
      <c r="DN3" s="77" t="s">
        <v>171</v>
      </c>
      <c r="DO3" s="77" t="s">
        <v>172</v>
      </c>
      <c r="DP3" s="77" t="s">
        <v>173</v>
      </c>
      <c r="DQ3" s="77" t="s">
        <v>174</v>
      </c>
      <c r="DR3" s="77" t="s">
        <v>175</v>
      </c>
      <c r="DS3" s="77" t="s">
        <v>176</v>
      </c>
      <c r="DT3" s="77" t="s">
        <v>177</v>
      </c>
      <c r="DU3" s="77" t="s">
        <v>178</v>
      </c>
      <c r="DV3" s="77" t="s">
        <v>179</v>
      </c>
      <c r="DW3" s="77" t="s">
        <v>180</v>
      </c>
      <c r="DX3" s="77" t="s">
        <v>181</v>
      </c>
      <c r="DY3" s="77" t="s">
        <v>182</v>
      </c>
      <c r="DZ3" s="77" t="s">
        <v>183</v>
      </c>
      <c r="EA3" s="77" t="s">
        <v>184</v>
      </c>
      <c r="EB3" s="77" t="s">
        <v>185</v>
      </c>
      <c r="EC3" s="77" t="s">
        <v>186</v>
      </c>
      <c r="ED3" s="77" t="s">
        <v>187</v>
      </c>
      <c r="EE3" s="77" t="s">
        <v>188</v>
      </c>
      <c r="EF3" s="77" t="s">
        <v>189</v>
      </c>
      <c r="EG3" s="77" t="s">
        <v>190</v>
      </c>
      <c r="EH3" s="77" t="s">
        <v>191</v>
      </c>
      <c r="EI3" s="77" t="s">
        <v>192</v>
      </c>
      <c r="EJ3" s="77" t="s">
        <v>193</v>
      </c>
      <c r="EK3" s="77" t="s">
        <v>194</v>
      </c>
      <c r="EL3" s="77" t="s">
        <v>195</v>
      </c>
      <c r="EM3" s="77" t="s">
        <v>196</v>
      </c>
      <c r="EN3" s="77" t="s">
        <v>197</v>
      </c>
      <c r="EO3" s="77" t="s">
        <v>198</v>
      </c>
      <c r="EP3" s="77" t="s">
        <v>199</v>
      </c>
      <c r="EQ3" s="77" t="s">
        <v>200</v>
      </c>
      <c r="ER3" s="77" t="s">
        <v>201</v>
      </c>
      <c r="ES3" s="77" t="s">
        <v>202</v>
      </c>
      <c r="ET3" s="77" t="s">
        <v>203</v>
      </c>
      <c r="EU3" s="77" t="s">
        <v>204</v>
      </c>
      <c r="EV3" s="77" t="s">
        <v>205</v>
      </c>
      <c r="EW3" s="77" t="s">
        <v>206</v>
      </c>
      <c r="EX3" s="77" t="s">
        <v>207</v>
      </c>
      <c r="EY3" s="77" t="s">
        <v>208</v>
      </c>
      <c r="EZ3" s="77" t="s">
        <v>209</v>
      </c>
      <c r="FA3" s="77" t="s">
        <v>210</v>
      </c>
      <c r="FB3" s="77" t="s">
        <v>211</v>
      </c>
      <c r="FC3" s="77" t="s">
        <v>212</v>
      </c>
      <c r="FD3" s="77" t="s">
        <v>319</v>
      </c>
      <c r="FE3" s="77" t="s">
        <v>320</v>
      </c>
      <c r="FF3" s="77" t="s">
        <v>321</v>
      </c>
      <c r="FG3" s="77" t="s">
        <v>322</v>
      </c>
      <c r="FH3" s="77" t="s">
        <v>323</v>
      </c>
      <c r="FI3" s="77" t="s">
        <v>324</v>
      </c>
      <c r="FJ3" s="77" t="s">
        <v>325</v>
      </c>
      <c r="FK3" s="77" t="s">
        <v>326</v>
      </c>
      <c r="FL3" s="77" t="s">
        <v>327</v>
      </c>
      <c r="FM3" s="77" t="s">
        <v>328</v>
      </c>
      <c r="FN3" s="77" t="s">
        <v>329</v>
      </c>
      <c r="FO3" s="77" t="s">
        <v>330</v>
      </c>
      <c r="FP3" s="77" t="s">
        <v>331</v>
      </c>
      <c r="FQ3" s="77" t="s">
        <v>332</v>
      </c>
      <c r="FR3" s="77" t="s">
        <v>333</v>
      </c>
      <c r="FS3" s="77" t="s">
        <v>334</v>
      </c>
      <c r="FT3" s="77" t="s">
        <v>335</v>
      </c>
      <c r="FU3" s="77" t="s">
        <v>336</v>
      </c>
      <c r="FV3" s="77" t="s">
        <v>337</v>
      </c>
      <c r="FW3" s="77" t="s">
        <v>338</v>
      </c>
      <c r="FX3" s="77" t="s">
        <v>339</v>
      </c>
      <c r="FY3" s="77" t="s">
        <v>340</v>
      </c>
      <c r="FZ3" s="76">
        <v>1</v>
      </c>
      <c r="GA3" s="77">
        <v>2</v>
      </c>
      <c r="GB3" s="77" t="s">
        <v>169</v>
      </c>
      <c r="GC3" s="77" t="s">
        <v>170</v>
      </c>
      <c r="GD3" s="77" t="s">
        <v>171</v>
      </c>
      <c r="GE3" s="77" t="s">
        <v>172</v>
      </c>
      <c r="GF3" s="77" t="s">
        <v>173</v>
      </c>
      <c r="GG3" s="77" t="s">
        <v>174</v>
      </c>
      <c r="GH3" s="77" t="s">
        <v>175</v>
      </c>
      <c r="GI3" s="77" t="s">
        <v>176</v>
      </c>
      <c r="GJ3" s="77" t="s">
        <v>177</v>
      </c>
      <c r="GK3" s="77" t="s">
        <v>178</v>
      </c>
      <c r="GL3" s="77" t="s">
        <v>179</v>
      </c>
      <c r="GM3" s="77" t="s">
        <v>180</v>
      </c>
      <c r="GN3" s="77" t="s">
        <v>181</v>
      </c>
      <c r="GO3" s="77" t="s">
        <v>182</v>
      </c>
      <c r="GP3" s="77" t="s">
        <v>183</v>
      </c>
      <c r="GQ3" s="77" t="s">
        <v>184</v>
      </c>
      <c r="GR3" s="77" t="s">
        <v>185</v>
      </c>
      <c r="GS3" s="77" t="s">
        <v>186</v>
      </c>
      <c r="GT3" s="77" t="s">
        <v>187</v>
      </c>
      <c r="GU3" s="77" t="s">
        <v>188</v>
      </c>
      <c r="GV3" s="77" t="s">
        <v>189</v>
      </c>
      <c r="GW3" s="77" t="s">
        <v>190</v>
      </c>
      <c r="GX3" s="77" t="s">
        <v>191</v>
      </c>
      <c r="GY3" s="77" t="s">
        <v>192</v>
      </c>
      <c r="GZ3" s="77" t="s">
        <v>193</v>
      </c>
      <c r="HA3" s="77" t="s">
        <v>194</v>
      </c>
      <c r="HB3" s="77" t="s">
        <v>195</v>
      </c>
      <c r="HC3" s="77" t="s">
        <v>196</v>
      </c>
      <c r="HD3" s="77" t="s">
        <v>197</v>
      </c>
      <c r="HE3" s="77" t="s">
        <v>198</v>
      </c>
      <c r="HF3" s="77" t="s">
        <v>199</v>
      </c>
      <c r="HG3" s="77" t="s">
        <v>200</v>
      </c>
      <c r="HH3" s="77" t="s">
        <v>201</v>
      </c>
      <c r="HI3" s="77" t="s">
        <v>202</v>
      </c>
      <c r="HJ3" s="77" t="s">
        <v>203</v>
      </c>
      <c r="HK3" s="77" t="s">
        <v>204</v>
      </c>
      <c r="HL3" s="77" t="s">
        <v>205</v>
      </c>
      <c r="HM3" s="77" t="s">
        <v>206</v>
      </c>
      <c r="HN3" s="77" t="s">
        <v>207</v>
      </c>
      <c r="HO3" s="77" t="s">
        <v>208</v>
      </c>
      <c r="HP3" s="77" t="s">
        <v>209</v>
      </c>
      <c r="HQ3" s="77" t="s">
        <v>210</v>
      </c>
      <c r="HR3" s="77" t="s">
        <v>211</v>
      </c>
      <c r="HS3" s="77" t="s">
        <v>212</v>
      </c>
      <c r="HT3" s="77" t="s">
        <v>319</v>
      </c>
      <c r="HU3" s="77" t="s">
        <v>320</v>
      </c>
      <c r="HV3" s="77" t="s">
        <v>321</v>
      </c>
      <c r="HW3" s="77" t="s">
        <v>322</v>
      </c>
      <c r="HX3" s="77" t="s">
        <v>323</v>
      </c>
      <c r="HY3" s="77" t="s">
        <v>324</v>
      </c>
      <c r="HZ3" s="77" t="s">
        <v>325</v>
      </c>
      <c r="IA3" s="77" t="s">
        <v>326</v>
      </c>
      <c r="IB3" s="77" t="s">
        <v>327</v>
      </c>
      <c r="IC3" s="77" t="s">
        <v>328</v>
      </c>
      <c r="ID3" s="77" t="s">
        <v>329</v>
      </c>
      <c r="IE3" s="77" t="s">
        <v>330</v>
      </c>
      <c r="IF3" s="77" t="s">
        <v>331</v>
      </c>
      <c r="IG3" s="77" t="s">
        <v>332</v>
      </c>
      <c r="IH3" s="77" t="s">
        <v>333</v>
      </c>
      <c r="II3" s="77" t="s">
        <v>334</v>
      </c>
      <c r="IJ3" s="77" t="s">
        <v>335</v>
      </c>
      <c r="IK3" s="77" t="s">
        <v>336</v>
      </c>
      <c r="IL3" s="77" t="s">
        <v>337</v>
      </c>
      <c r="IM3" s="77" t="s">
        <v>338</v>
      </c>
      <c r="IN3" s="77" t="s">
        <v>339</v>
      </c>
      <c r="IO3" s="77" t="s">
        <v>340</v>
      </c>
      <c r="IP3" s="81">
        <v>1</v>
      </c>
      <c r="IQ3" s="346" t="s">
        <v>168</v>
      </c>
      <c r="IR3" s="346" t="s">
        <v>169</v>
      </c>
      <c r="IS3" s="346" t="s">
        <v>170</v>
      </c>
      <c r="IT3" s="346" t="s">
        <v>171</v>
      </c>
      <c r="IU3" s="82" t="s">
        <v>172</v>
      </c>
      <c r="IV3" s="346" t="s">
        <v>173</v>
      </c>
      <c r="IW3" s="346" t="s">
        <v>174</v>
      </c>
      <c r="IX3" s="82" t="s">
        <v>175</v>
      </c>
      <c r="IY3" s="346" t="s">
        <v>176</v>
      </c>
      <c r="IZ3" s="346" t="s">
        <v>177</v>
      </c>
      <c r="JA3" s="82" t="s">
        <v>178</v>
      </c>
      <c r="JB3" s="346" t="s">
        <v>179</v>
      </c>
      <c r="JC3" s="346" t="s">
        <v>180</v>
      </c>
      <c r="JD3" s="82" t="s">
        <v>181</v>
      </c>
      <c r="JE3" s="346" t="s">
        <v>182</v>
      </c>
      <c r="JF3" s="346" t="s">
        <v>183</v>
      </c>
      <c r="JG3" s="82" t="s">
        <v>184</v>
      </c>
      <c r="JH3" s="346" t="s">
        <v>185</v>
      </c>
      <c r="JI3" s="346" t="s">
        <v>186</v>
      </c>
      <c r="JJ3" s="82" t="s">
        <v>187</v>
      </c>
      <c r="JK3" s="346" t="s">
        <v>188</v>
      </c>
      <c r="JL3" s="346" t="s">
        <v>189</v>
      </c>
      <c r="JM3" s="82" t="s">
        <v>190</v>
      </c>
      <c r="JN3" s="346" t="s">
        <v>191</v>
      </c>
      <c r="JO3" s="346" t="s">
        <v>192</v>
      </c>
      <c r="JP3" s="82" t="s">
        <v>193</v>
      </c>
      <c r="JQ3" s="346" t="s">
        <v>194</v>
      </c>
      <c r="JR3" s="346" t="s">
        <v>195</v>
      </c>
      <c r="JS3" s="82" t="s">
        <v>196</v>
      </c>
      <c r="JT3" s="346" t="s">
        <v>197</v>
      </c>
      <c r="JU3" s="346" t="s">
        <v>198</v>
      </c>
      <c r="JV3" s="82" t="s">
        <v>199</v>
      </c>
      <c r="JW3" s="346" t="s">
        <v>200</v>
      </c>
      <c r="JX3" s="346" t="s">
        <v>201</v>
      </c>
      <c r="JY3" s="82" t="s">
        <v>202</v>
      </c>
      <c r="JZ3" s="346" t="s">
        <v>203</v>
      </c>
      <c r="KA3" s="346" t="s">
        <v>204</v>
      </c>
      <c r="KB3" s="82" t="s">
        <v>205</v>
      </c>
      <c r="KC3" s="346" t="s">
        <v>206</v>
      </c>
      <c r="KD3" s="346" t="s">
        <v>207</v>
      </c>
      <c r="KE3" s="82" t="s">
        <v>208</v>
      </c>
      <c r="KF3" s="346" t="s">
        <v>209</v>
      </c>
      <c r="KG3" s="346" t="s">
        <v>210</v>
      </c>
      <c r="KH3" s="82" t="s">
        <v>211</v>
      </c>
      <c r="KI3" s="346" t="s">
        <v>212</v>
      </c>
      <c r="KJ3" s="346" t="s">
        <v>319</v>
      </c>
      <c r="KK3" s="82" t="s">
        <v>320</v>
      </c>
      <c r="KL3" s="346" t="s">
        <v>321</v>
      </c>
      <c r="KM3" s="346" t="s">
        <v>322</v>
      </c>
      <c r="KN3" s="82" t="s">
        <v>323</v>
      </c>
      <c r="KO3" s="346" t="s">
        <v>324</v>
      </c>
      <c r="KP3" s="346" t="s">
        <v>325</v>
      </c>
      <c r="KQ3" s="82" t="s">
        <v>326</v>
      </c>
      <c r="KR3" s="346" t="s">
        <v>327</v>
      </c>
      <c r="KS3" s="346" t="s">
        <v>328</v>
      </c>
      <c r="KT3" s="82" t="s">
        <v>329</v>
      </c>
      <c r="KU3" s="346" t="s">
        <v>330</v>
      </c>
      <c r="KV3" s="346" t="s">
        <v>331</v>
      </c>
      <c r="KW3" s="82" t="s">
        <v>332</v>
      </c>
      <c r="KX3" s="346" t="s">
        <v>333</v>
      </c>
      <c r="KY3" s="346" t="s">
        <v>334</v>
      </c>
      <c r="KZ3" s="82" t="s">
        <v>335</v>
      </c>
      <c r="LA3" s="346" t="s">
        <v>336</v>
      </c>
      <c r="LB3" s="346" t="s">
        <v>337</v>
      </c>
      <c r="LC3" s="81">
        <v>1</v>
      </c>
      <c r="LD3" s="346" t="s">
        <v>168</v>
      </c>
      <c r="LE3" s="346" t="s">
        <v>169</v>
      </c>
      <c r="LF3" s="346" t="s">
        <v>170</v>
      </c>
      <c r="LG3" s="346" t="s">
        <v>171</v>
      </c>
      <c r="LH3" s="346" t="s">
        <v>172</v>
      </c>
      <c r="LI3" s="346" t="s">
        <v>173</v>
      </c>
      <c r="LJ3" s="346" t="s">
        <v>174</v>
      </c>
      <c r="LK3" s="346" t="s">
        <v>175</v>
      </c>
      <c r="LL3" s="346" t="s">
        <v>176</v>
      </c>
      <c r="LM3" s="346" t="s">
        <v>177</v>
      </c>
      <c r="LN3" s="346" t="s">
        <v>178</v>
      </c>
      <c r="LO3" s="346" t="s">
        <v>179</v>
      </c>
      <c r="LP3" s="346" t="s">
        <v>180</v>
      </c>
      <c r="LQ3" s="346" t="s">
        <v>181</v>
      </c>
      <c r="LR3" s="346" t="s">
        <v>182</v>
      </c>
      <c r="LS3" s="346" t="s">
        <v>183</v>
      </c>
      <c r="LT3" s="346" t="s">
        <v>184</v>
      </c>
      <c r="LU3" s="346" t="s">
        <v>185</v>
      </c>
      <c r="LV3" s="346" t="s">
        <v>186</v>
      </c>
      <c r="LW3" s="346" t="s">
        <v>187</v>
      </c>
      <c r="LX3" s="346" t="s">
        <v>188</v>
      </c>
      <c r="LY3" s="346" t="s">
        <v>189</v>
      </c>
      <c r="LZ3" s="346" t="s">
        <v>190</v>
      </c>
      <c r="MA3" s="346" t="s">
        <v>191</v>
      </c>
      <c r="MB3" s="346" t="s">
        <v>192</v>
      </c>
      <c r="MC3" s="346" t="s">
        <v>193</v>
      </c>
      <c r="MD3" s="346" t="s">
        <v>194</v>
      </c>
      <c r="ME3" s="346" t="s">
        <v>195</v>
      </c>
      <c r="MF3" s="346" t="s">
        <v>196</v>
      </c>
      <c r="MG3" s="346" t="s">
        <v>197</v>
      </c>
      <c r="MH3" s="346" t="s">
        <v>198</v>
      </c>
      <c r="MI3" s="346" t="s">
        <v>199</v>
      </c>
      <c r="MJ3" s="346" t="s">
        <v>200</v>
      </c>
      <c r="MK3" s="346" t="s">
        <v>201</v>
      </c>
      <c r="ML3" s="346" t="s">
        <v>202</v>
      </c>
      <c r="MM3" s="346" t="s">
        <v>203</v>
      </c>
      <c r="MN3" s="346" t="s">
        <v>204</v>
      </c>
      <c r="MO3" s="346" t="s">
        <v>205</v>
      </c>
      <c r="MP3" s="346" t="s">
        <v>206</v>
      </c>
      <c r="MQ3" s="346" t="s">
        <v>207</v>
      </c>
      <c r="MR3" s="346" t="s">
        <v>208</v>
      </c>
      <c r="MS3" s="346" t="s">
        <v>209</v>
      </c>
      <c r="MT3" s="346" t="s">
        <v>210</v>
      </c>
      <c r="MU3" s="346" t="s">
        <v>211</v>
      </c>
      <c r="MV3" s="346" t="s">
        <v>212</v>
      </c>
      <c r="MW3" s="346" t="s">
        <v>319</v>
      </c>
      <c r="MX3" s="346" t="s">
        <v>320</v>
      </c>
      <c r="MY3" s="346" t="s">
        <v>321</v>
      </c>
      <c r="MZ3" s="346" t="s">
        <v>322</v>
      </c>
      <c r="NA3" s="346" t="s">
        <v>323</v>
      </c>
      <c r="NB3" s="346" t="s">
        <v>324</v>
      </c>
      <c r="NC3" s="346" t="s">
        <v>325</v>
      </c>
      <c r="ND3" s="346" t="s">
        <v>326</v>
      </c>
      <c r="NE3" s="346" t="s">
        <v>327</v>
      </c>
      <c r="NF3" s="346" t="s">
        <v>328</v>
      </c>
      <c r="NG3" s="346" t="s">
        <v>329</v>
      </c>
      <c r="NH3" s="346" t="s">
        <v>330</v>
      </c>
      <c r="NI3" s="346" t="s">
        <v>331</v>
      </c>
      <c r="NJ3" s="346" t="s">
        <v>332</v>
      </c>
      <c r="NK3" s="346" t="s">
        <v>333</v>
      </c>
      <c r="NL3" s="346" t="s">
        <v>334</v>
      </c>
      <c r="NM3" s="346" t="s">
        <v>335</v>
      </c>
      <c r="NN3" s="346" t="s">
        <v>336</v>
      </c>
      <c r="NO3" s="346" t="s">
        <v>337</v>
      </c>
      <c r="NP3" s="81">
        <v>1</v>
      </c>
      <c r="NQ3" s="346" t="s">
        <v>168</v>
      </c>
      <c r="NR3" s="346" t="s">
        <v>169</v>
      </c>
      <c r="NS3" s="346" t="s">
        <v>170</v>
      </c>
      <c r="NT3" s="346" t="s">
        <v>171</v>
      </c>
      <c r="NU3" s="346" t="s">
        <v>172</v>
      </c>
      <c r="NV3" s="346" t="s">
        <v>173</v>
      </c>
      <c r="NW3" s="346" t="s">
        <v>174</v>
      </c>
      <c r="NX3" s="346" t="s">
        <v>175</v>
      </c>
      <c r="NY3" s="346" t="s">
        <v>176</v>
      </c>
      <c r="NZ3" s="346" t="s">
        <v>177</v>
      </c>
      <c r="OA3" s="346" t="s">
        <v>178</v>
      </c>
      <c r="OB3" s="346" t="s">
        <v>179</v>
      </c>
      <c r="OC3" s="346" t="s">
        <v>180</v>
      </c>
      <c r="OD3" s="346" t="s">
        <v>181</v>
      </c>
      <c r="OE3" s="346" t="s">
        <v>182</v>
      </c>
      <c r="OF3" s="346" t="s">
        <v>183</v>
      </c>
      <c r="OG3" s="346" t="s">
        <v>184</v>
      </c>
      <c r="OH3" s="346" t="s">
        <v>185</v>
      </c>
      <c r="OI3" s="346" t="s">
        <v>186</v>
      </c>
      <c r="OJ3" s="346" t="s">
        <v>187</v>
      </c>
      <c r="OK3" s="346" t="s">
        <v>188</v>
      </c>
      <c r="OL3" s="346" t="s">
        <v>189</v>
      </c>
      <c r="OM3" s="346" t="s">
        <v>190</v>
      </c>
      <c r="ON3" s="346" t="s">
        <v>191</v>
      </c>
      <c r="OO3" s="346" t="s">
        <v>192</v>
      </c>
      <c r="OP3" s="346" t="s">
        <v>193</v>
      </c>
      <c r="OQ3" s="346" t="s">
        <v>194</v>
      </c>
      <c r="OR3" s="346" t="s">
        <v>195</v>
      </c>
      <c r="OS3" s="346" t="s">
        <v>196</v>
      </c>
      <c r="OT3" s="346" t="s">
        <v>197</v>
      </c>
      <c r="OU3" s="346" t="s">
        <v>198</v>
      </c>
      <c r="OV3" s="346" t="s">
        <v>199</v>
      </c>
      <c r="OW3" s="346" t="s">
        <v>200</v>
      </c>
      <c r="OX3" s="346" t="s">
        <v>201</v>
      </c>
      <c r="OY3" s="346" t="s">
        <v>202</v>
      </c>
      <c r="OZ3" s="346" t="s">
        <v>203</v>
      </c>
      <c r="PA3" s="346" t="s">
        <v>204</v>
      </c>
      <c r="PB3" s="346" t="s">
        <v>205</v>
      </c>
      <c r="PC3" s="346" t="s">
        <v>206</v>
      </c>
      <c r="PD3" s="346" t="s">
        <v>207</v>
      </c>
      <c r="PE3" s="346" t="s">
        <v>208</v>
      </c>
      <c r="PF3" s="346" t="s">
        <v>209</v>
      </c>
      <c r="PG3" s="346" t="s">
        <v>210</v>
      </c>
      <c r="PH3" s="346" t="s">
        <v>211</v>
      </c>
      <c r="PI3" s="346" t="s">
        <v>212</v>
      </c>
      <c r="PJ3" s="346" t="s">
        <v>319</v>
      </c>
      <c r="PK3" s="346" t="s">
        <v>320</v>
      </c>
      <c r="PL3" s="346" t="s">
        <v>321</v>
      </c>
      <c r="PM3" s="346" t="s">
        <v>322</v>
      </c>
      <c r="PN3" s="346" t="s">
        <v>323</v>
      </c>
      <c r="PO3" s="346" t="s">
        <v>324</v>
      </c>
      <c r="PP3" s="346" t="s">
        <v>325</v>
      </c>
      <c r="PQ3" s="346" t="s">
        <v>326</v>
      </c>
      <c r="PR3" s="346" t="s">
        <v>327</v>
      </c>
      <c r="PS3" s="346" t="s">
        <v>328</v>
      </c>
      <c r="PT3" s="346" t="s">
        <v>329</v>
      </c>
      <c r="PU3" s="346" t="s">
        <v>330</v>
      </c>
      <c r="PV3" s="346" t="s">
        <v>331</v>
      </c>
      <c r="PW3" s="346" t="s">
        <v>332</v>
      </c>
      <c r="PX3" s="346" t="s">
        <v>333</v>
      </c>
      <c r="PY3" s="346" t="s">
        <v>334</v>
      </c>
      <c r="PZ3" s="346" t="s">
        <v>335</v>
      </c>
      <c r="QA3" s="346" t="s">
        <v>336</v>
      </c>
      <c r="QB3" s="346" t="s">
        <v>337</v>
      </c>
      <c r="QC3" s="76">
        <v>1</v>
      </c>
      <c r="QD3" s="77">
        <v>2</v>
      </c>
      <c r="QE3" s="77">
        <v>3</v>
      </c>
      <c r="QF3" s="77">
        <v>4</v>
      </c>
      <c r="QG3" s="77">
        <v>5</v>
      </c>
      <c r="QH3" s="77">
        <v>6</v>
      </c>
      <c r="QI3" s="77">
        <v>7</v>
      </c>
      <c r="QJ3" s="77">
        <v>8</v>
      </c>
      <c r="QK3" s="77">
        <v>9</v>
      </c>
      <c r="QL3" s="77">
        <v>10</v>
      </c>
      <c r="QM3" s="77">
        <v>11</v>
      </c>
      <c r="QN3" s="77">
        <v>12</v>
      </c>
      <c r="QO3" s="77">
        <v>13</v>
      </c>
      <c r="QP3" s="77">
        <v>14</v>
      </c>
      <c r="QQ3" s="77">
        <v>15</v>
      </c>
      <c r="QR3" s="77">
        <v>16</v>
      </c>
      <c r="QS3" s="77">
        <v>17</v>
      </c>
      <c r="QT3" s="77">
        <v>18</v>
      </c>
      <c r="QU3" s="77">
        <v>19</v>
      </c>
      <c r="QV3" s="77">
        <v>20</v>
      </c>
      <c r="QW3" s="77">
        <v>21</v>
      </c>
      <c r="QX3" s="77">
        <v>22</v>
      </c>
      <c r="QY3" s="77">
        <v>23</v>
      </c>
      <c r="QZ3" s="77">
        <v>24</v>
      </c>
      <c r="RA3" s="77">
        <v>25</v>
      </c>
      <c r="RB3" s="77">
        <v>26</v>
      </c>
      <c r="RC3" s="77">
        <v>27</v>
      </c>
      <c r="RD3" s="77">
        <v>28</v>
      </c>
      <c r="RE3" s="77">
        <v>29</v>
      </c>
      <c r="RF3" s="77">
        <v>30</v>
      </c>
      <c r="RG3" s="77">
        <v>31</v>
      </c>
      <c r="RH3" s="77">
        <v>32</v>
      </c>
      <c r="RI3" s="77">
        <v>33</v>
      </c>
      <c r="RJ3" s="77">
        <v>34</v>
      </c>
      <c r="RK3" s="77">
        <v>35</v>
      </c>
      <c r="RL3" s="77">
        <v>36</v>
      </c>
      <c r="RM3" s="77">
        <v>37</v>
      </c>
      <c r="RN3" s="77">
        <v>38</v>
      </c>
      <c r="RO3" s="77">
        <v>39</v>
      </c>
      <c r="RP3" s="77">
        <v>40</v>
      </c>
      <c r="RQ3" s="77">
        <v>41</v>
      </c>
      <c r="RR3" s="77">
        <v>42</v>
      </c>
      <c r="RS3" s="77">
        <v>43</v>
      </c>
      <c r="RT3" s="77">
        <v>44</v>
      </c>
      <c r="RU3" s="77">
        <v>45</v>
      </c>
      <c r="RV3" s="77">
        <v>46</v>
      </c>
      <c r="RW3" s="77">
        <v>47</v>
      </c>
      <c r="RX3" s="77">
        <v>48</v>
      </c>
      <c r="RY3" s="77">
        <v>49</v>
      </c>
      <c r="RZ3" s="77">
        <v>50</v>
      </c>
      <c r="SA3" s="77">
        <v>51</v>
      </c>
      <c r="SB3" s="77">
        <v>52</v>
      </c>
      <c r="SC3" s="77">
        <v>53</v>
      </c>
      <c r="SD3" s="77">
        <v>54</v>
      </c>
      <c r="SE3" s="77">
        <v>55</v>
      </c>
      <c r="SF3" s="77">
        <v>56</v>
      </c>
      <c r="SG3" s="77">
        <v>57</v>
      </c>
      <c r="SH3" s="77">
        <v>58</v>
      </c>
      <c r="SI3" s="77">
        <v>59</v>
      </c>
      <c r="SJ3" s="77">
        <v>60</v>
      </c>
      <c r="SK3" s="77">
        <v>61</v>
      </c>
      <c r="SL3" s="77">
        <v>62</v>
      </c>
      <c r="SM3" s="77">
        <v>63</v>
      </c>
      <c r="SN3" s="77">
        <v>64</v>
      </c>
      <c r="SO3" s="77">
        <v>65</v>
      </c>
      <c r="SP3" s="77">
        <v>66</v>
      </c>
      <c r="SQ3" s="77">
        <v>67</v>
      </c>
      <c r="SR3" s="77">
        <v>68</v>
      </c>
      <c r="SS3" s="81">
        <v>1</v>
      </c>
      <c r="ST3" s="346" t="s">
        <v>168</v>
      </c>
      <c r="SU3" s="346" t="s">
        <v>169</v>
      </c>
      <c r="SV3" s="346" t="s">
        <v>170</v>
      </c>
      <c r="SW3" s="346" t="s">
        <v>171</v>
      </c>
      <c r="SX3" s="346" t="s">
        <v>172</v>
      </c>
      <c r="SY3" s="346" t="s">
        <v>173</v>
      </c>
      <c r="SZ3" s="346" t="s">
        <v>174</v>
      </c>
      <c r="TA3" s="346" t="s">
        <v>175</v>
      </c>
      <c r="TB3" s="346" t="s">
        <v>176</v>
      </c>
      <c r="TC3" s="346" t="s">
        <v>177</v>
      </c>
      <c r="TD3" s="346" t="s">
        <v>178</v>
      </c>
      <c r="TE3" s="346" t="s">
        <v>179</v>
      </c>
      <c r="TF3" s="346" t="s">
        <v>180</v>
      </c>
      <c r="TG3" s="346" t="s">
        <v>181</v>
      </c>
      <c r="TH3" s="346" t="s">
        <v>182</v>
      </c>
      <c r="TI3" s="346" t="s">
        <v>183</v>
      </c>
      <c r="TJ3" s="346" t="s">
        <v>184</v>
      </c>
      <c r="TK3" s="346" t="s">
        <v>185</v>
      </c>
      <c r="TL3" s="346" t="s">
        <v>186</v>
      </c>
      <c r="TM3" s="346" t="s">
        <v>187</v>
      </c>
      <c r="TN3" s="346" t="s">
        <v>188</v>
      </c>
      <c r="TO3" s="346" t="s">
        <v>189</v>
      </c>
      <c r="TP3" s="346" t="s">
        <v>190</v>
      </c>
      <c r="TQ3" s="346" t="s">
        <v>191</v>
      </c>
      <c r="TR3" s="346" t="s">
        <v>192</v>
      </c>
      <c r="TS3" s="346" t="s">
        <v>193</v>
      </c>
      <c r="TT3" s="346" t="s">
        <v>194</v>
      </c>
      <c r="TU3" s="346" t="s">
        <v>195</v>
      </c>
      <c r="TV3" s="346" t="s">
        <v>196</v>
      </c>
      <c r="TW3" s="346" t="s">
        <v>197</v>
      </c>
      <c r="TX3" s="346" t="s">
        <v>198</v>
      </c>
      <c r="TY3" s="346" t="s">
        <v>199</v>
      </c>
      <c r="TZ3" s="346" t="s">
        <v>200</v>
      </c>
      <c r="UA3" s="346" t="s">
        <v>201</v>
      </c>
      <c r="UB3" s="346" t="s">
        <v>202</v>
      </c>
      <c r="UC3" s="346" t="s">
        <v>203</v>
      </c>
      <c r="UD3" s="346" t="s">
        <v>204</v>
      </c>
      <c r="UE3" s="346" t="s">
        <v>205</v>
      </c>
      <c r="UF3" s="346" t="s">
        <v>206</v>
      </c>
      <c r="UG3" s="346" t="s">
        <v>207</v>
      </c>
      <c r="UH3" s="346" t="s">
        <v>208</v>
      </c>
      <c r="UI3" s="346" t="s">
        <v>209</v>
      </c>
      <c r="UJ3" s="346" t="s">
        <v>210</v>
      </c>
      <c r="UK3" s="346" t="s">
        <v>211</v>
      </c>
      <c r="UL3" s="346" t="s">
        <v>212</v>
      </c>
      <c r="UM3" s="346" t="s">
        <v>319</v>
      </c>
      <c r="UN3" s="346" t="s">
        <v>320</v>
      </c>
      <c r="UO3" s="346" t="s">
        <v>321</v>
      </c>
      <c r="UP3" s="346" t="s">
        <v>322</v>
      </c>
      <c r="UQ3" s="346" t="s">
        <v>323</v>
      </c>
      <c r="UR3" s="346" t="s">
        <v>324</v>
      </c>
      <c r="US3" s="346" t="s">
        <v>325</v>
      </c>
      <c r="UT3" s="346" t="s">
        <v>326</v>
      </c>
      <c r="UU3" s="346" t="s">
        <v>327</v>
      </c>
      <c r="UV3" s="346" t="s">
        <v>328</v>
      </c>
      <c r="UW3" s="346" t="s">
        <v>329</v>
      </c>
      <c r="UX3" s="346" t="s">
        <v>330</v>
      </c>
      <c r="UY3" s="346" t="s">
        <v>331</v>
      </c>
      <c r="UZ3" s="346" t="s">
        <v>332</v>
      </c>
      <c r="VA3" s="346" t="s">
        <v>333</v>
      </c>
      <c r="VB3" s="346" t="s">
        <v>334</v>
      </c>
      <c r="VC3" s="346" t="s">
        <v>335</v>
      </c>
      <c r="VD3" s="346" t="s">
        <v>336</v>
      </c>
      <c r="VE3" s="346" t="s">
        <v>337</v>
      </c>
      <c r="VF3" s="76">
        <v>1</v>
      </c>
      <c r="VG3" s="77">
        <v>2</v>
      </c>
      <c r="VH3" s="77">
        <v>3</v>
      </c>
      <c r="VI3" s="77">
        <v>4</v>
      </c>
      <c r="VJ3" s="77">
        <v>5</v>
      </c>
      <c r="VK3" s="77">
        <v>6</v>
      </c>
      <c r="VL3" s="77">
        <v>7</v>
      </c>
      <c r="VM3" s="77">
        <v>8</v>
      </c>
      <c r="VN3" s="77">
        <v>9</v>
      </c>
      <c r="VO3" s="77">
        <v>10</v>
      </c>
      <c r="VP3" s="77">
        <v>11</v>
      </c>
      <c r="VQ3" s="77">
        <v>12</v>
      </c>
      <c r="VR3" s="77">
        <v>13</v>
      </c>
      <c r="VS3" s="77">
        <v>14</v>
      </c>
      <c r="VT3" s="77">
        <v>15</v>
      </c>
      <c r="VU3" s="77">
        <v>16</v>
      </c>
      <c r="VV3" s="77">
        <v>17</v>
      </c>
      <c r="VW3" s="77">
        <v>18</v>
      </c>
      <c r="VX3" s="77">
        <v>19</v>
      </c>
      <c r="VY3" s="77">
        <v>20</v>
      </c>
      <c r="VZ3" s="77">
        <v>21</v>
      </c>
      <c r="WA3" s="77">
        <v>22</v>
      </c>
      <c r="WB3" s="77">
        <v>23</v>
      </c>
      <c r="WC3" s="77">
        <v>24</v>
      </c>
      <c r="WD3" s="77">
        <v>25</v>
      </c>
      <c r="WE3" s="77">
        <v>26</v>
      </c>
      <c r="WF3" s="77">
        <v>27</v>
      </c>
      <c r="WG3" s="77">
        <v>28</v>
      </c>
      <c r="WH3" s="77">
        <v>29</v>
      </c>
      <c r="WI3" s="77">
        <v>30</v>
      </c>
      <c r="WJ3" s="77">
        <v>31</v>
      </c>
      <c r="WK3" s="77">
        <v>32</v>
      </c>
      <c r="WL3" s="77">
        <v>33</v>
      </c>
      <c r="WM3" s="77">
        <v>34</v>
      </c>
      <c r="WN3" s="77">
        <v>35</v>
      </c>
      <c r="WO3" s="77">
        <v>36</v>
      </c>
      <c r="WP3" s="77">
        <v>37</v>
      </c>
      <c r="WQ3" s="77">
        <v>38</v>
      </c>
      <c r="WR3" s="77">
        <v>39</v>
      </c>
      <c r="WS3" s="77">
        <v>40</v>
      </c>
      <c r="WT3" s="77">
        <v>41</v>
      </c>
      <c r="WU3" s="77">
        <v>42</v>
      </c>
      <c r="WV3" s="77">
        <v>43</v>
      </c>
      <c r="WW3" s="77">
        <v>44</v>
      </c>
      <c r="WX3" s="77">
        <v>45</v>
      </c>
      <c r="WY3" s="77">
        <v>46</v>
      </c>
      <c r="WZ3" s="77">
        <v>47</v>
      </c>
      <c r="XA3" s="77">
        <v>48</v>
      </c>
      <c r="XB3" s="77">
        <v>49</v>
      </c>
      <c r="XC3" s="77">
        <v>50</v>
      </c>
      <c r="XD3" s="77">
        <v>51</v>
      </c>
      <c r="XE3" s="77">
        <v>52</v>
      </c>
      <c r="XF3" s="77">
        <v>53</v>
      </c>
      <c r="XG3" s="77">
        <v>54</v>
      </c>
      <c r="XH3" s="77">
        <v>55</v>
      </c>
      <c r="XI3" s="77">
        <v>56</v>
      </c>
      <c r="XJ3" s="77">
        <v>57</v>
      </c>
      <c r="XK3" s="77">
        <v>58</v>
      </c>
      <c r="XL3" s="77">
        <v>59</v>
      </c>
      <c r="XM3" s="77">
        <v>60</v>
      </c>
      <c r="XN3" s="77">
        <v>61</v>
      </c>
      <c r="XO3" s="77">
        <v>62</v>
      </c>
      <c r="XP3" s="77">
        <v>63</v>
      </c>
      <c r="XQ3" s="77">
        <v>64</v>
      </c>
      <c r="XR3" s="77">
        <v>65</v>
      </c>
      <c r="XS3" s="77">
        <v>66</v>
      </c>
      <c r="XT3" s="77">
        <v>67</v>
      </c>
      <c r="XU3" s="77">
        <v>68</v>
      </c>
      <c r="XV3" s="46">
        <v>1</v>
      </c>
      <c r="XW3" s="46">
        <v>2</v>
      </c>
      <c r="XX3" s="46">
        <v>3</v>
      </c>
      <c r="XY3" s="46">
        <v>4</v>
      </c>
      <c r="XZ3" s="46">
        <v>5</v>
      </c>
      <c r="YA3" s="46">
        <v>6</v>
      </c>
      <c r="YB3" s="46">
        <v>7</v>
      </c>
      <c r="YC3" s="46">
        <v>8</v>
      </c>
      <c r="YD3" s="46">
        <v>9</v>
      </c>
      <c r="YE3" s="46">
        <v>10</v>
      </c>
      <c r="YF3" s="46">
        <v>11</v>
      </c>
      <c r="YG3" s="46">
        <v>12</v>
      </c>
      <c r="YH3" s="46">
        <v>13</v>
      </c>
      <c r="YI3" s="46">
        <v>14</v>
      </c>
      <c r="YJ3" s="46">
        <v>15</v>
      </c>
      <c r="YK3" s="46">
        <v>16</v>
      </c>
      <c r="YL3" s="46">
        <v>17</v>
      </c>
      <c r="YM3" s="46">
        <v>18</v>
      </c>
      <c r="YN3" s="46">
        <v>19</v>
      </c>
      <c r="YO3" s="46">
        <v>20</v>
      </c>
      <c r="YP3" s="46">
        <v>21</v>
      </c>
      <c r="YQ3" s="46">
        <v>22</v>
      </c>
      <c r="YR3" s="46">
        <v>23</v>
      </c>
      <c r="YS3" s="46">
        <v>24</v>
      </c>
      <c r="YT3" s="46">
        <v>25</v>
      </c>
      <c r="YU3" s="46">
        <v>26</v>
      </c>
      <c r="YV3" s="46">
        <v>27</v>
      </c>
      <c r="YW3" s="46">
        <v>28</v>
      </c>
      <c r="YX3" s="46">
        <v>29</v>
      </c>
      <c r="YY3" s="46">
        <v>30</v>
      </c>
      <c r="YZ3" s="46">
        <v>31</v>
      </c>
      <c r="ZA3" s="46">
        <v>32</v>
      </c>
      <c r="ZB3" s="46">
        <v>33</v>
      </c>
      <c r="ZC3" s="46">
        <v>34</v>
      </c>
      <c r="ZD3" s="46">
        <v>35</v>
      </c>
      <c r="ZE3" s="46">
        <v>36</v>
      </c>
      <c r="ZF3" s="46">
        <v>37</v>
      </c>
      <c r="ZG3" s="46">
        <v>38</v>
      </c>
      <c r="ZH3" s="46">
        <v>39</v>
      </c>
      <c r="ZI3" s="46">
        <v>40</v>
      </c>
      <c r="ZJ3" s="46">
        <v>41</v>
      </c>
      <c r="ZK3" s="46">
        <v>42</v>
      </c>
      <c r="ZL3" s="46">
        <v>43</v>
      </c>
      <c r="ZM3" s="46">
        <v>44</v>
      </c>
      <c r="ZN3" s="46">
        <v>45</v>
      </c>
      <c r="ZO3" s="46">
        <v>46</v>
      </c>
      <c r="ZP3" s="46">
        <v>47</v>
      </c>
      <c r="ZQ3" s="46">
        <v>48</v>
      </c>
      <c r="ZR3" s="46">
        <v>49</v>
      </c>
      <c r="ZS3" s="46">
        <v>50</v>
      </c>
      <c r="ZT3" s="46">
        <v>51</v>
      </c>
      <c r="ZU3" s="46">
        <v>52</v>
      </c>
      <c r="ZV3" s="46">
        <v>53</v>
      </c>
      <c r="ZW3" s="46">
        <v>54</v>
      </c>
      <c r="ZX3" s="46">
        <v>55</v>
      </c>
      <c r="ZY3" s="46">
        <v>56</v>
      </c>
      <c r="ZZ3" s="46">
        <v>57</v>
      </c>
      <c r="AAA3" s="46">
        <v>58</v>
      </c>
      <c r="AAB3" s="46">
        <v>59</v>
      </c>
      <c r="AAC3" s="46">
        <v>60</v>
      </c>
      <c r="AAD3" s="46">
        <v>61</v>
      </c>
      <c r="AAE3" s="46">
        <v>62</v>
      </c>
      <c r="AAF3" s="46">
        <v>63</v>
      </c>
      <c r="AAG3" s="46">
        <v>64</v>
      </c>
      <c r="AAH3" s="46">
        <v>65</v>
      </c>
      <c r="AAI3" s="76">
        <v>1</v>
      </c>
      <c r="AAJ3" s="77">
        <v>2</v>
      </c>
      <c r="AAK3" s="77">
        <v>3</v>
      </c>
      <c r="AAL3" s="77">
        <v>4</v>
      </c>
      <c r="AAM3" s="77">
        <v>5</v>
      </c>
      <c r="AAN3" s="77">
        <v>6</v>
      </c>
      <c r="AAO3" s="77">
        <v>7</v>
      </c>
      <c r="AAP3" s="77">
        <v>8</v>
      </c>
      <c r="AAQ3" s="77">
        <v>9</v>
      </c>
      <c r="AAR3" s="77">
        <v>10</v>
      </c>
      <c r="AAS3" s="77">
        <v>11</v>
      </c>
      <c r="AAT3" s="77">
        <v>12</v>
      </c>
      <c r="AAU3" s="77">
        <v>13</v>
      </c>
      <c r="AAV3" s="77">
        <v>14</v>
      </c>
      <c r="AAW3" s="77">
        <v>15</v>
      </c>
      <c r="AAX3" s="77">
        <v>16</v>
      </c>
      <c r="AAY3" s="77">
        <v>17</v>
      </c>
      <c r="AAZ3" s="77">
        <v>18</v>
      </c>
      <c r="ABA3" s="77">
        <v>19</v>
      </c>
      <c r="ABB3" s="77">
        <v>20</v>
      </c>
      <c r="ABC3" s="77">
        <v>21</v>
      </c>
      <c r="ABD3" s="77">
        <v>22</v>
      </c>
      <c r="ABE3" s="77">
        <v>23</v>
      </c>
      <c r="ABF3" s="77">
        <v>24</v>
      </c>
      <c r="ABG3" s="77">
        <v>25</v>
      </c>
      <c r="ABH3" s="77">
        <v>26</v>
      </c>
      <c r="ABI3" s="77">
        <v>27</v>
      </c>
      <c r="ABJ3" s="77">
        <v>28</v>
      </c>
      <c r="ABK3" s="77">
        <v>29</v>
      </c>
      <c r="ABL3" s="77">
        <v>30</v>
      </c>
      <c r="ABM3" s="77">
        <v>31</v>
      </c>
      <c r="ABN3" s="77">
        <v>32</v>
      </c>
      <c r="ABO3" s="77">
        <v>33</v>
      </c>
      <c r="ABP3" s="77">
        <v>34</v>
      </c>
      <c r="ABQ3" s="77">
        <v>35</v>
      </c>
      <c r="ABR3" s="77">
        <v>36</v>
      </c>
      <c r="ABS3" s="77">
        <v>37</v>
      </c>
      <c r="ABT3" s="77">
        <v>38</v>
      </c>
      <c r="ABU3" s="77">
        <v>39</v>
      </c>
      <c r="ABV3" s="77">
        <v>40</v>
      </c>
      <c r="ABW3" s="77">
        <v>41</v>
      </c>
      <c r="ABX3" s="77">
        <v>42</v>
      </c>
      <c r="ABY3" s="77">
        <v>43</v>
      </c>
      <c r="ABZ3" s="77">
        <v>44</v>
      </c>
      <c r="ACA3" s="77">
        <v>45</v>
      </c>
      <c r="ACB3" s="77">
        <v>46</v>
      </c>
      <c r="ACC3" s="77">
        <v>47</v>
      </c>
      <c r="ACD3" s="77">
        <v>48</v>
      </c>
      <c r="ACE3" s="77">
        <v>49</v>
      </c>
      <c r="ACF3" s="77">
        <v>50</v>
      </c>
      <c r="ACG3" s="77">
        <v>51</v>
      </c>
      <c r="ACH3" s="77">
        <v>52</v>
      </c>
      <c r="ACI3" s="77">
        <v>53</v>
      </c>
      <c r="ACJ3" s="77">
        <v>54</v>
      </c>
      <c r="ACK3" s="77">
        <v>55</v>
      </c>
      <c r="ACL3" s="77">
        <v>56</v>
      </c>
      <c r="ACM3" s="77">
        <v>57</v>
      </c>
      <c r="ACN3" s="77">
        <v>58</v>
      </c>
      <c r="ACO3" s="77">
        <v>59</v>
      </c>
      <c r="ACP3" s="77">
        <v>60</v>
      </c>
      <c r="ACQ3" s="77">
        <v>61</v>
      </c>
      <c r="ACR3" s="77">
        <v>62</v>
      </c>
      <c r="ACS3" s="77">
        <v>63</v>
      </c>
      <c r="ACT3" s="77">
        <v>64</v>
      </c>
      <c r="ACU3" s="77">
        <v>65</v>
      </c>
      <c r="ACV3" s="77">
        <v>66</v>
      </c>
      <c r="ACW3" s="77">
        <v>67</v>
      </c>
      <c r="ACX3" s="77">
        <v>68</v>
      </c>
      <c r="ACY3" s="76">
        <v>1</v>
      </c>
      <c r="ACZ3" s="77">
        <v>2</v>
      </c>
      <c r="ADA3" s="77">
        <v>3</v>
      </c>
      <c r="ADB3" s="77">
        <v>4</v>
      </c>
      <c r="ADC3" s="77">
        <v>5</v>
      </c>
      <c r="ADD3" s="77">
        <v>6</v>
      </c>
      <c r="ADE3" s="77">
        <v>7</v>
      </c>
      <c r="ADF3" s="77">
        <v>8</v>
      </c>
      <c r="ADG3" s="77">
        <v>9</v>
      </c>
      <c r="ADH3" s="77">
        <v>10</v>
      </c>
      <c r="ADI3" s="77">
        <v>11</v>
      </c>
      <c r="ADJ3" s="77">
        <v>12</v>
      </c>
      <c r="ADK3" s="77">
        <v>13</v>
      </c>
      <c r="ADL3" s="77">
        <v>14</v>
      </c>
      <c r="ADM3" s="77">
        <v>15</v>
      </c>
      <c r="ADN3" s="77">
        <v>16</v>
      </c>
      <c r="ADO3" s="77">
        <v>17</v>
      </c>
      <c r="ADP3" s="77">
        <v>18</v>
      </c>
      <c r="ADQ3" s="77">
        <v>19</v>
      </c>
      <c r="ADR3" s="77">
        <v>20</v>
      </c>
      <c r="ADS3" s="77">
        <v>21</v>
      </c>
      <c r="ADT3" s="77">
        <v>22</v>
      </c>
      <c r="ADU3" s="77">
        <v>23</v>
      </c>
      <c r="ADV3" s="77">
        <v>24</v>
      </c>
      <c r="ADW3" s="77">
        <v>25</v>
      </c>
      <c r="ADX3" s="77">
        <v>26</v>
      </c>
      <c r="ADY3" s="77">
        <v>27</v>
      </c>
      <c r="ADZ3" s="77">
        <v>28</v>
      </c>
      <c r="AEA3" s="77">
        <v>29</v>
      </c>
      <c r="AEB3" s="77">
        <v>30</v>
      </c>
      <c r="AEC3" s="77">
        <v>31</v>
      </c>
      <c r="AED3" s="77">
        <v>32</v>
      </c>
      <c r="AEE3" s="77">
        <v>33</v>
      </c>
      <c r="AEF3" s="77">
        <v>34</v>
      </c>
      <c r="AEG3" s="77">
        <v>35</v>
      </c>
      <c r="AEH3" s="77">
        <v>36</v>
      </c>
      <c r="AEI3" s="77">
        <v>37</v>
      </c>
      <c r="AEJ3" s="77">
        <v>38</v>
      </c>
      <c r="AEK3" s="77">
        <v>39</v>
      </c>
      <c r="AEL3" s="77">
        <v>40</v>
      </c>
      <c r="AEM3" s="77">
        <v>41</v>
      </c>
      <c r="AEN3" s="77">
        <v>42</v>
      </c>
      <c r="AEO3" s="77">
        <v>43</v>
      </c>
      <c r="AEP3" s="77">
        <v>44</v>
      </c>
      <c r="AEQ3" s="77">
        <v>45</v>
      </c>
      <c r="AER3" s="77">
        <v>46</v>
      </c>
      <c r="AES3" s="77">
        <v>47</v>
      </c>
      <c r="AET3" s="77">
        <v>48</v>
      </c>
      <c r="AEU3" s="77">
        <v>49</v>
      </c>
      <c r="AEV3" s="77">
        <v>50</v>
      </c>
      <c r="AEW3" s="77">
        <v>51</v>
      </c>
      <c r="AEX3" s="77">
        <v>52</v>
      </c>
      <c r="AEY3" s="77">
        <v>53</v>
      </c>
      <c r="AEZ3" s="77">
        <v>54</v>
      </c>
      <c r="AFA3" s="77">
        <v>55</v>
      </c>
      <c r="AFB3" s="77">
        <v>56</v>
      </c>
      <c r="AFC3" s="77">
        <v>57</v>
      </c>
      <c r="AFD3" s="77">
        <v>58</v>
      </c>
      <c r="AFE3" s="77">
        <v>59</v>
      </c>
      <c r="AFF3" s="77">
        <v>60</v>
      </c>
      <c r="AFG3" s="77">
        <v>61</v>
      </c>
      <c r="AFH3" s="77">
        <v>62</v>
      </c>
      <c r="AFI3" s="77">
        <v>63</v>
      </c>
      <c r="AFJ3" s="77">
        <v>64</v>
      </c>
      <c r="AFK3" s="77">
        <v>65</v>
      </c>
      <c r="AFL3" s="77">
        <v>66</v>
      </c>
      <c r="AFM3" s="77">
        <v>67</v>
      </c>
      <c r="AFN3" s="77">
        <v>68</v>
      </c>
      <c r="AFO3" s="76">
        <v>1</v>
      </c>
      <c r="AFP3" s="77">
        <v>2</v>
      </c>
      <c r="AFQ3" s="77">
        <v>3</v>
      </c>
      <c r="AFR3" s="77">
        <v>4</v>
      </c>
      <c r="AFS3" s="77">
        <v>5</v>
      </c>
      <c r="AFT3" s="77">
        <v>6</v>
      </c>
      <c r="AFU3" s="77">
        <v>7</v>
      </c>
      <c r="AFV3" s="77">
        <v>8</v>
      </c>
      <c r="AFW3" s="77">
        <v>9</v>
      </c>
      <c r="AFX3" s="77">
        <v>10</v>
      </c>
      <c r="AFY3" s="77">
        <v>11</v>
      </c>
      <c r="AFZ3" s="77">
        <v>12</v>
      </c>
      <c r="AGA3" s="77">
        <v>13</v>
      </c>
      <c r="AGB3" s="77">
        <v>14</v>
      </c>
      <c r="AGC3" s="77">
        <v>15</v>
      </c>
      <c r="AGD3" s="77">
        <v>16</v>
      </c>
      <c r="AGE3" s="77">
        <v>17</v>
      </c>
      <c r="AGF3" s="77">
        <v>18</v>
      </c>
      <c r="AGG3" s="77">
        <v>19</v>
      </c>
      <c r="AGH3" s="77">
        <v>20</v>
      </c>
      <c r="AGI3" s="77">
        <v>21</v>
      </c>
      <c r="AGJ3" s="77">
        <v>22</v>
      </c>
      <c r="AGK3" s="77">
        <v>23</v>
      </c>
      <c r="AGL3" s="77">
        <v>24</v>
      </c>
      <c r="AGM3" s="77">
        <v>25</v>
      </c>
      <c r="AGN3" s="77">
        <v>26</v>
      </c>
      <c r="AGO3" s="77">
        <v>27</v>
      </c>
      <c r="AGP3" s="77">
        <v>28</v>
      </c>
      <c r="AGQ3" s="77">
        <v>29</v>
      </c>
      <c r="AGR3" s="77">
        <v>30</v>
      </c>
      <c r="AGS3" s="77">
        <v>31</v>
      </c>
      <c r="AGT3" s="77">
        <v>32</v>
      </c>
      <c r="AGU3" s="77">
        <v>33</v>
      </c>
      <c r="AGV3" s="77">
        <v>34</v>
      </c>
      <c r="AGW3" s="77">
        <v>35</v>
      </c>
      <c r="AGX3" s="77">
        <v>36</v>
      </c>
      <c r="AGY3" s="77">
        <v>37</v>
      </c>
      <c r="AGZ3" s="77">
        <v>38</v>
      </c>
      <c r="AHA3" s="77">
        <v>39</v>
      </c>
      <c r="AHB3" s="77">
        <v>40</v>
      </c>
      <c r="AHC3" s="77">
        <v>41</v>
      </c>
      <c r="AHD3" s="77">
        <v>42</v>
      </c>
      <c r="AHE3" s="77">
        <v>43</v>
      </c>
      <c r="AHF3" s="77">
        <v>44</v>
      </c>
      <c r="AHG3" s="77">
        <v>45</v>
      </c>
      <c r="AHH3" s="77">
        <v>46</v>
      </c>
      <c r="AHI3" s="77">
        <v>47</v>
      </c>
      <c r="AHJ3" s="77">
        <v>48</v>
      </c>
      <c r="AHK3" s="77">
        <v>49</v>
      </c>
      <c r="AHL3" s="77">
        <v>50</v>
      </c>
      <c r="AHM3" s="77">
        <v>51</v>
      </c>
      <c r="AHN3" s="77">
        <v>52</v>
      </c>
      <c r="AHO3" s="77">
        <v>53</v>
      </c>
      <c r="AHP3" s="77">
        <v>54</v>
      </c>
      <c r="AHQ3" s="77">
        <v>55</v>
      </c>
      <c r="AHR3" s="77">
        <v>56</v>
      </c>
      <c r="AHS3" s="77">
        <v>57</v>
      </c>
      <c r="AHT3" s="77">
        <v>58</v>
      </c>
      <c r="AHU3" s="77">
        <v>59</v>
      </c>
      <c r="AHV3" s="77">
        <v>60</v>
      </c>
      <c r="AHW3" s="77">
        <v>61</v>
      </c>
      <c r="AHX3" s="77">
        <v>62</v>
      </c>
      <c r="AHY3" s="77">
        <v>63</v>
      </c>
      <c r="AHZ3" s="77">
        <v>64</v>
      </c>
      <c r="AIA3" s="77">
        <v>65</v>
      </c>
      <c r="AIB3" s="77">
        <v>66</v>
      </c>
      <c r="AIC3" s="77">
        <v>67</v>
      </c>
      <c r="AID3" s="77">
        <v>68</v>
      </c>
      <c r="AIE3" s="87">
        <v>1</v>
      </c>
      <c r="AIF3" s="88">
        <v>2</v>
      </c>
      <c r="AIG3" s="88" t="s">
        <v>169</v>
      </c>
      <c r="AIH3" s="88" t="s">
        <v>170</v>
      </c>
      <c r="AII3" s="88" t="s">
        <v>171</v>
      </c>
      <c r="AIJ3" s="88" t="s">
        <v>172</v>
      </c>
      <c r="AIK3" s="88" t="s">
        <v>173</v>
      </c>
      <c r="AIL3" s="88" t="s">
        <v>174</v>
      </c>
      <c r="AIM3" s="88" t="s">
        <v>175</v>
      </c>
      <c r="AIN3" s="88" t="s">
        <v>176</v>
      </c>
      <c r="AIO3" s="88" t="s">
        <v>177</v>
      </c>
      <c r="AIP3" s="88" t="s">
        <v>178</v>
      </c>
      <c r="AIQ3" s="88" t="s">
        <v>179</v>
      </c>
      <c r="AIR3" s="88" t="s">
        <v>180</v>
      </c>
      <c r="AIS3" s="88" t="s">
        <v>181</v>
      </c>
      <c r="AIT3" s="88" t="s">
        <v>182</v>
      </c>
      <c r="AIU3" s="88" t="s">
        <v>183</v>
      </c>
      <c r="AIV3" s="88" t="s">
        <v>184</v>
      </c>
      <c r="AIW3" s="88" t="s">
        <v>185</v>
      </c>
      <c r="AIX3" s="88" t="s">
        <v>186</v>
      </c>
      <c r="AIY3" s="88" t="s">
        <v>187</v>
      </c>
      <c r="AIZ3" s="88" t="s">
        <v>188</v>
      </c>
      <c r="AJA3" s="88" t="s">
        <v>189</v>
      </c>
      <c r="AJB3" s="88" t="s">
        <v>190</v>
      </c>
      <c r="AJC3" s="88" t="s">
        <v>191</v>
      </c>
      <c r="AJD3" s="88" t="s">
        <v>192</v>
      </c>
      <c r="AJE3" s="88" t="s">
        <v>193</v>
      </c>
      <c r="AJF3" s="88" t="s">
        <v>194</v>
      </c>
      <c r="AJG3" s="88" t="s">
        <v>195</v>
      </c>
      <c r="AJH3" s="88" t="s">
        <v>196</v>
      </c>
      <c r="AJI3" s="88" t="s">
        <v>197</v>
      </c>
      <c r="AJJ3" s="88" t="s">
        <v>198</v>
      </c>
      <c r="AJK3" s="88" t="s">
        <v>199</v>
      </c>
      <c r="AJL3" s="88" t="s">
        <v>200</v>
      </c>
      <c r="AJM3" s="88" t="s">
        <v>201</v>
      </c>
      <c r="AJN3" s="88" t="s">
        <v>202</v>
      </c>
      <c r="AJO3" s="88" t="s">
        <v>203</v>
      </c>
      <c r="AJP3" s="88" t="s">
        <v>204</v>
      </c>
      <c r="AJQ3" s="88" t="s">
        <v>205</v>
      </c>
      <c r="AJR3" s="88" t="s">
        <v>206</v>
      </c>
      <c r="AJS3" s="88" t="s">
        <v>207</v>
      </c>
      <c r="AJT3" s="88" t="s">
        <v>208</v>
      </c>
      <c r="AJU3" s="88" t="s">
        <v>209</v>
      </c>
      <c r="AJV3" s="88" t="s">
        <v>210</v>
      </c>
      <c r="AJW3" s="88" t="s">
        <v>211</v>
      </c>
      <c r="AJX3" s="88" t="s">
        <v>212</v>
      </c>
      <c r="AJY3" s="88" t="s">
        <v>319</v>
      </c>
      <c r="AJZ3" s="88" t="s">
        <v>320</v>
      </c>
      <c r="AKA3" s="88" t="s">
        <v>321</v>
      </c>
      <c r="AKB3" s="88" t="s">
        <v>322</v>
      </c>
      <c r="AKC3" s="88" t="s">
        <v>323</v>
      </c>
      <c r="AKD3" s="88" t="s">
        <v>324</v>
      </c>
      <c r="AKE3" s="88" t="s">
        <v>325</v>
      </c>
      <c r="AKF3" s="88" t="s">
        <v>326</v>
      </c>
      <c r="AKG3" s="88" t="s">
        <v>327</v>
      </c>
      <c r="AKH3" s="88" t="s">
        <v>328</v>
      </c>
      <c r="AKI3" s="88" t="s">
        <v>329</v>
      </c>
      <c r="AKJ3" s="88" t="s">
        <v>330</v>
      </c>
      <c r="AKK3" s="88" t="s">
        <v>331</v>
      </c>
      <c r="AKL3" s="88" t="s">
        <v>332</v>
      </c>
      <c r="AKM3" s="88" t="s">
        <v>333</v>
      </c>
      <c r="AKN3" s="88" t="s">
        <v>334</v>
      </c>
      <c r="AKO3" s="88" t="s">
        <v>335</v>
      </c>
      <c r="AKP3" s="88" t="s">
        <v>336</v>
      </c>
      <c r="AKQ3" s="88" t="s">
        <v>337</v>
      </c>
      <c r="AKR3" s="88" t="s">
        <v>338</v>
      </c>
      <c r="AKS3" s="441"/>
      <c r="AKT3" s="91">
        <v>1</v>
      </c>
      <c r="AKU3" s="92">
        <v>2</v>
      </c>
      <c r="AKV3" s="92" t="s">
        <v>169</v>
      </c>
      <c r="AKW3" s="92" t="s">
        <v>170</v>
      </c>
      <c r="AKX3" s="92" t="s">
        <v>171</v>
      </c>
      <c r="AKY3" s="92" t="s">
        <v>172</v>
      </c>
      <c r="AKZ3" s="92" t="s">
        <v>173</v>
      </c>
      <c r="ALA3" s="92" t="s">
        <v>174</v>
      </c>
      <c r="ALB3" s="92" t="s">
        <v>175</v>
      </c>
      <c r="ALC3" s="92" t="s">
        <v>176</v>
      </c>
      <c r="ALD3" s="92" t="s">
        <v>177</v>
      </c>
      <c r="ALE3" s="92" t="s">
        <v>178</v>
      </c>
      <c r="ALF3" s="92" t="s">
        <v>179</v>
      </c>
      <c r="ALG3" s="92" t="s">
        <v>180</v>
      </c>
      <c r="ALH3" s="92" t="s">
        <v>181</v>
      </c>
      <c r="ALI3" s="92" t="s">
        <v>182</v>
      </c>
      <c r="ALJ3" s="92" t="s">
        <v>183</v>
      </c>
      <c r="ALK3" s="92" t="s">
        <v>184</v>
      </c>
      <c r="ALL3" s="92" t="s">
        <v>185</v>
      </c>
      <c r="ALM3" s="92" t="s">
        <v>186</v>
      </c>
      <c r="ALN3" s="92" t="s">
        <v>187</v>
      </c>
      <c r="ALO3" s="92" t="s">
        <v>188</v>
      </c>
      <c r="ALP3" s="92" t="s">
        <v>189</v>
      </c>
      <c r="ALQ3" s="92" t="s">
        <v>190</v>
      </c>
      <c r="ALR3" s="92" t="s">
        <v>191</v>
      </c>
      <c r="ALS3" s="92" t="s">
        <v>192</v>
      </c>
      <c r="ALT3" s="92" t="s">
        <v>193</v>
      </c>
      <c r="ALU3" s="92" t="s">
        <v>194</v>
      </c>
      <c r="ALV3" s="92" t="s">
        <v>195</v>
      </c>
      <c r="ALW3" s="92" t="s">
        <v>196</v>
      </c>
      <c r="ALX3" s="92" t="s">
        <v>197</v>
      </c>
      <c r="ALY3" s="92" t="s">
        <v>198</v>
      </c>
      <c r="ALZ3" s="92" t="s">
        <v>199</v>
      </c>
      <c r="AMA3" s="92" t="s">
        <v>200</v>
      </c>
      <c r="AMB3" s="92" t="s">
        <v>201</v>
      </c>
      <c r="AMC3" s="92" t="s">
        <v>202</v>
      </c>
      <c r="AMD3" s="92" t="s">
        <v>203</v>
      </c>
      <c r="AME3" s="92" t="s">
        <v>204</v>
      </c>
      <c r="AMF3" s="92" t="s">
        <v>205</v>
      </c>
      <c r="AMG3" s="92" t="s">
        <v>206</v>
      </c>
      <c r="AMH3" s="92" t="s">
        <v>207</v>
      </c>
      <c r="AMI3" s="92" t="s">
        <v>208</v>
      </c>
      <c r="AMJ3" s="92" t="s">
        <v>209</v>
      </c>
      <c r="AMK3" s="92" t="s">
        <v>210</v>
      </c>
      <c r="AML3" s="92" t="s">
        <v>211</v>
      </c>
      <c r="AMM3" s="92" t="s">
        <v>212</v>
      </c>
      <c r="AMN3" s="92" t="s">
        <v>319</v>
      </c>
      <c r="AMO3" s="92" t="s">
        <v>320</v>
      </c>
      <c r="AMP3" s="92" t="s">
        <v>321</v>
      </c>
      <c r="AMQ3" s="92" t="s">
        <v>322</v>
      </c>
      <c r="AMR3" s="92" t="s">
        <v>323</v>
      </c>
      <c r="AMS3" s="92" t="s">
        <v>324</v>
      </c>
      <c r="AMT3" s="92" t="s">
        <v>325</v>
      </c>
      <c r="AMU3" s="92" t="s">
        <v>326</v>
      </c>
      <c r="AMV3" s="92" t="s">
        <v>327</v>
      </c>
      <c r="AMW3" s="92" t="s">
        <v>328</v>
      </c>
      <c r="AMX3" s="92" t="s">
        <v>329</v>
      </c>
      <c r="AMY3" s="92" t="s">
        <v>330</v>
      </c>
      <c r="AMZ3" s="92" t="s">
        <v>331</v>
      </c>
      <c r="ANA3" s="92" t="s">
        <v>332</v>
      </c>
      <c r="ANB3" s="92" t="s">
        <v>333</v>
      </c>
      <c r="ANC3" s="92" t="s">
        <v>334</v>
      </c>
      <c r="AND3" s="92" t="s">
        <v>335</v>
      </c>
      <c r="ANE3" s="92" t="s">
        <v>336</v>
      </c>
      <c r="ANF3" s="92" t="s">
        <v>337</v>
      </c>
      <c r="ANG3" s="92" t="s">
        <v>338</v>
      </c>
      <c r="ANH3" s="88">
        <v>1</v>
      </c>
      <c r="ANI3" s="88" t="s">
        <v>168</v>
      </c>
      <c r="ANJ3" s="88" t="s">
        <v>169</v>
      </c>
      <c r="ANK3" s="88" t="s">
        <v>170</v>
      </c>
      <c r="ANL3" s="88" t="s">
        <v>171</v>
      </c>
      <c r="ANM3" s="88" t="s">
        <v>172</v>
      </c>
      <c r="ANN3" s="88" t="s">
        <v>173</v>
      </c>
      <c r="ANO3" s="88" t="s">
        <v>174</v>
      </c>
      <c r="ANP3" s="88" t="s">
        <v>175</v>
      </c>
      <c r="ANQ3" s="88" t="s">
        <v>176</v>
      </c>
      <c r="ANR3" s="88" t="s">
        <v>177</v>
      </c>
      <c r="ANS3" s="88" t="s">
        <v>178</v>
      </c>
      <c r="ANT3" s="88" t="s">
        <v>179</v>
      </c>
      <c r="ANU3" s="88" t="s">
        <v>180</v>
      </c>
      <c r="ANV3" s="88" t="s">
        <v>181</v>
      </c>
      <c r="ANW3" s="88" t="s">
        <v>182</v>
      </c>
      <c r="ANX3" s="88" t="s">
        <v>183</v>
      </c>
      <c r="ANY3" s="88" t="s">
        <v>184</v>
      </c>
      <c r="ANZ3" s="88" t="s">
        <v>185</v>
      </c>
      <c r="AOA3" s="88" t="s">
        <v>186</v>
      </c>
      <c r="AOB3" s="88" t="s">
        <v>187</v>
      </c>
      <c r="AOC3" s="88" t="s">
        <v>188</v>
      </c>
      <c r="AOD3" s="88" t="s">
        <v>189</v>
      </c>
      <c r="AOE3" s="88" t="s">
        <v>190</v>
      </c>
      <c r="AOF3" s="88" t="s">
        <v>191</v>
      </c>
      <c r="AOG3" s="88" t="s">
        <v>192</v>
      </c>
      <c r="AOH3" s="88" t="s">
        <v>193</v>
      </c>
      <c r="AOI3" s="88" t="s">
        <v>194</v>
      </c>
      <c r="AOJ3" s="88" t="s">
        <v>195</v>
      </c>
      <c r="AOK3" s="88" t="s">
        <v>196</v>
      </c>
      <c r="AOL3" s="88" t="s">
        <v>197</v>
      </c>
      <c r="AOM3" s="88" t="s">
        <v>198</v>
      </c>
      <c r="AON3" s="88" t="s">
        <v>199</v>
      </c>
      <c r="AOO3" s="88" t="s">
        <v>200</v>
      </c>
      <c r="AOP3" s="88" t="s">
        <v>201</v>
      </c>
      <c r="AOQ3" s="88" t="s">
        <v>202</v>
      </c>
      <c r="AOR3" s="88" t="s">
        <v>203</v>
      </c>
      <c r="AOS3" s="88" t="s">
        <v>204</v>
      </c>
      <c r="AOT3" s="88" t="s">
        <v>205</v>
      </c>
      <c r="AOU3" s="88" t="s">
        <v>206</v>
      </c>
      <c r="AOV3" s="88" t="s">
        <v>207</v>
      </c>
      <c r="AOW3" s="88" t="s">
        <v>208</v>
      </c>
      <c r="AOX3" s="88" t="s">
        <v>209</v>
      </c>
      <c r="AOY3" s="88" t="s">
        <v>210</v>
      </c>
      <c r="AOZ3" s="88" t="s">
        <v>211</v>
      </c>
      <c r="APA3" s="88" t="s">
        <v>212</v>
      </c>
      <c r="APB3" s="88" t="s">
        <v>319</v>
      </c>
      <c r="APC3" s="88" t="s">
        <v>320</v>
      </c>
      <c r="APD3" s="88" t="s">
        <v>321</v>
      </c>
      <c r="APE3" s="88" t="s">
        <v>322</v>
      </c>
      <c r="APF3" s="88" t="s">
        <v>323</v>
      </c>
      <c r="APG3" s="88" t="s">
        <v>324</v>
      </c>
      <c r="APH3" s="88" t="s">
        <v>325</v>
      </c>
      <c r="API3" s="88" t="s">
        <v>326</v>
      </c>
      <c r="APJ3" s="88" t="s">
        <v>327</v>
      </c>
      <c r="APK3" s="88" t="s">
        <v>328</v>
      </c>
      <c r="APL3" s="88" t="s">
        <v>329</v>
      </c>
      <c r="APM3" s="88" t="s">
        <v>330</v>
      </c>
      <c r="APN3" s="88" t="s">
        <v>331</v>
      </c>
      <c r="APO3" s="88" t="s">
        <v>332</v>
      </c>
      <c r="APP3" s="88" t="s">
        <v>333</v>
      </c>
      <c r="APQ3" s="88" t="s">
        <v>334</v>
      </c>
      <c r="APR3" s="88" t="s">
        <v>335</v>
      </c>
      <c r="APS3" s="88" t="s">
        <v>336</v>
      </c>
      <c r="APT3" s="88" t="s">
        <v>337</v>
      </c>
      <c r="APU3" s="91">
        <v>1</v>
      </c>
      <c r="APV3" s="92" t="s">
        <v>168</v>
      </c>
      <c r="APW3" s="92" t="s">
        <v>169</v>
      </c>
      <c r="APX3" s="92" t="s">
        <v>170</v>
      </c>
      <c r="APY3" s="92" t="s">
        <v>171</v>
      </c>
      <c r="APZ3" s="92" t="s">
        <v>172</v>
      </c>
      <c r="AQA3" s="92" t="s">
        <v>173</v>
      </c>
      <c r="AQB3" s="92" t="s">
        <v>174</v>
      </c>
      <c r="AQC3" s="92" t="s">
        <v>175</v>
      </c>
      <c r="AQD3" s="92" t="s">
        <v>176</v>
      </c>
      <c r="AQE3" s="92" t="s">
        <v>177</v>
      </c>
      <c r="AQF3" s="92" t="s">
        <v>178</v>
      </c>
      <c r="AQG3" s="92" t="s">
        <v>179</v>
      </c>
      <c r="AQH3" s="92" t="s">
        <v>180</v>
      </c>
      <c r="AQI3" s="92" t="s">
        <v>181</v>
      </c>
      <c r="AQJ3" s="92" t="s">
        <v>182</v>
      </c>
      <c r="AQK3" s="92" t="s">
        <v>183</v>
      </c>
      <c r="AQL3" s="92" t="s">
        <v>184</v>
      </c>
      <c r="AQM3" s="92" t="s">
        <v>185</v>
      </c>
      <c r="AQN3" s="92" t="s">
        <v>186</v>
      </c>
      <c r="AQO3" s="92" t="s">
        <v>187</v>
      </c>
      <c r="AQP3" s="92" t="s">
        <v>188</v>
      </c>
      <c r="AQQ3" s="92" t="s">
        <v>189</v>
      </c>
      <c r="AQR3" s="92" t="s">
        <v>190</v>
      </c>
      <c r="AQS3" s="92" t="s">
        <v>191</v>
      </c>
      <c r="AQT3" s="92" t="s">
        <v>192</v>
      </c>
      <c r="AQU3" s="92" t="s">
        <v>193</v>
      </c>
      <c r="AQV3" s="92" t="s">
        <v>194</v>
      </c>
      <c r="AQW3" s="92" t="s">
        <v>195</v>
      </c>
      <c r="AQX3" s="92" t="s">
        <v>196</v>
      </c>
      <c r="AQY3" s="92" t="s">
        <v>197</v>
      </c>
      <c r="AQZ3" s="92" t="s">
        <v>198</v>
      </c>
      <c r="ARA3" s="92" t="s">
        <v>199</v>
      </c>
      <c r="ARB3" s="92" t="s">
        <v>200</v>
      </c>
      <c r="ARC3" s="92" t="s">
        <v>201</v>
      </c>
      <c r="ARD3" s="92" t="s">
        <v>202</v>
      </c>
      <c r="ARE3" s="92" t="s">
        <v>203</v>
      </c>
      <c r="ARF3" s="92" t="s">
        <v>204</v>
      </c>
      <c r="ARG3" s="92" t="s">
        <v>205</v>
      </c>
      <c r="ARH3" s="92" t="s">
        <v>206</v>
      </c>
      <c r="ARI3" s="92" t="s">
        <v>207</v>
      </c>
      <c r="ARJ3" s="92" t="s">
        <v>208</v>
      </c>
      <c r="ARK3" s="92" t="s">
        <v>209</v>
      </c>
      <c r="ARL3" s="92" t="s">
        <v>210</v>
      </c>
      <c r="ARM3" s="92" t="s">
        <v>211</v>
      </c>
      <c r="ARN3" s="92" t="s">
        <v>212</v>
      </c>
      <c r="ARO3" s="92" t="s">
        <v>319</v>
      </c>
      <c r="ARP3" s="92" t="s">
        <v>320</v>
      </c>
      <c r="ARQ3" s="92" t="s">
        <v>321</v>
      </c>
      <c r="ARR3" s="92" t="s">
        <v>322</v>
      </c>
      <c r="ARS3" s="92" t="s">
        <v>323</v>
      </c>
      <c r="ART3" s="92" t="s">
        <v>324</v>
      </c>
      <c r="ARU3" s="92" t="s">
        <v>325</v>
      </c>
      <c r="ARV3" s="92" t="s">
        <v>326</v>
      </c>
      <c r="ARW3" s="92" t="s">
        <v>327</v>
      </c>
      <c r="ARX3" s="92" t="s">
        <v>328</v>
      </c>
      <c r="ARY3" s="92" t="s">
        <v>329</v>
      </c>
      <c r="ARZ3" s="92" t="s">
        <v>330</v>
      </c>
      <c r="ASA3" s="92" t="s">
        <v>331</v>
      </c>
      <c r="ASB3" s="92" t="s">
        <v>332</v>
      </c>
      <c r="ASC3" s="92" t="s">
        <v>333</v>
      </c>
      <c r="ASD3" s="92" t="s">
        <v>334</v>
      </c>
      <c r="ASE3" s="92" t="s">
        <v>335</v>
      </c>
      <c r="ASF3" s="92" t="s">
        <v>336</v>
      </c>
      <c r="ASG3" s="92" t="s">
        <v>337</v>
      </c>
      <c r="ASH3" s="88">
        <v>1</v>
      </c>
      <c r="ASI3" s="88" t="s">
        <v>168</v>
      </c>
      <c r="ASJ3" s="88" t="s">
        <v>169</v>
      </c>
      <c r="ASK3" s="88" t="s">
        <v>170</v>
      </c>
      <c r="ASL3" s="88" t="s">
        <v>171</v>
      </c>
      <c r="ASM3" s="88" t="s">
        <v>172</v>
      </c>
      <c r="ASN3" s="88" t="s">
        <v>173</v>
      </c>
      <c r="ASO3" s="88" t="s">
        <v>174</v>
      </c>
      <c r="ASP3" s="88" t="s">
        <v>175</v>
      </c>
      <c r="ASQ3" s="88" t="s">
        <v>176</v>
      </c>
      <c r="ASR3" s="88" t="s">
        <v>177</v>
      </c>
      <c r="ASS3" s="88" t="s">
        <v>178</v>
      </c>
      <c r="AST3" s="88" t="s">
        <v>179</v>
      </c>
      <c r="ASU3" s="88" t="s">
        <v>180</v>
      </c>
      <c r="ASV3" s="88" t="s">
        <v>181</v>
      </c>
      <c r="ASW3" s="88" t="s">
        <v>182</v>
      </c>
      <c r="ASX3" s="88" t="s">
        <v>183</v>
      </c>
      <c r="ASY3" s="88" t="s">
        <v>184</v>
      </c>
      <c r="ASZ3" s="88" t="s">
        <v>185</v>
      </c>
      <c r="ATA3" s="88" t="s">
        <v>186</v>
      </c>
      <c r="ATB3" s="88" t="s">
        <v>187</v>
      </c>
      <c r="ATC3" s="88" t="s">
        <v>188</v>
      </c>
      <c r="ATD3" s="88" t="s">
        <v>189</v>
      </c>
      <c r="ATE3" s="88" t="s">
        <v>190</v>
      </c>
      <c r="ATF3" s="88" t="s">
        <v>191</v>
      </c>
      <c r="ATG3" s="88" t="s">
        <v>192</v>
      </c>
      <c r="ATH3" s="88" t="s">
        <v>193</v>
      </c>
      <c r="ATI3" s="88" t="s">
        <v>194</v>
      </c>
      <c r="ATJ3" s="88" t="s">
        <v>195</v>
      </c>
      <c r="ATK3" s="88" t="s">
        <v>196</v>
      </c>
      <c r="ATL3" s="88" t="s">
        <v>197</v>
      </c>
      <c r="ATM3" s="88" t="s">
        <v>198</v>
      </c>
      <c r="ATN3" s="88" t="s">
        <v>199</v>
      </c>
      <c r="ATO3" s="88" t="s">
        <v>200</v>
      </c>
      <c r="ATP3" s="88" t="s">
        <v>201</v>
      </c>
      <c r="ATQ3" s="88" t="s">
        <v>202</v>
      </c>
      <c r="ATR3" s="88" t="s">
        <v>203</v>
      </c>
      <c r="ATS3" s="88" t="s">
        <v>204</v>
      </c>
      <c r="ATT3" s="88" t="s">
        <v>205</v>
      </c>
      <c r="ATU3" s="88" t="s">
        <v>206</v>
      </c>
      <c r="ATV3" s="88" t="s">
        <v>207</v>
      </c>
      <c r="ATW3" s="88" t="s">
        <v>208</v>
      </c>
      <c r="ATX3" s="88" t="s">
        <v>209</v>
      </c>
      <c r="ATY3" s="88" t="s">
        <v>210</v>
      </c>
      <c r="ATZ3" s="88" t="s">
        <v>211</v>
      </c>
      <c r="AUA3" s="88" t="s">
        <v>212</v>
      </c>
      <c r="AUB3" s="88" t="s">
        <v>319</v>
      </c>
      <c r="AUC3" s="88" t="s">
        <v>320</v>
      </c>
      <c r="AUD3" s="88" t="s">
        <v>321</v>
      </c>
      <c r="AUE3" s="88" t="s">
        <v>322</v>
      </c>
      <c r="AUF3" s="88" t="s">
        <v>323</v>
      </c>
      <c r="AUG3" s="88" t="s">
        <v>324</v>
      </c>
      <c r="AUH3" s="88" t="s">
        <v>325</v>
      </c>
      <c r="AUI3" s="88" t="s">
        <v>326</v>
      </c>
      <c r="AUJ3" s="88" t="s">
        <v>327</v>
      </c>
      <c r="AUK3" s="88" t="s">
        <v>328</v>
      </c>
      <c r="AUL3" s="88" t="s">
        <v>329</v>
      </c>
      <c r="AUM3" s="88" t="s">
        <v>330</v>
      </c>
      <c r="AUN3" s="88" t="s">
        <v>331</v>
      </c>
      <c r="AUO3" s="88" t="s">
        <v>332</v>
      </c>
      <c r="AUP3" s="88" t="s">
        <v>333</v>
      </c>
      <c r="AUQ3" s="88" t="s">
        <v>334</v>
      </c>
      <c r="AUR3" s="88" t="s">
        <v>335</v>
      </c>
      <c r="AUS3" s="88" t="s">
        <v>336</v>
      </c>
      <c r="AUT3" s="88" t="s">
        <v>337</v>
      </c>
      <c r="AUU3" s="76">
        <v>1</v>
      </c>
      <c r="AUV3" s="77">
        <v>2</v>
      </c>
      <c r="AUW3" s="77">
        <v>3</v>
      </c>
      <c r="AUX3" s="77">
        <v>4</v>
      </c>
      <c r="AUY3" s="77">
        <v>5</v>
      </c>
      <c r="AUZ3" s="77">
        <v>6</v>
      </c>
      <c r="AVA3" s="77">
        <v>7</v>
      </c>
      <c r="AVB3" s="77">
        <v>8</v>
      </c>
      <c r="AVC3" s="77">
        <v>9</v>
      </c>
      <c r="AVD3" s="77">
        <v>10</v>
      </c>
      <c r="AVE3" s="77">
        <v>11</v>
      </c>
      <c r="AVF3" s="77">
        <v>12</v>
      </c>
      <c r="AVG3" s="77">
        <v>13</v>
      </c>
      <c r="AVH3" s="77">
        <v>14</v>
      </c>
      <c r="AVI3" s="77">
        <v>15</v>
      </c>
      <c r="AVJ3" s="77">
        <v>16</v>
      </c>
      <c r="AVK3" s="77">
        <v>17</v>
      </c>
      <c r="AVL3" s="77">
        <v>18</v>
      </c>
      <c r="AVM3" s="77">
        <v>19</v>
      </c>
      <c r="AVN3" s="77">
        <v>20</v>
      </c>
      <c r="AVO3" s="77">
        <v>21</v>
      </c>
      <c r="AVP3" s="77">
        <v>22</v>
      </c>
      <c r="AVQ3" s="77">
        <v>23</v>
      </c>
      <c r="AVR3" s="77">
        <v>24</v>
      </c>
      <c r="AVS3" s="77">
        <v>25</v>
      </c>
      <c r="AVT3" s="77">
        <v>26</v>
      </c>
      <c r="AVU3" s="77">
        <v>27</v>
      </c>
      <c r="AVV3" s="77">
        <v>28</v>
      </c>
      <c r="AVW3" s="77">
        <v>29</v>
      </c>
      <c r="AVX3" s="77">
        <v>30</v>
      </c>
      <c r="AVY3" s="77">
        <v>31</v>
      </c>
      <c r="AVZ3" s="77">
        <v>32</v>
      </c>
      <c r="AWA3" s="77">
        <v>33</v>
      </c>
      <c r="AWB3" s="77">
        <v>34</v>
      </c>
      <c r="AWC3" s="77">
        <v>35</v>
      </c>
      <c r="AWD3" s="77">
        <v>36</v>
      </c>
      <c r="AWE3" s="77">
        <v>37</v>
      </c>
      <c r="AWF3" s="77">
        <v>38</v>
      </c>
      <c r="AWG3" s="77">
        <v>39</v>
      </c>
      <c r="AWH3" s="77">
        <v>40</v>
      </c>
      <c r="AWI3" s="77">
        <v>41</v>
      </c>
      <c r="AWJ3" s="77">
        <v>42</v>
      </c>
      <c r="AWK3" s="77">
        <v>43</v>
      </c>
      <c r="AWL3" s="77">
        <v>44</v>
      </c>
      <c r="AWM3" s="77">
        <v>45</v>
      </c>
      <c r="AWN3" s="77">
        <v>46</v>
      </c>
      <c r="AWO3" s="77">
        <v>47</v>
      </c>
      <c r="AWP3" s="77">
        <v>48</v>
      </c>
      <c r="AWQ3" s="77">
        <v>49</v>
      </c>
      <c r="AWR3" s="77">
        <v>50</v>
      </c>
      <c r="AWS3" s="77">
        <v>51</v>
      </c>
      <c r="AWT3" s="77">
        <v>52</v>
      </c>
      <c r="AWU3" s="77">
        <v>53</v>
      </c>
      <c r="AWV3" s="77">
        <v>54</v>
      </c>
      <c r="AWW3" s="77">
        <v>55</v>
      </c>
      <c r="AWX3" s="77">
        <v>56</v>
      </c>
      <c r="AWY3" s="77">
        <v>57</v>
      </c>
      <c r="AWZ3" s="77">
        <v>58</v>
      </c>
      <c r="AXA3" s="77">
        <v>59</v>
      </c>
      <c r="AXB3" s="77">
        <v>60</v>
      </c>
      <c r="AXC3" s="77">
        <v>61</v>
      </c>
      <c r="AXD3" s="77">
        <v>62</v>
      </c>
      <c r="AXE3" s="77">
        <v>63</v>
      </c>
      <c r="AXF3" s="77">
        <v>64</v>
      </c>
      <c r="AXG3" s="77">
        <v>65</v>
      </c>
      <c r="AXH3" s="77">
        <v>66</v>
      </c>
      <c r="AXI3" s="77">
        <v>67</v>
      </c>
      <c r="AXJ3" s="77">
        <v>68</v>
      </c>
      <c r="AXK3" s="88">
        <v>1</v>
      </c>
      <c r="AXL3" s="88" t="s">
        <v>168</v>
      </c>
      <c r="AXM3" s="88" t="s">
        <v>169</v>
      </c>
      <c r="AXN3" s="88" t="s">
        <v>170</v>
      </c>
      <c r="AXO3" s="88" t="s">
        <v>171</v>
      </c>
      <c r="AXP3" s="88" t="s">
        <v>172</v>
      </c>
      <c r="AXQ3" s="88" t="s">
        <v>173</v>
      </c>
      <c r="AXR3" s="88" t="s">
        <v>174</v>
      </c>
      <c r="AXS3" s="88" t="s">
        <v>175</v>
      </c>
      <c r="AXT3" s="88" t="s">
        <v>176</v>
      </c>
      <c r="AXU3" s="88" t="s">
        <v>177</v>
      </c>
      <c r="AXV3" s="88" t="s">
        <v>178</v>
      </c>
      <c r="AXW3" s="88" t="s">
        <v>179</v>
      </c>
      <c r="AXX3" s="88" t="s">
        <v>180</v>
      </c>
      <c r="AXY3" s="88" t="s">
        <v>181</v>
      </c>
      <c r="AXZ3" s="88" t="s">
        <v>182</v>
      </c>
      <c r="AYA3" s="88" t="s">
        <v>183</v>
      </c>
      <c r="AYB3" s="88" t="s">
        <v>184</v>
      </c>
      <c r="AYC3" s="88" t="s">
        <v>185</v>
      </c>
      <c r="AYD3" s="88" t="s">
        <v>186</v>
      </c>
      <c r="AYE3" s="88" t="s">
        <v>187</v>
      </c>
      <c r="AYF3" s="88" t="s">
        <v>188</v>
      </c>
      <c r="AYG3" s="88" t="s">
        <v>189</v>
      </c>
      <c r="AYH3" s="88" t="s">
        <v>190</v>
      </c>
      <c r="AYI3" s="88" t="s">
        <v>191</v>
      </c>
      <c r="AYJ3" s="88" t="s">
        <v>192</v>
      </c>
      <c r="AYK3" s="88" t="s">
        <v>193</v>
      </c>
      <c r="AYL3" s="88" t="s">
        <v>194</v>
      </c>
      <c r="AYM3" s="88" t="s">
        <v>195</v>
      </c>
      <c r="AYN3" s="88" t="s">
        <v>196</v>
      </c>
      <c r="AYO3" s="88" t="s">
        <v>197</v>
      </c>
      <c r="AYP3" s="88" t="s">
        <v>198</v>
      </c>
      <c r="AYQ3" s="88" t="s">
        <v>199</v>
      </c>
      <c r="AYR3" s="88" t="s">
        <v>200</v>
      </c>
      <c r="AYS3" s="88" t="s">
        <v>201</v>
      </c>
      <c r="AYT3" s="88" t="s">
        <v>202</v>
      </c>
      <c r="AYU3" s="88" t="s">
        <v>203</v>
      </c>
      <c r="AYV3" s="88" t="s">
        <v>204</v>
      </c>
      <c r="AYW3" s="88" t="s">
        <v>205</v>
      </c>
      <c r="AYX3" s="88" t="s">
        <v>206</v>
      </c>
      <c r="AYY3" s="88" t="s">
        <v>207</v>
      </c>
      <c r="AYZ3" s="88" t="s">
        <v>208</v>
      </c>
      <c r="AZA3" s="88" t="s">
        <v>209</v>
      </c>
      <c r="AZB3" s="88" t="s">
        <v>210</v>
      </c>
      <c r="AZC3" s="88" t="s">
        <v>211</v>
      </c>
      <c r="AZD3" s="88" t="s">
        <v>212</v>
      </c>
      <c r="AZE3" s="88" t="s">
        <v>319</v>
      </c>
      <c r="AZF3" s="88" t="s">
        <v>320</v>
      </c>
      <c r="AZG3" s="88" t="s">
        <v>321</v>
      </c>
      <c r="AZH3" s="88" t="s">
        <v>322</v>
      </c>
      <c r="AZI3" s="88" t="s">
        <v>323</v>
      </c>
      <c r="AZJ3" s="88" t="s">
        <v>324</v>
      </c>
      <c r="AZK3" s="88" t="s">
        <v>325</v>
      </c>
      <c r="AZL3" s="88" t="s">
        <v>326</v>
      </c>
      <c r="AZM3" s="88" t="s">
        <v>327</v>
      </c>
      <c r="AZN3" s="88" t="s">
        <v>328</v>
      </c>
      <c r="AZO3" s="88" t="s">
        <v>329</v>
      </c>
      <c r="AZP3" s="88" t="s">
        <v>330</v>
      </c>
      <c r="AZQ3" s="88" t="s">
        <v>331</v>
      </c>
      <c r="AZR3" s="88" t="s">
        <v>332</v>
      </c>
      <c r="AZS3" s="88" t="s">
        <v>333</v>
      </c>
      <c r="AZT3" s="88" t="s">
        <v>334</v>
      </c>
      <c r="AZU3" s="88" t="s">
        <v>335</v>
      </c>
      <c r="AZV3" s="88" t="s">
        <v>336</v>
      </c>
      <c r="AZW3" s="88" t="s">
        <v>337</v>
      </c>
      <c r="AZX3" s="81">
        <v>1</v>
      </c>
      <c r="AZY3" s="346" t="s">
        <v>168</v>
      </c>
      <c r="AZZ3" s="82" t="s">
        <v>169</v>
      </c>
      <c r="BAA3" s="82" t="s">
        <v>170</v>
      </c>
      <c r="BAB3" s="82" t="s">
        <v>171</v>
      </c>
      <c r="BAC3" s="82" t="s">
        <v>172</v>
      </c>
      <c r="BAD3" s="82" t="s">
        <v>173</v>
      </c>
      <c r="BAE3" s="82" t="s">
        <v>174</v>
      </c>
      <c r="BAF3" s="82" t="s">
        <v>175</v>
      </c>
      <c r="BAG3" s="82" t="s">
        <v>176</v>
      </c>
      <c r="BAH3" s="82" t="s">
        <v>177</v>
      </c>
      <c r="BAI3" s="82" t="s">
        <v>178</v>
      </c>
      <c r="BAJ3" s="82" t="s">
        <v>179</v>
      </c>
      <c r="BAK3" s="82" t="s">
        <v>180</v>
      </c>
      <c r="BAL3" s="82" t="s">
        <v>181</v>
      </c>
      <c r="BAM3" s="82" t="s">
        <v>182</v>
      </c>
      <c r="BAN3" s="82" t="s">
        <v>183</v>
      </c>
      <c r="BAO3" s="82" t="s">
        <v>184</v>
      </c>
      <c r="BAP3" s="82" t="s">
        <v>185</v>
      </c>
      <c r="BAQ3" s="82" t="s">
        <v>186</v>
      </c>
      <c r="BAR3" s="82" t="s">
        <v>187</v>
      </c>
      <c r="BAS3" s="82" t="s">
        <v>188</v>
      </c>
      <c r="BAT3" s="82" t="s">
        <v>189</v>
      </c>
      <c r="BAU3" s="82" t="s">
        <v>190</v>
      </c>
      <c r="BAV3" s="82" t="s">
        <v>191</v>
      </c>
      <c r="BAW3" s="82" t="s">
        <v>192</v>
      </c>
      <c r="BAX3" s="82" t="s">
        <v>193</v>
      </c>
      <c r="BAY3" s="82" t="s">
        <v>194</v>
      </c>
      <c r="BAZ3" s="82" t="s">
        <v>195</v>
      </c>
      <c r="BBA3" s="82" t="s">
        <v>196</v>
      </c>
      <c r="BBB3" s="82" t="s">
        <v>197</v>
      </c>
      <c r="BBC3" s="82" t="s">
        <v>198</v>
      </c>
      <c r="BBD3" s="82" t="s">
        <v>199</v>
      </c>
      <c r="BBE3" s="82" t="s">
        <v>200</v>
      </c>
      <c r="BBF3" s="82" t="s">
        <v>201</v>
      </c>
      <c r="BBG3" s="82" t="s">
        <v>202</v>
      </c>
      <c r="BBH3" s="82" t="s">
        <v>203</v>
      </c>
      <c r="BBI3" s="82" t="s">
        <v>204</v>
      </c>
      <c r="BBJ3" s="82" t="s">
        <v>205</v>
      </c>
      <c r="BBK3" s="82" t="s">
        <v>206</v>
      </c>
      <c r="BBL3" s="82" t="s">
        <v>207</v>
      </c>
      <c r="BBM3" s="82" t="s">
        <v>208</v>
      </c>
      <c r="BBN3" s="82" t="s">
        <v>209</v>
      </c>
      <c r="BBO3" s="82" t="s">
        <v>210</v>
      </c>
      <c r="BBP3" s="82" t="s">
        <v>211</v>
      </c>
      <c r="BBQ3" s="82" t="s">
        <v>212</v>
      </c>
      <c r="BBR3" s="82" t="s">
        <v>319</v>
      </c>
      <c r="BBS3" s="82" t="s">
        <v>320</v>
      </c>
      <c r="BBT3" s="82" t="s">
        <v>321</v>
      </c>
      <c r="BBU3" s="82" t="s">
        <v>322</v>
      </c>
      <c r="BBV3" s="82" t="s">
        <v>323</v>
      </c>
      <c r="BBW3" s="82" t="s">
        <v>324</v>
      </c>
      <c r="BBX3" s="82" t="s">
        <v>325</v>
      </c>
      <c r="BBY3" s="82" t="s">
        <v>326</v>
      </c>
      <c r="BBZ3" s="82" t="s">
        <v>327</v>
      </c>
      <c r="BCA3" s="82" t="s">
        <v>328</v>
      </c>
      <c r="BCB3" s="82" t="s">
        <v>329</v>
      </c>
      <c r="BCC3" s="82" t="s">
        <v>330</v>
      </c>
      <c r="BCD3" s="82" t="s">
        <v>331</v>
      </c>
      <c r="BCE3" s="82" t="s">
        <v>332</v>
      </c>
      <c r="BCF3" s="82" t="s">
        <v>333</v>
      </c>
      <c r="BCG3" s="82" t="s">
        <v>334</v>
      </c>
      <c r="BCH3" s="82" t="s">
        <v>335</v>
      </c>
      <c r="BCI3" s="82" t="s">
        <v>336</v>
      </c>
      <c r="BCJ3" s="82" t="s">
        <v>337</v>
      </c>
      <c r="BCK3" s="81">
        <v>1</v>
      </c>
      <c r="BCL3" s="346" t="s">
        <v>168</v>
      </c>
      <c r="BCM3" s="82" t="s">
        <v>169</v>
      </c>
      <c r="BCN3" s="82" t="s">
        <v>170</v>
      </c>
      <c r="BCO3" s="82" t="s">
        <v>171</v>
      </c>
      <c r="BCP3" s="82" t="s">
        <v>172</v>
      </c>
      <c r="BCQ3" s="82" t="s">
        <v>173</v>
      </c>
      <c r="BCR3" s="82" t="s">
        <v>174</v>
      </c>
      <c r="BCS3" s="82" t="s">
        <v>175</v>
      </c>
      <c r="BCT3" s="82" t="s">
        <v>176</v>
      </c>
      <c r="BCU3" s="82" t="s">
        <v>177</v>
      </c>
      <c r="BCV3" s="82" t="s">
        <v>178</v>
      </c>
      <c r="BCW3" s="82" t="s">
        <v>179</v>
      </c>
      <c r="BCX3" s="82" t="s">
        <v>180</v>
      </c>
      <c r="BCY3" s="82" t="s">
        <v>181</v>
      </c>
      <c r="BCZ3" s="82" t="s">
        <v>182</v>
      </c>
      <c r="BDA3" s="82" t="s">
        <v>183</v>
      </c>
      <c r="BDB3" s="82" t="s">
        <v>184</v>
      </c>
      <c r="BDC3" s="82" t="s">
        <v>185</v>
      </c>
      <c r="BDD3" s="82" t="s">
        <v>186</v>
      </c>
      <c r="BDE3" s="82" t="s">
        <v>187</v>
      </c>
      <c r="BDF3" s="82" t="s">
        <v>188</v>
      </c>
      <c r="BDG3" s="82" t="s">
        <v>189</v>
      </c>
      <c r="BDH3" s="82" t="s">
        <v>190</v>
      </c>
      <c r="BDI3" s="82" t="s">
        <v>191</v>
      </c>
      <c r="BDJ3" s="82" t="s">
        <v>192</v>
      </c>
      <c r="BDK3" s="82" t="s">
        <v>193</v>
      </c>
      <c r="BDL3" s="82" t="s">
        <v>194</v>
      </c>
      <c r="BDM3" s="82" t="s">
        <v>195</v>
      </c>
      <c r="BDN3" s="82" t="s">
        <v>196</v>
      </c>
      <c r="BDO3" s="82" t="s">
        <v>197</v>
      </c>
      <c r="BDP3" s="82" t="s">
        <v>198</v>
      </c>
      <c r="BDQ3" s="82" t="s">
        <v>199</v>
      </c>
      <c r="BDR3" s="82" t="s">
        <v>200</v>
      </c>
      <c r="BDS3" s="82" t="s">
        <v>201</v>
      </c>
      <c r="BDT3" s="82" t="s">
        <v>202</v>
      </c>
      <c r="BDU3" s="82" t="s">
        <v>203</v>
      </c>
      <c r="BDV3" s="82" t="s">
        <v>204</v>
      </c>
      <c r="BDW3" s="82" t="s">
        <v>205</v>
      </c>
      <c r="BDX3" s="82" t="s">
        <v>206</v>
      </c>
      <c r="BDY3" s="82" t="s">
        <v>207</v>
      </c>
      <c r="BDZ3" s="82" t="s">
        <v>208</v>
      </c>
      <c r="BEA3" s="82" t="s">
        <v>209</v>
      </c>
      <c r="BEB3" s="82" t="s">
        <v>210</v>
      </c>
      <c r="BEC3" s="82" t="s">
        <v>211</v>
      </c>
      <c r="BED3" s="82" t="s">
        <v>212</v>
      </c>
      <c r="BEE3" s="82" t="s">
        <v>319</v>
      </c>
      <c r="BEF3" s="82" t="s">
        <v>320</v>
      </c>
      <c r="BEG3" s="82" t="s">
        <v>321</v>
      </c>
      <c r="BEH3" s="82" t="s">
        <v>322</v>
      </c>
      <c r="BEI3" s="82" t="s">
        <v>323</v>
      </c>
      <c r="BEJ3" s="82" t="s">
        <v>324</v>
      </c>
      <c r="BEK3" s="82" t="s">
        <v>325</v>
      </c>
      <c r="BEL3" s="82" t="s">
        <v>326</v>
      </c>
      <c r="BEM3" s="82" t="s">
        <v>327</v>
      </c>
      <c r="BEN3" s="82" t="s">
        <v>328</v>
      </c>
      <c r="BEO3" s="82" t="s">
        <v>329</v>
      </c>
      <c r="BEP3" s="82" t="s">
        <v>330</v>
      </c>
      <c r="BEQ3" s="82" t="s">
        <v>331</v>
      </c>
      <c r="BER3" s="82" t="s">
        <v>332</v>
      </c>
      <c r="BES3" s="82" t="s">
        <v>333</v>
      </c>
      <c r="BET3" s="82" t="s">
        <v>334</v>
      </c>
      <c r="BEU3" s="82" t="s">
        <v>335</v>
      </c>
      <c r="BEV3" s="82" t="s">
        <v>336</v>
      </c>
      <c r="BEW3" s="82" t="s">
        <v>337</v>
      </c>
      <c r="BEX3" s="76">
        <v>1</v>
      </c>
      <c r="BEY3" s="77">
        <v>2</v>
      </c>
      <c r="BEZ3" s="77">
        <v>3</v>
      </c>
      <c r="BFA3" s="77">
        <v>4</v>
      </c>
      <c r="BFB3" s="77">
        <v>5</v>
      </c>
      <c r="BFC3" s="77">
        <v>6</v>
      </c>
      <c r="BFD3" s="77">
        <v>7</v>
      </c>
      <c r="BFE3" s="77">
        <v>8</v>
      </c>
      <c r="BFF3" s="77">
        <v>9</v>
      </c>
      <c r="BFG3" s="77">
        <v>10</v>
      </c>
      <c r="BFH3" s="77">
        <v>11</v>
      </c>
      <c r="BFI3" s="77">
        <v>12</v>
      </c>
      <c r="BFJ3" s="77">
        <v>13</v>
      </c>
      <c r="BFK3" s="77">
        <v>14</v>
      </c>
      <c r="BFL3" s="77">
        <v>15</v>
      </c>
      <c r="BFM3" s="77">
        <v>16</v>
      </c>
      <c r="BFN3" s="77">
        <v>17</v>
      </c>
      <c r="BFO3" s="77">
        <v>18</v>
      </c>
      <c r="BFP3" s="77">
        <v>19</v>
      </c>
      <c r="BFQ3" s="77">
        <v>20</v>
      </c>
      <c r="BFR3" s="77">
        <v>21</v>
      </c>
      <c r="BFS3" s="77">
        <v>22</v>
      </c>
      <c r="BFT3" s="77">
        <v>23</v>
      </c>
      <c r="BFU3" s="77">
        <v>24</v>
      </c>
      <c r="BFV3" s="77">
        <v>25</v>
      </c>
      <c r="BFW3" s="77">
        <v>26</v>
      </c>
      <c r="BFX3" s="77">
        <v>27</v>
      </c>
      <c r="BFY3" s="77">
        <v>28</v>
      </c>
      <c r="BFZ3" s="77">
        <v>29</v>
      </c>
      <c r="BGA3" s="77">
        <v>30</v>
      </c>
      <c r="BGB3" s="77">
        <v>31</v>
      </c>
      <c r="BGC3" s="77">
        <v>32</v>
      </c>
      <c r="BGD3" s="77">
        <v>33</v>
      </c>
      <c r="BGE3" s="77">
        <v>34</v>
      </c>
      <c r="BGF3" s="77">
        <v>35</v>
      </c>
      <c r="BGG3" s="77">
        <v>36</v>
      </c>
      <c r="BGH3" s="77">
        <v>37</v>
      </c>
      <c r="BGI3" s="77">
        <v>38</v>
      </c>
      <c r="BGJ3" s="77">
        <v>39</v>
      </c>
      <c r="BGK3" s="77">
        <v>40</v>
      </c>
      <c r="BGL3" s="77">
        <v>41</v>
      </c>
      <c r="BGM3" s="77">
        <v>42</v>
      </c>
      <c r="BGN3" s="77">
        <v>43</v>
      </c>
      <c r="BGO3" s="77">
        <v>44</v>
      </c>
      <c r="BGP3" s="77">
        <v>45</v>
      </c>
      <c r="BGQ3" s="77">
        <v>46</v>
      </c>
      <c r="BGR3" s="77">
        <v>47</v>
      </c>
      <c r="BGS3" s="77">
        <v>48</v>
      </c>
      <c r="BGT3" s="77">
        <v>49</v>
      </c>
      <c r="BGU3" s="77">
        <v>50</v>
      </c>
      <c r="BGV3" s="77">
        <v>51</v>
      </c>
      <c r="BGW3" s="77">
        <v>52</v>
      </c>
      <c r="BGX3" s="77">
        <v>53</v>
      </c>
      <c r="BGY3" s="77">
        <v>54</v>
      </c>
      <c r="BGZ3" s="77">
        <v>55</v>
      </c>
      <c r="BHA3" s="77">
        <v>56</v>
      </c>
      <c r="BHB3" s="77">
        <v>57</v>
      </c>
      <c r="BHC3" s="77">
        <v>58</v>
      </c>
      <c r="BHD3" s="77">
        <v>59</v>
      </c>
      <c r="BHE3" s="77">
        <v>60</v>
      </c>
      <c r="BHF3" s="77">
        <v>61</v>
      </c>
      <c r="BHG3" s="77">
        <v>62</v>
      </c>
      <c r="BHH3" s="77">
        <v>63</v>
      </c>
      <c r="BHI3" s="77">
        <v>64</v>
      </c>
      <c r="BHJ3" s="77">
        <v>65</v>
      </c>
      <c r="BHK3" s="77">
        <v>66</v>
      </c>
      <c r="BHL3" s="77">
        <v>67</v>
      </c>
      <c r="BHM3" s="77">
        <v>68</v>
      </c>
      <c r="BHN3" s="76">
        <v>1</v>
      </c>
      <c r="BHO3" s="77">
        <v>2</v>
      </c>
      <c r="BHP3" s="77">
        <v>3</v>
      </c>
      <c r="BHQ3" s="77">
        <v>4</v>
      </c>
      <c r="BHR3" s="77">
        <v>5</v>
      </c>
      <c r="BHS3" s="77">
        <v>6</v>
      </c>
      <c r="BHT3" s="77">
        <v>7</v>
      </c>
      <c r="BHU3" s="77">
        <v>8</v>
      </c>
      <c r="BHV3" s="77">
        <v>9</v>
      </c>
      <c r="BHW3" s="77">
        <v>10</v>
      </c>
      <c r="BHX3" s="77">
        <v>11</v>
      </c>
      <c r="BHY3" s="77">
        <v>12</v>
      </c>
      <c r="BHZ3" s="77">
        <v>13</v>
      </c>
      <c r="BIA3" s="77">
        <v>14</v>
      </c>
      <c r="BIB3" s="77">
        <v>15</v>
      </c>
      <c r="BIC3" s="77">
        <v>16</v>
      </c>
      <c r="BID3" s="77">
        <v>17</v>
      </c>
      <c r="BIE3" s="77">
        <v>18</v>
      </c>
      <c r="BIF3" s="77">
        <v>19</v>
      </c>
      <c r="BIG3" s="77">
        <v>20</v>
      </c>
      <c r="BIH3" s="77">
        <v>21</v>
      </c>
      <c r="BII3" s="77">
        <v>22</v>
      </c>
      <c r="BIJ3" s="77">
        <v>23</v>
      </c>
      <c r="BIK3" s="77">
        <v>24</v>
      </c>
      <c r="BIL3" s="77">
        <v>25</v>
      </c>
      <c r="BIM3" s="77">
        <v>26</v>
      </c>
      <c r="BIN3" s="77">
        <v>27</v>
      </c>
      <c r="BIO3" s="77">
        <v>28</v>
      </c>
      <c r="BIP3" s="77">
        <v>29</v>
      </c>
      <c r="BIQ3" s="77">
        <v>30</v>
      </c>
      <c r="BIR3" s="77">
        <v>31</v>
      </c>
      <c r="BIS3" s="77">
        <v>32</v>
      </c>
      <c r="BIT3" s="77">
        <v>33</v>
      </c>
      <c r="BIU3" s="77">
        <v>34</v>
      </c>
      <c r="BIV3" s="77">
        <v>35</v>
      </c>
      <c r="BIW3" s="77">
        <v>36</v>
      </c>
      <c r="BIX3" s="77">
        <v>37</v>
      </c>
      <c r="BIY3" s="77">
        <v>38</v>
      </c>
      <c r="BIZ3" s="77">
        <v>39</v>
      </c>
      <c r="BJA3" s="77">
        <v>40</v>
      </c>
      <c r="BJB3" s="77">
        <v>41</v>
      </c>
      <c r="BJC3" s="77">
        <v>42</v>
      </c>
      <c r="BJD3" s="77">
        <v>43</v>
      </c>
      <c r="BJE3" s="77">
        <v>44</v>
      </c>
      <c r="BJF3" s="77">
        <v>45</v>
      </c>
      <c r="BJG3" s="77">
        <v>46</v>
      </c>
      <c r="BJH3" s="77">
        <v>47</v>
      </c>
      <c r="BJI3" s="77">
        <v>48</v>
      </c>
      <c r="BJJ3" s="77">
        <v>49</v>
      </c>
      <c r="BJK3" s="77">
        <v>50</v>
      </c>
      <c r="BJL3" s="77">
        <v>51</v>
      </c>
      <c r="BJM3" s="77">
        <v>52</v>
      </c>
      <c r="BJN3" s="77">
        <v>53</v>
      </c>
      <c r="BJO3" s="77">
        <v>54</v>
      </c>
      <c r="BJP3" s="77">
        <v>55</v>
      </c>
      <c r="BJQ3" s="77">
        <v>56</v>
      </c>
      <c r="BJR3" s="77">
        <v>57</v>
      </c>
      <c r="BJS3" s="77">
        <v>58</v>
      </c>
      <c r="BJT3" s="77">
        <v>59</v>
      </c>
      <c r="BJU3" s="77">
        <v>60</v>
      </c>
      <c r="BJV3" s="77">
        <v>61</v>
      </c>
      <c r="BJW3" s="77">
        <v>62</v>
      </c>
      <c r="BJX3" s="77">
        <v>63</v>
      </c>
      <c r="BJY3" s="77">
        <v>64</v>
      </c>
      <c r="BJZ3" s="77">
        <v>65</v>
      </c>
      <c r="BKA3" s="77">
        <v>66</v>
      </c>
      <c r="BKB3" s="77">
        <v>67</v>
      </c>
      <c r="BKC3" s="77">
        <v>68</v>
      </c>
      <c r="BKD3" s="76">
        <v>1</v>
      </c>
      <c r="BKE3" s="77">
        <v>2</v>
      </c>
      <c r="BKF3" s="77">
        <v>3</v>
      </c>
      <c r="BKG3" s="77">
        <v>4</v>
      </c>
      <c r="BKH3" s="77">
        <v>5</v>
      </c>
      <c r="BKI3" s="77">
        <v>6</v>
      </c>
      <c r="BKJ3" s="77">
        <v>7</v>
      </c>
      <c r="BKK3" s="77">
        <v>8</v>
      </c>
      <c r="BKL3" s="77">
        <v>9</v>
      </c>
      <c r="BKM3" s="77">
        <v>10</v>
      </c>
      <c r="BKN3" s="77">
        <v>11</v>
      </c>
      <c r="BKO3" s="77">
        <v>12</v>
      </c>
      <c r="BKP3" s="77">
        <v>13</v>
      </c>
      <c r="BKQ3" s="77">
        <v>14</v>
      </c>
      <c r="BKR3" s="77">
        <v>15</v>
      </c>
      <c r="BKS3" s="77">
        <v>16</v>
      </c>
      <c r="BKT3" s="77">
        <v>17</v>
      </c>
      <c r="BKU3" s="77">
        <v>18</v>
      </c>
      <c r="BKV3" s="77">
        <v>19</v>
      </c>
      <c r="BKW3" s="77">
        <v>20</v>
      </c>
      <c r="BKX3" s="77">
        <v>21</v>
      </c>
      <c r="BKY3" s="77">
        <v>22</v>
      </c>
      <c r="BKZ3" s="77">
        <v>23</v>
      </c>
      <c r="BLA3" s="77">
        <v>24</v>
      </c>
      <c r="BLB3" s="77">
        <v>25</v>
      </c>
      <c r="BLC3" s="77">
        <v>26</v>
      </c>
      <c r="BLD3" s="77">
        <v>27</v>
      </c>
      <c r="BLE3" s="77">
        <v>28</v>
      </c>
      <c r="BLF3" s="77">
        <v>29</v>
      </c>
      <c r="BLG3" s="77">
        <v>30</v>
      </c>
      <c r="BLH3" s="77">
        <v>31</v>
      </c>
      <c r="BLI3" s="77">
        <v>32</v>
      </c>
      <c r="BLJ3" s="77">
        <v>33</v>
      </c>
      <c r="BLK3" s="77">
        <v>34</v>
      </c>
      <c r="BLL3" s="77">
        <v>35</v>
      </c>
      <c r="BLM3" s="77">
        <v>36</v>
      </c>
      <c r="BLN3" s="77">
        <v>37</v>
      </c>
      <c r="BLO3" s="77">
        <v>38</v>
      </c>
      <c r="BLP3" s="77">
        <v>39</v>
      </c>
      <c r="BLQ3" s="77">
        <v>40</v>
      </c>
      <c r="BLR3" s="77">
        <v>41</v>
      </c>
      <c r="BLS3" s="77">
        <v>42</v>
      </c>
      <c r="BLT3" s="77">
        <v>43</v>
      </c>
      <c r="BLU3" s="77">
        <v>44</v>
      </c>
      <c r="BLV3" s="77">
        <v>45</v>
      </c>
      <c r="BLW3" s="77">
        <v>46</v>
      </c>
      <c r="BLX3" s="77">
        <v>47</v>
      </c>
      <c r="BLY3" s="77">
        <v>48</v>
      </c>
      <c r="BLZ3" s="77">
        <v>49</v>
      </c>
      <c r="BMA3" s="77">
        <v>50</v>
      </c>
      <c r="BMB3" s="77">
        <v>51</v>
      </c>
      <c r="BMC3" s="77">
        <v>52</v>
      </c>
      <c r="BMD3" s="77">
        <v>53</v>
      </c>
      <c r="BME3" s="77">
        <v>54</v>
      </c>
      <c r="BMF3" s="77">
        <v>55</v>
      </c>
      <c r="BMG3" s="77">
        <v>56</v>
      </c>
      <c r="BMH3" s="77">
        <v>57</v>
      </c>
      <c r="BMI3" s="77">
        <v>58</v>
      </c>
      <c r="BMJ3" s="77">
        <v>59</v>
      </c>
      <c r="BMK3" s="77">
        <v>60</v>
      </c>
      <c r="BML3" s="77">
        <v>61</v>
      </c>
      <c r="BMM3" s="77">
        <v>62</v>
      </c>
      <c r="BMN3" s="77">
        <v>63</v>
      </c>
      <c r="BMO3" s="77">
        <v>64</v>
      </c>
      <c r="BMP3" s="77">
        <v>65</v>
      </c>
      <c r="BMQ3" s="77">
        <v>66</v>
      </c>
      <c r="BMR3" s="77">
        <v>67</v>
      </c>
      <c r="BMS3" s="77">
        <v>68</v>
      </c>
      <c r="BMT3" s="76">
        <v>1</v>
      </c>
      <c r="BMU3" s="77">
        <v>2</v>
      </c>
      <c r="BMV3" s="77">
        <v>3</v>
      </c>
      <c r="BMW3" s="77">
        <v>4</v>
      </c>
      <c r="BMX3" s="77">
        <v>5</v>
      </c>
      <c r="BMY3" s="77">
        <v>6</v>
      </c>
      <c r="BMZ3" s="77">
        <v>7</v>
      </c>
      <c r="BNA3" s="77">
        <v>8</v>
      </c>
      <c r="BNB3" s="77">
        <v>9</v>
      </c>
      <c r="BNC3" s="77">
        <v>10</v>
      </c>
      <c r="BND3" s="77">
        <v>11</v>
      </c>
      <c r="BNE3" s="77">
        <v>12</v>
      </c>
      <c r="BNF3" s="77">
        <v>13</v>
      </c>
      <c r="BNG3" s="77">
        <v>14</v>
      </c>
      <c r="BNH3" s="77">
        <v>15</v>
      </c>
      <c r="BNI3" s="77">
        <v>16</v>
      </c>
      <c r="BNJ3" s="77">
        <v>17</v>
      </c>
      <c r="BNK3" s="77">
        <v>18</v>
      </c>
      <c r="BNL3" s="77">
        <v>19</v>
      </c>
      <c r="BNM3" s="77">
        <v>20</v>
      </c>
      <c r="BNN3" s="77">
        <v>21</v>
      </c>
      <c r="BNO3" s="77">
        <v>22</v>
      </c>
      <c r="BNP3" s="77">
        <v>23</v>
      </c>
      <c r="BNQ3" s="77">
        <v>24</v>
      </c>
      <c r="BNR3" s="77">
        <v>25</v>
      </c>
      <c r="BNS3" s="77">
        <v>26</v>
      </c>
      <c r="BNT3" s="77">
        <v>27</v>
      </c>
      <c r="BNU3" s="77">
        <v>28</v>
      </c>
      <c r="BNV3" s="77">
        <v>29</v>
      </c>
      <c r="BNW3" s="77">
        <v>30</v>
      </c>
      <c r="BNX3" s="77">
        <v>31</v>
      </c>
      <c r="BNY3" s="77">
        <v>32</v>
      </c>
      <c r="BNZ3" s="77">
        <v>33</v>
      </c>
      <c r="BOA3" s="77">
        <v>34</v>
      </c>
      <c r="BOB3" s="77">
        <v>35</v>
      </c>
      <c r="BOC3" s="77">
        <v>36</v>
      </c>
      <c r="BOD3" s="77">
        <v>37</v>
      </c>
      <c r="BOE3" s="77">
        <v>38</v>
      </c>
      <c r="BOF3" s="77">
        <v>39</v>
      </c>
      <c r="BOG3" s="77">
        <v>40</v>
      </c>
      <c r="BOH3" s="77">
        <v>41</v>
      </c>
      <c r="BOI3" s="77">
        <v>42</v>
      </c>
      <c r="BOJ3" s="77">
        <v>43</v>
      </c>
      <c r="BOK3" s="77">
        <v>44</v>
      </c>
      <c r="BOL3" s="77">
        <v>45</v>
      </c>
      <c r="BOM3" s="77">
        <v>46</v>
      </c>
      <c r="BON3" s="77">
        <v>47</v>
      </c>
      <c r="BOO3" s="77">
        <v>48</v>
      </c>
      <c r="BOP3" s="77">
        <v>49</v>
      </c>
      <c r="BOQ3" s="77">
        <v>50</v>
      </c>
      <c r="BOR3" s="77">
        <v>51</v>
      </c>
      <c r="BOS3" s="77">
        <v>52</v>
      </c>
      <c r="BOT3" s="77">
        <v>53</v>
      </c>
      <c r="BOU3" s="77">
        <v>54</v>
      </c>
      <c r="BOV3" s="77">
        <v>55</v>
      </c>
      <c r="BOW3" s="77">
        <v>56</v>
      </c>
      <c r="BOX3" s="77">
        <v>57</v>
      </c>
      <c r="BOY3" s="77">
        <v>58</v>
      </c>
      <c r="BOZ3" s="77">
        <v>59</v>
      </c>
      <c r="BPA3" s="77">
        <v>60</v>
      </c>
      <c r="BPB3" s="77">
        <v>61</v>
      </c>
      <c r="BPC3" s="77">
        <v>62</v>
      </c>
      <c r="BPD3" s="77">
        <v>63</v>
      </c>
      <c r="BPE3" s="77">
        <v>64</v>
      </c>
      <c r="BPF3" s="77">
        <v>65</v>
      </c>
      <c r="BPG3" s="77">
        <v>66</v>
      </c>
      <c r="BPH3" s="77">
        <v>67</v>
      </c>
      <c r="BPI3" s="77">
        <v>68</v>
      </c>
      <c r="BPJ3" s="76">
        <v>1</v>
      </c>
      <c r="BPK3" s="77">
        <v>2</v>
      </c>
      <c r="BPL3" s="77">
        <v>3</v>
      </c>
      <c r="BPM3" s="77">
        <v>4</v>
      </c>
      <c r="BPN3" s="77">
        <v>5</v>
      </c>
      <c r="BPO3" s="77">
        <v>6</v>
      </c>
      <c r="BPP3" s="77">
        <v>7</v>
      </c>
      <c r="BPQ3" s="77">
        <v>8</v>
      </c>
      <c r="BPR3" s="77">
        <v>9</v>
      </c>
      <c r="BPS3" s="77">
        <v>10</v>
      </c>
      <c r="BPT3" s="77">
        <v>11</v>
      </c>
      <c r="BPU3" s="77">
        <v>12</v>
      </c>
      <c r="BPV3" s="77">
        <v>13</v>
      </c>
      <c r="BPW3" s="77">
        <v>14</v>
      </c>
      <c r="BPX3" s="77">
        <v>15</v>
      </c>
      <c r="BPY3" s="77">
        <v>16</v>
      </c>
      <c r="BPZ3" s="77">
        <v>17</v>
      </c>
      <c r="BQA3" s="77">
        <v>18</v>
      </c>
      <c r="BQB3" s="77">
        <v>19</v>
      </c>
      <c r="BQC3" s="77">
        <v>20</v>
      </c>
      <c r="BQD3" s="77">
        <v>21</v>
      </c>
      <c r="BQE3" s="77">
        <v>22</v>
      </c>
      <c r="BQF3" s="77">
        <v>23</v>
      </c>
      <c r="BQG3" s="77">
        <v>24</v>
      </c>
      <c r="BQH3" s="77">
        <v>25</v>
      </c>
      <c r="BQI3" s="77">
        <v>26</v>
      </c>
      <c r="BQJ3" s="77">
        <v>27</v>
      </c>
      <c r="BQK3" s="77">
        <v>28</v>
      </c>
      <c r="BQL3" s="77">
        <v>29</v>
      </c>
      <c r="BQM3" s="77">
        <v>30</v>
      </c>
      <c r="BQN3" s="77">
        <v>31</v>
      </c>
      <c r="BQO3" s="77">
        <v>32</v>
      </c>
      <c r="BQP3" s="77">
        <v>33</v>
      </c>
      <c r="BQQ3" s="77">
        <v>34</v>
      </c>
      <c r="BQR3" s="77">
        <v>35</v>
      </c>
      <c r="BQS3" s="77">
        <v>36</v>
      </c>
      <c r="BQT3" s="77">
        <v>37</v>
      </c>
      <c r="BQU3" s="77">
        <v>38</v>
      </c>
      <c r="BQV3" s="77">
        <v>39</v>
      </c>
      <c r="BQW3" s="77">
        <v>40</v>
      </c>
      <c r="BQX3" s="77">
        <v>41</v>
      </c>
      <c r="BQY3" s="77">
        <v>42</v>
      </c>
      <c r="BQZ3" s="77">
        <v>43</v>
      </c>
      <c r="BRA3" s="77">
        <v>44</v>
      </c>
      <c r="BRB3" s="77">
        <v>45</v>
      </c>
      <c r="BRC3" s="77">
        <v>46</v>
      </c>
      <c r="BRD3" s="77">
        <v>47</v>
      </c>
      <c r="BRE3" s="77">
        <v>48</v>
      </c>
      <c r="BRF3" s="77">
        <v>49</v>
      </c>
      <c r="BRG3" s="77">
        <v>50</v>
      </c>
      <c r="BRH3" s="77">
        <v>51</v>
      </c>
      <c r="BRI3" s="77">
        <v>52</v>
      </c>
      <c r="BRJ3" s="77">
        <v>53</v>
      </c>
      <c r="BRK3" s="77">
        <v>54</v>
      </c>
      <c r="BRL3" s="77">
        <v>55</v>
      </c>
      <c r="BRM3" s="77">
        <v>56</v>
      </c>
      <c r="BRN3" s="77">
        <v>57</v>
      </c>
      <c r="BRO3" s="77">
        <v>58</v>
      </c>
      <c r="BRP3" s="77">
        <v>59</v>
      </c>
      <c r="BRQ3" s="77">
        <v>60</v>
      </c>
      <c r="BRR3" s="77">
        <v>61</v>
      </c>
      <c r="BRS3" s="77">
        <v>62</v>
      </c>
      <c r="BRT3" s="77">
        <v>63</v>
      </c>
      <c r="BRU3" s="77">
        <v>64</v>
      </c>
      <c r="BRV3" s="77">
        <v>65</v>
      </c>
      <c r="BRW3" s="77">
        <v>66</v>
      </c>
      <c r="BRX3" s="77">
        <v>67</v>
      </c>
      <c r="BRY3" s="77">
        <v>68</v>
      </c>
      <c r="BRZ3" s="76">
        <v>1</v>
      </c>
      <c r="BSA3" s="77">
        <v>2</v>
      </c>
      <c r="BSB3" s="77">
        <v>3</v>
      </c>
      <c r="BSC3" s="77">
        <v>4</v>
      </c>
      <c r="BSD3" s="77">
        <v>5</v>
      </c>
      <c r="BSE3" s="77">
        <v>6</v>
      </c>
      <c r="BSF3" s="77">
        <v>7</v>
      </c>
      <c r="BSG3" s="77">
        <v>8</v>
      </c>
      <c r="BSH3" s="77">
        <v>9</v>
      </c>
      <c r="BSI3" s="77">
        <v>10</v>
      </c>
      <c r="BSJ3" s="77">
        <v>11</v>
      </c>
      <c r="BSK3" s="77">
        <v>12</v>
      </c>
      <c r="BSL3" s="77">
        <v>13</v>
      </c>
      <c r="BSM3" s="77">
        <v>14</v>
      </c>
      <c r="BSN3" s="77">
        <v>15</v>
      </c>
      <c r="BSO3" s="77">
        <v>16</v>
      </c>
      <c r="BSP3" s="77">
        <v>17</v>
      </c>
      <c r="BSQ3" s="77">
        <v>18</v>
      </c>
      <c r="BSR3" s="77">
        <v>19</v>
      </c>
      <c r="BSS3" s="77">
        <v>20</v>
      </c>
      <c r="BST3" s="77">
        <v>21</v>
      </c>
      <c r="BSU3" s="77">
        <v>22</v>
      </c>
      <c r="BSV3" s="77">
        <v>23</v>
      </c>
      <c r="BSW3" s="77">
        <v>24</v>
      </c>
      <c r="BSX3" s="77">
        <v>25</v>
      </c>
      <c r="BSY3" s="77">
        <v>26</v>
      </c>
      <c r="BSZ3" s="77">
        <v>27</v>
      </c>
      <c r="BTA3" s="77">
        <v>28</v>
      </c>
      <c r="BTB3" s="77">
        <v>29</v>
      </c>
      <c r="BTC3" s="77">
        <v>30</v>
      </c>
      <c r="BTD3" s="77">
        <v>31</v>
      </c>
      <c r="BTE3" s="77">
        <v>32</v>
      </c>
      <c r="BTF3" s="77">
        <v>33</v>
      </c>
      <c r="BTG3" s="77">
        <v>34</v>
      </c>
      <c r="BTH3" s="77">
        <v>35</v>
      </c>
      <c r="BTI3" s="77">
        <v>36</v>
      </c>
      <c r="BTJ3" s="77">
        <v>37</v>
      </c>
      <c r="BTK3" s="77">
        <v>38</v>
      </c>
      <c r="BTL3" s="77">
        <v>39</v>
      </c>
      <c r="BTM3" s="77">
        <v>40</v>
      </c>
      <c r="BTN3" s="77">
        <v>41</v>
      </c>
      <c r="BTO3" s="77">
        <v>42</v>
      </c>
      <c r="BTP3" s="77">
        <v>43</v>
      </c>
      <c r="BTQ3" s="77">
        <v>44</v>
      </c>
      <c r="BTR3" s="77">
        <v>45</v>
      </c>
      <c r="BTS3" s="77">
        <v>46</v>
      </c>
      <c r="BTT3" s="77">
        <v>47</v>
      </c>
      <c r="BTU3" s="77">
        <v>48</v>
      </c>
      <c r="BTV3" s="77">
        <v>49</v>
      </c>
      <c r="BTW3" s="77">
        <v>50</v>
      </c>
      <c r="BTX3" s="77">
        <v>51</v>
      </c>
      <c r="BTY3" s="77">
        <v>52</v>
      </c>
      <c r="BTZ3" s="77">
        <v>53</v>
      </c>
      <c r="BUA3" s="77">
        <v>54</v>
      </c>
      <c r="BUB3" s="77">
        <v>55</v>
      </c>
      <c r="BUC3" s="77">
        <v>56</v>
      </c>
      <c r="BUD3" s="77">
        <v>57</v>
      </c>
      <c r="BUE3" s="77">
        <v>58</v>
      </c>
      <c r="BUF3" s="77">
        <v>59</v>
      </c>
      <c r="BUG3" s="77">
        <v>60</v>
      </c>
      <c r="BUH3" s="77">
        <v>61</v>
      </c>
      <c r="BUI3" s="77">
        <v>62</v>
      </c>
      <c r="BUJ3" s="77">
        <v>63</v>
      </c>
      <c r="BUK3" s="77">
        <v>64</v>
      </c>
      <c r="BUL3" s="77">
        <v>65</v>
      </c>
      <c r="BUM3" s="77">
        <v>66</v>
      </c>
      <c r="BUN3" s="77">
        <v>67</v>
      </c>
      <c r="BUO3" s="77">
        <v>68</v>
      </c>
      <c r="BUP3" s="88">
        <v>1</v>
      </c>
      <c r="BUQ3" s="88" t="s">
        <v>168</v>
      </c>
      <c r="BUR3" s="88" t="s">
        <v>169</v>
      </c>
      <c r="BUS3" s="88" t="s">
        <v>170</v>
      </c>
      <c r="BUT3" s="88" t="s">
        <v>171</v>
      </c>
      <c r="BUU3" s="88" t="s">
        <v>172</v>
      </c>
      <c r="BUV3" s="88" t="s">
        <v>173</v>
      </c>
      <c r="BUW3" s="88" t="s">
        <v>174</v>
      </c>
      <c r="BUX3" s="88" t="s">
        <v>175</v>
      </c>
      <c r="BUY3" s="88" t="s">
        <v>176</v>
      </c>
      <c r="BUZ3" s="88" t="s">
        <v>177</v>
      </c>
      <c r="BVA3" s="88" t="s">
        <v>178</v>
      </c>
      <c r="BVB3" s="88" t="s">
        <v>179</v>
      </c>
      <c r="BVC3" s="88" t="s">
        <v>180</v>
      </c>
      <c r="BVD3" s="88" t="s">
        <v>181</v>
      </c>
      <c r="BVE3" s="88" t="s">
        <v>182</v>
      </c>
      <c r="BVF3" s="88" t="s">
        <v>183</v>
      </c>
      <c r="BVG3" s="88" t="s">
        <v>184</v>
      </c>
      <c r="BVH3" s="88" t="s">
        <v>185</v>
      </c>
      <c r="BVI3" s="88" t="s">
        <v>186</v>
      </c>
      <c r="BVJ3" s="88" t="s">
        <v>187</v>
      </c>
      <c r="BVK3" s="88" t="s">
        <v>188</v>
      </c>
      <c r="BVL3" s="88" t="s">
        <v>189</v>
      </c>
      <c r="BVM3" s="88" t="s">
        <v>190</v>
      </c>
      <c r="BVN3" s="88" t="s">
        <v>191</v>
      </c>
      <c r="BVO3" s="88" t="s">
        <v>192</v>
      </c>
      <c r="BVP3" s="88" t="s">
        <v>193</v>
      </c>
      <c r="BVQ3" s="88" t="s">
        <v>194</v>
      </c>
      <c r="BVR3" s="88" t="s">
        <v>195</v>
      </c>
      <c r="BVS3" s="88" t="s">
        <v>196</v>
      </c>
      <c r="BVT3" s="88" t="s">
        <v>197</v>
      </c>
      <c r="BVU3" s="88" t="s">
        <v>198</v>
      </c>
      <c r="BVV3" s="88" t="s">
        <v>199</v>
      </c>
      <c r="BVW3" s="88" t="s">
        <v>200</v>
      </c>
      <c r="BVX3" s="88" t="s">
        <v>201</v>
      </c>
      <c r="BVY3" s="88" t="s">
        <v>202</v>
      </c>
      <c r="BVZ3" s="88" t="s">
        <v>203</v>
      </c>
      <c r="BWA3" s="88" t="s">
        <v>204</v>
      </c>
      <c r="BWB3" s="88" t="s">
        <v>205</v>
      </c>
      <c r="BWC3" s="88" t="s">
        <v>206</v>
      </c>
      <c r="BWD3" s="88" t="s">
        <v>207</v>
      </c>
      <c r="BWE3" s="88" t="s">
        <v>208</v>
      </c>
      <c r="BWF3" s="88" t="s">
        <v>209</v>
      </c>
      <c r="BWG3" s="88" t="s">
        <v>210</v>
      </c>
      <c r="BWH3" s="88" t="s">
        <v>211</v>
      </c>
      <c r="BWI3" s="88" t="s">
        <v>212</v>
      </c>
      <c r="BWJ3" s="88" t="s">
        <v>319</v>
      </c>
      <c r="BWK3" s="88" t="s">
        <v>320</v>
      </c>
      <c r="BWL3" s="88" t="s">
        <v>321</v>
      </c>
      <c r="BWM3" s="88" t="s">
        <v>322</v>
      </c>
      <c r="BWN3" s="88" t="s">
        <v>323</v>
      </c>
      <c r="BWO3" s="88" t="s">
        <v>324</v>
      </c>
      <c r="BWP3" s="88" t="s">
        <v>325</v>
      </c>
      <c r="BWQ3" s="88" t="s">
        <v>326</v>
      </c>
      <c r="BWR3" s="88" t="s">
        <v>327</v>
      </c>
      <c r="BWS3" s="88" t="s">
        <v>328</v>
      </c>
      <c r="BWT3" s="88" t="s">
        <v>329</v>
      </c>
      <c r="BWU3" s="88" t="s">
        <v>330</v>
      </c>
      <c r="BWV3" s="88" t="s">
        <v>331</v>
      </c>
      <c r="BWW3" s="88" t="s">
        <v>332</v>
      </c>
      <c r="BWX3" s="88" t="s">
        <v>333</v>
      </c>
      <c r="BWY3" s="88" t="s">
        <v>334</v>
      </c>
      <c r="BWZ3" s="88" t="s">
        <v>335</v>
      </c>
      <c r="BXA3" s="88" t="s">
        <v>336</v>
      </c>
      <c r="BXB3" s="88" t="s">
        <v>337</v>
      </c>
      <c r="BXC3" s="76">
        <v>1</v>
      </c>
      <c r="BXD3" s="77" t="s">
        <v>168</v>
      </c>
      <c r="BXE3" s="77" t="s">
        <v>169</v>
      </c>
      <c r="BXF3" s="77" t="s">
        <v>170</v>
      </c>
      <c r="BXG3" s="77" t="s">
        <v>171</v>
      </c>
      <c r="BXH3" s="77" t="s">
        <v>172</v>
      </c>
      <c r="BXI3" s="77" t="s">
        <v>173</v>
      </c>
      <c r="BXJ3" s="77" t="s">
        <v>174</v>
      </c>
      <c r="BXK3" s="77" t="s">
        <v>175</v>
      </c>
      <c r="BXL3" s="77" t="s">
        <v>176</v>
      </c>
      <c r="BXM3" s="77" t="s">
        <v>177</v>
      </c>
      <c r="BXN3" s="77" t="s">
        <v>178</v>
      </c>
      <c r="BXO3" s="77" t="s">
        <v>179</v>
      </c>
      <c r="BXP3" s="77" t="s">
        <v>180</v>
      </c>
      <c r="BXQ3" s="77" t="s">
        <v>181</v>
      </c>
      <c r="BXR3" s="77" t="s">
        <v>182</v>
      </c>
      <c r="BXS3" s="77" t="s">
        <v>183</v>
      </c>
      <c r="BXT3" s="77" t="s">
        <v>184</v>
      </c>
      <c r="BXU3" s="77" t="s">
        <v>185</v>
      </c>
      <c r="BXV3" s="77" t="s">
        <v>186</v>
      </c>
      <c r="BXW3" s="77" t="s">
        <v>187</v>
      </c>
      <c r="BXX3" s="77" t="s">
        <v>188</v>
      </c>
      <c r="BXY3" s="77" t="s">
        <v>189</v>
      </c>
      <c r="BXZ3" s="77" t="s">
        <v>190</v>
      </c>
      <c r="BYA3" s="77" t="s">
        <v>191</v>
      </c>
      <c r="BYB3" s="77" t="s">
        <v>192</v>
      </c>
      <c r="BYC3" s="77" t="s">
        <v>193</v>
      </c>
      <c r="BYD3" s="77" t="s">
        <v>194</v>
      </c>
      <c r="BYE3" s="77" t="s">
        <v>195</v>
      </c>
      <c r="BYF3" s="77" t="s">
        <v>196</v>
      </c>
      <c r="BYG3" s="77" t="s">
        <v>197</v>
      </c>
      <c r="BYH3" s="77" t="s">
        <v>198</v>
      </c>
      <c r="BYI3" s="77" t="s">
        <v>199</v>
      </c>
      <c r="BYJ3" s="77" t="s">
        <v>200</v>
      </c>
      <c r="BYK3" s="77" t="s">
        <v>201</v>
      </c>
      <c r="BYL3" s="77" t="s">
        <v>202</v>
      </c>
      <c r="BYM3" s="77" t="s">
        <v>203</v>
      </c>
      <c r="BYN3" s="77" t="s">
        <v>204</v>
      </c>
      <c r="BYO3" s="77" t="s">
        <v>205</v>
      </c>
      <c r="BYP3" s="77" t="s">
        <v>206</v>
      </c>
      <c r="BYQ3" s="77" t="s">
        <v>207</v>
      </c>
      <c r="BYR3" s="77" t="s">
        <v>208</v>
      </c>
      <c r="BYS3" s="77" t="s">
        <v>209</v>
      </c>
      <c r="BYT3" s="77" t="s">
        <v>210</v>
      </c>
      <c r="BYU3" s="77" t="s">
        <v>211</v>
      </c>
      <c r="BYV3" s="77" t="s">
        <v>212</v>
      </c>
      <c r="BYW3" s="77" t="s">
        <v>319</v>
      </c>
      <c r="BYX3" s="77" t="s">
        <v>320</v>
      </c>
      <c r="BYY3" s="77" t="s">
        <v>321</v>
      </c>
      <c r="BYZ3" s="77" t="s">
        <v>322</v>
      </c>
      <c r="BZA3" s="77" t="s">
        <v>323</v>
      </c>
      <c r="BZB3" s="77" t="s">
        <v>324</v>
      </c>
      <c r="BZC3" s="77" t="s">
        <v>325</v>
      </c>
      <c r="BZD3" s="77" t="s">
        <v>326</v>
      </c>
      <c r="BZE3" s="77" t="s">
        <v>327</v>
      </c>
      <c r="BZF3" s="77" t="s">
        <v>328</v>
      </c>
      <c r="BZG3" s="77" t="s">
        <v>329</v>
      </c>
      <c r="BZH3" s="77" t="s">
        <v>330</v>
      </c>
      <c r="BZI3" s="77" t="s">
        <v>331</v>
      </c>
      <c r="BZJ3" s="77" t="s">
        <v>332</v>
      </c>
      <c r="BZK3" s="77" t="s">
        <v>333</v>
      </c>
      <c r="BZL3" s="77" t="s">
        <v>334</v>
      </c>
      <c r="BZM3" s="77" t="s">
        <v>335</v>
      </c>
      <c r="BZN3" s="77" t="s">
        <v>336</v>
      </c>
      <c r="BZO3" s="77" t="s">
        <v>337</v>
      </c>
      <c r="BZP3" s="88">
        <v>1</v>
      </c>
      <c r="BZQ3" s="88" t="s">
        <v>168</v>
      </c>
      <c r="BZR3" s="88" t="s">
        <v>169</v>
      </c>
      <c r="BZS3" s="88" t="s">
        <v>170</v>
      </c>
      <c r="BZT3" s="88" t="s">
        <v>171</v>
      </c>
      <c r="BZU3" s="88" t="s">
        <v>172</v>
      </c>
      <c r="BZV3" s="88" t="s">
        <v>173</v>
      </c>
      <c r="BZW3" s="88" t="s">
        <v>174</v>
      </c>
      <c r="BZX3" s="88" t="s">
        <v>175</v>
      </c>
      <c r="BZY3" s="88" t="s">
        <v>176</v>
      </c>
      <c r="BZZ3" s="88" t="s">
        <v>177</v>
      </c>
      <c r="CAA3" s="88" t="s">
        <v>178</v>
      </c>
      <c r="CAB3" s="88" t="s">
        <v>179</v>
      </c>
      <c r="CAC3" s="88" t="s">
        <v>180</v>
      </c>
      <c r="CAD3" s="88" t="s">
        <v>181</v>
      </c>
      <c r="CAE3" s="88" t="s">
        <v>182</v>
      </c>
      <c r="CAF3" s="88" t="s">
        <v>183</v>
      </c>
      <c r="CAG3" s="88" t="s">
        <v>184</v>
      </c>
      <c r="CAH3" s="88" t="s">
        <v>185</v>
      </c>
      <c r="CAI3" s="88" t="s">
        <v>186</v>
      </c>
      <c r="CAJ3" s="88" t="s">
        <v>187</v>
      </c>
      <c r="CAK3" s="88" t="s">
        <v>188</v>
      </c>
      <c r="CAL3" s="88" t="s">
        <v>189</v>
      </c>
      <c r="CAM3" s="88" t="s">
        <v>190</v>
      </c>
      <c r="CAN3" s="88" t="s">
        <v>191</v>
      </c>
      <c r="CAO3" s="88" t="s">
        <v>192</v>
      </c>
      <c r="CAP3" s="88" t="s">
        <v>193</v>
      </c>
      <c r="CAQ3" s="88" t="s">
        <v>194</v>
      </c>
      <c r="CAR3" s="88" t="s">
        <v>195</v>
      </c>
      <c r="CAS3" s="88" t="s">
        <v>196</v>
      </c>
      <c r="CAT3" s="88" t="s">
        <v>197</v>
      </c>
      <c r="CAU3" s="88" t="s">
        <v>198</v>
      </c>
      <c r="CAV3" s="88" t="s">
        <v>199</v>
      </c>
      <c r="CAW3" s="88" t="s">
        <v>200</v>
      </c>
      <c r="CAX3" s="88" t="s">
        <v>201</v>
      </c>
      <c r="CAY3" s="88" t="s">
        <v>202</v>
      </c>
      <c r="CAZ3" s="88" t="s">
        <v>203</v>
      </c>
      <c r="CBA3" s="88" t="s">
        <v>204</v>
      </c>
      <c r="CBB3" s="88" t="s">
        <v>205</v>
      </c>
      <c r="CBC3" s="88" t="s">
        <v>206</v>
      </c>
      <c r="CBD3" s="88" t="s">
        <v>207</v>
      </c>
      <c r="CBE3" s="88" t="s">
        <v>208</v>
      </c>
      <c r="CBF3" s="88" t="s">
        <v>209</v>
      </c>
      <c r="CBG3" s="88" t="s">
        <v>210</v>
      </c>
      <c r="CBH3" s="88" t="s">
        <v>211</v>
      </c>
      <c r="CBI3" s="88" t="s">
        <v>212</v>
      </c>
      <c r="CBJ3" s="88" t="s">
        <v>319</v>
      </c>
      <c r="CBK3" s="88" t="s">
        <v>320</v>
      </c>
      <c r="CBL3" s="88" t="s">
        <v>321</v>
      </c>
      <c r="CBM3" s="88" t="s">
        <v>322</v>
      </c>
      <c r="CBN3" s="88" t="s">
        <v>323</v>
      </c>
      <c r="CBO3" s="88" t="s">
        <v>324</v>
      </c>
      <c r="CBP3" s="88" t="s">
        <v>325</v>
      </c>
      <c r="CBQ3" s="88" t="s">
        <v>326</v>
      </c>
      <c r="CBR3" s="88" t="s">
        <v>327</v>
      </c>
      <c r="CBS3" s="88" t="s">
        <v>328</v>
      </c>
      <c r="CBT3" s="88" t="s">
        <v>329</v>
      </c>
      <c r="CBU3" s="88" t="s">
        <v>330</v>
      </c>
      <c r="CBV3" s="88" t="s">
        <v>331</v>
      </c>
      <c r="CBW3" s="88" t="s">
        <v>332</v>
      </c>
      <c r="CBX3" s="88" t="s">
        <v>333</v>
      </c>
      <c r="CBY3" s="88" t="s">
        <v>334</v>
      </c>
      <c r="CBZ3" s="88" t="s">
        <v>335</v>
      </c>
      <c r="CCA3" s="88" t="s">
        <v>336</v>
      </c>
      <c r="CCB3" s="88" t="s">
        <v>337</v>
      </c>
      <c r="CCC3" s="88">
        <v>1</v>
      </c>
      <c r="CCD3" s="88" t="s">
        <v>168</v>
      </c>
      <c r="CCE3" s="88" t="s">
        <v>169</v>
      </c>
      <c r="CCF3" s="88" t="s">
        <v>170</v>
      </c>
      <c r="CCG3" s="88" t="s">
        <v>171</v>
      </c>
      <c r="CCH3" s="88" t="s">
        <v>172</v>
      </c>
      <c r="CCI3" s="88" t="s">
        <v>173</v>
      </c>
      <c r="CCJ3" s="88" t="s">
        <v>174</v>
      </c>
      <c r="CCK3" s="88" t="s">
        <v>175</v>
      </c>
      <c r="CCL3" s="88" t="s">
        <v>176</v>
      </c>
      <c r="CCM3" s="88" t="s">
        <v>177</v>
      </c>
      <c r="CCN3" s="88" t="s">
        <v>178</v>
      </c>
      <c r="CCO3" s="88" t="s">
        <v>179</v>
      </c>
      <c r="CCP3" s="88" t="s">
        <v>180</v>
      </c>
      <c r="CCQ3" s="88" t="s">
        <v>181</v>
      </c>
      <c r="CCR3" s="88" t="s">
        <v>182</v>
      </c>
      <c r="CCS3" s="88" t="s">
        <v>183</v>
      </c>
      <c r="CCT3" s="88" t="s">
        <v>184</v>
      </c>
      <c r="CCU3" s="88" t="s">
        <v>185</v>
      </c>
      <c r="CCV3" s="88" t="s">
        <v>186</v>
      </c>
      <c r="CCW3" s="88" t="s">
        <v>187</v>
      </c>
      <c r="CCX3" s="88" t="s">
        <v>188</v>
      </c>
      <c r="CCY3" s="88" t="s">
        <v>189</v>
      </c>
      <c r="CCZ3" s="88" t="s">
        <v>190</v>
      </c>
      <c r="CDA3" s="88" t="s">
        <v>191</v>
      </c>
      <c r="CDB3" s="88" t="s">
        <v>192</v>
      </c>
      <c r="CDC3" s="88" t="s">
        <v>193</v>
      </c>
      <c r="CDD3" s="88" t="s">
        <v>194</v>
      </c>
      <c r="CDE3" s="88" t="s">
        <v>195</v>
      </c>
      <c r="CDF3" s="88" t="s">
        <v>196</v>
      </c>
      <c r="CDG3" s="88" t="s">
        <v>197</v>
      </c>
      <c r="CDH3" s="88" t="s">
        <v>198</v>
      </c>
      <c r="CDI3" s="88" t="s">
        <v>199</v>
      </c>
      <c r="CDJ3" s="88" t="s">
        <v>200</v>
      </c>
      <c r="CDK3" s="88" t="s">
        <v>201</v>
      </c>
      <c r="CDL3" s="88" t="s">
        <v>202</v>
      </c>
      <c r="CDM3" s="88" t="s">
        <v>203</v>
      </c>
      <c r="CDN3" s="88" t="s">
        <v>204</v>
      </c>
      <c r="CDO3" s="88" t="s">
        <v>205</v>
      </c>
      <c r="CDP3" s="88" t="s">
        <v>206</v>
      </c>
      <c r="CDQ3" s="88" t="s">
        <v>207</v>
      </c>
      <c r="CDR3" s="88" t="s">
        <v>208</v>
      </c>
      <c r="CDS3" s="88" t="s">
        <v>209</v>
      </c>
      <c r="CDT3" s="88" t="s">
        <v>210</v>
      </c>
      <c r="CDU3" s="88" t="s">
        <v>211</v>
      </c>
      <c r="CDV3" s="88" t="s">
        <v>212</v>
      </c>
      <c r="CDW3" s="88" t="s">
        <v>319</v>
      </c>
      <c r="CDX3" s="88" t="s">
        <v>320</v>
      </c>
      <c r="CDY3" s="88" t="s">
        <v>321</v>
      </c>
      <c r="CDZ3" s="88" t="s">
        <v>322</v>
      </c>
      <c r="CEA3" s="88" t="s">
        <v>323</v>
      </c>
      <c r="CEB3" s="88" t="s">
        <v>324</v>
      </c>
      <c r="CEC3" s="88" t="s">
        <v>325</v>
      </c>
      <c r="CED3" s="88" t="s">
        <v>326</v>
      </c>
      <c r="CEE3" s="88" t="s">
        <v>327</v>
      </c>
      <c r="CEF3" s="88" t="s">
        <v>328</v>
      </c>
      <c r="CEG3" s="88" t="s">
        <v>329</v>
      </c>
      <c r="CEH3" s="88" t="s">
        <v>330</v>
      </c>
      <c r="CEI3" s="88" t="s">
        <v>331</v>
      </c>
      <c r="CEJ3" s="88" t="s">
        <v>332</v>
      </c>
      <c r="CEK3" s="88" t="s">
        <v>333</v>
      </c>
      <c r="CEL3" s="88" t="s">
        <v>334</v>
      </c>
      <c r="CEM3" s="88" t="s">
        <v>335</v>
      </c>
      <c r="CEN3" s="88" t="s">
        <v>336</v>
      </c>
      <c r="CEO3" s="88" t="s">
        <v>337</v>
      </c>
      <c r="CEP3" s="88">
        <v>1</v>
      </c>
      <c r="CEQ3" s="88" t="s">
        <v>168</v>
      </c>
      <c r="CER3" s="88" t="s">
        <v>169</v>
      </c>
      <c r="CES3" s="88" t="s">
        <v>170</v>
      </c>
      <c r="CET3" s="88" t="s">
        <v>171</v>
      </c>
      <c r="CEU3" s="88" t="s">
        <v>172</v>
      </c>
      <c r="CEV3" s="88" t="s">
        <v>173</v>
      </c>
      <c r="CEW3" s="88" t="s">
        <v>174</v>
      </c>
      <c r="CEX3" s="88" t="s">
        <v>175</v>
      </c>
      <c r="CEY3" s="88" t="s">
        <v>176</v>
      </c>
      <c r="CEZ3" s="88" t="s">
        <v>177</v>
      </c>
      <c r="CFA3" s="88" t="s">
        <v>178</v>
      </c>
      <c r="CFB3" s="88" t="s">
        <v>179</v>
      </c>
      <c r="CFC3" s="88" t="s">
        <v>180</v>
      </c>
      <c r="CFD3" s="88" t="s">
        <v>181</v>
      </c>
      <c r="CFE3" s="88" t="s">
        <v>182</v>
      </c>
      <c r="CFF3" s="88" t="s">
        <v>183</v>
      </c>
      <c r="CFG3" s="88" t="s">
        <v>184</v>
      </c>
      <c r="CFH3" s="88" t="s">
        <v>185</v>
      </c>
      <c r="CFI3" s="88" t="s">
        <v>186</v>
      </c>
      <c r="CFJ3" s="88" t="s">
        <v>187</v>
      </c>
      <c r="CFK3" s="88" t="s">
        <v>188</v>
      </c>
      <c r="CFL3" s="88" t="s">
        <v>189</v>
      </c>
      <c r="CFM3" s="88" t="s">
        <v>190</v>
      </c>
      <c r="CFN3" s="88" t="s">
        <v>191</v>
      </c>
      <c r="CFO3" s="88" t="s">
        <v>192</v>
      </c>
      <c r="CFP3" s="88" t="s">
        <v>193</v>
      </c>
      <c r="CFQ3" s="88" t="s">
        <v>194</v>
      </c>
      <c r="CFR3" s="88" t="s">
        <v>195</v>
      </c>
      <c r="CFS3" s="88" t="s">
        <v>196</v>
      </c>
      <c r="CFT3" s="88" t="s">
        <v>197</v>
      </c>
      <c r="CFU3" s="88" t="s">
        <v>198</v>
      </c>
      <c r="CFV3" s="88" t="s">
        <v>199</v>
      </c>
      <c r="CFW3" s="88" t="s">
        <v>200</v>
      </c>
      <c r="CFX3" s="88" t="s">
        <v>201</v>
      </c>
      <c r="CFY3" s="88" t="s">
        <v>202</v>
      </c>
      <c r="CFZ3" s="88" t="s">
        <v>203</v>
      </c>
      <c r="CGA3" s="88" t="s">
        <v>204</v>
      </c>
      <c r="CGB3" s="88" t="s">
        <v>205</v>
      </c>
      <c r="CGC3" s="88" t="s">
        <v>206</v>
      </c>
      <c r="CGD3" s="88" t="s">
        <v>207</v>
      </c>
      <c r="CGE3" s="88" t="s">
        <v>208</v>
      </c>
      <c r="CGF3" s="88" t="s">
        <v>209</v>
      </c>
      <c r="CGG3" s="88" t="s">
        <v>210</v>
      </c>
      <c r="CGH3" s="88" t="s">
        <v>211</v>
      </c>
      <c r="CGI3" s="88" t="s">
        <v>212</v>
      </c>
      <c r="CGJ3" s="88" t="s">
        <v>319</v>
      </c>
      <c r="CGK3" s="88" t="s">
        <v>320</v>
      </c>
      <c r="CGL3" s="88" t="s">
        <v>321</v>
      </c>
      <c r="CGM3" s="88" t="s">
        <v>322</v>
      </c>
      <c r="CGN3" s="88" t="s">
        <v>323</v>
      </c>
      <c r="CGO3" s="88" t="s">
        <v>324</v>
      </c>
      <c r="CGP3" s="88" t="s">
        <v>325</v>
      </c>
      <c r="CGQ3" s="88" t="s">
        <v>326</v>
      </c>
      <c r="CGR3" s="88" t="s">
        <v>327</v>
      </c>
      <c r="CGS3" s="88" t="s">
        <v>328</v>
      </c>
      <c r="CGT3" s="88" t="s">
        <v>329</v>
      </c>
      <c r="CGU3" s="88" t="s">
        <v>330</v>
      </c>
      <c r="CGV3" s="88" t="s">
        <v>331</v>
      </c>
      <c r="CGW3" s="88" t="s">
        <v>332</v>
      </c>
      <c r="CGX3" s="88" t="s">
        <v>333</v>
      </c>
      <c r="CGY3" s="88" t="s">
        <v>334</v>
      </c>
      <c r="CGZ3" s="88" t="s">
        <v>335</v>
      </c>
      <c r="CHA3" s="353" t="s">
        <v>336</v>
      </c>
      <c r="CHB3" s="352" t="s">
        <v>337</v>
      </c>
    </row>
    <row r="4" spans="1:2238" ht="20.25" thickTop="1" thickBot="1" x14ac:dyDescent="0.35">
      <c r="A4" s="105" t="s">
        <v>76</v>
      </c>
      <c r="B4" s="105" t="s">
        <v>77</v>
      </c>
      <c r="E4" s="133" t="s">
        <v>267</v>
      </c>
      <c r="F4" s="193" t="s">
        <v>283</v>
      </c>
      <c r="G4" s="195" t="s">
        <v>284</v>
      </c>
      <c r="H4" s="133" t="s">
        <v>268</v>
      </c>
      <c r="I4" s="193" t="s">
        <v>285</v>
      </c>
      <c r="J4" s="195" t="s">
        <v>286</v>
      </c>
      <c r="K4" s="133" t="s">
        <v>269</v>
      </c>
      <c r="L4" s="193" t="s">
        <v>287</v>
      </c>
      <c r="M4" s="195" t="s">
        <v>288</v>
      </c>
      <c r="N4" s="337" t="s">
        <v>270</v>
      </c>
      <c r="O4" s="338" t="s">
        <v>289</v>
      </c>
      <c r="P4" s="339" t="s">
        <v>290</v>
      </c>
      <c r="Q4" s="133" t="s">
        <v>271</v>
      </c>
      <c r="R4" s="193" t="s">
        <v>277</v>
      </c>
      <c r="S4" s="195" t="s">
        <v>278</v>
      </c>
      <c r="T4" s="337" t="s">
        <v>272</v>
      </c>
      <c r="U4" s="338" t="s">
        <v>279</v>
      </c>
      <c r="V4" s="339" t="s">
        <v>280</v>
      </c>
      <c r="W4" s="340" t="s">
        <v>356</v>
      </c>
      <c r="X4" s="341" t="s">
        <v>266</v>
      </c>
      <c r="Y4" s="341" t="s">
        <v>275</v>
      </c>
      <c r="Z4" s="194" t="s">
        <v>273</v>
      </c>
      <c r="AA4" s="342" t="s">
        <v>274</v>
      </c>
      <c r="AB4" s="194" t="s">
        <v>104</v>
      </c>
      <c r="AC4" s="194" t="s">
        <v>281</v>
      </c>
      <c r="AD4" s="194" t="s">
        <v>282</v>
      </c>
      <c r="AE4" s="316" t="s">
        <v>313</v>
      </c>
      <c r="AF4" s="317" t="s">
        <v>314</v>
      </c>
      <c r="AG4" s="318" t="s">
        <v>315</v>
      </c>
      <c r="AH4" s="134" t="s">
        <v>79</v>
      </c>
      <c r="AI4" s="135" t="s">
        <v>311</v>
      </c>
      <c r="AJ4" s="135" t="s">
        <v>499</v>
      </c>
      <c r="AK4" s="208" t="s">
        <v>312</v>
      </c>
      <c r="AL4" s="135" t="s">
        <v>309</v>
      </c>
      <c r="AM4" s="135" t="s">
        <v>81</v>
      </c>
      <c r="AN4" s="135" t="s">
        <v>310</v>
      </c>
      <c r="AO4" s="135" t="s">
        <v>82</v>
      </c>
      <c r="AP4" s="135" t="s">
        <v>83</v>
      </c>
      <c r="AQ4" s="135" t="s">
        <v>84</v>
      </c>
      <c r="AR4" s="135" t="s">
        <v>85</v>
      </c>
      <c r="AS4" s="135" t="s">
        <v>86</v>
      </c>
      <c r="AT4" s="83" t="s">
        <v>54</v>
      </c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436"/>
      <c r="BG4" s="436"/>
      <c r="BH4" s="436"/>
      <c r="BI4" s="436"/>
      <c r="BJ4" s="436"/>
      <c r="BK4" s="436"/>
      <c r="BL4" s="436"/>
      <c r="BM4" s="436"/>
      <c r="BN4" s="436"/>
      <c r="BO4" s="436"/>
      <c r="BP4" s="436"/>
      <c r="BQ4" s="436"/>
      <c r="BR4" s="436"/>
      <c r="BS4" s="436"/>
      <c r="BT4" s="436"/>
      <c r="BU4" s="436"/>
      <c r="BV4" s="436"/>
      <c r="BW4" s="436"/>
      <c r="BX4" s="436"/>
      <c r="BY4" s="436"/>
      <c r="BZ4" s="436"/>
      <c r="CA4" s="436"/>
      <c r="CB4" s="436"/>
      <c r="CC4" s="436"/>
      <c r="CD4" s="436"/>
      <c r="CE4" s="436"/>
      <c r="CF4" s="436"/>
      <c r="CG4" s="436"/>
      <c r="CH4" s="436"/>
      <c r="CI4" s="436"/>
      <c r="CJ4" s="436"/>
      <c r="CK4" s="436"/>
      <c r="CL4" s="436"/>
      <c r="CM4" s="436"/>
      <c r="CN4" s="436"/>
      <c r="CO4" s="436"/>
      <c r="CP4" s="436"/>
      <c r="CQ4" s="436"/>
      <c r="CR4" s="436"/>
      <c r="CS4" s="436"/>
      <c r="CT4" s="436"/>
      <c r="CU4" s="436"/>
      <c r="CV4" s="436"/>
      <c r="CW4" s="436"/>
      <c r="CX4" s="436"/>
      <c r="CY4" s="436"/>
      <c r="CZ4" s="436"/>
      <c r="DA4" s="436"/>
      <c r="DB4" s="436"/>
      <c r="DC4" s="436"/>
      <c r="DD4" s="436"/>
      <c r="DE4" s="436"/>
      <c r="DF4" s="436"/>
      <c r="DG4" s="436"/>
      <c r="DH4" s="436"/>
      <c r="DI4" s="436"/>
      <c r="DJ4" s="83" t="s">
        <v>55</v>
      </c>
      <c r="DK4" s="436"/>
      <c r="DL4" s="436"/>
      <c r="DM4" s="436"/>
      <c r="DN4" s="436"/>
      <c r="DO4" s="436"/>
      <c r="DP4" s="436"/>
      <c r="DQ4" s="436"/>
      <c r="DR4" s="436"/>
      <c r="DS4" s="436"/>
      <c r="DT4" s="436"/>
      <c r="DU4" s="436"/>
      <c r="DV4" s="436"/>
      <c r="DW4" s="436"/>
      <c r="DX4" s="436"/>
      <c r="DY4" s="436"/>
      <c r="DZ4" s="436"/>
      <c r="EA4" s="436"/>
      <c r="EB4" s="436"/>
      <c r="EC4" s="436"/>
      <c r="ED4" s="436"/>
      <c r="EE4" s="436"/>
      <c r="EF4" s="436"/>
      <c r="EG4" s="436"/>
      <c r="EH4" s="436"/>
      <c r="EI4" s="436"/>
      <c r="EJ4" s="436"/>
      <c r="EK4" s="436"/>
      <c r="EL4" s="436"/>
      <c r="EM4" s="436"/>
      <c r="EN4" s="436"/>
      <c r="EO4" s="436"/>
      <c r="EP4" s="436"/>
      <c r="EQ4" s="436"/>
      <c r="ER4" s="436"/>
      <c r="ES4" s="436"/>
      <c r="ET4" s="436"/>
      <c r="EU4" s="436"/>
      <c r="EV4" s="436"/>
      <c r="EW4" s="436"/>
      <c r="EX4" s="436"/>
      <c r="EY4" s="436"/>
      <c r="EZ4" s="436"/>
      <c r="FA4" s="436"/>
      <c r="FB4" s="436"/>
      <c r="FC4" s="436"/>
      <c r="FD4" s="436"/>
      <c r="FE4" s="436"/>
      <c r="FF4" s="436"/>
      <c r="FG4" s="436"/>
      <c r="FH4" s="436"/>
      <c r="FI4" s="436"/>
      <c r="FJ4" s="436"/>
      <c r="FK4" s="436"/>
      <c r="FL4" s="436"/>
      <c r="FM4" s="436"/>
      <c r="FN4" s="436"/>
      <c r="FO4" s="436"/>
      <c r="FP4" s="436"/>
      <c r="FQ4" s="436"/>
      <c r="FR4" s="436"/>
      <c r="FS4" s="436"/>
      <c r="FT4" s="436"/>
      <c r="FU4" s="436"/>
      <c r="FV4" s="436"/>
      <c r="FW4" s="436"/>
      <c r="FX4" s="436"/>
      <c r="FY4" s="436"/>
      <c r="FZ4" s="83" t="s">
        <v>56</v>
      </c>
      <c r="GA4" s="436"/>
      <c r="GB4" s="436"/>
      <c r="GC4" s="436"/>
      <c r="GD4" s="436"/>
      <c r="GE4" s="436"/>
      <c r="GF4" s="436"/>
      <c r="GG4" s="436"/>
      <c r="GH4" s="436"/>
      <c r="GI4" s="436"/>
      <c r="GJ4" s="436"/>
      <c r="GK4" s="436"/>
      <c r="GL4" s="436"/>
      <c r="GM4" s="436"/>
      <c r="GN4" s="436"/>
      <c r="GO4" s="436"/>
      <c r="GP4" s="436"/>
      <c r="GQ4" s="436"/>
      <c r="GR4" s="436"/>
      <c r="GS4" s="436"/>
      <c r="GT4" s="436"/>
      <c r="GU4" s="436"/>
      <c r="GV4" s="436"/>
      <c r="GW4" s="436"/>
      <c r="GX4" s="436"/>
      <c r="GY4" s="436"/>
      <c r="GZ4" s="436"/>
      <c r="HA4" s="436"/>
      <c r="HB4" s="436"/>
      <c r="HC4" s="436"/>
      <c r="HD4" s="436"/>
      <c r="HE4" s="436"/>
      <c r="HF4" s="436"/>
      <c r="HG4" s="436"/>
      <c r="HH4" s="436"/>
      <c r="HI4" s="436"/>
      <c r="HJ4" s="436"/>
      <c r="HK4" s="436"/>
      <c r="HL4" s="436"/>
      <c r="HM4" s="436"/>
      <c r="HN4" s="436"/>
      <c r="HO4" s="436"/>
      <c r="HP4" s="436"/>
      <c r="HQ4" s="436"/>
      <c r="HR4" s="436"/>
      <c r="HS4" s="436"/>
      <c r="HT4" s="436"/>
      <c r="HU4" s="436"/>
      <c r="HV4" s="436"/>
      <c r="HW4" s="436"/>
      <c r="HX4" s="436"/>
      <c r="HY4" s="436"/>
      <c r="HZ4" s="436"/>
      <c r="IA4" s="436"/>
      <c r="IB4" s="436"/>
      <c r="IC4" s="436"/>
      <c r="ID4" s="436"/>
      <c r="IE4" s="436"/>
      <c r="IF4" s="436"/>
      <c r="IG4" s="436"/>
      <c r="IH4" s="436"/>
      <c r="II4" s="436"/>
      <c r="IJ4" s="436"/>
      <c r="IK4" s="436"/>
      <c r="IL4" s="436"/>
      <c r="IM4" s="436"/>
      <c r="IN4" s="436"/>
      <c r="IO4" s="436"/>
      <c r="IP4" s="78" t="s">
        <v>57</v>
      </c>
      <c r="IQ4" s="454"/>
      <c r="IR4" s="454"/>
      <c r="IS4" s="454"/>
      <c r="IT4" s="454"/>
      <c r="IU4" s="454"/>
      <c r="IV4" s="454"/>
      <c r="IW4" s="454"/>
      <c r="IX4" s="454"/>
      <c r="IY4" s="454"/>
      <c r="IZ4" s="454"/>
      <c r="JA4" s="454"/>
      <c r="JB4" s="454"/>
      <c r="JC4" s="454"/>
      <c r="JD4" s="454"/>
      <c r="JE4" s="454"/>
      <c r="JF4" s="454"/>
      <c r="JG4" s="454"/>
      <c r="JH4" s="454"/>
      <c r="JI4" s="454"/>
      <c r="JJ4" s="454"/>
      <c r="JK4" s="454"/>
      <c r="JL4" s="454"/>
      <c r="JM4" s="454"/>
      <c r="JN4" s="454"/>
      <c r="JO4" s="454"/>
      <c r="JP4" s="454"/>
      <c r="JQ4" s="454"/>
      <c r="JR4" s="454"/>
      <c r="JS4" s="454"/>
      <c r="JT4" s="454"/>
      <c r="JU4" s="454"/>
      <c r="JV4" s="454"/>
      <c r="JW4" s="454"/>
      <c r="JX4" s="454"/>
      <c r="JY4" s="454"/>
      <c r="JZ4" s="454"/>
      <c r="KA4" s="454"/>
      <c r="KB4" s="454"/>
      <c r="KC4" s="454"/>
      <c r="KD4" s="454"/>
      <c r="KE4" s="454"/>
      <c r="KF4" s="454"/>
      <c r="KG4" s="454"/>
      <c r="KH4" s="454"/>
      <c r="KI4" s="454"/>
      <c r="KJ4" s="454"/>
      <c r="KK4" s="454"/>
      <c r="KL4" s="454"/>
      <c r="KM4" s="454"/>
      <c r="KN4" s="454"/>
      <c r="KO4" s="454"/>
      <c r="KP4" s="454"/>
      <c r="KQ4" s="454"/>
      <c r="KR4" s="454"/>
      <c r="KS4" s="454"/>
      <c r="KT4" s="454"/>
      <c r="KU4" s="454"/>
      <c r="KV4" s="454"/>
      <c r="KW4" s="454"/>
      <c r="KX4" s="454"/>
      <c r="KY4" s="454"/>
      <c r="KZ4" s="454"/>
      <c r="LA4" s="454"/>
      <c r="LB4" s="454"/>
      <c r="LC4" s="146" t="s">
        <v>63</v>
      </c>
      <c r="LD4" s="436"/>
      <c r="LE4" s="436"/>
      <c r="LF4" s="436"/>
      <c r="LG4" s="436"/>
      <c r="LH4" s="436"/>
      <c r="LI4" s="436"/>
      <c r="LJ4" s="436"/>
      <c r="LK4" s="436"/>
      <c r="LL4" s="436"/>
      <c r="LM4" s="436"/>
      <c r="LN4" s="436"/>
      <c r="LO4" s="436"/>
      <c r="LP4" s="436"/>
      <c r="LQ4" s="436"/>
      <c r="LR4" s="436"/>
      <c r="LS4" s="436"/>
      <c r="LT4" s="436"/>
      <c r="LU4" s="436"/>
      <c r="LV4" s="436"/>
      <c r="LW4" s="436"/>
      <c r="LX4" s="436"/>
      <c r="LY4" s="436"/>
      <c r="LZ4" s="436"/>
      <c r="MA4" s="436"/>
      <c r="MB4" s="436"/>
      <c r="MC4" s="436"/>
      <c r="MD4" s="436"/>
      <c r="ME4" s="436"/>
      <c r="MF4" s="436"/>
      <c r="MG4" s="436"/>
      <c r="MH4" s="436"/>
      <c r="MI4" s="436"/>
      <c r="MJ4" s="436"/>
      <c r="MK4" s="436"/>
      <c r="ML4" s="436"/>
      <c r="MM4" s="436"/>
      <c r="MN4" s="436"/>
      <c r="MO4" s="436"/>
      <c r="MP4" s="436"/>
      <c r="MQ4" s="436"/>
      <c r="MR4" s="436"/>
      <c r="MS4" s="436"/>
      <c r="MT4" s="436"/>
      <c r="MU4" s="436"/>
      <c r="MV4" s="436"/>
      <c r="MW4" s="436"/>
      <c r="MX4" s="436"/>
      <c r="MY4" s="436"/>
      <c r="MZ4" s="436"/>
      <c r="NA4" s="436"/>
      <c r="NB4" s="436"/>
      <c r="NC4" s="436"/>
      <c r="ND4" s="436"/>
      <c r="NE4" s="436"/>
      <c r="NF4" s="436"/>
      <c r="NG4" s="436"/>
      <c r="NH4" s="436"/>
      <c r="NI4" s="436"/>
      <c r="NJ4" s="436"/>
      <c r="NK4" s="436"/>
      <c r="NL4" s="436"/>
      <c r="NM4" s="436"/>
      <c r="NN4" s="436"/>
      <c r="NO4" s="436"/>
      <c r="NP4" s="78" t="s">
        <v>59</v>
      </c>
      <c r="NQ4" s="436"/>
      <c r="NR4" s="436"/>
      <c r="NS4" s="436"/>
      <c r="NT4" s="436"/>
      <c r="NU4" s="436"/>
      <c r="NV4" s="436"/>
      <c r="NW4" s="436"/>
      <c r="NX4" s="436"/>
      <c r="NY4" s="436"/>
      <c r="NZ4" s="436"/>
      <c r="OA4" s="436"/>
      <c r="OB4" s="436"/>
      <c r="OC4" s="436"/>
      <c r="OD4" s="436"/>
      <c r="OE4" s="436"/>
      <c r="OF4" s="436"/>
      <c r="OG4" s="436"/>
      <c r="OH4" s="436"/>
      <c r="OI4" s="436"/>
      <c r="OJ4" s="436"/>
      <c r="OK4" s="436"/>
      <c r="OL4" s="436"/>
      <c r="OM4" s="436"/>
      <c r="ON4" s="436"/>
      <c r="OO4" s="436"/>
      <c r="OP4" s="436"/>
      <c r="OQ4" s="436"/>
      <c r="OR4" s="436"/>
      <c r="OS4" s="436"/>
      <c r="OT4" s="436"/>
      <c r="OU4" s="436"/>
      <c r="OV4" s="436"/>
      <c r="OW4" s="436"/>
      <c r="OX4" s="436"/>
      <c r="OY4" s="436"/>
      <c r="OZ4" s="436"/>
      <c r="PA4" s="436"/>
      <c r="PB4" s="436"/>
      <c r="PC4" s="436"/>
      <c r="PD4" s="436"/>
      <c r="PE4" s="436"/>
      <c r="PF4" s="436"/>
      <c r="PG4" s="436"/>
      <c r="PH4" s="436"/>
      <c r="PI4" s="436"/>
      <c r="PJ4" s="436"/>
      <c r="PK4" s="436"/>
      <c r="PL4" s="436"/>
      <c r="PM4" s="436"/>
      <c r="PN4" s="436"/>
      <c r="PO4" s="436"/>
      <c r="PP4" s="436"/>
      <c r="PQ4" s="436"/>
      <c r="PR4" s="436"/>
      <c r="PS4" s="436"/>
      <c r="PT4" s="436"/>
      <c r="PU4" s="436"/>
      <c r="PV4" s="436"/>
      <c r="PW4" s="436"/>
      <c r="PX4" s="436"/>
      <c r="PY4" s="436"/>
      <c r="PZ4" s="436"/>
      <c r="QA4" s="436"/>
      <c r="QB4" s="436"/>
      <c r="QC4" s="83" t="s">
        <v>60</v>
      </c>
      <c r="QD4" s="436"/>
      <c r="QE4" s="436"/>
      <c r="QF4" s="436"/>
      <c r="QG4" s="436"/>
      <c r="QH4" s="436"/>
      <c r="QI4" s="436"/>
      <c r="QJ4" s="436"/>
      <c r="QK4" s="436"/>
      <c r="QL4" s="436"/>
      <c r="QM4" s="436"/>
      <c r="QN4" s="436"/>
      <c r="QO4" s="436"/>
      <c r="QP4" s="436"/>
      <c r="QQ4" s="436"/>
      <c r="QR4" s="436"/>
      <c r="QS4" s="436"/>
      <c r="QT4" s="436"/>
      <c r="QU4" s="436"/>
      <c r="QV4" s="436"/>
      <c r="QW4" s="436"/>
      <c r="QX4" s="436"/>
      <c r="QY4" s="436"/>
      <c r="QZ4" s="436"/>
      <c r="RA4" s="436"/>
      <c r="RB4" s="436"/>
      <c r="RC4" s="436"/>
      <c r="RD4" s="436"/>
      <c r="RE4" s="436"/>
      <c r="RF4" s="436"/>
      <c r="RG4" s="436"/>
      <c r="RH4" s="436"/>
      <c r="RI4" s="436"/>
      <c r="RJ4" s="436"/>
      <c r="RK4" s="436"/>
      <c r="RL4" s="436"/>
      <c r="RM4" s="436"/>
      <c r="RN4" s="436"/>
      <c r="RO4" s="436"/>
      <c r="RP4" s="436"/>
      <c r="RQ4" s="436"/>
      <c r="RR4" s="436"/>
      <c r="RS4" s="436"/>
      <c r="RT4" s="436"/>
      <c r="RU4" s="436"/>
      <c r="RV4" s="436"/>
      <c r="RW4" s="436"/>
      <c r="RX4" s="436"/>
      <c r="RY4" s="436"/>
      <c r="RZ4" s="436"/>
      <c r="SA4" s="436"/>
      <c r="SB4" s="436"/>
      <c r="SC4" s="436"/>
      <c r="SD4" s="436"/>
      <c r="SE4" s="436"/>
      <c r="SF4" s="436"/>
      <c r="SG4" s="436"/>
      <c r="SH4" s="436"/>
      <c r="SI4" s="436"/>
      <c r="SJ4" s="436"/>
      <c r="SK4" s="436"/>
      <c r="SL4" s="436"/>
      <c r="SM4" s="436"/>
      <c r="SN4" s="436"/>
      <c r="SO4" s="436"/>
      <c r="SP4" s="436"/>
      <c r="SQ4" s="436"/>
      <c r="SR4" s="436"/>
      <c r="SS4" s="78" t="s">
        <v>75</v>
      </c>
      <c r="ST4" s="436"/>
      <c r="SU4" s="436"/>
      <c r="SV4" s="436"/>
      <c r="SW4" s="436"/>
      <c r="SX4" s="436"/>
      <c r="SY4" s="436"/>
      <c r="SZ4" s="436"/>
      <c r="TA4" s="436"/>
      <c r="TB4" s="436"/>
      <c r="TC4" s="436"/>
      <c r="TD4" s="436"/>
      <c r="TE4" s="436"/>
      <c r="TF4" s="436"/>
      <c r="TG4" s="436"/>
      <c r="TH4" s="436"/>
      <c r="TI4" s="436"/>
      <c r="TJ4" s="436"/>
      <c r="TK4" s="436"/>
      <c r="TL4" s="436"/>
      <c r="TM4" s="436"/>
      <c r="TN4" s="436"/>
      <c r="TO4" s="436"/>
      <c r="TP4" s="436"/>
      <c r="TQ4" s="436"/>
      <c r="TR4" s="436"/>
      <c r="TS4" s="436"/>
      <c r="TT4" s="436"/>
      <c r="TU4" s="436"/>
      <c r="TV4" s="436"/>
      <c r="TW4" s="436"/>
      <c r="TX4" s="436"/>
      <c r="TY4" s="436"/>
      <c r="TZ4" s="436"/>
      <c r="UA4" s="436"/>
      <c r="UB4" s="436"/>
      <c r="UC4" s="436"/>
      <c r="UD4" s="436"/>
      <c r="UE4" s="436"/>
      <c r="UF4" s="436"/>
      <c r="UG4" s="436"/>
      <c r="UH4" s="436"/>
      <c r="UI4" s="436"/>
      <c r="UJ4" s="436"/>
      <c r="UK4" s="436"/>
      <c r="UL4" s="436"/>
      <c r="UM4" s="436"/>
      <c r="UN4" s="436"/>
      <c r="UO4" s="436"/>
      <c r="UP4" s="436"/>
      <c r="UQ4" s="436"/>
      <c r="UR4" s="436"/>
      <c r="US4" s="436"/>
      <c r="UT4" s="436"/>
      <c r="UU4" s="436"/>
      <c r="UV4" s="436"/>
      <c r="UW4" s="436"/>
      <c r="UX4" s="436"/>
      <c r="UY4" s="436"/>
      <c r="UZ4" s="436"/>
      <c r="VA4" s="436"/>
      <c r="VB4" s="436"/>
      <c r="VC4" s="436"/>
      <c r="VD4" s="436"/>
      <c r="VE4" s="436"/>
      <c r="VF4" s="83" t="s">
        <v>62</v>
      </c>
      <c r="VG4" s="451"/>
      <c r="VH4" s="451"/>
      <c r="VI4" s="451"/>
      <c r="VJ4" s="451"/>
      <c r="VK4" s="451"/>
      <c r="VL4" s="451"/>
      <c r="VM4" s="451"/>
      <c r="VN4" s="451"/>
      <c r="VO4" s="451"/>
      <c r="VP4" s="451"/>
      <c r="VQ4" s="451"/>
      <c r="VR4" s="451"/>
      <c r="VS4" s="451"/>
      <c r="VT4" s="451"/>
      <c r="VU4" s="451"/>
      <c r="VV4" s="451"/>
      <c r="VW4" s="451"/>
      <c r="VX4" s="451"/>
      <c r="VY4" s="451"/>
      <c r="VZ4" s="451"/>
      <c r="WA4" s="451"/>
      <c r="WB4" s="451"/>
      <c r="WC4" s="451"/>
      <c r="WD4" s="451"/>
      <c r="WE4" s="451"/>
      <c r="WF4" s="451"/>
      <c r="WG4" s="451"/>
      <c r="WH4" s="451"/>
      <c r="WI4" s="451"/>
      <c r="WJ4" s="451"/>
      <c r="WK4" s="451"/>
      <c r="WL4" s="451"/>
      <c r="WM4" s="451"/>
      <c r="WN4" s="451"/>
      <c r="WO4" s="451"/>
      <c r="WP4" s="451"/>
      <c r="WQ4" s="451"/>
      <c r="WR4" s="451"/>
      <c r="WS4" s="451"/>
      <c r="WT4" s="451"/>
      <c r="WU4" s="451"/>
      <c r="WV4" s="451"/>
      <c r="WW4" s="451"/>
      <c r="WX4" s="451"/>
      <c r="WY4" s="451"/>
      <c r="WZ4" s="451"/>
      <c r="XA4" s="451"/>
      <c r="XB4" s="451"/>
      <c r="XC4" s="451"/>
      <c r="XD4" s="451"/>
      <c r="XE4" s="451"/>
      <c r="XF4" s="451"/>
      <c r="XG4" s="451"/>
      <c r="XH4" s="451"/>
      <c r="XI4" s="451"/>
      <c r="XJ4" s="451"/>
      <c r="XK4" s="451"/>
      <c r="XL4" s="451"/>
      <c r="XM4" s="451"/>
      <c r="XN4" s="451"/>
      <c r="XO4" s="451"/>
      <c r="XP4" s="451"/>
      <c r="XQ4" s="451"/>
      <c r="XR4" s="451"/>
      <c r="XS4" s="451"/>
      <c r="XT4" s="451"/>
      <c r="XU4" s="451"/>
      <c r="XV4" s="334" t="s">
        <v>64</v>
      </c>
      <c r="XW4" s="450"/>
      <c r="XX4" s="450"/>
      <c r="XY4" s="450"/>
      <c r="XZ4" s="450"/>
      <c r="YA4" s="450"/>
      <c r="YB4" s="450"/>
      <c r="YC4" s="450"/>
      <c r="YD4" s="450"/>
      <c r="YE4" s="450"/>
      <c r="YF4" s="450"/>
      <c r="YG4" s="450"/>
      <c r="YH4" s="450"/>
      <c r="YI4" s="450"/>
      <c r="YJ4" s="450"/>
      <c r="YK4" s="450"/>
      <c r="YL4" s="450"/>
      <c r="YM4" s="450"/>
      <c r="YN4" s="450"/>
      <c r="YO4" s="450"/>
      <c r="YP4" s="450"/>
      <c r="YQ4" s="450"/>
      <c r="YR4" s="450"/>
      <c r="YS4" s="450"/>
      <c r="YT4" s="450"/>
      <c r="YU4" s="450"/>
      <c r="YV4" s="450"/>
      <c r="YW4" s="450"/>
      <c r="YX4" s="450"/>
      <c r="YY4" s="450"/>
      <c r="YZ4" s="450"/>
      <c r="ZA4" s="450"/>
      <c r="ZB4" s="450"/>
      <c r="ZC4" s="450"/>
      <c r="ZD4" s="450"/>
      <c r="ZE4" s="450"/>
      <c r="ZF4" s="450"/>
      <c r="ZG4" s="450"/>
      <c r="ZH4" s="450"/>
      <c r="ZI4" s="450"/>
      <c r="ZJ4" s="450"/>
      <c r="ZK4" s="450"/>
      <c r="ZL4" s="450"/>
      <c r="ZM4" s="450"/>
      <c r="ZN4" s="450"/>
      <c r="ZO4" s="450"/>
      <c r="ZP4" s="450"/>
      <c r="ZQ4" s="450"/>
      <c r="ZR4" s="450"/>
      <c r="ZS4" s="450"/>
      <c r="ZT4" s="450"/>
      <c r="ZU4" s="450"/>
      <c r="ZV4" s="450"/>
      <c r="ZW4" s="450"/>
      <c r="ZX4" s="450"/>
      <c r="ZY4" s="450"/>
      <c r="ZZ4" s="450"/>
      <c r="AAA4" s="450"/>
      <c r="AAB4" s="450"/>
      <c r="AAC4" s="450"/>
      <c r="AAD4" s="450"/>
      <c r="AAE4" s="450"/>
      <c r="AAF4" s="450"/>
      <c r="AAG4" s="450"/>
      <c r="AAH4" s="450"/>
      <c r="AAI4" s="83" t="s">
        <v>65</v>
      </c>
      <c r="AAJ4" s="436"/>
      <c r="AAK4" s="436"/>
      <c r="AAL4" s="436"/>
      <c r="AAM4" s="436"/>
      <c r="AAN4" s="436"/>
      <c r="AAO4" s="436"/>
      <c r="AAP4" s="436"/>
      <c r="AAQ4" s="436"/>
      <c r="AAR4" s="436"/>
      <c r="AAS4" s="436"/>
      <c r="AAT4" s="436"/>
      <c r="AAU4" s="436"/>
      <c r="AAV4" s="436"/>
      <c r="AAW4" s="436"/>
      <c r="AAX4" s="436"/>
      <c r="AAY4" s="436"/>
      <c r="AAZ4" s="436"/>
      <c r="ABA4" s="436"/>
      <c r="ABB4" s="436"/>
      <c r="ABC4" s="436"/>
      <c r="ABD4" s="436"/>
      <c r="ABE4" s="436"/>
      <c r="ABF4" s="436"/>
      <c r="ABG4" s="436"/>
      <c r="ABH4" s="436"/>
      <c r="ABI4" s="436"/>
      <c r="ABJ4" s="436"/>
      <c r="ABK4" s="436"/>
      <c r="ABL4" s="436"/>
      <c r="ABM4" s="436"/>
      <c r="ABN4" s="436"/>
      <c r="ABO4" s="436"/>
      <c r="ABP4" s="436"/>
      <c r="ABQ4" s="436"/>
      <c r="ABR4" s="436"/>
      <c r="ABS4" s="436"/>
      <c r="ABT4" s="436"/>
      <c r="ABU4" s="436"/>
      <c r="ABV4" s="436"/>
      <c r="ABW4" s="436"/>
      <c r="ABX4" s="436"/>
      <c r="ABY4" s="436"/>
      <c r="ABZ4" s="436"/>
      <c r="ACA4" s="436"/>
      <c r="ACB4" s="436"/>
      <c r="ACC4" s="436"/>
      <c r="ACD4" s="436"/>
      <c r="ACE4" s="436"/>
      <c r="ACF4" s="436"/>
      <c r="ACG4" s="436"/>
      <c r="ACH4" s="436"/>
      <c r="ACI4" s="436"/>
      <c r="ACJ4" s="436"/>
      <c r="ACK4" s="436"/>
      <c r="ACL4" s="436"/>
      <c r="ACM4" s="436"/>
      <c r="ACN4" s="436"/>
      <c r="ACO4" s="436"/>
      <c r="ACP4" s="436"/>
      <c r="ACQ4" s="436"/>
      <c r="ACR4" s="436"/>
      <c r="ACS4" s="436"/>
      <c r="ACT4" s="436"/>
      <c r="ACU4" s="436"/>
      <c r="ACV4" s="436"/>
      <c r="ACW4" s="436"/>
      <c r="ACX4" s="436"/>
      <c r="ACY4" s="83" t="s">
        <v>66</v>
      </c>
      <c r="ACZ4" s="436"/>
      <c r="ADA4" s="436"/>
      <c r="ADB4" s="436"/>
      <c r="ADC4" s="436"/>
      <c r="ADD4" s="436"/>
      <c r="ADE4" s="436"/>
      <c r="ADF4" s="436"/>
      <c r="ADG4" s="436"/>
      <c r="ADH4" s="436"/>
      <c r="ADI4" s="436"/>
      <c r="ADJ4" s="436"/>
      <c r="ADK4" s="436"/>
      <c r="ADL4" s="436"/>
      <c r="ADM4" s="436"/>
      <c r="ADN4" s="436"/>
      <c r="ADO4" s="436"/>
      <c r="ADP4" s="436"/>
      <c r="ADQ4" s="436"/>
      <c r="ADR4" s="436"/>
      <c r="ADS4" s="436"/>
      <c r="ADT4" s="436"/>
      <c r="ADU4" s="436"/>
      <c r="ADV4" s="436"/>
      <c r="ADW4" s="436"/>
      <c r="ADX4" s="436"/>
      <c r="ADY4" s="436"/>
      <c r="ADZ4" s="436"/>
      <c r="AEA4" s="436"/>
      <c r="AEB4" s="436"/>
      <c r="AEC4" s="436"/>
      <c r="AED4" s="436"/>
      <c r="AEE4" s="436"/>
      <c r="AEF4" s="436"/>
      <c r="AEG4" s="436"/>
      <c r="AEH4" s="436"/>
      <c r="AEI4" s="436"/>
      <c r="AEJ4" s="436"/>
      <c r="AEK4" s="436"/>
      <c r="AEL4" s="436"/>
      <c r="AEM4" s="436"/>
      <c r="AEN4" s="436"/>
      <c r="AEO4" s="436"/>
      <c r="AEP4" s="436"/>
      <c r="AEQ4" s="436"/>
      <c r="AER4" s="436"/>
      <c r="AES4" s="436"/>
      <c r="AET4" s="436"/>
      <c r="AEU4" s="436"/>
      <c r="AEV4" s="436"/>
      <c r="AEW4" s="436"/>
      <c r="AEX4" s="436"/>
      <c r="AEY4" s="436"/>
      <c r="AEZ4" s="436"/>
      <c r="AFA4" s="436"/>
      <c r="AFB4" s="436"/>
      <c r="AFC4" s="436"/>
      <c r="AFD4" s="436"/>
      <c r="AFE4" s="436"/>
      <c r="AFF4" s="436"/>
      <c r="AFG4" s="436"/>
      <c r="AFH4" s="436"/>
      <c r="AFI4" s="436"/>
      <c r="AFJ4" s="436"/>
      <c r="AFK4" s="436"/>
      <c r="AFL4" s="436"/>
      <c r="AFM4" s="436"/>
      <c r="AFN4" s="436"/>
      <c r="AFO4" s="83" t="s">
        <v>67</v>
      </c>
      <c r="AFP4" s="436"/>
      <c r="AFQ4" s="436"/>
      <c r="AFR4" s="436"/>
      <c r="AFS4" s="436"/>
      <c r="AFT4" s="436"/>
      <c r="AFU4" s="436"/>
      <c r="AFV4" s="436"/>
      <c r="AFW4" s="436"/>
      <c r="AFX4" s="436"/>
      <c r="AFY4" s="436"/>
      <c r="AFZ4" s="436"/>
      <c r="AGA4" s="436"/>
      <c r="AGB4" s="436"/>
      <c r="AGC4" s="436"/>
      <c r="AGD4" s="436"/>
      <c r="AGE4" s="436"/>
      <c r="AGF4" s="436"/>
      <c r="AGG4" s="436"/>
      <c r="AGH4" s="436"/>
      <c r="AGI4" s="436"/>
      <c r="AGJ4" s="436"/>
      <c r="AGK4" s="436"/>
      <c r="AGL4" s="436"/>
      <c r="AGM4" s="436"/>
      <c r="AGN4" s="436"/>
      <c r="AGO4" s="436"/>
      <c r="AGP4" s="436"/>
      <c r="AGQ4" s="436"/>
      <c r="AGR4" s="436"/>
      <c r="AGS4" s="436"/>
      <c r="AGT4" s="436"/>
      <c r="AGU4" s="436"/>
      <c r="AGV4" s="436"/>
      <c r="AGW4" s="436"/>
      <c r="AGX4" s="436"/>
      <c r="AGY4" s="436"/>
      <c r="AGZ4" s="436"/>
      <c r="AHA4" s="436"/>
      <c r="AHB4" s="436"/>
      <c r="AHC4" s="436"/>
      <c r="AHD4" s="436"/>
      <c r="AHE4" s="436"/>
      <c r="AHF4" s="436"/>
      <c r="AHG4" s="436"/>
      <c r="AHH4" s="436"/>
      <c r="AHI4" s="436"/>
      <c r="AHJ4" s="436"/>
      <c r="AHK4" s="436"/>
      <c r="AHL4" s="436"/>
      <c r="AHM4" s="436"/>
      <c r="AHN4" s="436"/>
      <c r="AHO4" s="436"/>
      <c r="AHP4" s="436"/>
      <c r="AHQ4" s="436"/>
      <c r="AHR4" s="436"/>
      <c r="AHS4" s="436"/>
      <c r="AHT4" s="436"/>
      <c r="AHU4" s="436"/>
      <c r="AHV4" s="436"/>
      <c r="AHW4" s="436"/>
      <c r="AHX4" s="436"/>
      <c r="AHY4" s="436"/>
      <c r="AHZ4" s="436"/>
      <c r="AIA4" s="436"/>
      <c r="AIB4" s="436"/>
      <c r="AIC4" s="436"/>
      <c r="AID4" s="436"/>
      <c r="AIE4" s="84" t="s">
        <v>68</v>
      </c>
      <c r="AIF4" s="442"/>
      <c r="AIG4" s="442"/>
      <c r="AIH4" s="442"/>
      <c r="AII4" s="442"/>
      <c r="AIJ4" s="442"/>
      <c r="AIK4" s="442"/>
      <c r="AIL4" s="442"/>
      <c r="AIM4" s="442"/>
      <c r="AIN4" s="442"/>
      <c r="AIO4" s="442"/>
      <c r="AIP4" s="442"/>
      <c r="AIQ4" s="442"/>
      <c r="AIR4" s="442"/>
      <c r="AIS4" s="442"/>
      <c r="AIT4" s="442"/>
      <c r="AIU4" s="442"/>
      <c r="AIV4" s="442"/>
      <c r="AIW4" s="442"/>
      <c r="AIX4" s="442"/>
      <c r="AIY4" s="442"/>
      <c r="AIZ4" s="442"/>
      <c r="AJA4" s="442"/>
      <c r="AJB4" s="442"/>
      <c r="AJC4" s="442"/>
      <c r="AJD4" s="442"/>
      <c r="AJE4" s="442"/>
      <c r="AJF4" s="442"/>
      <c r="AJG4" s="442"/>
      <c r="AJH4" s="442"/>
      <c r="AJI4" s="442"/>
      <c r="AJJ4" s="442"/>
      <c r="AJK4" s="442"/>
      <c r="AJL4" s="442"/>
      <c r="AJM4" s="442"/>
      <c r="AJN4" s="442"/>
      <c r="AJO4" s="442"/>
      <c r="AJP4" s="442"/>
      <c r="AJQ4" s="442"/>
      <c r="AJR4" s="442"/>
      <c r="AJS4" s="442"/>
      <c r="AJT4" s="442"/>
      <c r="AJU4" s="442"/>
      <c r="AJV4" s="442"/>
      <c r="AJW4" s="442"/>
      <c r="AJX4" s="442"/>
      <c r="AJY4" s="442"/>
      <c r="AJZ4" s="442"/>
      <c r="AKA4" s="442"/>
      <c r="AKB4" s="442"/>
      <c r="AKC4" s="442"/>
      <c r="AKD4" s="442"/>
      <c r="AKE4" s="442"/>
      <c r="AKF4" s="442"/>
      <c r="AKG4" s="442"/>
      <c r="AKH4" s="442"/>
      <c r="AKI4" s="442"/>
      <c r="AKJ4" s="442"/>
      <c r="AKK4" s="442"/>
      <c r="AKL4" s="442"/>
      <c r="AKM4" s="442"/>
      <c r="AKN4" s="442"/>
      <c r="AKO4" s="442"/>
      <c r="AKP4" s="442"/>
      <c r="AKQ4" s="442"/>
      <c r="AKR4" s="442"/>
      <c r="AKS4" s="441"/>
      <c r="AKT4" s="156" t="s">
        <v>93</v>
      </c>
      <c r="AKU4" s="443"/>
      <c r="AKV4" s="443"/>
      <c r="AKW4" s="443"/>
      <c r="AKX4" s="443"/>
      <c r="AKY4" s="443"/>
      <c r="AKZ4" s="443"/>
      <c r="ALA4" s="443"/>
      <c r="ALB4" s="443"/>
      <c r="ALC4" s="443"/>
      <c r="ALD4" s="443"/>
      <c r="ALE4" s="443"/>
      <c r="ALF4" s="443"/>
      <c r="ALG4" s="443"/>
      <c r="ALH4" s="443"/>
      <c r="ALI4" s="443"/>
      <c r="ALJ4" s="443"/>
      <c r="ALK4" s="443"/>
      <c r="ALL4" s="443"/>
      <c r="ALM4" s="443"/>
      <c r="ALN4" s="443"/>
      <c r="ALO4" s="443"/>
      <c r="ALP4" s="443"/>
      <c r="ALQ4" s="443"/>
      <c r="ALR4" s="443"/>
      <c r="ALS4" s="443"/>
      <c r="ALT4" s="443"/>
      <c r="ALU4" s="443"/>
      <c r="ALV4" s="443"/>
      <c r="ALW4" s="443"/>
      <c r="ALX4" s="443"/>
      <c r="ALY4" s="443"/>
      <c r="ALZ4" s="443"/>
      <c r="AMA4" s="443"/>
      <c r="AMB4" s="443"/>
      <c r="AMC4" s="443"/>
      <c r="AMD4" s="443"/>
      <c r="AME4" s="443"/>
      <c r="AMF4" s="443"/>
      <c r="AMG4" s="443"/>
      <c r="AMH4" s="443"/>
      <c r="AMI4" s="443"/>
      <c r="AMJ4" s="443"/>
      <c r="AMK4" s="443"/>
      <c r="AML4" s="443"/>
      <c r="AMM4" s="443"/>
      <c r="AMN4" s="443"/>
      <c r="AMO4" s="443"/>
      <c r="AMP4" s="443"/>
      <c r="AMQ4" s="443"/>
      <c r="AMR4" s="443"/>
      <c r="AMS4" s="443"/>
      <c r="AMT4" s="443"/>
      <c r="AMU4" s="443"/>
      <c r="AMV4" s="443"/>
      <c r="AMW4" s="443"/>
      <c r="AMX4" s="443"/>
      <c r="AMY4" s="443"/>
      <c r="AMZ4" s="443"/>
      <c r="ANA4" s="443"/>
      <c r="ANB4" s="443"/>
      <c r="ANC4" s="443"/>
      <c r="AND4" s="443"/>
      <c r="ANE4" s="443"/>
      <c r="ANF4" s="443"/>
      <c r="ANG4" s="443"/>
      <c r="ANH4" s="93" t="s">
        <v>87</v>
      </c>
      <c r="ANI4" s="435"/>
      <c r="ANJ4" s="436"/>
      <c r="ANK4" s="436"/>
      <c r="ANL4" s="436"/>
      <c r="ANM4" s="436"/>
      <c r="ANN4" s="436"/>
      <c r="ANO4" s="436"/>
      <c r="ANP4" s="436"/>
      <c r="ANQ4" s="436"/>
      <c r="ANR4" s="436"/>
      <c r="ANS4" s="436"/>
      <c r="ANT4" s="436"/>
      <c r="ANU4" s="436"/>
      <c r="ANV4" s="436"/>
      <c r="ANW4" s="436"/>
      <c r="ANX4" s="436"/>
      <c r="ANY4" s="436"/>
      <c r="ANZ4" s="436"/>
      <c r="AOA4" s="436"/>
      <c r="AOB4" s="436"/>
      <c r="AOC4" s="436"/>
      <c r="AOD4" s="436"/>
      <c r="AOE4" s="436"/>
      <c r="AOF4" s="436"/>
      <c r="AOG4" s="436"/>
      <c r="AOH4" s="436"/>
      <c r="AOI4" s="436"/>
      <c r="AOJ4" s="436"/>
      <c r="AOK4" s="436"/>
      <c r="AOL4" s="436"/>
      <c r="AOM4" s="436"/>
      <c r="AON4" s="436"/>
      <c r="AOO4" s="436"/>
      <c r="AOP4" s="436"/>
      <c r="AOQ4" s="436"/>
      <c r="AOR4" s="436"/>
      <c r="AOS4" s="436"/>
      <c r="AOT4" s="436"/>
      <c r="AOU4" s="436"/>
      <c r="AOV4" s="436"/>
      <c r="AOW4" s="436"/>
      <c r="AOX4" s="436"/>
      <c r="AOY4" s="436"/>
      <c r="AOZ4" s="436"/>
      <c r="APA4" s="436"/>
      <c r="APB4" s="436"/>
      <c r="APC4" s="436"/>
      <c r="APD4" s="436"/>
      <c r="APE4" s="436"/>
      <c r="APF4" s="436"/>
      <c r="APG4" s="436"/>
      <c r="APH4" s="436"/>
      <c r="API4" s="436"/>
      <c r="APJ4" s="436"/>
      <c r="APK4" s="436"/>
      <c r="APL4" s="436"/>
      <c r="APM4" s="436"/>
      <c r="APN4" s="436"/>
      <c r="APO4" s="436"/>
      <c r="APP4" s="436"/>
      <c r="APQ4" s="436"/>
      <c r="APR4" s="436"/>
      <c r="APS4" s="436"/>
      <c r="APT4" s="436"/>
      <c r="APU4" s="94" t="s">
        <v>94</v>
      </c>
      <c r="APV4" s="435"/>
      <c r="APW4" s="436"/>
      <c r="APX4" s="436"/>
      <c r="APY4" s="436"/>
      <c r="APZ4" s="436"/>
      <c r="AQA4" s="436"/>
      <c r="AQB4" s="436"/>
      <c r="AQC4" s="436"/>
      <c r="AQD4" s="436"/>
      <c r="AQE4" s="436"/>
      <c r="AQF4" s="436"/>
      <c r="AQG4" s="436"/>
      <c r="AQH4" s="436"/>
      <c r="AQI4" s="436"/>
      <c r="AQJ4" s="436"/>
      <c r="AQK4" s="436"/>
      <c r="AQL4" s="436"/>
      <c r="AQM4" s="436"/>
      <c r="AQN4" s="436"/>
      <c r="AQO4" s="436"/>
      <c r="AQP4" s="436"/>
      <c r="AQQ4" s="436"/>
      <c r="AQR4" s="436"/>
      <c r="AQS4" s="436"/>
      <c r="AQT4" s="436"/>
      <c r="AQU4" s="436"/>
      <c r="AQV4" s="436"/>
      <c r="AQW4" s="436"/>
      <c r="AQX4" s="436"/>
      <c r="AQY4" s="436"/>
      <c r="AQZ4" s="436"/>
      <c r="ARA4" s="436"/>
      <c r="ARB4" s="436"/>
      <c r="ARC4" s="436"/>
      <c r="ARD4" s="436"/>
      <c r="ARE4" s="436"/>
      <c r="ARF4" s="436"/>
      <c r="ARG4" s="436"/>
      <c r="ARH4" s="436"/>
      <c r="ARI4" s="436"/>
      <c r="ARJ4" s="436"/>
      <c r="ARK4" s="436"/>
      <c r="ARL4" s="436"/>
      <c r="ARM4" s="436"/>
      <c r="ARN4" s="436"/>
      <c r="ARO4" s="436"/>
      <c r="ARP4" s="436"/>
      <c r="ARQ4" s="436"/>
      <c r="ARR4" s="436"/>
      <c r="ARS4" s="436"/>
      <c r="ART4" s="436"/>
      <c r="ARU4" s="436"/>
      <c r="ARV4" s="436"/>
      <c r="ARW4" s="436"/>
      <c r="ARX4" s="436"/>
      <c r="ARY4" s="436"/>
      <c r="ARZ4" s="436"/>
      <c r="ASA4" s="436"/>
      <c r="ASB4" s="436"/>
      <c r="ASC4" s="436"/>
      <c r="ASD4" s="436"/>
      <c r="ASE4" s="436"/>
      <c r="ASF4" s="436"/>
      <c r="ASG4" s="436"/>
      <c r="ASH4" s="95" t="s">
        <v>91</v>
      </c>
      <c r="ASI4" s="435"/>
      <c r="ASJ4" s="436"/>
      <c r="ASK4" s="436"/>
      <c r="ASL4" s="436"/>
      <c r="ASM4" s="436"/>
      <c r="ASN4" s="436"/>
      <c r="ASO4" s="436"/>
      <c r="ASP4" s="436"/>
      <c r="ASQ4" s="436"/>
      <c r="ASR4" s="436"/>
      <c r="ASS4" s="436"/>
      <c r="AST4" s="436"/>
      <c r="ASU4" s="436"/>
      <c r="ASV4" s="436"/>
      <c r="ASW4" s="436"/>
      <c r="ASX4" s="436"/>
      <c r="ASY4" s="436"/>
      <c r="ASZ4" s="436"/>
      <c r="ATA4" s="436"/>
      <c r="ATB4" s="436"/>
      <c r="ATC4" s="436"/>
      <c r="ATD4" s="436"/>
      <c r="ATE4" s="436"/>
      <c r="ATF4" s="436"/>
      <c r="ATG4" s="436"/>
      <c r="ATH4" s="436"/>
      <c r="ATI4" s="436"/>
      <c r="ATJ4" s="436"/>
      <c r="ATK4" s="436"/>
      <c r="ATL4" s="436"/>
      <c r="ATM4" s="436"/>
      <c r="ATN4" s="436"/>
      <c r="ATO4" s="436"/>
      <c r="ATP4" s="436"/>
      <c r="ATQ4" s="436"/>
      <c r="ATR4" s="436"/>
      <c r="ATS4" s="436"/>
      <c r="ATT4" s="436"/>
      <c r="ATU4" s="436"/>
      <c r="ATV4" s="436"/>
      <c r="ATW4" s="436"/>
      <c r="ATX4" s="436"/>
      <c r="ATY4" s="436"/>
      <c r="ATZ4" s="436"/>
      <c r="AUA4" s="436"/>
      <c r="AUB4" s="436"/>
      <c r="AUC4" s="436"/>
      <c r="AUD4" s="436"/>
      <c r="AUE4" s="436"/>
      <c r="AUF4" s="436"/>
      <c r="AUG4" s="436"/>
      <c r="AUH4" s="436"/>
      <c r="AUI4" s="436"/>
      <c r="AUJ4" s="436"/>
      <c r="AUK4" s="436"/>
      <c r="AUL4" s="436"/>
      <c r="AUM4" s="436"/>
      <c r="AUN4" s="436"/>
      <c r="AUO4" s="436"/>
      <c r="AUP4" s="436"/>
      <c r="AUQ4" s="436"/>
      <c r="AUR4" s="436"/>
      <c r="AUS4" s="436"/>
      <c r="AUT4" s="436"/>
      <c r="AUU4" s="83" t="s">
        <v>95</v>
      </c>
      <c r="AUV4" s="452"/>
      <c r="AUW4" s="452"/>
      <c r="AUX4" s="452"/>
      <c r="AUY4" s="452"/>
      <c r="AUZ4" s="452"/>
      <c r="AVA4" s="452"/>
      <c r="AVB4" s="452"/>
      <c r="AVC4" s="452"/>
      <c r="AVD4" s="452"/>
      <c r="AVE4" s="452"/>
      <c r="AVF4" s="452"/>
      <c r="AVG4" s="452"/>
      <c r="AVH4" s="452"/>
      <c r="AVI4" s="452"/>
      <c r="AVJ4" s="452"/>
      <c r="AVK4" s="452"/>
      <c r="AVL4" s="452"/>
      <c r="AVM4" s="452"/>
      <c r="AVN4" s="452"/>
      <c r="AVO4" s="452"/>
      <c r="AVP4" s="452"/>
      <c r="AVQ4" s="452"/>
      <c r="AVR4" s="452"/>
      <c r="AVS4" s="452"/>
      <c r="AVT4" s="452"/>
      <c r="AVU4" s="452"/>
      <c r="AVV4" s="452"/>
      <c r="AVW4" s="452"/>
      <c r="AVX4" s="452"/>
      <c r="AVY4" s="452"/>
      <c r="AVZ4" s="452"/>
      <c r="AWA4" s="452"/>
      <c r="AWB4" s="452"/>
      <c r="AWC4" s="452"/>
      <c r="AWD4" s="452"/>
      <c r="AWE4" s="452"/>
      <c r="AWF4" s="452"/>
      <c r="AWG4" s="452"/>
      <c r="AWH4" s="452"/>
      <c r="AWI4" s="452"/>
      <c r="AWJ4" s="452"/>
      <c r="AWK4" s="452"/>
      <c r="AWL4" s="452"/>
      <c r="AWM4" s="452"/>
      <c r="AWN4" s="452"/>
      <c r="AWO4" s="452"/>
      <c r="AWP4" s="452"/>
      <c r="AWQ4" s="452"/>
      <c r="AWR4" s="452"/>
      <c r="AWS4" s="452"/>
      <c r="AWT4" s="452"/>
      <c r="AWU4" s="452"/>
      <c r="AWV4" s="452"/>
      <c r="AWW4" s="452"/>
      <c r="AWX4" s="452"/>
      <c r="AWY4" s="452"/>
      <c r="AWZ4" s="452"/>
      <c r="AXA4" s="452"/>
      <c r="AXB4" s="452"/>
      <c r="AXC4" s="452"/>
      <c r="AXD4" s="452"/>
      <c r="AXE4" s="452"/>
      <c r="AXF4" s="452"/>
      <c r="AXG4" s="452"/>
      <c r="AXH4" s="452"/>
      <c r="AXI4" s="452"/>
      <c r="AXJ4" s="452"/>
      <c r="AXK4" s="84" t="s">
        <v>92</v>
      </c>
      <c r="AXL4" s="453"/>
      <c r="AXM4" s="453"/>
      <c r="AXN4" s="453"/>
      <c r="AXO4" s="453"/>
      <c r="AXP4" s="453"/>
      <c r="AXQ4" s="453"/>
      <c r="AXR4" s="453"/>
      <c r="AXS4" s="453"/>
      <c r="AXT4" s="453"/>
      <c r="AXU4" s="453"/>
      <c r="AXV4" s="453"/>
      <c r="AXW4" s="453"/>
      <c r="AXX4" s="453"/>
      <c r="AXY4" s="453"/>
      <c r="AXZ4" s="453"/>
      <c r="AYA4" s="453"/>
      <c r="AYB4" s="453"/>
      <c r="AYC4" s="453"/>
      <c r="AYD4" s="453"/>
      <c r="AYE4" s="453"/>
      <c r="AYF4" s="453"/>
      <c r="AYG4" s="453"/>
      <c r="AYH4" s="453"/>
      <c r="AYI4" s="453"/>
      <c r="AYJ4" s="453"/>
      <c r="AYK4" s="453"/>
      <c r="AYL4" s="453"/>
      <c r="AYM4" s="453"/>
      <c r="AYN4" s="453"/>
      <c r="AYO4" s="453"/>
      <c r="AYP4" s="453"/>
      <c r="AYQ4" s="453"/>
      <c r="AYR4" s="453"/>
      <c r="AYS4" s="453"/>
      <c r="AYT4" s="453"/>
      <c r="AYU4" s="453"/>
      <c r="AYV4" s="453"/>
      <c r="AYW4" s="453"/>
      <c r="AYX4" s="453"/>
      <c r="AYY4" s="453"/>
      <c r="AYZ4" s="453"/>
      <c r="AZA4" s="453"/>
      <c r="AZB4" s="453"/>
      <c r="AZC4" s="453"/>
      <c r="AZD4" s="453"/>
      <c r="AZE4" s="453"/>
      <c r="AZF4" s="453"/>
      <c r="AZG4" s="453"/>
      <c r="AZH4" s="453"/>
      <c r="AZI4" s="453"/>
      <c r="AZJ4" s="453"/>
      <c r="AZK4" s="453"/>
      <c r="AZL4" s="453"/>
      <c r="AZM4" s="453"/>
      <c r="AZN4" s="453"/>
      <c r="AZO4" s="453"/>
      <c r="AZP4" s="453"/>
      <c r="AZQ4" s="453"/>
      <c r="AZR4" s="453"/>
      <c r="AZS4" s="453"/>
      <c r="AZT4" s="453"/>
      <c r="AZU4" s="453"/>
      <c r="AZV4" s="453"/>
      <c r="AZW4" s="453"/>
      <c r="AZX4" s="78" t="s">
        <v>58</v>
      </c>
      <c r="AZY4" s="435"/>
      <c r="AZZ4" s="435"/>
      <c r="BAA4" s="435"/>
      <c r="BAB4" s="435"/>
      <c r="BAC4" s="435"/>
      <c r="BAD4" s="435"/>
      <c r="BAE4" s="435"/>
      <c r="BAF4" s="435"/>
      <c r="BAG4" s="435"/>
      <c r="BAH4" s="435"/>
      <c r="BAI4" s="435"/>
      <c r="BAJ4" s="435"/>
      <c r="BAK4" s="435"/>
      <c r="BAL4" s="435"/>
      <c r="BAM4" s="435"/>
      <c r="BAN4" s="435"/>
      <c r="BAO4" s="435"/>
      <c r="BAP4" s="435"/>
      <c r="BAQ4" s="435"/>
      <c r="BAR4" s="435"/>
      <c r="BAS4" s="435"/>
      <c r="BAT4" s="435"/>
      <c r="BAU4" s="435"/>
      <c r="BAV4" s="435"/>
      <c r="BAW4" s="435"/>
      <c r="BAX4" s="435"/>
      <c r="BAY4" s="435"/>
      <c r="BAZ4" s="435"/>
      <c r="BBA4" s="435"/>
      <c r="BBB4" s="435"/>
      <c r="BBC4" s="435"/>
      <c r="BBD4" s="435"/>
      <c r="BBE4" s="435"/>
      <c r="BBF4" s="435"/>
      <c r="BBG4" s="435"/>
      <c r="BBH4" s="435"/>
      <c r="BBI4" s="435"/>
      <c r="BBJ4" s="435"/>
      <c r="BBK4" s="435"/>
      <c r="BBL4" s="435"/>
      <c r="BBM4" s="435"/>
      <c r="BBN4" s="435"/>
      <c r="BBO4" s="435"/>
      <c r="BBP4" s="435"/>
      <c r="BBQ4" s="435"/>
      <c r="BBR4" s="435"/>
      <c r="BBS4" s="435"/>
      <c r="BBT4" s="435"/>
      <c r="BBU4" s="435"/>
      <c r="BBV4" s="435"/>
      <c r="BBW4" s="435"/>
      <c r="BBX4" s="435"/>
      <c r="BBY4" s="435"/>
      <c r="BBZ4" s="435"/>
      <c r="BCA4" s="435"/>
      <c r="BCB4" s="435"/>
      <c r="BCC4" s="435"/>
      <c r="BCD4" s="435"/>
      <c r="BCE4" s="435"/>
      <c r="BCF4" s="435"/>
      <c r="BCG4" s="435"/>
      <c r="BCH4" s="435"/>
      <c r="BCI4" s="435"/>
      <c r="BCJ4" s="435"/>
      <c r="BCK4" s="78" t="s">
        <v>96</v>
      </c>
      <c r="BCL4" s="435"/>
      <c r="BCM4" s="436"/>
      <c r="BCN4" s="436"/>
      <c r="BCO4" s="436"/>
      <c r="BCP4" s="436"/>
      <c r="BCQ4" s="436"/>
      <c r="BCR4" s="436"/>
      <c r="BCS4" s="436"/>
      <c r="BCT4" s="436"/>
      <c r="BCU4" s="436"/>
      <c r="BCV4" s="436"/>
      <c r="BCW4" s="436"/>
      <c r="BCX4" s="436"/>
      <c r="BCY4" s="436"/>
      <c r="BCZ4" s="436"/>
      <c r="BDA4" s="436"/>
      <c r="BDB4" s="436"/>
      <c r="BDC4" s="436"/>
      <c r="BDD4" s="436"/>
      <c r="BDE4" s="436"/>
      <c r="BDF4" s="436"/>
      <c r="BDG4" s="436"/>
      <c r="BDH4" s="436"/>
      <c r="BDI4" s="436"/>
      <c r="BDJ4" s="436"/>
      <c r="BDK4" s="436"/>
      <c r="BDL4" s="436"/>
      <c r="BDM4" s="436"/>
      <c r="BDN4" s="436"/>
      <c r="BDO4" s="436"/>
      <c r="BDP4" s="436"/>
      <c r="BDQ4" s="436"/>
      <c r="BDR4" s="436"/>
      <c r="BDS4" s="436"/>
      <c r="BDT4" s="436"/>
      <c r="BDU4" s="436"/>
      <c r="BDV4" s="436"/>
      <c r="BDW4" s="436"/>
      <c r="BDX4" s="436"/>
      <c r="BDY4" s="436"/>
      <c r="BDZ4" s="436"/>
      <c r="BEA4" s="436"/>
      <c r="BEB4" s="436"/>
      <c r="BEC4" s="436"/>
      <c r="BED4" s="436"/>
      <c r="BEE4" s="436"/>
      <c r="BEF4" s="436"/>
      <c r="BEG4" s="436"/>
      <c r="BEH4" s="436"/>
      <c r="BEI4" s="436"/>
      <c r="BEJ4" s="436"/>
      <c r="BEK4" s="436"/>
      <c r="BEL4" s="436"/>
      <c r="BEM4" s="436"/>
      <c r="BEN4" s="436"/>
      <c r="BEO4" s="436"/>
      <c r="BEP4" s="436"/>
      <c r="BEQ4" s="436"/>
      <c r="BER4" s="436"/>
      <c r="BES4" s="436"/>
      <c r="BET4" s="436"/>
      <c r="BEU4" s="436"/>
      <c r="BEV4" s="436"/>
      <c r="BEW4" s="436"/>
      <c r="BEX4" s="83" t="s">
        <v>97</v>
      </c>
      <c r="BEY4" s="435"/>
      <c r="BEZ4" s="435"/>
      <c r="BFA4" s="435"/>
      <c r="BFB4" s="435"/>
      <c r="BFC4" s="435"/>
      <c r="BFD4" s="435"/>
      <c r="BFE4" s="435"/>
      <c r="BFF4" s="435"/>
      <c r="BFG4" s="435"/>
      <c r="BFH4" s="435"/>
      <c r="BFI4" s="435"/>
      <c r="BFJ4" s="435"/>
      <c r="BFK4" s="435"/>
      <c r="BFL4" s="435"/>
      <c r="BFM4" s="435"/>
      <c r="BFN4" s="435"/>
      <c r="BFO4" s="435"/>
      <c r="BFP4" s="435"/>
      <c r="BFQ4" s="435"/>
      <c r="BFR4" s="435"/>
      <c r="BFS4" s="435"/>
      <c r="BFT4" s="435"/>
      <c r="BFU4" s="435"/>
      <c r="BFV4" s="435"/>
      <c r="BFW4" s="435"/>
      <c r="BFX4" s="435"/>
      <c r="BFY4" s="435"/>
      <c r="BFZ4" s="435"/>
      <c r="BGA4" s="435"/>
      <c r="BGB4" s="435"/>
      <c r="BGC4" s="435"/>
      <c r="BGD4" s="435"/>
      <c r="BGE4" s="435"/>
      <c r="BGF4" s="435"/>
      <c r="BGG4" s="435"/>
      <c r="BGH4" s="435"/>
      <c r="BGI4" s="435"/>
      <c r="BGJ4" s="435"/>
      <c r="BGK4" s="435"/>
      <c r="BGL4" s="435"/>
      <c r="BGM4" s="435"/>
      <c r="BGN4" s="435"/>
      <c r="BGO4" s="435"/>
      <c r="BGP4" s="435"/>
      <c r="BGQ4" s="435"/>
      <c r="BGR4" s="435"/>
      <c r="BGS4" s="435"/>
      <c r="BGT4" s="435"/>
      <c r="BGU4" s="435"/>
      <c r="BGV4" s="435"/>
      <c r="BGW4" s="435"/>
      <c r="BGX4" s="435"/>
      <c r="BGY4" s="435"/>
      <c r="BGZ4" s="435"/>
      <c r="BHA4" s="435"/>
      <c r="BHB4" s="435"/>
      <c r="BHC4" s="435"/>
      <c r="BHD4" s="435"/>
      <c r="BHE4" s="435"/>
      <c r="BHF4" s="435"/>
      <c r="BHG4" s="435"/>
      <c r="BHH4" s="435"/>
      <c r="BHI4" s="435"/>
      <c r="BHJ4" s="435"/>
      <c r="BHK4" s="435"/>
      <c r="BHL4" s="435"/>
      <c r="BHM4" s="435"/>
      <c r="BHN4" s="83" t="s">
        <v>98</v>
      </c>
      <c r="BHO4" s="435"/>
      <c r="BHP4" s="436"/>
      <c r="BHQ4" s="436"/>
      <c r="BHR4" s="436"/>
      <c r="BHS4" s="436"/>
      <c r="BHT4" s="436"/>
      <c r="BHU4" s="436"/>
      <c r="BHV4" s="436"/>
      <c r="BHW4" s="436"/>
      <c r="BHX4" s="436"/>
      <c r="BHY4" s="436"/>
      <c r="BHZ4" s="436"/>
      <c r="BIA4" s="436"/>
      <c r="BIB4" s="436"/>
      <c r="BIC4" s="436"/>
      <c r="BID4" s="436"/>
      <c r="BIE4" s="436"/>
      <c r="BIF4" s="436"/>
      <c r="BIG4" s="436"/>
      <c r="BIH4" s="436"/>
      <c r="BII4" s="436"/>
      <c r="BIJ4" s="436"/>
      <c r="BIK4" s="436"/>
      <c r="BIL4" s="436"/>
      <c r="BIM4" s="436"/>
      <c r="BIN4" s="436"/>
      <c r="BIO4" s="436"/>
      <c r="BIP4" s="436"/>
      <c r="BIQ4" s="436"/>
      <c r="BIR4" s="436"/>
      <c r="BIS4" s="436"/>
      <c r="BIT4" s="436"/>
      <c r="BIU4" s="436"/>
      <c r="BIV4" s="436"/>
      <c r="BIW4" s="436"/>
      <c r="BIX4" s="436"/>
      <c r="BIY4" s="436"/>
      <c r="BIZ4" s="436"/>
      <c r="BJA4" s="436"/>
      <c r="BJB4" s="436"/>
      <c r="BJC4" s="436"/>
      <c r="BJD4" s="436"/>
      <c r="BJE4" s="436"/>
      <c r="BJF4" s="436"/>
      <c r="BJG4" s="436"/>
      <c r="BJH4" s="436"/>
      <c r="BJI4" s="436"/>
      <c r="BJJ4" s="436"/>
      <c r="BJK4" s="436"/>
      <c r="BJL4" s="436"/>
      <c r="BJM4" s="436"/>
      <c r="BJN4" s="436"/>
      <c r="BJO4" s="436"/>
      <c r="BJP4" s="436"/>
      <c r="BJQ4" s="436"/>
      <c r="BJR4" s="436"/>
      <c r="BJS4" s="436"/>
      <c r="BJT4" s="436"/>
      <c r="BJU4" s="436"/>
      <c r="BJV4" s="436"/>
      <c r="BJW4" s="436"/>
      <c r="BJX4" s="436"/>
      <c r="BJY4" s="436"/>
      <c r="BJZ4" s="436"/>
      <c r="BKA4" s="436"/>
      <c r="BKB4" s="436"/>
      <c r="BKC4" s="436"/>
      <c r="BKD4" s="83" t="s">
        <v>99</v>
      </c>
      <c r="BKE4" s="435"/>
      <c r="BKF4" s="435"/>
      <c r="BKG4" s="435"/>
      <c r="BKH4" s="435"/>
      <c r="BKI4" s="435"/>
      <c r="BKJ4" s="435"/>
      <c r="BKK4" s="435"/>
      <c r="BKL4" s="435"/>
      <c r="BKM4" s="435"/>
      <c r="BKN4" s="435"/>
      <c r="BKO4" s="435"/>
      <c r="BKP4" s="435"/>
      <c r="BKQ4" s="435"/>
      <c r="BKR4" s="435"/>
      <c r="BKS4" s="435"/>
      <c r="BKT4" s="435"/>
      <c r="BKU4" s="435"/>
      <c r="BKV4" s="435"/>
      <c r="BKW4" s="435"/>
      <c r="BKX4" s="435"/>
      <c r="BKY4" s="435"/>
      <c r="BKZ4" s="435"/>
      <c r="BLA4" s="435"/>
      <c r="BLB4" s="435"/>
      <c r="BLC4" s="435"/>
      <c r="BLD4" s="435"/>
      <c r="BLE4" s="435"/>
      <c r="BLF4" s="435"/>
      <c r="BLG4" s="435"/>
      <c r="BLH4" s="435"/>
      <c r="BLI4" s="435"/>
      <c r="BLJ4" s="435"/>
      <c r="BLK4" s="435"/>
      <c r="BLL4" s="435"/>
      <c r="BLM4" s="435"/>
      <c r="BLN4" s="435"/>
      <c r="BLO4" s="435"/>
      <c r="BLP4" s="435"/>
      <c r="BLQ4" s="435"/>
      <c r="BLR4" s="435"/>
      <c r="BLS4" s="435"/>
      <c r="BLT4" s="435"/>
      <c r="BLU4" s="435"/>
      <c r="BLV4" s="435"/>
      <c r="BLW4" s="435"/>
      <c r="BLX4" s="435"/>
      <c r="BLY4" s="435"/>
      <c r="BLZ4" s="435"/>
      <c r="BMA4" s="435"/>
      <c r="BMB4" s="435"/>
      <c r="BMC4" s="435"/>
      <c r="BMD4" s="435"/>
      <c r="BME4" s="435"/>
      <c r="BMF4" s="435"/>
      <c r="BMG4" s="435"/>
      <c r="BMH4" s="435"/>
      <c r="BMI4" s="435"/>
      <c r="BMJ4" s="435"/>
      <c r="BMK4" s="435"/>
      <c r="BML4" s="435"/>
      <c r="BMM4" s="435"/>
      <c r="BMN4" s="435"/>
      <c r="BMO4" s="435"/>
      <c r="BMP4" s="435"/>
      <c r="BMQ4" s="435"/>
      <c r="BMR4" s="435"/>
      <c r="BMS4" s="435"/>
      <c r="BMT4" s="83" t="s">
        <v>100</v>
      </c>
      <c r="BMU4" s="435"/>
      <c r="BMV4" s="436"/>
      <c r="BMW4" s="436"/>
      <c r="BMX4" s="436"/>
      <c r="BMY4" s="436"/>
      <c r="BMZ4" s="436"/>
      <c r="BNA4" s="436"/>
      <c r="BNB4" s="436"/>
      <c r="BNC4" s="436"/>
      <c r="BND4" s="436"/>
      <c r="BNE4" s="436"/>
      <c r="BNF4" s="436"/>
      <c r="BNG4" s="436"/>
      <c r="BNH4" s="436"/>
      <c r="BNI4" s="436"/>
      <c r="BNJ4" s="436"/>
      <c r="BNK4" s="436"/>
      <c r="BNL4" s="436"/>
      <c r="BNM4" s="436"/>
      <c r="BNN4" s="436"/>
      <c r="BNO4" s="436"/>
      <c r="BNP4" s="436"/>
      <c r="BNQ4" s="436"/>
      <c r="BNR4" s="436"/>
      <c r="BNS4" s="436"/>
      <c r="BNT4" s="436"/>
      <c r="BNU4" s="436"/>
      <c r="BNV4" s="436"/>
      <c r="BNW4" s="436"/>
      <c r="BNX4" s="436"/>
      <c r="BNY4" s="436"/>
      <c r="BNZ4" s="436"/>
      <c r="BOA4" s="436"/>
      <c r="BOB4" s="436"/>
      <c r="BOC4" s="436"/>
      <c r="BOD4" s="436"/>
      <c r="BOE4" s="436"/>
      <c r="BOF4" s="436"/>
      <c r="BOG4" s="436"/>
      <c r="BOH4" s="436"/>
      <c r="BOI4" s="436"/>
      <c r="BOJ4" s="436"/>
      <c r="BOK4" s="436"/>
      <c r="BOL4" s="436"/>
      <c r="BOM4" s="436"/>
      <c r="BON4" s="436"/>
      <c r="BOO4" s="436"/>
      <c r="BOP4" s="436"/>
      <c r="BOQ4" s="436"/>
      <c r="BOR4" s="436"/>
      <c r="BOS4" s="436"/>
      <c r="BOT4" s="436"/>
      <c r="BOU4" s="436"/>
      <c r="BOV4" s="436"/>
      <c r="BOW4" s="436"/>
      <c r="BOX4" s="436"/>
      <c r="BOY4" s="436"/>
      <c r="BOZ4" s="436"/>
      <c r="BPA4" s="436"/>
      <c r="BPB4" s="436"/>
      <c r="BPC4" s="436"/>
      <c r="BPD4" s="436"/>
      <c r="BPE4" s="436"/>
      <c r="BPF4" s="436"/>
      <c r="BPG4" s="436"/>
      <c r="BPH4" s="436"/>
      <c r="BPI4" s="436"/>
      <c r="BPJ4" s="83" t="s">
        <v>121</v>
      </c>
      <c r="BPK4" s="438"/>
      <c r="BPL4" s="439"/>
      <c r="BPM4" s="439"/>
      <c r="BPN4" s="439"/>
      <c r="BPO4" s="439"/>
      <c r="BPP4" s="439"/>
      <c r="BPQ4" s="439"/>
      <c r="BPR4" s="439"/>
      <c r="BPS4" s="439"/>
      <c r="BPT4" s="439"/>
      <c r="BPU4" s="439"/>
      <c r="BPV4" s="439"/>
      <c r="BPW4" s="439"/>
      <c r="BPX4" s="439"/>
      <c r="BPY4" s="439"/>
      <c r="BPZ4" s="439"/>
      <c r="BQA4" s="439"/>
      <c r="BQB4" s="439"/>
      <c r="BQC4" s="439"/>
      <c r="BQD4" s="439"/>
      <c r="BQE4" s="439"/>
      <c r="BQF4" s="439"/>
      <c r="BQG4" s="439"/>
      <c r="BQH4" s="439"/>
      <c r="BQI4" s="439"/>
      <c r="BQJ4" s="439"/>
      <c r="BQK4" s="439"/>
      <c r="BQL4" s="439"/>
      <c r="BQM4" s="439"/>
      <c r="BQN4" s="439"/>
      <c r="BQO4" s="439"/>
      <c r="BQP4" s="439"/>
      <c r="BQQ4" s="439"/>
      <c r="BQR4" s="439"/>
      <c r="BQS4" s="439"/>
      <c r="BQT4" s="439"/>
      <c r="BQU4" s="439"/>
      <c r="BQV4" s="439"/>
      <c r="BQW4" s="439"/>
      <c r="BQX4" s="439"/>
      <c r="BQY4" s="439"/>
      <c r="BQZ4" s="439"/>
      <c r="BRA4" s="439"/>
      <c r="BRB4" s="439"/>
      <c r="BRC4" s="439"/>
      <c r="BRD4" s="439"/>
      <c r="BRE4" s="439"/>
      <c r="BRF4" s="439"/>
      <c r="BRG4" s="439"/>
      <c r="BRH4" s="439"/>
      <c r="BRI4" s="439"/>
      <c r="BRJ4" s="439"/>
      <c r="BRK4" s="439"/>
      <c r="BRL4" s="439"/>
      <c r="BRM4" s="439"/>
      <c r="BRN4" s="439"/>
      <c r="BRO4" s="439"/>
      <c r="BRP4" s="439"/>
      <c r="BRQ4" s="439"/>
      <c r="BRR4" s="439"/>
      <c r="BRS4" s="439"/>
      <c r="BRT4" s="439"/>
      <c r="BRU4" s="439"/>
      <c r="BRV4" s="439"/>
      <c r="BRW4" s="439"/>
      <c r="BRX4" s="439"/>
      <c r="BRY4" s="439"/>
      <c r="BRZ4" s="83" t="s">
        <v>64</v>
      </c>
      <c r="BSA4" s="435"/>
      <c r="BSB4" s="435"/>
      <c r="BSC4" s="435"/>
      <c r="BSD4" s="435"/>
      <c r="BSE4" s="435"/>
      <c r="BSF4" s="435"/>
      <c r="BSG4" s="435"/>
      <c r="BSH4" s="435"/>
      <c r="BSI4" s="435"/>
      <c r="BSJ4" s="435"/>
      <c r="BSK4" s="435"/>
      <c r="BSL4" s="435"/>
      <c r="BSM4" s="435"/>
      <c r="BSN4" s="435"/>
      <c r="BSO4" s="435"/>
      <c r="BSP4" s="435"/>
      <c r="BSQ4" s="435"/>
      <c r="BSR4" s="435"/>
      <c r="BSS4" s="435"/>
      <c r="BST4" s="435"/>
      <c r="BSU4" s="435"/>
      <c r="BSV4" s="435"/>
      <c r="BSW4" s="435"/>
      <c r="BSX4" s="435"/>
      <c r="BSY4" s="435"/>
      <c r="BSZ4" s="435"/>
      <c r="BTA4" s="435"/>
      <c r="BTB4" s="435"/>
      <c r="BTC4" s="435"/>
      <c r="BTD4" s="435"/>
      <c r="BTE4" s="435"/>
      <c r="BTF4" s="435"/>
      <c r="BTG4" s="435"/>
      <c r="BTH4" s="435"/>
      <c r="BTI4" s="435"/>
      <c r="BTJ4" s="435"/>
      <c r="BTK4" s="435"/>
      <c r="BTL4" s="435"/>
      <c r="BTM4" s="435"/>
      <c r="BTN4" s="435"/>
      <c r="BTO4" s="435"/>
      <c r="BTP4" s="435"/>
      <c r="BTQ4" s="435"/>
      <c r="BTR4" s="435"/>
      <c r="BTS4" s="435"/>
      <c r="BTT4" s="435"/>
      <c r="BTU4" s="435"/>
      <c r="BTV4" s="435"/>
      <c r="BTW4" s="435"/>
      <c r="BTX4" s="435"/>
      <c r="BTY4" s="435"/>
      <c r="BTZ4" s="435"/>
      <c r="BUA4" s="435"/>
      <c r="BUB4" s="435"/>
      <c r="BUC4" s="435"/>
      <c r="BUD4" s="435"/>
      <c r="BUE4" s="435"/>
      <c r="BUF4" s="435"/>
      <c r="BUG4" s="435"/>
      <c r="BUH4" s="435"/>
      <c r="BUI4" s="435"/>
      <c r="BUJ4" s="435"/>
      <c r="BUK4" s="435"/>
      <c r="BUL4" s="435"/>
      <c r="BUM4" s="435"/>
      <c r="BUN4" s="435"/>
      <c r="BUO4" s="435"/>
      <c r="BUP4" s="84" t="s">
        <v>114</v>
      </c>
      <c r="BUQ4" s="437"/>
      <c r="BUR4" s="437"/>
      <c r="BUS4" s="437"/>
      <c r="BUT4" s="437"/>
      <c r="BUU4" s="437"/>
      <c r="BUV4" s="437"/>
      <c r="BUW4" s="437"/>
      <c r="BUX4" s="437"/>
      <c r="BUY4" s="437"/>
      <c r="BUZ4" s="437"/>
      <c r="BVA4" s="437"/>
      <c r="BVB4" s="437"/>
      <c r="BVC4" s="437"/>
      <c r="BVD4" s="437"/>
      <c r="BVE4" s="437"/>
      <c r="BVF4" s="437"/>
      <c r="BVG4" s="437"/>
      <c r="BVH4" s="437"/>
      <c r="BVI4" s="437"/>
      <c r="BVJ4" s="437"/>
      <c r="BVK4" s="437"/>
      <c r="BVL4" s="437"/>
      <c r="BVM4" s="437"/>
      <c r="BVN4" s="437"/>
      <c r="BVO4" s="437"/>
      <c r="BVP4" s="437"/>
      <c r="BVQ4" s="437"/>
      <c r="BVR4" s="437"/>
      <c r="BVS4" s="437"/>
      <c r="BVT4" s="437"/>
      <c r="BVU4" s="437"/>
      <c r="BVV4" s="437"/>
      <c r="BVW4" s="437"/>
      <c r="BVX4" s="437"/>
      <c r="BVY4" s="437"/>
      <c r="BVZ4" s="437"/>
      <c r="BWA4" s="437"/>
      <c r="BWB4" s="437"/>
      <c r="BWC4" s="437"/>
      <c r="BWD4" s="437"/>
      <c r="BWE4" s="437"/>
      <c r="BWF4" s="437"/>
      <c r="BWG4" s="437"/>
      <c r="BWH4" s="437"/>
      <c r="BWI4" s="437"/>
      <c r="BWJ4" s="437"/>
      <c r="BWK4" s="437"/>
      <c r="BWL4" s="437"/>
      <c r="BWM4" s="437"/>
      <c r="BWN4" s="437"/>
      <c r="BWO4" s="437"/>
      <c r="BWP4" s="437"/>
      <c r="BWQ4" s="437"/>
      <c r="BWR4" s="437"/>
      <c r="BWS4" s="437"/>
      <c r="BWT4" s="437"/>
      <c r="BWU4" s="437"/>
      <c r="BWV4" s="437"/>
      <c r="BWW4" s="437"/>
      <c r="BWX4" s="437"/>
      <c r="BWY4" s="437"/>
      <c r="BWZ4" s="437"/>
      <c r="BXA4" s="437"/>
      <c r="BXB4" s="437"/>
      <c r="BXC4" s="83" t="s">
        <v>101</v>
      </c>
      <c r="BXD4" s="435"/>
      <c r="BXE4" s="436"/>
      <c r="BXF4" s="436"/>
      <c r="BXG4" s="436"/>
      <c r="BXH4" s="436"/>
      <c r="BXI4" s="436"/>
      <c r="BXJ4" s="436"/>
      <c r="BXK4" s="436"/>
      <c r="BXL4" s="436"/>
      <c r="BXM4" s="436"/>
      <c r="BXN4" s="436"/>
      <c r="BXO4" s="436"/>
      <c r="BXP4" s="436"/>
      <c r="BXQ4" s="436"/>
      <c r="BXR4" s="436"/>
      <c r="BXS4" s="436"/>
      <c r="BXT4" s="436"/>
      <c r="BXU4" s="436"/>
      <c r="BXV4" s="436"/>
      <c r="BXW4" s="436"/>
      <c r="BXX4" s="436"/>
      <c r="BXY4" s="436"/>
      <c r="BXZ4" s="436"/>
      <c r="BYA4" s="436"/>
      <c r="BYB4" s="436"/>
      <c r="BYC4" s="436"/>
      <c r="BYD4" s="436"/>
      <c r="BYE4" s="436"/>
      <c r="BYF4" s="436"/>
      <c r="BYG4" s="436"/>
      <c r="BYH4" s="436"/>
      <c r="BYI4" s="436"/>
      <c r="BYJ4" s="436"/>
      <c r="BYK4" s="436"/>
      <c r="BYL4" s="436"/>
      <c r="BYM4" s="436"/>
      <c r="BYN4" s="436"/>
      <c r="BYO4" s="436"/>
      <c r="BYP4" s="436"/>
      <c r="BYQ4" s="436"/>
      <c r="BYR4" s="436"/>
      <c r="BYS4" s="436"/>
      <c r="BYT4" s="436"/>
      <c r="BYU4" s="436"/>
      <c r="BYV4" s="436"/>
      <c r="BYW4" s="436"/>
      <c r="BYX4" s="436"/>
      <c r="BYY4" s="436"/>
      <c r="BYZ4" s="436"/>
      <c r="BZA4" s="436"/>
      <c r="BZB4" s="436"/>
      <c r="BZC4" s="436"/>
      <c r="BZD4" s="436"/>
      <c r="BZE4" s="436"/>
      <c r="BZF4" s="436"/>
      <c r="BZG4" s="436"/>
      <c r="BZH4" s="436"/>
      <c r="BZI4" s="436"/>
      <c r="BZJ4" s="436"/>
      <c r="BZK4" s="436"/>
      <c r="BZL4" s="436"/>
      <c r="BZM4" s="436"/>
      <c r="BZN4" s="436"/>
      <c r="BZO4" s="436"/>
      <c r="BZP4" s="84" t="s">
        <v>102</v>
      </c>
      <c r="BZQ4" s="435"/>
      <c r="BZR4" s="435"/>
      <c r="BZS4" s="435"/>
      <c r="BZT4" s="435"/>
      <c r="BZU4" s="435"/>
      <c r="BZV4" s="435"/>
      <c r="BZW4" s="435"/>
      <c r="BZX4" s="435"/>
      <c r="BZY4" s="435"/>
      <c r="BZZ4" s="435"/>
      <c r="CAA4" s="435"/>
      <c r="CAB4" s="435"/>
      <c r="CAC4" s="435"/>
      <c r="CAD4" s="435"/>
      <c r="CAE4" s="435"/>
      <c r="CAF4" s="435"/>
      <c r="CAG4" s="435"/>
      <c r="CAH4" s="435"/>
      <c r="CAI4" s="435"/>
      <c r="CAJ4" s="435"/>
      <c r="CAK4" s="435"/>
      <c r="CAL4" s="435"/>
      <c r="CAM4" s="435"/>
      <c r="CAN4" s="435"/>
      <c r="CAO4" s="435"/>
      <c r="CAP4" s="435"/>
      <c r="CAQ4" s="435"/>
      <c r="CAR4" s="435"/>
      <c r="CAS4" s="435"/>
      <c r="CAT4" s="435"/>
      <c r="CAU4" s="435"/>
      <c r="CAV4" s="435"/>
      <c r="CAW4" s="435"/>
      <c r="CAX4" s="435"/>
      <c r="CAY4" s="435"/>
      <c r="CAZ4" s="435"/>
      <c r="CBA4" s="435"/>
      <c r="CBB4" s="435"/>
      <c r="CBC4" s="435"/>
      <c r="CBD4" s="435"/>
      <c r="CBE4" s="435"/>
      <c r="CBF4" s="435"/>
      <c r="CBG4" s="435"/>
      <c r="CBH4" s="435"/>
      <c r="CBI4" s="435"/>
      <c r="CBJ4" s="435"/>
      <c r="CBK4" s="435"/>
      <c r="CBL4" s="435"/>
      <c r="CBM4" s="435"/>
      <c r="CBN4" s="435"/>
      <c r="CBO4" s="435"/>
      <c r="CBP4" s="435"/>
      <c r="CBQ4" s="435"/>
      <c r="CBR4" s="435"/>
      <c r="CBS4" s="435"/>
      <c r="CBT4" s="435"/>
      <c r="CBU4" s="435"/>
      <c r="CBV4" s="435"/>
      <c r="CBW4" s="435"/>
      <c r="CBX4" s="435"/>
      <c r="CBY4" s="435"/>
      <c r="CBZ4" s="435"/>
      <c r="CCA4" s="435"/>
      <c r="CCB4" s="435"/>
      <c r="CCC4" s="84" t="s">
        <v>103</v>
      </c>
      <c r="CCD4" s="435"/>
      <c r="CCE4" s="436"/>
      <c r="CCF4" s="436"/>
      <c r="CCG4" s="436"/>
      <c r="CCH4" s="436"/>
      <c r="CCI4" s="436"/>
      <c r="CCJ4" s="436"/>
      <c r="CCK4" s="436"/>
      <c r="CCL4" s="436"/>
      <c r="CCM4" s="436"/>
      <c r="CCN4" s="436"/>
      <c r="CCO4" s="436"/>
      <c r="CCP4" s="436"/>
      <c r="CCQ4" s="436"/>
      <c r="CCR4" s="436"/>
      <c r="CCS4" s="436"/>
      <c r="CCT4" s="436"/>
      <c r="CCU4" s="436"/>
      <c r="CCV4" s="436"/>
      <c r="CCW4" s="436"/>
      <c r="CCX4" s="436"/>
      <c r="CCY4" s="436"/>
      <c r="CCZ4" s="436"/>
      <c r="CDA4" s="436"/>
      <c r="CDB4" s="436"/>
      <c r="CDC4" s="436"/>
      <c r="CDD4" s="436"/>
      <c r="CDE4" s="436"/>
      <c r="CDF4" s="436"/>
      <c r="CDG4" s="436"/>
      <c r="CDH4" s="436"/>
      <c r="CDI4" s="436"/>
      <c r="CDJ4" s="436"/>
      <c r="CDK4" s="436"/>
      <c r="CDL4" s="436"/>
      <c r="CDM4" s="436"/>
      <c r="CDN4" s="436"/>
      <c r="CDO4" s="436"/>
      <c r="CDP4" s="436"/>
      <c r="CDQ4" s="436"/>
      <c r="CDR4" s="436"/>
      <c r="CDS4" s="436"/>
      <c r="CDT4" s="436"/>
      <c r="CDU4" s="436"/>
      <c r="CDV4" s="436"/>
      <c r="CDW4" s="436"/>
      <c r="CDX4" s="436"/>
      <c r="CDY4" s="436"/>
      <c r="CDZ4" s="436"/>
      <c r="CEA4" s="436"/>
      <c r="CEB4" s="436"/>
      <c r="CEC4" s="436"/>
      <c r="CED4" s="436"/>
      <c r="CEE4" s="436"/>
      <c r="CEF4" s="436"/>
      <c r="CEG4" s="436"/>
      <c r="CEH4" s="436"/>
      <c r="CEI4" s="436"/>
      <c r="CEJ4" s="436"/>
      <c r="CEK4" s="436"/>
      <c r="CEL4" s="436"/>
      <c r="CEM4" s="436"/>
      <c r="CEN4" s="436"/>
      <c r="CEO4" s="436"/>
      <c r="CEP4" s="84" t="s">
        <v>108</v>
      </c>
      <c r="CEQ4" s="436"/>
      <c r="CER4" s="436"/>
      <c r="CES4" s="436"/>
      <c r="CET4" s="436"/>
      <c r="CEU4" s="436"/>
      <c r="CEV4" s="436"/>
      <c r="CEW4" s="436"/>
      <c r="CEX4" s="436"/>
      <c r="CEY4" s="436"/>
      <c r="CEZ4" s="436"/>
      <c r="CFA4" s="436"/>
      <c r="CFB4" s="436"/>
      <c r="CFC4" s="436"/>
      <c r="CFD4" s="436"/>
      <c r="CFE4" s="436"/>
      <c r="CFF4" s="436"/>
      <c r="CFG4" s="436"/>
      <c r="CFH4" s="436"/>
      <c r="CFI4" s="436"/>
      <c r="CFJ4" s="436"/>
      <c r="CFK4" s="436"/>
      <c r="CFL4" s="436"/>
      <c r="CFM4" s="436"/>
      <c r="CFN4" s="436"/>
      <c r="CFO4" s="436"/>
      <c r="CFP4" s="436"/>
      <c r="CFQ4" s="436"/>
      <c r="CFR4" s="436"/>
      <c r="CFS4" s="436"/>
      <c r="CFT4" s="436"/>
      <c r="CFU4" s="436"/>
      <c r="CFV4" s="436"/>
      <c r="CFW4" s="436"/>
      <c r="CFX4" s="436"/>
      <c r="CFY4" s="436"/>
      <c r="CFZ4" s="436"/>
      <c r="CGA4" s="436"/>
      <c r="CGB4" s="436"/>
      <c r="CGC4" s="436"/>
      <c r="CGD4" s="436"/>
      <c r="CGE4" s="436"/>
      <c r="CGF4" s="436"/>
      <c r="CGG4" s="436"/>
      <c r="CGH4" s="436"/>
      <c r="CGI4" s="436"/>
      <c r="CGJ4" s="436"/>
      <c r="CGK4" s="436"/>
      <c r="CGL4" s="436"/>
      <c r="CGM4" s="436"/>
      <c r="CGN4" s="436"/>
      <c r="CGO4" s="436"/>
      <c r="CGP4" s="436"/>
      <c r="CGQ4" s="436"/>
      <c r="CGR4" s="436"/>
      <c r="CGS4" s="436"/>
      <c r="CGT4" s="436"/>
      <c r="CGU4" s="436"/>
      <c r="CGV4" s="436"/>
      <c r="CGW4" s="436"/>
      <c r="CGX4" s="436"/>
      <c r="CGY4" s="436"/>
      <c r="CGZ4" s="436"/>
      <c r="CHA4" s="436"/>
      <c r="CHB4" s="436"/>
    </row>
    <row r="5" spans="1:2238" s="44" customFormat="1" ht="15.75" thickTop="1" x14ac:dyDescent="0.25">
      <c r="A5" s="444">
        <v>0.5</v>
      </c>
      <c r="B5" s="210">
        <v>700</v>
      </c>
      <c r="C5" s="447"/>
      <c r="D5" s="447"/>
      <c r="E5" s="366">
        <f>AVERAGE(BNA5:BNE5)</f>
        <v>1073.4791976735742</v>
      </c>
      <c r="F5" s="367">
        <f>MAX(BNA5:BNE5)</f>
        <v>1074.1350371082847</v>
      </c>
      <c r="G5" s="367">
        <f>MIN(BNA5:BNE5)</f>
        <v>1072.2636957774009</v>
      </c>
      <c r="H5" s="364">
        <f>AVERAGE(BKK5:BKO5)</f>
        <v>5.1991936396178016E-2</v>
      </c>
      <c r="I5" s="365">
        <f>MAX(BKK5:BKO5)</f>
        <v>5.2142115440613472E-2</v>
      </c>
      <c r="J5" s="365">
        <f>MIN(BKK5:BKO5)</f>
        <v>5.1713129802909916E-2</v>
      </c>
      <c r="K5" s="364">
        <f>AVERAGE(BHU5:BHY5)</f>
        <v>3.3231795210802332E-5</v>
      </c>
      <c r="L5" s="365">
        <f>MAX(BHU5:BHY5)</f>
        <v>3.3312145222037963E-5</v>
      </c>
      <c r="M5" s="365">
        <f>MIN(BHU5:BHY5)</f>
        <v>3.3082574787406906E-5</v>
      </c>
      <c r="N5" s="368">
        <f>AVERAGE(BFE5:BFI5)</f>
        <v>0.50676236521017926</v>
      </c>
      <c r="O5" s="374">
        <f>MAX(BFE5:BFI5)</f>
        <v>0.51044744864185032</v>
      </c>
      <c r="P5" s="374">
        <f>MIN(BFE5:BFI5)</f>
        <v>0.50478495822754155</v>
      </c>
      <c r="Q5" s="364">
        <f>AVERAGE(AXQ5:AXT5)</f>
        <v>980672.8503921373</v>
      </c>
      <c r="R5" s="365">
        <f>MAX(AXQ5:AXT5)</f>
        <v>987329.59109150898</v>
      </c>
      <c r="S5" s="365">
        <f>MIN(AXQ5:AXT5)</f>
        <v>973578.37454978912</v>
      </c>
      <c r="T5" s="366">
        <f>AVERAGE(AVB5:AVF5)</f>
        <v>696.71933679947506</v>
      </c>
      <c r="U5" s="367">
        <f>MAX(AVB5:AVF5)</f>
        <v>699.43712830155994</v>
      </c>
      <c r="V5" s="367">
        <f>MIN(AVB5:AVF5)</f>
        <v>691.67813950661719</v>
      </c>
      <c r="W5" s="377">
        <f>(N5*$A$5*$ASH$24)/K5</f>
        <v>5.536215155880436</v>
      </c>
      <c r="X5" s="376">
        <f>AVERAGE(BXI5:BXL5)</f>
        <v>0.68614866939554386</v>
      </c>
      <c r="Y5" s="368">
        <f>AVERAGE(BUV5:BUY5)</f>
        <v>31.532906285236933</v>
      </c>
      <c r="Z5" s="374">
        <f>MAX(BUV5:BUY5)</f>
        <v>31.655136313986613</v>
      </c>
      <c r="AA5" s="374">
        <f>MIN(BUV5:BUY5)</f>
        <v>31.400929620538641</v>
      </c>
      <c r="AB5" s="368">
        <f>AVERAGE(BZV5:BZY5)</f>
        <v>9.9541400565553815</v>
      </c>
      <c r="AC5" s="374">
        <f>MAX(BZV5:BZY5)</f>
        <v>10.01507652902103</v>
      </c>
      <c r="AD5" s="374">
        <f>MIN(BZV5:BZY5)</f>
        <v>9.8960802207838245</v>
      </c>
      <c r="AE5" s="368">
        <f>AVERAGE(CEV5:CEY5)</f>
        <v>21.150065837292974</v>
      </c>
      <c r="AF5" s="370">
        <f>MAX(CEV5:CEY5)</f>
        <v>21.231392745484598</v>
      </c>
      <c r="AG5" s="371">
        <f>MIN(CEV5:CEY5)</f>
        <v>21.061763272532872</v>
      </c>
      <c r="AH5" s="7">
        <v>6.0506570000000002</v>
      </c>
      <c r="AI5" s="13">
        <v>230.4487</v>
      </c>
      <c r="AJ5" s="51">
        <f>ACX5</f>
        <v>-0.27331610000000001</v>
      </c>
      <c r="AK5" s="51">
        <f t="shared" ref="AK5:AK22" si="0">AI5-AJ5</f>
        <v>230.72201609999999</v>
      </c>
      <c r="AL5" s="49">
        <v>700.00040000000001</v>
      </c>
      <c r="AM5" s="13">
        <v>700.0009</v>
      </c>
      <c r="AN5" s="54">
        <f t="shared" ref="AN5:AN22" si="1">AM5</f>
        <v>700.0009</v>
      </c>
      <c r="AO5" s="52">
        <v>-3.1334130000000001E-6</v>
      </c>
      <c r="AP5" s="52">
        <v>1.2716579999999999E-9</v>
      </c>
      <c r="AQ5" s="51">
        <v>-1.314144</v>
      </c>
      <c r="AR5" s="52">
        <v>5.429756E-4</v>
      </c>
      <c r="AS5" s="147">
        <v>4.2446290000000001E-7</v>
      </c>
      <c r="AT5" s="51">
        <v>-0.93884409999999996</v>
      </c>
      <c r="AU5" s="51">
        <v>-1.0763609999999999</v>
      </c>
      <c r="AV5" s="51">
        <v>-1.4677579999999999</v>
      </c>
      <c r="AW5" s="51">
        <v>-1.9489719999999999</v>
      </c>
      <c r="AX5" s="51">
        <v>-2.164393</v>
      </c>
      <c r="AY5" s="51">
        <v>-2.2756620000000001</v>
      </c>
      <c r="AZ5" s="51">
        <v>-2.334991</v>
      </c>
      <c r="BA5" s="51">
        <v>-2.367321</v>
      </c>
      <c r="BB5" s="51">
        <v>-2.3846289999999999</v>
      </c>
      <c r="BC5" s="51">
        <v>-2.392601</v>
      </c>
      <c r="BD5" s="51">
        <v>-2.3936980000000001</v>
      </c>
      <c r="BE5" s="51">
        <v>-2.3983859999999999</v>
      </c>
      <c r="BF5" s="51">
        <v>-2.3984359999999998</v>
      </c>
      <c r="BG5" s="51">
        <v>-2.3973949999999999</v>
      </c>
      <c r="BH5" s="51">
        <v>-2.398571</v>
      </c>
      <c r="BI5" s="51">
        <v>-2.398571</v>
      </c>
      <c r="BJ5" s="51">
        <v>-2.3966949999999998</v>
      </c>
      <c r="BK5" s="51">
        <v>-2.3976790000000001</v>
      </c>
      <c r="BL5" s="51">
        <v>-2.3994369999999998</v>
      </c>
      <c r="BM5" s="51">
        <v>-2.397859</v>
      </c>
      <c r="BN5" s="51">
        <v>-2.397494</v>
      </c>
      <c r="BO5" s="51">
        <v>-2.3990469999999999</v>
      </c>
      <c r="BP5" s="51">
        <v>-2.3985270000000001</v>
      </c>
      <c r="BQ5" s="51">
        <v>-2.3991609999999999</v>
      </c>
      <c r="BR5" s="51">
        <v>-2.399559</v>
      </c>
      <c r="BS5" s="51">
        <v>-2.4010470000000002</v>
      </c>
      <c r="BT5" s="51">
        <v>-2.399743</v>
      </c>
      <c r="BU5" s="51">
        <v>-2.3986960000000002</v>
      </c>
      <c r="BV5" s="51">
        <v>-2.4019430000000002</v>
      </c>
      <c r="BW5" s="51">
        <v>-2.3998219999999999</v>
      </c>
      <c r="BX5" s="51">
        <v>-2.396576</v>
      </c>
      <c r="BY5" s="51">
        <v>-2.3999450000000002</v>
      </c>
      <c r="BZ5" s="51">
        <v>-2.401211</v>
      </c>
      <c r="CA5" s="51">
        <v>-2.398739</v>
      </c>
      <c r="CB5" s="51">
        <v>-2.3979249999999999</v>
      </c>
      <c r="CC5" s="51">
        <v>-2.4008090000000002</v>
      </c>
      <c r="CD5" s="51">
        <v>-2.3987630000000002</v>
      </c>
      <c r="CE5" s="51">
        <v>-2.3979840000000001</v>
      </c>
      <c r="CF5" s="51">
        <v>-2.3987039999999999</v>
      </c>
      <c r="CG5" s="51">
        <v>-2.3977339999999998</v>
      </c>
      <c r="CH5" s="51">
        <v>-2.3965529999999999</v>
      </c>
      <c r="CI5" s="51">
        <v>-2.3994550000000001</v>
      </c>
      <c r="CJ5" s="51">
        <v>-2.3992550000000001</v>
      </c>
      <c r="CK5" s="51">
        <v>-2.3999139999999999</v>
      </c>
      <c r="CL5" s="51">
        <v>-2.4005480000000001</v>
      </c>
      <c r="CM5" s="51">
        <v>-2.3992</v>
      </c>
      <c r="CN5" s="51">
        <v>-2.4006349999999999</v>
      </c>
      <c r="CO5" s="51">
        <v>-2.398746</v>
      </c>
      <c r="CP5" s="51">
        <v>-2.3996979999999999</v>
      </c>
      <c r="CQ5" s="51">
        <v>-2.401659</v>
      </c>
      <c r="CR5" s="51">
        <v>-2.3982039999999998</v>
      </c>
      <c r="CS5" s="51">
        <v>-2.3980800000000002</v>
      </c>
      <c r="CT5" s="51">
        <v>-2.3992260000000001</v>
      </c>
      <c r="CU5" s="51">
        <v>-2.3973200000000001</v>
      </c>
      <c r="CV5" s="51">
        <v>-2.3976860000000002</v>
      </c>
      <c r="CW5" s="51">
        <v>-2.398908</v>
      </c>
      <c r="CX5" s="51">
        <v>-2.3989210000000001</v>
      </c>
      <c r="CY5" s="51">
        <v>-2.3992450000000001</v>
      </c>
      <c r="CZ5" s="51">
        <v>-2.3988230000000001</v>
      </c>
      <c r="DA5" s="51">
        <v>-2.3993869999999999</v>
      </c>
      <c r="DB5" s="51">
        <v>-2.3990670000000001</v>
      </c>
      <c r="DC5" s="51">
        <v>-2.3984160000000001</v>
      </c>
      <c r="DD5" s="51">
        <v>-2.4018869999999999</v>
      </c>
      <c r="DE5" s="51">
        <v>-2.3995730000000002</v>
      </c>
      <c r="DF5" s="51">
        <v>-2.3976280000000001</v>
      </c>
      <c r="DG5" s="51">
        <v>-2.3983569999999999</v>
      </c>
      <c r="DH5" s="51">
        <v>-2.399486</v>
      </c>
      <c r="DI5" s="51">
        <v>-2.3957809999999999</v>
      </c>
      <c r="DJ5" s="52">
        <v>-3.12948E-3</v>
      </c>
      <c r="DK5" s="52">
        <v>-3.1545340000000001E-3</v>
      </c>
      <c r="DL5" s="52">
        <v>-3.2393750000000001E-3</v>
      </c>
      <c r="DM5" s="52">
        <v>-3.3404480000000002E-3</v>
      </c>
      <c r="DN5" s="52">
        <v>-3.3844460000000002E-3</v>
      </c>
      <c r="DO5" s="52">
        <v>-3.404916E-3</v>
      </c>
      <c r="DP5" s="52">
        <v>-3.415029E-3</v>
      </c>
      <c r="DQ5" s="52">
        <v>-3.4225760000000001E-3</v>
      </c>
      <c r="DR5" s="52">
        <v>-3.427402E-3</v>
      </c>
      <c r="DS5" s="52">
        <v>-3.4286379999999999E-3</v>
      </c>
      <c r="DT5" s="52">
        <v>-3.4249559999999998E-3</v>
      </c>
      <c r="DU5" s="52">
        <v>-3.4290229999999998E-3</v>
      </c>
      <c r="DV5" s="52">
        <v>-3.427748E-3</v>
      </c>
      <c r="DW5" s="52">
        <v>-3.4255760000000001E-3</v>
      </c>
      <c r="DX5" s="52">
        <v>-3.426906E-3</v>
      </c>
      <c r="DY5" s="52">
        <v>-3.4267289999999999E-3</v>
      </c>
      <c r="DZ5" s="52">
        <v>-3.4239589999999999E-3</v>
      </c>
      <c r="EA5" s="52">
        <v>-3.425319E-3</v>
      </c>
      <c r="EB5" s="52">
        <v>-3.4278070000000002E-3</v>
      </c>
      <c r="EC5" s="52">
        <v>-3.4255409999999998E-3</v>
      </c>
      <c r="ED5" s="52">
        <v>-3.4250130000000002E-3</v>
      </c>
      <c r="EE5" s="52">
        <v>-3.427228E-3</v>
      </c>
      <c r="EF5" s="52">
        <v>-3.426484E-3</v>
      </c>
      <c r="EG5" s="52">
        <v>-3.4273889999999999E-3</v>
      </c>
      <c r="EH5" s="52">
        <v>-3.4279570000000001E-3</v>
      </c>
      <c r="EI5" s="52">
        <v>-3.430083E-3</v>
      </c>
      <c r="EJ5" s="52">
        <v>-3.4282200000000001E-3</v>
      </c>
      <c r="EK5" s="52">
        <v>-3.4267239999999999E-3</v>
      </c>
      <c r="EL5" s="52">
        <v>-3.4313630000000002E-3</v>
      </c>
      <c r="EM5" s="52">
        <v>-3.428333E-3</v>
      </c>
      <c r="EN5" s="52">
        <v>-3.4236959999999999E-3</v>
      </c>
      <c r="EO5" s="52">
        <v>-3.4285079999999998E-3</v>
      </c>
      <c r="EP5" s="52">
        <v>-3.430317E-3</v>
      </c>
      <c r="EQ5" s="52">
        <v>-3.4267859999999998E-3</v>
      </c>
      <c r="ER5" s="52">
        <v>-3.425623E-3</v>
      </c>
      <c r="ES5" s="52">
        <v>-3.4297429999999999E-3</v>
      </c>
      <c r="ET5" s="52">
        <v>-3.4268200000000001E-3</v>
      </c>
      <c r="EU5" s="52">
        <v>-3.4257070000000001E-3</v>
      </c>
      <c r="EV5" s="52">
        <v>-3.4267360000000001E-3</v>
      </c>
      <c r="EW5" s="52">
        <v>-3.4253500000000002E-3</v>
      </c>
      <c r="EX5" s="52">
        <v>-3.4236620000000001E-3</v>
      </c>
      <c r="EY5" s="52">
        <v>-3.427809E-3</v>
      </c>
      <c r="EZ5" s="52">
        <v>-3.427523E-3</v>
      </c>
      <c r="FA5" s="52">
        <v>-3.428464E-3</v>
      </c>
      <c r="FB5" s="52">
        <v>-3.4293700000000002E-3</v>
      </c>
      <c r="FC5" s="52">
        <v>-3.427444E-3</v>
      </c>
      <c r="FD5" s="52">
        <v>-3.4294949999999999E-3</v>
      </c>
      <c r="FE5" s="52">
        <v>-3.4267960000000002E-3</v>
      </c>
      <c r="FF5" s="52">
        <v>-3.4281559999999999E-3</v>
      </c>
      <c r="FG5" s="52">
        <v>-3.4309570000000001E-3</v>
      </c>
      <c r="FH5" s="52">
        <v>-3.4260219999999999E-3</v>
      </c>
      <c r="FI5" s="52">
        <v>-3.4258449999999998E-3</v>
      </c>
      <c r="FJ5" s="52">
        <v>-3.4274819999999999E-3</v>
      </c>
      <c r="FK5" s="52">
        <v>-3.424758E-3</v>
      </c>
      <c r="FL5" s="52">
        <v>-3.4252810000000001E-3</v>
      </c>
      <c r="FM5" s="52">
        <v>-3.4270279999999999E-3</v>
      </c>
      <c r="FN5" s="52">
        <v>-3.427046E-3</v>
      </c>
      <c r="FO5" s="52">
        <v>-3.427509E-3</v>
      </c>
      <c r="FP5" s="52">
        <v>-3.426906E-3</v>
      </c>
      <c r="FQ5" s="52">
        <v>-3.4277119999999999E-3</v>
      </c>
      <c r="FR5" s="52">
        <v>-3.4272550000000001E-3</v>
      </c>
      <c r="FS5" s="52">
        <v>-3.426325E-3</v>
      </c>
      <c r="FT5" s="52">
        <v>-3.4312829999999998E-3</v>
      </c>
      <c r="FU5" s="52">
        <v>-3.427977E-3</v>
      </c>
      <c r="FV5" s="52">
        <v>-3.4251989999999999E-3</v>
      </c>
      <c r="FW5" s="52">
        <v>-3.4262369999999999E-3</v>
      </c>
      <c r="FX5" s="52">
        <v>-3.4278400000000001E-3</v>
      </c>
      <c r="FY5" s="52">
        <v>-3.422544E-3</v>
      </c>
      <c r="FZ5" s="52">
        <v>1.56474E-3</v>
      </c>
      <c r="GA5" s="52">
        <v>2.061471E-3</v>
      </c>
      <c r="GB5" s="52">
        <v>4.6323370000000003E-3</v>
      </c>
      <c r="GC5" s="52">
        <v>7.6038670000000003E-3</v>
      </c>
      <c r="GD5" s="52">
        <v>8.8950560000000001E-3</v>
      </c>
      <c r="GE5" s="52">
        <v>9.3995940000000007E-3</v>
      </c>
      <c r="GF5" s="52">
        <v>9.6763109999999999E-3</v>
      </c>
      <c r="GG5" s="52">
        <v>9.8052469999999996E-3</v>
      </c>
      <c r="GH5" s="52">
        <v>9.8968029999999992E-3</v>
      </c>
      <c r="GI5" s="52">
        <v>9.9135160000000007E-3</v>
      </c>
      <c r="GJ5" s="52">
        <v>9.9327249999999999E-3</v>
      </c>
      <c r="GK5" s="52">
        <v>9.9382069999999992E-3</v>
      </c>
      <c r="GL5" s="52">
        <v>9.950357E-3</v>
      </c>
      <c r="GM5" s="52">
        <v>9.9383470000000002E-3</v>
      </c>
      <c r="GN5" s="52">
        <v>9.9567779999999995E-3</v>
      </c>
      <c r="GO5" s="52">
        <v>9.9444349999999997E-3</v>
      </c>
      <c r="GP5" s="52">
        <v>9.9436890000000003E-3</v>
      </c>
      <c r="GQ5" s="52">
        <v>9.9413220000000007E-3</v>
      </c>
      <c r="GR5" s="52">
        <v>9.9582190000000008E-3</v>
      </c>
      <c r="GS5" s="52">
        <v>9.9426540000000004E-3</v>
      </c>
      <c r="GT5" s="52">
        <v>9.9513520000000001E-3</v>
      </c>
      <c r="GU5" s="52">
        <v>9.9533959999999998E-3</v>
      </c>
      <c r="GV5" s="52">
        <v>9.956945E-3</v>
      </c>
      <c r="GW5" s="52">
        <v>9.9436669999999998E-3</v>
      </c>
      <c r="GX5" s="52">
        <v>9.957858E-3</v>
      </c>
      <c r="GY5" s="52">
        <v>9.9653320000000004E-3</v>
      </c>
      <c r="GZ5" s="52">
        <v>9.9588569999999998E-3</v>
      </c>
      <c r="HA5" s="52">
        <v>9.9465809999999995E-3</v>
      </c>
      <c r="HB5" s="52">
        <v>9.9781039999999998E-3</v>
      </c>
      <c r="HC5" s="52">
        <v>9.9564110000000001E-3</v>
      </c>
      <c r="HD5" s="52">
        <v>9.9487029999999997E-3</v>
      </c>
      <c r="HE5" s="52">
        <v>9.9527690000000002E-3</v>
      </c>
      <c r="HF5" s="52">
        <v>9.9762189999999997E-3</v>
      </c>
      <c r="HG5" s="52">
        <v>9.9537500000000008E-3</v>
      </c>
      <c r="HH5" s="52">
        <v>9.9573070000000003E-3</v>
      </c>
      <c r="HI5" s="52">
        <v>9.9620639999999996E-3</v>
      </c>
      <c r="HJ5" s="52">
        <v>9.9569229999999995E-3</v>
      </c>
      <c r="HK5" s="52">
        <v>9.9487699999999991E-3</v>
      </c>
      <c r="HL5" s="52">
        <v>9.9597539999999995E-3</v>
      </c>
      <c r="HM5" s="52">
        <v>9.944764E-3</v>
      </c>
      <c r="HN5" s="52">
        <v>9.9498350000000006E-3</v>
      </c>
      <c r="HO5" s="52">
        <v>9.9563859999999994E-3</v>
      </c>
      <c r="HP5" s="52">
        <v>9.9672920000000009E-3</v>
      </c>
      <c r="HQ5" s="52">
        <v>9.9577309999999992E-3</v>
      </c>
      <c r="HR5" s="52">
        <v>9.9706599999999992E-3</v>
      </c>
      <c r="HS5" s="52">
        <v>9.9584359999999993E-3</v>
      </c>
      <c r="HT5" s="52">
        <v>9.9757979999999993E-3</v>
      </c>
      <c r="HU5" s="52">
        <v>9.9583510000000007E-3</v>
      </c>
      <c r="HV5" s="52">
        <v>9.9711450000000007E-3</v>
      </c>
      <c r="HW5" s="52">
        <v>9.9748969999999999E-3</v>
      </c>
      <c r="HX5" s="52">
        <v>9.9636310000000006E-3</v>
      </c>
      <c r="HY5" s="52">
        <v>9.9619549999999998E-3</v>
      </c>
      <c r="HZ5" s="52">
        <v>9.9720409999999992E-3</v>
      </c>
      <c r="IA5" s="52">
        <v>9.9555970000000001E-3</v>
      </c>
      <c r="IB5" s="52">
        <v>9.9609580000000007E-3</v>
      </c>
      <c r="IC5" s="52">
        <v>9.9586610000000006E-3</v>
      </c>
      <c r="ID5" s="52">
        <v>9.9722309999999998E-3</v>
      </c>
      <c r="IE5" s="52">
        <v>9.9598259999999997E-3</v>
      </c>
      <c r="IF5" s="52">
        <v>9.9674499999999992E-3</v>
      </c>
      <c r="IG5" s="52">
        <v>9.9596979999999995E-3</v>
      </c>
      <c r="IH5" s="52">
        <v>9.9721150000000001E-3</v>
      </c>
      <c r="II5" s="52">
        <v>9.9591820000000005E-3</v>
      </c>
      <c r="IJ5" s="52">
        <v>9.9882389999999995E-3</v>
      </c>
      <c r="IK5" s="52">
        <v>9.9564860000000005E-3</v>
      </c>
      <c r="IL5" s="52">
        <v>9.9967879999999995E-3</v>
      </c>
      <c r="IM5" s="52">
        <v>9.3110999999999992E-3</v>
      </c>
      <c r="IN5" s="52">
        <v>6.6545049999999998E-3</v>
      </c>
      <c r="IO5" s="52">
        <v>5.427922E-3</v>
      </c>
      <c r="IP5" s="53">
        <v>238.30889999999999</v>
      </c>
      <c r="IQ5" s="53">
        <v>144.39529999999999</v>
      </c>
      <c r="IR5" s="53">
        <v>59.612439999999999</v>
      </c>
      <c r="IS5" s="53">
        <v>30.382770000000001</v>
      </c>
      <c r="IT5" s="53">
        <v>16.27168</v>
      </c>
      <c r="IU5" s="53">
        <v>8.3826110000000007</v>
      </c>
      <c r="IV5" s="53">
        <v>4.3618600000000001</v>
      </c>
      <c r="IW5" s="53">
        <v>2.2028409999999998</v>
      </c>
      <c r="IX5" s="53">
        <v>1.1375420000000001</v>
      </c>
      <c r="IY5" s="53">
        <v>0.57298510000000002</v>
      </c>
      <c r="IZ5" s="53">
        <v>0.29479899999999998</v>
      </c>
      <c r="JA5" s="53">
        <v>0.14809820000000001</v>
      </c>
      <c r="JB5" s="53">
        <v>7.6207140000000007E-2</v>
      </c>
      <c r="JC5" s="53">
        <v>3.8313390000000003E-2</v>
      </c>
      <c r="JD5" s="53">
        <v>1.9697070000000001E-2</v>
      </c>
      <c r="JE5" s="53">
        <v>9.9015530000000004E-3</v>
      </c>
      <c r="JF5" s="53">
        <v>5.0958389999999996E-3</v>
      </c>
      <c r="JG5" s="53">
        <v>2.5696349999999998E-3</v>
      </c>
      <c r="JH5" s="53">
        <v>1.3198789999999999E-3</v>
      </c>
      <c r="JI5" s="53">
        <v>6.6286399999999999E-4</v>
      </c>
      <c r="JJ5" s="53">
        <v>3.3773519999999999E-4</v>
      </c>
      <c r="JK5" s="53">
        <v>1.7075759999999999E-4</v>
      </c>
      <c r="JL5" s="53">
        <v>8.6408889999999998E-5</v>
      </c>
      <c r="JM5" s="53">
        <v>4.5187369999999998E-5</v>
      </c>
      <c r="JN5" s="53">
        <v>2.1665569999999999E-5</v>
      </c>
      <c r="JO5" s="53">
        <v>1.2091760000000001E-5</v>
      </c>
      <c r="JP5" s="53">
        <v>4.367765E-6</v>
      </c>
      <c r="JQ5" s="53">
        <v>4.3739550000000002E-6</v>
      </c>
      <c r="JR5" s="53">
        <v>7.4708020000000003E-8</v>
      </c>
      <c r="JS5" s="53">
        <v>2.118581E-6</v>
      </c>
      <c r="JT5" s="53">
        <v>-3.8540590000000001E-7</v>
      </c>
      <c r="JU5" s="53">
        <v>1.697145E-6</v>
      </c>
      <c r="JV5" s="53">
        <v>-9.7309650000000006E-7</v>
      </c>
      <c r="JW5" s="53">
        <v>1.466223E-6</v>
      </c>
      <c r="JX5" s="53">
        <v>-7.803679E-7</v>
      </c>
      <c r="JY5" s="53">
        <v>1.137709E-6</v>
      </c>
      <c r="JZ5" s="53">
        <v>-6.2809000000000001E-7</v>
      </c>
      <c r="KA5" s="53">
        <v>1.1695279999999999E-6</v>
      </c>
      <c r="KB5" s="53">
        <v>-9.2339440000000004E-7</v>
      </c>
      <c r="KC5" s="53">
        <v>1.184269E-6</v>
      </c>
      <c r="KD5" s="53">
        <v>-8.1201930000000004E-7</v>
      </c>
      <c r="KE5" s="53">
        <v>1.199344E-6</v>
      </c>
      <c r="KF5" s="53">
        <v>-1.4045019999999999E-6</v>
      </c>
      <c r="KG5" s="53">
        <v>1.971206E-6</v>
      </c>
      <c r="KH5" s="53">
        <v>-6.3822579999999998E-7</v>
      </c>
      <c r="KI5" s="53">
        <v>8.96511E-7</v>
      </c>
      <c r="KJ5" s="53">
        <v>-1.3720880000000001E-6</v>
      </c>
      <c r="KK5" s="53">
        <v>9.3256529999999999E-7</v>
      </c>
      <c r="KL5" s="53">
        <v>-6.8080540000000001E-7</v>
      </c>
      <c r="KM5" s="53">
        <v>1.2918629999999999E-6</v>
      </c>
      <c r="KN5" s="53">
        <v>-8.8451479999999997E-7</v>
      </c>
      <c r="KO5" s="53">
        <v>1.158508E-6</v>
      </c>
      <c r="KP5" s="53">
        <v>-9.3893089999999999E-7</v>
      </c>
      <c r="KQ5" s="53">
        <v>1.4475440000000001E-6</v>
      </c>
      <c r="KR5" s="53">
        <v>-8.7489260000000003E-7</v>
      </c>
      <c r="KS5" s="53">
        <v>1.4612140000000001E-6</v>
      </c>
      <c r="KT5" s="53">
        <v>-4.1405620000000002E-7</v>
      </c>
      <c r="KU5" s="53">
        <v>8.9448300000000003E-7</v>
      </c>
      <c r="KV5" s="53">
        <v>8.2865789999999996E-7</v>
      </c>
      <c r="KW5" s="53">
        <v>9.7682700000000002E-7</v>
      </c>
      <c r="KX5" s="53">
        <v>-1.6954920000000001E-6</v>
      </c>
      <c r="KY5" s="53">
        <v>5.3631149999999995E-7</v>
      </c>
      <c r="KZ5" s="53">
        <v>7.8662129999999999E-6</v>
      </c>
      <c r="LA5" s="53">
        <v>-4.4082209999999997E-5</v>
      </c>
      <c r="LB5" s="53">
        <v>-3.0137570000000002E-4</v>
      </c>
      <c r="LC5" s="53">
        <v>14789.93</v>
      </c>
      <c r="LD5" s="53">
        <v>17613.060000000001</v>
      </c>
      <c r="LE5" s="53">
        <v>17668.61</v>
      </c>
      <c r="LF5" s="53">
        <v>17626.62</v>
      </c>
      <c r="LG5" s="53">
        <v>17704.189999999999</v>
      </c>
      <c r="LH5" s="53">
        <v>17645.330000000002</v>
      </c>
      <c r="LI5" s="53">
        <v>17695.099999999999</v>
      </c>
      <c r="LJ5" s="53">
        <v>17708.57</v>
      </c>
      <c r="LK5" s="53">
        <v>17687.37</v>
      </c>
      <c r="LL5" s="53">
        <v>17646.23</v>
      </c>
      <c r="LM5" s="53">
        <v>17686.47</v>
      </c>
      <c r="LN5" s="53">
        <v>17722.560000000001</v>
      </c>
      <c r="LO5" s="53">
        <v>17725.759999999998</v>
      </c>
      <c r="LP5" s="53">
        <v>17663.3</v>
      </c>
      <c r="LQ5" s="53">
        <v>17743.689999999999</v>
      </c>
      <c r="LR5" s="53">
        <v>17642.55</v>
      </c>
      <c r="LS5" s="53">
        <v>17708.71</v>
      </c>
      <c r="LT5" s="53">
        <v>17759.14</v>
      </c>
      <c r="LU5" s="53">
        <v>17720.71</v>
      </c>
      <c r="LV5" s="53">
        <v>17720.12</v>
      </c>
      <c r="LW5" s="53">
        <v>17688.23</v>
      </c>
      <c r="LX5" s="53">
        <v>17602.150000000001</v>
      </c>
      <c r="LY5" s="53">
        <v>17727.39</v>
      </c>
      <c r="LZ5" s="53">
        <v>17658.04</v>
      </c>
      <c r="MA5" s="53">
        <v>17749.57</v>
      </c>
      <c r="MB5" s="53">
        <v>17661.259999999998</v>
      </c>
      <c r="MC5" s="53">
        <v>17728.13</v>
      </c>
      <c r="MD5" s="53">
        <v>17701.240000000002</v>
      </c>
      <c r="ME5" s="53">
        <v>17688.71</v>
      </c>
      <c r="MF5" s="53">
        <v>17678.28</v>
      </c>
      <c r="MG5" s="53">
        <v>17704.84</v>
      </c>
      <c r="MH5" s="53">
        <v>17636.27</v>
      </c>
      <c r="MI5" s="53">
        <v>17607.66</v>
      </c>
      <c r="MJ5" s="53">
        <v>17700.23</v>
      </c>
      <c r="MK5" s="53">
        <v>17695.38</v>
      </c>
      <c r="ML5" s="53">
        <v>17706.8</v>
      </c>
      <c r="MM5" s="53">
        <v>17674.73</v>
      </c>
      <c r="MN5" s="53">
        <v>17747.55</v>
      </c>
      <c r="MO5" s="53">
        <v>17688.77</v>
      </c>
      <c r="MP5" s="53">
        <v>17697.86</v>
      </c>
      <c r="MQ5" s="53">
        <v>17710.400000000001</v>
      </c>
      <c r="MR5" s="53">
        <v>17637.54</v>
      </c>
      <c r="MS5" s="53">
        <v>17665.48</v>
      </c>
      <c r="MT5" s="53">
        <v>17686.14</v>
      </c>
      <c r="MU5" s="53">
        <v>17690.02</v>
      </c>
      <c r="MV5" s="53">
        <v>17654.79</v>
      </c>
      <c r="MW5" s="53">
        <v>17719.82</v>
      </c>
      <c r="MX5" s="53">
        <v>17664.89</v>
      </c>
      <c r="MY5" s="53">
        <v>17696.79</v>
      </c>
      <c r="MZ5" s="53">
        <v>17704.37</v>
      </c>
      <c r="NA5" s="53">
        <v>17658.84</v>
      </c>
      <c r="NB5" s="53">
        <v>17671.38</v>
      </c>
      <c r="NC5" s="53">
        <v>17619.02</v>
      </c>
      <c r="ND5" s="53">
        <v>17720.87</v>
      </c>
      <c r="NE5" s="53">
        <v>17694</v>
      </c>
      <c r="NF5" s="53">
        <v>17756.28</v>
      </c>
      <c r="NG5" s="53">
        <v>17680.3</v>
      </c>
      <c r="NH5" s="53">
        <v>17673.29</v>
      </c>
      <c r="NI5" s="53">
        <v>17692.759999999998</v>
      </c>
      <c r="NJ5" s="53">
        <v>17723.150000000001</v>
      </c>
      <c r="NK5" s="53">
        <v>17712.349999999999</v>
      </c>
      <c r="NL5" s="53">
        <v>17687.11</v>
      </c>
      <c r="NM5" s="53">
        <v>17650.060000000001</v>
      </c>
      <c r="NN5" s="53">
        <v>17751.830000000002</v>
      </c>
      <c r="NO5" s="53">
        <v>14899.23</v>
      </c>
      <c r="NP5" s="54">
        <v>-0.4051323</v>
      </c>
      <c r="NQ5" s="54">
        <v>-0.48981740000000001</v>
      </c>
      <c r="NR5" s="54">
        <v>-0.20235310000000001</v>
      </c>
      <c r="NS5" s="54">
        <v>-0.1030476</v>
      </c>
      <c r="NT5" s="54">
        <v>-5.5246469999999999E-2</v>
      </c>
      <c r="NU5" s="54">
        <v>-2.8422840000000001E-2</v>
      </c>
      <c r="NV5" s="54">
        <v>-1.4807829999999999E-2</v>
      </c>
      <c r="NW5" s="54">
        <v>-7.4700549999999998E-3</v>
      </c>
      <c r="NX5" s="54">
        <v>-3.8632620000000001E-3</v>
      </c>
      <c r="NY5" s="54">
        <v>-1.9423120000000001E-3</v>
      </c>
      <c r="NZ5" s="54">
        <v>-1.0014760000000001E-3</v>
      </c>
      <c r="OA5" s="54">
        <v>-5.0241580000000004E-4</v>
      </c>
      <c r="OB5" s="54">
        <v>-2.587612E-4</v>
      </c>
      <c r="OC5" s="54">
        <v>-1.3006399999999999E-4</v>
      </c>
      <c r="OD5" s="54">
        <v>-6.6830169999999994E-5</v>
      </c>
      <c r="OE5" s="54">
        <v>-3.3601040000000002E-5</v>
      </c>
      <c r="OF5" s="54">
        <v>-1.7280450000000002E-5</v>
      </c>
      <c r="OG5" s="54">
        <v>-8.7184859999999997E-6</v>
      </c>
      <c r="OH5" s="54">
        <v>-4.4794020000000003E-6</v>
      </c>
      <c r="OI5" s="54">
        <v>-2.2489720000000001E-6</v>
      </c>
      <c r="OJ5" s="54">
        <v>-1.14578E-6</v>
      </c>
      <c r="OK5" s="54">
        <v>-5.7993800000000004E-7</v>
      </c>
      <c r="OL5" s="54">
        <v>-2.93265E-7</v>
      </c>
      <c r="OM5" s="54">
        <v>-1.5330449999999999E-7</v>
      </c>
      <c r="ON5" s="54">
        <v>-7.3512669999999999E-8</v>
      </c>
      <c r="OO5" s="54">
        <v>-4.1042030000000001E-8</v>
      </c>
      <c r="OP5" s="54">
        <v>-1.4820019999999999E-8</v>
      </c>
      <c r="OQ5" s="54">
        <v>-1.483788E-8</v>
      </c>
      <c r="OR5" s="54">
        <v>-2.5366790000000002E-10</v>
      </c>
      <c r="OS5" s="54">
        <v>-7.1854269999999999E-9</v>
      </c>
      <c r="OT5" s="54">
        <v>1.3090270000000001E-9</v>
      </c>
      <c r="OU5" s="54">
        <v>-5.7544560000000004E-9</v>
      </c>
      <c r="OV5" s="54">
        <v>3.3033150000000002E-9</v>
      </c>
      <c r="OW5" s="54">
        <v>-4.9734130000000002E-9</v>
      </c>
      <c r="OX5" s="54">
        <v>2.6499019999999999E-9</v>
      </c>
      <c r="OY5" s="54">
        <v>-3.860378E-9</v>
      </c>
      <c r="OZ5" s="54">
        <v>2.1304879999999999E-9</v>
      </c>
      <c r="PA5" s="54">
        <v>-3.9693640000000001E-9</v>
      </c>
      <c r="PB5" s="54">
        <v>3.134268E-9</v>
      </c>
      <c r="PC5" s="54">
        <v>-4.0180899999999997E-9</v>
      </c>
      <c r="PD5" s="54">
        <v>2.7569970000000002E-9</v>
      </c>
      <c r="PE5" s="54">
        <v>-4.0685470000000003E-9</v>
      </c>
      <c r="PF5" s="54">
        <v>4.762701E-9</v>
      </c>
      <c r="PG5" s="54">
        <v>-6.6916269999999999E-9</v>
      </c>
      <c r="PH5" s="54">
        <v>2.1681690000000001E-9</v>
      </c>
      <c r="PI5" s="54">
        <v>-3.0405709999999999E-9</v>
      </c>
      <c r="PJ5" s="54">
        <v>4.6531110000000002E-9</v>
      </c>
      <c r="PK5" s="54">
        <v>-3.1647579999999999E-9</v>
      </c>
      <c r="PL5" s="54">
        <v>2.3125E-9</v>
      </c>
      <c r="PM5" s="54">
        <v>-4.3842439999999998E-9</v>
      </c>
      <c r="PN5" s="54">
        <v>3.0003319999999999E-9</v>
      </c>
      <c r="PO5" s="54">
        <v>-3.9283579999999996E-9</v>
      </c>
      <c r="PP5" s="54">
        <v>3.186828E-9</v>
      </c>
      <c r="PQ5" s="54">
        <v>-4.9122150000000003E-9</v>
      </c>
      <c r="PR5" s="54">
        <v>2.9698570000000002E-9</v>
      </c>
      <c r="PS5" s="54">
        <v>-4.9584790000000001E-9</v>
      </c>
      <c r="PT5" s="54">
        <v>1.403818E-9</v>
      </c>
      <c r="PU5" s="54">
        <v>-3.040836E-9</v>
      </c>
      <c r="PV5" s="54">
        <v>-2.810755E-9</v>
      </c>
      <c r="PW5" s="54">
        <v>-3.3139349999999999E-9</v>
      </c>
      <c r="PX5" s="54">
        <v>5.7502360000000002E-9</v>
      </c>
      <c r="PY5" s="54">
        <v>-1.8197729999999999E-9</v>
      </c>
      <c r="PZ5" s="54">
        <v>-2.668664E-8</v>
      </c>
      <c r="QA5" s="54">
        <v>1.4961049999999999E-7</v>
      </c>
      <c r="QB5" s="54">
        <v>5.1220329999999995E-7</v>
      </c>
      <c r="QC5" s="52">
        <v>5.3137999999999998E-6</v>
      </c>
      <c r="QD5" s="52">
        <v>5.3130730000000003E-6</v>
      </c>
      <c r="QE5" s="52">
        <v>3.5647459999999999E-6</v>
      </c>
      <c r="QF5" s="52">
        <v>3.563904E-6</v>
      </c>
      <c r="QG5" s="52">
        <v>3.5642769999999999E-6</v>
      </c>
      <c r="QH5" s="52">
        <v>3.5639439999999998E-6</v>
      </c>
      <c r="QI5" s="52">
        <v>3.5645719999999998E-6</v>
      </c>
      <c r="QJ5" s="52">
        <v>3.5636859999999999E-6</v>
      </c>
      <c r="QK5" s="52">
        <v>3.5644959999999998E-6</v>
      </c>
      <c r="QL5" s="52">
        <v>3.563536E-6</v>
      </c>
      <c r="QM5" s="52">
        <v>3.5647890000000001E-6</v>
      </c>
      <c r="QN5" s="52">
        <v>3.5636780000000001E-6</v>
      </c>
      <c r="QO5" s="52">
        <v>3.5645509999999998E-6</v>
      </c>
      <c r="QP5" s="52">
        <v>3.563844E-6</v>
      </c>
      <c r="QQ5" s="52">
        <v>3.5644889999999998E-6</v>
      </c>
      <c r="QR5" s="52">
        <v>3.5641080000000001E-6</v>
      </c>
      <c r="QS5" s="52">
        <v>3.564233E-6</v>
      </c>
      <c r="QT5" s="52">
        <v>3.563812E-6</v>
      </c>
      <c r="QU5" s="52">
        <v>3.5646219999999999E-6</v>
      </c>
      <c r="QV5" s="52">
        <v>3.5636780000000001E-6</v>
      </c>
      <c r="QW5" s="52">
        <v>3.5645669999999999E-6</v>
      </c>
      <c r="QX5" s="52">
        <v>3.5638539999999999E-6</v>
      </c>
      <c r="QY5" s="52">
        <v>3.5649450000000001E-6</v>
      </c>
      <c r="QZ5" s="52">
        <v>3.5639019999999999E-6</v>
      </c>
      <c r="RA5" s="52">
        <v>3.5643790000000002E-6</v>
      </c>
      <c r="RB5" s="52">
        <v>3.5636800000000002E-6</v>
      </c>
      <c r="RC5" s="52">
        <v>3.56441E-6</v>
      </c>
      <c r="RD5" s="52">
        <v>3.5637310000000001E-6</v>
      </c>
      <c r="RE5" s="52">
        <v>3.5646070000000001E-6</v>
      </c>
      <c r="RF5" s="52">
        <v>3.563858E-6</v>
      </c>
      <c r="RG5" s="52">
        <v>3.5648979999999999E-6</v>
      </c>
      <c r="RH5" s="52">
        <v>3.563768E-6</v>
      </c>
      <c r="RI5" s="52">
        <v>3.5648580000000001E-6</v>
      </c>
      <c r="RJ5" s="52">
        <v>3.5638180000000002E-6</v>
      </c>
      <c r="RK5" s="52">
        <v>3.5646440000000001E-6</v>
      </c>
      <c r="RL5" s="52">
        <v>3.5638270000000002E-6</v>
      </c>
      <c r="RM5" s="52">
        <v>3.5644390000000001E-6</v>
      </c>
      <c r="RN5" s="52">
        <v>3.5637529999999998E-6</v>
      </c>
      <c r="RO5" s="52">
        <v>3.5644780000000002E-6</v>
      </c>
      <c r="RP5" s="52">
        <v>3.5638749999999998E-6</v>
      </c>
      <c r="RQ5" s="52">
        <v>3.5646760000000001E-6</v>
      </c>
      <c r="RR5" s="52">
        <v>3.5637389999999999E-6</v>
      </c>
      <c r="RS5" s="52">
        <v>3.5648129999999999E-6</v>
      </c>
      <c r="RT5" s="52">
        <v>3.5640070000000001E-6</v>
      </c>
      <c r="RU5" s="52">
        <v>3.5644670000000001E-6</v>
      </c>
      <c r="RV5" s="52">
        <v>3.563828E-6</v>
      </c>
      <c r="RW5" s="52">
        <v>3.56441E-6</v>
      </c>
      <c r="RX5" s="52">
        <v>3.5638009999999999E-6</v>
      </c>
      <c r="RY5" s="52">
        <v>3.564509E-6</v>
      </c>
      <c r="RZ5" s="52">
        <v>3.563911E-6</v>
      </c>
      <c r="SA5" s="52">
        <v>3.5648379999999999E-6</v>
      </c>
      <c r="SB5" s="52">
        <v>3.5640550000000001E-6</v>
      </c>
      <c r="SC5" s="52">
        <v>3.5648900000000001E-6</v>
      </c>
      <c r="SD5" s="52">
        <v>3.5636960000000002E-6</v>
      </c>
      <c r="SE5" s="52">
        <v>3.5644620000000001E-6</v>
      </c>
      <c r="SF5" s="52">
        <v>3.5636480000000001E-6</v>
      </c>
      <c r="SG5" s="52">
        <v>3.5643930000000001E-6</v>
      </c>
      <c r="SH5" s="52">
        <v>3.563573E-6</v>
      </c>
      <c r="SI5" s="52">
        <v>3.5643980000000001E-6</v>
      </c>
      <c r="SJ5" s="52">
        <v>3.5636940000000001E-6</v>
      </c>
      <c r="SK5" s="52">
        <v>3.5646129999999999E-6</v>
      </c>
      <c r="SL5" s="52">
        <v>3.5638200000000002E-6</v>
      </c>
      <c r="SM5" s="52">
        <v>3.5646059999999999E-6</v>
      </c>
      <c r="SN5" s="52">
        <v>3.5637179999999999E-6</v>
      </c>
      <c r="SO5" s="52">
        <v>3.564525E-6</v>
      </c>
      <c r="SP5" s="52">
        <v>3.5637319999999999E-6</v>
      </c>
      <c r="SQ5" s="52">
        <v>5.312049E-6</v>
      </c>
      <c r="SR5" s="52">
        <v>5.3137999999999998E-6</v>
      </c>
      <c r="SS5" s="295">
        <v>4.2500760000000004E-6</v>
      </c>
      <c r="ST5" s="295">
        <v>8.4804960000000003E-6</v>
      </c>
      <c r="SU5" s="295">
        <v>8.4861959999999992E-6</v>
      </c>
      <c r="SV5" s="295">
        <v>8.4791130000000004E-6</v>
      </c>
      <c r="SW5" s="295">
        <v>8.4881320000000001E-6</v>
      </c>
      <c r="SX5" s="295">
        <v>8.4767260000000008E-6</v>
      </c>
      <c r="SY5" s="295">
        <v>8.4871050000000008E-6</v>
      </c>
      <c r="SZ5" s="295">
        <v>8.4777489999999992E-6</v>
      </c>
      <c r="TA5" s="295">
        <v>8.4903749999999992E-6</v>
      </c>
      <c r="TB5" s="295">
        <v>8.4745309999999997E-6</v>
      </c>
      <c r="TC5" s="295">
        <v>8.4928699999999992E-6</v>
      </c>
      <c r="TD5" s="295">
        <v>8.4811260000000003E-6</v>
      </c>
      <c r="TE5" s="295">
        <v>8.4887439999999992E-6</v>
      </c>
      <c r="TF5" s="295">
        <v>8.4868539999999992E-6</v>
      </c>
      <c r="TG5" s="295">
        <v>8.4822470000000001E-6</v>
      </c>
      <c r="TH5" s="295">
        <v>8.4837789999999992E-6</v>
      </c>
      <c r="TI5" s="295">
        <v>8.4777270000000007E-6</v>
      </c>
      <c r="TJ5" s="295">
        <v>8.4822229999999994E-6</v>
      </c>
      <c r="TK5" s="295">
        <v>8.4844949999999995E-6</v>
      </c>
      <c r="TL5" s="295">
        <v>8.4820290000000004E-6</v>
      </c>
      <c r="TM5" s="295">
        <v>8.4813510000000008E-6</v>
      </c>
      <c r="TN5" s="295">
        <v>8.4906619999999992E-6</v>
      </c>
      <c r="TO5" s="295">
        <v>8.4848030000000004E-6</v>
      </c>
      <c r="TP5" s="295">
        <v>8.4816000000000002E-6</v>
      </c>
      <c r="TQ5" s="295">
        <v>8.4826629999999997E-6</v>
      </c>
      <c r="TR5" s="295">
        <v>8.4855349999999994E-6</v>
      </c>
      <c r="TS5" s="295">
        <v>8.4826090000000004E-6</v>
      </c>
      <c r="TT5" s="295">
        <v>8.4808119999999997E-6</v>
      </c>
      <c r="TU5" s="295">
        <v>8.4886440000000007E-6</v>
      </c>
      <c r="TV5" s="295">
        <v>8.479058E-6</v>
      </c>
      <c r="TW5" s="295">
        <v>8.4912219999999995E-6</v>
      </c>
      <c r="TX5" s="295">
        <v>8.4766699999999993E-6</v>
      </c>
      <c r="TY5" s="295">
        <v>8.4866070000000002E-6</v>
      </c>
      <c r="TZ5" s="295">
        <v>8.4799720000000002E-6</v>
      </c>
      <c r="UA5" s="295">
        <v>8.4892709999999992E-6</v>
      </c>
      <c r="UB5" s="295">
        <v>8.4827900000000005E-6</v>
      </c>
      <c r="UC5" s="295">
        <v>8.4800250000000002E-6</v>
      </c>
      <c r="UD5" s="295">
        <v>8.4849709999999999E-6</v>
      </c>
      <c r="UE5" s="295">
        <v>8.4857239999999997E-6</v>
      </c>
      <c r="UF5" s="295">
        <v>8.4822190000000002E-6</v>
      </c>
      <c r="UG5" s="295">
        <v>8.4880909999999996E-6</v>
      </c>
      <c r="UH5" s="295">
        <v>8.4807759999999995E-6</v>
      </c>
      <c r="UI5" s="295">
        <v>8.4775600000000005E-6</v>
      </c>
      <c r="UJ5" s="295">
        <v>8.4867180000000005E-6</v>
      </c>
      <c r="UK5" s="295">
        <v>8.4929529999999996E-6</v>
      </c>
      <c r="UL5" s="295">
        <v>8.4789010000000005E-6</v>
      </c>
      <c r="UM5" s="295">
        <v>8.4781590000000008E-6</v>
      </c>
      <c r="UN5" s="295">
        <v>8.4840119999999999E-6</v>
      </c>
      <c r="UO5" s="295">
        <v>8.4917810000000003E-6</v>
      </c>
      <c r="UP5" s="295">
        <v>8.4843469999999996E-6</v>
      </c>
      <c r="UQ5" s="295">
        <v>8.4801649999999998E-6</v>
      </c>
      <c r="UR5" s="295">
        <v>8.4771890000000007E-6</v>
      </c>
      <c r="US5" s="295">
        <v>8.4852570000000006E-6</v>
      </c>
      <c r="UT5" s="295">
        <v>8.4837059999999995E-6</v>
      </c>
      <c r="UU5" s="295">
        <v>8.486348E-6</v>
      </c>
      <c r="UV5" s="295">
        <v>8.4834930000000002E-6</v>
      </c>
      <c r="UW5" s="295">
        <v>8.4760089999999994E-6</v>
      </c>
      <c r="UX5" s="295">
        <v>8.4988650000000002E-6</v>
      </c>
      <c r="UY5" s="295">
        <v>8.4798419999999996E-6</v>
      </c>
      <c r="UZ5" s="295">
        <v>8.4813770000000002E-6</v>
      </c>
      <c r="VA5" s="295">
        <v>8.4787129999999995E-6</v>
      </c>
      <c r="VB5" s="295">
        <v>8.4828189999999998E-6</v>
      </c>
      <c r="VC5" s="295">
        <v>8.4814130000000004E-6</v>
      </c>
      <c r="VD5" s="295">
        <v>8.4847429999999995E-6</v>
      </c>
      <c r="VE5" s="295">
        <v>4.2488769999999997E-6</v>
      </c>
      <c r="VF5" s="51">
        <v>0.50000009999999995</v>
      </c>
      <c r="VG5" s="51">
        <v>0.6022826</v>
      </c>
      <c r="VH5" s="51">
        <v>1.220799</v>
      </c>
      <c r="VI5" s="51">
        <v>1.637132</v>
      </c>
      <c r="VJ5" s="51">
        <v>1.7666059999999999</v>
      </c>
      <c r="VK5" s="51">
        <v>1.8344009999999999</v>
      </c>
      <c r="VL5" s="51">
        <v>1.8721749999999999</v>
      </c>
      <c r="VM5" s="51">
        <v>1.89828</v>
      </c>
      <c r="VN5" s="51">
        <v>1.90577</v>
      </c>
      <c r="VO5" s="51">
        <v>1.914693</v>
      </c>
      <c r="VP5" s="51">
        <v>1.911837</v>
      </c>
      <c r="VQ5" s="51">
        <v>1.91879</v>
      </c>
      <c r="VR5" s="51">
        <v>1.9149719999999999</v>
      </c>
      <c r="VS5" s="51">
        <v>1.9181109999999999</v>
      </c>
      <c r="VT5" s="51">
        <v>1.915273</v>
      </c>
      <c r="VU5" s="51">
        <v>1.9188350000000001</v>
      </c>
      <c r="VV5" s="51">
        <v>1.914323</v>
      </c>
      <c r="VW5" s="51">
        <v>1.918776</v>
      </c>
      <c r="VX5" s="51">
        <v>1.916207</v>
      </c>
      <c r="VY5" s="51">
        <v>1.919338</v>
      </c>
      <c r="VZ5" s="51">
        <v>1.9151830000000001</v>
      </c>
      <c r="WA5" s="51">
        <v>1.9200680000000001</v>
      </c>
      <c r="WB5" s="51">
        <v>1.9157379999999999</v>
      </c>
      <c r="WC5" s="51">
        <v>1.920274</v>
      </c>
      <c r="WD5" s="51">
        <v>1.9170149999999999</v>
      </c>
      <c r="WE5" s="51">
        <v>1.9216880000000001</v>
      </c>
      <c r="WF5" s="51">
        <v>1.9170780000000001</v>
      </c>
      <c r="WG5" s="51">
        <v>1.920024</v>
      </c>
      <c r="WH5" s="51">
        <v>1.9183410000000001</v>
      </c>
      <c r="WI5" s="51">
        <v>1.920722</v>
      </c>
      <c r="WJ5" s="51">
        <v>1.9146840000000001</v>
      </c>
      <c r="WK5" s="51">
        <v>1.921462</v>
      </c>
      <c r="WL5" s="51">
        <v>1.918086</v>
      </c>
      <c r="WM5" s="51">
        <v>1.9204730000000001</v>
      </c>
      <c r="WN5" s="51">
        <v>1.9163809999999999</v>
      </c>
      <c r="WO5" s="51">
        <v>1.922515</v>
      </c>
      <c r="WP5" s="51">
        <v>1.9171419999999999</v>
      </c>
      <c r="WQ5" s="51">
        <v>1.9208240000000001</v>
      </c>
      <c r="WR5" s="51">
        <v>1.9171990000000001</v>
      </c>
      <c r="WS5" s="51">
        <v>1.920334</v>
      </c>
      <c r="WT5" s="51">
        <v>1.915853</v>
      </c>
      <c r="WU5" s="51">
        <v>1.921834</v>
      </c>
      <c r="WV5" s="51">
        <v>1.917529</v>
      </c>
      <c r="WW5" s="51">
        <v>1.921667</v>
      </c>
      <c r="WX5" s="51">
        <v>1.918844</v>
      </c>
      <c r="WY5" s="51">
        <v>1.921869</v>
      </c>
      <c r="WZ5" s="51">
        <v>1.918849</v>
      </c>
      <c r="XA5" s="51">
        <v>1.921359</v>
      </c>
      <c r="XB5" s="51">
        <v>1.9186529999999999</v>
      </c>
      <c r="XC5" s="51">
        <v>1.923608</v>
      </c>
      <c r="XD5" s="51">
        <v>1.917151</v>
      </c>
      <c r="XE5" s="51">
        <v>1.921141</v>
      </c>
      <c r="XF5" s="51">
        <v>1.9181509999999999</v>
      </c>
      <c r="XG5" s="51">
        <v>1.9210750000000001</v>
      </c>
      <c r="XH5" s="51">
        <v>1.917484</v>
      </c>
      <c r="XI5" s="51">
        <v>1.92269</v>
      </c>
      <c r="XJ5" s="51">
        <v>1.9185209999999999</v>
      </c>
      <c r="XK5" s="51">
        <v>1.9231050000000001</v>
      </c>
      <c r="XL5" s="51">
        <v>1.918776</v>
      </c>
      <c r="XM5" s="51">
        <v>1.9226760000000001</v>
      </c>
      <c r="XN5" s="51">
        <v>1.9189480000000001</v>
      </c>
      <c r="XO5" s="51">
        <v>1.922172</v>
      </c>
      <c r="XP5" s="51">
        <v>1.9211780000000001</v>
      </c>
      <c r="XQ5" s="51">
        <v>1.9231</v>
      </c>
      <c r="XR5" s="51">
        <v>1.9207799999999999</v>
      </c>
      <c r="XS5" s="51">
        <v>1.8709009999999999</v>
      </c>
      <c r="XT5" s="51">
        <v>1.198915</v>
      </c>
      <c r="XU5" s="51">
        <v>1.180418</v>
      </c>
      <c r="XV5" s="55" t="s">
        <v>357</v>
      </c>
      <c r="XW5" s="55" t="s">
        <v>357</v>
      </c>
      <c r="XX5" s="55" t="s">
        <v>357</v>
      </c>
      <c r="XY5" s="55" t="s">
        <v>357</v>
      </c>
      <c r="XZ5" s="55" t="s">
        <v>357</v>
      </c>
      <c r="YA5" s="55" t="s">
        <v>357</v>
      </c>
      <c r="YB5" s="55" t="s">
        <v>357</v>
      </c>
      <c r="YC5" s="55" t="s">
        <v>357</v>
      </c>
      <c r="YD5" s="55" t="s">
        <v>357</v>
      </c>
      <c r="YE5" s="55" t="s">
        <v>357</v>
      </c>
      <c r="YF5" s="55" t="s">
        <v>357</v>
      </c>
      <c r="YG5" s="55" t="s">
        <v>357</v>
      </c>
      <c r="YH5" s="55" t="s">
        <v>357</v>
      </c>
      <c r="YI5" s="55" t="s">
        <v>357</v>
      </c>
      <c r="YJ5" s="55" t="s">
        <v>357</v>
      </c>
      <c r="YK5" s="55" t="s">
        <v>357</v>
      </c>
      <c r="YL5" s="55" t="s">
        <v>357</v>
      </c>
      <c r="YM5" s="55" t="s">
        <v>357</v>
      </c>
      <c r="YN5" s="55" t="s">
        <v>357</v>
      </c>
      <c r="YO5" s="55" t="s">
        <v>357</v>
      </c>
      <c r="YP5" s="55" t="s">
        <v>357</v>
      </c>
      <c r="YQ5" s="55" t="s">
        <v>357</v>
      </c>
      <c r="YR5" s="55" t="s">
        <v>357</v>
      </c>
      <c r="YS5" s="55" t="s">
        <v>357</v>
      </c>
      <c r="YT5" s="55" t="s">
        <v>357</v>
      </c>
      <c r="YU5" s="55" t="s">
        <v>357</v>
      </c>
      <c r="YV5" s="55" t="s">
        <v>357</v>
      </c>
      <c r="YW5" s="55" t="s">
        <v>357</v>
      </c>
      <c r="YX5" s="55" t="s">
        <v>357</v>
      </c>
      <c r="YY5" s="55" t="s">
        <v>357</v>
      </c>
      <c r="YZ5" s="55" t="s">
        <v>357</v>
      </c>
      <c r="ZA5" s="55" t="s">
        <v>357</v>
      </c>
      <c r="ZB5" s="55" t="s">
        <v>357</v>
      </c>
      <c r="ZC5" s="55" t="s">
        <v>357</v>
      </c>
      <c r="ZD5" s="55" t="s">
        <v>357</v>
      </c>
      <c r="ZE5" s="55" t="s">
        <v>357</v>
      </c>
      <c r="ZF5" s="55" t="s">
        <v>357</v>
      </c>
      <c r="ZG5" s="55" t="s">
        <v>357</v>
      </c>
      <c r="ZH5" s="55" t="s">
        <v>357</v>
      </c>
      <c r="ZI5" s="55" t="s">
        <v>357</v>
      </c>
      <c r="ZJ5" s="55" t="s">
        <v>357</v>
      </c>
      <c r="ZK5" s="55" t="s">
        <v>357</v>
      </c>
      <c r="ZL5" s="55" t="s">
        <v>357</v>
      </c>
      <c r="ZM5" s="55" t="s">
        <v>357</v>
      </c>
      <c r="ZN5" s="55" t="s">
        <v>357</v>
      </c>
      <c r="ZO5" s="55" t="s">
        <v>357</v>
      </c>
      <c r="ZP5" s="55" t="s">
        <v>357</v>
      </c>
      <c r="ZQ5" s="55" t="s">
        <v>357</v>
      </c>
      <c r="ZR5" s="55" t="s">
        <v>357</v>
      </c>
      <c r="ZS5" s="55" t="s">
        <v>357</v>
      </c>
      <c r="ZT5" s="55" t="s">
        <v>357</v>
      </c>
      <c r="ZU5" s="55" t="s">
        <v>357</v>
      </c>
      <c r="ZV5" s="55" t="s">
        <v>357</v>
      </c>
      <c r="ZW5" s="55" t="s">
        <v>357</v>
      </c>
      <c r="ZX5" s="55" t="s">
        <v>357</v>
      </c>
      <c r="ZY5" s="55" t="s">
        <v>357</v>
      </c>
      <c r="ZZ5" s="55" t="s">
        <v>357</v>
      </c>
      <c r="AAA5" s="55" t="s">
        <v>357</v>
      </c>
      <c r="AAB5" s="55" t="s">
        <v>357</v>
      </c>
      <c r="AAC5" s="55" t="s">
        <v>357</v>
      </c>
      <c r="AAD5" s="55" t="s">
        <v>357</v>
      </c>
      <c r="AAE5" s="55" t="s">
        <v>357</v>
      </c>
      <c r="AAF5" s="55" t="s">
        <v>357</v>
      </c>
      <c r="AAG5" s="55" t="s">
        <v>357</v>
      </c>
      <c r="AAH5" s="55" t="s">
        <v>357</v>
      </c>
      <c r="AAI5" s="51">
        <v>230.44880000000001</v>
      </c>
      <c r="AAJ5" s="51">
        <v>230.3605</v>
      </c>
      <c r="AAK5" s="51">
        <v>229.042</v>
      </c>
      <c r="AAL5" s="51">
        <v>225.22290000000001</v>
      </c>
      <c r="AAM5" s="51">
        <v>221.44040000000001</v>
      </c>
      <c r="AAN5" s="51">
        <v>217.82560000000001</v>
      </c>
      <c r="AAO5" s="51">
        <v>214.2039</v>
      </c>
      <c r="AAP5" s="51">
        <v>210.58109999999999</v>
      </c>
      <c r="AAQ5" s="51">
        <v>206.94649999999999</v>
      </c>
      <c r="AAR5" s="51">
        <v>203.3168</v>
      </c>
      <c r="AAS5" s="51">
        <v>199.6688</v>
      </c>
      <c r="AAT5" s="51">
        <v>196.03829999999999</v>
      </c>
      <c r="AAU5" s="51">
        <v>192.39599999999999</v>
      </c>
      <c r="AAV5" s="51">
        <v>188.76150000000001</v>
      </c>
      <c r="AAW5" s="51">
        <v>185.1129</v>
      </c>
      <c r="AAX5" s="51">
        <v>181.48179999999999</v>
      </c>
      <c r="AAY5" s="51">
        <v>177.83629999999999</v>
      </c>
      <c r="AAZ5" s="51">
        <v>174.19569999999999</v>
      </c>
      <c r="ABA5" s="51">
        <v>170.54929999999999</v>
      </c>
      <c r="ABB5" s="51">
        <v>166.91569999999999</v>
      </c>
      <c r="ABC5" s="51">
        <v>163.262</v>
      </c>
      <c r="ABD5" s="51">
        <v>159.6258</v>
      </c>
      <c r="ABE5" s="51">
        <v>155.98009999999999</v>
      </c>
      <c r="ABF5" s="51">
        <v>152.34129999999999</v>
      </c>
      <c r="ABG5" s="51">
        <v>148.6892</v>
      </c>
      <c r="ABH5" s="51">
        <v>145.05719999999999</v>
      </c>
      <c r="ABI5" s="51">
        <v>141.40899999999999</v>
      </c>
      <c r="ABJ5" s="51">
        <v>137.7704</v>
      </c>
      <c r="ABK5" s="51">
        <v>134.12370000000001</v>
      </c>
      <c r="ABL5" s="51">
        <v>130.48670000000001</v>
      </c>
      <c r="ABM5" s="51">
        <v>126.8383</v>
      </c>
      <c r="ABN5" s="51">
        <v>123.20010000000001</v>
      </c>
      <c r="ABO5" s="51">
        <v>119.5493</v>
      </c>
      <c r="ABP5" s="51">
        <v>115.9149</v>
      </c>
      <c r="ABQ5" s="51">
        <v>112.261</v>
      </c>
      <c r="ABR5" s="51">
        <v>108.6236</v>
      </c>
      <c r="ABS5" s="51">
        <v>104.97580000000001</v>
      </c>
      <c r="ABT5" s="51">
        <v>101.33280000000001</v>
      </c>
      <c r="ABU5" s="51">
        <v>97.680139999999994</v>
      </c>
      <c r="ABV5" s="51">
        <v>94.043840000000003</v>
      </c>
      <c r="ABW5" s="51">
        <v>90.390780000000007</v>
      </c>
      <c r="ABX5" s="51">
        <v>86.745019999999997</v>
      </c>
      <c r="ABY5" s="51">
        <v>83.097999999999999</v>
      </c>
      <c r="ABZ5" s="51">
        <v>79.460949999999997</v>
      </c>
      <c r="ACA5" s="51">
        <v>75.80489</v>
      </c>
      <c r="ACB5" s="51">
        <v>72.167519999999996</v>
      </c>
      <c r="ACC5" s="51">
        <v>68.5197</v>
      </c>
      <c r="ACD5" s="51">
        <v>64.879729999999995</v>
      </c>
      <c r="ACE5" s="51">
        <v>61.22777</v>
      </c>
      <c r="ACF5" s="51">
        <v>57.589080000000003</v>
      </c>
      <c r="ACG5" s="51">
        <v>53.93826</v>
      </c>
      <c r="ACH5" s="51">
        <v>50.294939999999997</v>
      </c>
      <c r="ACI5" s="51">
        <v>46.640999999999998</v>
      </c>
      <c r="ACJ5" s="51">
        <v>43.006349999999998</v>
      </c>
      <c r="ACK5" s="51">
        <v>39.34892</v>
      </c>
      <c r="ACL5" s="51">
        <v>35.70731</v>
      </c>
      <c r="ACM5" s="51">
        <v>32.056249999999999</v>
      </c>
      <c r="ACN5" s="51">
        <v>28.412680000000002</v>
      </c>
      <c r="ACO5" s="51">
        <v>24.759540000000001</v>
      </c>
      <c r="ACP5" s="51">
        <v>21.122250000000001</v>
      </c>
      <c r="ACQ5" s="51">
        <v>17.46876</v>
      </c>
      <c r="ACR5" s="51">
        <v>13.826079999999999</v>
      </c>
      <c r="ACS5" s="51">
        <v>10.17604</v>
      </c>
      <c r="ACT5" s="51">
        <v>6.5365529999999996</v>
      </c>
      <c r="ACU5" s="51">
        <v>2.8560210000000001</v>
      </c>
      <c r="ACV5" s="51">
        <v>-0.4453607</v>
      </c>
      <c r="ACW5" s="51">
        <v>-0.48243730000000001</v>
      </c>
      <c r="ACX5" s="51">
        <v>-0.27331610000000001</v>
      </c>
      <c r="ACY5" s="56">
        <v>-0.72118479999999996</v>
      </c>
      <c r="ACZ5" s="56">
        <v>-0.72655950000000002</v>
      </c>
      <c r="ADA5" s="56">
        <v>-0.74191810000000002</v>
      </c>
      <c r="ADB5" s="56">
        <v>-0.75188469999999996</v>
      </c>
      <c r="ADC5" s="56">
        <v>-0.74899919999999998</v>
      </c>
      <c r="ADD5" s="56">
        <v>-0.74124809999999997</v>
      </c>
      <c r="ADE5" s="56">
        <v>-0.73103110000000004</v>
      </c>
      <c r="ADF5" s="56">
        <v>-0.72026029999999996</v>
      </c>
      <c r="ADG5" s="56">
        <v>-0.70879460000000005</v>
      </c>
      <c r="ADH5" s="56">
        <v>-0.69665109999999997</v>
      </c>
      <c r="ADI5" s="56">
        <v>-0.68335179999999995</v>
      </c>
      <c r="ADJ5" s="56">
        <v>-0.67175470000000004</v>
      </c>
      <c r="ADK5" s="56">
        <v>-0.65899909999999995</v>
      </c>
      <c r="ADL5" s="56">
        <v>-0.64616430000000002</v>
      </c>
      <c r="ADM5" s="56">
        <v>-0.63387959999999999</v>
      </c>
      <c r="ADN5" s="56">
        <v>-0.62144429999999995</v>
      </c>
      <c r="ADO5" s="56">
        <v>-0.60844010000000004</v>
      </c>
      <c r="ADP5" s="56">
        <v>-0.59621840000000004</v>
      </c>
      <c r="ADQ5" s="56">
        <v>-0.58412710000000001</v>
      </c>
      <c r="ADR5" s="56">
        <v>-0.57133469999999997</v>
      </c>
      <c r="ADS5" s="56">
        <v>-0.55868110000000004</v>
      </c>
      <c r="ADT5" s="56">
        <v>-0.54659930000000001</v>
      </c>
      <c r="ADU5" s="56">
        <v>-0.53397300000000003</v>
      </c>
      <c r="ADV5" s="56">
        <v>-0.52166500000000005</v>
      </c>
      <c r="ADW5" s="56">
        <v>-0.50919000000000003</v>
      </c>
      <c r="ADX5" s="56">
        <v>-0.49709059999999999</v>
      </c>
      <c r="ADY5" s="56">
        <v>-0.484292</v>
      </c>
      <c r="ADZ5" s="56">
        <v>-0.47162809999999999</v>
      </c>
      <c r="AEA5" s="56">
        <v>-0.45973419999999998</v>
      </c>
      <c r="AEB5" s="56">
        <v>-0.44689689999999999</v>
      </c>
      <c r="AEC5" s="56">
        <v>-0.4337741</v>
      </c>
      <c r="AED5" s="56">
        <v>-0.42193170000000002</v>
      </c>
      <c r="AEE5" s="56">
        <v>-0.40960390000000002</v>
      </c>
      <c r="AEF5" s="56">
        <v>-0.3967773</v>
      </c>
      <c r="AEG5" s="56">
        <v>-0.38407350000000001</v>
      </c>
      <c r="AEH5" s="56">
        <v>-0.37209880000000001</v>
      </c>
      <c r="AEI5" s="56">
        <v>-0.35926219999999998</v>
      </c>
      <c r="AEJ5" s="56">
        <v>-0.34667530000000002</v>
      </c>
      <c r="AEK5" s="56">
        <v>-0.33423419999999998</v>
      </c>
      <c r="AEL5" s="56">
        <v>-0.32167699999999999</v>
      </c>
      <c r="AEM5" s="56">
        <v>-0.30898029999999999</v>
      </c>
      <c r="AEN5" s="56">
        <v>-0.29685929999999999</v>
      </c>
      <c r="AEO5" s="56">
        <v>-0.28432570000000001</v>
      </c>
      <c r="AEP5" s="56">
        <v>-0.2719685</v>
      </c>
      <c r="AEQ5" s="56">
        <v>-0.25945420000000002</v>
      </c>
      <c r="AER5" s="56">
        <v>-0.24687729999999999</v>
      </c>
      <c r="AES5" s="56">
        <v>-0.23450090000000001</v>
      </c>
      <c r="AET5" s="56">
        <v>-0.2218706</v>
      </c>
      <c r="AEU5" s="56">
        <v>-0.2094036</v>
      </c>
      <c r="AEV5" s="56">
        <v>-0.19713439999999999</v>
      </c>
      <c r="AEW5" s="56">
        <v>-0.18432290000000001</v>
      </c>
      <c r="AEX5" s="56">
        <v>-0.17183770000000001</v>
      </c>
      <c r="AEY5" s="56">
        <v>-0.15936510000000001</v>
      </c>
      <c r="AEZ5" s="56">
        <v>-0.14684549999999999</v>
      </c>
      <c r="AFA5" s="56">
        <v>-0.13428670000000001</v>
      </c>
      <c r="AFB5" s="56">
        <v>-0.1219064</v>
      </c>
      <c r="AFC5" s="56">
        <v>-0.1093687</v>
      </c>
      <c r="AFD5" s="56">
        <v>-9.6914470000000003E-2</v>
      </c>
      <c r="AFE5" s="56">
        <v>-8.4344119999999995E-2</v>
      </c>
      <c r="AFF5" s="56">
        <v>-7.193956E-2</v>
      </c>
      <c r="AFG5" s="56">
        <v>-5.9377560000000003E-2</v>
      </c>
      <c r="AFH5" s="56">
        <v>-4.6897189999999998E-2</v>
      </c>
      <c r="AFI5" s="56">
        <v>-3.4415639999999997E-2</v>
      </c>
      <c r="AFJ5" s="56">
        <v>-2.1960360000000002E-2</v>
      </c>
      <c r="AFK5" s="56">
        <v>-9.2363640000000004E-3</v>
      </c>
      <c r="AFL5" s="56">
        <v>1.403458E-3</v>
      </c>
      <c r="AFM5" s="56">
        <v>1.350855E-3</v>
      </c>
      <c r="AFN5" s="56">
        <v>8.3929580000000005E-4</v>
      </c>
      <c r="AFO5" s="53">
        <v>300</v>
      </c>
      <c r="AFP5" s="53">
        <v>383.36470000000003</v>
      </c>
      <c r="AFQ5" s="53">
        <v>505.0856</v>
      </c>
      <c r="AFR5" s="53">
        <v>630.45069999999998</v>
      </c>
      <c r="AFS5" s="53">
        <v>663.95079999999996</v>
      </c>
      <c r="AFT5" s="53">
        <v>681.05539999999996</v>
      </c>
      <c r="AFU5" s="53">
        <v>690.23680000000002</v>
      </c>
      <c r="AFV5" s="53">
        <v>694.9751</v>
      </c>
      <c r="AFW5" s="53">
        <v>697.43949999999995</v>
      </c>
      <c r="AFX5" s="53">
        <v>698.68669999999997</v>
      </c>
      <c r="AFY5" s="53">
        <v>699.33619999999996</v>
      </c>
      <c r="AFZ5" s="53">
        <v>699.65940000000001</v>
      </c>
      <c r="AGA5" s="53">
        <v>699.82650000000001</v>
      </c>
      <c r="AGB5" s="53">
        <v>699.91070000000002</v>
      </c>
      <c r="AGC5" s="53">
        <v>699.95399999999995</v>
      </c>
      <c r="AGD5" s="53">
        <v>699.97569999999996</v>
      </c>
      <c r="AGE5" s="53">
        <v>699.98689999999999</v>
      </c>
      <c r="AGF5" s="53">
        <v>699.99249999999995</v>
      </c>
      <c r="AGG5" s="53">
        <v>699.99540000000002</v>
      </c>
      <c r="AGH5" s="53">
        <v>699.99689999999998</v>
      </c>
      <c r="AGI5" s="53">
        <v>699.99760000000003</v>
      </c>
      <c r="AGJ5" s="53">
        <v>699.99800000000005</v>
      </c>
      <c r="AGK5" s="53">
        <v>699.9982</v>
      </c>
      <c r="AGL5" s="53">
        <v>699.99829999999997</v>
      </c>
      <c r="AGM5" s="53">
        <v>699.99839999999995</v>
      </c>
      <c r="AGN5" s="53">
        <v>699.99839999999995</v>
      </c>
      <c r="AGO5" s="53">
        <v>699.99839999999995</v>
      </c>
      <c r="AGP5" s="53">
        <v>699.99839999999995</v>
      </c>
      <c r="AGQ5" s="53">
        <v>699.99839999999995</v>
      </c>
      <c r="AGR5" s="53">
        <v>699.99839999999995</v>
      </c>
      <c r="AGS5" s="53">
        <v>699.99839999999995</v>
      </c>
      <c r="AGT5" s="53">
        <v>699.99839999999995</v>
      </c>
      <c r="AGU5" s="53">
        <v>699.99839999999995</v>
      </c>
      <c r="AGV5" s="53">
        <v>699.99839999999995</v>
      </c>
      <c r="AGW5" s="53">
        <v>699.99839999999995</v>
      </c>
      <c r="AGX5" s="53">
        <v>699.99839999999995</v>
      </c>
      <c r="AGY5" s="53">
        <v>699.99839999999995</v>
      </c>
      <c r="AGZ5" s="53">
        <v>699.99839999999995</v>
      </c>
      <c r="AHA5" s="53">
        <v>699.99839999999995</v>
      </c>
      <c r="AHB5" s="53">
        <v>699.99839999999995</v>
      </c>
      <c r="AHC5" s="53">
        <v>699.99839999999995</v>
      </c>
      <c r="AHD5" s="53">
        <v>699.99839999999995</v>
      </c>
      <c r="AHE5" s="53">
        <v>699.99839999999995</v>
      </c>
      <c r="AHF5" s="53">
        <v>699.99839999999995</v>
      </c>
      <c r="AHG5" s="53">
        <v>699.99839999999995</v>
      </c>
      <c r="AHH5" s="53">
        <v>699.99839999999995</v>
      </c>
      <c r="AHI5" s="53">
        <v>699.99839999999995</v>
      </c>
      <c r="AHJ5" s="53">
        <v>699.99839999999995</v>
      </c>
      <c r="AHK5" s="53">
        <v>699.99839999999995</v>
      </c>
      <c r="AHL5" s="53">
        <v>699.99839999999995</v>
      </c>
      <c r="AHM5" s="53">
        <v>699.99839999999995</v>
      </c>
      <c r="AHN5" s="53">
        <v>699.99839999999995</v>
      </c>
      <c r="AHO5" s="53">
        <v>699.99839999999995</v>
      </c>
      <c r="AHP5" s="53">
        <v>699.99839999999995</v>
      </c>
      <c r="AHQ5" s="53">
        <v>699.99839999999995</v>
      </c>
      <c r="AHR5" s="53">
        <v>699.99839999999995</v>
      </c>
      <c r="AHS5" s="53">
        <v>699.99839999999995</v>
      </c>
      <c r="AHT5" s="53">
        <v>699.99839999999995</v>
      </c>
      <c r="AHU5" s="53">
        <v>699.99839999999995</v>
      </c>
      <c r="AHV5" s="53">
        <v>699.99839999999995</v>
      </c>
      <c r="AHW5" s="53">
        <v>699.99839999999995</v>
      </c>
      <c r="AHX5" s="53">
        <v>699.99839999999995</v>
      </c>
      <c r="AHY5" s="53">
        <v>699.99839999999995</v>
      </c>
      <c r="AHZ5" s="53">
        <v>699.99839999999995</v>
      </c>
      <c r="AIA5" s="53">
        <v>699.99839999999995</v>
      </c>
      <c r="AIB5" s="53">
        <v>699.99850000000004</v>
      </c>
      <c r="AIC5" s="53">
        <v>699.99990000000003</v>
      </c>
      <c r="AID5" s="53">
        <v>700.00040000000001</v>
      </c>
      <c r="AIE5" s="57">
        <v>1.487821E-8</v>
      </c>
      <c r="AIF5" s="47">
        <v>1.706871E-9</v>
      </c>
      <c r="AIG5" s="52">
        <v>1.533098E-9</v>
      </c>
      <c r="AIH5" s="52">
        <v>1.535107E-9</v>
      </c>
      <c r="AII5" s="52">
        <v>1.5444179999999999E-9</v>
      </c>
      <c r="AIJ5" s="52">
        <v>1.538454E-9</v>
      </c>
      <c r="AIK5" s="52">
        <v>1.537338E-9</v>
      </c>
      <c r="AIL5" s="52">
        <v>1.539846E-9</v>
      </c>
      <c r="AIM5" s="52">
        <v>1.545049E-9</v>
      </c>
      <c r="AIN5" s="52">
        <v>1.538162E-9</v>
      </c>
      <c r="AIO5" s="52">
        <v>1.54002E-9</v>
      </c>
      <c r="AIP5" s="52">
        <v>1.546323E-9</v>
      </c>
      <c r="AIQ5" s="52">
        <v>1.5391769999999999E-9</v>
      </c>
      <c r="AIR5" s="52">
        <v>1.5398489999999999E-9</v>
      </c>
      <c r="AIS5" s="52">
        <v>1.544598E-9</v>
      </c>
      <c r="AIT5" s="52">
        <v>1.540474E-9</v>
      </c>
      <c r="AIU5" s="52">
        <v>1.5357580000000001E-9</v>
      </c>
      <c r="AIV5" s="52">
        <v>1.541425E-9</v>
      </c>
      <c r="AIW5" s="52">
        <v>1.5443849999999999E-9</v>
      </c>
      <c r="AIX5" s="52">
        <v>1.5324119999999999E-9</v>
      </c>
      <c r="AIY5" s="52">
        <v>1.534507E-9</v>
      </c>
      <c r="AIZ5" s="52">
        <v>1.545736E-9</v>
      </c>
      <c r="AJA5" s="52">
        <v>1.5362290000000001E-9</v>
      </c>
      <c r="AJB5" s="52">
        <v>1.5365190000000001E-9</v>
      </c>
      <c r="AJC5" s="52">
        <v>1.5424860000000001E-9</v>
      </c>
      <c r="AJD5" s="52">
        <v>1.5407059999999999E-9</v>
      </c>
      <c r="AJE5" s="52">
        <v>1.541041E-9</v>
      </c>
      <c r="AJF5" s="52">
        <v>1.539855E-9</v>
      </c>
      <c r="AJG5" s="52">
        <v>1.545202E-9</v>
      </c>
      <c r="AJH5" s="52">
        <v>1.5404450000000001E-9</v>
      </c>
      <c r="AJI5" s="52">
        <v>1.538049E-9</v>
      </c>
      <c r="AJJ5" s="52">
        <v>1.546304E-9</v>
      </c>
      <c r="AJK5" s="52">
        <v>1.54086E-9</v>
      </c>
      <c r="AJL5" s="52">
        <v>1.5382959999999999E-9</v>
      </c>
      <c r="AJM5" s="52">
        <v>1.5376530000000001E-9</v>
      </c>
      <c r="AJN5" s="52">
        <v>1.5445800000000001E-9</v>
      </c>
      <c r="AJO5" s="52">
        <v>1.5356179999999999E-9</v>
      </c>
      <c r="AJP5" s="52">
        <v>1.534858E-9</v>
      </c>
      <c r="AJQ5" s="52">
        <v>1.544094E-9</v>
      </c>
      <c r="AJR5" s="52">
        <v>1.537588E-9</v>
      </c>
      <c r="AJS5" s="52">
        <v>1.5327610000000001E-9</v>
      </c>
      <c r="AJT5" s="52">
        <v>1.5434350000000001E-9</v>
      </c>
      <c r="AJU5" s="52">
        <v>1.5426410000000001E-9</v>
      </c>
      <c r="AJV5" s="52">
        <v>1.538819E-9</v>
      </c>
      <c r="AJW5" s="52">
        <v>1.5385540000000001E-9</v>
      </c>
      <c r="AJX5" s="52">
        <v>1.5462499999999999E-9</v>
      </c>
      <c r="AJY5" s="52">
        <v>1.54077E-9</v>
      </c>
      <c r="AJZ5" s="52">
        <v>1.540136E-9</v>
      </c>
      <c r="AKA5" s="52">
        <v>1.5454669999999999E-9</v>
      </c>
      <c r="AKB5" s="52">
        <v>1.539233E-9</v>
      </c>
      <c r="AKC5" s="52">
        <v>1.53761E-9</v>
      </c>
      <c r="AKD5" s="52">
        <v>1.541235E-9</v>
      </c>
      <c r="AKE5" s="52">
        <v>1.544247E-9</v>
      </c>
      <c r="AKF5" s="52">
        <v>1.5339500000000001E-9</v>
      </c>
      <c r="AKG5" s="52">
        <v>1.537008E-9</v>
      </c>
      <c r="AKH5" s="52">
        <v>1.54387E-9</v>
      </c>
      <c r="AKI5" s="52">
        <v>1.5349860000000001E-9</v>
      </c>
      <c r="AKJ5" s="52">
        <v>1.535187E-9</v>
      </c>
      <c r="AKK5" s="52">
        <v>1.543453E-9</v>
      </c>
      <c r="AKL5" s="52">
        <v>1.540749E-9</v>
      </c>
      <c r="AKM5" s="52">
        <v>1.537907E-9</v>
      </c>
      <c r="AKN5" s="52">
        <v>1.5403069999999999E-9</v>
      </c>
      <c r="AKO5" s="52">
        <v>1.5456259999999999E-9</v>
      </c>
      <c r="AKP5" s="52">
        <v>1.5397529999999999E-9</v>
      </c>
      <c r="AKQ5" s="52">
        <v>1.537006E-9</v>
      </c>
      <c r="AKR5" s="52">
        <v>1.7109840000000001E-9</v>
      </c>
      <c r="AKS5" s="441"/>
      <c r="AKT5" s="212">
        <f>P80_C3_LAMINAR!$B$1*P80_C3_LAMINAR!$B$3</f>
        <v>1.487864E-8</v>
      </c>
      <c r="AKU5" s="124">
        <f>P80_C3_LAMINAR!$B$1*(P80_C3_LAMINAR!$B$2)</f>
        <v>2.1255199999999999E-9</v>
      </c>
      <c r="AKV5" s="124">
        <f>P80_C3_LAMINAR!$B$1*($D$2)</f>
        <v>2.3912100000000001E-9</v>
      </c>
      <c r="AKW5" s="124">
        <f>P80_C3_LAMINAR!$B$1*($D$2)</f>
        <v>2.3912100000000001E-9</v>
      </c>
      <c r="AKX5" s="124">
        <f>P80_C3_LAMINAR!$B$1*($D$2)</f>
        <v>2.3912100000000001E-9</v>
      </c>
      <c r="AKY5" s="124">
        <f>P80_C3_LAMINAR!$B$1*($D$2)</f>
        <v>2.3912100000000001E-9</v>
      </c>
      <c r="AKZ5" s="124">
        <f>P80_C3_LAMINAR!$B$1*($D$2)</f>
        <v>2.3912100000000001E-9</v>
      </c>
      <c r="ALA5" s="124">
        <f>P80_C3_LAMINAR!$B$1*($D$2)</f>
        <v>2.3912100000000001E-9</v>
      </c>
      <c r="ALB5" s="124">
        <f>P80_C3_LAMINAR!$B$1*($D$2)</f>
        <v>2.3912100000000001E-9</v>
      </c>
      <c r="ALC5" s="124">
        <f>P80_C3_LAMINAR!$B$1*($D$2)</f>
        <v>2.3912100000000001E-9</v>
      </c>
      <c r="ALD5" s="124">
        <f>P80_C3_LAMINAR!$B$1*($D$2)</f>
        <v>2.3912100000000001E-9</v>
      </c>
      <c r="ALE5" s="124">
        <f>P80_C3_LAMINAR!$B$1*($D$2)</f>
        <v>2.3912100000000001E-9</v>
      </c>
      <c r="ALF5" s="124">
        <f>P80_C3_LAMINAR!$B$1*($D$2)</f>
        <v>2.3912100000000001E-9</v>
      </c>
      <c r="ALG5" s="124">
        <f>P80_C3_LAMINAR!$B$1*($D$2)</f>
        <v>2.3912100000000001E-9</v>
      </c>
      <c r="ALH5" s="124">
        <f>P80_C3_LAMINAR!$B$1*($D$2)</f>
        <v>2.3912100000000001E-9</v>
      </c>
      <c r="ALI5" s="124">
        <f>P80_C3_LAMINAR!$B$1*($D$2)</f>
        <v>2.3912100000000001E-9</v>
      </c>
      <c r="ALJ5" s="124">
        <f>P80_C3_LAMINAR!$B$1*($D$2)</f>
        <v>2.3912100000000001E-9</v>
      </c>
      <c r="ALK5" s="124">
        <f>P80_C3_LAMINAR!$B$1*($D$2)</f>
        <v>2.3912100000000001E-9</v>
      </c>
      <c r="ALL5" s="124">
        <f>P80_C3_LAMINAR!$B$1*($D$2)</f>
        <v>2.3912100000000001E-9</v>
      </c>
      <c r="ALM5" s="124">
        <f>P80_C3_LAMINAR!$B$1*($D$2)</f>
        <v>2.3912100000000001E-9</v>
      </c>
      <c r="ALN5" s="124">
        <f>P80_C3_LAMINAR!$B$1*($D$2)</f>
        <v>2.3912100000000001E-9</v>
      </c>
      <c r="ALO5" s="124">
        <f>P80_C3_LAMINAR!$B$1*($D$2)</f>
        <v>2.3912100000000001E-9</v>
      </c>
      <c r="ALP5" s="124">
        <f>P80_C3_LAMINAR!$B$1*($D$2)</f>
        <v>2.3912100000000001E-9</v>
      </c>
      <c r="ALQ5" s="124">
        <f>P80_C3_LAMINAR!$B$1*($D$2)</f>
        <v>2.3912100000000001E-9</v>
      </c>
      <c r="ALR5" s="124">
        <f>P80_C3_LAMINAR!$B$1*($D$2)</f>
        <v>2.3912100000000001E-9</v>
      </c>
      <c r="ALS5" s="124">
        <f>P80_C3_LAMINAR!$B$1*($D$2)</f>
        <v>2.3912100000000001E-9</v>
      </c>
      <c r="ALT5" s="124">
        <f>P80_C3_LAMINAR!$B$1*($D$2)</f>
        <v>2.3912100000000001E-9</v>
      </c>
      <c r="ALU5" s="124">
        <f>P80_C3_LAMINAR!$B$1*($D$2)</f>
        <v>2.3912100000000001E-9</v>
      </c>
      <c r="ALV5" s="124">
        <f>P80_C3_LAMINAR!$B$1*($D$2)</f>
        <v>2.3912100000000001E-9</v>
      </c>
      <c r="ALW5" s="124">
        <f>P80_C3_LAMINAR!$B$1*($D$2)</f>
        <v>2.3912100000000001E-9</v>
      </c>
      <c r="ALX5" s="124">
        <f>P80_C3_LAMINAR!$B$1*($D$2)</f>
        <v>2.3912100000000001E-9</v>
      </c>
      <c r="ALY5" s="124">
        <f>P80_C3_LAMINAR!$B$1*($D$2)</f>
        <v>2.3912100000000001E-9</v>
      </c>
      <c r="ALZ5" s="124">
        <f>P80_C3_LAMINAR!$B$1*($D$2)</f>
        <v>2.3912100000000001E-9</v>
      </c>
      <c r="AMA5" s="124">
        <f>P80_C3_LAMINAR!$B$1*($D$2)</f>
        <v>2.3912100000000001E-9</v>
      </c>
      <c r="AMB5" s="124">
        <f>P80_C3_LAMINAR!$B$1*($D$2)</f>
        <v>2.3912100000000001E-9</v>
      </c>
      <c r="AMC5" s="124">
        <f>P80_C3_LAMINAR!$B$1*($D$2)</f>
        <v>2.3912100000000001E-9</v>
      </c>
      <c r="AMD5" s="124">
        <f>P80_C3_LAMINAR!$B$1*($D$2)</f>
        <v>2.3912100000000001E-9</v>
      </c>
      <c r="AME5" s="124">
        <f>P80_C3_LAMINAR!$B$1*($D$2)</f>
        <v>2.3912100000000001E-9</v>
      </c>
      <c r="AMF5" s="124">
        <f>P80_C3_LAMINAR!$B$1*($D$2)</f>
        <v>2.3912100000000001E-9</v>
      </c>
      <c r="AMG5" s="124">
        <f>P80_C3_LAMINAR!$B$1*($D$2)</f>
        <v>2.3912100000000001E-9</v>
      </c>
      <c r="AMH5" s="124">
        <f>P80_C3_LAMINAR!$B$1*($D$2)</f>
        <v>2.3912100000000001E-9</v>
      </c>
      <c r="AMI5" s="124">
        <f>P80_C3_LAMINAR!$B$1*($D$2)</f>
        <v>2.3912100000000001E-9</v>
      </c>
      <c r="AMJ5" s="124">
        <f>P80_C3_LAMINAR!$B$1*($D$2)</f>
        <v>2.3912100000000001E-9</v>
      </c>
      <c r="AMK5" s="124">
        <f>P80_C3_LAMINAR!$B$1*($D$2)</f>
        <v>2.3912100000000001E-9</v>
      </c>
      <c r="AML5" s="124">
        <f>P80_C3_LAMINAR!$B$1*($D$2)</f>
        <v>2.3912100000000001E-9</v>
      </c>
      <c r="AMM5" s="124">
        <f>P80_C3_LAMINAR!$B$1*($D$2)</f>
        <v>2.3912100000000001E-9</v>
      </c>
      <c r="AMN5" s="124">
        <f>P80_C3_LAMINAR!$B$1*($D$2)</f>
        <v>2.3912100000000001E-9</v>
      </c>
      <c r="AMO5" s="124">
        <f>P80_C3_LAMINAR!$B$1*($D$2)</f>
        <v>2.3912100000000001E-9</v>
      </c>
      <c r="AMP5" s="124">
        <f>P80_C3_LAMINAR!$B$1*($D$2)</f>
        <v>2.3912100000000001E-9</v>
      </c>
      <c r="AMQ5" s="124">
        <f>P80_C3_LAMINAR!$B$1*($D$2)</f>
        <v>2.3912100000000001E-9</v>
      </c>
      <c r="AMR5" s="124">
        <f>P80_C3_LAMINAR!$B$1*($D$2)</f>
        <v>2.3912100000000001E-9</v>
      </c>
      <c r="AMS5" s="124">
        <f>P80_C3_LAMINAR!$B$1*($D$2)</f>
        <v>2.3912100000000001E-9</v>
      </c>
      <c r="AMT5" s="124">
        <f>P80_C3_LAMINAR!$B$1*($D$2)</f>
        <v>2.3912100000000001E-9</v>
      </c>
      <c r="AMU5" s="124">
        <f>P80_C3_LAMINAR!$B$1*($D$2)</f>
        <v>2.3912100000000001E-9</v>
      </c>
      <c r="AMV5" s="124">
        <f>P80_C3_LAMINAR!$B$1*($D$2)</f>
        <v>2.3912100000000001E-9</v>
      </c>
      <c r="AMW5" s="124">
        <f>P80_C3_LAMINAR!$B$1*($D$2)</f>
        <v>2.3912100000000001E-9</v>
      </c>
      <c r="AMX5" s="124">
        <f>P80_C3_LAMINAR!$B$1*($D$2)</f>
        <v>2.3912100000000001E-9</v>
      </c>
      <c r="AMY5" s="124">
        <f>P80_C3_LAMINAR!$B$1*($D$2)</f>
        <v>2.3912100000000001E-9</v>
      </c>
      <c r="AMZ5" s="124">
        <f>P80_C3_LAMINAR!$B$1*($D$2)</f>
        <v>2.3912100000000001E-9</v>
      </c>
      <c r="ANA5" s="124">
        <f>P80_C3_LAMINAR!$B$1*($D$2)</f>
        <v>2.3912100000000001E-9</v>
      </c>
      <c r="ANB5" s="124">
        <f>P80_C3_LAMINAR!$B$1*($D$2)</f>
        <v>2.3912100000000001E-9</v>
      </c>
      <c r="ANC5" s="124">
        <f>P80_C3_LAMINAR!$B$1*($D$2)</f>
        <v>2.3912100000000001E-9</v>
      </c>
      <c r="AND5" s="124">
        <f>P80_C3_LAMINAR!$B$1*($D$2)</f>
        <v>2.3912100000000001E-9</v>
      </c>
      <c r="ANE5" s="124">
        <f>P80_C3_LAMINAR!$B$1*($D$2)</f>
        <v>2.3912100000000001E-9</v>
      </c>
      <c r="ANF5" s="124">
        <f>P80_C3_LAMINAR!$B$1*($D$2)</f>
        <v>2.3912100000000001E-9</v>
      </c>
      <c r="ANG5" s="124">
        <f>P80_C3_LAMINAR!$B$1*($B$2)</f>
        <v>2.1255199999999999E-9</v>
      </c>
      <c r="ANH5" s="167">
        <f>AIF5/(AKU5)*100</f>
        <v>80.303690391057245</v>
      </c>
      <c r="ANI5" s="167">
        <f t="shared" ref="ANI5:APT8" si="2">AIG5/(AKV5)*100</f>
        <v>64.113900493892203</v>
      </c>
      <c r="ANJ5" s="167">
        <f t="shared" si="2"/>
        <v>64.197916535979687</v>
      </c>
      <c r="ANK5" s="167">
        <f t="shared" si="2"/>
        <v>64.587300989875416</v>
      </c>
      <c r="ANL5" s="167">
        <f t="shared" si="2"/>
        <v>64.337887513016426</v>
      </c>
      <c r="ANM5" s="167">
        <f t="shared" si="2"/>
        <v>64.29121658072691</v>
      </c>
      <c r="ANN5" s="167">
        <f t="shared" si="2"/>
        <v>64.396100718882906</v>
      </c>
      <c r="ANO5" s="167">
        <f t="shared" si="2"/>
        <v>64.613689303741623</v>
      </c>
      <c r="ANP5" s="167">
        <f t="shared" si="2"/>
        <v>64.325676122130631</v>
      </c>
      <c r="ANQ5" s="167">
        <f t="shared" si="2"/>
        <v>64.403377369616223</v>
      </c>
      <c r="ANR5" s="167">
        <f t="shared" si="2"/>
        <v>64.666967769455624</v>
      </c>
      <c r="ANS5" s="167">
        <f t="shared" si="2"/>
        <v>64.368123251408278</v>
      </c>
      <c r="ANT5" s="167">
        <f t="shared" si="2"/>
        <v>64.396226178378299</v>
      </c>
      <c r="ANU5" s="167">
        <f t="shared" si="2"/>
        <v>64.59482855959952</v>
      </c>
      <c r="ANV5" s="167">
        <f t="shared" si="2"/>
        <v>64.422363573253705</v>
      </c>
      <c r="ANW5" s="167">
        <f t="shared" si="2"/>
        <v>64.225141246481911</v>
      </c>
      <c r="ANX5" s="167">
        <f t="shared" si="2"/>
        <v>64.462134233296112</v>
      </c>
      <c r="ANY5" s="167">
        <f t="shared" si="2"/>
        <v>64.585920935425989</v>
      </c>
      <c r="ANZ5" s="167">
        <f t="shared" si="2"/>
        <v>64.085212089276965</v>
      </c>
      <c r="AOA5" s="167">
        <f t="shared" si="2"/>
        <v>64.172824636899307</v>
      </c>
      <c r="AOB5" s="167">
        <f t="shared" si="2"/>
        <v>64.642419528188654</v>
      </c>
      <c r="AOC5" s="167">
        <f t="shared" si="2"/>
        <v>64.244838387260003</v>
      </c>
      <c r="AOD5" s="167">
        <f t="shared" si="2"/>
        <v>64.256966138482198</v>
      </c>
      <c r="AOE5" s="167">
        <f t="shared" si="2"/>
        <v>64.506505074836596</v>
      </c>
      <c r="AOF5" s="167">
        <f t="shared" si="2"/>
        <v>64.432065774231447</v>
      </c>
      <c r="AOG5" s="167">
        <f t="shared" si="2"/>
        <v>64.446075417884657</v>
      </c>
      <c r="AOH5" s="167">
        <f t="shared" si="2"/>
        <v>64.396477097369115</v>
      </c>
      <c r="AOI5" s="167">
        <f t="shared" si="2"/>
        <v>64.620087738007115</v>
      </c>
      <c r="AOJ5" s="167">
        <f t="shared" si="2"/>
        <v>64.421150798131492</v>
      </c>
      <c r="AOK5" s="167">
        <f t="shared" si="2"/>
        <v>64.32095048113716</v>
      </c>
      <c r="AOL5" s="167">
        <f t="shared" si="2"/>
        <v>64.666173192651414</v>
      </c>
      <c r="AOM5" s="167">
        <f t="shared" si="2"/>
        <v>64.43850602832876</v>
      </c>
      <c r="AON5" s="167">
        <f t="shared" si="2"/>
        <v>64.331279979591912</v>
      </c>
      <c r="AOO5" s="167">
        <f t="shared" si="2"/>
        <v>64.304389827744117</v>
      </c>
      <c r="AOP5" s="167">
        <f t="shared" si="2"/>
        <v>64.594075802627131</v>
      </c>
      <c r="AOQ5" s="167">
        <f t="shared" si="2"/>
        <v>64.219286470029814</v>
      </c>
      <c r="AOR5" s="167">
        <f t="shared" si="2"/>
        <v>64.187503397861335</v>
      </c>
      <c r="AOS5" s="167">
        <f t="shared" si="2"/>
        <v>64.573751364372015</v>
      </c>
      <c r="AOT5" s="167">
        <f t="shared" si="2"/>
        <v>64.30167153867707</v>
      </c>
      <c r="AOU5" s="167">
        <f t="shared" si="2"/>
        <v>64.099807210575392</v>
      </c>
      <c r="AOV5" s="167">
        <f t="shared" si="2"/>
        <v>64.546192095215389</v>
      </c>
      <c r="AOW5" s="167">
        <f t="shared" si="2"/>
        <v>64.512987148765689</v>
      </c>
      <c r="AOX5" s="167">
        <f t="shared" si="2"/>
        <v>64.353151751623656</v>
      </c>
      <c r="AOY5" s="167">
        <f t="shared" si="2"/>
        <v>64.342069496196487</v>
      </c>
      <c r="AOZ5" s="167">
        <f t="shared" si="2"/>
        <v>64.663914921734175</v>
      </c>
      <c r="APA5" s="167">
        <f t="shared" si="2"/>
        <v>64.434742243466687</v>
      </c>
      <c r="APB5" s="167">
        <f t="shared" si="2"/>
        <v>64.408228470105087</v>
      </c>
      <c r="APC5" s="167">
        <f t="shared" si="2"/>
        <v>64.631169993434284</v>
      </c>
      <c r="APD5" s="167">
        <f t="shared" si="2"/>
        <v>64.370465161989117</v>
      </c>
      <c r="APE5" s="167">
        <f t="shared" si="2"/>
        <v>64.302591574976688</v>
      </c>
      <c r="APF5" s="167">
        <f t="shared" si="2"/>
        <v>64.454188465253992</v>
      </c>
      <c r="APG5" s="167">
        <f t="shared" si="2"/>
        <v>64.580149798637507</v>
      </c>
      <c r="APH5" s="167">
        <f t="shared" si="2"/>
        <v>64.149530990586356</v>
      </c>
      <c r="API5" s="167">
        <f t="shared" si="2"/>
        <v>64.277416036232708</v>
      </c>
      <c r="APJ5" s="167">
        <f t="shared" si="2"/>
        <v>64.564383722048674</v>
      </c>
      <c r="APK5" s="167">
        <f t="shared" si="2"/>
        <v>64.192856336331815</v>
      </c>
      <c r="APL5" s="167">
        <f t="shared" si="2"/>
        <v>64.201262122523744</v>
      </c>
      <c r="APM5" s="167">
        <f t="shared" si="2"/>
        <v>64.546944852187806</v>
      </c>
      <c r="APN5" s="167">
        <f t="shared" si="2"/>
        <v>64.433864026998876</v>
      </c>
      <c r="APO5" s="167">
        <f t="shared" si="2"/>
        <v>64.315012065021477</v>
      </c>
      <c r="APP5" s="167">
        <f t="shared" si="2"/>
        <v>64.415379661342996</v>
      </c>
      <c r="APQ5" s="167">
        <f t="shared" si="2"/>
        <v>64.637819346690577</v>
      </c>
      <c r="APR5" s="167">
        <f t="shared" si="2"/>
        <v>64.392211474525439</v>
      </c>
      <c r="APS5" s="167">
        <f t="shared" si="2"/>
        <v>64.277332396569093</v>
      </c>
      <c r="APT5" s="167">
        <f t="shared" si="2"/>
        <v>80.497195980277766</v>
      </c>
      <c r="APU5" s="162">
        <f t="shared" ref="APU5:APU22" si="3">SS5/AKU5</f>
        <v>1999.5464639241225</v>
      </c>
      <c r="APV5" s="162">
        <f t="shared" ref="APV5:ASG8" si="4">ST5/AKV5</f>
        <v>3546.5291630597062</v>
      </c>
      <c r="APW5" s="162">
        <f t="shared" si="4"/>
        <v>3548.9128934723421</v>
      </c>
      <c r="APX5" s="162">
        <f t="shared" si="4"/>
        <v>3545.9507947859033</v>
      </c>
      <c r="APY5" s="162">
        <f t="shared" si="4"/>
        <v>3549.7225254160026</v>
      </c>
      <c r="APZ5" s="162">
        <f t="shared" si="4"/>
        <v>3544.9525554008223</v>
      </c>
      <c r="AQA5" s="162">
        <f t="shared" si="4"/>
        <v>3549.2930357434107</v>
      </c>
      <c r="AQB5" s="162">
        <f t="shared" si="4"/>
        <v>3545.3803722801422</v>
      </c>
      <c r="AQC5" s="162">
        <f t="shared" si="4"/>
        <v>3550.6605442432906</v>
      </c>
      <c r="AQD5" s="162">
        <f t="shared" si="4"/>
        <v>3544.0346100927982</v>
      </c>
      <c r="AQE5" s="162">
        <f t="shared" si="4"/>
        <v>3551.7039490467164</v>
      </c>
      <c r="AQF5" s="162">
        <f t="shared" si="4"/>
        <v>3546.7926280000502</v>
      </c>
      <c r="AQG5" s="162">
        <f t="shared" si="4"/>
        <v>3549.9784627866225</v>
      </c>
      <c r="AQH5" s="162">
        <f t="shared" si="4"/>
        <v>3549.1880679655901</v>
      </c>
      <c r="AQI5" s="162">
        <f t="shared" si="4"/>
        <v>3547.2614283145354</v>
      </c>
      <c r="AQJ5" s="162">
        <f t="shared" si="4"/>
        <v>3547.9021081377205</v>
      </c>
      <c r="AQK5" s="162">
        <f t="shared" si="4"/>
        <v>3545.371171917147</v>
      </c>
      <c r="AQL5" s="162">
        <f t="shared" si="4"/>
        <v>3547.251391554903</v>
      </c>
      <c r="AQM5" s="162">
        <f t="shared" si="4"/>
        <v>3548.2015381334131</v>
      </c>
      <c r="AQN5" s="162">
        <f t="shared" si="4"/>
        <v>3547.1702610812099</v>
      </c>
      <c r="AQO5" s="162">
        <f t="shared" si="4"/>
        <v>3546.8867226216021</v>
      </c>
      <c r="AQP5" s="162">
        <f t="shared" si="4"/>
        <v>3550.7805671605583</v>
      </c>
      <c r="AQQ5" s="162">
        <f t="shared" si="4"/>
        <v>3548.3303432153598</v>
      </c>
      <c r="AQR5" s="162">
        <f t="shared" si="4"/>
        <v>3546.990854002785</v>
      </c>
      <c r="AQS5" s="162">
        <f t="shared" si="4"/>
        <v>3547.4353988148259</v>
      </c>
      <c r="AQT5" s="162">
        <f t="shared" si="4"/>
        <v>3548.6364643841398</v>
      </c>
      <c r="AQU5" s="162">
        <f t="shared" si="4"/>
        <v>3547.4128161056537</v>
      </c>
      <c r="AQV5" s="162">
        <f t="shared" si="4"/>
        <v>3546.6613137281961</v>
      </c>
      <c r="AQW5" s="162">
        <f t="shared" si="4"/>
        <v>3549.9366429548222</v>
      </c>
      <c r="AQX5" s="162">
        <f t="shared" si="4"/>
        <v>3545.927793878413</v>
      </c>
      <c r="AQY5" s="162">
        <f t="shared" si="4"/>
        <v>3551.0147582186423</v>
      </c>
      <c r="AQZ5" s="162">
        <f t="shared" si="4"/>
        <v>3544.9291362950134</v>
      </c>
      <c r="ARA5" s="162">
        <f t="shared" si="4"/>
        <v>3549.084772981043</v>
      </c>
      <c r="ARB5" s="162">
        <f t="shared" si="4"/>
        <v>3546.3100271410708</v>
      </c>
      <c r="ARC5" s="162">
        <f t="shared" si="4"/>
        <v>3550.1988533002118</v>
      </c>
      <c r="ARD5" s="162">
        <f t="shared" si="4"/>
        <v>3547.4885100012129</v>
      </c>
      <c r="ARE5" s="162">
        <f t="shared" si="4"/>
        <v>3546.3321916519253</v>
      </c>
      <c r="ARF5" s="162">
        <f t="shared" si="4"/>
        <v>3548.4006005327847</v>
      </c>
      <c r="ARG5" s="162">
        <f t="shared" si="4"/>
        <v>3548.7155038662431</v>
      </c>
      <c r="ARH5" s="162">
        <f t="shared" si="4"/>
        <v>3547.2497187616309</v>
      </c>
      <c r="ARI5" s="162">
        <f t="shared" si="4"/>
        <v>3549.7053792849642</v>
      </c>
      <c r="ARJ5" s="162">
        <f t="shared" si="4"/>
        <v>3546.6462585887475</v>
      </c>
      <c r="ARK5" s="162">
        <f t="shared" si="4"/>
        <v>3545.3013327980398</v>
      </c>
      <c r="ARL5" s="162">
        <f t="shared" si="4"/>
        <v>3549.1311929943417</v>
      </c>
      <c r="ARM5" s="162">
        <f t="shared" si="4"/>
        <v>3551.7386595071112</v>
      </c>
      <c r="ARN5" s="162">
        <f t="shared" si="4"/>
        <v>3545.8621367424862</v>
      </c>
      <c r="ARO5" s="162">
        <f t="shared" si="4"/>
        <v>3545.5518335905253</v>
      </c>
      <c r="ARP5" s="162">
        <f t="shared" si="4"/>
        <v>3547.9995483458165</v>
      </c>
      <c r="ARQ5" s="162">
        <f t="shared" si="4"/>
        <v>3551.2485310784082</v>
      </c>
      <c r="ARR5" s="162">
        <f t="shared" si="4"/>
        <v>3548.1396447823486</v>
      </c>
      <c r="ARS5" s="162">
        <f t="shared" si="4"/>
        <v>3546.3907394164457</v>
      </c>
      <c r="ART5" s="162">
        <f t="shared" si="4"/>
        <v>3545.1461812220591</v>
      </c>
      <c r="ARU5" s="162">
        <f t="shared" si="4"/>
        <v>3548.5202052517348</v>
      </c>
      <c r="ARV5" s="162">
        <f t="shared" si="4"/>
        <v>3547.8715796605061</v>
      </c>
      <c r="ARW5" s="162">
        <f t="shared" si="4"/>
        <v>3548.9764596166792</v>
      </c>
      <c r="ARX5" s="162">
        <f t="shared" si="4"/>
        <v>3547.7825034187713</v>
      </c>
      <c r="ARY5" s="162">
        <f t="shared" si="4"/>
        <v>3544.6527072068111</v>
      </c>
      <c r="ARZ5" s="162">
        <f t="shared" si="4"/>
        <v>3554.2110479631651</v>
      </c>
      <c r="ASA5" s="162">
        <f t="shared" si="4"/>
        <v>3546.2556613597299</v>
      </c>
      <c r="ASB5" s="162">
        <f t="shared" si="4"/>
        <v>3546.8975957778698</v>
      </c>
      <c r="ASC5" s="162">
        <f t="shared" si="4"/>
        <v>3545.7835154587005</v>
      </c>
      <c r="ASD5" s="162">
        <f t="shared" si="4"/>
        <v>3547.5006377524346</v>
      </c>
      <c r="ASE5" s="162">
        <f t="shared" si="4"/>
        <v>3546.9126509173179</v>
      </c>
      <c r="ASF5" s="162">
        <f t="shared" si="4"/>
        <v>3548.3052513162788</v>
      </c>
      <c r="ASG5" s="162">
        <f t="shared" si="4"/>
        <v>1998.9823666679213</v>
      </c>
      <c r="ASH5" s="169">
        <f t="shared" ref="ASH5:ASH22" si="5">4*(ANH5/100)/APU5</f>
        <v>1.6064380966363892E-3</v>
      </c>
      <c r="ASI5" s="169">
        <f t="shared" ref="ASI5:ASI22" si="6">4*(ANI5/100)/APV5</f>
        <v>7.2311713843152558E-4</v>
      </c>
      <c r="ASJ5" s="169">
        <f t="shared" ref="ASJ5:ASJ22" si="7">4*(ANJ5/100)/APW5</f>
        <v>7.2357838541556188E-4</v>
      </c>
      <c r="ASK5" s="169">
        <f t="shared" ref="ASK5:ASK22" si="8">4*(ANK5/100)/APX5</f>
        <v>7.2857526488914585E-4</v>
      </c>
      <c r="ASL5" s="169">
        <f t="shared" ref="ASL5:ASL22" si="9">4*(ANL5/100)/APY5</f>
        <v>7.2499061041934789E-4</v>
      </c>
      <c r="ASM5" s="169">
        <f t="shared" ref="ASM5:ASM22" si="10">4*(ANM5/100)/APZ5</f>
        <v>7.254395152090559E-4</v>
      </c>
      <c r="ASN5" s="169">
        <f t="shared" ref="ASN5:ASN22" si="11">4*(ANN5/100)/AQA5</f>
        <v>7.257343935299492E-4</v>
      </c>
      <c r="ASO5" s="169">
        <f t="shared" ref="ASO5:ASO22" si="12">4*(ANO5/100)/AQB5</f>
        <v>7.2899020718825266E-4</v>
      </c>
      <c r="ASP5" s="169">
        <f t="shared" ref="ASP5:ASP22" si="13">4*(ANP5/100)/AQC5</f>
        <v>7.2466151377294881E-4</v>
      </c>
      <c r="ASQ5" s="169">
        <f t="shared" ref="ASQ5:ASQ22" si="14">4*(ANQ5/100)/AQD5</f>
        <v>7.2689332306413181E-4</v>
      </c>
      <c r="ASR5" s="169">
        <f t="shared" ref="ASR5:ASR22" si="15">4*(ANR5/100)/AQE5</f>
        <v>7.2829232049943066E-4</v>
      </c>
      <c r="ASS5" s="169">
        <f t="shared" ref="ASS5:ASS22" si="16">4*(ANS5/100)/AQF5</f>
        <v>7.2593049554976546E-4</v>
      </c>
      <c r="AST5" s="169">
        <f t="shared" ref="AST5:AST22" si="17">4*(ANT5/100)/AQG5</f>
        <v>7.2559568294202292E-4</v>
      </c>
      <c r="ASU5" s="169">
        <f t="shared" ref="ASU5:ASU22" si="18">4*(ANU5/100)/AQH5</f>
        <v>7.2799555642173166E-4</v>
      </c>
      <c r="ASV5" s="169">
        <f t="shared" ref="ASV5:ASV22" si="19">4*(ANV5/100)/AQI5</f>
        <v>7.2644618813859103E-4</v>
      </c>
      <c r="ASW5" s="169">
        <f t="shared" ref="ASW5:ASW22" si="20">4*(ANW5/100)/AQJ5</f>
        <v>7.2409146914364478E-4</v>
      </c>
      <c r="ASX5" s="169">
        <f t="shared" ref="ASX5:ASX22" si="21">4*(ANX5/100)/AQK5</f>
        <v>7.2728220665751553E-4</v>
      </c>
      <c r="ASY5" s="169">
        <f t="shared" ref="ASY5:ASY22" si="22">4*(ANY5/100)/AQL5</f>
        <v>7.2829257141671469E-4</v>
      </c>
      <c r="ASZ5" s="169">
        <f t="shared" ref="ASZ5:ASZ22" si="23">4*(ANZ5/100)/AQM5</f>
        <v>7.2245289790376442E-4</v>
      </c>
      <c r="ATA5" s="169">
        <f t="shared" ref="ATA5:ATA22" si="24">4*(AOA5/100)/AQN5</f>
        <v>7.2365090946989214E-4</v>
      </c>
      <c r="ATB5" s="169">
        <f t="shared" ref="ATB5:ATB22" si="25">4*(AOB5/100)/AQO5</f>
        <v>7.2900461259061192E-4</v>
      </c>
      <c r="ATC5" s="169">
        <f t="shared" ref="ATC5:ATC22" si="26">4*(AOC5/100)/AQP5</f>
        <v>7.2372637139483367E-4</v>
      </c>
      <c r="ATD5" s="169">
        <f t="shared" ref="ATD5:ATD22" si="27">4*(AOD5/100)/AQQ5</f>
        <v>7.2436284024508292E-4</v>
      </c>
      <c r="ATE5" s="169">
        <f t="shared" ref="ATE5:ATE22" si="28">4*(AOE5/100)/AQR5</f>
        <v>7.2745048104131305E-4</v>
      </c>
      <c r="ATF5" s="169">
        <f t="shared" ref="ATF5:ATF22" si="29">4*(AOF5/100)/AQS5</f>
        <v>7.26519961950628E-4</v>
      </c>
      <c r="ATG5" s="169">
        <f t="shared" ref="ATG5:ATG22" si="30">4*(AOG5/100)/AQT5</f>
        <v>7.2643198101239332E-4</v>
      </c>
      <c r="ATH5" s="169">
        <f t="shared" ref="ATH5:ATH22" si="31">4*(AOH5/100)/AQU5</f>
        <v>7.2612329532105034E-4</v>
      </c>
      <c r="ATI5" s="169">
        <f t="shared" ref="ATI5:ATI22" si="32">4*(AOI5/100)/AQV5</f>
        <v>7.2879908197469767E-4</v>
      </c>
      <c r="ATJ5" s="169">
        <f t="shared" ref="ATJ5:ATJ22" si="33">4*(AOJ5/100)/AQW5</f>
        <v>7.2588507657995788E-4</v>
      </c>
      <c r="ATK5" s="169">
        <f t="shared" ref="ATK5:ATK22" si="34">4*(AOK5/100)/AQX5</f>
        <v>7.2557541179692361E-4</v>
      </c>
      <c r="ATL5" s="169">
        <f t="shared" ref="ATL5:ATL22" si="35">4*(AOL5/100)/AQY5</f>
        <v>7.284247190804809E-4</v>
      </c>
      <c r="ATM5" s="169">
        <f t="shared" ref="ATM5:ATM22" si="36">4*(AOM5/100)/AQZ5</f>
        <v>7.2710628112218601E-4</v>
      </c>
      <c r="ATN5" s="169">
        <f t="shared" ref="ATN5:ATN22" si="37">4*(AON5/100)/ARA5</f>
        <v>7.2504641725485808E-4</v>
      </c>
      <c r="ATO5" s="169">
        <f t="shared" ref="ATO5:ATO22" si="38">4*(AOO5/100)/ARB5</f>
        <v>7.2531041376080021E-4</v>
      </c>
      <c r="ATP5" s="169">
        <f t="shared" ref="ATP5:ATP22" si="39">4*(AOP5/100)/ARC5</f>
        <v>7.2777980582785032E-4</v>
      </c>
      <c r="ATQ5" s="169">
        <f t="shared" ref="ATQ5:ATQ22" si="40">4*(AOQ5/100)/ARD5</f>
        <v>7.2410987422770099E-4</v>
      </c>
      <c r="ATR5" s="169">
        <f t="shared" ref="ATR5:ATR22" si="41">4*(AOR5/100)/ARE5</f>
        <v>7.2398748824443321E-4</v>
      </c>
      <c r="ATS5" s="169">
        <f t="shared" ref="ATS5:ATS22" si="42">4*(AOS5/100)/ARF5</f>
        <v>7.2791951793353216E-4</v>
      </c>
      <c r="ATT5" s="169">
        <f t="shared" ref="ATT5:ATT22" si="43">4*(AOT5/100)/ARG5</f>
        <v>7.2478812650517512E-4</v>
      </c>
      <c r="ATU5" s="169">
        <f t="shared" ref="ATU5:ATU22" si="44">4*(AOU5/100)/ARH5</f>
        <v>7.2281133038418362E-4</v>
      </c>
      <c r="ATV5" s="169">
        <f t="shared" ref="ATV5:ATV22" si="45">4*(AOV5/100)/ARI5</f>
        <v>7.2734140102880614E-4</v>
      </c>
      <c r="ATW5" s="169">
        <f t="shared" ref="ATW5:ATW22" si="46">4*(AOW5/100)/ARJ5</f>
        <v>7.2759426731704754E-4</v>
      </c>
      <c r="ATX5" s="169">
        <f t="shared" ref="ATX5:ATX22" si="47">4*(AOX5/100)/ARK5</f>
        <v>7.2606693435375272E-4</v>
      </c>
      <c r="ATY5" s="169">
        <f t="shared" ref="ATY5:ATY22" si="48">4*(AOY5/100)/ARL5</f>
        <v>7.2515853596172276E-4</v>
      </c>
      <c r="ATZ5" s="169">
        <f t="shared" ref="ATZ5:ATZ22" si="49">4*(AOZ5/100)/ARM5</f>
        <v>7.2825082159291355E-4</v>
      </c>
      <c r="AUA5" s="169">
        <f t="shared" ref="AUA5:AUA22" si="50">4*(APA5/100)/ARN5</f>
        <v>7.2687250387756613E-4</v>
      </c>
      <c r="AUB5" s="169">
        <f t="shared" ref="AUB5:AUB22" si="51">4*(APB5/100)/ARO5</f>
        <v>7.2663699748966727E-4</v>
      </c>
      <c r="AUC5" s="169">
        <f t="shared" ref="AUC5:AUC22" si="52">4*(APC5/100)/ARP5</f>
        <v>7.2864913439537801E-4</v>
      </c>
      <c r="AUD5" s="169">
        <f t="shared" ref="AUD5:AUD22" si="53">4*(APD5/100)/ARQ5</f>
        <v>7.2504601802613605E-4</v>
      </c>
      <c r="AUE5" s="169">
        <f t="shared" ref="AUE5:AUE22" si="54">4*(APE5/100)/ARR5</f>
        <v>7.2491613084660496E-4</v>
      </c>
      <c r="AUF5" s="169">
        <f t="shared" ref="AUF5:AUF22" si="55">4*(APF5/100)/ARS5</f>
        <v>7.2698349619376517E-4</v>
      </c>
      <c r="AUG5" s="169">
        <f t="shared" ref="AUG5:AUG22" si="56">4*(APG5/100)/ART5</f>
        <v>7.2865993668420035E-4</v>
      </c>
      <c r="AUH5" s="169">
        <f t="shared" ref="AUH5:AUH22" si="57">4*(APH5/100)/ARU5</f>
        <v>7.2311304183243948E-4</v>
      </c>
      <c r="AUI5" s="169">
        <f t="shared" ref="AUI5:AUI22" si="58">4*(API5/100)/ARV5</f>
        <v>7.2468706482756487E-4</v>
      </c>
      <c r="AUJ5" s="169">
        <f t="shared" ref="AUJ5:AUJ22" si="59">4*(APJ5/100)/ARW5</f>
        <v>7.2769582392803137E-4</v>
      </c>
      <c r="AUK5" s="169">
        <f t="shared" ref="AUK5:AUK22" si="60">4*(APK5/100)/ARX5</f>
        <v>7.2375187909036996E-4</v>
      </c>
      <c r="AUL5" s="169">
        <f t="shared" ref="AUL5:AUL22" si="61">4*(APL5/100)/ARY5</f>
        <v>7.2448578098489522E-4</v>
      </c>
      <c r="AUM5" s="169">
        <f t="shared" ref="AUM5:AUM22" si="62">4*(APM5/100)/ARZ5</f>
        <v>7.2642782300930771E-4</v>
      </c>
      <c r="AUN5" s="169">
        <f t="shared" ref="AUN5:AUN22" si="63">4*(APN5/100)/ASA5</f>
        <v>7.2678193768232937E-4</v>
      </c>
      <c r="AUO5" s="169">
        <f t="shared" ref="AUO5:AUO22" si="64">4*(APO5/100)/ASB5</f>
        <v>7.253100528369392E-4</v>
      </c>
      <c r="AUP5" s="169">
        <f t="shared" ref="AUP5:AUP22" si="65">4*(APP5/100)/ASC5</f>
        <v>7.2667019157270682E-4</v>
      </c>
      <c r="AUQ5" s="169">
        <f t="shared" ref="AUQ5:AUQ22" si="66">4*(APQ5/100)/ASD5</f>
        <v>7.2882658465304984E-4</v>
      </c>
      <c r="AUR5" s="169">
        <f t="shared" ref="AUR5:AUR22" si="67">4*(APR5/100)/ASE5</f>
        <v>7.2617758385306783E-4</v>
      </c>
      <c r="AUS5" s="169">
        <f t="shared" ref="AUS5:AUS22" si="68">4*(APS5/100)/ASF5</f>
        <v>7.2459755115741279E-4</v>
      </c>
      <c r="AUT5" s="169">
        <f t="shared" ref="AUT5:AUT22" si="69">4*(APT5/100)/ASG5</f>
        <v>1.6107635029208895E-3</v>
      </c>
      <c r="AUU5" s="162">
        <f t="shared" ref="AUU5:AUU22" si="70">AT5/DJ5</f>
        <v>300.00003195419043</v>
      </c>
      <c r="AUV5" s="162">
        <f t="shared" ref="AUV5:AUV22" si="71">AU5/DK5</f>
        <v>341.21077788351619</v>
      </c>
      <c r="AUW5" s="162">
        <f t="shared" ref="AUW5:AUW22" si="72">AV5/DL5</f>
        <v>453.09913177696313</v>
      </c>
      <c r="AUX5" s="162">
        <f t="shared" ref="AUX5:AUX22" si="73">AW5/DM5</f>
        <v>583.44629223385596</v>
      </c>
      <c r="AUY5" s="162">
        <f t="shared" ref="AUY5:AUY22" si="74">AX5/DN5</f>
        <v>639.51175465644894</v>
      </c>
      <c r="AUZ5" s="162">
        <f t="shared" ref="AUZ5:AUZ22" si="75">AY5/DO5</f>
        <v>668.34600324941937</v>
      </c>
      <c r="AVA5" s="162">
        <f t="shared" ref="AVA5:AVA22" si="76">AZ5/DP5</f>
        <v>683.73972812529553</v>
      </c>
      <c r="AVB5" s="162">
        <f t="shared" ref="AVB5:AVB22" si="77">BA5/DQ5</f>
        <v>691.67813950661719</v>
      </c>
      <c r="AVC5" s="162">
        <f t="shared" ref="AVC5:AVC22" si="78">BB5/DR5</f>
        <v>695.75410179488722</v>
      </c>
      <c r="AVD5" s="162">
        <f t="shared" ref="AVD5:AVD22" si="79">BC5/DS5</f>
        <v>697.82840883172855</v>
      </c>
      <c r="AVE5" s="162">
        <f t="shared" ref="AVE5:AVE22" si="80">BD5/DT5</f>
        <v>698.89890556258251</v>
      </c>
      <c r="AVF5" s="162">
        <f t="shared" ref="AVF5:AVF22" si="81">BE5/DU5</f>
        <v>699.43712830155994</v>
      </c>
      <c r="AVG5" s="162">
        <f t="shared" ref="AVG5:AVG22" si="82">BF5/DV5</f>
        <v>699.71188080337288</v>
      </c>
      <c r="AVH5" s="162">
        <f t="shared" ref="AVH5:AVH22" si="83">BG5/DW5</f>
        <v>699.85164538752019</v>
      </c>
      <c r="AVI5" s="162">
        <f t="shared" ref="AVI5:AVI22" si="84">BH5/DX5</f>
        <v>699.92319602580289</v>
      </c>
      <c r="AVJ5" s="162">
        <f t="shared" ref="AVJ5:AVJ22" si="85">BI5/DY5</f>
        <v>699.959348988496</v>
      </c>
      <c r="AVK5" s="162">
        <f t="shared" ref="AVK5:AVK22" si="86">BJ5/DZ5</f>
        <v>699.9777158546583</v>
      </c>
      <c r="AVL5" s="162">
        <f t="shared" ref="AVL5:AVL22" si="87">BK5/EA5</f>
        <v>699.98706689800281</v>
      </c>
      <c r="AVM5" s="162">
        <f t="shared" ref="AVM5:AVM22" si="88">BL5/EB5</f>
        <v>699.99186068527183</v>
      </c>
      <c r="AVN5" s="162">
        <f t="shared" ref="AVN5:AVN22" si="89">BM5/EC5</f>
        <v>699.99424908357548</v>
      </c>
      <c r="AVO5" s="162">
        <f t="shared" ref="AVO5:AVO22" si="90">BN5/ED5</f>
        <v>699.99559125760982</v>
      </c>
      <c r="AVP5" s="162">
        <f t="shared" ref="AVP5:AVP22" si="91">BO5/EE5</f>
        <v>699.996323559448</v>
      </c>
      <c r="AVQ5" s="162">
        <f t="shared" ref="AVQ5:AVQ22" si="92">BP5/EF5</f>
        <v>699.99655623665546</v>
      </c>
      <c r="AVR5" s="162">
        <f t="shared" ref="AVR5:AVR22" si="93">BQ5/EG5</f>
        <v>699.99670302962397</v>
      </c>
      <c r="AVS5" s="162">
        <f t="shared" ref="AVS5:AVS22" si="94">BR5/EH5</f>
        <v>699.99682026349808</v>
      </c>
      <c r="AVT5" s="162">
        <f t="shared" ref="AVT5:AVT22" si="95">BS5/EI5</f>
        <v>699.99676392670381</v>
      </c>
      <c r="AVU5" s="162">
        <f t="shared" ref="AVU5:AVU22" si="96">BT5/EJ5</f>
        <v>699.99679133777875</v>
      </c>
      <c r="AVV5" s="162">
        <f t="shared" ref="AVV5:AVV22" si="97">BU5/EK5</f>
        <v>699.99684830176</v>
      </c>
      <c r="AVW5" s="162">
        <f t="shared" ref="AVW5:AVW22" si="98">BV5/EL5</f>
        <v>699.99676513385498</v>
      </c>
      <c r="AVX5" s="162">
        <f t="shared" ref="AVX5:AVX22" si="99">BW5/EM5</f>
        <v>699.99676227484315</v>
      </c>
      <c r="AVY5" s="162">
        <f t="shared" ref="AVY5:AVY22" si="100">BX5/EN5</f>
        <v>699.99672868151845</v>
      </c>
      <c r="AVZ5" s="162">
        <f t="shared" ref="AVZ5:AVZ22" si="101">BY5/EO5</f>
        <v>699.99690827613654</v>
      </c>
      <c r="AWA5" s="162">
        <f t="shared" ref="AWA5:AWA22" si="102">BZ5/EP5</f>
        <v>699.99682245110296</v>
      </c>
      <c r="AWB5" s="162">
        <f t="shared" ref="AWB5:AWB22" si="103">CA5/EQ5</f>
        <v>699.99673163133036</v>
      </c>
      <c r="AWC5" s="162">
        <f t="shared" ref="AWC5:AWC22" si="104">CB5/ER5</f>
        <v>699.99675971348859</v>
      </c>
      <c r="AWD5" s="162">
        <f t="shared" ref="AWD5:AWD22" si="105">CC5/ES5</f>
        <v>699.99676360590297</v>
      </c>
      <c r="AWE5" s="162">
        <f t="shared" ref="AWE5:AWE22" si="106">CD5/ET5</f>
        <v>699.99679002690539</v>
      </c>
      <c r="AWF5" s="162">
        <f t="shared" ref="AWF5:AWF22" si="107">CE5/EU5</f>
        <v>699.9968181750512</v>
      </c>
      <c r="AWG5" s="162">
        <f t="shared" ref="AWG5:AWG22" si="108">CF5/EV5</f>
        <v>699.99673158364112</v>
      </c>
      <c r="AWH5" s="162">
        <f t="shared" ref="AWH5:AWH22" si="109">CG5/EW5</f>
        <v>699.99678864933503</v>
      </c>
      <c r="AWI5" s="162">
        <f t="shared" ref="AWI5:AWI22" si="110">CH5/EX5</f>
        <v>699.99696231695771</v>
      </c>
      <c r="AWJ5" s="162">
        <f t="shared" ref="AWJ5:AWJ22" si="111">CI5/EY5</f>
        <v>699.99670343359276</v>
      </c>
      <c r="AWK5" s="162">
        <f t="shared" ref="AWK5:AWK22" si="112">CJ5/EZ5</f>
        <v>699.99676150969674</v>
      </c>
      <c r="AWL5" s="162">
        <f t="shared" ref="AWL5:AWL22" si="113">CK5/FA5</f>
        <v>699.99684990129686</v>
      </c>
      <c r="AWM5" s="162">
        <f t="shared" ref="AWM5:AWM22" si="114">CL5/FB5</f>
        <v>699.99679241376691</v>
      </c>
      <c r="AWN5" s="162">
        <f t="shared" ref="AWN5:AWN22" si="115">CM5/FC5</f>
        <v>699.99684896383428</v>
      </c>
      <c r="AWO5" s="162">
        <f t="shared" ref="AWO5:AWO22" si="116">CN5/FD5</f>
        <v>699.99664673661869</v>
      </c>
      <c r="AWP5" s="162">
        <f t="shared" ref="AWP5:AWP22" si="117">CO5/FE5</f>
        <v>699.99673164086801</v>
      </c>
      <c r="AWQ5" s="162">
        <f t="shared" ref="AWQ5:AWQ22" si="118">CP5/FF5</f>
        <v>699.99673293747423</v>
      </c>
      <c r="AWR5" s="162">
        <f t="shared" ref="AWR5:AWR22" si="119">CQ5/FG5</f>
        <v>699.99682304383293</v>
      </c>
      <c r="AWS5" s="162">
        <f t="shared" ref="AWS5:AWS22" si="120">CR5/FH5</f>
        <v>699.99667252574557</v>
      </c>
      <c r="AWT5" s="162">
        <f t="shared" ref="AWT5:AWT22" si="121">CS5/FI5</f>
        <v>699.99664316394944</v>
      </c>
      <c r="AWU5" s="162">
        <f t="shared" ref="AWU5:AWU22" si="122">CT5/FJ5</f>
        <v>699.99667394314542</v>
      </c>
      <c r="AWV5" s="162">
        <f t="shared" ref="AWV5:AWV22" si="123">CU5/FK5</f>
        <v>699.99690489079819</v>
      </c>
      <c r="AWW5" s="162">
        <f t="shared" ref="AWW5:AWW22" si="124">CV5/FL5</f>
        <v>699.99687616869983</v>
      </c>
      <c r="AWX5" s="162">
        <f t="shared" ref="AWX5:AWX22" si="125">CW5/FM5</f>
        <v>699.99661514291688</v>
      </c>
      <c r="AWY5" s="162">
        <f t="shared" ref="AWY5:AWY22" si="126">CX5/FN5</f>
        <v>699.99673187929204</v>
      </c>
      <c r="AWZ5" s="162">
        <f t="shared" ref="AWZ5:AWZ22" si="127">CY5/FO5</f>
        <v>699.99670314505374</v>
      </c>
      <c r="AXA5" s="162">
        <f t="shared" ref="AXA5:AXA22" si="128">CZ5/FP5</f>
        <v>699.9967317457789</v>
      </c>
      <c r="AXB5" s="162">
        <f t="shared" ref="AXB5:AXB22" si="129">DA5/FQ5</f>
        <v>699.9966741663244</v>
      </c>
      <c r="AXC5" s="162">
        <f t="shared" ref="AXC5:AXC22" si="130">DB5/FR5</f>
        <v>699.99664454497838</v>
      </c>
      <c r="AXD5" s="162">
        <f t="shared" ref="AXD5:AXD22" si="131">DC5/FS5</f>
        <v>699.99664363421448</v>
      </c>
      <c r="AXE5" s="162">
        <f t="shared" ref="AXE5:AXE22" si="132">DD5/FT5</f>
        <v>699.99676505843445</v>
      </c>
      <c r="AXF5" s="162">
        <f t="shared" ref="AXF5:AXF22" si="133">DE5/FU5</f>
        <v>699.99682028204973</v>
      </c>
      <c r="AXG5" s="162">
        <f t="shared" ref="AXG5:AXG22" si="134">DF5/FV5</f>
        <v>699.9967009216108</v>
      </c>
      <c r="AXH5" s="162">
        <f t="shared" ref="AXH5:AXH22" si="135">DG5/FW5</f>
        <v>699.99740239802441</v>
      </c>
      <c r="AXI5" s="162">
        <f t="shared" ref="AXI5:AXI22" si="136">DH5/FX5</f>
        <v>699.9994165421956</v>
      </c>
      <c r="AXJ5" s="162">
        <f t="shared" ref="AXJ5:AXJ22" si="137">DI5/FY5</f>
        <v>700.00005843606391</v>
      </c>
      <c r="AXK5" s="171">
        <f t="shared" ref="AXK5:AYP5" si="138">-NP5/(AKU5*($B$5-AVERAGE(AUV5:AUW5)))</f>
        <v>629377.48288720718</v>
      </c>
      <c r="AXL5" s="98">
        <f t="shared" si="138"/>
        <v>1127187.9697910224</v>
      </c>
      <c r="AXM5" s="98">
        <f t="shared" si="138"/>
        <v>955973.70653656323</v>
      </c>
      <c r="AXN5" s="98">
        <f t="shared" si="138"/>
        <v>935387.11486025946</v>
      </c>
      <c r="AXO5" s="98">
        <f t="shared" si="138"/>
        <v>964388.33327393304</v>
      </c>
      <c r="AXP5" s="98">
        <f t="shared" si="138"/>
        <v>967075.08551170491</v>
      </c>
      <c r="AXQ5" s="98">
        <f t="shared" si="138"/>
        <v>985475.57251642842</v>
      </c>
      <c r="AXR5" s="98">
        <f t="shared" si="138"/>
        <v>973578.37454978912</v>
      </c>
      <c r="AXS5" s="98">
        <f t="shared" si="138"/>
        <v>987329.59109150898</v>
      </c>
      <c r="AXT5" s="98">
        <f t="shared" si="138"/>
        <v>976307.86341082258</v>
      </c>
      <c r="AXU5" s="98">
        <f t="shared" si="138"/>
        <v>984300.96291599376</v>
      </c>
      <c r="AXV5" s="98">
        <f t="shared" si="138"/>
        <v>962758.5349495695</v>
      </c>
      <c r="AXW5" s="98">
        <f t="shared" si="138"/>
        <v>961220.26881020877</v>
      </c>
      <c r="AXX5" s="98">
        <f t="shared" si="138"/>
        <v>926185.3927878408</v>
      </c>
      <c r="AXY5" s="98">
        <f t="shared" si="138"/>
        <v>888160.64301237615</v>
      </c>
      <c r="AXZ5" s="98">
        <f t="shared" si="138"/>
        <v>798012.307776317</v>
      </c>
      <c r="AYA5" s="98">
        <f t="shared" si="138"/>
        <v>685887.64340987802</v>
      </c>
      <c r="AYB5" s="98">
        <f t="shared" si="138"/>
        <v>524981.35425587569</v>
      </c>
      <c r="AYC5" s="98">
        <f t="shared" si="138"/>
        <v>368767.9707046526</v>
      </c>
      <c r="AYD5" s="98">
        <f t="shared" si="138"/>
        <v>232651.83098079456</v>
      </c>
      <c r="AYE5" s="98">
        <f t="shared" si="138"/>
        <v>134592.56947148329</v>
      </c>
      <c r="AYF5" s="98">
        <f t="shared" si="138"/>
        <v>71959.257315906812</v>
      </c>
      <c r="AYG5" s="98">
        <f t="shared" si="138"/>
        <v>37872.002559734174</v>
      </c>
      <c r="AYH5" s="98">
        <f t="shared" si="138"/>
        <v>19985.531386168597</v>
      </c>
      <c r="AYI5" s="98">
        <f t="shared" si="138"/>
        <v>9540.4613152499114</v>
      </c>
      <c r="AYJ5" s="98">
        <f t="shared" si="138"/>
        <v>5397.0865387625354</v>
      </c>
      <c r="AYK5" s="98">
        <f t="shared" si="138"/>
        <v>1940.8580460701523</v>
      </c>
      <c r="AYL5" s="98">
        <f t="shared" si="138"/>
        <v>1917.3700823611953</v>
      </c>
      <c r="AYM5" s="98">
        <f t="shared" si="138"/>
        <v>32.595722200472061</v>
      </c>
      <c r="AYN5" s="98">
        <f t="shared" si="138"/>
        <v>944.49583157591712</v>
      </c>
      <c r="AYO5" s="98">
        <f t="shared" si="138"/>
        <v>-174.63999750135665</v>
      </c>
      <c r="AYP5" s="98">
        <f t="shared" si="138"/>
        <v>746.67533220757502</v>
      </c>
      <c r="AYQ5" s="98">
        <f t="shared" ref="AYQ5:AZV5" si="139">-OV5/(AMA5*($B$5-AVERAGE(AWB5:AWC5)))</f>
        <v>-424.4934593760857</v>
      </c>
      <c r="AYR5" s="98">
        <f t="shared" si="139"/>
        <v>642.26509752634365</v>
      </c>
      <c r="AYS5" s="98">
        <f t="shared" si="139"/>
        <v>-343.81676573990859</v>
      </c>
      <c r="AYT5" s="98">
        <f t="shared" si="139"/>
        <v>505.1484967244844</v>
      </c>
      <c r="AYU5" s="98">
        <f t="shared" si="139"/>
        <v>-276.25834620251169</v>
      </c>
      <c r="AYV5" s="98">
        <f t="shared" si="139"/>
        <v>512.35834320763092</v>
      </c>
      <c r="AYW5" s="98">
        <f t="shared" si="139"/>
        <v>-419.50345195216818</v>
      </c>
      <c r="AYX5" s="98">
        <f t="shared" si="139"/>
        <v>530.56277400661509</v>
      </c>
      <c r="AYY5" s="98">
        <f t="shared" si="139"/>
        <v>-352.85738416784829</v>
      </c>
      <c r="AYZ5" s="98">
        <f t="shared" si="139"/>
        <v>532.6558056729275</v>
      </c>
      <c r="AZA5" s="98">
        <f t="shared" si="139"/>
        <v>-626.56566576664704</v>
      </c>
      <c r="AZB5" s="98">
        <f t="shared" si="139"/>
        <v>880.19919431011908</v>
      </c>
      <c r="AZC5" s="98">
        <f t="shared" si="139"/>
        <v>-278.80777088972616</v>
      </c>
      <c r="AZD5" s="98">
        <f t="shared" si="139"/>
        <v>384.06347551383038</v>
      </c>
      <c r="AZE5" s="98">
        <f t="shared" si="139"/>
        <v>-595.5004269450784</v>
      </c>
      <c r="AZF5" s="98">
        <f t="shared" si="139"/>
        <v>410.76742187168679</v>
      </c>
      <c r="AZG5" s="98">
        <f t="shared" si="139"/>
        <v>-297.36150522664508</v>
      </c>
      <c r="AZH5" s="98">
        <f t="shared" si="139"/>
        <v>548.59316305546713</v>
      </c>
      <c r="AZI5" s="98">
        <f t="shared" si="139"/>
        <v>-375.50618082647139</v>
      </c>
      <c r="AZJ5" s="98">
        <f t="shared" si="139"/>
        <v>511.69295223704239</v>
      </c>
      <c r="AZK5" s="98">
        <f t="shared" si="139"/>
        <v>-428.60230257122993</v>
      </c>
      <c r="AZL5" s="98">
        <f t="shared" si="139"/>
        <v>631.24240391015564</v>
      </c>
      <c r="AZM5" s="98">
        <f t="shared" si="139"/>
        <v>-373.36339941081832</v>
      </c>
      <c r="AZN5" s="98">
        <f t="shared" si="139"/>
        <v>631.72437701359274</v>
      </c>
      <c r="AZO5" s="98">
        <f t="shared" si="139"/>
        <v>-178.84678272114769</v>
      </c>
      <c r="AZP5" s="98">
        <f t="shared" si="139"/>
        <v>385.70080364545038</v>
      </c>
      <c r="AZQ5" s="98">
        <f t="shared" si="139"/>
        <v>351.8641587322976</v>
      </c>
      <c r="AZR5" s="98">
        <f t="shared" si="139"/>
        <v>412.96753378993753</v>
      </c>
      <c r="AZS5" s="98">
        <f t="shared" si="139"/>
        <v>-729.66981973560758</v>
      </c>
      <c r="AZT5" s="98">
        <f t="shared" si="139"/>
        <v>237.27713243775378</v>
      </c>
      <c r="AZU5" s="98">
        <f t="shared" si="139"/>
        <v>3445.1794365675187</v>
      </c>
      <c r="AZV5" s="98">
        <f t="shared" si="139"/>
        <v>-21221.044921608867</v>
      </c>
      <c r="AZW5" s="98">
        <f>-QB5/(ANG5*($B$5-AVERAGE(AXH5:AXI5)))</f>
        <v>-151507.92190092141</v>
      </c>
      <c r="AZX5" s="162">
        <f t="shared" ref="AZX5:BBC5" si="140">-NP5/(SS5*($B$5-AVERAGE(AUU5:AUV5)))</f>
        <v>251.25171440358974</v>
      </c>
      <c r="AZY5" s="97">
        <f t="shared" si="140"/>
        <v>190.71835074031551</v>
      </c>
      <c r="AZZ5" s="97">
        <f t="shared" si="140"/>
        <v>131.21293755790748</v>
      </c>
      <c r="BAA5" s="97">
        <f t="shared" si="140"/>
        <v>137.29074508163291</v>
      </c>
      <c r="BAB5" s="97">
        <f t="shared" si="140"/>
        <v>141.27445123980357</v>
      </c>
      <c r="BAC5" s="97">
        <f t="shared" si="140"/>
        <v>139.96016869693497</v>
      </c>
      <c r="BAD5" s="97">
        <f t="shared" si="140"/>
        <v>141.95225223045045</v>
      </c>
      <c r="BAE5" s="97">
        <f t="shared" si="140"/>
        <v>140.22175782540657</v>
      </c>
      <c r="BAF5" s="97">
        <f t="shared" si="140"/>
        <v>141.80519038959528</v>
      </c>
      <c r="BAG5" s="97">
        <f t="shared" si="140"/>
        <v>140.0648079095418</v>
      </c>
      <c r="BAH5" s="97">
        <f t="shared" si="140"/>
        <v>141.73319647890727</v>
      </c>
      <c r="BAI5" s="97">
        <f t="shared" si="140"/>
        <v>139.22423988158508</v>
      </c>
      <c r="BAJ5" s="97">
        <f t="shared" si="140"/>
        <v>139.67784532083203</v>
      </c>
      <c r="BAK5" s="97">
        <f t="shared" si="140"/>
        <v>136.12937698325396</v>
      </c>
      <c r="BAL5" s="97">
        <f t="shared" si="140"/>
        <v>134.159116751211</v>
      </c>
      <c r="BAM5" s="97">
        <f t="shared" si="140"/>
        <v>125.86357108384296</v>
      </c>
      <c r="BAN5" s="97">
        <f t="shared" si="140"/>
        <v>115.75778514771491</v>
      </c>
      <c r="BAO5" s="97">
        <f t="shared" si="140"/>
        <v>97.554439476569016</v>
      </c>
      <c r="BAP5" s="97">
        <f t="shared" si="140"/>
        <v>76.017671766308041</v>
      </c>
      <c r="BAQ5" s="97">
        <f t="shared" si="140"/>
        <v>52.195753032928735</v>
      </c>
      <c r="BAR5" s="97">
        <f t="shared" si="140"/>
        <v>33.4176837699275</v>
      </c>
      <c r="BAS5" s="97">
        <f t="shared" si="140"/>
        <v>19.185696899760554</v>
      </c>
      <c r="BAT5" s="97">
        <f t="shared" si="140"/>
        <v>10.25513296273281</v>
      </c>
      <c r="BAU5" s="97">
        <f t="shared" si="140"/>
        <v>5.5815249390349226</v>
      </c>
      <c r="BAV5" s="97">
        <f t="shared" si="140"/>
        <v>2.701521935928592</v>
      </c>
      <c r="BAW5" s="97">
        <f t="shared" si="140"/>
        <v>1.5009786013457982</v>
      </c>
      <c r="BAX5" s="97">
        <f t="shared" si="140"/>
        <v>0.54937337433253253</v>
      </c>
      <c r="BAY5" s="97">
        <f t="shared" si="140"/>
        <v>0.54789472515052329</v>
      </c>
      <c r="BAZ5" s="97">
        <f t="shared" si="140"/>
        <v>9.2337689567816763E-3</v>
      </c>
      <c r="BBA5" s="97">
        <f t="shared" si="140"/>
        <v>0.26038609468421398</v>
      </c>
      <c r="BBB5" s="97">
        <f t="shared" si="140"/>
        <v>-4.8455557108203345E-2</v>
      </c>
      <c r="BBC5" s="97">
        <f t="shared" si="140"/>
        <v>0.21656677424684859</v>
      </c>
      <c r="BBD5" s="97">
        <f t="shared" ref="BBD5:BCI5" si="141">-OV5/(TY5*($B$5-AVERAGE(AWA5:AWB5)))</f>
        <v>-0.12077057850689123</v>
      </c>
      <c r="BBE5" s="97">
        <f t="shared" si="141"/>
        <v>0.18021827928580128</v>
      </c>
      <c r="BBF5" s="97">
        <f t="shared" si="141"/>
        <v>-9.6391098627062674E-2</v>
      </c>
      <c r="BBG5" s="97">
        <f t="shared" si="141"/>
        <v>0.14119069374175605</v>
      </c>
      <c r="BBH5" s="97">
        <f t="shared" si="141"/>
        <v>-7.8612011856040831E-2</v>
      </c>
      <c r="BBI5" s="97">
        <f t="shared" si="141"/>
        <v>0.14505229272106743</v>
      </c>
      <c r="BBJ5" s="97">
        <f t="shared" si="141"/>
        <v>-0.11400340710554122</v>
      </c>
      <c r="BBK5" s="97">
        <f t="shared" si="141"/>
        <v>0.15160981135713245</v>
      </c>
      <c r="BBL5" s="97">
        <f t="shared" si="141"/>
        <v>-0.10255600618982386</v>
      </c>
      <c r="BBM5" s="97">
        <f t="shared" si="141"/>
        <v>0.14681971605685107</v>
      </c>
      <c r="BBN5" s="97">
        <f t="shared" si="141"/>
        <v>-0.17587636912597845</v>
      </c>
      <c r="BBO5" s="97">
        <f t="shared" si="141"/>
        <v>0.24804069921536659</v>
      </c>
      <c r="BBP5" s="97">
        <f t="shared" si="141"/>
        <v>-8.0297379085610771E-2</v>
      </c>
      <c r="BBQ5" s="97">
        <f t="shared" si="141"/>
        <v>0.11026686982637932</v>
      </c>
      <c r="BBR5" s="97">
        <f t="shared" si="141"/>
        <v>-0.16577057067024656</v>
      </c>
      <c r="BBS5" s="97">
        <f t="shared" si="141"/>
        <v>0.11415517782957203</v>
      </c>
      <c r="BBT5" s="97">
        <f t="shared" si="141"/>
        <v>-8.4519352285823149E-2</v>
      </c>
      <c r="BBU5" s="97">
        <f t="shared" si="141"/>
        <v>0.15889016544668533</v>
      </c>
      <c r="BBV5" s="97">
        <f t="shared" si="141"/>
        <v>-0.10586158796094722</v>
      </c>
      <c r="BBW5" s="97">
        <f t="shared" si="141"/>
        <v>0.13868346609254961</v>
      </c>
      <c r="BBX5" s="97">
        <f t="shared" si="141"/>
        <v>-0.1169794884869111</v>
      </c>
      <c r="BBY5" s="97">
        <f t="shared" si="141"/>
        <v>0.18621100797585946</v>
      </c>
      <c r="BBZ5" s="97">
        <f t="shared" si="141"/>
        <v>-0.10753534128615479</v>
      </c>
      <c r="BCA5" s="97">
        <f t="shared" si="141"/>
        <v>0.17570644600789784</v>
      </c>
      <c r="BCB5" s="97">
        <f t="shared" si="141"/>
        <v>-5.0456401438667926E-2</v>
      </c>
      <c r="BCC5" s="97">
        <f t="shared" si="141"/>
        <v>0.10899839699968546</v>
      </c>
      <c r="BCD5" s="97">
        <f t="shared" si="141"/>
        <v>0.10053342890958586</v>
      </c>
      <c r="BCE5" s="97">
        <f t="shared" si="141"/>
        <v>0.11696269738894249</v>
      </c>
      <c r="BCF5" s="97">
        <f t="shared" si="141"/>
        <v>-0.20209025734510908</v>
      </c>
      <c r="BCG5" s="97">
        <f t="shared" si="141"/>
        <v>6.5093174078598368E-2</v>
      </c>
      <c r="BCH5" s="97">
        <f t="shared" si="141"/>
        <v>0.98102951080582668</v>
      </c>
      <c r="BCI5" s="97">
        <f t="shared" si="141"/>
        <v>-5.4432596309686652</v>
      </c>
      <c r="BCJ5" s="97">
        <f>-QB5/(VE5*($B$5-AVERAGE(AXG5:AXH5)))</f>
        <v>-40.887506090603118</v>
      </c>
      <c r="BCK5" s="162">
        <f t="shared" ref="BCK5:BDP5" si="142">-NP5/(SS5*($B$5-300))</f>
        <v>238.30885612398458</v>
      </c>
      <c r="BCL5" s="97">
        <f t="shared" si="142"/>
        <v>144.39526886163262</v>
      </c>
      <c r="BCM5" s="97">
        <f t="shared" si="142"/>
        <v>59.612428230505174</v>
      </c>
      <c r="BCN5" s="97">
        <f t="shared" si="142"/>
        <v>30.382777066421923</v>
      </c>
      <c r="BCO5" s="97">
        <f t="shared" si="142"/>
        <v>16.271680859816978</v>
      </c>
      <c r="BCP5" s="97">
        <f t="shared" si="142"/>
        <v>8.3826113997314522</v>
      </c>
      <c r="BCQ5" s="97">
        <f t="shared" si="142"/>
        <v>4.3618613178463086</v>
      </c>
      <c r="BCR5" s="97">
        <f t="shared" si="142"/>
        <v>2.2028415207857655</v>
      </c>
      <c r="BCS5" s="97">
        <f t="shared" si="142"/>
        <v>1.1375416280199639</v>
      </c>
      <c r="BCT5" s="97">
        <f t="shared" si="142"/>
        <v>0.57298510088640897</v>
      </c>
      <c r="BCU5" s="97">
        <f t="shared" si="142"/>
        <v>0.29479904908470289</v>
      </c>
      <c r="BCV5" s="97">
        <f t="shared" si="142"/>
        <v>0.14809820063986787</v>
      </c>
      <c r="BCW5" s="97">
        <f t="shared" si="142"/>
        <v>7.6207151493789899E-2</v>
      </c>
      <c r="BCX5" s="97">
        <f t="shared" si="142"/>
        <v>3.8313372658466849E-2</v>
      </c>
      <c r="BCY5" s="97">
        <f t="shared" si="142"/>
        <v>1.9697071424588319E-2</v>
      </c>
      <c r="BCZ5" s="97">
        <f t="shared" si="142"/>
        <v>9.9015544841514619E-3</v>
      </c>
      <c r="BDA5" s="97">
        <f t="shared" si="142"/>
        <v>5.0958381887031747E-3</v>
      </c>
      <c r="BDB5" s="97">
        <f t="shared" si="142"/>
        <v>2.5696347525878535E-3</v>
      </c>
      <c r="BDC5" s="97">
        <f t="shared" si="142"/>
        <v>1.3198787906646184E-3</v>
      </c>
      <c r="BDD5" s="97">
        <f t="shared" si="142"/>
        <v>6.6286380298864809E-4</v>
      </c>
      <c r="BDE5" s="97">
        <f t="shared" si="142"/>
        <v>3.3773510847505303E-4</v>
      </c>
      <c r="BDF5" s="97">
        <f t="shared" si="142"/>
        <v>1.7075759228196813E-4</v>
      </c>
      <c r="BDG5" s="97">
        <f t="shared" si="142"/>
        <v>8.640890071342846E-5</v>
      </c>
      <c r="BDH5" s="97">
        <f t="shared" si="142"/>
        <v>4.5187376202603276E-5</v>
      </c>
      <c r="BDI5" s="97">
        <f t="shared" si="142"/>
        <v>2.1665563632552655E-5</v>
      </c>
      <c r="BDJ5" s="97">
        <f t="shared" si="142"/>
        <v>1.2091762628991574E-5</v>
      </c>
      <c r="BDK5" s="97">
        <f t="shared" si="142"/>
        <v>4.3677658607157295E-6</v>
      </c>
      <c r="BDL5" s="97">
        <f t="shared" si="142"/>
        <v>4.373956173064561E-6</v>
      </c>
      <c r="BDM5" s="97">
        <f t="shared" si="142"/>
        <v>7.4708015791450312E-8</v>
      </c>
      <c r="BDN5" s="97">
        <f t="shared" si="142"/>
        <v>2.118580566378954E-6</v>
      </c>
      <c r="BDO5" s="97">
        <f t="shared" si="142"/>
        <v>-3.8540595217037082E-7</v>
      </c>
      <c r="BDP5" s="97">
        <f t="shared" si="142"/>
        <v>1.6971452233011313E-6</v>
      </c>
      <c r="BDQ5" s="97">
        <f t="shared" ref="BDQ5:BEV5" si="143">-OV5/(TY5*($B$5-300))</f>
        <v>-9.7309649191956218E-7</v>
      </c>
      <c r="BDR5" s="97">
        <f t="shared" si="143"/>
        <v>1.4662232964920167E-6</v>
      </c>
      <c r="BDS5" s="97">
        <f t="shared" si="143"/>
        <v>-7.8036794914427879E-7</v>
      </c>
      <c r="BDT5" s="97">
        <f t="shared" si="143"/>
        <v>1.1377088198576175E-6</v>
      </c>
      <c r="BDU5" s="97">
        <f t="shared" si="143"/>
        <v>-6.2809012945126924E-7</v>
      </c>
      <c r="BDV5" s="97">
        <f t="shared" si="143"/>
        <v>1.1695278628530376E-6</v>
      </c>
      <c r="BDW5" s="97">
        <f t="shared" si="143"/>
        <v>-9.2339439746095917E-7</v>
      </c>
      <c r="BDX5" s="97">
        <f t="shared" si="143"/>
        <v>1.1842685269031605E-6</v>
      </c>
      <c r="BDY5" s="97">
        <f t="shared" si="143"/>
        <v>-8.1201915719329594E-7</v>
      </c>
      <c r="BDZ5" s="97">
        <f t="shared" si="143"/>
        <v>1.1993439633354308E-6</v>
      </c>
      <c r="BEA5" s="97">
        <f t="shared" si="143"/>
        <v>-1.4045022978309796E-6</v>
      </c>
      <c r="BEB5" s="97">
        <f t="shared" si="143"/>
        <v>1.9712057711826878E-6</v>
      </c>
      <c r="BEC5" s="97">
        <f t="shared" si="143"/>
        <v>-6.3822589151264582E-7</v>
      </c>
      <c r="BED5" s="97">
        <f t="shared" si="143"/>
        <v>8.965109393304627E-7</v>
      </c>
      <c r="BEE5" s="97">
        <f t="shared" si="143"/>
        <v>-1.372087678468875E-6</v>
      </c>
      <c r="BEF5" s="97">
        <f t="shared" si="143"/>
        <v>9.3256527689965551E-7</v>
      </c>
      <c r="BEG5" s="97">
        <f t="shared" si="143"/>
        <v>-6.808053575569129E-7</v>
      </c>
      <c r="BEH5" s="97">
        <f t="shared" si="143"/>
        <v>1.2918625322608799E-6</v>
      </c>
      <c r="BEI5" s="97">
        <f t="shared" si="143"/>
        <v>-8.8451462913752266E-7</v>
      </c>
      <c r="BEJ5" s="97">
        <f t="shared" si="143"/>
        <v>1.1585084395310755E-6</v>
      </c>
      <c r="BEK5" s="97">
        <f t="shared" si="143"/>
        <v>-9.3893090097329982E-7</v>
      </c>
      <c r="BEL5" s="97">
        <f t="shared" si="143"/>
        <v>1.4475439742961392E-6</v>
      </c>
      <c r="BEM5" s="97">
        <f t="shared" si="143"/>
        <v>-8.7489253327815461E-7</v>
      </c>
      <c r="BEN5" s="97">
        <f t="shared" si="143"/>
        <v>1.4612138537746187E-6</v>
      </c>
      <c r="BEO5" s="97">
        <f t="shared" si="143"/>
        <v>-4.1405630881231957E-7</v>
      </c>
      <c r="BEP5" s="97">
        <f t="shared" si="143"/>
        <v>8.9448296919647503E-7</v>
      </c>
      <c r="BEQ5" s="97">
        <f t="shared" si="143"/>
        <v>8.2865783348321825E-7</v>
      </c>
      <c r="BER5" s="97">
        <f t="shared" si="143"/>
        <v>9.7682693506019132E-7</v>
      </c>
      <c r="BES5" s="97">
        <f t="shared" si="143"/>
        <v>-1.6954919927116299E-6</v>
      </c>
      <c r="BET5" s="97">
        <f t="shared" si="143"/>
        <v>5.3631139601116093E-7</v>
      </c>
      <c r="BEU5" s="97">
        <f t="shared" si="143"/>
        <v>7.8662128586357016E-6</v>
      </c>
      <c r="BEV5" s="97">
        <f t="shared" si="143"/>
        <v>-4.4082213214943574E-5</v>
      </c>
      <c r="BEW5" s="97">
        <f>-QB5/(VE5*($B$5-300))</f>
        <v>-3.0137569291838759E-4</v>
      </c>
      <c r="BEX5" s="139">
        <f t="shared" ref="BEX5:BEX22" si="144">101325*0.02897/(8.314*AUU5)</f>
        <v>1.17688434662036</v>
      </c>
      <c r="BEY5" s="99">
        <f t="shared" ref="BEY5:BEY22" si="145">101325*0.02897/(8.314*AUV5)</f>
        <v>1.0347426414326963</v>
      </c>
      <c r="BEZ5" s="99">
        <f t="shared" ref="BEZ5:BEZ22" si="146">101325*0.02897/(8.314*AUW5)</f>
        <v>0.77922316956963422</v>
      </c>
      <c r="BFA5" s="99">
        <f t="shared" ref="BFA5:BFA22" si="147">101325*0.02897/(8.314*AUX5)</f>
        <v>0.60513769012174901</v>
      </c>
      <c r="BFB5" s="99">
        <f t="shared" ref="BFB5:BFB22" si="148">101325*0.02897/(8.314*AUY5)</f>
        <v>0.55208577328209429</v>
      </c>
      <c r="BFC5" s="99">
        <f t="shared" ref="BFC5:BFC22" si="149">101325*0.02897/(8.314*AUZ5)</f>
        <v>0.528267304473929</v>
      </c>
      <c r="BFD5" s="99">
        <f t="shared" ref="BFD5:BFD22" si="150">101325*0.02897/(8.314*AVA5)</f>
        <v>0.51637388770803627</v>
      </c>
      <c r="BFE5" s="99">
        <f t="shared" ref="BFE5:BFE22" si="151">101325*0.02897/(8.314*AVB5)</f>
        <v>0.51044744864185032</v>
      </c>
      <c r="BFF5" s="99">
        <f t="shared" ref="BFF5:BFF22" si="152">101325*0.02897/(8.314*AVC5)</f>
        <v>0.50745707525355055</v>
      </c>
      <c r="BFG5" s="99">
        <f t="shared" ref="BFG5:BFG22" si="153">101325*0.02897/(8.314*AVD5)</f>
        <v>0.50594865030442071</v>
      </c>
      <c r="BFH5" s="99">
        <f t="shared" ref="BFH5:BFH22" si="154">101325*0.02897/(8.314*AVE5)</f>
        <v>0.50517369362353293</v>
      </c>
      <c r="BFI5" s="99">
        <f t="shared" ref="BFI5:BFI22" si="155">101325*0.02897/(8.314*AVF5)</f>
        <v>0.50478495822754155</v>
      </c>
      <c r="BFJ5" s="99">
        <f t="shared" ref="BFJ5:BFJ22" si="156">101325*0.02897/(8.314*AVG5)</f>
        <v>0.50458674674370729</v>
      </c>
      <c r="BFK5" s="99">
        <f t="shared" ref="BFK5:BFK22" si="157">101325*0.02897/(8.314*AVH5)</f>
        <v>0.50448597773460413</v>
      </c>
      <c r="BFL5" s="99">
        <f t="shared" ref="BFL5:BFL22" si="158">101325*0.02897/(8.314*AVI5)</f>
        <v>0.50443440594227529</v>
      </c>
      <c r="BFM5" s="99">
        <f t="shared" ref="BFM5:BFM22" si="159">101325*0.02897/(8.314*AVJ5)</f>
        <v>0.5044083518602982</v>
      </c>
      <c r="BFN5" s="99">
        <f t="shared" ref="BFN5:BFN22" si="160">101325*0.02897/(8.314*AVK5)</f>
        <v>0.50439511658083147</v>
      </c>
      <c r="BFO5" s="99">
        <f t="shared" ref="BFO5:BFO22" si="161">101325*0.02897/(8.314*AVL5)</f>
        <v>0.50438837842691275</v>
      </c>
      <c r="BFP5" s="99">
        <f t="shared" ref="BFP5:BFP22" si="162">101325*0.02897/(8.314*AVM5)</f>
        <v>0.50438492420019532</v>
      </c>
      <c r="BFQ5" s="99">
        <f t="shared" ref="BFQ5:BFQ22" si="163">101325*0.02897/(8.314*AVN5)</f>
        <v>0.50438320322591756</v>
      </c>
      <c r="BFR5" s="99">
        <f t="shared" ref="BFR5:BFR22" si="164">101325*0.02897/(8.314*AVO5)</f>
        <v>0.50438223611977118</v>
      </c>
      <c r="BFS5" s="99">
        <f t="shared" ref="BFS5:BFS22" si="165">101325*0.02897/(8.314*AVP5)</f>
        <v>0.50438170845980179</v>
      </c>
      <c r="BFT5" s="99">
        <f t="shared" ref="BFT5:BFT22" si="166">101325*0.02897/(8.314*AVQ5)</f>
        <v>0.50438154080450925</v>
      </c>
      <c r="BFU5" s="99">
        <f t="shared" ref="BFU5:BFU22" si="167">101325*0.02897/(8.314*AVR5)</f>
        <v>0.50438143503306299</v>
      </c>
      <c r="BFV5" s="99">
        <f t="shared" ref="BFV5:BFV22" si="168">101325*0.02897/(8.314*AVS5)</f>
        <v>0.50438135056040834</v>
      </c>
      <c r="BFW5" s="99">
        <f t="shared" ref="BFW5:BFW22" si="169">101325*0.02897/(8.314*AVT5)</f>
        <v>0.50438139115377933</v>
      </c>
      <c r="BFX5" s="99">
        <f t="shared" ref="BFX5:BFX22" si="170">101325*0.02897/(8.314*AVU5)</f>
        <v>0.50438137140278017</v>
      </c>
      <c r="BFY5" s="99">
        <f t="shared" ref="BFY5:BFY22" si="171">101325*0.02897/(8.314*AVV5)</f>
        <v>0.50438133035749388</v>
      </c>
      <c r="BFZ5" s="99">
        <f t="shared" ref="BFZ5:BFZ22" si="172">101325*0.02897/(8.314*AVW5)</f>
        <v>0.50438139028396889</v>
      </c>
      <c r="BGA5" s="99">
        <f t="shared" ref="BGA5:BGA22" si="173">101325*0.02897/(8.314*AVX5)</f>
        <v>0.50438139234402457</v>
      </c>
      <c r="BGB5" s="99">
        <f t="shared" ref="BGB5:BGB22" si="174">101325*0.02897/(8.314*AVY5)</f>
        <v>0.50438141654963475</v>
      </c>
      <c r="BGC5" s="99">
        <f t="shared" ref="BGC5:BGC22" si="175">101325*0.02897/(8.314*AVZ5)</f>
        <v>0.50438128714308039</v>
      </c>
      <c r="BGD5" s="99">
        <f t="shared" ref="BGD5:BGD22" si="176">101325*0.02897/(8.314*AWA5)</f>
        <v>0.50438134898413389</v>
      </c>
      <c r="BGE5" s="99">
        <f t="shared" ref="BGE5:BGE22" si="177">101325*0.02897/(8.314*AWB5)</f>
        <v>0.50438141442415285</v>
      </c>
      <c r="BGF5" s="99">
        <f t="shared" ref="BGF5:BGF22" si="178">101325*0.02897/(8.314*AWC5)</f>
        <v>0.50438139418960393</v>
      </c>
      <c r="BGG5" s="99">
        <f t="shared" ref="BGG5:BGG22" si="179">101325*0.02897/(8.314*AWD5)</f>
        <v>0.50438139138493188</v>
      </c>
      <c r="BGH5" s="99">
        <f t="shared" ref="BGH5:BGH22" si="180">101325*0.02897/(8.314*AWE5)</f>
        <v>0.50438137234732738</v>
      </c>
      <c r="BGI5" s="99">
        <f t="shared" ref="BGI5:BGI22" si="181">101325*0.02897/(8.314*AWF5)</f>
        <v>0.50438135206523471</v>
      </c>
      <c r="BGJ5" s="99">
        <f t="shared" ref="BGJ5:BGJ22" si="182">101325*0.02897/(8.314*AWG5)</f>
        <v>0.50438141445851536</v>
      </c>
      <c r="BGK5" s="99">
        <f t="shared" ref="BGK5:BGK22" si="183">101325*0.02897/(8.314*AWH5)</f>
        <v>0.50438137333993316</v>
      </c>
      <c r="BGL5" s="99">
        <f t="shared" ref="BGL5:BGL22" si="184">101325*0.02897/(8.314*AWI5)</f>
        <v>0.50438124820408448</v>
      </c>
      <c r="BGM5" s="99">
        <f t="shared" ref="BGM5:BGM22" si="185">101325*0.02897/(8.314*AWJ5)</f>
        <v>0.50438143474198394</v>
      </c>
      <c r="BGN5" s="99">
        <f t="shared" ref="BGN5:BGN22" si="186">101325*0.02897/(8.314*AWK5)</f>
        <v>0.50438139289534945</v>
      </c>
      <c r="BGO5" s="99">
        <f t="shared" ref="BGO5:BGO22" si="187">101325*0.02897/(8.314*AWL5)</f>
        <v>0.50438132920495082</v>
      </c>
      <c r="BGP5" s="99">
        <f t="shared" ref="BGP5:BGP22" si="188">101325*0.02897/(8.314*AWM5)</f>
        <v>0.5043813706274789</v>
      </c>
      <c r="BGQ5" s="99">
        <f t="shared" ref="BGQ5:BGQ22" si="189">101325*0.02897/(8.314*AWN5)</f>
        <v>0.5043813298804376</v>
      </c>
      <c r="BGR5" s="99">
        <f t="shared" ref="BGR5:BGR22" si="190">101325*0.02897/(8.314*AWO5)</f>
        <v>0.50438147559489555</v>
      </c>
      <c r="BGS5" s="99">
        <f t="shared" ref="BGS5:BGS22" si="191">101325*0.02897/(8.314*AWP5)</f>
        <v>0.50438141441728057</v>
      </c>
      <c r="BGT5" s="99">
        <f t="shared" ref="BGT5:BGT22" si="192">101325*0.02897/(8.314*AWQ5)</f>
        <v>0.50438141348301324</v>
      </c>
      <c r="BGU5" s="99">
        <f t="shared" ref="BGU5:BGU22" si="193">101325*0.02897/(8.314*AWR5)</f>
        <v>0.50438134855704353</v>
      </c>
      <c r="BGV5" s="99">
        <f t="shared" ref="BGV5:BGV22" si="194">101325*0.02897/(8.314*AWS5)</f>
        <v>0.50438145701258164</v>
      </c>
      <c r="BGW5" s="99">
        <f t="shared" ref="BGW5:BGW22" si="195">101325*0.02897/(8.314*AWT5)</f>
        <v>0.50438147816917678</v>
      </c>
      <c r="BGX5" s="99">
        <f t="shared" ref="BGX5:BGX22" si="196">101325*0.02897/(8.314*AWU5)</f>
        <v>0.50438145599127659</v>
      </c>
      <c r="BGY5" s="99">
        <f t="shared" ref="BGY5:BGY22" si="197">101325*0.02897/(8.314*AWV5)</f>
        <v>0.50438128958237882</v>
      </c>
      <c r="BGZ5" s="99">
        <f t="shared" ref="BGZ5:BGZ22" si="198">101325*0.02897/(8.314*AWW5)</f>
        <v>0.50438131027802691</v>
      </c>
      <c r="BHA5" s="99">
        <f t="shared" ref="BHA5:BHA22" si="199">101325*0.02897/(8.314*AWX5)</f>
        <v>0.50438149835968837</v>
      </c>
      <c r="BHB5" s="99">
        <f t="shared" ref="BHB5:BHB22" si="200">101325*0.02897/(8.314*AWY5)</f>
        <v>0.50438141424548455</v>
      </c>
      <c r="BHC5" s="99">
        <f t="shared" ref="BHC5:BHC22" si="201">101325*0.02897/(8.314*AWZ5)</f>
        <v>0.50438143494989029</v>
      </c>
      <c r="BHD5" s="99">
        <f t="shared" ref="BHD5:BHD22" si="202">101325*0.02897/(8.314*AXA5)</f>
        <v>0.50438141434168715</v>
      </c>
      <c r="BHE5" s="99">
        <f t="shared" ref="BHE5:BHE22" si="203">101325*0.02897/(8.314*AXB5)</f>
        <v>0.50438145583046534</v>
      </c>
      <c r="BHF5" s="99">
        <f t="shared" ref="BHF5:BHF22" si="204">101325*0.02897/(8.314*AXC5)</f>
        <v>0.50438147717407844</v>
      </c>
      <c r="BHG5" s="99">
        <f t="shared" ref="BHG5:BHG22" si="205">101325*0.02897/(8.314*AXD5)</f>
        <v>0.50438147783032805</v>
      </c>
      <c r="BHH5" s="99">
        <f t="shared" ref="BHH5:BHH22" si="206">101325*0.02897/(8.314*AXE5)</f>
        <v>0.50438139033831297</v>
      </c>
      <c r="BHI5" s="99">
        <f t="shared" ref="BHI5:BHI22" si="207">101325*0.02897/(8.314*AXF5)</f>
        <v>0.50438135054704092</v>
      </c>
      <c r="BHJ5" s="99">
        <f t="shared" ref="BHJ5:BHJ22" si="208">101325*0.02897/(8.314*AXG5)</f>
        <v>0.5043814365519883</v>
      </c>
      <c r="BHK5" s="99">
        <f t="shared" ref="BHK5:BHK22" si="209">101325*0.02897/(8.314*AXH5)</f>
        <v>0.50438093110485382</v>
      </c>
      <c r="BHL5" s="99">
        <f t="shared" ref="BHL5:BHL22" si="210">101325*0.02897/(8.314*AXI5)</f>
        <v>0.50437947982376918</v>
      </c>
      <c r="BHM5" s="99">
        <f t="shared" ref="BHM5:BHM22" si="211">101325*0.02897/(8.314*AXJ5)</f>
        <v>0.50437901731224299</v>
      </c>
      <c r="BHN5" s="100">
        <f t="shared" ref="BHN5:BHN22" si="212">+(-0.000000838278+0.0000000835717342*(AUU5)-0.0000000000769429583*(AUU5)^2+ 4.6437266E-14*(AUU5)^3-1.06585607E-17*(AUU5)^4)</f>
        <v>1.8475849412467462E-5</v>
      </c>
      <c r="BHO5" s="100">
        <f t="shared" ref="BHO5:BHO22" si="213">+(-0.000000838278+0.0000000835717342*(AUV5)-0.0000000000769429583*(AUV5)^2+ 4.6437266E-14*(AUV5)^3-1.06585607E-17*(AUV5)^4)</f>
        <v>2.0419495077353369E-5</v>
      </c>
      <c r="BHP5" s="100">
        <f t="shared" ref="BHP5:BHP22" si="214">+(-0.000000838278+0.0000000835717342*(AUW5)-0.0000000000769429583*(AUW5)^2+ 4.6437266E-14*(AUW5)^3-1.06585607E-17*(AUW5)^4)</f>
        <v>2.510209843872272E-5</v>
      </c>
      <c r="BHQ5" s="100">
        <f t="shared" ref="BHQ5:BHQ22" si="215">+(-0.000000838278+0.0000000835717342*(AUX5)-0.0000000000769429583*(AUX5)^2+ 4.6437266E-14*(AUX5)^3-1.06585607E-17*(AUX5)^4)</f>
        <v>2.9717058845960846E-5</v>
      </c>
      <c r="BHR5" s="100">
        <f t="shared" ref="BHR5:BHR22" si="216">+(-0.000000838278+0.0000000835717342*(AUY5)-0.0000000000769429583*(AUY5)^2+ 4.6437266E-14*(AUY5)^3-1.06585607E-17*(AUY5)^4)</f>
        <v>3.150171251478507E-5</v>
      </c>
      <c r="BHS5" s="100">
        <f t="shared" ref="BHS5:BHS22" si="217">+(-0.000000838278+0.0000000835717342*(AUZ5)-0.0000000000769429583*(AUZ5)^2+ 4.6437266E-14*(AUZ5)^3-1.06585607E-17*(AUZ5)^4)</f>
        <v>3.2383926494287097E-5</v>
      </c>
      <c r="BHT5" s="100">
        <f t="shared" ref="BHT5:BHT22" si="218">+(-0.000000838278+0.0000000835717342*(AVA5)-0.0000000000769429583*(AVA5)^2+ 4.6437266E-14*(AVA5)^3-1.06585607E-17*(AVA5)^4)</f>
        <v>3.2846302083101748E-5</v>
      </c>
      <c r="BHU5" s="100">
        <f t="shared" ref="BHU5:BHU22" si="219">+(-0.000000838278+0.0000000835717342*(AVB5)-0.0000000000769429583*(AVB5)^2+ 4.6437266E-14*(AVB5)^3-1.06585607E-17*(AVB5)^4)</f>
        <v>3.3082574787406906E-5</v>
      </c>
      <c r="BHV5" s="100">
        <f t="shared" ref="BHV5:BHV22" si="220">+(-0.000000838278+0.0000000835717342*(AVC5)-0.0000000000769429583*(AVC5)^2+ 4.6437266E-14*(AVC5)^3-1.06585607E-17*(AVC5)^4)</f>
        <v>3.3203337865144628E-5</v>
      </c>
      <c r="BHW5" s="100">
        <f t="shared" ref="BHW5:BHW22" si="221">+(-0.000000838278+0.0000000835717342*(AVD5)-0.0000000000769429583*(AVD5)^2+ 4.6437266E-14*(AVD5)^3-1.06585607E-17*(AVD5)^4)</f>
        <v>3.3264655248250033E-5</v>
      </c>
      <c r="BHX5" s="100">
        <f t="shared" ref="BHX5:BHX22" si="222">+(-0.000000838278+0.0000000835717342*(AVE5)-0.0000000000769429583*(AVE5)^2+ 4.6437266E-14*(AVE5)^3-1.06585607E-17*(AVE5)^4)</f>
        <v>3.3296262931172136E-5</v>
      </c>
      <c r="BHY5" s="100">
        <f t="shared" ref="BHY5:BHY22" si="223">+(-0.000000838278+0.0000000835717342*(AVF5)-0.0000000000769429583*(AVF5)^2+ 4.6437266E-14*(AVF5)^3-1.06585607E-17*(AVF5)^4)</f>
        <v>3.3312145222037963E-5</v>
      </c>
      <c r="BHZ5" s="100">
        <f t="shared" ref="BHZ5:BHZ22" si="224">+(-0.000000838278+0.0000000835717342*(AVG5)-0.0000000000769429583*(AVG5)^2+ 4.6437266E-14*(AVG5)^3-1.06585607E-17*(AVG5)^4)</f>
        <v>3.3320250419481327E-5</v>
      </c>
      <c r="BIA5" s="100">
        <f t="shared" ref="BIA5:BIA22" si="225">+(-0.000000838278+0.0000000835717342*(AVH5)-0.0000000000769429583*(AVH5)^2+ 4.6437266E-14*(AVH5)^3-1.06585607E-17*(AVH5)^4)</f>
        <v>3.3324372849631826E-5</v>
      </c>
      <c r="BIB5" s="100">
        <f t="shared" ref="BIB5:BIB22" si="226">+(-0.000000838278+0.0000000835717342*(AVI5)-0.0000000000769429583*(AVI5)^2+ 4.6437266E-14*(AVI5)^3-1.06585607E-17*(AVI5)^4)</f>
        <v>3.3326483110628419E-5</v>
      </c>
      <c r="BIC5" s="100">
        <f t="shared" ref="BIC5:BIC22" si="227">+(-0.000000838278+0.0000000835717342*(AVJ5)-0.0000000000769429583*(AVJ5)^2+ 4.6437266E-14*(AVJ5)^3-1.06585607E-17*(AVJ5)^4)</f>
        <v>3.3327549337145211E-5</v>
      </c>
      <c r="BID5" s="100">
        <f t="shared" ref="BID5:BID22" si="228">+(-0.000000838278+0.0000000835717342*(AVK5)-0.0000000000769429583*(AVK5)^2+ 4.6437266E-14*(AVK5)^3-1.06585607E-17*(AVK5)^4)</f>
        <v>3.3328091003681618E-5</v>
      </c>
      <c r="BIE5" s="100">
        <f t="shared" ref="BIE5:BIE22" si="229">+(-0.000000838278+0.0000000835717342*(AVL5)-0.0000000000769429583*(AVL5)^2+ 4.6437266E-14*(AVL5)^3-1.06585607E-17*(AVL5)^4)</f>
        <v>3.3328366777239402E-5</v>
      </c>
      <c r="BIF5" s="100">
        <f t="shared" ref="BIF5:BIF22" si="230">+(-0.000000838278+0.0000000835717342*(AVM5)-0.0000000000769429583*(AVM5)^2+ 4.6437266E-14*(AVM5)^3-1.06585607E-17*(AVM5)^4)</f>
        <v>3.332850815108381E-5</v>
      </c>
      <c r="BIG5" s="100">
        <f t="shared" ref="BIG5:BIG22" si="231">+(-0.000000838278+0.0000000835717342*(AVN5)-0.0000000000769429583*(AVN5)^2+ 4.6437266E-14*(AVN5)^3-1.06585607E-17*(AVN5)^4)</f>
        <v>3.3328578587285142E-5</v>
      </c>
      <c r="BIH5" s="100">
        <f t="shared" ref="BIH5:BIH22" si="232">+(-0.000000838278+0.0000000835717342*(AVO5)-0.0000000000769429583*(AVO5)^2+ 4.6437266E-14*(AVO5)^3-1.06585607E-17*(AVO5)^4)</f>
        <v>3.33286181692559E-5</v>
      </c>
      <c r="BII5" s="100">
        <f t="shared" ref="BII5:BII22" si="233">+(-0.000000838278+0.0000000835717342*(AVP5)-0.0000000000769429583*(AVP5)^2+ 4.6437266E-14*(AVP5)^3-1.06585607E-17*(AVP5)^4)</f>
        <v>3.33286397655074E-5</v>
      </c>
      <c r="BIJ5" s="100">
        <f t="shared" ref="BIJ5:BIJ22" si="234">+(-0.000000838278+0.0000000835717342*(AVQ5)-0.0000000000769429583*(AVQ5)^2+ 4.6437266E-14*(AVQ5)^3-1.06585607E-17*(AVQ5)^4)</f>
        <v>3.3328646627368807E-5</v>
      </c>
      <c r="BIK5" s="100">
        <f t="shared" ref="BIK5:BIK22" si="235">+(-0.000000838278+0.0000000835717342*(AVR5)-0.0000000000769429583*(AVR5)^2+ 4.6437266E-14*(AVR5)^3-1.06585607E-17*(AVR5)^4)</f>
        <v>3.3328650956425689E-5</v>
      </c>
      <c r="BIL5" s="100">
        <f t="shared" ref="BIL5:BIL22" si="236">+(-0.000000838278+0.0000000835717342*(AVS5)-0.0000000000769429583*(AVS5)^2+ 4.6437266E-14*(AVS5)^3-1.06585607E-17*(AVS5)^4)</f>
        <v>3.3328654413757915E-5</v>
      </c>
      <c r="BIM5" s="100">
        <f t="shared" ref="BIM5:BIM22" si="237">+(-0.000000838278+0.0000000835717342*(AVT5)-0.0000000000769429583*(AVT5)^2+ 4.6437266E-14*(AVT5)^3-1.06585607E-17*(AVT5)^4)</f>
        <v>3.3328652752335301E-5</v>
      </c>
      <c r="BIN5" s="100">
        <f t="shared" ref="BIN5:BIN22" si="238">+(-0.000000838278+0.0000000835717342*(AVU5)-0.0000000000769429583*(AVU5)^2+ 4.6437266E-14*(AVU5)^3-1.06585607E-17*(AVU5)^4)</f>
        <v>3.3328653560712504E-5</v>
      </c>
      <c r="BIO5" s="100">
        <f t="shared" ref="BIO5:BIO22" si="239">+(-0.000000838278+0.0000000835717342*(AVV5)-0.0000000000769429583*(AVV5)^2+ 4.6437266E-14*(AVV5)^3-1.06585607E-17*(AVV5)^4)</f>
        <v>3.3328655240631403E-5</v>
      </c>
      <c r="BIP5" s="100">
        <f t="shared" ref="BIP5:BIP22" si="240">+(-0.000000838278+0.0000000835717342*(AVW5)-0.0000000000769429583*(AVW5)^2+ 4.6437266E-14*(AVW5)^3-1.06585607E-17*(AVW5)^4)</f>
        <v>3.3328652787935269E-5</v>
      </c>
      <c r="BIQ5" s="100">
        <f t="shared" ref="BIQ5:BIQ22" si="241">+(-0.000000838278+0.0000000835717342*(AVX5)-0.0000000000769429583*(AVX5)^2+ 4.6437266E-14*(AVX5)^3-1.06585607E-17*(AVX5)^4)</f>
        <v>3.3328652703620444E-5</v>
      </c>
      <c r="BIR5" s="100">
        <f t="shared" ref="BIR5:BIR22" si="242">+(-0.000000838278+0.0000000835717342*(AVY5)-0.0000000000769429583*(AVY5)^2+ 4.6437266E-14*(AVY5)^3-1.06585607E-17*(AVY5)^4)</f>
        <v>3.3328651712923119E-5</v>
      </c>
      <c r="BIS5" s="100">
        <f t="shared" ref="BIS5:BIS22" si="243">+(-0.000000838278+0.0000000835717342*(AVZ5)-0.0000000000769429583*(AVZ5)^2+ 4.6437266E-14*(AVZ5)^3-1.06585607E-17*(AVZ5)^4)</f>
        <v>3.3328657009329472E-5</v>
      </c>
      <c r="BIT5" s="100">
        <f t="shared" ref="BIT5:BIT22" si="244">+(-0.000000838278+0.0000000835717342*(AWA5)-0.0000000000769429583*(AWA5)^2+ 4.6437266E-14*(AWA5)^3-1.06585607E-17*(AWA5)^4)</f>
        <v>3.3328654478272335E-5</v>
      </c>
      <c r="BIU5" s="100">
        <f t="shared" ref="BIU5:BIU22" si="245">+(-0.000000838278+0.0000000835717342*(AWB5)-0.0000000000769429583*(AWB5)^2+ 4.6437266E-14*(AWB5)^3-1.06585607E-17*(AWB5)^4)</f>
        <v>3.3328651799915727E-5</v>
      </c>
      <c r="BIV5" s="100">
        <f t="shared" ref="BIV5:BIV22" si="246">+(-0.000000838278+0.0000000835717342*(AWC5)-0.0000000000769429583*(AWC5)^2+ 4.6437266E-14*(AWC5)^3-1.06585607E-17*(AWC5)^4)</f>
        <v>3.3328652628083787E-5</v>
      </c>
      <c r="BIW5" s="100">
        <f t="shared" ref="BIW5:BIW22" si="247">+(-0.000000838278+0.0000000835717342*(AWD5)-0.0000000000769429583*(AWD5)^2+ 4.6437266E-14*(AWD5)^3-1.06585607E-17*(AWD5)^4)</f>
        <v>3.3328652742874593E-5</v>
      </c>
      <c r="BIX5" s="100">
        <f t="shared" ref="BIX5:BIX22" si="248">+(-0.000000838278+0.0000000835717342*(AWE5)-0.0000000000769429583*(AWE5)^2+ 4.6437266E-14*(AWE5)^3-1.06585607E-17*(AWE5)^4)</f>
        <v>3.3328653522053669E-5</v>
      </c>
      <c r="BIY5" s="100">
        <f t="shared" ref="BIY5:BIY22" si="249">+(-0.000000838278+0.0000000835717342*(AWF5)-0.0000000000769429583*(AWF5)^2+ 4.6437266E-14*(AWF5)^3-1.06585607E-17*(AWF5)^4)</f>
        <v>3.3328654352167737E-5</v>
      </c>
      <c r="BIZ5" s="100">
        <f t="shared" ref="BIZ5:BIZ22" si="250">+(-0.000000838278+0.0000000835717342*(AWG5)-0.0000000000769429583*(AWG5)^2+ 4.6437266E-14*(AWG5)^3-1.06585607E-17*(AWG5)^4)</f>
        <v>3.3328651798509321E-5</v>
      </c>
      <c r="BJA5" s="100">
        <f t="shared" ref="BJA5:BJA22" si="251">+(-0.000000838278+0.0000000835717342*(AWH5)-0.0000000000769429583*(AWH5)^2+ 4.6437266E-14*(AWH5)^3-1.06585607E-17*(AWH5)^4)</f>
        <v>3.3328653481427882E-5</v>
      </c>
      <c r="BJB5" s="100">
        <f t="shared" ref="BJB5:BJB22" si="252">+(-0.000000838278+0.0000000835717342*(AWI5)-0.0000000000769429583*(AWI5)^2+ 4.6437266E-14*(AWI5)^3-1.06585607E-17*(AWI5)^4)</f>
        <v>3.3328658603041614E-5</v>
      </c>
      <c r="BJC5" s="100">
        <f t="shared" ref="BJC5:BJC22" si="253">+(-0.000000838278+0.0000000835717342*(AWJ5)-0.0000000000769429583*(AWJ5)^2+ 4.6437266E-14*(AWJ5)^3-1.06585607E-17*(AWJ5)^4)</f>
        <v>3.3328650968339092E-5</v>
      </c>
      <c r="BJD5" s="100">
        <f t="shared" ref="BJD5:BJD22" si="254">+(-0.000000838278+0.0000000835717342*(AWK5)-0.0000000000769429583*(AWK5)^2+ 4.6437266E-14*(AWK5)^3-1.06585607E-17*(AWK5)^4)</f>
        <v>3.3328652681055581E-5</v>
      </c>
      <c r="BJE5" s="100">
        <f t="shared" ref="BJE5:BJE22" si="255">+(-0.000000838278+0.0000000835717342*(AWL5)-0.0000000000769429583*(AWL5)^2+ 4.6437266E-14*(AWL5)^3-1.06585607E-17*(AWL5)^4)</f>
        <v>3.3328655287803163E-5</v>
      </c>
      <c r="BJF5" s="100">
        <f t="shared" ref="BJF5:BJF22" si="256">+(-0.000000838278+0.0000000835717342*(AWM5)-0.0000000000769429583*(AWM5)^2+ 4.6437266E-14*(AWM5)^3-1.06585607E-17*(AWM5)^4)</f>
        <v>3.332865359244435E-5</v>
      </c>
      <c r="BJG5" s="100">
        <f t="shared" ref="BJG5:BJG22" si="257">+(-0.000000838278+0.0000000835717342*(AWN5)-0.0000000000769429583*(AWN5)^2+ 4.6437266E-14*(AWN5)^3-1.06585607E-17*(AWN5)^4)</f>
        <v>3.3328655260156556E-5</v>
      </c>
      <c r="BJH5" s="100">
        <f t="shared" ref="BJH5:BJH22" si="258">+(-0.000000838278+0.0000000835717342*(AWO5)-0.0000000000769429583*(AWO5)^2+ 4.6437266E-14*(AWO5)^3-1.06585607E-17*(AWO5)^4)</f>
        <v>3.3328649296294312E-5</v>
      </c>
      <c r="BJI5" s="100">
        <f t="shared" ref="BJI5:BJI22" si="259">+(-0.000000838278+0.0000000835717342*(AWP5)-0.0000000000769429583*(AWP5)^2+ 4.6437266E-14*(AWP5)^3-1.06585607E-17*(AWP5)^4)</f>
        <v>3.3328651800197003E-5</v>
      </c>
      <c r="BJJ5" s="100">
        <f t="shared" ref="BJJ5:BJJ22" si="260">+(-0.000000838278+0.0000000835717342*(AWQ5)-0.0000000000769429583*(AWQ5)^2+ 4.6437266E-14*(AWQ5)^3-1.06585607E-17*(AWQ5)^4)</f>
        <v>3.3328651838435072E-5</v>
      </c>
      <c r="BJK5" s="100">
        <f t="shared" ref="BJK5:BJK22" si="261">+(-0.000000838278+0.0000000835717342*(AWR5)-0.0000000000769429583*(AWR5)^2+ 4.6437266E-14*(AWR5)^3-1.06585607E-17*(AWR5)^4)</f>
        <v>3.3328654495752486E-5</v>
      </c>
      <c r="BJL5" s="100">
        <f t="shared" ref="BJL5:BJL22" si="262">+(-0.000000838278+0.0000000835717342*(AWS5)-0.0000000000769429583*(AWS5)^2+ 4.6437266E-14*(AWS5)^3-1.06585607E-17*(AWS5)^4)</f>
        <v>3.3328650056838873E-5</v>
      </c>
      <c r="BJM5" s="100">
        <f t="shared" ref="BJM5:BJM22" si="263">+(-0.000000838278+0.0000000835717342*(AWT5)-0.0000000000769429583*(AWT5)^2+ 4.6437266E-14*(AWT5)^3-1.06585607E-17*(AWT5)^4)</f>
        <v>3.3328649190933077E-5</v>
      </c>
      <c r="BJN5" s="100">
        <f t="shared" ref="BJN5:BJN22" si="264">+(-0.000000838278+0.0000000835717342*(AWU5)-0.0000000000769429583*(AWU5)^2+ 4.6437266E-14*(AWU5)^3-1.06585607E-17*(AWU5)^4)</f>
        <v>3.3328650098639272E-5</v>
      </c>
      <c r="BJO5" s="100">
        <f t="shared" ref="BJO5:BJO22" si="265">+(-0.000000838278+0.0000000835717342*(AWV5)-0.0000000000769429583*(AWV5)^2+ 4.6437266E-14*(AWV5)^3-1.06585607E-17*(AWV5)^4)</f>
        <v>3.3328656909492802E-5</v>
      </c>
      <c r="BJP5" s="100">
        <f t="shared" ref="BJP5:BJP22" si="266">+(-0.000000838278+0.0000000835717342*(AWW5)-0.0000000000769429583*(AWW5)^2+ 4.6437266E-14*(AWW5)^3-1.06585607E-17*(AWW5)^4)</f>
        <v>3.3328656062452415E-5</v>
      </c>
      <c r="BJQ5" s="100">
        <f t="shared" ref="BJQ5:BJQ22" si="267">+(-0.000000838278+0.0000000835717342*(AWX5)-0.0000000000769429583*(AWX5)^2+ 4.6437266E-14*(AWX5)^3-1.06585607E-17*(AWX5)^4)</f>
        <v>3.3328648364567578E-5</v>
      </c>
      <c r="BJR5" s="100">
        <f t="shared" ref="BJR5:BJR22" si="268">+(-0.000000838278+0.0000000835717342*(AWY5)-0.0000000000769429583*(AWY5)^2+ 4.6437266E-14*(AWY5)^3-1.06585607E-17*(AWY5)^4)</f>
        <v>3.3328651807228332E-5</v>
      </c>
      <c r="BJS5" s="100">
        <f t="shared" ref="BJS5:BJS22" si="269">+(-0.000000838278+0.0000000835717342*(AWZ5)-0.0000000000769429583*(AWZ5)^2+ 4.6437266E-14*(AWZ5)^3-1.06585607E-17*(AWZ5)^4)</f>
        <v>3.3328650959829819E-5</v>
      </c>
      <c r="BJT5" s="100">
        <f t="shared" ref="BJT5:BJT22" si="270">+(-0.000000838278+0.0000000835717342*(AXA5)-0.0000000000769429583*(AXA5)^2+ 4.6437266E-14*(AXA5)^3-1.06585607E-17*(AXA5)^4)</f>
        <v>3.332865180329091E-5</v>
      </c>
      <c r="BJU5" s="100">
        <f t="shared" ref="BJU5:BJU22" si="271">+(-0.000000838278+0.0000000835717342*(AXB5)-0.0000000000769429583*(AXB5)^2+ 4.6437266E-14*(AXB5)^3-1.06585607E-17*(AXB5)^4)</f>
        <v>3.3328650105221016E-5</v>
      </c>
      <c r="BJV5" s="100">
        <f t="shared" ref="BJV5:BJV22" si="272">+(-0.000000838278+0.0000000835717342*(AXC5)-0.0000000000769429583*(AXC5)^2+ 4.6437266E-14*(AXC5)^3-1.06585607E-17*(AXC5)^4)</f>
        <v>3.3328649231660853E-5</v>
      </c>
      <c r="BJW5" s="100">
        <f t="shared" ref="BJW5:BJW22" si="273">+(-0.000000838278+0.0000000835717342*(AXD5)-0.0000000000769429583*(AXD5)^2+ 4.6437266E-14*(AXD5)^3-1.06585607E-17*(AXD5)^4)</f>
        <v>3.3328649204801615E-5</v>
      </c>
      <c r="BJX5" s="100">
        <f t="shared" ref="BJX5:BJX22" si="274">+(-0.000000838278+0.0000000835717342*(AXE5)-0.0000000000769429583*(AXE5)^2+ 4.6437266E-14*(AXE5)^3-1.06585607E-17*(AXE5)^4)</f>
        <v>3.3328652785711055E-5</v>
      </c>
      <c r="BJY5" s="100">
        <f t="shared" ref="BJY5:BJY22" si="275">+(-0.000000838278+0.0000000835717342*(AXF5)-0.0000000000769429583*(AXF5)^2+ 4.6437266E-14*(AXF5)^3-1.06585607E-17*(AXF5)^4)</f>
        <v>3.3328654414305023E-5</v>
      </c>
      <c r="BJZ5" s="100">
        <f t="shared" ref="BJZ5:BJZ22" si="276">+(-0.000000838278+0.0000000835717342*(AXG5)-0.0000000000769429583*(AXG5)^2+ 4.6437266E-14*(AXG5)^3-1.06585607E-17*(AXG5)^4)</f>
        <v>3.3328650894258491E-5</v>
      </c>
      <c r="BKA5" s="100">
        <f t="shared" ref="BKA5:BKA22" si="277">+(-0.000000838278+0.0000000835717342*(AXH5)-0.0000000000769429583*(AXH5)^2+ 4.6437266E-14*(AXH5)^3-1.06585607E-17*(AXH5)^4)</f>
        <v>3.3328671581423472E-5</v>
      </c>
      <c r="BKB5" s="100">
        <f t="shared" ref="BKB5:BKB22" si="278">+(-0.000000838278+0.0000000835717342*(AXI5)-0.0000000000769429583*(AXI5)^2+ 4.6437266E-14*(AXI5)^3-1.06585607E-17*(AXI5)^4)</f>
        <v>3.3328730980272396E-5</v>
      </c>
      <c r="BKC5" s="100">
        <f t="shared" ref="BKC5:BKC22" si="279">+(-0.000000838278+0.0000000835717342*(AXJ5)-0.0000000000769429583*(AXJ5)^2+ 4.6437266E-14*(AXJ5)^3-1.06585607E-17*(AXJ5)^4)</f>
        <v>3.3328749910257891E-5</v>
      </c>
      <c r="BKD5" s="160">
        <f t="shared" ref="BKD5:BKD22" si="280">+(-0.00227583562+0.000115480022*(AUU5)-0.0000000790252856*(AUU5)^2+0.0000000000411702505*(AUU5)^3-7.43864331E-15*(AUU5)^4)</f>
        <v>2.6307241533176748E-2</v>
      </c>
      <c r="BKE5" s="100">
        <f t="shared" ref="BKE5:BKE22" si="281">+(-0.00227583562+0.000115480022*(AUV5)-0.0000000790252856*(AUV5)^2+0.0000000000411702505*(AUV5)^3-7.43864331E-15*(AUV5)^4)</f>
        <v>2.9461365479317131E-2</v>
      </c>
      <c r="BKF5" s="100">
        <f t="shared" ref="BKF5:BKF22" si="282">+(-0.00227583562+0.000115480022*(AUW5)-0.0000000790252856*(AUW5)^2+0.0000000000411702505*(AUW5)^3-7.43864331E-15*(AUW5)^4)</f>
        <v>3.7340429218830185E-2</v>
      </c>
      <c r="BKG5" s="100">
        <f t="shared" ref="BKG5:BKG22" si="283">+(-0.00227583562+0.000115480022*(AUX5)-0.0000000790252856*(AUX5)^2+0.0000000000411702505*(AUX5)^3-7.43864331E-15*(AUX5)^4)</f>
        <v>4.5514463394902921E-2</v>
      </c>
      <c r="BKH5" s="100">
        <f t="shared" ref="BKH5:BKH22" si="284">+(-0.00227583562+0.000115480022*(AUY5)-0.0000000790252856*(AUY5)^2+0.0000000000411702505*(AUY5)^3-7.43864331E-15*(AUY5)^4)</f>
        <v>4.8779266574332361E-2</v>
      </c>
      <c r="BKI5" s="100">
        <f t="shared" ref="BKI5:BKI22" si="285">+(-0.00227583562+0.000115480022*(AUZ5)-0.0000000790252856*(AUZ5)^2+0.0000000000411702505*(AUZ5)^3-7.43864331E-15*(AUZ5)^4)</f>
        <v>5.0412043880755743E-2</v>
      </c>
      <c r="BKJ5" s="100">
        <f t="shared" ref="BKJ5:BKJ22" si="286">+(-0.00227583562+0.000115480022*(AVA5)-0.0000000790252856*(AVA5)^2+0.0000000000411702505*(AVA5)^3-7.43864331E-15*(AVA5)^4)</f>
        <v>5.127236083220181E-2</v>
      </c>
      <c r="BKK5" s="100">
        <f t="shared" ref="BKK5:BKK22" si="287">+(-0.00227583562+0.000115480022*(AVB5)-0.0000000790252856*(AVB5)^2+0.0000000000411702505*(AVB5)^3-7.43864331E-15*(AVB5)^4)</f>
        <v>5.1713129802909916E-2</v>
      </c>
      <c r="BKL5" s="100">
        <f t="shared" ref="BKL5:BKL22" si="288">+(-0.00227583562+0.000115480022*(AVC5)-0.0000000790252856*(AVC5)^2+0.0000000000411702505*(AVC5)^3-7.43864331E-15*(AVC5)^4)</f>
        <v>5.1938705863566963E-2</v>
      </c>
      <c r="BKM5" s="100">
        <f t="shared" ref="BKM5:BKM22" si="289">+(-0.00227583562+0.000115480022*(AVD5)-0.0000000790252856*(AVD5)^2+0.0000000000411702505*(AVD5)^3-7.43864331E-15*(AVD5)^4)</f>
        <v>5.2053316253298773E-2</v>
      </c>
      <c r="BKN5" s="100">
        <f t="shared" ref="BKN5:BKN22" si="290">+(-0.00227583562+0.000115480022*(AVE5)-0.0000000790252856*(AVE5)^2+0.0000000000411702505*(AVE5)^3-7.43864331E-15*(AVE5)^4)</f>
        <v>5.211241462050098E-2</v>
      </c>
      <c r="BKO5" s="100">
        <f t="shared" ref="BKO5:BKO22" si="291">+(-0.00227583562+0.000115480022*(AVF5)-0.0000000790252856*(AVF5)^2+0.0000000000411702505*(AVF5)^3-7.43864331E-15*(AVF5)^4)</f>
        <v>5.2142115440613472E-2</v>
      </c>
      <c r="BKP5" s="100">
        <f t="shared" ref="BKP5:BKP22" si="292">+(-0.00227583562+0.000115480022*(AVG5)-0.0000000790252856*(AVG5)^2+0.0000000000411702505*(AVG5)^3-7.43864331E-15*(AVG5)^4)</f>
        <v>5.2157273912351552E-2</v>
      </c>
      <c r="BKQ5" s="100">
        <f t="shared" ref="BKQ5:BKQ22" si="293">+(-0.00227583562+0.000115480022*(AVH5)-0.0000000790252856*(AVH5)^2+0.0000000000411702505*(AVH5)^3-7.43864331E-15*(AVH5)^4)</f>
        <v>5.2164984078231433E-2</v>
      </c>
      <c r="BKR5" s="100">
        <f t="shared" ref="BKR5:BKR22" si="294">+(-0.00227583562+0.000115480022*(AVI5)-0.0000000790252856*(AVI5)^2+0.0000000000411702505*(AVI5)^3-7.43864331E-15*(AVI5)^4)</f>
        <v>5.2168930977670648E-2</v>
      </c>
      <c r="BKS5" s="100">
        <f t="shared" ref="BKS5:BKS22" si="295">+(-0.00227583562+0.000115480022*(AVJ5)-0.0000000790252856*(AVJ5)^2+0.0000000000411702505*(AVJ5)^3-7.43864331E-15*(AVJ5)^4)</f>
        <v>5.2170925202848599E-2</v>
      </c>
      <c r="BKT5" s="100">
        <f t="shared" ref="BKT5:BKT22" si="296">+(-0.00227583562+0.000115480022*(AVK5)-0.0000000790252856*(AVK5)^2+0.0000000000411702505*(AVK5)^3-7.43864331E-15*(AVK5)^4)</f>
        <v>5.2171938318827098E-2</v>
      </c>
      <c r="BKU5" s="100">
        <f t="shared" ref="BKU5:BKU22" si="297">+(-0.00227583562+0.000115480022*(AVL5)-0.0000000790252856*(AVL5)^2+0.0000000000411702505*(AVL5)^3-7.43864331E-15*(AVL5)^4)</f>
        <v>5.2172454118452762E-2</v>
      </c>
      <c r="BKV5" s="100">
        <f t="shared" ref="BKV5:BKV22" si="298">+(-0.00227583562+0.000115480022*(AVM5)-0.0000000790252856*(AVM5)^2+0.0000000000411702505*(AVM5)^3-7.43864331E-15*(AVM5)^4)</f>
        <v>5.2172718540767257E-2</v>
      </c>
      <c r="BKW5" s="100">
        <f t="shared" ref="BKW5:BKW22" si="299">+(-0.00227583562+0.000115480022*(AVN5)-0.0000000790252856*(AVN5)^2+0.0000000000411702505*(AVN5)^3-7.43864331E-15*(AVN5)^4)</f>
        <v>5.2172850283079691E-2</v>
      </c>
      <c r="BKX5" s="100">
        <f t="shared" ref="BKX5:BKX22" si="300">+(-0.00227583562+0.000115480022*(AVO5)-0.0000000790252856*(AVO5)^2+0.0000000000411702505*(AVO5)^3-7.43864331E-15*(AVO5)^4)</f>
        <v>5.2172924316350448E-2</v>
      </c>
      <c r="BKY5" s="100">
        <f t="shared" ref="BKY5:BKY22" si="301">+(-0.00227583562+0.000115480022*(AVP5)-0.0000000790252856*(AVP5)^2+0.0000000000411702505*(AVP5)^3-7.43864331E-15*(AVP5)^4)</f>
        <v>5.2172964709525593E-2</v>
      </c>
      <c r="BKZ5" s="100">
        <f t="shared" ref="BKZ5:BKZ22" si="302">+(-0.00227583562+0.000115480022*(AVQ5)-0.0000000790252856*(AVQ5)^2+0.0000000000411702505*(AVQ5)^3-7.43864331E-15*(AVQ5)^4)</f>
        <v>5.2172977543808279E-2</v>
      </c>
      <c r="BLA5" s="100">
        <f t="shared" ref="BLA5:BLA22" si="303">+(-0.00227583562+0.000115480022*(AVR5)-0.0000000790252856*(AVR5)^2+0.0000000000411702505*(AVR5)^3-7.43864331E-15*(AVR5)^4)</f>
        <v>5.217298564078645E-2</v>
      </c>
      <c r="BLB5" s="100">
        <f t="shared" ref="BLB5:BLB22" si="304">+(-0.00227583562+0.000115480022*(AVS5)-0.0000000790252856*(AVS5)^2+0.0000000000411702505*(AVS5)^3-7.43864331E-15*(AVS5)^4)</f>
        <v>5.2172992107309094E-2</v>
      </c>
      <c r="BLC5" s="100">
        <f t="shared" ref="BLC5:BLC22" si="305">+(-0.00227583562+0.000115480022*(AVT5)-0.0000000790252856*(AVT5)^2+0.0000000000411702505*(AVT5)^3-7.43864331E-15*(AVT5)^4)</f>
        <v>5.2172988999818599E-2</v>
      </c>
      <c r="BLD5" s="100">
        <f t="shared" ref="BLD5:BLD22" si="306">+(-0.00227583562+0.000115480022*(AVU5)-0.0000000790252856*(AVU5)^2+0.0000000000411702505*(AVU5)^3-7.43864331E-15*(AVU5)^4)</f>
        <v>5.2172990511790605E-2</v>
      </c>
      <c r="BLE5" s="100">
        <f t="shared" ref="BLE5:BLE22" si="307">+(-0.00227583562+0.000115480022*(AVV5)-0.0000000790252856*(AVV5)^2+0.0000000000411702505*(AVV5)^3-7.43864331E-15*(AVV5)^4)</f>
        <v>5.2172993653876162E-2</v>
      </c>
      <c r="BLF5" s="100">
        <f t="shared" ref="BLF5:BLF22" si="308">+(-0.00227583562+0.000115480022*(AVW5)-0.0000000790252856*(AVW5)^2+0.0000000000411702505*(AVW5)^3-7.43864331E-15*(AVW5)^4)</f>
        <v>5.2172989066404052E-2</v>
      </c>
      <c r="BLG5" s="100">
        <f t="shared" ref="BLG5:BLG22" si="309">+(-0.00227583562+0.000115480022*(AVX5)-0.0000000790252856*(AVX5)^2+0.0000000000411702505*(AVX5)^3-7.43864331E-15*(AVX5)^4)</f>
        <v>5.2172988908703338E-2</v>
      </c>
      <c r="BLH5" s="100">
        <f t="shared" ref="BLH5:BLH22" si="310">+(-0.00227583562+0.000115480022*(AVY5)-0.0000000790252856*(AVY5)^2+0.0000000000411702505*(AVY5)^3-7.43864331E-15*(AVY5)^4)</f>
        <v>5.2172987055723576E-2</v>
      </c>
      <c r="BLI5" s="100">
        <f t="shared" ref="BLI5:BLI22" si="311">+(-0.00227583562+0.000115480022*(AVZ5)-0.0000000790252856*(AVZ5)^2+0.0000000000411702505*(AVZ5)^3-7.43864331E-15*(AVZ5)^4)</f>
        <v>5.2172996962012518E-2</v>
      </c>
      <c r="BLJ5" s="100">
        <f t="shared" ref="BLJ5:BLJ22" si="312">+(-0.00227583562+0.000115480022*(AWA5)-0.0000000790252856*(AWA5)^2+0.0000000000411702505*(AWA5)^3-7.43864331E-15*(AWA5)^4)</f>
        <v>5.2172992227975543E-2</v>
      </c>
      <c r="BLK5" s="100">
        <f t="shared" ref="BLK5:BLK22" si="313">+(-0.00227583562+0.000115480022*(AWB5)-0.0000000790252856*(AWB5)^2+0.0000000000411702505*(AWB5)^3-7.43864331E-15*(AWB5)^4)</f>
        <v>5.2172987218432741E-2</v>
      </c>
      <c r="BLL5" s="100">
        <f t="shared" ref="BLL5:BLL22" si="314">+(-0.00227583562+0.000115480022*(AWC5)-0.0000000790252856*(AWC5)^2+0.0000000000411702505*(AWC5)^3-7.43864331E-15*(AWC5)^4)</f>
        <v>5.2172988767421165E-2</v>
      </c>
      <c r="BLM5" s="100">
        <f t="shared" ref="BLM5:BLM22" si="315">+(-0.00227583562+0.000115480022*(AWD5)-0.0000000790252856*(AWD5)^2+0.0000000000411702505*(AWD5)^3-7.43864331E-15*(AWD5)^4)</f>
        <v>5.2172988982123497E-2</v>
      </c>
      <c r="BLN5" s="100">
        <f t="shared" ref="BLN5:BLN22" si="316">+(-0.00227583562+0.000115480022*(AWE5)-0.0000000790252856*(AWE5)^2+0.0000000000411702505*(AWE5)^3-7.43864331E-15*(AWE5)^4)</f>
        <v>5.2172990439483924E-2</v>
      </c>
      <c r="BLO5" s="100">
        <f t="shared" ref="BLO5:BLO22" si="317">+(-0.00227583562+0.000115480022*(AWF5)-0.0000000790252856*(AWF5)^2+0.0000000000411702505*(AWF5)^3-7.43864331E-15*(AWF5)^4)</f>
        <v>5.217299199211211E-2</v>
      </c>
      <c r="BLP5" s="100">
        <f t="shared" ref="BLP5:BLP22" si="318">+(-0.00227583562+0.000115480022*(AWG5)-0.0000000790252856*(AWG5)^2+0.0000000000411702505*(AWG5)^3-7.43864331E-15*(AWG5)^4)</f>
        <v>5.2172987215802234E-2</v>
      </c>
      <c r="BLQ5" s="100">
        <f t="shared" ref="BLQ5:BLQ22" si="319">+(-0.00227583562+0.000115480022*(AWH5)-0.0000000790252856*(AWH5)^2+0.0000000000411702505*(AWH5)^3-7.43864331E-15*(AWH5)^4)</f>
        <v>5.2172990363498283E-2</v>
      </c>
      <c r="BLR5" s="100">
        <f t="shared" ref="BLR5:BLR22" si="320">+(-0.00227583562+0.000115480022*(AWI5)-0.0000000790252856*(AWI5)^2+0.0000000000411702505*(AWI5)^3-7.43864331E-15*(AWI5)^4)</f>
        <v>5.217299994285883E-2</v>
      </c>
      <c r="BLS5" s="100">
        <f t="shared" ref="BLS5:BLS22" si="321">+(-0.00227583562+0.000115480022*(AWJ5)-0.0000000790252856*(AWJ5)^2+0.0000000000411702505*(AWJ5)^3-7.43864331E-15*(AWJ5)^4)</f>
        <v>5.2172985663069042E-2</v>
      </c>
      <c r="BLT5" s="100">
        <f t="shared" ref="BLT5:BLT22" si="322">+(-0.00227583562+0.000115480022*(AWK5)-0.0000000790252856*(AWK5)^2+0.0000000000411702505*(AWK5)^3-7.43864331E-15*(AWK5)^4)</f>
        <v>5.2172988866498515E-2</v>
      </c>
      <c r="BLU5" s="100">
        <f t="shared" ref="BLU5:BLU22" si="323">+(-0.00227583562+0.000115480022*(AWL5)-0.0000000790252856*(AWL5)^2+0.0000000000411702505*(AWL5)^3-7.43864331E-15*(AWL5)^4)</f>
        <v>5.2172993742105274E-2</v>
      </c>
      <c r="BLV5" s="100">
        <f t="shared" ref="BLV5:BLV22" si="324">+(-0.00227583562+0.000115480022*(AWM5)-0.0000000790252856*(AWM5)^2+0.0000000000411702505*(AWM5)^3-7.43864331E-15*(AWM5)^4)</f>
        <v>5.2172990571141206E-2</v>
      </c>
      <c r="BLW5" s="100">
        <f t="shared" ref="BLW5:BLW22" si="325">+(-0.00227583562+0.000115480022*(AWN5)-0.0000000790252856*(AWN5)^2+0.0000000000411702505*(AWN5)^3-7.43864331E-15*(AWN5)^4)</f>
        <v>5.2172993690395623E-2</v>
      </c>
      <c r="BLX5" s="100">
        <f t="shared" ref="BLX5:BLX22" si="326">+(-0.00227583562+0.000115480022*(AWO5)-0.0000000790252856*(AWO5)^2+0.0000000000411702505*(AWO5)^3-7.43864331E-15*(AWO5)^4)</f>
        <v>5.2172982535711142E-2</v>
      </c>
      <c r="BLY5" s="100">
        <f t="shared" ref="BLY5:BLY22" si="327">+(-0.00227583562+0.000115480022*(AWP5)-0.0000000790252856*(AWP5)^2+0.0000000000411702505*(AWP5)^3-7.43864331E-15*(AWP5)^4)</f>
        <v>5.2172987218958827E-2</v>
      </c>
      <c r="BLZ5" s="100">
        <f t="shared" ref="BLZ5:BLZ22" si="328">+(-0.00227583562+0.000115480022*(AWQ5)-0.0000000790252856*(AWQ5)^2+0.0000000000411702505*(AWQ5)^3-7.43864331E-15*(AWQ5)^4)</f>
        <v>5.2172987290478548E-2</v>
      </c>
      <c r="BMA5" s="100">
        <f t="shared" ref="BMA5:BMA22" si="329">+(-0.00227583562+0.000115480022*(AWR5)-0.0000000790252856*(AWR5)^2+0.0000000000411702505*(AWR5)^3-7.43864331E-15*(AWR5)^4)</f>
        <v>5.2172992260670049E-2</v>
      </c>
      <c r="BMB5" s="100">
        <f t="shared" ref="BMB5:BMB22" si="330">+(-0.00227583562+0.000115480022*(AWS5)-0.0000000790252856*(AWS5)^2+0.0000000000411702505*(AWS5)^3-7.43864331E-15*(AWS5)^4)</f>
        <v>5.2172983958217928E-2</v>
      </c>
      <c r="BMC5" s="100">
        <f t="shared" ref="BMC5:BMC22" si="331">+(-0.00227583562+0.000115480022*(AWT5)-0.0000000790252856*(AWT5)^2+0.0000000000411702505*(AWT5)^3-7.43864331E-15*(AWT5)^4)</f>
        <v>5.217298233864566E-2</v>
      </c>
      <c r="BMD5" s="100">
        <f t="shared" ref="BMD5:BMD22" si="332">+(-0.00227583562+0.000115480022*(AWU5)-0.0000000790252856*(AWU5)^2+0.0000000000411702505*(AWU5)^3-7.43864331E-15*(AWU5)^4)</f>
        <v>5.217298403640052E-2</v>
      </c>
      <c r="BME5" s="100">
        <f t="shared" ref="BME5:BME22" si="333">+(-0.00227583562+0.000115480022*(AWV5)-0.0000000790252856*(AWV5)^2+0.0000000000411702505*(AWV5)^3-7.43864331E-15*(AWV5)^4)</f>
        <v>5.2172996775280089E-2</v>
      </c>
      <c r="BMF5" s="100">
        <f t="shared" ref="BMF5:BMF22" si="334">+(-0.00227583562+0.000115480022*(AWW5)-0.0000000790252856*(AWW5)^2+0.0000000000411702505*(AWW5)^3-7.43864331E-15*(AWW5)^4)</f>
        <v>5.2172995190993207E-2</v>
      </c>
      <c r="BMG5" s="100">
        <f t="shared" ref="BMG5:BMG22" si="335">+(-0.00227583562+0.000115480022*(AWX5)-0.0000000790252856*(AWX5)^2+0.0000000000411702505*(AWX5)^3-7.43864331E-15*(AWX5)^4)</f>
        <v>5.2172980793028796E-2</v>
      </c>
      <c r="BMH5" s="100">
        <f t="shared" ref="BMH5:BMH22" si="336">+(-0.00227583562+0.000115480022*(AWY5)-0.0000000790252856*(AWY5)^2+0.0000000000411702505*(AWY5)^3-7.43864331E-15*(AWY5)^4)</f>
        <v>5.2172987232110099E-2</v>
      </c>
      <c r="BMI5" s="100">
        <f t="shared" ref="BMI5:BMI22" si="337">+(-0.00227583562+0.000115480022*(AWZ5)-0.0000000790252856*(AWZ5)^2+0.0000000000411702505*(AWZ5)^3-7.43864331E-15*(AWZ5)^4)</f>
        <v>5.2172985647153468E-2</v>
      </c>
      <c r="BMJ5" s="100">
        <f t="shared" ref="BMJ5:BMJ22" si="338">+(-0.00227583562+0.000115480022*(AXA5)-0.0000000790252856*(AXA5)^2+0.0000000000411702505*(AXA5)^3-7.43864331E-15*(AXA5)^4)</f>
        <v>5.2172987224745629E-2</v>
      </c>
      <c r="BMK5" s="100">
        <f t="shared" ref="BMK5:BMK22" si="339">+(-0.00227583562+0.000115480022*(AXB5)-0.0000000790252856*(AXB5)^2+0.0000000000411702505*(AXB5)^3-7.43864331E-15*(AXB5)^4)</f>
        <v>5.2172984048710888E-2</v>
      </c>
      <c r="BML5" s="100">
        <f t="shared" ref="BML5:BML22" si="340">+(-0.00227583562+0.000115480022*(AXC5)-0.0000000790252856*(AXC5)^2+0.0000000000411702505*(AXC5)^3-7.43864331E-15*(AXC5)^4)</f>
        <v>5.2172982414822079E-2</v>
      </c>
      <c r="BMM5" s="100">
        <f t="shared" ref="BMM5:BMM22" si="341">+(-0.00227583562+0.000115480022*(AXD5)-0.0000000790252856*(AXD5)^2+0.0000000000411702505*(AXD5)^3-7.43864331E-15*(AXD5)^4)</f>
        <v>5.2172982364585098E-2</v>
      </c>
      <c r="BMN5" s="100">
        <f t="shared" ref="BMN5:BMN22" si="342">+(-0.00227583562+0.000115480022*(AXE5)-0.0000000790252856*(AXE5)^2+0.0000000000411702505*(AXE5)^3-7.43864331E-15*(AXE5)^4)</f>
        <v>5.2172989062243914E-2</v>
      </c>
      <c r="BMO5" s="100">
        <f t="shared" ref="BMO5:BMO22" si="343">+(-0.00227583562+0.000115480022*(AXF5)-0.0000000790252856*(AXF5)^2+0.0000000000411702505*(AXF5)^3-7.43864331E-15*(AXF5)^4)</f>
        <v>5.2172992108332386E-2</v>
      </c>
      <c r="BMP5" s="100">
        <f t="shared" ref="BMP5:BMP22" si="344">+(-0.00227583562+0.000115480022*(AXG5)-0.0000000790252856*(AXG5)^2+0.0000000000411702505*(AXG5)^3-7.43864331E-15*(AXG5)^4)</f>
        <v>5.2172985524510218E-2</v>
      </c>
      <c r="BMQ5" s="100">
        <f t="shared" ref="BMQ5:BMQ22" si="345">+(-0.00227583562+0.000115480022*(AXH5)-0.0000000790252856*(AXH5)^2+0.0000000000411702505*(AXH5)^3-7.43864331E-15*(AXH5)^4)</f>
        <v>5.2173024217357762E-2</v>
      </c>
      <c r="BMR5" s="100">
        <f t="shared" ref="BMR5:BMR22" si="346">+(-0.00227583562+0.000115480022*(AXI5)-0.0000000790252856*(AXI5)^2+0.0000000000411702505*(AXI5)^3-7.43864331E-15*(AXI5)^4)</f>
        <v>5.2173135315773174E-2</v>
      </c>
      <c r="BMS5" s="100">
        <f t="shared" ref="BMS5:BMS22" si="347">+(-0.00227583562+0.000115480022*(AXJ5)-0.0000000790252856*(AXJ5)^2+0.0000000000411702505*(AXJ5)^3-7.43864331E-15*(AXJ5)^4)</f>
        <v>5.2173170722047996E-2</v>
      </c>
      <c r="BMT5" s="162">
        <f t="shared" ref="BMT5:BMT22" si="348">+(1047.63657-0.372589265*(AUU5)+0.000945304214*(AUU5)^2-0.000000602409443*(AUU5)^3+0.00000000012858961*(AUU5)^4)</f>
        <v>1005.7136921044735</v>
      </c>
      <c r="BMU5" s="97">
        <f t="shared" ref="BMU5:BMU22" si="349">+(1047.63657-0.372589265*(AUV5)+0.000945304214*(AUV5)^2-0.000000602409443*(AUV5)^3+0.00000000012858961*(AUV5)^4)</f>
        <v>1008.3739911640582</v>
      </c>
      <c r="BMV5" s="97">
        <f t="shared" ref="BMV5:BMV22" si="350">+(1047.63657-0.372589265*(AUW5)+0.000945304214*(AUW5)^2-0.000000602409443*(AUW5)^3+0.00000000012858961*(AUW5)^4)</f>
        <v>1022.2697253062148</v>
      </c>
      <c r="BMW5" s="97">
        <f t="shared" ref="BMW5:BMW22" si="351">+(1047.63657-0.372589265*(AUX5)+0.000945304214*(AUX5)^2-0.000000602409443*(AUX5)^3+0.00000000012858961*(AUX5)^4)</f>
        <v>1047.297181482727</v>
      </c>
      <c r="BMX5" s="97">
        <f t="shared" ref="BMX5:BMX22" si="352">+(1047.63657-0.372589265*(AUY5)+0.000945304214*(AUY5)^2-0.000000602409443*(AUY5)^3+0.00000000012858961*(AUY5)^4)</f>
        <v>1059.9185363763161</v>
      </c>
      <c r="BMY5" s="97">
        <f t="shared" ref="BMY5:BMY22" si="353">+(1047.63657-0.372589265*(AUZ5)+0.000945304214*(AUZ5)^2-0.000000602409443*(AUZ5)^3+0.00000000012858961*(AUZ5)^4)</f>
        <v>1066.6859101020289</v>
      </c>
      <c r="BMZ5" s="97">
        <f t="shared" ref="BMZ5:BMZ22" si="354">+(1047.63657-0.372589265*(AVA5)+0.000945304214*(AVA5)^2-0.000000602409443*(AVA5)^3+0.00000000012858961*(AVA5)^4)</f>
        <v>1070.3571124274381</v>
      </c>
      <c r="BNA5" s="97">
        <f t="shared" ref="BNA5:BNA22" si="355">+(1047.63657-0.372589265*(AVB5)+0.000945304214*(AVB5)^2-0.000000602409443*(AVB5)^3+0.00000000012858961*(AVB5)^4)</f>
        <v>1072.2636957774009</v>
      </c>
      <c r="BNB5" s="97">
        <f t="shared" ref="BNB5:BNB22" si="356">+(1047.63657-0.372589265*(AVC5)+0.000945304214*(AVC5)^2-0.000000602409443*(AVC5)^3+0.00000000012858961*(AVC5)^4)</f>
        <v>1073.2458281046788</v>
      </c>
      <c r="BNC5" s="97">
        <f t="shared" ref="BNC5:BNC22" si="357">+(1047.63657-0.372589265*(AVD5)+0.000945304214*(AVD5)^2-0.000000602409443*(AVD5)^3+0.00000000012858961*(AVD5)^4)</f>
        <v>1073.7464368161779</v>
      </c>
      <c r="BND5" s="97">
        <f t="shared" ref="BND5:BND22" si="358">+(1047.63657-0.372589265*(AVE5)+0.000945304214*(AVE5)^2-0.000000602409443*(AVE5)^3+0.00000000012858961*(AVE5)^4)</f>
        <v>1074.0049905613287</v>
      </c>
      <c r="BNE5" s="97">
        <f t="shared" ref="BNE5:BNE22" si="359">+(1047.63657-0.372589265*(AVF5)+0.000945304214*(AVF5)^2-0.000000602409443*(AVF5)^3+0.00000000012858961*(AVF5)^4)</f>
        <v>1074.1350371082847</v>
      </c>
      <c r="BNF5" s="97">
        <f t="shared" ref="BNF5:BNF22" si="360">+(1047.63657-0.372589265*(AVG5)+0.000945304214*(AVG5)^2-0.000000602409443*(AVG5)^3+0.00000000012858961*(AVG5)^4)</f>
        <v>1074.2014365319706</v>
      </c>
      <c r="BNG5" s="97">
        <f t="shared" ref="BNG5:BNG22" si="361">+(1047.63657-0.372589265*(AVH5)+0.000945304214*(AVH5)^2-0.000000602409443*(AVH5)^3+0.00000000012858961*(AVH5)^4)</f>
        <v>1074.2352168237021</v>
      </c>
      <c r="BNH5" s="97">
        <f t="shared" ref="BNH5:BNH22" si="362">+(1047.63657-0.372589265*(AVI5)+0.000945304214*(AVI5)^2-0.000000602409443*(AVI5)^3+0.00000000012858961*(AVI5)^4)</f>
        <v>1074.2525110825279</v>
      </c>
      <c r="BNI5" s="97">
        <f t="shared" ref="BNI5:BNI22" si="363">+(1047.63657-0.372589265*(AVJ5)+0.000945304214*(AVJ5)^2-0.000000602409443*(AVJ5)^3+0.00000000012858961*(AVJ5)^4)</f>
        <v>1074.2612497181169</v>
      </c>
      <c r="BNJ5" s="97">
        <f t="shared" ref="BNJ5:BNJ22" si="364">+(1047.63657-0.372589265*(AVK5)+0.000945304214*(AVK5)^2-0.000000602409443*(AVK5)^3+0.00000000012858961*(AVK5)^4)</f>
        <v>1074.2656892840632</v>
      </c>
      <c r="BNK5" s="97">
        <f t="shared" ref="BNK5:BNK22" si="365">+(1047.63657-0.372589265*(AVL5)+0.000945304214*(AVL5)^2-0.000000602409443*(AVL5)^3+0.00000000012858961*(AVL5)^4)</f>
        <v>1074.2679495962386</v>
      </c>
      <c r="BNL5" s="97">
        <f t="shared" ref="BNL5:BNL22" si="366">+(1047.63657-0.372589265*(AVM5)+0.000945304214*(AVM5)^2-0.000000602409443*(AVM5)^3+0.00000000012858961*(AVM5)^4)</f>
        <v>1074.2691083431616</v>
      </c>
      <c r="BNM5" s="97">
        <f t="shared" ref="BNM5:BNM22" si="367">+(1047.63657-0.372589265*(AVN5)+0.000945304214*(AVN5)^2-0.000000602409443*(AVN5)^3+0.00000000012858961*(AVN5)^4)</f>
        <v>1074.2696856641448</v>
      </c>
      <c r="BNN5" s="97">
        <f t="shared" ref="BNN5:BNN22" si="368">+(1047.63657-0.372589265*(AVO5)+0.000945304214*(AVO5)^2-0.000000602409443*(AVO5)^3+0.00000000012858961*(AVO5)^4)</f>
        <v>1074.2700100932527</v>
      </c>
      <c r="BNO5" s="97">
        <f t="shared" ref="BNO5:BNO22" si="369">+(1047.63657-0.372589265*(AVP5)+0.000945304214*(AVP5)^2-0.000000602409443*(AVP5)^3+0.00000000012858961*(AVP5)^4)</f>
        <v>1074.2701871046868</v>
      </c>
      <c r="BNP5" s="97">
        <f t="shared" ref="BNP5:BNP22" si="370">+(1047.63657-0.372589265*(AVQ5)+0.000945304214*(AVQ5)^2-0.000000602409443*(AVQ5)^3+0.00000000012858961*(AVQ5)^4)</f>
        <v>1074.2702433472543</v>
      </c>
      <c r="BNQ5" s="97">
        <f t="shared" ref="BNQ5:BNQ22" si="371">+(1047.63657-0.372589265*(AVR5)+0.000945304214*(AVR5)^2-0.000000602409443*(AVR5)^3+0.00000000012858961*(AVR5)^4)</f>
        <v>1074.2702788299491</v>
      </c>
      <c r="BNR5" s="97">
        <f t="shared" ref="BNR5:BNR22" si="372">+(1047.63657-0.372589265*(AVS5)+0.000945304214*(AVS5)^2-0.000000602409443*(AVS5)^3+0.00000000012858961*(AVS5)^4)</f>
        <v>1074.2703071676415</v>
      </c>
      <c r="BNS5" s="97">
        <f t="shared" ref="BNS5:BNS22" si="373">+(1047.63657-0.372589265*(AVT5)+0.000945304214*(AVT5)^2-0.000000602409443*(AVT5)^3+0.00000000012858961*(AVT5)^4)</f>
        <v>1074.2702935499494</v>
      </c>
      <c r="BNT5" s="97">
        <f t="shared" ref="BNT5:BNT22" si="374">+(1047.63657-0.372589265*(AVU5)+0.000945304214*(AVU5)^2-0.000000602409443*(AVU5)^3+0.00000000012858961*(AVU5)^4)</f>
        <v>1074.2703001757359</v>
      </c>
      <c r="BNU5" s="97">
        <f t="shared" ref="BNU5:BNU22" si="375">+(1047.63657-0.372589265*(AVV5)+0.000945304214*(AVV5)^2-0.000000602409443*(AVV5)^3+0.00000000012858961*(AVV5)^4)</f>
        <v>1074.2703139450311</v>
      </c>
      <c r="BNV5" s="97">
        <f t="shared" ref="BNV5:BNV22" si="376">+(1047.63657-0.372589265*(AVW5)+0.000945304214*(AVW5)^2-0.000000602409443*(AVW5)^3+0.00000000012858961*(AVW5)^4)</f>
        <v>1074.2702938417412</v>
      </c>
      <c r="BNW5" s="97">
        <f t="shared" ref="BNW5:BNW22" si="377">+(1047.63657-0.372589265*(AVX5)+0.000945304214*(AVX5)^2-0.000000602409443*(AVX5)^3+0.00000000012858961*(AVX5)^4)</f>
        <v>1074.2702931506628</v>
      </c>
      <c r="BNX5" s="97">
        <f t="shared" ref="BNX5:BNX22" si="378">+(1047.63657-0.372589265*(AVY5)+0.000945304214*(AVY5)^2-0.000000602409443*(AVY5)^3+0.00000000012858961*(AVY5)^4)</f>
        <v>1074.2702850305075</v>
      </c>
      <c r="BNY5" s="97">
        <f t="shared" ref="BNY5:BNY22" si="379">+(1047.63657-0.372589265*(AVZ5)+0.000945304214*(AVZ5)^2-0.000000602409443*(AVZ5)^3+0.00000000012858961*(AVZ5)^4)</f>
        <v>1074.2703284419977</v>
      </c>
      <c r="BNZ5" s="97">
        <f t="shared" ref="BNZ5:BNZ22" si="380">+(1047.63657-0.372589265*(AWA5)+0.000945304214*(AWA5)^2-0.000000602409443*(AWA5)^3+0.00000000012858961*(AWA5)^4)</f>
        <v>1074.2703076964281</v>
      </c>
      <c r="BOA5" s="97">
        <f t="shared" ref="BOA5:BOA22" si="381">+(1047.63657-0.372589265*(AWB5)+0.000945304214*(AWB5)^2-0.000000602409443*(AWB5)^3+0.00000000012858961*(AWB5)^4)</f>
        <v>1074.270285743534</v>
      </c>
      <c r="BOB5" s="97">
        <f t="shared" ref="BOB5:BOB22" si="382">+(1047.63657-0.372589265*(AWC5)+0.000945304214*(AWC5)^2-0.000000602409443*(AWC5)^3+0.00000000012858961*(AWC5)^4)</f>
        <v>1074.2702925315343</v>
      </c>
      <c r="BOC5" s="97">
        <f t="shared" ref="BOC5:BOC22" si="383">+(1047.63657-0.372589265*(AWD5)+0.000945304214*(AWD5)^2-0.000000602409443*(AWD5)^3+0.00000000012858961*(AWD5)^4)</f>
        <v>1074.2702934724057</v>
      </c>
      <c r="BOD5" s="97">
        <f t="shared" ref="BOD5:BOD22" si="384">+(1047.63657-0.372589265*(AWE5)+0.000945304214*(AWE5)^2-0.000000602409443*(AWE5)^3+0.00000000012858961*(AWE5)^4)</f>
        <v>1074.2702998588727</v>
      </c>
      <c r="BOE5" s="97">
        <f t="shared" ref="BOE5:BOE22" si="385">+(1047.63657-0.372589265*(AWF5)+0.000945304214*(AWF5)^2-0.000000602409443*(AWF5)^3+0.00000000012858961*(AWF5)^4)</f>
        <v>1074.2703066628235</v>
      </c>
      <c r="BOF5" s="97">
        <f t="shared" ref="BOF5:BOF22" si="386">+(1047.63657-0.372589265*(AWG5)+0.000945304214*(AWG5)^2-0.000000602409443*(AWG5)^3+0.00000000012858961*(AWG5)^4)</f>
        <v>1074.2702857320066</v>
      </c>
      <c r="BOG5" s="97">
        <f t="shared" ref="BOG5:BOG22" si="387">+(1047.63657-0.372589265*(AWH5)+0.000945304214*(AWH5)^2-0.000000602409443*(AWH5)^3+0.00000000012858961*(AWH5)^4)</f>
        <v>1074.2702995258871</v>
      </c>
      <c r="BOH5" s="97">
        <f t="shared" ref="BOH5:BOH22" si="388">+(1047.63657-0.372589265*(AWI5)+0.000945304214*(AWI5)^2-0.000000602409443*(AWI5)^3+0.00000000012858961*(AWI5)^4)</f>
        <v>1074.2703415047092</v>
      </c>
      <c r="BOI5" s="97">
        <f t="shared" ref="BOI5:BOI22" si="389">+(1047.63657-0.372589265*(AWJ5)+0.000945304214*(AWJ5)^2-0.000000602409443*(AWJ5)^3+0.00000000012858961*(AWJ5)^4)</f>
        <v>1074.2702789275961</v>
      </c>
      <c r="BOJ5" s="97">
        <f t="shared" ref="BOJ5:BOJ22" si="390">+(1047.63657-0.372589265*(AWK5)+0.000945304214*(AWK5)^2-0.000000602409443*(AWK5)^3+0.00000000012858961*(AWK5)^4)</f>
        <v>1074.2702929657123</v>
      </c>
      <c r="BOK5" s="97">
        <f t="shared" ref="BOK5:BOK22" si="391">+(1047.63657-0.372589265*(AWL5)+0.000945304214*(AWL5)^2-0.000000602409443*(AWL5)^3+0.00000000012858961*(AWL5)^4)</f>
        <v>1074.2703143316703</v>
      </c>
      <c r="BOL5" s="97">
        <f t="shared" ref="BOL5:BOL22" si="392">+(1047.63657-0.372589265*(AWM5)+0.000945304214*(AWM5)^2-0.000000602409443*(AWM5)^3+0.00000000012858961*(AWM5)^4)</f>
        <v>1074.2703004358232</v>
      </c>
      <c r="BOM5" s="97">
        <f t="shared" ref="BOM5:BOM22" si="393">+(1047.63657-0.372589265*(AWN5)+0.000945304214*(AWN5)^2-0.000000602409443*(AWN5)^3+0.00000000012858961*(AWN5)^4)</f>
        <v>1074.2703141050677</v>
      </c>
      <c r="BON5" s="97">
        <f t="shared" ref="BON5:BON22" si="394">+(1047.63657-0.372589265*(AWO5)+0.000945304214*(AWO5)^2-0.000000602409443*(AWO5)^3+0.00000000012858961*(AWO5)^4)</f>
        <v>1074.2702652228427</v>
      </c>
      <c r="BOO5" s="97">
        <f t="shared" ref="BOO5:BOO22" si="395">+(1047.63657-0.372589265*(AWP5)+0.000945304214*(AWP5)^2-0.000000602409443*(AWP5)^3+0.00000000012858961*(AWP5)^4)</f>
        <v>1074.2702857458391</v>
      </c>
      <c r="BOP5" s="97">
        <f t="shared" ref="BOP5:BOP22" si="396">+(1047.63657-0.372589265*(AWQ5)+0.000945304214*(AWQ5)^2-0.000000602409443*(AWQ5)^3+0.00000000012858961*(AWQ5)^4)</f>
        <v>1074.270286059254</v>
      </c>
      <c r="BOQ5" s="97">
        <f t="shared" ref="BOQ5:BOQ22" si="397">+(1047.63657-0.372589265*(AWR5)+0.000945304214*(AWR5)^2-0.000000602409443*(AWR5)^3+0.00000000012858961*(AWR5)^4)</f>
        <v>1074.2703078397019</v>
      </c>
      <c r="BOR5" s="97">
        <f t="shared" ref="BOR5:BOR22" si="398">+(1047.63657-0.372589265*(AWS5)+0.000945304214*(AWS5)^2-0.000000602409443*(AWS5)^3+0.00000000012858961*(AWS5)^4)</f>
        <v>1074.2702714565723</v>
      </c>
      <c r="BOS5" s="97">
        <f t="shared" ref="BOS5:BOS22" si="399">+(1047.63657-0.372589265*(AWT5)+0.000945304214*(AWT5)^2-0.000000602409443*(AWT5)^3+0.00000000012858961*(AWT5)^4)</f>
        <v>1074.2702643592595</v>
      </c>
      <c r="BOT5" s="97">
        <f t="shared" ref="BOT5:BOT22" si="400">+(1047.63657-0.372589265*(AWU5)+0.000945304214*(AWU5)^2-0.000000602409443*(AWU5)^3+0.00000000012858961*(AWU5)^4)</f>
        <v>1074.2702717991854</v>
      </c>
      <c r="BOU5" s="97">
        <f t="shared" ref="BOU5:BOU22" si="401">+(1047.63657-0.372589265*(AWV5)+0.000945304214*(AWV5)^2-0.000000602409443*(AWV5)^3+0.00000000012858961*(AWV5)^4)</f>
        <v>1074.2703276236959</v>
      </c>
      <c r="BOV5" s="97">
        <f t="shared" ref="BOV5:BOV22" si="402">+(1047.63657-0.372589265*(AWW5)+0.000945304214*(AWW5)^2-0.000000602409443*(AWW5)^3+0.00000000012858961*(AWW5)^4)</f>
        <v>1074.2703206810095</v>
      </c>
      <c r="BOW5" s="97">
        <f t="shared" ref="BOW5:BOW22" si="403">+(1047.63657-0.372589265*(AWX5)+0.000945304214*(AWX5)^2-0.000000602409443*(AWX5)^3+0.00000000012858961*(AWX5)^4)</f>
        <v>1074.2702575860349</v>
      </c>
      <c r="BOX5" s="97">
        <f t="shared" ref="BOX5:BOX22" si="404">+(1047.63657-0.372589265*(AWY5)+0.000945304214*(AWY5)^2-0.000000602409443*(AWY5)^3+0.00000000012858961*(AWY5)^4)</f>
        <v>1074.2702858034709</v>
      </c>
      <c r="BOY5" s="97">
        <f t="shared" ref="BOY5:BOY22" si="405">+(1047.63657-0.372589265*(AWZ5)+0.000945304214*(AWZ5)^2-0.000000602409443*(AWZ5)^3+0.00000000012858961*(AWZ5)^4)</f>
        <v>1074.2702788578506</v>
      </c>
      <c r="BOZ5" s="97">
        <f t="shared" ref="BOZ5:BOZ22" si="406">+(1047.63657-0.372589265*(AXA5)+0.000945304214*(AXA5)^2-0.000000602409443*(AXA5)^3+0.00000000012858961*(AXA5)^4)</f>
        <v>1074.2702857711984</v>
      </c>
      <c r="BPA5" s="97">
        <f t="shared" ref="BPA5:BPA22" si="407">+(1047.63657-0.372589265*(AXB5)+0.000945304214*(AXB5)^2-0.000000602409443*(AXB5)^3+0.00000000012858961*(AXB5)^4)</f>
        <v>1074.270271853132</v>
      </c>
      <c r="BPB5" s="97">
        <f t="shared" ref="BPB5:BPB22" si="408">+(1047.63657-0.372589265*(AXC5)+0.000945304214*(AXC5)^2-0.000000602409443*(AXC5)^3+0.00000000012858961*(AXC5)^4)</f>
        <v>1074.2702646930807</v>
      </c>
      <c r="BPC5" s="97">
        <f t="shared" ref="BPC5:BPC22" si="409">+(1047.63657-0.372589265*(AXD5)+0.000945304214*(AXD5)^2-0.000000602409443*(AXD5)^3+0.00000000012858961*(AXD5)^4)</f>
        <v>1074.2702644729318</v>
      </c>
      <c r="BPD5" s="97">
        <f t="shared" ref="BPD5:BPD22" si="410">+(1047.63657-0.372589265*(AXE5)+0.000945304214*(AXE5)^2-0.000000602409443*(AXE5)^3+0.00000000012858961*(AXE5)^4)</f>
        <v>1074.2702938235109</v>
      </c>
      <c r="BPE5" s="97">
        <f t="shared" ref="BPE5:BPE22" si="411">+(1047.63657-0.372589265*(AXF5)+0.000945304214*(AXF5)^2-0.000000602409443*(AXF5)^3+0.00000000012858961*(AXF5)^4)</f>
        <v>1074.2703071721257</v>
      </c>
      <c r="BPF5" s="97">
        <f t="shared" ref="BPF5:BPF22" si="412">+(1047.63657-0.372589265*(AXG5)+0.000945304214*(AXG5)^2-0.000000602409443*(AXG5)^3+0.00000000012858961*(AXG5)^4)</f>
        <v>1074.2702783204013</v>
      </c>
      <c r="BPG5" s="97">
        <f t="shared" ref="BPG5:BPG22" si="413">+(1047.63657-0.372589265*(AXH5)+0.000945304214*(AXH5)^2-0.000000602409443*(AXH5)^3+0.00000000012858961*(AXH5)^4)</f>
        <v>1074.2704478808275</v>
      </c>
      <c r="BPH5" s="97">
        <f t="shared" ref="BPH5:BPH22" si="414">+(1047.63657-0.372589265*(AXI5)+0.000945304214*(AXI5)^2-0.000000602409443*(AXI5)^3+0.00000000012858961*(AXI5)^4)</f>
        <v>1074.2709347387754</v>
      </c>
      <c r="BPI5" s="97">
        <f t="shared" ref="BPI5:BPI22" si="415">+(1047.63657-0.372589265*(AXJ5)+0.000945304214*(AXJ5)^2-0.000000602409443*(AXJ5)^3+0.00000000012858961*(AXJ5)^4)</f>
        <v>1074.2710898971479</v>
      </c>
      <c r="BPJ5" s="139">
        <f t="shared" ref="BPJ5:BPJ22" si="416">QC5/$B$1*100</f>
        <v>100</v>
      </c>
      <c r="BPK5" s="99">
        <f t="shared" ref="BPK5:BPK22" si="417">QD5/$B$1*100</f>
        <v>99.986318642026433</v>
      </c>
      <c r="BPL5" s="99">
        <f t="shared" ref="BPL5:BPL22" si="418">QE5/$B$1*100</f>
        <v>67.084685159396287</v>
      </c>
      <c r="BPM5" s="99">
        <f t="shared" ref="BPM5:BPM22" si="419">QF5/$B$1*100</f>
        <v>67.068839625127026</v>
      </c>
      <c r="BPN5" s="99">
        <f t="shared" ref="BPN5:BPN22" si="420">QG5/$B$1*100</f>
        <v>67.075859083894755</v>
      </c>
      <c r="BPO5" s="99">
        <f t="shared" ref="BPO5:BPO22" si="421">QH5/$B$1*100</f>
        <v>67.069592382099444</v>
      </c>
      <c r="BPP5" s="99">
        <f t="shared" ref="BPP5:BPP22" si="422">QI5/$B$1*100</f>
        <v>67.081410666566299</v>
      </c>
      <c r="BPQ5" s="99">
        <f t="shared" ref="BPQ5:BPQ22" si="423">QJ5/$B$1*100</f>
        <v>67.064737099627379</v>
      </c>
      <c r="BPR5" s="99">
        <f t="shared" ref="BPR5:BPR22" si="424">QK5/$B$1*100</f>
        <v>67.07998042831872</v>
      </c>
      <c r="BPS5" s="99">
        <f t="shared" ref="BPS5:BPS22" si="425">QL5/$B$1*100</f>
        <v>67.061914260980842</v>
      </c>
      <c r="BPT5" s="99">
        <f t="shared" ref="BPT5:BPT22" si="426">QM5/$B$1*100</f>
        <v>67.085494373141628</v>
      </c>
      <c r="BPU5" s="99">
        <f t="shared" ref="BPU5:BPU22" si="427">QN5/$B$1*100</f>
        <v>67.06458654823291</v>
      </c>
      <c r="BPV5" s="99">
        <f t="shared" ref="BPV5:BPV22" si="428">QO5/$B$1*100</f>
        <v>67.081015469155787</v>
      </c>
      <c r="BPW5" s="99">
        <f t="shared" ref="BPW5:BPW22" si="429">QP5/$B$1*100</f>
        <v>67.067710489668414</v>
      </c>
      <c r="BPX5" s="99">
        <f t="shared" ref="BPX5:BPX22" si="430">QQ5/$B$1*100</f>
        <v>67.07984869584854</v>
      </c>
      <c r="BPY5" s="99">
        <f t="shared" ref="BPY5:BPY22" si="431">QR5/$B$1*100</f>
        <v>67.072678685686327</v>
      </c>
      <c r="BPZ5" s="99">
        <f t="shared" ref="BPZ5:BPZ22" si="432">QS5/$B$1*100</f>
        <v>67.07503105122511</v>
      </c>
      <c r="BQA5" s="99">
        <f t="shared" ref="BQA5:BQA22" si="433">QT5/$B$1*100</f>
        <v>67.06710828409048</v>
      </c>
      <c r="BQB5" s="99">
        <f t="shared" ref="BQB5:BQB22" si="434">QU5/$B$1*100</f>
        <v>67.082351612781807</v>
      </c>
      <c r="BQC5" s="99">
        <f t="shared" ref="BQC5:BQC22" si="435">QV5/$B$1*100</f>
        <v>67.06458654823291</v>
      </c>
      <c r="BQD5" s="99">
        <f t="shared" ref="BQD5:BQD22" si="436">QW5/$B$1*100</f>
        <v>67.081316571944754</v>
      </c>
      <c r="BQE5" s="99">
        <f t="shared" ref="BQE5:BQE22" si="437">QX5/$B$1*100</f>
        <v>67.067898678911504</v>
      </c>
      <c r="BQF5" s="99">
        <f t="shared" ref="BQF5:BQF22" si="438">QY5/$B$1*100</f>
        <v>67.088430125334042</v>
      </c>
      <c r="BQG5" s="99">
        <f t="shared" ref="BQG5:BQG22" si="439">QZ5/$B$1*100</f>
        <v>67.068801987278405</v>
      </c>
      <c r="BQH5" s="99">
        <f t="shared" ref="BQH5:BQH22" si="440">RA5/$B$1*100</f>
        <v>67.07777861417442</v>
      </c>
      <c r="BQI5" s="99">
        <f t="shared" ref="BQI5:BQI22" si="441">RB5/$B$1*100</f>
        <v>67.064624186081531</v>
      </c>
      <c r="BQJ5" s="99">
        <f t="shared" ref="BQJ5:BQJ22" si="442">RC5/$B$1*100</f>
        <v>67.078362000828022</v>
      </c>
      <c r="BQK5" s="99">
        <f t="shared" ref="BQK5:BQK22" si="443">RD5/$B$1*100</f>
        <v>67.065583951221356</v>
      </c>
      <c r="BQL5" s="99">
        <f t="shared" ref="BQL5:BQL22" si="444">RE5/$B$1*100</f>
        <v>67.082069328917157</v>
      </c>
      <c r="BQM5" s="99">
        <f t="shared" ref="BQM5:BQM22" si="445">RF5/$B$1*100</f>
        <v>67.06797395460876</v>
      </c>
      <c r="BQN5" s="99">
        <f t="shared" ref="BQN5:BQN22" si="446">RG5/$B$1*100</f>
        <v>67.087545635891459</v>
      </c>
      <c r="BQO5" s="99">
        <f t="shared" ref="BQO5:BQO22" si="447">RH5/$B$1*100</f>
        <v>67.066280251420835</v>
      </c>
      <c r="BQP5" s="99">
        <f t="shared" ref="BQP5:BQP22" si="448">RI5/$B$1*100</f>
        <v>67.086792878919042</v>
      </c>
      <c r="BQQ5" s="99">
        <f t="shared" ref="BQQ5:BQQ22" si="449">RJ5/$B$1*100</f>
        <v>67.067221197636357</v>
      </c>
      <c r="BQR5" s="99">
        <f t="shared" ref="BQR5:BQR22" si="450">RK5/$B$1*100</f>
        <v>67.082765629116651</v>
      </c>
      <c r="BQS5" s="99">
        <f t="shared" ref="BQS5:BQS22" si="451">RL5/$B$1*100</f>
        <v>67.067390567955144</v>
      </c>
      <c r="BQT5" s="99">
        <f t="shared" ref="BQT5:BQT22" si="452">RM5/$B$1*100</f>
        <v>67.078907749633032</v>
      </c>
      <c r="BQU5" s="99">
        <f t="shared" ref="BQU5:BQU22" si="453">RN5/$B$1*100</f>
        <v>67.065997967556186</v>
      </c>
      <c r="BQV5" s="99">
        <f t="shared" ref="BQV5:BQV22" si="454">RO5/$B$1*100</f>
        <v>67.079641687681132</v>
      </c>
      <c r="BQW5" s="99">
        <f t="shared" ref="BQW5:BQW22" si="455">RP5/$B$1*100</f>
        <v>67.068293876322031</v>
      </c>
      <c r="BQX5" s="99">
        <f t="shared" ref="BQX5:BQX22" si="456">RQ5/$B$1*100</f>
        <v>67.08336783469457</v>
      </c>
      <c r="BQY5" s="99">
        <f t="shared" ref="BQY5:BQY22" si="457">RR5/$B$1*100</f>
        <v>67.065734502615825</v>
      </c>
      <c r="BQZ5" s="99">
        <f t="shared" ref="BQZ5:BQZ22" si="458">RS5/$B$1*100</f>
        <v>67.085946027325079</v>
      </c>
      <c r="BRA5" s="99">
        <f t="shared" ref="BRA5:BRA22" si="459">RT5/$B$1*100</f>
        <v>67.07077797433098</v>
      </c>
      <c r="BRB5" s="99">
        <f t="shared" ref="BRB5:BRB22" si="460">RU5/$B$1*100</f>
        <v>67.079434679513724</v>
      </c>
      <c r="BRC5" s="99">
        <f t="shared" ref="BRC5:BRC22" si="461">RV5/$B$1*100</f>
        <v>67.067409386879447</v>
      </c>
      <c r="BRD5" s="99">
        <f t="shared" ref="BRD5:BRD22" si="462">RW5/$B$1*100</f>
        <v>67.078362000828022</v>
      </c>
      <c r="BRE5" s="99">
        <f t="shared" ref="BRE5:BRE22" si="463">RX5/$B$1*100</f>
        <v>67.066901275923058</v>
      </c>
      <c r="BRF5" s="99">
        <f t="shared" ref="BRF5:BRF22" si="464">RY5/$B$1*100</f>
        <v>67.080225074334749</v>
      </c>
      <c r="BRG5" s="99">
        <f t="shared" ref="BRG5:BRG22" si="465">RZ5/$B$1*100</f>
        <v>67.068971357597192</v>
      </c>
      <c r="BRH5" s="99">
        <f t="shared" ref="BRH5:BRH22" si="466">SA5/$B$1*100</f>
        <v>67.086416500432833</v>
      </c>
      <c r="BRI5" s="99">
        <f t="shared" ref="BRI5:BRI22" si="467">SB5/$B$1*100</f>
        <v>67.071681282697881</v>
      </c>
      <c r="BRJ5" s="99">
        <f t="shared" ref="BRJ5:BRJ22" si="468">SC5/$B$1*100</f>
        <v>67.087395084496976</v>
      </c>
      <c r="BRK5" s="99">
        <f t="shared" ref="BRK5:BRK22" si="469">SD5/$B$1*100</f>
        <v>67.064925288870498</v>
      </c>
      <c r="BRL5" s="99">
        <f t="shared" ref="BRL5:BRL22" si="470">SE5/$B$1*100</f>
        <v>67.079340584892179</v>
      </c>
      <c r="BRM5" s="99">
        <f t="shared" ref="BRM5:BRM22" si="471">SF5/$B$1*100</f>
        <v>67.064021980503597</v>
      </c>
      <c r="BRN5" s="99">
        <f t="shared" ref="BRN5:BRN22" si="472">SG5/$B$1*100</f>
        <v>67.078042079114766</v>
      </c>
      <c r="BRO5" s="99">
        <f t="shared" ref="BRO5:BRO22" si="473">SH5/$B$1*100</f>
        <v>67.062610561180321</v>
      </c>
      <c r="BRP5" s="99">
        <f t="shared" ref="BRP5:BRP22" si="474">SI5/$B$1*100</f>
        <v>67.078136173736311</v>
      </c>
      <c r="BRQ5" s="99">
        <f t="shared" ref="BRQ5:BRQ22" si="475">SJ5/$B$1*100</f>
        <v>67.064887651021877</v>
      </c>
      <c r="BRR5" s="99">
        <f t="shared" ref="BRR5:BRR22" si="476">SK5/$B$1*100</f>
        <v>67.08218224246302</v>
      </c>
      <c r="BRS5" s="99">
        <f t="shared" ref="BRS5:BRS22" si="477">SL5/$B$1*100</f>
        <v>67.067258835484964</v>
      </c>
      <c r="BRT5" s="99">
        <f t="shared" ref="BRT5:BRT22" si="478">SM5/$B$1*100</f>
        <v>67.082050509992854</v>
      </c>
      <c r="BRU5" s="99">
        <f t="shared" ref="BRU5:BRU22" si="479">SN5/$B$1*100</f>
        <v>67.065339305205313</v>
      </c>
      <c r="BRV5" s="99">
        <f t="shared" ref="BRV5:BRV22" si="480">SO5/$B$1*100</f>
        <v>67.080526177123716</v>
      </c>
      <c r="BRW5" s="99">
        <f t="shared" ref="BRW5:BRW22" si="481">SP5/$B$1*100</f>
        <v>67.065602770145659</v>
      </c>
      <c r="BRX5" s="99">
        <f t="shared" ref="BRX5:BRX22" si="482">SQ5/$B$1*100</f>
        <v>99.967048063532687</v>
      </c>
      <c r="BRY5" s="99">
        <f t="shared" ref="BRY5:BRY22" si="483">SR5/$B$1*100</f>
        <v>100</v>
      </c>
      <c r="BRZ5" s="139">
        <f t="shared" ref="BRZ5:BRZ22" si="484">VF5/(BPJ5/100)</f>
        <v>0.50000009999999995</v>
      </c>
      <c r="BSA5" s="99">
        <f t="shared" ref="BSA5:BSA22" si="485">VG5/(BPK5/100)</f>
        <v>0.60236501171356005</v>
      </c>
      <c r="BSB5" s="99">
        <f t="shared" ref="BSB5:BSB22" si="486">VH5/(BPL5/100)</f>
        <v>1.8197879249180728</v>
      </c>
      <c r="BSC5" s="99">
        <f t="shared" ref="BSC5:BSC22" si="487">VI5/(BPM5/100)</f>
        <v>2.4409726024045542</v>
      </c>
      <c r="BSD5" s="99">
        <f t="shared" ref="BSD5:BSD22" si="488">VJ5/(BPN5/100)</f>
        <v>2.6337433826832206</v>
      </c>
      <c r="BSE5" s="99">
        <f t="shared" ref="BSE5:BSE22" si="489">VK5/(BPO5/100)</f>
        <v>2.7350710431477037</v>
      </c>
      <c r="BSF5" s="99">
        <f t="shared" ref="BSF5:BSF22" si="490">VL5/(BPP5/100)</f>
        <v>2.7908998653975847</v>
      </c>
      <c r="BSG5" s="99">
        <f t="shared" ref="BSG5:BSG22" si="491">VM5/(BPQ5/100)</f>
        <v>2.8305188122634823</v>
      </c>
      <c r="BSH5" s="99">
        <f t="shared" ref="BSH5:BSH22" si="492">VN5/(BPR5/100)</f>
        <v>2.8410413775187289</v>
      </c>
      <c r="BSI5" s="99">
        <f t="shared" ref="BSI5:BSI22" si="493">VO5/(BPS5/100)</f>
        <v>2.8551123556489961</v>
      </c>
      <c r="BSJ5" s="99">
        <f t="shared" ref="BSJ5:BSJ22" si="494">VP5/(BPT5/100)</f>
        <v>2.8498515481841982</v>
      </c>
      <c r="BSK5" s="99">
        <f t="shared" ref="BSK5:BSK22" si="495">VQ5/(BPU5/100)</f>
        <v>2.8611076258853911</v>
      </c>
      <c r="BSL5" s="99">
        <f t="shared" ref="BSL5:BSL22" si="496">VR5/(BPV5/100)</f>
        <v>2.8547152821210857</v>
      </c>
      <c r="BSM5" s="99">
        <f t="shared" ref="BSM5:BSM22" si="497">VS5/(BPW5/100)</f>
        <v>2.8599619488956303</v>
      </c>
      <c r="BSN5" s="99">
        <f t="shared" ref="BSN5:BSN22" si="498">VT5/(BPX5/100)</f>
        <v>2.8552136554215766</v>
      </c>
      <c r="BSO5" s="99">
        <f t="shared" ref="BSO5:BSO22" si="499">VU5/(BPY5/100)</f>
        <v>2.8608295323822959</v>
      </c>
      <c r="BSP5" s="99">
        <f t="shared" ref="BSP5:BSP22" si="500">VV5/(BPZ5/100)</f>
        <v>2.8540024059594309</v>
      </c>
      <c r="BSQ5" s="99">
        <f t="shared" ref="BSQ5:BSQ22" si="501">VW5/(BQA5/100)</f>
        <v>2.8609791730876939</v>
      </c>
      <c r="BSR5" s="99">
        <f t="shared" ref="BSR5:BSR22" si="502">VX5/(BQB5/100)</f>
        <v>2.8564994427459629</v>
      </c>
      <c r="BSS5" s="99">
        <f t="shared" ref="BSS5:BSS22" si="503">VY5/(BQC5/100)</f>
        <v>2.8619247486445181</v>
      </c>
      <c r="BST5" s="99">
        <f t="shared" ref="BST5:BST22" si="504">VZ5/(BQD5/100)</f>
        <v>2.8550170119961273</v>
      </c>
      <c r="BSU5" s="99">
        <f t="shared" ref="BSU5:BSU22" si="505">WA5/(BQE5/100)</f>
        <v>2.862871862427586</v>
      </c>
      <c r="BSV5" s="99">
        <f t="shared" ref="BSV5:BSV22" si="506">WB5/(BQF5/100)</f>
        <v>2.8555415537687114</v>
      </c>
      <c r="BSW5" s="99">
        <f t="shared" ref="BSW5:BSW22" si="507">WC5/(BQG5/100)</f>
        <v>2.8631404514490018</v>
      </c>
      <c r="BSX5" s="99">
        <f t="shared" ref="BSX5:BSX22" si="508">WD5/(BQH5/100)</f>
        <v>2.8578987551548245</v>
      </c>
      <c r="BSY5" s="99">
        <f t="shared" ref="BSY5:BSY22" si="509">WE5/(BQI5/100)</f>
        <v>2.8654272253400976</v>
      </c>
      <c r="BSZ5" s="99">
        <f t="shared" ref="BSZ5:BSZ22" si="510">WF5/(BQJ5/100)</f>
        <v>2.857967819751376</v>
      </c>
      <c r="BTA5" s="99">
        <f t="shared" ref="BTA5:BTA22" si="511">WG5/(BQK5/100)</f>
        <v>2.8629050652813017</v>
      </c>
      <c r="BTB5" s="99">
        <f t="shared" ref="BTB5:BTB22" si="512">WH5/(BQL5/100)</f>
        <v>2.8596926409559313</v>
      </c>
      <c r="BTC5" s="99">
        <f t="shared" ref="BTC5:BTC22" si="513">WI5/(BQM5/100)</f>
        <v>2.8638437792976035</v>
      </c>
      <c r="BTD5" s="99">
        <f t="shared" ref="BTD5:BTD22" si="514">WJ5/(BQN5/100)</f>
        <v>2.8540081200640244</v>
      </c>
      <c r="BTE5" s="99">
        <f t="shared" ref="BTE5:BTE22" si="515">WK5/(BQO5/100)</f>
        <v>2.8650194893719227</v>
      </c>
      <c r="BTF5" s="99">
        <f t="shared" ref="BTF5:BTF22" si="516">WL5/(BQP5/100)</f>
        <v>2.8591111867008445</v>
      </c>
      <c r="BTG5" s="99">
        <f t="shared" ref="BTG5:BTG22" si="517">WM5/(BQQ5/100)</f>
        <v>2.8635046535485249</v>
      </c>
      <c r="BTH5" s="99">
        <f t="shared" ref="BTH5:BTH22" si="518">WN5/(BQR5/100)</f>
        <v>2.8567411942959797</v>
      </c>
      <c r="BTI5" s="99">
        <f t="shared" ref="BTI5:BTI22" si="519">WO5/(BQS5/100)</f>
        <v>2.8665421208717481</v>
      </c>
      <c r="BTJ5" s="99">
        <f t="shared" ref="BTJ5:BTJ22" si="520">WP5/(BQT5/100)</f>
        <v>2.8580399775672971</v>
      </c>
      <c r="BTK5" s="99">
        <f t="shared" ref="BTK5:BTK22" si="521">WQ5/(BQU5/100)</f>
        <v>2.8640802466388657</v>
      </c>
      <c r="BTL5" s="99">
        <f t="shared" ref="BTL5:BTL22" si="522">WR5/(BQV5/100)</f>
        <v>2.8580936805333068</v>
      </c>
      <c r="BTM5" s="99">
        <f t="shared" ref="BTM5:BTM22" si="523">WS5/(BQW5/100)</f>
        <v>2.8632516037178632</v>
      </c>
      <c r="BTN5" s="99">
        <f t="shared" ref="BTN5:BTN22" si="524">WT5/(BQX5/100)</f>
        <v>2.8559284690670341</v>
      </c>
      <c r="BTO5" s="99">
        <f t="shared" ref="BTO5:BTO22" si="525">WU5/(BQY5/100)</f>
        <v>2.8655974832051396</v>
      </c>
      <c r="BTP5" s="99">
        <f t="shared" ref="BTP5:BTP22" si="526">WV5/(BQZ5/100)</f>
        <v>2.858317000134369</v>
      </c>
      <c r="BTQ5" s="99">
        <f t="shared" ref="BTQ5:BTQ22" si="527">WW5/(BRA5/100)</f>
        <v>2.8651330102887007</v>
      </c>
      <c r="BTR5" s="99">
        <f t="shared" ref="BTR5:BTR22" si="528">WX5/(BRB5/100)</f>
        <v>2.8605548170876598</v>
      </c>
      <c r="BTS5" s="99">
        <f t="shared" ref="BTS5:BTS22" si="529">WY5/(BRC5/100)</f>
        <v>2.8655781065191697</v>
      </c>
      <c r="BTT5" s="99">
        <f t="shared" ref="BTT5:BTT22" si="530">WZ5/(BRD5/100)</f>
        <v>2.8606080154078803</v>
      </c>
      <c r="BTU5" s="99">
        <f t="shared" ref="BTU5:BTU22" si="531">XA5/(BRE5/100)</f>
        <v>2.8648393819407989</v>
      </c>
      <c r="BTV5" s="99">
        <f t="shared" ref="BTV5:BTV22" si="532">XB5/(BRF5/100)</f>
        <v>2.8602363779695885</v>
      </c>
      <c r="BTW5" s="99">
        <f t="shared" ref="BTW5:BTW22" si="533">XC5/(BRG5/100)</f>
        <v>2.8681042232536109</v>
      </c>
      <c r="BTX5" s="99">
        <f t="shared" ref="BTX5:BTX22" si="534">XD5/(BRH5/100)</f>
        <v>2.857733502560285</v>
      </c>
      <c r="BTY5" s="99">
        <f t="shared" ref="BTY5:BTY22" si="535">XE5/(BRI5/100)</f>
        <v>2.864310187637396</v>
      </c>
      <c r="BTZ5" s="99">
        <f t="shared" ref="BTZ5:BTZ22" si="536">XF5/(BRJ5/100)</f>
        <v>2.8591824106213655</v>
      </c>
      <c r="BUA5" s="99">
        <f t="shared" ref="BUA5:BUA22" si="537">XG5/(BRK5/100)</f>
        <v>2.864500320734428</v>
      </c>
      <c r="BUB5" s="99">
        <f t="shared" ref="BUB5:BUB22" si="538">XH5/(BRL5/100)</f>
        <v>2.8585313798267449</v>
      </c>
      <c r="BUC5" s="99">
        <f t="shared" ref="BUC5:BUC22" si="539">XI5/(BRM5/100)</f>
        <v>2.8669470503259582</v>
      </c>
      <c r="BUD5" s="99">
        <f t="shared" ref="BUD5:BUD22" si="540">XJ5/(BRN5/100)</f>
        <v>2.8601326761106307</v>
      </c>
      <c r="BUE5" s="99">
        <f t="shared" ref="BUE5:BUE22" si="541">XK5/(BRO5/100)</f>
        <v>2.8676262136344617</v>
      </c>
      <c r="BUF5" s="99">
        <f t="shared" ref="BUF5:BUF22" si="542">XL5/(BRP5/100)</f>
        <v>2.8605088177021756</v>
      </c>
      <c r="BUG5" s="99">
        <f t="shared" ref="BUG5:BUG22" si="543">XM5/(BRQ5/100)</f>
        <v>2.8668891685986506</v>
      </c>
      <c r="BUH5" s="99">
        <f t="shared" ref="BUH5:BUH22" si="544">XN5/(BRR5/100)</f>
        <v>2.8605926877335635</v>
      </c>
      <c r="BUI5" s="99">
        <f t="shared" ref="BUI5:BUI22" si="545">XO5/(BRS5/100)</f>
        <v>2.8660363243934879</v>
      </c>
      <c r="BUJ5" s="99">
        <f t="shared" ref="BUJ5:BUJ22" si="546">XP5/(BRT5/100)</f>
        <v>2.8639225923987111</v>
      </c>
      <c r="BUK5" s="99">
        <f t="shared" ref="BUK5:BUK22" si="547">XQ5/(BRU5/100)</f>
        <v>2.8675020806921308</v>
      </c>
      <c r="BUL5" s="99">
        <f t="shared" ref="BUL5:BUL22" si="548">XR5/(BRV5/100)</f>
        <v>2.8633943552086185</v>
      </c>
      <c r="BUM5" s="99">
        <f t="shared" ref="BUM5:BUM22" si="549">XS5/(BRW5/100)</f>
        <v>2.7896580701915856</v>
      </c>
      <c r="BUN5" s="99">
        <f t="shared" ref="BUN5:BUN22" si="550">XT5/(BRX5/100)</f>
        <v>1.1993101959338102</v>
      </c>
      <c r="BUO5" s="99">
        <f t="shared" ref="BUO5:BUO22" si="551">XU5/(BRY5/100)</f>
        <v>1.180418</v>
      </c>
      <c r="BUP5" s="162">
        <f t="shared" ref="BUP5:BUP22" si="552">AVERAGE(BEY5:BEZ5)*ASH5*AVERAGE(BSA5:BSB5)/AVERAGE(BHO5:BHP5)</f>
        <v>77.525968694956376</v>
      </c>
      <c r="BUQ5" s="97">
        <f t="shared" ref="BUQ5:BUQ22" si="553">AVERAGE(BEZ5:BFA5)*ASI5*AVERAGE(BSB5:BSC5)/AVERAGE(BHP5:BHQ5)</f>
        <v>38.90296851638923</v>
      </c>
      <c r="BUR5" s="97">
        <f t="shared" ref="BUR5:BUR22" si="554">AVERAGE(BFA5:BFB5)*ASJ5*AVERAGE(BSC5:BSD5)/AVERAGE(BHQ5:BHR5)</f>
        <v>34.705631585147572</v>
      </c>
      <c r="BUS5" s="97">
        <f t="shared" ref="BUS5:BUS22" si="555">AVERAGE(BFB5:BFC5)*ASK5*AVERAGE(BSD5:BSE5)/AVERAGE(BHR5:BHS5)</f>
        <v>33.073890964982141</v>
      </c>
      <c r="BUT5" s="97">
        <f t="shared" ref="BUT5:BUT22" si="556">AVERAGE(BFC5:BFD5)*ASL5*AVERAGE(BSE5:BSF5)/AVERAGE(BHS5:BHT5)</f>
        <v>32.079620874395687</v>
      </c>
      <c r="BUU5" s="97">
        <f t="shared" ref="BUU5:BUU22" si="557">AVERAGE(BFD5:BFE5)*ASM5*AVERAGE(BSF5:BSG5)/AVERAGE(BHT5:BHU5)</f>
        <v>31.756772057507945</v>
      </c>
      <c r="BUV5" s="97">
        <f t="shared" ref="BUV5:BUV22" si="558">AVERAGE(BFE5:BFF5)*ASN5*AVERAGE(BSG5:BSH5)/AVERAGE(BHU5:BHV5)</f>
        <v>31.603563836402557</v>
      </c>
      <c r="BUW5" s="97">
        <f t="shared" ref="BUW5:BUW22" si="559">AVERAGE(BFF5:BFG5)*ASO5*AVERAGE(BSH5:BSI5)/AVERAGE(BHV5:BHW5)</f>
        <v>31.655136313986613</v>
      </c>
      <c r="BUX5" s="97">
        <f t="shared" ref="BUX5:BUX22" si="560">AVERAGE(BFG5:BFH5)*ASP5*AVERAGE(BSI5:BSJ5)/AVERAGE(BHW5:BHX5)</f>
        <v>31.400929620538641</v>
      </c>
      <c r="BUY5" s="97">
        <f t="shared" ref="BUY5:BUY22" si="561">AVERAGE(BFH5:BFI5)*ASQ5*AVERAGE(BSJ5:BSK5)/AVERAGE(BHX5:BHY5)</f>
        <v>31.471995370019922</v>
      </c>
      <c r="BUZ5" s="97">
        <f t="shared" ref="BUZ5:BUZ22" si="562">AVERAGE(BFI5:BFJ5)*ASR5*AVERAGE(BSK5:BSL5)/AVERAGE(BHY5:BHZ5)</f>
        <v>31.529726102866853</v>
      </c>
      <c r="BVA5" s="97">
        <f t="shared" ref="BVA5:BVA22" si="563">AVERAGE(BFJ5:BFK5)*ASS5*AVERAGE(BSL5:BSM5)/AVERAGE(BHZ5:BIA5)</f>
        <v>31.406106671663796</v>
      </c>
      <c r="BVB5" s="97">
        <f t="shared" ref="BVB5:BVB22" si="564">AVERAGE(BFK5:BFL5)*AST5*AVERAGE(BSM5:BSN5)/AVERAGE(BIA5:BIB5)</f>
        <v>31.386684272194817</v>
      </c>
      <c r="BVC5" s="97">
        <f t="shared" ref="BVC5:BVC22" si="565">AVERAGE(BFL5:BFM5)*ASU5*AVERAGE(BSN5:BSO5)/AVERAGE(BIB5:BIC5)</f>
        <v>31.491350549309587</v>
      </c>
      <c r="BVD5" s="97">
        <f t="shared" ref="BVD5:BVD22" si="566">AVERAGE(BFM5:BFN5)*ASV5*AVERAGE(BSO5:BSP5)/AVERAGE(BIC5:BID5)</f>
        <v>31.41568824981216</v>
      </c>
      <c r="BVE5" s="97">
        <f t="shared" ref="BVE5:BVE22" si="567">AVERAGE(BFN5:BFO5)*ASW5*AVERAGE(BSP5:BSQ5)/AVERAGE(BID5:BIE5)</f>
        <v>31.313672650856859</v>
      </c>
      <c r="BVF5" s="97">
        <f t="shared" ref="BVF5:BVF22" si="568">AVERAGE(BFO5:BFP5)*ASX5*AVERAGE(BSQ5:BSR5)/AVERAGE(BIE5:BIF5)</f>
        <v>31.464884869522312</v>
      </c>
      <c r="BVG5" s="97">
        <f t="shared" ref="BVG5:BVG22" si="569">AVERAGE(BFP5:BFQ5)*ASY5*AVERAGE(BSR5:BSS5)/AVERAGE(BIF5:BIG5)</f>
        <v>31.513546125926922</v>
      </c>
      <c r="BVH5" s="97">
        <f t="shared" ref="BVH5:BVH22" si="570">AVERAGE(BFQ5:BFR5)*ASZ5*AVERAGE(BSS5:BST5)/AVERAGE(BIG5:BIH5)</f>
        <v>31.252621980525941</v>
      </c>
      <c r="BVI5" s="97">
        <f t="shared" ref="BVI5:BVI22" si="571">AVERAGE(BFR5:BFS5)*ATA5*AVERAGE(BST5:BSU5)/AVERAGE(BIH5:BII5)</f>
        <v>31.309557828324781</v>
      </c>
      <c r="BVJ5" s="97">
        <f t="shared" ref="BVJ5:BVJ22" si="572">AVERAGE(BFS5:BFT5)*ATB5*AVERAGE(BSU5:BSV5)/AVERAGE(BII5:BIJ5)</f>
        <v>31.544050005001637</v>
      </c>
      <c r="BVK5" s="97">
        <f t="shared" ref="BVK5:BVK22" si="573">AVERAGE(BFT5:BFU5)*ATC5*AVERAGE(BSV5:BSW5)/AVERAGE(BIJ5:BIK5)</f>
        <v>31.31711748429273</v>
      </c>
      <c r="BVL5" s="97">
        <f t="shared" ref="BVL5:BVL22" si="574">AVERAGE(BFU5:BFV5)*ATD5*AVERAGE(BSW5:BSX5)/AVERAGE(BIK5:BIL5)</f>
        <v>31.357569266738253</v>
      </c>
      <c r="BVM5" s="97">
        <f t="shared" ref="BVM5:BVM22" si="575">AVERAGE(BFV5:BFW5)*ATE5*AVERAGE(BSX5:BSY5)/AVERAGE(BIL5:BIM5)</f>
        <v>31.503818055508169</v>
      </c>
      <c r="BVN5" s="97">
        <f t="shared" ref="BVN5:BVN22" si="576">AVERAGE(BFW5:BFX5)*ATF5*AVERAGE(BSY5:BSZ5)/AVERAGE(BIM5:BIN5)</f>
        <v>31.463900641412948</v>
      </c>
      <c r="BVO5" s="97">
        <f t="shared" ref="BVO5:BVO22" si="577">AVERAGE(BFX5:BFY5)*ATG5*AVERAGE(BSZ5:BTA5)/AVERAGE(BIN5:BIO5)</f>
        <v>31.446223629675227</v>
      </c>
      <c r="BVP5" s="97">
        <f t="shared" ref="BVP5:BVP22" si="578">AVERAGE(BFY5:BFZ5)*ATH5*AVERAGE(BTA5:BTB5)/AVERAGE(BIO5:BIP5)</f>
        <v>31.442338898108918</v>
      </c>
      <c r="BVQ5" s="97">
        <f t="shared" ref="BVQ5:BVQ22" si="579">AVERAGE(BFZ5:BGA5)*ATI5*AVERAGE(BTB5:BTC5)/AVERAGE(BIP5:BIQ5)</f>
        <v>31.563384716462259</v>
      </c>
      <c r="BVR5" s="97">
        <f t="shared" ref="BVR5:BVR22" si="580">AVERAGE(BGA5:BGB5)*ATJ5*AVERAGE(BTC5:BTD5)/AVERAGE(BIQ5:BIR5)</f>
        <v>31.405961194191864</v>
      </c>
      <c r="BVS5" s="97">
        <f t="shared" ref="BVS5:BVS22" si="581">AVERAGE(BGB5:BGC5)*ATK5*AVERAGE(BTD5:BTE5)/AVERAGE(BIR5:BIS5)</f>
        <v>31.399012981168081</v>
      </c>
      <c r="BVT5" s="97">
        <f t="shared" ref="BVT5:BVT22" si="582">AVERAGE(BGC5:BGD5)*ATL5*AVERAGE(BTE5:BTF5)/AVERAGE(BIS5:BIT5)</f>
        <v>31.55043954182176</v>
      </c>
      <c r="BVU5" s="97">
        <f t="shared" ref="BVU5:BVU22" si="583">AVERAGE(BGD5:BGE5)*ATM5*AVERAGE(BTF5:BTG5)/AVERAGE(BIT5:BIU5)</f>
        <v>31.485005740379151</v>
      </c>
      <c r="BVV5" s="97">
        <f t="shared" ref="BVV5:BVV22" si="584">AVERAGE(BGE5:BGF5)*ATN5*AVERAGE(BTG5:BTH5)/AVERAGE(BIU5:BIV5)</f>
        <v>31.382809802950273</v>
      </c>
      <c r="BVW5" s="97">
        <f t="shared" ref="BVW5:BVW22" si="585">AVERAGE(BGF5:BGG5)*ATO5*AVERAGE(BTH5:BTI5)/AVERAGE(BIV5:BIW5)</f>
        <v>31.410905861515186</v>
      </c>
      <c r="BVX5" s="97">
        <f t="shared" ref="BVX5:BVX22" si="586">AVERAGE(BGG5:BGH5)*ATP5*AVERAGE(BTI5:BTJ5)/AVERAGE(BIW5:BIX5)</f>
        <v>31.52499867362987</v>
      </c>
      <c r="BVY5" s="97">
        <f t="shared" ref="BVY5:BVY22" si="587">AVERAGE(BGH5:BGI5)*ATQ5*AVERAGE(BTJ5:BTK5)/AVERAGE(BIX5:BIY5)</f>
        <v>31.352538415624792</v>
      </c>
      <c r="BVZ5" s="97">
        <f t="shared" ref="BVZ5:BVZ22" si="588">AVERAGE(BGI5:BGJ5)*ATR5*AVERAGE(BTK5:BTL5)/AVERAGE(BIY5:BIZ5)</f>
        <v>31.34753566016246</v>
      </c>
      <c r="BWA5" s="97">
        <f t="shared" ref="BWA5:BWA22" si="589">AVERAGE(BGJ5:BGK5)*ATS5*AVERAGE(BTL5:BTM5)/AVERAGE(BIZ5:BJA5)</f>
        <v>31.51322335234093</v>
      </c>
      <c r="BWB5" s="97">
        <f t="shared" ref="BWB5:BWB22" si="590">AVERAGE(BGK5:BGL5)*ATT5*AVERAGE(BTM5:BTN5)/AVERAGE(BJA5:BJB5)</f>
        <v>31.365775516008661</v>
      </c>
      <c r="BWC5" s="97">
        <f t="shared" ref="BWC5:BWC22" si="591">AVERAGE(BGL5:BGM5)*ATU5*AVERAGE(BTN5:BTO5)/AVERAGE(BJB5:BJC5)</f>
        <v>31.29306164412705</v>
      </c>
      <c r="BWD5" s="97">
        <f t="shared" ref="BWD5:BWD22" si="592">AVERAGE(BGM5:BGN5)*ATV5*AVERAGE(BTO5:BTP5)/AVERAGE(BJC5:BJD5)</f>
        <v>31.502337359202293</v>
      </c>
      <c r="BWE5" s="97">
        <f t="shared" ref="BWE5:BWE22" si="593">AVERAGE(BGN5:BGO5)*ATW5*AVERAGE(BTP5:BTQ5)/AVERAGE(BJD5:BJE5)</f>
        <v>31.510726892020426</v>
      </c>
      <c r="BWF5" s="97">
        <f t="shared" ref="BWF5:BWF22" si="594">AVERAGE(BGO5:BGP5)*ATX5*AVERAGE(BTQ5:BTR5)/AVERAGE(BJE5:BJF5)</f>
        <v>31.45687442093077</v>
      </c>
      <c r="BWG5" s="97">
        <f t="shared" ref="BWG5:BWG22" si="595">AVERAGE(BGP5:BGQ5)*ATY5*AVERAGE(BTR5:BTS5)/AVERAGE(BJF5:BJG5)</f>
        <v>31.419960359043419</v>
      </c>
      <c r="BWH5" s="97">
        <f t="shared" ref="BWH5:BWH22" si="596">AVERAGE(BGQ5:BGR5)*ATZ5*AVERAGE(BTS5:BTT5)/AVERAGE(BJG5:BJH5)</f>
        <v>31.554242620388717</v>
      </c>
      <c r="BWI5" s="97">
        <f t="shared" ref="BWI5:BWI22" si="597">AVERAGE(BGR5:BGS5)*AUA5*AVERAGE(BTT5:BTU5)/AVERAGE(BJH5:BJI5)</f>
        <v>31.49046297593161</v>
      </c>
      <c r="BWJ5" s="97">
        <f t="shared" ref="BWJ5:BWJ22" si="598">AVERAGE(BGS5:BGT5)*AUB5*AVERAGE(BTU5:BTV5)/AVERAGE(BJI5:BJJ5)</f>
        <v>31.478213564136727</v>
      </c>
      <c r="BWK5" s="97">
        <f t="shared" ref="BWK5:BWK22" si="599">AVERAGE(BGT5:BGU5)*AUC5*AVERAGE(BTV5:BTW5)/AVERAGE(BJJ5:BJK5)</f>
        <v>31.583377625525252</v>
      </c>
      <c r="BWL5" s="97">
        <f t="shared" ref="BWL5:BWL22" si="600">AVERAGE(BGU5:BGV5)*AUD5*AVERAGE(BTW5:BTX5)/AVERAGE(BJK5:BJL5)</f>
        <v>31.41347090142273</v>
      </c>
      <c r="BWM5" s="97">
        <f t="shared" ref="BWM5:BWM22" si="601">AVERAGE(BGV5:BGW5)*AUE5*AVERAGE(BTX5:BTY5)/AVERAGE(BJL5:BJM5)</f>
        <v>31.38703855631271</v>
      </c>
      <c r="BWN5" s="97">
        <f t="shared" ref="BWN5:BWN22" si="602">AVERAGE(BGW5:BGX5)*AUF5*AVERAGE(BTY5:BTZ5)/AVERAGE(BJM5:BJN5)</f>
        <v>31.484520544462992</v>
      </c>
      <c r="BWO5" s="97">
        <f t="shared" ref="BWO5:BWO22" si="603">AVERAGE(BGX5:BGY5)*AUG5*AVERAGE(BTZ5:BUA5)/AVERAGE(BJN5:BJO5)</f>
        <v>31.558163331854221</v>
      </c>
      <c r="BWP5" s="97">
        <f t="shared" ref="BWP5:BWP22" si="604">AVERAGE(BGY5:BGZ5)*AUH5*AVERAGE(BUA5:BUB5)/AVERAGE(BJO5:BJP5)</f>
        <v>31.314358535119425</v>
      </c>
      <c r="BWQ5" s="97">
        <f t="shared" ref="BWQ5:BWQ22" si="605">AVERAGE(BGZ5:BHA5)*AUI5*AVERAGE(BUB5:BUC5)/AVERAGE(BJP5:BJQ5)</f>
        <v>31.395948771029815</v>
      </c>
      <c r="BWR5" s="97">
        <f t="shared" ref="BWR5:BWR22" si="606">AVERAGE(BHA5:BHB5)*AUJ5*AVERAGE(BUC5:BUD5)/AVERAGE(BJQ5:BJR5)</f>
        <v>31.535121124088253</v>
      </c>
      <c r="BWS5" s="97">
        <f t="shared" ref="BWS5:BWS22" si="607">AVERAGE(BHB5:BHC5)*AUK5*AVERAGE(BUD5:BUE5)/AVERAGE(BJR5:BJS5)</f>
        <v>31.367924211903485</v>
      </c>
      <c r="BWT5" s="97">
        <f t="shared" ref="BWT5:BWT22" si="608">AVERAGE(BHC5:BHD5)*AUL5*AVERAGE(BUE5:BUF5)/AVERAGE(BJS5:BJT5)</f>
        <v>31.40179406846357</v>
      </c>
      <c r="BWU5" s="97">
        <f t="shared" ref="BWU5:BWU22" si="609">AVERAGE(BHD5:BHE5)*AUM5*AVERAGE(BUF5:BUG5)/AVERAGE(BJT5:BJU5)</f>
        <v>31.481918809754553</v>
      </c>
      <c r="BWV5" s="97">
        <f t="shared" ref="BWV5:BWV22" si="610">AVERAGE(BHE5:BHF5)*AUN5*AVERAGE(BUG5:BUH5)/AVERAGE(BJU5:BJV5)</f>
        <v>31.497729838593795</v>
      </c>
      <c r="BWW5" s="97">
        <f t="shared" ref="BWW5:BWW22" si="611">AVERAGE(BHF5:BHG5)*AUO5*AVERAGE(BUH5:BUI5)/AVERAGE(BJV5:BJW5)</f>
        <v>31.429260847929093</v>
      </c>
      <c r="BWX5" s="97">
        <f t="shared" ref="BWX5:BWX22" si="612">AVERAGE(BHG5:BHH5)*AUP5*AVERAGE(BUI5:BUJ5)/AVERAGE(BJW5:BJX5)</f>
        <v>31.506503895336635</v>
      </c>
      <c r="BWY5" s="97">
        <f t="shared" ref="BWY5:BWY22" si="613">AVERAGE(BHH5:BHI5)*AUQ5*AVERAGE(BUJ5:BUK5)/AVERAGE(BJX5:BJY5)</f>
        <v>31.608076416991487</v>
      </c>
      <c r="BWZ5" s="97">
        <f t="shared" ref="BWZ5:BWZ22" si="614">AVERAGE(BHI5:BHJ5)*AUR5*AVERAGE(BUK5:BUL5)/AVERAGE(BJY5:BJZ5)</f>
        <v>31.490293132353024</v>
      </c>
      <c r="BXA5" s="97">
        <f t="shared" ref="BXA5:BXA22" si="615">AVERAGE(BHJ5:BHK5)*AUS5*AVERAGE(BUL5:BUM5)/AVERAGE(BJZ5:BKA5)</f>
        <v>30.994946206201647</v>
      </c>
      <c r="BXB5" s="97">
        <f t="shared" ref="BXB5:BXB22" si="616">AVERAGE(BHK5:BHL5)*AUT5*AVERAGE(BUM5:BUN5)/AVERAGE(BKA5:BKB5)</f>
        <v>48.618550834737981</v>
      </c>
      <c r="BXC5" s="164">
        <f t="shared" ref="BXC5:BXC22" si="617">AVERAGE(BHO5:BHP5)*AVERAGE(BMU5:BMV5)/AVERAGE(BKE5:BKF5)</f>
        <v>0.69188364066285712</v>
      </c>
      <c r="BXD5" s="101">
        <f t="shared" ref="BXD5:BXD22" si="618">AVERAGE(BHP5:BHQ5)*AVERAGE(BMV5:BMW5)/AVERAGE(BKF5:BKG5)</f>
        <v>0.68464221119293633</v>
      </c>
      <c r="BXE5" s="101">
        <f t="shared" ref="BXE5:BXE22" si="619">AVERAGE(BHQ5:BHR5)*AVERAGE(BMW5:BMX5)/AVERAGE(BKG5:BKH5)</f>
        <v>0.68403889251953109</v>
      </c>
      <c r="BXF5" s="101">
        <f t="shared" ref="BXF5:BXF22" si="620">AVERAGE(BHR5:BHS5)*AVERAGE(BMX5:BMY5)/AVERAGE(BKH5:BKI5)</f>
        <v>0.68483561392365011</v>
      </c>
      <c r="BXG5" s="101">
        <f t="shared" ref="BXG5:BXG22" si="621">AVERAGE(BHS5:BHT5)*AVERAGE(BMY5:BMZ5)/AVERAGE(BKI5:BKJ5)</f>
        <v>0.68545321788930846</v>
      </c>
      <c r="BXH5" s="101">
        <f t="shared" ref="BXH5:BXH22" si="622">AVERAGE(BHT5:BHU5)*AVERAGE(BMZ5:BNA5)/AVERAGE(BKJ5:BKK5)</f>
        <v>0.68582759849553676</v>
      </c>
      <c r="BXI5" s="101">
        <f t="shared" ref="BXI5:BXI22" si="623">AVERAGE(BHU5:BHV5)*AVERAGE(BNA5:BNB5)/AVERAGE(BKK5:BKL5)</f>
        <v>0.68603250478303335</v>
      </c>
      <c r="BXJ5" s="101">
        <f t="shared" ref="BXJ5:BXJ22" si="624">AVERAGE(BHV5:BHW5)*AVERAGE(BNB5:BNC5)/AVERAGE(BKL5:BKM5)</f>
        <v>0.68614045661550116</v>
      </c>
      <c r="BXK5" s="101">
        <f t="shared" ref="BXK5:BXK22" si="625">AVERAGE(BHW5:BHX5)*AVERAGE(BNC5:BND5)/AVERAGE(BKM5:BKN5)</f>
        <v>0.68619643825380405</v>
      </c>
      <c r="BXL5" s="101">
        <f t="shared" ref="BXL5:BXL22" si="626">AVERAGE(BHX5:BHY5)*AVERAGE(BND5:BNE5)/AVERAGE(BKN5:BKO5)</f>
        <v>0.68622527792983701</v>
      </c>
      <c r="BXM5" s="101">
        <f t="shared" ref="BXM5:BXM22" si="627">AVERAGE(BHY5:BHZ5)*AVERAGE(BNE5:BNF5)/AVERAGE(BKO5:BKP5)</f>
        <v>0.68623990404328494</v>
      </c>
      <c r="BXN5" s="101">
        <f t="shared" ref="BXN5:BXN22" si="628">AVERAGE(BHZ5:BIA5)*AVERAGE(BNF5:BNG5)/AVERAGE(BKP5:BKQ5)</f>
        <v>0.68624737490520904</v>
      </c>
      <c r="BXO5" s="101">
        <f t="shared" ref="BXO5:BXO22" si="629">AVERAGE(BIA5:BIB5)*AVERAGE(BNG5:BNH5)/AVERAGE(BKQ5:BKR5)</f>
        <v>0.6862511869143374</v>
      </c>
      <c r="BXP5" s="101">
        <f t="shared" ref="BXP5:BXP22" si="630">AVERAGE(BIB5:BIC5)*AVERAGE(BNH5:BNI5)/AVERAGE(BKR5:BKS5)</f>
        <v>0.68625313072662542</v>
      </c>
      <c r="BXQ5" s="101">
        <f t="shared" ref="BXQ5:BXQ22" si="631">AVERAGE(BIC5:BID5)*AVERAGE(BNI5:BNJ5)/AVERAGE(BKS5:BKT5)</f>
        <v>0.68625411492064736</v>
      </c>
      <c r="BXR5" s="101">
        <f t="shared" ref="BXR5:BXR22" si="632">AVERAGE(BID5:BIE5)*AVERAGE(BNJ5:BNK5)/AVERAGE(BKT5:BKU5)</f>
        <v>0.68625461534503351</v>
      </c>
      <c r="BXS5" s="101">
        <f t="shared" ref="BXS5:BXS22" si="633">AVERAGE(BIE5:BIF5)*AVERAGE(BNK5:BNL5)/AVERAGE(BKU5:BKV5)</f>
        <v>0.68625487073397229</v>
      </c>
      <c r="BXT5" s="101">
        <f t="shared" ref="BXT5:BXT22" si="634">AVERAGE(BIF5:BIG5)*AVERAGE(BNL5:BNM5)/AVERAGE(BKV5:BKW5)</f>
        <v>0.68625500041438026</v>
      </c>
      <c r="BXU5" s="101">
        <f t="shared" ref="BXU5:BXU22" si="635">AVERAGE(BIG5:BIH5)*AVERAGE(BNM5:BNN5)/AVERAGE(BKW5:BKX5)</f>
        <v>0.68625506777407064</v>
      </c>
      <c r="BXV5" s="101">
        <f t="shared" ref="BXV5:BXV22" si="636">AVERAGE(BIH5:BII5)*AVERAGE(BNN5:BNO5)/AVERAGE(BKX5:BKY5)</f>
        <v>0.68625510523138644</v>
      </c>
      <c r="BXW5" s="101">
        <f t="shared" ref="BXW5:BXW22" si="637">AVERAGE(BII5:BIJ5)*AVERAGE(BNO5:BNP5)/AVERAGE(BKY5:BKZ5)</f>
        <v>0.68625512265539379</v>
      </c>
      <c r="BXX5" s="101">
        <f t="shared" ref="BXX5:BXX22" si="638">AVERAGE(BIJ5:BIK5)*AVERAGE(BNP5:BNQ5)/AVERAGE(BKZ5:BLA5)</f>
        <v>0.68625512950725698</v>
      </c>
      <c r="BXY5" s="101">
        <f t="shared" ref="BXY5:BXY22" si="639">AVERAGE(BIK5:BIL5)*AVERAGE(BNQ5:BNR5)/AVERAGE(BLA5:BLB5)</f>
        <v>0.68625513427463436</v>
      </c>
      <c r="BXZ5" s="101">
        <f t="shared" ref="BXZ5:BXZ22" si="640">AVERAGE(BIL5:BIM5)*AVERAGE(BNR5:BNS5)/AVERAGE(BLB5:BLC5)</f>
        <v>0.68625513537421723</v>
      </c>
      <c r="BYA5" s="101">
        <f t="shared" ref="BYA5:BYA22" si="641">AVERAGE(BIM5:BIN5)*AVERAGE(BNS5:BNT5)/AVERAGE(BLC5:BLD5)</f>
        <v>0.68625513485192247</v>
      </c>
      <c r="BYB5" s="101">
        <f t="shared" ref="BYB5:BYB22" si="642">AVERAGE(BIN5:BIO5)*AVERAGE(BNT5:BNU5)/AVERAGE(BLD5:BLE5)</f>
        <v>0.68625513637543401</v>
      </c>
      <c r="BYC5" s="101">
        <f t="shared" ref="BYC5:BYC22" si="643">AVERAGE(BIO5:BIP5)*AVERAGE(BNU5:BNV5)/AVERAGE(BLE5:BLF5)</f>
        <v>0.68625513590228493</v>
      </c>
      <c r="BYD5" s="101">
        <f t="shared" ref="BYD5:BYD22" si="644">AVERAGE(BIP5:BIQ5)*AVERAGE(BNV5:BNW5)/AVERAGE(BLF5:BLG5)</f>
        <v>0.6862551343489468</v>
      </c>
      <c r="BYE5" s="101">
        <f t="shared" ref="BYE5:BYE22" si="645">AVERAGE(BIQ5:BIR5)*AVERAGE(BNW5:BNX5)/AVERAGE(BLG5:BLH5)</f>
        <v>0.68625513369074831</v>
      </c>
      <c r="BYF5" s="101">
        <f t="shared" ref="BYF5:BYF22" si="646">AVERAGE(BIR5:BIS5)*AVERAGE(BNX5:BNY5)/AVERAGE(BLH5:BLI5)</f>
        <v>0.68625513632700907</v>
      </c>
      <c r="BYG5" s="101">
        <f t="shared" ref="BYG5:BYG22" si="647">AVERAGE(BIS5:BIT5)*AVERAGE(BNY5:BNZ5)/AVERAGE(BLI5:BLJ5)</f>
        <v>0.68625513802015248</v>
      </c>
      <c r="BYH5" s="101">
        <f t="shared" ref="BYH5:BYH22" si="648">AVERAGE(BIT5:BIU5)*AVERAGE(BNZ5:BOA5)/AVERAGE(BLJ5:BLK5)</f>
        <v>0.68625513483057909</v>
      </c>
      <c r="BYI5" s="101">
        <f t="shared" ref="BYI5:BYI22" si="649">AVERAGE(BIU5:BIV5)*AVERAGE(BOA5:BOB5)/AVERAGE(BLK5:BLL5)</f>
        <v>0.68625513369776248</v>
      </c>
      <c r="BYJ5" s="101">
        <f t="shared" ref="BYJ5:BYJ22" si="650">AVERAGE(BIV5:BIW5)*AVERAGE(BOB5:BOC5)/AVERAGE(BLL5:BLM5)</f>
        <v>0.68625513427510854</v>
      </c>
      <c r="BYK5" s="101">
        <f t="shared" ref="BYK5:BYK22" si="651">AVERAGE(BIW5:BIX5)*AVERAGE(BOC5:BOD5)/AVERAGE(BLM5:BLN5)</f>
        <v>0.68625513482246026</v>
      </c>
      <c r="BYL5" s="101">
        <f t="shared" ref="BYL5:BYL22" si="652">AVERAGE(BIX5:BIY5)*AVERAGE(BOD5:BOE5)/AVERAGE(BLN5:BLO5)</f>
        <v>0.68625513580778363</v>
      </c>
      <c r="BYM5" s="101">
        <f t="shared" ref="BYM5:BYM22" si="653">AVERAGE(BIY5:BIZ5)*AVERAGE(BOE5:BOF5)/AVERAGE(BLO5:BLP5)</f>
        <v>0.68625513475250766</v>
      </c>
      <c r="BYN5" s="101">
        <f t="shared" ref="BYN5:BYN22" si="654">AVERAGE(BIZ5:BJA5)*AVERAGE(BOF5:BOG5)/AVERAGE(BLP5:BLQ5)</f>
        <v>0.686255134219379</v>
      </c>
      <c r="BYO5" s="101">
        <f t="shared" ref="BYO5:BYO22" si="655">AVERAGE(BJA5:BJB5)*AVERAGE(BOG5:BOH5)/AVERAGE(BLQ5:BLR5)</f>
        <v>0.68625513838559737</v>
      </c>
      <c r="BYP5" s="101">
        <f t="shared" ref="BYP5:BYP22" si="656">AVERAGE(BJB5:BJC5)*AVERAGE(BOH5:BOI5)/AVERAGE(BLR5:BLS5)</f>
        <v>0.68625513684690564</v>
      </c>
      <c r="BYQ5" s="101">
        <f t="shared" ref="BYQ5:BYQ22" si="657">AVERAGE(BJC5:BJD5)*AVERAGE(BOI5:BOJ5)/AVERAGE(BLS5:BLT5)</f>
        <v>0.68625513322104514</v>
      </c>
      <c r="BYR5" s="101">
        <f t="shared" ref="BYR5:BYR22" si="658">AVERAGE(BJD5:BJE5)*AVERAGE(BOJ5:BOK5)/AVERAGE(BLT5:BLU5)</f>
        <v>0.68625513586572739</v>
      </c>
      <c r="BYS5" s="101">
        <f t="shared" ref="BYS5:BYS22" si="659">AVERAGE(BJE5:BJF5)*AVERAGE(BOK5:BOL5)/AVERAGE(BLU5:BLV5)</f>
        <v>0.68625513642374436</v>
      </c>
      <c r="BYT5" s="101">
        <f t="shared" ref="BYT5:BYT22" si="660">AVERAGE(BJF5:BJG5)*AVERAGE(BOL5:BOM5)/AVERAGE(BLV5:BLW5)</f>
        <v>0.68625513640681712</v>
      </c>
      <c r="BYU5" s="101">
        <f t="shared" ref="BYU5:BYU22" si="661">AVERAGE(BJG5:BJH5)*AVERAGE(BOM5:BON5)/AVERAGE(BLW5:BLX5)</f>
        <v>0.68625513377640968</v>
      </c>
      <c r="BYV5" s="101">
        <f t="shared" ref="BYV5:BYV22" si="662">AVERAGE(BJH5:BJI5)*AVERAGE(BON5:BOO5)/AVERAGE(BLX5:BLY5)</f>
        <v>0.68625513165797758</v>
      </c>
      <c r="BYW5" s="101">
        <f t="shared" ref="BYW5:BYW22" si="663">AVERAGE(BJI5:BJJ5)*AVERAGE(BOO5:BOP5)/AVERAGE(BLY5:BLZ5)</f>
        <v>0.68625513321445586</v>
      </c>
      <c r="BYX5" s="101">
        <f t="shared" ref="BYX5:BYX22" si="664">AVERAGE(BJJ5:BJK5)*AVERAGE(BOP5:BOQ5)/AVERAGE(BLZ5:BMA5)</f>
        <v>0.68625513486486556</v>
      </c>
      <c r="BYY5" s="101">
        <f t="shared" ref="BYY5:BYY22" si="665">AVERAGE(BJK5:BJL5)*AVERAGE(BOQ5:BOR5)/AVERAGE(BMA5:BMB5)</f>
        <v>0.68625513377404623</v>
      </c>
      <c r="BYZ5" s="101">
        <f t="shared" ref="BYZ5:BYZ22" si="666">AVERAGE(BJL5:BJM5)*AVERAGE(BOR5:BOS5)/AVERAGE(BMB5:BMC5)</f>
        <v>0.68625513052606113</v>
      </c>
      <c r="BZA5" s="101">
        <f t="shared" ref="BZA5:BZA22" si="667">AVERAGE(BJM5:BJN5)*AVERAGE(BOS5:BOT5)/AVERAGE(BMC5:BMD5)</f>
        <v>0.68625513055165432</v>
      </c>
      <c r="BZB5" s="101">
        <f t="shared" ref="BZB5:BZB22" si="668">AVERAGE(BJN5:BJO5)*AVERAGE(BOT5:BOU5)/AVERAGE(BMD5:BME5)</f>
        <v>0.68625513527750248</v>
      </c>
      <c r="BZC5" s="101">
        <f t="shared" ref="BZC5:BZC22" si="669">AVERAGE(BJO5:BJP5)*AVERAGE(BOU5:BOV5)/AVERAGE(BME5:BMF5)</f>
        <v>0.68625513892897338</v>
      </c>
      <c r="BZD5" s="101">
        <f t="shared" ref="BZD5:BZD22" si="670">AVERAGE(BJP5:BJQ5)*AVERAGE(BOV5:BOW5)/AVERAGE(BMF5:BMG5)</f>
        <v>0.68625513369716284</v>
      </c>
      <c r="BZE5" s="101">
        <f t="shared" ref="BZE5:BZE22" si="671">AVERAGE(BJQ5:BJR5)*AVERAGE(BOW5:BOX5)/AVERAGE(BMG5:BMH5)</f>
        <v>0.68625513109181369</v>
      </c>
      <c r="BZF5" s="101">
        <f t="shared" ref="BZF5:BZF22" si="672">AVERAGE(BJR5:BJS5)*AVERAGE(BOX5:BOY5)/AVERAGE(BMH5:BMI5)</f>
        <v>0.6862551326808165</v>
      </c>
      <c r="BZG5" s="101">
        <f t="shared" ref="BZG5:BZG22" si="673">AVERAGE(BJS5:BJT5)*AVERAGE(BOY5:BOZ5)/AVERAGE(BMI5:BMJ5)</f>
        <v>0.68625513267840577</v>
      </c>
      <c r="BZH5" s="101">
        <f t="shared" ref="BZH5:BZH22" si="674">AVERAGE(BJT5:BJU5)*AVERAGE(BOZ5:BPA5)/AVERAGE(BMJ5:BMK5)</f>
        <v>0.68625513215515366</v>
      </c>
      <c r="BZI5" s="101">
        <f t="shared" ref="BZI5:BZI22" si="675">AVERAGE(BJU5:BJV5)*AVERAGE(BPA5:BPB5)/AVERAGE(BMK5:BML5)</f>
        <v>0.68625513058062027</v>
      </c>
      <c r="BZJ5" s="101">
        <f t="shared" ref="BZJ5:BZJ22" si="676">AVERAGE(BJV5:BJW5)*AVERAGE(BPB5:BPC5)/AVERAGE(BML5:BMM5)</f>
        <v>0.68625513002932037</v>
      </c>
      <c r="BZK5" s="101">
        <f t="shared" ref="BZK5:BZK22" si="677">AVERAGE(BJW5:BJX5)*AVERAGE(BPC5:BPD5)/AVERAGE(BMM5:BMN5)</f>
        <v>0.68625513220536072</v>
      </c>
      <c r="BZL5" s="101">
        <f t="shared" ref="BZL5:BZL22" si="678">AVERAGE(BJX5:BJY5)*AVERAGE(BPD5:BPE5)/AVERAGE(BMN5:BMO5)</f>
        <v>0.6862551353949875</v>
      </c>
      <c r="BZM5" s="101">
        <f t="shared" ref="BZM5:BZM22" si="679">AVERAGE(BJY5:BJZ5)*AVERAGE(BPE5:BPF5)/AVERAGE(BMO5:BMP5)</f>
        <v>0.68625513423690598</v>
      </c>
      <c r="BZN5" s="101">
        <f t="shared" ref="BZN5:BZN22" si="680">AVERAGE(BJZ5:BKA5)*AVERAGE(BPF5:BPG5)/AVERAGE(BMP5:BMQ5)</f>
        <v>0.68625514474784455</v>
      </c>
      <c r="BZO5" s="101">
        <f t="shared" ref="BZO5:BZO22" si="681">AVERAGE(BKA5:BKB5)*AVERAGE(BPG5:BPH5)/AVERAGE(BMQ5:BMR5)</f>
        <v>0.68625519378250299</v>
      </c>
      <c r="BZP5" s="162">
        <f t="shared" ref="BZP5:BZP22" si="682">AXK5*ASH5^2/AVERAGE(BKE5:BKF5)</f>
        <v>48.627400758652449</v>
      </c>
      <c r="BZQ5" s="97">
        <f t="shared" ref="BZQ5:BZQ22" si="683">AXL5*ASI5^2/AVERAGE(BKF5:BKG5)</f>
        <v>14.227398351038802</v>
      </c>
      <c r="BZR5" s="97">
        <f t="shared" ref="BZR5:BZR22" si="684">AXM5*ASJ5^2/AVERAGE(BKG5:BKH5)</f>
        <v>10.616082824082707</v>
      </c>
      <c r="BZS5" s="97">
        <f t="shared" ref="BZS5:BZS22" si="685">AXN5*ASK5^2/AVERAGE(BKH5:BKI5)</f>
        <v>10.011441099079684</v>
      </c>
      <c r="BZT5" s="97">
        <f t="shared" ref="BZT5:BZT22" si="686">AXO5*ASL5^2/AVERAGE(BKI5:BKJ5)</f>
        <v>9.9699356877798877</v>
      </c>
      <c r="BZU5" s="97">
        <f t="shared" ref="BZU5:BZU22" si="687">AXP5*ASM5^2/AVERAGE(BKJ5:BKK5)</f>
        <v>9.883631948520744</v>
      </c>
      <c r="BZV5" s="97">
        <f t="shared" ref="BZV5:BZV22" si="688">AXQ5*ASN5^2/AVERAGE(BKK5:BKL5)</f>
        <v>10.01507652902103</v>
      </c>
      <c r="BZW5" s="97">
        <f t="shared" ref="BZW5:BZW22" si="689">AXR5*ASO5^2/AVERAGE(BKL5:BKM5)</f>
        <v>9.9504856975924341</v>
      </c>
      <c r="BZX5" s="97">
        <f t="shared" ref="BZX5:BZX22" si="690">AXS5*ASP5^2/AVERAGE(BKM5:BKN5)</f>
        <v>9.9549177788242353</v>
      </c>
      <c r="BZY5" s="97">
        <f t="shared" ref="BZY5:BZY22" si="691">AXT5*ASQ5^2/AVERAGE(BKN5:BKO5)</f>
        <v>9.8960802207838245</v>
      </c>
      <c r="BZZ5" s="97">
        <f t="shared" ref="BZZ5:BZZ22" si="692">AXU5*ASR5^2/AVERAGE(BKO5:BKP5)</f>
        <v>10.011233732486764</v>
      </c>
      <c r="CAA5" s="97">
        <f t="shared" ref="CAA5:CAA22" si="693">AXV5*ASS5^2/AVERAGE(BKP5:BKQ5)</f>
        <v>9.7265870190030821</v>
      </c>
      <c r="CAB5" s="97">
        <f t="shared" ref="CAB5:CAB22" si="694">AXW5*AST5^2/AVERAGE(BKQ5:BKR5)</f>
        <v>9.7010064129282227</v>
      </c>
      <c r="CAC5" s="97">
        <f t="shared" ref="CAC5:CAC22" si="695">AXX5*ASU5^2/AVERAGE(BKR5:BKS5)</f>
        <v>9.4088196958944845</v>
      </c>
      <c r="CAD5" s="97">
        <f t="shared" ref="CAD5:CAD22" si="696">AXY5*ASV5^2/AVERAGE(BKS5:BKT5)</f>
        <v>8.9839156877243873</v>
      </c>
      <c r="CAE5" s="97">
        <f t="shared" ref="CAE5:CAE22" si="697">AXZ5*ASW5^2/AVERAGE(BKT5:BKU5)</f>
        <v>8.019685407830611</v>
      </c>
      <c r="CAF5" s="97">
        <f t="shared" ref="CAF5:CAF22" si="698">AYA5*ASX5^2/AVERAGE(BKU5:BKV5)</f>
        <v>6.9537094030657984</v>
      </c>
      <c r="CAG5" s="97">
        <f t="shared" ref="CAG5:CAG22" si="699">AYB5*ASY5^2/AVERAGE(BKV5:BKW5)</f>
        <v>5.3371772233001327</v>
      </c>
      <c r="CAH5" s="97">
        <f t="shared" ref="CAH5:CAH22" si="700">AYC5*ASZ5^2/AVERAGE(BKW5:BKX5)</f>
        <v>3.6891591975613247</v>
      </c>
      <c r="CAI5" s="97">
        <f t="shared" ref="CAI5:CAI22" si="701">AYD5*ATA5^2/AVERAGE(BKX5:BKY5)</f>
        <v>2.3351745637443595</v>
      </c>
      <c r="CAJ5" s="97">
        <f t="shared" ref="CAJ5:CAJ22" si="702">AYE5*ATB5^2/AVERAGE(BKY5:BKZ5)</f>
        <v>1.3709956195109945</v>
      </c>
      <c r="CAK5" s="97">
        <f t="shared" ref="CAK5:CAK22" si="703">AYF5*ATC5^2/AVERAGE(BKZ5:BLA5)</f>
        <v>0.72242008448172645</v>
      </c>
      <c r="CAL5" s="97">
        <f t="shared" ref="CAL5:CAL22" si="704">AYG5*ATD5^2/AVERAGE(BLA5:BLB5)</f>
        <v>0.38087711479240471</v>
      </c>
      <c r="CAM5" s="97">
        <f t="shared" ref="CAM5:CAM22" si="705">AYH5*ATE5^2/AVERAGE(BLB5:BLC5)</f>
        <v>0.20271077761235587</v>
      </c>
      <c r="CAN5" s="97">
        <f t="shared" ref="CAN5:CAN22" si="706">AYI5*ATF5^2/AVERAGE(BLC5:BLD5)</f>
        <v>9.6520320072756793E-2</v>
      </c>
      <c r="CAO5" s="97">
        <f t="shared" ref="CAO5:CAO22" si="707">AYJ5*ATG5^2/AVERAGE(BLD5:BLE5)</f>
        <v>5.4588800205541486E-2</v>
      </c>
      <c r="CAP5" s="97">
        <f t="shared" ref="CAP5:CAP22" si="708">AYK5*ATH5^2/AVERAGE(BLE5:BLF5)</f>
        <v>1.9614117574101607E-2</v>
      </c>
      <c r="CAQ5" s="97">
        <f t="shared" ref="CAQ5:CAQ22" si="709">AYL5*ATI5^2/AVERAGE(BLF5:BLG5)</f>
        <v>1.9519822414321139E-2</v>
      </c>
      <c r="CAR5" s="97">
        <f t="shared" ref="CAR5:CAR22" si="710">AYM5*ATJ5^2/AVERAGE(BLG5:BLH5)</f>
        <v>3.2919303187416903E-4</v>
      </c>
      <c r="CAS5" s="97">
        <f t="shared" ref="CAS5:CAS22" si="711">AYN5*ATK5^2/AVERAGE(BLH5:BLI5)</f>
        <v>9.5305818664227458E-3</v>
      </c>
      <c r="CAT5" s="97">
        <f t="shared" ref="CAT5:CAT22" si="712">AYO5*ATL5^2/AVERAGE(BLI5:BLJ5)</f>
        <v>-1.7760995407137467E-3</v>
      </c>
      <c r="CAU5" s="97">
        <f t="shared" ref="CAU5:CAU22" si="713">AYP5*ATM5^2/AVERAGE(BLJ5:BLK5)</f>
        <v>7.5662706503601702E-3</v>
      </c>
      <c r="CAV5" s="97">
        <f t="shared" ref="CAV5:CAV22" si="714">AYQ5*ATN5^2/AVERAGE(BLK5:BLL5)</f>
        <v>-4.2771739673024799E-3</v>
      </c>
      <c r="CAW5" s="97">
        <f t="shared" ref="CAW5:CAW22" si="715">AYR5*ATO5^2/AVERAGE(BLL5:BLM5)</f>
        <v>6.476143010996303E-3</v>
      </c>
      <c r="CAX5" s="97">
        <f t="shared" ref="CAX5:CAX22" si="716">AYS5*ATP5^2/AVERAGE(BLM5:BLN5)</f>
        <v>-3.4904492509439267E-3</v>
      </c>
      <c r="CAY5" s="97">
        <f t="shared" ref="CAY5:CAY22" si="717">AYT5*ATQ5^2/AVERAGE(BLN5:BLO5)</f>
        <v>5.0767089714602595E-3</v>
      </c>
      <c r="CAZ5" s="97">
        <f t="shared" ref="CAZ5:CAZ22" si="718">AYU5*ATR5^2/AVERAGE(BLO5:BLP5)</f>
        <v>-2.7754397638114045E-3</v>
      </c>
      <c r="CBA5" s="97">
        <f t="shared" ref="CBA5:CBA22" si="719">AYV5*ATS5^2/AVERAGE(BLP5:BLQ5)</f>
        <v>5.2034912061766159E-3</v>
      </c>
      <c r="CBB5" s="97">
        <f t="shared" ref="CBB5:CBB22" si="720">AYW5*ATT5^2/AVERAGE(BLQ5:BLR5)</f>
        <v>-4.2238832887867951E-3</v>
      </c>
      <c r="CBC5" s="97">
        <f t="shared" ref="CBC5:CBC22" si="721">AYX5*ATU5^2/AVERAGE(BLR5:BLS5)</f>
        <v>5.3130136136241776E-3</v>
      </c>
      <c r="CBD5" s="97">
        <f t="shared" ref="CBD5:CBD22" si="722">AYY5*ATV5^2/AVERAGE(BLS5:BLT5)</f>
        <v>-3.5779158658753828E-3</v>
      </c>
      <c r="CBE5" s="97">
        <f t="shared" ref="CBE5:CBE22" si="723">AYZ5*ATW5^2/AVERAGE(BLT5:BLU5)</f>
        <v>5.4047979700626086E-3</v>
      </c>
      <c r="CBF5" s="97">
        <f t="shared" ref="CBF5:CBF22" si="724">AZA5*ATX5^2/AVERAGE(BLU5:BLV5)</f>
        <v>-6.3310270140574257E-3</v>
      </c>
      <c r="CBG5" s="97">
        <f t="shared" ref="CBG5:CBG22" si="725">AZB5*ATY5^2/AVERAGE(BLV5:BLW5)</f>
        <v>8.8715835992141372E-3</v>
      </c>
      <c r="CBH5" s="97">
        <f t="shared" ref="CBH5:CBH22" si="726">AZC5*ATZ5^2/AVERAGE(BLW5:BLX5)</f>
        <v>-2.834138892264141E-3</v>
      </c>
      <c r="CBI5" s="97">
        <f t="shared" ref="CBI5:CBI22" si="727">AZD5*AUA5^2/AVERAGE(BLX5:BLY5)</f>
        <v>3.889321148251715E-3</v>
      </c>
      <c r="CBJ5" s="97">
        <f t="shared" ref="CBJ5:CBJ22" si="728">AZE5*AUB5^2/AVERAGE(BLY5:BLZ5)</f>
        <v>-6.0265863941702065E-3</v>
      </c>
      <c r="CBK5" s="97">
        <f t="shared" ref="CBK5:CBK22" si="729">AZF5*AUC5^2/AVERAGE(BLZ5:BMA5)</f>
        <v>4.1801048383120556E-3</v>
      </c>
      <c r="CBL5" s="97">
        <f t="shared" ref="CBL5:CBL22" si="730">AZG5*AUD5^2/AVERAGE(BMA5:BMB5)</f>
        <v>-2.9961957185843566E-3</v>
      </c>
      <c r="CBM5" s="97">
        <f t="shared" ref="CBM5:CBM22" si="731">AZH5*AUE5^2/AVERAGE(BMB5:BMC5)</f>
        <v>5.525610253216089E-3</v>
      </c>
      <c r="CBN5" s="97">
        <f t="shared" ref="CBN5:CBN22" si="732">AZI5*AUF5^2/AVERAGE(BMC5:BMD5)</f>
        <v>-3.8038249564544303E-3</v>
      </c>
      <c r="CBO5" s="97">
        <f t="shared" ref="CBO5:CBO22" si="733">AZJ5*AUG5^2/AVERAGE(BMD5:BME5)</f>
        <v>5.2073106721174768E-3</v>
      </c>
      <c r="CBP5" s="97">
        <f t="shared" ref="CBP5:CBP22" si="734">AZK5*AUH5^2/AVERAGE(BME5:BMF5)</f>
        <v>-4.2955730825796016E-3</v>
      </c>
      <c r="CBQ5" s="97">
        <f t="shared" ref="CBQ5:CBQ22" si="735">AZL5*AUI5^2/AVERAGE(BMF5:BMG5)</f>
        <v>6.35406238175131E-3</v>
      </c>
      <c r="CBR5" s="97">
        <f t="shared" ref="CBR5:CBR22" si="736">AZM5*AUJ5^2/AVERAGE(BMG5:BMH5)</f>
        <v>-3.78953419749593E-3</v>
      </c>
      <c r="CBS5" s="97">
        <f t="shared" ref="CBS5:CBS22" si="737">AZN5*AUK5^2/AVERAGE(BMH5:BMI5)</f>
        <v>6.3425127286637255E-3</v>
      </c>
      <c r="CBT5" s="97">
        <f t="shared" ref="CBT5:CBT22" si="738">AZO5*AUL5^2/AVERAGE(BMI5:BMJ5)</f>
        <v>-1.7992651478759432E-3</v>
      </c>
      <c r="CBU5" s="97">
        <f t="shared" ref="CBU5:CBU22" si="739">AZP5*AUM5^2/AVERAGE(BMJ5:BMK5)</f>
        <v>3.9011243433984041E-3</v>
      </c>
      <c r="CBV5" s="97">
        <f t="shared" ref="CBV5:CBV22" si="740">AZQ5*AUN5^2/AVERAGE(BMK5:BML5)</f>
        <v>3.5623584123615415E-3</v>
      </c>
      <c r="CBW5" s="97">
        <f t="shared" ref="CBW5:CBW22" si="741">AZR5*AUO5^2/AVERAGE(BML5:BMM5)</f>
        <v>4.1640663470346798E-3</v>
      </c>
      <c r="CBX5" s="97">
        <f t="shared" ref="CBX5:CBX22" si="742">AZS5*AUP5^2/AVERAGE(BMM5:BMN5)</f>
        <v>-7.3850830526460002E-3</v>
      </c>
      <c r="CBY5" s="97">
        <f t="shared" ref="CBY5:CBY22" si="743">AZT5*AUQ5^2/AVERAGE(BMN5:BMO5)</f>
        <v>2.4157865825210154E-3</v>
      </c>
      <c r="CBZ5" s="97">
        <f t="shared" ref="CBZ5:CBZ22" si="744">AZU5*AUR5^2/AVERAGE(BMO5:BMP5)</f>
        <v>3.4821847322393087E-2</v>
      </c>
      <c r="CCA5" s="97">
        <f t="shared" ref="CCA5:CCA22" si="745">AZV5*AUS5^2/AVERAGE(BMP5:BMQ5)</f>
        <v>-0.21355740661955891</v>
      </c>
      <c r="CCB5" s="97">
        <f t="shared" ref="CCB5:CCB22" si="746">AZW5*AUT5^2/AVERAGE(BMQ5:BMR5)</f>
        <v>-7.534465159876321</v>
      </c>
      <c r="CCC5" s="162">
        <f t="shared" ref="CCC5:CCC22" si="747">AZX5*ASH5/AVERAGE(BKE5:BKF5)</f>
        <v>12.084116233312107</v>
      </c>
      <c r="CCD5" s="97">
        <f t="shared" ref="CCD5:CCD22" si="748">AZY5*ASI5/AVERAGE(BKF5:BKG5)</f>
        <v>3.3289937065432462</v>
      </c>
      <c r="CCE5" s="97">
        <f t="shared" ref="CCE5:CCE22" si="749">AZZ5*ASJ5/AVERAGE(BKG5:BKH5)</f>
        <v>2.0137679469199097</v>
      </c>
      <c r="CCF5" s="97">
        <f t="shared" ref="CCF5:CCF22" si="750">BAA5*ASK5/AVERAGE(BKH5:BKI5)</f>
        <v>2.0168428162861907</v>
      </c>
      <c r="CCG5" s="97">
        <f t="shared" ref="CCG5:CCG22" si="751">BAB5*ASL5/AVERAGE(BKI5:BKJ5)</f>
        <v>2.0145203373148517</v>
      </c>
      <c r="CCH5" s="97">
        <f t="shared" ref="CCH5:CCH22" si="752">BAC5*ASM5/AVERAGE(BKJ5:BKK5)</f>
        <v>1.9717852738658663</v>
      </c>
      <c r="CCI5" s="97">
        <f t="shared" ref="CCI5:CCI22" si="753">BAD5*ASN5/AVERAGE(BKK5:BKL5)</f>
        <v>1.987801393390952</v>
      </c>
      <c r="CCJ5" s="97">
        <f t="shared" ref="CCJ5:CCJ22" si="754">BAE5*ASO5/AVERAGE(BKL5:BKM5)</f>
        <v>1.9659255817637522</v>
      </c>
      <c r="CCK5" s="97">
        <f t="shared" ref="CCK5:CCK22" si="755">BAF5*ASP5/AVERAGE(BKM5:BKN5)</f>
        <v>1.9730243923135029</v>
      </c>
      <c r="CCL5" s="97">
        <f t="shared" ref="CCL5:CCL22" si="756">BAG5*ASQ5/AVERAGE(BKN5:BKO5)</f>
        <v>1.9531462777880904</v>
      </c>
      <c r="CCM5" s="97">
        <f t="shared" ref="CCM5:CCM22" si="757">BAH5*ASR5/AVERAGE(BKO5:BKP5)</f>
        <v>1.9793634305202321</v>
      </c>
      <c r="CCN5" s="97">
        <f t="shared" ref="CCN5:CCN22" si="758">BAI5*ASS5/AVERAGE(BKP5:BKQ5)</f>
        <v>1.9375945919211537</v>
      </c>
      <c r="CCO5" s="97">
        <f t="shared" ref="CCO5:CCO22" si="759">BAJ5*AST5/AVERAGE(BKQ5:BKR5)</f>
        <v>1.942793798414183</v>
      </c>
      <c r="CCP5" s="97">
        <f t="shared" ref="CCP5:CCP22" si="760">BAK5*ASU5/AVERAGE(BKR5:BKS5)</f>
        <v>1.8995920671159672</v>
      </c>
      <c r="CCQ5" s="97">
        <f t="shared" ref="CCQ5:CCQ22" si="761">BAL5*ASV5/AVERAGE(BKS5:BKT5)</f>
        <v>1.8680602712750292</v>
      </c>
      <c r="CCR5" s="97">
        <f t="shared" ref="CCR5:CCR22" si="762">BAM5*ASW5/AVERAGE(BKT5:BKU5)</f>
        <v>1.7468449615545292</v>
      </c>
      <c r="CCS5" s="97">
        <f t="shared" ref="CCS5:CCS22" si="763">BAN5*ASX5/AVERAGE(BKU5:BKV5)</f>
        <v>1.6136554336819664</v>
      </c>
      <c r="CCT5" s="97">
        <f t="shared" ref="CCT5:CCT22" si="764">BAO5*ASY5/AVERAGE(BKV5:BKW5)</f>
        <v>1.3617861185739109</v>
      </c>
      <c r="CCU5" s="97">
        <f t="shared" ref="CCU5:CCU22" si="765">BAP5*ASZ5/AVERAGE(BKW5:BKX5)</f>
        <v>1.0526384507718503</v>
      </c>
      <c r="CCV5" s="97">
        <f t="shared" ref="CCV5:CCV22" si="766">BAQ5*ATA5/AVERAGE(BKX5:BKY5)</f>
        <v>0.72396726896213526</v>
      </c>
      <c r="CCW5" s="97">
        <f t="shared" ref="CCW5:CCW22" si="767">BAR5*ATB5/AVERAGE(BKY5:BKZ5)</f>
        <v>0.46693997072211435</v>
      </c>
      <c r="CCX5" s="97">
        <f t="shared" ref="CCX5:CCX22" si="768">BAS5*ATC5/AVERAGE(BKZ5:BLA5)</f>
        <v>0.26613765163834868</v>
      </c>
      <c r="CCY5" s="97">
        <f t="shared" ref="CCY5:CCY22" si="769">BAT5*ATD5/AVERAGE(BLA5:BLB5)</f>
        <v>0.1423809024610283</v>
      </c>
      <c r="CCZ5" s="97">
        <f t="shared" ref="CCZ5:CCZ22" si="770">BAU5*ATE5/AVERAGE(BLB5:BLC5)</f>
        <v>7.7823466869826372E-2</v>
      </c>
      <c r="CDA5" s="97">
        <f t="shared" ref="CDA5:CDA22" si="771">BAV5*ATF5/AVERAGE(BLC5:BLD5)</f>
        <v>3.7619266660509187E-2</v>
      </c>
      <c r="CDB5" s="97">
        <f t="shared" ref="CDB5:CDB22" si="772">BAW5*ATG5/AVERAGE(BLD5:BLE5)</f>
        <v>2.0898913696605934E-2</v>
      </c>
      <c r="CDC5" s="97">
        <f t="shared" ref="CDC5:CDC22" si="773">BAX5*ATH5/AVERAGE(BLE5:BLF5)</f>
        <v>7.6459638317144824E-3</v>
      </c>
      <c r="CDD5" s="97">
        <f t="shared" ref="CDD5:CDD22" si="774">BAY5*ATI5/AVERAGE(BLF5:BLG5)</f>
        <v>7.6534846949968365E-3</v>
      </c>
      <c r="CDE5" s="97">
        <f t="shared" ref="CDE5:CDE22" si="775">BAZ5*ATJ5/AVERAGE(BLG5:BLH5)</f>
        <v>1.2846983363498635E-4</v>
      </c>
      <c r="CDF5" s="97">
        <f t="shared" ref="CDF5:CDF22" si="776">BBA5*ATK5/AVERAGE(BLH5:BLI5)</f>
        <v>3.6212174269127247E-3</v>
      </c>
      <c r="CDG5" s="97">
        <f t="shared" ref="CDG5:CDG22" si="777">BBB5*ATL5/AVERAGE(BLI5:BLJ5)</f>
        <v>-6.7652289941236906E-4</v>
      </c>
      <c r="CDH5" s="97">
        <f t="shared" ref="CDH5:CDH22" si="778">BBC5*ATM5/AVERAGE(BLJ5:BLK5)</f>
        <v>3.0181720977209016E-3</v>
      </c>
      <c r="CDI5" s="97">
        <f t="shared" ref="CDI5:CDI22" si="779">BBD5*ATN5/AVERAGE(BLK5:BLL5)</f>
        <v>-1.6783450330291427E-3</v>
      </c>
      <c r="CDJ5" s="97">
        <f t="shared" ref="CDJ5:CDJ22" si="780">BBE5*ATO5/AVERAGE(BLL5:BLM5)</f>
        <v>2.5053997774555211E-3</v>
      </c>
      <c r="CDK5" s="97">
        <f t="shared" ref="CDK5:CDK22" si="781">BBF5*ATP5/AVERAGE(BLM5:BLN5)</f>
        <v>-1.3445941172087028E-3</v>
      </c>
      <c r="CDL5" s="97">
        <f t="shared" ref="CDL5:CDL22" si="782">BBG5*ATQ5/AVERAGE(BLN5:BLO5)</f>
        <v>1.9595881528929322E-3</v>
      </c>
      <c r="CDM5" s="97">
        <f t="shared" ref="CDM5:CDM22" si="783">BBH5*ATR5/AVERAGE(BLO5:BLP5)</f>
        <v>-1.0908731403266151E-3</v>
      </c>
      <c r="CDN5" s="97">
        <f t="shared" ref="CDN5:CDN22" si="784">BBI5*ATS5/AVERAGE(BLP5:BLQ5)</f>
        <v>2.0237750882621192E-3</v>
      </c>
      <c r="CDO5" s="97">
        <f t="shared" ref="CDO5:CDO22" si="785">BBJ5*ATT5/AVERAGE(BLQ5:BLR5)</f>
        <v>-1.5837372496755727E-3</v>
      </c>
      <c r="CDP5" s="97">
        <f t="shared" ref="CDP5:CDP22" si="786">BBK5*ATU5/AVERAGE(BLR5:BLS5)</f>
        <v>2.1004217615079672E-3</v>
      </c>
      <c r="CDQ5" s="97">
        <f t="shared" ref="CDQ5:CDQ22" si="787">BBL5*ATV5/AVERAGE(BLS5:BLT5)</f>
        <v>-1.4297289294066366E-3</v>
      </c>
      <c r="CDR5" s="97">
        <f t="shared" ref="CDR5:CDR22" si="788">BBM5*ATW5/AVERAGE(BLT5:BLU5)</f>
        <v>2.0475188610332433E-3</v>
      </c>
      <c r="CDS5" s="97">
        <f t="shared" ref="CDS5:CDS22" si="789">BBN5*ATX5/AVERAGE(BLU5:BLV5)</f>
        <v>-2.4475885104158664E-3</v>
      </c>
      <c r="CDT5" s="97">
        <f t="shared" ref="CDT5:CDT22" si="790">BBO5*ATY5/AVERAGE(BLV5:BLW5)</f>
        <v>3.4475467661717976E-3</v>
      </c>
      <c r="CDU5" s="97">
        <f t="shared" ref="CDU5:CDU22" si="791">BBP5*ATZ5/AVERAGE(BLW5:BLX5)</f>
        <v>-1.1208219886532271E-3</v>
      </c>
      <c r="CDV5" s="97">
        <f t="shared" ref="CDV5:CDV22" si="792">BBQ5*AUA5/AVERAGE(BLX5:BLY5)</f>
        <v>1.5362348148928845E-3</v>
      </c>
      <c r="CDW5" s="97">
        <f t="shared" ref="CDW5:CDW22" si="793">BBR5*AUB5/AVERAGE(BLY5:BLZ5)</f>
        <v>-2.3087623707627042E-3</v>
      </c>
      <c r="CDX5" s="97">
        <f t="shared" ref="CDX5:CDX22" si="794">BBS5*AUC5/AVERAGE(BLZ5:BMA5)</f>
        <v>1.5942937498899066E-3</v>
      </c>
      <c r="CDY5" s="97">
        <f t="shared" ref="CDY5:CDY22" si="795">BBT5*AUD5/AVERAGE(BMA5:BMB5)</f>
        <v>-1.1745622024261961E-3</v>
      </c>
      <c r="CDZ5" s="97">
        <f t="shared" ref="CDZ5:CDZ22" si="796">BBU5*AUE5/AVERAGE(BMB5:BMC5)</f>
        <v>2.2076951903918529E-3</v>
      </c>
      <c r="CEA5" s="97">
        <f t="shared" ref="CEA5:CEA22" si="797">BBV5*AUF5/AVERAGE(BMC5:BMD5)</f>
        <v>-1.4750858131278512E-3</v>
      </c>
      <c r="CEB5" s="97">
        <f t="shared" ref="CEB5:CEB22" si="798">BBW5*AUG5/AVERAGE(BMD5:BME5)</f>
        <v>1.9368850594163112E-3</v>
      </c>
      <c r="CEC5" s="97">
        <f t="shared" ref="CEC5:CEC22" si="799">BBX5*AUH5/AVERAGE(BME5:BMF5)</f>
        <v>-1.6213252115924893E-3</v>
      </c>
      <c r="CED5" s="97">
        <f t="shared" ref="CED5:CED22" si="800">BBY5*AUI5/AVERAGE(BMF5:BMG5)</f>
        <v>2.5864861109597807E-3</v>
      </c>
      <c r="CEE5" s="97">
        <f t="shared" ref="CEE5:CEE22" si="801">BBZ5*AUJ5/AVERAGE(BMG5:BMH5)</f>
        <v>-1.4998762340248325E-3</v>
      </c>
      <c r="CEF5" s="97">
        <f t="shared" ref="CEF5:CEF22" si="802">BCA5*AUK5/AVERAGE(BMH5:BMI5)</f>
        <v>2.4374274724267482E-3</v>
      </c>
      <c r="CEG5" s="97">
        <f t="shared" ref="CEG5:CEG22" si="803">BCB5*AUL5/AVERAGE(BMI5:BMJ5)</f>
        <v>-7.006488970467045E-4</v>
      </c>
      <c r="CEH5" s="97">
        <f t="shared" ref="CEH5:CEH22" si="804">BCC5*AUM5/AVERAGE(BMJ5:BMK5)</f>
        <v>1.5176334510602692E-3</v>
      </c>
      <c r="CEI5" s="97">
        <f t="shared" ref="CEI5:CEI22" si="805">BCD5*AUN5/AVERAGE(BMK5:BML5)</f>
        <v>1.4004543297855738E-3</v>
      </c>
      <c r="CEJ5" s="97">
        <f t="shared" ref="CEJ5:CEJ22" si="806">BCE5*AUO5/AVERAGE(BML5:BMM5)</f>
        <v>1.6260182250932037E-3</v>
      </c>
      <c r="CEK5" s="97">
        <f t="shared" ref="CEK5:CEK22" si="807">BCF5*AUP5/AVERAGE(BMM5:BMN5)</f>
        <v>-2.8147318772709187E-3</v>
      </c>
      <c r="CEL5" s="97">
        <f t="shared" ref="CEL5:CEL22" si="808">BCG5*AUQ5/AVERAGE(BMN5:BMO5)</f>
        <v>9.0931409558318421E-4</v>
      </c>
      <c r="CEM5" s="97">
        <f t="shared" ref="CEM5:CEM22" si="809">BCH5*AUR5/AVERAGE(BMO5:BMP5)</f>
        <v>1.3654606646213565E-2</v>
      </c>
      <c r="CEN5" s="97">
        <f t="shared" ref="CEN5:CEN22" si="810">BCI5*AUS5/AVERAGE(BMP5:BMQ5)</f>
        <v>-7.5597957385644621E-2</v>
      </c>
      <c r="CEO5" s="97">
        <f t="shared" ref="CEO5:CEO22" si="811">BCJ5*AUT5/AVERAGE(BMQ5:BMR5)</f>
        <v>-1.2623387929344509</v>
      </c>
      <c r="CEP5" s="162">
        <f t="shared" ref="CEP5:CEP22" si="812">AVERAGE(BEY5:BEZ5)*ASH5*AVERAGE(VG5:VH5)/AVERAGE(BHO5:BHP5)</f>
        <v>58.351462829799729</v>
      </c>
      <c r="CEQ5" s="97">
        <f t="shared" ref="CEQ5:CEQ22" si="813">AVERAGE(BEZ5:BFA5)*ASI5*AVERAGE(VH5:VI5)/AVERAGE(BHP5:BHQ5)</f>
        <v>26.094402396484185</v>
      </c>
      <c r="CER5" s="97">
        <f t="shared" ref="CER5:CER22" si="814">AVERAGE(BFA5:BFB5)*ASJ5*AVERAGE(VI5:VJ5)/AVERAGE(BHQ5:BHR5)</f>
        <v>23.27792873285771</v>
      </c>
      <c r="CES5" s="97">
        <f t="shared" ref="CES5:CES22" si="815">AVERAGE(BFB5:BFC5)*ASK5*AVERAGE(VJ5:VK5)/AVERAGE(BHR5:BHS5)</f>
        <v>22.183540617294589</v>
      </c>
      <c r="CET5" s="97">
        <f t="shared" ref="CET5:CET22" si="816">AVERAGE(BFC5:BFD5)*ASL5*AVERAGE(VK5:VL5)/AVERAGE(BHS5:BHT5)</f>
        <v>21.517585740138461</v>
      </c>
      <c r="CEU5" s="97">
        <f t="shared" ref="CEU5:CEU22" si="817">AVERAGE(BFD5:BFE5)*ASM5*AVERAGE(VL5:VM5)/AVERAGE(BHT5:BHU5)</f>
        <v>21.300224525868426</v>
      </c>
      <c r="CEV5" s="97">
        <f t="shared" ref="CEV5:CEV22" si="818">AVERAGE(BFE5:BFF5)*ASN5*AVERAGE(VM5:VN5)/AVERAGE(BHU5:BHV5)</f>
        <v>21.197260187497665</v>
      </c>
      <c r="CEW5" s="97">
        <f t="shared" ref="CEW5:CEW22" si="819">AVERAGE(BFF5:BFG5)*ASO5*AVERAGE(VN5:VO5)/AVERAGE(BHV5:BHW5)</f>
        <v>21.231392745484598</v>
      </c>
      <c r="CEX5" s="97">
        <f t="shared" ref="CEX5:CEX22" si="820">AVERAGE(BFG5:BFH5)*ASP5*AVERAGE(VO5:VP5)/AVERAGE(BHW5:BHX5)</f>
        <v>21.061763272532872</v>
      </c>
      <c r="CEY5" s="97">
        <f t="shared" ref="CEY5:CEY22" si="821">AVERAGE(BFH5:BFI5)*ASQ5*AVERAGE(VP5:VQ5)/AVERAGE(BHX5:BHY5)</f>
        <v>21.109847143656761</v>
      </c>
      <c r="CEZ5" s="97">
        <f t="shared" ref="CEZ5:CEZ22" si="822">AVERAGE(BFI5:BFJ5)*ASR5*AVERAGE(VQ5:VR5)/AVERAGE(BHY5:BHZ5)</f>
        <v>21.147867551015118</v>
      </c>
      <c r="CFA5" s="97">
        <f t="shared" ref="CFA5:CFA22" si="823">AVERAGE(BFJ5:BFK5)*ASS5*AVERAGE(VR5:VS5)/AVERAGE(BHZ5:BIA5)</f>
        <v>21.065444068469901</v>
      </c>
      <c r="CFB5" s="97">
        <f t="shared" ref="CFB5:CFB22" si="824">AVERAGE(BFK5:BFL5)*AST5*AVERAGE(VS5:VT5)/AVERAGE(BIA5:BIB5)</f>
        <v>21.052233847582286</v>
      </c>
      <c r="CFC5" s="97">
        <f t="shared" ref="CFC5:CFC22" si="825">AVERAGE(BFL5:BFM5)*ASU5*AVERAGE(VT5:VU5)/AVERAGE(BIB5:BIC5)</f>
        <v>21.123220225055988</v>
      </c>
      <c r="CFD5" s="97">
        <f t="shared" ref="CFD5:CFD22" si="826">AVERAGE(BFM5:BFN5)*ASV5*AVERAGE(VU5:VV5)/AVERAGE(BIC5:BID5)</f>
        <v>21.071712701181575</v>
      </c>
      <c r="CFE5" s="97">
        <f t="shared" ref="CFE5:CFE22" si="827">AVERAGE(BFN5:BFO5)*ASW5*AVERAGE(VV5:VW5)/AVERAGE(BID5:BIE5)</f>
        <v>21.00241368482931</v>
      </c>
      <c r="CFF5" s="97">
        <f t="shared" ref="CFF5:CFF22" si="828">AVERAGE(BFO5:BFP5)*ASX5*AVERAGE(VW5:VX5)/AVERAGE(BIE5:BIF5)</f>
        <v>21.104984675833538</v>
      </c>
      <c r="CFG5" s="97">
        <f t="shared" ref="CFG5:CFG22" si="829">AVERAGE(BFP5:BFQ5)*ASY5*AVERAGE(VX5:VY5)/AVERAGE(BIF5:BIG5)</f>
        <v>21.13722596122717</v>
      </c>
      <c r="CFH5" s="97">
        <f t="shared" ref="CFH5:CFH22" si="830">AVERAGE(BFQ5:BFR5)*ASZ5*AVERAGE(VY5:VZ5)/AVERAGE(BIG5:BIH5)</f>
        <v>20.962052843434787</v>
      </c>
      <c r="CFI5" s="97">
        <f t="shared" ref="CFI5:CFI22" si="831">AVERAGE(BFR5:BFS5)*ATA5*AVERAGE(VZ5:WA5)/AVERAGE(BIH5:BII5)</f>
        <v>21.000760177023015</v>
      </c>
      <c r="CFJ5" s="97">
        <f t="shared" ref="CFJ5:CFJ22" si="832">AVERAGE(BFS5:BFT5)*ATB5*AVERAGE(WA5:WB5)/AVERAGE(BII5:BIJ5)</f>
        <v>21.159165570433434</v>
      </c>
      <c r="CFK5" s="97">
        <f t="shared" ref="CFK5:CFK22" si="833">AVERAGE(BFT5:BFU5)*ATC5*AVERAGE(WB5:WC5)/AVERAGE(BIJ5:BIK5)</f>
        <v>21.007084913192895</v>
      </c>
      <c r="CFL5" s="97">
        <f t="shared" ref="CFL5:CFL22" si="834">AVERAGE(BFU5:BFV5)*ATD5*AVERAGE(WC5:WD5)/AVERAGE(BIK5:BIL5)</f>
        <v>21.032552176027295</v>
      </c>
      <c r="CFM5" s="97">
        <f t="shared" ref="CFM5:CFM22" si="835">AVERAGE(BFV5:BFW5)*ATE5*AVERAGE(WD5:WE5)/AVERAGE(BIL5:BIM5)</f>
        <v>21.129986531131625</v>
      </c>
      <c r="CFN5" s="97">
        <f t="shared" ref="CFN5:CFN22" si="836">AVERAGE(BFW5:BFX5)*ATF5*AVERAGE(WE5:WF5)/AVERAGE(BIM5:BIN5)</f>
        <v>21.103305128871082</v>
      </c>
      <c r="CFO5" s="97">
        <f t="shared" ref="CFO5:CFO22" si="837">AVERAGE(BFX5:BFY5)*ATG5*AVERAGE(WF5:WG5)/AVERAGE(BIN5:BIO5)</f>
        <v>21.091600880970251</v>
      </c>
      <c r="CFP5" s="97">
        <f t="shared" ref="CFP5:CFP22" si="838">AVERAGE(BFY5:BFZ5)*ATH5*AVERAGE(WG5:WH5)/AVERAGE(BIO5:BIP5)</f>
        <v>21.089578429233146</v>
      </c>
      <c r="CFQ5" s="97">
        <f t="shared" ref="CFQ5:CFQ22" si="839">AVERAGE(BFZ5:BGA5)*ATI5*AVERAGE(WH5:WI5)/AVERAGE(BIP5:BIQ5)</f>
        <v>21.17114551607381</v>
      </c>
      <c r="CFR5" s="97">
        <f t="shared" ref="CFR5:CFR22" si="840">AVERAGE(BGA5:BGB5)*ATJ5*AVERAGE(WI5:WJ5)/AVERAGE(BIQ5:BIR5)</f>
        <v>21.06640992457654</v>
      </c>
      <c r="CFS5" s="97">
        <f t="shared" ref="CFS5:CFS22" si="841">AVERAGE(BGB5:BGC5)*ATK5*AVERAGE(WJ5:WK5)/AVERAGE(BIR5:BIS5)</f>
        <v>21.061482174508299</v>
      </c>
      <c r="CFT5" s="97">
        <f t="shared" ref="CFT5:CFT22" si="842">AVERAGE(BGC5:BGD5)*ATL5*AVERAGE(WK5:WL5)/AVERAGE(BIS5:BIT5)</f>
        <v>21.162938775715446</v>
      </c>
      <c r="CFU5" s="97">
        <f t="shared" ref="CFU5:CFU22" si="843">AVERAGE(BGD5:BGE5)*ATM5*AVERAGE(WL5:WM5)/AVERAGE(BIT5:BIU5)</f>
        <v>21.119197151021339</v>
      </c>
      <c r="CFV5" s="97">
        <f t="shared" ref="CFV5:CFV22" si="844">AVERAGE(BGE5:BGF5)*ATN5*AVERAGE(WM5:WN5)/AVERAGE(BIU5:BIV5)</f>
        <v>21.050014724290602</v>
      </c>
      <c r="CFW5" s="97">
        <f t="shared" ref="CFW5:CFW22" si="845">AVERAGE(BGF5:BGG5)*ATO5*AVERAGE(WN5:WO5)/AVERAGE(BIV5:BIW5)</f>
        <v>21.068885502938514</v>
      </c>
      <c r="CFX5" s="97">
        <f t="shared" ref="CFX5:CFX22" si="846">AVERAGE(BGG5:BGH5)*ATP5*AVERAGE(WO5:WP5)/AVERAGE(BIW5:BIX5)</f>
        <v>21.144806686447861</v>
      </c>
      <c r="CFY5" s="97">
        <f t="shared" ref="CFY5:CFY22" si="847">AVERAGE(BGH5:BGI5)*ATQ5*AVERAGE(WP5:WQ5)/AVERAGE(BIX5:BIY5)</f>
        <v>21.028914412499145</v>
      </c>
      <c r="CFZ5" s="97">
        <f t="shared" ref="CFZ5:CFZ22" si="848">AVERAGE(BGI5:BGJ5)*ATR5*AVERAGE(WQ5:WR5)/AVERAGE(BIY5:BIZ5)</f>
        <v>21.025673876445886</v>
      </c>
      <c r="CGA5" s="97">
        <f t="shared" ref="CGA5:CGA22" si="849">AVERAGE(BGJ5:BGK5)*ATS5*AVERAGE(WR5:WS5)/AVERAGE(BIZ5:BJA5)</f>
        <v>21.13716766646904</v>
      </c>
      <c r="CGB5" s="97">
        <f t="shared" ref="CGB5:CGB22" si="850">AVERAGE(BGK5:BGL5)*ATT5*AVERAGE(WS5:WT5)/AVERAGE(BJA5:BJB5)</f>
        <v>21.038851504607312</v>
      </c>
      <c r="CGC5" s="97">
        <f t="shared" ref="CGC5:CGC22" si="851">AVERAGE(BGL5:BGM5)*ATU5*AVERAGE(WT5:WU5)/AVERAGE(BJB5:BJC5)</f>
        <v>20.989675982186675</v>
      </c>
      <c r="CGD5" s="97">
        <f t="shared" ref="CGD5:CGD22" si="852">AVERAGE(BGM5:BGN5)*ATV5*AVERAGE(WU5:WV5)/AVERAGE(BJC5:BJD5)</f>
        <v>21.130453437500286</v>
      </c>
      <c r="CGE5" s="97">
        <f t="shared" ref="CGE5:CGE22" si="853">AVERAGE(BGN5:BGO5)*ATW5*AVERAGE(WV5:WW5)/AVERAGE(BJD5:BJE5)</f>
        <v>21.136876607749894</v>
      </c>
      <c r="CGF5" s="97">
        <f t="shared" ref="CGF5:CGF22" si="854">AVERAGE(BGO5:BGP5)*ATX5*AVERAGE(WW5:WX5)/AVERAGE(BJE5:BJF5)</f>
        <v>21.099730876274712</v>
      </c>
      <c r="CGG5" s="97">
        <f t="shared" ref="CGG5:CGG22" si="855">AVERAGE(BGP5:BGQ5)*ATY5*AVERAGE(WX5:WY5)/AVERAGE(BJF5:BJG5)</f>
        <v>21.07444095699595</v>
      </c>
      <c r="CGH5" s="97">
        <f t="shared" ref="CGH5:CGH22" si="856">AVERAGE(BGQ5:BGR5)*ATZ5*AVERAGE(WY5:WZ5)/AVERAGE(BJG5:BJH5)</f>
        <v>21.164339584496314</v>
      </c>
      <c r="CGI5" s="97">
        <f t="shared" ref="CGI5:CGI22" si="857">AVERAGE(BGR5:BGS5)*AUA5*AVERAGE(WZ5:XA5)/AVERAGE(BJH5:BJI5)</f>
        <v>21.121480899444851</v>
      </c>
      <c r="CGJ5" s="97">
        <f t="shared" ref="CGJ5:CGJ22" si="858">AVERAGE(BGS5:BGT5)*AUB5*AVERAGE(XA5:XB5)/AVERAGE(BJI5:BJJ5)</f>
        <v>21.113557775301796</v>
      </c>
      <c r="CGK5" s="97">
        <f t="shared" ref="CGK5:CGK22" si="859">AVERAGE(BGT5:BGU5)*AUC5*AVERAGE(XB5:XC5)/AVERAGE(BJJ5:BJK5)</f>
        <v>21.184421204443655</v>
      </c>
      <c r="CGL5" s="97">
        <f t="shared" ref="CGL5:CGL22" si="860">AVERAGE(BGU5:BGV5)*AUD5*AVERAGE(XC5:XD5)/AVERAGE(BJK5:BJL5)</f>
        <v>21.071426900895538</v>
      </c>
      <c r="CGM5" s="97">
        <f t="shared" ref="CGM5:CGM22" si="861">AVERAGE(BGV5:BGW5)*AUE5*AVERAGE(XD5:XE5)/AVERAGE(BJL5:BJM5)</f>
        <v>21.05412428093932</v>
      </c>
      <c r="CGN5" s="97">
        <f t="shared" ref="CGN5:CGN22" si="862">AVERAGE(BGW5:BGX5)*AUF5*AVERAGE(XE5:XF5)/AVERAGE(BJM5:BJN5)</f>
        <v>21.119668764307789</v>
      </c>
      <c r="CGO5" s="97">
        <f t="shared" ref="CGO5:CGO22" si="863">AVERAGE(BGX5:BGY5)*AUG5*AVERAGE(XF5:XG5)/AVERAGE(BJN5:BJO5)</f>
        <v>21.168000894277714</v>
      </c>
      <c r="CGP5" s="97">
        <f t="shared" ref="CGP5:CGP22" si="864">AVERAGE(BGY5:BGZ5)*AUH5*AVERAGE(XG5:XH5)/AVERAGE(BJO5:BJP5)</f>
        <v>21.00320583099742</v>
      </c>
      <c r="CGQ5" s="97">
        <f t="shared" ref="CGQ5:CGQ22" si="865">AVERAGE(BGZ5:BHA5)*AUI5*AVERAGE(XH5:XI5)/AVERAGE(BJP5:BJQ5)</f>
        <v>21.057787160788425</v>
      </c>
      <c r="CGR5" s="97">
        <f t="shared" ref="CGR5:CGR22" si="866">AVERAGE(BHA5:BHB5)*AUJ5*AVERAGE(XI5:XJ5)/AVERAGE(BJQ5:BJR5)</f>
        <v>21.150928559457931</v>
      </c>
      <c r="CGS5" s="97">
        <f t="shared" ref="CGS5:CGS22" si="867">AVERAGE(BHB5:BHC5)*AUK5*AVERAGE(XJ5:XK5)/AVERAGE(BJR5:BJS5)</f>
        <v>21.038565962374307</v>
      </c>
      <c r="CGT5" s="97">
        <f t="shared" ref="CGT5:CGT22" si="868">AVERAGE(BHC5:BHD5)*AUL5*AVERAGE(XK5:XL5)/AVERAGE(BJS5:BJT5)</f>
        <v>21.061297496925725</v>
      </c>
      <c r="CGU5" s="97">
        <f t="shared" ref="CGU5:CGU22" si="869">AVERAGE(BHD5:BHE5)*AUM5*AVERAGE(XL5:XM5)/AVERAGE(BJT5:BJU5)</f>
        <v>21.11539660153402</v>
      </c>
      <c r="CGV5" s="97">
        <f t="shared" ref="CGV5:CGV22" si="870">AVERAGE(BHE5:BHF5)*AUN5*AVERAGE(XM5:XN5)/AVERAGE(BJU5:BJV5)</f>
        <v>21.126637836430621</v>
      </c>
      <c r="CGW5" s="97">
        <f t="shared" ref="CGW5:CGW22" si="871">AVERAGE(BHF5:BHG5)*AUO5*AVERAGE(XN5:XO5)/AVERAGE(BJV5:BJW5)</f>
        <v>21.081086651945842</v>
      </c>
      <c r="CGX5" s="97">
        <f t="shared" ref="CGX5:CGX22" si="872">AVERAGE(BHG5:BHH5)*AUP5*AVERAGE(XO5:XP5)/AVERAGE(BJW5:BJX5)</f>
        <v>21.132877827670729</v>
      </c>
      <c r="CGY5" s="97">
        <f t="shared" ref="CGY5:CGY22" si="873">AVERAGE(BHH5:BHI5)*AUQ5*AVERAGE(XP5:XQ5)/AVERAGE(BJX5:BJY5)</f>
        <v>21.200703092662508</v>
      </c>
      <c r="CGZ5" s="97">
        <f t="shared" ref="CGZ5:CGZ22" si="874">AVERAGE(BHI5:BHJ5)*AUR5*AVERAGE(XQ5:XR5)/AVERAGE(BJY5:BJZ5)</f>
        <v>21.121461418725495</v>
      </c>
      <c r="CHA5" s="97">
        <f t="shared" ref="CHA5:CHA22" si="875">AVERAGE(BHJ5:BHK5)*AUS5*AVERAGE(XR5:XS5)/AVERAGE(BJZ5:BKA5)</f>
        <v>20.789290419106081</v>
      </c>
      <c r="CHB5" s="97">
        <f t="shared" ref="CHB5:CHB22" si="876">AVERAGE(BHK5:BHL5)*AUT5*AVERAGE(XS5:XT5)/AVERAGE(BKA5:BKB5)</f>
        <v>37.415691299610913</v>
      </c>
    </row>
    <row r="6" spans="1:2238" s="44" customFormat="1" x14ac:dyDescent="0.25">
      <c r="A6" s="445"/>
      <c r="B6" s="252">
        <v>1100</v>
      </c>
      <c r="C6" s="448"/>
      <c r="D6" s="448"/>
      <c r="E6" s="378">
        <f>AVERAGE(BMZ6:BND6)</f>
        <v>1167.0600564837507</v>
      </c>
      <c r="F6" s="379">
        <f>MAX(BMZ6:BND6)</f>
        <v>1167.976403094101</v>
      </c>
      <c r="G6" s="379">
        <f>MIN(BMZ6:BND6)</f>
        <v>1165.0961514879154</v>
      </c>
      <c r="H6" s="380">
        <f>AVERAGE(BKJ6:BKN6)</f>
        <v>7.2786765049307006E-2</v>
      </c>
      <c r="I6" s="381">
        <f>MAX(BKJ6:BKN6)</f>
        <v>7.3015392725127387E-2</v>
      </c>
      <c r="J6" s="381">
        <f>MIN(BKJ6:BKN6)</f>
        <v>7.2298255335745895E-2</v>
      </c>
      <c r="K6" s="380">
        <f>AVERAGE(BHT6:BHX6)</f>
        <v>4.4064696620918445E-5</v>
      </c>
      <c r="L6" s="381">
        <f>MAX(BHT6:BHX6)</f>
        <v>4.4180838237428058E-5</v>
      </c>
      <c r="M6" s="381">
        <f>MIN(BHT6:BHX6)</f>
        <v>4.3816414990840061E-5</v>
      </c>
      <c r="N6" s="369">
        <f>AVERAGE(BFD6:BFH6)</f>
        <v>0.3224086310283133</v>
      </c>
      <c r="O6" s="375">
        <f>MAX(BFD6:BFH6)</f>
        <v>0.32522267706573832</v>
      </c>
      <c r="P6" s="375">
        <f>MIN(BFD6:BFH6)</f>
        <v>0.32109829394022649</v>
      </c>
      <c r="Q6" s="380">
        <f>AVERAGE(AXP6:AXS6)</f>
        <v>1344415.4856698781</v>
      </c>
      <c r="R6" s="381">
        <f>MAX(AXP6:AXS6)</f>
        <v>1356193.5653883256</v>
      </c>
      <c r="S6" s="381">
        <f>MIN(AXP6:AXS6)</f>
        <v>1337067.1173866587</v>
      </c>
      <c r="T6" s="378">
        <f>AVERAGE(AVA6:AVE6)</f>
        <v>1095.1106474412206</v>
      </c>
      <c r="U6" s="379">
        <f>MAX(AVA6:AVE6)</f>
        <v>1099.5553332283318</v>
      </c>
      <c r="V6" s="379">
        <f>MIN(AVA6:AVE6)</f>
        <v>1085.6110797007193</v>
      </c>
      <c r="W6" s="382">
        <f>(N6*$A$5*$ASH$24)/K6</f>
        <v>2.6563071023667049</v>
      </c>
      <c r="X6" s="383">
        <f>AVERAGE(BXH6:BXK6)</f>
        <v>0.70656094195801344</v>
      </c>
      <c r="Y6" s="369">
        <f>AVERAGE(BUU6:BUX6)</f>
        <v>23.796024864606014</v>
      </c>
      <c r="Z6" s="375">
        <f>MAX(BUU6:BUX6)</f>
        <v>23.859820255672037</v>
      </c>
      <c r="AA6" s="375">
        <f>MIN(BUU6:BUX6)</f>
        <v>23.687849129916689</v>
      </c>
      <c r="AB6" s="369">
        <f>AVERAGE(BZU6:BZX6)</f>
        <v>9.7365620075255901</v>
      </c>
      <c r="AC6" s="375">
        <f>MAX(BZU6:BZX6)</f>
        <v>9.8092707417945153</v>
      </c>
      <c r="AD6" s="375">
        <f>MIN(BZU6:BZX6)</f>
        <v>9.6791941077851522</v>
      </c>
      <c r="AE6" s="369">
        <f>AVERAGE(CEU6:CEX6)</f>
        <v>15.960589786414353</v>
      </c>
      <c r="AF6" s="372">
        <f>MAX(CEU6:CEX6)</f>
        <v>16.003004549439073</v>
      </c>
      <c r="AG6" s="373">
        <f>MIN(CEU6:CEX6)</f>
        <v>15.8883148798561</v>
      </c>
      <c r="AH6" s="59">
        <v>6.296875</v>
      </c>
      <c r="AI6" s="49">
        <v>466.21230000000003</v>
      </c>
      <c r="AJ6" s="49">
        <f>ACX6</f>
        <v>-0.392424</v>
      </c>
      <c r="AK6" s="49">
        <f t="shared" si="0"/>
        <v>466.60472400000003</v>
      </c>
      <c r="AL6" s="49">
        <v>1100.001</v>
      </c>
      <c r="AM6" s="49">
        <v>1100.002</v>
      </c>
      <c r="AN6" s="60">
        <f t="shared" si="1"/>
        <v>1100.002</v>
      </c>
      <c r="AO6" s="47">
        <v>-3.1406879999999999E-6</v>
      </c>
      <c r="AP6" s="47">
        <v>8.5123930000000003E-10</v>
      </c>
      <c r="AQ6" s="49">
        <v>-2.7352400000000001</v>
      </c>
      <c r="AR6" s="47">
        <v>5.429756E-4</v>
      </c>
      <c r="AS6" s="148">
        <v>4.2446290000000001E-7</v>
      </c>
      <c r="AT6" s="13">
        <v>-0.94102300000000005</v>
      </c>
      <c r="AU6" s="13">
        <v>-1.2975620000000001</v>
      </c>
      <c r="AV6" s="13">
        <v>-2.185848</v>
      </c>
      <c r="AW6" s="13">
        <v>-3.2567919999999999</v>
      </c>
      <c r="AX6" s="13">
        <v>-3.6752530000000001</v>
      </c>
      <c r="AY6" s="13">
        <v>-3.8439359999999998</v>
      </c>
      <c r="AZ6" s="13">
        <v>-3.9151250000000002</v>
      </c>
      <c r="BA6" s="13">
        <v>-3.9480149999999998</v>
      </c>
      <c r="BB6" s="13">
        <v>-3.9633280000000002</v>
      </c>
      <c r="BC6" s="13">
        <v>-3.9683890000000002</v>
      </c>
      <c r="BD6" s="13">
        <v>-3.965322</v>
      </c>
      <c r="BE6" s="13">
        <v>-3.9707189999999999</v>
      </c>
      <c r="BF6" s="13">
        <v>-3.9694039999999999</v>
      </c>
      <c r="BG6" s="13">
        <v>-3.9668040000000002</v>
      </c>
      <c r="BH6" s="13">
        <v>-3.9686889999999999</v>
      </c>
      <c r="BI6" s="13">
        <v>-3.9685139999999999</v>
      </c>
      <c r="BJ6" s="13">
        <v>-3.9652129999999999</v>
      </c>
      <c r="BK6" s="13">
        <v>-3.9667150000000002</v>
      </c>
      <c r="BL6" s="13">
        <v>-3.969611</v>
      </c>
      <c r="BM6" s="13">
        <v>-3.9667400000000002</v>
      </c>
      <c r="BN6" s="13">
        <v>-3.9658799999999998</v>
      </c>
      <c r="BO6" s="13">
        <v>-3.9685700000000002</v>
      </c>
      <c r="BP6" s="13">
        <v>-3.9675569999999998</v>
      </c>
      <c r="BQ6" s="13">
        <v>-3.9686300000000001</v>
      </c>
      <c r="BR6" s="13">
        <v>-3.9693640000000001</v>
      </c>
      <c r="BS6" s="13">
        <v>-3.9716930000000001</v>
      </c>
      <c r="BT6" s="13">
        <v>-3.9696579999999999</v>
      </c>
      <c r="BU6" s="13">
        <v>-3.9676390000000001</v>
      </c>
      <c r="BV6" s="13">
        <v>-3.9734090000000002</v>
      </c>
      <c r="BW6" s="13">
        <v>-3.9698180000000001</v>
      </c>
      <c r="BX6" s="13">
        <v>-3.9643220000000001</v>
      </c>
      <c r="BY6" s="13">
        <v>-3.97052</v>
      </c>
      <c r="BZ6" s="13">
        <v>-3.9721769999999998</v>
      </c>
      <c r="CA6" s="13">
        <v>-3.9681150000000001</v>
      </c>
      <c r="CB6" s="13">
        <v>-3.9668700000000001</v>
      </c>
      <c r="CC6" s="13">
        <v>-3.971536</v>
      </c>
      <c r="CD6" s="13">
        <v>-3.9681730000000002</v>
      </c>
      <c r="CE6" s="13">
        <v>-3.966736</v>
      </c>
      <c r="CF6" s="13">
        <v>-3.9680870000000001</v>
      </c>
      <c r="CG6" s="13">
        <v>-3.9659680000000002</v>
      </c>
      <c r="CH6" s="13">
        <v>-3.964013</v>
      </c>
      <c r="CI6" s="13">
        <v>-3.9685899999999998</v>
      </c>
      <c r="CJ6" s="13">
        <v>-3.9683579999999998</v>
      </c>
      <c r="CK6" s="13">
        <v>-3.9695</v>
      </c>
      <c r="CL6" s="13">
        <v>-3.9705400000000002</v>
      </c>
      <c r="CM6" s="13">
        <v>-3.968372</v>
      </c>
      <c r="CN6" s="13">
        <v>-3.970701</v>
      </c>
      <c r="CO6" s="13">
        <v>-3.967679</v>
      </c>
      <c r="CP6" s="13">
        <v>-3.9692289999999999</v>
      </c>
      <c r="CQ6" s="13">
        <v>-3.9725739999999998</v>
      </c>
      <c r="CR6" s="13">
        <v>-3.967012</v>
      </c>
      <c r="CS6" s="13">
        <v>-3.9667409999999999</v>
      </c>
      <c r="CT6" s="13">
        <v>-3.968537</v>
      </c>
      <c r="CU6" s="13">
        <v>-3.9654470000000002</v>
      </c>
      <c r="CV6" s="13">
        <v>-3.9659119999999999</v>
      </c>
      <c r="CW6" s="13">
        <v>-3.9682339999999998</v>
      </c>
      <c r="CX6" s="13">
        <v>-3.967867</v>
      </c>
      <c r="CY6" s="13">
        <v>-3.968486</v>
      </c>
      <c r="CZ6" s="13">
        <v>-3.9678589999999998</v>
      </c>
      <c r="DA6" s="13">
        <v>-3.968785</v>
      </c>
      <c r="DB6" s="13">
        <v>-3.968108</v>
      </c>
      <c r="DC6" s="13">
        <v>-3.9671639999999999</v>
      </c>
      <c r="DD6" s="13">
        <v>-3.9729260000000002</v>
      </c>
      <c r="DE6" s="13">
        <v>-3.9690249999999998</v>
      </c>
      <c r="DF6" s="13">
        <v>-3.9658859999999998</v>
      </c>
      <c r="DG6" s="13">
        <v>-3.9670920000000001</v>
      </c>
      <c r="DH6" s="13">
        <v>-3.9692409999999998</v>
      </c>
      <c r="DI6" s="13">
        <v>-3.9622700000000002</v>
      </c>
      <c r="DJ6" s="1">
        <v>-3.136743E-3</v>
      </c>
      <c r="DK6" s="1">
        <v>-3.2057180000000002E-3</v>
      </c>
      <c r="DL6" s="1">
        <v>-3.3761870000000001E-3</v>
      </c>
      <c r="DM6" s="1">
        <v>-3.548921E-3</v>
      </c>
      <c r="DN6" s="1">
        <v>-3.6005210000000002E-3</v>
      </c>
      <c r="DO6" s="1">
        <v>-3.606499E-3</v>
      </c>
      <c r="DP6" s="1">
        <v>-3.6063789999999998E-3</v>
      </c>
      <c r="DQ6" s="1">
        <v>-3.6088790000000002E-3</v>
      </c>
      <c r="DR6" s="1">
        <v>-3.6113120000000002E-3</v>
      </c>
      <c r="DS6" s="1">
        <v>-3.6111120000000001E-3</v>
      </c>
      <c r="DT6" s="1">
        <v>-3.6062960000000002E-3</v>
      </c>
      <c r="DU6" s="1">
        <v>-3.6103680000000001E-3</v>
      </c>
      <c r="DV6" s="1">
        <v>-3.6088230000000002E-3</v>
      </c>
      <c r="DW6" s="1">
        <v>-3.6063139999999998E-3</v>
      </c>
      <c r="DX6" s="1">
        <v>-3.6079670000000001E-3</v>
      </c>
      <c r="DY6" s="1">
        <v>-3.6077819999999999E-3</v>
      </c>
      <c r="DZ6" s="1">
        <v>-3.6047710000000001E-3</v>
      </c>
      <c r="EA6" s="1">
        <v>-3.6061309999999998E-3</v>
      </c>
      <c r="EB6" s="1">
        <v>-3.6087630000000001E-3</v>
      </c>
      <c r="EC6" s="1">
        <v>-3.6061510000000001E-3</v>
      </c>
      <c r="ED6" s="1">
        <v>-3.6053700000000001E-3</v>
      </c>
      <c r="EE6" s="1">
        <v>-3.6078149999999999E-3</v>
      </c>
      <c r="EF6" s="1">
        <v>-3.6068939999999998E-3</v>
      </c>
      <c r="EG6" s="1">
        <v>-3.60787E-3</v>
      </c>
      <c r="EH6" s="1">
        <v>-3.6085370000000002E-3</v>
      </c>
      <c r="EI6" s="1">
        <v>-3.610654E-3</v>
      </c>
      <c r="EJ6" s="1">
        <v>-3.6088040000000002E-3</v>
      </c>
      <c r="EK6" s="1">
        <v>-3.6069689999999998E-3</v>
      </c>
      <c r="EL6" s="1">
        <v>-3.6122139999999999E-3</v>
      </c>
      <c r="EM6" s="1">
        <v>-3.6089490000000002E-3</v>
      </c>
      <c r="EN6" s="1">
        <v>-3.603953E-3</v>
      </c>
      <c r="EO6" s="1">
        <v>-3.609587E-3</v>
      </c>
      <c r="EP6" s="1">
        <v>-3.611094E-3</v>
      </c>
      <c r="EQ6" s="1">
        <v>-3.6074010000000001E-3</v>
      </c>
      <c r="ER6" s="1">
        <v>-3.60627E-3</v>
      </c>
      <c r="ES6" s="1">
        <v>-3.6105120000000002E-3</v>
      </c>
      <c r="ET6" s="1">
        <v>-3.607454E-3</v>
      </c>
      <c r="EU6" s="1">
        <v>-3.606148E-3</v>
      </c>
      <c r="EV6" s="1">
        <v>-3.6073759999999998E-3</v>
      </c>
      <c r="EW6" s="1">
        <v>-3.6054500000000001E-3</v>
      </c>
      <c r="EX6" s="1">
        <v>-3.6036729999999999E-3</v>
      </c>
      <c r="EY6" s="1">
        <v>-3.607833E-3</v>
      </c>
      <c r="EZ6" s="1">
        <v>-3.607622E-3</v>
      </c>
      <c r="FA6" s="1">
        <v>-3.608661E-3</v>
      </c>
      <c r="FB6" s="1">
        <v>-3.609606E-3</v>
      </c>
      <c r="FC6" s="1">
        <v>-3.6076350000000001E-3</v>
      </c>
      <c r="FD6" s="1">
        <v>-3.6097529999999998E-3</v>
      </c>
      <c r="FE6" s="1">
        <v>-3.6070049999999999E-3</v>
      </c>
      <c r="FF6" s="1">
        <v>-3.6084139999999999E-3</v>
      </c>
      <c r="FG6" s="1">
        <v>-3.611455E-3</v>
      </c>
      <c r="FH6" s="1">
        <v>-3.6063990000000001E-3</v>
      </c>
      <c r="FI6" s="1">
        <v>-3.6061520000000001E-3</v>
      </c>
      <c r="FJ6" s="1">
        <v>-3.6077850000000001E-3</v>
      </c>
      <c r="FK6" s="1">
        <v>-3.6049760000000002E-3</v>
      </c>
      <c r="FL6" s="1">
        <v>-3.605399E-3</v>
      </c>
      <c r="FM6" s="1">
        <v>-3.6075090000000001E-3</v>
      </c>
      <c r="FN6" s="1">
        <v>-3.6071760000000001E-3</v>
      </c>
      <c r="FO6" s="1">
        <v>-3.607739E-3</v>
      </c>
      <c r="FP6" s="1">
        <v>-3.6071689999999999E-3</v>
      </c>
      <c r="FQ6" s="1">
        <v>-3.60801E-3</v>
      </c>
      <c r="FR6" s="1">
        <v>-3.6073949999999998E-3</v>
      </c>
      <c r="FS6" s="1">
        <v>-3.6065369999999999E-3</v>
      </c>
      <c r="FT6" s="1">
        <v>-3.6117749999999998E-3</v>
      </c>
      <c r="FU6" s="1">
        <v>-3.6082280000000002E-3</v>
      </c>
      <c r="FV6" s="1">
        <v>-3.605376E-3</v>
      </c>
      <c r="FW6" s="1">
        <v>-3.6064669999999999E-3</v>
      </c>
      <c r="FX6" s="1">
        <v>-3.608403E-3</v>
      </c>
      <c r="FY6" s="1">
        <v>-3.6020620000000001E-3</v>
      </c>
      <c r="FZ6" s="1">
        <v>1.568371E-3</v>
      </c>
      <c r="GA6" s="1">
        <v>2.4844590000000001E-3</v>
      </c>
      <c r="GB6" s="1">
        <v>6.9224289999999999E-3</v>
      </c>
      <c r="GC6" s="1">
        <v>1.2705940000000001E-2</v>
      </c>
      <c r="GD6" s="1">
        <v>1.4986090000000001E-2</v>
      </c>
      <c r="GE6" s="1">
        <v>1.5694570000000001E-2</v>
      </c>
      <c r="GF6" s="1">
        <v>1.6005309999999998E-2</v>
      </c>
      <c r="GG6" s="1">
        <v>1.6123160000000001E-2</v>
      </c>
      <c r="GH6" s="1">
        <v>1.6215609999999998E-2</v>
      </c>
      <c r="GI6" s="1">
        <v>1.6208609999999998E-2</v>
      </c>
      <c r="GJ6" s="1">
        <v>1.6218429999999999E-2</v>
      </c>
      <c r="GK6" s="1">
        <v>1.6220419999999999E-2</v>
      </c>
      <c r="GL6" s="1">
        <v>1.6233529999999999E-2</v>
      </c>
      <c r="GM6" s="1">
        <v>1.621121E-2</v>
      </c>
      <c r="GN6" s="1">
        <v>1.6243130000000001E-2</v>
      </c>
      <c r="GO6" s="1">
        <v>1.6222609999999998E-2</v>
      </c>
      <c r="GP6" s="1">
        <v>1.6218690000000001E-2</v>
      </c>
      <c r="GQ6" s="1">
        <v>1.62168E-2</v>
      </c>
      <c r="GR6" s="1">
        <v>1.624337E-2</v>
      </c>
      <c r="GS6" s="1">
        <v>1.6217180000000001E-2</v>
      </c>
      <c r="GT6" s="1">
        <v>1.6230080000000001E-2</v>
      </c>
      <c r="GU6" s="1">
        <v>1.6235739999999999E-2</v>
      </c>
      <c r="GV6" s="1">
        <v>1.6240310000000001E-2</v>
      </c>
      <c r="GW6" s="1">
        <v>1.621978E-2</v>
      </c>
      <c r="GX6" s="1">
        <v>1.6244689999999999E-2</v>
      </c>
      <c r="GY6" s="1">
        <v>1.6255550000000001E-2</v>
      </c>
      <c r="GZ6" s="1">
        <v>1.624629E-2</v>
      </c>
      <c r="HA6" s="1">
        <v>1.6226069999999999E-2</v>
      </c>
      <c r="HB6" s="1">
        <v>1.6280289999999999E-2</v>
      </c>
      <c r="HC6" s="1">
        <v>1.6244060000000001E-2</v>
      </c>
      <c r="HD6" s="1">
        <v>1.6231800000000001E-2</v>
      </c>
      <c r="HE6" s="1">
        <v>1.6244439999999999E-2</v>
      </c>
      <c r="HF6" s="1">
        <v>1.6278629999999999E-2</v>
      </c>
      <c r="HG6" s="1">
        <v>1.624281E-2</v>
      </c>
      <c r="HH6" s="1">
        <v>1.625097E-2</v>
      </c>
      <c r="HI6" s="1">
        <v>1.625826E-2</v>
      </c>
      <c r="HJ6" s="1">
        <v>1.6250179999999999E-2</v>
      </c>
      <c r="HK6" s="1">
        <v>1.623716E-2</v>
      </c>
      <c r="HL6" s="1">
        <v>1.625745E-2</v>
      </c>
      <c r="HM6" s="1">
        <v>1.6229210000000001E-2</v>
      </c>
      <c r="HN6" s="1">
        <v>1.623728E-2</v>
      </c>
      <c r="HO6" s="1">
        <v>1.624832E-2</v>
      </c>
      <c r="HP6" s="1">
        <v>1.6266070000000001E-2</v>
      </c>
      <c r="HQ6" s="1">
        <v>1.6252349999999999E-2</v>
      </c>
      <c r="HR6" s="1">
        <v>1.6273590000000001E-2</v>
      </c>
      <c r="HS6" s="1">
        <v>1.625472E-2</v>
      </c>
      <c r="HT6" s="1">
        <v>1.6282330000000001E-2</v>
      </c>
      <c r="HU6" s="1">
        <v>1.625528E-2</v>
      </c>
      <c r="HV6" s="1">
        <v>1.6277159999999999E-2</v>
      </c>
      <c r="HW6" s="1">
        <v>1.6285060000000001E-2</v>
      </c>
      <c r="HX6" s="1">
        <v>1.6267799999999999E-2</v>
      </c>
      <c r="HY6" s="1">
        <v>1.6265849999999998E-2</v>
      </c>
      <c r="HZ6" s="1">
        <v>1.6281219999999999E-2</v>
      </c>
      <c r="IA6" s="1">
        <v>1.6255929999999998E-2</v>
      </c>
      <c r="IB6" s="1">
        <v>1.6264259999999999E-2</v>
      </c>
      <c r="IC6" s="1">
        <v>1.6263779999999999E-2</v>
      </c>
      <c r="ID6" s="1">
        <v>1.62817E-2</v>
      </c>
      <c r="IE6" s="1">
        <v>1.6263900000000001E-2</v>
      </c>
      <c r="IF6" s="1">
        <v>1.6278540000000001E-2</v>
      </c>
      <c r="IG6" s="1">
        <v>1.6266240000000001E-2</v>
      </c>
      <c r="IH6" s="1">
        <v>1.6285089999999999E-2</v>
      </c>
      <c r="II6" s="1">
        <v>1.6266369999999999E-2</v>
      </c>
      <c r="IJ6" s="1">
        <v>1.6314760000000001E-2</v>
      </c>
      <c r="IK6" s="1">
        <v>1.6264000000000001E-2</v>
      </c>
      <c r="IL6" s="1">
        <v>1.6322159999999999E-2</v>
      </c>
      <c r="IM6" s="1">
        <v>1.5061110000000001E-2</v>
      </c>
      <c r="IN6" s="1">
        <v>1.053347E-2</v>
      </c>
      <c r="IO6" s="1">
        <v>8.5623460000000002E-3</v>
      </c>
      <c r="IP6" s="7">
        <v>271.04790000000003</v>
      </c>
      <c r="IQ6" s="7">
        <v>162.0617</v>
      </c>
      <c r="IR6" s="7">
        <v>59.60474</v>
      </c>
      <c r="IS6" s="7">
        <v>25.90681</v>
      </c>
      <c r="IT6" s="7">
        <v>11.394209999999999</v>
      </c>
      <c r="IU6" s="7">
        <v>4.812811</v>
      </c>
      <c r="IV6" s="7">
        <v>2.0421930000000001</v>
      </c>
      <c r="IW6" s="7">
        <v>0.84635470000000002</v>
      </c>
      <c r="IX6" s="7">
        <v>0.3567902</v>
      </c>
      <c r="IY6" s="7">
        <v>0.1476711</v>
      </c>
      <c r="IZ6" s="7">
        <v>6.2088320000000002E-2</v>
      </c>
      <c r="JA6" s="7">
        <v>2.5644320000000002E-2</v>
      </c>
      <c r="JB6" s="7">
        <v>1.07887E-2</v>
      </c>
      <c r="JC6" s="7">
        <v>4.4638580000000002E-3</v>
      </c>
      <c r="JD6" s="7">
        <v>1.873893E-3</v>
      </c>
      <c r="JE6" s="7">
        <v>7.7200469999999998E-4</v>
      </c>
      <c r="JF6" s="7">
        <v>3.2154809999999999E-4</v>
      </c>
      <c r="JG6" s="7">
        <v>1.3482190000000001E-4</v>
      </c>
      <c r="JH6" s="7">
        <v>5.5197919999999997E-5</v>
      </c>
      <c r="JI6" s="7">
        <v>2.4051350000000001E-5</v>
      </c>
      <c r="JJ6" s="7">
        <v>9.6416639999999994E-6</v>
      </c>
      <c r="JK6" s="7">
        <v>5.1639039999999999E-6</v>
      </c>
      <c r="JL6" s="7">
        <v>1.704363E-6</v>
      </c>
      <c r="JM6" s="7">
        <v>2.4400910000000001E-6</v>
      </c>
      <c r="JN6" s="7">
        <v>-3.897237E-7</v>
      </c>
      <c r="JO6" s="7">
        <v>9.1939089999999996E-7</v>
      </c>
      <c r="JP6" s="7">
        <v>-1.303557E-6</v>
      </c>
      <c r="JQ6" s="7">
        <v>1.887647E-6</v>
      </c>
      <c r="JR6" s="7">
        <v>-1.550292E-6</v>
      </c>
      <c r="JS6" s="7">
        <v>1.887718E-6</v>
      </c>
      <c r="JT6" s="7">
        <v>-7.9409869999999999E-7</v>
      </c>
      <c r="JU6" s="7">
        <v>1.6449779999999999E-6</v>
      </c>
      <c r="JV6" s="7">
        <v>-9.4349530000000005E-7</v>
      </c>
      <c r="JW6" s="7">
        <v>1.9225860000000001E-6</v>
      </c>
      <c r="JX6" s="7">
        <v>-6.0433639999999999E-7</v>
      </c>
      <c r="JY6" s="7">
        <v>1.258712E-6</v>
      </c>
      <c r="JZ6" s="7">
        <v>-6.6843909999999999E-7</v>
      </c>
      <c r="KA6" s="7">
        <v>1.467489E-6</v>
      </c>
      <c r="KB6" s="7">
        <v>-9.317549E-7</v>
      </c>
      <c r="KC6" s="7">
        <v>1.521994E-6</v>
      </c>
      <c r="KD6" s="7">
        <v>-8.023051E-7</v>
      </c>
      <c r="KE6" s="7">
        <v>1.383148E-6</v>
      </c>
      <c r="KF6" s="7">
        <v>-1.631618E-6</v>
      </c>
      <c r="KG6" s="7">
        <v>2.6319589999999999E-6</v>
      </c>
      <c r="KH6" s="7">
        <v>-2.8801980000000002E-7</v>
      </c>
      <c r="KI6" s="7">
        <v>9.8174899999999993E-7</v>
      </c>
      <c r="KJ6" s="7">
        <v>-1.477415E-6</v>
      </c>
      <c r="KK6" s="7">
        <v>1.3333659999999999E-6</v>
      </c>
      <c r="KL6" s="7">
        <v>-4.2235140000000002E-7</v>
      </c>
      <c r="KM6" s="7">
        <v>1.455466E-6</v>
      </c>
      <c r="KN6" s="7">
        <v>-6.6316380000000004E-7</v>
      </c>
      <c r="KO6" s="7">
        <v>1.186554E-6</v>
      </c>
      <c r="KP6" s="7">
        <v>-9.1409059999999995E-7</v>
      </c>
      <c r="KQ6" s="7">
        <v>1.9915209999999999E-6</v>
      </c>
      <c r="KR6" s="7">
        <v>-8.3014149999999998E-7</v>
      </c>
      <c r="KS6" s="7">
        <v>1.6252820000000001E-6</v>
      </c>
      <c r="KT6" s="7">
        <v>-3.2835700000000001E-8</v>
      </c>
      <c r="KU6" s="7">
        <v>9.5109409999999997E-7</v>
      </c>
      <c r="KV6" s="7">
        <v>-1.822848E-6</v>
      </c>
      <c r="KW6" s="7">
        <v>1.226069E-6</v>
      </c>
      <c r="KX6" s="7">
        <v>-1.7034850000000001E-6</v>
      </c>
      <c r="KY6" s="7">
        <v>6.578477E-7</v>
      </c>
      <c r="KZ6" s="7">
        <v>1.372243E-5</v>
      </c>
      <c r="LA6" s="7">
        <v>-6.91655E-5</v>
      </c>
      <c r="LB6" s="7">
        <v>-4.9255800000000004E-4</v>
      </c>
      <c r="LC6" s="7">
        <v>20693.2</v>
      </c>
      <c r="LD6" s="7">
        <v>24651.119999999999</v>
      </c>
      <c r="LE6" s="7">
        <v>24736.38</v>
      </c>
      <c r="LF6" s="7">
        <v>24679.27</v>
      </c>
      <c r="LG6" s="7">
        <v>24787.67</v>
      </c>
      <c r="LH6" s="7">
        <v>24704.3</v>
      </c>
      <c r="LI6" s="7">
        <v>24773.17</v>
      </c>
      <c r="LJ6" s="7">
        <v>24791.41</v>
      </c>
      <c r="LK6" s="7">
        <v>24761.38</v>
      </c>
      <c r="LL6" s="7">
        <v>24703.58</v>
      </c>
      <c r="LM6" s="7">
        <v>24759.79</v>
      </c>
      <c r="LN6" s="7">
        <v>24810.25</v>
      </c>
      <c r="LO6" s="7">
        <v>24814.69</v>
      </c>
      <c r="LP6" s="7">
        <v>24727.23</v>
      </c>
      <c r="LQ6" s="7">
        <v>24839.759999999998</v>
      </c>
      <c r="LR6" s="7">
        <v>24698.18</v>
      </c>
      <c r="LS6" s="7">
        <v>24790.79</v>
      </c>
      <c r="LT6" s="7">
        <v>24861.39</v>
      </c>
      <c r="LU6" s="7">
        <v>24807.58</v>
      </c>
      <c r="LV6" s="7">
        <v>24806.75</v>
      </c>
      <c r="LW6" s="7">
        <v>24762.11</v>
      </c>
      <c r="LX6" s="7">
        <v>24641.61</v>
      </c>
      <c r="LY6" s="7">
        <v>24816.94</v>
      </c>
      <c r="LZ6" s="7">
        <v>24719.84</v>
      </c>
      <c r="MA6" s="7">
        <v>24847.98</v>
      </c>
      <c r="MB6" s="7">
        <v>24724.36</v>
      </c>
      <c r="MC6" s="7">
        <v>24817.97</v>
      </c>
      <c r="MD6" s="7">
        <v>24780.33</v>
      </c>
      <c r="ME6" s="7">
        <v>24762.78</v>
      </c>
      <c r="MF6" s="7">
        <v>24748.19</v>
      </c>
      <c r="MG6" s="7">
        <v>24785.37</v>
      </c>
      <c r="MH6" s="7">
        <v>24689.37</v>
      </c>
      <c r="MI6" s="7">
        <v>24649.31</v>
      </c>
      <c r="MJ6" s="7">
        <v>24778.91</v>
      </c>
      <c r="MK6" s="7">
        <v>24772.13</v>
      </c>
      <c r="ML6" s="7">
        <v>24788.11</v>
      </c>
      <c r="MM6" s="7">
        <v>24743.22</v>
      </c>
      <c r="MN6" s="7">
        <v>24845.16</v>
      </c>
      <c r="MO6" s="7">
        <v>24762.880000000001</v>
      </c>
      <c r="MP6" s="7">
        <v>24775.59</v>
      </c>
      <c r="MQ6" s="7">
        <v>24793.16</v>
      </c>
      <c r="MR6" s="7">
        <v>24691.15</v>
      </c>
      <c r="MS6" s="7">
        <v>24730.27</v>
      </c>
      <c r="MT6" s="7">
        <v>24759.18</v>
      </c>
      <c r="MU6" s="7">
        <v>24764.62</v>
      </c>
      <c r="MV6" s="7">
        <v>24715.3</v>
      </c>
      <c r="MW6" s="7">
        <v>24806.33</v>
      </c>
      <c r="MX6" s="7">
        <v>24729.439999999999</v>
      </c>
      <c r="MY6" s="7">
        <v>24774.09</v>
      </c>
      <c r="MZ6" s="7">
        <v>24784.7</v>
      </c>
      <c r="NA6" s="7">
        <v>24720.97</v>
      </c>
      <c r="NB6" s="7">
        <v>24738.52</v>
      </c>
      <c r="NC6" s="7">
        <v>24665.22</v>
      </c>
      <c r="ND6" s="7">
        <v>24807.8</v>
      </c>
      <c r="NE6" s="7">
        <v>24770.18</v>
      </c>
      <c r="NF6" s="7">
        <v>24857.37</v>
      </c>
      <c r="NG6" s="7">
        <v>24751.01</v>
      </c>
      <c r="NH6" s="7">
        <v>24741.200000000001</v>
      </c>
      <c r="NI6" s="7">
        <v>24768.46</v>
      </c>
      <c r="NJ6" s="7">
        <v>24811</v>
      </c>
      <c r="NK6" s="7">
        <v>24795.88</v>
      </c>
      <c r="NL6" s="7">
        <v>24760.55</v>
      </c>
      <c r="NM6" s="7">
        <v>24708.68</v>
      </c>
      <c r="NN6" s="7">
        <v>24851.15</v>
      </c>
      <c r="NO6" s="7">
        <v>20857.740000000002</v>
      </c>
      <c r="NP6" s="8">
        <v>-0.92157929999999999</v>
      </c>
      <c r="NQ6" s="8">
        <v>-1.099491</v>
      </c>
      <c r="NR6" s="8">
        <v>-0.40465400000000001</v>
      </c>
      <c r="NS6" s="8">
        <v>-0.17573340000000001</v>
      </c>
      <c r="NT6" s="8">
        <v>-7.7372430000000006E-2</v>
      </c>
      <c r="NU6" s="8">
        <v>-3.26375E-2</v>
      </c>
      <c r="NV6" s="8">
        <v>-1.3865850000000001E-2</v>
      </c>
      <c r="NW6" s="8">
        <v>-5.7401459999999998E-3</v>
      </c>
      <c r="NX6" s="8">
        <v>-2.4234259999999998E-3</v>
      </c>
      <c r="NY6" s="8">
        <v>-1.001154E-3</v>
      </c>
      <c r="NZ6" s="8">
        <v>-4.218464E-4</v>
      </c>
      <c r="OA6" s="8">
        <v>-1.739942E-4</v>
      </c>
      <c r="OB6" s="8">
        <v>-7.3266030000000002E-5</v>
      </c>
      <c r="OC6" s="8">
        <v>-3.030729E-5</v>
      </c>
      <c r="OD6" s="8">
        <v>-1.271586E-5</v>
      </c>
      <c r="OE6" s="8">
        <v>-5.2396139999999997E-6</v>
      </c>
      <c r="OF6" s="8">
        <v>-2.1807979999999999E-6</v>
      </c>
      <c r="OG6" s="8">
        <v>-9.1487140000000004E-7</v>
      </c>
      <c r="OH6" s="8">
        <v>-3.7466120000000001E-7</v>
      </c>
      <c r="OI6" s="8">
        <v>-1.632034E-7</v>
      </c>
      <c r="OJ6" s="8">
        <v>-6.5419469999999996E-8</v>
      </c>
      <c r="OK6" s="8">
        <v>-3.507597E-8</v>
      </c>
      <c r="OL6" s="8">
        <v>-1.156895E-8</v>
      </c>
      <c r="OM6" s="8">
        <v>-1.6556700000000001E-8</v>
      </c>
      <c r="ON6" s="8">
        <v>2.6447159999999999E-9</v>
      </c>
      <c r="OO6" s="8">
        <v>-6.2412189999999998E-9</v>
      </c>
      <c r="OP6" s="8">
        <v>8.8460489999999993E-9</v>
      </c>
      <c r="OQ6" s="8">
        <v>-1.280703E-8</v>
      </c>
      <c r="OR6" s="8">
        <v>1.05279E-8</v>
      </c>
      <c r="OS6" s="8">
        <v>-1.280486E-8</v>
      </c>
      <c r="OT6" s="8">
        <v>5.3942939999999996E-9</v>
      </c>
      <c r="OU6" s="8">
        <v>-1.1155149999999999E-8</v>
      </c>
      <c r="OV6" s="8">
        <v>6.4056590000000001E-9</v>
      </c>
      <c r="OW6" s="8">
        <v>-1.3042780000000001E-8</v>
      </c>
      <c r="OX6" s="8">
        <v>4.1043000000000004E-9</v>
      </c>
      <c r="OY6" s="8">
        <v>-8.5419119999999997E-9</v>
      </c>
      <c r="OZ6" s="8">
        <v>4.5347039999999997E-9</v>
      </c>
      <c r="PA6" s="8">
        <v>-9.9612840000000002E-9</v>
      </c>
      <c r="PB6" s="8">
        <v>6.325292E-9</v>
      </c>
      <c r="PC6" s="8">
        <v>-1.0327909999999999E-8</v>
      </c>
      <c r="PD6" s="8">
        <v>5.4480310000000002E-9</v>
      </c>
      <c r="PE6" s="8">
        <v>-9.3841360000000002E-9</v>
      </c>
      <c r="PF6" s="8">
        <v>1.106571E-8</v>
      </c>
      <c r="PG6" s="8">
        <v>-1.7869349999999998E-8</v>
      </c>
      <c r="PH6" s="8">
        <v>1.9569109999999999E-9</v>
      </c>
      <c r="PI6" s="8">
        <v>-6.6593220000000003E-9</v>
      </c>
      <c r="PJ6" s="8">
        <v>1.0020610000000001E-8</v>
      </c>
      <c r="PK6" s="8">
        <v>-9.0498310000000007E-9</v>
      </c>
      <c r="PL6" s="8">
        <v>2.8692120000000001E-9</v>
      </c>
      <c r="PM6" s="8">
        <v>-9.8789440000000007E-9</v>
      </c>
      <c r="PN6" s="8">
        <v>4.4989909999999999E-9</v>
      </c>
      <c r="PO6" s="8">
        <v>-8.0469129999999996E-9</v>
      </c>
      <c r="PP6" s="8">
        <v>6.2050350000000004E-9</v>
      </c>
      <c r="PQ6" s="8">
        <v>-1.351639E-8</v>
      </c>
      <c r="PR6" s="8">
        <v>5.6358959999999999E-9</v>
      </c>
      <c r="PS6" s="8">
        <v>-1.103046E-8</v>
      </c>
      <c r="PT6" s="8">
        <v>2.226526E-10</v>
      </c>
      <c r="PU6" s="8">
        <v>-6.4665759999999998E-9</v>
      </c>
      <c r="PV6" s="8">
        <v>1.236597E-8</v>
      </c>
      <c r="PW6" s="8">
        <v>-8.3190049999999999E-9</v>
      </c>
      <c r="PX6" s="8">
        <v>1.155469E-8</v>
      </c>
      <c r="PY6" s="8">
        <v>-4.4643220000000004E-9</v>
      </c>
      <c r="PZ6" s="8">
        <v>-9.3108490000000006E-8</v>
      </c>
      <c r="QA6" s="8">
        <v>4.694812E-7</v>
      </c>
      <c r="QB6" s="8">
        <v>1.674255E-6</v>
      </c>
      <c r="QC6" s="1">
        <v>5.3137999999999998E-6</v>
      </c>
      <c r="QD6" s="1">
        <v>5.3130730000000003E-6</v>
      </c>
      <c r="QE6" s="1">
        <v>3.5647459999999999E-6</v>
      </c>
      <c r="QF6" s="1">
        <v>3.563904E-6</v>
      </c>
      <c r="QG6" s="1">
        <v>3.5642769999999999E-6</v>
      </c>
      <c r="QH6" s="1">
        <v>3.5639439999999998E-6</v>
      </c>
      <c r="QI6" s="1">
        <v>3.5645719999999998E-6</v>
      </c>
      <c r="QJ6" s="1">
        <v>3.5636859999999999E-6</v>
      </c>
      <c r="QK6" s="1">
        <v>3.5644959999999998E-6</v>
      </c>
      <c r="QL6" s="1">
        <v>3.563536E-6</v>
      </c>
      <c r="QM6" s="1">
        <v>3.5647890000000001E-6</v>
      </c>
      <c r="QN6" s="1">
        <v>3.5636780000000001E-6</v>
      </c>
      <c r="QO6" s="1">
        <v>3.5645509999999998E-6</v>
      </c>
      <c r="QP6" s="1">
        <v>3.563844E-6</v>
      </c>
      <c r="QQ6" s="1">
        <v>3.5644889999999998E-6</v>
      </c>
      <c r="QR6" s="1">
        <v>3.5641080000000001E-6</v>
      </c>
      <c r="QS6" s="1">
        <v>3.564233E-6</v>
      </c>
      <c r="QT6" s="1">
        <v>3.563812E-6</v>
      </c>
      <c r="QU6" s="1">
        <v>3.5646219999999999E-6</v>
      </c>
      <c r="QV6" s="1">
        <v>3.5636780000000001E-6</v>
      </c>
      <c r="QW6" s="1">
        <v>3.5645669999999999E-6</v>
      </c>
      <c r="QX6" s="1">
        <v>3.5638539999999999E-6</v>
      </c>
      <c r="QY6" s="1">
        <v>3.5649450000000001E-6</v>
      </c>
      <c r="QZ6" s="1">
        <v>3.5639019999999999E-6</v>
      </c>
      <c r="RA6" s="1">
        <v>3.5643790000000002E-6</v>
      </c>
      <c r="RB6" s="1">
        <v>3.5636800000000002E-6</v>
      </c>
      <c r="RC6" s="1">
        <v>3.56441E-6</v>
      </c>
      <c r="RD6" s="1">
        <v>3.5637310000000001E-6</v>
      </c>
      <c r="RE6" s="1">
        <v>3.5646070000000001E-6</v>
      </c>
      <c r="RF6" s="1">
        <v>3.563858E-6</v>
      </c>
      <c r="RG6" s="1">
        <v>3.5648979999999999E-6</v>
      </c>
      <c r="RH6" s="1">
        <v>3.563768E-6</v>
      </c>
      <c r="RI6" s="1">
        <v>3.5648580000000001E-6</v>
      </c>
      <c r="RJ6" s="1">
        <v>3.5638180000000002E-6</v>
      </c>
      <c r="RK6" s="1">
        <v>3.5646440000000001E-6</v>
      </c>
      <c r="RL6" s="1">
        <v>3.5638270000000002E-6</v>
      </c>
      <c r="RM6" s="1">
        <v>3.5644390000000001E-6</v>
      </c>
      <c r="RN6" s="1">
        <v>3.5637529999999998E-6</v>
      </c>
      <c r="RO6" s="1">
        <v>3.5644780000000002E-6</v>
      </c>
      <c r="RP6" s="1">
        <v>3.5638749999999998E-6</v>
      </c>
      <c r="RQ6" s="1">
        <v>3.5646760000000001E-6</v>
      </c>
      <c r="RR6" s="1">
        <v>3.5637389999999999E-6</v>
      </c>
      <c r="RS6" s="1">
        <v>3.5648129999999999E-6</v>
      </c>
      <c r="RT6" s="1">
        <v>3.5640070000000001E-6</v>
      </c>
      <c r="RU6" s="1">
        <v>3.5644670000000001E-6</v>
      </c>
      <c r="RV6" s="1">
        <v>3.563828E-6</v>
      </c>
      <c r="RW6" s="1">
        <v>3.56441E-6</v>
      </c>
      <c r="RX6" s="1">
        <v>3.5638009999999999E-6</v>
      </c>
      <c r="RY6" s="1">
        <v>3.564509E-6</v>
      </c>
      <c r="RZ6" s="1">
        <v>3.563911E-6</v>
      </c>
      <c r="SA6" s="1">
        <v>3.5648379999999999E-6</v>
      </c>
      <c r="SB6" s="1">
        <v>3.5640550000000001E-6</v>
      </c>
      <c r="SC6" s="1">
        <v>3.5648900000000001E-6</v>
      </c>
      <c r="SD6" s="1">
        <v>3.5636960000000002E-6</v>
      </c>
      <c r="SE6" s="1">
        <v>3.5644620000000001E-6</v>
      </c>
      <c r="SF6" s="1">
        <v>3.5636480000000001E-6</v>
      </c>
      <c r="SG6" s="1">
        <v>3.5643930000000001E-6</v>
      </c>
      <c r="SH6" s="1">
        <v>3.563573E-6</v>
      </c>
      <c r="SI6" s="1">
        <v>3.5643980000000001E-6</v>
      </c>
      <c r="SJ6" s="1">
        <v>3.5636940000000001E-6</v>
      </c>
      <c r="SK6" s="1">
        <v>3.5646129999999999E-6</v>
      </c>
      <c r="SL6" s="1">
        <v>3.5638200000000002E-6</v>
      </c>
      <c r="SM6" s="1">
        <v>3.5646059999999999E-6</v>
      </c>
      <c r="SN6" s="1">
        <v>3.5637179999999999E-6</v>
      </c>
      <c r="SO6" s="1">
        <v>3.564525E-6</v>
      </c>
      <c r="SP6" s="1">
        <v>3.5637319999999999E-6</v>
      </c>
      <c r="SQ6" s="1">
        <v>5.312049E-6</v>
      </c>
      <c r="SR6" s="1">
        <v>5.3137999999999998E-6</v>
      </c>
      <c r="SS6" s="296">
        <v>4.2500760000000004E-6</v>
      </c>
      <c r="ST6" s="296">
        <v>8.4804960000000003E-6</v>
      </c>
      <c r="SU6" s="296">
        <v>8.4861959999999992E-6</v>
      </c>
      <c r="SV6" s="296">
        <v>8.4791130000000004E-6</v>
      </c>
      <c r="SW6" s="296">
        <v>8.4881320000000001E-6</v>
      </c>
      <c r="SX6" s="296">
        <v>8.4767260000000008E-6</v>
      </c>
      <c r="SY6" s="296">
        <v>8.4871050000000008E-6</v>
      </c>
      <c r="SZ6" s="296">
        <v>8.4777489999999992E-6</v>
      </c>
      <c r="TA6" s="296">
        <v>8.4903749999999992E-6</v>
      </c>
      <c r="TB6" s="296">
        <v>8.4745309999999997E-6</v>
      </c>
      <c r="TC6" s="296">
        <v>8.4928699999999992E-6</v>
      </c>
      <c r="TD6" s="296">
        <v>8.4811260000000003E-6</v>
      </c>
      <c r="TE6" s="296">
        <v>8.4887439999999992E-6</v>
      </c>
      <c r="TF6" s="296">
        <v>8.4868539999999992E-6</v>
      </c>
      <c r="TG6" s="296">
        <v>8.4822470000000001E-6</v>
      </c>
      <c r="TH6" s="296">
        <v>8.4837789999999992E-6</v>
      </c>
      <c r="TI6" s="296">
        <v>8.4777270000000007E-6</v>
      </c>
      <c r="TJ6" s="296">
        <v>8.4822229999999994E-6</v>
      </c>
      <c r="TK6" s="296">
        <v>8.4844949999999995E-6</v>
      </c>
      <c r="TL6" s="296">
        <v>8.4820290000000004E-6</v>
      </c>
      <c r="TM6" s="296">
        <v>8.4813510000000008E-6</v>
      </c>
      <c r="TN6" s="296">
        <v>8.4906619999999992E-6</v>
      </c>
      <c r="TO6" s="296">
        <v>8.4848030000000004E-6</v>
      </c>
      <c r="TP6" s="296">
        <v>8.4816000000000002E-6</v>
      </c>
      <c r="TQ6" s="296">
        <v>8.4826629999999997E-6</v>
      </c>
      <c r="TR6" s="296">
        <v>8.4855349999999994E-6</v>
      </c>
      <c r="TS6" s="296">
        <v>8.4826090000000004E-6</v>
      </c>
      <c r="TT6" s="296">
        <v>8.4808119999999997E-6</v>
      </c>
      <c r="TU6" s="296">
        <v>8.4886440000000007E-6</v>
      </c>
      <c r="TV6" s="296">
        <v>8.479058E-6</v>
      </c>
      <c r="TW6" s="296">
        <v>8.4912219999999995E-6</v>
      </c>
      <c r="TX6" s="296">
        <v>8.4766699999999993E-6</v>
      </c>
      <c r="TY6" s="296">
        <v>8.4866070000000002E-6</v>
      </c>
      <c r="TZ6" s="296">
        <v>8.4799720000000002E-6</v>
      </c>
      <c r="UA6" s="296">
        <v>8.4892709999999992E-6</v>
      </c>
      <c r="UB6" s="296">
        <v>8.4827900000000005E-6</v>
      </c>
      <c r="UC6" s="296">
        <v>8.4800250000000002E-6</v>
      </c>
      <c r="UD6" s="296">
        <v>8.4849709999999999E-6</v>
      </c>
      <c r="UE6" s="296">
        <v>8.4857239999999997E-6</v>
      </c>
      <c r="UF6" s="296">
        <v>8.4822190000000002E-6</v>
      </c>
      <c r="UG6" s="296">
        <v>8.4880909999999996E-6</v>
      </c>
      <c r="UH6" s="296">
        <v>8.4807759999999995E-6</v>
      </c>
      <c r="UI6" s="296">
        <v>8.4775600000000005E-6</v>
      </c>
      <c r="UJ6" s="296">
        <v>8.4867180000000005E-6</v>
      </c>
      <c r="UK6" s="296">
        <v>8.4929529999999996E-6</v>
      </c>
      <c r="UL6" s="296">
        <v>8.4789010000000005E-6</v>
      </c>
      <c r="UM6" s="296">
        <v>8.4781590000000008E-6</v>
      </c>
      <c r="UN6" s="296">
        <v>8.4840119999999999E-6</v>
      </c>
      <c r="UO6" s="296">
        <v>8.4917810000000003E-6</v>
      </c>
      <c r="UP6" s="296">
        <v>8.4843469999999996E-6</v>
      </c>
      <c r="UQ6" s="296">
        <v>8.4801649999999998E-6</v>
      </c>
      <c r="UR6" s="296">
        <v>8.4771890000000007E-6</v>
      </c>
      <c r="US6" s="296">
        <v>8.4852570000000006E-6</v>
      </c>
      <c r="UT6" s="296">
        <v>8.4837059999999995E-6</v>
      </c>
      <c r="UU6" s="296">
        <v>8.486348E-6</v>
      </c>
      <c r="UV6" s="296">
        <v>8.4834930000000002E-6</v>
      </c>
      <c r="UW6" s="296">
        <v>8.4760089999999994E-6</v>
      </c>
      <c r="UX6" s="296">
        <v>8.4988650000000002E-6</v>
      </c>
      <c r="UY6" s="296">
        <v>8.4798419999999996E-6</v>
      </c>
      <c r="UZ6" s="296">
        <v>8.4813770000000002E-6</v>
      </c>
      <c r="VA6" s="296">
        <v>8.4787129999999995E-6</v>
      </c>
      <c r="VB6" s="296">
        <v>8.4828189999999998E-6</v>
      </c>
      <c r="VC6" s="296">
        <v>8.4814130000000004E-6</v>
      </c>
      <c r="VD6" s="296">
        <v>8.4847429999999995E-6</v>
      </c>
      <c r="VE6" s="296">
        <v>4.2488769999999997E-6</v>
      </c>
      <c r="VF6" s="13">
        <v>0.49999969999999999</v>
      </c>
      <c r="VG6" s="13">
        <v>0.71255279999999999</v>
      </c>
      <c r="VH6" s="13">
        <v>1.747708</v>
      </c>
      <c r="VI6" s="13">
        <v>2.5638550000000002</v>
      </c>
      <c r="VJ6" s="13">
        <v>2.8162349999999998</v>
      </c>
      <c r="VK6" s="13">
        <v>2.9265850000000002</v>
      </c>
      <c r="VL6" s="13">
        <v>2.975247</v>
      </c>
      <c r="VM6" s="13">
        <v>3.0041829999999998</v>
      </c>
      <c r="VN6" s="13">
        <v>3.0106760000000001</v>
      </c>
      <c r="VO6" s="13">
        <v>3.018062</v>
      </c>
      <c r="VP6" s="13">
        <v>3.0126339999999998</v>
      </c>
      <c r="VQ6" s="13">
        <v>3.0203950000000002</v>
      </c>
      <c r="VR6" s="13">
        <v>3.0155470000000002</v>
      </c>
      <c r="VS6" s="13">
        <v>3.018246</v>
      </c>
      <c r="VT6" s="13">
        <v>3.015755</v>
      </c>
      <c r="VU6" s="13">
        <v>3.0195349999999999</v>
      </c>
      <c r="VV6" s="13">
        <v>3.0142350000000002</v>
      </c>
      <c r="VW6" s="13">
        <v>3.0194200000000002</v>
      </c>
      <c r="VX6" s="13">
        <v>3.0172889999999999</v>
      </c>
      <c r="VY6" s="13">
        <v>3.0202710000000002</v>
      </c>
      <c r="VZ6" s="13">
        <v>3.0154290000000001</v>
      </c>
      <c r="WA6" s="13">
        <v>3.021436</v>
      </c>
      <c r="WB6" s="13">
        <v>3.01661</v>
      </c>
      <c r="WC6" s="13">
        <v>3.0218639999999999</v>
      </c>
      <c r="WD6" s="13">
        <v>3.0188229999999998</v>
      </c>
      <c r="WE6" s="13">
        <v>3.0242810000000002</v>
      </c>
      <c r="WF6" s="13">
        <v>3.0190920000000001</v>
      </c>
      <c r="WG6" s="13">
        <v>3.0218829999999999</v>
      </c>
      <c r="WH6" s="13">
        <v>3.0215550000000002</v>
      </c>
      <c r="WI6" s="13">
        <v>3.0234930000000002</v>
      </c>
      <c r="WJ6" s="13">
        <v>3.0158930000000002</v>
      </c>
      <c r="WK6" s="13">
        <v>3.0252940000000001</v>
      </c>
      <c r="WL6" s="13">
        <v>3.02156</v>
      </c>
      <c r="WM6" s="13">
        <v>3.0236450000000001</v>
      </c>
      <c r="WN6" s="13">
        <v>3.0192700000000001</v>
      </c>
      <c r="WO6" s="13">
        <v>3.0269910000000002</v>
      </c>
      <c r="WP6" s="13">
        <v>3.0205009999999999</v>
      </c>
      <c r="WQ6" s="13">
        <v>3.0244460000000002</v>
      </c>
      <c r="WR6" s="13">
        <v>3.0208210000000002</v>
      </c>
      <c r="WS6" s="13">
        <v>3.0235650000000001</v>
      </c>
      <c r="WT6" s="13">
        <v>3.0184790000000001</v>
      </c>
      <c r="WU6" s="13">
        <v>3.0258560000000001</v>
      </c>
      <c r="WV6" s="13">
        <v>3.0212620000000001</v>
      </c>
      <c r="WW6" s="13">
        <v>3.026043</v>
      </c>
      <c r="WX6" s="13">
        <v>3.0235789999999998</v>
      </c>
      <c r="WY6" s="13">
        <v>3.0266519999999999</v>
      </c>
      <c r="WZ6" s="13">
        <v>3.023895</v>
      </c>
      <c r="XA6" s="13">
        <v>3.0261429999999998</v>
      </c>
      <c r="XB6" s="13">
        <v>3.0239029999999998</v>
      </c>
      <c r="XC6" s="13">
        <v>3.030068</v>
      </c>
      <c r="XD6" s="13">
        <v>3.021963</v>
      </c>
      <c r="XE6" s="13">
        <v>3.0264690000000001</v>
      </c>
      <c r="XF6" s="13">
        <v>3.0236130000000001</v>
      </c>
      <c r="XG6" s="13">
        <v>3.0265049999999998</v>
      </c>
      <c r="XH6" s="13">
        <v>3.0226470000000001</v>
      </c>
      <c r="XI6" s="13">
        <v>3.0292910000000002</v>
      </c>
      <c r="XJ6" s="13">
        <v>3.0244659999999999</v>
      </c>
      <c r="XK6" s="13">
        <v>3.0298319999999999</v>
      </c>
      <c r="XL6" s="13">
        <v>3.0251950000000001</v>
      </c>
      <c r="XM6" s="13">
        <v>3.0295429999999999</v>
      </c>
      <c r="XN6" s="13">
        <v>3.025468</v>
      </c>
      <c r="XO6" s="13">
        <v>3.0289069999999998</v>
      </c>
      <c r="XP6" s="13">
        <v>3.0293730000000001</v>
      </c>
      <c r="XQ6" s="13">
        <v>3.0306730000000002</v>
      </c>
      <c r="XR6" s="13">
        <v>3.0286770000000001</v>
      </c>
      <c r="XS6" s="13">
        <v>2.967965</v>
      </c>
      <c r="XT6" s="13">
        <v>1.882166</v>
      </c>
      <c r="XU6" s="13">
        <v>1.856816</v>
      </c>
      <c r="XV6" s="13" t="s">
        <v>357</v>
      </c>
      <c r="XW6" s="13" t="s">
        <v>357</v>
      </c>
      <c r="XX6" s="13" t="s">
        <v>357</v>
      </c>
      <c r="XY6" s="13" t="s">
        <v>357</v>
      </c>
      <c r="XZ6" s="13" t="s">
        <v>357</v>
      </c>
      <c r="YA6" s="13" t="s">
        <v>357</v>
      </c>
      <c r="YB6" s="13" t="s">
        <v>357</v>
      </c>
      <c r="YC6" s="13" t="s">
        <v>357</v>
      </c>
      <c r="YD6" s="13" t="s">
        <v>357</v>
      </c>
      <c r="YE6" s="13" t="s">
        <v>357</v>
      </c>
      <c r="YF6" s="13" t="s">
        <v>357</v>
      </c>
      <c r="YG6" s="13" t="s">
        <v>357</v>
      </c>
      <c r="YH6" s="13" t="s">
        <v>357</v>
      </c>
      <c r="YI6" s="13" t="s">
        <v>357</v>
      </c>
      <c r="YJ6" s="13" t="s">
        <v>357</v>
      </c>
      <c r="YK6" s="13" t="s">
        <v>357</v>
      </c>
      <c r="YL6" s="13" t="s">
        <v>357</v>
      </c>
      <c r="YM6" s="13" t="s">
        <v>357</v>
      </c>
      <c r="YN6" s="13" t="s">
        <v>357</v>
      </c>
      <c r="YO6" s="13" t="s">
        <v>357</v>
      </c>
      <c r="YP6" s="13" t="s">
        <v>357</v>
      </c>
      <c r="YQ6" s="13" t="s">
        <v>357</v>
      </c>
      <c r="YR6" s="13" t="s">
        <v>357</v>
      </c>
      <c r="YS6" s="13" t="s">
        <v>357</v>
      </c>
      <c r="YT6" s="13" t="s">
        <v>357</v>
      </c>
      <c r="YU6" s="13" t="s">
        <v>357</v>
      </c>
      <c r="YV6" s="13" t="s">
        <v>357</v>
      </c>
      <c r="YW6" s="13" t="s">
        <v>357</v>
      </c>
      <c r="YX6" s="13" t="s">
        <v>357</v>
      </c>
      <c r="YY6" s="13" t="s">
        <v>357</v>
      </c>
      <c r="YZ6" s="13" t="s">
        <v>357</v>
      </c>
      <c r="ZA6" s="13" t="s">
        <v>357</v>
      </c>
      <c r="ZB6" s="13" t="s">
        <v>357</v>
      </c>
      <c r="ZC6" s="13" t="s">
        <v>357</v>
      </c>
      <c r="ZD6" s="13" t="s">
        <v>357</v>
      </c>
      <c r="ZE6" s="13" t="s">
        <v>357</v>
      </c>
      <c r="ZF6" s="13" t="s">
        <v>357</v>
      </c>
      <c r="ZG6" s="13" t="s">
        <v>357</v>
      </c>
      <c r="ZH6" s="13" t="s">
        <v>357</v>
      </c>
      <c r="ZI6" s="13" t="s">
        <v>357</v>
      </c>
      <c r="ZJ6" s="13" t="s">
        <v>357</v>
      </c>
      <c r="ZK6" s="13" t="s">
        <v>357</v>
      </c>
      <c r="ZL6" s="13" t="s">
        <v>357</v>
      </c>
      <c r="ZM6" s="13" t="s">
        <v>357</v>
      </c>
      <c r="ZN6" s="13" t="s">
        <v>357</v>
      </c>
      <c r="ZO6" s="13" t="s">
        <v>357</v>
      </c>
      <c r="ZP6" s="13" t="s">
        <v>357</v>
      </c>
      <c r="ZQ6" s="13" t="s">
        <v>357</v>
      </c>
      <c r="ZR6" s="13" t="s">
        <v>357</v>
      </c>
      <c r="ZS6" s="13" t="s">
        <v>357</v>
      </c>
      <c r="ZT6" s="13" t="s">
        <v>357</v>
      </c>
      <c r="ZU6" s="13" t="s">
        <v>357</v>
      </c>
      <c r="ZV6" s="13" t="s">
        <v>357</v>
      </c>
      <c r="ZW6" s="13" t="s">
        <v>357</v>
      </c>
      <c r="ZX6" s="13" t="s">
        <v>357</v>
      </c>
      <c r="ZY6" s="13" t="s">
        <v>357</v>
      </c>
      <c r="ZZ6" s="13" t="s">
        <v>357</v>
      </c>
      <c r="AAA6" s="13" t="s">
        <v>357</v>
      </c>
      <c r="AAB6" s="13" t="s">
        <v>357</v>
      </c>
      <c r="AAC6" s="13" t="s">
        <v>357</v>
      </c>
      <c r="AAD6" s="13" t="s">
        <v>357</v>
      </c>
      <c r="AAE6" s="13" t="s">
        <v>357</v>
      </c>
      <c r="AAF6" s="13" t="s">
        <v>357</v>
      </c>
      <c r="AAG6" s="13" t="s">
        <v>357</v>
      </c>
      <c r="AAH6" s="13" t="s">
        <v>357</v>
      </c>
      <c r="AAI6" s="13">
        <v>466.21230000000003</v>
      </c>
      <c r="AAJ6" s="13">
        <v>466.0607</v>
      </c>
      <c r="AAK6" s="13">
        <v>463.85430000000002</v>
      </c>
      <c r="AAL6" s="13">
        <v>456.5908</v>
      </c>
      <c r="AAM6" s="13">
        <v>449.14030000000002</v>
      </c>
      <c r="AAN6" s="13">
        <v>441.84879999999998</v>
      </c>
      <c r="AAO6" s="13">
        <v>434.51510000000002</v>
      </c>
      <c r="AAP6" s="13">
        <v>427.17219999999998</v>
      </c>
      <c r="AAQ6" s="13">
        <v>419.8116</v>
      </c>
      <c r="AAR6" s="13">
        <v>412.45749999999998</v>
      </c>
      <c r="AAS6" s="13">
        <v>405.07420000000002</v>
      </c>
      <c r="AAT6" s="13">
        <v>397.72120000000001</v>
      </c>
      <c r="AAU6" s="13">
        <v>390.3528</v>
      </c>
      <c r="AAV6" s="13">
        <v>382.99270000000001</v>
      </c>
      <c r="AAW6" s="13">
        <v>375.6114</v>
      </c>
      <c r="AAX6" s="13">
        <v>368.25790000000001</v>
      </c>
      <c r="AAY6" s="13">
        <v>360.88389999999998</v>
      </c>
      <c r="AAZ6" s="13">
        <v>353.5095</v>
      </c>
      <c r="ABA6" s="13">
        <v>346.13240000000002</v>
      </c>
      <c r="ABB6" s="13">
        <v>338.77319999999997</v>
      </c>
      <c r="ABC6" s="13">
        <v>331.38049999999998</v>
      </c>
      <c r="ABD6" s="13">
        <v>324.01490000000001</v>
      </c>
      <c r="ABE6" s="13">
        <v>316.63850000000002</v>
      </c>
      <c r="ABF6" s="13">
        <v>309.26799999999997</v>
      </c>
      <c r="ABG6" s="13">
        <v>301.87689999999998</v>
      </c>
      <c r="ABH6" s="13">
        <v>294.52050000000003</v>
      </c>
      <c r="ABI6" s="13">
        <v>287.13780000000003</v>
      </c>
      <c r="ABJ6" s="13">
        <v>279.76600000000002</v>
      </c>
      <c r="ABK6" s="13">
        <v>272.38600000000002</v>
      </c>
      <c r="ABL6" s="13">
        <v>265.0179</v>
      </c>
      <c r="ABM6" s="13">
        <v>257.63389999999998</v>
      </c>
      <c r="ABN6" s="13">
        <v>250.2627</v>
      </c>
      <c r="ABO6" s="13">
        <v>242.87440000000001</v>
      </c>
      <c r="ABP6" s="13">
        <v>235.5112</v>
      </c>
      <c r="ABQ6" s="13">
        <v>228.11410000000001</v>
      </c>
      <c r="ABR6" s="13">
        <v>220.74379999999999</v>
      </c>
      <c r="ABS6" s="13">
        <v>213.36060000000001</v>
      </c>
      <c r="ABT6" s="13">
        <v>205.97819999999999</v>
      </c>
      <c r="ABU6" s="13">
        <v>198.5838</v>
      </c>
      <c r="ABV6" s="13">
        <v>191.21539999999999</v>
      </c>
      <c r="ABW6" s="13">
        <v>183.81979999999999</v>
      </c>
      <c r="ABX6" s="13">
        <v>176.43109999999999</v>
      </c>
      <c r="ABY6" s="13">
        <v>169.04750000000001</v>
      </c>
      <c r="ABZ6" s="13">
        <v>161.67599999999999</v>
      </c>
      <c r="ACA6" s="13">
        <v>154.273</v>
      </c>
      <c r="ACB6" s="13">
        <v>146.9006</v>
      </c>
      <c r="ACC6" s="13">
        <v>139.5137</v>
      </c>
      <c r="ACD6" s="13">
        <v>132.1354</v>
      </c>
      <c r="ACE6" s="13">
        <v>124.739</v>
      </c>
      <c r="ACF6" s="13">
        <v>117.363</v>
      </c>
      <c r="ACG6" s="13">
        <v>109.97</v>
      </c>
      <c r="ACH6" s="13">
        <v>102.58329999999999</v>
      </c>
      <c r="ACI6" s="13">
        <v>95.182959999999994</v>
      </c>
      <c r="ACJ6" s="13">
        <v>87.813580000000002</v>
      </c>
      <c r="ACK6" s="13">
        <v>80.404700000000005</v>
      </c>
      <c r="ACL6" s="13">
        <v>73.020319999999998</v>
      </c>
      <c r="ACM6" s="13">
        <v>65.624809999999997</v>
      </c>
      <c r="ACN6" s="13">
        <v>58.236040000000003</v>
      </c>
      <c r="ACO6" s="13">
        <v>50.833689999999997</v>
      </c>
      <c r="ACP6" s="13">
        <v>43.457180000000001</v>
      </c>
      <c r="ACQ6" s="13">
        <v>36.05489</v>
      </c>
      <c r="ACR6" s="13">
        <v>28.665780000000002</v>
      </c>
      <c r="ACS6" s="13">
        <v>21.269929999999999</v>
      </c>
      <c r="ACT6" s="13">
        <v>13.887650000000001</v>
      </c>
      <c r="ACU6" s="13">
        <v>6.4390090000000004</v>
      </c>
      <c r="ACV6" s="13">
        <v>-0.34351029999999999</v>
      </c>
      <c r="ACW6" s="13">
        <v>-0.71107949999999998</v>
      </c>
      <c r="ACX6" s="13">
        <v>-0.392424</v>
      </c>
      <c r="ACY6" s="15">
        <v>-1.462388</v>
      </c>
      <c r="ACZ6" s="15">
        <v>-1.4938959999999999</v>
      </c>
      <c r="ADA6" s="15">
        <v>-1.5660879999999999</v>
      </c>
      <c r="ADB6" s="15">
        <v>-1.6196390000000001</v>
      </c>
      <c r="ADC6" s="15">
        <v>-1.616347</v>
      </c>
      <c r="ADD6" s="15">
        <v>-1.592778</v>
      </c>
      <c r="ADE6" s="15">
        <v>-1.5661929999999999</v>
      </c>
      <c r="ADF6" s="15">
        <v>-1.540791</v>
      </c>
      <c r="ADG6" s="15">
        <v>-1.5152159999999999</v>
      </c>
      <c r="ADH6" s="15">
        <v>-1.488658</v>
      </c>
      <c r="ADI6" s="15">
        <v>-1.4599470000000001</v>
      </c>
      <c r="ADJ6" s="15">
        <v>-1.4351130000000001</v>
      </c>
      <c r="ADK6" s="15">
        <v>-1.4078850000000001</v>
      </c>
      <c r="ADL6" s="15">
        <v>-1.3804149999999999</v>
      </c>
      <c r="ADM6" s="15">
        <v>-1.354363</v>
      </c>
      <c r="ADN6" s="15">
        <v>-1.3278319999999999</v>
      </c>
      <c r="ADO6" s="15">
        <v>-1.300119</v>
      </c>
      <c r="ADP6" s="15">
        <v>-1.274011</v>
      </c>
      <c r="ADQ6" s="15">
        <v>-1.2482839999999999</v>
      </c>
      <c r="ADR6" s="15">
        <v>-1.220912</v>
      </c>
      <c r="ADS6" s="15">
        <v>-1.1939040000000001</v>
      </c>
      <c r="ADT6" s="15">
        <v>-1.1681600000000001</v>
      </c>
      <c r="ADU6" s="15">
        <v>-1.1412420000000001</v>
      </c>
      <c r="ADV6" s="15">
        <v>-1.1149899999999999</v>
      </c>
      <c r="ADW6" s="15">
        <v>-1.0884510000000001</v>
      </c>
      <c r="ADX6" s="15">
        <v>-1.062603</v>
      </c>
      <c r="ADY6" s="15">
        <v>-1.0353870000000001</v>
      </c>
      <c r="ADZ6" s="15">
        <v>-1.0082880000000001</v>
      </c>
      <c r="AEA6" s="15">
        <v>-0.98307089999999997</v>
      </c>
      <c r="AEB6" s="15">
        <v>-0.95565350000000004</v>
      </c>
      <c r="AEC6" s="15">
        <v>-0.92767820000000001</v>
      </c>
      <c r="AED6" s="15">
        <v>-0.90254730000000005</v>
      </c>
      <c r="AEE6" s="15">
        <v>-0.87620659999999995</v>
      </c>
      <c r="AEF6" s="15">
        <v>-0.84883470000000005</v>
      </c>
      <c r="AEG6" s="15">
        <v>-0.8217989</v>
      </c>
      <c r="AEH6" s="15">
        <v>-0.79621929999999996</v>
      </c>
      <c r="AEI6" s="15">
        <v>-0.76888889999999999</v>
      </c>
      <c r="AEJ6" s="15">
        <v>-0.74199079999999995</v>
      </c>
      <c r="AEK6" s="15">
        <v>-0.71552459999999996</v>
      </c>
      <c r="AEL6" s="15">
        <v>-0.6886331</v>
      </c>
      <c r="AEM6" s="15">
        <v>-0.66159349999999995</v>
      </c>
      <c r="AEN6" s="15">
        <v>-0.63568570000000002</v>
      </c>
      <c r="AEO6" s="15">
        <v>-0.60901159999999999</v>
      </c>
      <c r="AEP6" s="15">
        <v>-0.58263969999999998</v>
      </c>
      <c r="AEQ6" s="15">
        <v>-0.55598559999999997</v>
      </c>
      <c r="AER6" s="15">
        <v>-0.52914419999999995</v>
      </c>
      <c r="AES6" s="15">
        <v>-0.50277769999999999</v>
      </c>
      <c r="AET6" s="15">
        <v>-0.47582219999999997</v>
      </c>
      <c r="AEU6" s="15">
        <v>-0.4492604</v>
      </c>
      <c r="AEV6" s="15">
        <v>-0.4230759</v>
      </c>
      <c r="AEW6" s="15">
        <v>-0.39579599999999998</v>
      </c>
      <c r="AEX6" s="15">
        <v>-0.36912620000000002</v>
      </c>
      <c r="AEY6" s="15">
        <v>-0.34254829999999997</v>
      </c>
      <c r="AEZ6" s="15">
        <v>-0.31581219999999999</v>
      </c>
      <c r="AFA6" s="15">
        <v>-0.28904210000000002</v>
      </c>
      <c r="AFB6" s="15">
        <v>-0.26261830000000003</v>
      </c>
      <c r="AFC6" s="15">
        <v>-0.23588219999999999</v>
      </c>
      <c r="AFD6" s="15">
        <v>-0.2092861</v>
      </c>
      <c r="AFE6" s="15">
        <v>-0.1824955</v>
      </c>
      <c r="AFF6" s="15">
        <v>-0.1559971</v>
      </c>
      <c r="AFG6" s="15">
        <v>-0.12922169999999999</v>
      </c>
      <c r="AFH6" s="15">
        <v>-0.1025577</v>
      </c>
      <c r="AFI6" s="15">
        <v>-7.5959529999999997E-2</v>
      </c>
      <c r="AFJ6" s="15">
        <v>-4.9340839999999997E-2</v>
      </c>
      <c r="AFK6" s="15">
        <v>-2.2279139999999999E-2</v>
      </c>
      <c r="AFL6" s="15">
        <v>9.0052269999999998E-4</v>
      </c>
      <c r="AFM6" s="15">
        <v>1.931126E-3</v>
      </c>
      <c r="AFN6" s="15">
        <v>1.2780669999999999E-3</v>
      </c>
      <c r="AFO6" s="7">
        <v>300</v>
      </c>
      <c r="AFP6" s="7">
        <v>505.88170000000002</v>
      </c>
      <c r="AFQ6" s="7">
        <v>754.23149999999998</v>
      </c>
      <c r="AFR6" s="7">
        <v>992.03880000000004</v>
      </c>
      <c r="AFS6" s="7">
        <v>1052.421</v>
      </c>
      <c r="AFT6" s="7">
        <v>1079.346</v>
      </c>
      <c r="AFU6" s="7">
        <v>1091.2670000000001</v>
      </c>
      <c r="AFV6" s="7">
        <v>1096.3230000000001</v>
      </c>
      <c r="AFW6" s="7">
        <v>1098.463</v>
      </c>
      <c r="AFX6" s="7">
        <v>1099.3520000000001</v>
      </c>
      <c r="AFY6" s="7">
        <v>1099.73</v>
      </c>
      <c r="AFZ6" s="7">
        <v>1099.885</v>
      </c>
      <c r="AGA6" s="7">
        <v>1099.95</v>
      </c>
      <c r="AGB6" s="7">
        <v>1099.9770000000001</v>
      </c>
      <c r="AGC6" s="7">
        <v>1099.9880000000001</v>
      </c>
      <c r="AGD6" s="7">
        <v>1099.9929999999999</v>
      </c>
      <c r="AGE6" s="7">
        <v>1099.9949999999999</v>
      </c>
      <c r="AGF6" s="7">
        <v>1099.9960000000001</v>
      </c>
      <c r="AGG6" s="7">
        <v>1099.9960000000001</v>
      </c>
      <c r="AGH6" s="7">
        <v>1099.9960000000001</v>
      </c>
      <c r="AGI6" s="7">
        <v>1099.9960000000001</v>
      </c>
      <c r="AGJ6" s="7">
        <v>1099.9960000000001</v>
      </c>
      <c r="AGK6" s="7">
        <v>1099.9960000000001</v>
      </c>
      <c r="AGL6" s="7">
        <v>1099.9960000000001</v>
      </c>
      <c r="AGM6" s="7">
        <v>1099.9960000000001</v>
      </c>
      <c r="AGN6" s="7">
        <v>1099.9960000000001</v>
      </c>
      <c r="AGO6" s="7">
        <v>1099.9960000000001</v>
      </c>
      <c r="AGP6" s="7">
        <v>1099.9960000000001</v>
      </c>
      <c r="AGQ6" s="7">
        <v>1099.9960000000001</v>
      </c>
      <c r="AGR6" s="7">
        <v>1099.9960000000001</v>
      </c>
      <c r="AGS6" s="7">
        <v>1099.9960000000001</v>
      </c>
      <c r="AGT6" s="7">
        <v>1099.9960000000001</v>
      </c>
      <c r="AGU6" s="7">
        <v>1099.9960000000001</v>
      </c>
      <c r="AGV6" s="7">
        <v>1099.9960000000001</v>
      </c>
      <c r="AGW6" s="7">
        <v>1099.9960000000001</v>
      </c>
      <c r="AGX6" s="7">
        <v>1099.9960000000001</v>
      </c>
      <c r="AGY6" s="7">
        <v>1099.9960000000001</v>
      </c>
      <c r="AGZ6" s="7">
        <v>1099.9960000000001</v>
      </c>
      <c r="AHA6" s="7">
        <v>1099.9960000000001</v>
      </c>
      <c r="AHB6" s="7">
        <v>1099.9960000000001</v>
      </c>
      <c r="AHC6" s="7">
        <v>1099.9960000000001</v>
      </c>
      <c r="AHD6" s="7">
        <v>1099.9960000000001</v>
      </c>
      <c r="AHE6" s="7">
        <v>1099.9960000000001</v>
      </c>
      <c r="AHF6" s="7">
        <v>1099.9960000000001</v>
      </c>
      <c r="AHG6" s="7">
        <v>1099.9960000000001</v>
      </c>
      <c r="AHH6" s="7">
        <v>1099.9960000000001</v>
      </c>
      <c r="AHI6" s="7">
        <v>1099.9960000000001</v>
      </c>
      <c r="AHJ6" s="7">
        <v>1099.9960000000001</v>
      </c>
      <c r="AHK6" s="7">
        <v>1099.9960000000001</v>
      </c>
      <c r="AHL6" s="7">
        <v>1099.9960000000001</v>
      </c>
      <c r="AHM6" s="7">
        <v>1099.9960000000001</v>
      </c>
      <c r="AHN6" s="7">
        <v>1099.9960000000001</v>
      </c>
      <c r="AHO6" s="7">
        <v>1099.9960000000001</v>
      </c>
      <c r="AHP6" s="7">
        <v>1099.9960000000001</v>
      </c>
      <c r="AHQ6" s="7">
        <v>1099.9960000000001</v>
      </c>
      <c r="AHR6" s="7">
        <v>1099.9960000000001</v>
      </c>
      <c r="AHS6" s="7">
        <v>1099.9960000000001</v>
      </c>
      <c r="AHT6" s="7">
        <v>1099.9960000000001</v>
      </c>
      <c r="AHU6" s="7">
        <v>1099.9960000000001</v>
      </c>
      <c r="AHV6" s="7">
        <v>1099.9960000000001</v>
      </c>
      <c r="AHW6" s="7">
        <v>1099.9960000000001</v>
      </c>
      <c r="AHX6" s="7">
        <v>1099.9960000000001</v>
      </c>
      <c r="AHY6" s="7">
        <v>1099.9960000000001</v>
      </c>
      <c r="AHZ6" s="7">
        <v>1099.9960000000001</v>
      </c>
      <c r="AIA6" s="7">
        <v>1099.9960000000001</v>
      </c>
      <c r="AIB6" s="7">
        <v>1099.9970000000001</v>
      </c>
      <c r="AIC6" s="7">
        <v>1100</v>
      </c>
      <c r="AID6" s="7">
        <v>1100.001</v>
      </c>
      <c r="AIE6" s="1">
        <v>1.487821E-8</v>
      </c>
      <c r="AIF6" s="47">
        <v>1.706871E-9</v>
      </c>
      <c r="AIG6" s="1">
        <v>1.533098E-9</v>
      </c>
      <c r="AIH6" s="1">
        <v>1.535107E-9</v>
      </c>
      <c r="AII6" s="1">
        <v>1.5444179999999999E-9</v>
      </c>
      <c r="AIJ6" s="1">
        <v>1.538454E-9</v>
      </c>
      <c r="AIK6" s="1">
        <v>1.537338E-9</v>
      </c>
      <c r="AIL6" s="1">
        <v>1.539846E-9</v>
      </c>
      <c r="AIM6" s="1">
        <v>1.545049E-9</v>
      </c>
      <c r="AIN6" s="1">
        <v>1.538162E-9</v>
      </c>
      <c r="AIO6" s="1">
        <v>1.54002E-9</v>
      </c>
      <c r="AIP6" s="1">
        <v>1.546323E-9</v>
      </c>
      <c r="AIQ6" s="1">
        <v>1.5391769999999999E-9</v>
      </c>
      <c r="AIR6" s="1">
        <v>1.5398489999999999E-9</v>
      </c>
      <c r="AIS6" s="1">
        <v>1.544598E-9</v>
      </c>
      <c r="AIT6" s="1">
        <v>1.540474E-9</v>
      </c>
      <c r="AIU6" s="1">
        <v>1.5357580000000001E-9</v>
      </c>
      <c r="AIV6" s="1">
        <v>1.541425E-9</v>
      </c>
      <c r="AIW6" s="1">
        <v>1.5443849999999999E-9</v>
      </c>
      <c r="AIX6" s="1">
        <v>1.5324119999999999E-9</v>
      </c>
      <c r="AIY6" s="1">
        <v>1.534507E-9</v>
      </c>
      <c r="AIZ6" s="1">
        <v>1.545736E-9</v>
      </c>
      <c r="AJA6" s="1">
        <v>1.5362290000000001E-9</v>
      </c>
      <c r="AJB6" s="1">
        <v>1.5365190000000001E-9</v>
      </c>
      <c r="AJC6" s="1">
        <v>1.5424860000000001E-9</v>
      </c>
      <c r="AJD6" s="1">
        <v>1.5407059999999999E-9</v>
      </c>
      <c r="AJE6" s="1">
        <v>1.541041E-9</v>
      </c>
      <c r="AJF6" s="1">
        <v>1.539855E-9</v>
      </c>
      <c r="AJG6" s="1">
        <v>1.545202E-9</v>
      </c>
      <c r="AJH6" s="1">
        <v>1.5404450000000001E-9</v>
      </c>
      <c r="AJI6" s="1">
        <v>1.538049E-9</v>
      </c>
      <c r="AJJ6" s="1">
        <v>1.546304E-9</v>
      </c>
      <c r="AJK6" s="1">
        <v>1.54086E-9</v>
      </c>
      <c r="AJL6" s="1">
        <v>1.5382959999999999E-9</v>
      </c>
      <c r="AJM6" s="1">
        <v>1.5376530000000001E-9</v>
      </c>
      <c r="AJN6" s="1">
        <v>1.5445800000000001E-9</v>
      </c>
      <c r="AJO6" s="1">
        <v>1.5356179999999999E-9</v>
      </c>
      <c r="AJP6" s="1">
        <v>1.534858E-9</v>
      </c>
      <c r="AJQ6" s="1">
        <v>1.544094E-9</v>
      </c>
      <c r="AJR6" s="1">
        <v>1.537588E-9</v>
      </c>
      <c r="AJS6" s="1">
        <v>1.5327610000000001E-9</v>
      </c>
      <c r="AJT6" s="1">
        <v>1.5434350000000001E-9</v>
      </c>
      <c r="AJU6" s="1">
        <v>1.5426410000000001E-9</v>
      </c>
      <c r="AJV6" s="1">
        <v>1.538819E-9</v>
      </c>
      <c r="AJW6" s="1">
        <v>1.5385540000000001E-9</v>
      </c>
      <c r="AJX6" s="1">
        <v>1.5462499999999999E-9</v>
      </c>
      <c r="AJY6" s="1">
        <v>1.54077E-9</v>
      </c>
      <c r="AJZ6" s="1">
        <v>1.540136E-9</v>
      </c>
      <c r="AKA6" s="1">
        <v>1.5454669999999999E-9</v>
      </c>
      <c r="AKB6" s="1">
        <v>1.539233E-9</v>
      </c>
      <c r="AKC6" s="1">
        <v>1.53761E-9</v>
      </c>
      <c r="AKD6" s="1">
        <v>1.541235E-9</v>
      </c>
      <c r="AKE6" s="1">
        <v>1.544247E-9</v>
      </c>
      <c r="AKF6" s="1">
        <v>1.5339500000000001E-9</v>
      </c>
      <c r="AKG6" s="1">
        <v>1.537008E-9</v>
      </c>
      <c r="AKH6" s="1">
        <v>1.54387E-9</v>
      </c>
      <c r="AKI6" s="1">
        <v>1.5349860000000001E-9</v>
      </c>
      <c r="AKJ6" s="1">
        <v>1.535187E-9</v>
      </c>
      <c r="AKK6" s="1">
        <v>1.543453E-9</v>
      </c>
      <c r="AKL6" s="1">
        <v>1.540749E-9</v>
      </c>
      <c r="AKM6" s="1">
        <v>1.537907E-9</v>
      </c>
      <c r="AKN6" s="1">
        <v>1.5403069999999999E-9</v>
      </c>
      <c r="AKO6" s="1">
        <v>1.5456259999999999E-9</v>
      </c>
      <c r="AKP6" s="1">
        <v>1.5397529999999999E-9</v>
      </c>
      <c r="AKQ6" s="1">
        <v>1.537006E-9</v>
      </c>
      <c r="AKR6" s="1">
        <v>1.7109840000000001E-9</v>
      </c>
      <c r="AKS6" s="441"/>
      <c r="AKT6" s="285">
        <f>P80_C3_LAMINAR!$B$1*P80_C3_LAMINAR!$B$3</f>
        <v>1.487864E-8</v>
      </c>
      <c r="AKU6" s="17">
        <f>P80_C3_LAMINAR!$B$1*(P80_C3_LAMINAR!$B$2)</f>
        <v>2.1255199999999999E-9</v>
      </c>
      <c r="AKV6" s="17">
        <f>P80_C3_LAMINAR!$B$1*($D$2)</f>
        <v>2.3912100000000001E-9</v>
      </c>
      <c r="AKW6" s="17">
        <f>P80_C3_LAMINAR!$B$1*($D$2)</f>
        <v>2.3912100000000001E-9</v>
      </c>
      <c r="AKX6" s="17">
        <f>P80_C3_LAMINAR!$B$1*($D$2)</f>
        <v>2.3912100000000001E-9</v>
      </c>
      <c r="AKY6" s="17">
        <f>P80_C3_LAMINAR!$B$1*($D$2)</f>
        <v>2.3912100000000001E-9</v>
      </c>
      <c r="AKZ6" s="17">
        <f>P80_C3_LAMINAR!$B$1*($D$2)</f>
        <v>2.3912100000000001E-9</v>
      </c>
      <c r="ALA6" s="17">
        <f>P80_C3_LAMINAR!$B$1*($D$2)</f>
        <v>2.3912100000000001E-9</v>
      </c>
      <c r="ALB6" s="17">
        <f>P80_C3_LAMINAR!$B$1*($D$2)</f>
        <v>2.3912100000000001E-9</v>
      </c>
      <c r="ALC6" s="17">
        <f>P80_C3_LAMINAR!$B$1*($D$2)</f>
        <v>2.3912100000000001E-9</v>
      </c>
      <c r="ALD6" s="17">
        <f>P80_C3_LAMINAR!$B$1*($D$2)</f>
        <v>2.3912100000000001E-9</v>
      </c>
      <c r="ALE6" s="17">
        <f>P80_C3_LAMINAR!$B$1*($D$2)</f>
        <v>2.3912100000000001E-9</v>
      </c>
      <c r="ALF6" s="17">
        <f>P80_C3_LAMINAR!$B$1*($D$2)</f>
        <v>2.3912100000000001E-9</v>
      </c>
      <c r="ALG6" s="17">
        <f>P80_C3_LAMINAR!$B$1*($D$2)</f>
        <v>2.3912100000000001E-9</v>
      </c>
      <c r="ALH6" s="17">
        <f>P80_C3_LAMINAR!$B$1*($D$2)</f>
        <v>2.3912100000000001E-9</v>
      </c>
      <c r="ALI6" s="17">
        <f>P80_C3_LAMINAR!$B$1*($D$2)</f>
        <v>2.3912100000000001E-9</v>
      </c>
      <c r="ALJ6" s="17">
        <f>P80_C3_LAMINAR!$B$1*($D$2)</f>
        <v>2.3912100000000001E-9</v>
      </c>
      <c r="ALK6" s="17">
        <f>P80_C3_LAMINAR!$B$1*($D$2)</f>
        <v>2.3912100000000001E-9</v>
      </c>
      <c r="ALL6" s="17">
        <f>P80_C3_LAMINAR!$B$1*($D$2)</f>
        <v>2.3912100000000001E-9</v>
      </c>
      <c r="ALM6" s="17">
        <f>P80_C3_LAMINAR!$B$1*($D$2)</f>
        <v>2.3912100000000001E-9</v>
      </c>
      <c r="ALN6" s="17">
        <f>P80_C3_LAMINAR!$B$1*($D$2)</f>
        <v>2.3912100000000001E-9</v>
      </c>
      <c r="ALO6" s="17">
        <f>P80_C3_LAMINAR!$B$1*($D$2)</f>
        <v>2.3912100000000001E-9</v>
      </c>
      <c r="ALP6" s="17">
        <f>P80_C3_LAMINAR!$B$1*($D$2)</f>
        <v>2.3912100000000001E-9</v>
      </c>
      <c r="ALQ6" s="17">
        <f>P80_C3_LAMINAR!$B$1*($D$2)</f>
        <v>2.3912100000000001E-9</v>
      </c>
      <c r="ALR6" s="17">
        <f>P80_C3_LAMINAR!$B$1*($D$2)</f>
        <v>2.3912100000000001E-9</v>
      </c>
      <c r="ALS6" s="17">
        <f>P80_C3_LAMINAR!$B$1*($D$2)</f>
        <v>2.3912100000000001E-9</v>
      </c>
      <c r="ALT6" s="17">
        <f>P80_C3_LAMINAR!$B$1*($D$2)</f>
        <v>2.3912100000000001E-9</v>
      </c>
      <c r="ALU6" s="17">
        <f>P80_C3_LAMINAR!$B$1*($D$2)</f>
        <v>2.3912100000000001E-9</v>
      </c>
      <c r="ALV6" s="17">
        <f>P80_C3_LAMINAR!$B$1*($D$2)</f>
        <v>2.3912100000000001E-9</v>
      </c>
      <c r="ALW6" s="17">
        <f>P80_C3_LAMINAR!$B$1*($D$2)</f>
        <v>2.3912100000000001E-9</v>
      </c>
      <c r="ALX6" s="17">
        <f>P80_C3_LAMINAR!$B$1*($D$2)</f>
        <v>2.3912100000000001E-9</v>
      </c>
      <c r="ALY6" s="17">
        <f>P80_C3_LAMINAR!$B$1*($D$2)</f>
        <v>2.3912100000000001E-9</v>
      </c>
      <c r="ALZ6" s="17">
        <f>P80_C3_LAMINAR!$B$1*($D$2)</f>
        <v>2.3912100000000001E-9</v>
      </c>
      <c r="AMA6" s="17">
        <f>P80_C3_LAMINAR!$B$1*($D$2)</f>
        <v>2.3912100000000001E-9</v>
      </c>
      <c r="AMB6" s="17">
        <f>P80_C3_LAMINAR!$B$1*($D$2)</f>
        <v>2.3912100000000001E-9</v>
      </c>
      <c r="AMC6" s="17">
        <f>P80_C3_LAMINAR!$B$1*($D$2)</f>
        <v>2.3912100000000001E-9</v>
      </c>
      <c r="AMD6" s="17">
        <f>P80_C3_LAMINAR!$B$1*($D$2)</f>
        <v>2.3912100000000001E-9</v>
      </c>
      <c r="AME6" s="17">
        <f>P80_C3_LAMINAR!$B$1*($D$2)</f>
        <v>2.3912100000000001E-9</v>
      </c>
      <c r="AMF6" s="17">
        <f>P80_C3_LAMINAR!$B$1*($D$2)</f>
        <v>2.3912100000000001E-9</v>
      </c>
      <c r="AMG6" s="17">
        <f>P80_C3_LAMINAR!$B$1*($D$2)</f>
        <v>2.3912100000000001E-9</v>
      </c>
      <c r="AMH6" s="17">
        <f>P80_C3_LAMINAR!$B$1*($D$2)</f>
        <v>2.3912100000000001E-9</v>
      </c>
      <c r="AMI6" s="17">
        <f>P80_C3_LAMINAR!$B$1*($D$2)</f>
        <v>2.3912100000000001E-9</v>
      </c>
      <c r="AMJ6" s="17">
        <f>P80_C3_LAMINAR!$B$1*($D$2)</f>
        <v>2.3912100000000001E-9</v>
      </c>
      <c r="AMK6" s="17">
        <f>P80_C3_LAMINAR!$B$1*($D$2)</f>
        <v>2.3912100000000001E-9</v>
      </c>
      <c r="AML6" s="17">
        <f>P80_C3_LAMINAR!$B$1*($D$2)</f>
        <v>2.3912100000000001E-9</v>
      </c>
      <c r="AMM6" s="17">
        <f>P80_C3_LAMINAR!$B$1*($D$2)</f>
        <v>2.3912100000000001E-9</v>
      </c>
      <c r="AMN6" s="17">
        <f>P80_C3_LAMINAR!$B$1*($D$2)</f>
        <v>2.3912100000000001E-9</v>
      </c>
      <c r="AMO6" s="17">
        <f>P80_C3_LAMINAR!$B$1*($D$2)</f>
        <v>2.3912100000000001E-9</v>
      </c>
      <c r="AMP6" s="17">
        <f>P80_C3_LAMINAR!$B$1*($D$2)</f>
        <v>2.3912100000000001E-9</v>
      </c>
      <c r="AMQ6" s="17">
        <f>P80_C3_LAMINAR!$B$1*($D$2)</f>
        <v>2.3912100000000001E-9</v>
      </c>
      <c r="AMR6" s="17">
        <f>P80_C3_LAMINAR!$B$1*($D$2)</f>
        <v>2.3912100000000001E-9</v>
      </c>
      <c r="AMS6" s="17">
        <f>P80_C3_LAMINAR!$B$1*($D$2)</f>
        <v>2.3912100000000001E-9</v>
      </c>
      <c r="AMT6" s="17">
        <f>P80_C3_LAMINAR!$B$1*($D$2)</f>
        <v>2.3912100000000001E-9</v>
      </c>
      <c r="AMU6" s="17">
        <f>P80_C3_LAMINAR!$B$1*($D$2)</f>
        <v>2.3912100000000001E-9</v>
      </c>
      <c r="AMV6" s="17">
        <f>P80_C3_LAMINAR!$B$1*($D$2)</f>
        <v>2.3912100000000001E-9</v>
      </c>
      <c r="AMW6" s="17">
        <f>P80_C3_LAMINAR!$B$1*($D$2)</f>
        <v>2.3912100000000001E-9</v>
      </c>
      <c r="AMX6" s="17">
        <f>P80_C3_LAMINAR!$B$1*($D$2)</f>
        <v>2.3912100000000001E-9</v>
      </c>
      <c r="AMY6" s="17">
        <f>P80_C3_LAMINAR!$B$1*($D$2)</f>
        <v>2.3912100000000001E-9</v>
      </c>
      <c r="AMZ6" s="17">
        <f>P80_C3_LAMINAR!$B$1*($D$2)</f>
        <v>2.3912100000000001E-9</v>
      </c>
      <c r="ANA6" s="17">
        <f>P80_C3_LAMINAR!$B$1*($D$2)</f>
        <v>2.3912100000000001E-9</v>
      </c>
      <c r="ANB6" s="17">
        <f>P80_C3_LAMINAR!$B$1*($D$2)</f>
        <v>2.3912100000000001E-9</v>
      </c>
      <c r="ANC6" s="17">
        <f>P80_C3_LAMINAR!$B$1*($D$2)</f>
        <v>2.3912100000000001E-9</v>
      </c>
      <c r="AND6" s="17">
        <f>P80_C3_LAMINAR!$B$1*($D$2)</f>
        <v>2.3912100000000001E-9</v>
      </c>
      <c r="ANE6" s="17">
        <f>P80_C3_LAMINAR!$B$1*($D$2)</f>
        <v>2.3912100000000001E-9</v>
      </c>
      <c r="ANF6" s="17">
        <f>P80_C3_LAMINAR!$B$1*($D$2)</f>
        <v>2.3912100000000001E-9</v>
      </c>
      <c r="ANG6" s="17">
        <f>P80_C3_LAMINAR!$B$1*($B$2)</f>
        <v>2.1255199999999999E-9</v>
      </c>
      <c r="ANH6" s="287">
        <f t="shared" ref="ANH6:ANH22" si="877">AIF6/(AKU6)*100</f>
        <v>80.303690391057245</v>
      </c>
      <c r="ANI6" s="287">
        <f t="shared" si="2"/>
        <v>64.113900493892203</v>
      </c>
      <c r="ANJ6" s="287">
        <f t="shared" si="2"/>
        <v>64.197916535979687</v>
      </c>
      <c r="ANK6" s="287">
        <f t="shared" si="2"/>
        <v>64.587300989875416</v>
      </c>
      <c r="ANL6" s="287">
        <f t="shared" si="2"/>
        <v>64.337887513016426</v>
      </c>
      <c r="ANM6" s="287">
        <f t="shared" si="2"/>
        <v>64.29121658072691</v>
      </c>
      <c r="ANN6" s="287">
        <f t="shared" si="2"/>
        <v>64.396100718882906</v>
      </c>
      <c r="ANO6" s="287">
        <f t="shared" si="2"/>
        <v>64.613689303741623</v>
      </c>
      <c r="ANP6" s="287">
        <f t="shared" si="2"/>
        <v>64.325676122130631</v>
      </c>
      <c r="ANQ6" s="287">
        <f t="shared" si="2"/>
        <v>64.403377369616223</v>
      </c>
      <c r="ANR6" s="287">
        <f t="shared" si="2"/>
        <v>64.666967769455624</v>
      </c>
      <c r="ANS6" s="287">
        <f t="shared" si="2"/>
        <v>64.368123251408278</v>
      </c>
      <c r="ANT6" s="287">
        <f t="shared" si="2"/>
        <v>64.396226178378299</v>
      </c>
      <c r="ANU6" s="287">
        <f t="shared" si="2"/>
        <v>64.59482855959952</v>
      </c>
      <c r="ANV6" s="287">
        <f t="shared" si="2"/>
        <v>64.422363573253705</v>
      </c>
      <c r="ANW6" s="287">
        <f t="shared" si="2"/>
        <v>64.225141246481911</v>
      </c>
      <c r="ANX6" s="287">
        <f t="shared" si="2"/>
        <v>64.462134233296112</v>
      </c>
      <c r="ANY6" s="287">
        <f t="shared" si="2"/>
        <v>64.585920935425989</v>
      </c>
      <c r="ANZ6" s="287">
        <f t="shared" si="2"/>
        <v>64.085212089276965</v>
      </c>
      <c r="AOA6" s="287">
        <f t="shared" si="2"/>
        <v>64.172824636899307</v>
      </c>
      <c r="AOB6" s="287">
        <f t="shared" si="2"/>
        <v>64.642419528188654</v>
      </c>
      <c r="AOC6" s="287">
        <f t="shared" si="2"/>
        <v>64.244838387260003</v>
      </c>
      <c r="AOD6" s="287">
        <f t="shared" si="2"/>
        <v>64.256966138482198</v>
      </c>
      <c r="AOE6" s="287">
        <f t="shared" si="2"/>
        <v>64.506505074836596</v>
      </c>
      <c r="AOF6" s="287">
        <f t="shared" si="2"/>
        <v>64.432065774231447</v>
      </c>
      <c r="AOG6" s="287">
        <f t="shared" si="2"/>
        <v>64.446075417884657</v>
      </c>
      <c r="AOH6" s="287">
        <f t="shared" si="2"/>
        <v>64.396477097369115</v>
      </c>
      <c r="AOI6" s="287">
        <f t="shared" si="2"/>
        <v>64.620087738007115</v>
      </c>
      <c r="AOJ6" s="287">
        <f t="shared" si="2"/>
        <v>64.421150798131492</v>
      </c>
      <c r="AOK6" s="287">
        <f t="shared" si="2"/>
        <v>64.32095048113716</v>
      </c>
      <c r="AOL6" s="287">
        <f t="shared" si="2"/>
        <v>64.666173192651414</v>
      </c>
      <c r="AOM6" s="287">
        <f t="shared" si="2"/>
        <v>64.43850602832876</v>
      </c>
      <c r="AON6" s="287">
        <f t="shared" si="2"/>
        <v>64.331279979591912</v>
      </c>
      <c r="AOO6" s="287">
        <f t="shared" si="2"/>
        <v>64.304389827744117</v>
      </c>
      <c r="AOP6" s="287">
        <f t="shared" si="2"/>
        <v>64.594075802627131</v>
      </c>
      <c r="AOQ6" s="287">
        <f t="shared" si="2"/>
        <v>64.219286470029814</v>
      </c>
      <c r="AOR6" s="287">
        <f t="shared" si="2"/>
        <v>64.187503397861335</v>
      </c>
      <c r="AOS6" s="287">
        <f t="shared" si="2"/>
        <v>64.573751364372015</v>
      </c>
      <c r="AOT6" s="287">
        <f t="shared" si="2"/>
        <v>64.30167153867707</v>
      </c>
      <c r="AOU6" s="287">
        <f t="shared" si="2"/>
        <v>64.099807210575392</v>
      </c>
      <c r="AOV6" s="287">
        <f t="shared" si="2"/>
        <v>64.546192095215389</v>
      </c>
      <c r="AOW6" s="287">
        <f t="shared" si="2"/>
        <v>64.512987148765689</v>
      </c>
      <c r="AOX6" s="287">
        <f t="shared" si="2"/>
        <v>64.353151751623656</v>
      </c>
      <c r="AOY6" s="287">
        <f t="shared" si="2"/>
        <v>64.342069496196487</v>
      </c>
      <c r="AOZ6" s="287">
        <f t="shared" si="2"/>
        <v>64.663914921734175</v>
      </c>
      <c r="APA6" s="287">
        <f t="shared" si="2"/>
        <v>64.434742243466687</v>
      </c>
      <c r="APB6" s="287">
        <f t="shared" si="2"/>
        <v>64.408228470105087</v>
      </c>
      <c r="APC6" s="287">
        <f t="shared" si="2"/>
        <v>64.631169993434284</v>
      </c>
      <c r="APD6" s="287">
        <f t="shared" si="2"/>
        <v>64.370465161989117</v>
      </c>
      <c r="APE6" s="287">
        <f t="shared" si="2"/>
        <v>64.302591574976688</v>
      </c>
      <c r="APF6" s="287">
        <f t="shared" si="2"/>
        <v>64.454188465253992</v>
      </c>
      <c r="APG6" s="287">
        <f t="shared" si="2"/>
        <v>64.580149798637507</v>
      </c>
      <c r="APH6" s="287">
        <f t="shared" si="2"/>
        <v>64.149530990586356</v>
      </c>
      <c r="API6" s="287">
        <f t="shared" si="2"/>
        <v>64.277416036232708</v>
      </c>
      <c r="APJ6" s="287">
        <f t="shared" si="2"/>
        <v>64.564383722048674</v>
      </c>
      <c r="APK6" s="287">
        <f t="shared" si="2"/>
        <v>64.192856336331815</v>
      </c>
      <c r="APL6" s="287">
        <f t="shared" si="2"/>
        <v>64.201262122523744</v>
      </c>
      <c r="APM6" s="287">
        <f t="shared" si="2"/>
        <v>64.546944852187806</v>
      </c>
      <c r="APN6" s="287">
        <f t="shared" si="2"/>
        <v>64.433864026998876</v>
      </c>
      <c r="APO6" s="287">
        <f t="shared" si="2"/>
        <v>64.315012065021477</v>
      </c>
      <c r="APP6" s="287">
        <f t="shared" si="2"/>
        <v>64.415379661342996</v>
      </c>
      <c r="APQ6" s="287">
        <f t="shared" si="2"/>
        <v>64.637819346690577</v>
      </c>
      <c r="APR6" s="287">
        <f t="shared" si="2"/>
        <v>64.392211474525439</v>
      </c>
      <c r="APS6" s="287">
        <f t="shared" si="2"/>
        <v>64.277332396569093</v>
      </c>
      <c r="APT6" s="287">
        <f t="shared" si="2"/>
        <v>80.497195980277766</v>
      </c>
      <c r="APU6" s="284">
        <f t="shared" si="3"/>
        <v>1999.5464639241225</v>
      </c>
      <c r="APV6" s="284">
        <f t="shared" si="4"/>
        <v>3546.5291630597062</v>
      </c>
      <c r="APW6" s="284">
        <f t="shared" si="4"/>
        <v>3548.9128934723421</v>
      </c>
      <c r="APX6" s="284">
        <f t="shared" si="4"/>
        <v>3545.9507947859033</v>
      </c>
      <c r="APY6" s="284">
        <f t="shared" si="4"/>
        <v>3549.7225254160026</v>
      </c>
      <c r="APZ6" s="284">
        <f t="shared" si="4"/>
        <v>3544.9525554008223</v>
      </c>
      <c r="AQA6" s="284">
        <f t="shared" si="4"/>
        <v>3549.2930357434107</v>
      </c>
      <c r="AQB6" s="284">
        <f t="shared" si="4"/>
        <v>3545.3803722801422</v>
      </c>
      <c r="AQC6" s="284">
        <f t="shared" si="4"/>
        <v>3550.6605442432906</v>
      </c>
      <c r="AQD6" s="284">
        <f t="shared" si="4"/>
        <v>3544.0346100927982</v>
      </c>
      <c r="AQE6" s="284">
        <f t="shared" si="4"/>
        <v>3551.7039490467164</v>
      </c>
      <c r="AQF6" s="284">
        <f t="shared" si="4"/>
        <v>3546.7926280000502</v>
      </c>
      <c r="AQG6" s="284">
        <f t="shared" si="4"/>
        <v>3549.9784627866225</v>
      </c>
      <c r="AQH6" s="284">
        <f t="shared" si="4"/>
        <v>3549.1880679655901</v>
      </c>
      <c r="AQI6" s="284">
        <f t="shared" si="4"/>
        <v>3547.2614283145354</v>
      </c>
      <c r="AQJ6" s="284">
        <f t="shared" si="4"/>
        <v>3547.9021081377205</v>
      </c>
      <c r="AQK6" s="284">
        <f t="shared" si="4"/>
        <v>3545.371171917147</v>
      </c>
      <c r="AQL6" s="284">
        <f t="shared" si="4"/>
        <v>3547.251391554903</v>
      </c>
      <c r="AQM6" s="284">
        <f t="shared" si="4"/>
        <v>3548.2015381334131</v>
      </c>
      <c r="AQN6" s="284">
        <f t="shared" si="4"/>
        <v>3547.1702610812099</v>
      </c>
      <c r="AQO6" s="284">
        <f t="shared" si="4"/>
        <v>3546.8867226216021</v>
      </c>
      <c r="AQP6" s="284">
        <f t="shared" si="4"/>
        <v>3550.7805671605583</v>
      </c>
      <c r="AQQ6" s="284">
        <f t="shared" si="4"/>
        <v>3548.3303432153598</v>
      </c>
      <c r="AQR6" s="284">
        <f t="shared" si="4"/>
        <v>3546.990854002785</v>
      </c>
      <c r="AQS6" s="284">
        <f t="shared" si="4"/>
        <v>3547.4353988148259</v>
      </c>
      <c r="AQT6" s="284">
        <f t="shared" si="4"/>
        <v>3548.6364643841398</v>
      </c>
      <c r="AQU6" s="284">
        <f t="shared" si="4"/>
        <v>3547.4128161056537</v>
      </c>
      <c r="AQV6" s="284">
        <f t="shared" si="4"/>
        <v>3546.6613137281961</v>
      </c>
      <c r="AQW6" s="284">
        <f t="shared" si="4"/>
        <v>3549.9366429548222</v>
      </c>
      <c r="AQX6" s="284">
        <f t="shared" si="4"/>
        <v>3545.927793878413</v>
      </c>
      <c r="AQY6" s="284">
        <f t="shared" si="4"/>
        <v>3551.0147582186423</v>
      </c>
      <c r="AQZ6" s="284">
        <f t="shared" si="4"/>
        <v>3544.9291362950134</v>
      </c>
      <c r="ARA6" s="284">
        <f t="shared" si="4"/>
        <v>3549.084772981043</v>
      </c>
      <c r="ARB6" s="284">
        <f t="shared" si="4"/>
        <v>3546.3100271410708</v>
      </c>
      <c r="ARC6" s="284">
        <f t="shared" si="4"/>
        <v>3550.1988533002118</v>
      </c>
      <c r="ARD6" s="284">
        <f t="shared" si="4"/>
        <v>3547.4885100012129</v>
      </c>
      <c r="ARE6" s="284">
        <f t="shared" si="4"/>
        <v>3546.3321916519253</v>
      </c>
      <c r="ARF6" s="284">
        <f t="shared" si="4"/>
        <v>3548.4006005327847</v>
      </c>
      <c r="ARG6" s="284">
        <f t="shared" si="4"/>
        <v>3548.7155038662431</v>
      </c>
      <c r="ARH6" s="284">
        <f t="shared" si="4"/>
        <v>3547.2497187616309</v>
      </c>
      <c r="ARI6" s="284">
        <f t="shared" si="4"/>
        <v>3549.7053792849642</v>
      </c>
      <c r="ARJ6" s="284">
        <f t="shared" si="4"/>
        <v>3546.6462585887475</v>
      </c>
      <c r="ARK6" s="284">
        <f t="shared" si="4"/>
        <v>3545.3013327980398</v>
      </c>
      <c r="ARL6" s="284">
        <f t="shared" si="4"/>
        <v>3549.1311929943417</v>
      </c>
      <c r="ARM6" s="284">
        <f t="shared" si="4"/>
        <v>3551.7386595071112</v>
      </c>
      <c r="ARN6" s="284">
        <f t="shared" si="4"/>
        <v>3545.8621367424862</v>
      </c>
      <c r="ARO6" s="284">
        <f t="shared" si="4"/>
        <v>3545.5518335905253</v>
      </c>
      <c r="ARP6" s="284">
        <f t="shared" si="4"/>
        <v>3547.9995483458165</v>
      </c>
      <c r="ARQ6" s="284">
        <f t="shared" si="4"/>
        <v>3551.2485310784082</v>
      </c>
      <c r="ARR6" s="284">
        <f t="shared" si="4"/>
        <v>3548.1396447823486</v>
      </c>
      <c r="ARS6" s="284">
        <f t="shared" si="4"/>
        <v>3546.3907394164457</v>
      </c>
      <c r="ART6" s="284">
        <f t="shared" si="4"/>
        <v>3545.1461812220591</v>
      </c>
      <c r="ARU6" s="284">
        <f t="shared" si="4"/>
        <v>3548.5202052517348</v>
      </c>
      <c r="ARV6" s="284">
        <f t="shared" si="4"/>
        <v>3547.8715796605061</v>
      </c>
      <c r="ARW6" s="284">
        <f t="shared" si="4"/>
        <v>3548.9764596166792</v>
      </c>
      <c r="ARX6" s="284">
        <f t="shared" si="4"/>
        <v>3547.7825034187713</v>
      </c>
      <c r="ARY6" s="284">
        <f t="shared" si="4"/>
        <v>3544.6527072068111</v>
      </c>
      <c r="ARZ6" s="284">
        <f t="shared" si="4"/>
        <v>3554.2110479631651</v>
      </c>
      <c r="ASA6" s="284">
        <f t="shared" si="4"/>
        <v>3546.2556613597299</v>
      </c>
      <c r="ASB6" s="284">
        <f t="shared" si="4"/>
        <v>3546.8975957778698</v>
      </c>
      <c r="ASC6" s="284">
        <f t="shared" si="4"/>
        <v>3545.7835154587005</v>
      </c>
      <c r="ASD6" s="284">
        <f t="shared" si="4"/>
        <v>3547.5006377524346</v>
      </c>
      <c r="ASE6" s="284">
        <f t="shared" si="4"/>
        <v>3546.9126509173179</v>
      </c>
      <c r="ASF6" s="284">
        <f t="shared" si="4"/>
        <v>3548.3052513162788</v>
      </c>
      <c r="ASG6" s="284">
        <f t="shared" si="4"/>
        <v>1998.9823666679213</v>
      </c>
      <c r="ASH6" s="288">
        <f t="shared" si="5"/>
        <v>1.6064380966363892E-3</v>
      </c>
      <c r="ASI6" s="288">
        <f t="shared" si="6"/>
        <v>7.2311713843152558E-4</v>
      </c>
      <c r="ASJ6" s="288">
        <f t="shared" si="7"/>
        <v>7.2357838541556188E-4</v>
      </c>
      <c r="ASK6" s="288">
        <f t="shared" si="8"/>
        <v>7.2857526488914585E-4</v>
      </c>
      <c r="ASL6" s="288">
        <f t="shared" si="9"/>
        <v>7.2499061041934789E-4</v>
      </c>
      <c r="ASM6" s="288">
        <f t="shared" si="10"/>
        <v>7.254395152090559E-4</v>
      </c>
      <c r="ASN6" s="288">
        <f t="shared" si="11"/>
        <v>7.257343935299492E-4</v>
      </c>
      <c r="ASO6" s="288">
        <f t="shared" si="12"/>
        <v>7.2899020718825266E-4</v>
      </c>
      <c r="ASP6" s="288">
        <f t="shared" si="13"/>
        <v>7.2466151377294881E-4</v>
      </c>
      <c r="ASQ6" s="288">
        <f t="shared" si="14"/>
        <v>7.2689332306413181E-4</v>
      </c>
      <c r="ASR6" s="288">
        <f t="shared" si="15"/>
        <v>7.2829232049943066E-4</v>
      </c>
      <c r="ASS6" s="288">
        <f t="shared" si="16"/>
        <v>7.2593049554976546E-4</v>
      </c>
      <c r="AST6" s="288">
        <f t="shared" si="17"/>
        <v>7.2559568294202292E-4</v>
      </c>
      <c r="ASU6" s="288">
        <f t="shared" si="18"/>
        <v>7.2799555642173166E-4</v>
      </c>
      <c r="ASV6" s="288">
        <f t="shared" si="19"/>
        <v>7.2644618813859103E-4</v>
      </c>
      <c r="ASW6" s="288">
        <f t="shared" si="20"/>
        <v>7.2409146914364478E-4</v>
      </c>
      <c r="ASX6" s="288">
        <f t="shared" si="21"/>
        <v>7.2728220665751553E-4</v>
      </c>
      <c r="ASY6" s="288">
        <f t="shared" si="22"/>
        <v>7.2829257141671469E-4</v>
      </c>
      <c r="ASZ6" s="288">
        <f t="shared" si="23"/>
        <v>7.2245289790376442E-4</v>
      </c>
      <c r="ATA6" s="288">
        <f t="shared" si="24"/>
        <v>7.2365090946989214E-4</v>
      </c>
      <c r="ATB6" s="288">
        <f t="shared" si="25"/>
        <v>7.2900461259061192E-4</v>
      </c>
      <c r="ATC6" s="288">
        <f t="shared" si="26"/>
        <v>7.2372637139483367E-4</v>
      </c>
      <c r="ATD6" s="288">
        <f t="shared" si="27"/>
        <v>7.2436284024508292E-4</v>
      </c>
      <c r="ATE6" s="288">
        <f t="shared" si="28"/>
        <v>7.2745048104131305E-4</v>
      </c>
      <c r="ATF6" s="288">
        <f t="shared" si="29"/>
        <v>7.26519961950628E-4</v>
      </c>
      <c r="ATG6" s="288">
        <f t="shared" si="30"/>
        <v>7.2643198101239332E-4</v>
      </c>
      <c r="ATH6" s="288">
        <f t="shared" si="31"/>
        <v>7.2612329532105034E-4</v>
      </c>
      <c r="ATI6" s="288">
        <f t="shared" si="32"/>
        <v>7.2879908197469767E-4</v>
      </c>
      <c r="ATJ6" s="288">
        <f t="shared" si="33"/>
        <v>7.2588507657995788E-4</v>
      </c>
      <c r="ATK6" s="288">
        <f t="shared" si="34"/>
        <v>7.2557541179692361E-4</v>
      </c>
      <c r="ATL6" s="288">
        <f t="shared" si="35"/>
        <v>7.284247190804809E-4</v>
      </c>
      <c r="ATM6" s="288">
        <f t="shared" si="36"/>
        <v>7.2710628112218601E-4</v>
      </c>
      <c r="ATN6" s="288">
        <f t="shared" si="37"/>
        <v>7.2504641725485808E-4</v>
      </c>
      <c r="ATO6" s="288">
        <f t="shared" si="38"/>
        <v>7.2531041376080021E-4</v>
      </c>
      <c r="ATP6" s="288">
        <f t="shared" si="39"/>
        <v>7.2777980582785032E-4</v>
      </c>
      <c r="ATQ6" s="288">
        <f t="shared" si="40"/>
        <v>7.2410987422770099E-4</v>
      </c>
      <c r="ATR6" s="288">
        <f t="shared" si="41"/>
        <v>7.2398748824443321E-4</v>
      </c>
      <c r="ATS6" s="288">
        <f t="shared" si="42"/>
        <v>7.2791951793353216E-4</v>
      </c>
      <c r="ATT6" s="288">
        <f t="shared" si="43"/>
        <v>7.2478812650517512E-4</v>
      </c>
      <c r="ATU6" s="288">
        <f t="shared" si="44"/>
        <v>7.2281133038418362E-4</v>
      </c>
      <c r="ATV6" s="288">
        <f t="shared" si="45"/>
        <v>7.2734140102880614E-4</v>
      </c>
      <c r="ATW6" s="288">
        <f t="shared" si="46"/>
        <v>7.2759426731704754E-4</v>
      </c>
      <c r="ATX6" s="288">
        <f t="shared" si="47"/>
        <v>7.2606693435375272E-4</v>
      </c>
      <c r="ATY6" s="288">
        <f t="shared" si="48"/>
        <v>7.2515853596172276E-4</v>
      </c>
      <c r="ATZ6" s="288">
        <f t="shared" si="49"/>
        <v>7.2825082159291355E-4</v>
      </c>
      <c r="AUA6" s="288">
        <f t="shared" si="50"/>
        <v>7.2687250387756613E-4</v>
      </c>
      <c r="AUB6" s="288">
        <f t="shared" si="51"/>
        <v>7.2663699748966727E-4</v>
      </c>
      <c r="AUC6" s="288">
        <f t="shared" si="52"/>
        <v>7.2864913439537801E-4</v>
      </c>
      <c r="AUD6" s="288">
        <f t="shared" si="53"/>
        <v>7.2504601802613605E-4</v>
      </c>
      <c r="AUE6" s="288">
        <f t="shared" si="54"/>
        <v>7.2491613084660496E-4</v>
      </c>
      <c r="AUF6" s="288">
        <f t="shared" si="55"/>
        <v>7.2698349619376517E-4</v>
      </c>
      <c r="AUG6" s="288">
        <f t="shared" si="56"/>
        <v>7.2865993668420035E-4</v>
      </c>
      <c r="AUH6" s="288">
        <f t="shared" si="57"/>
        <v>7.2311304183243948E-4</v>
      </c>
      <c r="AUI6" s="288">
        <f t="shared" si="58"/>
        <v>7.2468706482756487E-4</v>
      </c>
      <c r="AUJ6" s="288">
        <f t="shared" si="59"/>
        <v>7.2769582392803137E-4</v>
      </c>
      <c r="AUK6" s="288">
        <f t="shared" si="60"/>
        <v>7.2375187909036996E-4</v>
      </c>
      <c r="AUL6" s="288">
        <f t="shared" si="61"/>
        <v>7.2448578098489522E-4</v>
      </c>
      <c r="AUM6" s="288">
        <f t="shared" si="62"/>
        <v>7.2642782300930771E-4</v>
      </c>
      <c r="AUN6" s="288">
        <f t="shared" si="63"/>
        <v>7.2678193768232937E-4</v>
      </c>
      <c r="AUO6" s="288">
        <f t="shared" si="64"/>
        <v>7.253100528369392E-4</v>
      </c>
      <c r="AUP6" s="288">
        <f t="shared" si="65"/>
        <v>7.2667019157270682E-4</v>
      </c>
      <c r="AUQ6" s="288">
        <f t="shared" si="66"/>
        <v>7.2882658465304984E-4</v>
      </c>
      <c r="AUR6" s="288">
        <f t="shared" si="67"/>
        <v>7.2617758385306783E-4</v>
      </c>
      <c r="AUS6" s="288">
        <f t="shared" si="68"/>
        <v>7.2459755115741279E-4</v>
      </c>
      <c r="AUT6" s="288">
        <f t="shared" si="69"/>
        <v>1.6107635029208895E-3</v>
      </c>
      <c r="AUU6" s="284">
        <f t="shared" si="70"/>
        <v>300.00003188020185</v>
      </c>
      <c r="AUV6" s="284">
        <f t="shared" si="71"/>
        <v>404.764860789377</v>
      </c>
      <c r="AUW6" s="284">
        <f t="shared" si="72"/>
        <v>647.43096279915778</v>
      </c>
      <c r="AUX6" s="284">
        <f t="shared" si="73"/>
        <v>917.68512175954322</v>
      </c>
      <c r="AUY6" s="284">
        <f t="shared" si="74"/>
        <v>1020.7558850510801</v>
      </c>
      <c r="AUZ6" s="284">
        <f t="shared" si="75"/>
        <v>1065.8358701887896</v>
      </c>
      <c r="AVA6" s="284">
        <f t="shared" si="76"/>
        <v>1085.6110797007193</v>
      </c>
      <c r="AVB6" s="284">
        <f t="shared" si="77"/>
        <v>1093.9726712921104</v>
      </c>
      <c r="AVC6" s="284">
        <f t="shared" si="78"/>
        <v>1097.4759311851205</v>
      </c>
      <c r="AVD6" s="284">
        <f t="shared" si="79"/>
        <v>1098.9382217998223</v>
      </c>
      <c r="AVE6" s="284">
        <f t="shared" si="80"/>
        <v>1099.5553332283318</v>
      </c>
      <c r="AVF6" s="284">
        <f t="shared" si="81"/>
        <v>1099.8100470644542</v>
      </c>
      <c r="AVG6" s="284">
        <f t="shared" si="82"/>
        <v>1099.9165101752012</v>
      </c>
      <c r="AVH6" s="284">
        <f t="shared" si="83"/>
        <v>1099.9607909904685</v>
      </c>
      <c r="AVI6" s="284">
        <f t="shared" si="84"/>
        <v>1099.9792958195017</v>
      </c>
      <c r="AVJ6" s="284">
        <f t="shared" si="85"/>
        <v>1099.9871943482174</v>
      </c>
      <c r="AVK6" s="284">
        <f t="shared" si="86"/>
        <v>1099.9902629043563</v>
      </c>
      <c r="AVL6" s="284">
        <f t="shared" si="87"/>
        <v>1099.9919304096275</v>
      </c>
      <c r="AVM6" s="284">
        <f t="shared" si="88"/>
        <v>1099.9921579776783</v>
      </c>
      <c r="AVN6" s="284">
        <f t="shared" si="89"/>
        <v>1099.9927623663013</v>
      </c>
      <c r="AVO6" s="284">
        <f t="shared" si="90"/>
        <v>1099.9925111708367</v>
      </c>
      <c r="AVP6" s="284">
        <f t="shared" si="91"/>
        <v>1099.9926548340202</v>
      </c>
      <c r="AVQ6" s="284">
        <f t="shared" si="92"/>
        <v>1099.9926806831584</v>
      </c>
      <c r="AVR6" s="284">
        <f t="shared" si="93"/>
        <v>1099.9925163600685</v>
      </c>
      <c r="AVS6" s="284">
        <f t="shared" si="94"/>
        <v>1099.9926008795253</v>
      </c>
      <c r="AVT6" s="284">
        <f t="shared" si="95"/>
        <v>1099.9926883052212</v>
      </c>
      <c r="AVU6" s="284">
        <f t="shared" si="96"/>
        <v>1099.9926845569889</v>
      </c>
      <c r="AVV6" s="284">
        <f t="shared" si="97"/>
        <v>1099.9925422148071</v>
      </c>
      <c r="AVW6" s="284">
        <f t="shared" si="98"/>
        <v>1099.9926914629091</v>
      </c>
      <c r="AVX6" s="284">
        <f t="shared" si="99"/>
        <v>1099.9928233953985</v>
      </c>
      <c r="AVY6" s="284">
        <f t="shared" si="100"/>
        <v>1099.9927024575516</v>
      </c>
      <c r="AVZ6" s="284">
        <f t="shared" si="101"/>
        <v>1099.9928800718753</v>
      </c>
      <c r="AWA6" s="284">
        <f t="shared" si="102"/>
        <v>1099.9926891961272</v>
      </c>
      <c r="AWB6" s="284">
        <f t="shared" si="103"/>
        <v>1099.9927648742128</v>
      </c>
      <c r="AWC6" s="284">
        <f t="shared" si="104"/>
        <v>1099.9925130397892</v>
      </c>
      <c r="AWD6" s="284">
        <f t="shared" si="105"/>
        <v>1099.9924664424325</v>
      </c>
      <c r="AWE6" s="284">
        <f t="shared" si="106"/>
        <v>1099.9926818193662</v>
      </c>
      <c r="AWF6" s="284">
        <f t="shared" si="107"/>
        <v>1099.9925682473377</v>
      </c>
      <c r="AWG6" s="284">
        <f t="shared" si="108"/>
        <v>1099.9926262191689</v>
      </c>
      <c r="AWH6" s="284">
        <f t="shared" si="109"/>
        <v>1099.9925113370036</v>
      </c>
      <c r="AWI6" s="284">
        <f t="shared" si="110"/>
        <v>1099.9924243958872</v>
      </c>
      <c r="AWJ6" s="284">
        <f t="shared" si="111"/>
        <v>1099.9927103056045</v>
      </c>
      <c r="AWK6" s="284">
        <f t="shared" si="112"/>
        <v>1099.9927375983405</v>
      </c>
      <c r="AWL6" s="284">
        <f t="shared" si="113"/>
        <v>1099.9924902893345</v>
      </c>
      <c r="AWM6" s="284">
        <f t="shared" si="114"/>
        <v>1099.9926307746607</v>
      </c>
      <c r="AWN6" s="284">
        <f t="shared" si="115"/>
        <v>1099.9926544675391</v>
      </c>
      <c r="AWO6" s="284">
        <f t="shared" si="116"/>
        <v>1099.9924371556724</v>
      </c>
      <c r="AWP6" s="284">
        <f t="shared" si="117"/>
        <v>1099.9926531845672</v>
      </c>
      <c r="AWQ6" s="284">
        <f t="shared" si="118"/>
        <v>1099.9926837663306</v>
      </c>
      <c r="AWR6" s="284">
        <f t="shared" si="119"/>
        <v>1099.9926622372423</v>
      </c>
      <c r="AWS6" s="284">
        <f t="shared" si="120"/>
        <v>1099.9925410360861</v>
      </c>
      <c r="AWT6" s="284">
        <f t="shared" si="121"/>
        <v>1099.9927346379186</v>
      </c>
      <c r="AWU6" s="284">
        <f t="shared" si="122"/>
        <v>1099.9926547729424</v>
      </c>
      <c r="AWV6" s="284">
        <f t="shared" si="123"/>
        <v>1099.9926213101003</v>
      </c>
      <c r="AWW6" s="284">
        <f t="shared" si="124"/>
        <v>1099.9925389672544</v>
      </c>
      <c r="AWX6" s="284">
        <f t="shared" si="125"/>
        <v>1099.9928205307317</v>
      </c>
      <c r="AWY6" s="284">
        <f t="shared" si="126"/>
        <v>1099.9926258103292</v>
      </c>
      <c r="AWZ6" s="284">
        <f t="shared" si="127"/>
        <v>1099.9925438065227</v>
      </c>
      <c r="AXA6" s="284">
        <f t="shared" si="128"/>
        <v>1099.9925426283048</v>
      </c>
      <c r="AXB6" s="284">
        <f t="shared" si="129"/>
        <v>1099.992793811547</v>
      </c>
      <c r="AXC6" s="284">
        <f t="shared" si="130"/>
        <v>1099.9926539788407</v>
      </c>
      <c r="AXD6" s="284">
        <f t="shared" si="131"/>
        <v>1099.9925967763536</v>
      </c>
      <c r="AXE6" s="284">
        <f t="shared" si="132"/>
        <v>1099.9926628873616</v>
      </c>
      <c r="AXF6" s="284">
        <f t="shared" si="133"/>
        <v>1099.9928496757964</v>
      </c>
      <c r="AXG6" s="284">
        <f t="shared" si="134"/>
        <v>1099.9923447651506</v>
      </c>
      <c r="AXH6" s="284">
        <f t="shared" si="135"/>
        <v>1099.9939830310384</v>
      </c>
      <c r="AXI6" s="284">
        <f t="shared" si="136"/>
        <v>1099.9993625989114</v>
      </c>
      <c r="AXJ6" s="284">
        <f t="shared" si="137"/>
        <v>1100.0004997137751</v>
      </c>
      <c r="AXK6" s="234">
        <f t="shared" ref="AXK6:AYP6" si="878">-NP6/(AKU6*($B$6-AVERAGE(AUV6:AUW6)))</f>
        <v>755491.72276271507</v>
      </c>
      <c r="AXL6" s="111">
        <f t="shared" si="878"/>
        <v>1448470.4232695261</v>
      </c>
      <c r="AXM6" s="111">
        <f t="shared" si="878"/>
        <v>1293976.7056835482</v>
      </c>
      <c r="AXN6" s="111">
        <f t="shared" si="878"/>
        <v>1296050.6081895777</v>
      </c>
      <c r="AXO6" s="111">
        <f t="shared" si="878"/>
        <v>1332852.21062038</v>
      </c>
      <c r="AXP6" s="111">
        <f t="shared" si="878"/>
        <v>1337067.1173866587</v>
      </c>
      <c r="AXQ6" s="111">
        <f t="shared" si="878"/>
        <v>1356193.5653883256</v>
      </c>
      <c r="AXR6" s="111">
        <f t="shared" si="878"/>
        <v>1338885.5644042725</v>
      </c>
      <c r="AXS6" s="111">
        <f t="shared" si="878"/>
        <v>1345515.6955002558</v>
      </c>
      <c r="AXT6" s="111">
        <f t="shared" si="878"/>
        <v>1319470.2720576474</v>
      </c>
      <c r="AXU6" s="111">
        <f t="shared" si="878"/>
        <v>1290328.2187083561</v>
      </c>
      <c r="AXV6" s="111">
        <f t="shared" si="878"/>
        <v>1186059.8705744415</v>
      </c>
      <c r="AXW6" s="111">
        <f t="shared" si="878"/>
        <v>1022804.1771011043</v>
      </c>
      <c r="AXX6" s="111">
        <f t="shared" si="878"/>
        <v>756462.0195633081</v>
      </c>
      <c r="AXY6" s="111">
        <f t="shared" si="878"/>
        <v>471792.64918264764</v>
      </c>
      <c r="AXZ6" s="111">
        <f t="shared" si="878"/>
        <v>246109.55231148071</v>
      </c>
      <c r="AYA6" s="111">
        <f t="shared" si="878"/>
        <v>114634.01894403996</v>
      </c>
      <c r="AYB6" s="111">
        <f t="shared" si="878"/>
        <v>50743.555444671394</v>
      </c>
      <c r="AYC6" s="111">
        <f t="shared" si="878"/>
        <v>21279.065465804946</v>
      </c>
      <c r="AYD6" s="111">
        <f t="shared" si="878"/>
        <v>9202.0236915812366</v>
      </c>
      <c r="AYE6" s="111">
        <f t="shared" si="878"/>
        <v>3731.2345279384822</v>
      </c>
      <c r="AYF6" s="111">
        <f t="shared" si="878"/>
        <v>1981.8623915848761</v>
      </c>
      <c r="AYG6" s="111">
        <f t="shared" si="878"/>
        <v>650.16371950602468</v>
      </c>
      <c r="AYH6" s="111">
        <f t="shared" si="878"/>
        <v>941.34607396579531</v>
      </c>
      <c r="AYI6" s="111">
        <f t="shared" si="878"/>
        <v>-151.22791604157902</v>
      </c>
      <c r="AYJ6" s="111">
        <f t="shared" si="878"/>
        <v>353.35097408385542</v>
      </c>
      <c r="AYK6" s="111">
        <f t="shared" si="878"/>
        <v>-501.05947055840477</v>
      </c>
      <c r="AYL6" s="111">
        <f t="shared" si="878"/>
        <v>739.49962220833106</v>
      </c>
      <c r="AYM6" s="111">
        <f t="shared" si="878"/>
        <v>-608.36055581885751</v>
      </c>
      <c r="AYN6" s="111">
        <f t="shared" si="878"/>
        <v>742.8447156854146</v>
      </c>
      <c r="AYO6" s="111">
        <f t="shared" si="878"/>
        <v>-312.65006903775259</v>
      </c>
      <c r="AYP6" s="111">
        <f t="shared" si="878"/>
        <v>641.42548137461472</v>
      </c>
      <c r="AYQ6" s="111">
        <f t="shared" ref="AYQ6:AZV6" si="879">-OV6/(AMA6*($B$6-AVERAGE(AWB6:AWC6)))</f>
        <v>-363.92068622244011</v>
      </c>
      <c r="AYR6" s="111">
        <f t="shared" si="879"/>
        <v>726.26905924546338</v>
      </c>
      <c r="AYS6" s="111">
        <f t="shared" si="879"/>
        <v>-231.13945766224091</v>
      </c>
      <c r="AYT6" s="111">
        <f t="shared" si="879"/>
        <v>484.37008618866292</v>
      </c>
      <c r="AYU6" s="111">
        <f t="shared" si="879"/>
        <v>-256.17524505858989</v>
      </c>
      <c r="AYV6" s="111">
        <f t="shared" si="879"/>
        <v>560.57970846984608</v>
      </c>
      <c r="AYW6" s="111">
        <f t="shared" si="879"/>
        <v>-351.19218958642432</v>
      </c>
      <c r="AYX6" s="111">
        <f t="shared" si="879"/>
        <v>581.10028374770934</v>
      </c>
      <c r="AYY6" s="111">
        <f t="shared" si="879"/>
        <v>-313.13116571432727</v>
      </c>
      <c r="AYZ6" s="111">
        <f t="shared" si="879"/>
        <v>531.32954919896747</v>
      </c>
      <c r="AZA6" s="111">
        <f t="shared" si="879"/>
        <v>-622.0419669946084</v>
      </c>
      <c r="AZB6" s="111">
        <f t="shared" si="879"/>
        <v>1015.7057581838751</v>
      </c>
      <c r="AZC6" s="111">
        <f t="shared" si="879"/>
        <v>-109.7875241965301</v>
      </c>
      <c r="AZD6" s="111">
        <f t="shared" si="879"/>
        <v>373.57220810846087</v>
      </c>
      <c r="AZE6" s="111">
        <f t="shared" si="879"/>
        <v>-571.58674409322441</v>
      </c>
      <c r="AZF6" s="111">
        <f t="shared" si="879"/>
        <v>516.531325944532</v>
      </c>
      <c r="AZG6" s="111">
        <f t="shared" si="879"/>
        <v>-162.1844694479386</v>
      </c>
      <c r="AZH6" s="111">
        <f t="shared" si="879"/>
        <v>561.16086614721462</v>
      </c>
      <c r="AZI6" s="111">
        <f t="shared" si="879"/>
        <v>-257.5488847198082</v>
      </c>
      <c r="AZJ6" s="111">
        <f t="shared" si="879"/>
        <v>457.10737047680868</v>
      </c>
      <c r="AZK6" s="111">
        <f t="shared" si="879"/>
        <v>-349.72826139564205</v>
      </c>
      <c r="AZL6" s="111">
        <f t="shared" si="879"/>
        <v>772.17728709951257</v>
      </c>
      <c r="AZM6" s="111">
        <f t="shared" si="879"/>
        <v>-323.89411316490896</v>
      </c>
      <c r="AZN6" s="111">
        <f t="shared" si="879"/>
        <v>622.09044401461824</v>
      </c>
      <c r="AZO6" s="111">
        <f t="shared" si="879"/>
        <v>-12.487013231426587</v>
      </c>
      <c r="AZP6" s="111">
        <f t="shared" si="879"/>
        <v>368.84783492346855</v>
      </c>
      <c r="AZQ6" s="111">
        <f t="shared" si="879"/>
        <v>-710.74125405185248</v>
      </c>
      <c r="AZR6" s="111">
        <f t="shared" si="879"/>
        <v>471.75213975637075</v>
      </c>
      <c r="AZS6" s="111">
        <f t="shared" si="879"/>
        <v>-655.63659196265303</v>
      </c>
      <c r="AZT6" s="111">
        <f t="shared" si="879"/>
        <v>257.73668203617797</v>
      </c>
      <c r="AZU6" s="111">
        <f t="shared" si="879"/>
        <v>5259.8910680400377</v>
      </c>
      <c r="AZV6" s="111">
        <f t="shared" si="879"/>
        <v>-28720.497571559034</v>
      </c>
      <c r="AZW6" s="111">
        <f>-QB6/(ANG6*($B$6-AVERAGE(AXH6:AXI6)))</f>
        <v>-236744.25890218321</v>
      </c>
      <c r="AZX6" s="284">
        <f t="shared" ref="AZX6:BBC6" si="880">-NP6/(SS6*($B$6-AVERAGE(AUU6:AUV6)))</f>
        <v>290.03908427917116</v>
      </c>
      <c r="AZY6" s="110">
        <f t="shared" si="880"/>
        <v>225.90852507127465</v>
      </c>
      <c r="AZZ6" s="110">
        <f t="shared" si="880"/>
        <v>150.21263024216225</v>
      </c>
      <c r="BAA6" s="110">
        <f t="shared" si="880"/>
        <v>158.47626503897254</v>
      </c>
      <c r="BAB6" s="110">
        <f t="shared" si="880"/>
        <v>160.75314521557465</v>
      </c>
      <c r="BAC6" s="110">
        <f t="shared" si="880"/>
        <v>158.59964745565665</v>
      </c>
      <c r="BAD6" s="110">
        <f t="shared" si="880"/>
        <v>160.04457747470664</v>
      </c>
      <c r="BAE6" s="110">
        <f t="shared" si="880"/>
        <v>158.35627761016227</v>
      </c>
      <c r="BAF6" s="110">
        <f t="shared" si="880"/>
        <v>159.19929094228473</v>
      </c>
      <c r="BAG6" s="110">
        <f t="shared" si="880"/>
        <v>156.84184327299147</v>
      </c>
      <c r="BAH6" s="110">
        <f t="shared" si="880"/>
        <v>156.5367497518732</v>
      </c>
      <c r="BAI6" s="110">
        <f t="shared" si="880"/>
        <v>150.05304826297342</v>
      </c>
      <c r="BAJ6" s="110">
        <f t="shared" si="880"/>
        <v>140.68531968139536</v>
      </c>
      <c r="BAK6" s="110">
        <f t="shared" si="880"/>
        <v>119.20869271175071</v>
      </c>
      <c r="BAL6" s="110">
        <f t="shared" si="880"/>
        <v>89.473116419709697</v>
      </c>
      <c r="BAM6" s="110">
        <f t="shared" si="880"/>
        <v>54.794011643020561</v>
      </c>
      <c r="BAN6" s="110">
        <f t="shared" si="880"/>
        <v>28.892352690759942</v>
      </c>
      <c r="BAO6" s="110">
        <f t="shared" si="880"/>
        <v>13.557080094491075</v>
      </c>
      <c r="BAP6" s="110">
        <f t="shared" si="880"/>
        <v>5.8566771258417711</v>
      </c>
      <c r="BAQ6" s="110">
        <f t="shared" si="880"/>
        <v>2.613129894237209</v>
      </c>
      <c r="BAR6" s="110">
        <f t="shared" si="880"/>
        <v>1.0399533247547543</v>
      </c>
      <c r="BAS6" s="110">
        <f t="shared" si="880"/>
        <v>0.56341886167132749</v>
      </c>
      <c r="BAT6" s="110">
        <f t="shared" si="880"/>
        <v>0.18421869671578633</v>
      </c>
      <c r="BAU6" s="110">
        <f t="shared" si="880"/>
        <v>0.26232670134462588</v>
      </c>
      <c r="BAV6" s="110">
        <f t="shared" si="880"/>
        <v>-4.2387722574406289E-2</v>
      </c>
      <c r="BAW6" s="110">
        <f t="shared" si="880"/>
        <v>0.10056823679296611</v>
      </c>
      <c r="BAX6" s="110">
        <f t="shared" si="880"/>
        <v>-0.14118042369146108</v>
      </c>
      <c r="BAY6" s="110">
        <f t="shared" si="880"/>
        <v>0.20453547494355678</v>
      </c>
      <c r="BAZ6" s="110">
        <f t="shared" si="880"/>
        <v>-0.17124215264997364</v>
      </c>
      <c r="BBA6" s="110">
        <f t="shared" si="880"/>
        <v>0.20867203129754672</v>
      </c>
      <c r="BBB6" s="110">
        <f t="shared" si="880"/>
        <v>-8.8126259950267141E-2</v>
      </c>
      <c r="BBC6" s="110">
        <f t="shared" si="880"/>
        <v>0.18238611507430857</v>
      </c>
      <c r="BBD6" s="110">
        <f t="shared" ref="BBD6:BCI6" si="881">-OV6/(TY6*($B$6-AVERAGE(AWA6:AWB6)))</f>
        <v>-0.10378109220709111</v>
      </c>
      <c r="BBE6" s="110">
        <f t="shared" si="881"/>
        <v>0.20894712311495442</v>
      </c>
      <c r="BBF6" s="110">
        <f t="shared" si="881"/>
        <v>-6.4374488602120361E-2</v>
      </c>
      <c r="BBG6" s="110">
        <f t="shared" si="881"/>
        <v>0.1356029344494378</v>
      </c>
      <c r="BBH6" s="110">
        <f t="shared" si="881"/>
        <v>-7.2508972474099986E-2</v>
      </c>
      <c r="BBI6" s="110">
        <f t="shared" si="881"/>
        <v>0.15858820897567594</v>
      </c>
      <c r="BBJ6" s="110">
        <f t="shared" si="881"/>
        <v>-0.10030704727594997</v>
      </c>
      <c r="BBK6" s="110">
        <f t="shared" si="881"/>
        <v>0.16165344023590239</v>
      </c>
      <c r="BBL6" s="110">
        <f t="shared" si="881"/>
        <v>-8.6354684973027077E-2</v>
      </c>
      <c r="BBM6" s="110">
        <f t="shared" si="881"/>
        <v>0.15207686236416681</v>
      </c>
      <c r="BBN6" s="110">
        <f t="shared" si="881"/>
        <v>-0.17672411139426428</v>
      </c>
      <c r="BBO6" s="110">
        <f t="shared" si="881"/>
        <v>0.28302650183328587</v>
      </c>
      <c r="BBP6" s="110">
        <f t="shared" si="881"/>
        <v>-3.1317654691476605E-2</v>
      </c>
      <c r="BBQ6" s="110">
        <f t="shared" si="881"/>
        <v>0.10536347501912605</v>
      </c>
      <c r="BBR6" s="110">
        <f t="shared" si="881"/>
        <v>-0.15854584516489839</v>
      </c>
      <c r="BBS6" s="110">
        <f t="shared" si="881"/>
        <v>0.14549393897507945</v>
      </c>
      <c r="BBT6" s="110">
        <f t="shared" si="881"/>
        <v>-4.6114527969937522E-2</v>
      </c>
      <c r="BBU6" s="110">
        <f t="shared" si="881"/>
        <v>0.1573825020523755</v>
      </c>
      <c r="BBV6" s="110">
        <f t="shared" si="881"/>
        <v>-7.2061847699565987E-2</v>
      </c>
      <c r="BBW6" s="110">
        <f t="shared" si="881"/>
        <v>0.12993905604056735</v>
      </c>
      <c r="BBX6" s="110">
        <f t="shared" si="881"/>
        <v>-9.933124322676426E-2</v>
      </c>
      <c r="BBY6" s="110">
        <f t="shared" si="881"/>
        <v>0.21472337077670789</v>
      </c>
      <c r="BBZ6" s="110">
        <f t="shared" si="881"/>
        <v>-9.072274046024105E-2</v>
      </c>
      <c r="BCA6" s="110">
        <f t="shared" si="881"/>
        <v>0.17868031966955694</v>
      </c>
      <c r="BCB6" s="110">
        <f t="shared" si="881"/>
        <v>-3.5425336649685139E-3</v>
      </c>
      <c r="BCC6" s="110">
        <f t="shared" si="881"/>
        <v>0.10203800868148186</v>
      </c>
      <c r="BCD6" s="110">
        <f t="shared" si="881"/>
        <v>-0.1988982668959918</v>
      </c>
      <c r="BCE6" s="110">
        <f t="shared" si="881"/>
        <v>0.13480502182898857</v>
      </c>
      <c r="BCF6" s="110">
        <f t="shared" si="881"/>
        <v>-0.18479430163114241</v>
      </c>
      <c r="BCG6" s="110">
        <f t="shared" si="881"/>
        <v>7.1406527725216093E-2</v>
      </c>
      <c r="BCH6" s="110">
        <f t="shared" si="881"/>
        <v>1.5155124619730738</v>
      </c>
      <c r="BCI6" s="110">
        <f t="shared" si="881"/>
        <v>-7.4745439276383356</v>
      </c>
      <c r="BCJ6" s="110">
        <f>-QB6/(VE6*($B$6-AVERAGE(AXG6:AXH6)))</f>
        <v>-57.641983600412303</v>
      </c>
      <c r="BCK6" s="284">
        <f t="shared" ref="BCK6:BDP6" si="882">-NP6/(SS6*($B$6-300))</f>
        <v>271.04788832011474</v>
      </c>
      <c r="BCL6" s="110">
        <f t="shared" si="882"/>
        <v>162.06171785235202</v>
      </c>
      <c r="BCM6" s="110">
        <f t="shared" si="882"/>
        <v>59.604739273050029</v>
      </c>
      <c r="BCN6" s="110">
        <f t="shared" si="882"/>
        <v>25.906807705004052</v>
      </c>
      <c r="BCO6" s="110">
        <f t="shared" si="882"/>
        <v>11.394207524105422</v>
      </c>
      <c r="BCP6" s="110">
        <f t="shared" si="882"/>
        <v>4.8128103940129714</v>
      </c>
      <c r="BCQ6" s="110">
        <f t="shared" si="882"/>
        <v>2.0421937162318597</v>
      </c>
      <c r="BCR6" s="110">
        <f t="shared" si="882"/>
        <v>0.84635467504404771</v>
      </c>
      <c r="BCS6" s="110">
        <f t="shared" si="882"/>
        <v>0.35679018889036113</v>
      </c>
      <c r="BCT6" s="110">
        <f t="shared" si="882"/>
        <v>0.1476710038585026</v>
      </c>
      <c r="BCU6" s="110">
        <f t="shared" si="882"/>
        <v>6.2088316434844769E-2</v>
      </c>
      <c r="BCV6" s="110">
        <f t="shared" si="882"/>
        <v>2.5644324821963497E-2</v>
      </c>
      <c r="BCW6" s="110">
        <f t="shared" si="882"/>
        <v>1.0788702957704933E-2</v>
      </c>
      <c r="BCX6" s="110">
        <f t="shared" si="882"/>
        <v>4.4638581622825141E-3</v>
      </c>
      <c r="BCY6" s="110">
        <f t="shared" si="882"/>
        <v>1.8738932030628206E-3</v>
      </c>
      <c r="BCZ6" s="110">
        <f t="shared" si="882"/>
        <v>7.7200472808167206E-4</v>
      </c>
      <c r="BDA6" s="110">
        <f t="shared" si="882"/>
        <v>3.2154815789656822E-4</v>
      </c>
      <c r="BDB6" s="110">
        <f t="shared" si="882"/>
        <v>1.348218798303228E-4</v>
      </c>
      <c r="BDC6" s="110">
        <f t="shared" si="882"/>
        <v>5.5197922799176618E-5</v>
      </c>
      <c r="BDD6" s="110">
        <f t="shared" si="882"/>
        <v>2.4051350213492548E-5</v>
      </c>
      <c r="BDE6" s="110">
        <f t="shared" si="882"/>
        <v>9.6416641051643761E-6</v>
      </c>
      <c r="BDF6" s="110">
        <f t="shared" si="882"/>
        <v>5.1639038864107421E-6</v>
      </c>
      <c r="BDG6" s="110">
        <f t="shared" si="882"/>
        <v>1.7043633776765351E-6</v>
      </c>
      <c r="BDH6" s="110">
        <f t="shared" si="882"/>
        <v>2.4400909026598755E-6</v>
      </c>
      <c r="BDI6" s="110">
        <f t="shared" si="882"/>
        <v>-3.8972372237350466E-7</v>
      </c>
      <c r="BDJ6" s="110">
        <f t="shared" si="882"/>
        <v>9.1939091053186405E-7</v>
      </c>
      <c r="BDK6" s="110">
        <f t="shared" si="882"/>
        <v>-1.3035566357001717E-6</v>
      </c>
      <c r="BDL6" s="110">
        <f t="shared" si="882"/>
        <v>1.8876479634261437E-6</v>
      </c>
      <c r="BDM6" s="110">
        <f t="shared" si="882"/>
        <v>-1.5502917780507697E-6</v>
      </c>
      <c r="BDN6" s="110">
        <f t="shared" si="882"/>
        <v>1.8877185413757046E-6</v>
      </c>
      <c r="BDO6" s="110">
        <f t="shared" si="882"/>
        <v>-7.9409859970685021E-7</v>
      </c>
      <c r="BDP6" s="110">
        <f t="shared" si="882"/>
        <v>1.6449782166817867E-6</v>
      </c>
      <c r="BDQ6" s="110">
        <f t="shared" ref="BDQ6:BEV6" si="883">-OV6/(TY6*($B$6-300))</f>
        <v>-9.4349529205252464E-7</v>
      </c>
      <c r="BDR6" s="110">
        <f t="shared" si="883"/>
        <v>1.9225859472177501E-6</v>
      </c>
      <c r="BDS6" s="110">
        <f t="shared" si="883"/>
        <v>-6.0433634407477405E-7</v>
      </c>
      <c r="BDT6" s="110">
        <f t="shared" si="883"/>
        <v>1.2587120511058271E-6</v>
      </c>
      <c r="BDU6" s="110">
        <f t="shared" si="883"/>
        <v>-6.6843906710180687E-7</v>
      </c>
      <c r="BDV6" s="110">
        <f t="shared" si="883"/>
        <v>1.4674893997869882E-6</v>
      </c>
      <c r="BDW6" s="110">
        <f t="shared" si="883"/>
        <v>-9.3175490977552424E-7</v>
      </c>
      <c r="BDX6" s="110">
        <f t="shared" si="883"/>
        <v>1.5219941267727228E-6</v>
      </c>
      <c r="BDY6" s="110">
        <f t="shared" si="883"/>
        <v>-8.0230510605977249E-7</v>
      </c>
      <c r="BDZ6" s="110">
        <f t="shared" si="883"/>
        <v>1.3831481930427122E-6</v>
      </c>
      <c r="BEA6" s="110">
        <f t="shared" si="883"/>
        <v>-1.6316177650172925E-6</v>
      </c>
      <c r="BEB6" s="110">
        <f t="shared" si="883"/>
        <v>2.6319582552407181E-6</v>
      </c>
      <c r="BEC6" s="110">
        <f t="shared" si="883"/>
        <v>-2.8801981478055983E-7</v>
      </c>
      <c r="BED6" s="110">
        <f t="shared" si="883"/>
        <v>9.817489908185035E-7</v>
      </c>
      <c r="BEE6" s="110">
        <f t="shared" si="883"/>
        <v>-1.4774153799191544E-6</v>
      </c>
      <c r="BEF6" s="110">
        <f t="shared" si="883"/>
        <v>1.3333654820384508E-6</v>
      </c>
      <c r="BEG6" s="110">
        <f t="shared" si="883"/>
        <v>-4.2235133006845088E-7</v>
      </c>
      <c r="BEH6" s="110">
        <f t="shared" si="883"/>
        <v>1.4554661661056533E-6</v>
      </c>
      <c r="BEI6" s="110">
        <f t="shared" si="883"/>
        <v>-6.6316383584517514E-7</v>
      </c>
      <c r="BEJ6" s="110">
        <f t="shared" si="883"/>
        <v>1.1865538505747598E-6</v>
      </c>
      <c r="BEK6" s="110">
        <f t="shared" si="883"/>
        <v>-9.1409061033743589E-7</v>
      </c>
      <c r="BEL6" s="110">
        <f t="shared" si="883"/>
        <v>1.9915220423715769E-6</v>
      </c>
      <c r="BEM6" s="110">
        <f t="shared" si="883"/>
        <v>-8.3014154027150436E-7</v>
      </c>
      <c r="BEN6" s="110">
        <f t="shared" si="883"/>
        <v>1.6252827697270452E-6</v>
      </c>
      <c r="BEO6" s="110">
        <f t="shared" si="883"/>
        <v>-3.2835707229664341E-8</v>
      </c>
      <c r="BEP6" s="110">
        <f t="shared" si="883"/>
        <v>9.5109405785360743E-7</v>
      </c>
      <c r="BEQ6" s="110">
        <f t="shared" si="883"/>
        <v>-1.8228479374969488E-6</v>
      </c>
      <c r="BER6" s="110">
        <f t="shared" si="883"/>
        <v>1.2260693340244161E-6</v>
      </c>
      <c r="BES6" s="110">
        <f t="shared" si="883"/>
        <v>-1.7034852459329619E-6</v>
      </c>
      <c r="BET6" s="110">
        <f t="shared" si="883"/>
        <v>6.578476447511141E-7</v>
      </c>
      <c r="BEU6" s="110">
        <f t="shared" si="883"/>
        <v>1.372243192260535E-5</v>
      </c>
      <c r="BEV6" s="110">
        <f t="shared" si="883"/>
        <v>-6.9165500946817129E-5</v>
      </c>
      <c r="BEW6" s="110">
        <f>-QB6/(VE6*($B$6-300))</f>
        <v>-4.925580924088883E-4</v>
      </c>
      <c r="BEX6" s="184">
        <f t="shared" si="144"/>
        <v>1.1768843469106136</v>
      </c>
      <c r="BEY6" s="34">
        <f t="shared" si="145"/>
        <v>0.8722727089104092</v>
      </c>
      <c r="BEZ6" s="34">
        <f t="shared" si="146"/>
        <v>0.54533280284591579</v>
      </c>
      <c r="BFA6" s="34">
        <f t="shared" si="147"/>
        <v>0.3847347344103576</v>
      </c>
      <c r="BFB6" s="34">
        <f t="shared" si="148"/>
        <v>0.3458861680477372</v>
      </c>
      <c r="BFC6" s="34">
        <f t="shared" si="149"/>
        <v>0.33125676426142114</v>
      </c>
      <c r="BFD6" s="34">
        <f t="shared" si="150"/>
        <v>0.32522267706573832</v>
      </c>
      <c r="BFE6" s="34">
        <f t="shared" si="151"/>
        <v>0.32273689357841351</v>
      </c>
      <c r="BFF6" s="34">
        <f t="shared" si="152"/>
        <v>0.3217066830898363</v>
      </c>
      <c r="BFG6" s="34">
        <f t="shared" si="153"/>
        <v>0.32127860746735165</v>
      </c>
      <c r="BFH6" s="34">
        <f t="shared" si="154"/>
        <v>0.32109829394022649</v>
      </c>
      <c r="BFI6" s="34">
        <f t="shared" si="155"/>
        <v>0.32102392820912579</v>
      </c>
      <c r="BFJ6" s="34">
        <f t="shared" si="156"/>
        <v>0.32099285566343233</v>
      </c>
      <c r="BFK6" s="34">
        <f t="shared" si="157"/>
        <v>0.32097993354342574</v>
      </c>
      <c r="BFL6" s="34">
        <f t="shared" si="158"/>
        <v>0.32097453373379664</v>
      </c>
      <c r="BFM6" s="34">
        <f t="shared" si="159"/>
        <v>0.32097222895553673</v>
      </c>
      <c r="BFN6" s="34">
        <f t="shared" si="160"/>
        <v>0.32097133356460761</v>
      </c>
      <c r="BFO6" s="34">
        <f t="shared" si="161"/>
        <v>0.32097084699613759</v>
      </c>
      <c r="BFP6" s="34">
        <f t="shared" si="162"/>
        <v>0.32097078059320056</v>
      </c>
      <c r="BFQ6" s="34">
        <f t="shared" si="163"/>
        <v>0.32097060423650553</v>
      </c>
      <c r="BFR6" s="34">
        <f t="shared" si="164"/>
        <v>0.32097067753369546</v>
      </c>
      <c r="BFS6" s="34">
        <f t="shared" si="165"/>
        <v>0.32097063561371619</v>
      </c>
      <c r="BFT6" s="34">
        <f t="shared" si="166"/>
        <v>0.32097062807110754</v>
      </c>
      <c r="BFU6" s="34">
        <f t="shared" si="167"/>
        <v>0.32097067601951135</v>
      </c>
      <c r="BFV6" s="34">
        <f t="shared" si="168"/>
        <v>0.32097065135728436</v>
      </c>
      <c r="BFW6" s="34">
        <f t="shared" si="169"/>
        <v>0.32097062584703973</v>
      </c>
      <c r="BFX6" s="34">
        <f t="shared" si="170"/>
        <v>0.32097062694074924</v>
      </c>
      <c r="BFY6" s="34">
        <f t="shared" si="171"/>
        <v>0.32097066847526662</v>
      </c>
      <c r="BFZ6" s="34">
        <f t="shared" si="172"/>
        <v>0.32097062492564721</v>
      </c>
      <c r="BGA6" s="34">
        <f t="shared" si="173"/>
        <v>0.32097058642862003</v>
      </c>
      <c r="BGB6" s="34">
        <f t="shared" si="174"/>
        <v>0.32097062171748297</v>
      </c>
      <c r="BGC6" s="34">
        <f t="shared" si="175"/>
        <v>0.32097056989080208</v>
      </c>
      <c r="BGD6" s="34">
        <f t="shared" si="176"/>
        <v>0.32097062558707923</v>
      </c>
      <c r="BGE6" s="34">
        <f t="shared" si="177"/>
        <v>0.32097060350471357</v>
      </c>
      <c r="BGF6" s="34">
        <f t="shared" si="178"/>
        <v>0.3209706769883473</v>
      </c>
      <c r="BGG6" s="34">
        <f t="shared" si="179"/>
        <v>0.32097069058515415</v>
      </c>
      <c r="BGH6" s="34">
        <f t="shared" si="180"/>
        <v>0.32097062773956958</v>
      </c>
      <c r="BGI6" s="34">
        <f t="shared" si="181"/>
        <v>0.32097066087914372</v>
      </c>
      <c r="BGJ6" s="34">
        <f t="shared" si="182"/>
        <v>0.32097064396334218</v>
      </c>
      <c r="BGK6" s="34">
        <f t="shared" si="183"/>
        <v>0.32097067748520902</v>
      </c>
      <c r="BGL6" s="34">
        <f t="shared" si="184"/>
        <v>0.32097070285406476</v>
      </c>
      <c r="BGM6" s="34">
        <f t="shared" si="185"/>
        <v>0.32097061942747285</v>
      </c>
      <c r="BGN6" s="34">
        <f t="shared" si="186"/>
        <v>0.32097061146363265</v>
      </c>
      <c r="BGO6" s="34">
        <f t="shared" si="187"/>
        <v>0.32097068362678249</v>
      </c>
      <c r="BGP6" s="34">
        <f t="shared" si="188"/>
        <v>0.32097064263407948</v>
      </c>
      <c r="BGQ6" s="34">
        <f t="shared" si="189"/>
        <v>0.32097063572065293</v>
      </c>
      <c r="BGR6" s="34">
        <f t="shared" si="190"/>
        <v>0.32097069913084164</v>
      </c>
      <c r="BGS6" s="34">
        <f t="shared" si="191"/>
        <v>0.32097063609501575</v>
      </c>
      <c r="BGT6" s="34">
        <f t="shared" si="192"/>
        <v>0.32097062717145813</v>
      </c>
      <c r="BGU6" s="34">
        <f t="shared" si="193"/>
        <v>0.32097063345350457</v>
      </c>
      <c r="BGV6" s="34">
        <f t="shared" si="194"/>
        <v>0.32097066881920977</v>
      </c>
      <c r="BGW6" s="34">
        <f t="shared" si="195"/>
        <v>0.32097061232746421</v>
      </c>
      <c r="BGX6" s="34">
        <f t="shared" si="196"/>
        <v>0.32097063563153827</v>
      </c>
      <c r="BGY6" s="34">
        <f t="shared" si="197"/>
        <v>0.32097064539577624</v>
      </c>
      <c r="BGZ6" s="34">
        <f t="shared" si="198"/>
        <v>0.32097066942288133</v>
      </c>
      <c r="BHA6" s="34">
        <f t="shared" si="199"/>
        <v>0.32097058726451078</v>
      </c>
      <c r="BHB6" s="34">
        <f t="shared" si="200"/>
        <v>0.32097064408263892</v>
      </c>
      <c r="BHC6" s="34">
        <f t="shared" si="201"/>
        <v>0.32097066801081436</v>
      </c>
      <c r="BHD6" s="34">
        <f t="shared" si="202"/>
        <v>0.32097066835461069</v>
      </c>
      <c r="BHE6" s="34">
        <f t="shared" si="203"/>
        <v>0.32097059506099129</v>
      </c>
      <c r="BHF6" s="34">
        <f t="shared" si="204"/>
        <v>0.32097063586325192</v>
      </c>
      <c r="BHG6" s="34">
        <f t="shared" si="205"/>
        <v>0.32097065255456303</v>
      </c>
      <c r="BHH6" s="34">
        <f t="shared" si="206"/>
        <v>0.32097063326380404</v>
      </c>
      <c r="BHI6" s="34">
        <f t="shared" si="207"/>
        <v>0.32097057876017504</v>
      </c>
      <c r="BHJ6" s="34">
        <f t="shared" si="208"/>
        <v>0.32097072608980232</v>
      </c>
      <c r="BHK6" s="34">
        <f t="shared" si="209"/>
        <v>0.3209702480550134</v>
      </c>
      <c r="BHL6" s="34">
        <f t="shared" si="210"/>
        <v>0.32096867834389048</v>
      </c>
      <c r="BHM6" s="34">
        <f t="shared" si="211"/>
        <v>0.32096834654562767</v>
      </c>
      <c r="BHN6" s="29">
        <f t="shared" si="212"/>
        <v>1.8475849408857346E-5</v>
      </c>
      <c r="BHO6" s="29">
        <f t="shared" si="213"/>
        <v>2.3176073891682872E-5</v>
      </c>
      <c r="BHP6" s="29">
        <f t="shared" si="214"/>
        <v>3.174621405176201E-5</v>
      </c>
      <c r="BHQ6" s="29">
        <f t="shared" si="215"/>
        <v>3.9385772149418938E-5</v>
      </c>
      <c r="BHR6" s="29">
        <f t="shared" si="216"/>
        <v>4.2115748600746834E-5</v>
      </c>
      <c r="BHS6" s="29">
        <f t="shared" si="217"/>
        <v>4.3298884533871588E-5</v>
      </c>
      <c r="BHT6" s="29">
        <f t="shared" si="218"/>
        <v>4.3816414990840061E-5</v>
      </c>
      <c r="BHU6" s="29">
        <f t="shared" si="219"/>
        <v>4.4034989486617776E-5</v>
      </c>
      <c r="BHV6" s="29">
        <f t="shared" si="220"/>
        <v>4.4126521073300208E-5</v>
      </c>
      <c r="BHW6" s="29">
        <f t="shared" si="221"/>
        <v>4.4164719316406128E-5</v>
      </c>
      <c r="BHX6" s="29">
        <f t="shared" si="222"/>
        <v>4.4180838237428058E-5</v>
      </c>
      <c r="BHY6" s="29">
        <f t="shared" si="223"/>
        <v>4.4187491110741229E-5</v>
      </c>
      <c r="BHZ6" s="29">
        <f t="shared" si="224"/>
        <v>4.4190271780269902E-5</v>
      </c>
      <c r="BIA6" s="29">
        <f t="shared" si="225"/>
        <v>4.4191428326839448E-5</v>
      </c>
      <c r="BIB6" s="29">
        <f t="shared" si="226"/>
        <v>4.4191911643164846E-5</v>
      </c>
      <c r="BIC6" s="29">
        <f t="shared" si="227"/>
        <v>4.4192117939785908E-5</v>
      </c>
      <c r="BID6" s="29">
        <f t="shared" si="228"/>
        <v>4.4192198085405215E-5</v>
      </c>
      <c r="BIE6" s="29">
        <f t="shared" si="229"/>
        <v>4.4192241637880847E-5</v>
      </c>
      <c r="BIF6" s="29">
        <f t="shared" si="230"/>
        <v>4.4192247581580915E-5</v>
      </c>
      <c r="BIG6" s="29">
        <f t="shared" si="231"/>
        <v>4.4192263367208873E-5</v>
      </c>
      <c r="BIH6" s="29">
        <f t="shared" si="232"/>
        <v>4.4192256806400255E-5</v>
      </c>
      <c r="BII6" s="29">
        <f t="shared" si="233"/>
        <v>4.4192260558644179E-5</v>
      </c>
      <c r="BIJ6" s="29">
        <f t="shared" si="234"/>
        <v>4.4192261233780769E-5</v>
      </c>
      <c r="BIK6" s="29">
        <f t="shared" si="235"/>
        <v>4.4192256941934376E-5</v>
      </c>
      <c r="BIL6" s="29">
        <f t="shared" si="236"/>
        <v>4.4192259149442316E-5</v>
      </c>
      <c r="BIM6" s="29">
        <f t="shared" si="237"/>
        <v>4.4192261432856395E-5</v>
      </c>
      <c r="BIN6" s="29">
        <f t="shared" si="238"/>
        <v>4.41922613349588E-5</v>
      </c>
      <c r="BIO6" s="29">
        <f t="shared" si="239"/>
        <v>4.4192257617217272E-5</v>
      </c>
      <c r="BIP6" s="29">
        <f t="shared" si="240"/>
        <v>4.4192261515329967E-5</v>
      </c>
      <c r="BIQ6" s="29">
        <f t="shared" si="241"/>
        <v>4.4192264961187593E-5</v>
      </c>
      <c r="BIR6" s="29">
        <f t="shared" si="242"/>
        <v>4.4192261802491774E-5</v>
      </c>
      <c r="BIS6" s="29">
        <f t="shared" si="243"/>
        <v>4.4192266441483066E-5</v>
      </c>
      <c r="BIT6" s="29">
        <f t="shared" si="244"/>
        <v>4.4192261456125379E-5</v>
      </c>
      <c r="BIU6" s="29">
        <f t="shared" si="245"/>
        <v>4.4192263432711354E-5</v>
      </c>
      <c r="BIV6" s="29">
        <f t="shared" si="246"/>
        <v>4.4192256855214195E-5</v>
      </c>
      <c r="BIW6" s="29">
        <f t="shared" si="247"/>
        <v>4.4192255638168552E-5</v>
      </c>
      <c r="BIX6" s="29">
        <f t="shared" si="248"/>
        <v>4.4192261263456629E-5</v>
      </c>
      <c r="BIY6" s="29">
        <f t="shared" si="249"/>
        <v>4.4192258297143737E-5</v>
      </c>
      <c r="BIZ6" s="29">
        <f t="shared" si="250"/>
        <v>4.419225981127176E-5</v>
      </c>
      <c r="BJA6" s="29">
        <f t="shared" si="251"/>
        <v>4.4192256810740242E-5</v>
      </c>
      <c r="BJB6" s="29">
        <f t="shared" si="252"/>
        <v>4.4192254539982556E-5</v>
      </c>
      <c r="BJC6" s="29">
        <f t="shared" si="253"/>
        <v>4.4192262007469885E-5</v>
      </c>
      <c r="BJD6" s="29">
        <f t="shared" si="254"/>
        <v>4.4192262720310865E-5</v>
      </c>
      <c r="BJE6" s="29">
        <f t="shared" si="255"/>
        <v>4.4192256261010059E-5</v>
      </c>
      <c r="BJF6" s="29">
        <f t="shared" si="256"/>
        <v>4.4192259930253658E-5</v>
      </c>
      <c r="BJG6" s="29">
        <f t="shared" si="257"/>
        <v>4.4192260549072294E-5</v>
      </c>
      <c r="BJH6" s="29">
        <f t="shared" si="258"/>
        <v>4.4192254873246978E-5</v>
      </c>
      <c r="BJI6" s="29">
        <f t="shared" si="259"/>
        <v>4.4192260515563196E-5</v>
      </c>
      <c r="BJJ6" s="29">
        <f t="shared" si="260"/>
        <v>4.419226131430811E-5</v>
      </c>
      <c r="BJK6" s="29">
        <f t="shared" si="261"/>
        <v>4.4192260752004061E-5</v>
      </c>
      <c r="BJL6" s="29">
        <f t="shared" si="262"/>
        <v>4.4192257586431012E-5</v>
      </c>
      <c r="BJM6" s="29">
        <f t="shared" si="263"/>
        <v>4.4192262642989537E-5</v>
      </c>
      <c r="BJN6" s="29">
        <f t="shared" si="264"/>
        <v>4.4192260557048932E-5</v>
      </c>
      <c r="BJO6" s="29">
        <f t="shared" si="265"/>
        <v>4.4192259683055034E-5</v>
      </c>
      <c r="BJP6" s="29">
        <f t="shared" si="266"/>
        <v>4.4192257532396551E-5</v>
      </c>
      <c r="BJQ6" s="29">
        <f t="shared" si="267"/>
        <v>4.4192264886367235E-5</v>
      </c>
      <c r="BJR6" s="29">
        <f t="shared" si="268"/>
        <v>4.4192259800593534E-5</v>
      </c>
      <c r="BJS6" s="29">
        <f t="shared" si="269"/>
        <v>4.4192257658790218E-5</v>
      </c>
      <c r="BJT6" s="29">
        <f t="shared" si="270"/>
        <v>4.4192257628017105E-5</v>
      </c>
      <c r="BJU6" s="29">
        <f t="shared" si="271"/>
        <v>4.4192264188506507E-5</v>
      </c>
      <c r="BJV6" s="29">
        <f t="shared" si="272"/>
        <v>4.419226053630832E-5</v>
      </c>
      <c r="BJW6" s="29">
        <f t="shared" si="273"/>
        <v>4.4192259042274284E-5</v>
      </c>
      <c r="BJX6" s="29">
        <f t="shared" si="274"/>
        <v>4.419226076898409E-5</v>
      </c>
      <c r="BJY6" s="29">
        <f t="shared" si="275"/>
        <v>4.4192265647587952E-5</v>
      </c>
      <c r="BJZ6" s="29">
        <f t="shared" si="276"/>
        <v>4.4192252460159833E-5</v>
      </c>
      <c r="BKA6" s="29">
        <f t="shared" si="277"/>
        <v>4.4192295248943891E-5</v>
      </c>
      <c r="BKB6" s="29">
        <f t="shared" si="278"/>
        <v>4.4192435754281182E-5</v>
      </c>
      <c r="BKC6" s="29">
        <f t="shared" si="279"/>
        <v>4.4192465453816196E-5</v>
      </c>
      <c r="BKD6" s="289">
        <f t="shared" si="280"/>
        <v>2.6307241527377713E-2</v>
      </c>
      <c r="BKE6" s="29">
        <f t="shared" si="281"/>
        <v>3.4049861564477625E-2</v>
      </c>
      <c r="BKF6" s="29">
        <f t="shared" si="282"/>
        <v>4.9230598481064591E-2</v>
      </c>
      <c r="BKG6" s="29">
        <f t="shared" si="283"/>
        <v>6.3689468678929231E-2</v>
      </c>
      <c r="BKH6" s="29">
        <f t="shared" si="284"/>
        <v>6.8972948631382591E-2</v>
      </c>
      <c r="BKI6" s="29">
        <f t="shared" si="285"/>
        <v>7.12828416659263E-2</v>
      </c>
      <c r="BKJ6" s="29">
        <f t="shared" si="286"/>
        <v>7.2298255335745895E-2</v>
      </c>
      <c r="BKK6" s="29">
        <f t="shared" si="287"/>
        <v>7.2728158794766545E-2</v>
      </c>
      <c r="BKL6" s="29">
        <f t="shared" si="288"/>
        <v>7.2908385191244859E-2</v>
      </c>
      <c r="BKM6" s="29">
        <f t="shared" si="289"/>
        <v>7.2983633199650386E-2</v>
      </c>
      <c r="BKN6" s="29">
        <f t="shared" si="290"/>
        <v>7.3015392725127387E-2</v>
      </c>
      <c r="BKO6" s="29">
        <f t="shared" si="291"/>
        <v>7.30285021512765E-2</v>
      </c>
      <c r="BKP6" s="29">
        <f t="shared" si="292"/>
        <v>7.3033981625760663E-2</v>
      </c>
      <c r="BKQ6" s="29">
        <f t="shared" si="293"/>
        <v>7.3036260702582373E-2</v>
      </c>
      <c r="BKR6" s="29">
        <f t="shared" si="294"/>
        <v>7.3037213125710085E-2</v>
      </c>
      <c r="BKS6" s="29">
        <f t="shared" si="295"/>
        <v>7.3037619654856445E-2</v>
      </c>
      <c r="BKT6" s="29">
        <f t="shared" si="296"/>
        <v>7.3037777590379049E-2</v>
      </c>
      <c r="BKU6" s="29">
        <f t="shared" si="297"/>
        <v>7.30378634152338E-2</v>
      </c>
      <c r="BKV6" s="29">
        <f t="shared" si="298"/>
        <v>7.3037875127938592E-2</v>
      </c>
      <c r="BKW6" s="29">
        <f t="shared" si="299"/>
        <v>7.3037906235230723E-2</v>
      </c>
      <c r="BKX6" s="29">
        <f t="shared" si="300"/>
        <v>7.3037893306445237E-2</v>
      </c>
      <c r="BKY6" s="29">
        <f t="shared" si="301"/>
        <v>7.3037900700649097E-2</v>
      </c>
      <c r="BKZ6" s="29">
        <f t="shared" si="302"/>
        <v>7.3037902031079016E-2</v>
      </c>
      <c r="BLA6" s="29">
        <f t="shared" si="303"/>
        <v>7.3037893573529952E-2</v>
      </c>
      <c r="BLB6" s="29">
        <f t="shared" si="304"/>
        <v>7.3037897923663886E-2</v>
      </c>
      <c r="BLC6" s="29">
        <f t="shared" si="305"/>
        <v>7.3037902423379153E-2</v>
      </c>
      <c r="BLD6" s="29">
        <f t="shared" si="306"/>
        <v>7.3037902230461305E-2</v>
      </c>
      <c r="BLE6" s="29">
        <f t="shared" si="307"/>
        <v>7.3037894904248127E-2</v>
      </c>
      <c r="BLF6" s="29">
        <f t="shared" si="308"/>
        <v>7.3037902585902287E-2</v>
      </c>
      <c r="BLG6" s="29">
        <f t="shared" si="309"/>
        <v>7.3037909376338875E-2</v>
      </c>
      <c r="BLH6" s="29">
        <f t="shared" si="310"/>
        <v>7.303790315178578E-2</v>
      </c>
      <c r="BLI6" s="29">
        <f t="shared" si="311"/>
        <v>7.3037912293421908E-2</v>
      </c>
      <c r="BLJ6" s="29">
        <f t="shared" si="312"/>
        <v>7.3037902469233223E-2</v>
      </c>
      <c r="BLK6" s="29">
        <f t="shared" si="313"/>
        <v>7.303790636431047E-2</v>
      </c>
      <c r="BLL6" s="29">
        <f t="shared" si="314"/>
        <v>7.3037893402638415E-2</v>
      </c>
      <c r="BLM6" s="29">
        <f t="shared" si="315"/>
        <v>7.3037891004317956E-2</v>
      </c>
      <c r="BLN6" s="29">
        <f t="shared" si="316"/>
        <v>7.3037902089558543E-2</v>
      </c>
      <c r="BLO6" s="29">
        <f t="shared" si="317"/>
        <v>7.3037896244117037E-2</v>
      </c>
      <c r="BLP6" s="29">
        <f t="shared" si="318"/>
        <v>7.3037899227870628E-2</v>
      </c>
      <c r="BLQ6" s="29">
        <f t="shared" si="319"/>
        <v>7.3037893314997701E-2</v>
      </c>
      <c r="BLR6" s="29">
        <f t="shared" si="320"/>
        <v>7.3037888840223358E-2</v>
      </c>
      <c r="BLS6" s="29">
        <f t="shared" si="321"/>
        <v>7.3037903555717418E-2</v>
      </c>
      <c r="BLT6" s="29">
        <f t="shared" si="322"/>
        <v>7.3037904960447944E-2</v>
      </c>
      <c r="BLU6" s="29">
        <f t="shared" si="323"/>
        <v>7.3037892231694712E-2</v>
      </c>
      <c r="BLV6" s="29">
        <f t="shared" si="324"/>
        <v>7.3037899462337338E-2</v>
      </c>
      <c r="BLW6" s="29">
        <f t="shared" si="325"/>
        <v>7.3037900681786672E-2</v>
      </c>
      <c r="BLX6" s="29">
        <f t="shared" si="326"/>
        <v>7.303788949695704E-2</v>
      </c>
      <c r="BLY6" s="29">
        <f t="shared" si="327"/>
        <v>7.3037900615753354E-2</v>
      </c>
      <c r="BLZ6" s="29">
        <f t="shared" si="328"/>
        <v>7.3037902189766885E-2</v>
      </c>
      <c r="BMA6" s="29">
        <f t="shared" si="329"/>
        <v>7.3037901081685702E-2</v>
      </c>
      <c r="BMB6" s="29">
        <f t="shared" si="330"/>
        <v>7.3037894843580489E-2</v>
      </c>
      <c r="BMC6" s="29">
        <f t="shared" si="331"/>
        <v>7.3037904808077911E-2</v>
      </c>
      <c r="BMD6" s="29">
        <f t="shared" si="332"/>
        <v>7.3037900697505459E-2</v>
      </c>
      <c r="BME6" s="29">
        <f t="shared" si="333"/>
        <v>7.3037898975205628E-2</v>
      </c>
      <c r="BMF6" s="29">
        <f t="shared" si="334"/>
        <v>7.3037894737099707E-2</v>
      </c>
      <c r="BMG6" s="29">
        <f t="shared" si="335"/>
        <v>7.303790922889726E-2</v>
      </c>
      <c r="BMH6" s="29">
        <f t="shared" si="336"/>
        <v>7.3037899206828044E-2</v>
      </c>
      <c r="BMI6" s="29">
        <f t="shared" si="337"/>
        <v>7.303789498617215E-2</v>
      </c>
      <c r="BMJ6" s="29">
        <f t="shared" si="338"/>
        <v>7.3037894925530422E-2</v>
      </c>
      <c r="BMK6" s="29">
        <f t="shared" si="339"/>
        <v>7.3037907853686884E-2</v>
      </c>
      <c r="BML6" s="29">
        <f t="shared" si="340"/>
        <v>7.3037900656633861E-2</v>
      </c>
      <c r="BMM6" s="29">
        <f t="shared" si="341"/>
        <v>7.3037897712477637E-2</v>
      </c>
      <c r="BMN6" s="29">
        <f t="shared" si="342"/>
        <v>7.3037901115146714E-2</v>
      </c>
      <c r="BMO6" s="29">
        <f t="shared" si="343"/>
        <v>7.303791072896533E-2</v>
      </c>
      <c r="BMP6" s="29">
        <f t="shared" si="344"/>
        <v>7.3037884741707151E-2</v>
      </c>
      <c r="BMQ6" s="29">
        <f t="shared" si="345"/>
        <v>7.3037969061658839E-2</v>
      </c>
      <c r="BMR6" s="29">
        <f t="shared" si="346"/>
        <v>7.3038245942891447E-2</v>
      </c>
      <c r="BMS6" s="29">
        <f t="shared" si="347"/>
        <v>7.3038304469130982E-2</v>
      </c>
      <c r="BMT6" s="284">
        <f t="shared" si="348"/>
        <v>1005.7136921010825</v>
      </c>
      <c r="BMU6" s="110">
        <f t="shared" si="349"/>
        <v>1015.2021593542171</v>
      </c>
      <c r="BMV6" s="110">
        <f t="shared" si="350"/>
        <v>1061.7614008491162</v>
      </c>
      <c r="BMW6" s="110">
        <f t="shared" si="351"/>
        <v>1127.4411294432125</v>
      </c>
      <c r="BMX6" s="110">
        <f t="shared" si="352"/>
        <v>1151.1651558874703</v>
      </c>
      <c r="BMY6" s="110">
        <f t="shared" si="353"/>
        <v>1160.9401066271171</v>
      </c>
      <c r="BMZ6" s="110">
        <f t="shared" si="354"/>
        <v>1165.0961514879154</v>
      </c>
      <c r="BNA6" s="110">
        <f t="shared" si="355"/>
        <v>1166.8283322847587</v>
      </c>
      <c r="BNB6" s="110">
        <f t="shared" si="356"/>
        <v>1167.5495676139501</v>
      </c>
      <c r="BNC6" s="110">
        <f t="shared" si="357"/>
        <v>1167.8498279380285</v>
      </c>
      <c r="BND6" s="110">
        <f t="shared" si="358"/>
        <v>1167.976403094101</v>
      </c>
      <c r="BNE6" s="110">
        <f t="shared" si="359"/>
        <v>1168.0286230036422</v>
      </c>
      <c r="BNF6" s="110">
        <f t="shared" si="360"/>
        <v>1168.0504452412363</v>
      </c>
      <c r="BNG6" s="110">
        <f t="shared" si="361"/>
        <v>1168.0595209572368</v>
      </c>
      <c r="BNH6" s="110">
        <f t="shared" si="362"/>
        <v>1168.0633135468725</v>
      </c>
      <c r="BNI6" s="110">
        <f t="shared" si="363"/>
        <v>1168.0649323382227</v>
      </c>
      <c r="BNJ6" s="110">
        <f t="shared" si="364"/>
        <v>1168.0655612304276</v>
      </c>
      <c r="BNK6" s="110">
        <f t="shared" si="365"/>
        <v>1168.06590298022</v>
      </c>
      <c r="BNL6" s="110">
        <f t="shared" si="366"/>
        <v>1168.065949619506</v>
      </c>
      <c r="BNM6" s="110">
        <f t="shared" si="367"/>
        <v>1168.0660734868127</v>
      </c>
      <c r="BNN6" s="110">
        <f t="shared" si="368"/>
        <v>1168.0660220052018</v>
      </c>
      <c r="BNO6" s="110">
        <f t="shared" si="369"/>
        <v>1168.0660514484587</v>
      </c>
      <c r="BNP6" s="110">
        <f t="shared" si="370"/>
        <v>1168.0660567461468</v>
      </c>
      <c r="BNQ6" s="110">
        <f t="shared" si="371"/>
        <v>1168.0660230687165</v>
      </c>
      <c r="BNR6" s="110">
        <f t="shared" si="372"/>
        <v>1168.0660403906782</v>
      </c>
      <c r="BNS6" s="110">
        <f t="shared" si="373"/>
        <v>1168.0660583082613</v>
      </c>
      <c r="BNT6" s="110">
        <f t="shared" si="374"/>
        <v>1168.0660575400743</v>
      </c>
      <c r="BNU6" s="110">
        <f t="shared" si="375"/>
        <v>1168.0660283675531</v>
      </c>
      <c r="BNV6" s="110">
        <f t="shared" si="376"/>
        <v>1168.0660589554177</v>
      </c>
      <c r="BNW6" s="110">
        <f t="shared" si="377"/>
        <v>1168.0660859945051</v>
      </c>
      <c r="BNX6" s="110">
        <f t="shared" si="378"/>
        <v>1168.0660612087304</v>
      </c>
      <c r="BNY6" s="110">
        <f t="shared" si="379"/>
        <v>1168.0660976101437</v>
      </c>
      <c r="BNZ6" s="110">
        <f t="shared" si="380"/>
        <v>1168.0660584908492</v>
      </c>
      <c r="BOA6" s="110">
        <f t="shared" si="381"/>
        <v>1168.0660740007997</v>
      </c>
      <c r="BOB6" s="110">
        <f t="shared" si="382"/>
        <v>1168.0660223882373</v>
      </c>
      <c r="BOC6" s="110">
        <f t="shared" si="383"/>
        <v>1168.0660128382744</v>
      </c>
      <c r="BOD6" s="110">
        <f t="shared" si="384"/>
        <v>1168.0660569790084</v>
      </c>
      <c r="BOE6" s="110">
        <f t="shared" si="385"/>
        <v>1168.0660337028273</v>
      </c>
      <c r="BOF6" s="110">
        <f t="shared" si="386"/>
        <v>1168.0660455839472</v>
      </c>
      <c r="BOG6" s="110">
        <f t="shared" si="387"/>
        <v>1168.0660220392572</v>
      </c>
      <c r="BOH6" s="110">
        <f t="shared" si="388"/>
        <v>1168.0660042209838</v>
      </c>
      <c r="BOI6" s="110">
        <f t="shared" si="389"/>
        <v>1168.0660628171606</v>
      </c>
      <c r="BOJ6" s="110">
        <f t="shared" si="390"/>
        <v>1168.0660684107083</v>
      </c>
      <c r="BOK6" s="110">
        <f t="shared" si="391"/>
        <v>1168.0660177256123</v>
      </c>
      <c r="BOL6" s="110">
        <f t="shared" si="392"/>
        <v>1168.066046517579</v>
      </c>
      <c r="BOM6" s="110">
        <f t="shared" si="393"/>
        <v>1168.0660513733499</v>
      </c>
      <c r="BON6" s="110">
        <f t="shared" si="394"/>
        <v>1168.0660068360567</v>
      </c>
      <c r="BOO6" s="110">
        <f t="shared" si="395"/>
        <v>1168.0660511104093</v>
      </c>
      <c r="BOP6" s="110">
        <f t="shared" si="396"/>
        <v>1168.0660573780317</v>
      </c>
      <c r="BOQ6" s="110">
        <f t="shared" si="397"/>
        <v>1168.0660529657223</v>
      </c>
      <c r="BOR6" s="110">
        <f t="shared" si="398"/>
        <v>1168.0660281259784</v>
      </c>
      <c r="BOS6" s="110">
        <f t="shared" si="399"/>
        <v>1168.0660678039808</v>
      </c>
      <c r="BOT6" s="110">
        <f t="shared" si="400"/>
        <v>1168.0660514359408</v>
      </c>
      <c r="BOU6" s="110">
        <f t="shared" si="401"/>
        <v>1168.0660445778512</v>
      </c>
      <c r="BOV6" s="110">
        <f t="shared" si="402"/>
        <v>1168.066027701979</v>
      </c>
      <c r="BOW6" s="110">
        <f t="shared" si="403"/>
        <v>1168.0660854074022</v>
      </c>
      <c r="BOX6" s="110">
        <f t="shared" si="404"/>
        <v>1168.0660455001573</v>
      </c>
      <c r="BOY6" s="110">
        <f t="shared" si="405"/>
        <v>1168.0660286937698</v>
      </c>
      <c r="BOZ6" s="110">
        <f t="shared" si="406"/>
        <v>1168.0660284522983</v>
      </c>
      <c r="BPA6" s="110">
        <f t="shared" si="407"/>
        <v>1168.0660799314021</v>
      </c>
      <c r="BPB6" s="110">
        <f t="shared" si="408"/>
        <v>1168.0660512731924</v>
      </c>
      <c r="BPC6" s="110">
        <f t="shared" si="409"/>
        <v>1168.0660395497478</v>
      </c>
      <c r="BPD6" s="110">
        <f t="shared" si="410"/>
        <v>1168.0660530989621</v>
      </c>
      <c r="BPE6" s="110">
        <f t="shared" si="411"/>
        <v>1168.0660913805777</v>
      </c>
      <c r="BPF6" s="110">
        <f t="shared" si="412"/>
        <v>1168.0659879009449</v>
      </c>
      <c r="BPG6" s="110">
        <f t="shared" si="413"/>
        <v>1168.0663236574819</v>
      </c>
      <c r="BPH6" s="110">
        <f t="shared" si="414"/>
        <v>1168.0674261759098</v>
      </c>
      <c r="BPI6" s="110">
        <f t="shared" si="415"/>
        <v>1168.067659221718</v>
      </c>
      <c r="BPJ6" s="184">
        <f t="shared" si="416"/>
        <v>100</v>
      </c>
      <c r="BPK6" s="34">
        <f t="shared" si="417"/>
        <v>99.986318642026433</v>
      </c>
      <c r="BPL6" s="34">
        <f t="shared" si="418"/>
        <v>67.084685159396287</v>
      </c>
      <c r="BPM6" s="34">
        <f t="shared" si="419"/>
        <v>67.068839625127026</v>
      </c>
      <c r="BPN6" s="34">
        <f t="shared" si="420"/>
        <v>67.075859083894755</v>
      </c>
      <c r="BPO6" s="34">
        <f t="shared" si="421"/>
        <v>67.069592382099444</v>
      </c>
      <c r="BPP6" s="34">
        <f t="shared" si="422"/>
        <v>67.081410666566299</v>
      </c>
      <c r="BPQ6" s="34">
        <f t="shared" si="423"/>
        <v>67.064737099627379</v>
      </c>
      <c r="BPR6" s="34">
        <f t="shared" si="424"/>
        <v>67.07998042831872</v>
      </c>
      <c r="BPS6" s="34">
        <f t="shared" si="425"/>
        <v>67.061914260980842</v>
      </c>
      <c r="BPT6" s="34">
        <f t="shared" si="426"/>
        <v>67.085494373141628</v>
      </c>
      <c r="BPU6" s="34">
        <f t="shared" si="427"/>
        <v>67.06458654823291</v>
      </c>
      <c r="BPV6" s="34">
        <f t="shared" si="428"/>
        <v>67.081015469155787</v>
      </c>
      <c r="BPW6" s="34">
        <f t="shared" si="429"/>
        <v>67.067710489668414</v>
      </c>
      <c r="BPX6" s="34">
        <f t="shared" si="430"/>
        <v>67.07984869584854</v>
      </c>
      <c r="BPY6" s="34">
        <f t="shared" si="431"/>
        <v>67.072678685686327</v>
      </c>
      <c r="BPZ6" s="34">
        <f t="shared" si="432"/>
        <v>67.07503105122511</v>
      </c>
      <c r="BQA6" s="34">
        <f t="shared" si="433"/>
        <v>67.06710828409048</v>
      </c>
      <c r="BQB6" s="34">
        <f t="shared" si="434"/>
        <v>67.082351612781807</v>
      </c>
      <c r="BQC6" s="34">
        <f t="shared" si="435"/>
        <v>67.06458654823291</v>
      </c>
      <c r="BQD6" s="34">
        <f t="shared" si="436"/>
        <v>67.081316571944754</v>
      </c>
      <c r="BQE6" s="34">
        <f t="shared" si="437"/>
        <v>67.067898678911504</v>
      </c>
      <c r="BQF6" s="34">
        <f t="shared" si="438"/>
        <v>67.088430125334042</v>
      </c>
      <c r="BQG6" s="34">
        <f t="shared" si="439"/>
        <v>67.068801987278405</v>
      </c>
      <c r="BQH6" s="34">
        <f t="shared" si="440"/>
        <v>67.07777861417442</v>
      </c>
      <c r="BQI6" s="34">
        <f t="shared" si="441"/>
        <v>67.064624186081531</v>
      </c>
      <c r="BQJ6" s="34">
        <f t="shared" si="442"/>
        <v>67.078362000828022</v>
      </c>
      <c r="BQK6" s="34">
        <f t="shared" si="443"/>
        <v>67.065583951221356</v>
      </c>
      <c r="BQL6" s="34">
        <f t="shared" si="444"/>
        <v>67.082069328917157</v>
      </c>
      <c r="BQM6" s="34">
        <f t="shared" si="445"/>
        <v>67.06797395460876</v>
      </c>
      <c r="BQN6" s="34">
        <f t="shared" si="446"/>
        <v>67.087545635891459</v>
      </c>
      <c r="BQO6" s="34">
        <f t="shared" si="447"/>
        <v>67.066280251420835</v>
      </c>
      <c r="BQP6" s="34">
        <f t="shared" si="448"/>
        <v>67.086792878919042</v>
      </c>
      <c r="BQQ6" s="34">
        <f t="shared" si="449"/>
        <v>67.067221197636357</v>
      </c>
      <c r="BQR6" s="34">
        <f t="shared" si="450"/>
        <v>67.082765629116651</v>
      </c>
      <c r="BQS6" s="34">
        <f t="shared" si="451"/>
        <v>67.067390567955144</v>
      </c>
      <c r="BQT6" s="34">
        <f t="shared" si="452"/>
        <v>67.078907749633032</v>
      </c>
      <c r="BQU6" s="34">
        <f t="shared" si="453"/>
        <v>67.065997967556186</v>
      </c>
      <c r="BQV6" s="34">
        <f t="shared" si="454"/>
        <v>67.079641687681132</v>
      </c>
      <c r="BQW6" s="34">
        <f t="shared" si="455"/>
        <v>67.068293876322031</v>
      </c>
      <c r="BQX6" s="34">
        <f t="shared" si="456"/>
        <v>67.08336783469457</v>
      </c>
      <c r="BQY6" s="34">
        <f t="shared" si="457"/>
        <v>67.065734502615825</v>
      </c>
      <c r="BQZ6" s="34">
        <f t="shared" si="458"/>
        <v>67.085946027325079</v>
      </c>
      <c r="BRA6" s="34">
        <f t="shared" si="459"/>
        <v>67.07077797433098</v>
      </c>
      <c r="BRB6" s="34">
        <f t="shared" si="460"/>
        <v>67.079434679513724</v>
      </c>
      <c r="BRC6" s="34">
        <f t="shared" si="461"/>
        <v>67.067409386879447</v>
      </c>
      <c r="BRD6" s="34">
        <f t="shared" si="462"/>
        <v>67.078362000828022</v>
      </c>
      <c r="BRE6" s="34">
        <f t="shared" si="463"/>
        <v>67.066901275923058</v>
      </c>
      <c r="BRF6" s="34">
        <f t="shared" si="464"/>
        <v>67.080225074334749</v>
      </c>
      <c r="BRG6" s="34">
        <f t="shared" si="465"/>
        <v>67.068971357597192</v>
      </c>
      <c r="BRH6" s="34">
        <f t="shared" si="466"/>
        <v>67.086416500432833</v>
      </c>
      <c r="BRI6" s="34">
        <f t="shared" si="467"/>
        <v>67.071681282697881</v>
      </c>
      <c r="BRJ6" s="34">
        <f t="shared" si="468"/>
        <v>67.087395084496976</v>
      </c>
      <c r="BRK6" s="34">
        <f t="shared" si="469"/>
        <v>67.064925288870498</v>
      </c>
      <c r="BRL6" s="34">
        <f t="shared" si="470"/>
        <v>67.079340584892179</v>
      </c>
      <c r="BRM6" s="34">
        <f t="shared" si="471"/>
        <v>67.064021980503597</v>
      </c>
      <c r="BRN6" s="34">
        <f t="shared" si="472"/>
        <v>67.078042079114766</v>
      </c>
      <c r="BRO6" s="34">
        <f t="shared" si="473"/>
        <v>67.062610561180321</v>
      </c>
      <c r="BRP6" s="34">
        <f t="shared" si="474"/>
        <v>67.078136173736311</v>
      </c>
      <c r="BRQ6" s="34">
        <f t="shared" si="475"/>
        <v>67.064887651021877</v>
      </c>
      <c r="BRR6" s="34">
        <f t="shared" si="476"/>
        <v>67.08218224246302</v>
      </c>
      <c r="BRS6" s="34">
        <f t="shared" si="477"/>
        <v>67.067258835484964</v>
      </c>
      <c r="BRT6" s="34">
        <f t="shared" si="478"/>
        <v>67.082050509992854</v>
      </c>
      <c r="BRU6" s="34">
        <f t="shared" si="479"/>
        <v>67.065339305205313</v>
      </c>
      <c r="BRV6" s="34">
        <f t="shared" si="480"/>
        <v>67.080526177123716</v>
      </c>
      <c r="BRW6" s="34">
        <f t="shared" si="481"/>
        <v>67.065602770145659</v>
      </c>
      <c r="BRX6" s="34">
        <f t="shared" si="482"/>
        <v>99.967048063532687</v>
      </c>
      <c r="BRY6" s="34">
        <f t="shared" si="483"/>
        <v>100</v>
      </c>
      <c r="BRZ6" s="184">
        <f t="shared" si="484"/>
        <v>0.49999969999999999</v>
      </c>
      <c r="BSA6" s="34">
        <f t="shared" si="485"/>
        <v>0.71265030023867537</v>
      </c>
      <c r="BSB6" s="34">
        <f t="shared" si="486"/>
        <v>2.605226507134029</v>
      </c>
      <c r="BSC6" s="34">
        <f t="shared" si="487"/>
        <v>3.8227215713442337</v>
      </c>
      <c r="BSD6" s="34">
        <f t="shared" si="488"/>
        <v>4.1985820807417609</v>
      </c>
      <c r="BSE6" s="34">
        <f t="shared" si="489"/>
        <v>4.3635049745450551</v>
      </c>
      <c r="BSF6" s="34">
        <f t="shared" si="490"/>
        <v>4.4352779263821853</v>
      </c>
      <c r="BSG6" s="34">
        <f t="shared" si="491"/>
        <v>4.4795269912669076</v>
      </c>
      <c r="BSH6" s="34">
        <f t="shared" si="492"/>
        <v>4.4881885486194966</v>
      </c>
      <c r="BSI6" s="34">
        <f t="shared" si="493"/>
        <v>4.5004113486155326</v>
      </c>
      <c r="BSJ6" s="34">
        <f t="shared" si="494"/>
        <v>4.4907383155636982</v>
      </c>
      <c r="BSK6" s="34">
        <f t="shared" si="495"/>
        <v>4.5037107592212315</v>
      </c>
      <c r="BSL6" s="34">
        <f t="shared" si="496"/>
        <v>4.4953806660642526</v>
      </c>
      <c r="BSM6" s="34">
        <f t="shared" si="497"/>
        <v>4.5002967567603962</v>
      </c>
      <c r="BSN6" s="34">
        <f t="shared" si="498"/>
        <v>4.4957689360242101</v>
      </c>
      <c r="BSO6" s="34">
        <f t="shared" si="499"/>
        <v>4.5018852074628484</v>
      </c>
      <c r="BSP6" s="34">
        <f t="shared" si="500"/>
        <v>4.4938257243564053</v>
      </c>
      <c r="BSQ6" s="34">
        <f t="shared" si="501"/>
        <v>4.5020876510882166</v>
      </c>
      <c r="BSR6" s="34">
        <f t="shared" si="502"/>
        <v>4.497887935438877</v>
      </c>
      <c r="BSS6" s="34">
        <f t="shared" si="503"/>
        <v>4.5035258628304797</v>
      </c>
      <c r="BST6" s="34">
        <f t="shared" si="504"/>
        <v>4.4951845820824801</v>
      </c>
      <c r="BSU6" s="34">
        <f t="shared" si="505"/>
        <v>4.5050405030060157</v>
      </c>
      <c r="BSV6" s="34">
        <f t="shared" si="506"/>
        <v>4.4964683096092646</v>
      </c>
      <c r="BSW6" s="34">
        <f t="shared" si="507"/>
        <v>4.5056179780476571</v>
      </c>
      <c r="BSX6" s="34">
        <f t="shared" si="508"/>
        <v>4.5004814744447765</v>
      </c>
      <c r="BSY6" s="34">
        <f t="shared" si="509"/>
        <v>4.5095026427176395</v>
      </c>
      <c r="BSZ6" s="34">
        <f t="shared" si="510"/>
        <v>4.5008433568528883</v>
      </c>
      <c r="BTA6" s="34">
        <f t="shared" si="511"/>
        <v>4.5058625034830069</v>
      </c>
      <c r="BTB6" s="34">
        <f t="shared" si="512"/>
        <v>4.5042662372037086</v>
      </c>
      <c r="BTC6" s="34">
        <f t="shared" si="513"/>
        <v>4.5081024842740645</v>
      </c>
      <c r="BTD6" s="34">
        <f t="shared" si="514"/>
        <v>4.4954588387662149</v>
      </c>
      <c r="BTE6" s="34">
        <f t="shared" si="515"/>
        <v>4.5109017358032277</v>
      </c>
      <c r="BTF6" s="34">
        <f t="shared" si="516"/>
        <v>4.5039565469367924</v>
      </c>
      <c r="BTG6" s="34">
        <f t="shared" si="517"/>
        <v>4.508379721130539</v>
      </c>
      <c r="BTH6" s="34">
        <f t="shared" si="518"/>
        <v>4.5008132441837105</v>
      </c>
      <c r="BTI6" s="34">
        <f t="shared" si="519"/>
        <v>4.5133573475367914</v>
      </c>
      <c r="BTJ6" s="34">
        <f t="shared" si="520"/>
        <v>4.5029072495840152</v>
      </c>
      <c r="BTK6" s="34">
        <f t="shared" si="521"/>
        <v>4.5096562962696902</v>
      </c>
      <c r="BTL6" s="34">
        <f t="shared" si="522"/>
        <v>4.5033350268398351</v>
      </c>
      <c r="BTM6" s="34">
        <f t="shared" si="523"/>
        <v>4.5081883334853217</v>
      </c>
      <c r="BTN6" s="34">
        <f t="shared" si="524"/>
        <v>4.4995937106766508</v>
      </c>
      <c r="BTO6" s="34">
        <f t="shared" si="525"/>
        <v>4.5117764271738201</v>
      </c>
      <c r="BTP6" s="34">
        <f t="shared" si="526"/>
        <v>4.5035691958035384</v>
      </c>
      <c r="BTQ6" s="34">
        <f t="shared" si="527"/>
        <v>4.5117159684029806</v>
      </c>
      <c r="BTR6" s="34">
        <f t="shared" si="528"/>
        <v>4.5074604674976646</v>
      </c>
      <c r="BTS6" s="34">
        <f t="shared" si="529"/>
        <v>4.5128506195023999</v>
      </c>
      <c r="BTT6" s="34">
        <f t="shared" si="530"/>
        <v>4.5080036390314255</v>
      </c>
      <c r="BTU6" s="34">
        <f t="shared" si="531"/>
        <v>4.5121258660065475</v>
      </c>
      <c r="BTV6" s="34">
        <f t="shared" si="532"/>
        <v>4.5078903606078704</v>
      </c>
      <c r="BTW6" s="34">
        <f t="shared" si="533"/>
        <v>4.5178387839651437</v>
      </c>
      <c r="BTX6" s="34">
        <f t="shared" si="534"/>
        <v>4.5045825334559382</v>
      </c>
      <c r="BTY6" s="34">
        <f t="shared" si="535"/>
        <v>4.5122903468661395</v>
      </c>
      <c r="BTZ6" s="34">
        <f t="shared" si="536"/>
        <v>4.5069763048509213</v>
      </c>
      <c r="BUA6" s="34">
        <f t="shared" si="537"/>
        <v>4.5127985857940729</v>
      </c>
      <c r="BUB6" s="34">
        <f t="shared" si="538"/>
        <v>4.5060773908096081</v>
      </c>
      <c r="BUC6" s="34">
        <f t="shared" si="539"/>
        <v>4.5170136095933158</v>
      </c>
      <c r="BUD6" s="34">
        <f t="shared" si="540"/>
        <v>4.5088763867508428</v>
      </c>
      <c r="BUE6" s="34">
        <f t="shared" si="541"/>
        <v>4.5179153848118165</v>
      </c>
      <c r="BUF6" s="34">
        <f t="shared" si="542"/>
        <v>4.5099568541447947</v>
      </c>
      <c r="BUG6" s="34">
        <f t="shared" si="543"/>
        <v>4.5173310596813296</v>
      </c>
      <c r="BUH6" s="34">
        <f t="shared" si="544"/>
        <v>4.5100917991378031</v>
      </c>
      <c r="BUI6" s="34">
        <f t="shared" si="545"/>
        <v>4.5162230462256785</v>
      </c>
      <c r="BUJ6" s="34">
        <f t="shared" si="546"/>
        <v>4.515921885167673</v>
      </c>
      <c r="BUK6" s="34">
        <f t="shared" si="547"/>
        <v>4.5189855615399424</v>
      </c>
      <c r="BUL6" s="34">
        <f t="shared" si="548"/>
        <v>4.5149869456940266</v>
      </c>
      <c r="BUM6" s="34">
        <f t="shared" si="549"/>
        <v>4.4254653315681427</v>
      </c>
      <c r="BUN6" s="34">
        <f t="shared" si="550"/>
        <v>1.8827864145831488</v>
      </c>
      <c r="BUO6" s="34">
        <f t="shared" si="551"/>
        <v>1.856816</v>
      </c>
      <c r="BUP6" s="284">
        <f t="shared" si="552"/>
        <v>68.78615409333986</v>
      </c>
      <c r="BUQ6" s="110">
        <f t="shared" si="553"/>
        <v>30.387891691706621</v>
      </c>
      <c r="BUR6" s="110">
        <f t="shared" si="554"/>
        <v>26.015185514930327</v>
      </c>
      <c r="BUS6" s="110">
        <f t="shared" si="555"/>
        <v>24.727040286697296</v>
      </c>
      <c r="BUT6" s="110">
        <f t="shared" si="556"/>
        <v>24.035418272415637</v>
      </c>
      <c r="BUU6" s="110">
        <f t="shared" si="557"/>
        <v>23.849663537524666</v>
      </c>
      <c r="BUV6" s="110">
        <f t="shared" si="558"/>
        <v>23.786766535310672</v>
      </c>
      <c r="BUW6" s="110">
        <f t="shared" si="559"/>
        <v>23.859820255672037</v>
      </c>
      <c r="BUX6" s="110">
        <f t="shared" si="560"/>
        <v>23.687849129916689</v>
      </c>
      <c r="BUY6" s="110">
        <f t="shared" si="561"/>
        <v>23.75397563407104</v>
      </c>
      <c r="BUZ6" s="110">
        <f t="shared" si="562"/>
        <v>23.805525703849412</v>
      </c>
      <c r="BVA6" s="110">
        <f t="shared" si="563"/>
        <v>23.716641451398576</v>
      </c>
      <c r="BVB6" s="110">
        <f t="shared" si="564"/>
        <v>23.705609645641463</v>
      </c>
      <c r="BVC6" s="110">
        <f t="shared" si="565"/>
        <v>23.787743310027487</v>
      </c>
      <c r="BVD6" s="110">
        <f t="shared" si="566"/>
        <v>23.731794969170341</v>
      </c>
      <c r="BVE6" s="110">
        <f t="shared" si="567"/>
        <v>23.655318504399716</v>
      </c>
      <c r="BVF6" s="110">
        <f t="shared" si="568"/>
        <v>23.770251716387197</v>
      </c>
      <c r="BVG6" s="110">
        <f t="shared" si="569"/>
        <v>23.807063093484079</v>
      </c>
      <c r="BVH6" s="110">
        <f t="shared" si="570"/>
        <v>23.60907195917099</v>
      </c>
      <c r="BVI6" s="110">
        <f t="shared" si="571"/>
        <v>23.652204151582932</v>
      </c>
      <c r="BVJ6" s="110">
        <f t="shared" si="572"/>
        <v>23.830583036723898</v>
      </c>
      <c r="BVK6" s="110">
        <f t="shared" si="573"/>
        <v>23.65956171010636</v>
      </c>
      <c r="BVL6" s="110">
        <f t="shared" si="574"/>
        <v>23.690926927221955</v>
      </c>
      <c r="BVM6" s="110">
        <f t="shared" si="575"/>
        <v>23.802170212254538</v>
      </c>
      <c r="BVN6" s="110">
        <f t="shared" si="576"/>
        <v>23.772676929525151</v>
      </c>
      <c r="BVO6" s="110">
        <f t="shared" si="577"/>
        <v>23.760197791032169</v>
      </c>
      <c r="BVP6" s="110">
        <f t="shared" si="578"/>
        <v>23.759127064912391</v>
      </c>
      <c r="BVQ6" s="110">
        <f t="shared" si="579"/>
        <v>23.852603598472598</v>
      </c>
      <c r="BVR6" s="110">
        <f t="shared" si="580"/>
        <v>23.734015049772086</v>
      </c>
      <c r="BVS6" s="110">
        <f t="shared" si="581"/>
        <v>23.73126491206374</v>
      </c>
      <c r="BVT6" s="110">
        <f t="shared" si="582"/>
        <v>23.846935854146167</v>
      </c>
      <c r="BVU6" s="110">
        <f t="shared" si="583"/>
        <v>23.797115918530345</v>
      </c>
      <c r="BVV6" s="110">
        <f t="shared" si="584"/>
        <v>23.721426354951447</v>
      </c>
      <c r="BVW6" s="110">
        <f t="shared" si="585"/>
        <v>23.743179858130986</v>
      </c>
      <c r="BVX6" s="110">
        <f t="shared" si="586"/>
        <v>23.829547233961215</v>
      </c>
      <c r="BVY6" s="110">
        <f t="shared" si="587"/>
        <v>23.699649222628281</v>
      </c>
      <c r="BVZ6" s="110">
        <f t="shared" si="588"/>
        <v>23.696769299568491</v>
      </c>
      <c r="BWA6" s="110">
        <f t="shared" si="589"/>
        <v>23.821588727533832</v>
      </c>
      <c r="BWB6" s="110">
        <f t="shared" si="590"/>
        <v>23.709268245512689</v>
      </c>
      <c r="BWC6" s="110">
        <f t="shared" si="591"/>
        <v>23.654018180796815</v>
      </c>
      <c r="BWD6" s="110">
        <f t="shared" si="592"/>
        <v>23.812759941535489</v>
      </c>
      <c r="BWE6" s="110">
        <f t="shared" si="593"/>
        <v>23.820882827833355</v>
      </c>
      <c r="BWF6" s="110">
        <f t="shared" si="594"/>
        <v>23.781141249414166</v>
      </c>
      <c r="BWG6" s="110">
        <f t="shared" si="595"/>
        <v>23.754373239258051</v>
      </c>
      <c r="BWH6" s="110">
        <f t="shared" si="596"/>
        <v>23.857108723283662</v>
      </c>
      <c r="BWI6" s="110">
        <f t="shared" si="597"/>
        <v>23.810042692338602</v>
      </c>
      <c r="BWJ6" s="110">
        <f t="shared" si="598"/>
        <v>23.802024926499595</v>
      </c>
      <c r="BWK6" s="110">
        <f t="shared" si="599"/>
        <v>23.883052157855911</v>
      </c>
      <c r="BWL6" s="110">
        <f t="shared" si="600"/>
        <v>23.756245180150376</v>
      </c>
      <c r="BWM6" s="110">
        <f t="shared" si="601"/>
        <v>23.737381570731007</v>
      </c>
      <c r="BWN6" s="110">
        <f t="shared" si="602"/>
        <v>23.811395123865374</v>
      </c>
      <c r="BWO6" s="110">
        <f t="shared" si="603"/>
        <v>23.867651646718471</v>
      </c>
      <c r="BWP6" s="110">
        <f t="shared" si="604"/>
        <v>23.683601601517044</v>
      </c>
      <c r="BWQ6" s="110">
        <f t="shared" si="605"/>
        <v>23.746243658335032</v>
      </c>
      <c r="BWR6" s="110">
        <f t="shared" si="606"/>
        <v>23.852228623519217</v>
      </c>
      <c r="BWS6" s="110">
        <f t="shared" si="607"/>
        <v>23.725330083814292</v>
      </c>
      <c r="BWT6" s="110">
        <f t="shared" si="608"/>
        <v>23.752232321384856</v>
      </c>
      <c r="BWU6" s="110">
        <f t="shared" si="609"/>
        <v>23.814356138401752</v>
      </c>
      <c r="BWV6" s="110">
        <f t="shared" si="610"/>
        <v>23.826319191741366</v>
      </c>
      <c r="BWW6" s="110">
        <f t="shared" si="611"/>
        <v>23.775150957865318</v>
      </c>
      <c r="BWX6" s="110">
        <f t="shared" si="612"/>
        <v>23.835120323901261</v>
      </c>
      <c r="BWY6" s="110">
        <f t="shared" si="613"/>
        <v>23.913158177970594</v>
      </c>
      <c r="BWZ6" s="110">
        <f t="shared" si="614"/>
        <v>23.823783286587776</v>
      </c>
      <c r="BXA6" s="110">
        <f t="shared" si="615"/>
        <v>23.525838357765597</v>
      </c>
      <c r="BXB6" s="110">
        <f t="shared" si="616"/>
        <v>36.900076684122901</v>
      </c>
      <c r="BXC6" s="356">
        <f t="shared" si="617"/>
        <v>0.6848640763940872</v>
      </c>
      <c r="BXD6" s="112">
        <f t="shared" si="618"/>
        <v>0.68952458182523468</v>
      </c>
      <c r="BXE6" s="112">
        <f t="shared" si="619"/>
        <v>0.69993401752563134</v>
      </c>
      <c r="BXF6" s="112">
        <f t="shared" si="620"/>
        <v>0.70402663001533616</v>
      </c>
      <c r="BXG6" s="112">
        <f t="shared" si="621"/>
        <v>0.70564074785091857</v>
      </c>
      <c r="BXH6" s="112">
        <f t="shared" si="622"/>
        <v>0.70629492655882575</v>
      </c>
      <c r="BXI6" s="112">
        <f t="shared" si="623"/>
        <v>0.70656126628673233</v>
      </c>
      <c r="BXJ6" s="112">
        <f t="shared" si="624"/>
        <v>0.70667097389175182</v>
      </c>
      <c r="BXK6" s="112">
        <f t="shared" si="625"/>
        <v>0.70671660109474377</v>
      </c>
      <c r="BXL6" s="112">
        <f t="shared" si="626"/>
        <v>0.70673567587294106</v>
      </c>
      <c r="BXM6" s="112">
        <f t="shared" si="627"/>
        <v>0.70674356840034014</v>
      </c>
      <c r="BXN6" s="112">
        <f t="shared" si="628"/>
        <v>0.70674686082080973</v>
      </c>
      <c r="BXO6" s="112">
        <f t="shared" si="629"/>
        <v>0.70674823183973423</v>
      </c>
      <c r="BXP6" s="112">
        <f t="shared" si="630"/>
        <v>0.70674880834552722</v>
      </c>
      <c r="BXQ6" s="112">
        <f t="shared" si="631"/>
        <v>0.70674904779830039</v>
      </c>
      <c r="BXR6" s="112">
        <f t="shared" si="632"/>
        <v>0.70674915120264381</v>
      </c>
      <c r="BXS6" s="112">
        <f t="shared" si="633"/>
        <v>0.70674919257833346</v>
      </c>
      <c r="BXT6" s="112">
        <f t="shared" si="634"/>
        <v>0.70674921074260633</v>
      </c>
      <c r="BXU6" s="112">
        <f t="shared" si="635"/>
        <v>0.70674921845394678</v>
      </c>
      <c r="BXV6" s="112">
        <f t="shared" si="636"/>
        <v>0.70674921610617591</v>
      </c>
      <c r="BXW6" s="112">
        <f t="shared" si="637"/>
        <v>0.70674921980716965</v>
      </c>
      <c r="BXX6" s="112">
        <f t="shared" si="638"/>
        <v>0.70674921678384217</v>
      </c>
      <c r="BXY6" s="112">
        <f t="shared" si="639"/>
        <v>0.70674921504147525</v>
      </c>
      <c r="BXZ6" s="112">
        <f t="shared" si="640"/>
        <v>0.70674921879558517</v>
      </c>
      <c r="BYA6" s="112">
        <f t="shared" si="641"/>
        <v>0.70674922062253054</v>
      </c>
      <c r="BYB6" s="112">
        <f t="shared" si="642"/>
        <v>0.70674921743291186</v>
      </c>
      <c r="BYC6" s="112">
        <f t="shared" si="643"/>
        <v>0.70674921758368958</v>
      </c>
      <c r="BYD6" s="112">
        <f t="shared" si="644"/>
        <v>0.70674922372275517</v>
      </c>
      <c r="BYE6" s="112">
        <f t="shared" si="645"/>
        <v>0.70674922396280337</v>
      </c>
      <c r="BYF6" s="112">
        <f t="shared" si="646"/>
        <v>0.70674922520023009</v>
      </c>
      <c r="BYG6" s="112">
        <f t="shared" si="647"/>
        <v>0.70674922491069081</v>
      </c>
      <c r="BYH6" s="112">
        <f t="shared" si="648"/>
        <v>0.70674922239556137</v>
      </c>
      <c r="BYI6" s="112">
        <f t="shared" si="649"/>
        <v>0.70674921854950745</v>
      </c>
      <c r="BYJ6" s="112">
        <f t="shared" si="650"/>
        <v>0.70674921203379315</v>
      </c>
      <c r="BYK6" s="112">
        <f t="shared" si="651"/>
        <v>0.70674921571878779</v>
      </c>
      <c r="BYL6" s="112">
        <f t="shared" si="652"/>
        <v>0.70674921794151357</v>
      </c>
      <c r="BYM6" s="112">
        <f t="shared" si="653"/>
        <v>0.70674921672758451</v>
      </c>
      <c r="BYN6" s="112">
        <f t="shared" si="654"/>
        <v>0.70674921548505054</v>
      </c>
      <c r="BYO6" s="112">
        <f t="shared" si="655"/>
        <v>0.70674921107860533</v>
      </c>
      <c r="BYP6" s="112">
        <f t="shared" si="656"/>
        <v>0.70674921542272218</v>
      </c>
      <c r="BYQ6" s="112">
        <f t="shared" si="657"/>
        <v>0.70674922226092973</v>
      </c>
      <c r="BYR6" s="112">
        <f t="shared" si="658"/>
        <v>0.7067492174572737</v>
      </c>
      <c r="BYS6" s="112">
        <f t="shared" si="659"/>
        <v>0.7067492151249738</v>
      </c>
      <c r="BYT6" s="112">
        <f t="shared" si="660"/>
        <v>0.70674921870950702</v>
      </c>
      <c r="BYU6" s="112">
        <f t="shared" si="661"/>
        <v>0.70674921448218697</v>
      </c>
      <c r="BYV6" s="112">
        <f t="shared" si="662"/>
        <v>0.70674921445417571</v>
      </c>
      <c r="BYW6" s="112">
        <f t="shared" si="663"/>
        <v>0.70674921983847228</v>
      </c>
      <c r="BYX6" s="112">
        <f t="shared" si="664"/>
        <v>0.70674922003612095</v>
      </c>
      <c r="BYY6" s="112">
        <f t="shared" si="665"/>
        <v>0.70674921691986536</v>
      </c>
      <c r="BYZ6" s="112">
        <f t="shared" si="666"/>
        <v>0.70674921850060179</v>
      </c>
      <c r="BZA6" s="112">
        <f t="shared" si="667"/>
        <v>0.70674922098383997</v>
      </c>
      <c r="BZB6" s="112">
        <f t="shared" si="668"/>
        <v>0.70674921850953365</v>
      </c>
      <c r="BZC6" s="112">
        <f t="shared" si="669"/>
        <v>0.70674921598112694</v>
      </c>
      <c r="BZD6" s="112">
        <f t="shared" si="670"/>
        <v>0.70674922033074483</v>
      </c>
      <c r="BZE6" s="112">
        <f t="shared" si="671"/>
        <v>0.70674922222680558</v>
      </c>
      <c r="BZF6" s="112">
        <f t="shared" si="672"/>
        <v>0.7067492161850375</v>
      </c>
      <c r="BZG6" s="112">
        <f t="shared" si="673"/>
        <v>0.70674921436890947</v>
      </c>
      <c r="BZH6" s="112">
        <f t="shared" si="674"/>
        <v>0.70674921982731265</v>
      </c>
      <c r="BZI6" s="112">
        <f t="shared" si="675"/>
        <v>0.70674922225844972</v>
      </c>
      <c r="BZJ6" s="112">
        <f t="shared" si="676"/>
        <v>0.70674921795654588</v>
      </c>
      <c r="BZK6" s="112">
        <f t="shared" si="677"/>
        <v>0.70674921815104741</v>
      </c>
      <c r="BZL6" s="112">
        <f t="shared" si="678"/>
        <v>0.70674922367264448</v>
      </c>
      <c r="BZM6" s="112">
        <f t="shared" si="679"/>
        <v>0.70674921672701974</v>
      </c>
      <c r="BZN6" s="112">
        <f t="shared" si="680"/>
        <v>0.70674924147168228</v>
      </c>
      <c r="BZO6" s="112">
        <f t="shared" si="681"/>
        <v>0.70674939469149023</v>
      </c>
      <c r="BZP6" s="284">
        <f t="shared" si="682"/>
        <v>46.821419947746314</v>
      </c>
      <c r="BZQ6" s="110">
        <f t="shared" si="683"/>
        <v>13.414849634361625</v>
      </c>
      <c r="BZR6" s="110">
        <f t="shared" si="684"/>
        <v>10.213620516568643</v>
      </c>
      <c r="BZS6" s="110">
        <f t="shared" si="685"/>
        <v>9.8102483527017785</v>
      </c>
      <c r="BZT6" s="110">
        <f t="shared" si="686"/>
        <v>9.7584196153322473</v>
      </c>
      <c r="BZU6" s="110">
        <f t="shared" si="687"/>
        <v>9.7037256973474761</v>
      </c>
      <c r="BZV6" s="110">
        <f t="shared" si="688"/>
        <v>9.8092707417945153</v>
      </c>
      <c r="BZW6" s="110">
        <f t="shared" si="689"/>
        <v>9.7540574831752132</v>
      </c>
      <c r="BZX6" s="110">
        <f t="shared" si="690"/>
        <v>9.6791941077851522</v>
      </c>
      <c r="BZY6" s="110">
        <f t="shared" si="691"/>
        <v>9.5474536375739554</v>
      </c>
      <c r="BZZ6" s="110">
        <f t="shared" si="692"/>
        <v>9.3713675267867771</v>
      </c>
      <c r="CAA6" s="110">
        <f t="shared" si="693"/>
        <v>8.5578553222065228</v>
      </c>
      <c r="CAB6" s="110">
        <f t="shared" si="694"/>
        <v>7.372936804441979</v>
      </c>
      <c r="CAC6" s="110">
        <f t="shared" si="695"/>
        <v>5.4890752248562116</v>
      </c>
      <c r="CAD6" s="110">
        <f t="shared" si="696"/>
        <v>3.4088743075219519</v>
      </c>
      <c r="CAE6" s="110">
        <f t="shared" si="697"/>
        <v>1.7667191930678607</v>
      </c>
      <c r="CAF6" s="110">
        <f t="shared" si="698"/>
        <v>0.83017824500443838</v>
      </c>
      <c r="CAG6" s="110">
        <f t="shared" si="699"/>
        <v>0.36850588814950541</v>
      </c>
      <c r="CAH6" s="110">
        <f t="shared" si="700"/>
        <v>0.15206292818323966</v>
      </c>
      <c r="CAI6" s="110">
        <f t="shared" si="701"/>
        <v>6.597711355755137E-2</v>
      </c>
      <c r="CAJ6" s="110">
        <f t="shared" si="702"/>
        <v>2.7149686188912645E-2</v>
      </c>
      <c r="CAK6" s="110">
        <f t="shared" si="703"/>
        <v>1.4212616169569883E-2</v>
      </c>
      <c r="CAL6" s="110">
        <f t="shared" si="704"/>
        <v>4.6707519595274903E-3</v>
      </c>
      <c r="CAM6" s="110">
        <f t="shared" si="705"/>
        <v>6.8203695631944413E-3</v>
      </c>
      <c r="CAN6" s="110">
        <f t="shared" si="706"/>
        <v>-1.0928958552919722E-3</v>
      </c>
      <c r="CAO6" s="110">
        <f t="shared" si="707"/>
        <v>2.5529830706419064E-3</v>
      </c>
      <c r="CAP6" s="110">
        <f t="shared" si="708"/>
        <v>-3.6171102363952256E-3</v>
      </c>
      <c r="CAQ6" s="110">
        <f t="shared" si="709"/>
        <v>5.3778078027559868E-3</v>
      </c>
      <c r="CAR6" s="110">
        <f t="shared" si="710"/>
        <v>-4.3888270673478232E-3</v>
      </c>
      <c r="CAS6" s="110">
        <f t="shared" si="711"/>
        <v>5.3544495203886912E-3</v>
      </c>
      <c r="CAT6" s="110">
        <f t="shared" si="712"/>
        <v>-2.2713264456432395E-3</v>
      </c>
      <c r="CAU6" s="110">
        <f t="shared" si="713"/>
        <v>4.6429466924509492E-3</v>
      </c>
      <c r="CAV6" s="110">
        <f t="shared" si="714"/>
        <v>-2.6193292177606026E-3</v>
      </c>
      <c r="CAW6" s="110">
        <f t="shared" si="715"/>
        <v>5.2311495634610045E-3</v>
      </c>
      <c r="CAX6" s="110">
        <f t="shared" si="716"/>
        <v>-1.6761999918809823E-3</v>
      </c>
      <c r="CAY6" s="110">
        <f t="shared" si="717"/>
        <v>3.4772665328181083E-3</v>
      </c>
      <c r="CAZ6" s="110">
        <f t="shared" si="718"/>
        <v>-1.8384465917506171E-3</v>
      </c>
      <c r="CBA6" s="110">
        <f t="shared" si="719"/>
        <v>4.0668283893588106E-3</v>
      </c>
      <c r="CBB6" s="110">
        <f t="shared" si="720"/>
        <v>-2.5259151877956138E-3</v>
      </c>
      <c r="CBC6" s="110">
        <f t="shared" si="721"/>
        <v>4.1567388041480035E-3</v>
      </c>
      <c r="CBD6" s="110">
        <f t="shared" si="722"/>
        <v>-2.2680603648849136E-3</v>
      </c>
      <c r="CBE6" s="110">
        <f t="shared" si="723"/>
        <v>3.8511837204068008E-3</v>
      </c>
      <c r="CBF6" s="110">
        <f t="shared" si="724"/>
        <v>-4.4897767962551087E-3</v>
      </c>
      <c r="CBG6" s="110">
        <f t="shared" si="725"/>
        <v>7.3128314434856108E-3</v>
      </c>
      <c r="CBH6" s="110">
        <f t="shared" si="726"/>
        <v>-7.9719893420227982E-4</v>
      </c>
      <c r="CBI6" s="110">
        <f t="shared" si="727"/>
        <v>2.7023574395452056E-3</v>
      </c>
      <c r="CBJ6" s="110">
        <f t="shared" si="728"/>
        <v>-4.1320814683605779E-3</v>
      </c>
      <c r="CBK6" s="110">
        <f t="shared" si="729"/>
        <v>3.754786816339914E-3</v>
      </c>
      <c r="CBL6" s="110">
        <f t="shared" si="730"/>
        <v>-1.1673259556828513E-3</v>
      </c>
      <c r="CBM6" s="110">
        <f t="shared" si="731"/>
        <v>4.0375194521374193E-3</v>
      </c>
      <c r="CBN6" s="110">
        <f t="shared" si="732"/>
        <v>-1.8636333896702103E-3</v>
      </c>
      <c r="CBO6" s="110">
        <f t="shared" si="733"/>
        <v>3.3229188135931562E-3</v>
      </c>
      <c r="CBP6" s="110">
        <f t="shared" si="734"/>
        <v>-2.5037724625839989E-3</v>
      </c>
      <c r="CBQ6" s="110">
        <f t="shared" si="735"/>
        <v>5.5522594579328474E-3</v>
      </c>
      <c r="CBR6" s="110">
        <f t="shared" si="736"/>
        <v>-2.3483050771277597E-3</v>
      </c>
      <c r="CBS6" s="110">
        <f t="shared" si="737"/>
        <v>4.4615388415278293E-3</v>
      </c>
      <c r="CBT6" s="110">
        <f t="shared" si="738"/>
        <v>-8.9736692152414901E-5</v>
      </c>
      <c r="CBU6" s="110">
        <f t="shared" si="739"/>
        <v>2.6649182569295697E-3</v>
      </c>
      <c r="CBV6" s="110">
        <f t="shared" si="740"/>
        <v>-5.1400988625143855E-3</v>
      </c>
      <c r="CBW6" s="110">
        <f t="shared" si="741"/>
        <v>3.3979188244804954E-3</v>
      </c>
      <c r="CBX6" s="110">
        <f t="shared" si="742"/>
        <v>-4.7401228880327448E-3</v>
      </c>
      <c r="CBY6" s="110">
        <f t="shared" si="743"/>
        <v>1.8744606656933519E-3</v>
      </c>
      <c r="CBZ6" s="110">
        <f t="shared" si="744"/>
        <v>3.7976432353604934E-2</v>
      </c>
      <c r="CCA6" s="110">
        <f t="shared" si="745"/>
        <v>-0.20646062884708843</v>
      </c>
      <c r="CCB6" s="110">
        <f t="shared" si="746"/>
        <v>-8.4099517826767389</v>
      </c>
      <c r="CCC6" s="284">
        <f t="shared" si="747"/>
        <v>11.189415482210295</v>
      </c>
      <c r="CCD6" s="110">
        <f t="shared" si="748"/>
        <v>2.8933444746427237</v>
      </c>
      <c r="CCE6" s="110">
        <f t="shared" si="749"/>
        <v>1.638604431659185</v>
      </c>
      <c r="CCF6" s="110">
        <f t="shared" si="750"/>
        <v>1.646447345020982</v>
      </c>
      <c r="CCG6" s="110">
        <f t="shared" si="751"/>
        <v>1.623396440205666</v>
      </c>
      <c r="CCH6" s="110">
        <f t="shared" si="752"/>
        <v>1.5866689120372062</v>
      </c>
      <c r="CCI6" s="110">
        <f t="shared" si="753"/>
        <v>1.595064689018157</v>
      </c>
      <c r="CCJ6" s="110">
        <f t="shared" si="754"/>
        <v>1.5825427175226054</v>
      </c>
      <c r="CCK6" s="110">
        <f t="shared" si="755"/>
        <v>1.5803612172762755</v>
      </c>
      <c r="CCL6" s="110">
        <f t="shared" si="756"/>
        <v>1.5612742833062927</v>
      </c>
      <c r="CCM6" s="110">
        <f t="shared" si="757"/>
        <v>1.5610375747718637</v>
      </c>
      <c r="CCN6" s="110">
        <f t="shared" si="758"/>
        <v>1.4914479766445501</v>
      </c>
      <c r="CCO6" s="110">
        <f t="shared" si="759"/>
        <v>1.3976618469980857</v>
      </c>
      <c r="CCP6" s="110">
        <f t="shared" si="760"/>
        <v>1.1882046609817327</v>
      </c>
      <c r="CCQ6" s="110">
        <f t="shared" si="761"/>
        <v>0.88991583236784244</v>
      </c>
      <c r="CCR6" s="110">
        <f t="shared" si="762"/>
        <v>0.5432237177633773</v>
      </c>
      <c r="CCS6" s="110">
        <f t="shared" si="763"/>
        <v>0.28769861758053378</v>
      </c>
      <c r="CCT6" s="110">
        <f t="shared" si="764"/>
        <v>0.1351835414574577</v>
      </c>
      <c r="CCU6" s="110">
        <f t="shared" si="765"/>
        <v>5.7931202497973094E-2</v>
      </c>
      <c r="CCV6" s="110">
        <f t="shared" si="766"/>
        <v>2.5890584232400354E-2</v>
      </c>
      <c r="CCW6" s="110">
        <f t="shared" si="767"/>
        <v>1.0379963778360812E-2</v>
      </c>
      <c r="CCX6" s="110">
        <f t="shared" si="768"/>
        <v>5.5828699976621168E-3</v>
      </c>
      <c r="CCY6" s="110">
        <f t="shared" si="769"/>
        <v>1.8270129090056371E-3</v>
      </c>
      <c r="CCZ6" s="110">
        <f t="shared" si="770"/>
        <v>2.6127487869963516E-3</v>
      </c>
      <c r="CDA6" s="110">
        <f t="shared" si="771"/>
        <v>-4.216376102107857E-4</v>
      </c>
      <c r="CDB6" s="110">
        <f t="shared" si="772"/>
        <v>1.0002476099865668E-3</v>
      </c>
      <c r="CDC6" s="110">
        <f t="shared" si="773"/>
        <v>-1.4035780909233528E-3</v>
      </c>
      <c r="CDD6" s="110">
        <f t="shared" si="774"/>
        <v>2.0409301768407012E-3</v>
      </c>
      <c r="CDE6" s="110">
        <f t="shared" si="775"/>
        <v>-1.7018850819824874E-3</v>
      </c>
      <c r="CDF6" s="110">
        <f t="shared" si="776"/>
        <v>2.0729960613639032E-3</v>
      </c>
      <c r="CDG6" s="110">
        <f t="shared" si="777"/>
        <v>-8.7890450930824533E-4</v>
      </c>
      <c r="CDH6" s="110">
        <f t="shared" si="778"/>
        <v>1.8156885923680899E-3</v>
      </c>
      <c r="CDI6" s="110">
        <f t="shared" si="779"/>
        <v>-1.0302337444476914E-3</v>
      </c>
      <c r="CDJ6" s="110">
        <f t="shared" si="780"/>
        <v>2.0749712203964633E-3</v>
      </c>
      <c r="CDK6" s="110">
        <f t="shared" si="781"/>
        <v>-6.4145402633562418E-4</v>
      </c>
      <c r="CDL6" s="110">
        <f t="shared" si="782"/>
        <v>1.3443900348885246E-3</v>
      </c>
      <c r="CDM6" s="110">
        <f t="shared" si="783"/>
        <v>-7.18744521460097E-4</v>
      </c>
      <c r="CDN6" s="110">
        <f t="shared" si="784"/>
        <v>1.5805418627954891E-3</v>
      </c>
      <c r="CDO6" s="110">
        <f t="shared" si="785"/>
        <v>-9.9539233400302977E-4</v>
      </c>
      <c r="CDP6" s="110">
        <f t="shared" si="786"/>
        <v>1.5997851017146311E-3</v>
      </c>
      <c r="CDQ6" s="110">
        <f t="shared" si="787"/>
        <v>-8.5995536415917854E-4</v>
      </c>
      <c r="CDR6" s="110">
        <f t="shared" si="788"/>
        <v>1.5149703835220046E-3</v>
      </c>
      <c r="CDS6" s="110">
        <f t="shared" si="789"/>
        <v>-1.7568076448312251E-3</v>
      </c>
      <c r="CDT6" s="110">
        <f t="shared" si="790"/>
        <v>2.8100353858106081E-3</v>
      </c>
      <c r="CDU6" s="110">
        <f t="shared" si="791"/>
        <v>-3.1226403405414934E-4</v>
      </c>
      <c r="CDV6" s="110">
        <f t="shared" si="792"/>
        <v>1.0485763978452668E-3</v>
      </c>
      <c r="CDW6" s="110">
        <f t="shared" si="793"/>
        <v>-1.5773355296696656E-3</v>
      </c>
      <c r="CDX6" s="110">
        <f t="shared" si="794"/>
        <v>1.45149340711767E-3</v>
      </c>
      <c r="CDY6" s="110">
        <f t="shared" si="795"/>
        <v>-4.5777816462987234E-4</v>
      </c>
      <c r="CDZ6" s="110">
        <f t="shared" si="796"/>
        <v>1.5620536012512687E-3</v>
      </c>
      <c r="CEA6" s="110">
        <f t="shared" si="797"/>
        <v>-7.1726832245071182E-4</v>
      </c>
      <c r="CEB6" s="110">
        <f t="shared" si="798"/>
        <v>1.2963322406512529E-3</v>
      </c>
      <c r="CEC6" s="110">
        <f t="shared" si="799"/>
        <v>-9.8343080141213954E-4</v>
      </c>
      <c r="CED6" s="110">
        <f t="shared" si="800"/>
        <v>2.1304999882701329E-3</v>
      </c>
      <c r="CEE6" s="110">
        <f t="shared" si="801"/>
        <v>-9.0389449252677341E-4</v>
      </c>
      <c r="CEF6" s="110">
        <f t="shared" si="802"/>
        <v>1.770590642094304E-3</v>
      </c>
      <c r="CEG6" s="110">
        <f t="shared" si="803"/>
        <v>-3.513950217871642E-5</v>
      </c>
      <c r="CEH6" s="110">
        <f t="shared" si="804"/>
        <v>1.0148600534850454E-3</v>
      </c>
      <c r="CEI6" s="110">
        <f t="shared" si="805"/>
        <v>-1.9791869617632497E-3</v>
      </c>
      <c r="CEJ6" s="110">
        <f t="shared" si="806"/>
        <v>1.3386945489547099E-3</v>
      </c>
      <c r="CEK6" s="110">
        <f t="shared" si="807"/>
        <v>-1.838559318457786E-3</v>
      </c>
      <c r="CEL6" s="110">
        <f t="shared" si="808"/>
        <v>7.1254747883162659E-4</v>
      </c>
      <c r="CEM6" s="110">
        <f t="shared" si="809"/>
        <v>1.5067947080333014E-2</v>
      </c>
      <c r="CEN6" s="110">
        <f t="shared" si="810"/>
        <v>-7.4153750739336055E-2</v>
      </c>
      <c r="CEO6" s="110">
        <f t="shared" si="811"/>
        <v>-1.2712213746312686</v>
      </c>
      <c r="CEP6" s="284">
        <f t="shared" si="812"/>
        <v>51.006076573593951</v>
      </c>
      <c r="CEQ6" s="110">
        <f t="shared" si="813"/>
        <v>20.382757898222923</v>
      </c>
      <c r="CER6" s="110">
        <f t="shared" si="814"/>
        <v>17.44903889788824</v>
      </c>
      <c r="CES6" s="110">
        <f t="shared" si="815"/>
        <v>16.585084989479132</v>
      </c>
      <c r="CET6" s="110">
        <f t="shared" si="816"/>
        <v>16.121888935181989</v>
      </c>
      <c r="CEU6" s="110">
        <f t="shared" si="817"/>
        <v>15.996692576396592</v>
      </c>
      <c r="CEV6" s="110">
        <f t="shared" si="818"/>
        <v>15.954347139965652</v>
      </c>
      <c r="CEW6" s="110">
        <f t="shared" si="819"/>
        <v>16.003004549439073</v>
      </c>
      <c r="CEX6" s="110">
        <f t="shared" si="820"/>
        <v>15.8883148798561</v>
      </c>
      <c r="CEY6" s="110">
        <f t="shared" si="821"/>
        <v>15.93298518609609</v>
      </c>
      <c r="CEZ6" s="110">
        <f t="shared" si="822"/>
        <v>15.967031074293802</v>
      </c>
      <c r="CFA6" s="110">
        <f t="shared" si="823"/>
        <v>15.907785311406228</v>
      </c>
      <c r="CFB6" s="110">
        <f t="shared" si="824"/>
        <v>15.900247640714406</v>
      </c>
      <c r="CFC6" s="110">
        <f t="shared" si="825"/>
        <v>15.955928849020701</v>
      </c>
      <c r="CFD6" s="110">
        <f t="shared" si="826"/>
        <v>15.917829465221866</v>
      </c>
      <c r="CFE6" s="110">
        <f t="shared" si="827"/>
        <v>15.865874293571613</v>
      </c>
      <c r="CFF6" s="110">
        <f t="shared" si="828"/>
        <v>15.943831301430393</v>
      </c>
      <c r="CFG6" s="110">
        <f t="shared" si="829"/>
        <v>15.968221778486731</v>
      </c>
      <c r="CFH6" s="110">
        <f t="shared" si="830"/>
        <v>15.835299568342393</v>
      </c>
      <c r="CFI6" s="110">
        <f t="shared" si="831"/>
        <v>15.864621391759533</v>
      </c>
      <c r="CFJ6" s="110">
        <f t="shared" si="832"/>
        <v>15.985115337653374</v>
      </c>
      <c r="CFK6" s="110">
        <f t="shared" si="833"/>
        <v>15.870504200094555</v>
      </c>
      <c r="CFL6" s="110">
        <f t="shared" si="834"/>
        <v>15.890283586377024</v>
      </c>
      <c r="CFM6" s="110">
        <f t="shared" si="835"/>
        <v>15.964399953199537</v>
      </c>
      <c r="CFN6" s="110">
        <f t="shared" si="836"/>
        <v>15.944687795614399</v>
      </c>
      <c r="CFO6" s="110">
        <f t="shared" si="837"/>
        <v>15.936432595493642</v>
      </c>
      <c r="CFP6" s="110">
        <f t="shared" si="838"/>
        <v>15.936155351757646</v>
      </c>
      <c r="CFQ6" s="110">
        <f t="shared" si="839"/>
        <v>15.999138310232881</v>
      </c>
      <c r="CFR6" s="110">
        <f t="shared" si="840"/>
        <v>15.920242343279874</v>
      </c>
      <c r="CFS6" s="110">
        <f t="shared" si="841"/>
        <v>15.91819557892499</v>
      </c>
      <c r="CFT6" s="110">
        <f t="shared" si="842"/>
        <v>15.995696763583357</v>
      </c>
      <c r="CFU6" s="110">
        <f t="shared" si="843"/>
        <v>15.962391976651048</v>
      </c>
      <c r="CFV6" s="110">
        <f t="shared" si="844"/>
        <v>15.911143616705894</v>
      </c>
      <c r="CFW6" s="110">
        <f t="shared" si="845"/>
        <v>15.925753892882856</v>
      </c>
      <c r="CFX6" s="110">
        <f t="shared" si="846"/>
        <v>15.983226169629203</v>
      </c>
      <c r="CFY6" s="110">
        <f t="shared" si="847"/>
        <v>15.895934906920951</v>
      </c>
      <c r="CFZ6" s="110">
        <f t="shared" si="848"/>
        <v>15.894090243489934</v>
      </c>
      <c r="CGA6" s="110">
        <f t="shared" si="849"/>
        <v>15.978084020332377</v>
      </c>
      <c r="CGB6" s="110">
        <f t="shared" si="850"/>
        <v>15.903186960438694</v>
      </c>
      <c r="CGC6" s="110">
        <f t="shared" si="851"/>
        <v>15.86582370868306</v>
      </c>
      <c r="CGD6" s="110">
        <f t="shared" si="852"/>
        <v>15.97260663031375</v>
      </c>
      <c r="CGE6" s="110">
        <f t="shared" si="853"/>
        <v>15.978656382507177</v>
      </c>
      <c r="CGF6" s="110">
        <f t="shared" si="854"/>
        <v>15.951225293132545</v>
      </c>
      <c r="CGG6" s="110">
        <f t="shared" si="855"/>
        <v>15.932870160637341</v>
      </c>
      <c r="CGH6" s="110">
        <f t="shared" si="856"/>
        <v>16.001650561839256</v>
      </c>
      <c r="CGI6" s="110">
        <f t="shared" si="857"/>
        <v>15.970021604436424</v>
      </c>
      <c r="CGJ6" s="110">
        <f t="shared" si="858"/>
        <v>15.964865481458174</v>
      </c>
      <c r="CGK6" s="110">
        <f t="shared" si="859"/>
        <v>16.019459795343462</v>
      </c>
      <c r="CGL6" s="110">
        <f t="shared" si="860"/>
        <v>15.935138386439938</v>
      </c>
      <c r="CGM6" s="110">
        <f t="shared" si="861"/>
        <v>15.922808294430707</v>
      </c>
      <c r="CGN6" s="110">
        <f t="shared" si="862"/>
        <v>15.97257278188574</v>
      </c>
      <c r="CGO6" s="110">
        <f t="shared" si="863"/>
        <v>16.009502520435408</v>
      </c>
      <c r="CGP6" s="110">
        <f t="shared" si="864"/>
        <v>15.88509547826944</v>
      </c>
      <c r="CGQ6" s="110">
        <f t="shared" si="865"/>
        <v>15.927002658703033</v>
      </c>
      <c r="CGR6" s="110">
        <f t="shared" si="866"/>
        <v>15.99793439247717</v>
      </c>
      <c r="CGS6" s="110">
        <f t="shared" si="867"/>
        <v>15.912654474681721</v>
      </c>
      <c r="CGT6" s="110">
        <f t="shared" si="868"/>
        <v>15.930709275619957</v>
      </c>
      <c r="CGU6" s="110">
        <f t="shared" si="869"/>
        <v>15.972647425576682</v>
      </c>
      <c r="CGV6" s="110">
        <f t="shared" si="870"/>
        <v>15.981152877375759</v>
      </c>
      <c r="CGW6" s="110">
        <f t="shared" si="871"/>
        <v>15.947114857672499</v>
      </c>
      <c r="CGX6" s="110">
        <f t="shared" si="872"/>
        <v>15.987324589310878</v>
      </c>
      <c r="CGY6" s="110">
        <f t="shared" si="873"/>
        <v>16.039438081525226</v>
      </c>
      <c r="CGZ6" s="110">
        <f t="shared" si="874"/>
        <v>15.979309339495092</v>
      </c>
      <c r="CHA6" s="110">
        <f t="shared" si="875"/>
        <v>15.779518306940714</v>
      </c>
      <c r="CHB6" s="110">
        <f t="shared" si="876"/>
        <v>28.370809065638937</v>
      </c>
    </row>
    <row r="7" spans="1:2238" s="44" customFormat="1" ht="15.75" thickBot="1" x14ac:dyDescent="0.3">
      <c r="A7" s="446"/>
      <c r="B7" s="252">
        <v>1500</v>
      </c>
      <c r="C7" s="448"/>
      <c r="D7" s="449"/>
      <c r="E7" s="378">
        <f>AVERAGE(BMY7:BNC7)</f>
        <v>1232.4850377619848</v>
      </c>
      <c r="F7" s="379">
        <f>MAX(BMY7:BNC7)</f>
        <v>1233.4928873179383</v>
      </c>
      <c r="G7" s="379">
        <f>MIN(BMY7:BNC7)</f>
        <v>1230.0329985300086</v>
      </c>
      <c r="H7" s="380">
        <f>AVERAGE(BKI7:BKM7)</f>
        <v>9.3988600892971771E-2</v>
      </c>
      <c r="I7" s="381">
        <f>MAX(BKI7:BKM7)</f>
        <v>9.4408901141148416E-2</v>
      </c>
      <c r="J7" s="381">
        <f>MIN(BKI7:BKM7)</f>
        <v>9.2969218936202358E-2</v>
      </c>
      <c r="K7" s="380">
        <f>AVERAGE(BHS7:BHW7)</f>
        <v>5.3986653825644824E-5</v>
      </c>
      <c r="L7" s="381">
        <f>MAX(BHS7:BHW7)</f>
        <v>5.4156544972082064E-5</v>
      </c>
      <c r="M7" s="381">
        <f>MIN(BHS7:BHW7)</f>
        <v>5.3572485355328541E-5</v>
      </c>
      <c r="N7" s="369">
        <f>AVERAGE(BFC7:BFG7)</f>
        <v>0.23663195388772648</v>
      </c>
      <c r="O7" s="375">
        <f>MAX(BFC7:BFG7)</f>
        <v>0.2395597767677633</v>
      </c>
      <c r="P7" s="375">
        <f>MIN(BFC7:BFG7)</f>
        <v>0.23543269790176477</v>
      </c>
      <c r="Q7" s="380">
        <f>AVERAGE(AXO7:AXR7)</f>
        <v>1693082.0060155424</v>
      </c>
      <c r="R7" s="381">
        <f>MAX(AXO7:AXR7)</f>
        <v>1709493.1160878511</v>
      </c>
      <c r="S7" s="381">
        <f>MIN(AXO7:AXR7)</f>
        <v>1672012.1252337394</v>
      </c>
      <c r="T7" s="378">
        <f>AVERAGE(AUZ7:AVD7)</f>
        <v>1492.1068577245478</v>
      </c>
      <c r="U7" s="379">
        <f>MAX(AUZ7:AVD7)</f>
        <v>1499.6444620441484</v>
      </c>
      <c r="V7" s="379">
        <f>MIN(AUZ7:AVD7)</f>
        <v>1473.8089438727732</v>
      </c>
      <c r="W7" s="382">
        <f>(N7*$A$5*$ASH$24)/K7</f>
        <v>1.5912901993857658</v>
      </c>
      <c r="X7" s="383">
        <f>AVERAGE(BXG7:BXJ7)</f>
        <v>0.70787698189520953</v>
      </c>
      <c r="Y7" s="369">
        <f>AVERAGE(BUT7:BUW7)</f>
        <v>19.437943137670175</v>
      </c>
      <c r="Z7" s="375">
        <f>MAX(BUT7:BUW7)</f>
        <v>19.482402295419615</v>
      </c>
      <c r="AA7" s="375">
        <f>MIN(BUT7:BUW7)</f>
        <v>19.392820525894777</v>
      </c>
      <c r="AB7" s="369">
        <f>AVERAGE(BZT7:BZW7)</f>
        <v>9.4944451411152713</v>
      </c>
      <c r="AC7" s="375">
        <f>MAX(BZT7:BZW7)</f>
        <v>9.546334771333111</v>
      </c>
      <c r="AD7" s="375">
        <f>MIN(BZT7:BZW7)</f>
        <v>9.4136021477216669</v>
      </c>
      <c r="AE7" s="369">
        <f>AVERAGE(CET7:CEW7)</f>
        <v>13.037606131384717</v>
      </c>
      <c r="AF7" s="372">
        <f>MAX(CET7:CEW7)</f>
        <v>13.067924945055516</v>
      </c>
      <c r="AG7" s="373">
        <f>MIN(CET7:CEW7)</f>
        <v>13.007222698052626</v>
      </c>
      <c r="AH7" s="7">
        <v>6.4304810000000003</v>
      </c>
      <c r="AI7" s="13">
        <v>766.03309999999999</v>
      </c>
      <c r="AJ7" s="49">
        <f>ACX7</f>
        <v>-0.65994229999999998</v>
      </c>
      <c r="AK7" s="49">
        <f t="shared" si="0"/>
        <v>766.6930423</v>
      </c>
      <c r="AL7" s="49">
        <v>1500.002</v>
      </c>
      <c r="AM7" s="49">
        <v>1500.0039999999999</v>
      </c>
      <c r="AN7" s="60">
        <f t="shared" si="1"/>
        <v>1500.0039999999999</v>
      </c>
      <c r="AO7" s="47">
        <v>-3.1499399999999999E-6</v>
      </c>
      <c r="AP7" s="47">
        <v>-1.7834020000000001E-9</v>
      </c>
      <c r="AQ7" s="49">
        <v>-4.1899129999999998</v>
      </c>
      <c r="AR7" s="47">
        <v>5.429756E-4</v>
      </c>
      <c r="AS7" s="148">
        <v>4.2446290000000001E-7</v>
      </c>
      <c r="AT7" s="49">
        <v>-0.94379170000000001</v>
      </c>
      <c r="AU7" s="49">
        <v>-1.5937619999999999</v>
      </c>
      <c r="AV7" s="49">
        <v>-3.0387430000000002</v>
      </c>
      <c r="AW7" s="49">
        <v>-4.6403040000000004</v>
      </c>
      <c r="AX7" s="49">
        <v>-5.15022</v>
      </c>
      <c r="AY7" s="49">
        <v>-5.3307359999999999</v>
      </c>
      <c r="AZ7" s="49">
        <v>-5.3927430000000003</v>
      </c>
      <c r="BA7" s="49">
        <v>-5.4176510000000002</v>
      </c>
      <c r="BB7" s="49">
        <v>-5.4285370000000004</v>
      </c>
      <c r="BC7" s="49">
        <v>-5.4306219999999996</v>
      </c>
      <c r="BD7" s="49">
        <v>-5.4238489999999997</v>
      </c>
      <c r="BE7" s="49">
        <v>-5.4304220000000001</v>
      </c>
      <c r="BF7" s="49">
        <v>-5.4282009999999996</v>
      </c>
      <c r="BG7" s="49">
        <v>-5.4243110000000003</v>
      </c>
      <c r="BH7" s="49">
        <v>-5.4271089999999997</v>
      </c>
      <c r="BI7" s="49">
        <v>-5.4269059999999998</v>
      </c>
      <c r="BJ7" s="49">
        <v>-5.4222939999999999</v>
      </c>
      <c r="BK7" s="49">
        <v>-5.4241609999999998</v>
      </c>
      <c r="BL7" s="49">
        <v>-5.4282240000000002</v>
      </c>
      <c r="BM7" s="49">
        <v>-5.4240839999999997</v>
      </c>
      <c r="BN7" s="49">
        <v>-5.4227049999999997</v>
      </c>
      <c r="BO7" s="49">
        <v>-5.4264320000000001</v>
      </c>
      <c r="BP7" s="49">
        <v>-5.425046</v>
      </c>
      <c r="BQ7" s="49">
        <v>-5.4265280000000002</v>
      </c>
      <c r="BR7" s="49">
        <v>-5.4276419999999996</v>
      </c>
      <c r="BS7" s="49">
        <v>-5.4307129999999999</v>
      </c>
      <c r="BT7" s="49">
        <v>-5.4281560000000004</v>
      </c>
      <c r="BU7" s="49">
        <v>-5.4251069999999997</v>
      </c>
      <c r="BV7" s="49">
        <v>-5.4333920000000004</v>
      </c>
      <c r="BW7" s="49">
        <v>-5.4284309999999998</v>
      </c>
      <c r="BX7" s="49">
        <v>-5.4207739999999998</v>
      </c>
      <c r="BY7" s="49">
        <v>-5.4297769999999996</v>
      </c>
      <c r="BZ7" s="49">
        <v>-5.4316719999999998</v>
      </c>
      <c r="CA7" s="49">
        <v>-5.4261400000000002</v>
      </c>
      <c r="CB7" s="49">
        <v>-5.4244570000000003</v>
      </c>
      <c r="CC7" s="49">
        <v>-5.4307730000000003</v>
      </c>
      <c r="CD7" s="49">
        <v>-5.4262649999999999</v>
      </c>
      <c r="CE7" s="49">
        <v>-5.4240459999999997</v>
      </c>
      <c r="CF7" s="49">
        <v>-5.426113</v>
      </c>
      <c r="CG7" s="49">
        <v>-5.4227800000000004</v>
      </c>
      <c r="CH7" s="49">
        <v>-5.4201259999999998</v>
      </c>
      <c r="CI7" s="49">
        <v>-5.4261299999999997</v>
      </c>
      <c r="CJ7" s="49">
        <v>-5.4259490000000001</v>
      </c>
      <c r="CK7" s="49">
        <v>-5.4276049999999998</v>
      </c>
      <c r="CL7" s="49">
        <v>-5.4289360000000002</v>
      </c>
      <c r="CM7" s="49">
        <v>-5.4260510000000002</v>
      </c>
      <c r="CN7" s="49">
        <v>-5.4291609999999997</v>
      </c>
      <c r="CO7" s="49">
        <v>-5.4250999999999996</v>
      </c>
      <c r="CP7" s="49">
        <v>-5.427168</v>
      </c>
      <c r="CQ7" s="49">
        <v>-5.4319059999999997</v>
      </c>
      <c r="CR7" s="49">
        <v>-5.4244430000000001</v>
      </c>
      <c r="CS7" s="49">
        <v>-5.4238739999999996</v>
      </c>
      <c r="CT7" s="49">
        <v>-5.4262430000000004</v>
      </c>
      <c r="CU7" s="49">
        <v>-5.4220319999999997</v>
      </c>
      <c r="CV7" s="49">
        <v>-5.4225500000000002</v>
      </c>
      <c r="CW7" s="49">
        <v>-5.4259230000000001</v>
      </c>
      <c r="CX7" s="49">
        <v>-5.4250610000000004</v>
      </c>
      <c r="CY7" s="49">
        <v>-5.4258860000000002</v>
      </c>
      <c r="CZ7" s="49">
        <v>-5.4251110000000002</v>
      </c>
      <c r="DA7" s="49">
        <v>-5.4263769999999996</v>
      </c>
      <c r="DB7" s="49">
        <v>-5.4251959999999997</v>
      </c>
      <c r="DC7" s="49">
        <v>-5.4239829999999998</v>
      </c>
      <c r="DD7" s="49">
        <v>-5.4318549999999997</v>
      </c>
      <c r="DE7" s="49">
        <v>-5.4265439999999998</v>
      </c>
      <c r="DF7" s="49">
        <v>-5.4221880000000002</v>
      </c>
      <c r="DG7" s="49">
        <v>-5.4237820000000001</v>
      </c>
      <c r="DH7" s="49">
        <v>-5.4269360000000004</v>
      </c>
      <c r="DI7" s="49">
        <v>-5.4167940000000003</v>
      </c>
      <c r="DJ7" s="47">
        <v>-3.1459719999999999E-3</v>
      </c>
      <c r="DK7" s="47">
        <v>-3.267973E-3</v>
      </c>
      <c r="DL7" s="47">
        <v>-3.4887189999999999E-3</v>
      </c>
      <c r="DM7" s="47">
        <v>-3.6108239999999999E-3</v>
      </c>
      <c r="DN7" s="47">
        <v>-3.615741E-3</v>
      </c>
      <c r="DO7" s="47">
        <v>-3.6169790000000002E-3</v>
      </c>
      <c r="DP7" s="47">
        <v>-3.6165910000000002E-3</v>
      </c>
      <c r="DQ7" s="47">
        <v>-3.619022E-3</v>
      </c>
      <c r="DR7" s="47">
        <v>-3.6214979999999999E-3</v>
      </c>
      <c r="DS7" s="47">
        <v>-3.6212729999999999E-3</v>
      </c>
      <c r="DT7" s="47">
        <v>-3.6162070000000002E-3</v>
      </c>
      <c r="DU7" s="47">
        <v>-3.6204060000000001E-3</v>
      </c>
      <c r="DV7" s="47">
        <v>-3.6188629999999999E-3</v>
      </c>
      <c r="DW7" s="47">
        <v>-3.6162490000000002E-3</v>
      </c>
      <c r="DX7" s="47">
        <v>-3.6181070000000002E-3</v>
      </c>
      <c r="DY7" s="47">
        <v>-3.617969E-3</v>
      </c>
      <c r="DZ7" s="47">
        <v>-3.614894E-3</v>
      </c>
      <c r="EA7" s="47">
        <v>-3.6161380000000001E-3</v>
      </c>
      <c r="EB7" s="47">
        <v>-3.6188470000000001E-3</v>
      </c>
      <c r="EC7" s="47">
        <v>-3.6160860000000001E-3</v>
      </c>
      <c r="ED7" s="47">
        <v>-3.6151669999999999E-3</v>
      </c>
      <c r="EE7" s="47">
        <v>-3.6176519999999998E-3</v>
      </c>
      <c r="EF7" s="47">
        <v>-3.616728E-3</v>
      </c>
      <c r="EG7" s="47">
        <v>-3.6177150000000001E-3</v>
      </c>
      <c r="EH7" s="47">
        <v>-3.6184590000000001E-3</v>
      </c>
      <c r="EI7" s="47">
        <v>-3.6205059999999999E-3</v>
      </c>
      <c r="EJ7" s="47">
        <v>-3.618802E-3</v>
      </c>
      <c r="EK7" s="47">
        <v>-3.6167690000000001E-3</v>
      </c>
      <c r="EL7" s="47">
        <v>-3.622292E-3</v>
      </c>
      <c r="EM7" s="47">
        <v>-3.6189849999999999E-3</v>
      </c>
      <c r="EN7" s="47">
        <v>-3.6138799999999999E-3</v>
      </c>
      <c r="EO7" s="47">
        <v>-3.619882E-3</v>
      </c>
      <c r="EP7" s="47">
        <v>-3.6211450000000001E-3</v>
      </c>
      <c r="EQ7" s="47">
        <v>-3.6174570000000001E-3</v>
      </c>
      <c r="ER7" s="47">
        <v>-3.616335E-3</v>
      </c>
      <c r="ES7" s="47">
        <v>-3.6205460000000001E-3</v>
      </c>
      <c r="ET7" s="47">
        <v>-3.6175410000000002E-3</v>
      </c>
      <c r="EU7" s="47">
        <v>-3.6160609999999998E-3</v>
      </c>
      <c r="EV7" s="47">
        <v>-3.61744E-3</v>
      </c>
      <c r="EW7" s="47">
        <v>-3.615217E-3</v>
      </c>
      <c r="EX7" s="47">
        <v>-3.613448E-3</v>
      </c>
      <c r="EY7" s="47">
        <v>-3.6174499999999999E-3</v>
      </c>
      <c r="EZ7" s="47">
        <v>-3.6173300000000002E-3</v>
      </c>
      <c r="FA7" s="47">
        <v>-3.6184339999999998E-3</v>
      </c>
      <c r="FB7" s="47">
        <v>-3.619321E-3</v>
      </c>
      <c r="FC7" s="47">
        <v>-3.617398E-3</v>
      </c>
      <c r="FD7" s="47">
        <v>-3.6194719999999999E-3</v>
      </c>
      <c r="FE7" s="47">
        <v>-3.6167640000000002E-3</v>
      </c>
      <c r="FF7" s="47">
        <v>-3.6181429999999999E-3</v>
      </c>
      <c r="FG7" s="47">
        <v>-3.6213009999999999E-3</v>
      </c>
      <c r="FH7" s="47">
        <v>-3.616326E-3</v>
      </c>
      <c r="FI7" s="47">
        <v>-3.615947E-3</v>
      </c>
      <c r="FJ7" s="47">
        <v>-3.6175259999999998E-3</v>
      </c>
      <c r="FK7" s="47">
        <v>-3.6147190000000002E-3</v>
      </c>
      <c r="FL7" s="47">
        <v>-3.6150639999999999E-3</v>
      </c>
      <c r="FM7" s="47">
        <v>-3.617313E-3</v>
      </c>
      <c r="FN7" s="47">
        <v>-3.616738E-3</v>
      </c>
      <c r="FO7" s="47">
        <v>-3.6172880000000002E-3</v>
      </c>
      <c r="FP7" s="47">
        <v>-3.6167719999999999E-3</v>
      </c>
      <c r="FQ7" s="47">
        <v>-3.6176149999999998E-3</v>
      </c>
      <c r="FR7" s="47">
        <v>-3.6168279999999999E-3</v>
      </c>
      <c r="FS7" s="47">
        <v>-3.6160200000000002E-3</v>
      </c>
      <c r="FT7" s="47">
        <v>-3.621268E-3</v>
      </c>
      <c r="FU7" s="47">
        <v>-3.6177269999999998E-3</v>
      </c>
      <c r="FV7" s="47">
        <v>-3.6148230000000001E-3</v>
      </c>
      <c r="FW7" s="47">
        <v>-3.6158789999999998E-3</v>
      </c>
      <c r="FX7" s="47">
        <v>-3.617959E-3</v>
      </c>
      <c r="FY7" s="47">
        <v>-3.611192E-3</v>
      </c>
      <c r="FZ7" s="47">
        <v>1.5729800000000001E-3</v>
      </c>
      <c r="GA7" s="47">
        <v>3.0198790000000001E-3</v>
      </c>
      <c r="GB7" s="47">
        <v>9.7138789999999999E-3</v>
      </c>
      <c r="GC7" s="47">
        <v>1.8219610000000001E-2</v>
      </c>
      <c r="GD7" s="47">
        <v>2.083666E-2</v>
      </c>
      <c r="GE7" s="47">
        <v>2.1552160000000001E-2</v>
      </c>
      <c r="GF7" s="47">
        <v>2.1830459999999999E-2</v>
      </c>
      <c r="GG7" s="47">
        <v>2.1913220000000001E-2</v>
      </c>
      <c r="GH7" s="47">
        <v>2.2001159999999999E-2</v>
      </c>
      <c r="GI7" s="47">
        <v>2.1973240000000002E-2</v>
      </c>
      <c r="GJ7" s="47">
        <v>2.197638E-2</v>
      </c>
      <c r="GK7" s="47">
        <v>2.1977779999999999E-2</v>
      </c>
      <c r="GL7" s="47">
        <v>2.199477E-2</v>
      </c>
      <c r="GM7" s="47">
        <v>2.1963219999999999E-2</v>
      </c>
      <c r="GN7" s="47">
        <v>2.2010849999999998E-2</v>
      </c>
      <c r="GO7" s="47">
        <v>2.1983550000000001E-2</v>
      </c>
      <c r="GP7" s="47">
        <v>2.1977480000000001E-2</v>
      </c>
      <c r="GQ7" s="47">
        <v>2.1975339999999999E-2</v>
      </c>
      <c r="GR7" s="47">
        <v>2.2012779999999999E-2</v>
      </c>
      <c r="GS7" s="47">
        <v>2.1976220000000001E-2</v>
      </c>
      <c r="GT7" s="47">
        <v>2.1994409999999999E-2</v>
      </c>
      <c r="GU7" s="47">
        <v>2.2002790000000001E-2</v>
      </c>
      <c r="GV7" s="47">
        <v>2.2011039999999999E-2</v>
      </c>
      <c r="GW7" s="47">
        <v>2.1983450000000002E-2</v>
      </c>
      <c r="GX7" s="47">
        <v>2.2020540000000002E-2</v>
      </c>
      <c r="GY7" s="47">
        <v>2.2033569999999999E-2</v>
      </c>
      <c r="GZ7" s="47">
        <v>2.2025039999999999E-2</v>
      </c>
      <c r="HA7" s="47">
        <v>2.199653E-2</v>
      </c>
      <c r="HB7" s="47">
        <v>2.2074170000000001E-2</v>
      </c>
      <c r="HC7" s="47">
        <v>2.2023939999999999E-2</v>
      </c>
      <c r="HD7" s="47">
        <v>2.200916E-2</v>
      </c>
      <c r="HE7" s="47">
        <v>2.2030620000000001E-2</v>
      </c>
      <c r="HF7" s="47">
        <v>2.2075009999999999E-2</v>
      </c>
      <c r="HG7" s="47">
        <v>2.2026489999999999E-2</v>
      </c>
      <c r="HH7" s="47">
        <v>2.2040529999999999E-2</v>
      </c>
      <c r="HI7" s="47">
        <v>2.2049820000000001E-2</v>
      </c>
      <c r="HJ7" s="47">
        <v>2.2041290000000002E-2</v>
      </c>
      <c r="HK7" s="47">
        <v>2.2022400000000001E-2</v>
      </c>
      <c r="HL7" s="47">
        <v>2.2054299999999999E-2</v>
      </c>
      <c r="HM7" s="47">
        <v>2.201202E-2</v>
      </c>
      <c r="HN7" s="47">
        <v>2.2024620000000002E-2</v>
      </c>
      <c r="HO7" s="47">
        <v>2.203898E-2</v>
      </c>
      <c r="HP7" s="47">
        <v>2.2065120000000001E-2</v>
      </c>
      <c r="HQ7" s="47">
        <v>2.2047899999999999E-2</v>
      </c>
      <c r="HR7" s="47">
        <v>2.2077699999999999E-2</v>
      </c>
      <c r="HS7" s="47">
        <v>2.2052660000000002E-2</v>
      </c>
      <c r="HT7" s="47">
        <v>2.2090829999999999E-2</v>
      </c>
      <c r="HU7" s="47">
        <v>2.2054509999999999E-2</v>
      </c>
      <c r="HV7" s="47">
        <v>2.2086410000000001E-2</v>
      </c>
      <c r="HW7" s="47">
        <v>2.209848E-2</v>
      </c>
      <c r="HX7" s="47">
        <v>2.2077900000000001E-2</v>
      </c>
      <c r="HY7" s="47">
        <v>2.2074389999999999E-2</v>
      </c>
      <c r="HZ7" s="47">
        <v>2.2095690000000001E-2</v>
      </c>
      <c r="IA7" s="47">
        <v>2.206203E-2</v>
      </c>
      <c r="IB7" s="47">
        <v>2.20745E-2</v>
      </c>
      <c r="IC7" s="47">
        <v>2.2075629999999999E-2</v>
      </c>
      <c r="ID7" s="47">
        <v>2.209765E-2</v>
      </c>
      <c r="IE7" s="47">
        <v>2.2074440000000001E-2</v>
      </c>
      <c r="IF7" s="47">
        <v>2.2098130000000001E-2</v>
      </c>
      <c r="IG7" s="47">
        <v>2.2080679999999998E-2</v>
      </c>
      <c r="IH7" s="47">
        <v>2.2105719999999999E-2</v>
      </c>
      <c r="II7" s="47">
        <v>2.2081819999999999E-2</v>
      </c>
      <c r="IJ7" s="47">
        <v>2.21494E-2</v>
      </c>
      <c r="IK7" s="47">
        <v>2.2082020000000001E-2</v>
      </c>
      <c r="IL7" s="47">
        <v>2.2151859999999999E-2</v>
      </c>
      <c r="IM7" s="47">
        <v>2.0308920000000001E-2</v>
      </c>
      <c r="IN7" s="47">
        <v>1.407886E-2</v>
      </c>
      <c r="IO7" s="47">
        <v>1.140073E-2</v>
      </c>
      <c r="IP7" s="59">
        <v>301.3288</v>
      </c>
      <c r="IQ7" s="59">
        <v>174.7345</v>
      </c>
      <c r="IR7" s="59">
        <v>55.555520000000001</v>
      </c>
      <c r="IS7" s="59">
        <v>19.805260000000001</v>
      </c>
      <c r="IT7" s="59">
        <v>6.9794239999999999</v>
      </c>
      <c r="IU7" s="59">
        <v>2.3708339999999999</v>
      </c>
      <c r="IV7" s="59">
        <v>0.80902580000000002</v>
      </c>
      <c r="IW7" s="59">
        <v>0.27116699999999999</v>
      </c>
      <c r="IX7" s="59">
        <v>9.2224600000000004E-2</v>
      </c>
      <c r="IY7" s="59">
        <v>3.0922809999999998E-2</v>
      </c>
      <c r="IZ7" s="59">
        <v>1.0475989999999999E-2</v>
      </c>
      <c r="JA7" s="59">
        <v>3.5136730000000001E-3</v>
      </c>
      <c r="JB7" s="59">
        <v>1.186278E-3</v>
      </c>
      <c r="JC7" s="59">
        <v>3.996494E-4</v>
      </c>
      <c r="JD7" s="59">
        <v>1.3306E-4</v>
      </c>
      <c r="JE7" s="59">
        <v>4.696904E-5</v>
      </c>
      <c r="JF7" s="59">
        <v>1.369429E-5</v>
      </c>
      <c r="JG7" s="59">
        <v>7.7489930000000007E-6</v>
      </c>
      <c r="JH7" s="59">
        <v>8.4365329999999997E-7</v>
      </c>
      <c r="JI7" s="59">
        <v>2.263024E-6</v>
      </c>
      <c r="JJ7" s="59">
        <v>-3.4476919999999998E-6</v>
      </c>
      <c r="JK7" s="59">
        <v>1.9686929999999999E-6</v>
      </c>
      <c r="JL7" s="59">
        <v>1.9527319999999999E-7</v>
      </c>
      <c r="JM7" s="59">
        <v>2.7273009999999999E-6</v>
      </c>
      <c r="JN7" s="59">
        <v>-1.047555E-6</v>
      </c>
      <c r="JO7" s="59">
        <v>1.4130000000000001E-6</v>
      </c>
      <c r="JP7" s="59">
        <v>-1.580028E-6</v>
      </c>
      <c r="JQ7" s="59">
        <v>3.0168629999999999E-6</v>
      </c>
      <c r="JR7" s="59">
        <v>-2.0326019999999999E-6</v>
      </c>
      <c r="JS7" s="59">
        <v>3.1901160000000002E-6</v>
      </c>
      <c r="JT7" s="59">
        <v>-1.1513709999999999E-6</v>
      </c>
      <c r="JU7" s="59">
        <v>2.3554459999999999E-6</v>
      </c>
      <c r="JV7" s="59">
        <v>-1.120374E-6</v>
      </c>
      <c r="JW7" s="59">
        <v>3.2215040000000001E-6</v>
      </c>
      <c r="JX7" s="59">
        <v>-7.7891219999999996E-7</v>
      </c>
      <c r="JY7" s="59">
        <v>2.0955329999999999E-6</v>
      </c>
      <c r="JZ7" s="59">
        <v>-1.0865070000000001E-6</v>
      </c>
      <c r="KA7" s="59">
        <v>2.418975E-6</v>
      </c>
      <c r="KB7" s="59">
        <v>-1.2845050000000001E-6</v>
      </c>
      <c r="KC7" s="59">
        <v>2.6153300000000002E-6</v>
      </c>
      <c r="KD7" s="59">
        <v>-1.2450060000000001E-6</v>
      </c>
      <c r="KE7" s="59">
        <v>2.2999790000000001E-6</v>
      </c>
      <c r="KF7" s="59">
        <v>-2.3373410000000001E-6</v>
      </c>
      <c r="KG7" s="59">
        <v>4.1468760000000002E-6</v>
      </c>
      <c r="KH7" s="59">
        <v>-2.6736949999999998E-7</v>
      </c>
      <c r="KI7" s="59">
        <v>1.6585169999999999E-6</v>
      </c>
      <c r="KJ7" s="59">
        <v>-2.0975010000000001E-6</v>
      </c>
      <c r="KK7" s="59">
        <v>2.4461679999999999E-6</v>
      </c>
      <c r="KL7" s="59">
        <v>-4.8288630000000003E-7</v>
      </c>
      <c r="KM7" s="59">
        <v>2.215223E-6</v>
      </c>
      <c r="KN7" s="59">
        <v>-7.8290750000000005E-7</v>
      </c>
      <c r="KO7" s="59">
        <v>1.7812279999999999E-6</v>
      </c>
      <c r="KP7" s="59">
        <v>-1.3249819999999999E-6</v>
      </c>
      <c r="KQ7" s="59">
        <v>3.3377240000000001E-6</v>
      </c>
      <c r="KR7" s="59">
        <v>-1.0919680000000001E-6</v>
      </c>
      <c r="KS7" s="59">
        <v>2.423708E-6</v>
      </c>
      <c r="KT7" s="59">
        <v>2.5298090000000002E-8</v>
      </c>
      <c r="KU7" s="59">
        <v>1.603393E-6</v>
      </c>
      <c r="KV7" s="59">
        <v>7.5061680000000002E-6</v>
      </c>
      <c r="KW7" s="59">
        <v>2.2026490000000002E-6</v>
      </c>
      <c r="KX7" s="59">
        <v>-2.1365819999999999E-6</v>
      </c>
      <c r="KY7" s="59">
        <v>1.270685E-6</v>
      </c>
      <c r="KZ7" s="59">
        <v>2.2452050000000001E-5</v>
      </c>
      <c r="LA7" s="59">
        <v>-1.240886E-4</v>
      </c>
      <c r="LB7" s="59">
        <v>-8.643864E-4</v>
      </c>
      <c r="LC7" s="59">
        <v>26737.01</v>
      </c>
      <c r="LD7" s="59">
        <v>31864.639999999999</v>
      </c>
      <c r="LE7" s="59">
        <v>31984.87</v>
      </c>
      <c r="LF7" s="59">
        <v>31911.84</v>
      </c>
      <c r="LG7" s="59">
        <v>32050.51</v>
      </c>
      <c r="LH7" s="59">
        <v>31941.200000000001</v>
      </c>
      <c r="LI7" s="59">
        <v>32029.32</v>
      </c>
      <c r="LJ7" s="59">
        <v>32052.42</v>
      </c>
      <c r="LK7" s="59">
        <v>32013.360000000001</v>
      </c>
      <c r="LL7" s="59">
        <v>31938.52</v>
      </c>
      <c r="LM7" s="59">
        <v>32011.14</v>
      </c>
      <c r="LN7" s="59">
        <v>32076.36</v>
      </c>
      <c r="LO7" s="59">
        <v>32082.1</v>
      </c>
      <c r="LP7" s="59">
        <v>31969.02</v>
      </c>
      <c r="LQ7" s="59">
        <v>32114.51</v>
      </c>
      <c r="LR7" s="59">
        <v>31931.45</v>
      </c>
      <c r="LS7" s="59">
        <v>32051.19</v>
      </c>
      <c r="LT7" s="59">
        <v>32142.46</v>
      </c>
      <c r="LU7" s="59">
        <v>32072.89</v>
      </c>
      <c r="LV7" s="59">
        <v>32071.83</v>
      </c>
      <c r="LW7" s="59">
        <v>32014.11</v>
      </c>
      <c r="LX7" s="59">
        <v>31858.32</v>
      </c>
      <c r="LY7" s="59">
        <v>32085</v>
      </c>
      <c r="LZ7" s="59">
        <v>31959.47</v>
      </c>
      <c r="MA7" s="59">
        <v>32125.13</v>
      </c>
      <c r="MB7" s="59">
        <v>31965.31</v>
      </c>
      <c r="MC7" s="59">
        <v>32086.33</v>
      </c>
      <c r="MD7" s="59">
        <v>32037.67</v>
      </c>
      <c r="ME7" s="59">
        <v>32014.98</v>
      </c>
      <c r="MF7" s="59">
        <v>31996.11</v>
      </c>
      <c r="MG7" s="59">
        <v>32044.18</v>
      </c>
      <c r="MH7" s="59">
        <v>31920.07</v>
      </c>
      <c r="MI7" s="59">
        <v>31868.28</v>
      </c>
      <c r="MJ7" s="59">
        <v>32035.83</v>
      </c>
      <c r="MK7" s="59">
        <v>32027.06</v>
      </c>
      <c r="ML7" s="59">
        <v>32047.72</v>
      </c>
      <c r="MM7" s="59">
        <v>31989.69</v>
      </c>
      <c r="MN7" s="59">
        <v>32121.48</v>
      </c>
      <c r="MO7" s="59">
        <v>32015.1</v>
      </c>
      <c r="MP7" s="59">
        <v>32031.54</v>
      </c>
      <c r="MQ7" s="59">
        <v>32054.25</v>
      </c>
      <c r="MR7" s="59">
        <v>31922.36</v>
      </c>
      <c r="MS7" s="59">
        <v>31972.95</v>
      </c>
      <c r="MT7" s="59">
        <v>32010.33</v>
      </c>
      <c r="MU7" s="59">
        <v>32017.35</v>
      </c>
      <c r="MV7" s="59">
        <v>31953.59</v>
      </c>
      <c r="MW7" s="59">
        <v>32071.29</v>
      </c>
      <c r="MX7" s="59">
        <v>31971.87</v>
      </c>
      <c r="MY7" s="59">
        <v>32029.599999999999</v>
      </c>
      <c r="MZ7" s="59">
        <v>32043.32</v>
      </c>
      <c r="NA7" s="59">
        <v>31960.92</v>
      </c>
      <c r="NB7" s="59">
        <v>31983.61</v>
      </c>
      <c r="NC7" s="59">
        <v>31888.85</v>
      </c>
      <c r="ND7" s="59">
        <v>32073.18</v>
      </c>
      <c r="NE7" s="59">
        <v>32024.55</v>
      </c>
      <c r="NF7" s="59">
        <v>32137.27</v>
      </c>
      <c r="NG7" s="59">
        <v>31999.759999999998</v>
      </c>
      <c r="NH7" s="59">
        <v>31987.08</v>
      </c>
      <c r="NI7" s="59">
        <v>32022.32</v>
      </c>
      <c r="NJ7" s="59">
        <v>32077.32</v>
      </c>
      <c r="NK7" s="59">
        <v>32057.77</v>
      </c>
      <c r="NL7" s="59">
        <v>32012.09</v>
      </c>
      <c r="NM7" s="59">
        <v>31945.03</v>
      </c>
      <c r="NN7" s="59">
        <v>32129.23</v>
      </c>
      <c r="NO7" s="59">
        <v>26966.28</v>
      </c>
      <c r="NP7" s="60">
        <v>-1.5368040000000001</v>
      </c>
      <c r="NQ7" s="60">
        <v>-1.7782020000000001</v>
      </c>
      <c r="NR7" s="60">
        <v>-0.56574599999999997</v>
      </c>
      <c r="NS7" s="60">
        <v>-0.20151720000000001</v>
      </c>
      <c r="NT7" s="60">
        <v>-7.1090730000000005E-2</v>
      </c>
      <c r="NU7" s="60">
        <v>-2.41163E-2</v>
      </c>
      <c r="NV7" s="60">
        <v>-8.2395439999999997E-3</v>
      </c>
      <c r="NW7" s="60">
        <v>-2.7586630000000002E-3</v>
      </c>
      <c r="NX7" s="60">
        <v>-9.3962570000000005E-4</v>
      </c>
      <c r="NY7" s="60">
        <v>-3.1446760000000001E-4</v>
      </c>
      <c r="NZ7" s="60">
        <v>-1.0676550000000001E-4</v>
      </c>
      <c r="OA7" s="60">
        <v>-3.5759880000000002E-5</v>
      </c>
      <c r="OB7" s="60">
        <v>-1.2084010000000001E-5</v>
      </c>
      <c r="OC7" s="60">
        <v>-4.0701189999999997E-6</v>
      </c>
      <c r="OD7" s="60">
        <v>-1.3543769999999999E-6</v>
      </c>
      <c r="OE7" s="60">
        <v>-4.7816990000000001E-7</v>
      </c>
      <c r="OF7" s="60">
        <v>-1.393157E-7</v>
      </c>
      <c r="OG7" s="60">
        <v>-7.8874419999999997E-8</v>
      </c>
      <c r="OH7" s="60">
        <v>-8.5895660000000001E-9</v>
      </c>
      <c r="OI7" s="60">
        <v>-2.3034039999999999E-8</v>
      </c>
      <c r="OJ7" s="60">
        <v>3.50893E-8</v>
      </c>
      <c r="OK7" s="60">
        <v>-2.0058609999999999E-8</v>
      </c>
      <c r="OL7" s="60">
        <v>-1.9882259999999998E-9</v>
      </c>
      <c r="OM7" s="60">
        <v>-2.775825E-8</v>
      </c>
      <c r="ON7" s="60">
        <v>1.0663269999999999E-8</v>
      </c>
      <c r="OO7" s="60">
        <v>-1.438807E-8</v>
      </c>
      <c r="OP7" s="60">
        <v>1.6083309999999999E-8</v>
      </c>
      <c r="OQ7" s="60">
        <v>-3.0702530000000003E-8</v>
      </c>
      <c r="OR7" s="60">
        <v>2.0704850000000001E-8</v>
      </c>
      <c r="OS7" s="60">
        <v>-3.2459019999999999E-8</v>
      </c>
      <c r="OT7" s="60">
        <v>1.173186E-8</v>
      </c>
      <c r="OU7" s="60">
        <v>-2.3959609999999999E-8</v>
      </c>
      <c r="OV7" s="60">
        <v>1.140981E-8</v>
      </c>
      <c r="OW7" s="60">
        <v>-3.278191E-8</v>
      </c>
      <c r="OX7" s="60">
        <v>7.9348759999999998E-9</v>
      </c>
      <c r="OY7" s="60">
        <v>-2.1331159999999999E-8</v>
      </c>
      <c r="OZ7" s="60">
        <v>1.1056329999999999E-8</v>
      </c>
      <c r="PA7" s="60">
        <v>-2.462992E-8</v>
      </c>
      <c r="PB7" s="60">
        <v>1.3079949999999999E-8</v>
      </c>
      <c r="PC7" s="60">
        <v>-2.6620559999999999E-8</v>
      </c>
      <c r="PD7" s="60">
        <v>1.268127E-8</v>
      </c>
      <c r="PE7" s="60">
        <v>-2.3406729999999999E-8</v>
      </c>
      <c r="PF7" s="60">
        <v>2.377794E-8</v>
      </c>
      <c r="PG7" s="60">
        <v>-4.2232039999999997E-8</v>
      </c>
      <c r="PH7" s="60">
        <v>2.724908E-9</v>
      </c>
      <c r="PI7" s="60">
        <v>-1.6874879999999999E-8</v>
      </c>
      <c r="PJ7" s="60">
        <v>2.133953E-8</v>
      </c>
      <c r="PK7" s="60">
        <v>-2.4903989999999999E-8</v>
      </c>
      <c r="PL7" s="60">
        <v>4.9206779999999998E-9</v>
      </c>
      <c r="PM7" s="60">
        <v>-2.2553659999999999E-8</v>
      </c>
      <c r="PN7" s="60">
        <v>7.9670209999999996E-9</v>
      </c>
      <c r="PO7" s="60">
        <v>-1.8119769999999999E-8</v>
      </c>
      <c r="PP7" s="60">
        <v>1.349137E-8</v>
      </c>
      <c r="PQ7" s="60">
        <v>-3.3979520000000003E-8</v>
      </c>
      <c r="PR7" s="60">
        <v>1.1120190000000001E-8</v>
      </c>
      <c r="PS7" s="60">
        <v>-2.4673809999999999E-8</v>
      </c>
      <c r="PT7" s="60">
        <v>-2.5731210000000001E-10</v>
      </c>
      <c r="PU7" s="60">
        <v>-1.6352420000000001E-8</v>
      </c>
      <c r="PV7" s="60">
        <v>-7.6381340000000003E-8</v>
      </c>
      <c r="PW7" s="60">
        <v>-2.2417799999999998E-8</v>
      </c>
      <c r="PX7" s="60">
        <v>2.1738559999999999E-8</v>
      </c>
      <c r="PY7" s="60">
        <v>-1.2934790000000001E-8</v>
      </c>
      <c r="PZ7" s="60">
        <v>-2.2851009999999999E-7</v>
      </c>
      <c r="QA7" s="60">
        <v>1.2634320000000001E-6</v>
      </c>
      <c r="QB7" s="60">
        <v>4.4072059999999997E-6</v>
      </c>
      <c r="QC7" s="47">
        <v>5.3137999999999998E-6</v>
      </c>
      <c r="QD7" s="47">
        <v>5.3130730000000003E-6</v>
      </c>
      <c r="QE7" s="47">
        <v>3.5647459999999999E-6</v>
      </c>
      <c r="QF7" s="47">
        <v>3.563904E-6</v>
      </c>
      <c r="QG7" s="47">
        <v>3.5642769999999999E-6</v>
      </c>
      <c r="QH7" s="47">
        <v>3.5639439999999998E-6</v>
      </c>
      <c r="QI7" s="47">
        <v>3.5645719999999998E-6</v>
      </c>
      <c r="QJ7" s="47">
        <v>3.5636859999999999E-6</v>
      </c>
      <c r="QK7" s="47">
        <v>3.5644959999999998E-6</v>
      </c>
      <c r="QL7" s="47">
        <v>3.563536E-6</v>
      </c>
      <c r="QM7" s="47">
        <v>3.5647890000000001E-6</v>
      </c>
      <c r="QN7" s="47">
        <v>3.5636780000000001E-6</v>
      </c>
      <c r="QO7" s="47">
        <v>3.5645509999999998E-6</v>
      </c>
      <c r="QP7" s="47">
        <v>3.563844E-6</v>
      </c>
      <c r="QQ7" s="47">
        <v>3.5644889999999998E-6</v>
      </c>
      <c r="QR7" s="47">
        <v>3.5641080000000001E-6</v>
      </c>
      <c r="QS7" s="47">
        <v>3.564233E-6</v>
      </c>
      <c r="QT7" s="47">
        <v>3.563812E-6</v>
      </c>
      <c r="QU7" s="47">
        <v>3.5646219999999999E-6</v>
      </c>
      <c r="QV7" s="47">
        <v>3.5636780000000001E-6</v>
      </c>
      <c r="QW7" s="47">
        <v>3.5645669999999999E-6</v>
      </c>
      <c r="QX7" s="47">
        <v>3.5638539999999999E-6</v>
      </c>
      <c r="QY7" s="47">
        <v>3.5649450000000001E-6</v>
      </c>
      <c r="QZ7" s="47">
        <v>3.5639019999999999E-6</v>
      </c>
      <c r="RA7" s="47">
        <v>3.5643790000000002E-6</v>
      </c>
      <c r="RB7" s="47">
        <v>3.5636800000000002E-6</v>
      </c>
      <c r="RC7" s="47">
        <v>3.56441E-6</v>
      </c>
      <c r="RD7" s="47">
        <v>3.5637310000000001E-6</v>
      </c>
      <c r="RE7" s="47">
        <v>3.5646070000000001E-6</v>
      </c>
      <c r="RF7" s="47">
        <v>3.563858E-6</v>
      </c>
      <c r="RG7" s="47">
        <v>3.5648979999999999E-6</v>
      </c>
      <c r="RH7" s="47">
        <v>3.563768E-6</v>
      </c>
      <c r="RI7" s="47">
        <v>3.5648580000000001E-6</v>
      </c>
      <c r="RJ7" s="47">
        <v>3.5638180000000002E-6</v>
      </c>
      <c r="RK7" s="47">
        <v>3.5646440000000001E-6</v>
      </c>
      <c r="RL7" s="47">
        <v>3.5638270000000002E-6</v>
      </c>
      <c r="RM7" s="47">
        <v>3.5644390000000001E-6</v>
      </c>
      <c r="RN7" s="47">
        <v>3.5637529999999998E-6</v>
      </c>
      <c r="RO7" s="47">
        <v>3.5644780000000002E-6</v>
      </c>
      <c r="RP7" s="47">
        <v>3.5638749999999998E-6</v>
      </c>
      <c r="RQ7" s="47">
        <v>3.5646760000000001E-6</v>
      </c>
      <c r="RR7" s="47">
        <v>3.5637389999999999E-6</v>
      </c>
      <c r="RS7" s="47">
        <v>3.5648129999999999E-6</v>
      </c>
      <c r="RT7" s="47">
        <v>3.5640070000000001E-6</v>
      </c>
      <c r="RU7" s="47">
        <v>3.5644670000000001E-6</v>
      </c>
      <c r="RV7" s="47">
        <v>3.563828E-6</v>
      </c>
      <c r="RW7" s="47">
        <v>3.56441E-6</v>
      </c>
      <c r="RX7" s="47">
        <v>3.5638009999999999E-6</v>
      </c>
      <c r="RY7" s="47">
        <v>3.564509E-6</v>
      </c>
      <c r="RZ7" s="47">
        <v>3.563911E-6</v>
      </c>
      <c r="SA7" s="47">
        <v>3.5648379999999999E-6</v>
      </c>
      <c r="SB7" s="47">
        <v>3.5640550000000001E-6</v>
      </c>
      <c r="SC7" s="47">
        <v>3.5648900000000001E-6</v>
      </c>
      <c r="SD7" s="47">
        <v>3.5636960000000002E-6</v>
      </c>
      <c r="SE7" s="47">
        <v>3.5644620000000001E-6</v>
      </c>
      <c r="SF7" s="47">
        <v>3.5636480000000001E-6</v>
      </c>
      <c r="SG7" s="47">
        <v>3.5643930000000001E-6</v>
      </c>
      <c r="SH7" s="47">
        <v>3.563573E-6</v>
      </c>
      <c r="SI7" s="47">
        <v>3.5643980000000001E-6</v>
      </c>
      <c r="SJ7" s="47">
        <v>3.5636940000000001E-6</v>
      </c>
      <c r="SK7" s="47">
        <v>3.5646129999999999E-6</v>
      </c>
      <c r="SL7" s="47">
        <v>3.5638200000000002E-6</v>
      </c>
      <c r="SM7" s="47">
        <v>3.5646059999999999E-6</v>
      </c>
      <c r="SN7" s="47">
        <v>3.5637179999999999E-6</v>
      </c>
      <c r="SO7" s="47">
        <v>3.564525E-6</v>
      </c>
      <c r="SP7" s="47">
        <v>3.5637319999999999E-6</v>
      </c>
      <c r="SQ7" s="47">
        <v>5.312049E-6</v>
      </c>
      <c r="SR7" s="47">
        <v>5.3137999999999998E-6</v>
      </c>
      <c r="SS7" s="297">
        <v>4.2500760000000004E-6</v>
      </c>
      <c r="ST7" s="297">
        <v>8.4804960000000003E-6</v>
      </c>
      <c r="SU7" s="297">
        <v>8.4861959999999992E-6</v>
      </c>
      <c r="SV7" s="297">
        <v>8.4791130000000004E-6</v>
      </c>
      <c r="SW7" s="297">
        <v>8.4881320000000001E-6</v>
      </c>
      <c r="SX7" s="297">
        <v>8.4767260000000008E-6</v>
      </c>
      <c r="SY7" s="297">
        <v>8.4871050000000008E-6</v>
      </c>
      <c r="SZ7" s="297">
        <v>8.4777489999999992E-6</v>
      </c>
      <c r="TA7" s="297">
        <v>8.4903749999999992E-6</v>
      </c>
      <c r="TB7" s="297">
        <v>8.4745309999999997E-6</v>
      </c>
      <c r="TC7" s="297">
        <v>8.4928699999999992E-6</v>
      </c>
      <c r="TD7" s="297">
        <v>8.4811260000000003E-6</v>
      </c>
      <c r="TE7" s="297">
        <v>8.4887439999999992E-6</v>
      </c>
      <c r="TF7" s="297">
        <v>8.4868539999999992E-6</v>
      </c>
      <c r="TG7" s="297">
        <v>8.4822470000000001E-6</v>
      </c>
      <c r="TH7" s="297">
        <v>8.4837789999999992E-6</v>
      </c>
      <c r="TI7" s="297">
        <v>8.4777270000000007E-6</v>
      </c>
      <c r="TJ7" s="297">
        <v>8.4822229999999994E-6</v>
      </c>
      <c r="TK7" s="297">
        <v>8.4844949999999995E-6</v>
      </c>
      <c r="TL7" s="297">
        <v>8.4820290000000004E-6</v>
      </c>
      <c r="TM7" s="297">
        <v>8.4813510000000008E-6</v>
      </c>
      <c r="TN7" s="297">
        <v>8.4906619999999992E-6</v>
      </c>
      <c r="TO7" s="297">
        <v>8.4848030000000004E-6</v>
      </c>
      <c r="TP7" s="297">
        <v>8.4816000000000002E-6</v>
      </c>
      <c r="TQ7" s="297">
        <v>8.4826629999999997E-6</v>
      </c>
      <c r="TR7" s="297">
        <v>8.4855349999999994E-6</v>
      </c>
      <c r="TS7" s="297">
        <v>8.4826090000000004E-6</v>
      </c>
      <c r="TT7" s="297">
        <v>8.4808119999999997E-6</v>
      </c>
      <c r="TU7" s="297">
        <v>8.4886440000000007E-6</v>
      </c>
      <c r="TV7" s="297">
        <v>8.479058E-6</v>
      </c>
      <c r="TW7" s="297">
        <v>8.4912219999999995E-6</v>
      </c>
      <c r="TX7" s="297">
        <v>8.4766699999999993E-6</v>
      </c>
      <c r="TY7" s="297">
        <v>8.4866070000000002E-6</v>
      </c>
      <c r="TZ7" s="297">
        <v>8.4799720000000002E-6</v>
      </c>
      <c r="UA7" s="297">
        <v>8.4892709999999992E-6</v>
      </c>
      <c r="UB7" s="297">
        <v>8.4827900000000005E-6</v>
      </c>
      <c r="UC7" s="297">
        <v>8.4800250000000002E-6</v>
      </c>
      <c r="UD7" s="297">
        <v>8.4849709999999999E-6</v>
      </c>
      <c r="UE7" s="297">
        <v>8.4857239999999997E-6</v>
      </c>
      <c r="UF7" s="297">
        <v>8.4822190000000002E-6</v>
      </c>
      <c r="UG7" s="297">
        <v>8.4880909999999996E-6</v>
      </c>
      <c r="UH7" s="297">
        <v>8.4807759999999995E-6</v>
      </c>
      <c r="UI7" s="297">
        <v>8.4775600000000005E-6</v>
      </c>
      <c r="UJ7" s="297">
        <v>8.4867180000000005E-6</v>
      </c>
      <c r="UK7" s="297">
        <v>8.4929529999999996E-6</v>
      </c>
      <c r="UL7" s="297">
        <v>8.4789010000000005E-6</v>
      </c>
      <c r="UM7" s="297">
        <v>8.4781590000000008E-6</v>
      </c>
      <c r="UN7" s="297">
        <v>8.4840119999999999E-6</v>
      </c>
      <c r="UO7" s="297">
        <v>8.4917810000000003E-6</v>
      </c>
      <c r="UP7" s="297">
        <v>8.4843469999999996E-6</v>
      </c>
      <c r="UQ7" s="297">
        <v>8.4801649999999998E-6</v>
      </c>
      <c r="UR7" s="297">
        <v>8.4771890000000007E-6</v>
      </c>
      <c r="US7" s="297">
        <v>8.4852570000000006E-6</v>
      </c>
      <c r="UT7" s="297">
        <v>8.4837059999999995E-6</v>
      </c>
      <c r="UU7" s="297">
        <v>8.486348E-6</v>
      </c>
      <c r="UV7" s="297">
        <v>8.4834930000000002E-6</v>
      </c>
      <c r="UW7" s="297">
        <v>8.4760089999999994E-6</v>
      </c>
      <c r="UX7" s="297">
        <v>8.4988650000000002E-6</v>
      </c>
      <c r="UY7" s="297">
        <v>8.4798419999999996E-6</v>
      </c>
      <c r="UZ7" s="297">
        <v>8.4813770000000002E-6</v>
      </c>
      <c r="VA7" s="297">
        <v>8.4787129999999995E-6</v>
      </c>
      <c r="VB7" s="297">
        <v>8.4828189999999998E-6</v>
      </c>
      <c r="VC7" s="297">
        <v>8.4814130000000004E-6</v>
      </c>
      <c r="VD7" s="297">
        <v>8.4847429999999995E-6</v>
      </c>
      <c r="VE7" s="297">
        <v>4.2488769999999997E-6</v>
      </c>
      <c r="VF7" s="49">
        <v>0.4999981</v>
      </c>
      <c r="VG7" s="49">
        <v>0.85168100000000002</v>
      </c>
      <c r="VH7" s="49">
        <v>2.3620040000000002</v>
      </c>
      <c r="VI7" s="49">
        <v>3.5832679999999999</v>
      </c>
      <c r="VJ7" s="49">
        <v>3.9262320000000002</v>
      </c>
      <c r="VK7" s="49">
        <v>4.0480900000000002</v>
      </c>
      <c r="VL7" s="49">
        <v>4.0904910000000001</v>
      </c>
      <c r="VM7" s="49">
        <v>4.1134300000000001</v>
      </c>
      <c r="VN7" s="49">
        <v>4.117375</v>
      </c>
      <c r="VO7" s="49">
        <v>4.1219989999999997</v>
      </c>
      <c r="VP7" s="49">
        <v>4.114916</v>
      </c>
      <c r="VQ7" s="49">
        <v>4.1231049999999998</v>
      </c>
      <c r="VR7" s="49">
        <v>4.1184750000000001</v>
      </c>
      <c r="VS7" s="49">
        <v>4.1201239999999997</v>
      </c>
      <c r="VT7" s="49">
        <v>4.1191279999999999</v>
      </c>
      <c r="VU7" s="49">
        <v>4.1225189999999996</v>
      </c>
      <c r="VV7" s="49">
        <v>4.1173690000000001</v>
      </c>
      <c r="VW7" s="49">
        <v>4.1225059999999996</v>
      </c>
      <c r="VX7" s="49">
        <v>4.1218279999999998</v>
      </c>
      <c r="VY7" s="49">
        <v>4.1239160000000004</v>
      </c>
      <c r="VZ7" s="49">
        <v>4.1192859999999998</v>
      </c>
      <c r="WA7" s="49">
        <v>4.1256930000000001</v>
      </c>
      <c r="WB7" s="49">
        <v>4.1214170000000001</v>
      </c>
      <c r="WC7" s="49">
        <v>4.1266530000000001</v>
      </c>
      <c r="WD7" s="49">
        <v>4.1248189999999996</v>
      </c>
      <c r="WE7" s="49">
        <v>4.1303679999999998</v>
      </c>
      <c r="WF7" s="49">
        <v>4.125623</v>
      </c>
      <c r="WG7" s="49">
        <v>4.1275469999999999</v>
      </c>
      <c r="WH7" s="49">
        <v>4.1295960000000003</v>
      </c>
      <c r="WI7" s="49">
        <v>4.1304049999999997</v>
      </c>
      <c r="WJ7" s="49">
        <v>4.1221439999999996</v>
      </c>
      <c r="WK7" s="49">
        <v>4.1335329999999999</v>
      </c>
      <c r="WL7" s="49">
        <v>4.1303320000000001</v>
      </c>
      <c r="WM7" s="49">
        <v>4.131443</v>
      </c>
      <c r="WN7" s="49">
        <v>4.1277150000000002</v>
      </c>
      <c r="WO7" s="49">
        <v>4.1362870000000003</v>
      </c>
      <c r="WP7" s="49">
        <v>4.1296239999999997</v>
      </c>
      <c r="WQ7" s="49">
        <v>4.1330549999999997</v>
      </c>
      <c r="WR7" s="49">
        <v>4.1304749999999997</v>
      </c>
      <c r="WS7" s="49">
        <v>4.1320240000000004</v>
      </c>
      <c r="WT7" s="49">
        <v>4.127313</v>
      </c>
      <c r="WU7" s="49">
        <v>4.1352549999999999</v>
      </c>
      <c r="WV7" s="49">
        <v>4.1314099999999998</v>
      </c>
      <c r="WW7" s="49">
        <v>4.1361850000000002</v>
      </c>
      <c r="WX7" s="49">
        <v>4.1349679999999998</v>
      </c>
      <c r="WY7" s="49">
        <v>4.137416</v>
      </c>
      <c r="WZ7" s="49">
        <v>4.1358389999999998</v>
      </c>
      <c r="XA7" s="49">
        <v>4.1371130000000003</v>
      </c>
      <c r="XB7" s="49">
        <v>4.1362990000000002</v>
      </c>
      <c r="XC7" s="49">
        <v>4.1430280000000002</v>
      </c>
      <c r="XD7" s="49">
        <v>4.1342610000000004</v>
      </c>
      <c r="XE7" s="49">
        <v>4.1384489999999996</v>
      </c>
      <c r="XF7" s="49">
        <v>4.1366569999999996</v>
      </c>
      <c r="XG7" s="49">
        <v>4.1388020000000001</v>
      </c>
      <c r="XH7" s="49">
        <v>4.135586</v>
      </c>
      <c r="XI7" s="49">
        <v>4.1429539999999996</v>
      </c>
      <c r="XJ7" s="49">
        <v>4.1383549999999998</v>
      </c>
      <c r="XK7" s="49">
        <v>4.1437090000000003</v>
      </c>
      <c r="XL7" s="49">
        <v>4.1397789999999999</v>
      </c>
      <c r="XM7" s="49">
        <v>4.1438280000000001</v>
      </c>
      <c r="XN7" s="49">
        <v>4.1402840000000003</v>
      </c>
      <c r="XO7" s="49">
        <v>4.1432169999999999</v>
      </c>
      <c r="XP7" s="49">
        <v>4.1460850000000002</v>
      </c>
      <c r="XQ7" s="49">
        <v>4.1461059999999996</v>
      </c>
      <c r="XR7" s="49">
        <v>4.1453139999999999</v>
      </c>
      <c r="XS7" s="49">
        <v>4.0784599999999998</v>
      </c>
      <c r="XT7" s="49">
        <v>2.5726819999999999</v>
      </c>
      <c r="XU7" s="49">
        <v>2.5402529999999999</v>
      </c>
      <c r="XV7" s="61" t="s">
        <v>357</v>
      </c>
      <c r="XW7" s="61" t="s">
        <v>357</v>
      </c>
      <c r="XX7" s="61" t="s">
        <v>357</v>
      </c>
      <c r="XY7" s="61" t="s">
        <v>357</v>
      </c>
      <c r="XZ7" s="61" t="s">
        <v>357</v>
      </c>
      <c r="YA7" s="61" t="s">
        <v>357</v>
      </c>
      <c r="YB7" s="61" t="s">
        <v>357</v>
      </c>
      <c r="YC7" s="61" t="s">
        <v>357</v>
      </c>
      <c r="YD7" s="61" t="s">
        <v>357</v>
      </c>
      <c r="YE7" s="61" t="s">
        <v>357</v>
      </c>
      <c r="YF7" s="61" t="s">
        <v>357</v>
      </c>
      <c r="YG7" s="61" t="s">
        <v>357</v>
      </c>
      <c r="YH7" s="61" t="s">
        <v>357</v>
      </c>
      <c r="YI7" s="61" t="s">
        <v>357</v>
      </c>
      <c r="YJ7" s="61" t="s">
        <v>357</v>
      </c>
      <c r="YK7" s="61" t="s">
        <v>357</v>
      </c>
      <c r="YL7" s="61" t="s">
        <v>357</v>
      </c>
      <c r="YM7" s="61" t="s">
        <v>357</v>
      </c>
      <c r="YN7" s="61" t="s">
        <v>357</v>
      </c>
      <c r="YO7" s="61" t="s">
        <v>357</v>
      </c>
      <c r="YP7" s="61" t="s">
        <v>357</v>
      </c>
      <c r="YQ7" s="61" t="s">
        <v>357</v>
      </c>
      <c r="YR7" s="61" t="s">
        <v>357</v>
      </c>
      <c r="YS7" s="61" t="s">
        <v>357</v>
      </c>
      <c r="YT7" s="61" t="s">
        <v>357</v>
      </c>
      <c r="YU7" s="61" t="s">
        <v>357</v>
      </c>
      <c r="YV7" s="61" t="s">
        <v>357</v>
      </c>
      <c r="YW7" s="61" t="s">
        <v>357</v>
      </c>
      <c r="YX7" s="61" t="s">
        <v>357</v>
      </c>
      <c r="YY7" s="61" t="s">
        <v>357</v>
      </c>
      <c r="YZ7" s="61" t="s">
        <v>357</v>
      </c>
      <c r="ZA7" s="61" t="s">
        <v>357</v>
      </c>
      <c r="ZB7" s="61" t="s">
        <v>357</v>
      </c>
      <c r="ZC7" s="61" t="s">
        <v>357</v>
      </c>
      <c r="ZD7" s="61" t="s">
        <v>357</v>
      </c>
      <c r="ZE7" s="61" t="s">
        <v>357</v>
      </c>
      <c r="ZF7" s="61" t="s">
        <v>357</v>
      </c>
      <c r="ZG7" s="61" t="s">
        <v>357</v>
      </c>
      <c r="ZH7" s="61" t="s">
        <v>357</v>
      </c>
      <c r="ZI7" s="61" t="s">
        <v>357</v>
      </c>
      <c r="ZJ7" s="61" t="s">
        <v>357</v>
      </c>
      <c r="ZK7" s="61" t="s">
        <v>357</v>
      </c>
      <c r="ZL7" s="61" t="s">
        <v>357</v>
      </c>
      <c r="ZM7" s="61" t="s">
        <v>357</v>
      </c>
      <c r="ZN7" s="61" t="s">
        <v>357</v>
      </c>
      <c r="ZO7" s="61" t="s">
        <v>357</v>
      </c>
      <c r="ZP7" s="61" t="s">
        <v>357</v>
      </c>
      <c r="ZQ7" s="61" t="s">
        <v>357</v>
      </c>
      <c r="ZR7" s="61" t="s">
        <v>357</v>
      </c>
      <c r="ZS7" s="61" t="s">
        <v>357</v>
      </c>
      <c r="ZT7" s="61" t="s">
        <v>357</v>
      </c>
      <c r="ZU7" s="61" t="s">
        <v>357</v>
      </c>
      <c r="ZV7" s="61" t="s">
        <v>357</v>
      </c>
      <c r="ZW7" s="61" t="s">
        <v>357</v>
      </c>
      <c r="ZX7" s="61" t="s">
        <v>357</v>
      </c>
      <c r="ZY7" s="61" t="s">
        <v>357</v>
      </c>
      <c r="ZZ7" s="61" t="s">
        <v>357</v>
      </c>
      <c r="AAA7" s="61" t="s">
        <v>357</v>
      </c>
      <c r="AAB7" s="61" t="s">
        <v>357</v>
      </c>
      <c r="AAC7" s="61" t="s">
        <v>357</v>
      </c>
      <c r="AAD7" s="61" t="s">
        <v>357</v>
      </c>
      <c r="AAE7" s="61" t="s">
        <v>357</v>
      </c>
      <c r="AAF7" s="61" t="s">
        <v>357</v>
      </c>
      <c r="AAG7" s="61" t="s">
        <v>357</v>
      </c>
      <c r="AAH7" s="61" t="s">
        <v>357</v>
      </c>
      <c r="AAI7" s="49">
        <v>766.03319999999997</v>
      </c>
      <c r="AAJ7" s="49">
        <v>765.80909999999994</v>
      </c>
      <c r="AAK7" s="49">
        <v>762.49009999999998</v>
      </c>
      <c r="AAL7" s="49">
        <v>750.80119999999999</v>
      </c>
      <c r="AAM7" s="49">
        <v>738.64570000000003</v>
      </c>
      <c r="AAN7" s="49">
        <v>726.62940000000003</v>
      </c>
      <c r="AAO7" s="49">
        <v>714.55039999999997</v>
      </c>
      <c r="AAP7" s="49">
        <v>702.47329999999999</v>
      </c>
      <c r="AAQ7" s="49">
        <v>690.3827</v>
      </c>
      <c r="AAR7" s="49">
        <v>678.30340000000001</v>
      </c>
      <c r="AAS7" s="49">
        <v>666.18269999999995</v>
      </c>
      <c r="AAT7" s="49">
        <v>654.10810000000004</v>
      </c>
      <c r="AAU7" s="49">
        <v>642.0136</v>
      </c>
      <c r="AAV7" s="49">
        <v>629.92740000000003</v>
      </c>
      <c r="AAW7" s="49">
        <v>617.8107</v>
      </c>
      <c r="AAX7" s="49">
        <v>605.73360000000002</v>
      </c>
      <c r="AAY7" s="49">
        <v>593.62909999999999</v>
      </c>
      <c r="AAZ7" s="49">
        <v>581.51580000000001</v>
      </c>
      <c r="ABA7" s="49">
        <v>569.40430000000003</v>
      </c>
      <c r="ABB7" s="49">
        <v>557.31619999999998</v>
      </c>
      <c r="ABC7" s="49">
        <v>545.17750000000001</v>
      </c>
      <c r="ABD7" s="49">
        <v>533.07749999999999</v>
      </c>
      <c r="ABE7" s="49">
        <v>520.96540000000005</v>
      </c>
      <c r="ABF7" s="49">
        <v>508.85739999999998</v>
      </c>
      <c r="ABG7" s="49">
        <v>496.7199</v>
      </c>
      <c r="ABH7" s="49">
        <v>484.63440000000003</v>
      </c>
      <c r="ABI7" s="49">
        <v>472.51029999999997</v>
      </c>
      <c r="ABJ7" s="49">
        <v>460.39780000000002</v>
      </c>
      <c r="ABK7" s="49">
        <v>448.27730000000003</v>
      </c>
      <c r="ABL7" s="49">
        <v>436.17079999999999</v>
      </c>
      <c r="ABM7" s="49">
        <v>424.04300000000001</v>
      </c>
      <c r="ABN7" s="49">
        <v>411.93029999999999</v>
      </c>
      <c r="ABO7" s="49">
        <v>399.79570000000001</v>
      </c>
      <c r="ABP7" s="49">
        <v>387.69589999999999</v>
      </c>
      <c r="ABQ7" s="49">
        <v>375.54379999999998</v>
      </c>
      <c r="ABR7" s="49">
        <v>363.43099999999998</v>
      </c>
      <c r="ABS7" s="49">
        <v>351.30250000000001</v>
      </c>
      <c r="ABT7" s="49">
        <v>339.16840000000002</v>
      </c>
      <c r="ABU7" s="49">
        <v>327.0197</v>
      </c>
      <c r="ABV7" s="49">
        <v>314.9083</v>
      </c>
      <c r="ABW7" s="49">
        <v>302.7568</v>
      </c>
      <c r="ABX7" s="49">
        <v>290.6103</v>
      </c>
      <c r="ABY7" s="49">
        <v>278.47739999999999</v>
      </c>
      <c r="ABZ7" s="49">
        <v>266.35829999999999</v>
      </c>
      <c r="ACA7" s="49">
        <v>254.1925</v>
      </c>
      <c r="ACB7" s="49">
        <v>242.07079999999999</v>
      </c>
      <c r="ACC7" s="49">
        <v>229.93049999999999</v>
      </c>
      <c r="ACD7" s="49">
        <v>217.79839999999999</v>
      </c>
      <c r="ACE7" s="49">
        <v>205.64089999999999</v>
      </c>
      <c r="ACF7" s="49">
        <v>193.512</v>
      </c>
      <c r="ACG7" s="49">
        <v>181.36060000000001</v>
      </c>
      <c r="ACH7" s="49">
        <v>169.21170000000001</v>
      </c>
      <c r="ACI7" s="49">
        <v>157.04689999999999</v>
      </c>
      <c r="ACJ7" s="49">
        <v>144.9263</v>
      </c>
      <c r="ACK7" s="49">
        <v>132.7458</v>
      </c>
      <c r="ACL7" s="49">
        <v>120.5994</v>
      </c>
      <c r="ACM7" s="49">
        <v>108.4409</v>
      </c>
      <c r="ACN7" s="49">
        <v>96.28586</v>
      </c>
      <c r="ACO7" s="49">
        <v>84.113200000000006</v>
      </c>
      <c r="ACP7" s="49">
        <v>71.977760000000004</v>
      </c>
      <c r="ACQ7" s="49">
        <v>59.805529999999997</v>
      </c>
      <c r="ACR7" s="49">
        <v>47.646990000000002</v>
      </c>
      <c r="ACS7" s="49">
        <v>35.484259999999999</v>
      </c>
      <c r="ACT7" s="49">
        <v>23.33691</v>
      </c>
      <c r="ACU7" s="49">
        <v>11.09544</v>
      </c>
      <c r="ACV7" s="49">
        <v>-0.1663423</v>
      </c>
      <c r="ACW7" s="49">
        <v>-1.0852040000000001</v>
      </c>
      <c r="ACX7" s="49">
        <v>-0.65994229999999998</v>
      </c>
      <c r="ACY7" s="62">
        <v>-2.4099189999999999</v>
      </c>
      <c r="ACZ7" s="62">
        <v>-2.5024329999999999</v>
      </c>
      <c r="ADA7" s="62">
        <v>-2.6602670000000002</v>
      </c>
      <c r="ADB7" s="62">
        <v>-2.7099350000000002</v>
      </c>
      <c r="ADC7" s="62">
        <v>-2.6696149999999998</v>
      </c>
      <c r="ADD7" s="62">
        <v>-2.6271360000000001</v>
      </c>
      <c r="ADE7" s="62">
        <v>-2.583062</v>
      </c>
      <c r="ADF7" s="62">
        <v>-2.541099</v>
      </c>
      <c r="ADG7" s="62">
        <v>-2.499018</v>
      </c>
      <c r="ADH7" s="62">
        <v>-2.455238</v>
      </c>
      <c r="ADI7" s="62">
        <v>-2.407829</v>
      </c>
      <c r="ADJ7" s="62">
        <v>-2.366997</v>
      </c>
      <c r="ADK7" s="62">
        <v>-2.3222010000000002</v>
      </c>
      <c r="ADL7" s="62">
        <v>-2.2768869999999999</v>
      </c>
      <c r="ADM7" s="62">
        <v>-2.2341410000000002</v>
      </c>
      <c r="ADN7" s="62">
        <v>-2.190458</v>
      </c>
      <c r="ADO7" s="62">
        <v>-2.144819</v>
      </c>
      <c r="ADP7" s="62">
        <v>-2.1017290000000002</v>
      </c>
      <c r="ADQ7" s="62">
        <v>-2.0594320000000002</v>
      </c>
      <c r="ADR7" s="62">
        <v>-2.0142470000000001</v>
      </c>
      <c r="ADS7" s="62">
        <v>-1.969722</v>
      </c>
      <c r="ADT7" s="62">
        <v>-1.9273180000000001</v>
      </c>
      <c r="ADU7" s="62">
        <v>-1.883014</v>
      </c>
      <c r="ADV7" s="62">
        <v>-1.8397619999999999</v>
      </c>
      <c r="ADW7" s="62">
        <v>-1.7961119999999999</v>
      </c>
      <c r="ADX7" s="62">
        <v>-1.7534810000000001</v>
      </c>
      <c r="ADY7" s="62">
        <v>-1.7087479999999999</v>
      </c>
      <c r="ADZ7" s="62">
        <v>-1.6639930000000001</v>
      </c>
      <c r="AEA7" s="62">
        <v>-1.622603</v>
      </c>
      <c r="AEB7" s="62">
        <v>-1.577396</v>
      </c>
      <c r="AEC7" s="62">
        <v>-1.531291</v>
      </c>
      <c r="AED7" s="62">
        <v>-1.4900119999999999</v>
      </c>
      <c r="AEE7" s="62">
        <v>-1.4465460000000001</v>
      </c>
      <c r="AEF7" s="62">
        <v>-1.401429</v>
      </c>
      <c r="AEG7" s="62">
        <v>-1.356908</v>
      </c>
      <c r="AEH7" s="62">
        <v>-1.3147230000000001</v>
      </c>
      <c r="AEI7" s="62">
        <v>-1.269738</v>
      </c>
      <c r="AEJ7" s="62">
        <v>-1.2253289999999999</v>
      </c>
      <c r="AEK7" s="62">
        <v>-1.181789</v>
      </c>
      <c r="AEL7" s="62">
        <v>-1.1373599999999999</v>
      </c>
      <c r="AEM7" s="62">
        <v>-1.0928290000000001</v>
      </c>
      <c r="AEN7" s="62">
        <v>-1.0500609999999999</v>
      </c>
      <c r="AEO7" s="62">
        <v>-1.006154</v>
      </c>
      <c r="AEP7" s="62">
        <v>-0.96268220000000004</v>
      </c>
      <c r="AEQ7" s="62">
        <v>-0.91876100000000005</v>
      </c>
      <c r="AER7" s="62">
        <v>-0.87450669999999997</v>
      </c>
      <c r="AES7" s="62">
        <v>-0.83106080000000004</v>
      </c>
      <c r="AET7" s="62">
        <v>-0.78661210000000004</v>
      </c>
      <c r="AEU7" s="62">
        <v>-0.74284289999999997</v>
      </c>
      <c r="AEV7" s="62">
        <v>-0.69967619999999997</v>
      </c>
      <c r="AEW7" s="62">
        <v>-0.6547444</v>
      </c>
      <c r="AEX7" s="62">
        <v>-0.61072289999999996</v>
      </c>
      <c r="AEY7" s="62">
        <v>-0.56692430000000005</v>
      </c>
      <c r="AEZ7" s="62">
        <v>-0.522814</v>
      </c>
      <c r="AFA7" s="62">
        <v>-0.47869119999999998</v>
      </c>
      <c r="AFB7" s="62">
        <v>-0.43510969999999999</v>
      </c>
      <c r="AFC7" s="62">
        <v>-0.39102710000000002</v>
      </c>
      <c r="AFD7" s="62">
        <v>-0.3471417</v>
      </c>
      <c r="AFE7" s="62">
        <v>-0.30298920000000001</v>
      </c>
      <c r="AFF7" s="62">
        <v>-0.25926389999999999</v>
      </c>
      <c r="AFG7" s="62">
        <v>-0.2151246</v>
      </c>
      <c r="AFH7" s="62">
        <v>-0.17111960000000001</v>
      </c>
      <c r="AFI7" s="62">
        <v>-0.1272819</v>
      </c>
      <c r="AFJ7" s="62">
        <v>-8.334461E-2</v>
      </c>
      <c r="AFK7" s="62">
        <v>-3.879548E-2</v>
      </c>
      <c r="AFL7" s="62">
        <v>-2.4991040000000001E-5</v>
      </c>
      <c r="AFM7" s="62">
        <v>2.920944E-3</v>
      </c>
      <c r="AFN7" s="62">
        <v>2.2105969999999999E-3</v>
      </c>
      <c r="AFO7" s="59">
        <v>300</v>
      </c>
      <c r="AFP7" s="59">
        <v>656.01020000000005</v>
      </c>
      <c r="AFQ7" s="59">
        <v>1030.0709999999999</v>
      </c>
      <c r="AFR7" s="59">
        <v>1373.615</v>
      </c>
      <c r="AFS7" s="59">
        <v>1454.1949999999999</v>
      </c>
      <c r="AFT7" s="59">
        <v>1484.0150000000001</v>
      </c>
      <c r="AFU7" s="59">
        <v>1494.5640000000001</v>
      </c>
      <c r="AFV7" s="59">
        <v>1498.154</v>
      </c>
      <c r="AFW7" s="59">
        <v>1499.373</v>
      </c>
      <c r="AFX7" s="59">
        <v>1499.7829999999999</v>
      </c>
      <c r="AFY7" s="59">
        <v>1499.923</v>
      </c>
      <c r="AFZ7" s="59">
        <v>1499.97</v>
      </c>
      <c r="AGA7" s="59">
        <v>1499.9860000000001</v>
      </c>
      <c r="AGB7" s="59">
        <v>1499.991</v>
      </c>
      <c r="AGC7" s="59">
        <v>1499.9929999999999</v>
      </c>
      <c r="AGD7" s="59">
        <v>1499.9929999999999</v>
      </c>
      <c r="AGE7" s="59">
        <v>1499.9939999999999</v>
      </c>
      <c r="AGF7" s="59">
        <v>1499.9939999999999</v>
      </c>
      <c r="AGG7" s="59">
        <v>1499.9939999999999</v>
      </c>
      <c r="AGH7" s="59">
        <v>1499.9939999999999</v>
      </c>
      <c r="AGI7" s="59">
        <v>1499.9939999999999</v>
      </c>
      <c r="AGJ7" s="59">
        <v>1499.9939999999999</v>
      </c>
      <c r="AGK7" s="59">
        <v>1499.9939999999999</v>
      </c>
      <c r="AGL7" s="59">
        <v>1499.9939999999999</v>
      </c>
      <c r="AGM7" s="59">
        <v>1499.9939999999999</v>
      </c>
      <c r="AGN7" s="59">
        <v>1499.9939999999999</v>
      </c>
      <c r="AGO7" s="59">
        <v>1499.9939999999999</v>
      </c>
      <c r="AGP7" s="59">
        <v>1499.9939999999999</v>
      </c>
      <c r="AGQ7" s="59">
        <v>1499.9939999999999</v>
      </c>
      <c r="AGR7" s="59">
        <v>1499.9939999999999</v>
      </c>
      <c r="AGS7" s="59">
        <v>1499.9939999999999</v>
      </c>
      <c r="AGT7" s="59">
        <v>1499.9939999999999</v>
      </c>
      <c r="AGU7" s="59">
        <v>1499.9939999999999</v>
      </c>
      <c r="AGV7" s="59">
        <v>1499.9939999999999</v>
      </c>
      <c r="AGW7" s="59">
        <v>1499.9939999999999</v>
      </c>
      <c r="AGX7" s="59">
        <v>1499.9939999999999</v>
      </c>
      <c r="AGY7" s="59">
        <v>1499.9939999999999</v>
      </c>
      <c r="AGZ7" s="59">
        <v>1499.9939999999999</v>
      </c>
      <c r="AHA7" s="59">
        <v>1499.9939999999999</v>
      </c>
      <c r="AHB7" s="59">
        <v>1499.9939999999999</v>
      </c>
      <c r="AHC7" s="59">
        <v>1499.9939999999999</v>
      </c>
      <c r="AHD7" s="59">
        <v>1499.9939999999999</v>
      </c>
      <c r="AHE7" s="59">
        <v>1499.9939999999999</v>
      </c>
      <c r="AHF7" s="59">
        <v>1499.9939999999999</v>
      </c>
      <c r="AHG7" s="59">
        <v>1499.9939999999999</v>
      </c>
      <c r="AHH7" s="59">
        <v>1499.9939999999999</v>
      </c>
      <c r="AHI7" s="59">
        <v>1499.9939999999999</v>
      </c>
      <c r="AHJ7" s="59">
        <v>1499.9939999999999</v>
      </c>
      <c r="AHK7" s="59">
        <v>1499.9939999999999</v>
      </c>
      <c r="AHL7" s="59">
        <v>1499.9939999999999</v>
      </c>
      <c r="AHM7" s="59">
        <v>1499.9939999999999</v>
      </c>
      <c r="AHN7" s="59">
        <v>1499.9939999999999</v>
      </c>
      <c r="AHO7" s="59">
        <v>1499.9939999999999</v>
      </c>
      <c r="AHP7" s="59">
        <v>1499.9939999999999</v>
      </c>
      <c r="AHQ7" s="59">
        <v>1499.9939999999999</v>
      </c>
      <c r="AHR7" s="59">
        <v>1499.9939999999999</v>
      </c>
      <c r="AHS7" s="59">
        <v>1499.9939999999999</v>
      </c>
      <c r="AHT7" s="59">
        <v>1499.9939999999999</v>
      </c>
      <c r="AHU7" s="59">
        <v>1499.9939999999999</v>
      </c>
      <c r="AHV7" s="59">
        <v>1499.9939999999999</v>
      </c>
      <c r="AHW7" s="59">
        <v>1499.9939999999999</v>
      </c>
      <c r="AHX7" s="59">
        <v>1499.9939999999999</v>
      </c>
      <c r="AHY7" s="59">
        <v>1499.9939999999999</v>
      </c>
      <c r="AHZ7" s="59">
        <v>1499.9939999999999</v>
      </c>
      <c r="AIA7" s="59">
        <v>1499.9939999999999</v>
      </c>
      <c r="AIB7" s="59">
        <v>1499.9939999999999</v>
      </c>
      <c r="AIC7" s="59">
        <v>1500</v>
      </c>
      <c r="AID7" s="59">
        <v>1500.002</v>
      </c>
      <c r="AIE7" s="63">
        <v>1.487821E-8</v>
      </c>
      <c r="AIF7" s="47">
        <v>1.706871E-9</v>
      </c>
      <c r="AIG7" s="47">
        <v>1.533098E-9</v>
      </c>
      <c r="AIH7" s="47">
        <v>1.535107E-9</v>
      </c>
      <c r="AII7" s="47">
        <v>1.5444179999999999E-9</v>
      </c>
      <c r="AIJ7" s="47">
        <v>1.538454E-9</v>
      </c>
      <c r="AIK7" s="47">
        <v>1.537338E-9</v>
      </c>
      <c r="AIL7" s="47">
        <v>1.539846E-9</v>
      </c>
      <c r="AIM7" s="47">
        <v>1.545049E-9</v>
      </c>
      <c r="AIN7" s="47">
        <v>1.538162E-9</v>
      </c>
      <c r="AIO7" s="47">
        <v>1.54002E-9</v>
      </c>
      <c r="AIP7" s="47">
        <v>1.546323E-9</v>
      </c>
      <c r="AIQ7" s="47">
        <v>1.5391769999999999E-9</v>
      </c>
      <c r="AIR7" s="47">
        <v>1.5398489999999999E-9</v>
      </c>
      <c r="AIS7" s="47">
        <v>1.544598E-9</v>
      </c>
      <c r="AIT7" s="47">
        <v>1.540474E-9</v>
      </c>
      <c r="AIU7" s="47">
        <v>1.5357580000000001E-9</v>
      </c>
      <c r="AIV7" s="47">
        <v>1.541425E-9</v>
      </c>
      <c r="AIW7" s="47">
        <v>1.5443849999999999E-9</v>
      </c>
      <c r="AIX7" s="47">
        <v>1.5324119999999999E-9</v>
      </c>
      <c r="AIY7" s="47">
        <v>1.534507E-9</v>
      </c>
      <c r="AIZ7" s="47">
        <v>1.545736E-9</v>
      </c>
      <c r="AJA7" s="47">
        <v>1.5362290000000001E-9</v>
      </c>
      <c r="AJB7" s="47">
        <v>1.5365190000000001E-9</v>
      </c>
      <c r="AJC7" s="47">
        <v>1.5424860000000001E-9</v>
      </c>
      <c r="AJD7" s="47">
        <v>1.5407059999999999E-9</v>
      </c>
      <c r="AJE7" s="47">
        <v>1.541041E-9</v>
      </c>
      <c r="AJF7" s="47">
        <v>1.539855E-9</v>
      </c>
      <c r="AJG7" s="47">
        <v>1.545202E-9</v>
      </c>
      <c r="AJH7" s="47">
        <v>1.5404450000000001E-9</v>
      </c>
      <c r="AJI7" s="47">
        <v>1.538049E-9</v>
      </c>
      <c r="AJJ7" s="47">
        <v>1.546304E-9</v>
      </c>
      <c r="AJK7" s="47">
        <v>1.54086E-9</v>
      </c>
      <c r="AJL7" s="47">
        <v>1.5382959999999999E-9</v>
      </c>
      <c r="AJM7" s="47">
        <v>1.5376530000000001E-9</v>
      </c>
      <c r="AJN7" s="47">
        <v>1.5445800000000001E-9</v>
      </c>
      <c r="AJO7" s="47">
        <v>1.5356179999999999E-9</v>
      </c>
      <c r="AJP7" s="47">
        <v>1.534858E-9</v>
      </c>
      <c r="AJQ7" s="47">
        <v>1.544094E-9</v>
      </c>
      <c r="AJR7" s="47">
        <v>1.537588E-9</v>
      </c>
      <c r="AJS7" s="47">
        <v>1.5327610000000001E-9</v>
      </c>
      <c r="AJT7" s="47">
        <v>1.5434350000000001E-9</v>
      </c>
      <c r="AJU7" s="47">
        <v>1.5426410000000001E-9</v>
      </c>
      <c r="AJV7" s="47">
        <v>1.538819E-9</v>
      </c>
      <c r="AJW7" s="47">
        <v>1.5385540000000001E-9</v>
      </c>
      <c r="AJX7" s="47">
        <v>1.5462499999999999E-9</v>
      </c>
      <c r="AJY7" s="47">
        <v>1.54077E-9</v>
      </c>
      <c r="AJZ7" s="47">
        <v>1.540136E-9</v>
      </c>
      <c r="AKA7" s="47">
        <v>1.5454669999999999E-9</v>
      </c>
      <c r="AKB7" s="47">
        <v>1.539233E-9</v>
      </c>
      <c r="AKC7" s="47">
        <v>1.53761E-9</v>
      </c>
      <c r="AKD7" s="47">
        <v>1.541235E-9</v>
      </c>
      <c r="AKE7" s="47">
        <v>1.544247E-9</v>
      </c>
      <c r="AKF7" s="47">
        <v>1.5339500000000001E-9</v>
      </c>
      <c r="AKG7" s="47">
        <v>1.537008E-9</v>
      </c>
      <c r="AKH7" s="47">
        <v>1.54387E-9</v>
      </c>
      <c r="AKI7" s="47">
        <v>1.5349860000000001E-9</v>
      </c>
      <c r="AKJ7" s="47">
        <v>1.535187E-9</v>
      </c>
      <c r="AKK7" s="47">
        <v>1.543453E-9</v>
      </c>
      <c r="AKL7" s="47">
        <v>1.540749E-9</v>
      </c>
      <c r="AKM7" s="47">
        <v>1.537907E-9</v>
      </c>
      <c r="AKN7" s="47">
        <v>1.5403069999999999E-9</v>
      </c>
      <c r="AKO7" s="47">
        <v>1.5456259999999999E-9</v>
      </c>
      <c r="AKP7" s="47">
        <v>1.5397529999999999E-9</v>
      </c>
      <c r="AKQ7" s="47">
        <v>1.537006E-9</v>
      </c>
      <c r="AKR7" s="47">
        <v>1.7109840000000001E-9</v>
      </c>
      <c r="AKS7" s="441"/>
      <c r="AKT7" s="286">
        <f>P80_C3_LAMINAR!$B$1*P80_C3_LAMINAR!$B$3</f>
        <v>1.487864E-8</v>
      </c>
      <c r="AKU7" s="17">
        <f>P80_C3_LAMINAR!$B$1*(P80_C3_LAMINAR!$B$2)</f>
        <v>2.1255199999999999E-9</v>
      </c>
      <c r="AKV7" s="17">
        <f>P80_C3_LAMINAR!$B$1*($D$2)</f>
        <v>2.3912100000000001E-9</v>
      </c>
      <c r="AKW7" s="17">
        <f>P80_C3_LAMINAR!$B$1*($D$2)</f>
        <v>2.3912100000000001E-9</v>
      </c>
      <c r="AKX7" s="17">
        <f>P80_C3_LAMINAR!$B$1*($D$2)</f>
        <v>2.3912100000000001E-9</v>
      </c>
      <c r="AKY7" s="17">
        <f>P80_C3_LAMINAR!$B$1*($D$2)</f>
        <v>2.3912100000000001E-9</v>
      </c>
      <c r="AKZ7" s="17">
        <f>P80_C3_LAMINAR!$B$1*($D$2)</f>
        <v>2.3912100000000001E-9</v>
      </c>
      <c r="ALA7" s="17">
        <f>P80_C3_LAMINAR!$B$1*($D$2)</f>
        <v>2.3912100000000001E-9</v>
      </c>
      <c r="ALB7" s="17">
        <f>P80_C3_LAMINAR!$B$1*($D$2)</f>
        <v>2.3912100000000001E-9</v>
      </c>
      <c r="ALC7" s="17">
        <f>P80_C3_LAMINAR!$B$1*($D$2)</f>
        <v>2.3912100000000001E-9</v>
      </c>
      <c r="ALD7" s="17">
        <f>P80_C3_LAMINAR!$B$1*($D$2)</f>
        <v>2.3912100000000001E-9</v>
      </c>
      <c r="ALE7" s="17">
        <f>P80_C3_LAMINAR!$B$1*($D$2)</f>
        <v>2.3912100000000001E-9</v>
      </c>
      <c r="ALF7" s="17">
        <f>P80_C3_LAMINAR!$B$1*($D$2)</f>
        <v>2.3912100000000001E-9</v>
      </c>
      <c r="ALG7" s="17">
        <f>P80_C3_LAMINAR!$B$1*($D$2)</f>
        <v>2.3912100000000001E-9</v>
      </c>
      <c r="ALH7" s="17">
        <f>P80_C3_LAMINAR!$B$1*($D$2)</f>
        <v>2.3912100000000001E-9</v>
      </c>
      <c r="ALI7" s="17">
        <f>P80_C3_LAMINAR!$B$1*($D$2)</f>
        <v>2.3912100000000001E-9</v>
      </c>
      <c r="ALJ7" s="17">
        <f>P80_C3_LAMINAR!$B$1*($D$2)</f>
        <v>2.3912100000000001E-9</v>
      </c>
      <c r="ALK7" s="17">
        <f>P80_C3_LAMINAR!$B$1*($D$2)</f>
        <v>2.3912100000000001E-9</v>
      </c>
      <c r="ALL7" s="17">
        <f>P80_C3_LAMINAR!$B$1*($D$2)</f>
        <v>2.3912100000000001E-9</v>
      </c>
      <c r="ALM7" s="17">
        <f>P80_C3_LAMINAR!$B$1*($D$2)</f>
        <v>2.3912100000000001E-9</v>
      </c>
      <c r="ALN7" s="17">
        <f>P80_C3_LAMINAR!$B$1*($D$2)</f>
        <v>2.3912100000000001E-9</v>
      </c>
      <c r="ALO7" s="17">
        <f>P80_C3_LAMINAR!$B$1*($D$2)</f>
        <v>2.3912100000000001E-9</v>
      </c>
      <c r="ALP7" s="17">
        <f>P80_C3_LAMINAR!$B$1*($D$2)</f>
        <v>2.3912100000000001E-9</v>
      </c>
      <c r="ALQ7" s="17">
        <f>P80_C3_LAMINAR!$B$1*($D$2)</f>
        <v>2.3912100000000001E-9</v>
      </c>
      <c r="ALR7" s="17">
        <f>P80_C3_LAMINAR!$B$1*($D$2)</f>
        <v>2.3912100000000001E-9</v>
      </c>
      <c r="ALS7" s="17">
        <f>P80_C3_LAMINAR!$B$1*($D$2)</f>
        <v>2.3912100000000001E-9</v>
      </c>
      <c r="ALT7" s="17">
        <f>P80_C3_LAMINAR!$B$1*($D$2)</f>
        <v>2.3912100000000001E-9</v>
      </c>
      <c r="ALU7" s="17">
        <f>P80_C3_LAMINAR!$B$1*($D$2)</f>
        <v>2.3912100000000001E-9</v>
      </c>
      <c r="ALV7" s="17">
        <f>P80_C3_LAMINAR!$B$1*($D$2)</f>
        <v>2.3912100000000001E-9</v>
      </c>
      <c r="ALW7" s="17">
        <f>P80_C3_LAMINAR!$B$1*($D$2)</f>
        <v>2.3912100000000001E-9</v>
      </c>
      <c r="ALX7" s="17">
        <f>P80_C3_LAMINAR!$B$1*($D$2)</f>
        <v>2.3912100000000001E-9</v>
      </c>
      <c r="ALY7" s="17">
        <f>P80_C3_LAMINAR!$B$1*($D$2)</f>
        <v>2.3912100000000001E-9</v>
      </c>
      <c r="ALZ7" s="17">
        <f>P80_C3_LAMINAR!$B$1*($D$2)</f>
        <v>2.3912100000000001E-9</v>
      </c>
      <c r="AMA7" s="17">
        <f>P80_C3_LAMINAR!$B$1*($D$2)</f>
        <v>2.3912100000000001E-9</v>
      </c>
      <c r="AMB7" s="17">
        <f>P80_C3_LAMINAR!$B$1*($D$2)</f>
        <v>2.3912100000000001E-9</v>
      </c>
      <c r="AMC7" s="17">
        <f>P80_C3_LAMINAR!$B$1*($D$2)</f>
        <v>2.3912100000000001E-9</v>
      </c>
      <c r="AMD7" s="17">
        <f>P80_C3_LAMINAR!$B$1*($D$2)</f>
        <v>2.3912100000000001E-9</v>
      </c>
      <c r="AME7" s="17">
        <f>P80_C3_LAMINAR!$B$1*($D$2)</f>
        <v>2.3912100000000001E-9</v>
      </c>
      <c r="AMF7" s="17">
        <f>P80_C3_LAMINAR!$B$1*($D$2)</f>
        <v>2.3912100000000001E-9</v>
      </c>
      <c r="AMG7" s="17">
        <f>P80_C3_LAMINAR!$B$1*($D$2)</f>
        <v>2.3912100000000001E-9</v>
      </c>
      <c r="AMH7" s="17">
        <f>P80_C3_LAMINAR!$B$1*($D$2)</f>
        <v>2.3912100000000001E-9</v>
      </c>
      <c r="AMI7" s="17">
        <f>P80_C3_LAMINAR!$B$1*($D$2)</f>
        <v>2.3912100000000001E-9</v>
      </c>
      <c r="AMJ7" s="17">
        <f>P80_C3_LAMINAR!$B$1*($D$2)</f>
        <v>2.3912100000000001E-9</v>
      </c>
      <c r="AMK7" s="17">
        <f>P80_C3_LAMINAR!$B$1*($D$2)</f>
        <v>2.3912100000000001E-9</v>
      </c>
      <c r="AML7" s="17">
        <f>P80_C3_LAMINAR!$B$1*($D$2)</f>
        <v>2.3912100000000001E-9</v>
      </c>
      <c r="AMM7" s="17">
        <f>P80_C3_LAMINAR!$B$1*($D$2)</f>
        <v>2.3912100000000001E-9</v>
      </c>
      <c r="AMN7" s="17">
        <f>P80_C3_LAMINAR!$B$1*($D$2)</f>
        <v>2.3912100000000001E-9</v>
      </c>
      <c r="AMO7" s="17">
        <f>P80_C3_LAMINAR!$B$1*($D$2)</f>
        <v>2.3912100000000001E-9</v>
      </c>
      <c r="AMP7" s="17">
        <f>P80_C3_LAMINAR!$B$1*($D$2)</f>
        <v>2.3912100000000001E-9</v>
      </c>
      <c r="AMQ7" s="17">
        <f>P80_C3_LAMINAR!$B$1*($D$2)</f>
        <v>2.3912100000000001E-9</v>
      </c>
      <c r="AMR7" s="17">
        <f>P80_C3_LAMINAR!$B$1*($D$2)</f>
        <v>2.3912100000000001E-9</v>
      </c>
      <c r="AMS7" s="17">
        <f>P80_C3_LAMINAR!$B$1*($D$2)</f>
        <v>2.3912100000000001E-9</v>
      </c>
      <c r="AMT7" s="17">
        <f>P80_C3_LAMINAR!$B$1*($D$2)</f>
        <v>2.3912100000000001E-9</v>
      </c>
      <c r="AMU7" s="17">
        <f>P80_C3_LAMINAR!$B$1*($D$2)</f>
        <v>2.3912100000000001E-9</v>
      </c>
      <c r="AMV7" s="17">
        <f>P80_C3_LAMINAR!$B$1*($D$2)</f>
        <v>2.3912100000000001E-9</v>
      </c>
      <c r="AMW7" s="17">
        <f>P80_C3_LAMINAR!$B$1*($D$2)</f>
        <v>2.3912100000000001E-9</v>
      </c>
      <c r="AMX7" s="17">
        <f>P80_C3_LAMINAR!$B$1*($D$2)</f>
        <v>2.3912100000000001E-9</v>
      </c>
      <c r="AMY7" s="17">
        <f>P80_C3_LAMINAR!$B$1*($D$2)</f>
        <v>2.3912100000000001E-9</v>
      </c>
      <c r="AMZ7" s="17">
        <f>P80_C3_LAMINAR!$B$1*($D$2)</f>
        <v>2.3912100000000001E-9</v>
      </c>
      <c r="ANA7" s="17">
        <f>P80_C3_LAMINAR!$B$1*($D$2)</f>
        <v>2.3912100000000001E-9</v>
      </c>
      <c r="ANB7" s="17">
        <f>P80_C3_LAMINAR!$B$1*($D$2)</f>
        <v>2.3912100000000001E-9</v>
      </c>
      <c r="ANC7" s="17">
        <f>P80_C3_LAMINAR!$B$1*($D$2)</f>
        <v>2.3912100000000001E-9</v>
      </c>
      <c r="AND7" s="17">
        <f>P80_C3_LAMINAR!$B$1*($D$2)</f>
        <v>2.3912100000000001E-9</v>
      </c>
      <c r="ANE7" s="17">
        <f>P80_C3_LAMINAR!$B$1*($D$2)</f>
        <v>2.3912100000000001E-9</v>
      </c>
      <c r="ANF7" s="17">
        <f>P80_C3_LAMINAR!$B$1*($D$2)</f>
        <v>2.3912100000000001E-9</v>
      </c>
      <c r="ANG7" s="17">
        <f>P80_C3_LAMINAR!$B$1*($B$2)</f>
        <v>2.1255199999999999E-9</v>
      </c>
      <c r="ANH7" s="168">
        <f t="shared" si="877"/>
        <v>80.303690391057245</v>
      </c>
      <c r="ANI7" s="168">
        <f t="shared" si="2"/>
        <v>64.113900493892203</v>
      </c>
      <c r="ANJ7" s="168">
        <f t="shared" si="2"/>
        <v>64.197916535979687</v>
      </c>
      <c r="ANK7" s="168">
        <f t="shared" si="2"/>
        <v>64.587300989875416</v>
      </c>
      <c r="ANL7" s="168">
        <f t="shared" si="2"/>
        <v>64.337887513016426</v>
      </c>
      <c r="ANM7" s="168">
        <f t="shared" si="2"/>
        <v>64.29121658072691</v>
      </c>
      <c r="ANN7" s="168">
        <f t="shared" si="2"/>
        <v>64.396100718882906</v>
      </c>
      <c r="ANO7" s="168">
        <f t="shared" si="2"/>
        <v>64.613689303741623</v>
      </c>
      <c r="ANP7" s="168">
        <f t="shared" si="2"/>
        <v>64.325676122130631</v>
      </c>
      <c r="ANQ7" s="168">
        <f t="shared" si="2"/>
        <v>64.403377369616223</v>
      </c>
      <c r="ANR7" s="168">
        <f t="shared" si="2"/>
        <v>64.666967769455624</v>
      </c>
      <c r="ANS7" s="168">
        <f t="shared" si="2"/>
        <v>64.368123251408278</v>
      </c>
      <c r="ANT7" s="168">
        <f t="shared" si="2"/>
        <v>64.396226178378299</v>
      </c>
      <c r="ANU7" s="168">
        <f t="shared" si="2"/>
        <v>64.59482855959952</v>
      </c>
      <c r="ANV7" s="168">
        <f t="shared" si="2"/>
        <v>64.422363573253705</v>
      </c>
      <c r="ANW7" s="168">
        <f t="shared" si="2"/>
        <v>64.225141246481911</v>
      </c>
      <c r="ANX7" s="168">
        <f t="shared" si="2"/>
        <v>64.462134233296112</v>
      </c>
      <c r="ANY7" s="168">
        <f t="shared" si="2"/>
        <v>64.585920935425989</v>
      </c>
      <c r="ANZ7" s="168">
        <f t="shared" si="2"/>
        <v>64.085212089276965</v>
      </c>
      <c r="AOA7" s="168">
        <f t="shared" si="2"/>
        <v>64.172824636899307</v>
      </c>
      <c r="AOB7" s="168">
        <f t="shared" si="2"/>
        <v>64.642419528188654</v>
      </c>
      <c r="AOC7" s="168">
        <f t="shared" si="2"/>
        <v>64.244838387260003</v>
      </c>
      <c r="AOD7" s="168">
        <f t="shared" si="2"/>
        <v>64.256966138482198</v>
      </c>
      <c r="AOE7" s="168">
        <f t="shared" si="2"/>
        <v>64.506505074836596</v>
      </c>
      <c r="AOF7" s="168">
        <f t="shared" si="2"/>
        <v>64.432065774231447</v>
      </c>
      <c r="AOG7" s="168">
        <f t="shared" si="2"/>
        <v>64.446075417884657</v>
      </c>
      <c r="AOH7" s="168">
        <f t="shared" si="2"/>
        <v>64.396477097369115</v>
      </c>
      <c r="AOI7" s="168">
        <f t="shared" si="2"/>
        <v>64.620087738007115</v>
      </c>
      <c r="AOJ7" s="168">
        <f t="shared" si="2"/>
        <v>64.421150798131492</v>
      </c>
      <c r="AOK7" s="168">
        <f t="shared" si="2"/>
        <v>64.32095048113716</v>
      </c>
      <c r="AOL7" s="168">
        <f t="shared" si="2"/>
        <v>64.666173192651414</v>
      </c>
      <c r="AOM7" s="168">
        <f t="shared" si="2"/>
        <v>64.43850602832876</v>
      </c>
      <c r="AON7" s="168">
        <f t="shared" si="2"/>
        <v>64.331279979591912</v>
      </c>
      <c r="AOO7" s="168">
        <f t="shared" si="2"/>
        <v>64.304389827744117</v>
      </c>
      <c r="AOP7" s="168">
        <f t="shared" si="2"/>
        <v>64.594075802627131</v>
      </c>
      <c r="AOQ7" s="168">
        <f t="shared" si="2"/>
        <v>64.219286470029814</v>
      </c>
      <c r="AOR7" s="168">
        <f t="shared" si="2"/>
        <v>64.187503397861335</v>
      </c>
      <c r="AOS7" s="168">
        <f t="shared" si="2"/>
        <v>64.573751364372015</v>
      </c>
      <c r="AOT7" s="168">
        <f t="shared" si="2"/>
        <v>64.30167153867707</v>
      </c>
      <c r="AOU7" s="168">
        <f t="shared" si="2"/>
        <v>64.099807210575392</v>
      </c>
      <c r="AOV7" s="168">
        <f t="shared" si="2"/>
        <v>64.546192095215389</v>
      </c>
      <c r="AOW7" s="168">
        <f t="shared" si="2"/>
        <v>64.512987148765689</v>
      </c>
      <c r="AOX7" s="168">
        <f t="shared" si="2"/>
        <v>64.353151751623656</v>
      </c>
      <c r="AOY7" s="168">
        <f t="shared" si="2"/>
        <v>64.342069496196487</v>
      </c>
      <c r="AOZ7" s="168">
        <f t="shared" si="2"/>
        <v>64.663914921734175</v>
      </c>
      <c r="APA7" s="168">
        <f t="shared" si="2"/>
        <v>64.434742243466687</v>
      </c>
      <c r="APB7" s="168">
        <f t="shared" si="2"/>
        <v>64.408228470105087</v>
      </c>
      <c r="APC7" s="168">
        <f t="shared" si="2"/>
        <v>64.631169993434284</v>
      </c>
      <c r="APD7" s="168">
        <f t="shared" si="2"/>
        <v>64.370465161989117</v>
      </c>
      <c r="APE7" s="168">
        <f t="shared" si="2"/>
        <v>64.302591574976688</v>
      </c>
      <c r="APF7" s="168">
        <f t="shared" si="2"/>
        <v>64.454188465253992</v>
      </c>
      <c r="APG7" s="168">
        <f t="shared" si="2"/>
        <v>64.580149798637507</v>
      </c>
      <c r="APH7" s="168">
        <f t="shared" si="2"/>
        <v>64.149530990586356</v>
      </c>
      <c r="API7" s="168">
        <f t="shared" si="2"/>
        <v>64.277416036232708</v>
      </c>
      <c r="APJ7" s="168">
        <f t="shared" si="2"/>
        <v>64.564383722048674</v>
      </c>
      <c r="APK7" s="168">
        <f t="shared" si="2"/>
        <v>64.192856336331815</v>
      </c>
      <c r="APL7" s="168">
        <f t="shared" si="2"/>
        <v>64.201262122523744</v>
      </c>
      <c r="APM7" s="168">
        <f t="shared" si="2"/>
        <v>64.546944852187806</v>
      </c>
      <c r="APN7" s="168">
        <f t="shared" si="2"/>
        <v>64.433864026998876</v>
      </c>
      <c r="APO7" s="168">
        <f t="shared" si="2"/>
        <v>64.315012065021477</v>
      </c>
      <c r="APP7" s="168">
        <f t="shared" si="2"/>
        <v>64.415379661342996</v>
      </c>
      <c r="APQ7" s="168">
        <f t="shared" si="2"/>
        <v>64.637819346690577</v>
      </c>
      <c r="APR7" s="168">
        <f t="shared" si="2"/>
        <v>64.392211474525439</v>
      </c>
      <c r="APS7" s="168">
        <f t="shared" si="2"/>
        <v>64.277332396569093</v>
      </c>
      <c r="APT7" s="168">
        <f t="shared" si="2"/>
        <v>80.497195980277766</v>
      </c>
      <c r="APU7" s="163">
        <f t="shared" si="3"/>
        <v>1999.5464639241225</v>
      </c>
      <c r="APV7" s="163">
        <f t="shared" si="4"/>
        <v>3546.5291630597062</v>
      </c>
      <c r="APW7" s="163">
        <f t="shared" si="4"/>
        <v>3548.9128934723421</v>
      </c>
      <c r="APX7" s="163">
        <f t="shared" si="4"/>
        <v>3545.9507947859033</v>
      </c>
      <c r="APY7" s="163">
        <f t="shared" si="4"/>
        <v>3549.7225254160026</v>
      </c>
      <c r="APZ7" s="163">
        <f t="shared" si="4"/>
        <v>3544.9525554008223</v>
      </c>
      <c r="AQA7" s="163">
        <f t="shared" si="4"/>
        <v>3549.2930357434107</v>
      </c>
      <c r="AQB7" s="163">
        <f t="shared" si="4"/>
        <v>3545.3803722801422</v>
      </c>
      <c r="AQC7" s="163">
        <f t="shared" si="4"/>
        <v>3550.6605442432906</v>
      </c>
      <c r="AQD7" s="163">
        <f t="shared" si="4"/>
        <v>3544.0346100927982</v>
      </c>
      <c r="AQE7" s="163">
        <f t="shared" si="4"/>
        <v>3551.7039490467164</v>
      </c>
      <c r="AQF7" s="163">
        <f t="shared" si="4"/>
        <v>3546.7926280000502</v>
      </c>
      <c r="AQG7" s="163">
        <f t="shared" si="4"/>
        <v>3549.9784627866225</v>
      </c>
      <c r="AQH7" s="163">
        <f t="shared" si="4"/>
        <v>3549.1880679655901</v>
      </c>
      <c r="AQI7" s="163">
        <f t="shared" si="4"/>
        <v>3547.2614283145354</v>
      </c>
      <c r="AQJ7" s="163">
        <f t="shared" si="4"/>
        <v>3547.9021081377205</v>
      </c>
      <c r="AQK7" s="163">
        <f t="shared" si="4"/>
        <v>3545.371171917147</v>
      </c>
      <c r="AQL7" s="163">
        <f t="shared" si="4"/>
        <v>3547.251391554903</v>
      </c>
      <c r="AQM7" s="163">
        <f t="shared" si="4"/>
        <v>3548.2015381334131</v>
      </c>
      <c r="AQN7" s="163">
        <f t="shared" si="4"/>
        <v>3547.1702610812099</v>
      </c>
      <c r="AQO7" s="163">
        <f t="shared" si="4"/>
        <v>3546.8867226216021</v>
      </c>
      <c r="AQP7" s="163">
        <f t="shared" si="4"/>
        <v>3550.7805671605583</v>
      </c>
      <c r="AQQ7" s="163">
        <f t="shared" si="4"/>
        <v>3548.3303432153598</v>
      </c>
      <c r="AQR7" s="163">
        <f t="shared" si="4"/>
        <v>3546.990854002785</v>
      </c>
      <c r="AQS7" s="163">
        <f t="shared" si="4"/>
        <v>3547.4353988148259</v>
      </c>
      <c r="AQT7" s="163">
        <f t="shared" si="4"/>
        <v>3548.6364643841398</v>
      </c>
      <c r="AQU7" s="163">
        <f t="shared" si="4"/>
        <v>3547.4128161056537</v>
      </c>
      <c r="AQV7" s="163">
        <f t="shared" si="4"/>
        <v>3546.6613137281961</v>
      </c>
      <c r="AQW7" s="163">
        <f t="shared" si="4"/>
        <v>3549.9366429548222</v>
      </c>
      <c r="AQX7" s="163">
        <f t="shared" si="4"/>
        <v>3545.927793878413</v>
      </c>
      <c r="AQY7" s="163">
        <f t="shared" si="4"/>
        <v>3551.0147582186423</v>
      </c>
      <c r="AQZ7" s="163">
        <f t="shared" si="4"/>
        <v>3544.9291362950134</v>
      </c>
      <c r="ARA7" s="163">
        <f t="shared" si="4"/>
        <v>3549.084772981043</v>
      </c>
      <c r="ARB7" s="163">
        <f t="shared" si="4"/>
        <v>3546.3100271410708</v>
      </c>
      <c r="ARC7" s="163">
        <f t="shared" si="4"/>
        <v>3550.1988533002118</v>
      </c>
      <c r="ARD7" s="163">
        <f t="shared" si="4"/>
        <v>3547.4885100012129</v>
      </c>
      <c r="ARE7" s="163">
        <f t="shared" si="4"/>
        <v>3546.3321916519253</v>
      </c>
      <c r="ARF7" s="163">
        <f t="shared" si="4"/>
        <v>3548.4006005327847</v>
      </c>
      <c r="ARG7" s="163">
        <f t="shared" si="4"/>
        <v>3548.7155038662431</v>
      </c>
      <c r="ARH7" s="163">
        <f t="shared" si="4"/>
        <v>3547.2497187616309</v>
      </c>
      <c r="ARI7" s="163">
        <f t="shared" si="4"/>
        <v>3549.7053792849642</v>
      </c>
      <c r="ARJ7" s="163">
        <f t="shared" si="4"/>
        <v>3546.6462585887475</v>
      </c>
      <c r="ARK7" s="163">
        <f t="shared" si="4"/>
        <v>3545.3013327980398</v>
      </c>
      <c r="ARL7" s="163">
        <f t="shared" si="4"/>
        <v>3549.1311929943417</v>
      </c>
      <c r="ARM7" s="163">
        <f t="shared" si="4"/>
        <v>3551.7386595071112</v>
      </c>
      <c r="ARN7" s="163">
        <f t="shared" si="4"/>
        <v>3545.8621367424862</v>
      </c>
      <c r="ARO7" s="163">
        <f t="shared" si="4"/>
        <v>3545.5518335905253</v>
      </c>
      <c r="ARP7" s="163">
        <f t="shared" si="4"/>
        <v>3547.9995483458165</v>
      </c>
      <c r="ARQ7" s="163">
        <f t="shared" si="4"/>
        <v>3551.2485310784082</v>
      </c>
      <c r="ARR7" s="163">
        <f t="shared" si="4"/>
        <v>3548.1396447823486</v>
      </c>
      <c r="ARS7" s="163">
        <f t="shared" si="4"/>
        <v>3546.3907394164457</v>
      </c>
      <c r="ART7" s="163">
        <f t="shared" si="4"/>
        <v>3545.1461812220591</v>
      </c>
      <c r="ARU7" s="163">
        <f t="shared" si="4"/>
        <v>3548.5202052517348</v>
      </c>
      <c r="ARV7" s="163">
        <f t="shared" si="4"/>
        <v>3547.8715796605061</v>
      </c>
      <c r="ARW7" s="163">
        <f t="shared" si="4"/>
        <v>3548.9764596166792</v>
      </c>
      <c r="ARX7" s="163">
        <f t="shared" si="4"/>
        <v>3547.7825034187713</v>
      </c>
      <c r="ARY7" s="163">
        <f t="shared" si="4"/>
        <v>3544.6527072068111</v>
      </c>
      <c r="ARZ7" s="163">
        <f t="shared" si="4"/>
        <v>3554.2110479631651</v>
      </c>
      <c r="ASA7" s="163">
        <f t="shared" si="4"/>
        <v>3546.2556613597299</v>
      </c>
      <c r="ASB7" s="163">
        <f t="shared" si="4"/>
        <v>3546.8975957778698</v>
      </c>
      <c r="ASC7" s="163">
        <f t="shared" si="4"/>
        <v>3545.7835154587005</v>
      </c>
      <c r="ASD7" s="163">
        <f t="shared" si="4"/>
        <v>3547.5006377524346</v>
      </c>
      <c r="ASE7" s="163">
        <f t="shared" si="4"/>
        <v>3546.9126509173179</v>
      </c>
      <c r="ASF7" s="163">
        <f t="shared" si="4"/>
        <v>3548.3052513162788</v>
      </c>
      <c r="ASG7" s="163">
        <f t="shared" si="4"/>
        <v>1998.9823666679213</v>
      </c>
      <c r="ASH7" s="170">
        <f t="shared" si="5"/>
        <v>1.6064380966363892E-3</v>
      </c>
      <c r="ASI7" s="170">
        <f t="shared" si="6"/>
        <v>7.2311713843152558E-4</v>
      </c>
      <c r="ASJ7" s="170">
        <f t="shared" si="7"/>
        <v>7.2357838541556188E-4</v>
      </c>
      <c r="ASK7" s="170">
        <f t="shared" si="8"/>
        <v>7.2857526488914585E-4</v>
      </c>
      <c r="ASL7" s="170">
        <f t="shared" si="9"/>
        <v>7.2499061041934789E-4</v>
      </c>
      <c r="ASM7" s="170">
        <f t="shared" si="10"/>
        <v>7.254395152090559E-4</v>
      </c>
      <c r="ASN7" s="170">
        <f t="shared" si="11"/>
        <v>7.257343935299492E-4</v>
      </c>
      <c r="ASO7" s="170">
        <f t="shared" si="12"/>
        <v>7.2899020718825266E-4</v>
      </c>
      <c r="ASP7" s="170">
        <f t="shared" si="13"/>
        <v>7.2466151377294881E-4</v>
      </c>
      <c r="ASQ7" s="170">
        <f t="shared" si="14"/>
        <v>7.2689332306413181E-4</v>
      </c>
      <c r="ASR7" s="170">
        <f t="shared" si="15"/>
        <v>7.2829232049943066E-4</v>
      </c>
      <c r="ASS7" s="170">
        <f t="shared" si="16"/>
        <v>7.2593049554976546E-4</v>
      </c>
      <c r="AST7" s="170">
        <f t="shared" si="17"/>
        <v>7.2559568294202292E-4</v>
      </c>
      <c r="ASU7" s="170">
        <f t="shared" si="18"/>
        <v>7.2799555642173166E-4</v>
      </c>
      <c r="ASV7" s="170">
        <f t="shared" si="19"/>
        <v>7.2644618813859103E-4</v>
      </c>
      <c r="ASW7" s="170">
        <f t="shared" si="20"/>
        <v>7.2409146914364478E-4</v>
      </c>
      <c r="ASX7" s="170">
        <f t="shared" si="21"/>
        <v>7.2728220665751553E-4</v>
      </c>
      <c r="ASY7" s="170">
        <f t="shared" si="22"/>
        <v>7.2829257141671469E-4</v>
      </c>
      <c r="ASZ7" s="170">
        <f t="shared" si="23"/>
        <v>7.2245289790376442E-4</v>
      </c>
      <c r="ATA7" s="170">
        <f t="shared" si="24"/>
        <v>7.2365090946989214E-4</v>
      </c>
      <c r="ATB7" s="170">
        <f t="shared" si="25"/>
        <v>7.2900461259061192E-4</v>
      </c>
      <c r="ATC7" s="170">
        <f t="shared" si="26"/>
        <v>7.2372637139483367E-4</v>
      </c>
      <c r="ATD7" s="170">
        <f t="shared" si="27"/>
        <v>7.2436284024508292E-4</v>
      </c>
      <c r="ATE7" s="170">
        <f t="shared" si="28"/>
        <v>7.2745048104131305E-4</v>
      </c>
      <c r="ATF7" s="170">
        <f t="shared" si="29"/>
        <v>7.26519961950628E-4</v>
      </c>
      <c r="ATG7" s="170">
        <f t="shared" si="30"/>
        <v>7.2643198101239332E-4</v>
      </c>
      <c r="ATH7" s="170">
        <f t="shared" si="31"/>
        <v>7.2612329532105034E-4</v>
      </c>
      <c r="ATI7" s="170">
        <f t="shared" si="32"/>
        <v>7.2879908197469767E-4</v>
      </c>
      <c r="ATJ7" s="170">
        <f t="shared" si="33"/>
        <v>7.2588507657995788E-4</v>
      </c>
      <c r="ATK7" s="170">
        <f t="shared" si="34"/>
        <v>7.2557541179692361E-4</v>
      </c>
      <c r="ATL7" s="170">
        <f t="shared" si="35"/>
        <v>7.284247190804809E-4</v>
      </c>
      <c r="ATM7" s="170">
        <f t="shared" si="36"/>
        <v>7.2710628112218601E-4</v>
      </c>
      <c r="ATN7" s="170">
        <f t="shared" si="37"/>
        <v>7.2504641725485808E-4</v>
      </c>
      <c r="ATO7" s="170">
        <f t="shared" si="38"/>
        <v>7.2531041376080021E-4</v>
      </c>
      <c r="ATP7" s="170">
        <f t="shared" si="39"/>
        <v>7.2777980582785032E-4</v>
      </c>
      <c r="ATQ7" s="170">
        <f t="shared" si="40"/>
        <v>7.2410987422770099E-4</v>
      </c>
      <c r="ATR7" s="170">
        <f t="shared" si="41"/>
        <v>7.2398748824443321E-4</v>
      </c>
      <c r="ATS7" s="170">
        <f t="shared" si="42"/>
        <v>7.2791951793353216E-4</v>
      </c>
      <c r="ATT7" s="170">
        <f t="shared" si="43"/>
        <v>7.2478812650517512E-4</v>
      </c>
      <c r="ATU7" s="170">
        <f t="shared" si="44"/>
        <v>7.2281133038418362E-4</v>
      </c>
      <c r="ATV7" s="170">
        <f t="shared" si="45"/>
        <v>7.2734140102880614E-4</v>
      </c>
      <c r="ATW7" s="170">
        <f t="shared" si="46"/>
        <v>7.2759426731704754E-4</v>
      </c>
      <c r="ATX7" s="170">
        <f t="shared" si="47"/>
        <v>7.2606693435375272E-4</v>
      </c>
      <c r="ATY7" s="170">
        <f t="shared" si="48"/>
        <v>7.2515853596172276E-4</v>
      </c>
      <c r="ATZ7" s="170">
        <f t="shared" si="49"/>
        <v>7.2825082159291355E-4</v>
      </c>
      <c r="AUA7" s="170">
        <f t="shared" si="50"/>
        <v>7.2687250387756613E-4</v>
      </c>
      <c r="AUB7" s="170">
        <f t="shared" si="51"/>
        <v>7.2663699748966727E-4</v>
      </c>
      <c r="AUC7" s="170">
        <f t="shared" si="52"/>
        <v>7.2864913439537801E-4</v>
      </c>
      <c r="AUD7" s="170">
        <f t="shared" si="53"/>
        <v>7.2504601802613605E-4</v>
      </c>
      <c r="AUE7" s="170">
        <f t="shared" si="54"/>
        <v>7.2491613084660496E-4</v>
      </c>
      <c r="AUF7" s="170">
        <f t="shared" si="55"/>
        <v>7.2698349619376517E-4</v>
      </c>
      <c r="AUG7" s="170">
        <f t="shared" si="56"/>
        <v>7.2865993668420035E-4</v>
      </c>
      <c r="AUH7" s="170">
        <f t="shared" si="57"/>
        <v>7.2311304183243948E-4</v>
      </c>
      <c r="AUI7" s="170">
        <f t="shared" si="58"/>
        <v>7.2468706482756487E-4</v>
      </c>
      <c r="AUJ7" s="170">
        <f t="shared" si="59"/>
        <v>7.2769582392803137E-4</v>
      </c>
      <c r="AUK7" s="170">
        <f t="shared" si="60"/>
        <v>7.2375187909036996E-4</v>
      </c>
      <c r="AUL7" s="170">
        <f t="shared" si="61"/>
        <v>7.2448578098489522E-4</v>
      </c>
      <c r="AUM7" s="170">
        <f t="shared" si="62"/>
        <v>7.2642782300930771E-4</v>
      </c>
      <c r="AUN7" s="170">
        <f t="shared" si="63"/>
        <v>7.2678193768232937E-4</v>
      </c>
      <c r="AUO7" s="170">
        <f t="shared" si="64"/>
        <v>7.253100528369392E-4</v>
      </c>
      <c r="AUP7" s="170">
        <f t="shared" si="65"/>
        <v>7.2667019157270682E-4</v>
      </c>
      <c r="AUQ7" s="170">
        <f t="shared" si="66"/>
        <v>7.2882658465304984E-4</v>
      </c>
      <c r="AUR7" s="170">
        <f t="shared" si="67"/>
        <v>7.2617758385306783E-4</v>
      </c>
      <c r="AUS7" s="170">
        <f t="shared" si="68"/>
        <v>7.2459755115741279E-4</v>
      </c>
      <c r="AUT7" s="170">
        <f t="shared" si="69"/>
        <v>1.6107635029208895E-3</v>
      </c>
      <c r="AUU7" s="284">
        <f t="shared" si="70"/>
        <v>300.00003178667833</v>
      </c>
      <c r="AUV7" s="284">
        <f t="shared" si="71"/>
        <v>487.69129977512051</v>
      </c>
      <c r="AUW7" s="284">
        <f t="shared" si="72"/>
        <v>871.0197066602384</v>
      </c>
      <c r="AUX7" s="284">
        <f t="shared" si="73"/>
        <v>1285.1094376242099</v>
      </c>
      <c r="AUY7" s="284">
        <f t="shared" si="74"/>
        <v>1424.3885278287355</v>
      </c>
      <c r="AUZ7" s="284">
        <f t="shared" si="75"/>
        <v>1473.8089438727732</v>
      </c>
      <c r="AVA7" s="284">
        <f t="shared" si="76"/>
        <v>1491.1122103660603</v>
      </c>
      <c r="AVB7" s="284">
        <f t="shared" si="77"/>
        <v>1496.9931102933335</v>
      </c>
      <c r="AVC7" s="284">
        <f t="shared" si="78"/>
        <v>1498.9755620464241</v>
      </c>
      <c r="AVD7" s="284">
        <f t="shared" si="79"/>
        <v>1499.6444620441484</v>
      </c>
      <c r="AVE7" s="284">
        <f t="shared" si="80"/>
        <v>1499.8723800932855</v>
      </c>
      <c r="AVF7" s="284">
        <f t="shared" si="81"/>
        <v>1499.9483483344134</v>
      </c>
      <c r="AVG7" s="284">
        <f t="shared" si="82"/>
        <v>1499.9741631556651</v>
      </c>
      <c r="AVH7" s="284">
        <f t="shared" si="83"/>
        <v>1499.9827168980896</v>
      </c>
      <c r="AVI7" s="284">
        <f t="shared" si="84"/>
        <v>1499.9857660373227</v>
      </c>
      <c r="AVJ7" s="284">
        <f t="shared" si="85"/>
        <v>1499.9868710870658</v>
      </c>
      <c r="AVK7" s="284">
        <f t="shared" si="86"/>
        <v>1499.9869982356329</v>
      </c>
      <c r="AVL7" s="284">
        <f t="shared" si="87"/>
        <v>1499.987279246533</v>
      </c>
      <c r="AVM7" s="284">
        <f t="shared" si="88"/>
        <v>1499.9871506034933</v>
      </c>
      <c r="AVN7" s="284">
        <f t="shared" si="89"/>
        <v>1499.9875556057018</v>
      </c>
      <c r="AVO7" s="284">
        <f t="shared" si="90"/>
        <v>1499.9874141360551</v>
      </c>
      <c r="AVP7" s="284">
        <f t="shared" si="91"/>
        <v>1499.987284570213</v>
      </c>
      <c r="AVQ7" s="284">
        <f t="shared" si="92"/>
        <v>1499.9872813216807</v>
      </c>
      <c r="AVR7" s="284">
        <f t="shared" si="93"/>
        <v>1499.9876994180029</v>
      </c>
      <c r="AVS7" s="284">
        <f t="shared" si="94"/>
        <v>1499.9871492256784</v>
      </c>
      <c r="AVT7" s="284">
        <f t="shared" si="95"/>
        <v>1499.9872945936286</v>
      </c>
      <c r="AVU7" s="284">
        <f t="shared" si="96"/>
        <v>1499.9870122764387</v>
      </c>
      <c r="AVV7" s="284">
        <f t="shared" si="97"/>
        <v>1499.9871432209243</v>
      </c>
      <c r="AVW7" s="284">
        <f t="shared" si="98"/>
        <v>1499.9873008581308</v>
      </c>
      <c r="AVX7" s="284">
        <f t="shared" si="99"/>
        <v>1499.9871510934695</v>
      </c>
      <c r="AVY7" s="284">
        <f t="shared" si="100"/>
        <v>1499.9872712984381</v>
      </c>
      <c r="AVZ7" s="284">
        <f t="shared" si="101"/>
        <v>1499.9872924034539</v>
      </c>
      <c r="AWA7" s="284">
        <f t="shared" si="102"/>
        <v>1499.9874349135425</v>
      </c>
      <c r="AWB7" s="284">
        <f t="shared" si="103"/>
        <v>1499.9874221034279</v>
      </c>
      <c r="AWC7" s="284">
        <f t="shared" si="104"/>
        <v>1499.987418201024</v>
      </c>
      <c r="AWD7" s="284">
        <f t="shared" si="105"/>
        <v>1499.9872947339986</v>
      </c>
      <c r="AWE7" s="284">
        <f t="shared" si="106"/>
        <v>1499.9871459646206</v>
      </c>
      <c r="AWF7" s="284">
        <f t="shared" si="107"/>
        <v>1499.9874172476625</v>
      </c>
      <c r="AWG7" s="284">
        <f t="shared" si="108"/>
        <v>1499.987007386439</v>
      </c>
      <c r="AWH7" s="284">
        <f t="shared" si="109"/>
        <v>1499.9874143101231</v>
      </c>
      <c r="AWI7" s="284">
        <f t="shared" si="110"/>
        <v>1499.9872697766787</v>
      </c>
      <c r="AWJ7" s="284">
        <f t="shared" si="111"/>
        <v>1499.9875602979998</v>
      </c>
      <c r="AWK7" s="284">
        <f t="shared" si="112"/>
        <v>1499.987283438337</v>
      </c>
      <c r="AWL7" s="284">
        <f t="shared" si="113"/>
        <v>1499.9872873182155</v>
      </c>
      <c r="AWM7" s="284">
        <f t="shared" si="114"/>
        <v>1499.9874285812173</v>
      </c>
      <c r="AWN7" s="284">
        <f t="shared" si="115"/>
        <v>1499.9872836773836</v>
      </c>
      <c r="AWO7" s="284">
        <f t="shared" si="116"/>
        <v>1499.9870146805943</v>
      </c>
      <c r="AWP7" s="284">
        <f t="shared" si="117"/>
        <v>1499.9872814482778</v>
      </c>
      <c r="AWQ7" s="284">
        <f t="shared" si="118"/>
        <v>1499.9871481033226</v>
      </c>
      <c r="AWR7" s="284">
        <f t="shared" si="119"/>
        <v>1499.9874354548267</v>
      </c>
      <c r="AWS7" s="284">
        <f t="shared" si="120"/>
        <v>1499.9872799078403</v>
      </c>
      <c r="AWT7" s="284">
        <f t="shared" si="121"/>
        <v>1499.9871402982399</v>
      </c>
      <c r="AWU7" s="284">
        <f t="shared" si="122"/>
        <v>1499.9872841273291</v>
      </c>
      <c r="AWV7" s="284">
        <f t="shared" si="123"/>
        <v>1499.9871359295148</v>
      </c>
      <c r="AWW7" s="284">
        <f t="shared" si="124"/>
        <v>1499.9872754673224</v>
      </c>
      <c r="AWX7" s="284">
        <f t="shared" si="125"/>
        <v>1499.9871451544282</v>
      </c>
      <c r="AWY7" s="284">
        <f t="shared" si="126"/>
        <v>1499.987281356847</v>
      </c>
      <c r="AWZ7" s="284">
        <f t="shared" si="127"/>
        <v>1499.9872832906863</v>
      </c>
      <c r="AXA7" s="284">
        <f t="shared" si="128"/>
        <v>1499.9870049867673</v>
      </c>
      <c r="AXB7" s="284">
        <f t="shared" si="129"/>
        <v>1499.9874226527697</v>
      </c>
      <c r="AXC7" s="284">
        <f t="shared" si="130"/>
        <v>1499.9872816733337</v>
      </c>
      <c r="AXD7" s="284">
        <f t="shared" si="131"/>
        <v>1499.9870022842792</v>
      </c>
      <c r="AXE7" s="284">
        <f t="shared" si="132"/>
        <v>1499.9870211207785</v>
      </c>
      <c r="AXF7" s="284">
        <f t="shared" si="133"/>
        <v>1499.9871466254917</v>
      </c>
      <c r="AXG7" s="284">
        <f t="shared" si="134"/>
        <v>1499.9871362996196</v>
      </c>
      <c r="AXH7" s="284">
        <f t="shared" si="135"/>
        <v>1499.9899056356699</v>
      </c>
      <c r="AXI7" s="284">
        <f t="shared" si="136"/>
        <v>1499.9993090026726</v>
      </c>
      <c r="AXJ7" s="284">
        <f t="shared" si="137"/>
        <v>1500.0016615012439</v>
      </c>
      <c r="AXK7" s="172">
        <f t="shared" ref="AXK7:AYP7" si="884">-NP7/(AKU7*($B$7-AVERAGE(AUV7:AUW7)))</f>
        <v>881045.27201310277</v>
      </c>
      <c r="AXL7" s="166">
        <f t="shared" si="884"/>
        <v>1762452.34786546</v>
      </c>
      <c r="AXM7" s="166">
        <f t="shared" si="884"/>
        <v>1628863.1230257773</v>
      </c>
      <c r="AXN7" s="166">
        <f t="shared" si="884"/>
        <v>1655639.7075376203</v>
      </c>
      <c r="AXO7" s="166">
        <f t="shared" si="884"/>
        <v>1695040.0200885022</v>
      </c>
      <c r="AXP7" s="166">
        <f t="shared" si="884"/>
        <v>1695782.7626520772</v>
      </c>
      <c r="AXQ7" s="166">
        <f t="shared" si="884"/>
        <v>1709493.1160878511</v>
      </c>
      <c r="AXR7" s="166">
        <f t="shared" si="884"/>
        <v>1672012.1252337394</v>
      </c>
      <c r="AXS7" s="166">
        <f t="shared" si="884"/>
        <v>1626590.0557156531</v>
      </c>
      <c r="AXT7" s="166">
        <f t="shared" si="884"/>
        <v>1467157.5610041274</v>
      </c>
      <c r="AXU7" s="166">
        <f t="shared" si="884"/>
        <v>1152407.0488952883</v>
      </c>
      <c r="AXV7" s="166">
        <f t="shared" si="884"/>
        <v>693633.59513330448</v>
      </c>
      <c r="AXW7" s="166">
        <f t="shared" si="884"/>
        <v>320684.22125521326</v>
      </c>
      <c r="AXX7" s="166">
        <f t="shared" si="884"/>
        <v>124410.67554928653</v>
      </c>
      <c r="AXY7" s="166">
        <f t="shared" si="884"/>
        <v>43351.205697005003</v>
      </c>
      <c r="AXZ7" s="166">
        <f t="shared" si="884"/>
        <v>15548.232812424969</v>
      </c>
      <c r="AYA7" s="166">
        <f t="shared" si="884"/>
        <v>4557.0003673757756</v>
      </c>
      <c r="AYB7" s="166">
        <f t="shared" si="884"/>
        <v>2608.1618237597477</v>
      </c>
      <c r="AYC7" s="166">
        <f t="shared" si="884"/>
        <v>287.02397064545619</v>
      </c>
      <c r="AYD7" s="166">
        <f t="shared" si="884"/>
        <v>761.44697476447845</v>
      </c>
      <c r="AYE7" s="166">
        <f t="shared" si="884"/>
        <v>-1153.9060995325401</v>
      </c>
      <c r="AYF7" s="166">
        <f t="shared" si="884"/>
        <v>670.56154798622458</v>
      </c>
      <c r="AYG7" s="166">
        <f t="shared" si="884"/>
        <v>66.117529287336907</v>
      </c>
      <c r="AYH7" s="166">
        <f t="shared" si="884"/>
        <v>908.46543935878401</v>
      </c>
      <c r="AYI7" s="166">
        <f t="shared" si="884"/>
        <v>-347.12482209233985</v>
      </c>
      <c r="AYJ7" s="166">
        <f t="shared" si="884"/>
        <v>465.63609738320184</v>
      </c>
      <c r="AYK7" s="166">
        <f t="shared" si="884"/>
        <v>-526.37611490993993</v>
      </c>
      <c r="AYL7" s="166">
        <f t="shared" si="884"/>
        <v>1005.1449882700073</v>
      </c>
      <c r="AYM7" s="166">
        <f t="shared" si="884"/>
        <v>-677.05576013079894</v>
      </c>
      <c r="AYN7" s="166">
        <f t="shared" si="884"/>
        <v>1067.3178550319237</v>
      </c>
      <c r="AYO7" s="166">
        <f t="shared" si="884"/>
        <v>-388.26460319998495</v>
      </c>
      <c r="AYP7" s="166">
        <f t="shared" si="884"/>
        <v>797.03101181746126</v>
      </c>
      <c r="AYQ7" s="166">
        <f t="shared" ref="AYQ7:AZV7" si="885">-OV7/(AMA7*($B$7-AVERAGE(AWB7:AWC7)))</f>
        <v>-379.30215344932446</v>
      </c>
      <c r="AYR7" s="166">
        <f t="shared" si="885"/>
        <v>1084.2966263801682</v>
      </c>
      <c r="AYS7" s="166">
        <f t="shared" si="885"/>
        <v>-259.65903741674668</v>
      </c>
      <c r="AYT7" s="166">
        <f t="shared" si="885"/>
        <v>701.39793848247962</v>
      </c>
      <c r="AYU7" s="166">
        <f t="shared" si="885"/>
        <v>-361.57751389972168</v>
      </c>
      <c r="AYV7" s="166">
        <f t="shared" si="885"/>
        <v>805.38501246170574</v>
      </c>
      <c r="AYW7" s="166">
        <f t="shared" si="885"/>
        <v>-432.14029427414704</v>
      </c>
      <c r="AYX7" s="166">
        <f t="shared" si="885"/>
        <v>884.60122740020506</v>
      </c>
      <c r="AYY7" s="166">
        <f t="shared" si="885"/>
        <v>-421.62746067566894</v>
      </c>
      <c r="AYZ7" s="166">
        <f t="shared" si="885"/>
        <v>769.87387660697311</v>
      </c>
      <c r="AZA7" s="166">
        <f t="shared" si="885"/>
        <v>-786.57292848723853</v>
      </c>
      <c r="AZB7" s="166">
        <f t="shared" si="885"/>
        <v>1396.8323873011445</v>
      </c>
      <c r="AZC7" s="166">
        <f t="shared" si="885"/>
        <v>-88.675419364389995</v>
      </c>
      <c r="AZD7" s="166">
        <f t="shared" si="885"/>
        <v>549.10378265122256</v>
      </c>
      <c r="AZE7" s="166">
        <f t="shared" si="885"/>
        <v>-698.00540166706799</v>
      </c>
      <c r="AZF7" s="166">
        <f t="shared" si="885"/>
        <v>819.53302439730453</v>
      </c>
      <c r="AZG7" s="166">
        <f t="shared" si="885"/>
        <v>-162.77229812945677</v>
      </c>
      <c r="AZH7" s="166">
        <f t="shared" si="885"/>
        <v>737.44946549897929</v>
      </c>
      <c r="AZI7" s="166">
        <f t="shared" si="885"/>
        <v>-260.54505956083193</v>
      </c>
      <c r="AZJ7" s="166">
        <f t="shared" si="885"/>
        <v>592.46866112367104</v>
      </c>
      <c r="AZK7" s="166">
        <f t="shared" si="885"/>
        <v>-440.98290209234278</v>
      </c>
      <c r="AZL7" s="166">
        <f t="shared" si="885"/>
        <v>1111.065169146153</v>
      </c>
      <c r="AZM7" s="166">
        <f t="shared" si="885"/>
        <v>-363.6926352840116</v>
      </c>
      <c r="AZN7" s="166">
        <f t="shared" si="885"/>
        <v>811.35465720111347</v>
      </c>
      <c r="AZO7" s="166">
        <f t="shared" si="885"/>
        <v>8.3703055855693158</v>
      </c>
      <c r="AZP7" s="166">
        <f t="shared" si="885"/>
        <v>534.83952325533835</v>
      </c>
      <c r="AZQ7" s="166">
        <f t="shared" si="885"/>
        <v>2525.5344487239659</v>
      </c>
      <c r="AZR7" s="166">
        <f t="shared" si="885"/>
        <v>729.12356514896067</v>
      </c>
      <c r="AZS7" s="166">
        <f t="shared" si="885"/>
        <v>-699.94002278598214</v>
      </c>
      <c r="AZT7" s="166">
        <f t="shared" si="885"/>
        <v>418.80259294137261</v>
      </c>
      <c r="AZU7" s="166">
        <f t="shared" si="885"/>
        <v>7431.8358430021999</v>
      </c>
      <c r="AZV7" s="166">
        <f t="shared" si="885"/>
        <v>-46028.71748787017</v>
      </c>
      <c r="AZW7" s="166">
        <f>-QB7/(ANG7*($B$7-AVERAGE(AXH7:AXI7)))</f>
        <v>-384497.42701719789</v>
      </c>
      <c r="AZX7" s="163">
        <f t="shared" ref="AZX7:BBC7" si="886">-NP7/(SS7*($B$7-AVERAGE(AUU7:AUV7)))</f>
        <v>326.89333109354726</v>
      </c>
      <c r="AZY7" s="127">
        <f t="shared" si="886"/>
        <v>255.50816281073122</v>
      </c>
      <c r="AZZ7" s="127">
        <f t="shared" si="886"/>
        <v>158.00194799894123</v>
      </c>
      <c r="BAA7" s="127">
        <f t="shared" si="886"/>
        <v>163.62230801606239</v>
      </c>
      <c r="BAB7" s="127">
        <f t="shared" si="886"/>
        <v>164.54029848570966</v>
      </c>
      <c r="BAC7" s="127">
        <f t="shared" si="886"/>
        <v>162.20611895130801</v>
      </c>
      <c r="BAD7" s="127">
        <f t="shared" si="886"/>
        <v>163.23784735485162</v>
      </c>
      <c r="BAE7" s="127">
        <f t="shared" si="886"/>
        <v>161.43585308278367</v>
      </c>
      <c r="BAF7" s="127">
        <f t="shared" si="886"/>
        <v>160.39340425725922</v>
      </c>
      <c r="BAG7" s="127">
        <f t="shared" si="886"/>
        <v>153.60352341366945</v>
      </c>
      <c r="BAH7" s="127">
        <f t="shared" si="886"/>
        <v>140.24746823098695</v>
      </c>
      <c r="BAI7" s="127">
        <f t="shared" si="886"/>
        <v>108.82664070130051</v>
      </c>
      <c r="BAJ7" s="127">
        <f t="shared" si="886"/>
        <v>66.026674535502593</v>
      </c>
      <c r="BAK7" s="127">
        <f t="shared" si="886"/>
        <v>30.432989067870633</v>
      </c>
      <c r="BAL7" s="127">
        <f t="shared" si="886"/>
        <v>11.670700246038164</v>
      </c>
      <c r="BAM7" s="127">
        <f t="shared" si="886"/>
        <v>4.3139212887049698</v>
      </c>
      <c r="BAN7" s="127">
        <f t="shared" si="886"/>
        <v>1.277724295393202</v>
      </c>
      <c r="BAO7" s="127">
        <f t="shared" si="886"/>
        <v>0.72731611978526778</v>
      </c>
      <c r="BAP7" s="127">
        <f t="shared" si="886"/>
        <v>8.0049992631649081E-2</v>
      </c>
      <c r="BAQ7" s="127">
        <f t="shared" si="886"/>
        <v>0.21698765631171085</v>
      </c>
      <c r="BAR7" s="127">
        <f t="shared" si="886"/>
        <v>-0.32703703357528829</v>
      </c>
      <c r="BAS7" s="127">
        <f t="shared" si="886"/>
        <v>0.18576879523411924</v>
      </c>
      <c r="BAT7" s="127">
        <f t="shared" si="886"/>
        <v>1.8731800134600827E-2</v>
      </c>
      <c r="BAU7" s="127">
        <f t="shared" si="886"/>
        <v>0.26024529207520597</v>
      </c>
      <c r="BAV7" s="127">
        <f t="shared" si="886"/>
        <v>-9.8376697181286332E-2</v>
      </c>
      <c r="BAW7" s="127">
        <f t="shared" si="886"/>
        <v>0.13198856143184076</v>
      </c>
      <c r="BAX7" s="127">
        <f t="shared" si="886"/>
        <v>-0.14672624415460955</v>
      </c>
      <c r="BAY7" s="127">
        <f t="shared" si="886"/>
        <v>0.28331866585219695</v>
      </c>
      <c r="BAZ7" s="127">
        <f t="shared" si="886"/>
        <v>-0.1909440076632726</v>
      </c>
      <c r="BBA7" s="127">
        <f t="shared" si="886"/>
        <v>0.29933525116252635</v>
      </c>
      <c r="BBB7" s="127">
        <f t="shared" si="886"/>
        <v>-0.10863574968939774</v>
      </c>
      <c r="BBC7" s="127">
        <f t="shared" si="886"/>
        <v>0.22368306963718709</v>
      </c>
      <c r="BBD7" s="127">
        <f t="shared" ref="BBD7:BCI7" si="887">-OV7/(TY7*($B$7-AVERAGE(AWA7:AWB7)))</f>
        <v>-0.10694426860260664</v>
      </c>
      <c r="BBE7" s="127">
        <f t="shared" si="887"/>
        <v>0.30730133682525851</v>
      </c>
      <c r="BBF7" s="127">
        <f t="shared" si="887"/>
        <v>-7.3926699592289188E-2</v>
      </c>
      <c r="BBG7" s="127">
        <f t="shared" si="887"/>
        <v>0.19676904337127329</v>
      </c>
      <c r="BBH7" s="127">
        <f t="shared" si="887"/>
        <v>-0.10251362481264094</v>
      </c>
      <c r="BBI7" s="127">
        <f t="shared" si="887"/>
        <v>0.2269973456173584</v>
      </c>
      <c r="BBJ7" s="127">
        <f t="shared" si="887"/>
        <v>-0.12052452879167429</v>
      </c>
      <c r="BBK7" s="127">
        <f t="shared" si="887"/>
        <v>0.24793857668550212</v>
      </c>
      <c r="BBL7" s="127">
        <f t="shared" si="887"/>
        <v>-0.11871368633007165</v>
      </c>
      <c r="BBM7" s="127">
        <f t="shared" si="887"/>
        <v>0.21942646710552483</v>
      </c>
      <c r="BBN7" s="127">
        <f t="shared" si="887"/>
        <v>-0.22059715685238412</v>
      </c>
      <c r="BBO7" s="127">
        <f t="shared" si="887"/>
        <v>0.39362690496784258</v>
      </c>
      <c r="BBP7" s="127">
        <f t="shared" si="887"/>
        <v>-2.5375410540701401E-2</v>
      </c>
      <c r="BBQ7" s="127">
        <f t="shared" si="887"/>
        <v>0.15487105400626658</v>
      </c>
      <c r="BBR7" s="127">
        <f t="shared" si="887"/>
        <v>-0.19584602142849958</v>
      </c>
      <c r="BBS7" s="127">
        <f t="shared" si="887"/>
        <v>0.22959335323351918</v>
      </c>
      <c r="BBT7" s="127">
        <f t="shared" si="887"/>
        <v>-4.5597539162930092E-2</v>
      </c>
      <c r="BBU7" s="127">
        <f t="shared" si="887"/>
        <v>0.21026736564280679</v>
      </c>
      <c r="BBV7" s="127">
        <f t="shared" si="887"/>
        <v>-7.3455549813242579E-2</v>
      </c>
      <c r="BBW7" s="127">
        <f t="shared" si="887"/>
        <v>0.16714962772717981</v>
      </c>
      <c r="BBX7" s="127">
        <f t="shared" si="887"/>
        <v>-0.12431440992449773</v>
      </c>
      <c r="BBY7" s="127">
        <f t="shared" si="887"/>
        <v>0.3130509646640891</v>
      </c>
      <c r="BBZ7" s="127">
        <f t="shared" si="887"/>
        <v>-0.10245458120248535</v>
      </c>
      <c r="BCA7" s="127">
        <f t="shared" si="887"/>
        <v>0.22745816313491457</v>
      </c>
      <c r="BCB7" s="127">
        <f t="shared" si="887"/>
        <v>2.3870473591216571E-3</v>
      </c>
      <c r="BCC7" s="127">
        <f t="shared" si="887"/>
        <v>0.14966488800919928</v>
      </c>
      <c r="BCD7" s="127">
        <f t="shared" si="887"/>
        <v>0.70446381593118534</v>
      </c>
      <c r="BCE7" s="127">
        <f t="shared" si="887"/>
        <v>0.20898271351912878</v>
      </c>
      <c r="BCF7" s="127">
        <f t="shared" si="887"/>
        <v>-0.19940070990310127</v>
      </c>
      <c r="BCG7" s="127">
        <f t="shared" si="887"/>
        <v>0.1173996913268272</v>
      </c>
      <c r="BCH7" s="127">
        <f t="shared" si="887"/>
        <v>2.0859547669559726</v>
      </c>
      <c r="BCI7" s="127">
        <f t="shared" si="887"/>
        <v>-11.580347888214158</v>
      </c>
      <c r="BCJ7" s="127">
        <f>-QB7/(VE7*($B$7-AVERAGE(AXG7:AXH7)))</f>
        <v>-90.361599884151701</v>
      </c>
      <c r="BCK7" s="163">
        <f t="shared" ref="BCK7:BDP7" si="888">-NP7/(SS7*($B$7-300))</f>
        <v>301.32872918037231</v>
      </c>
      <c r="BCL7" s="127">
        <f t="shared" si="888"/>
        <v>174.73447307798978</v>
      </c>
      <c r="BCM7" s="127">
        <f t="shared" si="888"/>
        <v>55.555516276079416</v>
      </c>
      <c r="BCN7" s="127">
        <f t="shared" si="888"/>
        <v>19.805255573312916</v>
      </c>
      <c r="BCO7" s="127">
        <f t="shared" si="888"/>
        <v>6.9794243303473609</v>
      </c>
      <c r="BCP7" s="127">
        <f t="shared" si="888"/>
        <v>2.3708347617543217</v>
      </c>
      <c r="BCQ7" s="127">
        <f t="shared" si="888"/>
        <v>0.80902577105699358</v>
      </c>
      <c r="BCR7" s="127">
        <f t="shared" si="888"/>
        <v>0.27116700828643708</v>
      </c>
      <c r="BCS7" s="127">
        <f t="shared" si="888"/>
        <v>9.2224597460850294E-2</v>
      </c>
      <c r="BCT7" s="127">
        <f t="shared" si="888"/>
        <v>3.0922812522997833E-2</v>
      </c>
      <c r="BCU7" s="127">
        <f t="shared" si="888"/>
        <v>1.0475993392104203E-2</v>
      </c>
      <c r="BCV7" s="127">
        <f t="shared" si="888"/>
        <v>3.5136725948889335E-3</v>
      </c>
      <c r="BCW7" s="127">
        <f t="shared" si="888"/>
        <v>1.1862777736415817E-3</v>
      </c>
      <c r="BCX7" s="127">
        <f t="shared" si="888"/>
        <v>3.996493675198529E-4</v>
      </c>
      <c r="BCY7" s="127">
        <f t="shared" si="888"/>
        <v>1.3305996630374003E-4</v>
      </c>
      <c r="BCZ7" s="127">
        <f t="shared" si="888"/>
        <v>4.6969035457744329E-5</v>
      </c>
      <c r="BDA7" s="127">
        <f t="shared" si="888"/>
        <v>1.3694285822917707E-5</v>
      </c>
      <c r="BDB7" s="127">
        <f t="shared" si="888"/>
        <v>7.7489926088165009E-6</v>
      </c>
      <c r="BDC7" s="127">
        <f t="shared" si="888"/>
        <v>8.4365323648215556E-7</v>
      </c>
      <c r="BDD7" s="127">
        <f t="shared" si="888"/>
        <v>2.2630237804342963E-6</v>
      </c>
      <c r="BDE7" s="127">
        <f t="shared" si="888"/>
        <v>-3.4476916865406621E-6</v>
      </c>
      <c r="BDF7" s="127">
        <f t="shared" si="888"/>
        <v>1.9686931753181712E-6</v>
      </c>
      <c r="BDG7" s="127">
        <f t="shared" si="888"/>
        <v>1.95273243232636E-7</v>
      </c>
      <c r="BDH7" s="127">
        <f t="shared" si="888"/>
        <v>2.7273008630447085E-6</v>
      </c>
      <c r="BDI7" s="127">
        <f t="shared" si="888"/>
        <v>-1.0475552704773646E-6</v>
      </c>
      <c r="BDJ7" s="127">
        <f t="shared" si="888"/>
        <v>1.4129996910428553E-6</v>
      </c>
      <c r="BDK7" s="127">
        <f t="shared" si="888"/>
        <v>-1.5800278349896043E-6</v>
      </c>
      <c r="BDL7" s="127">
        <f t="shared" si="888"/>
        <v>3.0168622611451201E-6</v>
      </c>
      <c r="BDM7" s="127">
        <f t="shared" si="888"/>
        <v>-2.032602812259139E-6</v>
      </c>
      <c r="BDN7" s="127">
        <f t="shared" si="888"/>
        <v>3.1901165593316297E-6</v>
      </c>
      <c r="BDO7" s="127">
        <f t="shared" si="888"/>
        <v>-1.1513713809390451E-6</v>
      </c>
      <c r="BDP7" s="127">
        <f t="shared" si="888"/>
        <v>2.3554463800840033E-6</v>
      </c>
      <c r="BDQ7" s="127">
        <f t="shared" ref="BDQ7:BEV7" si="889">-OV7/(TY7*($B$7-300))</f>
        <v>-1.1203741377443306E-6</v>
      </c>
      <c r="BDR7" s="127">
        <f t="shared" si="889"/>
        <v>3.2215033650268342E-6</v>
      </c>
      <c r="BDS7" s="127">
        <f t="shared" si="889"/>
        <v>-7.7891219006516186E-7</v>
      </c>
      <c r="BDT7" s="127">
        <f t="shared" si="889"/>
        <v>2.0955330341393177E-6</v>
      </c>
      <c r="BDU7" s="127">
        <f t="shared" si="889"/>
        <v>-1.0865072135204002E-6</v>
      </c>
      <c r="BDV7" s="127">
        <f t="shared" si="889"/>
        <v>2.4189750717278037E-6</v>
      </c>
      <c r="BDW7" s="127">
        <f t="shared" si="889"/>
        <v>-1.2845054038209744E-6</v>
      </c>
      <c r="BDX7" s="127">
        <f t="shared" si="889"/>
        <v>2.6153297857553549E-6</v>
      </c>
      <c r="BDY7" s="127">
        <f t="shared" si="889"/>
        <v>-1.2450060914756921E-6</v>
      </c>
      <c r="BDZ7" s="127">
        <f t="shared" si="889"/>
        <v>2.2999791921556863E-6</v>
      </c>
      <c r="BEA7" s="127">
        <f t="shared" si="889"/>
        <v>-2.337341168921246E-6</v>
      </c>
      <c r="BEB7" s="127">
        <f t="shared" si="889"/>
        <v>4.1468759379852919E-6</v>
      </c>
      <c r="BEC7" s="127">
        <f t="shared" si="889"/>
        <v>-2.6736950818716019E-7</v>
      </c>
      <c r="BED7" s="127">
        <f t="shared" si="889"/>
        <v>1.6585168290088537E-6</v>
      </c>
      <c r="BEE7" s="127">
        <f t="shared" si="889"/>
        <v>-2.0975003732138858E-6</v>
      </c>
      <c r="BEF7" s="127">
        <f t="shared" si="889"/>
        <v>2.4461687465788592E-6</v>
      </c>
      <c r="BEG7" s="127">
        <f t="shared" si="889"/>
        <v>-4.8288633444503571E-7</v>
      </c>
      <c r="BEH7" s="127">
        <f t="shared" si="889"/>
        <v>2.2152225347061673E-6</v>
      </c>
      <c r="BEI7" s="127">
        <f t="shared" si="889"/>
        <v>-7.8290742770531787E-7</v>
      </c>
      <c r="BEJ7" s="127">
        <f t="shared" si="889"/>
        <v>1.7812282271084592E-6</v>
      </c>
      <c r="BEK7" s="127">
        <f t="shared" si="889"/>
        <v>-1.3249814747312111E-6</v>
      </c>
      <c r="BEL7" s="127">
        <f t="shared" si="889"/>
        <v>3.3377237102118663E-6</v>
      </c>
      <c r="BEM7" s="127">
        <f t="shared" si="889"/>
        <v>-1.0919685358177629E-6</v>
      </c>
      <c r="BEN7" s="127">
        <f t="shared" si="889"/>
        <v>2.4237078209805005E-6</v>
      </c>
      <c r="BEO7" s="127">
        <f t="shared" si="889"/>
        <v>2.5298079556074097E-8</v>
      </c>
      <c r="BEP7" s="127">
        <f t="shared" si="889"/>
        <v>1.6033925314340996E-6</v>
      </c>
      <c r="BEQ7" s="127">
        <f t="shared" si="889"/>
        <v>7.50616776428932E-6</v>
      </c>
      <c r="BER7" s="127">
        <f t="shared" si="889"/>
        <v>2.2026494046898278E-6</v>
      </c>
      <c r="BES7" s="127">
        <f t="shared" si="889"/>
        <v>-2.1365821282860578E-6</v>
      </c>
      <c r="BET7" s="127">
        <f t="shared" si="889"/>
        <v>1.2706850949745206E-6</v>
      </c>
      <c r="BEU7" s="127">
        <f t="shared" si="889"/>
        <v>2.2452047003645894E-5</v>
      </c>
      <c r="BEV7" s="127">
        <f t="shared" si="889"/>
        <v>-1.2408861411594907E-4</v>
      </c>
      <c r="BEW7" s="127">
        <f>-QB7/(VE7*($B$7-300))</f>
        <v>-8.6438644062105502E-4</v>
      </c>
      <c r="BEX7" s="141">
        <f t="shared" si="144"/>
        <v>1.1768843472775012</v>
      </c>
      <c r="BEY7" s="125">
        <f t="shared" si="145"/>
        <v>0.72395251208150857</v>
      </c>
      <c r="BEZ7" s="125">
        <f t="shared" si="146"/>
        <v>0.40534713381658993</v>
      </c>
      <c r="BFA7" s="125">
        <f t="shared" si="147"/>
        <v>0.27473562270712815</v>
      </c>
      <c r="BFB7" s="125">
        <f t="shared" si="148"/>
        <v>0.24787151447413663</v>
      </c>
      <c r="BFC7" s="125">
        <f t="shared" si="149"/>
        <v>0.2395597767677633</v>
      </c>
      <c r="BFD7" s="125">
        <f t="shared" si="150"/>
        <v>0.2367798607898321</v>
      </c>
      <c r="BFE7" s="125">
        <f t="shared" si="151"/>
        <v>0.23584967703913609</v>
      </c>
      <c r="BFF7" s="125">
        <f t="shared" si="152"/>
        <v>0.23553775694013612</v>
      </c>
      <c r="BFG7" s="125">
        <f t="shared" si="153"/>
        <v>0.23543269790176477</v>
      </c>
      <c r="BFH7" s="125">
        <f t="shared" si="154"/>
        <v>0.23539692195047651</v>
      </c>
      <c r="BFI7" s="125">
        <f t="shared" si="155"/>
        <v>0.23538499974652372</v>
      </c>
      <c r="BFJ7" s="125">
        <f t="shared" si="156"/>
        <v>0.23538094872895085</v>
      </c>
      <c r="BFK7" s="125">
        <f t="shared" si="157"/>
        <v>0.23537960645481371</v>
      </c>
      <c r="BFL7" s="125">
        <f t="shared" si="158"/>
        <v>0.23537912798014482</v>
      </c>
      <c r="BFM7" s="125">
        <f t="shared" si="159"/>
        <v>0.23537895457486382</v>
      </c>
      <c r="BFN7" s="125">
        <f t="shared" si="160"/>
        <v>0.23537893462262632</v>
      </c>
      <c r="BFO7" s="125">
        <f t="shared" si="161"/>
        <v>0.23537889052622152</v>
      </c>
      <c r="BFP7" s="125">
        <f t="shared" si="162"/>
        <v>0.23537891071296507</v>
      </c>
      <c r="BFQ7" s="125">
        <f t="shared" si="163"/>
        <v>0.23537884715978538</v>
      </c>
      <c r="BFR7" s="125">
        <f t="shared" si="164"/>
        <v>0.23537886935927987</v>
      </c>
      <c r="BFS7" s="125">
        <f t="shared" si="165"/>
        <v>0.23537888969082651</v>
      </c>
      <c r="BFT7" s="125">
        <f t="shared" si="166"/>
        <v>0.23537889020058811</v>
      </c>
      <c r="BFU7" s="125">
        <f t="shared" si="167"/>
        <v>0.23537882459268458</v>
      </c>
      <c r="BFV7" s="125">
        <f t="shared" si="168"/>
        <v>0.23537891092917262</v>
      </c>
      <c r="BFW7" s="125">
        <f t="shared" si="169"/>
        <v>0.23537888811794622</v>
      </c>
      <c r="BFX7" s="125">
        <f t="shared" si="170"/>
        <v>0.235378932419334</v>
      </c>
      <c r="BFY7" s="125">
        <f t="shared" si="171"/>
        <v>0.23537891187144239</v>
      </c>
      <c r="BFZ7" s="125">
        <f t="shared" si="172"/>
        <v>0.23537888713491686</v>
      </c>
      <c r="BGA7" s="125">
        <f t="shared" si="173"/>
        <v>0.23537891063607772</v>
      </c>
      <c r="BGB7" s="125">
        <f t="shared" si="174"/>
        <v>0.23537889177344129</v>
      </c>
      <c r="BGC7" s="125">
        <f t="shared" si="175"/>
        <v>0.23537888846162974</v>
      </c>
      <c r="BGD7" s="125">
        <f t="shared" si="176"/>
        <v>0.23537886609886491</v>
      </c>
      <c r="BGE7" s="125">
        <f t="shared" si="177"/>
        <v>0.23537886810903527</v>
      </c>
      <c r="BGF7" s="125">
        <f t="shared" si="178"/>
        <v>0.23537886872140268</v>
      </c>
      <c r="BGG7" s="125">
        <f t="shared" si="179"/>
        <v>0.23537888809591928</v>
      </c>
      <c r="BGH7" s="125">
        <f t="shared" si="180"/>
        <v>0.23537891144089987</v>
      </c>
      <c r="BGI7" s="125">
        <f t="shared" si="181"/>
        <v>0.2353788688710047</v>
      </c>
      <c r="BGJ7" s="125">
        <f t="shared" si="182"/>
        <v>0.23537893318667591</v>
      </c>
      <c r="BGK7" s="125">
        <f t="shared" si="183"/>
        <v>0.23537886933196503</v>
      </c>
      <c r="BGL7" s="125">
        <f t="shared" si="184"/>
        <v>0.23537889201223669</v>
      </c>
      <c r="BGM7" s="125">
        <f t="shared" si="185"/>
        <v>0.23537884642346746</v>
      </c>
      <c r="BGN7" s="125">
        <f t="shared" si="186"/>
        <v>0.23537888986844116</v>
      </c>
      <c r="BGO7" s="125">
        <f t="shared" si="187"/>
        <v>0.23537888925960831</v>
      </c>
      <c r="BGP7" s="125">
        <f t="shared" si="188"/>
        <v>0.23537886709253691</v>
      </c>
      <c r="BGQ7" s="125">
        <f t="shared" si="189"/>
        <v>0.23537888983092983</v>
      </c>
      <c r="BGR7" s="125">
        <f t="shared" si="190"/>
        <v>0.23537893204207233</v>
      </c>
      <c r="BGS7" s="125">
        <f t="shared" si="191"/>
        <v>0.23537889018072244</v>
      </c>
      <c r="BGT7" s="125">
        <f t="shared" si="192"/>
        <v>0.23537891110529341</v>
      </c>
      <c r="BGU7" s="125">
        <f t="shared" si="193"/>
        <v>0.2353788660139263</v>
      </c>
      <c r="BGV7" s="125">
        <f t="shared" si="194"/>
        <v>0.23537889042244881</v>
      </c>
      <c r="BGW7" s="125">
        <f t="shared" si="195"/>
        <v>0.23537891233007185</v>
      </c>
      <c r="BGX7" s="125">
        <f t="shared" si="196"/>
        <v>0.23537888976032412</v>
      </c>
      <c r="BGY7" s="125">
        <f t="shared" si="197"/>
        <v>0.23537891301561487</v>
      </c>
      <c r="BGZ7" s="125">
        <f t="shared" si="198"/>
        <v>0.23537889111925747</v>
      </c>
      <c r="BHA7" s="125">
        <f t="shared" si="199"/>
        <v>0.23537891156803575</v>
      </c>
      <c r="BHB7" s="125">
        <f t="shared" si="200"/>
        <v>0.2353788901950698</v>
      </c>
      <c r="BHC7" s="125">
        <f t="shared" si="201"/>
        <v>0.2353788898916106</v>
      </c>
      <c r="BHD7" s="125">
        <f t="shared" si="202"/>
        <v>0.23537893356323394</v>
      </c>
      <c r="BHE7" s="125">
        <f t="shared" si="203"/>
        <v>0.23537886802283225</v>
      </c>
      <c r="BHF7" s="125">
        <f t="shared" si="204"/>
        <v>0.23537889014540653</v>
      </c>
      <c r="BHG7" s="125">
        <f t="shared" si="205"/>
        <v>0.23537893398731011</v>
      </c>
      <c r="BHH7" s="125">
        <f t="shared" si="206"/>
        <v>0.23537893103147445</v>
      </c>
      <c r="BHI7" s="125">
        <f t="shared" si="207"/>
        <v>0.23537891133719555</v>
      </c>
      <c r="BHJ7" s="125">
        <f t="shared" si="208"/>
        <v>0.23537891295753782</v>
      </c>
      <c r="BHK7" s="125">
        <f t="shared" si="209"/>
        <v>0.23537847839240728</v>
      </c>
      <c r="BHL7" s="125">
        <f t="shared" si="210"/>
        <v>0.2353770028249163</v>
      </c>
      <c r="BHM7" s="125">
        <f t="shared" si="211"/>
        <v>0.23537663367594996</v>
      </c>
      <c r="BHN7" s="126">
        <f t="shared" si="212"/>
        <v>1.8475849404294061E-5</v>
      </c>
      <c r="BHO7" s="126">
        <f t="shared" si="213"/>
        <v>2.6402092508216896E-5</v>
      </c>
      <c r="BHP7" s="126">
        <f t="shared" si="214"/>
        <v>3.8131410934754017E-5</v>
      </c>
      <c r="BHQ7" s="126">
        <f t="shared" si="215"/>
        <v>4.8974720486761861E-5</v>
      </c>
      <c r="BHR7" s="126">
        <f t="shared" si="216"/>
        <v>5.2417435008546549E-5</v>
      </c>
      <c r="BHS7" s="126">
        <f t="shared" si="217"/>
        <v>5.3572485355328541E-5</v>
      </c>
      <c r="BHT7" s="126">
        <f t="shared" si="218"/>
        <v>5.3965319449019553E-5</v>
      </c>
      <c r="BHU7" s="126">
        <f t="shared" si="219"/>
        <v>5.409730435003919E-5</v>
      </c>
      <c r="BHV7" s="126">
        <f t="shared" si="220"/>
        <v>5.4141615001754772E-5</v>
      </c>
      <c r="BHW7" s="126">
        <f t="shared" si="221"/>
        <v>5.4156544972082064E-5</v>
      </c>
      <c r="BHX7" s="126">
        <f t="shared" si="222"/>
        <v>5.4161629724642771E-5</v>
      </c>
      <c r="BHY7" s="126">
        <f t="shared" si="223"/>
        <v>5.4163324269350822E-5</v>
      </c>
      <c r="BHZ7" s="126">
        <f t="shared" si="224"/>
        <v>5.4163900062607341E-5</v>
      </c>
      <c r="BIA7" s="126">
        <f t="shared" si="225"/>
        <v>5.4164090848246371E-5</v>
      </c>
      <c r="BIB7" s="126">
        <f t="shared" si="226"/>
        <v>5.4164158856886065E-5</v>
      </c>
      <c r="BIC7" s="126">
        <f t="shared" si="227"/>
        <v>5.4164183504092366E-5</v>
      </c>
      <c r="BID7" s="126">
        <f t="shared" si="228"/>
        <v>5.4164186340032453E-5</v>
      </c>
      <c r="BIE7" s="126">
        <f t="shared" si="229"/>
        <v>5.4164192607739083E-5</v>
      </c>
      <c r="BIF7" s="126">
        <f t="shared" si="230"/>
        <v>5.4164189738466853E-5</v>
      </c>
      <c r="BIG7" s="126">
        <f t="shared" si="231"/>
        <v>5.4164198771691007E-5</v>
      </c>
      <c r="BIH7" s="126">
        <f t="shared" si="232"/>
        <v>5.4164195616333263E-5</v>
      </c>
      <c r="BII7" s="126">
        <f t="shared" si="233"/>
        <v>5.416419272647917E-5</v>
      </c>
      <c r="BIJ7" s="126">
        <f t="shared" si="234"/>
        <v>5.4164192654023463E-5</v>
      </c>
      <c r="BIK7" s="126">
        <f t="shared" si="235"/>
        <v>5.4164201979299116E-5</v>
      </c>
      <c r="BIL7" s="126">
        <f t="shared" si="236"/>
        <v>5.4164189707735894E-5</v>
      </c>
      <c r="BIM7" s="126">
        <f t="shared" si="237"/>
        <v>5.416419295004283E-5</v>
      </c>
      <c r="BIN7" s="126">
        <f t="shared" si="238"/>
        <v>5.4164186653200625E-5</v>
      </c>
      <c r="BIO7" s="126">
        <f t="shared" si="239"/>
        <v>5.4164189573805003E-5</v>
      </c>
      <c r="BIP7" s="126">
        <f t="shared" si="240"/>
        <v>5.4164193089767128E-5</v>
      </c>
      <c r="BIQ7" s="126">
        <f t="shared" si="241"/>
        <v>5.4164189749395353E-5</v>
      </c>
      <c r="BIR7" s="126">
        <f t="shared" si="242"/>
        <v>5.4164192430463686E-5</v>
      </c>
      <c r="BIS7" s="126">
        <f t="shared" si="243"/>
        <v>5.4164192901192854E-5</v>
      </c>
      <c r="BIT7" s="126">
        <f t="shared" si="244"/>
        <v>5.4164196079757159E-5</v>
      </c>
      <c r="BIU7" s="126">
        <f t="shared" si="245"/>
        <v>5.4164195794038628E-5</v>
      </c>
      <c r="BIV7" s="126">
        <f t="shared" si="246"/>
        <v>5.4164195706998891E-5</v>
      </c>
      <c r="BIW7" s="126">
        <f t="shared" si="247"/>
        <v>5.4164192953173606E-5</v>
      </c>
      <c r="BIX7" s="126">
        <f t="shared" si="248"/>
        <v>5.4164189635000809E-5</v>
      </c>
      <c r="BIY7" s="126">
        <f t="shared" si="249"/>
        <v>5.4164195685734989E-5</v>
      </c>
      <c r="BIZ7" s="126">
        <f t="shared" si="250"/>
        <v>5.4164186544133376E-5</v>
      </c>
      <c r="BJA7" s="126">
        <f t="shared" si="251"/>
        <v>5.4164195620215724E-5</v>
      </c>
      <c r="BJB7" s="126">
        <f t="shared" si="252"/>
        <v>5.4164192396522154E-5</v>
      </c>
      <c r="BJC7" s="126">
        <f t="shared" si="253"/>
        <v>5.4164198876348649E-5</v>
      </c>
      <c r="BJD7" s="126">
        <f t="shared" si="254"/>
        <v>5.4164192701233637E-5</v>
      </c>
      <c r="BJE7" s="126">
        <f t="shared" si="255"/>
        <v>5.4164192787770982E-5</v>
      </c>
      <c r="BJF7" s="126">
        <f t="shared" si="256"/>
        <v>5.4164195938520127E-5</v>
      </c>
      <c r="BJG7" s="126">
        <f t="shared" si="257"/>
        <v>5.4164192706565364E-5</v>
      </c>
      <c r="BJH7" s="126">
        <f t="shared" si="258"/>
        <v>5.4164186706823232E-5</v>
      </c>
      <c r="BJI7" s="126">
        <f t="shared" si="259"/>
        <v>5.4164192656847125E-5</v>
      </c>
      <c r="BJJ7" s="126">
        <f t="shared" si="260"/>
        <v>5.4164189682702717E-5</v>
      </c>
      <c r="BJK7" s="126">
        <f t="shared" si="261"/>
        <v>5.4164196091829987E-5</v>
      </c>
      <c r="BJL7" s="126">
        <f t="shared" si="262"/>
        <v>5.4164192622488955E-5</v>
      </c>
      <c r="BJM7" s="126">
        <f t="shared" si="263"/>
        <v>5.4164189508617043E-5</v>
      </c>
      <c r="BJN7" s="126">
        <f t="shared" si="264"/>
        <v>5.4164192716601044E-5</v>
      </c>
      <c r="BJO7" s="126">
        <f t="shared" si="265"/>
        <v>5.4164189411176385E-5</v>
      </c>
      <c r="BJP7" s="126">
        <f t="shared" si="266"/>
        <v>5.4164192523447026E-5</v>
      </c>
      <c r="BJQ7" s="126">
        <f t="shared" si="267"/>
        <v>5.4164189616930174E-5</v>
      </c>
      <c r="BJR7" s="126">
        <f t="shared" si="268"/>
        <v>5.4164192654807795E-5</v>
      </c>
      <c r="BJS7" s="126">
        <f t="shared" si="269"/>
        <v>5.4164192697940414E-5</v>
      </c>
      <c r="BJT7" s="126">
        <f t="shared" si="270"/>
        <v>5.4164186490610747E-5</v>
      </c>
      <c r="BJU7" s="126">
        <f t="shared" si="271"/>
        <v>5.4164195806291217E-5</v>
      </c>
      <c r="BJV7" s="126">
        <f t="shared" si="272"/>
        <v>5.4164192661866799E-5</v>
      </c>
      <c r="BJW7" s="126">
        <f t="shared" si="273"/>
        <v>5.4164186430334046E-5</v>
      </c>
      <c r="BJX7" s="126">
        <f t="shared" si="274"/>
        <v>5.416418685046604E-5</v>
      </c>
      <c r="BJY7" s="126">
        <f t="shared" si="275"/>
        <v>5.4164189649740965E-5</v>
      </c>
      <c r="BJZ7" s="126">
        <f t="shared" si="276"/>
        <v>5.416418941943127E-5</v>
      </c>
      <c r="BKA7" s="126">
        <f t="shared" si="277"/>
        <v>5.4164251187000939E-5</v>
      </c>
      <c r="BKB7" s="126">
        <f t="shared" si="278"/>
        <v>5.4164460919353708E-5</v>
      </c>
      <c r="BKC7" s="126">
        <f t="shared" si="279"/>
        <v>5.4164513389067408E-5</v>
      </c>
      <c r="BKD7" s="161">
        <f t="shared" si="280"/>
        <v>2.630724152004758E-2</v>
      </c>
      <c r="BKE7" s="126">
        <f t="shared" si="281"/>
        <v>3.9601869333127294E-2</v>
      </c>
      <c r="BKF7" s="126">
        <f t="shared" si="282"/>
        <v>6.1279581769748452E-2</v>
      </c>
      <c r="BKG7" s="126">
        <f t="shared" si="283"/>
        <v>8.270752950655777E-2</v>
      </c>
      <c r="BKH7" s="126">
        <f t="shared" si="284"/>
        <v>9.0237994935074825E-2</v>
      </c>
      <c r="BKI7" s="126">
        <f t="shared" si="285"/>
        <v>9.2969218936202358E-2</v>
      </c>
      <c r="BKJ7" s="126">
        <f t="shared" si="286"/>
        <v>9.3932565976327542E-2</v>
      </c>
      <c r="BKK7" s="126">
        <f t="shared" si="287"/>
        <v>9.4260791144874484E-2</v>
      </c>
      <c r="BKL7" s="126">
        <f t="shared" si="288"/>
        <v>9.4371527266306113E-2</v>
      </c>
      <c r="BKM7" s="126">
        <f t="shared" si="289"/>
        <v>9.4408901141148416E-2</v>
      </c>
      <c r="BKN7" s="126">
        <f t="shared" si="290"/>
        <v>9.4421636941718012E-2</v>
      </c>
      <c r="BKO7" s="126">
        <f t="shared" si="291"/>
        <v>9.442588209474731E-2</v>
      </c>
      <c r="BKP7" s="126">
        <f t="shared" si="292"/>
        <v>9.4427324658464679E-2</v>
      </c>
      <c r="BKQ7" s="126">
        <f t="shared" si="293"/>
        <v>9.4427802653741649E-2</v>
      </c>
      <c r="BKR7" s="126">
        <f t="shared" si="294"/>
        <v>9.4427973044179131E-2</v>
      </c>
      <c r="BKS7" s="126">
        <f t="shared" si="295"/>
        <v>9.4428034796029736E-2</v>
      </c>
      <c r="BKT7" s="126">
        <f t="shared" si="296"/>
        <v>9.4428041901284829E-2</v>
      </c>
      <c r="BKU7" s="126">
        <f t="shared" si="297"/>
        <v>9.4428057604601545E-2</v>
      </c>
      <c r="BKV7" s="126">
        <f t="shared" si="298"/>
        <v>9.4428050415832604E-2</v>
      </c>
      <c r="BKW7" s="126">
        <f t="shared" si="299"/>
        <v>9.4428073047973335E-2</v>
      </c>
      <c r="BKX7" s="126">
        <f t="shared" si="300"/>
        <v>9.4428065142433654E-2</v>
      </c>
      <c r="BKY7" s="126">
        <f t="shared" si="301"/>
        <v>9.4428057902096893E-2</v>
      </c>
      <c r="BKZ7" s="126">
        <f t="shared" si="302"/>
        <v>9.4428057720563979E-2</v>
      </c>
      <c r="BLA7" s="126">
        <f t="shared" si="303"/>
        <v>9.4428081084424395E-2</v>
      </c>
      <c r="BLB7" s="126">
        <f t="shared" si="304"/>
        <v>9.4428050338838221E-2</v>
      </c>
      <c r="BLC7" s="126">
        <f t="shared" si="305"/>
        <v>9.4428058462220604E-2</v>
      </c>
      <c r="BLD7" s="126">
        <f t="shared" si="306"/>
        <v>9.4428042685906391E-2</v>
      </c>
      <c r="BLE7" s="126">
        <f t="shared" si="307"/>
        <v>9.4428050003283415E-2</v>
      </c>
      <c r="BLF7" s="126">
        <f t="shared" si="308"/>
        <v>9.442805881229055E-2</v>
      </c>
      <c r="BLG7" s="126">
        <f t="shared" si="309"/>
        <v>9.4428050443213202E-2</v>
      </c>
      <c r="BLH7" s="126">
        <f t="shared" si="310"/>
        <v>9.4428057160449885E-2</v>
      </c>
      <c r="BLI7" s="126">
        <f t="shared" si="311"/>
        <v>9.4428058339830354E-2</v>
      </c>
      <c r="BLJ7" s="126">
        <f t="shared" si="312"/>
        <v>9.4428066303511332E-2</v>
      </c>
      <c r="BLK7" s="126">
        <f t="shared" si="313"/>
        <v>9.4428065587662563E-2</v>
      </c>
      <c r="BLL7" s="126">
        <f t="shared" si="314"/>
        <v>9.4428065369590294E-2</v>
      </c>
      <c r="BLM7" s="126">
        <f t="shared" si="315"/>
        <v>9.4428058470064719E-2</v>
      </c>
      <c r="BLN7" s="126">
        <f t="shared" si="316"/>
        <v>9.4428050156605339E-2</v>
      </c>
      <c r="BLO7" s="126">
        <f t="shared" si="317"/>
        <v>9.4428065316315007E-2</v>
      </c>
      <c r="BLP7" s="126">
        <f t="shared" si="318"/>
        <v>9.442804241264581E-2</v>
      </c>
      <c r="BLQ7" s="126">
        <f t="shared" si="319"/>
        <v>9.4428065152160817E-2</v>
      </c>
      <c r="BLR7" s="126">
        <f t="shared" si="320"/>
        <v>9.4428057075411673E-2</v>
      </c>
      <c r="BLS7" s="126">
        <f t="shared" si="321"/>
        <v>9.4428073310186128E-2</v>
      </c>
      <c r="BLT7" s="126">
        <f t="shared" si="322"/>
        <v>9.4428057838845933E-2</v>
      </c>
      <c r="BLU7" s="126">
        <f t="shared" si="323"/>
        <v>9.4428058055659486E-2</v>
      </c>
      <c r="BLV7" s="126">
        <f t="shared" si="324"/>
        <v>9.4428065949651335E-2</v>
      </c>
      <c r="BLW7" s="126">
        <f t="shared" si="325"/>
        <v>9.4428057852204247E-2</v>
      </c>
      <c r="BLX7" s="126">
        <f t="shared" si="326"/>
        <v>9.4428042820254285E-2</v>
      </c>
      <c r="BLY7" s="126">
        <f t="shared" si="327"/>
        <v>9.4428057727638431E-2</v>
      </c>
      <c r="BLZ7" s="126">
        <f t="shared" si="328"/>
        <v>9.4428050276119307E-2</v>
      </c>
      <c r="BMA7" s="126">
        <f t="shared" si="329"/>
        <v>9.4428066333759109E-2</v>
      </c>
      <c r="BMB7" s="126">
        <f t="shared" si="330"/>
        <v>9.4428057641556401E-2</v>
      </c>
      <c r="BMC7" s="126">
        <f t="shared" si="331"/>
        <v>9.442804983995938E-2</v>
      </c>
      <c r="BMD7" s="126">
        <f t="shared" si="332"/>
        <v>9.4428057877347871E-2</v>
      </c>
      <c r="BME7" s="126">
        <f t="shared" si="333"/>
        <v>9.4428049595828373E-2</v>
      </c>
      <c r="BMF7" s="126">
        <f t="shared" si="334"/>
        <v>9.4428057393413492E-2</v>
      </c>
      <c r="BMG7" s="126">
        <f t="shared" si="335"/>
        <v>9.4428050111330597E-2</v>
      </c>
      <c r="BMH7" s="126">
        <f t="shared" si="336"/>
        <v>9.442805772252913E-2</v>
      </c>
      <c r="BMI7" s="126">
        <f t="shared" si="337"/>
        <v>9.4428057830594991E-2</v>
      </c>
      <c r="BMJ7" s="126">
        <f t="shared" si="338"/>
        <v>9.4428042278548507E-2</v>
      </c>
      <c r="BMK7" s="126">
        <f t="shared" si="339"/>
        <v>9.4428065618360646E-2</v>
      </c>
      <c r="BML7" s="126">
        <f t="shared" si="340"/>
        <v>9.4428057740214885E-2</v>
      </c>
      <c r="BMM7" s="126">
        <f t="shared" si="341"/>
        <v>9.4428042127529366E-2</v>
      </c>
      <c r="BMN7" s="126">
        <f t="shared" si="342"/>
        <v>9.4428043180141558E-2</v>
      </c>
      <c r="BMO7" s="126">
        <f t="shared" si="343"/>
        <v>9.442805019353584E-2</v>
      </c>
      <c r="BMP7" s="126">
        <f t="shared" si="344"/>
        <v>9.4428049616510426E-2</v>
      </c>
      <c r="BMQ7" s="126">
        <f t="shared" si="345"/>
        <v>9.4428204371267546E-2</v>
      </c>
      <c r="BMR7" s="126">
        <f t="shared" si="346"/>
        <v>9.4428729846542186E-2</v>
      </c>
      <c r="BMS7" s="126">
        <f t="shared" si="347"/>
        <v>9.4428861308107542E-2</v>
      </c>
      <c r="BMT7" s="163">
        <f t="shared" si="348"/>
        <v>1005.7136920967962</v>
      </c>
      <c r="BMU7" s="127">
        <f t="shared" si="349"/>
        <v>1028.1602428193066</v>
      </c>
      <c r="BMV7" s="127">
        <f t="shared" si="350"/>
        <v>1116.212724272659</v>
      </c>
      <c r="BMW7" s="127">
        <f t="shared" si="351"/>
        <v>1202.1856109445014</v>
      </c>
      <c r="BMX7" s="127">
        <f t="shared" si="352"/>
        <v>1223.244383208817</v>
      </c>
      <c r="BMY7" s="127">
        <f t="shared" si="353"/>
        <v>1230.0329985300086</v>
      </c>
      <c r="BMZ7" s="127">
        <f t="shared" si="354"/>
        <v>1232.3554818767548</v>
      </c>
      <c r="BNA7" s="127">
        <f t="shared" si="355"/>
        <v>1233.1399379017846</v>
      </c>
      <c r="BNB7" s="127">
        <f t="shared" si="356"/>
        <v>1233.4038831834391</v>
      </c>
      <c r="BNC7" s="127">
        <f t="shared" si="357"/>
        <v>1233.4928873179383</v>
      </c>
      <c r="BND7" s="127">
        <f t="shared" si="358"/>
        <v>1233.5232080980941</v>
      </c>
      <c r="BNE7" s="127">
        <f t="shared" si="359"/>
        <v>1233.5333137489583</v>
      </c>
      <c r="BNF7" s="127">
        <f t="shared" si="360"/>
        <v>1233.5367476794509</v>
      </c>
      <c r="BNG7" s="127">
        <f t="shared" si="361"/>
        <v>1233.5378855038061</v>
      </c>
      <c r="BNH7" s="127">
        <f t="shared" si="362"/>
        <v>1233.5382911012337</v>
      </c>
      <c r="BNI7" s="127">
        <f t="shared" si="363"/>
        <v>1233.5384380951509</v>
      </c>
      <c r="BNJ7" s="127">
        <f t="shared" si="364"/>
        <v>1233.5384550084718</v>
      </c>
      <c r="BNK7" s="127">
        <f t="shared" si="365"/>
        <v>1233.538492388579</v>
      </c>
      <c r="BNL7" s="127">
        <f t="shared" si="366"/>
        <v>1233.5384752764653</v>
      </c>
      <c r="BNM7" s="127">
        <f t="shared" si="367"/>
        <v>1233.5385291499078</v>
      </c>
      <c r="BNN7" s="127">
        <f t="shared" si="368"/>
        <v>1233.5385103315998</v>
      </c>
      <c r="BNO7" s="127">
        <f t="shared" si="369"/>
        <v>1233.538493096735</v>
      </c>
      <c r="BNP7" s="127">
        <f t="shared" si="370"/>
        <v>1233.5384926646159</v>
      </c>
      <c r="BNQ7" s="127">
        <f t="shared" si="371"/>
        <v>1233.5385482798351</v>
      </c>
      <c r="BNR7" s="127">
        <f t="shared" si="372"/>
        <v>1233.5384750931885</v>
      </c>
      <c r="BNS7" s="127">
        <f t="shared" si="373"/>
        <v>1233.5384944300515</v>
      </c>
      <c r="BNT7" s="127">
        <f t="shared" si="374"/>
        <v>1233.538456876182</v>
      </c>
      <c r="BNU7" s="127">
        <f t="shared" si="375"/>
        <v>1233.5384742944352</v>
      </c>
      <c r="BNV7" s="127">
        <f t="shared" si="376"/>
        <v>1233.5384952633563</v>
      </c>
      <c r="BNW7" s="127">
        <f t="shared" si="377"/>
        <v>1233.5384753416424</v>
      </c>
      <c r="BNX7" s="127">
        <f t="shared" si="378"/>
        <v>1233.5384913313223</v>
      </c>
      <c r="BNY7" s="127">
        <f t="shared" si="379"/>
        <v>1233.5384941387142</v>
      </c>
      <c r="BNZ7" s="127">
        <f t="shared" si="380"/>
        <v>1233.5385130954232</v>
      </c>
      <c r="BOA7" s="127">
        <f t="shared" si="381"/>
        <v>1233.5385113914208</v>
      </c>
      <c r="BOB7" s="127">
        <f t="shared" si="382"/>
        <v>1233.5385108723224</v>
      </c>
      <c r="BOC7" s="127">
        <f t="shared" si="383"/>
        <v>1233.5384944487241</v>
      </c>
      <c r="BOD7" s="127">
        <f t="shared" si="384"/>
        <v>1233.5384746594018</v>
      </c>
      <c r="BOE7" s="127">
        <f t="shared" si="385"/>
        <v>1233.5385107455058</v>
      </c>
      <c r="BOF7" s="127">
        <f t="shared" si="386"/>
        <v>1233.5384562257132</v>
      </c>
      <c r="BOG7" s="127">
        <f t="shared" si="387"/>
        <v>1233.538510354754</v>
      </c>
      <c r="BOH7" s="127">
        <f t="shared" si="388"/>
        <v>1233.5384911288979</v>
      </c>
      <c r="BOI7" s="127">
        <f t="shared" si="389"/>
        <v>1233.5385297740777</v>
      </c>
      <c r="BOJ7" s="127">
        <f t="shared" si="390"/>
        <v>1233.5384929461729</v>
      </c>
      <c r="BOK7" s="127">
        <f t="shared" si="391"/>
        <v>1233.5384934622753</v>
      </c>
      <c r="BOL7" s="127">
        <f t="shared" si="392"/>
        <v>1233.5385122530961</v>
      </c>
      <c r="BOM7" s="127">
        <f t="shared" si="393"/>
        <v>1233.5384929779711</v>
      </c>
      <c r="BON7" s="127">
        <f t="shared" si="394"/>
        <v>1233.5384571959833</v>
      </c>
      <c r="BOO7" s="127">
        <f t="shared" si="395"/>
        <v>1233.538492681455</v>
      </c>
      <c r="BOP7" s="127">
        <f t="shared" si="396"/>
        <v>1233.538474943892</v>
      </c>
      <c r="BOQ7" s="127">
        <f t="shared" si="397"/>
        <v>1233.5385131674252</v>
      </c>
      <c r="BOR7" s="127">
        <f t="shared" si="398"/>
        <v>1233.5384924765463</v>
      </c>
      <c r="BOS7" s="127">
        <f t="shared" si="399"/>
        <v>1233.5384739056592</v>
      </c>
      <c r="BOT7" s="127">
        <f t="shared" si="400"/>
        <v>1233.5384930378227</v>
      </c>
      <c r="BOU7" s="127">
        <f t="shared" si="401"/>
        <v>1233.5384733245305</v>
      </c>
      <c r="BOV7" s="127">
        <f t="shared" si="402"/>
        <v>1233.5384918858681</v>
      </c>
      <c r="BOW7" s="127">
        <f t="shared" si="403"/>
        <v>1233.5384745516299</v>
      </c>
      <c r="BOX7" s="127">
        <f t="shared" si="404"/>
        <v>1233.5384926692934</v>
      </c>
      <c r="BOY7" s="127">
        <f t="shared" si="405"/>
        <v>1233.5384929265326</v>
      </c>
      <c r="BOZ7" s="127">
        <f t="shared" si="406"/>
        <v>1233.5384559065089</v>
      </c>
      <c r="BPA7" s="127">
        <f t="shared" si="407"/>
        <v>1233.5385114644937</v>
      </c>
      <c r="BPB7" s="127">
        <f t="shared" si="408"/>
        <v>1233.5384927113923</v>
      </c>
      <c r="BPC7" s="127">
        <f t="shared" si="409"/>
        <v>1233.5384555470232</v>
      </c>
      <c r="BPD7" s="127">
        <f t="shared" si="410"/>
        <v>1233.538458052657</v>
      </c>
      <c r="BPE7" s="127">
        <f t="shared" si="411"/>
        <v>1233.5384747473113</v>
      </c>
      <c r="BPF7" s="127">
        <f t="shared" si="412"/>
        <v>1233.5384733737615</v>
      </c>
      <c r="BPG7" s="127">
        <f t="shared" si="413"/>
        <v>1233.5388417509848</v>
      </c>
      <c r="BPH7" s="127">
        <f t="shared" si="414"/>
        <v>1233.5400925839554</v>
      </c>
      <c r="BPI7" s="127">
        <f t="shared" si="415"/>
        <v>1233.5404055117699</v>
      </c>
      <c r="BPJ7" s="141">
        <f t="shared" si="416"/>
        <v>100</v>
      </c>
      <c r="BPK7" s="125">
        <f t="shared" si="417"/>
        <v>99.986318642026433</v>
      </c>
      <c r="BPL7" s="125">
        <f t="shared" si="418"/>
        <v>67.084685159396287</v>
      </c>
      <c r="BPM7" s="125">
        <f t="shared" si="419"/>
        <v>67.068839625127026</v>
      </c>
      <c r="BPN7" s="125">
        <f t="shared" si="420"/>
        <v>67.075859083894755</v>
      </c>
      <c r="BPO7" s="125">
        <f t="shared" si="421"/>
        <v>67.069592382099444</v>
      </c>
      <c r="BPP7" s="125">
        <f t="shared" si="422"/>
        <v>67.081410666566299</v>
      </c>
      <c r="BPQ7" s="125">
        <f t="shared" si="423"/>
        <v>67.064737099627379</v>
      </c>
      <c r="BPR7" s="125">
        <f t="shared" si="424"/>
        <v>67.07998042831872</v>
      </c>
      <c r="BPS7" s="125">
        <f t="shared" si="425"/>
        <v>67.061914260980842</v>
      </c>
      <c r="BPT7" s="125">
        <f t="shared" si="426"/>
        <v>67.085494373141628</v>
      </c>
      <c r="BPU7" s="125">
        <f t="shared" si="427"/>
        <v>67.06458654823291</v>
      </c>
      <c r="BPV7" s="125">
        <f t="shared" si="428"/>
        <v>67.081015469155787</v>
      </c>
      <c r="BPW7" s="125">
        <f t="shared" si="429"/>
        <v>67.067710489668414</v>
      </c>
      <c r="BPX7" s="125">
        <f t="shared" si="430"/>
        <v>67.07984869584854</v>
      </c>
      <c r="BPY7" s="125">
        <f t="shared" si="431"/>
        <v>67.072678685686327</v>
      </c>
      <c r="BPZ7" s="125">
        <f t="shared" si="432"/>
        <v>67.07503105122511</v>
      </c>
      <c r="BQA7" s="125">
        <f t="shared" si="433"/>
        <v>67.06710828409048</v>
      </c>
      <c r="BQB7" s="125">
        <f t="shared" si="434"/>
        <v>67.082351612781807</v>
      </c>
      <c r="BQC7" s="125">
        <f t="shared" si="435"/>
        <v>67.06458654823291</v>
      </c>
      <c r="BQD7" s="125">
        <f t="shared" si="436"/>
        <v>67.081316571944754</v>
      </c>
      <c r="BQE7" s="125">
        <f t="shared" si="437"/>
        <v>67.067898678911504</v>
      </c>
      <c r="BQF7" s="125">
        <f t="shared" si="438"/>
        <v>67.088430125334042</v>
      </c>
      <c r="BQG7" s="125">
        <f t="shared" si="439"/>
        <v>67.068801987278405</v>
      </c>
      <c r="BQH7" s="125">
        <f t="shared" si="440"/>
        <v>67.07777861417442</v>
      </c>
      <c r="BQI7" s="125">
        <f t="shared" si="441"/>
        <v>67.064624186081531</v>
      </c>
      <c r="BQJ7" s="125">
        <f t="shared" si="442"/>
        <v>67.078362000828022</v>
      </c>
      <c r="BQK7" s="125">
        <f t="shared" si="443"/>
        <v>67.065583951221356</v>
      </c>
      <c r="BQL7" s="125">
        <f t="shared" si="444"/>
        <v>67.082069328917157</v>
      </c>
      <c r="BQM7" s="125">
        <f t="shared" si="445"/>
        <v>67.06797395460876</v>
      </c>
      <c r="BQN7" s="125">
        <f t="shared" si="446"/>
        <v>67.087545635891459</v>
      </c>
      <c r="BQO7" s="125">
        <f t="shared" si="447"/>
        <v>67.066280251420835</v>
      </c>
      <c r="BQP7" s="125">
        <f t="shared" si="448"/>
        <v>67.086792878919042</v>
      </c>
      <c r="BQQ7" s="125">
        <f t="shared" si="449"/>
        <v>67.067221197636357</v>
      </c>
      <c r="BQR7" s="125">
        <f t="shared" si="450"/>
        <v>67.082765629116651</v>
      </c>
      <c r="BQS7" s="125">
        <f t="shared" si="451"/>
        <v>67.067390567955144</v>
      </c>
      <c r="BQT7" s="125">
        <f t="shared" si="452"/>
        <v>67.078907749633032</v>
      </c>
      <c r="BQU7" s="125">
        <f t="shared" si="453"/>
        <v>67.065997967556186</v>
      </c>
      <c r="BQV7" s="125">
        <f t="shared" si="454"/>
        <v>67.079641687681132</v>
      </c>
      <c r="BQW7" s="125">
        <f t="shared" si="455"/>
        <v>67.068293876322031</v>
      </c>
      <c r="BQX7" s="125">
        <f t="shared" si="456"/>
        <v>67.08336783469457</v>
      </c>
      <c r="BQY7" s="125">
        <f t="shared" si="457"/>
        <v>67.065734502615825</v>
      </c>
      <c r="BQZ7" s="125">
        <f t="shared" si="458"/>
        <v>67.085946027325079</v>
      </c>
      <c r="BRA7" s="125">
        <f t="shared" si="459"/>
        <v>67.07077797433098</v>
      </c>
      <c r="BRB7" s="125">
        <f t="shared" si="460"/>
        <v>67.079434679513724</v>
      </c>
      <c r="BRC7" s="125">
        <f t="shared" si="461"/>
        <v>67.067409386879447</v>
      </c>
      <c r="BRD7" s="125">
        <f t="shared" si="462"/>
        <v>67.078362000828022</v>
      </c>
      <c r="BRE7" s="125">
        <f t="shared" si="463"/>
        <v>67.066901275923058</v>
      </c>
      <c r="BRF7" s="125">
        <f t="shared" si="464"/>
        <v>67.080225074334749</v>
      </c>
      <c r="BRG7" s="125">
        <f t="shared" si="465"/>
        <v>67.068971357597192</v>
      </c>
      <c r="BRH7" s="125">
        <f t="shared" si="466"/>
        <v>67.086416500432833</v>
      </c>
      <c r="BRI7" s="125">
        <f t="shared" si="467"/>
        <v>67.071681282697881</v>
      </c>
      <c r="BRJ7" s="125">
        <f t="shared" si="468"/>
        <v>67.087395084496976</v>
      </c>
      <c r="BRK7" s="125">
        <f t="shared" si="469"/>
        <v>67.064925288870498</v>
      </c>
      <c r="BRL7" s="125">
        <f t="shared" si="470"/>
        <v>67.079340584892179</v>
      </c>
      <c r="BRM7" s="125">
        <f t="shared" si="471"/>
        <v>67.064021980503597</v>
      </c>
      <c r="BRN7" s="125">
        <f t="shared" si="472"/>
        <v>67.078042079114766</v>
      </c>
      <c r="BRO7" s="125">
        <f t="shared" si="473"/>
        <v>67.062610561180321</v>
      </c>
      <c r="BRP7" s="125">
        <f t="shared" si="474"/>
        <v>67.078136173736311</v>
      </c>
      <c r="BRQ7" s="125">
        <f t="shared" si="475"/>
        <v>67.064887651021877</v>
      </c>
      <c r="BRR7" s="125">
        <f t="shared" si="476"/>
        <v>67.08218224246302</v>
      </c>
      <c r="BRS7" s="125">
        <f t="shared" si="477"/>
        <v>67.067258835484964</v>
      </c>
      <c r="BRT7" s="125">
        <f t="shared" si="478"/>
        <v>67.082050509992854</v>
      </c>
      <c r="BRU7" s="125">
        <f t="shared" si="479"/>
        <v>67.065339305205313</v>
      </c>
      <c r="BRV7" s="125">
        <f t="shared" si="480"/>
        <v>67.080526177123716</v>
      </c>
      <c r="BRW7" s="125">
        <f t="shared" si="481"/>
        <v>67.065602770145659</v>
      </c>
      <c r="BRX7" s="125">
        <f t="shared" si="482"/>
        <v>99.967048063532687</v>
      </c>
      <c r="BRY7" s="125">
        <f t="shared" si="483"/>
        <v>100</v>
      </c>
      <c r="BRZ7" s="141">
        <f t="shared" si="484"/>
        <v>0.4999981</v>
      </c>
      <c r="BSA7" s="125">
        <f t="shared" si="485"/>
        <v>0.85179753747031139</v>
      </c>
      <c r="BSB7" s="125">
        <f t="shared" si="486"/>
        <v>3.520928799751792</v>
      </c>
      <c r="BSC7" s="125">
        <f t="shared" si="487"/>
        <v>5.3426718279729188</v>
      </c>
      <c r="BSD7" s="125">
        <f t="shared" si="488"/>
        <v>5.8534203715367816</v>
      </c>
      <c r="BSE7" s="125">
        <f t="shared" si="489"/>
        <v>6.0356561837110796</v>
      </c>
      <c r="BSF7" s="125">
        <f t="shared" si="490"/>
        <v>6.097801103694918</v>
      </c>
      <c r="BSG7" s="125">
        <f t="shared" si="491"/>
        <v>6.1335213972274785</v>
      </c>
      <c r="BSH7" s="125">
        <f t="shared" si="492"/>
        <v>6.1380086483474798</v>
      </c>
      <c r="BSI7" s="125">
        <f t="shared" si="493"/>
        <v>6.1465573200888111</v>
      </c>
      <c r="BSJ7" s="125">
        <f t="shared" si="494"/>
        <v>6.133838676230206</v>
      </c>
      <c r="BSK7" s="125">
        <f t="shared" si="495"/>
        <v>6.1479615579746536</v>
      </c>
      <c r="BSL7" s="125">
        <f t="shared" si="496"/>
        <v>6.1395537488452252</v>
      </c>
      <c r="BSM7" s="125">
        <f t="shared" si="497"/>
        <v>6.1432304307371464</v>
      </c>
      <c r="BSN7" s="125">
        <f t="shared" si="498"/>
        <v>6.1406340057158264</v>
      </c>
      <c r="BSO7" s="125">
        <f t="shared" si="499"/>
        <v>6.1463461438878948</v>
      </c>
      <c r="BSP7" s="125">
        <f t="shared" si="500"/>
        <v>6.1384526186138793</v>
      </c>
      <c r="BSQ7" s="125">
        <f t="shared" si="501"/>
        <v>6.1468372581943145</v>
      </c>
      <c r="BSR7" s="125">
        <f t="shared" si="502"/>
        <v>6.1444297954734051</v>
      </c>
      <c r="BSS7" s="125">
        <f t="shared" si="503"/>
        <v>6.1491708400141656</v>
      </c>
      <c r="BST7" s="125">
        <f t="shared" si="504"/>
        <v>6.1407351711442084</v>
      </c>
      <c r="BSU7" s="125">
        <f t="shared" si="505"/>
        <v>6.1515167185299964</v>
      </c>
      <c r="BSV7" s="125">
        <f t="shared" si="506"/>
        <v>6.1432604583240407</v>
      </c>
      <c r="BSW7" s="125">
        <f t="shared" si="507"/>
        <v>6.1528652334996874</v>
      </c>
      <c r="BSX7" s="125">
        <f t="shared" si="508"/>
        <v>6.1493076920832479</v>
      </c>
      <c r="BSY7" s="125">
        <f t="shared" si="509"/>
        <v>6.158787960310689</v>
      </c>
      <c r="BSZ7" s="125">
        <f t="shared" si="510"/>
        <v>6.150452809132509</v>
      </c>
      <c r="BTA7" s="125">
        <f t="shared" si="511"/>
        <v>6.1544934925223025</v>
      </c>
      <c r="BTB7" s="125">
        <f t="shared" si="512"/>
        <v>6.1560354969846607</v>
      </c>
      <c r="BTC7" s="125">
        <f t="shared" si="513"/>
        <v>6.1585355221784921</v>
      </c>
      <c r="BTD7" s="125">
        <f t="shared" si="514"/>
        <v>6.1444251103958649</v>
      </c>
      <c r="BTE7" s="125">
        <f t="shared" si="515"/>
        <v>6.1633550936536823</v>
      </c>
      <c r="BTF7" s="125">
        <f t="shared" si="516"/>
        <v>6.1566991396571753</v>
      </c>
      <c r="BTG7" s="125">
        <f t="shared" si="517"/>
        <v>6.1601523459952201</v>
      </c>
      <c r="BTH7" s="125">
        <f t="shared" si="518"/>
        <v>6.1531676001867224</v>
      </c>
      <c r="BTI7" s="125">
        <f t="shared" si="519"/>
        <v>6.1673593753568845</v>
      </c>
      <c r="BTJ7" s="125">
        <f t="shared" si="520"/>
        <v>6.1563673866210076</v>
      </c>
      <c r="BTK7" s="125">
        <f t="shared" si="521"/>
        <v>6.1626683047338</v>
      </c>
      <c r="BTL7" s="125">
        <f t="shared" si="522"/>
        <v>6.1575686692413303</v>
      </c>
      <c r="BTM7" s="125">
        <f t="shared" si="523"/>
        <v>6.160920102753324</v>
      </c>
      <c r="BTN7" s="125">
        <f t="shared" si="524"/>
        <v>6.1525131090174812</v>
      </c>
      <c r="BTO7" s="125">
        <f t="shared" si="525"/>
        <v>6.165972878204605</v>
      </c>
      <c r="BTP7" s="125">
        <f t="shared" si="526"/>
        <v>6.1583837519667926</v>
      </c>
      <c r="BTQ7" s="125">
        <f t="shared" si="527"/>
        <v>6.1668958150194442</v>
      </c>
      <c r="BTR7" s="125">
        <f t="shared" si="528"/>
        <v>6.1642857006110576</v>
      </c>
      <c r="BTS7" s="125">
        <f t="shared" si="529"/>
        <v>6.1690410257734092</v>
      </c>
      <c r="BTT7" s="125">
        <f t="shared" si="530"/>
        <v>6.1656827576513376</v>
      </c>
      <c r="BTU7" s="125">
        <f t="shared" si="531"/>
        <v>6.1686359758583613</v>
      </c>
      <c r="BTV7" s="125">
        <f t="shared" si="532"/>
        <v>6.1661972592017582</v>
      </c>
      <c r="BTW7" s="125">
        <f t="shared" si="533"/>
        <v>6.1772648605422535</v>
      </c>
      <c r="BTX7" s="125">
        <f t="shared" si="534"/>
        <v>6.1625903061513601</v>
      </c>
      <c r="BTY7" s="125">
        <f t="shared" si="535"/>
        <v>6.1701882536043913</v>
      </c>
      <c r="BTZ7" s="125">
        <f t="shared" si="536"/>
        <v>6.1660718750368169</v>
      </c>
      <c r="BUA7" s="125">
        <f t="shared" si="537"/>
        <v>6.1713361823230697</v>
      </c>
      <c r="BUB7" s="125">
        <f t="shared" si="538"/>
        <v>6.1652156445488817</v>
      </c>
      <c r="BUC7" s="125">
        <f t="shared" si="539"/>
        <v>6.1776104051803085</v>
      </c>
      <c r="BUD7" s="125">
        <f t="shared" si="540"/>
        <v>6.1694630190890836</v>
      </c>
      <c r="BUE7" s="125">
        <f t="shared" si="541"/>
        <v>6.1788662345909575</v>
      </c>
      <c r="BUF7" s="125">
        <f t="shared" si="542"/>
        <v>6.171577262191259</v>
      </c>
      <c r="BUG7" s="125">
        <f t="shared" si="543"/>
        <v>6.1788338803499956</v>
      </c>
      <c r="BUH7" s="125">
        <f t="shared" si="544"/>
        <v>6.171957830822028</v>
      </c>
      <c r="BUI7" s="125">
        <f t="shared" si="545"/>
        <v>6.1777043999416357</v>
      </c>
      <c r="BUJ7" s="125">
        <f t="shared" si="546"/>
        <v>6.1806175697959329</v>
      </c>
      <c r="BUK7" s="125">
        <f t="shared" si="547"/>
        <v>6.1821889562529915</v>
      </c>
      <c r="BUL7" s="125">
        <f t="shared" si="548"/>
        <v>6.179608652821905</v>
      </c>
      <c r="BUM7" s="125">
        <f t="shared" si="549"/>
        <v>6.0812992525812826</v>
      </c>
      <c r="BUN7" s="125">
        <f t="shared" si="550"/>
        <v>2.5735300279797872</v>
      </c>
      <c r="BUO7" s="125">
        <f t="shared" si="551"/>
        <v>2.5402529999999999</v>
      </c>
      <c r="BUP7" s="163">
        <f t="shared" si="552"/>
        <v>61.462503555456436</v>
      </c>
      <c r="BUQ7" s="127">
        <f t="shared" si="553"/>
        <v>25.020839436621088</v>
      </c>
      <c r="BUR7" s="127">
        <f t="shared" si="554"/>
        <v>20.878199180741674</v>
      </c>
      <c r="BUS7" s="127">
        <f t="shared" si="555"/>
        <v>19.917801078463494</v>
      </c>
      <c r="BUT7" s="127">
        <f t="shared" si="556"/>
        <v>19.482402295419615</v>
      </c>
      <c r="BUU7" s="127">
        <f t="shared" si="557"/>
        <v>19.403942626545145</v>
      </c>
      <c r="BUV7" s="127">
        <f t="shared" si="558"/>
        <v>19.392820525894777</v>
      </c>
      <c r="BUW7" s="127">
        <f t="shared" si="559"/>
        <v>19.472607102821165</v>
      </c>
      <c r="BUX7" s="127">
        <f t="shared" si="560"/>
        <v>19.341048594008154</v>
      </c>
      <c r="BUY7" s="127">
        <f t="shared" si="561"/>
        <v>19.399653689925504</v>
      </c>
      <c r="BUZ7" s="127">
        <f t="shared" si="562"/>
        <v>19.44496801947275</v>
      </c>
      <c r="BVA7" s="127">
        <f t="shared" si="563"/>
        <v>19.374086928386781</v>
      </c>
      <c r="BVB7" s="127">
        <f t="shared" si="564"/>
        <v>19.366733211571184</v>
      </c>
      <c r="BVC7" s="127">
        <f t="shared" si="565"/>
        <v>19.435672708877433</v>
      </c>
      <c r="BVD7" s="127">
        <f t="shared" si="566"/>
        <v>19.390852343875736</v>
      </c>
      <c r="BVE7" s="127">
        <f t="shared" si="567"/>
        <v>19.328766828450444</v>
      </c>
      <c r="BVF7" s="127">
        <f t="shared" si="568"/>
        <v>19.423383690683966</v>
      </c>
      <c r="BVG7" s="127">
        <f t="shared" si="569"/>
        <v>19.454057192067104</v>
      </c>
      <c r="BVH7" s="127">
        <f t="shared" si="570"/>
        <v>19.292266151855621</v>
      </c>
      <c r="BVI7" s="127">
        <f t="shared" si="571"/>
        <v>19.327949069921946</v>
      </c>
      <c r="BVJ7" s="127">
        <f t="shared" si="572"/>
        <v>19.474942260402312</v>
      </c>
      <c r="BVK7" s="127">
        <f t="shared" si="573"/>
        <v>19.336053316799262</v>
      </c>
      <c r="BVL7" s="127">
        <f t="shared" si="574"/>
        <v>19.362577291891476</v>
      </c>
      <c r="BVM7" s="127">
        <f t="shared" si="575"/>
        <v>19.454477310544924</v>
      </c>
      <c r="BVN7" s="127">
        <f t="shared" si="576"/>
        <v>19.43140121402045</v>
      </c>
      <c r="BVO7" s="127">
        <f t="shared" si="577"/>
        <v>19.422271235839595</v>
      </c>
      <c r="BVP7" s="127">
        <f t="shared" si="578"/>
        <v>19.422823064246749</v>
      </c>
      <c r="BVQ7" s="127">
        <f t="shared" si="579"/>
        <v>19.500797456525426</v>
      </c>
      <c r="BVR7" s="127">
        <f t="shared" si="580"/>
        <v>19.404514272150927</v>
      </c>
      <c r="BVS7" s="127">
        <f t="shared" si="581"/>
        <v>19.403833065600494</v>
      </c>
      <c r="BVT7" s="127">
        <f t="shared" si="582"/>
        <v>19.4994560782233</v>
      </c>
      <c r="BVU7" s="127">
        <f t="shared" si="583"/>
        <v>19.459101045159091</v>
      </c>
      <c r="BVV7" s="127">
        <f t="shared" si="584"/>
        <v>19.398410753040192</v>
      </c>
      <c r="BVW7" s="127">
        <f t="shared" si="585"/>
        <v>19.416833330028052</v>
      </c>
      <c r="BVX7" s="127">
        <f t="shared" si="586"/>
        <v>19.488002697501749</v>
      </c>
      <c r="BVY7" s="127">
        <f t="shared" si="587"/>
        <v>19.382349663394816</v>
      </c>
      <c r="BVZ7" s="127">
        <f t="shared" si="588"/>
        <v>19.380964926582898</v>
      </c>
      <c r="BWA7" s="127">
        <f t="shared" si="589"/>
        <v>19.483459381368569</v>
      </c>
      <c r="BWB7" s="127">
        <f t="shared" si="590"/>
        <v>19.391680266070797</v>
      </c>
      <c r="BWC7" s="127">
        <f t="shared" si="591"/>
        <v>19.34672524112932</v>
      </c>
      <c r="BWD7" s="127">
        <f t="shared" si="592"/>
        <v>19.47725458872657</v>
      </c>
      <c r="BWE7" s="127">
        <f t="shared" si="593"/>
        <v>19.485487991097525</v>
      </c>
      <c r="BWF7" s="127">
        <f t="shared" si="594"/>
        <v>19.453894435223631</v>
      </c>
      <c r="BWG7" s="127">
        <f t="shared" si="595"/>
        <v>19.432935364986172</v>
      </c>
      <c r="BWH7" s="127">
        <f t="shared" si="596"/>
        <v>19.518018027094428</v>
      </c>
      <c r="BWI7" s="127">
        <f t="shared" si="597"/>
        <v>19.480437716733544</v>
      </c>
      <c r="BWJ7" s="127">
        <f t="shared" si="598"/>
        <v>19.474936986307494</v>
      </c>
      <c r="BWK7" s="127">
        <f t="shared" si="599"/>
        <v>19.542525082961667</v>
      </c>
      <c r="BWL7" s="127">
        <f t="shared" si="600"/>
        <v>19.440204958926042</v>
      </c>
      <c r="BWM7" s="127">
        <f t="shared" si="601"/>
        <v>19.425578979273496</v>
      </c>
      <c r="BWN7" s="127">
        <f t="shared" si="602"/>
        <v>19.486477648611743</v>
      </c>
      <c r="BWO7" s="127">
        <f t="shared" si="603"/>
        <v>19.533231416593591</v>
      </c>
      <c r="BWP7" s="127">
        <f t="shared" si="604"/>
        <v>19.383190248771104</v>
      </c>
      <c r="BWQ7" s="127">
        <f t="shared" si="605"/>
        <v>19.435261671768263</v>
      </c>
      <c r="BWR7" s="127">
        <f t="shared" si="606"/>
        <v>19.522668787366708</v>
      </c>
      <c r="BWS7" s="127">
        <f t="shared" si="607"/>
        <v>19.418833846060291</v>
      </c>
      <c r="BWT7" s="127">
        <f t="shared" si="608"/>
        <v>19.441856114886445</v>
      </c>
      <c r="BWU7" s="127">
        <f t="shared" si="609"/>
        <v>19.493919030712757</v>
      </c>
      <c r="BWV7" s="127">
        <f t="shared" si="610"/>
        <v>19.504019882622188</v>
      </c>
      <c r="BWW7" s="127">
        <f t="shared" si="611"/>
        <v>19.462744559343648</v>
      </c>
      <c r="BWX7" s="127">
        <f t="shared" si="612"/>
        <v>19.512917955606461</v>
      </c>
      <c r="BWY7" s="127">
        <f t="shared" si="613"/>
        <v>19.57792280676853</v>
      </c>
      <c r="BWZ7" s="127">
        <f t="shared" si="614"/>
        <v>19.505171541736669</v>
      </c>
      <c r="BXA7" s="127">
        <f t="shared" si="615"/>
        <v>19.303859712145179</v>
      </c>
      <c r="BXB7" s="127">
        <f t="shared" si="616"/>
        <v>30.290894345762474</v>
      </c>
      <c r="BXC7" s="165">
        <f t="shared" si="617"/>
        <v>0.68587385858339567</v>
      </c>
      <c r="BXD7" s="128">
        <f t="shared" si="618"/>
        <v>0.70126662131349005</v>
      </c>
      <c r="BXE7" s="128">
        <f t="shared" si="619"/>
        <v>0.71097409402222966</v>
      </c>
      <c r="BXF7" s="128">
        <f t="shared" si="620"/>
        <v>0.70964092741372076</v>
      </c>
      <c r="BXG7" s="128">
        <f t="shared" si="621"/>
        <v>0.70839305221826598</v>
      </c>
      <c r="BXH7" s="128">
        <f t="shared" si="622"/>
        <v>0.70785682369820124</v>
      </c>
      <c r="BXI7" s="128">
        <f t="shared" si="623"/>
        <v>0.70766250443403611</v>
      </c>
      <c r="BXJ7" s="128">
        <f t="shared" si="624"/>
        <v>0.7075955472303348</v>
      </c>
      <c r="BXK7" s="128">
        <f t="shared" si="625"/>
        <v>0.70757273456912384</v>
      </c>
      <c r="BXL7" s="128">
        <f t="shared" si="626"/>
        <v>0.70756498574402926</v>
      </c>
      <c r="BXM7" s="128">
        <f t="shared" si="627"/>
        <v>0.70756238822105078</v>
      </c>
      <c r="BXN7" s="128">
        <f t="shared" si="628"/>
        <v>0.70756151088782271</v>
      </c>
      <c r="BXO7" s="128">
        <f t="shared" si="629"/>
        <v>0.70756121467085353</v>
      </c>
      <c r="BXP7" s="128">
        <f t="shared" si="630"/>
        <v>0.70756110861273958</v>
      </c>
      <c r="BXQ7" s="128">
        <f t="shared" si="631"/>
        <v>0.70756107715390193</v>
      </c>
      <c r="BXR7" s="128">
        <f t="shared" si="632"/>
        <v>0.70756106673327013</v>
      </c>
      <c r="BXS7" s="128">
        <f t="shared" si="633"/>
        <v>0.70756106284320031</v>
      </c>
      <c r="BXT7" s="128">
        <f t="shared" si="634"/>
        <v>0.7075610557875176</v>
      </c>
      <c r="BXU7" s="128">
        <f t="shared" si="635"/>
        <v>0.70756104905931871</v>
      </c>
      <c r="BXV7" s="128">
        <f t="shared" si="636"/>
        <v>0.70756105597908137</v>
      </c>
      <c r="BXW7" s="128">
        <f t="shared" si="637"/>
        <v>0.70756105936994229</v>
      </c>
      <c r="BXX7" s="128">
        <f t="shared" si="638"/>
        <v>0.70756104877852433</v>
      </c>
      <c r="BXY7" s="128">
        <f t="shared" si="639"/>
        <v>0.70756105215103926</v>
      </c>
      <c r="BXZ7" s="128">
        <f t="shared" si="640"/>
        <v>0.70756106248655359</v>
      </c>
      <c r="BYA7" s="128">
        <f t="shared" si="641"/>
        <v>0.70756106598297397</v>
      </c>
      <c r="BYB7" s="128">
        <f t="shared" si="642"/>
        <v>0.70756106984764189</v>
      </c>
      <c r="BYC7" s="128">
        <f t="shared" si="643"/>
        <v>0.70756106247992134</v>
      </c>
      <c r="BYD7" s="128">
        <f t="shared" si="644"/>
        <v>0.70756106227892923</v>
      </c>
      <c r="BYE7" s="128">
        <f t="shared" si="645"/>
        <v>0.70756106303361233</v>
      </c>
      <c r="BYF7" s="128">
        <f t="shared" si="646"/>
        <v>0.70756105942585457</v>
      </c>
      <c r="BYG7" s="128">
        <f t="shared" si="647"/>
        <v>0.70756105524862578</v>
      </c>
      <c r="BYH7" s="128">
        <f t="shared" si="648"/>
        <v>0.70756105193727892</v>
      </c>
      <c r="BYI7" s="128">
        <f t="shared" si="649"/>
        <v>0.70756105236396338</v>
      </c>
      <c r="BYJ7" s="128">
        <f t="shared" si="650"/>
        <v>0.70756105561580973</v>
      </c>
      <c r="BYK7" s="128">
        <f t="shared" si="651"/>
        <v>0.70756106256622675</v>
      </c>
      <c r="BYL7" s="128">
        <f t="shared" si="652"/>
        <v>0.7075610594383509</v>
      </c>
      <c r="BYM7" s="128">
        <f t="shared" si="653"/>
        <v>0.7075610629763589</v>
      </c>
      <c r="BYN7" s="128">
        <f t="shared" si="654"/>
        <v>0.70756106305135691</v>
      </c>
      <c r="BYO7" s="128">
        <f t="shared" si="655"/>
        <v>0.70756105635232835</v>
      </c>
      <c r="BYP7" s="128">
        <f t="shared" si="656"/>
        <v>0.70756105262513325</v>
      </c>
      <c r="BYQ7" s="128">
        <f t="shared" si="657"/>
        <v>0.70756105227634003</v>
      </c>
      <c r="BYR7" s="128">
        <f t="shared" si="658"/>
        <v>0.7075610592457432</v>
      </c>
      <c r="BYS7" s="128">
        <f t="shared" si="659"/>
        <v>0.70756105554012527</v>
      </c>
      <c r="BYT7" s="128">
        <f t="shared" si="660"/>
        <v>0.70756105563307869</v>
      </c>
      <c r="BYU7" s="128">
        <f t="shared" si="661"/>
        <v>0.70756106620029413</v>
      </c>
      <c r="BYV7" s="128">
        <f t="shared" si="662"/>
        <v>0.70756106625720527</v>
      </c>
      <c r="BYW7" s="128">
        <f t="shared" si="663"/>
        <v>0.70756106285081899</v>
      </c>
      <c r="BYX7" s="128">
        <f t="shared" si="664"/>
        <v>0.70756105891890353</v>
      </c>
      <c r="BYY7" s="128">
        <f t="shared" si="665"/>
        <v>0.7075610555538292</v>
      </c>
      <c r="BYZ7" s="128">
        <f t="shared" si="666"/>
        <v>0.70756106308941791</v>
      </c>
      <c r="BZA7" s="128">
        <f t="shared" si="667"/>
        <v>0.70756106298169086</v>
      </c>
      <c r="BZB7" s="128">
        <f t="shared" si="668"/>
        <v>0.70756106309322775</v>
      </c>
      <c r="BZC7" s="128">
        <f t="shared" si="669"/>
        <v>0.70756106331432467</v>
      </c>
      <c r="BZD7" s="128">
        <f t="shared" si="670"/>
        <v>0.70756106307880551</v>
      </c>
      <c r="BZE7" s="128">
        <f t="shared" si="671"/>
        <v>0.70756106292844123</v>
      </c>
      <c r="BZF7" s="128">
        <f t="shared" si="672"/>
        <v>0.70756105940171143</v>
      </c>
      <c r="BZG7" s="128">
        <f t="shared" si="673"/>
        <v>0.70756106645765793</v>
      </c>
      <c r="BZH7" s="128">
        <f t="shared" si="674"/>
        <v>0.70756106289962739</v>
      </c>
      <c r="BZI7" s="128">
        <f t="shared" si="675"/>
        <v>0.70756105583560214</v>
      </c>
      <c r="BZJ7" s="128">
        <f t="shared" si="676"/>
        <v>0.70756106656794671</v>
      </c>
      <c r="BZK7" s="128">
        <f t="shared" si="677"/>
        <v>0.70756107322006179</v>
      </c>
      <c r="BZL7" s="128">
        <f t="shared" si="678"/>
        <v>0.70756106953491738</v>
      </c>
      <c r="BZM7" s="128">
        <f t="shared" si="679"/>
        <v>0.70756106659431139</v>
      </c>
      <c r="BZN7" s="128">
        <f t="shared" si="680"/>
        <v>0.7075609961538869</v>
      </c>
      <c r="BZO7" s="128">
        <f t="shared" si="681"/>
        <v>0.70756068536248384</v>
      </c>
      <c r="BZP7" s="163">
        <f t="shared" si="682"/>
        <v>45.075950132505938</v>
      </c>
      <c r="BZQ7" s="127">
        <f t="shared" si="683"/>
        <v>12.80091665661541</v>
      </c>
      <c r="BZR7" s="127">
        <f t="shared" si="684"/>
        <v>9.8622595887073938</v>
      </c>
      <c r="BZS7" s="127">
        <f t="shared" si="685"/>
        <v>9.5940528126298936</v>
      </c>
      <c r="BZT7" s="127">
        <f t="shared" si="686"/>
        <v>9.5336952864168811</v>
      </c>
      <c r="BZU7" s="127">
        <f t="shared" si="687"/>
        <v>9.4841483589894295</v>
      </c>
      <c r="BZV7" s="127">
        <f t="shared" si="688"/>
        <v>9.546334771333111</v>
      </c>
      <c r="BZW7" s="127">
        <f t="shared" si="689"/>
        <v>9.4136021477216669</v>
      </c>
      <c r="BZX7" s="127">
        <f t="shared" si="690"/>
        <v>9.0470350240070054</v>
      </c>
      <c r="BZY7" s="127">
        <f t="shared" si="691"/>
        <v>8.2098803410074339</v>
      </c>
      <c r="BZZ7" s="127">
        <f t="shared" si="692"/>
        <v>6.4732592293682787</v>
      </c>
      <c r="CAA7" s="127">
        <f t="shared" si="693"/>
        <v>3.8709843626576457</v>
      </c>
      <c r="CAB7" s="127">
        <f t="shared" si="694"/>
        <v>1.7879966322330405</v>
      </c>
      <c r="CAC7" s="127">
        <f t="shared" si="695"/>
        <v>0.69825538841372803</v>
      </c>
      <c r="CAD7" s="127">
        <f t="shared" si="696"/>
        <v>0.24227416836269872</v>
      </c>
      <c r="CAE7" s="127">
        <f t="shared" si="697"/>
        <v>8.6331020876391634E-2</v>
      </c>
      <c r="CAF7" s="127">
        <f t="shared" si="698"/>
        <v>2.5526069581656447E-2</v>
      </c>
      <c r="CAG7" s="127">
        <f t="shared" si="699"/>
        <v>1.4650256174335203E-2</v>
      </c>
      <c r="CAH7" s="127">
        <f t="shared" si="700"/>
        <v>1.5864855976791829E-3</v>
      </c>
      <c r="CAI7" s="127">
        <f t="shared" si="701"/>
        <v>4.2227640517157562E-3</v>
      </c>
      <c r="CAJ7" s="127">
        <f t="shared" si="702"/>
        <v>-6.4942643731093694E-3</v>
      </c>
      <c r="CAK7" s="127">
        <f t="shared" si="703"/>
        <v>3.7195151440188195E-3</v>
      </c>
      <c r="CAL7" s="127">
        <f t="shared" si="704"/>
        <v>3.6739043779426448E-4</v>
      </c>
      <c r="CAM7" s="127">
        <f t="shared" si="705"/>
        <v>5.091130617455409E-3</v>
      </c>
      <c r="CAN7" s="127">
        <f t="shared" si="706"/>
        <v>-1.9403485448646212E-3</v>
      </c>
      <c r="CAO7" s="127">
        <f t="shared" si="707"/>
        <v>2.6021692917619628E-3</v>
      </c>
      <c r="CAP7" s="127">
        <f t="shared" si="708"/>
        <v>-2.9391102174732217E-3</v>
      </c>
      <c r="CAQ7" s="127">
        <f t="shared" si="709"/>
        <v>5.6538372493814314E-3</v>
      </c>
      <c r="CAR7" s="127">
        <f t="shared" si="710"/>
        <v>-3.7779754735949148E-3</v>
      </c>
      <c r="CAS7" s="127">
        <f t="shared" si="711"/>
        <v>5.9505599065543639E-3</v>
      </c>
      <c r="CAT7" s="127">
        <f t="shared" si="712"/>
        <v>-2.181705223676987E-3</v>
      </c>
      <c r="CAU7" s="127">
        <f t="shared" si="713"/>
        <v>4.4624145991309693E-3</v>
      </c>
      <c r="CAV7" s="127">
        <f t="shared" si="714"/>
        <v>-2.1116203445681616E-3</v>
      </c>
      <c r="CAW7" s="127">
        <f t="shared" si="715"/>
        <v>6.0408055506357408E-3</v>
      </c>
      <c r="CAX7" s="127">
        <f t="shared" si="716"/>
        <v>-1.4564728828079553E-3</v>
      </c>
      <c r="CAY7" s="127">
        <f t="shared" si="717"/>
        <v>3.8946852663449293E-3</v>
      </c>
      <c r="CAZ7" s="127">
        <f t="shared" si="718"/>
        <v>-2.0070698962694352E-3</v>
      </c>
      <c r="CBA7" s="127">
        <f t="shared" si="719"/>
        <v>4.5192798329583596E-3</v>
      </c>
      <c r="CBB7" s="127">
        <f t="shared" si="720"/>
        <v>-2.4040629262244055E-3</v>
      </c>
      <c r="CBC7" s="127">
        <f t="shared" si="721"/>
        <v>4.8943649532595173E-3</v>
      </c>
      <c r="CBD7" s="127">
        <f t="shared" si="722"/>
        <v>-2.3621333614750857E-3</v>
      </c>
      <c r="CBE7" s="127">
        <f t="shared" si="723"/>
        <v>4.3161553006277912E-3</v>
      </c>
      <c r="CBF7" s="127">
        <f t="shared" si="724"/>
        <v>-4.3912810828801042E-3</v>
      </c>
      <c r="CBG7" s="127">
        <f t="shared" si="725"/>
        <v>7.7787380545187293E-3</v>
      </c>
      <c r="CBH7" s="127">
        <f t="shared" si="726"/>
        <v>-4.9803996585051809E-4</v>
      </c>
      <c r="CBI7" s="127">
        <f t="shared" si="727"/>
        <v>3.0723443798333855E-3</v>
      </c>
      <c r="CBJ7" s="127">
        <f t="shared" si="728"/>
        <v>-3.9029479280845874E-3</v>
      </c>
      <c r="CBK7" s="127">
        <f t="shared" si="729"/>
        <v>4.6078921532868976E-3</v>
      </c>
      <c r="CBL7" s="127">
        <f t="shared" si="730"/>
        <v>-9.061718403898508E-4</v>
      </c>
      <c r="CBM7" s="127">
        <f t="shared" si="731"/>
        <v>4.1039943502772713E-3</v>
      </c>
      <c r="CBN7" s="127">
        <f t="shared" si="732"/>
        <v>-1.4582463796538837E-3</v>
      </c>
      <c r="CBO7" s="127">
        <f t="shared" si="733"/>
        <v>3.3313029395958464E-3</v>
      </c>
      <c r="CBP7" s="127">
        <f t="shared" si="734"/>
        <v>-2.4419293941625826E-3</v>
      </c>
      <c r="CBQ7" s="127">
        <f t="shared" si="735"/>
        <v>6.1793033178524307E-3</v>
      </c>
      <c r="CBR7" s="127">
        <f t="shared" si="736"/>
        <v>-2.0395447216588914E-3</v>
      </c>
      <c r="CBS7" s="127">
        <f t="shared" si="737"/>
        <v>4.5007934717502026E-3</v>
      </c>
      <c r="CBT7" s="127">
        <f t="shared" si="738"/>
        <v>4.6526461546492399E-5</v>
      </c>
      <c r="CBU7" s="127">
        <f t="shared" si="739"/>
        <v>2.9888725271042722E-3</v>
      </c>
      <c r="CBV7" s="127">
        <f t="shared" si="740"/>
        <v>1.4127342449629878E-2</v>
      </c>
      <c r="CBW7" s="127">
        <f t="shared" si="741"/>
        <v>4.0620709756898328E-3</v>
      </c>
      <c r="CBX7" s="127">
        <f t="shared" si="742"/>
        <v>-3.9141235568891288E-3</v>
      </c>
      <c r="CBY7" s="127">
        <f t="shared" si="743"/>
        <v>2.3558995375364288E-3</v>
      </c>
      <c r="CBZ7" s="127">
        <f t="shared" si="744"/>
        <v>4.1503121784374944E-2</v>
      </c>
      <c r="CCA7" s="127">
        <f t="shared" si="745"/>
        <v>-0.25593001532537046</v>
      </c>
      <c r="CCB7" s="127">
        <f t="shared" si="746"/>
        <v>-10.564624358077353</v>
      </c>
      <c r="CCC7" s="163">
        <f t="shared" si="747"/>
        <v>10.410910922951176</v>
      </c>
      <c r="CCD7" s="127">
        <f t="shared" si="748"/>
        <v>2.566373196876488</v>
      </c>
      <c r="CCE7" s="127">
        <f t="shared" si="749"/>
        <v>1.3221133625134269</v>
      </c>
      <c r="CCF7" s="127">
        <f t="shared" si="750"/>
        <v>1.301380703145617</v>
      </c>
      <c r="CCG7" s="127">
        <f t="shared" si="751"/>
        <v>1.2765011473118268</v>
      </c>
      <c r="CCH7" s="127">
        <f t="shared" si="752"/>
        <v>1.2505300941116211</v>
      </c>
      <c r="CCI7" s="127">
        <f t="shared" si="753"/>
        <v>1.2560659928164875</v>
      </c>
      <c r="CCJ7" s="127">
        <f t="shared" si="754"/>
        <v>1.246794034521681</v>
      </c>
      <c r="CCK7" s="127">
        <f t="shared" si="755"/>
        <v>1.2310606992737074</v>
      </c>
      <c r="CCL7" s="127">
        <f t="shared" si="756"/>
        <v>1.1824711930365552</v>
      </c>
      <c r="CCM7" s="127">
        <f t="shared" si="757"/>
        <v>1.0816989114258551</v>
      </c>
      <c r="CCN7" s="127">
        <f t="shared" si="758"/>
        <v>0.83662623660422364</v>
      </c>
      <c r="CCO7" s="127">
        <f t="shared" si="759"/>
        <v>0.50735721293067271</v>
      </c>
      <c r="CCP7" s="127">
        <f t="shared" si="760"/>
        <v>0.23462405102607464</v>
      </c>
      <c r="CCQ7" s="127">
        <f t="shared" si="761"/>
        <v>8.9784092255932105E-2</v>
      </c>
      <c r="CCR7" s="127">
        <f t="shared" si="762"/>
        <v>3.3079933471897915E-2</v>
      </c>
      <c r="CCS7" s="127">
        <f t="shared" si="763"/>
        <v>9.8409964580329166E-3</v>
      </c>
      <c r="CCT7" s="127">
        <f t="shared" si="764"/>
        <v>5.6095499303495579E-3</v>
      </c>
      <c r="CCU7" s="127">
        <f t="shared" si="765"/>
        <v>6.1244871051638913E-4</v>
      </c>
      <c r="CCV7" s="127">
        <f t="shared" si="766"/>
        <v>1.6628882590868953E-3</v>
      </c>
      <c r="CCW7" s="127">
        <f t="shared" si="767"/>
        <v>-2.5247951878951914E-3</v>
      </c>
      <c r="CCX7" s="127">
        <f t="shared" si="768"/>
        <v>1.4237903723321045E-3</v>
      </c>
      <c r="CCY7" s="127">
        <f t="shared" si="769"/>
        <v>1.4369266008094613E-4</v>
      </c>
      <c r="CCZ7" s="127">
        <f t="shared" si="770"/>
        <v>2.0048656525934331E-3</v>
      </c>
      <c r="CDA7" s="127">
        <f t="shared" si="771"/>
        <v>-7.569004533977741E-4</v>
      </c>
      <c r="CDB7" s="127">
        <f t="shared" si="772"/>
        <v>1.015383838420335E-3</v>
      </c>
      <c r="CDC7" s="127">
        <f t="shared" si="773"/>
        <v>-1.1282806215145336E-3</v>
      </c>
      <c r="CDD7" s="127">
        <f t="shared" si="774"/>
        <v>2.1866635333467228E-3</v>
      </c>
      <c r="CDE7" s="127">
        <f t="shared" si="775"/>
        <v>-1.4678202085580878E-3</v>
      </c>
      <c r="CDF7" s="127">
        <f t="shared" si="776"/>
        <v>2.3000610549703199E-3</v>
      </c>
      <c r="CDG7" s="127">
        <f t="shared" si="777"/>
        <v>-8.3802381944499897E-4</v>
      </c>
      <c r="CDH7" s="127">
        <f t="shared" si="778"/>
        <v>1.7223837350180424E-3</v>
      </c>
      <c r="CDI7" s="127">
        <f t="shared" si="779"/>
        <v>-8.2114950045028784E-4</v>
      </c>
      <c r="CDJ7" s="127">
        <f t="shared" si="780"/>
        <v>2.3604091329462546E-3</v>
      </c>
      <c r="CDK7" s="127">
        <f t="shared" si="781"/>
        <v>-5.6977091676845156E-4</v>
      </c>
      <c r="CDL7" s="127">
        <f t="shared" si="782"/>
        <v>1.5088990567309214E-3</v>
      </c>
      <c r="CDM7" s="127">
        <f t="shared" si="783"/>
        <v>-7.8598021140467245E-4</v>
      </c>
      <c r="CDN7" s="127">
        <f t="shared" si="784"/>
        <v>1.749859197296838E-3</v>
      </c>
      <c r="CDO7" s="127">
        <f t="shared" si="785"/>
        <v>-9.2509309616739641E-4</v>
      </c>
      <c r="CDP7" s="127">
        <f t="shared" si="786"/>
        <v>1.8978765698704112E-3</v>
      </c>
      <c r="CDQ7" s="127">
        <f t="shared" si="787"/>
        <v>-9.1440376768568677E-4</v>
      </c>
      <c r="CDR7" s="127">
        <f t="shared" si="788"/>
        <v>1.6907415341825055E-3</v>
      </c>
      <c r="CDS7" s="127">
        <f t="shared" si="789"/>
        <v>-1.6961938856529786E-3</v>
      </c>
      <c r="CDT7" s="127">
        <f t="shared" si="790"/>
        <v>3.0228504575377751E-3</v>
      </c>
      <c r="CDU7" s="127">
        <f t="shared" si="791"/>
        <v>-1.9570099677715332E-4</v>
      </c>
      <c r="CDV7" s="127">
        <f t="shared" si="792"/>
        <v>1.1921405819257116E-3</v>
      </c>
      <c r="CDW7" s="127">
        <f t="shared" si="793"/>
        <v>-1.5070623501175868E-3</v>
      </c>
      <c r="CDX7" s="127">
        <f t="shared" si="794"/>
        <v>1.7716450078459941E-3</v>
      </c>
      <c r="CDY7" s="127">
        <f t="shared" si="795"/>
        <v>-3.5011111639879274E-4</v>
      </c>
      <c r="CDZ7" s="127">
        <f t="shared" si="796"/>
        <v>1.6142046680699539E-3</v>
      </c>
      <c r="CEA7" s="127">
        <f t="shared" si="797"/>
        <v>-5.6552020544657828E-4</v>
      </c>
      <c r="CEB7" s="127">
        <f t="shared" si="798"/>
        <v>1.2898204753454788E-3</v>
      </c>
      <c r="CEC7" s="127">
        <f t="shared" si="799"/>
        <v>-9.5197738148048447E-4</v>
      </c>
      <c r="CED7" s="127">
        <f t="shared" si="800"/>
        <v>2.4025062013751145E-3</v>
      </c>
      <c r="CEE7" s="127">
        <f t="shared" si="801"/>
        <v>-7.8955106867851035E-4</v>
      </c>
      <c r="CEF7" s="127">
        <f t="shared" si="802"/>
        <v>1.7433724346303284E-3</v>
      </c>
      <c r="CEG7" s="127">
        <f t="shared" si="803"/>
        <v>1.8314281288470351E-5</v>
      </c>
      <c r="CEH7" s="127">
        <f t="shared" si="804"/>
        <v>1.1513605780417951E-3</v>
      </c>
      <c r="CEI7" s="127">
        <f t="shared" si="805"/>
        <v>5.4220278174136978E-3</v>
      </c>
      <c r="CEJ7" s="127">
        <f t="shared" si="806"/>
        <v>1.6052143731731792E-3</v>
      </c>
      <c r="CEK7" s="127">
        <f t="shared" si="807"/>
        <v>-1.534486451193372E-3</v>
      </c>
      <c r="CEL7" s="127">
        <f t="shared" si="808"/>
        <v>9.061292600154948E-4</v>
      </c>
      <c r="CEM7" s="127">
        <f t="shared" si="809"/>
        <v>1.6041563859663044E-2</v>
      </c>
      <c r="CEN7" s="127">
        <f t="shared" si="810"/>
        <v>-8.8862206510714054E-2</v>
      </c>
      <c r="CEO7" s="127">
        <f t="shared" si="811"/>
        <v>-1.5413907650440526</v>
      </c>
      <c r="CEP7" s="163">
        <f t="shared" si="812"/>
        <v>45.171161080274203</v>
      </c>
      <c r="CEQ7" s="127">
        <f t="shared" si="813"/>
        <v>16.782761584918653</v>
      </c>
      <c r="CER7" s="127">
        <f t="shared" si="814"/>
        <v>14.00353212120257</v>
      </c>
      <c r="CES7" s="127">
        <f t="shared" si="815"/>
        <v>13.359402523277295</v>
      </c>
      <c r="CET7" s="127">
        <f t="shared" si="816"/>
        <v>13.067924945055516</v>
      </c>
      <c r="CEU7" s="127">
        <f t="shared" si="817"/>
        <v>13.01481604991644</v>
      </c>
      <c r="CEV7" s="127">
        <f t="shared" si="818"/>
        <v>13.007222698052626</v>
      </c>
      <c r="CEW7" s="127">
        <f t="shared" si="819"/>
        <v>13.060460832514279</v>
      </c>
      <c r="CEX7" s="127">
        <f t="shared" si="820"/>
        <v>12.972755384066376</v>
      </c>
      <c r="CEY7" s="127">
        <f t="shared" si="821"/>
        <v>13.012323229720762</v>
      </c>
      <c r="CEZ7" s="127">
        <f t="shared" si="822"/>
        <v>13.042283612943246</v>
      </c>
      <c r="CFA7" s="127">
        <f t="shared" si="823"/>
        <v>12.995045004490791</v>
      </c>
      <c r="CFB7" s="127">
        <f t="shared" si="824"/>
        <v>12.989999700206736</v>
      </c>
      <c r="CFC7" s="127">
        <f t="shared" si="825"/>
        <v>13.036722752357319</v>
      </c>
      <c r="CFD7" s="127">
        <f t="shared" si="826"/>
        <v>13.006192012341518</v>
      </c>
      <c r="CFE7" s="127">
        <f t="shared" si="827"/>
        <v>12.964010142832441</v>
      </c>
      <c r="CFF7" s="127">
        <f t="shared" si="828"/>
        <v>13.028181867415169</v>
      </c>
      <c r="CFG7" s="127">
        <f t="shared" si="829"/>
        <v>13.048510369214712</v>
      </c>
      <c r="CFH7" s="127">
        <f t="shared" si="830"/>
        <v>12.939891223181075</v>
      </c>
      <c r="CFI7" s="127">
        <f t="shared" si="831"/>
        <v>12.964144863354214</v>
      </c>
      <c r="CFJ7" s="127">
        <f t="shared" si="832"/>
        <v>13.063432444107423</v>
      </c>
      <c r="CFK7" s="127">
        <f t="shared" si="833"/>
        <v>12.970355482519315</v>
      </c>
      <c r="CFL7" s="127">
        <f t="shared" si="834"/>
        <v>12.987117425380172</v>
      </c>
      <c r="CFM7" s="127">
        <f t="shared" si="835"/>
        <v>13.048350672719094</v>
      </c>
      <c r="CFN7" s="127">
        <f t="shared" si="836"/>
        <v>13.032930019419766</v>
      </c>
      <c r="CFO7" s="127">
        <f t="shared" si="837"/>
        <v>13.026900107149366</v>
      </c>
      <c r="CFP7" s="127">
        <f t="shared" si="838"/>
        <v>13.02763087125525</v>
      </c>
      <c r="CFQ7" s="127">
        <f t="shared" si="839"/>
        <v>13.080163835268014</v>
      </c>
      <c r="CFR7" s="127">
        <f t="shared" si="840"/>
        <v>13.016111295043356</v>
      </c>
      <c r="CFS7" s="127">
        <f t="shared" si="841"/>
        <v>13.015489039917258</v>
      </c>
      <c r="CFT7" s="127">
        <f t="shared" si="842"/>
        <v>13.079558705851753</v>
      </c>
      <c r="CFU7" s="127">
        <f t="shared" si="843"/>
        <v>13.052582043766829</v>
      </c>
      <c r="CFV7" s="127">
        <f t="shared" si="844"/>
        <v>13.01148187966451</v>
      </c>
      <c r="CFW7" s="127">
        <f t="shared" si="845"/>
        <v>13.023854400995589</v>
      </c>
      <c r="CFX7" s="127">
        <f t="shared" si="846"/>
        <v>13.071216116402756</v>
      </c>
      <c r="CFY7" s="127">
        <f t="shared" si="847"/>
        <v>13.000216700953203</v>
      </c>
      <c r="CFZ7" s="127">
        <f t="shared" si="848"/>
        <v>12.999359138795155</v>
      </c>
      <c r="CGA7" s="127">
        <f t="shared" si="849"/>
        <v>13.068328967517628</v>
      </c>
      <c r="CGB7" s="127">
        <f t="shared" si="850"/>
        <v>13.007129657439812</v>
      </c>
      <c r="CGC7" s="127">
        <f t="shared" si="851"/>
        <v>12.976727257551204</v>
      </c>
      <c r="CGD7" s="127">
        <f t="shared" si="852"/>
        <v>13.06453096387524</v>
      </c>
      <c r="CGE7" s="127">
        <f t="shared" si="853"/>
        <v>13.070545151711272</v>
      </c>
      <c r="CGF7" s="127">
        <f t="shared" si="854"/>
        <v>13.048720198922153</v>
      </c>
      <c r="CGG7" s="127">
        <f t="shared" si="855"/>
        <v>13.034334300285888</v>
      </c>
      <c r="CGH7" s="127">
        <f t="shared" si="856"/>
        <v>13.091297630007787</v>
      </c>
      <c r="CGI7" s="127">
        <f t="shared" si="857"/>
        <v>13.06604196401112</v>
      </c>
      <c r="CGJ7" s="127">
        <f t="shared" si="858"/>
        <v>13.062533906318754</v>
      </c>
      <c r="CGK7" s="127">
        <f t="shared" si="859"/>
        <v>13.108069194682091</v>
      </c>
      <c r="CGL7" s="127">
        <f t="shared" si="860"/>
        <v>13.040039165012288</v>
      </c>
      <c r="CGM7" s="127">
        <f t="shared" si="861"/>
        <v>13.030492739245965</v>
      </c>
      <c r="CGN7" s="127">
        <f t="shared" si="862"/>
        <v>13.071438704061626</v>
      </c>
      <c r="CGO7" s="127">
        <f t="shared" si="863"/>
        <v>13.102140658231846</v>
      </c>
      <c r="CGP7" s="127">
        <f t="shared" si="864"/>
        <v>13.000718437934495</v>
      </c>
      <c r="CGQ7" s="127">
        <f t="shared" si="865"/>
        <v>13.035555270077761</v>
      </c>
      <c r="CGR7" s="127">
        <f t="shared" si="866"/>
        <v>13.094054532392613</v>
      </c>
      <c r="CGS7" s="127">
        <f t="shared" si="867"/>
        <v>13.024274087161031</v>
      </c>
      <c r="CGT7" s="127">
        <f t="shared" si="868"/>
        <v>13.03972459510037</v>
      </c>
      <c r="CGU7" s="127">
        <f t="shared" si="869"/>
        <v>13.074865466140169</v>
      </c>
      <c r="CGV7" s="127">
        <f t="shared" si="870"/>
        <v>13.08203465302684</v>
      </c>
      <c r="CGW7" s="127">
        <f t="shared" si="871"/>
        <v>13.054580846629227</v>
      </c>
      <c r="CGX7" s="127">
        <f t="shared" si="872"/>
        <v>13.088222675483451</v>
      </c>
      <c r="CGY7" s="127">
        <f t="shared" si="873"/>
        <v>13.131636004730458</v>
      </c>
      <c r="CGZ7" s="127">
        <f t="shared" si="874"/>
        <v>13.082690280082096</v>
      </c>
      <c r="CHA7" s="127">
        <f t="shared" si="875"/>
        <v>12.947701819897704</v>
      </c>
      <c r="CHB7" s="127">
        <f t="shared" si="876"/>
        <v>23.278222258313868</v>
      </c>
    </row>
    <row r="8" spans="1:2238" ht="15.75" thickTop="1" x14ac:dyDescent="0.25">
      <c r="A8" s="445">
        <v>1</v>
      </c>
      <c r="B8" s="210">
        <v>700</v>
      </c>
      <c r="C8" s="430"/>
      <c r="D8" s="430"/>
      <c r="E8" s="366">
        <f>AVERAGE(BNE8:BNK8)</f>
        <v>1072.918173691696</v>
      </c>
      <c r="F8" s="367">
        <f>MAX(BNE8:BNK8)</f>
        <v>1073.8949356771211</v>
      </c>
      <c r="G8" s="367">
        <f>MIN(BNE8:BNK8)</f>
        <v>1071.2142377482</v>
      </c>
      <c r="H8" s="364">
        <f>AVERAGE(BKO8:BKU8)</f>
        <v>5.1863151297573136E-2</v>
      </c>
      <c r="I8" s="365">
        <f>MAX(BKO8:BKU8)</f>
        <v>5.2087266941857627E-2</v>
      </c>
      <c r="J8" s="365">
        <f>MIN(BKO8:BKU8)</f>
        <v>5.147099367631635E-2</v>
      </c>
      <c r="K8" s="364">
        <f>AVERAGE(BHY8:BIE8)</f>
        <v>3.3162857366569123E-5</v>
      </c>
      <c r="L8" s="365">
        <f>MAX(BHY8:BIE8)</f>
        <v>3.3282814013501852E-5</v>
      </c>
      <c r="M8" s="365">
        <f>MIN(BHY8:BIE8)</f>
        <v>3.2952829079978186E-5</v>
      </c>
      <c r="N8" s="368">
        <f>AVERAGE(BFI8:BFO8)</f>
        <v>0.50846745434209539</v>
      </c>
      <c r="O8" s="374">
        <f>MAX(BFI8:BFO8)</f>
        <v>0.51368937999150666</v>
      </c>
      <c r="P8" s="374">
        <f>MIN(BFI8:BFO8)</f>
        <v>0.50550321807702059</v>
      </c>
      <c r="Q8" s="364">
        <f>AVERAGE(AXU8:AXZ8)</f>
        <v>1011055.971938348</v>
      </c>
      <c r="R8" s="365">
        <f>MAX(AXU8:AXZ8)</f>
        <v>1026140.6408263061</v>
      </c>
      <c r="S8" s="365">
        <f>MIN(AXU8:AXZ8)</f>
        <v>996270.38772586698</v>
      </c>
      <c r="T8" s="366">
        <f>AVERAGE(AVF8:AVL8)</f>
        <v>694.39162792398463</v>
      </c>
      <c r="U8" s="367">
        <f>MAX(AVF8:AVL8)</f>
        <v>698.44331147007665</v>
      </c>
      <c r="V8" s="367">
        <f>MIN(AVF8:AVL8)</f>
        <v>687.31290804246748</v>
      </c>
      <c r="W8" s="377">
        <f>(N8*$A$8*$ASH$24)/K8</f>
        <v>11.132779852102272</v>
      </c>
      <c r="X8" s="376">
        <f>AVERAGE(BXM8:BXR8)</f>
        <v>0.686065861882729</v>
      </c>
      <c r="Y8" s="368">
        <f>AVERAGE(BUZ8:BVE8)</f>
        <v>63.122078520620647</v>
      </c>
      <c r="Z8" s="374">
        <f>MAX(BUZ8:BVE8)</f>
        <v>63.650278175341136</v>
      </c>
      <c r="AA8" s="374">
        <f>MIN(BUZ8:BVE8)</f>
        <v>62.70158938252257</v>
      </c>
      <c r="AB8" s="368">
        <f>AVERAGE(BZZ8:CAE8)</f>
        <v>10.284026485543423</v>
      </c>
      <c r="AC8" s="374">
        <f>MAX(BZZ8:CAE8)</f>
        <v>10.528441831954581</v>
      </c>
      <c r="AD8" s="374">
        <f>MIN(BZZ8:CAE8)</f>
        <v>10.031858728619348</v>
      </c>
      <c r="AE8" s="368">
        <f>AVERAGE(CEZ8:CFE8)</f>
        <v>42.338303760837796</v>
      </c>
      <c r="AF8" s="370">
        <f>MAX(CEZ8:CFE8)</f>
        <v>42.692027749065666</v>
      </c>
      <c r="AG8" s="371">
        <f>MIN(CEZ8:CFE8)</f>
        <v>42.05462099950369</v>
      </c>
      <c r="AH8" s="162">
        <v>12.13645</v>
      </c>
      <c r="AI8" s="99">
        <v>507.52069999999998</v>
      </c>
      <c r="AJ8" s="51">
        <f t="shared" ref="AJ8:AJ22" si="890">ACX8</f>
        <v>-2.0187909999999998</v>
      </c>
      <c r="AK8" s="51">
        <f t="shared" si="0"/>
        <v>509.539491</v>
      </c>
      <c r="AL8" s="51">
        <v>700.00059999999996</v>
      </c>
      <c r="AM8" s="99">
        <v>700.00379999999996</v>
      </c>
      <c r="AN8" s="54">
        <f t="shared" si="1"/>
        <v>700.00379999999996</v>
      </c>
      <c r="AO8" s="52">
        <v>-6.2839260000000004E-6</v>
      </c>
      <c r="AP8" s="52">
        <v>1.243015E-9</v>
      </c>
      <c r="AQ8" s="51">
        <v>-2.6359170000000001</v>
      </c>
      <c r="AR8" s="52">
        <v>5.429756E-4</v>
      </c>
      <c r="AS8" s="147">
        <v>4.2446290000000001E-7</v>
      </c>
      <c r="AT8" s="99">
        <v>-1.8828100000000001</v>
      </c>
      <c r="AU8" s="99">
        <v>-2.016016</v>
      </c>
      <c r="AV8" s="99">
        <v>-2.5746449999999999</v>
      </c>
      <c r="AW8" s="99">
        <v>-3.3540960000000002</v>
      </c>
      <c r="AX8" s="99">
        <v>-3.779601</v>
      </c>
      <c r="AY8" s="99">
        <v>-4.0576829999999999</v>
      </c>
      <c r="AZ8" s="99">
        <v>-4.2676720000000001</v>
      </c>
      <c r="BA8" s="99">
        <v>-4.4229909999999997</v>
      </c>
      <c r="BB8" s="99">
        <v>-4.5375560000000004</v>
      </c>
      <c r="BC8" s="99">
        <v>-4.6177039999999998</v>
      </c>
      <c r="BD8" s="99">
        <v>-4.6705030000000001</v>
      </c>
      <c r="BE8" s="99">
        <v>-4.7158360000000004</v>
      </c>
      <c r="BF8" s="99">
        <v>-4.7430149999999998</v>
      </c>
      <c r="BG8" s="99">
        <v>-4.7603239999999998</v>
      </c>
      <c r="BH8" s="99">
        <v>-4.7761180000000003</v>
      </c>
      <c r="BI8" s="99">
        <v>-4.7858999999999998</v>
      </c>
      <c r="BJ8" s="99">
        <v>-4.7894899999999998</v>
      </c>
      <c r="BK8" s="99">
        <v>-4.7962639999999999</v>
      </c>
      <c r="BL8" s="99">
        <v>-4.8030679999999997</v>
      </c>
      <c r="BM8" s="99">
        <v>-4.8030650000000001</v>
      </c>
      <c r="BN8" s="99">
        <v>-4.8046110000000004</v>
      </c>
      <c r="BO8" s="99">
        <v>-4.808351</v>
      </c>
      <c r="BP8" s="99">
        <v>-4.8090900000000003</v>
      </c>
      <c r="BQ8" s="99">
        <v>-4.8105260000000003</v>
      </c>
      <c r="BR8" s="99">
        <v>-4.8114629999999998</v>
      </c>
      <c r="BS8" s="99">
        <v>-4.8148239999999998</v>
      </c>
      <c r="BT8" s="99">
        <v>-4.8122470000000002</v>
      </c>
      <c r="BU8" s="99">
        <v>-4.8111110000000004</v>
      </c>
      <c r="BV8" s="99">
        <v>-4.8166149999999996</v>
      </c>
      <c r="BW8" s="99">
        <v>-4.8127459999999997</v>
      </c>
      <c r="BX8" s="99">
        <v>-4.8063349999999998</v>
      </c>
      <c r="BY8" s="99">
        <v>-4.8116320000000004</v>
      </c>
      <c r="BZ8" s="99">
        <v>-4.8150630000000003</v>
      </c>
      <c r="CA8" s="99">
        <v>-4.8102</v>
      </c>
      <c r="CB8" s="99">
        <v>-4.808198</v>
      </c>
      <c r="CC8" s="99">
        <v>-4.8140219999999996</v>
      </c>
      <c r="CD8" s="99">
        <v>-4.8099730000000003</v>
      </c>
      <c r="CE8" s="99">
        <v>-4.8084030000000002</v>
      </c>
      <c r="CF8" s="99">
        <v>-4.8096519999999998</v>
      </c>
      <c r="CG8" s="99">
        <v>-4.8088850000000001</v>
      </c>
      <c r="CH8" s="99">
        <v>-4.8066599999999999</v>
      </c>
      <c r="CI8" s="99">
        <v>-4.8127950000000004</v>
      </c>
      <c r="CJ8" s="99">
        <v>-4.8121960000000001</v>
      </c>
      <c r="CK8" s="99">
        <v>-4.8135490000000001</v>
      </c>
      <c r="CL8" s="99">
        <v>-4.8147080000000004</v>
      </c>
      <c r="CM8" s="99">
        <v>-4.8115779999999999</v>
      </c>
      <c r="CN8" s="99">
        <v>-4.8145870000000004</v>
      </c>
      <c r="CO8" s="99">
        <v>-4.8101570000000002</v>
      </c>
      <c r="CP8" s="99">
        <v>-4.8124630000000002</v>
      </c>
      <c r="CQ8" s="99">
        <v>-4.8163299999999998</v>
      </c>
      <c r="CR8" s="99">
        <v>-4.8090510000000002</v>
      </c>
      <c r="CS8" s="99">
        <v>-4.8087989999999996</v>
      </c>
      <c r="CT8" s="99">
        <v>-4.8110429999999997</v>
      </c>
      <c r="CU8" s="99">
        <v>-4.8072150000000002</v>
      </c>
      <c r="CV8" s="99">
        <v>-4.8084749999999996</v>
      </c>
      <c r="CW8" s="99">
        <v>-4.8097709999999996</v>
      </c>
      <c r="CX8" s="99">
        <v>-4.8111870000000003</v>
      </c>
      <c r="CY8" s="99">
        <v>-4.8110590000000002</v>
      </c>
      <c r="CZ8" s="99">
        <v>-4.8107600000000001</v>
      </c>
      <c r="DA8" s="99">
        <v>-4.8118850000000002</v>
      </c>
      <c r="DB8" s="99">
        <v>-4.8110629999999999</v>
      </c>
      <c r="DC8" s="99">
        <v>-4.8093349999999999</v>
      </c>
      <c r="DD8" s="99">
        <v>-4.8161509999999996</v>
      </c>
      <c r="DE8" s="99">
        <v>-4.8121429999999998</v>
      </c>
      <c r="DF8" s="99">
        <v>-4.8078219999999998</v>
      </c>
      <c r="DG8" s="99">
        <v>-4.8089399999999998</v>
      </c>
      <c r="DH8" s="99">
        <v>-4.8103020000000001</v>
      </c>
      <c r="DI8" s="99">
        <v>-4.8078709999999996</v>
      </c>
      <c r="DJ8" s="100">
        <v>-6.2760330000000003E-3</v>
      </c>
      <c r="DK8" s="100">
        <v>-6.2935619999999999E-3</v>
      </c>
      <c r="DL8" s="100">
        <v>-6.4127840000000004E-3</v>
      </c>
      <c r="DM8" s="100">
        <v>-6.5859669999999999E-3</v>
      </c>
      <c r="DN8" s="100">
        <v>-6.6811939999999997E-3</v>
      </c>
      <c r="DO8" s="100">
        <v>-6.7363090000000002E-3</v>
      </c>
      <c r="DP8" s="100">
        <v>-6.7748210000000003E-3</v>
      </c>
      <c r="DQ8" s="100">
        <v>-6.8073999999999999E-3</v>
      </c>
      <c r="DR8" s="100">
        <v>-6.8308600000000002E-3</v>
      </c>
      <c r="DS8" s="100">
        <v>-6.8453539999999997E-3</v>
      </c>
      <c r="DT8" s="100">
        <v>-6.8472890000000003E-3</v>
      </c>
      <c r="DU8" s="100">
        <v>-6.8612650000000001E-3</v>
      </c>
      <c r="DV8" s="100">
        <v>-6.8632729999999996E-3</v>
      </c>
      <c r="DW8" s="100">
        <v>-6.8623709999999999E-3</v>
      </c>
      <c r="DX8" s="100">
        <v>-6.8665039999999998E-3</v>
      </c>
      <c r="DY8" s="100">
        <v>-6.8677670000000003E-3</v>
      </c>
      <c r="DZ8" s="100">
        <v>-6.8637339999999998E-3</v>
      </c>
      <c r="EA8" s="100">
        <v>-6.8670770000000001E-3</v>
      </c>
      <c r="EB8" s="100">
        <v>-6.8722829999999999E-3</v>
      </c>
      <c r="EC8" s="100">
        <v>-6.8691539999999997E-3</v>
      </c>
      <c r="ED8" s="100">
        <v>-6.8691150000000003E-3</v>
      </c>
      <c r="EE8" s="100">
        <v>-6.8729129999999996E-3</v>
      </c>
      <c r="EF8" s="100">
        <v>-6.8728649999999997E-3</v>
      </c>
      <c r="EG8" s="100">
        <v>-6.8741480000000001E-3</v>
      </c>
      <c r="EH8" s="100">
        <v>-6.8749409999999999E-3</v>
      </c>
      <c r="EI8" s="100">
        <v>-6.8793669999999999E-3</v>
      </c>
      <c r="EJ8" s="100">
        <v>-6.8754139999999998E-3</v>
      </c>
      <c r="EK8" s="100">
        <v>-6.8736029999999998E-3</v>
      </c>
      <c r="EL8" s="100">
        <v>-6.8813329999999999E-3</v>
      </c>
      <c r="EM8" s="100">
        <v>-6.8757139999999998E-3</v>
      </c>
      <c r="EN8" s="100">
        <v>-6.8664889999999999E-3</v>
      </c>
      <c r="EO8" s="100">
        <v>-6.8740090000000004E-3</v>
      </c>
      <c r="EP8" s="100">
        <v>-6.8788790000000001E-3</v>
      </c>
      <c r="EQ8" s="100">
        <v>-6.871907E-3</v>
      </c>
      <c r="ER8" s="100">
        <v>-6.8690310000000003E-3</v>
      </c>
      <c r="ES8" s="100">
        <v>-6.8773410000000004E-3</v>
      </c>
      <c r="ET8" s="100">
        <v>-6.8715490000000002E-3</v>
      </c>
      <c r="EU8" s="100">
        <v>-6.8693010000000004E-3</v>
      </c>
      <c r="EV8" s="100">
        <v>-6.8710810000000002E-3</v>
      </c>
      <c r="EW8" s="100">
        <v>-6.8699820000000002E-3</v>
      </c>
      <c r="EX8" s="100">
        <v>-6.866802E-3</v>
      </c>
      <c r="EY8" s="100">
        <v>-6.8755650000000001E-3</v>
      </c>
      <c r="EZ8" s="100">
        <v>-6.8747080000000002E-3</v>
      </c>
      <c r="FA8" s="100">
        <v>-6.8766399999999998E-3</v>
      </c>
      <c r="FB8" s="100">
        <v>-6.8782970000000002E-3</v>
      </c>
      <c r="FC8" s="100">
        <v>-6.8738250000000001E-3</v>
      </c>
      <c r="FD8" s="100">
        <v>-6.8781240000000002E-3</v>
      </c>
      <c r="FE8" s="100">
        <v>-6.8717939999999996E-3</v>
      </c>
      <c r="FF8" s="100">
        <v>-6.8750879999999997E-3</v>
      </c>
      <c r="FG8" s="100">
        <v>-6.8806120000000004E-3</v>
      </c>
      <c r="FH8" s="100">
        <v>-6.8702140000000004E-3</v>
      </c>
      <c r="FI8" s="100">
        <v>-6.8698539999999999E-3</v>
      </c>
      <c r="FJ8" s="100">
        <v>-6.8730600000000003E-3</v>
      </c>
      <c r="FK8" s="100">
        <v>-6.8675910000000001E-3</v>
      </c>
      <c r="FL8" s="100">
        <v>-6.8693909999999999E-3</v>
      </c>
      <c r="FM8" s="100">
        <v>-6.8712419999999996E-3</v>
      </c>
      <c r="FN8" s="100">
        <v>-6.8732649999999999E-3</v>
      </c>
      <c r="FO8" s="100">
        <v>-6.873082E-3</v>
      </c>
      <c r="FP8" s="100">
        <v>-6.8726560000000004E-3</v>
      </c>
      <c r="FQ8" s="100">
        <v>-6.8742609999999996E-3</v>
      </c>
      <c r="FR8" s="100">
        <v>-6.8730880000000003E-3</v>
      </c>
      <c r="FS8" s="100">
        <v>-6.8706180000000002E-3</v>
      </c>
      <c r="FT8" s="100">
        <v>-6.8803570000000001E-3</v>
      </c>
      <c r="FU8" s="100">
        <v>-6.874631E-3</v>
      </c>
      <c r="FV8" s="100">
        <v>-6.8684590000000004E-3</v>
      </c>
      <c r="FW8" s="100">
        <v>-6.8700369999999998E-3</v>
      </c>
      <c r="FX8" s="100">
        <v>-6.8719100000000002E-3</v>
      </c>
      <c r="FY8" s="100">
        <v>-6.8684009999999997E-3</v>
      </c>
      <c r="FZ8" s="100">
        <v>6.2760300000000002E-3</v>
      </c>
      <c r="GA8" s="100">
        <v>7.542773E-3</v>
      </c>
      <c r="GB8" s="100">
        <v>1.573169E-2</v>
      </c>
      <c r="GC8" s="100">
        <v>2.5617919999999999E-2</v>
      </c>
      <c r="GD8" s="100">
        <v>3.120802E-2</v>
      </c>
      <c r="GE8" s="100">
        <v>3.426249E-2</v>
      </c>
      <c r="GF8" s="100">
        <v>3.6559710000000002E-2</v>
      </c>
      <c r="GG8" s="100">
        <v>3.8040230000000001E-2</v>
      </c>
      <c r="GH8" s="100">
        <v>3.9210080000000001E-2</v>
      </c>
      <c r="GI8" s="100">
        <v>3.9875939999999999E-2</v>
      </c>
      <c r="GJ8" s="100">
        <v>4.0436659999999999E-2</v>
      </c>
      <c r="GK8" s="100">
        <v>4.0757469999999997E-2</v>
      </c>
      <c r="GL8" s="100">
        <v>4.1075630000000002E-2</v>
      </c>
      <c r="GM8" s="100">
        <v>4.1175839999999998E-2</v>
      </c>
      <c r="GN8" s="100">
        <v>4.1380430000000003E-2</v>
      </c>
      <c r="GO8" s="100">
        <v>4.1407779999999998E-2</v>
      </c>
      <c r="GP8" s="100">
        <v>4.1496570000000003E-2</v>
      </c>
      <c r="GQ8" s="100">
        <v>4.15045E-2</v>
      </c>
      <c r="GR8" s="100">
        <v>4.1628390000000001E-2</v>
      </c>
      <c r="GS8" s="100">
        <v>4.157814E-2</v>
      </c>
      <c r="GT8" s="100">
        <v>4.1656060000000002E-2</v>
      </c>
      <c r="GU8" s="100">
        <v>4.1647780000000002E-2</v>
      </c>
      <c r="GV8" s="100">
        <v>4.1711020000000001E-2</v>
      </c>
      <c r="GW8" s="100">
        <v>4.163244E-2</v>
      </c>
      <c r="GX8" s="100">
        <v>4.1708469999999997E-2</v>
      </c>
      <c r="GY8" s="100">
        <v>4.1729250000000002E-2</v>
      </c>
      <c r="GZ8" s="100">
        <v>4.1724890000000001E-2</v>
      </c>
      <c r="HA8" s="100">
        <v>4.1667269999999999E-2</v>
      </c>
      <c r="HB8" s="100">
        <v>4.1800740000000003E-2</v>
      </c>
      <c r="HC8" s="100">
        <v>4.1706180000000002E-2</v>
      </c>
      <c r="HD8" s="100">
        <v>4.168844E-2</v>
      </c>
      <c r="HE8" s="100">
        <v>4.1662530000000003E-2</v>
      </c>
      <c r="HF8" s="100">
        <v>4.1799610000000001E-2</v>
      </c>
      <c r="HG8" s="100">
        <v>4.1693000000000001E-2</v>
      </c>
      <c r="HH8" s="100">
        <v>4.1716690000000001E-2</v>
      </c>
      <c r="HI8" s="100">
        <v>4.1725289999999998E-2</v>
      </c>
      <c r="HJ8" s="100">
        <v>4.172464E-2</v>
      </c>
      <c r="HK8" s="100">
        <v>4.1667780000000001E-2</v>
      </c>
      <c r="HL8" s="100">
        <v>4.1735510000000003E-2</v>
      </c>
      <c r="HM8" s="100">
        <v>4.167187E-2</v>
      </c>
      <c r="HN8" s="100">
        <v>4.1719560000000003E-2</v>
      </c>
      <c r="HO8" s="100">
        <v>4.1727609999999998E-2</v>
      </c>
      <c r="HP8" s="100">
        <v>4.1794440000000002E-2</v>
      </c>
      <c r="HQ8" s="100">
        <v>4.1736559999999999E-2</v>
      </c>
      <c r="HR8" s="100">
        <v>4.181182E-2</v>
      </c>
      <c r="HS8" s="100">
        <v>4.1739980000000003E-2</v>
      </c>
      <c r="HT8" s="100">
        <v>4.1836430000000001E-2</v>
      </c>
      <c r="HU8" s="100">
        <v>4.1737139999999999E-2</v>
      </c>
      <c r="HV8" s="100">
        <v>4.1812630000000003E-2</v>
      </c>
      <c r="HW8" s="100">
        <v>4.1806879999999998E-2</v>
      </c>
      <c r="HX8" s="100">
        <v>4.1777929999999998E-2</v>
      </c>
      <c r="HY8" s="100">
        <v>4.1746890000000002E-2</v>
      </c>
      <c r="HZ8" s="100">
        <v>4.1815810000000002E-2</v>
      </c>
      <c r="IA8" s="100">
        <v>4.172882E-2</v>
      </c>
      <c r="IB8" s="100">
        <v>4.1782779999999999E-2</v>
      </c>
      <c r="IC8" s="100">
        <v>4.1737070000000001E-2</v>
      </c>
      <c r="ID8" s="100">
        <v>4.1841150000000001E-2</v>
      </c>
      <c r="IE8" s="100">
        <v>4.1759919999999999E-2</v>
      </c>
      <c r="IF8" s="100">
        <v>4.1815949999999998E-2</v>
      </c>
      <c r="IG8" s="100">
        <v>4.1767369999999998E-2</v>
      </c>
      <c r="IH8" s="100">
        <v>4.1838029999999998E-2</v>
      </c>
      <c r="II8" s="100">
        <v>4.1758749999999997E-2</v>
      </c>
      <c r="IJ8" s="100">
        <v>4.189093E-2</v>
      </c>
      <c r="IK8" s="100">
        <v>4.1751209999999997E-2</v>
      </c>
      <c r="IL8" s="100">
        <v>4.1960669999999999E-2</v>
      </c>
      <c r="IM8" s="100">
        <v>3.9898580000000003E-2</v>
      </c>
      <c r="IN8" s="100">
        <v>3.1398280000000001E-2</v>
      </c>
      <c r="IO8" s="100">
        <v>2.6743179999999998E-2</v>
      </c>
      <c r="IP8" s="97">
        <v>331.01229999999998</v>
      </c>
      <c r="IQ8" s="97">
        <v>221.4923</v>
      </c>
      <c r="IR8" s="97">
        <v>115.6153</v>
      </c>
      <c r="IS8" s="97">
        <v>74.402670000000001</v>
      </c>
      <c r="IT8" s="97">
        <v>56.021470000000001</v>
      </c>
      <c r="IU8" s="97">
        <v>40.242040000000003</v>
      </c>
      <c r="IV8" s="97">
        <v>29.954270000000001</v>
      </c>
      <c r="IW8" s="97">
        <v>21.017710000000001</v>
      </c>
      <c r="IX8" s="97">
        <v>15.440250000000001</v>
      </c>
      <c r="IY8" s="97">
        <v>10.70374</v>
      </c>
      <c r="IZ8" s="97">
        <v>7.7880159999999998</v>
      </c>
      <c r="JA8" s="97">
        <v>5.3565560000000003</v>
      </c>
      <c r="JB8" s="97">
        <v>3.8832179999999998</v>
      </c>
      <c r="JC8" s="97">
        <v>2.664898</v>
      </c>
      <c r="JD8" s="97">
        <v>1.925357</v>
      </c>
      <c r="JE8" s="97">
        <v>1.3198300000000001</v>
      </c>
      <c r="JF8" s="97">
        <v>0.95330740000000003</v>
      </c>
      <c r="JG8" s="97">
        <v>0.6542232</v>
      </c>
      <c r="JH8" s="97">
        <v>0.47154780000000002</v>
      </c>
      <c r="JI8" s="97">
        <v>0.32371689999999997</v>
      </c>
      <c r="JJ8" s="97">
        <v>0.2332187</v>
      </c>
      <c r="JK8" s="97">
        <v>0.16015309999999999</v>
      </c>
      <c r="JL8" s="97">
        <v>0.1151235</v>
      </c>
      <c r="JM8" s="97">
        <v>7.9208120000000007E-2</v>
      </c>
      <c r="JN8" s="97">
        <v>5.6897830000000003E-2</v>
      </c>
      <c r="JO8" s="97">
        <v>3.9210870000000002E-2</v>
      </c>
      <c r="JP8" s="97">
        <v>2.816403E-2</v>
      </c>
      <c r="JQ8" s="97">
        <v>1.9402610000000001E-2</v>
      </c>
      <c r="JR8" s="97">
        <v>1.3919580000000001E-2</v>
      </c>
      <c r="JS8" s="97">
        <v>9.6286570000000005E-3</v>
      </c>
      <c r="JT8" s="97">
        <v>6.8957230000000003E-3</v>
      </c>
      <c r="JU8" s="97">
        <v>4.7655900000000001E-3</v>
      </c>
      <c r="JV8" s="97">
        <v>3.3820679999999998E-3</v>
      </c>
      <c r="JW8" s="97">
        <v>2.3492600000000002E-3</v>
      </c>
      <c r="JX8" s="97">
        <v>1.6505140000000001E-3</v>
      </c>
      <c r="JY8" s="97">
        <v>1.16222E-3</v>
      </c>
      <c r="JZ8" s="97">
        <v>8.0754280000000002E-4</v>
      </c>
      <c r="KA8" s="97">
        <v>5.8317670000000005E-4</v>
      </c>
      <c r="KB8" s="97">
        <v>3.9025259999999999E-4</v>
      </c>
      <c r="KC8" s="97">
        <v>2.9427099999999997E-4</v>
      </c>
      <c r="KD8" s="97">
        <v>1.8515879999999999E-4</v>
      </c>
      <c r="KE8" s="97">
        <v>1.5601349999999999E-4</v>
      </c>
      <c r="KF8" s="97">
        <v>8.2157479999999999E-5</v>
      </c>
      <c r="KG8" s="97">
        <v>9.0239859999999994E-5</v>
      </c>
      <c r="KH8" s="97">
        <v>3.6405239999999998E-5</v>
      </c>
      <c r="KI8" s="97">
        <v>5.0568870000000001E-5</v>
      </c>
      <c r="KJ8" s="97">
        <v>9.4648589999999993E-6</v>
      </c>
      <c r="KK8" s="97">
        <v>3.1652020000000003E-5</v>
      </c>
      <c r="KL8" s="97">
        <v>-2.2330789999999999E-6</v>
      </c>
      <c r="KM8" s="97">
        <v>2.6742220000000001E-5</v>
      </c>
      <c r="KN8" s="97">
        <v>-7.9006810000000001E-6</v>
      </c>
      <c r="KO8" s="97">
        <v>2.3318020000000001E-5</v>
      </c>
      <c r="KP8" s="97">
        <v>-9.4493990000000003E-6</v>
      </c>
      <c r="KQ8" s="97">
        <v>2.033465E-5</v>
      </c>
      <c r="KR8" s="97">
        <v>-1.1233920000000001E-5</v>
      </c>
      <c r="KS8" s="97">
        <v>2.1823209999999999E-5</v>
      </c>
      <c r="KT8" s="97">
        <v>-7.5046629999999999E-6</v>
      </c>
      <c r="KU8" s="97">
        <v>1.8440139999999999E-5</v>
      </c>
      <c r="KV8" s="97">
        <v>-1.163469E-5</v>
      </c>
      <c r="KW8" s="97">
        <v>1.5574980000000001E-5</v>
      </c>
      <c r="KX8" s="97">
        <v>-1.894502E-5</v>
      </c>
      <c r="KY8" s="97">
        <v>1.232263E-5</v>
      </c>
      <c r="KZ8" s="97">
        <v>2.322347E-5</v>
      </c>
      <c r="LA8" s="97">
        <v>-1.94301E-4</v>
      </c>
      <c r="LB8" s="97">
        <v>-1.2033479999999999E-3</v>
      </c>
      <c r="LC8" s="97">
        <v>14749.67</v>
      </c>
      <c r="LD8" s="97">
        <v>17579.62</v>
      </c>
      <c r="LE8" s="97">
        <v>17644.59</v>
      </c>
      <c r="LF8" s="97">
        <v>17607.86</v>
      </c>
      <c r="LG8" s="97">
        <v>17687.29</v>
      </c>
      <c r="LH8" s="97">
        <v>17631.8</v>
      </c>
      <c r="LI8" s="97">
        <v>17684.25</v>
      </c>
      <c r="LJ8" s="97">
        <v>17700.59</v>
      </c>
      <c r="LK8" s="97">
        <v>17681.310000000001</v>
      </c>
      <c r="LL8" s="97">
        <v>17641.939999999999</v>
      </c>
      <c r="LM8" s="97">
        <v>17683.3</v>
      </c>
      <c r="LN8" s="97">
        <v>17720.36</v>
      </c>
      <c r="LO8" s="97">
        <v>17724.150000000001</v>
      </c>
      <c r="LP8" s="97">
        <v>17662.189999999999</v>
      </c>
      <c r="LQ8" s="97">
        <v>17742.88</v>
      </c>
      <c r="LR8" s="97">
        <v>17642</v>
      </c>
      <c r="LS8" s="97">
        <v>17708.310000000001</v>
      </c>
      <c r="LT8" s="97">
        <v>17758.87</v>
      </c>
      <c r="LU8" s="97">
        <v>17720.509999999998</v>
      </c>
      <c r="LV8" s="97">
        <v>17719.98</v>
      </c>
      <c r="LW8" s="97">
        <v>17688.13</v>
      </c>
      <c r="LX8" s="97">
        <v>17602.080000000002</v>
      </c>
      <c r="LY8" s="97">
        <v>17727.349999999999</v>
      </c>
      <c r="LZ8" s="97">
        <v>17658</v>
      </c>
      <c r="MA8" s="97">
        <v>17749.54</v>
      </c>
      <c r="MB8" s="97">
        <v>17661.25</v>
      </c>
      <c r="MC8" s="97">
        <v>17728.12</v>
      </c>
      <c r="MD8" s="97">
        <v>17701.240000000002</v>
      </c>
      <c r="ME8" s="97">
        <v>17688.7</v>
      </c>
      <c r="MF8" s="97">
        <v>17678.28</v>
      </c>
      <c r="MG8" s="97">
        <v>17704.84</v>
      </c>
      <c r="MH8" s="97">
        <v>17636.27</v>
      </c>
      <c r="MI8" s="97">
        <v>17607.650000000001</v>
      </c>
      <c r="MJ8" s="97">
        <v>17700.23</v>
      </c>
      <c r="MK8" s="97">
        <v>17695.38</v>
      </c>
      <c r="ML8" s="97">
        <v>17706.8</v>
      </c>
      <c r="MM8" s="97">
        <v>17674.73</v>
      </c>
      <c r="MN8" s="97">
        <v>17747.55</v>
      </c>
      <c r="MO8" s="97">
        <v>17688.77</v>
      </c>
      <c r="MP8" s="97">
        <v>17697.86</v>
      </c>
      <c r="MQ8" s="97">
        <v>17710.400000000001</v>
      </c>
      <c r="MR8" s="97">
        <v>17637.54</v>
      </c>
      <c r="MS8" s="97">
        <v>17665.48</v>
      </c>
      <c r="MT8" s="97">
        <v>17686.14</v>
      </c>
      <c r="MU8" s="97">
        <v>17690.02</v>
      </c>
      <c r="MV8" s="97">
        <v>17654.79</v>
      </c>
      <c r="MW8" s="97">
        <v>17719.82</v>
      </c>
      <c r="MX8" s="97">
        <v>17664.89</v>
      </c>
      <c r="MY8" s="97">
        <v>17696.79</v>
      </c>
      <c r="MZ8" s="97">
        <v>17704.37</v>
      </c>
      <c r="NA8" s="97">
        <v>17658.84</v>
      </c>
      <c r="NB8" s="97">
        <v>17671.38</v>
      </c>
      <c r="NC8" s="97">
        <v>17619.02</v>
      </c>
      <c r="ND8" s="97">
        <v>17720.87</v>
      </c>
      <c r="NE8" s="97">
        <v>17694</v>
      </c>
      <c r="NF8" s="97">
        <v>17756.28</v>
      </c>
      <c r="NG8" s="97">
        <v>17680.3</v>
      </c>
      <c r="NH8" s="97">
        <v>17673.29</v>
      </c>
      <c r="NI8" s="97">
        <v>17692.759999999998</v>
      </c>
      <c r="NJ8" s="97">
        <v>17723.150000000001</v>
      </c>
      <c r="NK8" s="97">
        <v>17712.349999999999</v>
      </c>
      <c r="NL8" s="97">
        <v>17687.11</v>
      </c>
      <c r="NM8" s="97">
        <v>17650.060000000001</v>
      </c>
      <c r="NN8" s="97">
        <v>17751.830000000002</v>
      </c>
      <c r="NO8" s="97">
        <v>14899.23</v>
      </c>
      <c r="NP8" s="101">
        <v>-0.56273099999999998</v>
      </c>
      <c r="NQ8" s="101">
        <v>-0.75134579999999995</v>
      </c>
      <c r="NR8" s="101">
        <v>-0.39245380000000002</v>
      </c>
      <c r="NS8" s="101">
        <v>-0.2523475</v>
      </c>
      <c r="NT8" s="101">
        <v>-0.19020709999999999</v>
      </c>
      <c r="NU8" s="101">
        <v>-0.13644829999999999</v>
      </c>
      <c r="NV8" s="101">
        <v>-0.10169</v>
      </c>
      <c r="NW8" s="101">
        <v>-7.1273139999999999E-2</v>
      </c>
      <c r="NX8" s="101">
        <v>-5.243739E-2</v>
      </c>
      <c r="NY8" s="101">
        <v>-3.6283679999999999E-2</v>
      </c>
      <c r="NZ8" s="101">
        <v>-2.6457040000000001E-2</v>
      </c>
      <c r="OA8" s="101">
        <v>-1.817185E-2</v>
      </c>
      <c r="OB8" s="101">
        <v>-1.318546E-2</v>
      </c>
      <c r="OC8" s="101">
        <v>-9.0466390000000004E-3</v>
      </c>
      <c r="OD8" s="101">
        <v>-6.5325399999999999E-3</v>
      </c>
      <c r="OE8" s="101">
        <v>-4.4788570000000002E-3</v>
      </c>
      <c r="OF8" s="101">
        <v>-3.2327520000000002E-3</v>
      </c>
      <c r="OG8" s="101">
        <v>-2.219707E-3</v>
      </c>
      <c r="OH8" s="101">
        <v>-1.600338E-3</v>
      </c>
      <c r="OI8" s="101">
        <v>-1.098311E-3</v>
      </c>
      <c r="OJ8" s="101">
        <v>-7.912037E-4</v>
      </c>
      <c r="OK8" s="101">
        <v>-5.4392250000000002E-4</v>
      </c>
      <c r="OL8" s="101">
        <v>-3.9072009999999998E-4</v>
      </c>
      <c r="OM8" s="101">
        <v>-2.6872460000000001E-4</v>
      </c>
      <c r="ON8" s="101">
        <v>-1.9305799999999999E-4</v>
      </c>
      <c r="OO8" s="101">
        <v>-1.3309009999999999E-4</v>
      </c>
      <c r="OP8" s="101">
        <v>-9.5561770000000002E-5</v>
      </c>
      <c r="OQ8" s="101">
        <v>-6.581995E-5</v>
      </c>
      <c r="OR8" s="101">
        <v>-4.7263360000000003E-5</v>
      </c>
      <c r="OS8" s="101">
        <v>-3.2656780000000001E-5</v>
      </c>
      <c r="OT8" s="101">
        <v>-2.3421249999999999E-5</v>
      </c>
      <c r="OU8" s="101">
        <v>-1.615853E-5</v>
      </c>
      <c r="OV8" s="101">
        <v>-1.1480909999999999E-5</v>
      </c>
      <c r="OW8" s="101">
        <v>-7.9686640000000003E-6</v>
      </c>
      <c r="OX8" s="101">
        <v>-5.6046630000000003E-6</v>
      </c>
      <c r="OY8" s="101">
        <v>-3.9435459999999996E-6</v>
      </c>
      <c r="OZ8" s="101">
        <v>-2.739193E-6</v>
      </c>
      <c r="PA8" s="101">
        <v>-1.9792949999999999E-6</v>
      </c>
      <c r="PB8" s="101">
        <v>-1.32463E-6</v>
      </c>
      <c r="PC8" s="101">
        <v>-9.9842820000000006E-7</v>
      </c>
      <c r="PD8" s="101">
        <v>-6.2865780000000003E-7</v>
      </c>
      <c r="PE8" s="101">
        <v>-5.2924629999999998E-7</v>
      </c>
      <c r="PF8" s="101">
        <v>-2.7859800000000002E-7</v>
      </c>
      <c r="PG8" s="101">
        <v>-3.0633610000000002E-7</v>
      </c>
      <c r="PH8" s="101">
        <v>-1.2367520000000001E-7</v>
      </c>
      <c r="PI8" s="101">
        <v>-1.715074E-7</v>
      </c>
      <c r="PJ8" s="101">
        <v>-3.2097829999999999E-8</v>
      </c>
      <c r="PK8" s="101">
        <v>-1.0741440000000001E-7</v>
      </c>
      <c r="PL8" s="101">
        <v>7.5851260000000002E-9</v>
      </c>
      <c r="PM8" s="101">
        <v>-9.0756119999999994E-8</v>
      </c>
      <c r="PN8" s="101">
        <v>2.679963E-8</v>
      </c>
      <c r="PO8" s="101">
        <v>-7.9068500000000004E-8</v>
      </c>
      <c r="PP8" s="101">
        <v>3.2072229999999998E-8</v>
      </c>
      <c r="PQ8" s="101">
        <v>-6.9005289999999995E-8</v>
      </c>
      <c r="PR8" s="101">
        <v>3.813397E-8</v>
      </c>
      <c r="PS8" s="101">
        <v>-7.4054809999999996E-8</v>
      </c>
      <c r="PT8" s="101">
        <v>2.5443830000000001E-8</v>
      </c>
      <c r="PU8" s="101">
        <v>-6.2688119999999997E-8</v>
      </c>
      <c r="PV8" s="101">
        <v>3.946414E-8</v>
      </c>
      <c r="PW8" s="101">
        <v>-5.2838909999999999E-8</v>
      </c>
      <c r="PX8" s="101">
        <v>6.4251750000000005E-8</v>
      </c>
      <c r="PY8" s="101">
        <v>-4.1812249999999998E-8</v>
      </c>
      <c r="PZ8" s="101">
        <v>-7.8787120000000001E-8</v>
      </c>
      <c r="QA8" s="101">
        <v>6.5943749999999996E-7</v>
      </c>
      <c r="QB8" s="101">
        <v>2.045151E-6</v>
      </c>
      <c r="QC8" s="100">
        <v>5.3137999999999998E-6</v>
      </c>
      <c r="QD8" s="100">
        <v>5.3130730000000003E-6</v>
      </c>
      <c r="QE8" s="100">
        <v>3.5647459999999999E-6</v>
      </c>
      <c r="QF8" s="100">
        <v>3.563904E-6</v>
      </c>
      <c r="QG8" s="100">
        <v>3.5642769999999999E-6</v>
      </c>
      <c r="QH8" s="100">
        <v>3.5639439999999998E-6</v>
      </c>
      <c r="QI8" s="100">
        <v>3.5645719999999998E-6</v>
      </c>
      <c r="QJ8" s="100">
        <v>3.5636859999999999E-6</v>
      </c>
      <c r="QK8" s="100">
        <v>3.5644959999999998E-6</v>
      </c>
      <c r="QL8" s="100">
        <v>3.563536E-6</v>
      </c>
      <c r="QM8" s="100">
        <v>3.5647890000000001E-6</v>
      </c>
      <c r="QN8" s="100">
        <v>3.5636780000000001E-6</v>
      </c>
      <c r="QO8" s="100">
        <v>3.5645509999999998E-6</v>
      </c>
      <c r="QP8" s="100">
        <v>3.563844E-6</v>
      </c>
      <c r="QQ8" s="100">
        <v>3.5644889999999998E-6</v>
      </c>
      <c r="QR8" s="100">
        <v>3.5641080000000001E-6</v>
      </c>
      <c r="QS8" s="100">
        <v>3.564233E-6</v>
      </c>
      <c r="QT8" s="100">
        <v>3.563812E-6</v>
      </c>
      <c r="QU8" s="100">
        <v>3.5646219999999999E-6</v>
      </c>
      <c r="QV8" s="100">
        <v>3.5636780000000001E-6</v>
      </c>
      <c r="QW8" s="100">
        <v>3.5645669999999999E-6</v>
      </c>
      <c r="QX8" s="100">
        <v>3.5638539999999999E-6</v>
      </c>
      <c r="QY8" s="100">
        <v>3.5649450000000001E-6</v>
      </c>
      <c r="QZ8" s="100">
        <v>3.5639019999999999E-6</v>
      </c>
      <c r="RA8" s="100">
        <v>3.5643790000000002E-6</v>
      </c>
      <c r="RB8" s="100">
        <v>3.5636800000000002E-6</v>
      </c>
      <c r="RC8" s="100">
        <v>3.56441E-6</v>
      </c>
      <c r="RD8" s="100">
        <v>3.5637310000000001E-6</v>
      </c>
      <c r="RE8" s="100">
        <v>3.5646070000000001E-6</v>
      </c>
      <c r="RF8" s="100">
        <v>3.563858E-6</v>
      </c>
      <c r="RG8" s="100">
        <v>3.5648979999999999E-6</v>
      </c>
      <c r="RH8" s="100">
        <v>3.563768E-6</v>
      </c>
      <c r="RI8" s="100">
        <v>3.5648580000000001E-6</v>
      </c>
      <c r="RJ8" s="100">
        <v>3.5638180000000002E-6</v>
      </c>
      <c r="RK8" s="100">
        <v>3.5646440000000001E-6</v>
      </c>
      <c r="RL8" s="100">
        <v>3.5638270000000002E-6</v>
      </c>
      <c r="RM8" s="100">
        <v>3.5644390000000001E-6</v>
      </c>
      <c r="RN8" s="100">
        <v>3.5637529999999998E-6</v>
      </c>
      <c r="RO8" s="100">
        <v>3.5644780000000002E-6</v>
      </c>
      <c r="RP8" s="100">
        <v>3.5638749999999998E-6</v>
      </c>
      <c r="RQ8" s="100">
        <v>3.5646760000000001E-6</v>
      </c>
      <c r="RR8" s="100">
        <v>3.5637389999999999E-6</v>
      </c>
      <c r="RS8" s="100">
        <v>3.5648129999999999E-6</v>
      </c>
      <c r="RT8" s="100">
        <v>3.5640070000000001E-6</v>
      </c>
      <c r="RU8" s="100">
        <v>3.5644670000000001E-6</v>
      </c>
      <c r="RV8" s="100">
        <v>3.563828E-6</v>
      </c>
      <c r="RW8" s="100">
        <v>3.56441E-6</v>
      </c>
      <c r="RX8" s="100">
        <v>3.5638009999999999E-6</v>
      </c>
      <c r="RY8" s="100">
        <v>3.564509E-6</v>
      </c>
      <c r="RZ8" s="100">
        <v>3.563911E-6</v>
      </c>
      <c r="SA8" s="100">
        <v>3.5648379999999999E-6</v>
      </c>
      <c r="SB8" s="100">
        <v>3.5640550000000001E-6</v>
      </c>
      <c r="SC8" s="100">
        <v>3.5648900000000001E-6</v>
      </c>
      <c r="SD8" s="100">
        <v>3.5636960000000002E-6</v>
      </c>
      <c r="SE8" s="100">
        <v>3.5644620000000001E-6</v>
      </c>
      <c r="SF8" s="100">
        <v>3.5636480000000001E-6</v>
      </c>
      <c r="SG8" s="100">
        <v>3.5643930000000001E-6</v>
      </c>
      <c r="SH8" s="100">
        <v>3.563573E-6</v>
      </c>
      <c r="SI8" s="100">
        <v>3.5643980000000001E-6</v>
      </c>
      <c r="SJ8" s="100">
        <v>3.5636940000000001E-6</v>
      </c>
      <c r="SK8" s="100">
        <v>3.5646129999999999E-6</v>
      </c>
      <c r="SL8" s="100">
        <v>3.5638200000000002E-6</v>
      </c>
      <c r="SM8" s="100">
        <v>3.5646059999999999E-6</v>
      </c>
      <c r="SN8" s="100">
        <v>3.5637179999999999E-6</v>
      </c>
      <c r="SO8" s="100">
        <v>3.564525E-6</v>
      </c>
      <c r="SP8" s="100">
        <v>3.5637319999999999E-6</v>
      </c>
      <c r="SQ8" s="100">
        <v>5.312049E-6</v>
      </c>
      <c r="SR8" s="100">
        <v>5.3137999999999998E-6</v>
      </c>
      <c r="SS8" s="100">
        <v>4.2500760000000004E-6</v>
      </c>
      <c r="ST8" s="100">
        <v>8.4804960000000003E-6</v>
      </c>
      <c r="SU8" s="100">
        <v>8.4861959999999992E-6</v>
      </c>
      <c r="SV8" s="100">
        <v>8.4791130000000004E-6</v>
      </c>
      <c r="SW8" s="100">
        <v>8.4881320000000001E-6</v>
      </c>
      <c r="SX8" s="100">
        <v>8.4767260000000008E-6</v>
      </c>
      <c r="SY8" s="100">
        <v>8.4871050000000008E-6</v>
      </c>
      <c r="SZ8" s="100">
        <v>8.4777489999999992E-6</v>
      </c>
      <c r="TA8" s="100">
        <v>8.4903749999999992E-6</v>
      </c>
      <c r="TB8" s="100">
        <v>8.4745309999999997E-6</v>
      </c>
      <c r="TC8" s="100">
        <v>8.4928699999999992E-6</v>
      </c>
      <c r="TD8" s="100">
        <v>8.4811260000000003E-6</v>
      </c>
      <c r="TE8" s="100">
        <v>8.4887439999999992E-6</v>
      </c>
      <c r="TF8" s="100">
        <v>8.4868539999999992E-6</v>
      </c>
      <c r="TG8" s="100">
        <v>8.4822470000000001E-6</v>
      </c>
      <c r="TH8" s="100">
        <v>8.4837789999999992E-6</v>
      </c>
      <c r="TI8" s="100">
        <v>8.4777270000000007E-6</v>
      </c>
      <c r="TJ8" s="100">
        <v>8.4822229999999994E-6</v>
      </c>
      <c r="TK8" s="100">
        <v>8.4844949999999995E-6</v>
      </c>
      <c r="TL8" s="100">
        <v>8.4820290000000004E-6</v>
      </c>
      <c r="TM8" s="100">
        <v>8.4813510000000008E-6</v>
      </c>
      <c r="TN8" s="100">
        <v>8.4906619999999992E-6</v>
      </c>
      <c r="TO8" s="100">
        <v>8.4848030000000004E-6</v>
      </c>
      <c r="TP8" s="100">
        <v>8.4816000000000002E-6</v>
      </c>
      <c r="TQ8" s="100">
        <v>8.4826629999999997E-6</v>
      </c>
      <c r="TR8" s="100">
        <v>8.4855349999999994E-6</v>
      </c>
      <c r="TS8" s="100">
        <v>8.4826090000000004E-6</v>
      </c>
      <c r="TT8" s="100">
        <v>8.4808119999999997E-6</v>
      </c>
      <c r="TU8" s="100">
        <v>8.4886440000000007E-6</v>
      </c>
      <c r="TV8" s="100">
        <v>8.479058E-6</v>
      </c>
      <c r="TW8" s="100">
        <v>8.4912219999999995E-6</v>
      </c>
      <c r="TX8" s="100">
        <v>8.4766699999999993E-6</v>
      </c>
      <c r="TY8" s="100">
        <v>8.4866070000000002E-6</v>
      </c>
      <c r="TZ8" s="100">
        <v>8.4799720000000002E-6</v>
      </c>
      <c r="UA8" s="100">
        <v>8.4892709999999992E-6</v>
      </c>
      <c r="UB8" s="100">
        <v>8.4827900000000005E-6</v>
      </c>
      <c r="UC8" s="100">
        <v>8.4800250000000002E-6</v>
      </c>
      <c r="UD8" s="100">
        <v>8.4849709999999999E-6</v>
      </c>
      <c r="UE8" s="100">
        <v>8.4857239999999997E-6</v>
      </c>
      <c r="UF8" s="100">
        <v>8.4822190000000002E-6</v>
      </c>
      <c r="UG8" s="100">
        <v>8.4880909999999996E-6</v>
      </c>
      <c r="UH8" s="100">
        <v>8.4807759999999995E-6</v>
      </c>
      <c r="UI8" s="100">
        <v>8.4775600000000005E-6</v>
      </c>
      <c r="UJ8" s="100">
        <v>8.4867180000000005E-6</v>
      </c>
      <c r="UK8" s="100">
        <v>8.4929529999999996E-6</v>
      </c>
      <c r="UL8" s="100">
        <v>8.4789010000000005E-6</v>
      </c>
      <c r="UM8" s="100">
        <v>8.4781590000000008E-6</v>
      </c>
      <c r="UN8" s="100">
        <v>8.4840119999999999E-6</v>
      </c>
      <c r="UO8" s="100">
        <v>8.4917810000000003E-6</v>
      </c>
      <c r="UP8" s="100">
        <v>8.4843469999999996E-6</v>
      </c>
      <c r="UQ8" s="100">
        <v>8.4801649999999998E-6</v>
      </c>
      <c r="UR8" s="100">
        <v>8.4771890000000007E-6</v>
      </c>
      <c r="US8" s="100">
        <v>8.4852570000000006E-6</v>
      </c>
      <c r="UT8" s="100">
        <v>8.4837059999999995E-6</v>
      </c>
      <c r="UU8" s="100">
        <v>8.486348E-6</v>
      </c>
      <c r="UV8" s="100">
        <v>8.4834930000000002E-6</v>
      </c>
      <c r="UW8" s="100">
        <v>8.4760089999999994E-6</v>
      </c>
      <c r="UX8" s="100">
        <v>8.4988650000000002E-6</v>
      </c>
      <c r="UY8" s="100">
        <v>8.4798419999999996E-6</v>
      </c>
      <c r="UZ8" s="100">
        <v>8.4813770000000002E-6</v>
      </c>
      <c r="VA8" s="100">
        <v>8.4787129999999995E-6</v>
      </c>
      <c r="VB8" s="100">
        <v>8.4828189999999998E-6</v>
      </c>
      <c r="VC8" s="100">
        <v>8.4814130000000004E-6</v>
      </c>
      <c r="VD8" s="100">
        <v>8.4847429999999995E-6</v>
      </c>
      <c r="VE8" s="100">
        <v>4.2488769999999997E-6</v>
      </c>
      <c r="VF8" s="99">
        <v>0.99999950000000004</v>
      </c>
      <c r="VG8" s="99">
        <v>1.1319349999999999</v>
      </c>
      <c r="VH8" s="99">
        <v>2.152021</v>
      </c>
      <c r="VI8" s="99">
        <v>2.907092</v>
      </c>
      <c r="VJ8" s="99">
        <v>3.1618870000000001</v>
      </c>
      <c r="VK8" s="99">
        <v>3.324166</v>
      </c>
      <c r="VL8" s="99">
        <v>3.463533</v>
      </c>
      <c r="VM8" s="99">
        <v>3.5765340000000001</v>
      </c>
      <c r="VN8" s="99">
        <v>3.642004</v>
      </c>
      <c r="VO8" s="99">
        <v>3.7078600000000002</v>
      </c>
      <c r="VP8" s="99">
        <v>3.730998</v>
      </c>
      <c r="VQ8" s="99">
        <v>3.7741750000000001</v>
      </c>
      <c r="VR8" s="99">
        <v>3.7799070000000001</v>
      </c>
      <c r="VS8" s="99">
        <v>3.8040259999999999</v>
      </c>
      <c r="VT8" s="99">
        <v>3.8028219999999999</v>
      </c>
      <c r="VU8" s="99">
        <v>3.8212839999999999</v>
      </c>
      <c r="VV8" s="99">
        <v>3.8125789999999999</v>
      </c>
      <c r="VW8" s="99">
        <v>3.8296589999999999</v>
      </c>
      <c r="VX8" s="99">
        <v>3.8220809999999998</v>
      </c>
      <c r="VY8" s="99">
        <v>3.8357209999999999</v>
      </c>
      <c r="VZ8" s="99">
        <v>3.824481</v>
      </c>
      <c r="WA8" s="99">
        <v>3.839839</v>
      </c>
      <c r="WB8" s="99">
        <v>3.8274050000000002</v>
      </c>
      <c r="WC8" s="99">
        <v>3.8420369999999999</v>
      </c>
      <c r="WD8" s="99">
        <v>3.8306499999999999</v>
      </c>
      <c r="WE8" s="99">
        <v>3.8454449999999998</v>
      </c>
      <c r="WF8" s="99">
        <v>3.831528</v>
      </c>
      <c r="WG8" s="99">
        <v>3.8428840000000002</v>
      </c>
      <c r="WH8" s="99">
        <v>3.8337279999999998</v>
      </c>
      <c r="WI8" s="99">
        <v>3.8438050000000001</v>
      </c>
      <c r="WJ8" s="99">
        <v>3.8269000000000002</v>
      </c>
      <c r="WK8" s="99">
        <v>3.8442780000000001</v>
      </c>
      <c r="WL8" s="99">
        <v>3.8337759999999999</v>
      </c>
      <c r="WM8" s="99">
        <v>3.8435450000000002</v>
      </c>
      <c r="WN8" s="99">
        <v>3.830295</v>
      </c>
      <c r="WO8" s="99">
        <v>3.8478289999999999</v>
      </c>
      <c r="WP8" s="99">
        <v>3.8325269999999998</v>
      </c>
      <c r="WQ8" s="99">
        <v>3.8449979999999999</v>
      </c>
      <c r="WR8" s="99">
        <v>3.8329580000000001</v>
      </c>
      <c r="WS8" s="99">
        <v>3.8453249999999999</v>
      </c>
      <c r="WT8" s="99">
        <v>3.8319450000000002</v>
      </c>
      <c r="WU8" s="99">
        <v>3.8495210000000002</v>
      </c>
      <c r="WV8" s="99">
        <v>3.835547</v>
      </c>
      <c r="WW8" s="99">
        <v>3.8492609999999998</v>
      </c>
      <c r="WX8" s="99">
        <v>3.8385440000000002</v>
      </c>
      <c r="WY8" s="99">
        <v>3.8492869999999999</v>
      </c>
      <c r="WZ8" s="99">
        <v>3.838384</v>
      </c>
      <c r="XA8" s="99">
        <v>3.847963</v>
      </c>
      <c r="XB8" s="99">
        <v>3.837955</v>
      </c>
      <c r="XC8" s="99">
        <v>3.8526340000000001</v>
      </c>
      <c r="XD8" s="99">
        <v>3.8348979999999999</v>
      </c>
      <c r="XE8" s="99">
        <v>3.84768</v>
      </c>
      <c r="XF8" s="99">
        <v>3.8372899999999999</v>
      </c>
      <c r="XG8" s="99">
        <v>3.848233</v>
      </c>
      <c r="XH8" s="99">
        <v>3.836951</v>
      </c>
      <c r="XI8" s="99">
        <v>3.851572</v>
      </c>
      <c r="XJ8" s="99">
        <v>3.8394409999999999</v>
      </c>
      <c r="XK8" s="99">
        <v>3.8535140000000001</v>
      </c>
      <c r="XL8" s="99">
        <v>3.8400789999999998</v>
      </c>
      <c r="XM8" s="99">
        <v>3.8531019999999998</v>
      </c>
      <c r="XN8" s="99">
        <v>3.840935</v>
      </c>
      <c r="XO8" s="99">
        <v>3.8523459999999998</v>
      </c>
      <c r="XP8" s="99">
        <v>3.8452160000000002</v>
      </c>
      <c r="XQ8" s="99">
        <v>3.8542540000000001</v>
      </c>
      <c r="XR8" s="99">
        <v>3.8461270000000001</v>
      </c>
      <c r="XS8" s="99">
        <v>3.6962039999999998</v>
      </c>
      <c r="XT8" s="99">
        <v>2.4659800000000001</v>
      </c>
      <c r="XU8" s="99">
        <v>2.4963090000000001</v>
      </c>
      <c r="XV8" s="114" t="s">
        <v>357</v>
      </c>
      <c r="XW8" s="114" t="s">
        <v>357</v>
      </c>
      <c r="XX8" s="114" t="s">
        <v>357</v>
      </c>
      <c r="XY8" s="114" t="s">
        <v>357</v>
      </c>
      <c r="XZ8" s="114" t="s">
        <v>357</v>
      </c>
      <c r="YA8" s="114" t="s">
        <v>357</v>
      </c>
      <c r="YB8" s="114" t="s">
        <v>357</v>
      </c>
      <c r="YC8" s="114" t="s">
        <v>357</v>
      </c>
      <c r="YD8" s="114" t="s">
        <v>357</v>
      </c>
      <c r="YE8" s="114" t="s">
        <v>357</v>
      </c>
      <c r="YF8" s="114" t="s">
        <v>357</v>
      </c>
      <c r="YG8" s="114" t="s">
        <v>357</v>
      </c>
      <c r="YH8" s="114" t="s">
        <v>357</v>
      </c>
      <c r="YI8" s="114" t="s">
        <v>357</v>
      </c>
      <c r="YJ8" s="114" t="s">
        <v>357</v>
      </c>
      <c r="YK8" s="114" t="s">
        <v>357</v>
      </c>
      <c r="YL8" s="114" t="s">
        <v>357</v>
      </c>
      <c r="YM8" s="114" t="s">
        <v>357</v>
      </c>
      <c r="YN8" s="114" t="s">
        <v>357</v>
      </c>
      <c r="YO8" s="114" t="s">
        <v>357</v>
      </c>
      <c r="YP8" s="114" t="s">
        <v>357</v>
      </c>
      <c r="YQ8" s="114" t="s">
        <v>357</v>
      </c>
      <c r="YR8" s="114" t="s">
        <v>357</v>
      </c>
      <c r="YS8" s="114" t="s">
        <v>357</v>
      </c>
      <c r="YT8" s="114" t="s">
        <v>357</v>
      </c>
      <c r="YU8" s="114" t="s">
        <v>357</v>
      </c>
      <c r="YV8" s="114" t="s">
        <v>357</v>
      </c>
      <c r="YW8" s="114" t="s">
        <v>357</v>
      </c>
      <c r="YX8" s="114" t="s">
        <v>357</v>
      </c>
      <c r="YY8" s="114" t="s">
        <v>357</v>
      </c>
      <c r="YZ8" s="114" t="s">
        <v>357</v>
      </c>
      <c r="ZA8" s="114" t="s">
        <v>357</v>
      </c>
      <c r="ZB8" s="114" t="s">
        <v>357</v>
      </c>
      <c r="ZC8" s="114" t="s">
        <v>357</v>
      </c>
      <c r="ZD8" s="114" t="s">
        <v>357</v>
      </c>
      <c r="ZE8" s="114" t="s">
        <v>357</v>
      </c>
      <c r="ZF8" s="114" t="s">
        <v>357</v>
      </c>
      <c r="ZG8" s="114" t="s">
        <v>357</v>
      </c>
      <c r="ZH8" s="114" t="s">
        <v>357</v>
      </c>
      <c r="ZI8" s="114" t="s">
        <v>357</v>
      </c>
      <c r="ZJ8" s="114" t="s">
        <v>357</v>
      </c>
      <c r="ZK8" s="114" t="s">
        <v>357</v>
      </c>
      <c r="ZL8" s="114" t="s">
        <v>357</v>
      </c>
      <c r="ZM8" s="114" t="s">
        <v>357</v>
      </c>
      <c r="ZN8" s="114" t="s">
        <v>357</v>
      </c>
      <c r="ZO8" s="114" t="s">
        <v>357</v>
      </c>
      <c r="ZP8" s="114" t="s">
        <v>357</v>
      </c>
      <c r="ZQ8" s="114" t="s">
        <v>357</v>
      </c>
      <c r="ZR8" s="114" t="s">
        <v>357</v>
      </c>
      <c r="ZS8" s="114" t="s">
        <v>357</v>
      </c>
      <c r="ZT8" s="114" t="s">
        <v>357</v>
      </c>
      <c r="ZU8" s="114" t="s">
        <v>357</v>
      </c>
      <c r="ZV8" s="114" t="s">
        <v>357</v>
      </c>
      <c r="ZW8" s="114" t="s">
        <v>357</v>
      </c>
      <c r="ZX8" s="114" t="s">
        <v>357</v>
      </c>
      <c r="ZY8" s="114" t="s">
        <v>357</v>
      </c>
      <c r="ZZ8" s="114" t="s">
        <v>357</v>
      </c>
      <c r="AAA8" s="114" t="s">
        <v>357</v>
      </c>
      <c r="AAB8" s="114" t="s">
        <v>357</v>
      </c>
      <c r="AAC8" s="114" t="s">
        <v>357</v>
      </c>
      <c r="AAD8" s="114" t="s">
        <v>357</v>
      </c>
      <c r="AAE8" s="114" t="s">
        <v>357</v>
      </c>
      <c r="AAF8" s="114" t="s">
        <v>357</v>
      </c>
      <c r="AAG8" s="114" t="s">
        <v>357</v>
      </c>
      <c r="AAH8" s="114" t="s">
        <v>357</v>
      </c>
      <c r="AAI8" s="99">
        <v>507.52080000000001</v>
      </c>
      <c r="AAJ8" s="99">
        <v>507.2842</v>
      </c>
      <c r="AAK8" s="99">
        <v>503.61259999999999</v>
      </c>
      <c r="AAL8" s="99">
        <v>494.31490000000002</v>
      </c>
      <c r="AAM8" s="99">
        <v>485.39679999999998</v>
      </c>
      <c r="AAN8" s="99">
        <v>477.2792</v>
      </c>
      <c r="AAO8" s="99">
        <v>469.22469999999998</v>
      </c>
      <c r="AAP8" s="99">
        <v>461.28399999999999</v>
      </c>
      <c r="AAQ8" s="99">
        <v>453.31479999999999</v>
      </c>
      <c r="AAR8" s="99">
        <v>445.3854</v>
      </c>
      <c r="AAS8" s="99">
        <v>437.37130000000002</v>
      </c>
      <c r="AAT8" s="99">
        <v>429.43150000000003</v>
      </c>
      <c r="AAU8" s="99">
        <v>421.40499999999997</v>
      </c>
      <c r="AAV8" s="99">
        <v>413.44080000000002</v>
      </c>
      <c r="AAW8" s="99">
        <v>405.38760000000002</v>
      </c>
      <c r="AAX8" s="99">
        <v>397.4196</v>
      </c>
      <c r="AAY8" s="99">
        <v>389.36529999999999</v>
      </c>
      <c r="AAZ8" s="99">
        <v>381.37790000000001</v>
      </c>
      <c r="ABA8" s="99">
        <v>373.31760000000003</v>
      </c>
      <c r="ABB8" s="99">
        <v>365.33909999999997</v>
      </c>
      <c r="ABC8" s="99">
        <v>357.2636</v>
      </c>
      <c r="ABD8" s="99">
        <v>349.28019999999998</v>
      </c>
      <c r="ABE8" s="99">
        <v>341.21870000000001</v>
      </c>
      <c r="ABF8" s="99">
        <v>333.22640000000001</v>
      </c>
      <c r="ABG8" s="99">
        <v>325.15539999999999</v>
      </c>
      <c r="ABH8" s="99">
        <v>317.1748</v>
      </c>
      <c r="ABI8" s="99">
        <v>309.10770000000002</v>
      </c>
      <c r="ABJ8" s="99">
        <v>301.1189</v>
      </c>
      <c r="ABK8" s="99">
        <v>293.05689999999998</v>
      </c>
      <c r="ABL8" s="99">
        <v>285.06639999999999</v>
      </c>
      <c r="ABM8" s="99">
        <v>277.00170000000003</v>
      </c>
      <c r="ABN8" s="99">
        <v>269.00869999999998</v>
      </c>
      <c r="ABO8" s="99">
        <v>260.93040000000002</v>
      </c>
      <c r="ABP8" s="99">
        <v>252.94309999999999</v>
      </c>
      <c r="ABQ8" s="99">
        <v>244.86539999999999</v>
      </c>
      <c r="ABR8" s="99">
        <v>236.87200000000001</v>
      </c>
      <c r="ABS8" s="99">
        <v>228.80269999999999</v>
      </c>
      <c r="ABT8" s="99">
        <v>220.7989</v>
      </c>
      <c r="ABU8" s="99">
        <v>212.71780000000001</v>
      </c>
      <c r="ABV8" s="99">
        <v>204.72810000000001</v>
      </c>
      <c r="ABW8" s="99">
        <v>196.64619999999999</v>
      </c>
      <c r="ABX8" s="99">
        <v>188.63550000000001</v>
      </c>
      <c r="ABY8" s="99">
        <v>180.56569999999999</v>
      </c>
      <c r="ABZ8" s="99">
        <v>172.57220000000001</v>
      </c>
      <c r="ACA8" s="99">
        <v>164.483</v>
      </c>
      <c r="ACB8" s="99">
        <v>156.4873</v>
      </c>
      <c r="ACC8" s="99">
        <v>148.4186</v>
      </c>
      <c r="ACD8" s="99">
        <v>140.41669999999999</v>
      </c>
      <c r="ACE8" s="99">
        <v>132.34049999999999</v>
      </c>
      <c r="ACF8" s="99">
        <v>124.3413</v>
      </c>
      <c r="ACG8" s="99">
        <v>116.2611</v>
      </c>
      <c r="ACH8" s="99">
        <v>108.25279999999999</v>
      </c>
      <c r="ACI8" s="99">
        <v>100.1648</v>
      </c>
      <c r="ACJ8" s="99">
        <v>92.173249999999996</v>
      </c>
      <c r="ACK8" s="99">
        <v>84.081609999999998</v>
      </c>
      <c r="ACL8" s="99">
        <v>76.074669999999998</v>
      </c>
      <c r="ACM8" s="99">
        <v>67.992980000000003</v>
      </c>
      <c r="ACN8" s="99">
        <v>59.980170000000001</v>
      </c>
      <c r="ACO8" s="99">
        <v>51.900210000000001</v>
      </c>
      <c r="ACP8" s="99">
        <v>43.903460000000003</v>
      </c>
      <c r="ACQ8" s="99">
        <v>35.818570000000001</v>
      </c>
      <c r="ACR8" s="99">
        <v>27.811579999999999</v>
      </c>
      <c r="ACS8" s="99">
        <v>19.733740000000001</v>
      </c>
      <c r="ACT8" s="99">
        <v>11.731030000000001</v>
      </c>
      <c r="ACU8" s="99">
        <v>3.549461</v>
      </c>
      <c r="ACV8" s="99">
        <v>-3.4826730000000001</v>
      </c>
      <c r="ACW8" s="99">
        <v>-2.8086869999999999</v>
      </c>
      <c r="ACX8" s="99">
        <v>-2.0187909999999998</v>
      </c>
      <c r="ACY8" s="113">
        <v>-3.1852170000000002</v>
      </c>
      <c r="ACZ8" s="113">
        <v>-3.1919300000000002</v>
      </c>
      <c r="ADA8" s="113">
        <v>-3.2292580000000002</v>
      </c>
      <c r="ADB8" s="113">
        <v>-3.2525080000000002</v>
      </c>
      <c r="ADC8" s="113">
        <v>-3.240043</v>
      </c>
      <c r="ADD8" s="113">
        <v>-3.2122860000000002</v>
      </c>
      <c r="ADE8" s="113">
        <v>-3.1756739999999999</v>
      </c>
      <c r="ADF8" s="113">
        <v>-3.1370749999999998</v>
      </c>
      <c r="ADG8" s="113">
        <v>-3.0931510000000002</v>
      </c>
      <c r="ADH8" s="113">
        <v>-3.0457689999999999</v>
      </c>
      <c r="ADI8" s="113">
        <v>-2.9913059999999998</v>
      </c>
      <c r="ADJ8" s="113">
        <v>-2.9432680000000002</v>
      </c>
      <c r="ADK8" s="113">
        <v>-2.888763</v>
      </c>
      <c r="ADL8" s="113">
        <v>-2.8340320000000001</v>
      </c>
      <c r="ADM8" s="113">
        <v>-2.7801399999999998</v>
      </c>
      <c r="ADN8" s="113">
        <v>-2.7262710000000001</v>
      </c>
      <c r="ADO8" s="113">
        <v>-2.6691250000000002</v>
      </c>
      <c r="ADP8" s="113">
        <v>-2.6157659999999998</v>
      </c>
      <c r="ADQ8" s="113">
        <v>-2.5620829999999999</v>
      </c>
      <c r="ADR8" s="113">
        <v>-2.5064510000000002</v>
      </c>
      <c r="ADS8" s="113">
        <v>-2.450561</v>
      </c>
      <c r="ADT8" s="113">
        <v>-2.3973040000000001</v>
      </c>
      <c r="ADU8" s="113">
        <v>-2.3416389999999998</v>
      </c>
      <c r="ADV8" s="113">
        <v>-2.287391</v>
      </c>
      <c r="ADW8" s="113">
        <v>-2.2318289999999998</v>
      </c>
      <c r="ADX8" s="113">
        <v>-2.178709</v>
      </c>
      <c r="ADY8" s="113">
        <v>-2.1217359999999998</v>
      </c>
      <c r="ADZ8" s="113">
        <v>-2.0664910000000001</v>
      </c>
      <c r="AEA8" s="113">
        <v>-2.0131000000000001</v>
      </c>
      <c r="AEB8" s="113">
        <v>-1.956847</v>
      </c>
      <c r="AEC8" s="113">
        <v>-1.8985650000000001</v>
      </c>
      <c r="AED8" s="113">
        <v>-1.8459669999999999</v>
      </c>
      <c r="AEE8" s="113">
        <v>-1.7914129999999999</v>
      </c>
      <c r="AEF8" s="113">
        <v>-1.7350950000000001</v>
      </c>
      <c r="AEG8" s="113">
        <v>-1.67849</v>
      </c>
      <c r="AEH8" s="113">
        <v>-1.625882</v>
      </c>
      <c r="AEI8" s="113">
        <v>-1.5688089999999999</v>
      </c>
      <c r="AEJ8" s="113">
        <v>-1.5135209999999999</v>
      </c>
      <c r="AEK8" s="113">
        <v>-1.4581040000000001</v>
      </c>
      <c r="AEL8" s="113">
        <v>-1.4032739999999999</v>
      </c>
      <c r="AEM8" s="113">
        <v>-1.346822</v>
      </c>
      <c r="AEN8" s="113">
        <v>-1.2936399999999999</v>
      </c>
      <c r="AEO8" s="113">
        <v>-1.2377959999999999</v>
      </c>
      <c r="AEP8" s="113">
        <v>-1.183495</v>
      </c>
      <c r="AEQ8" s="113">
        <v>-1.127769</v>
      </c>
      <c r="AER8" s="113">
        <v>-1.072384</v>
      </c>
      <c r="AES8" s="113">
        <v>-1.017339</v>
      </c>
      <c r="AET8" s="113">
        <v>-0.96169979999999999</v>
      </c>
      <c r="AEU8" s="113">
        <v>-0.90632380000000001</v>
      </c>
      <c r="AEV8" s="113">
        <v>-0.8523733</v>
      </c>
      <c r="AEW8" s="113">
        <v>-0.79531390000000002</v>
      </c>
      <c r="AEX8" s="113">
        <v>-0.74044259999999995</v>
      </c>
      <c r="AEY8" s="113">
        <v>-0.68489869999999997</v>
      </c>
      <c r="AEZ8" s="113">
        <v>-0.62988429999999995</v>
      </c>
      <c r="AFA8" s="113">
        <v>-0.57405620000000002</v>
      </c>
      <c r="AFB8" s="113">
        <v>-0.51950169999999996</v>
      </c>
      <c r="AFC8" s="113">
        <v>-0.46382030000000002</v>
      </c>
      <c r="AFD8" s="113">
        <v>-0.40897559999999999</v>
      </c>
      <c r="AFE8" s="113">
        <v>-0.35311239999999999</v>
      </c>
      <c r="AFF8" s="113">
        <v>-0.29857850000000002</v>
      </c>
      <c r="AFG8" s="113">
        <v>-0.24264279999999999</v>
      </c>
      <c r="AFH8" s="113">
        <v>-0.1877933</v>
      </c>
      <c r="AFI8" s="113">
        <v>-0.13220680000000001</v>
      </c>
      <c r="AFJ8" s="113">
        <v>-7.7507060000000003E-2</v>
      </c>
      <c r="AFK8" s="113">
        <v>-2.0475899999999998E-2</v>
      </c>
      <c r="AFL8" s="113">
        <v>2.3901550000000001E-2</v>
      </c>
      <c r="AFM8" s="113">
        <v>1.83129E-2</v>
      </c>
      <c r="AFN8" s="113">
        <v>1.264842E-2</v>
      </c>
      <c r="AFO8" s="97">
        <v>300</v>
      </c>
      <c r="AFP8" s="97">
        <v>353.15649999999999</v>
      </c>
      <c r="AFQ8" s="97">
        <v>455.0308</v>
      </c>
      <c r="AFR8" s="97">
        <v>585.13260000000002</v>
      </c>
      <c r="AFS8" s="97">
        <v>622.53620000000001</v>
      </c>
      <c r="AFT8" s="97">
        <v>643.91970000000003</v>
      </c>
      <c r="AFU8" s="97">
        <v>659.84050000000002</v>
      </c>
      <c r="AFV8" s="97">
        <v>670.83569999999997</v>
      </c>
      <c r="AFW8" s="97">
        <v>679.31050000000005</v>
      </c>
      <c r="AFX8" s="97">
        <v>685.14729999999997</v>
      </c>
      <c r="AFY8" s="97">
        <v>689.58370000000002</v>
      </c>
      <c r="AFZ8" s="97">
        <v>692.55730000000005</v>
      </c>
      <c r="AGA8" s="97">
        <v>694.7885</v>
      </c>
      <c r="AGB8" s="97">
        <v>696.29549999999995</v>
      </c>
      <c r="AGC8" s="97">
        <v>697.41200000000003</v>
      </c>
      <c r="AGD8" s="97">
        <v>698.16010000000006</v>
      </c>
      <c r="AGE8" s="97">
        <v>698.71450000000004</v>
      </c>
      <c r="AGF8" s="97">
        <v>699.08730000000003</v>
      </c>
      <c r="AGG8" s="97">
        <v>699.36059999999998</v>
      </c>
      <c r="AGH8" s="97">
        <v>699.54499999999996</v>
      </c>
      <c r="AGI8" s="97">
        <v>699.68079999999998</v>
      </c>
      <c r="AGJ8" s="97">
        <v>699.77189999999996</v>
      </c>
      <c r="AGK8" s="97">
        <v>699.83860000000004</v>
      </c>
      <c r="AGL8" s="97">
        <v>699.88379999999995</v>
      </c>
      <c r="AGM8" s="97">
        <v>699.91679999999997</v>
      </c>
      <c r="AGN8" s="97">
        <v>699.93899999999996</v>
      </c>
      <c r="AGO8" s="97">
        <v>699.95540000000005</v>
      </c>
      <c r="AGP8" s="97">
        <v>699.9665</v>
      </c>
      <c r="AGQ8" s="97">
        <v>699.97439999999995</v>
      </c>
      <c r="AGR8" s="97">
        <v>699.97990000000004</v>
      </c>
      <c r="AGS8" s="97">
        <v>699.98389999999995</v>
      </c>
      <c r="AGT8" s="97">
        <v>699.98659999999995</v>
      </c>
      <c r="AGU8" s="97">
        <v>699.98860000000002</v>
      </c>
      <c r="AGV8" s="97">
        <v>699.99</v>
      </c>
      <c r="AGW8" s="97">
        <v>699.99090000000001</v>
      </c>
      <c r="AGX8" s="97">
        <v>699.99159999999995</v>
      </c>
      <c r="AGY8" s="97">
        <v>699.99210000000005</v>
      </c>
      <c r="AGZ8" s="97">
        <v>699.99239999999998</v>
      </c>
      <c r="AHA8" s="97">
        <v>699.99260000000004</v>
      </c>
      <c r="AHB8" s="97">
        <v>699.99279999999999</v>
      </c>
      <c r="AHC8" s="97">
        <v>699.99289999999996</v>
      </c>
      <c r="AHD8" s="97">
        <v>699.99300000000005</v>
      </c>
      <c r="AHE8" s="97">
        <v>699.99300000000005</v>
      </c>
      <c r="AHF8" s="97">
        <v>699.99310000000003</v>
      </c>
      <c r="AHG8" s="97">
        <v>699.99310000000003</v>
      </c>
      <c r="AHH8" s="97">
        <v>699.99310000000003</v>
      </c>
      <c r="AHI8" s="97">
        <v>699.99310000000003</v>
      </c>
      <c r="AHJ8" s="97">
        <v>699.99310000000003</v>
      </c>
      <c r="AHK8" s="97">
        <v>699.99310000000003</v>
      </c>
      <c r="AHL8" s="97">
        <v>699.99310000000003</v>
      </c>
      <c r="AHM8" s="97">
        <v>699.99310000000003</v>
      </c>
      <c r="AHN8" s="97">
        <v>699.99310000000003</v>
      </c>
      <c r="AHO8" s="97">
        <v>699.99310000000003</v>
      </c>
      <c r="AHP8" s="97">
        <v>699.99310000000003</v>
      </c>
      <c r="AHQ8" s="97">
        <v>699.99310000000003</v>
      </c>
      <c r="AHR8" s="97">
        <v>699.99310000000003</v>
      </c>
      <c r="AHS8" s="97">
        <v>699.99310000000003</v>
      </c>
      <c r="AHT8" s="97">
        <v>699.99310000000003</v>
      </c>
      <c r="AHU8" s="97">
        <v>699.99310000000003</v>
      </c>
      <c r="AHV8" s="97">
        <v>699.99310000000003</v>
      </c>
      <c r="AHW8" s="97">
        <v>699.99310000000003</v>
      </c>
      <c r="AHX8" s="97">
        <v>699.99310000000003</v>
      </c>
      <c r="AHY8" s="97">
        <v>699.99310000000003</v>
      </c>
      <c r="AHZ8" s="97">
        <v>699.99310000000003</v>
      </c>
      <c r="AIA8" s="97">
        <v>699.99310000000003</v>
      </c>
      <c r="AIB8" s="97">
        <v>699.99360000000001</v>
      </c>
      <c r="AIC8" s="97">
        <v>699.99850000000004</v>
      </c>
      <c r="AID8" s="97">
        <v>700.00059999999996</v>
      </c>
      <c r="AIE8" s="155">
        <v>1.487821E-8</v>
      </c>
      <c r="AIF8" s="52">
        <v>1.706871E-9</v>
      </c>
      <c r="AIG8" s="100">
        <v>1.533098E-9</v>
      </c>
      <c r="AIH8" s="100">
        <v>1.535107E-9</v>
      </c>
      <c r="AII8" s="100">
        <v>1.5444179999999999E-9</v>
      </c>
      <c r="AIJ8" s="100">
        <v>1.538454E-9</v>
      </c>
      <c r="AIK8" s="100">
        <v>1.537338E-9</v>
      </c>
      <c r="AIL8" s="100">
        <v>1.539846E-9</v>
      </c>
      <c r="AIM8" s="100">
        <v>1.545049E-9</v>
      </c>
      <c r="AIN8" s="100">
        <v>1.538162E-9</v>
      </c>
      <c r="AIO8" s="100">
        <v>1.54002E-9</v>
      </c>
      <c r="AIP8" s="100">
        <v>1.546323E-9</v>
      </c>
      <c r="AIQ8" s="100">
        <v>1.5391769999999999E-9</v>
      </c>
      <c r="AIR8" s="100">
        <v>1.5398489999999999E-9</v>
      </c>
      <c r="AIS8" s="100">
        <v>1.544598E-9</v>
      </c>
      <c r="AIT8" s="100">
        <v>1.540474E-9</v>
      </c>
      <c r="AIU8" s="100">
        <v>1.5357580000000001E-9</v>
      </c>
      <c r="AIV8" s="100">
        <v>1.541425E-9</v>
      </c>
      <c r="AIW8" s="100">
        <v>1.5443849999999999E-9</v>
      </c>
      <c r="AIX8" s="100">
        <v>1.5324119999999999E-9</v>
      </c>
      <c r="AIY8" s="100">
        <v>1.534507E-9</v>
      </c>
      <c r="AIZ8" s="100">
        <v>1.545736E-9</v>
      </c>
      <c r="AJA8" s="100">
        <v>1.5362290000000001E-9</v>
      </c>
      <c r="AJB8" s="100">
        <v>1.5365190000000001E-9</v>
      </c>
      <c r="AJC8" s="100">
        <v>1.5424860000000001E-9</v>
      </c>
      <c r="AJD8" s="100">
        <v>1.5407059999999999E-9</v>
      </c>
      <c r="AJE8" s="100">
        <v>1.541041E-9</v>
      </c>
      <c r="AJF8" s="100">
        <v>1.539855E-9</v>
      </c>
      <c r="AJG8" s="100">
        <v>1.545202E-9</v>
      </c>
      <c r="AJH8" s="100">
        <v>1.5404450000000001E-9</v>
      </c>
      <c r="AJI8" s="100">
        <v>1.538049E-9</v>
      </c>
      <c r="AJJ8" s="100">
        <v>1.546304E-9</v>
      </c>
      <c r="AJK8" s="100">
        <v>1.54086E-9</v>
      </c>
      <c r="AJL8" s="100">
        <v>1.5382959999999999E-9</v>
      </c>
      <c r="AJM8" s="100">
        <v>1.5376530000000001E-9</v>
      </c>
      <c r="AJN8" s="100">
        <v>1.5445800000000001E-9</v>
      </c>
      <c r="AJO8" s="100">
        <v>1.5356179999999999E-9</v>
      </c>
      <c r="AJP8" s="100">
        <v>1.534858E-9</v>
      </c>
      <c r="AJQ8" s="100">
        <v>1.544094E-9</v>
      </c>
      <c r="AJR8" s="100">
        <v>1.537588E-9</v>
      </c>
      <c r="AJS8" s="100">
        <v>1.5327610000000001E-9</v>
      </c>
      <c r="AJT8" s="100">
        <v>1.5434350000000001E-9</v>
      </c>
      <c r="AJU8" s="100">
        <v>1.5426410000000001E-9</v>
      </c>
      <c r="AJV8" s="100">
        <v>1.538819E-9</v>
      </c>
      <c r="AJW8" s="100">
        <v>1.5385540000000001E-9</v>
      </c>
      <c r="AJX8" s="100">
        <v>1.5462499999999999E-9</v>
      </c>
      <c r="AJY8" s="100">
        <v>1.54077E-9</v>
      </c>
      <c r="AJZ8" s="100">
        <v>1.540136E-9</v>
      </c>
      <c r="AKA8" s="100">
        <v>1.5454669999999999E-9</v>
      </c>
      <c r="AKB8" s="100">
        <v>1.539233E-9</v>
      </c>
      <c r="AKC8" s="100">
        <v>1.53761E-9</v>
      </c>
      <c r="AKD8" s="100">
        <v>1.541235E-9</v>
      </c>
      <c r="AKE8" s="100">
        <v>1.544247E-9</v>
      </c>
      <c r="AKF8" s="100">
        <v>1.5339500000000001E-9</v>
      </c>
      <c r="AKG8" s="100">
        <v>1.537008E-9</v>
      </c>
      <c r="AKH8" s="100">
        <v>1.54387E-9</v>
      </c>
      <c r="AKI8" s="100">
        <v>1.5349860000000001E-9</v>
      </c>
      <c r="AKJ8" s="100">
        <v>1.535187E-9</v>
      </c>
      <c r="AKK8" s="100">
        <v>1.543453E-9</v>
      </c>
      <c r="AKL8" s="100">
        <v>1.540749E-9</v>
      </c>
      <c r="AKM8" s="100">
        <v>1.537907E-9</v>
      </c>
      <c r="AKN8" s="100">
        <v>1.5403069999999999E-9</v>
      </c>
      <c r="AKO8" s="100">
        <v>1.5456259999999999E-9</v>
      </c>
      <c r="AKP8" s="100">
        <v>1.5397529999999999E-9</v>
      </c>
      <c r="AKQ8" s="100">
        <v>1.537006E-9</v>
      </c>
      <c r="AKR8" s="100">
        <v>1.7109840000000001E-9</v>
      </c>
      <c r="AKS8" s="441"/>
      <c r="AKT8" s="212">
        <f>P80_C3_LAMINAR!$B$1*P80_C3_LAMINAR!$B$3</f>
        <v>1.487864E-8</v>
      </c>
      <c r="AKU8" s="124">
        <f>P80_C3_LAMINAR!$B$1*(P80_C3_LAMINAR!$B$2)</f>
        <v>2.1255199999999999E-9</v>
      </c>
      <c r="AKV8" s="124">
        <f>P80_C3_LAMINAR!$B$1*($D$2)</f>
        <v>2.3912100000000001E-9</v>
      </c>
      <c r="AKW8" s="124">
        <f>P80_C3_LAMINAR!$B$1*($D$2)</f>
        <v>2.3912100000000001E-9</v>
      </c>
      <c r="AKX8" s="124">
        <f>P80_C3_LAMINAR!$B$1*($D$2)</f>
        <v>2.3912100000000001E-9</v>
      </c>
      <c r="AKY8" s="124">
        <f>P80_C3_LAMINAR!$B$1*($D$2)</f>
        <v>2.3912100000000001E-9</v>
      </c>
      <c r="AKZ8" s="124">
        <f>P80_C3_LAMINAR!$B$1*($D$2)</f>
        <v>2.3912100000000001E-9</v>
      </c>
      <c r="ALA8" s="124">
        <f>P80_C3_LAMINAR!$B$1*($D$2)</f>
        <v>2.3912100000000001E-9</v>
      </c>
      <c r="ALB8" s="124">
        <f>P80_C3_LAMINAR!$B$1*($D$2)</f>
        <v>2.3912100000000001E-9</v>
      </c>
      <c r="ALC8" s="124">
        <f>P80_C3_LAMINAR!$B$1*($D$2)</f>
        <v>2.3912100000000001E-9</v>
      </c>
      <c r="ALD8" s="124">
        <f>P80_C3_LAMINAR!$B$1*($D$2)</f>
        <v>2.3912100000000001E-9</v>
      </c>
      <c r="ALE8" s="124">
        <f>P80_C3_LAMINAR!$B$1*($D$2)</f>
        <v>2.3912100000000001E-9</v>
      </c>
      <c r="ALF8" s="124">
        <f>P80_C3_LAMINAR!$B$1*($D$2)</f>
        <v>2.3912100000000001E-9</v>
      </c>
      <c r="ALG8" s="124">
        <f>P80_C3_LAMINAR!$B$1*($D$2)</f>
        <v>2.3912100000000001E-9</v>
      </c>
      <c r="ALH8" s="124">
        <f>P80_C3_LAMINAR!$B$1*($D$2)</f>
        <v>2.3912100000000001E-9</v>
      </c>
      <c r="ALI8" s="124">
        <f>P80_C3_LAMINAR!$B$1*($D$2)</f>
        <v>2.3912100000000001E-9</v>
      </c>
      <c r="ALJ8" s="124">
        <f>P80_C3_LAMINAR!$B$1*($D$2)</f>
        <v>2.3912100000000001E-9</v>
      </c>
      <c r="ALK8" s="124">
        <f>P80_C3_LAMINAR!$B$1*($D$2)</f>
        <v>2.3912100000000001E-9</v>
      </c>
      <c r="ALL8" s="124">
        <f>P80_C3_LAMINAR!$B$1*($D$2)</f>
        <v>2.3912100000000001E-9</v>
      </c>
      <c r="ALM8" s="124">
        <f>P80_C3_LAMINAR!$B$1*($D$2)</f>
        <v>2.3912100000000001E-9</v>
      </c>
      <c r="ALN8" s="124">
        <f>P80_C3_LAMINAR!$B$1*($D$2)</f>
        <v>2.3912100000000001E-9</v>
      </c>
      <c r="ALO8" s="124">
        <f>P80_C3_LAMINAR!$B$1*($D$2)</f>
        <v>2.3912100000000001E-9</v>
      </c>
      <c r="ALP8" s="124">
        <f>P80_C3_LAMINAR!$B$1*($D$2)</f>
        <v>2.3912100000000001E-9</v>
      </c>
      <c r="ALQ8" s="124">
        <f>P80_C3_LAMINAR!$B$1*($D$2)</f>
        <v>2.3912100000000001E-9</v>
      </c>
      <c r="ALR8" s="124">
        <f>P80_C3_LAMINAR!$B$1*($D$2)</f>
        <v>2.3912100000000001E-9</v>
      </c>
      <c r="ALS8" s="124">
        <f>P80_C3_LAMINAR!$B$1*($D$2)</f>
        <v>2.3912100000000001E-9</v>
      </c>
      <c r="ALT8" s="124">
        <f>P80_C3_LAMINAR!$B$1*($D$2)</f>
        <v>2.3912100000000001E-9</v>
      </c>
      <c r="ALU8" s="124">
        <f>P80_C3_LAMINAR!$B$1*($D$2)</f>
        <v>2.3912100000000001E-9</v>
      </c>
      <c r="ALV8" s="124">
        <f>P80_C3_LAMINAR!$B$1*($D$2)</f>
        <v>2.3912100000000001E-9</v>
      </c>
      <c r="ALW8" s="124">
        <f>P80_C3_LAMINAR!$B$1*($D$2)</f>
        <v>2.3912100000000001E-9</v>
      </c>
      <c r="ALX8" s="124">
        <f>P80_C3_LAMINAR!$B$1*($D$2)</f>
        <v>2.3912100000000001E-9</v>
      </c>
      <c r="ALY8" s="124">
        <f>P80_C3_LAMINAR!$B$1*($D$2)</f>
        <v>2.3912100000000001E-9</v>
      </c>
      <c r="ALZ8" s="124">
        <f>P80_C3_LAMINAR!$B$1*($D$2)</f>
        <v>2.3912100000000001E-9</v>
      </c>
      <c r="AMA8" s="124">
        <f>P80_C3_LAMINAR!$B$1*($D$2)</f>
        <v>2.3912100000000001E-9</v>
      </c>
      <c r="AMB8" s="124">
        <f>P80_C3_LAMINAR!$B$1*($D$2)</f>
        <v>2.3912100000000001E-9</v>
      </c>
      <c r="AMC8" s="124">
        <f>P80_C3_LAMINAR!$B$1*($D$2)</f>
        <v>2.3912100000000001E-9</v>
      </c>
      <c r="AMD8" s="124">
        <f>P80_C3_LAMINAR!$B$1*($D$2)</f>
        <v>2.3912100000000001E-9</v>
      </c>
      <c r="AME8" s="124">
        <f>P80_C3_LAMINAR!$B$1*($D$2)</f>
        <v>2.3912100000000001E-9</v>
      </c>
      <c r="AMF8" s="124">
        <f>P80_C3_LAMINAR!$B$1*($D$2)</f>
        <v>2.3912100000000001E-9</v>
      </c>
      <c r="AMG8" s="124">
        <f>P80_C3_LAMINAR!$B$1*($D$2)</f>
        <v>2.3912100000000001E-9</v>
      </c>
      <c r="AMH8" s="124">
        <f>P80_C3_LAMINAR!$B$1*($D$2)</f>
        <v>2.3912100000000001E-9</v>
      </c>
      <c r="AMI8" s="124">
        <f>P80_C3_LAMINAR!$B$1*($D$2)</f>
        <v>2.3912100000000001E-9</v>
      </c>
      <c r="AMJ8" s="124">
        <f>P80_C3_LAMINAR!$B$1*($D$2)</f>
        <v>2.3912100000000001E-9</v>
      </c>
      <c r="AMK8" s="124">
        <f>P80_C3_LAMINAR!$B$1*($D$2)</f>
        <v>2.3912100000000001E-9</v>
      </c>
      <c r="AML8" s="124">
        <f>P80_C3_LAMINAR!$B$1*($D$2)</f>
        <v>2.3912100000000001E-9</v>
      </c>
      <c r="AMM8" s="124">
        <f>P80_C3_LAMINAR!$B$1*($D$2)</f>
        <v>2.3912100000000001E-9</v>
      </c>
      <c r="AMN8" s="124">
        <f>P80_C3_LAMINAR!$B$1*($D$2)</f>
        <v>2.3912100000000001E-9</v>
      </c>
      <c r="AMO8" s="124">
        <f>P80_C3_LAMINAR!$B$1*($D$2)</f>
        <v>2.3912100000000001E-9</v>
      </c>
      <c r="AMP8" s="124">
        <f>P80_C3_LAMINAR!$B$1*($D$2)</f>
        <v>2.3912100000000001E-9</v>
      </c>
      <c r="AMQ8" s="124">
        <f>P80_C3_LAMINAR!$B$1*($D$2)</f>
        <v>2.3912100000000001E-9</v>
      </c>
      <c r="AMR8" s="124">
        <f>P80_C3_LAMINAR!$B$1*($D$2)</f>
        <v>2.3912100000000001E-9</v>
      </c>
      <c r="AMS8" s="124">
        <f>P80_C3_LAMINAR!$B$1*($D$2)</f>
        <v>2.3912100000000001E-9</v>
      </c>
      <c r="AMT8" s="124">
        <f>P80_C3_LAMINAR!$B$1*($D$2)</f>
        <v>2.3912100000000001E-9</v>
      </c>
      <c r="AMU8" s="124">
        <f>P80_C3_LAMINAR!$B$1*($D$2)</f>
        <v>2.3912100000000001E-9</v>
      </c>
      <c r="AMV8" s="124">
        <f>P80_C3_LAMINAR!$B$1*($D$2)</f>
        <v>2.3912100000000001E-9</v>
      </c>
      <c r="AMW8" s="124">
        <f>P80_C3_LAMINAR!$B$1*($D$2)</f>
        <v>2.3912100000000001E-9</v>
      </c>
      <c r="AMX8" s="124">
        <f>P80_C3_LAMINAR!$B$1*($D$2)</f>
        <v>2.3912100000000001E-9</v>
      </c>
      <c r="AMY8" s="124">
        <f>P80_C3_LAMINAR!$B$1*($D$2)</f>
        <v>2.3912100000000001E-9</v>
      </c>
      <c r="AMZ8" s="124">
        <f>P80_C3_LAMINAR!$B$1*($D$2)</f>
        <v>2.3912100000000001E-9</v>
      </c>
      <c r="ANA8" s="124">
        <f>P80_C3_LAMINAR!$B$1*($D$2)</f>
        <v>2.3912100000000001E-9</v>
      </c>
      <c r="ANB8" s="124">
        <f>P80_C3_LAMINAR!$B$1*($D$2)</f>
        <v>2.3912100000000001E-9</v>
      </c>
      <c r="ANC8" s="124">
        <f>P80_C3_LAMINAR!$B$1*($D$2)</f>
        <v>2.3912100000000001E-9</v>
      </c>
      <c r="AND8" s="124">
        <f>P80_C3_LAMINAR!$B$1*($D$2)</f>
        <v>2.3912100000000001E-9</v>
      </c>
      <c r="ANE8" s="124">
        <f>P80_C3_LAMINAR!$B$1*($D$2)</f>
        <v>2.3912100000000001E-9</v>
      </c>
      <c r="ANF8" s="124">
        <f>P80_C3_LAMINAR!$B$1*($D$2)</f>
        <v>2.3912100000000001E-9</v>
      </c>
      <c r="ANG8" s="124">
        <f>P80_C3_LAMINAR!$B$1*($B$2)</f>
        <v>2.1255199999999999E-9</v>
      </c>
      <c r="ANH8" s="167">
        <f t="shared" si="877"/>
        <v>80.303690391057245</v>
      </c>
      <c r="ANI8" s="167">
        <f t="shared" si="2"/>
        <v>64.113900493892203</v>
      </c>
      <c r="ANJ8" s="167">
        <f t="shared" si="2"/>
        <v>64.197916535979687</v>
      </c>
      <c r="ANK8" s="167">
        <f t="shared" si="2"/>
        <v>64.587300989875416</v>
      </c>
      <c r="ANL8" s="167">
        <f t="shared" si="2"/>
        <v>64.337887513016426</v>
      </c>
      <c r="ANM8" s="167">
        <f t="shared" si="2"/>
        <v>64.29121658072691</v>
      </c>
      <c r="ANN8" s="167">
        <f t="shared" si="2"/>
        <v>64.396100718882906</v>
      </c>
      <c r="ANO8" s="167">
        <f t="shared" si="2"/>
        <v>64.613689303741623</v>
      </c>
      <c r="ANP8" s="167">
        <f t="shared" si="2"/>
        <v>64.325676122130631</v>
      </c>
      <c r="ANQ8" s="167">
        <f t="shared" si="2"/>
        <v>64.403377369616223</v>
      </c>
      <c r="ANR8" s="167">
        <f t="shared" si="2"/>
        <v>64.666967769455624</v>
      </c>
      <c r="ANS8" s="167">
        <f t="shared" si="2"/>
        <v>64.368123251408278</v>
      </c>
      <c r="ANT8" s="167">
        <f t="shared" si="2"/>
        <v>64.396226178378299</v>
      </c>
      <c r="ANU8" s="167">
        <f t="shared" si="2"/>
        <v>64.59482855959952</v>
      </c>
      <c r="ANV8" s="167">
        <f t="shared" si="2"/>
        <v>64.422363573253705</v>
      </c>
      <c r="ANW8" s="167">
        <f t="shared" si="2"/>
        <v>64.225141246481911</v>
      </c>
      <c r="ANX8" s="167">
        <f t="shared" si="2"/>
        <v>64.462134233296112</v>
      </c>
      <c r="ANY8" s="167">
        <f t="shared" si="2"/>
        <v>64.585920935425989</v>
      </c>
      <c r="ANZ8" s="167">
        <f t="shared" si="2"/>
        <v>64.085212089276965</v>
      </c>
      <c r="AOA8" s="167">
        <f t="shared" si="2"/>
        <v>64.172824636899307</v>
      </c>
      <c r="AOB8" s="167">
        <f t="shared" si="2"/>
        <v>64.642419528188654</v>
      </c>
      <c r="AOC8" s="167">
        <f t="shared" si="2"/>
        <v>64.244838387260003</v>
      </c>
      <c r="AOD8" s="167">
        <f t="shared" si="2"/>
        <v>64.256966138482198</v>
      </c>
      <c r="AOE8" s="167">
        <f t="shared" si="2"/>
        <v>64.506505074836596</v>
      </c>
      <c r="AOF8" s="167">
        <f t="shared" si="2"/>
        <v>64.432065774231447</v>
      </c>
      <c r="AOG8" s="167">
        <f t="shared" si="2"/>
        <v>64.446075417884657</v>
      </c>
      <c r="AOH8" s="167">
        <f t="shared" si="2"/>
        <v>64.396477097369115</v>
      </c>
      <c r="AOI8" s="167">
        <f t="shared" si="2"/>
        <v>64.620087738007115</v>
      </c>
      <c r="AOJ8" s="167">
        <f t="shared" si="2"/>
        <v>64.421150798131492</v>
      </c>
      <c r="AOK8" s="167">
        <f t="shared" si="2"/>
        <v>64.32095048113716</v>
      </c>
      <c r="AOL8" s="167">
        <f t="shared" si="2"/>
        <v>64.666173192651414</v>
      </c>
      <c r="AOM8" s="167">
        <f t="shared" si="2"/>
        <v>64.43850602832876</v>
      </c>
      <c r="AON8" s="167">
        <f t="shared" si="2"/>
        <v>64.331279979591912</v>
      </c>
      <c r="AOO8" s="167">
        <f t="shared" si="2"/>
        <v>64.304389827744117</v>
      </c>
      <c r="AOP8" s="167">
        <f t="shared" si="2"/>
        <v>64.594075802627131</v>
      </c>
      <c r="AOQ8" s="167">
        <f t="shared" si="2"/>
        <v>64.219286470029814</v>
      </c>
      <c r="AOR8" s="167">
        <f t="shared" si="2"/>
        <v>64.187503397861335</v>
      </c>
      <c r="AOS8" s="167">
        <f t="shared" si="2"/>
        <v>64.573751364372015</v>
      </c>
      <c r="AOT8" s="167">
        <f t="shared" si="2"/>
        <v>64.30167153867707</v>
      </c>
      <c r="AOU8" s="167">
        <f t="shared" si="2"/>
        <v>64.099807210575392</v>
      </c>
      <c r="AOV8" s="167">
        <f t="shared" si="2"/>
        <v>64.546192095215389</v>
      </c>
      <c r="AOW8" s="167">
        <f t="shared" si="2"/>
        <v>64.512987148765689</v>
      </c>
      <c r="AOX8" s="167">
        <f t="shared" si="2"/>
        <v>64.353151751623656</v>
      </c>
      <c r="AOY8" s="167">
        <f t="shared" si="2"/>
        <v>64.342069496196487</v>
      </c>
      <c r="AOZ8" s="167">
        <f t="shared" si="2"/>
        <v>64.663914921734175</v>
      </c>
      <c r="APA8" s="167">
        <f t="shared" si="2"/>
        <v>64.434742243466687</v>
      </c>
      <c r="APB8" s="167">
        <f t="shared" si="2"/>
        <v>64.408228470105087</v>
      </c>
      <c r="APC8" s="167">
        <f t="shared" si="2"/>
        <v>64.631169993434284</v>
      </c>
      <c r="APD8" s="167">
        <f t="shared" si="2"/>
        <v>64.370465161989117</v>
      </c>
      <c r="APE8" s="167">
        <f t="shared" si="2"/>
        <v>64.302591574976688</v>
      </c>
      <c r="APF8" s="167">
        <f t="shared" si="2"/>
        <v>64.454188465253992</v>
      </c>
      <c r="APG8" s="167">
        <f t="shared" si="2"/>
        <v>64.580149798637507</v>
      </c>
      <c r="APH8" s="167">
        <f t="shared" si="2"/>
        <v>64.149530990586356</v>
      </c>
      <c r="API8" s="167">
        <f t="shared" si="2"/>
        <v>64.277416036232708</v>
      </c>
      <c r="APJ8" s="167">
        <f t="shared" si="2"/>
        <v>64.564383722048674</v>
      </c>
      <c r="APK8" s="167">
        <f t="shared" si="2"/>
        <v>64.192856336331815</v>
      </c>
      <c r="APL8" s="167">
        <f t="shared" si="2"/>
        <v>64.201262122523744</v>
      </c>
      <c r="APM8" s="167">
        <f t="shared" si="2"/>
        <v>64.546944852187806</v>
      </c>
      <c r="APN8" s="167">
        <f t="shared" si="2"/>
        <v>64.433864026998876</v>
      </c>
      <c r="APO8" s="167">
        <f t="shared" si="2"/>
        <v>64.315012065021477</v>
      </c>
      <c r="APP8" s="167">
        <f t="shared" si="2"/>
        <v>64.415379661342996</v>
      </c>
      <c r="APQ8" s="167">
        <f t="shared" si="2"/>
        <v>64.637819346690577</v>
      </c>
      <c r="APR8" s="167">
        <f t="shared" si="2"/>
        <v>64.392211474525439</v>
      </c>
      <c r="APS8" s="167">
        <f t="shared" si="2"/>
        <v>64.277332396569093</v>
      </c>
      <c r="APT8" s="167">
        <f t="shared" ref="APT8:APT22" si="891">AKR8/(ANG8)*100</f>
        <v>80.497195980277766</v>
      </c>
      <c r="APU8" s="162">
        <f t="shared" si="3"/>
        <v>1999.5464639241225</v>
      </c>
      <c r="APV8" s="162">
        <f t="shared" si="4"/>
        <v>3546.5291630597062</v>
      </c>
      <c r="APW8" s="162">
        <f t="shared" si="4"/>
        <v>3548.9128934723421</v>
      </c>
      <c r="APX8" s="162">
        <f t="shared" si="4"/>
        <v>3545.9507947859033</v>
      </c>
      <c r="APY8" s="162">
        <f t="shared" si="4"/>
        <v>3549.7225254160026</v>
      </c>
      <c r="APZ8" s="162">
        <f t="shared" si="4"/>
        <v>3544.9525554008223</v>
      </c>
      <c r="AQA8" s="162">
        <f t="shared" si="4"/>
        <v>3549.2930357434107</v>
      </c>
      <c r="AQB8" s="162">
        <f t="shared" si="4"/>
        <v>3545.3803722801422</v>
      </c>
      <c r="AQC8" s="162">
        <f t="shared" si="4"/>
        <v>3550.6605442432906</v>
      </c>
      <c r="AQD8" s="162">
        <f t="shared" si="4"/>
        <v>3544.0346100927982</v>
      </c>
      <c r="AQE8" s="162">
        <f t="shared" si="4"/>
        <v>3551.7039490467164</v>
      </c>
      <c r="AQF8" s="162">
        <f t="shared" si="4"/>
        <v>3546.7926280000502</v>
      </c>
      <c r="AQG8" s="162">
        <f t="shared" si="4"/>
        <v>3549.9784627866225</v>
      </c>
      <c r="AQH8" s="162">
        <f t="shared" si="4"/>
        <v>3549.1880679655901</v>
      </c>
      <c r="AQI8" s="162">
        <f t="shared" si="4"/>
        <v>3547.2614283145354</v>
      </c>
      <c r="AQJ8" s="162">
        <f t="shared" si="4"/>
        <v>3547.9021081377205</v>
      </c>
      <c r="AQK8" s="162">
        <f t="shared" si="4"/>
        <v>3545.371171917147</v>
      </c>
      <c r="AQL8" s="162">
        <f t="shared" si="4"/>
        <v>3547.251391554903</v>
      </c>
      <c r="AQM8" s="162">
        <f t="shared" si="4"/>
        <v>3548.2015381334131</v>
      </c>
      <c r="AQN8" s="162">
        <f t="shared" si="4"/>
        <v>3547.1702610812099</v>
      </c>
      <c r="AQO8" s="162">
        <f t="shared" si="4"/>
        <v>3546.8867226216021</v>
      </c>
      <c r="AQP8" s="162">
        <f t="shared" si="4"/>
        <v>3550.7805671605583</v>
      </c>
      <c r="AQQ8" s="162">
        <f t="shared" si="4"/>
        <v>3548.3303432153598</v>
      </c>
      <c r="AQR8" s="162">
        <f t="shared" si="4"/>
        <v>3546.990854002785</v>
      </c>
      <c r="AQS8" s="162">
        <f t="shared" si="4"/>
        <v>3547.4353988148259</v>
      </c>
      <c r="AQT8" s="162">
        <f t="shared" si="4"/>
        <v>3548.6364643841398</v>
      </c>
      <c r="AQU8" s="162">
        <f t="shared" si="4"/>
        <v>3547.4128161056537</v>
      </c>
      <c r="AQV8" s="162">
        <f t="shared" si="4"/>
        <v>3546.6613137281961</v>
      </c>
      <c r="AQW8" s="162">
        <f t="shared" si="4"/>
        <v>3549.9366429548222</v>
      </c>
      <c r="AQX8" s="162">
        <f t="shared" si="4"/>
        <v>3545.927793878413</v>
      </c>
      <c r="AQY8" s="162">
        <f t="shared" si="4"/>
        <v>3551.0147582186423</v>
      </c>
      <c r="AQZ8" s="162">
        <f t="shared" si="4"/>
        <v>3544.9291362950134</v>
      </c>
      <c r="ARA8" s="162">
        <f t="shared" si="4"/>
        <v>3549.084772981043</v>
      </c>
      <c r="ARB8" s="162">
        <f t="shared" si="4"/>
        <v>3546.3100271410708</v>
      </c>
      <c r="ARC8" s="162">
        <f t="shared" si="4"/>
        <v>3550.1988533002118</v>
      </c>
      <c r="ARD8" s="162">
        <f t="shared" si="4"/>
        <v>3547.4885100012129</v>
      </c>
      <c r="ARE8" s="162">
        <f t="shared" si="4"/>
        <v>3546.3321916519253</v>
      </c>
      <c r="ARF8" s="162">
        <f t="shared" si="4"/>
        <v>3548.4006005327847</v>
      </c>
      <c r="ARG8" s="162">
        <f t="shared" si="4"/>
        <v>3548.7155038662431</v>
      </c>
      <c r="ARH8" s="162">
        <f t="shared" si="4"/>
        <v>3547.2497187616309</v>
      </c>
      <c r="ARI8" s="162">
        <f t="shared" si="4"/>
        <v>3549.7053792849642</v>
      </c>
      <c r="ARJ8" s="162">
        <f t="shared" si="4"/>
        <v>3546.6462585887475</v>
      </c>
      <c r="ARK8" s="162">
        <f t="shared" si="4"/>
        <v>3545.3013327980398</v>
      </c>
      <c r="ARL8" s="162">
        <f t="shared" si="4"/>
        <v>3549.1311929943417</v>
      </c>
      <c r="ARM8" s="162">
        <f t="shared" si="4"/>
        <v>3551.7386595071112</v>
      </c>
      <c r="ARN8" s="162">
        <f t="shared" si="4"/>
        <v>3545.8621367424862</v>
      </c>
      <c r="ARO8" s="162">
        <f t="shared" si="4"/>
        <v>3545.5518335905253</v>
      </c>
      <c r="ARP8" s="162">
        <f t="shared" si="4"/>
        <v>3547.9995483458165</v>
      </c>
      <c r="ARQ8" s="162">
        <f t="shared" si="4"/>
        <v>3551.2485310784082</v>
      </c>
      <c r="ARR8" s="162">
        <f t="shared" si="4"/>
        <v>3548.1396447823486</v>
      </c>
      <c r="ARS8" s="162">
        <f t="shared" si="4"/>
        <v>3546.3907394164457</v>
      </c>
      <c r="ART8" s="162">
        <f t="shared" si="4"/>
        <v>3545.1461812220591</v>
      </c>
      <c r="ARU8" s="162">
        <f t="shared" si="4"/>
        <v>3548.5202052517348</v>
      </c>
      <c r="ARV8" s="162">
        <f t="shared" si="4"/>
        <v>3547.8715796605061</v>
      </c>
      <c r="ARW8" s="162">
        <f t="shared" si="4"/>
        <v>3548.9764596166792</v>
      </c>
      <c r="ARX8" s="162">
        <f t="shared" si="4"/>
        <v>3547.7825034187713</v>
      </c>
      <c r="ARY8" s="162">
        <f t="shared" si="4"/>
        <v>3544.6527072068111</v>
      </c>
      <c r="ARZ8" s="162">
        <f t="shared" si="4"/>
        <v>3554.2110479631651</v>
      </c>
      <c r="ASA8" s="162">
        <f t="shared" si="4"/>
        <v>3546.2556613597299</v>
      </c>
      <c r="ASB8" s="162">
        <f t="shared" si="4"/>
        <v>3546.8975957778698</v>
      </c>
      <c r="ASC8" s="162">
        <f t="shared" si="4"/>
        <v>3545.7835154587005</v>
      </c>
      <c r="ASD8" s="162">
        <f t="shared" si="4"/>
        <v>3547.5006377524346</v>
      </c>
      <c r="ASE8" s="162">
        <f t="shared" si="4"/>
        <v>3546.9126509173179</v>
      </c>
      <c r="ASF8" s="162">
        <f t="shared" si="4"/>
        <v>3548.3052513162788</v>
      </c>
      <c r="ASG8" s="162">
        <f t="shared" ref="ASG8:ASG22" si="892">VE8/ANG8</f>
        <v>1998.9823666679213</v>
      </c>
      <c r="ASH8" s="169">
        <f t="shared" si="5"/>
        <v>1.6064380966363892E-3</v>
      </c>
      <c r="ASI8" s="169">
        <f t="shared" si="6"/>
        <v>7.2311713843152558E-4</v>
      </c>
      <c r="ASJ8" s="169">
        <f t="shared" si="7"/>
        <v>7.2357838541556188E-4</v>
      </c>
      <c r="ASK8" s="169">
        <f t="shared" si="8"/>
        <v>7.2857526488914585E-4</v>
      </c>
      <c r="ASL8" s="169">
        <f t="shared" si="9"/>
        <v>7.2499061041934789E-4</v>
      </c>
      <c r="ASM8" s="169">
        <f t="shared" si="10"/>
        <v>7.254395152090559E-4</v>
      </c>
      <c r="ASN8" s="169">
        <f t="shared" si="11"/>
        <v>7.257343935299492E-4</v>
      </c>
      <c r="ASO8" s="169">
        <f t="shared" si="12"/>
        <v>7.2899020718825266E-4</v>
      </c>
      <c r="ASP8" s="169">
        <f t="shared" si="13"/>
        <v>7.2466151377294881E-4</v>
      </c>
      <c r="ASQ8" s="169">
        <f t="shared" si="14"/>
        <v>7.2689332306413181E-4</v>
      </c>
      <c r="ASR8" s="169">
        <f t="shared" si="15"/>
        <v>7.2829232049943066E-4</v>
      </c>
      <c r="ASS8" s="169">
        <f t="shared" si="16"/>
        <v>7.2593049554976546E-4</v>
      </c>
      <c r="AST8" s="169">
        <f t="shared" si="17"/>
        <v>7.2559568294202292E-4</v>
      </c>
      <c r="ASU8" s="169">
        <f t="shared" si="18"/>
        <v>7.2799555642173166E-4</v>
      </c>
      <c r="ASV8" s="169">
        <f t="shared" si="19"/>
        <v>7.2644618813859103E-4</v>
      </c>
      <c r="ASW8" s="169">
        <f t="shared" si="20"/>
        <v>7.2409146914364478E-4</v>
      </c>
      <c r="ASX8" s="169">
        <f t="shared" si="21"/>
        <v>7.2728220665751553E-4</v>
      </c>
      <c r="ASY8" s="169">
        <f t="shared" si="22"/>
        <v>7.2829257141671469E-4</v>
      </c>
      <c r="ASZ8" s="169">
        <f t="shared" si="23"/>
        <v>7.2245289790376442E-4</v>
      </c>
      <c r="ATA8" s="169">
        <f t="shared" si="24"/>
        <v>7.2365090946989214E-4</v>
      </c>
      <c r="ATB8" s="169">
        <f t="shared" si="25"/>
        <v>7.2900461259061192E-4</v>
      </c>
      <c r="ATC8" s="169">
        <f t="shared" si="26"/>
        <v>7.2372637139483367E-4</v>
      </c>
      <c r="ATD8" s="169">
        <f t="shared" si="27"/>
        <v>7.2436284024508292E-4</v>
      </c>
      <c r="ATE8" s="169">
        <f t="shared" si="28"/>
        <v>7.2745048104131305E-4</v>
      </c>
      <c r="ATF8" s="169">
        <f t="shared" si="29"/>
        <v>7.26519961950628E-4</v>
      </c>
      <c r="ATG8" s="169">
        <f t="shared" si="30"/>
        <v>7.2643198101239332E-4</v>
      </c>
      <c r="ATH8" s="169">
        <f t="shared" si="31"/>
        <v>7.2612329532105034E-4</v>
      </c>
      <c r="ATI8" s="169">
        <f t="shared" si="32"/>
        <v>7.2879908197469767E-4</v>
      </c>
      <c r="ATJ8" s="169">
        <f t="shared" si="33"/>
        <v>7.2588507657995788E-4</v>
      </c>
      <c r="ATK8" s="169">
        <f t="shared" si="34"/>
        <v>7.2557541179692361E-4</v>
      </c>
      <c r="ATL8" s="169">
        <f t="shared" si="35"/>
        <v>7.284247190804809E-4</v>
      </c>
      <c r="ATM8" s="169">
        <f t="shared" si="36"/>
        <v>7.2710628112218601E-4</v>
      </c>
      <c r="ATN8" s="169">
        <f t="shared" si="37"/>
        <v>7.2504641725485808E-4</v>
      </c>
      <c r="ATO8" s="169">
        <f t="shared" si="38"/>
        <v>7.2531041376080021E-4</v>
      </c>
      <c r="ATP8" s="169">
        <f t="shared" si="39"/>
        <v>7.2777980582785032E-4</v>
      </c>
      <c r="ATQ8" s="169">
        <f t="shared" si="40"/>
        <v>7.2410987422770099E-4</v>
      </c>
      <c r="ATR8" s="169">
        <f t="shared" si="41"/>
        <v>7.2398748824443321E-4</v>
      </c>
      <c r="ATS8" s="169">
        <f t="shared" si="42"/>
        <v>7.2791951793353216E-4</v>
      </c>
      <c r="ATT8" s="169">
        <f t="shared" si="43"/>
        <v>7.2478812650517512E-4</v>
      </c>
      <c r="ATU8" s="169">
        <f t="shared" si="44"/>
        <v>7.2281133038418362E-4</v>
      </c>
      <c r="ATV8" s="169">
        <f t="shared" si="45"/>
        <v>7.2734140102880614E-4</v>
      </c>
      <c r="ATW8" s="169">
        <f t="shared" si="46"/>
        <v>7.2759426731704754E-4</v>
      </c>
      <c r="ATX8" s="169">
        <f t="shared" si="47"/>
        <v>7.2606693435375272E-4</v>
      </c>
      <c r="ATY8" s="169">
        <f t="shared" si="48"/>
        <v>7.2515853596172276E-4</v>
      </c>
      <c r="ATZ8" s="169">
        <f t="shared" si="49"/>
        <v>7.2825082159291355E-4</v>
      </c>
      <c r="AUA8" s="169">
        <f t="shared" si="50"/>
        <v>7.2687250387756613E-4</v>
      </c>
      <c r="AUB8" s="169">
        <f t="shared" si="51"/>
        <v>7.2663699748966727E-4</v>
      </c>
      <c r="AUC8" s="169">
        <f t="shared" si="52"/>
        <v>7.2864913439537801E-4</v>
      </c>
      <c r="AUD8" s="169">
        <f t="shared" si="53"/>
        <v>7.2504601802613605E-4</v>
      </c>
      <c r="AUE8" s="169">
        <f t="shared" si="54"/>
        <v>7.2491613084660496E-4</v>
      </c>
      <c r="AUF8" s="169">
        <f t="shared" si="55"/>
        <v>7.2698349619376517E-4</v>
      </c>
      <c r="AUG8" s="169">
        <f t="shared" si="56"/>
        <v>7.2865993668420035E-4</v>
      </c>
      <c r="AUH8" s="169">
        <f t="shared" si="57"/>
        <v>7.2311304183243948E-4</v>
      </c>
      <c r="AUI8" s="169">
        <f t="shared" si="58"/>
        <v>7.2468706482756487E-4</v>
      </c>
      <c r="AUJ8" s="169">
        <f t="shared" si="59"/>
        <v>7.2769582392803137E-4</v>
      </c>
      <c r="AUK8" s="169">
        <f t="shared" si="60"/>
        <v>7.2375187909036996E-4</v>
      </c>
      <c r="AUL8" s="169">
        <f t="shared" si="61"/>
        <v>7.2448578098489522E-4</v>
      </c>
      <c r="AUM8" s="169">
        <f t="shared" si="62"/>
        <v>7.2642782300930771E-4</v>
      </c>
      <c r="AUN8" s="169">
        <f t="shared" si="63"/>
        <v>7.2678193768232937E-4</v>
      </c>
      <c r="AUO8" s="169">
        <f t="shared" si="64"/>
        <v>7.253100528369392E-4</v>
      </c>
      <c r="AUP8" s="169">
        <f t="shared" si="65"/>
        <v>7.2667019157270682E-4</v>
      </c>
      <c r="AUQ8" s="169">
        <f t="shared" si="66"/>
        <v>7.2882658465304984E-4</v>
      </c>
      <c r="AUR8" s="169">
        <f t="shared" si="67"/>
        <v>7.2617758385306783E-4</v>
      </c>
      <c r="AUS8" s="169">
        <f t="shared" si="68"/>
        <v>7.2459755115741279E-4</v>
      </c>
      <c r="AUT8" s="169">
        <f t="shared" si="69"/>
        <v>1.6107635029208895E-3</v>
      </c>
      <c r="AUU8" s="162">
        <f t="shared" si="70"/>
        <v>300.00001593363197</v>
      </c>
      <c r="AUV8" s="162">
        <f t="shared" si="71"/>
        <v>320.32988631874923</v>
      </c>
      <c r="AUW8" s="162">
        <f t="shared" si="72"/>
        <v>401.4863123410986</v>
      </c>
      <c r="AUX8" s="162">
        <f t="shared" si="73"/>
        <v>509.27919924287505</v>
      </c>
      <c r="AUY8" s="162">
        <f t="shared" si="74"/>
        <v>565.70741696768573</v>
      </c>
      <c r="AUZ8" s="162">
        <f t="shared" si="75"/>
        <v>602.3599867523892</v>
      </c>
      <c r="AVA8" s="162">
        <f t="shared" si="76"/>
        <v>629.93132955099475</v>
      </c>
      <c r="AVB8" s="162">
        <f t="shared" si="77"/>
        <v>649.73279078649705</v>
      </c>
      <c r="AVC8" s="162">
        <f t="shared" si="78"/>
        <v>664.27301979545769</v>
      </c>
      <c r="AVD8" s="162">
        <f t="shared" si="79"/>
        <v>674.57490145871202</v>
      </c>
      <c r="AVE8" s="162">
        <f t="shared" si="80"/>
        <v>682.09520585446296</v>
      </c>
      <c r="AVF8" s="162">
        <f t="shared" si="81"/>
        <v>687.31290804246748</v>
      </c>
      <c r="AVG8" s="162">
        <f t="shared" si="82"/>
        <v>691.07188363336275</v>
      </c>
      <c r="AVH8" s="162">
        <f t="shared" si="83"/>
        <v>693.68502519027311</v>
      </c>
      <c r="AVI8" s="162">
        <f t="shared" si="84"/>
        <v>695.56764257328041</v>
      </c>
      <c r="AVJ8" s="162">
        <f t="shared" si="85"/>
        <v>696.86406076385526</v>
      </c>
      <c r="AVK8" s="162">
        <f t="shared" si="86"/>
        <v>697.79656379457595</v>
      </c>
      <c r="AVL8" s="162">
        <f t="shared" si="87"/>
        <v>698.44331147007665</v>
      </c>
      <c r="AVM8" s="162">
        <f t="shared" si="88"/>
        <v>698.90427969860957</v>
      </c>
      <c r="AVN8" s="162">
        <f t="shared" si="89"/>
        <v>699.22220407345651</v>
      </c>
      <c r="AVO8" s="162">
        <f t="shared" si="90"/>
        <v>699.45123935179424</v>
      </c>
      <c r="AVP8" s="162">
        <f t="shared" si="91"/>
        <v>699.60888490804416</v>
      </c>
      <c r="AVQ8" s="162">
        <f t="shared" si="92"/>
        <v>699.72129526769413</v>
      </c>
      <c r="AVR8" s="162">
        <f t="shared" si="93"/>
        <v>699.79959698278253</v>
      </c>
      <c r="AVS8" s="162">
        <f t="shared" si="94"/>
        <v>699.85516966618331</v>
      </c>
      <c r="AVT8" s="162">
        <f t="shared" si="95"/>
        <v>699.89346403528111</v>
      </c>
      <c r="AVU8" s="162">
        <f t="shared" si="96"/>
        <v>699.92105202683069</v>
      </c>
      <c r="AVV8" s="162">
        <f t="shared" si="97"/>
        <v>699.94019148327311</v>
      </c>
      <c r="AVW8" s="162">
        <f t="shared" si="98"/>
        <v>699.95377349126977</v>
      </c>
      <c r="AVX8" s="162">
        <f t="shared" si="99"/>
        <v>699.96308746989769</v>
      </c>
      <c r="AVY8" s="162">
        <f t="shared" si="100"/>
        <v>699.96980989847941</v>
      </c>
      <c r="AVZ8" s="162">
        <f t="shared" si="101"/>
        <v>699.97464361772006</v>
      </c>
      <c r="AWA8" s="162">
        <f t="shared" si="102"/>
        <v>699.97785976465059</v>
      </c>
      <c r="AWB8" s="162">
        <f t="shared" si="103"/>
        <v>699.98036935016728</v>
      </c>
      <c r="AWC8" s="162">
        <f t="shared" si="104"/>
        <v>699.98199163753952</v>
      </c>
      <c r="AWD8" s="162">
        <f t="shared" si="105"/>
        <v>699.98303123256494</v>
      </c>
      <c r="AWE8" s="162">
        <f t="shared" si="106"/>
        <v>699.98380277867477</v>
      </c>
      <c r="AWF8" s="162">
        <f t="shared" si="107"/>
        <v>699.98432154887371</v>
      </c>
      <c r="AWG8" s="162">
        <f t="shared" si="108"/>
        <v>699.98476222300383</v>
      </c>
      <c r="AWH8" s="162">
        <f t="shared" si="109"/>
        <v>699.98509457521141</v>
      </c>
      <c r="AWI8" s="162">
        <f t="shared" si="110"/>
        <v>699.9852333007417</v>
      </c>
      <c r="AWJ8" s="162">
        <f t="shared" si="111"/>
        <v>699.98538301943188</v>
      </c>
      <c r="AWK8" s="162">
        <f t="shared" si="112"/>
        <v>699.98551211193262</v>
      </c>
      <c r="AWL8" s="162">
        <f t="shared" si="113"/>
        <v>699.98560343423537</v>
      </c>
      <c r="AWM8" s="162">
        <f t="shared" si="114"/>
        <v>699.9854760560645</v>
      </c>
      <c r="AWN8" s="162">
        <f t="shared" si="115"/>
        <v>699.98552479878379</v>
      </c>
      <c r="AWO8" s="162">
        <f t="shared" si="116"/>
        <v>699.98549022960333</v>
      </c>
      <c r="AWP8" s="162">
        <f t="shared" si="117"/>
        <v>699.98562238623572</v>
      </c>
      <c r="AWQ8" s="162">
        <f t="shared" si="118"/>
        <v>699.98565836539115</v>
      </c>
      <c r="AWR8" s="162">
        <f t="shared" si="119"/>
        <v>699.98569894654713</v>
      </c>
      <c r="AWS8" s="162">
        <f t="shared" si="120"/>
        <v>699.98561907969679</v>
      </c>
      <c r="AWT8" s="162">
        <f t="shared" si="121"/>
        <v>699.98561832609539</v>
      </c>
      <c r="AWU8" s="162">
        <f t="shared" si="122"/>
        <v>699.98559593543484</v>
      </c>
      <c r="AWV8" s="162">
        <f t="shared" si="123"/>
        <v>699.98562814821094</v>
      </c>
      <c r="AWW8" s="162">
        <f t="shared" si="124"/>
        <v>699.98563191409539</v>
      </c>
      <c r="AWX8" s="162">
        <f t="shared" si="125"/>
        <v>699.98567944485148</v>
      </c>
      <c r="AWY8" s="162">
        <f t="shared" si="126"/>
        <v>699.98566911067746</v>
      </c>
      <c r="AWZ8" s="162">
        <f t="shared" si="127"/>
        <v>699.98568327862233</v>
      </c>
      <c r="AXA8" s="162">
        <f t="shared" si="128"/>
        <v>699.98556598788002</v>
      </c>
      <c r="AXB8" s="162">
        <f t="shared" si="129"/>
        <v>699.98578756320137</v>
      </c>
      <c r="AXC8" s="162">
        <f t="shared" si="130"/>
        <v>699.98565419211855</v>
      </c>
      <c r="AXD8" s="162">
        <f t="shared" si="131"/>
        <v>699.98579458208849</v>
      </c>
      <c r="AXE8" s="162">
        <f t="shared" si="132"/>
        <v>699.98562574587334</v>
      </c>
      <c r="AXF8" s="162">
        <f t="shared" si="133"/>
        <v>699.98564286577709</v>
      </c>
      <c r="AXG8" s="162">
        <f t="shared" si="134"/>
        <v>699.98554260861124</v>
      </c>
      <c r="AXH8" s="162">
        <f t="shared" si="135"/>
        <v>699.9874964283307</v>
      </c>
      <c r="AXI8" s="162">
        <f t="shared" si="136"/>
        <v>699.99490680174802</v>
      </c>
      <c r="AXJ8" s="162">
        <f t="shared" si="137"/>
        <v>699.99858773534038</v>
      </c>
      <c r="AXK8" s="234">
        <f t="shared" ref="AXK8:AYP8" si="893">-NP8/(AKU8*($B$8-AVERAGE(AUV8:AUW8)))</f>
        <v>780761.20921238558</v>
      </c>
      <c r="AXL8" s="111">
        <f t="shared" si="893"/>
        <v>1284502.8600434773</v>
      </c>
      <c r="AXM8" s="111">
        <f t="shared" si="893"/>
        <v>1009949.2958821306</v>
      </c>
      <c r="AXN8" s="111">
        <f t="shared" si="893"/>
        <v>910016.97687842813</v>
      </c>
      <c r="AXO8" s="111">
        <f t="shared" si="893"/>
        <v>948600.72286732181</v>
      </c>
      <c r="AXP8" s="111">
        <f t="shared" si="893"/>
        <v>948386.29534041195</v>
      </c>
      <c r="AXQ8" s="111">
        <f t="shared" si="893"/>
        <v>989057.21993219724</v>
      </c>
      <c r="AXR8" s="111">
        <f t="shared" si="893"/>
        <v>974825.64381556818</v>
      </c>
      <c r="AXS8" s="111">
        <f t="shared" si="893"/>
        <v>1012198.5972659275</v>
      </c>
      <c r="AXT8" s="111">
        <f t="shared" si="893"/>
        <v>992012.97337195987</v>
      </c>
      <c r="AXU8" s="111">
        <f t="shared" si="893"/>
        <v>1023750.4502841374</v>
      </c>
      <c r="AXV8" s="111">
        <f t="shared" si="893"/>
        <v>997099.2126384005</v>
      </c>
      <c r="AXW8" s="111">
        <f t="shared" si="893"/>
        <v>1026140.6408263061</v>
      </c>
      <c r="AXX8" s="111">
        <f t="shared" si="893"/>
        <v>999772.96925329627</v>
      </c>
      <c r="AXY8" s="111">
        <f t="shared" si="893"/>
        <v>1023302.1709020806</v>
      </c>
      <c r="AXZ8" s="111">
        <f t="shared" si="893"/>
        <v>996270.38772586698</v>
      </c>
      <c r="AYA8" s="111">
        <f t="shared" si="893"/>
        <v>1019398.9953366882</v>
      </c>
      <c r="AYB8" s="111">
        <f t="shared" si="893"/>
        <v>990947.09725635685</v>
      </c>
      <c r="AYC8" s="111">
        <f t="shared" si="893"/>
        <v>1009016.3850994095</v>
      </c>
      <c r="AYD8" s="111">
        <f t="shared" si="893"/>
        <v>977388.3785295221</v>
      </c>
      <c r="AYE8" s="111">
        <f t="shared" si="893"/>
        <v>987967.3445173793</v>
      </c>
      <c r="AYF8" s="111">
        <f t="shared" si="893"/>
        <v>949546.21315194329</v>
      </c>
      <c r="AYG8" s="111">
        <f t="shared" si="893"/>
        <v>946597.35591517552</v>
      </c>
      <c r="AYH8" s="111">
        <f t="shared" si="893"/>
        <v>894154.67691249668</v>
      </c>
      <c r="AYI8" s="111">
        <f t="shared" si="893"/>
        <v>870550.10581389989</v>
      </c>
      <c r="AYJ8" s="111">
        <f t="shared" si="893"/>
        <v>802240.76012497884</v>
      </c>
      <c r="AYK8" s="111">
        <f t="shared" si="893"/>
        <v>753784.35205668886</v>
      </c>
      <c r="AYL8" s="111">
        <f t="shared" si="893"/>
        <v>662162.87240715825</v>
      </c>
      <c r="AYM8" s="111">
        <f t="shared" si="893"/>
        <v>589111.25174361921</v>
      </c>
      <c r="AYN8" s="111">
        <f t="shared" si="893"/>
        <v>491732.67264036875</v>
      </c>
      <c r="AYO8" s="111">
        <f t="shared" si="893"/>
        <v>412438.94173863018</v>
      </c>
      <c r="AYP8" s="111">
        <f t="shared" si="893"/>
        <v>323549.28740394663</v>
      </c>
      <c r="AYQ8" s="111">
        <f t="shared" ref="AYQ8:AZV8" si="894">-OV8/(AMA8*($B$8-AVERAGE(AWB8:AWC8)))</f>
        <v>255123.44552333694</v>
      </c>
      <c r="AYR8" s="111">
        <f t="shared" si="894"/>
        <v>190552.0488101691</v>
      </c>
      <c r="AYS8" s="111">
        <f t="shared" si="894"/>
        <v>141341.21895421969</v>
      </c>
      <c r="AYT8" s="111">
        <f t="shared" si="894"/>
        <v>103476.04786659083</v>
      </c>
      <c r="AYU8" s="111">
        <f t="shared" si="894"/>
        <v>74105.152851208055</v>
      </c>
      <c r="AYV8" s="111">
        <f t="shared" si="894"/>
        <v>54920.36617402063</v>
      </c>
      <c r="AYW8" s="111">
        <f t="shared" si="894"/>
        <v>37338.617020009493</v>
      </c>
      <c r="AYX8" s="111">
        <f t="shared" si="894"/>
        <v>28419.925370589015</v>
      </c>
      <c r="AYY8" s="111">
        <f t="shared" si="894"/>
        <v>18065.955758476786</v>
      </c>
      <c r="AYZ8" s="111">
        <f t="shared" si="894"/>
        <v>15325.192836143604</v>
      </c>
      <c r="AZA8" s="111">
        <f t="shared" si="894"/>
        <v>8057.2034316130448</v>
      </c>
      <c r="AZB8" s="111">
        <f t="shared" si="894"/>
        <v>8835.3805668336863</v>
      </c>
      <c r="AZC8" s="111">
        <f t="shared" si="894"/>
        <v>3568.7984318266917</v>
      </c>
      <c r="AZD8" s="111">
        <f t="shared" si="894"/>
        <v>4965.7736959509321</v>
      </c>
      <c r="AZE8" s="111">
        <f t="shared" si="894"/>
        <v>934.79177054023228</v>
      </c>
      <c r="AZF8" s="111">
        <f t="shared" si="894"/>
        <v>3136.6135268478261</v>
      </c>
      <c r="AZG8" s="111">
        <f t="shared" si="894"/>
        <v>-221.19028223303212</v>
      </c>
      <c r="AZH8" s="111">
        <f t="shared" si="894"/>
        <v>2639.1261134898391</v>
      </c>
      <c r="AZI8" s="111">
        <f t="shared" si="894"/>
        <v>-778.6883911982452</v>
      </c>
      <c r="AZJ8" s="111">
        <f t="shared" si="894"/>
        <v>2298.1936213687854</v>
      </c>
      <c r="AZK8" s="111">
        <f t="shared" si="894"/>
        <v>-933.37381477111023</v>
      </c>
      <c r="AZL8" s="111">
        <f t="shared" si="894"/>
        <v>2011.7994545719762</v>
      </c>
      <c r="AZM8" s="111">
        <f t="shared" si="894"/>
        <v>-1113.2117355561488</v>
      </c>
      <c r="AZN8" s="111">
        <f t="shared" si="894"/>
        <v>2162.1068022916802</v>
      </c>
      <c r="AZO8" s="111">
        <f t="shared" si="894"/>
        <v>-740.19446568285593</v>
      </c>
      <c r="AZP8" s="111">
        <f t="shared" si="894"/>
        <v>1830.3187538161128</v>
      </c>
      <c r="AZQ8" s="111">
        <f t="shared" si="894"/>
        <v>-1155.8019167153222</v>
      </c>
      <c r="AZR8" s="111">
        <f t="shared" si="894"/>
        <v>1547.8945420844973</v>
      </c>
      <c r="AZS8" s="111">
        <f t="shared" si="894"/>
        <v>-1880.3556418053001</v>
      </c>
      <c r="AZT8" s="111">
        <f t="shared" si="894"/>
        <v>1217.1923200727188</v>
      </c>
      <c r="AZU8" s="111">
        <f t="shared" si="894"/>
        <v>2286.9466260514837</v>
      </c>
      <c r="AZV8" s="111">
        <f t="shared" si="894"/>
        <v>-20457.403745948668</v>
      </c>
      <c r="AZW8" s="111">
        <f>-QB8/(ANG8*($B$8-AVERAGE(AXH8:AXI8)))</f>
        <v>-109359.67806669965</v>
      </c>
      <c r="AZX8" s="284">
        <f t="shared" ref="AZX8:BBC8" si="895">-NP8/(SS8*($B$8-AVERAGE(AUU8:AUV8)))</f>
        <v>339.64346404594755</v>
      </c>
      <c r="AZY8" s="110">
        <f t="shared" si="895"/>
        <v>261.27700719983392</v>
      </c>
      <c r="AZZ8" s="110">
        <f t="shared" si="895"/>
        <v>189.05510596205761</v>
      </c>
      <c r="BAA8" s="110">
        <f t="shared" si="895"/>
        <v>183.13752214640212</v>
      </c>
      <c r="BAB8" s="110">
        <f t="shared" si="895"/>
        <v>193.23367142853601</v>
      </c>
      <c r="BAC8" s="110">
        <f t="shared" si="895"/>
        <v>191.96163010806512</v>
      </c>
      <c r="BAD8" s="110">
        <f t="shared" si="895"/>
        <v>199.13772016676211</v>
      </c>
      <c r="BAE8" s="110">
        <f t="shared" si="895"/>
        <v>195.52677026957102</v>
      </c>
      <c r="BAF8" s="110">
        <f t="shared" si="895"/>
        <v>201.99144021078561</v>
      </c>
      <c r="BAG8" s="110">
        <f t="shared" si="895"/>
        <v>197.62325019832792</v>
      </c>
      <c r="BAH8" s="110">
        <f t="shared" si="895"/>
        <v>203.66224160314337</v>
      </c>
      <c r="BAI8" s="110">
        <f t="shared" si="895"/>
        <v>198.25137038950118</v>
      </c>
      <c r="BAJ8" s="110">
        <f t="shared" si="895"/>
        <v>203.80216694913904</v>
      </c>
      <c r="BAK8" s="110">
        <f t="shared" si="895"/>
        <v>198.36719418254216</v>
      </c>
      <c r="BAL8" s="110">
        <f t="shared" si="895"/>
        <v>203.51808677355464</v>
      </c>
      <c r="BAM8" s="110">
        <f t="shared" si="895"/>
        <v>197.75040694748554</v>
      </c>
      <c r="BAN8" s="110">
        <f t="shared" si="895"/>
        <v>202.82463604215727</v>
      </c>
      <c r="BAO8" s="110">
        <f t="shared" si="895"/>
        <v>197.32199425023643</v>
      </c>
      <c r="BAP8" s="110">
        <f t="shared" si="895"/>
        <v>201.35307021180316</v>
      </c>
      <c r="BAQ8" s="110">
        <f t="shared" si="895"/>
        <v>195.22246831026482</v>
      </c>
      <c r="BAR8" s="110">
        <f t="shared" si="895"/>
        <v>198.51020073892599</v>
      </c>
      <c r="BAS8" s="110">
        <f t="shared" si="895"/>
        <v>191.2790782785973</v>
      </c>
      <c r="BAT8" s="110">
        <f t="shared" si="895"/>
        <v>192.22983367042619</v>
      </c>
      <c r="BAU8" s="110">
        <f t="shared" si="895"/>
        <v>183.54683076070856</v>
      </c>
      <c r="BAV8" s="110">
        <f t="shared" si="895"/>
        <v>181.08335604490864</v>
      </c>
      <c r="BAW8" s="110">
        <f t="shared" si="895"/>
        <v>169.11814656504058</v>
      </c>
      <c r="BAX8" s="110">
        <f t="shared" si="895"/>
        <v>162.3795849004016</v>
      </c>
      <c r="BAY8" s="110">
        <f t="shared" si="895"/>
        <v>146.38641084188808</v>
      </c>
      <c r="BAZ8" s="110">
        <f t="shared" si="895"/>
        <v>133.94030045138695</v>
      </c>
      <c r="BBA8" s="110">
        <f t="shared" si="895"/>
        <v>114.79320925685123</v>
      </c>
      <c r="BBB8" s="110">
        <f t="shared" si="895"/>
        <v>99.314645670537075</v>
      </c>
      <c r="BBC8" s="110">
        <f t="shared" si="895"/>
        <v>80.26826669267318</v>
      </c>
      <c r="BBD8" s="110">
        <f t="shared" ref="BBD8:BCI8" si="896">-OV8/(TY8*($B$8-AVERAGE(AWA8:AWB8)))</f>
        <v>64.773675056232392</v>
      </c>
      <c r="BBE8" s="110">
        <f t="shared" si="896"/>
        <v>49.932449814023812</v>
      </c>
      <c r="BBF8" s="110">
        <f t="shared" si="896"/>
        <v>37.750693338184348</v>
      </c>
      <c r="BBG8" s="110">
        <f t="shared" si="896"/>
        <v>28.034011152825322</v>
      </c>
      <c r="BBH8" s="110">
        <f t="shared" si="896"/>
        <v>20.267311420916084</v>
      </c>
      <c r="BBI8" s="110">
        <f t="shared" si="896"/>
        <v>15.090500974839991</v>
      </c>
      <c r="BBJ8" s="110">
        <f t="shared" si="896"/>
        <v>10.357293884326626</v>
      </c>
      <c r="BBK8" s="110">
        <f t="shared" si="896"/>
        <v>7.9339364488208695</v>
      </c>
      <c r="BBL8" s="110">
        <f t="shared" si="896"/>
        <v>5.041132284729378</v>
      </c>
      <c r="BBM8" s="110">
        <f t="shared" si="896"/>
        <v>4.2883141223621211</v>
      </c>
      <c r="BBN8" s="110">
        <f t="shared" si="896"/>
        <v>2.2754796603285201</v>
      </c>
      <c r="BBO8" s="110">
        <f t="shared" si="896"/>
        <v>2.4962177118320281</v>
      </c>
      <c r="BBP8" s="110">
        <f t="shared" si="896"/>
        <v>1.0043121124881087</v>
      </c>
      <c r="BBQ8" s="110">
        <f t="shared" si="896"/>
        <v>1.3957267915943217</v>
      </c>
      <c r="BBR8" s="110">
        <f t="shared" si="896"/>
        <v>0.26211742578750225</v>
      </c>
      <c r="BBS8" s="110">
        <f t="shared" si="896"/>
        <v>0.8816945551967269</v>
      </c>
      <c r="BBT8" s="110">
        <f t="shared" si="896"/>
        <v>-6.2370645176188538E-2</v>
      </c>
      <c r="BBU8" s="110">
        <f t="shared" si="896"/>
        <v>0.74589631210765339</v>
      </c>
      <c r="BBV8" s="110">
        <f t="shared" si="896"/>
        <v>-0.21974876205080704</v>
      </c>
      <c r="BBW8" s="110">
        <f t="shared" si="896"/>
        <v>0.64804364238471368</v>
      </c>
      <c r="BBX8" s="110">
        <f t="shared" si="896"/>
        <v>-0.26270297455680119</v>
      </c>
      <c r="BBY8" s="110">
        <f t="shared" si="896"/>
        <v>0.56603195404120032</v>
      </c>
      <c r="BBZ8" s="110">
        <f t="shared" si="896"/>
        <v>-0.31326451469569416</v>
      </c>
      <c r="BCA8" s="110">
        <f t="shared" si="896"/>
        <v>0.6093432995575776</v>
      </c>
      <c r="BCB8" s="110">
        <f t="shared" si="896"/>
        <v>-0.20957171403902858</v>
      </c>
      <c r="BCC8" s="110">
        <f t="shared" si="896"/>
        <v>0.51310397784793882</v>
      </c>
      <c r="BCD8" s="110">
        <f t="shared" si="896"/>
        <v>-0.324918234643776</v>
      </c>
      <c r="BCE8" s="110">
        <f t="shared" si="896"/>
        <v>0.43630075787469785</v>
      </c>
      <c r="BCF8" s="110">
        <f t="shared" si="896"/>
        <v>-0.5308358717701338</v>
      </c>
      <c r="BCG8" s="110">
        <f t="shared" si="896"/>
        <v>0.34493406999936704</v>
      </c>
      <c r="BCH8" s="110">
        <f t="shared" si="896"/>
        <v>0.6466367711420371</v>
      </c>
      <c r="BCI8" s="110">
        <f t="shared" si="896"/>
        <v>-5.3945282265571697</v>
      </c>
      <c r="BCJ8" s="110">
        <f>-QB8/(VE8*($B$8-AVERAGE(AXG8:AXH8)))</f>
        <v>-35.706379313159381</v>
      </c>
      <c r="BCK8" s="162">
        <f t="shared" ref="BCK8:BDP8" si="897">-NP8/(SS8*($B$8-300))</f>
        <v>331.01231601505475</v>
      </c>
      <c r="BCL8" s="97">
        <f t="shared" si="897"/>
        <v>221.49229243195208</v>
      </c>
      <c r="BCM8" s="97">
        <f t="shared" si="897"/>
        <v>115.61534755973115</v>
      </c>
      <c r="BCN8" s="97">
        <f t="shared" si="897"/>
        <v>74.402682214519373</v>
      </c>
      <c r="BCO8" s="97">
        <f t="shared" si="897"/>
        <v>56.02148387890292</v>
      </c>
      <c r="BCP8" s="97">
        <f t="shared" si="897"/>
        <v>40.242040382100349</v>
      </c>
      <c r="BCQ8" s="97">
        <f t="shared" si="897"/>
        <v>29.954265912817149</v>
      </c>
      <c r="BCR8" s="97">
        <f t="shared" si="897"/>
        <v>21.017707648575112</v>
      </c>
      <c r="BCS8" s="97">
        <f t="shared" si="897"/>
        <v>15.440245572192042</v>
      </c>
      <c r="BCT8" s="97">
        <f t="shared" si="897"/>
        <v>10.703742779393927</v>
      </c>
      <c r="BCU8" s="97">
        <f t="shared" si="897"/>
        <v>7.7880151232739943</v>
      </c>
      <c r="BCV8" s="97">
        <f t="shared" si="897"/>
        <v>5.3565558394015129</v>
      </c>
      <c r="BCW8" s="97">
        <f t="shared" si="897"/>
        <v>3.8832187659328636</v>
      </c>
      <c r="BCX8" s="97">
        <f t="shared" si="897"/>
        <v>2.664897675864343</v>
      </c>
      <c r="BCY8" s="97">
        <f t="shared" si="897"/>
        <v>1.9253565712010037</v>
      </c>
      <c r="BCZ8" s="97">
        <f t="shared" si="897"/>
        <v>1.3198295830195483</v>
      </c>
      <c r="BDA8" s="97">
        <f t="shared" si="897"/>
        <v>0.95330741364990879</v>
      </c>
      <c r="BDB8" s="97">
        <f t="shared" si="897"/>
        <v>0.65422325020221705</v>
      </c>
      <c r="BDC8" s="97">
        <f t="shared" si="897"/>
        <v>0.47154780573269239</v>
      </c>
      <c r="BDD8" s="97">
        <f t="shared" si="897"/>
        <v>0.323717061094698</v>
      </c>
      <c r="BDE8" s="97">
        <f t="shared" si="897"/>
        <v>0.23321865231140648</v>
      </c>
      <c r="BDF8" s="97">
        <f t="shared" si="897"/>
        <v>0.16015314824686228</v>
      </c>
      <c r="BDG8" s="97">
        <f t="shared" si="897"/>
        <v>0.11512350375135402</v>
      </c>
      <c r="BDH8" s="97">
        <f t="shared" si="897"/>
        <v>7.9208109318996411E-2</v>
      </c>
      <c r="BDI8" s="97">
        <f t="shared" si="897"/>
        <v>5.689781616928552E-2</v>
      </c>
      <c r="BDJ8" s="97">
        <f t="shared" si="897"/>
        <v>3.9210874741545471E-2</v>
      </c>
      <c r="BDK8" s="97">
        <f t="shared" si="897"/>
        <v>2.8164026539476236E-2</v>
      </c>
      <c r="BDL8" s="97">
        <f t="shared" si="897"/>
        <v>1.9402608500223802E-2</v>
      </c>
      <c r="BDM8" s="97">
        <f t="shared" si="897"/>
        <v>1.3919584800587703E-2</v>
      </c>
      <c r="BDN8" s="97">
        <f t="shared" si="897"/>
        <v>9.6286580419664546E-3</v>
      </c>
      <c r="BDO8" s="97">
        <f t="shared" si="897"/>
        <v>6.8957241961168838E-3</v>
      </c>
      <c r="BDP8" s="97">
        <f t="shared" si="897"/>
        <v>4.7655889635906555E-3</v>
      </c>
      <c r="BDQ8" s="97">
        <f t="shared" ref="BDQ8:BEV8" si="898">-OV8/(TY8*($B$8-300))</f>
        <v>3.3820671794982373E-3</v>
      </c>
      <c r="BDR8" s="97">
        <f t="shared" si="898"/>
        <v>2.3492601154815134E-3</v>
      </c>
      <c r="BDS8" s="97">
        <f t="shared" si="898"/>
        <v>1.6505136306757084E-3</v>
      </c>
      <c r="BDT8" s="97">
        <f t="shared" si="898"/>
        <v>1.1622196234965145E-3</v>
      </c>
      <c r="BDU8" s="97">
        <f t="shared" si="898"/>
        <v>8.07542725404701E-4</v>
      </c>
      <c r="BDV8" s="97">
        <f t="shared" si="898"/>
        <v>5.8317671327338656E-4</v>
      </c>
      <c r="BDW8" s="97">
        <f t="shared" si="898"/>
        <v>3.9025249937424319E-4</v>
      </c>
      <c r="BDX8" s="97">
        <f t="shared" si="898"/>
        <v>2.942709331131394E-4</v>
      </c>
      <c r="BDY8" s="97">
        <f t="shared" si="898"/>
        <v>1.8515877127142018E-4</v>
      </c>
      <c r="BDZ8" s="97">
        <f t="shared" si="898"/>
        <v>1.5601352399827564E-4</v>
      </c>
      <c r="BEA8" s="97">
        <f t="shared" si="898"/>
        <v>8.2157483993035733E-5</v>
      </c>
      <c r="BEB8" s="97">
        <f t="shared" si="898"/>
        <v>9.0239860685838749E-5</v>
      </c>
      <c r="BEC8" s="97">
        <f t="shared" si="898"/>
        <v>3.6405240909728338E-5</v>
      </c>
      <c r="BED8" s="97">
        <f t="shared" si="898"/>
        <v>5.0568876791933289E-5</v>
      </c>
      <c r="BEE8" s="97">
        <f t="shared" si="898"/>
        <v>9.4648584675045597E-6</v>
      </c>
      <c r="BEF8" s="97">
        <f t="shared" si="898"/>
        <v>3.1652006149920581E-5</v>
      </c>
      <c r="BEG8" s="97">
        <f t="shared" si="898"/>
        <v>-2.2330786674785889E-6</v>
      </c>
      <c r="BEH8" s="97">
        <f t="shared" si="898"/>
        <v>2.674222306089084E-5</v>
      </c>
      <c r="BEI8" s="97">
        <f t="shared" si="898"/>
        <v>-7.9006805881725185E-6</v>
      </c>
      <c r="BEJ8" s="97">
        <f t="shared" si="898"/>
        <v>2.3318018508257866E-5</v>
      </c>
      <c r="BEK8" s="97">
        <f t="shared" si="898"/>
        <v>-9.449398527351616E-6</v>
      </c>
      <c r="BEL8" s="97">
        <f t="shared" si="898"/>
        <v>2.0334653864714311E-5</v>
      </c>
      <c r="BEM8" s="97">
        <f t="shared" si="898"/>
        <v>-1.12339165209817E-5</v>
      </c>
      <c r="BEN8" s="97">
        <f t="shared" si="898"/>
        <v>2.1823207138851886E-5</v>
      </c>
      <c r="BEO8" s="97">
        <f t="shared" si="898"/>
        <v>-7.5046610969856218E-6</v>
      </c>
      <c r="BEP8" s="97">
        <f t="shared" si="898"/>
        <v>1.8440144654609759E-5</v>
      </c>
      <c r="BEQ8" s="97">
        <f t="shared" si="898"/>
        <v>-1.1634692014308759E-5</v>
      </c>
      <c r="BER8" s="97">
        <f t="shared" si="898"/>
        <v>1.5574979746802907E-5</v>
      </c>
      <c r="BES8" s="97">
        <f t="shared" si="898"/>
        <v>-1.8945018542318867E-5</v>
      </c>
      <c r="BET8" s="97">
        <f t="shared" si="898"/>
        <v>1.2322628244219287E-5</v>
      </c>
      <c r="BEU8" s="97">
        <f t="shared" si="898"/>
        <v>2.3223465240992271E-5</v>
      </c>
      <c r="BEV8" s="97">
        <f t="shared" si="898"/>
        <v>-1.9430096468449307E-4</v>
      </c>
      <c r="BEW8" s="97">
        <f>-QB8/(VE8*($B$8-300))</f>
        <v>-1.2033479670039873E-3</v>
      </c>
      <c r="BEX8" s="184">
        <f t="shared" si="144"/>
        <v>1.1768844094681716</v>
      </c>
      <c r="BEY8" s="34">
        <f t="shared" si="145"/>
        <v>1.1021929475577292</v>
      </c>
      <c r="BEZ8" s="34">
        <f t="shared" si="146"/>
        <v>0.8793957122317384</v>
      </c>
      <c r="BFA8" s="34">
        <f t="shared" si="147"/>
        <v>0.69326479879284808</v>
      </c>
      <c r="BFB8" s="34">
        <f t="shared" si="148"/>
        <v>0.62411297961232559</v>
      </c>
      <c r="BFC8" s="34">
        <f t="shared" si="149"/>
        <v>0.58613677760376937</v>
      </c>
      <c r="BFD8" s="34">
        <f t="shared" si="150"/>
        <v>0.5604822700978439</v>
      </c>
      <c r="BFE8" s="34">
        <f t="shared" si="151"/>
        <v>0.5434008358499367</v>
      </c>
      <c r="BFF8" s="34">
        <f t="shared" si="152"/>
        <v>0.53150637022893099</v>
      </c>
      <c r="BFG8" s="34">
        <f t="shared" si="153"/>
        <v>0.52338938319380124</v>
      </c>
      <c r="BFH8" s="34">
        <f t="shared" si="154"/>
        <v>0.51761885813316699</v>
      </c>
      <c r="BFI8" s="34">
        <f t="shared" si="155"/>
        <v>0.51368937999150666</v>
      </c>
      <c r="BFJ8" s="34">
        <f t="shared" si="156"/>
        <v>0.51089524831516342</v>
      </c>
      <c r="BFK8" s="34">
        <f t="shared" si="157"/>
        <v>0.50897068377056454</v>
      </c>
      <c r="BFL8" s="34">
        <f t="shared" si="158"/>
        <v>0.50759310810709246</v>
      </c>
      <c r="BFM8" s="34">
        <f t="shared" si="159"/>
        <v>0.50664880207122209</v>
      </c>
      <c r="BFN8" s="34">
        <f t="shared" si="160"/>
        <v>0.50597174006209833</v>
      </c>
      <c r="BFO8" s="34">
        <f t="shared" si="161"/>
        <v>0.50550321807702059</v>
      </c>
      <c r="BFP8" s="34">
        <f t="shared" si="162"/>
        <v>0.50516980915433496</v>
      </c>
      <c r="BFQ8" s="34">
        <f t="shared" si="163"/>
        <v>0.50494011708387254</v>
      </c>
      <c r="BFR8" s="34">
        <f t="shared" si="164"/>
        <v>0.50477477446418206</v>
      </c>
      <c r="BFS8" s="34">
        <f t="shared" si="165"/>
        <v>0.50466103162612219</v>
      </c>
      <c r="BFT8" s="34">
        <f t="shared" si="166"/>
        <v>0.50457995773506004</v>
      </c>
      <c r="BFU8" s="34">
        <f t="shared" si="167"/>
        <v>0.50452349946292008</v>
      </c>
      <c r="BFV8" s="34">
        <f t="shared" si="168"/>
        <v>0.5044834372816015</v>
      </c>
      <c r="BFW8" s="34">
        <f t="shared" si="169"/>
        <v>0.50445583468785871</v>
      </c>
      <c r="BFX8" s="34">
        <f t="shared" si="170"/>
        <v>0.50443595112632822</v>
      </c>
      <c r="BFY8" s="34">
        <f t="shared" si="171"/>
        <v>0.50442215761935139</v>
      </c>
      <c r="BFZ8" s="34">
        <f t="shared" si="172"/>
        <v>0.504412369736154</v>
      </c>
      <c r="BGA8" s="34">
        <f t="shared" si="173"/>
        <v>0.50440565783074709</v>
      </c>
      <c r="BGB8" s="34">
        <f t="shared" si="174"/>
        <v>0.50440081357751931</v>
      </c>
      <c r="BGC8" s="34">
        <f t="shared" si="175"/>
        <v>0.50439733040575041</v>
      </c>
      <c r="BGD8" s="34">
        <f t="shared" si="176"/>
        <v>0.50439501288112687</v>
      </c>
      <c r="BGE8" s="34">
        <f t="shared" si="177"/>
        <v>0.50439320451267189</v>
      </c>
      <c r="BGF8" s="34">
        <f t="shared" si="178"/>
        <v>0.5043920355244178</v>
      </c>
      <c r="BGG8" s="34">
        <f t="shared" si="179"/>
        <v>0.50439128641561437</v>
      </c>
      <c r="BGH8" s="34">
        <f t="shared" si="180"/>
        <v>0.50439073045827165</v>
      </c>
      <c r="BGI8" s="34">
        <f t="shared" si="181"/>
        <v>0.50439035664578546</v>
      </c>
      <c r="BGJ8" s="34">
        <f t="shared" si="182"/>
        <v>0.50439003910775659</v>
      </c>
      <c r="BGK8" s="34">
        <f t="shared" si="183"/>
        <v>0.50438979962388142</v>
      </c>
      <c r="BGL8" s="34">
        <f t="shared" si="184"/>
        <v>0.50438969966214064</v>
      </c>
      <c r="BGM8" s="34">
        <f t="shared" si="185"/>
        <v>0.50438959177908049</v>
      </c>
      <c r="BGN8" s="34">
        <f t="shared" si="186"/>
        <v>0.50438949875870709</v>
      </c>
      <c r="BGO8" s="34">
        <f t="shared" si="187"/>
        <v>0.50438943295448158</v>
      </c>
      <c r="BGP8" s="34">
        <f t="shared" si="188"/>
        <v>0.50438952473953358</v>
      </c>
      <c r="BGQ8" s="34">
        <f t="shared" si="189"/>
        <v>0.50438948961692587</v>
      </c>
      <c r="BGR8" s="34">
        <f t="shared" si="190"/>
        <v>0.50438951452648684</v>
      </c>
      <c r="BGS8" s="34">
        <f t="shared" si="191"/>
        <v>0.50438941929821712</v>
      </c>
      <c r="BGT8" s="34">
        <f t="shared" si="192"/>
        <v>0.50438939337267841</v>
      </c>
      <c r="BGU8" s="34">
        <f t="shared" si="193"/>
        <v>0.50438936413107438</v>
      </c>
      <c r="BGV8" s="34">
        <f t="shared" si="194"/>
        <v>0.50438942168081369</v>
      </c>
      <c r="BGW8" s="34">
        <f t="shared" si="195"/>
        <v>0.50438942222383698</v>
      </c>
      <c r="BGX8" s="34">
        <f t="shared" si="196"/>
        <v>0.50438943835790095</v>
      </c>
      <c r="BGY8" s="34">
        <f t="shared" si="197"/>
        <v>0.50438941514630431</v>
      </c>
      <c r="BGZ8" s="34">
        <f t="shared" si="198"/>
        <v>0.50438941243271684</v>
      </c>
      <c r="BHA8" s="34">
        <f t="shared" si="199"/>
        <v>0.50438937818343021</v>
      </c>
      <c r="BHB8" s="34">
        <f t="shared" si="200"/>
        <v>0.5043893856299364</v>
      </c>
      <c r="BHC8" s="34">
        <f t="shared" si="201"/>
        <v>0.50438937542092621</v>
      </c>
      <c r="BHD8" s="34">
        <f t="shared" si="202"/>
        <v>0.50438945993724638</v>
      </c>
      <c r="BHE8" s="34">
        <f t="shared" si="203"/>
        <v>0.5043893002764952</v>
      </c>
      <c r="BHF8" s="34">
        <f t="shared" si="204"/>
        <v>0.50438939637981783</v>
      </c>
      <c r="BHG8" s="34">
        <f t="shared" si="205"/>
        <v>0.50438929521889031</v>
      </c>
      <c r="BHH8" s="34">
        <f t="shared" si="206"/>
        <v>0.50438941687735939</v>
      </c>
      <c r="BHI8" s="34">
        <f t="shared" si="207"/>
        <v>0.5043894045412517</v>
      </c>
      <c r="BHJ8" s="34">
        <f t="shared" si="208"/>
        <v>0.50438947678367541</v>
      </c>
      <c r="BHK8" s="34">
        <f t="shared" si="209"/>
        <v>0.50438806892123356</v>
      </c>
      <c r="BHL8" s="34">
        <f t="shared" si="210"/>
        <v>0.50438272930532824</v>
      </c>
      <c r="BHM8" s="34">
        <f t="shared" si="211"/>
        <v>0.50438007701521759</v>
      </c>
      <c r="BHN8" s="100">
        <f t="shared" si="212"/>
        <v>1.8475848630778041E-5</v>
      </c>
      <c r="BHO8" s="100">
        <f t="shared" si="213"/>
        <v>1.945117655908456E-5</v>
      </c>
      <c r="BHP8" s="100">
        <f t="shared" si="214"/>
        <v>2.3040397721520312E-5</v>
      </c>
      <c r="BHQ8" s="100">
        <f t="shared" si="215"/>
        <v>2.7183597431993295E-5</v>
      </c>
      <c r="BHR8" s="100">
        <f t="shared" si="216"/>
        <v>2.9130627906846208E-5</v>
      </c>
      <c r="BHS8" s="100">
        <f t="shared" si="217"/>
        <v>3.033025905556583E-5</v>
      </c>
      <c r="BHT8" s="100">
        <f t="shared" si="218"/>
        <v>3.1203568113005288E-5</v>
      </c>
      <c r="BHU8" s="100">
        <f t="shared" si="219"/>
        <v>3.1816960425225333E-5</v>
      </c>
      <c r="BHV8" s="100">
        <f t="shared" si="220"/>
        <v>3.226062052943199E-5</v>
      </c>
      <c r="BHW8" s="100">
        <f t="shared" si="221"/>
        <v>3.2571707585935588E-5</v>
      </c>
      <c r="BHX8" s="100">
        <f t="shared" si="222"/>
        <v>3.2797174899707284E-5</v>
      </c>
      <c r="BHY8" s="100">
        <f t="shared" si="223"/>
        <v>3.2952829079978186E-5</v>
      </c>
      <c r="BHZ8" s="100">
        <f t="shared" si="224"/>
        <v>3.3064581000866687E-5</v>
      </c>
      <c r="BIA8" s="100">
        <f t="shared" si="225"/>
        <v>3.3142081021603308E-5</v>
      </c>
      <c r="BIB8" s="100">
        <f t="shared" si="226"/>
        <v>3.3197821440215003E-5</v>
      </c>
      <c r="BIC8" s="100">
        <f t="shared" si="227"/>
        <v>3.3236160404927796E-5</v>
      </c>
      <c r="BID8" s="100">
        <f t="shared" si="228"/>
        <v>3.3263714604890998E-5</v>
      </c>
      <c r="BIE8" s="100">
        <f t="shared" si="229"/>
        <v>3.3282814013501852E-5</v>
      </c>
      <c r="BIF8" s="100">
        <f t="shared" si="230"/>
        <v>3.3296421546260756E-5</v>
      </c>
      <c r="BIG8" s="100">
        <f t="shared" si="231"/>
        <v>3.3305803823016111E-5</v>
      </c>
      <c r="BIH8" s="100">
        <f t="shared" si="232"/>
        <v>3.3312561537613157E-5</v>
      </c>
      <c r="BII8" s="100">
        <f t="shared" si="233"/>
        <v>3.3317212231805975E-5</v>
      </c>
      <c r="BIJ8" s="100">
        <f t="shared" si="234"/>
        <v>3.3320528117293691E-5</v>
      </c>
      <c r="BIK8" s="100">
        <f t="shared" si="235"/>
        <v>3.3322837703649744E-5</v>
      </c>
      <c r="BIL8" s="100">
        <f t="shared" si="236"/>
        <v>3.332447679465143E-5</v>
      </c>
      <c r="BIM8" s="100">
        <f t="shared" si="237"/>
        <v>3.3325606230929636E-5</v>
      </c>
      <c r="BIN8" s="100">
        <f t="shared" si="238"/>
        <v>3.3326419878728763E-5</v>
      </c>
      <c r="BIO8" s="100">
        <f t="shared" si="239"/>
        <v>3.3326984345735346E-5</v>
      </c>
      <c r="BIP8" s="100">
        <f t="shared" si="240"/>
        <v>3.332738490590078E-5</v>
      </c>
      <c r="BIQ8" s="100">
        <f t="shared" si="241"/>
        <v>3.3327659591179013E-5</v>
      </c>
      <c r="BIR8" s="100">
        <f t="shared" si="242"/>
        <v>3.3327857846020735E-5</v>
      </c>
      <c r="BIS8" s="100">
        <f t="shared" si="243"/>
        <v>3.3328000399294438E-5</v>
      </c>
      <c r="BIT8" s="100">
        <f t="shared" si="244"/>
        <v>3.3328095247775294E-5</v>
      </c>
      <c r="BIU8" s="100">
        <f t="shared" si="245"/>
        <v>3.3328169258659013E-5</v>
      </c>
      <c r="BIV8" s="100">
        <f t="shared" si="246"/>
        <v>3.33282171019145E-5</v>
      </c>
      <c r="BIW8" s="100">
        <f t="shared" si="247"/>
        <v>3.3328247760824217E-5</v>
      </c>
      <c r="BIX8" s="100">
        <f t="shared" si="248"/>
        <v>3.3328270514633463E-5</v>
      </c>
      <c r="BIY8" s="100">
        <f t="shared" si="249"/>
        <v>3.3328285813774276E-5</v>
      </c>
      <c r="BIZ8" s="100">
        <f t="shared" si="250"/>
        <v>3.332829880976601E-5</v>
      </c>
      <c r="BJA8" s="100">
        <f t="shared" si="251"/>
        <v>3.3328308611215701E-5</v>
      </c>
      <c r="BJB8" s="100">
        <f t="shared" si="252"/>
        <v>3.3328312702390806E-5</v>
      </c>
      <c r="BJC8" s="100">
        <f t="shared" si="253"/>
        <v>3.3328317117766335E-5</v>
      </c>
      <c r="BJD8" s="100">
        <f t="shared" si="254"/>
        <v>3.3328320924851543E-5</v>
      </c>
      <c r="BJE8" s="100">
        <f t="shared" si="255"/>
        <v>3.3328323618050282E-5</v>
      </c>
      <c r="BJF8" s="100">
        <f t="shared" si="256"/>
        <v>3.3328319861522872E-5</v>
      </c>
      <c r="BJG8" s="100">
        <f t="shared" si="257"/>
        <v>3.3328321299001243E-5</v>
      </c>
      <c r="BJH8" s="100">
        <f t="shared" si="258"/>
        <v>3.3328320279516697E-5</v>
      </c>
      <c r="BJI8" s="100">
        <f t="shared" si="259"/>
        <v>3.3328324176966334E-5</v>
      </c>
      <c r="BJJ8" s="100">
        <f t="shared" si="260"/>
        <v>3.3328325238032554E-5</v>
      </c>
      <c r="BJK8" s="100">
        <f t="shared" si="261"/>
        <v>3.3328326434816959E-5</v>
      </c>
      <c r="BJL8" s="100">
        <f t="shared" si="262"/>
        <v>3.3328324079452744E-5</v>
      </c>
      <c r="BJM8" s="100">
        <f t="shared" si="263"/>
        <v>3.3328324057228178E-5</v>
      </c>
      <c r="BJN8" s="100">
        <f t="shared" si="264"/>
        <v>3.3328323396902116E-5</v>
      </c>
      <c r="BJO8" s="100">
        <f t="shared" si="265"/>
        <v>3.3328324346893537E-5</v>
      </c>
      <c r="BJP8" s="100">
        <f t="shared" si="266"/>
        <v>3.3328324457953753E-5</v>
      </c>
      <c r="BJQ8" s="100">
        <f t="shared" si="267"/>
        <v>3.3328325859689794E-5</v>
      </c>
      <c r="BJR8" s="100">
        <f t="shared" si="268"/>
        <v>3.332832555492326E-5</v>
      </c>
      <c r="BJS8" s="100">
        <f t="shared" si="269"/>
        <v>3.3328325972752063E-5</v>
      </c>
      <c r="BJT8" s="100">
        <f t="shared" si="270"/>
        <v>3.3328322513714624E-5</v>
      </c>
      <c r="BJU8" s="100">
        <f t="shared" si="271"/>
        <v>3.3328329048222687E-5</v>
      </c>
      <c r="BJV8" s="100">
        <f t="shared" si="272"/>
        <v>3.3328325114957996E-5</v>
      </c>
      <c r="BJW8" s="100">
        <f t="shared" si="273"/>
        <v>3.3328329255217631E-5</v>
      </c>
      <c r="BJX8" s="100">
        <f t="shared" si="274"/>
        <v>3.3328324276045872E-5</v>
      </c>
      <c r="BJY8" s="100">
        <f t="shared" si="275"/>
        <v>3.3328324780931306E-5</v>
      </c>
      <c r="BJZ8" s="100">
        <f t="shared" si="276"/>
        <v>3.3328321824233356E-5</v>
      </c>
      <c r="BKA8" s="100">
        <f t="shared" si="277"/>
        <v>3.3328379444562132E-5</v>
      </c>
      <c r="BKB8" s="100">
        <f t="shared" si="278"/>
        <v>3.33285979840156E-5</v>
      </c>
      <c r="BKC8" s="100">
        <f t="shared" si="279"/>
        <v>3.3328706538053917E-5</v>
      </c>
      <c r="BKD8" s="289">
        <f t="shared" si="280"/>
        <v>2.6307240277526352E-2</v>
      </c>
      <c r="BKE8" s="29">
        <f t="shared" si="281"/>
        <v>2.7881905807124251E-2</v>
      </c>
      <c r="BKF8" s="29">
        <f t="shared" si="282"/>
        <v>3.3820729222320156E-2</v>
      </c>
      <c r="BKG8" s="29">
        <f t="shared" si="283"/>
        <v>4.0977071950867583E-2</v>
      </c>
      <c r="BKH8" s="29">
        <f t="shared" si="284"/>
        <v>4.4453656776066504E-2</v>
      </c>
      <c r="BKI8" s="29">
        <f t="shared" si="285"/>
        <v>4.6630183630135109E-2</v>
      </c>
      <c r="BKJ8" s="29">
        <f t="shared" si="286"/>
        <v>4.8230185510953059E-2</v>
      </c>
      <c r="BKK8" s="29">
        <f t="shared" si="287"/>
        <v>4.936136342537107E-2</v>
      </c>
      <c r="BKL8" s="29">
        <f t="shared" si="288"/>
        <v>5.0183132557898136E-2</v>
      </c>
      <c r="BKM8" s="29">
        <f t="shared" si="289"/>
        <v>5.0761072388388784E-2</v>
      </c>
      <c r="BKN8" s="29">
        <f t="shared" si="290"/>
        <v>5.1180809790370659E-2</v>
      </c>
      <c r="BKO8" s="29">
        <f t="shared" si="291"/>
        <v>5.147099367631635E-2</v>
      </c>
      <c r="BKP8" s="29">
        <f t="shared" si="292"/>
        <v>5.1679535542127668E-2</v>
      </c>
      <c r="BKQ8" s="29">
        <f t="shared" si="293"/>
        <v>5.1824258468766343E-2</v>
      </c>
      <c r="BKR8" s="29">
        <f t="shared" si="294"/>
        <v>5.1928397369552286E-2</v>
      </c>
      <c r="BKS8" s="29">
        <f t="shared" si="295"/>
        <v>5.2000049394548969E-2</v>
      </c>
      <c r="BKT8" s="29">
        <f t="shared" si="296"/>
        <v>5.2051557689842751E-2</v>
      </c>
      <c r="BKU8" s="29">
        <f t="shared" si="297"/>
        <v>5.2087266941857627E-2</v>
      </c>
      <c r="BKV8" s="29">
        <f t="shared" si="298"/>
        <v>5.2112711223699038E-2</v>
      </c>
      <c r="BKW8" s="29">
        <f t="shared" si="299"/>
        <v>5.2130256253731258E-2</v>
      </c>
      <c r="BKX8" s="29">
        <f t="shared" si="300"/>
        <v>5.2142894019781214E-2</v>
      </c>
      <c r="BKY8" s="29">
        <f t="shared" si="301"/>
        <v>5.2151591743623521E-2</v>
      </c>
      <c r="BKZ8" s="29">
        <f t="shared" si="302"/>
        <v>5.2157793282553704E-2</v>
      </c>
      <c r="BLA8" s="29">
        <f t="shared" si="303"/>
        <v>5.2162112874370323E-2</v>
      </c>
      <c r="BLB8" s="29">
        <f t="shared" si="304"/>
        <v>5.2165178489093425E-2</v>
      </c>
      <c r="BLC8" s="29">
        <f t="shared" si="305"/>
        <v>5.2167290909957094E-2</v>
      </c>
      <c r="BLD8" s="29">
        <f t="shared" si="306"/>
        <v>5.2168812711855569E-2</v>
      </c>
      <c r="BLE8" s="29">
        <f t="shared" si="307"/>
        <v>5.216986846485451E-2</v>
      </c>
      <c r="BLF8" s="29">
        <f t="shared" si="308"/>
        <v>5.2170617656603011E-2</v>
      </c>
      <c r="BLG8" s="29">
        <f t="shared" si="309"/>
        <v>5.2171131418199304E-2</v>
      </c>
      <c r="BLH8" s="29">
        <f t="shared" si="310"/>
        <v>5.2171502227632977E-2</v>
      </c>
      <c r="BLI8" s="29">
        <f t="shared" si="311"/>
        <v>5.2171768854976111E-2</v>
      </c>
      <c r="BLJ8" s="29">
        <f t="shared" si="312"/>
        <v>5.2171946256860988E-2</v>
      </c>
      <c r="BLK8" s="29">
        <f t="shared" si="313"/>
        <v>5.2172084684782134E-2</v>
      </c>
      <c r="BLL8" s="29">
        <f t="shared" si="314"/>
        <v>5.2172174169529337E-2</v>
      </c>
      <c r="BLM8" s="29">
        <f t="shared" si="315"/>
        <v>5.2172231513150952E-2</v>
      </c>
      <c r="BLN8" s="29">
        <f t="shared" si="316"/>
        <v>5.2172274071287654E-2</v>
      </c>
      <c r="BLO8" s="29">
        <f t="shared" si="317"/>
        <v>5.2172302686409044E-2</v>
      </c>
      <c r="BLP8" s="29">
        <f t="shared" si="318"/>
        <v>5.2172326993781708E-2</v>
      </c>
      <c r="BLQ8" s="29">
        <f t="shared" si="319"/>
        <v>5.2172345326165617E-2</v>
      </c>
      <c r="BLR8" s="29">
        <f t="shared" si="320"/>
        <v>5.2172352978196543E-2</v>
      </c>
      <c r="BLS8" s="29">
        <f t="shared" si="321"/>
        <v>5.2172361236604028E-2</v>
      </c>
      <c r="BLT8" s="29">
        <f t="shared" si="322"/>
        <v>5.2172368357280792E-2</v>
      </c>
      <c r="BLU8" s="29">
        <f t="shared" si="323"/>
        <v>5.2172373394572327E-2</v>
      </c>
      <c r="BLV8" s="29">
        <f t="shared" si="324"/>
        <v>5.2172366368457478E-2</v>
      </c>
      <c r="BLW8" s="29">
        <f t="shared" si="325"/>
        <v>5.2172369057081038E-2</v>
      </c>
      <c r="BLX8" s="29">
        <f t="shared" si="326"/>
        <v>5.2172367150262668E-2</v>
      </c>
      <c r="BLY8" s="29">
        <f t="shared" si="327"/>
        <v>5.2172374439954948E-2</v>
      </c>
      <c r="BLZ8" s="29">
        <f t="shared" si="328"/>
        <v>5.2172376424546682E-2</v>
      </c>
      <c r="BMA8" s="29">
        <f t="shared" si="329"/>
        <v>5.2172378662982369E-2</v>
      </c>
      <c r="BMB8" s="29">
        <f t="shared" si="330"/>
        <v>5.2172374257567961E-2</v>
      </c>
      <c r="BMC8" s="29">
        <f t="shared" si="331"/>
        <v>5.2172374215999684E-2</v>
      </c>
      <c r="BMD8" s="29">
        <f t="shared" si="332"/>
        <v>5.2172372980942336E-2</v>
      </c>
      <c r="BME8" s="29">
        <f t="shared" si="333"/>
        <v>5.2172374757782546E-2</v>
      </c>
      <c r="BMF8" s="29">
        <f t="shared" si="334"/>
        <v>5.2172374965506793E-2</v>
      </c>
      <c r="BMG8" s="29">
        <f t="shared" si="335"/>
        <v>5.2172377587278863E-2</v>
      </c>
      <c r="BMH8" s="29">
        <f t="shared" si="336"/>
        <v>5.2172377017251158E-2</v>
      </c>
      <c r="BMI8" s="29">
        <f t="shared" si="337"/>
        <v>5.2172377798747699E-2</v>
      </c>
      <c r="BMJ8" s="29">
        <f t="shared" si="338"/>
        <v>5.2172371329050539E-2</v>
      </c>
      <c r="BMK8" s="29">
        <f t="shared" si="339"/>
        <v>5.2172383551031237E-2</v>
      </c>
      <c r="BML8" s="29">
        <f t="shared" si="340"/>
        <v>5.2172376194351111E-2</v>
      </c>
      <c r="BMM8" s="29">
        <f t="shared" si="341"/>
        <v>5.2172383938189411E-2</v>
      </c>
      <c r="BMN8" s="29">
        <f t="shared" si="342"/>
        <v>5.2172374625270836E-2</v>
      </c>
      <c r="BMO8" s="29">
        <f t="shared" si="343"/>
        <v>5.217237556959594E-2</v>
      </c>
      <c r="BMP8" s="29">
        <f t="shared" si="344"/>
        <v>5.217237003946202E-2</v>
      </c>
      <c r="BMQ8" s="29">
        <f t="shared" si="345"/>
        <v>5.2172477811104692E-2</v>
      </c>
      <c r="BMR8" s="29">
        <f t="shared" si="346"/>
        <v>5.217288656230655E-2</v>
      </c>
      <c r="BMS8" s="29">
        <f t="shared" si="347"/>
        <v>5.2173089599532485E-2</v>
      </c>
      <c r="BMT8" s="162">
        <f t="shared" si="348"/>
        <v>1005.7136913702445</v>
      </c>
      <c r="BMU8" s="97">
        <f t="shared" si="349"/>
        <v>1006.8369910128616</v>
      </c>
      <c r="BMV8" s="97">
        <f t="shared" si="350"/>
        <v>1014.7773713843407</v>
      </c>
      <c r="BMW8" s="97">
        <f t="shared" si="351"/>
        <v>1032.1421165570334</v>
      </c>
      <c r="BMX8" s="97">
        <f t="shared" si="352"/>
        <v>1043.4900761859885</v>
      </c>
      <c r="BMY8" s="97">
        <f t="shared" si="353"/>
        <v>1051.4626366549865</v>
      </c>
      <c r="BMZ8" s="97">
        <f t="shared" si="354"/>
        <v>1057.7067914715183</v>
      </c>
      <c r="BNA8" s="97">
        <f t="shared" si="355"/>
        <v>1062.2994117770836</v>
      </c>
      <c r="BNB8" s="97">
        <f t="shared" si="356"/>
        <v>1065.7208349179821</v>
      </c>
      <c r="BNC8" s="97">
        <f t="shared" si="357"/>
        <v>1068.1670514870802</v>
      </c>
      <c r="BND8" s="97">
        <f t="shared" si="358"/>
        <v>1069.963227890845</v>
      </c>
      <c r="BNE8" s="97">
        <f t="shared" si="359"/>
        <v>1071.2142377482</v>
      </c>
      <c r="BNF8" s="97">
        <f t="shared" si="360"/>
        <v>1072.1177944682254</v>
      </c>
      <c r="BNG8" s="97">
        <f t="shared" si="361"/>
        <v>1072.7470080588623</v>
      </c>
      <c r="BNH8" s="97">
        <f t="shared" si="362"/>
        <v>1073.2008541327402</v>
      </c>
      <c r="BNI8" s="97">
        <f t="shared" si="363"/>
        <v>1073.5136382801245</v>
      </c>
      <c r="BNJ8" s="97">
        <f t="shared" si="364"/>
        <v>1073.7387474765978</v>
      </c>
      <c r="BNK8" s="97">
        <f t="shared" si="365"/>
        <v>1073.8949356771211</v>
      </c>
      <c r="BNL8" s="97">
        <f t="shared" si="366"/>
        <v>1074.0062889028868</v>
      </c>
      <c r="BNM8" s="97">
        <f t="shared" si="367"/>
        <v>1074.0831025576142</v>
      </c>
      <c r="BNN8" s="97">
        <f t="shared" si="368"/>
        <v>1074.138447109442</v>
      </c>
      <c r="BNO8" s="97">
        <f t="shared" si="369"/>
        <v>1074.1765444823504</v>
      </c>
      <c r="BNP8" s="97">
        <f t="shared" si="370"/>
        <v>1074.2037118817989</v>
      </c>
      <c r="BNQ8" s="97">
        <f t="shared" si="371"/>
        <v>1074.2226367584096</v>
      </c>
      <c r="BNR8" s="97">
        <f t="shared" si="372"/>
        <v>1074.2360686509853</v>
      </c>
      <c r="BNS8" s="97">
        <f t="shared" si="373"/>
        <v>1074.2453245927172</v>
      </c>
      <c r="BNT8" s="97">
        <f t="shared" si="374"/>
        <v>1074.2519928552206</v>
      </c>
      <c r="BNU8" s="97">
        <f t="shared" si="375"/>
        <v>1074.2566190839668</v>
      </c>
      <c r="BNV8" s="97">
        <f t="shared" si="376"/>
        <v>1074.2599020388557</v>
      </c>
      <c r="BNW8" s="97">
        <f t="shared" si="377"/>
        <v>1074.2621533658046</v>
      </c>
      <c r="BNX8" s="97">
        <f t="shared" si="378"/>
        <v>1074.2637782829102</v>
      </c>
      <c r="BNY8" s="97">
        <f t="shared" si="379"/>
        <v>1074.2649466724115</v>
      </c>
      <c r="BNZ8" s="97">
        <f t="shared" si="380"/>
        <v>1074.2657240695703</v>
      </c>
      <c r="BOA8" s="97">
        <f t="shared" si="381"/>
        <v>1074.2663306797122</v>
      </c>
      <c r="BOB8" s="97">
        <f t="shared" si="382"/>
        <v>1074.2667228149662</v>
      </c>
      <c r="BOC8" s="97">
        <f t="shared" si="383"/>
        <v>1074.266974103442</v>
      </c>
      <c r="BOD8" s="97">
        <f t="shared" si="384"/>
        <v>1074.267160599843</v>
      </c>
      <c r="BOE8" s="97">
        <f t="shared" si="385"/>
        <v>1074.267285995855</v>
      </c>
      <c r="BOF8" s="97">
        <f t="shared" si="386"/>
        <v>1074.2673925146785</v>
      </c>
      <c r="BOG8" s="97">
        <f t="shared" si="387"/>
        <v>1074.26747285017</v>
      </c>
      <c r="BOH8" s="97">
        <f t="shared" si="388"/>
        <v>1074.267506382623</v>
      </c>
      <c r="BOI8" s="97">
        <f t="shared" si="389"/>
        <v>1074.2675425723232</v>
      </c>
      <c r="BOJ8" s="97">
        <f t="shared" si="390"/>
        <v>1074.2675737763045</v>
      </c>
      <c r="BOK8" s="97">
        <f t="shared" si="391"/>
        <v>1074.2675958505502</v>
      </c>
      <c r="BOL8" s="97">
        <f t="shared" si="392"/>
        <v>1074.2675650609519</v>
      </c>
      <c r="BOM8" s="97">
        <f t="shared" si="393"/>
        <v>1074.2675768429449</v>
      </c>
      <c r="BON8" s="97">
        <f t="shared" si="394"/>
        <v>1074.2675684869514</v>
      </c>
      <c r="BOO8" s="97">
        <f t="shared" si="395"/>
        <v>1074.2676004315902</v>
      </c>
      <c r="BOP8" s="97">
        <f t="shared" si="396"/>
        <v>1074.2676091284006</v>
      </c>
      <c r="BOQ8" s="97">
        <f t="shared" si="397"/>
        <v>1074.2676189375977</v>
      </c>
      <c r="BOR8" s="97">
        <f t="shared" si="398"/>
        <v>1074.2675996323401</v>
      </c>
      <c r="BOS8" s="97">
        <f t="shared" si="399"/>
        <v>1074.2675994501813</v>
      </c>
      <c r="BOT8" s="97">
        <f t="shared" si="400"/>
        <v>1074.2675940379552</v>
      </c>
      <c r="BOU8" s="97">
        <f t="shared" si="401"/>
        <v>1074.2676018243635</v>
      </c>
      <c r="BOV8" s="97">
        <f t="shared" si="402"/>
        <v>1074.2676027346456</v>
      </c>
      <c r="BOW8" s="97">
        <f t="shared" si="403"/>
        <v>1074.267614223686</v>
      </c>
      <c r="BOX8" s="97">
        <f t="shared" si="404"/>
        <v>1074.2676117257299</v>
      </c>
      <c r="BOY8" s="97">
        <f t="shared" si="405"/>
        <v>1074.2676151503777</v>
      </c>
      <c r="BOZ8" s="97">
        <f t="shared" si="406"/>
        <v>1074.2675867990913</v>
      </c>
      <c r="BPA8" s="97">
        <f t="shared" si="407"/>
        <v>1074.2676403578412</v>
      </c>
      <c r="BPB8" s="97">
        <f t="shared" si="408"/>
        <v>1074.2676081196455</v>
      </c>
      <c r="BPC8" s="97">
        <f t="shared" si="409"/>
        <v>1074.2676420544328</v>
      </c>
      <c r="BPD8" s="97">
        <f t="shared" si="410"/>
        <v>1074.267601243675</v>
      </c>
      <c r="BPE8" s="97">
        <f t="shared" si="411"/>
        <v>1074.2676053818645</v>
      </c>
      <c r="BPF8" s="97">
        <f t="shared" si="412"/>
        <v>1074.267581147901</v>
      </c>
      <c r="BPG8" s="97">
        <f t="shared" si="413"/>
        <v>1074.2680534215431</v>
      </c>
      <c r="BPH8" s="97">
        <f t="shared" si="414"/>
        <v>1074.2698446471675</v>
      </c>
      <c r="BPI8" s="97">
        <f t="shared" si="415"/>
        <v>1074.2707343999286</v>
      </c>
      <c r="BPJ8" s="139">
        <f t="shared" si="416"/>
        <v>100</v>
      </c>
      <c r="BPK8" s="99">
        <f t="shared" si="417"/>
        <v>99.986318642026433</v>
      </c>
      <c r="BPL8" s="99">
        <f t="shared" si="418"/>
        <v>67.084685159396287</v>
      </c>
      <c r="BPM8" s="99">
        <f t="shared" si="419"/>
        <v>67.068839625127026</v>
      </c>
      <c r="BPN8" s="99">
        <f t="shared" si="420"/>
        <v>67.075859083894755</v>
      </c>
      <c r="BPO8" s="99">
        <f t="shared" si="421"/>
        <v>67.069592382099444</v>
      </c>
      <c r="BPP8" s="99">
        <f t="shared" si="422"/>
        <v>67.081410666566299</v>
      </c>
      <c r="BPQ8" s="99">
        <f t="shared" si="423"/>
        <v>67.064737099627379</v>
      </c>
      <c r="BPR8" s="99">
        <f t="shared" si="424"/>
        <v>67.07998042831872</v>
      </c>
      <c r="BPS8" s="99">
        <f t="shared" si="425"/>
        <v>67.061914260980842</v>
      </c>
      <c r="BPT8" s="99">
        <f t="shared" si="426"/>
        <v>67.085494373141628</v>
      </c>
      <c r="BPU8" s="99">
        <f t="shared" si="427"/>
        <v>67.06458654823291</v>
      </c>
      <c r="BPV8" s="99">
        <f t="shared" si="428"/>
        <v>67.081015469155787</v>
      </c>
      <c r="BPW8" s="99">
        <f t="shared" si="429"/>
        <v>67.067710489668414</v>
      </c>
      <c r="BPX8" s="99">
        <f t="shared" si="430"/>
        <v>67.07984869584854</v>
      </c>
      <c r="BPY8" s="99">
        <f t="shared" si="431"/>
        <v>67.072678685686327</v>
      </c>
      <c r="BPZ8" s="99">
        <f t="shared" si="432"/>
        <v>67.07503105122511</v>
      </c>
      <c r="BQA8" s="99">
        <f t="shared" si="433"/>
        <v>67.06710828409048</v>
      </c>
      <c r="BQB8" s="99">
        <f t="shared" si="434"/>
        <v>67.082351612781807</v>
      </c>
      <c r="BQC8" s="99">
        <f t="shared" si="435"/>
        <v>67.06458654823291</v>
      </c>
      <c r="BQD8" s="99">
        <f t="shared" si="436"/>
        <v>67.081316571944754</v>
      </c>
      <c r="BQE8" s="99">
        <f t="shared" si="437"/>
        <v>67.067898678911504</v>
      </c>
      <c r="BQF8" s="99">
        <f t="shared" si="438"/>
        <v>67.088430125334042</v>
      </c>
      <c r="BQG8" s="99">
        <f t="shared" si="439"/>
        <v>67.068801987278405</v>
      </c>
      <c r="BQH8" s="99">
        <f t="shared" si="440"/>
        <v>67.07777861417442</v>
      </c>
      <c r="BQI8" s="99">
        <f t="shared" si="441"/>
        <v>67.064624186081531</v>
      </c>
      <c r="BQJ8" s="99">
        <f t="shared" si="442"/>
        <v>67.078362000828022</v>
      </c>
      <c r="BQK8" s="99">
        <f t="shared" si="443"/>
        <v>67.065583951221356</v>
      </c>
      <c r="BQL8" s="99">
        <f t="shared" si="444"/>
        <v>67.082069328917157</v>
      </c>
      <c r="BQM8" s="99">
        <f t="shared" si="445"/>
        <v>67.06797395460876</v>
      </c>
      <c r="BQN8" s="99">
        <f t="shared" si="446"/>
        <v>67.087545635891459</v>
      </c>
      <c r="BQO8" s="99">
        <f t="shared" si="447"/>
        <v>67.066280251420835</v>
      </c>
      <c r="BQP8" s="99">
        <f t="shared" si="448"/>
        <v>67.086792878919042</v>
      </c>
      <c r="BQQ8" s="99">
        <f t="shared" si="449"/>
        <v>67.067221197636357</v>
      </c>
      <c r="BQR8" s="99">
        <f t="shared" si="450"/>
        <v>67.082765629116651</v>
      </c>
      <c r="BQS8" s="99">
        <f t="shared" si="451"/>
        <v>67.067390567955144</v>
      </c>
      <c r="BQT8" s="99">
        <f t="shared" si="452"/>
        <v>67.078907749633032</v>
      </c>
      <c r="BQU8" s="99">
        <f t="shared" si="453"/>
        <v>67.065997967556186</v>
      </c>
      <c r="BQV8" s="99">
        <f t="shared" si="454"/>
        <v>67.079641687681132</v>
      </c>
      <c r="BQW8" s="99">
        <f t="shared" si="455"/>
        <v>67.068293876322031</v>
      </c>
      <c r="BQX8" s="99">
        <f t="shared" si="456"/>
        <v>67.08336783469457</v>
      </c>
      <c r="BQY8" s="99">
        <f t="shared" si="457"/>
        <v>67.065734502615825</v>
      </c>
      <c r="BQZ8" s="99">
        <f t="shared" si="458"/>
        <v>67.085946027325079</v>
      </c>
      <c r="BRA8" s="99">
        <f t="shared" si="459"/>
        <v>67.07077797433098</v>
      </c>
      <c r="BRB8" s="99">
        <f t="shared" si="460"/>
        <v>67.079434679513724</v>
      </c>
      <c r="BRC8" s="99">
        <f t="shared" si="461"/>
        <v>67.067409386879447</v>
      </c>
      <c r="BRD8" s="99">
        <f t="shared" si="462"/>
        <v>67.078362000828022</v>
      </c>
      <c r="BRE8" s="99">
        <f t="shared" si="463"/>
        <v>67.066901275923058</v>
      </c>
      <c r="BRF8" s="99">
        <f t="shared" si="464"/>
        <v>67.080225074334749</v>
      </c>
      <c r="BRG8" s="99">
        <f t="shared" si="465"/>
        <v>67.068971357597192</v>
      </c>
      <c r="BRH8" s="99">
        <f t="shared" si="466"/>
        <v>67.086416500432833</v>
      </c>
      <c r="BRI8" s="99">
        <f t="shared" si="467"/>
        <v>67.071681282697881</v>
      </c>
      <c r="BRJ8" s="99">
        <f t="shared" si="468"/>
        <v>67.087395084496976</v>
      </c>
      <c r="BRK8" s="99">
        <f t="shared" si="469"/>
        <v>67.064925288870498</v>
      </c>
      <c r="BRL8" s="99">
        <f t="shared" si="470"/>
        <v>67.079340584892179</v>
      </c>
      <c r="BRM8" s="99">
        <f t="shared" si="471"/>
        <v>67.064021980503597</v>
      </c>
      <c r="BRN8" s="99">
        <f t="shared" si="472"/>
        <v>67.078042079114766</v>
      </c>
      <c r="BRO8" s="99">
        <f t="shared" si="473"/>
        <v>67.062610561180321</v>
      </c>
      <c r="BRP8" s="99">
        <f t="shared" si="474"/>
        <v>67.078136173736311</v>
      </c>
      <c r="BRQ8" s="99">
        <f t="shared" si="475"/>
        <v>67.064887651021877</v>
      </c>
      <c r="BRR8" s="99">
        <f t="shared" si="476"/>
        <v>67.08218224246302</v>
      </c>
      <c r="BRS8" s="99">
        <f t="shared" si="477"/>
        <v>67.067258835484964</v>
      </c>
      <c r="BRT8" s="99">
        <f t="shared" si="478"/>
        <v>67.082050509992854</v>
      </c>
      <c r="BRU8" s="99">
        <f t="shared" si="479"/>
        <v>67.065339305205313</v>
      </c>
      <c r="BRV8" s="99">
        <f t="shared" si="480"/>
        <v>67.080526177123716</v>
      </c>
      <c r="BRW8" s="99">
        <f t="shared" si="481"/>
        <v>67.065602770145659</v>
      </c>
      <c r="BRX8" s="99">
        <f t="shared" si="482"/>
        <v>99.967048063532687</v>
      </c>
      <c r="BRY8" s="99">
        <f t="shared" si="483"/>
        <v>100</v>
      </c>
      <c r="BRZ8" s="139">
        <f t="shared" si="484"/>
        <v>0.99999950000000004</v>
      </c>
      <c r="BSA8" s="99">
        <f t="shared" si="485"/>
        <v>1.1320898852697863</v>
      </c>
      <c r="BSB8" s="99">
        <f t="shared" si="486"/>
        <v>3.2079169707463029</v>
      </c>
      <c r="BSC8" s="99">
        <f t="shared" si="487"/>
        <v>4.3344897813184637</v>
      </c>
      <c r="BSD8" s="99">
        <f t="shared" si="488"/>
        <v>4.7138971355481081</v>
      </c>
      <c r="BSE8" s="99">
        <f t="shared" si="489"/>
        <v>4.9562937270619285</v>
      </c>
      <c r="BSF8" s="99">
        <f t="shared" si="490"/>
        <v>5.1631785402006187</v>
      </c>
      <c r="BSG8" s="99">
        <f t="shared" si="491"/>
        <v>5.332957608835347</v>
      </c>
      <c r="BSH8" s="99">
        <f t="shared" si="492"/>
        <v>5.4293456508858471</v>
      </c>
      <c r="BSI8" s="99">
        <f t="shared" si="493"/>
        <v>5.5290100809982006</v>
      </c>
      <c r="BSJ8" s="99">
        <f t="shared" si="494"/>
        <v>5.5615569876365756</v>
      </c>
      <c r="BSK8" s="99">
        <f t="shared" si="495"/>
        <v>5.6276720609998989</v>
      </c>
      <c r="BSL8" s="99">
        <f t="shared" si="496"/>
        <v>5.6348386701719226</v>
      </c>
      <c r="BSM8" s="99">
        <f t="shared" si="497"/>
        <v>5.6719186807278872</v>
      </c>
      <c r="BSN8" s="99">
        <f t="shared" si="498"/>
        <v>5.6690974621046664</v>
      </c>
      <c r="BSO8" s="99">
        <f t="shared" si="499"/>
        <v>5.697228849181899</v>
      </c>
      <c r="BSP8" s="99">
        <f t="shared" si="500"/>
        <v>5.6840510399292077</v>
      </c>
      <c r="BSQ8" s="99">
        <f t="shared" si="501"/>
        <v>5.7101895369901667</v>
      </c>
      <c r="BSR8" s="99">
        <f t="shared" si="502"/>
        <v>5.6975954302588043</v>
      </c>
      <c r="BSS8" s="99">
        <f t="shared" si="503"/>
        <v>5.7194432970094375</v>
      </c>
      <c r="BST8" s="99">
        <f t="shared" si="504"/>
        <v>5.7012610894394742</v>
      </c>
      <c r="BSU8" s="99">
        <f t="shared" si="505"/>
        <v>5.7253008900476852</v>
      </c>
      <c r="BSV8" s="99">
        <f t="shared" si="506"/>
        <v>5.7050149971458186</v>
      </c>
      <c r="BSW8" s="99">
        <f t="shared" si="507"/>
        <v>5.7285010111389152</v>
      </c>
      <c r="BSX8" s="99">
        <f t="shared" si="508"/>
        <v>5.7107585837532984</v>
      </c>
      <c r="BSY8" s="99">
        <f t="shared" si="509"/>
        <v>5.7339395346944722</v>
      </c>
      <c r="BSZ8" s="99">
        <f t="shared" si="510"/>
        <v>5.7120178336386678</v>
      </c>
      <c r="BTA8" s="99">
        <f t="shared" si="511"/>
        <v>5.7300388270607403</v>
      </c>
      <c r="BTB8" s="99">
        <f t="shared" si="512"/>
        <v>5.7149817206777627</v>
      </c>
      <c r="BTC8" s="99">
        <f t="shared" si="513"/>
        <v>5.7312078677096556</v>
      </c>
      <c r="BTD8" s="99">
        <f t="shared" si="514"/>
        <v>5.7043374649148451</v>
      </c>
      <c r="BTE8" s="99">
        <f t="shared" si="515"/>
        <v>5.7320578770559694</v>
      </c>
      <c r="BTF8" s="99">
        <f t="shared" si="516"/>
        <v>5.7146508805680334</v>
      </c>
      <c r="BTG8" s="99">
        <f t="shared" si="517"/>
        <v>5.7308845235643338</v>
      </c>
      <c r="BTH8" s="99">
        <f t="shared" si="518"/>
        <v>5.7098048419421401</v>
      </c>
      <c r="BTI8" s="99">
        <f t="shared" si="519"/>
        <v>5.7372576559412112</v>
      </c>
      <c r="BTJ8" s="99">
        <f t="shared" si="520"/>
        <v>5.713460651900621</v>
      </c>
      <c r="BTK8" s="99">
        <f t="shared" si="521"/>
        <v>5.7331555729030592</v>
      </c>
      <c r="BTL8" s="99">
        <f t="shared" si="522"/>
        <v>5.7140406590810775</v>
      </c>
      <c r="BTM8" s="99">
        <f t="shared" si="523"/>
        <v>5.7334468759426187</v>
      </c>
      <c r="BTN8" s="99">
        <f t="shared" si="524"/>
        <v>5.7122132112427604</v>
      </c>
      <c r="BTO8" s="99">
        <f t="shared" si="525"/>
        <v>5.7399222248879624</v>
      </c>
      <c r="BTP8" s="99">
        <f t="shared" si="526"/>
        <v>5.7173629159790424</v>
      </c>
      <c r="BTQ8" s="99">
        <f t="shared" si="527"/>
        <v>5.7391029540065448</v>
      </c>
      <c r="BTR8" s="99">
        <f t="shared" si="528"/>
        <v>5.7223857331825485</v>
      </c>
      <c r="BTS8" s="99">
        <f t="shared" si="529"/>
        <v>5.7394299782705556</v>
      </c>
      <c r="BTT8" s="99">
        <f t="shared" si="530"/>
        <v>5.7222387152993077</v>
      </c>
      <c r="BTU8" s="99">
        <f t="shared" si="531"/>
        <v>5.737499313064899</v>
      </c>
      <c r="BTV8" s="99">
        <f t="shared" si="532"/>
        <v>5.7214402541836753</v>
      </c>
      <c r="BTW8" s="99">
        <f t="shared" si="533"/>
        <v>5.7442866977317903</v>
      </c>
      <c r="BTX8" s="99">
        <f t="shared" si="534"/>
        <v>5.7163554114941553</v>
      </c>
      <c r="BTY8" s="99">
        <f t="shared" si="535"/>
        <v>5.736668481266423</v>
      </c>
      <c r="BTZ8" s="99">
        <f t="shared" si="536"/>
        <v>5.7198375271046231</v>
      </c>
      <c r="BUA8" s="99">
        <f t="shared" si="537"/>
        <v>5.738070956501339</v>
      </c>
      <c r="BUB8" s="99">
        <f t="shared" si="538"/>
        <v>5.7200189604490097</v>
      </c>
      <c r="BUC8" s="99">
        <f t="shared" si="539"/>
        <v>5.7431270691156922</v>
      </c>
      <c r="BUD8" s="99">
        <f t="shared" si="540"/>
        <v>5.7238417833835937</v>
      </c>
      <c r="BUE8" s="99">
        <f t="shared" si="541"/>
        <v>5.7461437420252093</v>
      </c>
      <c r="BUF8" s="99">
        <f t="shared" si="542"/>
        <v>5.7247848837868265</v>
      </c>
      <c r="BUG8" s="99">
        <f t="shared" si="543"/>
        <v>5.7453343097359078</v>
      </c>
      <c r="BUH8" s="99">
        <f t="shared" si="544"/>
        <v>5.725715639537869</v>
      </c>
      <c r="BUI8" s="99">
        <f t="shared" si="545"/>
        <v>5.7440039549696671</v>
      </c>
      <c r="BUJ8" s="99">
        <f t="shared" si="546"/>
        <v>5.7321086203636531</v>
      </c>
      <c r="BUK8" s="99">
        <f t="shared" si="547"/>
        <v>5.7470133453881589</v>
      </c>
      <c r="BUL8" s="99">
        <f t="shared" si="548"/>
        <v>5.7335969456238915</v>
      </c>
      <c r="BUM8" s="99">
        <f t="shared" si="549"/>
        <v>5.5113259962309167</v>
      </c>
      <c r="BUN8" s="99">
        <f t="shared" si="550"/>
        <v>2.4667928560146946</v>
      </c>
      <c r="BUO8" s="99">
        <f t="shared" si="551"/>
        <v>2.4963090000000001</v>
      </c>
      <c r="BUP8" s="284">
        <f t="shared" si="552"/>
        <v>162.56801440674084</v>
      </c>
      <c r="BUQ8" s="110">
        <f t="shared" si="553"/>
        <v>85.391046143938752</v>
      </c>
      <c r="BUR8" s="110">
        <f t="shared" si="554"/>
        <v>76.580636530133106</v>
      </c>
      <c r="BUS8" s="110">
        <f t="shared" si="555"/>
        <v>71.700650228535309</v>
      </c>
      <c r="BUT8" s="110">
        <f t="shared" si="556"/>
        <v>68.354242596954236</v>
      </c>
      <c r="BUU8" s="110">
        <f t="shared" si="557"/>
        <v>66.687081863185043</v>
      </c>
      <c r="BUV8" s="110">
        <f t="shared" si="558"/>
        <v>65.511538923068784</v>
      </c>
      <c r="BUW8" s="110">
        <f t="shared" si="559"/>
        <v>64.991269432381344</v>
      </c>
      <c r="BUX8" s="110">
        <f t="shared" si="560"/>
        <v>63.994413160704461</v>
      </c>
      <c r="BUY8" s="110">
        <f t="shared" si="561"/>
        <v>63.78720187809666</v>
      </c>
      <c r="BUZ8" s="110">
        <f t="shared" si="562"/>
        <v>63.650278175341136</v>
      </c>
      <c r="BVA8" s="110">
        <f t="shared" si="563"/>
        <v>63.218546983868066</v>
      </c>
      <c r="BVB8" s="110">
        <f t="shared" si="564"/>
        <v>63.048748639135447</v>
      </c>
      <c r="BVC8" s="110">
        <f t="shared" si="565"/>
        <v>63.164072237330714</v>
      </c>
      <c r="BVD8" s="110">
        <f t="shared" si="566"/>
        <v>62.949235705525929</v>
      </c>
      <c r="BVE8" s="110">
        <f t="shared" si="567"/>
        <v>62.70158938252257</v>
      </c>
      <c r="BVF8" s="110">
        <f t="shared" si="568"/>
        <v>62.971808212502729</v>
      </c>
      <c r="BVG8" s="110">
        <f t="shared" si="569"/>
        <v>63.053508509463775</v>
      </c>
      <c r="BVH8" s="110">
        <f t="shared" si="570"/>
        <v>62.528386410311064</v>
      </c>
      <c r="BVI8" s="110">
        <f t="shared" si="571"/>
        <v>62.636151121135164</v>
      </c>
      <c r="BVJ8" s="110">
        <f t="shared" si="572"/>
        <v>63.100548149928557</v>
      </c>
      <c r="BVK8" s="110">
        <f t="shared" si="573"/>
        <v>62.647389313901648</v>
      </c>
      <c r="BVL8" s="110">
        <f t="shared" si="574"/>
        <v>62.724264913031291</v>
      </c>
      <c r="BVM8" s="110">
        <f t="shared" si="575"/>
        <v>63.014734884324277</v>
      </c>
      <c r="BVN8" s="110">
        <f t="shared" si="576"/>
        <v>62.936256941692385</v>
      </c>
      <c r="BVO8" s="110">
        <f t="shared" si="577"/>
        <v>62.903789273352636</v>
      </c>
      <c r="BVP8" s="110">
        <f t="shared" si="578"/>
        <v>62.890965992416838</v>
      </c>
      <c r="BVQ8" s="110">
        <f t="shared" si="579"/>
        <v>63.127496731659747</v>
      </c>
      <c r="BVR8" s="110">
        <f t="shared" si="580"/>
        <v>62.815454645672681</v>
      </c>
      <c r="BVS8" s="110">
        <f t="shared" si="581"/>
        <v>62.792485092866826</v>
      </c>
      <c r="BVT8" s="110">
        <f t="shared" si="582"/>
        <v>63.095330327377305</v>
      </c>
      <c r="BVU8" s="110">
        <f t="shared" si="583"/>
        <v>62.974255691162909</v>
      </c>
      <c r="BVV8" s="110">
        <f t="shared" si="584"/>
        <v>62.768964305419303</v>
      </c>
      <c r="BVW8" s="110">
        <f t="shared" si="585"/>
        <v>62.826604361983932</v>
      </c>
      <c r="BVX8" s="110">
        <f t="shared" si="586"/>
        <v>63.060504760634515</v>
      </c>
      <c r="BVY8" s="110">
        <f t="shared" si="587"/>
        <v>62.719942964420007</v>
      </c>
      <c r="BVZ8" s="110">
        <f t="shared" si="588"/>
        <v>62.712450227017484</v>
      </c>
      <c r="BWA8" s="110">
        <f t="shared" si="589"/>
        <v>63.054594353178899</v>
      </c>
      <c r="BWB8" s="110">
        <f t="shared" si="590"/>
        <v>62.7732869595634</v>
      </c>
      <c r="BWC8" s="110">
        <f t="shared" si="591"/>
        <v>62.637474363290153</v>
      </c>
      <c r="BWD8" s="110">
        <f t="shared" si="592"/>
        <v>63.058364298325124</v>
      </c>
      <c r="BWE8" s="110">
        <f t="shared" si="593"/>
        <v>63.075760327905599</v>
      </c>
      <c r="BWF8" s="110">
        <f t="shared" si="594"/>
        <v>62.970953201222692</v>
      </c>
      <c r="BWG8" s="110">
        <f t="shared" si="595"/>
        <v>62.893969037664128</v>
      </c>
      <c r="BWH8" s="110">
        <f t="shared" si="596"/>
        <v>63.161355902393822</v>
      </c>
      <c r="BWI8" s="110">
        <f t="shared" si="597"/>
        <v>63.031187882224394</v>
      </c>
      <c r="BWJ8" s="110">
        <f t="shared" si="598"/>
        <v>63.006363253270969</v>
      </c>
      <c r="BWK8" s="110">
        <f t="shared" si="599"/>
        <v>63.21825254282323</v>
      </c>
      <c r="BWL8" s="110">
        <f t="shared" si="600"/>
        <v>62.877748275989276</v>
      </c>
      <c r="BWM8" s="110">
        <f t="shared" si="601"/>
        <v>62.824700854385043</v>
      </c>
      <c r="BWN8" s="110">
        <f t="shared" si="602"/>
        <v>63.023025672005716</v>
      </c>
      <c r="BWO8" s="110">
        <f t="shared" si="603"/>
        <v>63.176090389735926</v>
      </c>
      <c r="BWP8" s="110">
        <f t="shared" si="604"/>
        <v>62.696155062971322</v>
      </c>
      <c r="BWQ8" s="110">
        <f t="shared" si="605"/>
        <v>62.860350194470413</v>
      </c>
      <c r="BWR8" s="110">
        <f t="shared" si="606"/>
        <v>63.1423815843076</v>
      </c>
      <c r="BWS8" s="110">
        <f t="shared" si="607"/>
        <v>62.816685200897425</v>
      </c>
      <c r="BWT8" s="110">
        <f t="shared" si="608"/>
        <v>62.885560573430347</v>
      </c>
      <c r="BWU8" s="110">
        <f t="shared" si="609"/>
        <v>63.049673398722703</v>
      </c>
      <c r="BWV8" s="110">
        <f t="shared" si="610"/>
        <v>63.085520769209744</v>
      </c>
      <c r="BWW8" s="110">
        <f t="shared" si="611"/>
        <v>62.950457410217446</v>
      </c>
      <c r="BWX8" s="110">
        <f t="shared" si="612"/>
        <v>63.103660484188765</v>
      </c>
      <c r="BWY8" s="110">
        <f t="shared" si="613"/>
        <v>63.307528474955156</v>
      </c>
      <c r="BWZ8" s="110">
        <f t="shared" si="614"/>
        <v>63.085614632900224</v>
      </c>
      <c r="BXA8" s="110">
        <f t="shared" si="615"/>
        <v>61.655942279639611</v>
      </c>
      <c r="BXB8" s="110">
        <f t="shared" si="616"/>
        <v>97.240945305096872</v>
      </c>
      <c r="BXC8" s="164">
        <f t="shared" si="617"/>
        <v>0.69609326089190726</v>
      </c>
      <c r="BXD8" s="101">
        <f t="shared" si="618"/>
        <v>0.68721588622615648</v>
      </c>
      <c r="BXE8" s="101">
        <f t="shared" si="619"/>
        <v>0.6841075849668391</v>
      </c>
      <c r="BXF8" s="101">
        <f t="shared" si="620"/>
        <v>0.68380815902309178</v>
      </c>
      <c r="BXG8" s="101">
        <f t="shared" si="621"/>
        <v>0.68408582126924611</v>
      </c>
      <c r="BXH8" s="101">
        <f t="shared" si="622"/>
        <v>0.68450553807803316</v>
      </c>
      <c r="BXI8" s="101">
        <f t="shared" si="623"/>
        <v>0.68491174868006355</v>
      </c>
      <c r="BXJ8" s="101">
        <f t="shared" si="624"/>
        <v>0.68525439219832107</v>
      </c>
      <c r="BXK8" s="101">
        <f t="shared" si="625"/>
        <v>0.68552386901471274</v>
      </c>
      <c r="BXL8" s="101">
        <f t="shared" si="626"/>
        <v>0.68572797619024484</v>
      </c>
      <c r="BXM8" s="101">
        <f t="shared" si="627"/>
        <v>0.68587738125216391</v>
      </c>
      <c r="BXN8" s="101">
        <f t="shared" si="628"/>
        <v>0.68598615356001558</v>
      </c>
      <c r="BXO8" s="101">
        <f t="shared" si="629"/>
        <v>0.68606422994986271</v>
      </c>
      <c r="BXP8" s="101">
        <f t="shared" si="630"/>
        <v>0.68612009539299157</v>
      </c>
      <c r="BXQ8" s="101">
        <f t="shared" si="631"/>
        <v>0.6861595859425067</v>
      </c>
      <c r="BXR8" s="101">
        <f t="shared" si="632"/>
        <v>0.68618772519883342</v>
      </c>
      <c r="BXS8" s="101">
        <f t="shared" si="633"/>
        <v>0.686207541057266</v>
      </c>
      <c r="BXT8" s="101">
        <f t="shared" si="634"/>
        <v>0.6862215131892746</v>
      </c>
      <c r="BXU8" s="101">
        <f t="shared" si="635"/>
        <v>0.6862313438114771</v>
      </c>
      <c r="BXV8" s="101">
        <f t="shared" si="636"/>
        <v>0.68623830314449297</v>
      </c>
      <c r="BXW8" s="101">
        <f t="shared" si="637"/>
        <v>0.68624316814253317</v>
      </c>
      <c r="BXX8" s="101">
        <f t="shared" si="638"/>
        <v>0.68624660607154897</v>
      </c>
      <c r="BXY8" s="101">
        <f t="shared" si="639"/>
        <v>0.68624902053279468</v>
      </c>
      <c r="BXZ8" s="101">
        <f t="shared" si="640"/>
        <v>0.68625071400788684</v>
      </c>
      <c r="BYA8" s="101">
        <f t="shared" si="641"/>
        <v>0.68625190287982463</v>
      </c>
      <c r="BYB8" s="101">
        <f t="shared" si="642"/>
        <v>0.68625274623123411</v>
      </c>
      <c r="BYC8" s="101">
        <f t="shared" si="643"/>
        <v>0.68625333686609447</v>
      </c>
      <c r="BYD8" s="101">
        <f t="shared" si="644"/>
        <v>0.68625375018051593</v>
      </c>
      <c r="BYE8" s="101">
        <f t="shared" si="645"/>
        <v>0.68625403968326482</v>
      </c>
      <c r="BYF8" s="101">
        <f t="shared" si="646"/>
        <v>0.68625424831289783</v>
      </c>
      <c r="BYG8" s="101">
        <f t="shared" si="647"/>
        <v>0.6862543936457649</v>
      </c>
      <c r="BYH8" s="101">
        <f t="shared" si="648"/>
        <v>0.68625449702061214</v>
      </c>
      <c r="BYI8" s="101">
        <f t="shared" si="649"/>
        <v>0.68625457162028847</v>
      </c>
      <c r="BYJ8" s="101">
        <f t="shared" si="650"/>
        <v>0.68625461968021662</v>
      </c>
      <c r="BYK8" s="101">
        <f t="shared" si="651"/>
        <v>0.68625465238033745</v>
      </c>
      <c r="BYL8" s="101">
        <f t="shared" si="652"/>
        <v>0.68625467567707921</v>
      </c>
      <c r="BYM8" s="101">
        <f t="shared" si="653"/>
        <v>0.68625469299996311</v>
      </c>
      <c r="BYN8" s="101">
        <f t="shared" si="654"/>
        <v>0.68625470695708257</v>
      </c>
      <c r="BYO8" s="101">
        <f t="shared" si="655"/>
        <v>0.6862547154624844</v>
      </c>
      <c r="BYP8" s="101">
        <f t="shared" si="656"/>
        <v>0.68625472067040805</v>
      </c>
      <c r="BYQ8" s="101">
        <f t="shared" si="657"/>
        <v>0.68625472570440926</v>
      </c>
      <c r="BYR8" s="101">
        <f t="shared" si="658"/>
        <v>0.68625472968405288</v>
      </c>
      <c r="BYS8" s="101">
        <f t="shared" si="659"/>
        <v>0.68625472903305518</v>
      </c>
      <c r="BYT8" s="101">
        <f t="shared" si="660"/>
        <v>0.68625472761327255</v>
      </c>
      <c r="BYU8" s="101">
        <f t="shared" si="661"/>
        <v>0.68625472786917896</v>
      </c>
      <c r="BYV8" s="101">
        <f t="shared" si="662"/>
        <v>0.68625472963114498</v>
      </c>
      <c r="BYW8" s="101">
        <f t="shared" si="663"/>
        <v>0.68625473266687986</v>
      </c>
      <c r="BYX8" s="101">
        <f t="shared" si="664"/>
        <v>0.68625473404919624</v>
      </c>
      <c r="BYY8" s="101">
        <f t="shared" si="665"/>
        <v>0.68625473333988263</v>
      </c>
      <c r="BYZ8" s="101">
        <f t="shared" si="666"/>
        <v>0.68625473188425934</v>
      </c>
      <c r="BZA8" s="101">
        <f t="shared" si="667"/>
        <v>0.68625473146638405</v>
      </c>
      <c r="BZB8" s="101">
        <f t="shared" si="668"/>
        <v>0.68625473164372464</v>
      </c>
      <c r="BZC8" s="101">
        <f t="shared" si="669"/>
        <v>0.68625473229332856</v>
      </c>
      <c r="BZD8" s="101">
        <f t="shared" si="670"/>
        <v>0.68625473321950281</v>
      </c>
      <c r="BZE8" s="101">
        <f t="shared" si="671"/>
        <v>0.68625473389109692</v>
      </c>
      <c r="BZF8" s="101">
        <f t="shared" si="672"/>
        <v>0.68625473396031667</v>
      </c>
      <c r="BZG8" s="101">
        <f t="shared" si="673"/>
        <v>0.6862547320984077</v>
      </c>
      <c r="BZH8" s="101">
        <f t="shared" si="674"/>
        <v>0.686254733981293</v>
      </c>
      <c r="BZI8" s="101">
        <f t="shared" si="675"/>
        <v>0.68625473557384409</v>
      </c>
      <c r="BZJ8" s="101">
        <f t="shared" si="676"/>
        <v>0.68625473570057183</v>
      </c>
      <c r="BZK8" s="101">
        <f t="shared" si="677"/>
        <v>0.68625473518696745</v>
      </c>
      <c r="BZL8" s="101">
        <f t="shared" si="678"/>
        <v>0.6862547324476892</v>
      </c>
      <c r="BZM8" s="101">
        <f t="shared" si="679"/>
        <v>0.68625473094662437</v>
      </c>
      <c r="BZN8" s="101">
        <f t="shared" si="680"/>
        <v>0.68625476441326538</v>
      </c>
      <c r="BZO8" s="101">
        <f t="shared" si="681"/>
        <v>0.6862549334894229</v>
      </c>
      <c r="BZP8" s="162">
        <f t="shared" si="682"/>
        <v>65.308920049526179</v>
      </c>
      <c r="BZQ8" s="97">
        <f t="shared" si="683"/>
        <v>17.959471388257423</v>
      </c>
      <c r="BZR8" s="97">
        <f t="shared" si="684"/>
        <v>12.379030299348143</v>
      </c>
      <c r="BZS8" s="97">
        <f t="shared" si="685"/>
        <v>10.606864042148983</v>
      </c>
      <c r="BZT8" s="97">
        <f t="shared" si="686"/>
        <v>10.512194807145525</v>
      </c>
      <c r="BZU8" s="97">
        <f t="shared" si="687"/>
        <v>10.228347411688622</v>
      </c>
      <c r="BZV8" s="97">
        <f t="shared" si="688"/>
        <v>10.466213073596927</v>
      </c>
      <c r="BZW8" s="97">
        <f t="shared" si="689"/>
        <v>10.264054224054476</v>
      </c>
      <c r="BZX8" s="97">
        <f t="shared" si="690"/>
        <v>10.428298951048752</v>
      </c>
      <c r="BZY8" s="97">
        <f t="shared" si="691"/>
        <v>10.212266106977342</v>
      </c>
      <c r="BZZ8" s="97">
        <f t="shared" si="692"/>
        <v>10.528441831954581</v>
      </c>
      <c r="CAA8" s="97">
        <f t="shared" si="693"/>
        <v>10.153182242753493</v>
      </c>
      <c r="CAB8" s="97">
        <f t="shared" si="694"/>
        <v>10.414227049379383</v>
      </c>
      <c r="CAC8" s="97">
        <f t="shared" si="695"/>
        <v>10.196577077266552</v>
      </c>
      <c r="CAD8" s="97">
        <f t="shared" si="696"/>
        <v>10.379871983287178</v>
      </c>
      <c r="CAE8" s="97">
        <f t="shared" si="697"/>
        <v>10.031858728619348</v>
      </c>
      <c r="CAF8" s="97">
        <f t="shared" si="698"/>
        <v>10.349336165415448</v>
      </c>
      <c r="CAG8" s="97">
        <f t="shared" si="699"/>
        <v>10.084293099587875</v>
      </c>
      <c r="CAH8" s="97">
        <f t="shared" si="700"/>
        <v>10.101242439198753</v>
      </c>
      <c r="CAI8" s="97">
        <f t="shared" si="701"/>
        <v>9.815084522847803</v>
      </c>
      <c r="CAJ8" s="97">
        <f t="shared" si="702"/>
        <v>10.06722449111416</v>
      </c>
      <c r="CAK8" s="97">
        <f t="shared" si="703"/>
        <v>9.5351539611151068</v>
      </c>
      <c r="CAL8" s="97">
        <f t="shared" si="704"/>
        <v>9.5215943801914182</v>
      </c>
      <c r="CAM8" s="97">
        <f t="shared" si="705"/>
        <v>9.0704750346718193</v>
      </c>
      <c r="CAN8" s="97">
        <f t="shared" si="706"/>
        <v>8.8081409797675541</v>
      </c>
      <c r="CAO8" s="97">
        <f t="shared" si="707"/>
        <v>8.1148274147963146</v>
      </c>
      <c r="CAP8" s="97">
        <f t="shared" si="708"/>
        <v>7.6180706737046151</v>
      </c>
      <c r="CAQ8" s="97">
        <f t="shared" si="709"/>
        <v>6.7414348702756692</v>
      </c>
      <c r="CAR8" s="97">
        <f t="shared" si="710"/>
        <v>5.9497847575351184</v>
      </c>
      <c r="CAS8" s="97">
        <f t="shared" si="711"/>
        <v>4.9620339081726161</v>
      </c>
      <c r="CAT8" s="97">
        <f t="shared" si="712"/>
        <v>4.1946208793513113</v>
      </c>
      <c r="CAU8" s="97">
        <f t="shared" si="713"/>
        <v>3.2786769381063121</v>
      </c>
      <c r="CAV8" s="97">
        <f t="shared" si="714"/>
        <v>2.5706528402032656</v>
      </c>
      <c r="CAW8" s="97">
        <f t="shared" si="715"/>
        <v>1.9214198562768865</v>
      </c>
      <c r="CAX8" s="97">
        <f t="shared" si="716"/>
        <v>1.434925138442654</v>
      </c>
      <c r="CAY8" s="97">
        <f t="shared" si="717"/>
        <v>1.0399414444265902</v>
      </c>
      <c r="CAZ8" s="97">
        <f t="shared" si="718"/>
        <v>0.74450980691382185</v>
      </c>
      <c r="CBA8" s="97">
        <f t="shared" si="719"/>
        <v>0.55777605857328716</v>
      </c>
      <c r="CBB8" s="97">
        <f t="shared" si="720"/>
        <v>0.37595855897378511</v>
      </c>
      <c r="CBC8" s="97">
        <f t="shared" si="721"/>
        <v>0.2845983502766144</v>
      </c>
      <c r="CBD8" s="97">
        <f t="shared" si="722"/>
        <v>0.18318800694417334</v>
      </c>
      <c r="CBE8" s="97">
        <f t="shared" si="723"/>
        <v>0.15550484055563121</v>
      </c>
      <c r="CBF8" s="97">
        <f t="shared" si="724"/>
        <v>8.1413623161923049E-2</v>
      </c>
      <c r="CBG8" s="97">
        <f t="shared" si="725"/>
        <v>8.9053427863221929E-2</v>
      </c>
      <c r="CBH8" s="97">
        <f t="shared" si="726"/>
        <v>3.6278008324572293E-2</v>
      </c>
      <c r="CBI8" s="97">
        <f t="shared" si="727"/>
        <v>5.0287822740719329E-2</v>
      </c>
      <c r="CBJ8" s="97">
        <f t="shared" si="728"/>
        <v>9.4603952839560895E-3</v>
      </c>
      <c r="CBK8" s="97">
        <f t="shared" si="729"/>
        <v>3.191958889763008E-2</v>
      </c>
      <c r="CBL8" s="97">
        <f t="shared" si="730"/>
        <v>-2.2287254219472371E-3</v>
      </c>
      <c r="CBM8" s="97">
        <f t="shared" si="731"/>
        <v>2.6582453978936958E-2</v>
      </c>
      <c r="CBN8" s="97">
        <f t="shared" si="732"/>
        <v>-7.8880963758396535E-3</v>
      </c>
      <c r="CBO8" s="97">
        <f t="shared" si="733"/>
        <v>2.3388146233501401E-2</v>
      </c>
      <c r="CBP8" s="97">
        <f t="shared" si="734"/>
        <v>-9.3546468206004429E-3</v>
      </c>
      <c r="CBQ8" s="97">
        <f t="shared" si="735"/>
        <v>2.0250935354202707E-2</v>
      </c>
      <c r="CBR8" s="97">
        <f t="shared" si="736"/>
        <v>-1.129891951107439E-2</v>
      </c>
      <c r="CBS8" s="97">
        <f t="shared" si="737"/>
        <v>2.1707805640378799E-2</v>
      </c>
      <c r="CBT8" s="97">
        <f t="shared" si="738"/>
        <v>-7.4467189388050603E-3</v>
      </c>
      <c r="CBU8" s="97">
        <f t="shared" si="739"/>
        <v>1.8512754489695703E-2</v>
      </c>
      <c r="CBV8" s="97">
        <f t="shared" si="740"/>
        <v>-1.1701755337151086E-2</v>
      </c>
      <c r="CBW8" s="97">
        <f t="shared" si="741"/>
        <v>1.5608030794044167E-2</v>
      </c>
      <c r="CBX8" s="97">
        <f t="shared" si="742"/>
        <v>-1.9031544980953261E-2</v>
      </c>
      <c r="CBY8" s="97">
        <f t="shared" si="743"/>
        <v>1.2392730535630064E-2</v>
      </c>
      <c r="CBZ8" s="97">
        <f t="shared" si="744"/>
        <v>2.311538426118041E-2</v>
      </c>
      <c r="CCA8" s="97">
        <f t="shared" si="745"/>
        <v>-0.20587481689492793</v>
      </c>
      <c r="CCB8" s="97">
        <f t="shared" si="746"/>
        <v>-5.4384810573349753</v>
      </c>
      <c r="CCC8" s="162">
        <f t="shared" si="747"/>
        <v>17.685345193332328</v>
      </c>
      <c r="CCD8" s="97">
        <f t="shared" si="748"/>
        <v>5.0518565738807535</v>
      </c>
      <c r="CCE8" s="97">
        <f t="shared" si="749"/>
        <v>3.2025054770126369</v>
      </c>
      <c r="CCF8" s="97">
        <f t="shared" si="750"/>
        <v>2.929816488059982</v>
      </c>
      <c r="CCG8" s="97">
        <f t="shared" si="751"/>
        <v>2.9536591238472383</v>
      </c>
      <c r="CCH8" s="97">
        <f t="shared" si="752"/>
        <v>2.8538649791324868</v>
      </c>
      <c r="CCI8" s="97">
        <f t="shared" si="753"/>
        <v>2.9036480851427893</v>
      </c>
      <c r="CCJ8" s="97">
        <f t="shared" si="754"/>
        <v>2.8240769412272728</v>
      </c>
      <c r="CCK8" s="97">
        <f t="shared" si="755"/>
        <v>2.8717425988986638</v>
      </c>
      <c r="CCL8" s="97">
        <f t="shared" si="756"/>
        <v>2.798801700508168</v>
      </c>
      <c r="CCM8" s="97">
        <f t="shared" si="757"/>
        <v>2.8759066513591351</v>
      </c>
      <c r="CCN8" s="97">
        <f t="shared" si="758"/>
        <v>2.7808973946428113</v>
      </c>
      <c r="CCO8" s="97">
        <f t="shared" si="759"/>
        <v>2.8505867405065386</v>
      </c>
      <c r="CCP8" s="97">
        <f t="shared" si="760"/>
        <v>2.7790357770384655</v>
      </c>
      <c r="CCQ8" s="97">
        <f t="shared" si="761"/>
        <v>2.8417617468223666</v>
      </c>
      <c r="CCR8" s="97">
        <f t="shared" si="762"/>
        <v>2.7499711696721203</v>
      </c>
      <c r="CCS8" s="97">
        <f t="shared" si="763"/>
        <v>2.8313009553778836</v>
      </c>
      <c r="CCT8" s="97">
        <f t="shared" si="764"/>
        <v>2.7571767394417894</v>
      </c>
      <c r="CCU8" s="97">
        <f t="shared" si="765"/>
        <v>2.790135498827242</v>
      </c>
      <c r="CCV8" s="97">
        <f t="shared" si="766"/>
        <v>2.7091157448565846</v>
      </c>
      <c r="CCW8" s="97">
        <f t="shared" si="767"/>
        <v>2.7747235198184335</v>
      </c>
      <c r="CCX8" s="97">
        <f t="shared" si="768"/>
        <v>2.6540229635191119</v>
      </c>
      <c r="CCY8" s="97">
        <f t="shared" si="769"/>
        <v>2.66937148425027</v>
      </c>
      <c r="CCZ8" s="97">
        <f t="shared" si="770"/>
        <v>2.559533596771189</v>
      </c>
      <c r="CDA8" s="97">
        <f t="shared" si="771"/>
        <v>2.5218628715618392</v>
      </c>
      <c r="CDB8" s="97">
        <f t="shared" si="772"/>
        <v>2.3548856253285528</v>
      </c>
      <c r="CDC8" s="97">
        <f t="shared" si="773"/>
        <v>2.2600546281429734</v>
      </c>
      <c r="CDD8" s="97">
        <f t="shared" si="774"/>
        <v>2.0449394950942574</v>
      </c>
      <c r="CDE8" s="97">
        <f t="shared" si="775"/>
        <v>1.8635769838876597</v>
      </c>
      <c r="CDF8" s="97">
        <f t="shared" si="776"/>
        <v>1.5964830163717649</v>
      </c>
      <c r="CDG8" s="97">
        <f t="shared" si="777"/>
        <v>1.3866334507181373</v>
      </c>
      <c r="CDH8" s="97">
        <f t="shared" si="778"/>
        <v>1.1186756033926777</v>
      </c>
      <c r="CDI8" s="97">
        <f t="shared" si="779"/>
        <v>0.90017259306089992</v>
      </c>
      <c r="CDJ8" s="97">
        <f t="shared" si="780"/>
        <v>0.694172832702452</v>
      </c>
      <c r="CDK8" s="97">
        <f t="shared" si="781"/>
        <v>0.52660544249352181</v>
      </c>
      <c r="CDL8" s="97">
        <f t="shared" si="782"/>
        <v>0.38908978158221252</v>
      </c>
      <c r="CDM8" s="97">
        <f t="shared" si="783"/>
        <v>0.28124647974829875</v>
      </c>
      <c r="CDN8" s="97">
        <f t="shared" si="784"/>
        <v>0.21054587552489942</v>
      </c>
      <c r="CDO8" s="97">
        <f t="shared" si="785"/>
        <v>0.14388548248398697</v>
      </c>
      <c r="CDP8" s="97">
        <f t="shared" si="786"/>
        <v>0.10991911191496359</v>
      </c>
      <c r="CDQ8" s="97">
        <f t="shared" si="787"/>
        <v>7.0279049704135635E-2</v>
      </c>
      <c r="CDR8" s="97">
        <f t="shared" si="788"/>
        <v>5.9804695847646819E-2</v>
      </c>
      <c r="CDS8" s="97">
        <f t="shared" si="789"/>
        <v>3.1667155333582379E-2</v>
      </c>
      <c r="CDT8" s="97">
        <f t="shared" si="790"/>
        <v>3.4695637953782138E-2</v>
      </c>
      <c r="CDU8" s="97">
        <f t="shared" si="791"/>
        <v>1.4018744934135068E-2</v>
      </c>
      <c r="CDV8" s="97">
        <f t="shared" si="792"/>
        <v>1.944545383454719E-2</v>
      </c>
      <c r="CDW8" s="97">
        <f t="shared" si="793"/>
        <v>3.6506717910761294E-3</v>
      </c>
      <c r="CDX8" s="97">
        <f t="shared" si="794"/>
        <v>1.2313910246975049E-2</v>
      </c>
      <c r="CDY8" s="97">
        <f t="shared" si="795"/>
        <v>-8.6677262940377912E-4</v>
      </c>
      <c r="CDZ8" s="97">
        <f t="shared" si="796"/>
        <v>1.0363957486999045E-2</v>
      </c>
      <c r="CEA8" s="97">
        <f t="shared" si="797"/>
        <v>-3.0620367121772913E-3</v>
      </c>
      <c r="CEB8" s="97">
        <f t="shared" si="798"/>
        <v>9.0508329295313043E-3</v>
      </c>
      <c r="CEC8" s="97">
        <f t="shared" si="799"/>
        <v>-3.64108299716012E-3</v>
      </c>
      <c r="CED8" s="97">
        <f t="shared" si="800"/>
        <v>7.862322260340204E-3</v>
      </c>
      <c r="CEE8" s="97">
        <f t="shared" si="801"/>
        <v>-4.3693864630355139E-3</v>
      </c>
      <c r="CEF8" s="97">
        <f t="shared" si="802"/>
        <v>8.4530048270007284E-3</v>
      </c>
      <c r="CEG8" s="97">
        <f t="shared" si="803"/>
        <v>-2.9101939136764788E-3</v>
      </c>
      <c r="CEH8" s="97">
        <f t="shared" si="804"/>
        <v>7.1442595468043935E-3</v>
      </c>
      <c r="CEI8" s="97">
        <f t="shared" si="805"/>
        <v>-4.5262398368438542E-3</v>
      </c>
      <c r="CEJ8" s="97">
        <f t="shared" si="806"/>
        <v>6.0655336280409141E-3</v>
      </c>
      <c r="CEK8" s="97">
        <f t="shared" si="807"/>
        <v>-7.3936172730375829E-3</v>
      </c>
      <c r="CEL8" s="97">
        <f t="shared" si="808"/>
        <v>4.8185868421482337E-3</v>
      </c>
      <c r="CEM8" s="97">
        <f t="shared" si="809"/>
        <v>9.0004173254261306E-3</v>
      </c>
      <c r="CEN8" s="97">
        <f t="shared" si="810"/>
        <v>-7.4921992281033092E-2</v>
      </c>
      <c r="CEO8" s="97">
        <f t="shared" si="811"/>
        <v>-1.1023878820963158</v>
      </c>
      <c r="CEP8" s="162">
        <f t="shared" si="812"/>
        <v>123.01045229434632</v>
      </c>
      <c r="CEQ8" s="97">
        <f t="shared" si="813"/>
        <v>57.276538621062542</v>
      </c>
      <c r="CER8" s="97">
        <f t="shared" si="814"/>
        <v>51.364544772247406</v>
      </c>
      <c r="CES8" s="97">
        <f t="shared" si="815"/>
        <v>48.091524161625649</v>
      </c>
      <c r="CET8" s="97">
        <f t="shared" si="816"/>
        <v>45.849033612363783</v>
      </c>
      <c r="CEU8" s="97">
        <f t="shared" si="817"/>
        <v>44.728985760577032</v>
      </c>
      <c r="CEV8" s="97">
        <f t="shared" si="818"/>
        <v>43.940179136608158</v>
      </c>
      <c r="CEW8" s="97">
        <f t="shared" si="819"/>
        <v>43.590206706424752</v>
      </c>
      <c r="CEX8" s="97">
        <f t="shared" si="820"/>
        <v>42.923445604699076</v>
      </c>
      <c r="CEY8" s="97">
        <f t="shared" si="821"/>
        <v>42.785252066975886</v>
      </c>
      <c r="CEZ8" s="97">
        <f t="shared" si="822"/>
        <v>42.692027749065666</v>
      </c>
      <c r="CFA8" s="97">
        <f t="shared" si="823"/>
        <v>42.403423882166578</v>
      </c>
      <c r="CFB8" s="97">
        <f t="shared" si="824"/>
        <v>42.289177746318224</v>
      </c>
      <c r="CFC8" s="97">
        <f t="shared" si="825"/>
        <v>42.368094047315552</v>
      </c>
      <c r="CFD8" s="97">
        <f t="shared" si="826"/>
        <v>42.222478140657046</v>
      </c>
      <c r="CFE8" s="97">
        <f t="shared" si="827"/>
        <v>42.05462099950369</v>
      </c>
      <c r="CFF8" s="97">
        <f t="shared" si="828"/>
        <v>42.238165003572469</v>
      </c>
      <c r="CFG8" s="97">
        <f t="shared" si="829"/>
        <v>42.292164816569802</v>
      </c>
      <c r="CFH8" s="97">
        <f t="shared" si="830"/>
        <v>41.939626001121717</v>
      </c>
      <c r="CFI8" s="97">
        <f t="shared" si="831"/>
        <v>42.012943755308328</v>
      </c>
      <c r="CFJ8" s="97">
        <f t="shared" si="832"/>
        <v>42.32667793033675</v>
      </c>
      <c r="CFK8" s="97">
        <f t="shared" si="833"/>
        <v>42.022989117804116</v>
      </c>
      <c r="CFL8" s="97">
        <f t="shared" si="834"/>
        <v>42.071223927609978</v>
      </c>
      <c r="CFM8" s="97">
        <f t="shared" si="835"/>
        <v>42.264731351209434</v>
      </c>
      <c r="CFN8" s="97">
        <f t="shared" si="836"/>
        <v>42.212278948300593</v>
      </c>
      <c r="CFO8" s="97">
        <f t="shared" si="837"/>
        <v>42.19080621257649</v>
      </c>
      <c r="CFP8" s="97">
        <f t="shared" si="838"/>
        <v>42.18337068205409</v>
      </c>
      <c r="CFQ8" s="97">
        <f t="shared" si="839"/>
        <v>42.342775787710067</v>
      </c>
      <c r="CFR8" s="97">
        <f t="shared" si="840"/>
        <v>42.135185337702723</v>
      </c>
      <c r="CFS8" s="97">
        <f t="shared" si="841"/>
        <v>42.119244377810986</v>
      </c>
      <c r="CFT8" s="97">
        <f t="shared" si="842"/>
        <v>42.322152477128107</v>
      </c>
      <c r="CFU8" s="97">
        <f t="shared" si="843"/>
        <v>42.241237181668069</v>
      </c>
      <c r="CFV8" s="97">
        <f t="shared" si="844"/>
        <v>42.102269684705767</v>
      </c>
      <c r="CFW8" s="97">
        <f t="shared" si="845"/>
        <v>42.140982359400169</v>
      </c>
      <c r="CFX8" s="97">
        <f t="shared" si="846"/>
        <v>42.296658871582281</v>
      </c>
      <c r="CFY8" s="97">
        <f t="shared" si="847"/>
        <v>42.067797211936963</v>
      </c>
      <c r="CFZ8" s="97">
        <f t="shared" si="848"/>
        <v>42.063001606444161</v>
      </c>
      <c r="CGA8" s="97">
        <f t="shared" si="849"/>
        <v>42.293212236540548</v>
      </c>
      <c r="CGB8" s="97">
        <f t="shared" si="850"/>
        <v>42.105695006233482</v>
      </c>
      <c r="CGC8" s="97">
        <f t="shared" si="851"/>
        <v>42.013791430504426</v>
      </c>
      <c r="CGD8" s="97">
        <f t="shared" si="852"/>
        <v>42.296915162986785</v>
      </c>
      <c r="CGE8" s="97">
        <f t="shared" si="853"/>
        <v>42.310177769907796</v>
      </c>
      <c r="CGF8" s="97">
        <f t="shared" si="854"/>
        <v>42.237829839349814</v>
      </c>
      <c r="CGG8" s="97">
        <f t="shared" si="855"/>
        <v>42.185131662660027</v>
      </c>
      <c r="CGH8" s="97">
        <f t="shared" si="856"/>
        <v>42.364138859110369</v>
      </c>
      <c r="CGI8" s="97">
        <f t="shared" si="857"/>
        <v>42.276671655654567</v>
      </c>
      <c r="CGJ8" s="97">
        <f t="shared" si="858"/>
        <v>42.260606978585443</v>
      </c>
      <c r="CGK8" s="97">
        <f t="shared" si="859"/>
        <v>42.403381804224473</v>
      </c>
      <c r="CGL8" s="97">
        <f t="shared" si="860"/>
        <v>42.176930171346186</v>
      </c>
      <c r="CGM8" s="97">
        <f t="shared" si="861"/>
        <v>42.142203592674321</v>
      </c>
      <c r="CGN8" s="97">
        <f t="shared" si="862"/>
        <v>42.275547295545707</v>
      </c>
      <c r="CGO8" s="97">
        <f t="shared" si="863"/>
        <v>42.376084294538536</v>
      </c>
      <c r="CGP8" s="97">
        <f t="shared" si="864"/>
        <v>42.051641350682381</v>
      </c>
      <c r="CGQ8" s="97">
        <f t="shared" si="865"/>
        <v>42.161484029929362</v>
      </c>
      <c r="CGR8" s="97">
        <f t="shared" si="866"/>
        <v>42.350239532570548</v>
      </c>
      <c r="CGS8" s="97">
        <f t="shared" si="867"/>
        <v>42.131346323773712</v>
      </c>
      <c r="CGT8" s="97">
        <f t="shared" si="868"/>
        <v>42.177571181127455</v>
      </c>
      <c r="CGU8" s="97">
        <f t="shared" si="869"/>
        <v>42.288361721748437</v>
      </c>
      <c r="CGV8" s="97">
        <f t="shared" si="870"/>
        <v>42.313679489583023</v>
      </c>
      <c r="CGW8" s="97">
        <f t="shared" si="871"/>
        <v>42.223835896323742</v>
      </c>
      <c r="CGX8" s="97">
        <f t="shared" si="872"/>
        <v>42.326557518096209</v>
      </c>
      <c r="CGY8" s="97">
        <f t="shared" si="873"/>
        <v>42.462691634546026</v>
      </c>
      <c r="CGZ8" s="97">
        <f t="shared" si="874"/>
        <v>42.313366273987832</v>
      </c>
      <c r="CHA8" s="97">
        <f t="shared" si="875"/>
        <v>41.354620853740741</v>
      </c>
      <c r="CHB8" s="97">
        <f t="shared" si="876"/>
        <v>75.10750446332105</v>
      </c>
    </row>
    <row r="9" spans="1:2238" x14ac:dyDescent="0.25">
      <c r="A9" s="445"/>
      <c r="B9" s="252">
        <v>1100</v>
      </c>
      <c r="C9" s="431"/>
      <c r="D9" s="434"/>
      <c r="E9" s="378">
        <f>AVERAGE(BND9:BNJ9)</f>
        <v>1166.7965317725407</v>
      </c>
      <c r="F9" s="379">
        <f>MAX(BND9:BNJ9)</f>
        <v>1167.8450606237868</v>
      </c>
      <c r="G9" s="379">
        <f>MIN(BND9:BNJ9)</f>
        <v>1164.6716322093691</v>
      </c>
      <c r="H9" s="380">
        <f>AVERAGE(BKN9:BKT9)</f>
        <v>7.2721014620283936E-2</v>
      </c>
      <c r="I9" s="381">
        <f>MAX(BKN9:BKT9)</f>
        <v>7.298243746069806E-2</v>
      </c>
      <c r="J9" s="381">
        <f>MIN(BKN9:BKT9)</f>
        <v>7.2193514936906483E-2</v>
      </c>
      <c r="K9" s="380">
        <f>AVERAGE(BHX9:BID9)</f>
        <v>4.4031295933984877E-5</v>
      </c>
      <c r="L9" s="385">
        <f>MAX(BHX9:BID99)</f>
        <v>5.4156226351277045E-5</v>
      </c>
      <c r="M9" s="385">
        <f>MIN(BHX9:BID9)</f>
        <v>4.3763112287992741E-5</v>
      </c>
      <c r="N9" s="369">
        <f>AVERAGE(BFH9:BFN9)</f>
        <v>0.32278546505489325</v>
      </c>
      <c r="O9" s="375">
        <f>MAX(BFH9:BFN9)</f>
        <v>0.32583442970371651</v>
      </c>
      <c r="P9" s="384">
        <f>MIN(BFH9:BFN9)</f>
        <v>0.32128540042424919</v>
      </c>
      <c r="Q9" s="380">
        <f>AVERAGE(AXT9:AXY9)</f>
        <v>1387768.8082702917</v>
      </c>
      <c r="R9" s="381">
        <f>MAX(AXT9:AXY9)</f>
        <v>1409688.8298087269</v>
      </c>
      <c r="S9" s="381">
        <f>MIN(AXT9:AXY9)</f>
        <v>1371423.8799403205</v>
      </c>
      <c r="T9" s="378">
        <f>AVERAGE(AVE9:AVK9)</f>
        <v>1093.8324175789876</v>
      </c>
      <c r="U9" s="379">
        <f>MAX(AVE9:AVK9)</f>
        <v>1098.9149868816969</v>
      </c>
      <c r="V9" s="379">
        <f>MIN(AVE9:AVK9)</f>
        <v>1083.5728499088918</v>
      </c>
      <c r="W9" s="382">
        <f>(N9*$A$8*$ASH$24)/K9</f>
        <v>5.3228583186127185</v>
      </c>
      <c r="X9" s="383">
        <f>AVERAGE(BXL9:BXQ9)</f>
        <v>0.70649543240827828</v>
      </c>
      <c r="Y9" s="369">
        <f>AVERAGE(BUY9:BVD9)</f>
        <v>47.616397179461764</v>
      </c>
      <c r="Z9" s="375">
        <f>MAX(BUY9:BVD9)</f>
        <v>47.84706896756073</v>
      </c>
      <c r="AA9" s="375">
        <f>MIN(BUY9:BVD9)</f>
        <v>47.454906934807319</v>
      </c>
      <c r="AB9" s="369">
        <f>AVERAGE(BZY9:CAD9)</f>
        <v>10.079343292021072</v>
      </c>
      <c r="AC9" s="375">
        <f>MAX(BZY9:CAD9)</f>
        <v>10.299222246379792</v>
      </c>
      <c r="AD9" s="375">
        <f>MIN(BZY9:CAD9)</f>
        <v>9.9666109538262706</v>
      </c>
      <c r="AE9" s="369">
        <f>AVERAGE(CEY9:CFD9)</f>
        <v>31.938383007470009</v>
      </c>
      <c r="AF9" s="372">
        <f>MAX(CEY9:CFD9)</f>
        <v>32.093417378517927</v>
      </c>
      <c r="AG9" s="373">
        <f>MIN(CEY9:CFD9)</f>
        <v>31.829834701471928</v>
      </c>
      <c r="AH9" s="232">
        <v>12.661300000000001</v>
      </c>
      <c r="AI9" s="49">
        <v>1012.849</v>
      </c>
      <c r="AJ9" s="49">
        <f t="shared" si="890"/>
        <v>-2.4889190000000001</v>
      </c>
      <c r="AK9" s="49">
        <f t="shared" si="0"/>
        <v>1015.3379190000001</v>
      </c>
      <c r="AL9" s="49">
        <v>1100.0029999999999</v>
      </c>
      <c r="AM9" s="49">
        <v>1100.009</v>
      </c>
      <c r="AN9" s="60">
        <f t="shared" si="1"/>
        <v>1100.009</v>
      </c>
      <c r="AO9" s="47">
        <v>-6.3151099999999997E-6</v>
      </c>
      <c r="AP9" s="47">
        <v>8.2308209999999996E-10</v>
      </c>
      <c r="AQ9" s="49">
        <v>-5.4998230000000001</v>
      </c>
      <c r="AR9" s="47">
        <v>5.429756E-4</v>
      </c>
      <c r="AS9" s="148">
        <v>4.2446290000000001E-7</v>
      </c>
      <c r="AT9" s="34">
        <v>-1.8921509999999999</v>
      </c>
      <c r="AU9" s="34">
        <v>-2.2383009999999999</v>
      </c>
      <c r="AV9" s="34">
        <v>-3.4938060000000002</v>
      </c>
      <c r="AW9" s="34">
        <v>-5.262162</v>
      </c>
      <c r="AX9" s="34">
        <v>-6.216113</v>
      </c>
      <c r="AY9" s="34">
        <v>-6.8259239999999997</v>
      </c>
      <c r="AZ9" s="34">
        <v>-7.245234</v>
      </c>
      <c r="BA9" s="34">
        <v>-7.5192909999999999</v>
      </c>
      <c r="BB9" s="34">
        <v>-7.6905219999999996</v>
      </c>
      <c r="BC9" s="34">
        <v>-7.7968669999999998</v>
      </c>
      <c r="BD9" s="34">
        <v>-7.8566789999999997</v>
      </c>
      <c r="BE9" s="34">
        <v>-7.908175</v>
      </c>
      <c r="BF9" s="34">
        <v>-7.9327310000000004</v>
      </c>
      <c r="BG9" s="34">
        <v>-7.9450979999999998</v>
      </c>
      <c r="BH9" s="34">
        <v>-7.9584729999999997</v>
      </c>
      <c r="BI9" s="34">
        <v>-7.9649229999999998</v>
      </c>
      <c r="BJ9" s="34">
        <v>-7.9631379999999998</v>
      </c>
      <c r="BK9" s="34">
        <v>-7.9689269999999999</v>
      </c>
      <c r="BL9" s="34">
        <v>-7.9762579999999996</v>
      </c>
      <c r="BM9" s="34">
        <v>-7.972842</v>
      </c>
      <c r="BN9" s="34">
        <v>-7.9727880000000004</v>
      </c>
      <c r="BO9" s="34">
        <v>-7.9777810000000002</v>
      </c>
      <c r="BP9" s="34">
        <v>-7.9771270000000003</v>
      </c>
      <c r="BQ9" s="34">
        <v>-7.9790010000000002</v>
      </c>
      <c r="BR9" s="34">
        <v>-7.9800459999999998</v>
      </c>
      <c r="BS9" s="34">
        <v>-7.9852470000000002</v>
      </c>
      <c r="BT9" s="34">
        <v>-7.9806710000000001</v>
      </c>
      <c r="BU9" s="34">
        <v>-7.9779600000000004</v>
      </c>
      <c r="BV9" s="34">
        <v>-7.987628</v>
      </c>
      <c r="BW9" s="34">
        <v>-7.9808950000000003</v>
      </c>
      <c r="BX9" s="34">
        <v>-7.9701690000000003</v>
      </c>
      <c r="BY9" s="34">
        <v>-7.9797399999999996</v>
      </c>
      <c r="BZ9" s="34">
        <v>-7.9849610000000002</v>
      </c>
      <c r="CA9" s="34">
        <v>-7.9767580000000002</v>
      </c>
      <c r="CB9" s="34">
        <v>-7.9736159999999998</v>
      </c>
      <c r="CC9" s="34">
        <v>-7.983282</v>
      </c>
      <c r="CD9" s="34">
        <v>-7.9764819999999999</v>
      </c>
      <c r="CE9" s="34">
        <v>-7.9739940000000002</v>
      </c>
      <c r="CF9" s="34">
        <v>-7.9760759999999999</v>
      </c>
      <c r="CG9" s="34">
        <v>-7.9741390000000001</v>
      </c>
      <c r="CH9" s="34">
        <v>-7.9701950000000004</v>
      </c>
      <c r="CI9" s="34">
        <v>-7.9802910000000002</v>
      </c>
      <c r="CJ9" s="34">
        <v>-7.9793810000000001</v>
      </c>
      <c r="CK9" s="34">
        <v>-7.9815290000000001</v>
      </c>
      <c r="CL9" s="34">
        <v>-7.9835409999999998</v>
      </c>
      <c r="CM9" s="34">
        <v>-7.9786919999999997</v>
      </c>
      <c r="CN9" s="34">
        <v>-7.9836140000000002</v>
      </c>
      <c r="CO9" s="34">
        <v>-7.9767590000000004</v>
      </c>
      <c r="CP9" s="34">
        <v>-7.9802379999999999</v>
      </c>
      <c r="CQ9" s="34">
        <v>-7.986612</v>
      </c>
      <c r="CR9" s="34">
        <v>-7.9746600000000001</v>
      </c>
      <c r="CS9" s="34">
        <v>-7.9742790000000001</v>
      </c>
      <c r="CT9" s="34">
        <v>-7.9780860000000002</v>
      </c>
      <c r="CU9" s="34">
        <v>-7.9716930000000001</v>
      </c>
      <c r="CV9" s="34">
        <v>-7.9734290000000003</v>
      </c>
      <c r="CW9" s="34">
        <v>-7.9763849999999996</v>
      </c>
      <c r="CX9" s="34">
        <v>-7.977849</v>
      </c>
      <c r="CY9" s="34">
        <v>-7.9782580000000003</v>
      </c>
      <c r="CZ9" s="34">
        <v>-7.9772280000000002</v>
      </c>
      <c r="DA9" s="34">
        <v>-7.9791230000000004</v>
      </c>
      <c r="DB9" s="34">
        <v>-7.9780579999999999</v>
      </c>
      <c r="DC9" s="34">
        <v>-7.9754659999999999</v>
      </c>
      <c r="DD9" s="34">
        <v>-7.9868360000000003</v>
      </c>
      <c r="DE9" s="34">
        <v>-7.979787</v>
      </c>
      <c r="DF9" s="34">
        <v>-7.9728979999999998</v>
      </c>
      <c r="DG9" s="34">
        <v>-7.9751320000000003</v>
      </c>
      <c r="DH9" s="34">
        <v>-7.9781319999999996</v>
      </c>
      <c r="DI9" s="34">
        <v>-7.9702659999999996</v>
      </c>
      <c r="DJ9" s="29">
        <v>-6.3071689999999996E-3</v>
      </c>
      <c r="DK9" s="29">
        <v>-6.3627190000000002E-3</v>
      </c>
      <c r="DL9" s="29">
        <v>-6.6072489999999999E-3</v>
      </c>
      <c r="DM9" s="29">
        <v>-6.9354320000000001E-3</v>
      </c>
      <c r="DN9" s="29">
        <v>-7.094688E-3</v>
      </c>
      <c r="DO9" s="29">
        <v>-7.1793159999999998E-3</v>
      </c>
      <c r="DP9" s="29">
        <v>-7.226891E-3</v>
      </c>
      <c r="DQ9" s="29">
        <v>-7.2525589999999996E-3</v>
      </c>
      <c r="DR9" s="29">
        <v>-7.2588419999999997E-3</v>
      </c>
      <c r="DS9" s="29">
        <v>-7.2593349999999996E-3</v>
      </c>
      <c r="DT9" s="29">
        <v>-7.2507159999999999E-3</v>
      </c>
      <c r="DU9" s="29">
        <v>-7.2582539999999996E-3</v>
      </c>
      <c r="DV9" s="29">
        <v>-7.2552529999999997E-3</v>
      </c>
      <c r="DW9" s="29">
        <v>-7.2505829999999997E-3</v>
      </c>
      <c r="DX9" s="29">
        <v>-7.2525510000000003E-3</v>
      </c>
      <c r="DY9" s="29">
        <v>-7.2520639999999999E-3</v>
      </c>
      <c r="DZ9" s="29">
        <v>-7.2463639999999999E-3</v>
      </c>
      <c r="EA9" s="29">
        <v>-7.2490760000000001E-3</v>
      </c>
      <c r="EB9" s="29">
        <v>-7.254122E-3</v>
      </c>
      <c r="EC9" s="29">
        <v>-7.2500020000000002E-3</v>
      </c>
      <c r="ED9" s="29">
        <v>-7.2493030000000003E-3</v>
      </c>
      <c r="EE9" s="29">
        <v>-7.2534380000000001E-3</v>
      </c>
      <c r="EF9" s="29">
        <v>-7.2525860000000001E-3</v>
      </c>
      <c r="EG9" s="29">
        <v>-7.2541259999999996E-3</v>
      </c>
      <c r="EH9" s="29">
        <v>-7.254974E-3</v>
      </c>
      <c r="EI9" s="29">
        <v>-7.2596379999999997E-3</v>
      </c>
      <c r="EJ9" s="29">
        <v>-7.255437E-3</v>
      </c>
      <c r="EK9" s="29">
        <v>-7.2529459999999997E-3</v>
      </c>
      <c r="EL9" s="29">
        <v>-7.2617200000000002E-3</v>
      </c>
      <c r="EM9" s="29">
        <v>-7.2555880000000003E-3</v>
      </c>
      <c r="EN9" s="29">
        <v>-7.2458310000000003E-3</v>
      </c>
      <c r="EO9" s="29">
        <v>-7.2545279999999997E-3</v>
      </c>
      <c r="EP9" s="29">
        <v>-7.2592730000000001E-3</v>
      </c>
      <c r="EQ9" s="29">
        <v>-7.2518130000000002E-3</v>
      </c>
      <c r="ER9" s="29">
        <v>-7.248956E-3</v>
      </c>
      <c r="ES9" s="29">
        <v>-7.2577429999999997E-3</v>
      </c>
      <c r="ET9" s="29">
        <v>-7.2515599999999998E-3</v>
      </c>
      <c r="EU9" s="29">
        <v>-7.2492980000000004E-3</v>
      </c>
      <c r="EV9" s="29">
        <v>-7.2511909999999997E-3</v>
      </c>
      <c r="EW9" s="29">
        <v>-7.2494300000000003E-3</v>
      </c>
      <c r="EX9" s="29">
        <v>-7.2458449999999999E-3</v>
      </c>
      <c r="EY9" s="29">
        <v>-7.2550230000000002E-3</v>
      </c>
      <c r="EZ9" s="29">
        <v>-7.2541960000000001E-3</v>
      </c>
      <c r="FA9" s="29">
        <v>-7.2561479999999996E-3</v>
      </c>
      <c r="FB9" s="29">
        <v>-7.257978E-3</v>
      </c>
      <c r="FC9" s="29">
        <v>-7.2535689999999996E-3</v>
      </c>
      <c r="FD9" s="29">
        <v>-7.258044E-3</v>
      </c>
      <c r="FE9" s="29">
        <v>-7.2518119999999998E-3</v>
      </c>
      <c r="FF9" s="29">
        <v>-7.2549750000000003E-3</v>
      </c>
      <c r="FG9" s="29">
        <v>-7.2607690000000003E-3</v>
      </c>
      <c r="FH9" s="29">
        <v>-7.2499039999999997E-3</v>
      </c>
      <c r="FI9" s="29">
        <v>-7.2495570000000002E-3</v>
      </c>
      <c r="FJ9" s="29">
        <v>-7.2530190000000003E-3</v>
      </c>
      <c r="FK9" s="29">
        <v>-7.2472070000000003E-3</v>
      </c>
      <c r="FL9" s="29">
        <v>-7.2487849999999998E-3</v>
      </c>
      <c r="FM9" s="29">
        <v>-7.2514720000000001E-3</v>
      </c>
      <c r="FN9" s="29">
        <v>-7.2528039999999998E-3</v>
      </c>
      <c r="FO9" s="29">
        <v>-7.2531749999999997E-3</v>
      </c>
      <c r="FP9" s="29">
        <v>-7.2522400000000001E-3</v>
      </c>
      <c r="FQ9" s="29">
        <v>-7.2539609999999997E-3</v>
      </c>
      <c r="FR9" s="29">
        <v>-7.2529949999999999E-3</v>
      </c>
      <c r="FS9" s="29">
        <v>-7.2506369999999999E-3</v>
      </c>
      <c r="FT9" s="29">
        <v>-7.2609750000000002E-3</v>
      </c>
      <c r="FU9" s="29">
        <v>-7.2545650000000001E-3</v>
      </c>
      <c r="FV9" s="29">
        <v>-7.2483060000000004E-3</v>
      </c>
      <c r="FW9" s="29">
        <v>-7.2503029999999996E-3</v>
      </c>
      <c r="FX9" s="29">
        <v>-7.2529029999999998E-3</v>
      </c>
      <c r="FY9" s="29">
        <v>-7.2456980000000001E-3</v>
      </c>
      <c r="FZ9" s="29">
        <v>6.3071589999999997E-3</v>
      </c>
      <c r="GA9" s="29">
        <v>8.4014090000000003E-3</v>
      </c>
      <c r="GB9" s="29">
        <v>2.119791E-2</v>
      </c>
      <c r="GC9" s="29">
        <v>3.9766910000000003E-2</v>
      </c>
      <c r="GD9" s="29">
        <v>5.0863169999999999E-2</v>
      </c>
      <c r="GE9" s="29">
        <v>5.70798E-2</v>
      </c>
      <c r="GF9" s="29">
        <v>6.135877E-2</v>
      </c>
      <c r="GG9" s="29">
        <v>6.3860529999999999E-2</v>
      </c>
      <c r="GH9" s="29">
        <v>6.5509609999999996E-2</v>
      </c>
      <c r="GI9" s="29">
        <v>6.6308590000000001E-2</v>
      </c>
      <c r="GJ9" s="29">
        <v>6.6935670000000003E-2</v>
      </c>
      <c r="GK9" s="29">
        <v>6.7251199999999997E-2</v>
      </c>
      <c r="GL9" s="29">
        <v>6.757146E-2</v>
      </c>
      <c r="GM9" s="29">
        <v>6.7608660000000001E-2</v>
      </c>
      <c r="GN9" s="29">
        <v>6.7824510000000005E-2</v>
      </c>
      <c r="GO9" s="29">
        <v>6.7795419999999995E-2</v>
      </c>
      <c r="GP9" s="29">
        <v>6.7858719999999997E-2</v>
      </c>
      <c r="GQ9" s="29">
        <v>6.7845450000000002E-2</v>
      </c>
      <c r="GR9" s="29">
        <v>6.8001439999999996E-2</v>
      </c>
      <c r="GS9" s="29">
        <v>6.7907819999999994E-2</v>
      </c>
      <c r="GT9" s="29">
        <v>6.8000840000000007E-2</v>
      </c>
      <c r="GU9" s="29">
        <v>6.7999309999999993E-2</v>
      </c>
      <c r="GV9" s="29">
        <v>6.8066509999999997E-2</v>
      </c>
      <c r="GW9" s="29">
        <v>6.7960080000000006E-2</v>
      </c>
      <c r="GX9" s="29">
        <v>6.8071999999999994E-2</v>
      </c>
      <c r="GY9" s="29">
        <v>6.8123110000000001E-2</v>
      </c>
      <c r="GZ9" s="29">
        <v>6.8100629999999995E-2</v>
      </c>
      <c r="HA9" s="29">
        <v>6.8017590000000003E-2</v>
      </c>
      <c r="HB9" s="29">
        <v>6.8236469999999994E-2</v>
      </c>
      <c r="HC9" s="29">
        <v>6.8093940000000006E-2</v>
      </c>
      <c r="HD9" s="29">
        <v>6.8058999999999995E-2</v>
      </c>
      <c r="HE9" s="29">
        <v>6.8051719999999996E-2</v>
      </c>
      <c r="HF9" s="29">
        <v>6.8256860000000003E-2</v>
      </c>
      <c r="HG9" s="29">
        <v>6.8098989999999998E-2</v>
      </c>
      <c r="HH9" s="29">
        <v>6.8134200000000006E-2</v>
      </c>
      <c r="HI9" s="29">
        <v>6.8164699999999995E-2</v>
      </c>
      <c r="HJ9" s="29">
        <v>6.8153060000000001E-2</v>
      </c>
      <c r="HK9" s="29">
        <v>6.8087389999999998E-2</v>
      </c>
      <c r="HL9" s="29">
        <v>6.8184259999999997E-2</v>
      </c>
      <c r="HM9" s="29">
        <v>6.8092429999999995E-2</v>
      </c>
      <c r="HN9" s="29">
        <v>6.8154019999999996E-2</v>
      </c>
      <c r="HO9" s="29">
        <v>6.8190940000000005E-2</v>
      </c>
      <c r="HP9" s="29">
        <v>6.8290939999999994E-2</v>
      </c>
      <c r="HQ9" s="29">
        <v>6.8216899999999997E-2</v>
      </c>
      <c r="HR9" s="29">
        <v>6.8328659999999999E-2</v>
      </c>
      <c r="HS9" s="29">
        <v>6.8233710000000003E-2</v>
      </c>
      <c r="HT9" s="29">
        <v>6.8381170000000005E-2</v>
      </c>
      <c r="HU9" s="29">
        <v>6.8246849999999998E-2</v>
      </c>
      <c r="HV9" s="29">
        <v>6.8358260000000004E-2</v>
      </c>
      <c r="HW9" s="29">
        <v>6.8371609999999999E-2</v>
      </c>
      <c r="HX9" s="29">
        <v>6.8315360000000006E-2</v>
      </c>
      <c r="HY9" s="29">
        <v>6.8290630000000005E-2</v>
      </c>
      <c r="HZ9" s="29">
        <v>6.8389249999999999E-2</v>
      </c>
      <c r="IA9" s="29">
        <v>6.8267300000000003E-2</v>
      </c>
      <c r="IB9" s="29">
        <v>6.8339150000000001E-2</v>
      </c>
      <c r="IC9" s="29">
        <v>6.8296830000000003E-2</v>
      </c>
      <c r="ID9" s="29">
        <v>6.8442240000000001E-2</v>
      </c>
      <c r="IE9" s="29">
        <v>6.8339200000000003E-2</v>
      </c>
      <c r="IF9" s="29">
        <v>6.8413420000000003E-2</v>
      </c>
      <c r="IG9" s="29">
        <v>6.835542E-2</v>
      </c>
      <c r="IH9" s="29">
        <v>6.8466159999999998E-2</v>
      </c>
      <c r="II9" s="29">
        <v>6.8361740000000004E-2</v>
      </c>
      <c r="IJ9" s="29">
        <v>6.8576479999999995E-2</v>
      </c>
      <c r="IK9" s="29">
        <v>6.8361469999999994E-2</v>
      </c>
      <c r="IL9" s="29">
        <v>6.8689360000000005E-2</v>
      </c>
      <c r="IM9" s="29">
        <v>6.4833989999999994E-2</v>
      </c>
      <c r="IN9" s="29">
        <v>4.887151E-2</v>
      </c>
      <c r="IO9" s="29">
        <v>4.0528590000000003E-2</v>
      </c>
      <c r="IP9" s="110">
        <v>370.47449999999998</v>
      </c>
      <c r="IQ9" s="110">
        <v>251.62979999999999</v>
      </c>
      <c r="IR9" s="110">
        <v>128.71019999999999</v>
      </c>
      <c r="IS9" s="110">
        <v>81.250799999999998</v>
      </c>
      <c r="IT9" s="110">
        <v>56.53839</v>
      </c>
      <c r="IU9" s="110">
        <v>37.34543</v>
      </c>
      <c r="IV9" s="110">
        <v>25.022030000000001</v>
      </c>
      <c r="IW9" s="110">
        <v>15.912089999999999</v>
      </c>
      <c r="IX9" s="110">
        <v>10.43634</v>
      </c>
      <c r="IY9" s="110">
        <v>6.5399750000000001</v>
      </c>
      <c r="IZ9" s="110">
        <v>4.2369810000000001</v>
      </c>
      <c r="JA9" s="110">
        <v>2.6337549999999998</v>
      </c>
      <c r="JB9" s="110">
        <v>1.700021</v>
      </c>
      <c r="JC9" s="110">
        <v>1.0549580000000001</v>
      </c>
      <c r="JD9" s="110">
        <v>0.67917510000000003</v>
      </c>
      <c r="JE9" s="110">
        <v>0.42104900000000001</v>
      </c>
      <c r="JF9" s="110">
        <v>0.27110190000000001</v>
      </c>
      <c r="JG9" s="110">
        <v>0.16833110000000001</v>
      </c>
      <c r="JH9" s="110">
        <v>0.1081937</v>
      </c>
      <c r="JI9" s="110">
        <v>6.7197930000000003E-2</v>
      </c>
      <c r="JJ9" s="110">
        <v>4.3178460000000002E-2</v>
      </c>
      <c r="JK9" s="110">
        <v>2.6847019999999999E-2</v>
      </c>
      <c r="JL9" s="110">
        <v>1.722365E-2</v>
      </c>
      <c r="JM9" s="110">
        <v>1.0755600000000001E-2</v>
      </c>
      <c r="JN9" s="110">
        <v>6.856605E-3</v>
      </c>
      <c r="JO9" s="110">
        <v>4.2745739999999997E-3</v>
      </c>
      <c r="JP9" s="110">
        <v>2.7031889999999999E-3</v>
      </c>
      <c r="JQ9" s="110">
        <v>1.705696E-3</v>
      </c>
      <c r="JR9" s="110">
        <v>1.062606E-3</v>
      </c>
      <c r="JS9" s="110">
        <v>6.8718260000000004E-4</v>
      </c>
      <c r="JT9" s="110">
        <v>4.1825929999999997E-4</v>
      </c>
      <c r="JU9" s="110">
        <v>2.8862810000000001E-4</v>
      </c>
      <c r="JV9" s="110">
        <v>1.588033E-4</v>
      </c>
      <c r="JW9" s="110">
        <v>1.264487E-4</v>
      </c>
      <c r="JX9" s="110">
        <v>5.6586840000000001E-5</v>
      </c>
      <c r="JY9" s="110">
        <v>6.1067800000000005E-5</v>
      </c>
      <c r="JZ9" s="110">
        <v>2.1348179999999999E-5</v>
      </c>
      <c r="KA9" s="110">
        <v>3.744696E-5</v>
      </c>
      <c r="KB9" s="110">
        <v>1.203478E-6</v>
      </c>
      <c r="KC9" s="110">
        <v>2.537132E-5</v>
      </c>
      <c r="KD9" s="110">
        <v>-5.2563570000000001E-6</v>
      </c>
      <c r="KE9" s="110">
        <v>2.4326920000000001E-5</v>
      </c>
      <c r="KF9" s="110">
        <v>-1.144057E-5</v>
      </c>
      <c r="KG9" s="110">
        <v>2.7885199999999999E-5</v>
      </c>
      <c r="KH9" s="110">
        <v>-7.6931689999999997E-6</v>
      </c>
      <c r="KI9" s="110">
        <v>1.9054590000000001E-5</v>
      </c>
      <c r="KJ9" s="110">
        <v>-1.251999E-5</v>
      </c>
      <c r="KK9" s="110">
        <v>1.691491E-5</v>
      </c>
      <c r="KL9" s="110">
        <v>-9.6261590000000006E-6</v>
      </c>
      <c r="KM9" s="110">
        <v>2.1926179999999999E-5</v>
      </c>
      <c r="KN9" s="110">
        <v>-1.017026E-5</v>
      </c>
      <c r="KO9" s="110">
        <v>2.1645E-5</v>
      </c>
      <c r="KP9" s="110">
        <v>-9.3448609999999992E-6</v>
      </c>
      <c r="KQ9" s="110">
        <v>2.179499E-5</v>
      </c>
      <c r="KR9" s="110">
        <v>-8.9802409999999997E-6</v>
      </c>
      <c r="KS9" s="110">
        <v>2.4509080000000001E-5</v>
      </c>
      <c r="KT9" s="110">
        <v>-4.2378460000000003E-6</v>
      </c>
      <c r="KU9" s="110">
        <v>1.9420599999999998E-5</v>
      </c>
      <c r="KV9" s="110">
        <v>-4.4434209999999996E-6</v>
      </c>
      <c r="KW9" s="110">
        <v>1.8208969999999999E-5</v>
      </c>
      <c r="KX9" s="110">
        <v>-1.7139719999999999E-5</v>
      </c>
      <c r="KY9" s="110">
        <v>1.417465E-5</v>
      </c>
      <c r="KZ9" s="110">
        <v>5.0793829999999997E-5</v>
      </c>
      <c r="LA9" s="110">
        <v>-3.154346E-4</v>
      </c>
      <c r="LB9" s="110">
        <v>-2.0127779999999998E-3</v>
      </c>
      <c r="LC9" s="110">
        <v>20635.939999999999</v>
      </c>
      <c r="LD9" s="110">
        <v>24599.61</v>
      </c>
      <c r="LE9" s="110">
        <v>24697.02</v>
      </c>
      <c r="LF9" s="110">
        <v>24647.89</v>
      </c>
      <c r="LG9" s="110">
        <v>24762.13</v>
      </c>
      <c r="LH9" s="110">
        <v>24685.919999999998</v>
      </c>
      <c r="LI9" s="110">
        <v>24760.19</v>
      </c>
      <c r="LJ9" s="110">
        <v>24782.91</v>
      </c>
      <c r="LK9" s="110">
        <v>24755.69</v>
      </c>
      <c r="LL9" s="110">
        <v>24699.97</v>
      </c>
      <c r="LM9" s="110">
        <v>24757.43</v>
      </c>
      <c r="LN9" s="110">
        <v>24808.78</v>
      </c>
      <c r="LO9" s="110">
        <v>24813.74</v>
      </c>
      <c r="LP9" s="110">
        <v>24726.639999999999</v>
      </c>
      <c r="LQ9" s="110">
        <v>24839.38</v>
      </c>
      <c r="LR9" s="110">
        <v>24697.94</v>
      </c>
      <c r="LS9" s="110">
        <v>24790.639999999999</v>
      </c>
      <c r="LT9" s="110">
        <v>24861.29</v>
      </c>
      <c r="LU9" s="110">
        <v>24807.52</v>
      </c>
      <c r="LV9" s="110">
        <v>24806.71</v>
      </c>
      <c r="LW9" s="110">
        <v>24762.080000000002</v>
      </c>
      <c r="LX9" s="110">
        <v>24641.59</v>
      </c>
      <c r="LY9" s="110">
        <v>24816.93</v>
      </c>
      <c r="LZ9" s="110">
        <v>24719.84</v>
      </c>
      <c r="MA9" s="110">
        <v>24847.98</v>
      </c>
      <c r="MB9" s="110">
        <v>24724.36</v>
      </c>
      <c r="MC9" s="110">
        <v>24817.97</v>
      </c>
      <c r="MD9" s="110">
        <v>24780.33</v>
      </c>
      <c r="ME9" s="110">
        <v>24762.78</v>
      </c>
      <c r="MF9" s="110">
        <v>24748.19</v>
      </c>
      <c r="MG9" s="110">
        <v>24785.37</v>
      </c>
      <c r="MH9" s="110">
        <v>24689.37</v>
      </c>
      <c r="MI9" s="110">
        <v>24649.31</v>
      </c>
      <c r="MJ9" s="110">
        <v>24778.91</v>
      </c>
      <c r="MK9" s="110">
        <v>24772.13</v>
      </c>
      <c r="ML9" s="110">
        <v>24788.11</v>
      </c>
      <c r="MM9" s="110">
        <v>24743.22</v>
      </c>
      <c r="MN9" s="110">
        <v>24845.16</v>
      </c>
      <c r="MO9" s="110">
        <v>24762.880000000001</v>
      </c>
      <c r="MP9" s="110">
        <v>24775.59</v>
      </c>
      <c r="MQ9" s="110">
        <v>24793.16</v>
      </c>
      <c r="MR9" s="110">
        <v>24691.15</v>
      </c>
      <c r="MS9" s="110">
        <v>24730.27</v>
      </c>
      <c r="MT9" s="110">
        <v>24759.18</v>
      </c>
      <c r="MU9" s="110">
        <v>24764.62</v>
      </c>
      <c r="MV9" s="110">
        <v>24715.3</v>
      </c>
      <c r="MW9" s="110">
        <v>24806.33</v>
      </c>
      <c r="MX9" s="110">
        <v>24729.439999999999</v>
      </c>
      <c r="MY9" s="110">
        <v>24774.09</v>
      </c>
      <c r="MZ9" s="110">
        <v>24784.7</v>
      </c>
      <c r="NA9" s="110">
        <v>24720.97</v>
      </c>
      <c r="NB9" s="110">
        <v>24738.52</v>
      </c>
      <c r="NC9" s="110">
        <v>24665.22</v>
      </c>
      <c r="ND9" s="110">
        <v>24807.8</v>
      </c>
      <c r="NE9" s="110">
        <v>24770.18</v>
      </c>
      <c r="NF9" s="110">
        <v>24857.37</v>
      </c>
      <c r="NG9" s="110">
        <v>24751.01</v>
      </c>
      <c r="NH9" s="110">
        <v>24741.200000000001</v>
      </c>
      <c r="NI9" s="110">
        <v>24768.46</v>
      </c>
      <c r="NJ9" s="110">
        <v>24811</v>
      </c>
      <c r="NK9" s="110">
        <v>24795.88</v>
      </c>
      <c r="NL9" s="110">
        <v>24760.55</v>
      </c>
      <c r="NM9" s="110">
        <v>24708.68</v>
      </c>
      <c r="NN9" s="110">
        <v>24851.15</v>
      </c>
      <c r="NO9" s="110">
        <v>20857.740000000002</v>
      </c>
      <c r="NP9" s="112">
        <v>-1.259636</v>
      </c>
      <c r="NQ9" s="112">
        <v>-1.7071559999999999</v>
      </c>
      <c r="NR9" s="112">
        <v>-0.87380820000000003</v>
      </c>
      <c r="NS9" s="112">
        <v>-0.55114779999999997</v>
      </c>
      <c r="NT9" s="112">
        <v>-0.3839243</v>
      </c>
      <c r="NU9" s="112">
        <v>-0.25325360000000002</v>
      </c>
      <c r="NV9" s="112">
        <v>-0.16989170000000001</v>
      </c>
      <c r="NW9" s="112">
        <v>-0.107919</v>
      </c>
      <c r="NX9" s="112">
        <v>-7.0886779999999996E-2</v>
      </c>
      <c r="NY9" s="112">
        <v>-4.4338580000000002E-2</v>
      </c>
      <c r="NZ9" s="112">
        <v>-2.8787299999999998E-2</v>
      </c>
      <c r="OA9" s="112">
        <v>-1.7869759999999998E-2</v>
      </c>
      <c r="OB9" s="112">
        <v>-1.1544830000000001E-2</v>
      </c>
      <c r="OC9" s="112">
        <v>-7.1626220000000004E-3</v>
      </c>
      <c r="OD9" s="112">
        <v>-4.608745E-3</v>
      </c>
      <c r="OE9" s="112">
        <v>-2.8576700000000001E-3</v>
      </c>
      <c r="OF9" s="112">
        <v>-1.838662E-3</v>
      </c>
      <c r="OG9" s="112">
        <v>-1.1422579999999999E-3</v>
      </c>
      <c r="OH9" s="112">
        <v>-7.3437480000000004E-4</v>
      </c>
      <c r="OI9" s="112">
        <v>-4.5597980000000002E-4</v>
      </c>
      <c r="OJ9" s="112">
        <v>-2.9296930000000001E-4</v>
      </c>
      <c r="OK9" s="112">
        <v>-1.823591E-4</v>
      </c>
      <c r="OL9" s="112">
        <v>-1.1691139999999999E-4</v>
      </c>
      <c r="OM9" s="112">
        <v>-7.2979760000000006E-5</v>
      </c>
      <c r="ON9" s="112">
        <v>-4.6529809999999997E-5</v>
      </c>
      <c r="OO9" s="112">
        <v>-2.9017640000000001E-5</v>
      </c>
      <c r="OP9" s="112">
        <v>-1.8344080000000001E-5</v>
      </c>
      <c r="OQ9" s="112">
        <v>-1.157255E-5</v>
      </c>
      <c r="OR9" s="112">
        <v>-7.2160659999999997E-6</v>
      </c>
      <c r="OS9" s="112">
        <v>-4.6613289999999999E-6</v>
      </c>
      <c r="OT9" s="112">
        <v>-2.8412259999999999E-6</v>
      </c>
      <c r="OU9" s="112">
        <v>-1.9572839999999999E-6</v>
      </c>
      <c r="OV9" s="112">
        <v>-1.0781610000000001E-6</v>
      </c>
      <c r="OW9" s="112">
        <v>-8.5782500000000002E-7</v>
      </c>
      <c r="OX9" s="112">
        <v>-3.8430480000000001E-7</v>
      </c>
      <c r="OY9" s="112">
        <v>-4.144203E-7</v>
      </c>
      <c r="OZ9" s="112">
        <v>-1.4482649999999999E-7</v>
      </c>
      <c r="PA9" s="112">
        <v>-2.5418909999999999E-7</v>
      </c>
      <c r="PB9" s="112">
        <v>-8.1699080000000002E-9</v>
      </c>
      <c r="PC9" s="112">
        <v>-1.721641E-7</v>
      </c>
      <c r="PD9" s="112">
        <v>3.5693150000000002E-8</v>
      </c>
      <c r="PE9" s="112">
        <v>-1.6504900000000001E-7</v>
      </c>
      <c r="PF9" s="112">
        <v>7.7590480000000003E-8</v>
      </c>
      <c r="PG9" s="112">
        <v>-1.8932300000000001E-7</v>
      </c>
      <c r="PH9" s="112">
        <v>5.2270180000000002E-8</v>
      </c>
      <c r="PI9" s="112">
        <v>-1.292496E-7</v>
      </c>
      <c r="PJ9" s="112">
        <v>8.4917200000000003E-8</v>
      </c>
      <c r="PK9" s="112">
        <v>-1.14805E-7</v>
      </c>
      <c r="PL9" s="112">
        <v>6.5394579999999996E-8</v>
      </c>
      <c r="PM9" s="112">
        <v>-1.488235E-7</v>
      </c>
      <c r="PN9" s="112">
        <v>6.899636E-8</v>
      </c>
      <c r="PO9" s="112">
        <v>-1.4679100000000001E-7</v>
      </c>
      <c r="PP9" s="112">
        <v>6.3434840000000001E-8</v>
      </c>
      <c r="PQ9" s="112">
        <v>-1.4792180000000001E-7</v>
      </c>
      <c r="PR9" s="112">
        <v>6.0967559999999999E-8</v>
      </c>
      <c r="PS9" s="112">
        <v>-1.6633810000000001E-7</v>
      </c>
      <c r="PT9" s="112">
        <v>2.873602E-8</v>
      </c>
      <c r="PU9" s="112">
        <v>-1.320425E-7</v>
      </c>
      <c r="PV9" s="112">
        <v>3.0143610000000003E-8</v>
      </c>
      <c r="PW9" s="112">
        <v>-1.2354969999999999E-7</v>
      </c>
      <c r="PX9" s="112">
        <v>1.1625820000000001E-7</v>
      </c>
      <c r="PY9" s="112">
        <v>-9.6192759999999996E-8</v>
      </c>
      <c r="PZ9" s="112">
        <v>-3.4464269999999999E-7</v>
      </c>
      <c r="QA9" s="112">
        <v>2.1411050000000001E-6</v>
      </c>
      <c r="QB9" s="112">
        <v>6.8416370000000002E-6</v>
      </c>
      <c r="QC9" s="29">
        <v>5.3137999999999998E-6</v>
      </c>
      <c r="QD9" s="29">
        <v>5.3130730000000003E-6</v>
      </c>
      <c r="QE9" s="29">
        <v>3.5647459999999999E-6</v>
      </c>
      <c r="QF9" s="29">
        <v>3.563904E-6</v>
      </c>
      <c r="QG9" s="29">
        <v>3.5642769999999999E-6</v>
      </c>
      <c r="QH9" s="29">
        <v>3.5639439999999998E-6</v>
      </c>
      <c r="QI9" s="29">
        <v>3.5645719999999998E-6</v>
      </c>
      <c r="QJ9" s="29">
        <v>3.5636859999999999E-6</v>
      </c>
      <c r="QK9" s="29">
        <v>3.5644959999999998E-6</v>
      </c>
      <c r="QL9" s="29">
        <v>3.563536E-6</v>
      </c>
      <c r="QM9" s="29">
        <v>3.5647890000000001E-6</v>
      </c>
      <c r="QN9" s="29">
        <v>3.5636780000000001E-6</v>
      </c>
      <c r="QO9" s="29">
        <v>3.5645509999999998E-6</v>
      </c>
      <c r="QP9" s="29">
        <v>3.563844E-6</v>
      </c>
      <c r="QQ9" s="29">
        <v>3.5644889999999998E-6</v>
      </c>
      <c r="QR9" s="29">
        <v>3.5641080000000001E-6</v>
      </c>
      <c r="QS9" s="29">
        <v>3.564233E-6</v>
      </c>
      <c r="QT9" s="29">
        <v>3.563812E-6</v>
      </c>
      <c r="QU9" s="29">
        <v>3.5646219999999999E-6</v>
      </c>
      <c r="QV9" s="29">
        <v>3.5636780000000001E-6</v>
      </c>
      <c r="QW9" s="29">
        <v>3.5645669999999999E-6</v>
      </c>
      <c r="QX9" s="29">
        <v>3.5638539999999999E-6</v>
      </c>
      <c r="QY9" s="29">
        <v>3.5649450000000001E-6</v>
      </c>
      <c r="QZ9" s="29">
        <v>3.5639019999999999E-6</v>
      </c>
      <c r="RA9" s="29">
        <v>3.5643790000000002E-6</v>
      </c>
      <c r="RB9" s="29">
        <v>3.5636800000000002E-6</v>
      </c>
      <c r="RC9" s="29">
        <v>3.56441E-6</v>
      </c>
      <c r="RD9" s="29">
        <v>3.5637310000000001E-6</v>
      </c>
      <c r="RE9" s="29">
        <v>3.5646070000000001E-6</v>
      </c>
      <c r="RF9" s="29">
        <v>3.563858E-6</v>
      </c>
      <c r="RG9" s="29">
        <v>3.5648979999999999E-6</v>
      </c>
      <c r="RH9" s="29">
        <v>3.563768E-6</v>
      </c>
      <c r="RI9" s="29">
        <v>3.5648580000000001E-6</v>
      </c>
      <c r="RJ9" s="29">
        <v>3.5638180000000002E-6</v>
      </c>
      <c r="RK9" s="29">
        <v>3.5646440000000001E-6</v>
      </c>
      <c r="RL9" s="29">
        <v>3.5638270000000002E-6</v>
      </c>
      <c r="RM9" s="29">
        <v>3.5644390000000001E-6</v>
      </c>
      <c r="RN9" s="29">
        <v>3.5637529999999998E-6</v>
      </c>
      <c r="RO9" s="29">
        <v>3.5644780000000002E-6</v>
      </c>
      <c r="RP9" s="29">
        <v>3.5638749999999998E-6</v>
      </c>
      <c r="RQ9" s="29">
        <v>3.5646760000000001E-6</v>
      </c>
      <c r="RR9" s="29">
        <v>3.5637389999999999E-6</v>
      </c>
      <c r="RS9" s="29">
        <v>3.5648129999999999E-6</v>
      </c>
      <c r="RT9" s="29">
        <v>3.5640070000000001E-6</v>
      </c>
      <c r="RU9" s="29">
        <v>3.5644670000000001E-6</v>
      </c>
      <c r="RV9" s="29">
        <v>3.563828E-6</v>
      </c>
      <c r="RW9" s="29">
        <v>3.56441E-6</v>
      </c>
      <c r="RX9" s="29">
        <v>3.5638009999999999E-6</v>
      </c>
      <c r="RY9" s="29">
        <v>3.564509E-6</v>
      </c>
      <c r="RZ9" s="29">
        <v>3.563911E-6</v>
      </c>
      <c r="SA9" s="29">
        <v>3.5648379999999999E-6</v>
      </c>
      <c r="SB9" s="29">
        <v>3.5640550000000001E-6</v>
      </c>
      <c r="SC9" s="29">
        <v>3.5648900000000001E-6</v>
      </c>
      <c r="SD9" s="29">
        <v>3.5636960000000002E-6</v>
      </c>
      <c r="SE9" s="29">
        <v>3.5644620000000001E-6</v>
      </c>
      <c r="SF9" s="29">
        <v>3.5636480000000001E-6</v>
      </c>
      <c r="SG9" s="29">
        <v>3.5643930000000001E-6</v>
      </c>
      <c r="SH9" s="29">
        <v>3.563573E-6</v>
      </c>
      <c r="SI9" s="29">
        <v>3.5643980000000001E-6</v>
      </c>
      <c r="SJ9" s="29">
        <v>3.5636940000000001E-6</v>
      </c>
      <c r="SK9" s="29">
        <v>3.5646129999999999E-6</v>
      </c>
      <c r="SL9" s="29">
        <v>3.5638200000000002E-6</v>
      </c>
      <c r="SM9" s="29">
        <v>3.5646059999999999E-6</v>
      </c>
      <c r="SN9" s="29">
        <v>3.5637179999999999E-6</v>
      </c>
      <c r="SO9" s="29">
        <v>3.564525E-6</v>
      </c>
      <c r="SP9" s="29">
        <v>3.5637319999999999E-6</v>
      </c>
      <c r="SQ9" s="29">
        <v>5.312049E-6</v>
      </c>
      <c r="SR9" s="29">
        <v>5.3137999999999998E-6</v>
      </c>
      <c r="SS9" s="298">
        <v>4.2500760000000004E-6</v>
      </c>
      <c r="ST9" s="29">
        <v>8.4804960000000003E-6</v>
      </c>
      <c r="SU9" s="29">
        <v>8.4861959999999992E-6</v>
      </c>
      <c r="SV9" s="29">
        <v>8.4791130000000004E-6</v>
      </c>
      <c r="SW9" s="29">
        <v>8.4881320000000001E-6</v>
      </c>
      <c r="SX9" s="29">
        <v>8.4767260000000008E-6</v>
      </c>
      <c r="SY9" s="29">
        <v>8.4871050000000008E-6</v>
      </c>
      <c r="SZ9" s="29">
        <v>8.4777489999999992E-6</v>
      </c>
      <c r="TA9" s="29">
        <v>8.4903749999999992E-6</v>
      </c>
      <c r="TB9" s="29">
        <v>8.4745309999999997E-6</v>
      </c>
      <c r="TC9" s="29">
        <v>8.4928699999999992E-6</v>
      </c>
      <c r="TD9" s="29">
        <v>8.4811260000000003E-6</v>
      </c>
      <c r="TE9" s="29">
        <v>8.4887439999999992E-6</v>
      </c>
      <c r="TF9" s="29">
        <v>8.4868539999999992E-6</v>
      </c>
      <c r="TG9" s="29">
        <v>8.4822470000000001E-6</v>
      </c>
      <c r="TH9" s="29">
        <v>8.4837789999999992E-6</v>
      </c>
      <c r="TI9" s="29">
        <v>8.4777270000000007E-6</v>
      </c>
      <c r="TJ9" s="29">
        <v>8.4822229999999994E-6</v>
      </c>
      <c r="TK9" s="29">
        <v>8.4844949999999995E-6</v>
      </c>
      <c r="TL9" s="29">
        <v>8.4820290000000004E-6</v>
      </c>
      <c r="TM9" s="29">
        <v>8.4813510000000008E-6</v>
      </c>
      <c r="TN9" s="29">
        <v>8.4906619999999992E-6</v>
      </c>
      <c r="TO9" s="29">
        <v>8.4848030000000004E-6</v>
      </c>
      <c r="TP9" s="29">
        <v>8.4816000000000002E-6</v>
      </c>
      <c r="TQ9" s="29">
        <v>8.4826629999999997E-6</v>
      </c>
      <c r="TR9" s="29">
        <v>8.4855349999999994E-6</v>
      </c>
      <c r="TS9" s="29">
        <v>8.4826090000000004E-6</v>
      </c>
      <c r="TT9" s="29">
        <v>8.4808119999999997E-6</v>
      </c>
      <c r="TU9" s="29">
        <v>8.4886440000000007E-6</v>
      </c>
      <c r="TV9" s="29">
        <v>8.479058E-6</v>
      </c>
      <c r="TW9" s="29">
        <v>8.4912219999999995E-6</v>
      </c>
      <c r="TX9" s="29">
        <v>8.4766699999999993E-6</v>
      </c>
      <c r="TY9" s="29">
        <v>8.4866070000000002E-6</v>
      </c>
      <c r="TZ9" s="29">
        <v>8.4799720000000002E-6</v>
      </c>
      <c r="UA9" s="29">
        <v>8.4892709999999992E-6</v>
      </c>
      <c r="UB9" s="29">
        <v>8.4827900000000005E-6</v>
      </c>
      <c r="UC9" s="29">
        <v>8.4800250000000002E-6</v>
      </c>
      <c r="UD9" s="29">
        <v>8.4849709999999999E-6</v>
      </c>
      <c r="UE9" s="29">
        <v>8.4857239999999997E-6</v>
      </c>
      <c r="UF9" s="29">
        <v>8.4822190000000002E-6</v>
      </c>
      <c r="UG9" s="29">
        <v>8.4880909999999996E-6</v>
      </c>
      <c r="UH9" s="29">
        <v>8.4807759999999995E-6</v>
      </c>
      <c r="UI9" s="29">
        <v>8.4775600000000005E-6</v>
      </c>
      <c r="UJ9" s="29">
        <v>8.4867180000000005E-6</v>
      </c>
      <c r="UK9" s="29">
        <v>8.4929529999999996E-6</v>
      </c>
      <c r="UL9" s="29">
        <v>8.4789010000000005E-6</v>
      </c>
      <c r="UM9" s="29">
        <v>8.4781590000000008E-6</v>
      </c>
      <c r="UN9" s="29">
        <v>8.4840119999999999E-6</v>
      </c>
      <c r="UO9" s="29">
        <v>8.4917810000000003E-6</v>
      </c>
      <c r="UP9" s="29">
        <v>8.4843469999999996E-6</v>
      </c>
      <c r="UQ9" s="29">
        <v>8.4801649999999998E-6</v>
      </c>
      <c r="UR9" s="29">
        <v>8.4771890000000007E-6</v>
      </c>
      <c r="US9" s="29">
        <v>8.4852570000000006E-6</v>
      </c>
      <c r="UT9" s="29">
        <v>8.4837059999999995E-6</v>
      </c>
      <c r="UU9" s="29">
        <v>8.486348E-6</v>
      </c>
      <c r="UV9" s="29">
        <v>8.4834930000000002E-6</v>
      </c>
      <c r="UW9" s="29">
        <v>8.4760089999999994E-6</v>
      </c>
      <c r="UX9" s="29">
        <v>8.4988650000000002E-6</v>
      </c>
      <c r="UY9" s="29">
        <v>8.4798419999999996E-6</v>
      </c>
      <c r="UZ9" s="29">
        <v>8.4813770000000002E-6</v>
      </c>
      <c r="VA9" s="29">
        <v>8.4787129999999995E-6</v>
      </c>
      <c r="VB9" s="29">
        <v>8.4828189999999998E-6</v>
      </c>
      <c r="VC9" s="29">
        <v>8.4814130000000004E-6</v>
      </c>
      <c r="VD9" s="29">
        <v>8.4847429999999995E-6</v>
      </c>
      <c r="VE9" s="29">
        <v>4.2488769999999997E-6</v>
      </c>
      <c r="VF9" s="34">
        <v>0.99999830000000001</v>
      </c>
      <c r="VG9" s="34">
        <v>1.247905</v>
      </c>
      <c r="VH9" s="34">
        <v>2.8317190000000001</v>
      </c>
      <c r="VI9" s="34">
        <v>4.3004420000000003</v>
      </c>
      <c r="VJ9" s="34">
        <v>4.8836839999999997</v>
      </c>
      <c r="VK9" s="34">
        <v>5.2435150000000004</v>
      </c>
      <c r="VL9" s="34">
        <v>5.508057</v>
      </c>
      <c r="VM9" s="34">
        <v>5.7048800000000002</v>
      </c>
      <c r="VN9" s="34">
        <v>5.809024</v>
      </c>
      <c r="VO9" s="34">
        <v>5.902304</v>
      </c>
      <c r="VP9" s="34">
        <v>5.9298710000000003</v>
      </c>
      <c r="VQ9" s="34">
        <v>5.9839659999999997</v>
      </c>
      <c r="VR9" s="34">
        <v>5.9855619999999998</v>
      </c>
      <c r="VS9" s="34">
        <v>6.0124009999999997</v>
      </c>
      <c r="VT9" s="34">
        <v>6.0064520000000003</v>
      </c>
      <c r="VU9" s="34">
        <v>6.027647</v>
      </c>
      <c r="VV9" s="34">
        <v>6.0126730000000004</v>
      </c>
      <c r="VW9" s="34">
        <v>6.033976</v>
      </c>
      <c r="VX9" s="34">
        <v>6.0230360000000003</v>
      </c>
      <c r="VY9" s="34">
        <v>6.039822</v>
      </c>
      <c r="VZ9" s="34">
        <v>6.0237930000000004</v>
      </c>
      <c r="WA9" s="34">
        <v>6.0447040000000003</v>
      </c>
      <c r="WB9" s="34">
        <v>6.0274159999999997</v>
      </c>
      <c r="WC9" s="34">
        <v>6.0474889999999997</v>
      </c>
      <c r="WD9" s="34">
        <v>6.032762</v>
      </c>
      <c r="WE9" s="34">
        <v>6.0533080000000004</v>
      </c>
      <c r="WF9" s="34">
        <v>6.0345649999999997</v>
      </c>
      <c r="WG9" s="34">
        <v>6.0495840000000003</v>
      </c>
      <c r="WH9" s="34">
        <v>6.0391909999999998</v>
      </c>
      <c r="WI9" s="34">
        <v>6.0524149999999999</v>
      </c>
      <c r="WJ9" s="34">
        <v>6.0292620000000001</v>
      </c>
      <c r="WK9" s="34">
        <v>6.0548419999999998</v>
      </c>
      <c r="WL9" s="34">
        <v>6.0411570000000001</v>
      </c>
      <c r="WM9" s="34">
        <v>6.0540880000000001</v>
      </c>
      <c r="WN9" s="34">
        <v>6.0367949999999997</v>
      </c>
      <c r="WO9" s="34">
        <v>6.06189</v>
      </c>
      <c r="WP9" s="34">
        <v>6.0410490000000001</v>
      </c>
      <c r="WQ9" s="34">
        <v>6.0582940000000001</v>
      </c>
      <c r="WR9" s="34">
        <v>6.0426019999999996</v>
      </c>
      <c r="WS9" s="34">
        <v>6.0591010000000001</v>
      </c>
      <c r="WT9" s="34">
        <v>6.0410740000000001</v>
      </c>
      <c r="WU9" s="34">
        <v>6.066084</v>
      </c>
      <c r="WV9" s="34">
        <v>6.0478829999999997</v>
      </c>
      <c r="WW9" s="34">
        <v>6.0666070000000003</v>
      </c>
      <c r="WX9" s="34">
        <v>6.0534569999999999</v>
      </c>
      <c r="WY9" s="34">
        <v>6.0682049999999998</v>
      </c>
      <c r="WZ9" s="34">
        <v>6.054532</v>
      </c>
      <c r="XA9" s="34">
        <v>6.0676160000000001</v>
      </c>
      <c r="XB9" s="34">
        <v>6.0550639999999998</v>
      </c>
      <c r="XC9" s="34">
        <v>6.0759059999999998</v>
      </c>
      <c r="XD9" s="34">
        <v>6.051291</v>
      </c>
      <c r="XE9" s="34">
        <v>6.0692510000000004</v>
      </c>
      <c r="XF9" s="34">
        <v>6.0560770000000002</v>
      </c>
      <c r="XG9" s="34">
        <v>6.070824</v>
      </c>
      <c r="XH9" s="34">
        <v>6.056038</v>
      </c>
      <c r="XI9" s="34">
        <v>6.0772399999999998</v>
      </c>
      <c r="XJ9" s="34">
        <v>6.0609209999999996</v>
      </c>
      <c r="XK9" s="34">
        <v>6.0809680000000004</v>
      </c>
      <c r="XL9" s="34">
        <v>6.0630050000000004</v>
      </c>
      <c r="XM9" s="34">
        <v>6.0810019999999998</v>
      </c>
      <c r="XN9" s="34">
        <v>6.0653779999999999</v>
      </c>
      <c r="XO9" s="34">
        <v>6.0809129999999998</v>
      </c>
      <c r="XP9" s="34">
        <v>6.0733579999999998</v>
      </c>
      <c r="XQ9" s="34">
        <v>6.085191</v>
      </c>
      <c r="XR9" s="34">
        <v>6.0749190000000004</v>
      </c>
      <c r="XS9" s="34">
        <v>5.8665180000000001</v>
      </c>
      <c r="XT9" s="34">
        <v>3.8406500000000001</v>
      </c>
      <c r="XU9" s="34">
        <v>3.821123</v>
      </c>
      <c r="XV9" s="121" t="s">
        <v>357</v>
      </c>
      <c r="XW9" s="121" t="s">
        <v>357</v>
      </c>
      <c r="XX9" s="121" t="s">
        <v>357</v>
      </c>
      <c r="XY9" s="121" t="s">
        <v>357</v>
      </c>
      <c r="XZ9" s="121" t="s">
        <v>357</v>
      </c>
      <c r="YA9" s="121" t="s">
        <v>357</v>
      </c>
      <c r="YB9" s="121" t="s">
        <v>357</v>
      </c>
      <c r="YC9" s="121" t="s">
        <v>357</v>
      </c>
      <c r="YD9" s="121" t="s">
        <v>357</v>
      </c>
      <c r="YE9" s="121" t="s">
        <v>357</v>
      </c>
      <c r="YF9" s="121" t="s">
        <v>357</v>
      </c>
      <c r="YG9" s="121" t="s">
        <v>357</v>
      </c>
      <c r="YH9" s="121" t="s">
        <v>357</v>
      </c>
      <c r="YI9" s="121" t="s">
        <v>357</v>
      </c>
      <c r="YJ9" s="121" t="s">
        <v>357</v>
      </c>
      <c r="YK9" s="121" t="s">
        <v>357</v>
      </c>
      <c r="YL9" s="121" t="s">
        <v>357</v>
      </c>
      <c r="YM9" s="121" t="s">
        <v>357</v>
      </c>
      <c r="YN9" s="121" t="s">
        <v>357</v>
      </c>
      <c r="YO9" s="121" t="s">
        <v>357</v>
      </c>
      <c r="YP9" s="121" t="s">
        <v>357</v>
      </c>
      <c r="YQ9" s="121" t="s">
        <v>357</v>
      </c>
      <c r="YR9" s="121" t="s">
        <v>357</v>
      </c>
      <c r="YS9" s="121" t="s">
        <v>357</v>
      </c>
      <c r="YT9" s="121" t="s">
        <v>357</v>
      </c>
      <c r="YU9" s="121" t="s">
        <v>357</v>
      </c>
      <c r="YV9" s="121" t="s">
        <v>357</v>
      </c>
      <c r="YW9" s="121" t="s">
        <v>357</v>
      </c>
      <c r="YX9" s="121" t="s">
        <v>357</v>
      </c>
      <c r="YY9" s="121" t="s">
        <v>357</v>
      </c>
      <c r="YZ9" s="121" t="s">
        <v>357</v>
      </c>
      <c r="ZA9" s="121" t="s">
        <v>357</v>
      </c>
      <c r="ZB9" s="121" t="s">
        <v>357</v>
      </c>
      <c r="ZC9" s="121" t="s">
        <v>357</v>
      </c>
      <c r="ZD9" s="121" t="s">
        <v>357</v>
      </c>
      <c r="ZE9" s="121" t="s">
        <v>357</v>
      </c>
      <c r="ZF9" s="121" t="s">
        <v>357</v>
      </c>
      <c r="ZG9" s="121" t="s">
        <v>357</v>
      </c>
      <c r="ZH9" s="121" t="s">
        <v>357</v>
      </c>
      <c r="ZI9" s="121" t="s">
        <v>357</v>
      </c>
      <c r="ZJ9" s="121" t="s">
        <v>357</v>
      </c>
      <c r="ZK9" s="121" t="s">
        <v>357</v>
      </c>
      <c r="ZL9" s="121" t="s">
        <v>357</v>
      </c>
      <c r="ZM9" s="121" t="s">
        <v>357</v>
      </c>
      <c r="ZN9" s="121" t="s">
        <v>357</v>
      </c>
      <c r="ZO9" s="121" t="s">
        <v>357</v>
      </c>
      <c r="ZP9" s="121" t="s">
        <v>357</v>
      </c>
      <c r="ZQ9" s="121" t="s">
        <v>357</v>
      </c>
      <c r="ZR9" s="121" t="s">
        <v>357</v>
      </c>
      <c r="ZS9" s="121" t="s">
        <v>357</v>
      </c>
      <c r="ZT9" s="121" t="s">
        <v>357</v>
      </c>
      <c r="ZU9" s="121" t="s">
        <v>357</v>
      </c>
      <c r="ZV9" s="121" t="s">
        <v>357</v>
      </c>
      <c r="ZW9" s="121" t="s">
        <v>357</v>
      </c>
      <c r="ZX9" s="121" t="s">
        <v>357</v>
      </c>
      <c r="ZY9" s="121" t="s">
        <v>357</v>
      </c>
      <c r="ZZ9" s="121" t="s">
        <v>357</v>
      </c>
      <c r="AAA9" s="121" t="s">
        <v>357</v>
      </c>
      <c r="AAB9" s="121" t="s">
        <v>357</v>
      </c>
      <c r="AAC9" s="121" t="s">
        <v>357</v>
      </c>
      <c r="AAD9" s="121" t="s">
        <v>357</v>
      </c>
      <c r="AAE9" s="121" t="s">
        <v>357</v>
      </c>
      <c r="AAF9" s="121" t="s">
        <v>357</v>
      </c>
      <c r="AAG9" s="121" t="s">
        <v>357</v>
      </c>
      <c r="AAH9" s="121" t="s">
        <v>357</v>
      </c>
      <c r="AAI9" s="34">
        <v>1012.849</v>
      </c>
      <c r="AAJ9" s="34">
        <v>1012.473</v>
      </c>
      <c r="AAK9" s="34">
        <v>1006.862</v>
      </c>
      <c r="AAL9" s="34">
        <v>990.34659999999997</v>
      </c>
      <c r="AAM9" s="34">
        <v>973.52080000000001</v>
      </c>
      <c r="AAN9" s="34">
        <v>957.63750000000005</v>
      </c>
      <c r="AAO9" s="34">
        <v>941.77480000000003</v>
      </c>
      <c r="AAP9" s="34">
        <v>925.97490000000005</v>
      </c>
      <c r="AAQ9" s="34">
        <v>910.09119999999996</v>
      </c>
      <c r="AAR9" s="34">
        <v>894.22900000000004</v>
      </c>
      <c r="AAS9" s="34">
        <v>878.22029999999995</v>
      </c>
      <c r="AAT9" s="34">
        <v>862.31129999999996</v>
      </c>
      <c r="AAU9" s="34">
        <v>846.28269999999998</v>
      </c>
      <c r="AAV9" s="34">
        <v>830.32640000000004</v>
      </c>
      <c r="AAW9" s="34">
        <v>814.24980000000005</v>
      </c>
      <c r="AAX9" s="34">
        <v>798.29330000000004</v>
      </c>
      <c r="AAY9" s="34">
        <v>782.21960000000001</v>
      </c>
      <c r="AAZ9" s="34">
        <v>766.22190000000001</v>
      </c>
      <c r="ABA9" s="34">
        <v>750.13800000000003</v>
      </c>
      <c r="ABB9" s="34">
        <v>734.16030000000001</v>
      </c>
      <c r="ABC9" s="34">
        <v>718.04349999999999</v>
      </c>
      <c r="ABD9" s="34">
        <v>702.05280000000005</v>
      </c>
      <c r="ABE9" s="34">
        <v>685.96469999999999</v>
      </c>
      <c r="ABF9" s="34">
        <v>669.95669999999996</v>
      </c>
      <c r="ABG9" s="34">
        <v>653.84280000000001</v>
      </c>
      <c r="ABH9" s="34">
        <v>637.8578</v>
      </c>
      <c r="ABI9" s="34">
        <v>621.75350000000003</v>
      </c>
      <c r="ABJ9" s="34">
        <v>605.74480000000005</v>
      </c>
      <c r="ABK9" s="34">
        <v>589.64469999999994</v>
      </c>
      <c r="ABL9" s="34">
        <v>573.63340000000005</v>
      </c>
      <c r="ABM9" s="34">
        <v>557.52419999999995</v>
      </c>
      <c r="ABN9" s="34">
        <v>541.50459999999998</v>
      </c>
      <c r="ABO9" s="34">
        <v>525.37300000000005</v>
      </c>
      <c r="ABP9" s="34">
        <v>509.36419999999998</v>
      </c>
      <c r="ABQ9" s="34">
        <v>493.22449999999998</v>
      </c>
      <c r="ABR9" s="34">
        <v>477.20010000000002</v>
      </c>
      <c r="ABS9" s="34">
        <v>461.07709999999997</v>
      </c>
      <c r="ABT9" s="34">
        <v>445.02679999999998</v>
      </c>
      <c r="ABU9" s="34">
        <v>428.87979999999999</v>
      </c>
      <c r="ABV9" s="34">
        <v>412.85469999999998</v>
      </c>
      <c r="ABW9" s="34">
        <v>396.7022</v>
      </c>
      <c r="ABX9" s="34">
        <v>380.63209999999998</v>
      </c>
      <c r="ABY9" s="34">
        <v>364.50069999999999</v>
      </c>
      <c r="ABZ9" s="34">
        <v>348.464</v>
      </c>
      <c r="ACA9" s="34">
        <v>332.29160000000002</v>
      </c>
      <c r="ACB9" s="34">
        <v>316.24889999999999</v>
      </c>
      <c r="ACC9" s="34">
        <v>300.11059999999998</v>
      </c>
      <c r="ACD9" s="34">
        <v>284.05239999999998</v>
      </c>
      <c r="ACE9" s="34">
        <v>267.8947</v>
      </c>
      <c r="ACF9" s="34">
        <v>251.8382</v>
      </c>
      <c r="ACG9" s="34">
        <v>235.67519999999999</v>
      </c>
      <c r="ACH9" s="34">
        <v>219.5968</v>
      </c>
      <c r="ACI9" s="34">
        <v>203.41560000000001</v>
      </c>
      <c r="ACJ9" s="34">
        <v>187.36949999999999</v>
      </c>
      <c r="ACK9" s="34">
        <v>171.1739</v>
      </c>
      <c r="ACL9" s="34">
        <v>155.09389999999999</v>
      </c>
      <c r="ACM9" s="34">
        <v>138.91839999999999</v>
      </c>
      <c r="ACN9" s="34">
        <v>122.8252</v>
      </c>
      <c r="ACO9" s="34">
        <v>106.64530000000001</v>
      </c>
      <c r="ACP9" s="34">
        <v>90.576939999999993</v>
      </c>
      <c r="ACQ9" s="34">
        <v>74.386269999999996</v>
      </c>
      <c r="ACR9" s="34">
        <v>58.293779999999998</v>
      </c>
      <c r="ACS9" s="34">
        <v>42.113630000000001</v>
      </c>
      <c r="ACT9" s="34">
        <v>26.028700000000001</v>
      </c>
      <c r="ACU9" s="34">
        <v>9.670007</v>
      </c>
      <c r="ACV9" s="34">
        <v>-4.6466469999999997</v>
      </c>
      <c r="ACW9" s="34">
        <v>-3.8451040000000001</v>
      </c>
      <c r="ACX9" s="34">
        <v>-2.4889190000000001</v>
      </c>
      <c r="ACY9" s="122">
        <v>-6.3882099999999999</v>
      </c>
      <c r="ACZ9" s="122">
        <v>-6.4411899999999997</v>
      </c>
      <c r="ADA9" s="122">
        <v>-6.652692</v>
      </c>
      <c r="ADB9" s="122">
        <v>-6.8635450000000002</v>
      </c>
      <c r="ADC9" s="122">
        <v>-6.9017090000000003</v>
      </c>
      <c r="ADD9" s="122">
        <v>-6.8702019999999999</v>
      </c>
      <c r="ADE9" s="122">
        <v>-6.800338</v>
      </c>
      <c r="ADF9" s="122">
        <v>-6.7101139999999999</v>
      </c>
      <c r="ADG9" s="122">
        <v>-6.600149</v>
      </c>
      <c r="ADH9" s="122">
        <v>-6.4860030000000002</v>
      </c>
      <c r="ADI9" s="122">
        <v>-6.3614680000000003</v>
      </c>
      <c r="ADJ9" s="122">
        <v>-6.2531509999999999</v>
      </c>
      <c r="ADK9" s="122">
        <v>-6.1338739999999996</v>
      </c>
      <c r="ADL9" s="122">
        <v>-6.0147120000000003</v>
      </c>
      <c r="ADM9" s="122">
        <v>-5.8992829999999996</v>
      </c>
      <c r="ADN9" s="122">
        <v>-5.7837170000000002</v>
      </c>
      <c r="ADO9" s="122">
        <v>-5.6623250000000001</v>
      </c>
      <c r="ADP9" s="122">
        <v>-5.5487080000000004</v>
      </c>
      <c r="ADQ9" s="122">
        <v>-5.4354930000000001</v>
      </c>
      <c r="ADR9" s="122">
        <v>-5.3171140000000001</v>
      </c>
      <c r="ADS9" s="122">
        <v>-5.1990970000000001</v>
      </c>
      <c r="ADT9" s="122">
        <v>-5.0864390000000004</v>
      </c>
      <c r="ADU9" s="122">
        <v>-4.9688299999999996</v>
      </c>
      <c r="ADV9" s="122">
        <v>-4.8541319999999999</v>
      </c>
      <c r="ADW9" s="122">
        <v>-4.7372420000000002</v>
      </c>
      <c r="ADX9" s="122">
        <v>-4.6248079999999998</v>
      </c>
      <c r="ADY9" s="122">
        <v>-4.5049169999999998</v>
      </c>
      <c r="ADZ9" s="122">
        <v>-4.3875669999999998</v>
      </c>
      <c r="AEA9" s="122">
        <v>-4.2756230000000004</v>
      </c>
      <c r="AEB9" s="122">
        <v>-4.1563660000000002</v>
      </c>
      <c r="AEC9" s="122">
        <v>-4.0336280000000002</v>
      </c>
      <c r="AED9" s="122">
        <v>-3.9226369999999999</v>
      </c>
      <c r="AEE9" s="122">
        <v>-3.8076629999999998</v>
      </c>
      <c r="AEF9" s="122">
        <v>-3.6882929999999998</v>
      </c>
      <c r="AEG9" s="122">
        <v>-3.5691839999999999</v>
      </c>
      <c r="AEH9" s="122">
        <v>-3.4577450000000001</v>
      </c>
      <c r="AEI9" s="122">
        <v>-3.3375240000000002</v>
      </c>
      <c r="AEJ9" s="122">
        <v>-3.2203900000000001</v>
      </c>
      <c r="AEK9" s="122">
        <v>-3.1037129999999999</v>
      </c>
      <c r="AEL9" s="122">
        <v>-2.9872480000000001</v>
      </c>
      <c r="AEM9" s="122">
        <v>-2.8682639999999999</v>
      </c>
      <c r="AEN9" s="122">
        <v>-2.7555019999999999</v>
      </c>
      <c r="AEO9" s="122">
        <v>-2.6379130000000002</v>
      </c>
      <c r="AEP9" s="122">
        <v>-2.5227520000000001</v>
      </c>
      <c r="AEQ9" s="122">
        <v>-2.4053949999999999</v>
      </c>
      <c r="AER9" s="122">
        <v>-2.2880569999999998</v>
      </c>
      <c r="AES9" s="122">
        <v>-2.1720419999999998</v>
      </c>
      <c r="AET9" s="122">
        <v>-2.0541559999999999</v>
      </c>
      <c r="AEU9" s="122">
        <v>-1.9373290000000001</v>
      </c>
      <c r="AEV9" s="122">
        <v>-1.8228819999999999</v>
      </c>
      <c r="AEW9" s="122">
        <v>-1.7026030000000001</v>
      </c>
      <c r="AEX9" s="122">
        <v>-1.5861829999999999</v>
      </c>
      <c r="AEY9" s="122">
        <v>-1.46912</v>
      </c>
      <c r="AEZ9" s="122">
        <v>-1.3523449999999999</v>
      </c>
      <c r="AFA9" s="122">
        <v>-1.234553</v>
      </c>
      <c r="AFB9" s="122">
        <v>-1.1188849999999999</v>
      </c>
      <c r="AFC9" s="122">
        <v>-1.0013460000000001</v>
      </c>
      <c r="AFD9" s="122">
        <v>-0.88500959999999995</v>
      </c>
      <c r="AFE9" s="122">
        <v>-0.76707040000000004</v>
      </c>
      <c r="AFF9" s="122">
        <v>-0.65127299999999999</v>
      </c>
      <c r="AFG9" s="122">
        <v>-0.53327259999999999</v>
      </c>
      <c r="AFH9" s="122">
        <v>-0.4167612</v>
      </c>
      <c r="AFI9" s="122">
        <v>-0.29946390000000001</v>
      </c>
      <c r="AFJ9" s="122">
        <v>-0.1832153</v>
      </c>
      <c r="AFK9" s="122">
        <v>-6.31776E-2</v>
      </c>
      <c r="AFL9" s="122">
        <v>3.3177199999999997E-2</v>
      </c>
      <c r="AFM9" s="122">
        <v>2.5312629999999999E-2</v>
      </c>
      <c r="AFN9" s="122">
        <v>1.6276880000000001E-2</v>
      </c>
      <c r="AFO9" s="110">
        <v>300</v>
      </c>
      <c r="AFP9" s="110">
        <v>434.50150000000002</v>
      </c>
      <c r="AFQ9" s="110">
        <v>649.74300000000005</v>
      </c>
      <c r="AFR9" s="110">
        <v>900.40200000000004</v>
      </c>
      <c r="AFS9" s="110">
        <v>971.30340000000001</v>
      </c>
      <c r="AFT9" s="110">
        <v>1013.823</v>
      </c>
      <c r="AFU9" s="110">
        <v>1043.443</v>
      </c>
      <c r="AFV9" s="110">
        <v>1062.902</v>
      </c>
      <c r="AFW9" s="110">
        <v>1076.1880000000001</v>
      </c>
      <c r="AFX9" s="110">
        <v>1084.6369999999999</v>
      </c>
      <c r="AFY9" s="110">
        <v>1090.3009999999999</v>
      </c>
      <c r="AFZ9" s="110">
        <v>1093.7850000000001</v>
      </c>
      <c r="AGA9" s="110">
        <v>1096.08</v>
      </c>
      <c r="AGB9" s="110">
        <v>1097.499</v>
      </c>
      <c r="AGC9" s="110">
        <v>1098.424</v>
      </c>
      <c r="AGD9" s="110">
        <v>1098.991</v>
      </c>
      <c r="AGE9" s="110">
        <v>1099.3610000000001</v>
      </c>
      <c r="AGF9" s="110">
        <v>1099.5889999999999</v>
      </c>
      <c r="AGG9" s="110">
        <v>1099.7360000000001</v>
      </c>
      <c r="AGH9" s="110">
        <v>1099.826</v>
      </c>
      <c r="AGI9" s="110">
        <v>1099.885</v>
      </c>
      <c r="AGJ9" s="110">
        <v>1099.922</v>
      </c>
      <c r="AGK9" s="110">
        <v>1099.9449999999999</v>
      </c>
      <c r="AGL9" s="110">
        <v>1099.9590000000001</v>
      </c>
      <c r="AGM9" s="110">
        <v>1099.9690000000001</v>
      </c>
      <c r="AGN9" s="110">
        <v>1099.9739999999999</v>
      </c>
      <c r="AGO9" s="110">
        <v>1099.9780000000001</v>
      </c>
      <c r="AGP9" s="110">
        <v>1099.98</v>
      </c>
      <c r="AGQ9" s="110">
        <v>1099.982</v>
      </c>
      <c r="AGR9" s="110">
        <v>1099.9829999999999</v>
      </c>
      <c r="AGS9" s="110">
        <v>1099.9829999999999</v>
      </c>
      <c r="AGT9" s="110">
        <v>1099.9839999999999</v>
      </c>
      <c r="AGU9" s="110">
        <v>1099.9839999999999</v>
      </c>
      <c r="AGV9" s="110">
        <v>1099.9839999999999</v>
      </c>
      <c r="AGW9" s="110">
        <v>1099.9839999999999</v>
      </c>
      <c r="AGX9" s="110">
        <v>1099.9839999999999</v>
      </c>
      <c r="AGY9" s="110">
        <v>1099.9839999999999</v>
      </c>
      <c r="AGZ9" s="110">
        <v>1099.9839999999999</v>
      </c>
      <c r="AHA9" s="110">
        <v>1099.9839999999999</v>
      </c>
      <c r="AHB9" s="110">
        <v>1099.9839999999999</v>
      </c>
      <c r="AHC9" s="110">
        <v>1099.9839999999999</v>
      </c>
      <c r="AHD9" s="110">
        <v>1099.9839999999999</v>
      </c>
      <c r="AHE9" s="110">
        <v>1099.9839999999999</v>
      </c>
      <c r="AHF9" s="110">
        <v>1099.9839999999999</v>
      </c>
      <c r="AHG9" s="110">
        <v>1099.9839999999999</v>
      </c>
      <c r="AHH9" s="110">
        <v>1099.9839999999999</v>
      </c>
      <c r="AHI9" s="110">
        <v>1099.9839999999999</v>
      </c>
      <c r="AHJ9" s="110">
        <v>1099.9839999999999</v>
      </c>
      <c r="AHK9" s="110">
        <v>1099.9839999999999</v>
      </c>
      <c r="AHL9" s="110">
        <v>1099.9839999999999</v>
      </c>
      <c r="AHM9" s="110">
        <v>1099.9839999999999</v>
      </c>
      <c r="AHN9" s="110">
        <v>1099.9839999999999</v>
      </c>
      <c r="AHO9" s="110">
        <v>1099.9839999999999</v>
      </c>
      <c r="AHP9" s="110">
        <v>1099.9839999999999</v>
      </c>
      <c r="AHQ9" s="110">
        <v>1099.9839999999999</v>
      </c>
      <c r="AHR9" s="110">
        <v>1099.9839999999999</v>
      </c>
      <c r="AHS9" s="110">
        <v>1099.9839999999999</v>
      </c>
      <c r="AHT9" s="110">
        <v>1099.9839999999999</v>
      </c>
      <c r="AHU9" s="110">
        <v>1099.9839999999999</v>
      </c>
      <c r="AHV9" s="110">
        <v>1099.9839999999999</v>
      </c>
      <c r="AHW9" s="110">
        <v>1099.9839999999999</v>
      </c>
      <c r="AHX9" s="110">
        <v>1099.9839999999999</v>
      </c>
      <c r="AHY9" s="110">
        <v>1099.9839999999999</v>
      </c>
      <c r="AHZ9" s="110">
        <v>1099.9839999999999</v>
      </c>
      <c r="AIA9" s="110">
        <v>1099.9839999999999</v>
      </c>
      <c r="AIB9" s="110">
        <v>1099.9849999999999</v>
      </c>
      <c r="AIC9" s="110">
        <v>1099.998</v>
      </c>
      <c r="AID9" s="110">
        <v>1100.0029999999999</v>
      </c>
      <c r="AIE9" s="123">
        <v>1.487821E-8</v>
      </c>
      <c r="AIF9" s="47">
        <v>1.706871E-9</v>
      </c>
      <c r="AIG9" s="29">
        <v>1.533098E-9</v>
      </c>
      <c r="AIH9" s="29">
        <v>1.535107E-9</v>
      </c>
      <c r="AII9" s="29">
        <v>1.5444179999999999E-9</v>
      </c>
      <c r="AIJ9" s="29">
        <v>1.538454E-9</v>
      </c>
      <c r="AIK9" s="29">
        <v>1.537338E-9</v>
      </c>
      <c r="AIL9" s="29">
        <v>1.539846E-9</v>
      </c>
      <c r="AIM9" s="29">
        <v>1.545049E-9</v>
      </c>
      <c r="AIN9" s="29">
        <v>1.538162E-9</v>
      </c>
      <c r="AIO9" s="29">
        <v>1.54002E-9</v>
      </c>
      <c r="AIP9" s="29">
        <v>1.546323E-9</v>
      </c>
      <c r="AIQ9" s="29">
        <v>1.5391769999999999E-9</v>
      </c>
      <c r="AIR9" s="29">
        <v>1.5398489999999999E-9</v>
      </c>
      <c r="AIS9" s="29">
        <v>1.544598E-9</v>
      </c>
      <c r="AIT9" s="29">
        <v>1.540474E-9</v>
      </c>
      <c r="AIU9" s="29">
        <v>1.5357580000000001E-9</v>
      </c>
      <c r="AIV9" s="29">
        <v>1.541425E-9</v>
      </c>
      <c r="AIW9" s="29">
        <v>1.5443849999999999E-9</v>
      </c>
      <c r="AIX9" s="29">
        <v>1.5324119999999999E-9</v>
      </c>
      <c r="AIY9" s="29">
        <v>1.534507E-9</v>
      </c>
      <c r="AIZ9" s="29">
        <v>1.545736E-9</v>
      </c>
      <c r="AJA9" s="29">
        <v>1.5362290000000001E-9</v>
      </c>
      <c r="AJB9" s="29">
        <v>1.5365190000000001E-9</v>
      </c>
      <c r="AJC9" s="29">
        <v>1.5424860000000001E-9</v>
      </c>
      <c r="AJD9" s="29">
        <v>1.5407059999999999E-9</v>
      </c>
      <c r="AJE9" s="29">
        <v>1.541041E-9</v>
      </c>
      <c r="AJF9" s="29">
        <v>1.539855E-9</v>
      </c>
      <c r="AJG9" s="29">
        <v>1.545202E-9</v>
      </c>
      <c r="AJH9" s="29">
        <v>1.5404450000000001E-9</v>
      </c>
      <c r="AJI9" s="29">
        <v>1.538049E-9</v>
      </c>
      <c r="AJJ9" s="29">
        <v>1.546304E-9</v>
      </c>
      <c r="AJK9" s="29">
        <v>1.54086E-9</v>
      </c>
      <c r="AJL9" s="29">
        <v>1.5382959999999999E-9</v>
      </c>
      <c r="AJM9" s="29">
        <v>1.5376530000000001E-9</v>
      </c>
      <c r="AJN9" s="29">
        <v>1.5445800000000001E-9</v>
      </c>
      <c r="AJO9" s="29">
        <v>1.5356179999999999E-9</v>
      </c>
      <c r="AJP9" s="29">
        <v>1.534858E-9</v>
      </c>
      <c r="AJQ9" s="29">
        <v>1.544094E-9</v>
      </c>
      <c r="AJR9" s="29">
        <v>1.537588E-9</v>
      </c>
      <c r="AJS9" s="29">
        <v>1.5327610000000001E-9</v>
      </c>
      <c r="AJT9" s="29">
        <v>1.5434350000000001E-9</v>
      </c>
      <c r="AJU9" s="29">
        <v>1.5426410000000001E-9</v>
      </c>
      <c r="AJV9" s="29">
        <v>1.538819E-9</v>
      </c>
      <c r="AJW9" s="29">
        <v>1.5385540000000001E-9</v>
      </c>
      <c r="AJX9" s="29">
        <v>1.5462499999999999E-9</v>
      </c>
      <c r="AJY9" s="29">
        <v>1.54077E-9</v>
      </c>
      <c r="AJZ9" s="29">
        <v>1.540136E-9</v>
      </c>
      <c r="AKA9" s="29">
        <v>1.5454669999999999E-9</v>
      </c>
      <c r="AKB9" s="29">
        <v>1.539233E-9</v>
      </c>
      <c r="AKC9" s="29">
        <v>1.53761E-9</v>
      </c>
      <c r="AKD9" s="29">
        <v>1.541235E-9</v>
      </c>
      <c r="AKE9" s="29">
        <v>1.544247E-9</v>
      </c>
      <c r="AKF9" s="29">
        <v>1.5339500000000001E-9</v>
      </c>
      <c r="AKG9" s="29">
        <v>1.537008E-9</v>
      </c>
      <c r="AKH9" s="29">
        <v>1.54387E-9</v>
      </c>
      <c r="AKI9" s="29">
        <v>1.5349860000000001E-9</v>
      </c>
      <c r="AKJ9" s="29">
        <v>1.535187E-9</v>
      </c>
      <c r="AKK9" s="29">
        <v>1.543453E-9</v>
      </c>
      <c r="AKL9" s="29">
        <v>1.540749E-9</v>
      </c>
      <c r="AKM9" s="29">
        <v>1.537907E-9</v>
      </c>
      <c r="AKN9" s="29">
        <v>1.5403069999999999E-9</v>
      </c>
      <c r="AKO9" s="29">
        <v>1.5456259999999999E-9</v>
      </c>
      <c r="AKP9" s="29">
        <v>1.5397529999999999E-9</v>
      </c>
      <c r="AKQ9" s="29">
        <v>1.537006E-9</v>
      </c>
      <c r="AKR9" s="29">
        <v>1.7109840000000001E-9</v>
      </c>
      <c r="AKS9" s="441"/>
      <c r="AKT9" s="285">
        <f>P80_C3_LAMINAR!$B$1*P80_C3_LAMINAR!$B$3</f>
        <v>1.487864E-8</v>
      </c>
      <c r="AKU9" s="17">
        <f>P80_C3_LAMINAR!$B$1*(P80_C3_LAMINAR!$B$2)</f>
        <v>2.1255199999999999E-9</v>
      </c>
      <c r="AKV9" s="17">
        <f>P80_C3_LAMINAR!$B$1*($D$2)</f>
        <v>2.3912100000000001E-9</v>
      </c>
      <c r="AKW9" s="17">
        <f>P80_C3_LAMINAR!$B$1*($D$2)</f>
        <v>2.3912100000000001E-9</v>
      </c>
      <c r="AKX9" s="17">
        <f>P80_C3_LAMINAR!$B$1*($D$2)</f>
        <v>2.3912100000000001E-9</v>
      </c>
      <c r="AKY9" s="17">
        <f>P80_C3_LAMINAR!$B$1*($D$2)</f>
        <v>2.3912100000000001E-9</v>
      </c>
      <c r="AKZ9" s="17">
        <f>P80_C3_LAMINAR!$B$1*($D$2)</f>
        <v>2.3912100000000001E-9</v>
      </c>
      <c r="ALA9" s="17">
        <f>P80_C3_LAMINAR!$B$1*($D$2)</f>
        <v>2.3912100000000001E-9</v>
      </c>
      <c r="ALB9" s="17">
        <f>P80_C3_LAMINAR!$B$1*($D$2)</f>
        <v>2.3912100000000001E-9</v>
      </c>
      <c r="ALC9" s="17">
        <f>P80_C3_LAMINAR!$B$1*($D$2)</f>
        <v>2.3912100000000001E-9</v>
      </c>
      <c r="ALD9" s="17">
        <f>P80_C3_LAMINAR!$B$1*($D$2)</f>
        <v>2.3912100000000001E-9</v>
      </c>
      <c r="ALE9" s="17">
        <f>P80_C3_LAMINAR!$B$1*($D$2)</f>
        <v>2.3912100000000001E-9</v>
      </c>
      <c r="ALF9" s="17">
        <f>P80_C3_LAMINAR!$B$1*($D$2)</f>
        <v>2.3912100000000001E-9</v>
      </c>
      <c r="ALG9" s="17">
        <f>P80_C3_LAMINAR!$B$1*($D$2)</f>
        <v>2.3912100000000001E-9</v>
      </c>
      <c r="ALH9" s="17">
        <f>P80_C3_LAMINAR!$B$1*($D$2)</f>
        <v>2.3912100000000001E-9</v>
      </c>
      <c r="ALI9" s="17">
        <f>P80_C3_LAMINAR!$B$1*($D$2)</f>
        <v>2.3912100000000001E-9</v>
      </c>
      <c r="ALJ9" s="17">
        <f>P80_C3_LAMINAR!$B$1*($D$2)</f>
        <v>2.3912100000000001E-9</v>
      </c>
      <c r="ALK9" s="17">
        <f>P80_C3_LAMINAR!$B$1*($D$2)</f>
        <v>2.3912100000000001E-9</v>
      </c>
      <c r="ALL9" s="17">
        <f>P80_C3_LAMINAR!$B$1*($D$2)</f>
        <v>2.3912100000000001E-9</v>
      </c>
      <c r="ALM9" s="17">
        <f>P80_C3_LAMINAR!$B$1*($D$2)</f>
        <v>2.3912100000000001E-9</v>
      </c>
      <c r="ALN9" s="17">
        <f>P80_C3_LAMINAR!$B$1*($D$2)</f>
        <v>2.3912100000000001E-9</v>
      </c>
      <c r="ALO9" s="17">
        <f>P80_C3_LAMINAR!$B$1*($D$2)</f>
        <v>2.3912100000000001E-9</v>
      </c>
      <c r="ALP9" s="17">
        <f>P80_C3_LAMINAR!$B$1*($D$2)</f>
        <v>2.3912100000000001E-9</v>
      </c>
      <c r="ALQ9" s="17">
        <f>P80_C3_LAMINAR!$B$1*($D$2)</f>
        <v>2.3912100000000001E-9</v>
      </c>
      <c r="ALR9" s="17">
        <f>P80_C3_LAMINAR!$B$1*($D$2)</f>
        <v>2.3912100000000001E-9</v>
      </c>
      <c r="ALS9" s="17">
        <f>P80_C3_LAMINAR!$B$1*($D$2)</f>
        <v>2.3912100000000001E-9</v>
      </c>
      <c r="ALT9" s="17">
        <f>P80_C3_LAMINAR!$B$1*($D$2)</f>
        <v>2.3912100000000001E-9</v>
      </c>
      <c r="ALU9" s="17">
        <f>P80_C3_LAMINAR!$B$1*($D$2)</f>
        <v>2.3912100000000001E-9</v>
      </c>
      <c r="ALV9" s="17">
        <f>P80_C3_LAMINAR!$B$1*($D$2)</f>
        <v>2.3912100000000001E-9</v>
      </c>
      <c r="ALW9" s="17">
        <f>P80_C3_LAMINAR!$B$1*($D$2)</f>
        <v>2.3912100000000001E-9</v>
      </c>
      <c r="ALX9" s="17">
        <f>P80_C3_LAMINAR!$B$1*($D$2)</f>
        <v>2.3912100000000001E-9</v>
      </c>
      <c r="ALY9" s="17">
        <f>P80_C3_LAMINAR!$B$1*($D$2)</f>
        <v>2.3912100000000001E-9</v>
      </c>
      <c r="ALZ9" s="17">
        <f>P80_C3_LAMINAR!$B$1*($D$2)</f>
        <v>2.3912100000000001E-9</v>
      </c>
      <c r="AMA9" s="17">
        <f>P80_C3_LAMINAR!$B$1*($D$2)</f>
        <v>2.3912100000000001E-9</v>
      </c>
      <c r="AMB9" s="17">
        <f>P80_C3_LAMINAR!$B$1*($D$2)</f>
        <v>2.3912100000000001E-9</v>
      </c>
      <c r="AMC9" s="17">
        <f>P80_C3_LAMINAR!$B$1*($D$2)</f>
        <v>2.3912100000000001E-9</v>
      </c>
      <c r="AMD9" s="17">
        <f>P80_C3_LAMINAR!$B$1*($D$2)</f>
        <v>2.3912100000000001E-9</v>
      </c>
      <c r="AME9" s="17">
        <f>P80_C3_LAMINAR!$B$1*($D$2)</f>
        <v>2.3912100000000001E-9</v>
      </c>
      <c r="AMF9" s="17">
        <f>P80_C3_LAMINAR!$B$1*($D$2)</f>
        <v>2.3912100000000001E-9</v>
      </c>
      <c r="AMG9" s="17">
        <f>P80_C3_LAMINAR!$B$1*($D$2)</f>
        <v>2.3912100000000001E-9</v>
      </c>
      <c r="AMH9" s="17">
        <f>P80_C3_LAMINAR!$B$1*($D$2)</f>
        <v>2.3912100000000001E-9</v>
      </c>
      <c r="AMI9" s="17">
        <f>P80_C3_LAMINAR!$B$1*($D$2)</f>
        <v>2.3912100000000001E-9</v>
      </c>
      <c r="AMJ9" s="17">
        <f>P80_C3_LAMINAR!$B$1*($D$2)</f>
        <v>2.3912100000000001E-9</v>
      </c>
      <c r="AMK9" s="17">
        <f>P80_C3_LAMINAR!$B$1*($D$2)</f>
        <v>2.3912100000000001E-9</v>
      </c>
      <c r="AML9" s="17">
        <f>P80_C3_LAMINAR!$B$1*($D$2)</f>
        <v>2.3912100000000001E-9</v>
      </c>
      <c r="AMM9" s="17">
        <f>P80_C3_LAMINAR!$B$1*($D$2)</f>
        <v>2.3912100000000001E-9</v>
      </c>
      <c r="AMN9" s="17">
        <f>P80_C3_LAMINAR!$B$1*($D$2)</f>
        <v>2.3912100000000001E-9</v>
      </c>
      <c r="AMO9" s="17">
        <f>P80_C3_LAMINAR!$B$1*($D$2)</f>
        <v>2.3912100000000001E-9</v>
      </c>
      <c r="AMP9" s="17">
        <f>P80_C3_LAMINAR!$B$1*($D$2)</f>
        <v>2.3912100000000001E-9</v>
      </c>
      <c r="AMQ9" s="17">
        <f>P80_C3_LAMINAR!$B$1*($D$2)</f>
        <v>2.3912100000000001E-9</v>
      </c>
      <c r="AMR9" s="17">
        <f>P80_C3_LAMINAR!$B$1*($D$2)</f>
        <v>2.3912100000000001E-9</v>
      </c>
      <c r="AMS9" s="17">
        <f>P80_C3_LAMINAR!$B$1*($D$2)</f>
        <v>2.3912100000000001E-9</v>
      </c>
      <c r="AMT9" s="17">
        <f>P80_C3_LAMINAR!$B$1*($D$2)</f>
        <v>2.3912100000000001E-9</v>
      </c>
      <c r="AMU9" s="17">
        <f>P80_C3_LAMINAR!$B$1*($D$2)</f>
        <v>2.3912100000000001E-9</v>
      </c>
      <c r="AMV9" s="17">
        <f>P80_C3_LAMINAR!$B$1*($D$2)</f>
        <v>2.3912100000000001E-9</v>
      </c>
      <c r="AMW9" s="17">
        <f>P80_C3_LAMINAR!$B$1*($D$2)</f>
        <v>2.3912100000000001E-9</v>
      </c>
      <c r="AMX9" s="17">
        <f>P80_C3_LAMINAR!$B$1*($D$2)</f>
        <v>2.3912100000000001E-9</v>
      </c>
      <c r="AMY9" s="17">
        <f>P80_C3_LAMINAR!$B$1*($D$2)</f>
        <v>2.3912100000000001E-9</v>
      </c>
      <c r="AMZ9" s="17">
        <f>P80_C3_LAMINAR!$B$1*($D$2)</f>
        <v>2.3912100000000001E-9</v>
      </c>
      <c r="ANA9" s="17">
        <f>P80_C3_LAMINAR!$B$1*($D$2)</f>
        <v>2.3912100000000001E-9</v>
      </c>
      <c r="ANB9" s="17">
        <f>P80_C3_LAMINAR!$B$1*($D$2)</f>
        <v>2.3912100000000001E-9</v>
      </c>
      <c r="ANC9" s="17">
        <f>P80_C3_LAMINAR!$B$1*($D$2)</f>
        <v>2.3912100000000001E-9</v>
      </c>
      <c r="AND9" s="17">
        <f>P80_C3_LAMINAR!$B$1*($D$2)</f>
        <v>2.3912100000000001E-9</v>
      </c>
      <c r="ANE9" s="17">
        <f>P80_C3_LAMINAR!$B$1*($D$2)</f>
        <v>2.3912100000000001E-9</v>
      </c>
      <c r="ANF9" s="17">
        <f>P80_C3_LAMINAR!$B$1*($D$2)</f>
        <v>2.3912100000000001E-9</v>
      </c>
      <c r="ANG9" s="17">
        <f>P80_C3_LAMINAR!$B$1*($B$2)</f>
        <v>2.1255199999999999E-9</v>
      </c>
      <c r="ANH9" s="287">
        <f t="shared" si="877"/>
        <v>80.303690391057245</v>
      </c>
      <c r="ANI9" s="287">
        <f t="shared" ref="ANI9:ANI22" si="899">AIG9/(AKV9)*100</f>
        <v>64.113900493892203</v>
      </c>
      <c r="ANJ9" s="287">
        <f t="shared" ref="ANJ9:ANJ22" si="900">AIH9/(AKW9)*100</f>
        <v>64.197916535979687</v>
      </c>
      <c r="ANK9" s="287">
        <f t="shared" ref="ANK9:ANK22" si="901">AII9/(AKX9)*100</f>
        <v>64.587300989875416</v>
      </c>
      <c r="ANL9" s="287">
        <f t="shared" ref="ANL9:ANL22" si="902">AIJ9/(AKY9)*100</f>
        <v>64.337887513016426</v>
      </c>
      <c r="ANM9" s="287">
        <f t="shared" ref="ANM9:ANM22" si="903">AIK9/(AKZ9)*100</f>
        <v>64.29121658072691</v>
      </c>
      <c r="ANN9" s="287">
        <f t="shared" ref="ANN9:ANN22" si="904">AIL9/(ALA9)*100</f>
        <v>64.396100718882906</v>
      </c>
      <c r="ANO9" s="287">
        <f t="shared" ref="ANO9:ANO22" si="905">AIM9/(ALB9)*100</f>
        <v>64.613689303741623</v>
      </c>
      <c r="ANP9" s="287">
        <f t="shared" ref="ANP9:ANP22" si="906">AIN9/(ALC9)*100</f>
        <v>64.325676122130631</v>
      </c>
      <c r="ANQ9" s="287">
        <f t="shared" ref="ANQ9:ANQ22" si="907">AIO9/(ALD9)*100</f>
        <v>64.403377369616223</v>
      </c>
      <c r="ANR9" s="287">
        <f t="shared" ref="ANR9:ANR22" si="908">AIP9/(ALE9)*100</f>
        <v>64.666967769455624</v>
      </c>
      <c r="ANS9" s="287">
        <f t="shared" ref="ANS9:ANS22" si="909">AIQ9/(ALF9)*100</f>
        <v>64.368123251408278</v>
      </c>
      <c r="ANT9" s="287">
        <f t="shared" ref="ANT9:ANT22" si="910">AIR9/(ALG9)*100</f>
        <v>64.396226178378299</v>
      </c>
      <c r="ANU9" s="287">
        <f t="shared" ref="ANU9:ANU22" si="911">AIS9/(ALH9)*100</f>
        <v>64.59482855959952</v>
      </c>
      <c r="ANV9" s="287">
        <f t="shared" ref="ANV9:ANV22" si="912">AIT9/(ALI9)*100</f>
        <v>64.422363573253705</v>
      </c>
      <c r="ANW9" s="287">
        <f t="shared" ref="ANW9:ANW22" si="913">AIU9/(ALJ9)*100</f>
        <v>64.225141246481911</v>
      </c>
      <c r="ANX9" s="287">
        <f t="shared" ref="ANX9:ANX22" si="914">AIV9/(ALK9)*100</f>
        <v>64.462134233296112</v>
      </c>
      <c r="ANY9" s="287">
        <f t="shared" ref="ANY9:ANY22" si="915">AIW9/(ALL9)*100</f>
        <v>64.585920935425989</v>
      </c>
      <c r="ANZ9" s="287">
        <f t="shared" ref="ANZ9:ANZ22" si="916">AIX9/(ALM9)*100</f>
        <v>64.085212089276965</v>
      </c>
      <c r="AOA9" s="287">
        <f t="shared" ref="AOA9:AOA22" si="917">AIY9/(ALN9)*100</f>
        <v>64.172824636899307</v>
      </c>
      <c r="AOB9" s="287">
        <f t="shared" ref="AOB9:AOB22" si="918">AIZ9/(ALO9)*100</f>
        <v>64.642419528188654</v>
      </c>
      <c r="AOC9" s="287">
        <f t="shared" ref="AOC9:AOC22" si="919">AJA9/(ALP9)*100</f>
        <v>64.244838387260003</v>
      </c>
      <c r="AOD9" s="287">
        <f t="shared" ref="AOD9:AOD22" si="920">AJB9/(ALQ9)*100</f>
        <v>64.256966138482198</v>
      </c>
      <c r="AOE9" s="287">
        <f t="shared" ref="AOE9:AOE22" si="921">AJC9/(ALR9)*100</f>
        <v>64.506505074836596</v>
      </c>
      <c r="AOF9" s="287">
        <f t="shared" ref="AOF9:AOF22" si="922">AJD9/(ALS9)*100</f>
        <v>64.432065774231447</v>
      </c>
      <c r="AOG9" s="287">
        <f t="shared" ref="AOG9:AOG22" si="923">AJE9/(ALT9)*100</f>
        <v>64.446075417884657</v>
      </c>
      <c r="AOH9" s="287">
        <f t="shared" ref="AOH9:AOH22" si="924">AJF9/(ALU9)*100</f>
        <v>64.396477097369115</v>
      </c>
      <c r="AOI9" s="287">
        <f t="shared" ref="AOI9:AOI22" si="925">AJG9/(ALV9)*100</f>
        <v>64.620087738007115</v>
      </c>
      <c r="AOJ9" s="287">
        <f t="shared" ref="AOJ9:AOJ22" si="926">AJH9/(ALW9)*100</f>
        <v>64.421150798131492</v>
      </c>
      <c r="AOK9" s="287">
        <f t="shared" ref="AOK9:AOK22" si="927">AJI9/(ALX9)*100</f>
        <v>64.32095048113716</v>
      </c>
      <c r="AOL9" s="287">
        <f t="shared" ref="AOL9:AOL22" si="928">AJJ9/(ALY9)*100</f>
        <v>64.666173192651414</v>
      </c>
      <c r="AOM9" s="287">
        <f t="shared" ref="AOM9:AOM22" si="929">AJK9/(ALZ9)*100</f>
        <v>64.43850602832876</v>
      </c>
      <c r="AON9" s="287">
        <f t="shared" ref="AON9:AON22" si="930">AJL9/(AMA9)*100</f>
        <v>64.331279979591912</v>
      </c>
      <c r="AOO9" s="287">
        <f t="shared" ref="AOO9:AOO22" si="931">AJM9/(AMB9)*100</f>
        <v>64.304389827744117</v>
      </c>
      <c r="AOP9" s="287">
        <f t="shared" ref="AOP9:AOP22" si="932">AJN9/(AMC9)*100</f>
        <v>64.594075802627131</v>
      </c>
      <c r="AOQ9" s="287">
        <f t="shared" ref="AOQ9:AOQ22" si="933">AJO9/(AMD9)*100</f>
        <v>64.219286470029814</v>
      </c>
      <c r="AOR9" s="287">
        <f t="shared" ref="AOR9:AOR22" si="934">AJP9/(AME9)*100</f>
        <v>64.187503397861335</v>
      </c>
      <c r="AOS9" s="287">
        <f t="shared" ref="AOS9:AOS22" si="935">AJQ9/(AMF9)*100</f>
        <v>64.573751364372015</v>
      </c>
      <c r="AOT9" s="287">
        <f t="shared" ref="AOT9:AOT22" si="936">AJR9/(AMG9)*100</f>
        <v>64.30167153867707</v>
      </c>
      <c r="AOU9" s="287">
        <f t="shared" ref="AOU9:AOU22" si="937">AJS9/(AMH9)*100</f>
        <v>64.099807210575392</v>
      </c>
      <c r="AOV9" s="287">
        <f t="shared" ref="AOV9:AOV22" si="938">AJT9/(AMI9)*100</f>
        <v>64.546192095215389</v>
      </c>
      <c r="AOW9" s="287">
        <f t="shared" ref="AOW9:AOW22" si="939">AJU9/(AMJ9)*100</f>
        <v>64.512987148765689</v>
      </c>
      <c r="AOX9" s="287">
        <f t="shared" ref="AOX9:AOX22" si="940">AJV9/(AMK9)*100</f>
        <v>64.353151751623656</v>
      </c>
      <c r="AOY9" s="287">
        <f t="shared" ref="AOY9:AOY22" si="941">AJW9/(AML9)*100</f>
        <v>64.342069496196487</v>
      </c>
      <c r="AOZ9" s="287">
        <f t="shared" ref="AOZ9:AOZ22" si="942">AJX9/(AMM9)*100</f>
        <v>64.663914921734175</v>
      </c>
      <c r="APA9" s="287">
        <f t="shared" ref="APA9:APA22" si="943">AJY9/(AMN9)*100</f>
        <v>64.434742243466687</v>
      </c>
      <c r="APB9" s="287">
        <f t="shared" ref="APB9:APB22" si="944">AJZ9/(AMO9)*100</f>
        <v>64.408228470105087</v>
      </c>
      <c r="APC9" s="287">
        <f t="shared" ref="APC9:APC22" si="945">AKA9/(AMP9)*100</f>
        <v>64.631169993434284</v>
      </c>
      <c r="APD9" s="287">
        <f t="shared" ref="APD9:APD22" si="946">AKB9/(AMQ9)*100</f>
        <v>64.370465161989117</v>
      </c>
      <c r="APE9" s="287">
        <f t="shared" ref="APE9:APE22" si="947">AKC9/(AMR9)*100</f>
        <v>64.302591574976688</v>
      </c>
      <c r="APF9" s="287">
        <f t="shared" ref="APF9:APF22" si="948">AKD9/(AMS9)*100</f>
        <v>64.454188465253992</v>
      </c>
      <c r="APG9" s="287">
        <f t="shared" ref="APG9:APG22" si="949">AKE9/(AMT9)*100</f>
        <v>64.580149798637507</v>
      </c>
      <c r="APH9" s="287">
        <f t="shared" ref="APH9:APH22" si="950">AKF9/(AMU9)*100</f>
        <v>64.149530990586356</v>
      </c>
      <c r="API9" s="287">
        <f t="shared" ref="API9:API22" si="951">AKG9/(AMV9)*100</f>
        <v>64.277416036232708</v>
      </c>
      <c r="APJ9" s="287">
        <f t="shared" ref="APJ9:APJ22" si="952">AKH9/(AMW9)*100</f>
        <v>64.564383722048674</v>
      </c>
      <c r="APK9" s="287">
        <f t="shared" ref="APK9:APK22" si="953">AKI9/(AMX9)*100</f>
        <v>64.192856336331815</v>
      </c>
      <c r="APL9" s="287">
        <f t="shared" ref="APL9:APL22" si="954">AKJ9/(AMY9)*100</f>
        <v>64.201262122523744</v>
      </c>
      <c r="APM9" s="287">
        <f t="shared" ref="APM9:APM22" si="955">AKK9/(AMZ9)*100</f>
        <v>64.546944852187806</v>
      </c>
      <c r="APN9" s="287">
        <f t="shared" ref="APN9:APN22" si="956">AKL9/(ANA9)*100</f>
        <v>64.433864026998876</v>
      </c>
      <c r="APO9" s="287">
        <f t="shared" ref="APO9:APO22" si="957">AKM9/(ANB9)*100</f>
        <v>64.315012065021477</v>
      </c>
      <c r="APP9" s="287">
        <f t="shared" ref="APP9:APP22" si="958">AKN9/(ANC9)*100</f>
        <v>64.415379661342996</v>
      </c>
      <c r="APQ9" s="287">
        <f t="shared" ref="APQ9:APQ22" si="959">AKO9/(AND9)*100</f>
        <v>64.637819346690577</v>
      </c>
      <c r="APR9" s="287">
        <f t="shared" ref="APR9:APR22" si="960">AKP9/(ANE9)*100</f>
        <v>64.392211474525439</v>
      </c>
      <c r="APS9" s="287">
        <f t="shared" ref="APS9:APS22" si="961">AKQ9/(ANF9)*100</f>
        <v>64.277332396569093</v>
      </c>
      <c r="APT9" s="287">
        <f t="shared" si="891"/>
        <v>80.497195980277766</v>
      </c>
      <c r="APU9" s="284">
        <f t="shared" si="3"/>
        <v>1999.5464639241225</v>
      </c>
      <c r="APV9" s="284">
        <f t="shared" ref="APV9:ASF13" si="962">ST9/AKV9</f>
        <v>3546.5291630597062</v>
      </c>
      <c r="APW9" s="284">
        <f t="shared" si="962"/>
        <v>3548.9128934723421</v>
      </c>
      <c r="APX9" s="284">
        <f t="shared" si="962"/>
        <v>3545.9507947859033</v>
      </c>
      <c r="APY9" s="284">
        <f t="shared" si="962"/>
        <v>3549.7225254160026</v>
      </c>
      <c r="APZ9" s="284">
        <f t="shared" si="962"/>
        <v>3544.9525554008223</v>
      </c>
      <c r="AQA9" s="284">
        <f t="shared" si="962"/>
        <v>3549.2930357434107</v>
      </c>
      <c r="AQB9" s="284">
        <f t="shared" si="962"/>
        <v>3545.3803722801422</v>
      </c>
      <c r="AQC9" s="284">
        <f t="shared" si="962"/>
        <v>3550.6605442432906</v>
      </c>
      <c r="AQD9" s="284">
        <f t="shared" si="962"/>
        <v>3544.0346100927982</v>
      </c>
      <c r="AQE9" s="284">
        <f t="shared" si="962"/>
        <v>3551.7039490467164</v>
      </c>
      <c r="AQF9" s="284">
        <f t="shared" si="962"/>
        <v>3546.7926280000502</v>
      </c>
      <c r="AQG9" s="284">
        <f t="shared" si="962"/>
        <v>3549.9784627866225</v>
      </c>
      <c r="AQH9" s="284">
        <f t="shared" si="962"/>
        <v>3549.1880679655901</v>
      </c>
      <c r="AQI9" s="284">
        <f t="shared" si="962"/>
        <v>3547.2614283145354</v>
      </c>
      <c r="AQJ9" s="284">
        <f t="shared" si="962"/>
        <v>3547.9021081377205</v>
      </c>
      <c r="AQK9" s="284">
        <f t="shared" si="962"/>
        <v>3545.371171917147</v>
      </c>
      <c r="AQL9" s="284">
        <f t="shared" si="962"/>
        <v>3547.251391554903</v>
      </c>
      <c r="AQM9" s="284">
        <f t="shared" si="962"/>
        <v>3548.2015381334131</v>
      </c>
      <c r="AQN9" s="284">
        <f t="shared" si="962"/>
        <v>3547.1702610812099</v>
      </c>
      <c r="AQO9" s="284">
        <f t="shared" si="962"/>
        <v>3546.8867226216021</v>
      </c>
      <c r="AQP9" s="284">
        <f t="shared" si="962"/>
        <v>3550.7805671605583</v>
      </c>
      <c r="AQQ9" s="284">
        <f t="shared" si="962"/>
        <v>3548.3303432153598</v>
      </c>
      <c r="AQR9" s="284">
        <f t="shared" si="962"/>
        <v>3546.990854002785</v>
      </c>
      <c r="AQS9" s="284">
        <f t="shared" si="962"/>
        <v>3547.4353988148259</v>
      </c>
      <c r="AQT9" s="284">
        <f t="shared" si="962"/>
        <v>3548.6364643841398</v>
      </c>
      <c r="AQU9" s="284">
        <f t="shared" si="962"/>
        <v>3547.4128161056537</v>
      </c>
      <c r="AQV9" s="284">
        <f t="shared" si="962"/>
        <v>3546.6613137281961</v>
      </c>
      <c r="AQW9" s="284">
        <f t="shared" si="962"/>
        <v>3549.9366429548222</v>
      </c>
      <c r="AQX9" s="284">
        <f t="shared" si="962"/>
        <v>3545.927793878413</v>
      </c>
      <c r="AQY9" s="284">
        <f t="shared" si="962"/>
        <v>3551.0147582186423</v>
      </c>
      <c r="AQZ9" s="284">
        <f t="shared" si="962"/>
        <v>3544.9291362950134</v>
      </c>
      <c r="ARA9" s="284">
        <f t="shared" si="962"/>
        <v>3549.084772981043</v>
      </c>
      <c r="ARB9" s="284">
        <f t="shared" si="962"/>
        <v>3546.3100271410708</v>
      </c>
      <c r="ARC9" s="284">
        <f t="shared" si="962"/>
        <v>3550.1988533002118</v>
      </c>
      <c r="ARD9" s="284">
        <f t="shared" si="962"/>
        <v>3547.4885100012129</v>
      </c>
      <c r="ARE9" s="284">
        <f t="shared" si="962"/>
        <v>3546.3321916519253</v>
      </c>
      <c r="ARF9" s="284">
        <f t="shared" si="962"/>
        <v>3548.4006005327847</v>
      </c>
      <c r="ARG9" s="284">
        <f t="shared" si="962"/>
        <v>3548.7155038662431</v>
      </c>
      <c r="ARH9" s="284">
        <f t="shared" si="962"/>
        <v>3547.2497187616309</v>
      </c>
      <c r="ARI9" s="284">
        <f t="shared" si="962"/>
        <v>3549.7053792849642</v>
      </c>
      <c r="ARJ9" s="284">
        <f t="shared" si="962"/>
        <v>3546.6462585887475</v>
      </c>
      <c r="ARK9" s="284">
        <f t="shared" si="962"/>
        <v>3545.3013327980398</v>
      </c>
      <c r="ARL9" s="284">
        <f t="shared" si="962"/>
        <v>3549.1311929943417</v>
      </c>
      <c r="ARM9" s="284">
        <f t="shared" si="962"/>
        <v>3551.7386595071112</v>
      </c>
      <c r="ARN9" s="284">
        <f t="shared" si="962"/>
        <v>3545.8621367424862</v>
      </c>
      <c r="ARO9" s="284">
        <f t="shared" si="962"/>
        <v>3545.5518335905253</v>
      </c>
      <c r="ARP9" s="284">
        <f t="shared" si="962"/>
        <v>3547.9995483458165</v>
      </c>
      <c r="ARQ9" s="284">
        <f t="shared" si="962"/>
        <v>3551.2485310784082</v>
      </c>
      <c r="ARR9" s="284">
        <f t="shared" si="962"/>
        <v>3548.1396447823486</v>
      </c>
      <c r="ARS9" s="284">
        <f t="shared" si="962"/>
        <v>3546.3907394164457</v>
      </c>
      <c r="ART9" s="284">
        <f t="shared" si="962"/>
        <v>3545.1461812220591</v>
      </c>
      <c r="ARU9" s="284">
        <f t="shared" si="962"/>
        <v>3548.5202052517348</v>
      </c>
      <c r="ARV9" s="284">
        <f t="shared" si="962"/>
        <v>3547.8715796605061</v>
      </c>
      <c r="ARW9" s="284">
        <f t="shared" si="962"/>
        <v>3548.9764596166792</v>
      </c>
      <c r="ARX9" s="284">
        <f t="shared" si="962"/>
        <v>3547.7825034187713</v>
      </c>
      <c r="ARY9" s="284">
        <f t="shared" si="962"/>
        <v>3544.6527072068111</v>
      </c>
      <c r="ARZ9" s="284">
        <f t="shared" si="962"/>
        <v>3554.2110479631651</v>
      </c>
      <c r="ASA9" s="284">
        <f t="shared" si="962"/>
        <v>3546.2556613597299</v>
      </c>
      <c r="ASB9" s="284">
        <f t="shared" si="962"/>
        <v>3546.8975957778698</v>
      </c>
      <c r="ASC9" s="284">
        <f t="shared" si="962"/>
        <v>3545.7835154587005</v>
      </c>
      <c r="ASD9" s="284">
        <f t="shared" si="962"/>
        <v>3547.5006377524346</v>
      </c>
      <c r="ASE9" s="284">
        <f t="shared" si="962"/>
        <v>3546.9126509173179</v>
      </c>
      <c r="ASF9" s="284">
        <f t="shared" si="962"/>
        <v>3548.3052513162788</v>
      </c>
      <c r="ASG9" s="284">
        <f t="shared" si="892"/>
        <v>1998.9823666679213</v>
      </c>
      <c r="ASH9" s="288">
        <f t="shared" si="5"/>
        <v>1.6064380966363892E-3</v>
      </c>
      <c r="ASI9" s="288">
        <f t="shared" si="6"/>
        <v>7.2311713843152558E-4</v>
      </c>
      <c r="ASJ9" s="288">
        <f t="shared" si="7"/>
        <v>7.2357838541556188E-4</v>
      </c>
      <c r="ASK9" s="288">
        <f t="shared" si="8"/>
        <v>7.2857526488914585E-4</v>
      </c>
      <c r="ASL9" s="288">
        <f t="shared" si="9"/>
        <v>7.2499061041934789E-4</v>
      </c>
      <c r="ASM9" s="288">
        <f t="shared" si="10"/>
        <v>7.254395152090559E-4</v>
      </c>
      <c r="ASN9" s="288">
        <f t="shared" si="11"/>
        <v>7.257343935299492E-4</v>
      </c>
      <c r="ASO9" s="288">
        <f t="shared" si="12"/>
        <v>7.2899020718825266E-4</v>
      </c>
      <c r="ASP9" s="288">
        <f t="shared" si="13"/>
        <v>7.2466151377294881E-4</v>
      </c>
      <c r="ASQ9" s="288">
        <f t="shared" si="14"/>
        <v>7.2689332306413181E-4</v>
      </c>
      <c r="ASR9" s="288">
        <f t="shared" si="15"/>
        <v>7.2829232049943066E-4</v>
      </c>
      <c r="ASS9" s="288">
        <f t="shared" si="16"/>
        <v>7.2593049554976546E-4</v>
      </c>
      <c r="AST9" s="288">
        <f t="shared" si="17"/>
        <v>7.2559568294202292E-4</v>
      </c>
      <c r="ASU9" s="288">
        <f t="shared" si="18"/>
        <v>7.2799555642173166E-4</v>
      </c>
      <c r="ASV9" s="288">
        <f t="shared" si="19"/>
        <v>7.2644618813859103E-4</v>
      </c>
      <c r="ASW9" s="288">
        <f t="shared" si="20"/>
        <v>7.2409146914364478E-4</v>
      </c>
      <c r="ASX9" s="288">
        <f t="shared" si="21"/>
        <v>7.2728220665751553E-4</v>
      </c>
      <c r="ASY9" s="288">
        <f t="shared" si="22"/>
        <v>7.2829257141671469E-4</v>
      </c>
      <c r="ASZ9" s="288">
        <f t="shared" si="23"/>
        <v>7.2245289790376442E-4</v>
      </c>
      <c r="ATA9" s="288">
        <f t="shared" si="24"/>
        <v>7.2365090946989214E-4</v>
      </c>
      <c r="ATB9" s="288">
        <f t="shared" si="25"/>
        <v>7.2900461259061192E-4</v>
      </c>
      <c r="ATC9" s="288">
        <f t="shared" si="26"/>
        <v>7.2372637139483367E-4</v>
      </c>
      <c r="ATD9" s="288">
        <f t="shared" si="27"/>
        <v>7.2436284024508292E-4</v>
      </c>
      <c r="ATE9" s="288">
        <f t="shared" si="28"/>
        <v>7.2745048104131305E-4</v>
      </c>
      <c r="ATF9" s="288">
        <f t="shared" si="29"/>
        <v>7.26519961950628E-4</v>
      </c>
      <c r="ATG9" s="288">
        <f t="shared" si="30"/>
        <v>7.2643198101239332E-4</v>
      </c>
      <c r="ATH9" s="288">
        <f t="shared" si="31"/>
        <v>7.2612329532105034E-4</v>
      </c>
      <c r="ATI9" s="288">
        <f t="shared" si="32"/>
        <v>7.2879908197469767E-4</v>
      </c>
      <c r="ATJ9" s="288">
        <f t="shared" si="33"/>
        <v>7.2588507657995788E-4</v>
      </c>
      <c r="ATK9" s="288">
        <f t="shared" si="34"/>
        <v>7.2557541179692361E-4</v>
      </c>
      <c r="ATL9" s="288">
        <f t="shared" si="35"/>
        <v>7.284247190804809E-4</v>
      </c>
      <c r="ATM9" s="288">
        <f t="shared" si="36"/>
        <v>7.2710628112218601E-4</v>
      </c>
      <c r="ATN9" s="288">
        <f t="shared" si="37"/>
        <v>7.2504641725485808E-4</v>
      </c>
      <c r="ATO9" s="288">
        <f t="shared" si="38"/>
        <v>7.2531041376080021E-4</v>
      </c>
      <c r="ATP9" s="288">
        <f t="shared" si="39"/>
        <v>7.2777980582785032E-4</v>
      </c>
      <c r="ATQ9" s="288">
        <f t="shared" si="40"/>
        <v>7.2410987422770099E-4</v>
      </c>
      <c r="ATR9" s="288">
        <f t="shared" si="41"/>
        <v>7.2398748824443321E-4</v>
      </c>
      <c r="ATS9" s="288">
        <f t="shared" si="42"/>
        <v>7.2791951793353216E-4</v>
      </c>
      <c r="ATT9" s="288">
        <f t="shared" si="43"/>
        <v>7.2478812650517512E-4</v>
      </c>
      <c r="ATU9" s="288">
        <f t="shared" si="44"/>
        <v>7.2281133038418362E-4</v>
      </c>
      <c r="ATV9" s="288">
        <f t="shared" si="45"/>
        <v>7.2734140102880614E-4</v>
      </c>
      <c r="ATW9" s="288">
        <f t="shared" si="46"/>
        <v>7.2759426731704754E-4</v>
      </c>
      <c r="ATX9" s="288">
        <f t="shared" si="47"/>
        <v>7.2606693435375272E-4</v>
      </c>
      <c r="ATY9" s="288">
        <f t="shared" si="48"/>
        <v>7.2515853596172276E-4</v>
      </c>
      <c r="ATZ9" s="288">
        <f t="shared" si="49"/>
        <v>7.2825082159291355E-4</v>
      </c>
      <c r="AUA9" s="288">
        <f t="shared" si="50"/>
        <v>7.2687250387756613E-4</v>
      </c>
      <c r="AUB9" s="288">
        <f t="shared" si="51"/>
        <v>7.2663699748966727E-4</v>
      </c>
      <c r="AUC9" s="288">
        <f t="shared" si="52"/>
        <v>7.2864913439537801E-4</v>
      </c>
      <c r="AUD9" s="288">
        <f t="shared" si="53"/>
        <v>7.2504601802613605E-4</v>
      </c>
      <c r="AUE9" s="288">
        <f t="shared" si="54"/>
        <v>7.2491613084660496E-4</v>
      </c>
      <c r="AUF9" s="288">
        <f t="shared" si="55"/>
        <v>7.2698349619376517E-4</v>
      </c>
      <c r="AUG9" s="288">
        <f t="shared" si="56"/>
        <v>7.2865993668420035E-4</v>
      </c>
      <c r="AUH9" s="288">
        <f t="shared" si="57"/>
        <v>7.2311304183243948E-4</v>
      </c>
      <c r="AUI9" s="288">
        <f t="shared" si="58"/>
        <v>7.2468706482756487E-4</v>
      </c>
      <c r="AUJ9" s="288">
        <f t="shared" si="59"/>
        <v>7.2769582392803137E-4</v>
      </c>
      <c r="AUK9" s="288">
        <f t="shared" si="60"/>
        <v>7.2375187909036996E-4</v>
      </c>
      <c r="AUL9" s="288">
        <f t="shared" si="61"/>
        <v>7.2448578098489522E-4</v>
      </c>
      <c r="AUM9" s="288">
        <f t="shared" si="62"/>
        <v>7.2642782300930771E-4</v>
      </c>
      <c r="AUN9" s="288">
        <f t="shared" si="63"/>
        <v>7.2678193768232937E-4</v>
      </c>
      <c r="AUO9" s="288">
        <f t="shared" si="64"/>
        <v>7.253100528369392E-4</v>
      </c>
      <c r="AUP9" s="288">
        <f t="shared" si="65"/>
        <v>7.2667019157270682E-4</v>
      </c>
      <c r="AUQ9" s="288">
        <f t="shared" si="66"/>
        <v>7.2882658465304984E-4</v>
      </c>
      <c r="AUR9" s="288">
        <f t="shared" si="67"/>
        <v>7.2617758385306783E-4</v>
      </c>
      <c r="AUS9" s="288">
        <f t="shared" si="68"/>
        <v>7.2459755115741279E-4</v>
      </c>
      <c r="AUT9" s="288">
        <f t="shared" si="69"/>
        <v>1.6107635029208895E-3</v>
      </c>
      <c r="AUU9" s="284">
        <f t="shared" si="70"/>
        <v>300.00004756492177</v>
      </c>
      <c r="AUV9" s="284">
        <f t="shared" si="71"/>
        <v>351.783726422619</v>
      </c>
      <c r="AUW9" s="284">
        <f t="shared" si="72"/>
        <v>528.78376461973812</v>
      </c>
      <c r="AUX9" s="284">
        <f t="shared" si="73"/>
        <v>758.73600952327126</v>
      </c>
      <c r="AUY9" s="284">
        <f t="shared" si="74"/>
        <v>876.16439228899139</v>
      </c>
      <c r="AUZ9" s="284">
        <f t="shared" si="75"/>
        <v>950.77636922514625</v>
      </c>
      <c r="AVA9" s="284">
        <f t="shared" si="76"/>
        <v>1002.5381592167365</v>
      </c>
      <c r="AVB9" s="284">
        <f t="shared" si="77"/>
        <v>1036.7776394511234</v>
      </c>
      <c r="AVC9" s="284">
        <f t="shared" si="78"/>
        <v>1059.4695407339077</v>
      </c>
      <c r="AVD9" s="284">
        <f t="shared" si="79"/>
        <v>1074.0470029279543</v>
      </c>
      <c r="AVE9" s="284">
        <f t="shared" si="80"/>
        <v>1083.5728499088918</v>
      </c>
      <c r="AVF9" s="284">
        <f t="shared" si="81"/>
        <v>1089.542333459259</v>
      </c>
      <c r="AVG9" s="284">
        <f t="shared" si="82"/>
        <v>1093.3775844894728</v>
      </c>
      <c r="AVH9" s="284">
        <f t="shared" si="83"/>
        <v>1095.7874697800164</v>
      </c>
      <c r="AVI9" s="284">
        <f t="shared" si="84"/>
        <v>1097.3343034747359</v>
      </c>
      <c r="AVJ9" s="284">
        <f t="shared" si="85"/>
        <v>1098.2973950588412</v>
      </c>
      <c r="AVK9" s="284">
        <f t="shared" si="86"/>
        <v>1098.9149868816969</v>
      </c>
      <c r="AVL9" s="284">
        <f t="shared" si="87"/>
        <v>1099.302449029366</v>
      </c>
      <c r="AVM9" s="284">
        <f t="shared" si="88"/>
        <v>1099.5483671214793</v>
      </c>
      <c r="AVN9" s="284">
        <f t="shared" si="89"/>
        <v>1099.7020414615058</v>
      </c>
      <c r="AVO9" s="284">
        <f t="shared" si="90"/>
        <v>1099.800629108757</v>
      </c>
      <c r="AVP9" s="284">
        <f t="shared" si="91"/>
        <v>1099.8620240498367</v>
      </c>
      <c r="AVQ9" s="284">
        <f t="shared" si="92"/>
        <v>1099.9010559819628</v>
      </c>
      <c r="AVR9" s="284">
        <f t="shared" si="93"/>
        <v>1099.9258904518615</v>
      </c>
      <c r="AVS9" s="284">
        <f t="shared" si="94"/>
        <v>1099.9413643660198</v>
      </c>
      <c r="AVT9" s="284">
        <f t="shared" si="95"/>
        <v>1099.9511270396679</v>
      </c>
      <c r="AVU9" s="284">
        <f t="shared" si="96"/>
        <v>1099.9573147695996</v>
      </c>
      <c r="AVV9" s="284">
        <f t="shared" si="97"/>
        <v>1099.9613122722824</v>
      </c>
      <c r="AVW9" s="284">
        <f t="shared" si="98"/>
        <v>1099.9636449766722</v>
      </c>
      <c r="AVX9" s="284">
        <f t="shared" si="99"/>
        <v>1099.9652957141448</v>
      </c>
      <c r="AVY9" s="284">
        <f t="shared" si="100"/>
        <v>1099.9661736521318</v>
      </c>
      <c r="AVZ9" s="284">
        <f t="shared" si="101"/>
        <v>1099.9668069376808</v>
      </c>
      <c r="AWA9" s="284">
        <f t="shared" si="102"/>
        <v>1099.9670352664791</v>
      </c>
      <c r="AWB9" s="284">
        <f t="shared" si="103"/>
        <v>1099.9674150450378</v>
      </c>
      <c r="AWC9" s="284">
        <f t="shared" si="104"/>
        <v>1099.9674987680985</v>
      </c>
      <c r="AWD9" s="284">
        <f t="shared" si="105"/>
        <v>1099.9675794527307</v>
      </c>
      <c r="AWE9" s="284">
        <f t="shared" si="106"/>
        <v>1099.9677310813122</v>
      </c>
      <c r="AWF9" s="284">
        <f t="shared" si="107"/>
        <v>1099.9677486013129</v>
      </c>
      <c r="AWG9" s="284">
        <f t="shared" si="108"/>
        <v>1099.9677156483674</v>
      </c>
      <c r="AWH9" s="284">
        <f t="shared" si="109"/>
        <v>1099.967721600181</v>
      </c>
      <c r="AWI9" s="284">
        <f t="shared" si="110"/>
        <v>1099.967636624852</v>
      </c>
      <c r="AWJ9" s="284">
        <f t="shared" si="111"/>
        <v>1099.9677051333952</v>
      </c>
      <c r="AWK9" s="284">
        <f t="shared" si="112"/>
        <v>1099.9676600963085</v>
      </c>
      <c r="AWL9" s="284">
        <f t="shared" si="113"/>
        <v>1099.9677790475057</v>
      </c>
      <c r="AWM9" s="284">
        <f t="shared" si="114"/>
        <v>1099.9676493921586</v>
      </c>
      <c r="AWN9" s="284">
        <f t="shared" si="115"/>
        <v>1099.967753805058</v>
      </c>
      <c r="AWO9" s="284">
        <f t="shared" si="116"/>
        <v>1099.9677047976011</v>
      </c>
      <c r="AWP9" s="284">
        <f t="shared" si="117"/>
        <v>1099.9677046233412</v>
      </c>
      <c r="AWQ9" s="284">
        <f t="shared" si="118"/>
        <v>1099.9676773524375</v>
      </c>
      <c r="AWR9" s="284">
        <f t="shared" si="119"/>
        <v>1099.9677857813683</v>
      </c>
      <c r="AWS9" s="284">
        <f t="shared" si="120"/>
        <v>1099.9676685374041</v>
      </c>
      <c r="AWT9" s="284">
        <f t="shared" si="121"/>
        <v>1099.9677635474829</v>
      </c>
      <c r="AWU9" s="284">
        <f t="shared" si="122"/>
        <v>1099.9676134861911</v>
      </c>
      <c r="AWV9" s="284">
        <f t="shared" si="123"/>
        <v>1099.9676151102074</v>
      </c>
      <c r="AWW9" s="284">
        <f t="shared" si="124"/>
        <v>1099.9676497509583</v>
      </c>
      <c r="AWX9" s="284">
        <f t="shared" si="125"/>
        <v>1099.9677031091067</v>
      </c>
      <c r="AWY9" s="284">
        <f t="shared" si="126"/>
        <v>1099.9675435872803</v>
      </c>
      <c r="AWZ9" s="284">
        <f t="shared" si="127"/>
        <v>1099.9676693310171</v>
      </c>
      <c r="AXA9" s="284">
        <f t="shared" si="128"/>
        <v>1099.967458330116</v>
      </c>
      <c r="AXB9" s="284">
        <f t="shared" si="129"/>
        <v>1099.9677279764808</v>
      </c>
      <c r="AXC9" s="284">
        <f t="shared" si="130"/>
        <v>1099.9673927804997</v>
      </c>
      <c r="AXD9" s="284">
        <f t="shared" si="131"/>
        <v>1099.9676304302643</v>
      </c>
      <c r="AXE9" s="284">
        <f t="shared" si="132"/>
        <v>1099.9674286166803</v>
      </c>
      <c r="AXF9" s="284">
        <f t="shared" si="133"/>
        <v>1099.9676755256862</v>
      </c>
      <c r="AXG9" s="284">
        <f t="shared" si="134"/>
        <v>1099.9670819637029</v>
      </c>
      <c r="AXH9" s="284">
        <f t="shared" si="135"/>
        <v>1099.9722356431173</v>
      </c>
      <c r="AXI9" s="284">
        <f t="shared" si="136"/>
        <v>1099.9915482117988</v>
      </c>
      <c r="AXJ9" s="284">
        <f t="shared" si="137"/>
        <v>1099.9997515767286</v>
      </c>
      <c r="AXK9" s="234">
        <f t="shared" ref="AXK9:AYP9" si="963">-NP9/(AKU9*($B$9-AVERAGE(AUV9:AUW9)))</f>
        <v>898302.6559364904</v>
      </c>
      <c r="AXL9" s="111">
        <f t="shared" si="963"/>
        <v>1564811.4831287647</v>
      </c>
      <c r="AXM9" s="111">
        <f t="shared" si="963"/>
        <v>1293312.2609610066</v>
      </c>
      <c r="AXN9" s="111">
        <f t="shared" si="963"/>
        <v>1235670.1518418135</v>
      </c>
      <c r="AXO9" s="111">
        <f t="shared" si="963"/>
        <v>1301710.1938566759</v>
      </c>
      <c r="AXP9" s="111">
        <f t="shared" si="963"/>
        <v>1318240.7314597953</v>
      </c>
      <c r="AXQ9" s="111">
        <f t="shared" si="963"/>
        <v>1369570.9342637346</v>
      </c>
      <c r="AXR9" s="111">
        <f t="shared" si="963"/>
        <v>1357677.4363651483</v>
      </c>
      <c r="AXS9" s="111">
        <f t="shared" si="963"/>
        <v>1398991.4688479786</v>
      </c>
      <c r="AXT9" s="111">
        <f t="shared" si="963"/>
        <v>1379389.7003429285</v>
      </c>
      <c r="AXU9" s="111">
        <f t="shared" si="963"/>
        <v>1409688.8298087269</v>
      </c>
      <c r="AXV9" s="111">
        <f t="shared" si="963"/>
        <v>1379444.5788747189</v>
      </c>
      <c r="AXW9" s="111">
        <f t="shared" si="963"/>
        <v>1403858.484602887</v>
      </c>
      <c r="AXX9" s="111">
        <f t="shared" si="963"/>
        <v>1371423.8799403205</v>
      </c>
      <c r="AXY9" s="111">
        <f t="shared" si="963"/>
        <v>1382807.3760521682</v>
      </c>
      <c r="AXZ9" s="111">
        <f t="shared" si="963"/>
        <v>1340846.9236357261</v>
      </c>
      <c r="AYA9" s="111">
        <f t="shared" si="963"/>
        <v>1338211.2119793501</v>
      </c>
      <c r="AYB9" s="111">
        <f t="shared" si="963"/>
        <v>1274535.3361478054</v>
      </c>
      <c r="AYC9" s="111">
        <f t="shared" si="963"/>
        <v>1235053.8205981175</v>
      </c>
      <c r="AYD9" s="111">
        <f t="shared" si="963"/>
        <v>1130527.7654879522</v>
      </c>
      <c r="AYE9" s="111">
        <f t="shared" si="963"/>
        <v>1034267.1360120111</v>
      </c>
      <c r="AYF9" s="111">
        <f t="shared" si="963"/>
        <v>881371.82698495197</v>
      </c>
      <c r="AYG9" s="111">
        <f t="shared" si="963"/>
        <v>736631.64350428386</v>
      </c>
      <c r="AYH9" s="111">
        <f t="shared" si="963"/>
        <v>567768.80166267639</v>
      </c>
      <c r="AYI9" s="111">
        <f t="shared" si="963"/>
        <v>425056.19919926563</v>
      </c>
      <c r="AYJ9" s="111">
        <f t="shared" si="963"/>
        <v>298259.48376986833</v>
      </c>
      <c r="AYK9" s="111">
        <f t="shared" si="963"/>
        <v>204455.81470505337</v>
      </c>
      <c r="AYL9" s="111">
        <f t="shared" si="963"/>
        <v>136213.56584194204</v>
      </c>
      <c r="AYM9" s="111">
        <f t="shared" si="963"/>
        <v>88070.006064512461</v>
      </c>
      <c r="AYN9" s="111">
        <f t="shared" si="963"/>
        <v>58172.996211589663</v>
      </c>
      <c r="AYO9" s="111">
        <f t="shared" si="963"/>
        <v>35920.05807301576</v>
      </c>
      <c r="AYP9" s="111">
        <f t="shared" si="963"/>
        <v>24974.424611485094</v>
      </c>
      <c r="AYQ9" s="111">
        <f t="shared" ref="AYQ9:AZV9" si="964">-OV9/(AMA9*($B$9-AVERAGE(AWB9:AWC9)))</f>
        <v>13855.017123242758</v>
      </c>
      <c r="AYR9" s="111">
        <f t="shared" si="964"/>
        <v>11051.483084005451</v>
      </c>
      <c r="AYS9" s="111">
        <f t="shared" si="964"/>
        <v>4968.8343715263818</v>
      </c>
      <c r="AYT9" s="111">
        <f t="shared" si="964"/>
        <v>5372.2572813975676</v>
      </c>
      <c r="AYU9" s="111">
        <f t="shared" si="964"/>
        <v>1876.9813135357542</v>
      </c>
      <c r="AYV9" s="111">
        <f t="shared" si="964"/>
        <v>3292.9654231235754</v>
      </c>
      <c r="AYW9" s="111">
        <f t="shared" si="964"/>
        <v>105.7100237617297</v>
      </c>
      <c r="AYX9" s="111">
        <f t="shared" si="964"/>
        <v>2227.0552087109259</v>
      </c>
      <c r="AYY9" s="111">
        <f t="shared" si="964"/>
        <v>-461.8819012089852</v>
      </c>
      <c r="AYZ9" s="111">
        <f t="shared" si="964"/>
        <v>2138.2372622182256</v>
      </c>
      <c r="AZA9" s="111">
        <f t="shared" si="964"/>
        <v>-1005.0309473859393</v>
      </c>
      <c r="AZB9" s="111">
        <f t="shared" si="964"/>
        <v>2451.3460960413586</v>
      </c>
      <c r="AZC9" s="111">
        <f t="shared" si="964"/>
        <v>-677.37304299448999</v>
      </c>
      <c r="AZD9" s="111">
        <f t="shared" si="964"/>
        <v>1673.679539999212</v>
      </c>
      <c r="AZE9" s="111">
        <f t="shared" si="964"/>
        <v>-1099.143176780062</v>
      </c>
      <c r="AZF9" s="111">
        <f t="shared" si="964"/>
        <v>1487.8707544948691</v>
      </c>
      <c r="AZG9" s="111">
        <f t="shared" si="964"/>
        <v>-847.39684646869171</v>
      </c>
      <c r="AZH9" s="111">
        <f t="shared" si="964"/>
        <v>1927.8224260732547</v>
      </c>
      <c r="AZI9" s="111">
        <f t="shared" si="964"/>
        <v>-893.00022394289454</v>
      </c>
      <c r="AZJ9" s="111">
        <f t="shared" si="964"/>
        <v>1895.520117993603</v>
      </c>
      <c r="AZK9" s="111">
        <f t="shared" si="964"/>
        <v>-819.59640061663833</v>
      </c>
      <c r="AZL9" s="111">
        <f t="shared" si="964"/>
        <v>1913.7938049128736</v>
      </c>
      <c r="AZM9" s="111">
        <f t="shared" si="964"/>
        <v>-787.49745950564068</v>
      </c>
      <c r="AZN9" s="111">
        <f t="shared" si="964"/>
        <v>2147.4130895225303</v>
      </c>
      <c r="AZO9" s="111">
        <f t="shared" si="964"/>
        <v>-370.49242990557536</v>
      </c>
      <c r="AZP9" s="111">
        <f t="shared" si="964"/>
        <v>1703.9594106072827</v>
      </c>
      <c r="AZQ9" s="111">
        <f t="shared" si="964"/>
        <v>-388.59907773259073</v>
      </c>
      <c r="AZR9" s="111">
        <f t="shared" si="964"/>
        <v>1590.3610300765044</v>
      </c>
      <c r="AZS9" s="111">
        <f t="shared" si="964"/>
        <v>-1497.328924420121</v>
      </c>
      <c r="AZT9" s="111">
        <f t="shared" si="964"/>
        <v>1239.7601912773055</v>
      </c>
      <c r="AZU9" s="111">
        <f t="shared" si="964"/>
        <v>4418.2541751868093</v>
      </c>
      <c r="AZV9" s="111">
        <f t="shared" si="964"/>
        <v>-29511.24577507974</v>
      </c>
      <c r="AZW9" s="111">
        <f>-QB9/(ANG9*($B$9-AVERAGE(AXH9:AXI9)))</f>
        <v>-177755.31957237143</v>
      </c>
      <c r="AZX9" s="284">
        <f t="shared" ref="AZX9:BBC9" si="965">-NP9/(SS9*($B$9-AVERAGE(AUU9:AUV9)))</f>
        <v>382.86595403339578</v>
      </c>
      <c r="AZY9" s="110">
        <f t="shared" si="965"/>
        <v>305.13692863918692</v>
      </c>
      <c r="AZZ9" s="110">
        <f t="shared" si="965"/>
        <v>225.6885839727172</v>
      </c>
      <c r="BAA9" s="110">
        <f t="shared" si="965"/>
        <v>230.05021965703375</v>
      </c>
      <c r="BAB9" s="110">
        <f t="shared" si="965"/>
        <v>242.48544340311454</v>
      </c>
      <c r="BAC9" s="110">
        <f t="shared" si="965"/>
        <v>242.22217821199916</v>
      </c>
      <c r="BAD9" s="110">
        <f t="shared" si="965"/>
        <v>249.15488361454385</v>
      </c>
      <c r="BAE9" s="110">
        <f t="shared" si="965"/>
        <v>245.3846798776637</v>
      </c>
      <c r="BAF9" s="110">
        <f t="shared" si="965"/>
        <v>251.16249173184138</v>
      </c>
      <c r="BAG9" s="110">
        <f t="shared" si="965"/>
        <v>246.90713645222999</v>
      </c>
      <c r="BAH9" s="110">
        <f t="shared" si="965"/>
        <v>252.15603930420636</v>
      </c>
      <c r="BAI9" s="110">
        <f t="shared" si="965"/>
        <v>246.72050617694759</v>
      </c>
      <c r="BAJ9" s="110">
        <f t="shared" si="965"/>
        <v>251.04256347878433</v>
      </c>
      <c r="BAK9" s="110">
        <f t="shared" si="965"/>
        <v>245.40240150912283</v>
      </c>
      <c r="BAL9" s="110">
        <f t="shared" si="965"/>
        <v>248.76493165644007</v>
      </c>
      <c r="BAM9" s="110">
        <f t="shared" si="965"/>
        <v>241.66817091266788</v>
      </c>
      <c r="BAN9" s="110">
        <f t="shared" si="965"/>
        <v>243.33653285980674</v>
      </c>
      <c r="BAO9" s="110">
        <f t="shared" si="965"/>
        <v>234.36621397671848</v>
      </c>
      <c r="BAP9" s="110">
        <f t="shared" si="965"/>
        <v>230.9389347034726</v>
      </c>
      <c r="BAQ9" s="110">
        <f t="shared" si="965"/>
        <v>216.18805129403296</v>
      </c>
      <c r="BAR9" s="110">
        <f t="shared" si="965"/>
        <v>204.79079127719191</v>
      </c>
      <c r="BAS9" s="110">
        <f t="shared" si="965"/>
        <v>181.30685204782398</v>
      </c>
      <c r="BAT9" s="110">
        <f t="shared" si="965"/>
        <v>159.24453613743117</v>
      </c>
      <c r="BAU9" s="110">
        <f t="shared" si="965"/>
        <v>129.63905957851992</v>
      </c>
      <c r="BAV9" s="110">
        <f t="shared" si="965"/>
        <v>102.04362490718506</v>
      </c>
      <c r="BAW9" s="110">
        <f t="shared" si="965"/>
        <v>74.699148779807956</v>
      </c>
      <c r="BAX9" s="110">
        <f t="shared" si="965"/>
        <v>53.151604402742585</v>
      </c>
      <c r="BAY9" s="110">
        <f t="shared" si="965"/>
        <v>36.367452371676016</v>
      </c>
      <c r="BAZ9" s="110">
        <f t="shared" si="965"/>
        <v>23.926060189655839</v>
      </c>
      <c r="BBA9" s="110">
        <f t="shared" si="965"/>
        <v>16.043805877955727</v>
      </c>
      <c r="BBB9" s="110">
        <f t="shared" si="965"/>
        <v>9.9853887845589568</v>
      </c>
      <c r="BBC9" s="110">
        <f t="shared" si="965"/>
        <v>6.9803554458107504</v>
      </c>
      <c r="BBD9" s="110">
        <f t="shared" ref="BBD9:BCI9" si="966">-OV9/(TY9*($B$9-AVERAGE(AWA9:AWB9)))</f>
        <v>3.8762242170327443</v>
      </c>
      <c r="BBE9" s="110">
        <f t="shared" si="966"/>
        <v>3.1084611768122992</v>
      </c>
      <c r="BBF9" s="110">
        <f t="shared" si="966"/>
        <v>1.3945850133202367</v>
      </c>
      <c r="BBG9" s="110">
        <f t="shared" si="966"/>
        <v>1.5104235029899287</v>
      </c>
      <c r="BBH9" s="110">
        <f t="shared" si="966"/>
        <v>0.52940056848726014</v>
      </c>
      <c r="BBI9" s="110">
        <f t="shared" si="966"/>
        <v>0.92840226872797504</v>
      </c>
      <c r="BBJ9" s="110">
        <f t="shared" si="966"/>
        <v>2.9824709982920104E-2</v>
      </c>
      <c r="BBK9" s="110">
        <f t="shared" si="966"/>
        <v>0.62798582093730648</v>
      </c>
      <c r="BBL9" s="110">
        <f t="shared" si="966"/>
        <v>-0.13007114255036897</v>
      </c>
      <c r="BBM9" s="110">
        <f t="shared" si="966"/>
        <v>0.60220047097040119</v>
      </c>
      <c r="BBN9" s="110">
        <f t="shared" si="966"/>
        <v>-0.28352951880207128</v>
      </c>
      <c r="BBO9" s="110">
        <f t="shared" si="966"/>
        <v>0.690959067996881</v>
      </c>
      <c r="BBP9" s="110">
        <f t="shared" si="966"/>
        <v>-0.19055232295946078</v>
      </c>
      <c r="BBQ9" s="110">
        <f t="shared" si="966"/>
        <v>0.47236887662873989</v>
      </c>
      <c r="BBR9" s="110">
        <f t="shared" si="966"/>
        <v>-0.3101379601766262</v>
      </c>
      <c r="BBS9" s="110">
        <f t="shared" si="966"/>
        <v>0.41882813667415775</v>
      </c>
      <c r="BBT9" s="110">
        <f t="shared" si="966"/>
        <v>-0.23865200766263436</v>
      </c>
      <c r="BBU9" s="110">
        <f t="shared" si="966"/>
        <v>0.54352046176058422</v>
      </c>
      <c r="BBV9" s="110">
        <f t="shared" si="966"/>
        <v>-0.2520200592730043</v>
      </c>
      <c r="BBW9" s="110">
        <f t="shared" si="966"/>
        <v>0.53590852995949956</v>
      </c>
      <c r="BBX9" s="110">
        <f t="shared" si="966"/>
        <v>-0.23083918664660102</v>
      </c>
      <c r="BBY9" s="110">
        <f t="shared" si="966"/>
        <v>0.53868698775065704</v>
      </c>
      <c r="BBZ9" s="110">
        <f t="shared" si="966"/>
        <v>-0.22225864233647616</v>
      </c>
      <c r="BCA9" s="110">
        <f t="shared" si="966"/>
        <v>0.60559892548924454</v>
      </c>
      <c r="BCB9" s="110">
        <f t="shared" si="966"/>
        <v>-0.10465904942299734</v>
      </c>
      <c r="BCC9" s="110">
        <f t="shared" si="966"/>
        <v>0.47898647139897887</v>
      </c>
      <c r="BCD9" s="110">
        <f t="shared" si="966"/>
        <v>-0.1096909321485792</v>
      </c>
      <c r="BCE9" s="110">
        <f t="shared" si="966"/>
        <v>0.44905501261654884</v>
      </c>
      <c r="BCF9" s="110">
        <f t="shared" si="966"/>
        <v>-0.42205146108131103</v>
      </c>
      <c r="BCG9" s="110">
        <f t="shared" si="966"/>
        <v>0.3492315915391237</v>
      </c>
      <c r="BCH9" s="110">
        <f t="shared" si="966"/>
        <v>1.252315891947859</v>
      </c>
      <c r="BCI9" s="110">
        <f t="shared" si="966"/>
        <v>-7.7356819262875929</v>
      </c>
      <c r="BCJ9" s="110">
        <f>-QB9/(VE9*($B$9-AVERAGE(AXG9:AXH9)))</f>
        <v>-53.070498192087129</v>
      </c>
      <c r="BCK9" s="284">
        <f t="shared" ref="BCK9:BDP9" si="967">-NP9/(SS9*($B$9-300))</f>
        <v>370.47455151390233</v>
      </c>
      <c r="BCL9" s="110">
        <f t="shared" si="967"/>
        <v>251.62973958126975</v>
      </c>
      <c r="BCM9" s="110">
        <f t="shared" si="967"/>
        <v>128.7102312979809</v>
      </c>
      <c r="BCN9" s="110">
        <f t="shared" si="967"/>
        <v>81.250804181994027</v>
      </c>
      <c r="BCO9" s="110">
        <f t="shared" si="967"/>
        <v>56.538396787420368</v>
      </c>
      <c r="BCP9" s="110">
        <f t="shared" si="967"/>
        <v>37.345432658788312</v>
      </c>
      <c r="BCQ9" s="110">
        <f t="shared" si="967"/>
        <v>25.022033426003329</v>
      </c>
      <c r="BCR9" s="110">
        <f t="shared" si="967"/>
        <v>15.912095297938169</v>
      </c>
      <c r="BCS9" s="110">
        <f t="shared" si="967"/>
        <v>10.436344095519928</v>
      </c>
      <c r="BCT9" s="110">
        <f t="shared" si="967"/>
        <v>6.5399754865490491</v>
      </c>
      <c r="BCU9" s="110">
        <f t="shared" si="967"/>
        <v>4.236980549566872</v>
      </c>
      <c r="BCV9" s="110">
        <f t="shared" si="967"/>
        <v>2.6337540557704244</v>
      </c>
      <c r="BCW9" s="110">
        <f t="shared" si="967"/>
        <v>1.7000203445880806</v>
      </c>
      <c r="BCX9" s="110">
        <f t="shared" si="967"/>
        <v>1.0549583508800791</v>
      </c>
      <c r="BCY9" s="110">
        <f t="shared" si="967"/>
        <v>0.67917513484339709</v>
      </c>
      <c r="BCZ9" s="110">
        <f t="shared" si="967"/>
        <v>0.42104909852083611</v>
      </c>
      <c r="BDA9" s="110">
        <f t="shared" si="967"/>
        <v>0.27110185312643353</v>
      </c>
      <c r="BDB9" s="110">
        <f t="shared" si="967"/>
        <v>0.16833116743099069</v>
      </c>
      <c r="BDC9" s="110">
        <f t="shared" si="967"/>
        <v>0.10819365206768347</v>
      </c>
      <c r="BDD9" s="110">
        <f t="shared" si="967"/>
        <v>6.7197925166254446E-2</v>
      </c>
      <c r="BDE9" s="110">
        <f t="shared" si="967"/>
        <v>4.3178454116567039E-2</v>
      </c>
      <c r="BDF9" s="110">
        <f t="shared" si="967"/>
        <v>2.6847008513588223E-2</v>
      </c>
      <c r="BDG9" s="110">
        <f t="shared" si="967"/>
        <v>1.722364679533514E-2</v>
      </c>
      <c r="BDH9" s="110">
        <f t="shared" si="967"/>
        <v>1.0755600358422939E-2</v>
      </c>
      <c r="BDI9" s="110">
        <f t="shared" si="967"/>
        <v>6.8566041701762755E-3</v>
      </c>
      <c r="BDJ9" s="110">
        <f t="shared" si="967"/>
        <v>4.2745743197099544E-3</v>
      </c>
      <c r="BDK9" s="110">
        <f t="shared" si="967"/>
        <v>2.7031895493473766E-3</v>
      </c>
      <c r="BDL9" s="110">
        <f t="shared" si="967"/>
        <v>1.705696046557806E-3</v>
      </c>
      <c r="BDM9" s="110">
        <f t="shared" si="967"/>
        <v>1.0626058178432266E-3</v>
      </c>
      <c r="BDN9" s="110">
        <f t="shared" si="967"/>
        <v>6.8718261509710156E-4</v>
      </c>
      <c r="BDO9" s="110">
        <f t="shared" si="967"/>
        <v>4.1825929177213833E-4</v>
      </c>
      <c r="BDP9" s="110">
        <f t="shared" si="967"/>
        <v>2.8862808154617322E-4</v>
      </c>
      <c r="BDQ9" s="110">
        <f t="shared" ref="BDQ9:BEV9" si="968">-OV9/(TY9*($B$9-300))</f>
        <v>1.5880330619763588E-4</v>
      </c>
      <c r="BDR9" s="110">
        <f t="shared" si="968"/>
        <v>1.2644867813242779E-4</v>
      </c>
      <c r="BDS9" s="110">
        <f t="shared" si="968"/>
        <v>5.6586837668393441E-5</v>
      </c>
      <c r="BDT9" s="110">
        <f t="shared" si="968"/>
        <v>6.1067806110961135E-5</v>
      </c>
      <c r="BDU9" s="110">
        <f t="shared" si="968"/>
        <v>2.1348182935781438E-5</v>
      </c>
      <c r="BDV9" s="110">
        <f t="shared" si="968"/>
        <v>3.7446960631922018E-5</v>
      </c>
      <c r="BDW9" s="110">
        <f t="shared" si="968"/>
        <v>1.2034783360854065E-6</v>
      </c>
      <c r="BDX9" s="110">
        <f t="shared" si="968"/>
        <v>2.5371323824579393E-5</v>
      </c>
      <c r="BDY9" s="110">
        <f t="shared" si="968"/>
        <v>-5.2563571125710133E-6</v>
      </c>
      <c r="BDZ9" s="110">
        <f t="shared" si="968"/>
        <v>2.4326930695964619E-5</v>
      </c>
      <c r="BEA9" s="110">
        <f t="shared" si="968"/>
        <v>-1.1440567804887254E-5</v>
      </c>
      <c r="BEB9" s="110">
        <f t="shared" si="968"/>
        <v>2.7885190718013727E-5</v>
      </c>
      <c r="BEC9" s="110">
        <f t="shared" si="968"/>
        <v>-7.693169266331746E-6</v>
      </c>
      <c r="BED9" s="110">
        <f t="shared" si="968"/>
        <v>1.9054592098669391E-5</v>
      </c>
      <c r="BEE9" s="110">
        <f t="shared" si="968"/>
        <v>-1.2519994022287149E-5</v>
      </c>
      <c r="BEF9" s="110">
        <f t="shared" si="968"/>
        <v>1.691490417505303E-5</v>
      </c>
      <c r="BEG9" s="110">
        <f t="shared" si="968"/>
        <v>-9.6261579284722481E-6</v>
      </c>
      <c r="BEH9" s="110">
        <f t="shared" si="968"/>
        <v>2.1926186540932379E-5</v>
      </c>
      <c r="BEI9" s="110">
        <f t="shared" si="968"/>
        <v>-1.0170256121195755E-5</v>
      </c>
      <c r="BEJ9" s="110">
        <f t="shared" si="968"/>
        <v>2.1644999303424753E-5</v>
      </c>
      <c r="BEK9" s="110">
        <f t="shared" si="968"/>
        <v>-9.3448613283015467E-6</v>
      </c>
      <c r="BEL9" s="110">
        <f t="shared" si="968"/>
        <v>2.1794985587666525E-5</v>
      </c>
      <c r="BEM9" s="110">
        <f t="shared" si="968"/>
        <v>-8.9802409705564754E-6</v>
      </c>
      <c r="BEN9" s="110">
        <f t="shared" si="968"/>
        <v>2.4509081931228094E-5</v>
      </c>
      <c r="BEO9" s="110">
        <f t="shared" si="968"/>
        <v>-4.2378464911965054E-6</v>
      </c>
      <c r="BEP9" s="110">
        <f t="shared" si="968"/>
        <v>1.942060792823512E-5</v>
      </c>
      <c r="BEQ9" s="110">
        <f t="shared" si="968"/>
        <v>-4.4434215283728172E-6</v>
      </c>
      <c r="BER9" s="110">
        <f t="shared" si="968"/>
        <v>1.8208968307858499E-5</v>
      </c>
      <c r="BES9" s="110">
        <f t="shared" si="968"/>
        <v>-1.7139718020883598E-5</v>
      </c>
      <c r="BET9" s="110">
        <f t="shared" si="968"/>
        <v>1.4174645244699905E-5</v>
      </c>
      <c r="BEU9" s="110">
        <f t="shared" si="968"/>
        <v>5.0793821147490397E-5</v>
      </c>
      <c r="BEV9" s="110">
        <f t="shared" si="968"/>
        <v>-3.1543456884905062E-4</v>
      </c>
      <c r="BEW9" s="110">
        <f>-QB9/(VE9*($B$9-300))</f>
        <v>-2.0127780234636119E-3</v>
      </c>
      <c r="BEX9" s="184">
        <f t="shared" si="144"/>
        <v>1.1768842853802854</v>
      </c>
      <c r="BEY9" s="34">
        <f t="shared" si="145"/>
        <v>1.0036431906129049</v>
      </c>
      <c r="BEZ9" s="34">
        <f t="shared" si="146"/>
        <v>0.6676932334456086</v>
      </c>
      <c r="BFA9" s="34">
        <f t="shared" si="147"/>
        <v>0.46533357737209874</v>
      </c>
      <c r="BFB9" s="34">
        <f t="shared" si="148"/>
        <v>0.40296700562106452</v>
      </c>
      <c r="BFC9" s="34">
        <f t="shared" si="149"/>
        <v>0.37134425404391574</v>
      </c>
      <c r="BFD9" s="34">
        <f t="shared" si="150"/>
        <v>0.35217147431907991</v>
      </c>
      <c r="BFE9" s="34">
        <f t="shared" si="151"/>
        <v>0.34054104579204619</v>
      </c>
      <c r="BFF9" s="34">
        <f t="shared" si="152"/>
        <v>0.33324727896181117</v>
      </c>
      <c r="BFG9" s="34">
        <f t="shared" si="153"/>
        <v>0.32872429291269828</v>
      </c>
      <c r="BFH9" s="34">
        <f t="shared" si="154"/>
        <v>0.32583442970371651</v>
      </c>
      <c r="BFI9" s="34">
        <f t="shared" si="155"/>
        <v>0.32404921841955825</v>
      </c>
      <c r="BFJ9" s="34">
        <f t="shared" si="156"/>
        <v>0.3229125478709628</v>
      </c>
      <c r="BFK9" s="34">
        <f t="shared" si="157"/>
        <v>0.32220238990629618</v>
      </c>
      <c r="BFL9" s="34">
        <f t="shared" si="158"/>
        <v>0.32174820423867601</v>
      </c>
      <c r="BFM9" s="34">
        <f t="shared" si="159"/>
        <v>0.32146606482079393</v>
      </c>
      <c r="BFN9" s="34">
        <f t="shared" si="160"/>
        <v>0.32128540042424919</v>
      </c>
      <c r="BFO9" s="34">
        <f t="shared" si="161"/>
        <v>0.32117215958559464</v>
      </c>
      <c r="BFP9" s="34">
        <f t="shared" si="162"/>
        <v>0.32110032823457191</v>
      </c>
      <c r="BFQ9" s="34">
        <f t="shared" si="163"/>
        <v>0.32105545709751537</v>
      </c>
      <c r="BFR9" s="34">
        <f t="shared" si="164"/>
        <v>0.32102667724295386</v>
      </c>
      <c r="BFS9" s="34">
        <f t="shared" si="165"/>
        <v>0.32100875734618195</v>
      </c>
      <c r="BFT9" s="34">
        <f t="shared" si="166"/>
        <v>0.32099736578331323</v>
      </c>
      <c r="BFU9" s="34">
        <f t="shared" si="167"/>
        <v>0.3209901182046469</v>
      </c>
      <c r="BFV9" s="34">
        <f t="shared" si="168"/>
        <v>0.32098560253345243</v>
      </c>
      <c r="BFW9" s="34">
        <f t="shared" si="169"/>
        <v>0.32098275360898088</v>
      </c>
      <c r="BFX9" s="34">
        <f t="shared" si="170"/>
        <v>0.32098094794382881</v>
      </c>
      <c r="BFY9" s="34">
        <f t="shared" si="171"/>
        <v>0.32097978142807393</v>
      </c>
      <c r="BFZ9" s="34">
        <f t="shared" si="172"/>
        <v>0.32097910072289915</v>
      </c>
      <c r="BGA9" s="34">
        <f t="shared" si="173"/>
        <v>0.32097861902385688</v>
      </c>
      <c r="BGB9" s="34">
        <f t="shared" si="174"/>
        <v>0.32097836283477632</v>
      </c>
      <c r="BGC9" s="34">
        <f t="shared" si="175"/>
        <v>0.32097817803741935</v>
      </c>
      <c r="BGD9" s="34">
        <f t="shared" si="176"/>
        <v>0.32097811140945742</v>
      </c>
      <c r="BGE9" s="34">
        <f t="shared" si="177"/>
        <v>0.32097800058744325</v>
      </c>
      <c r="BGF9" s="34">
        <f t="shared" si="178"/>
        <v>0.32097797615648443</v>
      </c>
      <c r="BGG9" s="34">
        <f t="shared" si="179"/>
        <v>0.32097795261216333</v>
      </c>
      <c r="BGH9" s="34">
        <f t="shared" si="180"/>
        <v>0.32097790836592749</v>
      </c>
      <c r="BGI9" s="34">
        <f t="shared" si="181"/>
        <v>0.32097790325347464</v>
      </c>
      <c r="BGJ9" s="34">
        <f t="shared" si="182"/>
        <v>0.32097791286936356</v>
      </c>
      <c r="BGK9" s="34">
        <f t="shared" si="183"/>
        <v>0.32097791113258467</v>
      </c>
      <c r="BGL9" s="34">
        <f t="shared" si="184"/>
        <v>0.32097793592895385</v>
      </c>
      <c r="BGM9" s="34">
        <f t="shared" si="185"/>
        <v>0.32097791593770264</v>
      </c>
      <c r="BGN9" s="34">
        <f t="shared" si="186"/>
        <v>0.32097792907982553</v>
      </c>
      <c r="BGO9" s="34">
        <f t="shared" si="187"/>
        <v>0.32097789436907342</v>
      </c>
      <c r="BGP9" s="34">
        <f t="shared" si="188"/>
        <v>0.32097793220336818</v>
      </c>
      <c r="BGQ9" s="34">
        <f t="shared" si="189"/>
        <v>0.32097790173498725</v>
      </c>
      <c r="BGR9" s="34">
        <f t="shared" si="190"/>
        <v>0.32097791603568959</v>
      </c>
      <c r="BGS9" s="34">
        <f t="shared" si="191"/>
        <v>0.32097791608653975</v>
      </c>
      <c r="BGT9" s="34">
        <f t="shared" si="192"/>
        <v>0.32097792404437164</v>
      </c>
      <c r="BGU9" s="34">
        <f t="shared" si="193"/>
        <v>0.32097789240408764</v>
      </c>
      <c r="BGV9" s="34">
        <f t="shared" si="194"/>
        <v>0.32097792661665736</v>
      </c>
      <c r="BGW9" s="34">
        <f t="shared" si="195"/>
        <v>0.32097789889208295</v>
      </c>
      <c r="BGX9" s="34">
        <f t="shared" si="196"/>
        <v>0.32097794268097052</v>
      </c>
      <c r="BGY9" s="34">
        <f t="shared" si="197"/>
        <v>0.32097794220707165</v>
      </c>
      <c r="BGZ9" s="34">
        <f t="shared" si="198"/>
        <v>0.32097793209866804</v>
      </c>
      <c r="BHA9" s="34">
        <f t="shared" si="199"/>
        <v>0.32097791652840352</v>
      </c>
      <c r="BHB9" s="34">
        <f t="shared" si="200"/>
        <v>0.3209779630779438</v>
      </c>
      <c r="BHC9" s="34">
        <f t="shared" si="201"/>
        <v>0.32097792638507577</v>
      </c>
      <c r="BHD9" s="34">
        <f t="shared" si="202"/>
        <v>0.32097798795656241</v>
      </c>
      <c r="BHE9" s="34">
        <f t="shared" si="203"/>
        <v>0.32097790927193792</v>
      </c>
      <c r="BHF9" s="34">
        <f t="shared" si="204"/>
        <v>0.32097800708438756</v>
      </c>
      <c r="BHG9" s="34">
        <f t="shared" si="205"/>
        <v>0.32097793773657618</v>
      </c>
      <c r="BHH9" s="34">
        <f t="shared" si="206"/>
        <v>0.32097799662714538</v>
      </c>
      <c r="BHI9" s="34">
        <f t="shared" si="207"/>
        <v>0.32097792457742991</v>
      </c>
      <c r="BHJ9" s="34">
        <f t="shared" si="208"/>
        <v>0.32097809778287995</v>
      </c>
      <c r="BHK9" s="34">
        <f t="shared" si="209"/>
        <v>0.3209765939101808</v>
      </c>
      <c r="BHL9" s="34">
        <f t="shared" si="210"/>
        <v>0.32097095851914065</v>
      </c>
      <c r="BHM9" s="34">
        <f t="shared" si="211"/>
        <v>0.32096856484414132</v>
      </c>
      <c r="BHN9" s="29">
        <f t="shared" si="212"/>
        <v>1.8475850174160206E-5</v>
      </c>
      <c r="BHO9" s="29">
        <f t="shared" si="213"/>
        <v>2.0897432372988107E-5</v>
      </c>
      <c r="BHP9" s="29">
        <f t="shared" si="214"/>
        <v>2.7871539968397209E-5</v>
      </c>
      <c r="BHQ9" s="29">
        <f t="shared" si="215"/>
        <v>3.5027033154545063E-5</v>
      </c>
      <c r="BHR9" s="29">
        <f t="shared" si="216"/>
        <v>3.8270481776949509E-5</v>
      </c>
      <c r="BHS9" s="29">
        <f t="shared" si="217"/>
        <v>4.0267151718807201E-5</v>
      </c>
      <c r="BHT9" s="29">
        <f t="shared" si="218"/>
        <v>4.1636107504377259E-5</v>
      </c>
      <c r="BHU9" s="29">
        <f t="shared" si="219"/>
        <v>4.2536814987542419E-5</v>
      </c>
      <c r="BHV9" s="29">
        <f t="shared" si="220"/>
        <v>4.3132090618231932E-5</v>
      </c>
      <c r="BHW9" s="29">
        <f t="shared" si="221"/>
        <v>4.3513878614667995E-5</v>
      </c>
      <c r="BHX9" s="29">
        <f t="shared" si="222"/>
        <v>4.3763112287992741E-5</v>
      </c>
      <c r="BHY9" s="29">
        <f t="shared" si="223"/>
        <v>4.3919197838992053E-5</v>
      </c>
      <c r="BHZ9" s="29">
        <f t="shared" si="224"/>
        <v>4.4019438704532866E-5</v>
      </c>
      <c r="BIA9" s="29">
        <f t="shared" si="225"/>
        <v>4.4082409017439813E-5</v>
      </c>
      <c r="BIB9" s="29">
        <f t="shared" si="226"/>
        <v>4.4122821201387682E-5</v>
      </c>
      <c r="BIC9" s="29">
        <f t="shared" si="227"/>
        <v>4.4147980082162423E-5</v>
      </c>
      <c r="BID9" s="29">
        <f t="shared" si="228"/>
        <v>4.4164112405386559E-5</v>
      </c>
      <c r="BIE9" s="29">
        <f t="shared" si="229"/>
        <v>4.4174233013725896E-5</v>
      </c>
      <c r="BIF9" s="29">
        <f t="shared" si="230"/>
        <v>4.4180656287641433E-5</v>
      </c>
      <c r="BIG9" s="29">
        <f t="shared" si="231"/>
        <v>4.4184670128407845E-5</v>
      </c>
      <c r="BIH9" s="29">
        <f t="shared" si="232"/>
        <v>4.4187245125555944E-5</v>
      </c>
      <c r="BII9" s="29">
        <f t="shared" si="233"/>
        <v>4.4188848680930007E-5</v>
      </c>
      <c r="BIJ9" s="29">
        <f t="shared" si="234"/>
        <v>4.4189868139590346E-5</v>
      </c>
      <c r="BIK9" s="29">
        <f t="shared" si="235"/>
        <v>4.4190516778976418E-5</v>
      </c>
      <c r="BIL9" s="29">
        <f t="shared" si="236"/>
        <v>4.4190920933906061E-5</v>
      </c>
      <c r="BIM9" s="29">
        <f t="shared" si="237"/>
        <v>4.419117591971764E-5</v>
      </c>
      <c r="BIN9" s="29">
        <f t="shared" si="238"/>
        <v>4.4191337533467496E-5</v>
      </c>
      <c r="BIO9" s="29">
        <f t="shared" si="239"/>
        <v>4.419144194189085E-5</v>
      </c>
      <c r="BIP9" s="29">
        <f t="shared" si="240"/>
        <v>4.4191502868409956E-5</v>
      </c>
      <c r="BIQ9" s="29">
        <f t="shared" si="241"/>
        <v>4.4191545983033508E-5</v>
      </c>
      <c r="BIR9" s="29">
        <f t="shared" si="242"/>
        <v>4.4191568913367673E-5</v>
      </c>
      <c r="BIS9" s="29">
        <f t="shared" si="243"/>
        <v>4.4191585453770923E-5</v>
      </c>
      <c r="BIT9" s="29">
        <f t="shared" si="244"/>
        <v>4.4191591417352873E-5</v>
      </c>
      <c r="BIU9" s="29">
        <f t="shared" si="245"/>
        <v>4.4191601336559361E-5</v>
      </c>
      <c r="BIV9" s="29">
        <f t="shared" si="246"/>
        <v>4.4191603523271307E-5</v>
      </c>
      <c r="BIW9" s="29">
        <f t="shared" si="247"/>
        <v>4.4191605630624363E-5</v>
      </c>
      <c r="BIX9" s="29">
        <f t="shared" si="248"/>
        <v>4.4191609590919447E-5</v>
      </c>
      <c r="BIY9" s="29">
        <f t="shared" si="249"/>
        <v>4.4191610048513724E-5</v>
      </c>
      <c r="BIZ9" s="29">
        <f t="shared" si="250"/>
        <v>4.4191609187835712E-5</v>
      </c>
      <c r="BJA9" s="29">
        <f t="shared" si="251"/>
        <v>4.4191609343287502E-5</v>
      </c>
      <c r="BJB9" s="29">
        <f t="shared" si="252"/>
        <v>4.4191607123868389E-5</v>
      </c>
      <c r="BJC9" s="29">
        <f t="shared" si="253"/>
        <v>4.4191608913201502E-5</v>
      </c>
      <c r="BJD9" s="29">
        <f t="shared" si="254"/>
        <v>4.4191607736905123E-5</v>
      </c>
      <c r="BJE9" s="29">
        <f t="shared" si="255"/>
        <v>4.4191610843719381E-5</v>
      </c>
      <c r="BJF9" s="29">
        <f t="shared" si="256"/>
        <v>4.4191607457329918E-5</v>
      </c>
      <c r="BJG9" s="29">
        <f t="shared" si="257"/>
        <v>4.4191610184427194E-5</v>
      </c>
      <c r="BJH9" s="29">
        <f t="shared" si="258"/>
        <v>4.4191608904431112E-5</v>
      </c>
      <c r="BJI9" s="29">
        <f t="shared" si="259"/>
        <v>4.419160889987972E-5</v>
      </c>
      <c r="BJJ9" s="29">
        <f t="shared" si="260"/>
        <v>4.4191608187607519E-5</v>
      </c>
      <c r="BJK9" s="29">
        <f t="shared" si="261"/>
        <v>4.4191611019597058E-5</v>
      </c>
      <c r="BJL9" s="29">
        <f t="shared" si="262"/>
        <v>4.4191607957372986E-5</v>
      </c>
      <c r="BJM9" s="29">
        <f t="shared" si="263"/>
        <v>4.4191610438883677E-5</v>
      </c>
      <c r="BJN9" s="29">
        <f t="shared" si="264"/>
        <v>4.4191606519523703E-5</v>
      </c>
      <c r="BJO9" s="29">
        <f t="shared" si="265"/>
        <v>4.4191606561940389E-5</v>
      </c>
      <c r="BJP9" s="29">
        <f t="shared" si="266"/>
        <v>4.4191607466701193E-5</v>
      </c>
      <c r="BJQ9" s="29">
        <f t="shared" si="267"/>
        <v>4.4191608860330356E-5</v>
      </c>
      <c r="BJR9" s="29">
        <f t="shared" si="268"/>
        <v>4.4191604693876383E-5</v>
      </c>
      <c r="BJS9" s="29">
        <f t="shared" si="269"/>
        <v>4.4191607978100885E-5</v>
      </c>
      <c r="BJT9" s="29">
        <f t="shared" si="270"/>
        <v>4.4191602467096106E-5</v>
      </c>
      <c r="BJU9" s="29">
        <f t="shared" si="271"/>
        <v>4.4191609509826221E-5</v>
      </c>
      <c r="BJV9" s="29">
        <f t="shared" si="272"/>
        <v>4.4191600755045365E-5</v>
      </c>
      <c r="BJW9" s="29">
        <f t="shared" si="273"/>
        <v>4.4191606962075677E-5</v>
      </c>
      <c r="BJX9" s="29">
        <f t="shared" si="274"/>
        <v>4.4191601691028867E-5</v>
      </c>
      <c r="BJY9" s="29">
        <f t="shared" si="275"/>
        <v>4.4191608139895698E-5</v>
      </c>
      <c r="BJZ9" s="29">
        <f t="shared" si="276"/>
        <v>4.4191592637009424E-5</v>
      </c>
      <c r="BKA9" s="29">
        <f t="shared" si="277"/>
        <v>4.4191727242818088E-5</v>
      </c>
      <c r="BKB9" s="29">
        <f t="shared" si="278"/>
        <v>4.4192231655507175E-5</v>
      </c>
      <c r="BKC9" s="29">
        <f t="shared" si="279"/>
        <v>4.4192445913730351E-5</v>
      </c>
      <c r="BKD9" s="289">
        <f t="shared" si="280"/>
        <v>2.6307242756705929E-2</v>
      </c>
      <c r="BKE9" s="29">
        <f t="shared" si="281"/>
        <v>3.0247017304272573E-2</v>
      </c>
      <c r="BKF9" s="29">
        <f t="shared" si="282"/>
        <v>4.2197313934053106E-2</v>
      </c>
      <c r="BKG9" s="29">
        <f t="shared" si="283"/>
        <v>5.5367216972288809E-2</v>
      </c>
      <c r="BKH9" s="29">
        <f t="shared" si="284"/>
        <v>6.1546231200589316E-2</v>
      </c>
      <c r="BKI9" s="29">
        <f t="shared" si="285"/>
        <v>6.53892055705146E-2</v>
      </c>
      <c r="BKJ9" s="29">
        <f t="shared" si="286"/>
        <v>6.804042448941057E-2</v>
      </c>
      <c r="BKK9" s="29">
        <f t="shared" si="287"/>
        <v>6.9793350835486323E-2</v>
      </c>
      <c r="BKL9" s="29">
        <f t="shared" si="288"/>
        <v>7.0956284003966155E-2</v>
      </c>
      <c r="BKM9" s="29">
        <f t="shared" si="289"/>
        <v>7.1704258822915048E-2</v>
      </c>
      <c r="BKN9" s="29">
        <f t="shared" si="290"/>
        <v>7.2193514936906483E-2</v>
      </c>
      <c r="BKO9" s="29">
        <f t="shared" si="291"/>
        <v>7.2500332392325118E-2</v>
      </c>
      <c r="BKP9" s="29">
        <f t="shared" si="292"/>
        <v>7.2697550943487732E-2</v>
      </c>
      <c r="BKQ9" s="29">
        <f t="shared" si="293"/>
        <v>7.2821513374918975E-2</v>
      </c>
      <c r="BKR9" s="29">
        <f t="shared" si="294"/>
        <v>7.2901097802597792E-2</v>
      </c>
      <c r="BKS9" s="29">
        <f t="shared" si="295"/>
        <v>7.2950655431053418E-2</v>
      </c>
      <c r="BKT9" s="29">
        <f t="shared" si="296"/>
        <v>7.298243746069806E-2</v>
      </c>
      <c r="BKU9" s="29">
        <f t="shared" si="297"/>
        <v>7.3002377827490333E-2</v>
      </c>
      <c r="BKV9" s="29">
        <f t="shared" si="298"/>
        <v>7.3015034203760668E-2</v>
      </c>
      <c r="BKW9" s="29">
        <f t="shared" si="299"/>
        <v>7.3022943352841013E-2</v>
      </c>
      <c r="BKX9" s="29">
        <f t="shared" si="300"/>
        <v>7.3028017428267838E-2</v>
      </c>
      <c r="BKY9" s="29">
        <f t="shared" si="301"/>
        <v>7.3031177309933346E-2</v>
      </c>
      <c r="BKZ9" s="29">
        <f t="shared" si="302"/>
        <v>7.303318622084988E-2</v>
      </c>
      <c r="BLA9" s="29">
        <f t="shared" si="303"/>
        <v>7.3034464415654185E-2</v>
      </c>
      <c r="BLB9" s="29">
        <f t="shared" si="304"/>
        <v>7.3035260837748056E-2</v>
      </c>
      <c r="BLC9" s="29">
        <f t="shared" si="305"/>
        <v>7.3035763310470847E-2</v>
      </c>
      <c r="BLD9" s="29">
        <f t="shared" si="306"/>
        <v>7.3036081785547075E-2</v>
      </c>
      <c r="BLE9" s="29">
        <f t="shared" si="307"/>
        <v>7.3036287532355498E-2</v>
      </c>
      <c r="BLF9" s="29">
        <f t="shared" si="308"/>
        <v>7.303640759397606E-2</v>
      </c>
      <c r="BLG9" s="29">
        <f t="shared" si="309"/>
        <v>7.3036492555559843E-2</v>
      </c>
      <c r="BLH9" s="29">
        <f t="shared" si="310"/>
        <v>7.3036537742037708E-2</v>
      </c>
      <c r="BLI9" s="29">
        <f t="shared" si="311"/>
        <v>7.3036570336533255E-2</v>
      </c>
      <c r="BLJ9" s="29">
        <f t="shared" si="312"/>
        <v>7.3036582088360488E-2</v>
      </c>
      <c r="BLK9" s="29">
        <f t="shared" si="313"/>
        <v>7.3036601635137699E-2</v>
      </c>
      <c r="BLL9" s="29">
        <f t="shared" si="314"/>
        <v>7.303660594427E-2</v>
      </c>
      <c r="BLM9" s="29">
        <f t="shared" si="315"/>
        <v>7.3036610097017826E-2</v>
      </c>
      <c r="BLN9" s="29">
        <f t="shared" si="316"/>
        <v>7.3036617901171524E-2</v>
      </c>
      <c r="BLO9" s="29">
        <f t="shared" si="317"/>
        <v>7.3036618802906392E-2</v>
      </c>
      <c r="BLP9" s="29">
        <f t="shared" si="318"/>
        <v>7.3036617106855092E-2</v>
      </c>
      <c r="BLQ9" s="29">
        <f t="shared" si="319"/>
        <v>7.3036617413188301E-2</v>
      </c>
      <c r="BLR9" s="29">
        <f t="shared" si="320"/>
        <v>7.3036613039603029E-2</v>
      </c>
      <c r="BLS9" s="29">
        <f t="shared" si="321"/>
        <v>7.3036616565661197E-2</v>
      </c>
      <c r="BLT9" s="29">
        <f t="shared" si="322"/>
        <v>7.3036614247652676E-2</v>
      </c>
      <c r="BLU9" s="29">
        <f t="shared" si="323"/>
        <v>7.3036620369937938E-2</v>
      </c>
      <c r="BLV9" s="29">
        <f t="shared" si="324"/>
        <v>7.3036613696722014E-2</v>
      </c>
      <c r="BLW9" s="29">
        <f t="shared" si="325"/>
        <v>7.3036619070737344E-2</v>
      </c>
      <c r="BLX9" s="29">
        <f t="shared" si="326"/>
        <v>7.3036616548378258E-2</v>
      </c>
      <c r="BLY9" s="29">
        <f t="shared" si="327"/>
        <v>7.3036616539409308E-2</v>
      </c>
      <c r="BLZ9" s="29">
        <f t="shared" si="328"/>
        <v>7.3036615135806324E-2</v>
      </c>
      <c r="BMA9" s="29">
        <f t="shared" si="329"/>
        <v>7.3036620716522324E-2</v>
      </c>
      <c r="BMB9" s="29">
        <f t="shared" si="330"/>
        <v>7.3036614682106427E-2</v>
      </c>
      <c r="BMC9" s="29">
        <f t="shared" si="331"/>
        <v>7.3036619572169059E-2</v>
      </c>
      <c r="BMD9" s="29">
        <f t="shared" si="332"/>
        <v>7.3036611848681987E-2</v>
      </c>
      <c r="BME9" s="29">
        <f t="shared" si="333"/>
        <v>7.3036611932268278E-2</v>
      </c>
      <c r="BMF9" s="29">
        <f t="shared" si="334"/>
        <v>7.3036613715189047E-2</v>
      </c>
      <c r="BMG9" s="29">
        <f t="shared" si="335"/>
        <v>7.3036616461473358E-2</v>
      </c>
      <c r="BMH9" s="29">
        <f t="shared" si="336"/>
        <v>7.3036608251063173E-2</v>
      </c>
      <c r="BMI9" s="29">
        <f t="shared" si="337"/>
        <v>7.3036614722952781E-2</v>
      </c>
      <c r="BMJ9" s="29">
        <f t="shared" si="338"/>
        <v>7.3036603862972255E-2</v>
      </c>
      <c r="BMK9" s="29">
        <f t="shared" si="339"/>
        <v>7.3036617741369297E-2</v>
      </c>
      <c r="BML9" s="29">
        <f t="shared" si="340"/>
        <v>7.3036600489206807E-2</v>
      </c>
      <c r="BMM9" s="29">
        <f t="shared" si="341"/>
        <v>7.3036612720774496E-2</v>
      </c>
      <c r="BMN9" s="29">
        <f t="shared" si="342"/>
        <v>7.3036602333654943E-2</v>
      </c>
      <c r="BMO9" s="29">
        <f t="shared" si="343"/>
        <v>7.3036615041785491E-2</v>
      </c>
      <c r="BMP9" s="29">
        <f t="shared" si="344"/>
        <v>7.3036584491814271E-2</v>
      </c>
      <c r="BMQ9" s="29">
        <f t="shared" si="345"/>
        <v>7.3036849745994684E-2</v>
      </c>
      <c r="BMR9" s="29">
        <f t="shared" si="346"/>
        <v>7.3037843743886416E-2</v>
      </c>
      <c r="BMS9" s="29">
        <f t="shared" si="347"/>
        <v>7.3038265963215429E-2</v>
      </c>
      <c r="BMT9" s="284">
        <f t="shared" si="348"/>
        <v>1005.7136928199201</v>
      </c>
      <c r="BMU9" s="110">
        <f t="shared" si="349"/>
        <v>1009.2928930670978</v>
      </c>
      <c r="BMV9" s="110">
        <f t="shared" si="350"/>
        <v>1035.9206928923272</v>
      </c>
      <c r="BMW9" s="110">
        <f t="shared" si="351"/>
        <v>1088.6222693528462</v>
      </c>
      <c r="BMX9" s="110">
        <f t="shared" si="352"/>
        <v>1117.4615430223171</v>
      </c>
      <c r="BMY9" s="110">
        <f t="shared" si="353"/>
        <v>1135.2412744893193</v>
      </c>
      <c r="BMZ9" s="110">
        <f t="shared" si="354"/>
        <v>1147.1025669781793</v>
      </c>
      <c r="BNA9" s="110">
        <f t="shared" si="355"/>
        <v>1154.685743713932</v>
      </c>
      <c r="BNB9" s="110">
        <f t="shared" si="356"/>
        <v>1159.5846361506403</v>
      </c>
      <c r="BNC9" s="110">
        <f t="shared" si="357"/>
        <v>1162.6758471121191</v>
      </c>
      <c r="BND9" s="110">
        <f t="shared" si="358"/>
        <v>1164.6716322093691</v>
      </c>
      <c r="BNE9" s="110">
        <f t="shared" si="359"/>
        <v>1165.9124257348822</v>
      </c>
      <c r="BNF9" s="110">
        <f t="shared" si="360"/>
        <v>1166.7055538576842</v>
      </c>
      <c r="BNG9" s="110">
        <f t="shared" si="361"/>
        <v>1167.2022875917287</v>
      </c>
      <c r="BNH9" s="110">
        <f t="shared" si="362"/>
        <v>1167.5204616755368</v>
      </c>
      <c r="BNI9" s="110">
        <f t="shared" si="363"/>
        <v>1167.7183007147969</v>
      </c>
      <c r="BNJ9" s="110">
        <f t="shared" si="364"/>
        <v>1167.8450606237868</v>
      </c>
      <c r="BNK9" s="110">
        <f t="shared" si="365"/>
        <v>1167.9245442894121</v>
      </c>
      <c r="BNL9" s="110">
        <f t="shared" si="366"/>
        <v>1167.9749747456951</v>
      </c>
      <c r="BNM9" s="110">
        <f t="shared" si="367"/>
        <v>1168.0064820678963</v>
      </c>
      <c r="BNN9" s="110">
        <f t="shared" si="368"/>
        <v>1168.0266924425482</v>
      </c>
      <c r="BNO9" s="110">
        <f t="shared" si="369"/>
        <v>1168.0392772763021</v>
      </c>
      <c r="BNP9" s="110">
        <f t="shared" si="370"/>
        <v>1168.047277676978</v>
      </c>
      <c r="BNQ9" s="110">
        <f t="shared" si="371"/>
        <v>1168.0523678415257</v>
      </c>
      <c r="BNR9" s="110">
        <f t="shared" si="372"/>
        <v>1168.0555393640091</v>
      </c>
      <c r="BNS9" s="110">
        <f t="shared" si="373"/>
        <v>1168.0575402878089</v>
      </c>
      <c r="BNT9" s="110">
        <f t="shared" si="374"/>
        <v>1168.0588084927526</v>
      </c>
      <c r="BNU9" s="110">
        <f t="shared" si="375"/>
        <v>1168.0596277956697</v>
      </c>
      <c r="BNV9" s="110">
        <f t="shared" si="376"/>
        <v>1168.060105890426</v>
      </c>
      <c r="BNW9" s="110">
        <f t="shared" si="377"/>
        <v>1168.0604442133015</v>
      </c>
      <c r="BNX9" s="110">
        <f t="shared" si="378"/>
        <v>1168.0606241486998</v>
      </c>
      <c r="BNY9" s="110">
        <f t="shared" si="379"/>
        <v>1168.0607539419168</v>
      </c>
      <c r="BNZ9" s="110">
        <f t="shared" si="380"/>
        <v>1168.0608007383673</v>
      </c>
      <c r="BOA9" s="110">
        <f t="shared" si="381"/>
        <v>1168.0608785747279</v>
      </c>
      <c r="BOB9" s="110">
        <f t="shared" si="382"/>
        <v>1168.0608957339296</v>
      </c>
      <c r="BOC9" s="110">
        <f t="shared" si="383"/>
        <v>1168.0609122703972</v>
      </c>
      <c r="BOD9" s="110">
        <f t="shared" si="384"/>
        <v>1168.0609433469583</v>
      </c>
      <c r="BOE9" s="110">
        <f t="shared" si="385"/>
        <v>1168.060946937715</v>
      </c>
      <c r="BOF9" s="110">
        <f t="shared" si="386"/>
        <v>1168.0609401839474</v>
      </c>
      <c r="BOG9" s="110">
        <f t="shared" si="387"/>
        <v>1168.0609414037829</v>
      </c>
      <c r="BOH9" s="110">
        <f t="shared" si="388"/>
        <v>1168.0609239879309</v>
      </c>
      <c r="BOI9" s="110">
        <f t="shared" si="389"/>
        <v>1168.0609380288847</v>
      </c>
      <c r="BOJ9" s="110">
        <f t="shared" si="390"/>
        <v>1168.06092879845</v>
      </c>
      <c r="BOK9" s="110">
        <f t="shared" si="391"/>
        <v>1168.0609531777181</v>
      </c>
      <c r="BOL9" s="110">
        <f t="shared" si="392"/>
        <v>1168.0609266046142</v>
      </c>
      <c r="BOM9" s="110">
        <f t="shared" si="393"/>
        <v>1168.0609480042319</v>
      </c>
      <c r="BON9" s="110">
        <f t="shared" si="394"/>
        <v>1168.0609379600633</v>
      </c>
      <c r="BOO9" s="110">
        <f t="shared" si="395"/>
        <v>1168.0609379243481</v>
      </c>
      <c r="BOP9" s="110">
        <f t="shared" si="396"/>
        <v>1168.0609323351259</v>
      </c>
      <c r="BOQ9" s="110">
        <f t="shared" si="397"/>
        <v>1168.0609545578361</v>
      </c>
      <c r="BOR9" s="110">
        <f t="shared" si="398"/>
        <v>1168.0609305284679</v>
      </c>
      <c r="BOS9" s="110">
        <f t="shared" si="399"/>
        <v>1168.0609500009602</v>
      </c>
      <c r="BOT9" s="110">
        <f t="shared" si="400"/>
        <v>1168.0609192456193</v>
      </c>
      <c r="BOU9" s="110">
        <f t="shared" si="401"/>
        <v>1168.0609195784643</v>
      </c>
      <c r="BOV9" s="110">
        <f t="shared" si="402"/>
        <v>1168.060926678151</v>
      </c>
      <c r="BOW9" s="110">
        <f t="shared" si="403"/>
        <v>1168.060937614003</v>
      </c>
      <c r="BOX9" s="110">
        <f t="shared" si="404"/>
        <v>1168.0609049197055</v>
      </c>
      <c r="BOY9" s="110">
        <f t="shared" si="405"/>
        <v>1168.0609306911206</v>
      </c>
      <c r="BOZ9" s="110">
        <f t="shared" si="406"/>
        <v>1168.0608874460877</v>
      </c>
      <c r="BPA9" s="110">
        <f t="shared" si="407"/>
        <v>1168.0609427106176</v>
      </c>
      <c r="BPB9" s="110">
        <f t="shared" si="408"/>
        <v>1168.0608740115681</v>
      </c>
      <c r="BPC9" s="110">
        <f t="shared" si="409"/>
        <v>1168.0609227183386</v>
      </c>
      <c r="BPD9" s="110">
        <f t="shared" si="410"/>
        <v>1168.0608813562621</v>
      </c>
      <c r="BPE9" s="110">
        <f t="shared" si="411"/>
        <v>1168.0609319607297</v>
      </c>
      <c r="BPF9" s="110">
        <f t="shared" si="412"/>
        <v>1168.0608103090567</v>
      </c>
      <c r="BPG9" s="110">
        <f t="shared" si="413"/>
        <v>1168.0618665630268</v>
      </c>
      <c r="BPH9" s="110">
        <f t="shared" si="414"/>
        <v>1168.0658246500693</v>
      </c>
      <c r="BPI9" s="110">
        <f t="shared" si="415"/>
        <v>1168.0675058949325</v>
      </c>
      <c r="BPJ9" s="184">
        <f t="shared" si="416"/>
        <v>100</v>
      </c>
      <c r="BPK9" s="34">
        <f t="shared" si="417"/>
        <v>99.986318642026433</v>
      </c>
      <c r="BPL9" s="34">
        <f t="shared" si="418"/>
        <v>67.084685159396287</v>
      </c>
      <c r="BPM9" s="34">
        <f t="shared" si="419"/>
        <v>67.068839625127026</v>
      </c>
      <c r="BPN9" s="34">
        <f t="shared" si="420"/>
        <v>67.075859083894755</v>
      </c>
      <c r="BPO9" s="34">
        <f t="shared" si="421"/>
        <v>67.069592382099444</v>
      </c>
      <c r="BPP9" s="34">
        <f t="shared" si="422"/>
        <v>67.081410666566299</v>
      </c>
      <c r="BPQ9" s="34">
        <f t="shared" si="423"/>
        <v>67.064737099627379</v>
      </c>
      <c r="BPR9" s="34">
        <f t="shared" si="424"/>
        <v>67.07998042831872</v>
      </c>
      <c r="BPS9" s="34">
        <f t="shared" si="425"/>
        <v>67.061914260980842</v>
      </c>
      <c r="BPT9" s="34">
        <f t="shared" si="426"/>
        <v>67.085494373141628</v>
      </c>
      <c r="BPU9" s="34">
        <f t="shared" si="427"/>
        <v>67.06458654823291</v>
      </c>
      <c r="BPV9" s="34">
        <f t="shared" si="428"/>
        <v>67.081015469155787</v>
      </c>
      <c r="BPW9" s="34">
        <f t="shared" si="429"/>
        <v>67.067710489668414</v>
      </c>
      <c r="BPX9" s="34">
        <f t="shared" si="430"/>
        <v>67.07984869584854</v>
      </c>
      <c r="BPY9" s="34">
        <f t="shared" si="431"/>
        <v>67.072678685686327</v>
      </c>
      <c r="BPZ9" s="34">
        <f t="shared" si="432"/>
        <v>67.07503105122511</v>
      </c>
      <c r="BQA9" s="34">
        <f t="shared" si="433"/>
        <v>67.06710828409048</v>
      </c>
      <c r="BQB9" s="34">
        <f t="shared" si="434"/>
        <v>67.082351612781807</v>
      </c>
      <c r="BQC9" s="34">
        <f t="shared" si="435"/>
        <v>67.06458654823291</v>
      </c>
      <c r="BQD9" s="34">
        <f t="shared" si="436"/>
        <v>67.081316571944754</v>
      </c>
      <c r="BQE9" s="34">
        <f t="shared" si="437"/>
        <v>67.067898678911504</v>
      </c>
      <c r="BQF9" s="34">
        <f t="shared" si="438"/>
        <v>67.088430125334042</v>
      </c>
      <c r="BQG9" s="34">
        <f t="shared" si="439"/>
        <v>67.068801987278405</v>
      </c>
      <c r="BQH9" s="34">
        <f t="shared" si="440"/>
        <v>67.07777861417442</v>
      </c>
      <c r="BQI9" s="34">
        <f t="shared" si="441"/>
        <v>67.064624186081531</v>
      </c>
      <c r="BQJ9" s="34">
        <f t="shared" si="442"/>
        <v>67.078362000828022</v>
      </c>
      <c r="BQK9" s="34">
        <f t="shared" si="443"/>
        <v>67.065583951221356</v>
      </c>
      <c r="BQL9" s="34">
        <f t="shared" si="444"/>
        <v>67.082069328917157</v>
      </c>
      <c r="BQM9" s="34">
        <f t="shared" si="445"/>
        <v>67.06797395460876</v>
      </c>
      <c r="BQN9" s="34">
        <f t="shared" si="446"/>
        <v>67.087545635891459</v>
      </c>
      <c r="BQO9" s="34">
        <f t="shared" si="447"/>
        <v>67.066280251420835</v>
      </c>
      <c r="BQP9" s="34">
        <f t="shared" si="448"/>
        <v>67.086792878919042</v>
      </c>
      <c r="BQQ9" s="34">
        <f t="shared" si="449"/>
        <v>67.067221197636357</v>
      </c>
      <c r="BQR9" s="34">
        <f t="shared" si="450"/>
        <v>67.082765629116651</v>
      </c>
      <c r="BQS9" s="34">
        <f t="shared" si="451"/>
        <v>67.067390567955144</v>
      </c>
      <c r="BQT9" s="34">
        <f t="shared" si="452"/>
        <v>67.078907749633032</v>
      </c>
      <c r="BQU9" s="34">
        <f t="shared" si="453"/>
        <v>67.065997967556186</v>
      </c>
      <c r="BQV9" s="34">
        <f t="shared" si="454"/>
        <v>67.079641687681132</v>
      </c>
      <c r="BQW9" s="34">
        <f t="shared" si="455"/>
        <v>67.068293876322031</v>
      </c>
      <c r="BQX9" s="34">
        <f t="shared" si="456"/>
        <v>67.08336783469457</v>
      </c>
      <c r="BQY9" s="34">
        <f t="shared" si="457"/>
        <v>67.065734502615825</v>
      </c>
      <c r="BQZ9" s="34">
        <f t="shared" si="458"/>
        <v>67.085946027325079</v>
      </c>
      <c r="BRA9" s="34">
        <f t="shared" si="459"/>
        <v>67.07077797433098</v>
      </c>
      <c r="BRB9" s="34">
        <f t="shared" si="460"/>
        <v>67.079434679513724</v>
      </c>
      <c r="BRC9" s="34">
        <f t="shared" si="461"/>
        <v>67.067409386879447</v>
      </c>
      <c r="BRD9" s="34">
        <f t="shared" si="462"/>
        <v>67.078362000828022</v>
      </c>
      <c r="BRE9" s="34">
        <f t="shared" si="463"/>
        <v>67.066901275923058</v>
      </c>
      <c r="BRF9" s="34">
        <f t="shared" si="464"/>
        <v>67.080225074334749</v>
      </c>
      <c r="BRG9" s="34">
        <f t="shared" si="465"/>
        <v>67.068971357597192</v>
      </c>
      <c r="BRH9" s="34">
        <f t="shared" si="466"/>
        <v>67.086416500432833</v>
      </c>
      <c r="BRI9" s="34">
        <f t="shared" si="467"/>
        <v>67.071681282697881</v>
      </c>
      <c r="BRJ9" s="34">
        <f t="shared" si="468"/>
        <v>67.087395084496976</v>
      </c>
      <c r="BRK9" s="34">
        <f t="shared" si="469"/>
        <v>67.064925288870498</v>
      </c>
      <c r="BRL9" s="34">
        <f t="shared" si="470"/>
        <v>67.079340584892179</v>
      </c>
      <c r="BRM9" s="34">
        <f t="shared" si="471"/>
        <v>67.064021980503597</v>
      </c>
      <c r="BRN9" s="34">
        <f t="shared" si="472"/>
        <v>67.078042079114766</v>
      </c>
      <c r="BRO9" s="34">
        <f t="shared" si="473"/>
        <v>67.062610561180321</v>
      </c>
      <c r="BRP9" s="34">
        <f t="shared" si="474"/>
        <v>67.078136173736311</v>
      </c>
      <c r="BRQ9" s="34">
        <f t="shared" si="475"/>
        <v>67.064887651021877</v>
      </c>
      <c r="BRR9" s="34">
        <f t="shared" si="476"/>
        <v>67.08218224246302</v>
      </c>
      <c r="BRS9" s="34">
        <f t="shared" si="477"/>
        <v>67.067258835484964</v>
      </c>
      <c r="BRT9" s="34">
        <f t="shared" si="478"/>
        <v>67.082050509992854</v>
      </c>
      <c r="BRU9" s="34">
        <f t="shared" si="479"/>
        <v>67.065339305205313</v>
      </c>
      <c r="BRV9" s="34">
        <f t="shared" si="480"/>
        <v>67.080526177123716</v>
      </c>
      <c r="BRW9" s="34">
        <f t="shared" si="481"/>
        <v>67.065602770145659</v>
      </c>
      <c r="BRX9" s="34">
        <f t="shared" si="482"/>
        <v>99.967048063532687</v>
      </c>
      <c r="BRY9" s="34">
        <f t="shared" si="483"/>
        <v>100</v>
      </c>
      <c r="BRZ9" s="184">
        <f t="shared" si="484"/>
        <v>0.99999830000000001</v>
      </c>
      <c r="BSA9" s="34">
        <f t="shared" si="485"/>
        <v>1.2480757537116467</v>
      </c>
      <c r="BSB9" s="34">
        <f t="shared" si="486"/>
        <v>4.2211109633617658</v>
      </c>
      <c r="BSC9" s="34">
        <f t="shared" si="487"/>
        <v>6.411982112761736</v>
      </c>
      <c r="BSD9" s="34">
        <f t="shared" si="488"/>
        <v>7.2808370503190423</v>
      </c>
      <c r="BSE9" s="34">
        <f t="shared" si="489"/>
        <v>7.8180212727809417</v>
      </c>
      <c r="BSF9" s="34">
        <f t="shared" si="490"/>
        <v>8.2110035332713149</v>
      </c>
      <c r="BSG9" s="34">
        <f t="shared" si="491"/>
        <v>8.506527046434508</v>
      </c>
      <c r="BSH9" s="34">
        <f t="shared" si="492"/>
        <v>8.659847487891696</v>
      </c>
      <c r="BSI9" s="34">
        <f t="shared" si="493"/>
        <v>8.8012757539702147</v>
      </c>
      <c r="BSJ9" s="34">
        <f t="shared" si="494"/>
        <v>8.8392745039888769</v>
      </c>
      <c r="BSK9" s="34">
        <f t="shared" si="495"/>
        <v>8.9226912562807286</v>
      </c>
      <c r="BSL9" s="34">
        <f t="shared" si="496"/>
        <v>8.9228851980515902</v>
      </c>
      <c r="BSM9" s="34">
        <f t="shared" si="497"/>
        <v>8.964673098429671</v>
      </c>
      <c r="BSN9" s="34">
        <f t="shared" si="498"/>
        <v>8.9541823912487892</v>
      </c>
      <c r="BSO9" s="34">
        <f t="shared" si="499"/>
        <v>8.9867396354431452</v>
      </c>
      <c r="BSP9" s="34">
        <f t="shared" si="500"/>
        <v>8.9641002110131414</v>
      </c>
      <c r="BSQ9" s="34">
        <f t="shared" si="501"/>
        <v>8.9969228648424782</v>
      </c>
      <c r="BSR9" s="34">
        <f t="shared" si="502"/>
        <v>8.9785701532448616</v>
      </c>
      <c r="BSS9" s="34">
        <f t="shared" si="503"/>
        <v>9.0059781337146614</v>
      </c>
      <c r="BST9" s="34">
        <f t="shared" si="504"/>
        <v>8.9798371705174862</v>
      </c>
      <c r="BSU9" s="34">
        <f t="shared" si="505"/>
        <v>9.012812566171343</v>
      </c>
      <c r="BSV9" s="34">
        <f t="shared" si="506"/>
        <v>8.9842853510502962</v>
      </c>
      <c r="BSW9" s="34">
        <f t="shared" si="507"/>
        <v>9.0168436304365276</v>
      </c>
      <c r="BSX9" s="34">
        <f t="shared" si="508"/>
        <v>8.9936818490962924</v>
      </c>
      <c r="BSY9" s="34">
        <f t="shared" si="509"/>
        <v>9.0260820417096923</v>
      </c>
      <c r="BSZ9" s="34">
        <f t="shared" si="510"/>
        <v>8.9962915312772669</v>
      </c>
      <c r="BTA9" s="34">
        <f t="shared" si="511"/>
        <v>9.0204000973137415</v>
      </c>
      <c r="BTB9" s="34">
        <f t="shared" si="512"/>
        <v>9.0026903767512092</v>
      </c>
      <c r="BTC9" s="34">
        <f t="shared" si="513"/>
        <v>9.0242997411793606</v>
      </c>
      <c r="BTD9" s="34">
        <f t="shared" si="514"/>
        <v>8.9871554292998006</v>
      </c>
      <c r="BTE9" s="34">
        <f t="shared" si="515"/>
        <v>9.0281464504984594</v>
      </c>
      <c r="BTF9" s="34">
        <f t="shared" si="516"/>
        <v>9.0049870335929221</v>
      </c>
      <c r="BTG9" s="34">
        <f t="shared" si="517"/>
        <v>9.0268955413548024</v>
      </c>
      <c r="BTH9" s="34">
        <f t="shared" si="518"/>
        <v>8.9990252241177497</v>
      </c>
      <c r="BTI9" s="34">
        <f t="shared" si="519"/>
        <v>9.0385058202881332</v>
      </c>
      <c r="BTJ9" s="34">
        <f t="shared" si="520"/>
        <v>9.0058845659022353</v>
      </c>
      <c r="BTK9" s="34">
        <f t="shared" si="521"/>
        <v>9.0333316189982842</v>
      </c>
      <c r="BTL9" s="34">
        <f t="shared" si="522"/>
        <v>9.0081011883366919</v>
      </c>
      <c r="BTM9" s="34">
        <f t="shared" si="523"/>
        <v>9.0342256374872854</v>
      </c>
      <c r="BTN9" s="34">
        <f t="shared" si="524"/>
        <v>9.0053230703716132</v>
      </c>
      <c r="BTO9" s="34">
        <f t="shared" si="525"/>
        <v>9.0449825756600024</v>
      </c>
      <c r="BTP9" s="34">
        <f t="shared" si="526"/>
        <v>9.015126651916944</v>
      </c>
      <c r="BTQ9" s="34">
        <f t="shared" si="527"/>
        <v>9.0450822000630211</v>
      </c>
      <c r="BTR9" s="34">
        <f t="shared" si="528"/>
        <v>9.0243112943954866</v>
      </c>
      <c r="BTS9" s="34">
        <f t="shared" si="529"/>
        <v>9.0479191838102171</v>
      </c>
      <c r="BTT9" s="34">
        <f t="shared" si="530"/>
        <v>9.0260582092408015</v>
      </c>
      <c r="BTU9" s="34">
        <f t="shared" si="531"/>
        <v>9.0471095049358823</v>
      </c>
      <c r="BTV9" s="34">
        <f t="shared" si="532"/>
        <v>9.0266006014292568</v>
      </c>
      <c r="BTW9" s="34">
        <f t="shared" si="533"/>
        <v>9.0591906764226149</v>
      </c>
      <c r="BTX9" s="34">
        <f t="shared" si="534"/>
        <v>9.0201434443304294</v>
      </c>
      <c r="BTY9" s="34">
        <f t="shared" si="535"/>
        <v>9.0489024338288839</v>
      </c>
      <c r="BTZ9" s="34">
        <f t="shared" si="536"/>
        <v>9.0271458481467874</v>
      </c>
      <c r="BUA9" s="34">
        <f t="shared" si="537"/>
        <v>9.0521594914942227</v>
      </c>
      <c r="BUB9" s="34">
        <f t="shared" si="538"/>
        <v>9.0281716355511694</v>
      </c>
      <c r="BUC9" s="34">
        <f t="shared" si="539"/>
        <v>9.0618483958011566</v>
      </c>
      <c r="BUD9" s="34">
        <f t="shared" si="540"/>
        <v>9.0356259845084406</v>
      </c>
      <c r="BUE9" s="34">
        <f t="shared" si="541"/>
        <v>9.067598098425373</v>
      </c>
      <c r="BUF9" s="34">
        <f t="shared" si="542"/>
        <v>9.0387201342274341</v>
      </c>
      <c r="BUG9" s="34">
        <f t="shared" si="543"/>
        <v>9.0673409186086111</v>
      </c>
      <c r="BUH9" s="34">
        <f t="shared" si="544"/>
        <v>9.0417124148960912</v>
      </c>
      <c r="BUI9" s="34">
        <f t="shared" si="545"/>
        <v>9.0668876372544069</v>
      </c>
      <c r="BUJ9" s="34">
        <f t="shared" si="546"/>
        <v>9.0536260502282708</v>
      </c>
      <c r="BUK9" s="34">
        <f t="shared" si="547"/>
        <v>9.0735260017206745</v>
      </c>
      <c r="BUL9" s="34">
        <f t="shared" si="548"/>
        <v>9.0561588380499511</v>
      </c>
      <c r="BUM9" s="34">
        <f t="shared" si="549"/>
        <v>8.7474320034166428</v>
      </c>
      <c r="BUN9" s="34">
        <f t="shared" si="550"/>
        <v>3.8419159857147407</v>
      </c>
      <c r="BUO9" s="34">
        <f t="shared" si="551"/>
        <v>3.821123</v>
      </c>
      <c r="BUP9" s="284">
        <f t="shared" si="552"/>
        <v>150.54870473228104</v>
      </c>
      <c r="BUQ9" s="110">
        <f t="shared" si="553"/>
        <v>69.25285270712709</v>
      </c>
      <c r="BUR9" s="110">
        <f t="shared" si="554"/>
        <v>58.685296635509893</v>
      </c>
      <c r="BUS9" s="110">
        <f t="shared" si="555"/>
        <v>54.228338826374419</v>
      </c>
      <c r="BUT9" s="110">
        <f t="shared" si="556"/>
        <v>51.328228971614635</v>
      </c>
      <c r="BUU9" s="110">
        <f t="shared" si="557"/>
        <v>49.902691489041068</v>
      </c>
      <c r="BUV9" s="110">
        <f t="shared" si="558"/>
        <v>48.992156440051851</v>
      </c>
      <c r="BUW9" s="110">
        <f t="shared" si="559"/>
        <v>48.624466723146718</v>
      </c>
      <c r="BUX9" s="110">
        <f t="shared" si="560"/>
        <v>47.936484290129435</v>
      </c>
      <c r="BUY9" s="110">
        <f t="shared" si="561"/>
        <v>47.84706896756073</v>
      </c>
      <c r="BUZ9" s="110">
        <f t="shared" si="562"/>
        <v>47.8085095026426</v>
      </c>
      <c r="BVA9" s="110">
        <f t="shared" si="563"/>
        <v>47.540986457862701</v>
      </c>
      <c r="BVB9" s="110">
        <f t="shared" si="564"/>
        <v>47.46059427628299</v>
      </c>
      <c r="BVC9" s="110">
        <f t="shared" si="565"/>
        <v>47.586316937614264</v>
      </c>
      <c r="BVD9" s="110">
        <f t="shared" si="566"/>
        <v>47.454906934807319</v>
      </c>
      <c r="BVE9" s="110">
        <f t="shared" si="567"/>
        <v>47.292218710456886</v>
      </c>
      <c r="BVF9" s="110">
        <f t="shared" si="568"/>
        <v>47.516288390091638</v>
      </c>
      <c r="BVG9" s="110">
        <f t="shared" si="569"/>
        <v>47.591997407670931</v>
      </c>
      <c r="BVH9" s="110">
        <f t="shared" si="570"/>
        <v>47.204781285415244</v>
      </c>
      <c r="BVI9" s="110">
        <f t="shared" si="571"/>
        <v>47.295349388786029</v>
      </c>
      <c r="BVJ9" s="110">
        <f t="shared" si="572"/>
        <v>47.65343798717079</v>
      </c>
      <c r="BVK9" s="110">
        <f t="shared" si="573"/>
        <v>47.316740358135696</v>
      </c>
      <c r="BVL9" s="110">
        <f t="shared" si="574"/>
        <v>47.381640458197367</v>
      </c>
      <c r="BVM9" s="110">
        <f t="shared" si="575"/>
        <v>47.607114173205218</v>
      </c>
      <c r="BVN9" s="110">
        <f t="shared" si="576"/>
        <v>47.552534353525083</v>
      </c>
      <c r="BVO9" s="110">
        <f t="shared" si="577"/>
        <v>47.531422501269823</v>
      </c>
      <c r="BVP9" s="110">
        <f t="shared" si="578"/>
        <v>47.527873296323776</v>
      </c>
      <c r="BVQ9" s="110">
        <f t="shared" si="579"/>
        <v>47.713193877296689</v>
      </c>
      <c r="BVR9" s="110">
        <f t="shared" si="580"/>
        <v>47.481376070293884</v>
      </c>
      <c r="BVS9" s="110">
        <f t="shared" si="581"/>
        <v>47.471202839742844</v>
      </c>
      <c r="BVT9" s="110">
        <f t="shared" si="582"/>
        <v>47.704761300492372</v>
      </c>
      <c r="BVU9" s="110">
        <f t="shared" si="583"/>
        <v>47.61509151103111</v>
      </c>
      <c r="BVV9" s="110">
        <f t="shared" si="584"/>
        <v>47.464485114519448</v>
      </c>
      <c r="BVW9" s="110">
        <f t="shared" si="585"/>
        <v>47.512343975346191</v>
      </c>
      <c r="BVX9" s="110">
        <f t="shared" si="586"/>
        <v>47.692225792797615</v>
      </c>
      <c r="BVY9" s="110">
        <f t="shared" si="587"/>
        <v>47.438118334891612</v>
      </c>
      <c r="BVZ9" s="110">
        <f t="shared" si="588"/>
        <v>47.435929209127686</v>
      </c>
      <c r="BWA9" s="110">
        <f t="shared" si="589"/>
        <v>47.695921610077171</v>
      </c>
      <c r="BWB9" s="110">
        <f t="shared" si="590"/>
        <v>47.483431803376732</v>
      </c>
      <c r="BWC9" s="110">
        <f t="shared" si="591"/>
        <v>47.382162516107357</v>
      </c>
      <c r="BWD9" s="110">
        <f t="shared" si="592"/>
        <v>47.705015335144545</v>
      </c>
      <c r="BWE9" s="110">
        <f t="shared" si="593"/>
        <v>47.721860979941404</v>
      </c>
      <c r="BWF9" s="110">
        <f t="shared" si="594"/>
        <v>47.645904124413647</v>
      </c>
      <c r="BWG9" s="110">
        <f t="shared" si="595"/>
        <v>47.593765463971671</v>
      </c>
      <c r="BWH9" s="110">
        <f t="shared" si="596"/>
        <v>47.801337223273833</v>
      </c>
      <c r="BWI9" s="110">
        <f t="shared" si="597"/>
        <v>47.708730835845557</v>
      </c>
      <c r="BWJ9" s="110">
        <f t="shared" si="598"/>
        <v>47.694705527275993</v>
      </c>
      <c r="BWK9" s="110">
        <f t="shared" si="599"/>
        <v>47.858743722789924</v>
      </c>
      <c r="BWL9" s="110">
        <f t="shared" si="600"/>
        <v>47.605083591241183</v>
      </c>
      <c r="BWM9" s="110">
        <f t="shared" si="601"/>
        <v>47.569470910085982</v>
      </c>
      <c r="BWN9" s="110">
        <f t="shared" si="602"/>
        <v>47.723622198920815</v>
      </c>
      <c r="BWO9" s="110">
        <f t="shared" si="603"/>
        <v>47.842298261180794</v>
      </c>
      <c r="BWP9" s="110">
        <f t="shared" si="604"/>
        <v>47.480793195111517</v>
      </c>
      <c r="BWQ9" s="110">
        <f t="shared" si="605"/>
        <v>47.609642430232448</v>
      </c>
      <c r="BWR9" s="110">
        <f t="shared" si="606"/>
        <v>47.827012114660931</v>
      </c>
      <c r="BWS9" s="110">
        <f t="shared" si="607"/>
        <v>47.582914504572862</v>
      </c>
      <c r="BWT9" s="110">
        <f t="shared" si="608"/>
        <v>47.639308754516186</v>
      </c>
      <c r="BWU9" s="110">
        <f t="shared" si="609"/>
        <v>47.766329150523184</v>
      </c>
      <c r="BWV9" s="110">
        <f t="shared" si="610"/>
        <v>47.797514248218938</v>
      </c>
      <c r="BWW9" s="110">
        <f t="shared" si="611"/>
        <v>47.699523833667101</v>
      </c>
      <c r="BWX9" s="110">
        <f t="shared" si="612"/>
        <v>47.820411481596011</v>
      </c>
      <c r="BWY9" s="110">
        <f t="shared" si="613"/>
        <v>47.979887651314684</v>
      </c>
      <c r="BWZ9" s="110">
        <f t="shared" si="614"/>
        <v>47.812191425181446</v>
      </c>
      <c r="BXA9" s="110">
        <f t="shared" si="615"/>
        <v>46.849885924371542</v>
      </c>
      <c r="BXB9" s="110">
        <f t="shared" si="616"/>
        <v>73.64294030980065</v>
      </c>
      <c r="BXC9" s="356">
        <f t="shared" si="617"/>
        <v>0.68841110892271606</v>
      </c>
      <c r="BXD9" s="112">
        <f t="shared" si="618"/>
        <v>0.68483248790429085</v>
      </c>
      <c r="BXE9" s="112">
        <f t="shared" si="619"/>
        <v>0.69153918434854911</v>
      </c>
      <c r="BXF9" s="112">
        <f t="shared" si="620"/>
        <v>0.69689738640763343</v>
      </c>
      <c r="BXG9" s="112">
        <f t="shared" si="621"/>
        <v>0.7004868378942426</v>
      </c>
      <c r="BXH9" s="112">
        <f t="shared" si="622"/>
        <v>0.70283299072378058</v>
      </c>
      <c r="BXI9" s="112">
        <f t="shared" si="623"/>
        <v>0.70430381913603579</v>
      </c>
      <c r="BXJ9" s="112">
        <f t="shared" si="624"/>
        <v>0.70522131206152261</v>
      </c>
      <c r="BXK9" s="112">
        <f t="shared" si="625"/>
        <v>0.7057923116972753</v>
      </c>
      <c r="BXL9" s="112">
        <f t="shared" si="626"/>
        <v>0.70614956308646981</v>
      </c>
      <c r="BXM9" s="112">
        <f t="shared" si="627"/>
        <v>0.70637133265870333</v>
      </c>
      <c r="BXN9" s="112">
        <f t="shared" si="628"/>
        <v>0.70651084174984291</v>
      </c>
      <c r="BXO9" s="112">
        <f t="shared" si="629"/>
        <v>0.70659850222347043</v>
      </c>
      <c r="BXP9" s="112">
        <f t="shared" si="630"/>
        <v>0.70665381860161669</v>
      </c>
      <c r="BXQ9" s="112">
        <f t="shared" si="631"/>
        <v>0.70668853612956639</v>
      </c>
      <c r="BXR9" s="112">
        <f t="shared" si="632"/>
        <v>0.70671056359853046</v>
      </c>
      <c r="BXS9" s="112">
        <f t="shared" si="633"/>
        <v>0.70672442605438168</v>
      </c>
      <c r="BXT9" s="112">
        <f t="shared" si="634"/>
        <v>0.70673316416329701</v>
      </c>
      <c r="BXU9" s="112">
        <f t="shared" si="635"/>
        <v>0.70673867745958441</v>
      </c>
      <c r="BXV9" s="112">
        <f t="shared" si="636"/>
        <v>0.70674217274736184</v>
      </c>
      <c r="BXW9" s="112">
        <f t="shared" si="637"/>
        <v>0.70674436637971982</v>
      </c>
      <c r="BXX9" s="112">
        <f t="shared" si="638"/>
        <v>0.70674576122556776</v>
      </c>
      <c r="BXY9" s="112">
        <f t="shared" si="639"/>
        <v>0.7067466414860295</v>
      </c>
      <c r="BXZ9" s="112">
        <f t="shared" si="640"/>
        <v>0.70674719257563889</v>
      </c>
      <c r="BYA9" s="112">
        <f t="shared" si="641"/>
        <v>0.70674754087135294</v>
      </c>
      <c r="BYB9" s="112">
        <f t="shared" si="642"/>
        <v>0.70674776327289091</v>
      </c>
      <c r="BYC9" s="112">
        <f t="shared" si="643"/>
        <v>0.70674790149542899</v>
      </c>
      <c r="BYD9" s="112">
        <f t="shared" si="644"/>
        <v>0.70674798847462583</v>
      </c>
      <c r="BYE9" s="112">
        <f t="shared" si="645"/>
        <v>0.70674804368845245</v>
      </c>
      <c r="BYF9" s="112">
        <f t="shared" si="646"/>
        <v>0.70674807668601036</v>
      </c>
      <c r="BYG9" s="112">
        <f t="shared" si="647"/>
        <v>0.70674809549932416</v>
      </c>
      <c r="BYH9" s="112">
        <f t="shared" si="648"/>
        <v>0.70674810877729854</v>
      </c>
      <c r="BYI9" s="112">
        <f t="shared" si="649"/>
        <v>0.70674811889781597</v>
      </c>
      <c r="BYJ9" s="112">
        <f t="shared" si="650"/>
        <v>0.70674812248764052</v>
      </c>
      <c r="BYK9" s="112">
        <f t="shared" si="651"/>
        <v>0.70674812756017258</v>
      </c>
      <c r="BYL9" s="112">
        <f t="shared" si="652"/>
        <v>0.70674813125351232</v>
      </c>
      <c r="BYM9" s="112">
        <f t="shared" si="653"/>
        <v>0.70674813091653588</v>
      </c>
      <c r="BYN9" s="112">
        <f t="shared" si="654"/>
        <v>0.70674813032696915</v>
      </c>
      <c r="BYO9" s="112">
        <f t="shared" si="655"/>
        <v>0.70674812860150016</v>
      </c>
      <c r="BYP9" s="112">
        <f t="shared" si="656"/>
        <v>0.70674812824194999</v>
      </c>
      <c r="BYQ9" s="112">
        <f t="shared" si="657"/>
        <v>0.7067481287544467</v>
      </c>
      <c r="BYR9" s="112">
        <f t="shared" si="658"/>
        <v>0.70674813036835182</v>
      </c>
      <c r="BYS9" s="112">
        <f t="shared" si="659"/>
        <v>0.70674813013462789</v>
      </c>
      <c r="BYT9" s="112">
        <f t="shared" si="660"/>
        <v>0.70674812958346234</v>
      </c>
      <c r="BYU9" s="112">
        <f t="shared" si="661"/>
        <v>0.70674813079323373</v>
      </c>
      <c r="BYV9" s="112">
        <f t="shared" si="662"/>
        <v>0.70674812971935708</v>
      </c>
      <c r="BYW9" s="112">
        <f t="shared" si="663"/>
        <v>0.70674812912009533</v>
      </c>
      <c r="BYX9" s="112">
        <f t="shared" si="664"/>
        <v>0.70674813089217092</v>
      </c>
      <c r="BYY9" s="112">
        <f t="shared" si="665"/>
        <v>0.70674813069969533</v>
      </c>
      <c r="BYZ9" s="112">
        <f t="shared" si="666"/>
        <v>0.70674813021422123</v>
      </c>
      <c r="BZA9" s="112">
        <f t="shared" si="667"/>
        <v>0.70674812901218453</v>
      </c>
      <c r="BZB9" s="112">
        <f t="shared" si="668"/>
        <v>0.70674812577107438</v>
      </c>
      <c r="BZC9" s="112">
        <f t="shared" si="669"/>
        <v>0.70674812656291131</v>
      </c>
      <c r="BZD9" s="112">
        <f t="shared" si="670"/>
        <v>0.70674812848435697</v>
      </c>
      <c r="BZE9" s="112">
        <f t="shared" si="671"/>
        <v>0.7067481261662848</v>
      </c>
      <c r="BZF9" s="112">
        <f t="shared" si="672"/>
        <v>0.70674812542874443</v>
      </c>
      <c r="BZG9" s="112">
        <f t="shared" si="673"/>
        <v>0.70674812356716288</v>
      </c>
      <c r="BZH9" s="112">
        <f t="shared" si="674"/>
        <v>0.70674812484767924</v>
      </c>
      <c r="BZI9" s="112">
        <f t="shared" si="675"/>
        <v>0.7067481234164098</v>
      </c>
      <c r="BZJ9" s="112">
        <f t="shared" si="676"/>
        <v>0.70674812128650033</v>
      </c>
      <c r="BZK9" s="112">
        <f t="shared" si="677"/>
        <v>0.70674812206897974</v>
      </c>
      <c r="BZL9" s="112">
        <f t="shared" si="678"/>
        <v>0.70674812305363288</v>
      </c>
      <c r="BZM9" s="112">
        <f t="shared" si="679"/>
        <v>0.70674811548449312</v>
      </c>
      <c r="BZN9" s="112">
        <f t="shared" si="680"/>
        <v>0.70674821505312935</v>
      </c>
      <c r="BZO9" s="112">
        <f t="shared" si="681"/>
        <v>0.70674874924766073</v>
      </c>
      <c r="BZP9" s="284">
        <f t="shared" si="682"/>
        <v>63.999452909065461</v>
      </c>
      <c r="BZQ9" s="110">
        <f t="shared" si="683"/>
        <v>16.77325574781015</v>
      </c>
      <c r="BZR9" s="110">
        <f t="shared" si="684"/>
        <v>11.583507692886695</v>
      </c>
      <c r="BZS9" s="110">
        <f t="shared" si="685"/>
        <v>10.334715269135048</v>
      </c>
      <c r="BZT9" s="110">
        <f t="shared" si="686"/>
        <v>10.255498689605368</v>
      </c>
      <c r="BZU9" s="110">
        <f t="shared" si="687"/>
        <v>10.066337491244123</v>
      </c>
      <c r="BZV9" s="110">
        <f t="shared" si="688"/>
        <v>10.249971556216137</v>
      </c>
      <c r="BZW9" s="110">
        <f t="shared" si="689"/>
        <v>10.115005249291654</v>
      </c>
      <c r="BZX9" s="110">
        <f t="shared" si="690"/>
        <v>10.210837872686257</v>
      </c>
      <c r="BZY9" s="110">
        <f t="shared" si="691"/>
        <v>10.074146666772334</v>
      </c>
      <c r="BZZ9" s="110">
        <f t="shared" si="692"/>
        <v>10.299222246379792</v>
      </c>
      <c r="CAA9" s="110">
        <f t="shared" si="693"/>
        <v>9.9908960621744676</v>
      </c>
      <c r="CAB9" s="110">
        <f t="shared" si="694"/>
        <v>10.14415233490991</v>
      </c>
      <c r="CAC9" s="110">
        <f t="shared" si="695"/>
        <v>9.9666109538262706</v>
      </c>
      <c r="CAD9" s="110">
        <f t="shared" si="696"/>
        <v>10.001031488063656</v>
      </c>
      <c r="CAE9" s="110">
        <f t="shared" si="697"/>
        <v>9.6313767764921714</v>
      </c>
      <c r="CAF9" s="110">
        <f t="shared" si="698"/>
        <v>9.6951813699211389</v>
      </c>
      <c r="CAG9" s="110">
        <f t="shared" si="699"/>
        <v>9.2582270398436943</v>
      </c>
      <c r="CAH9" s="110">
        <f t="shared" si="700"/>
        <v>8.8273538475142921</v>
      </c>
      <c r="CAI9" s="110">
        <f t="shared" si="701"/>
        <v>8.1066337270846116</v>
      </c>
      <c r="CAJ9" s="110">
        <f t="shared" si="702"/>
        <v>7.526256280088587</v>
      </c>
      <c r="CAK9" s="110">
        <f t="shared" si="703"/>
        <v>6.3209726549226701</v>
      </c>
      <c r="CAL9" s="110">
        <f t="shared" si="704"/>
        <v>5.2921540797637503</v>
      </c>
      <c r="CAM9" s="110">
        <f t="shared" si="705"/>
        <v>4.1138108285185089</v>
      </c>
      <c r="CAN9" s="110">
        <f t="shared" si="706"/>
        <v>3.0718848929350075</v>
      </c>
      <c r="CAO9" s="110">
        <f t="shared" si="707"/>
        <v>2.1549941480889512</v>
      </c>
      <c r="CAP9" s="110">
        <f t="shared" si="708"/>
        <v>1.4759823342607514</v>
      </c>
      <c r="CAQ9" s="110">
        <f t="shared" si="709"/>
        <v>0.9905954749192315</v>
      </c>
      <c r="CAR9" s="110">
        <f t="shared" si="710"/>
        <v>0.63536563112772815</v>
      </c>
      <c r="CAS9" s="110">
        <f t="shared" si="711"/>
        <v>0.4193206712526279</v>
      </c>
      <c r="CAT9" s="110">
        <f t="shared" si="712"/>
        <v>0.26095521128717974</v>
      </c>
      <c r="CAU9" s="110">
        <f t="shared" si="713"/>
        <v>0.18078016755130027</v>
      </c>
      <c r="CAV9" s="110">
        <f t="shared" si="714"/>
        <v>9.9723639100549155E-2</v>
      </c>
      <c r="CAW9" s="110">
        <f t="shared" si="715"/>
        <v>7.9602699118912934E-2</v>
      </c>
      <c r="CAX9" s="110">
        <f t="shared" si="716"/>
        <v>3.6034117555337253E-2</v>
      </c>
      <c r="CAY9" s="110">
        <f t="shared" si="717"/>
        <v>3.8567819484271598E-2</v>
      </c>
      <c r="CAZ9" s="110">
        <f t="shared" si="718"/>
        <v>1.3470428663518601E-2</v>
      </c>
      <c r="CBA9" s="110">
        <f t="shared" si="719"/>
        <v>2.3889840434677047E-2</v>
      </c>
      <c r="CBB9" s="110">
        <f t="shared" si="720"/>
        <v>7.6032220198510596E-4</v>
      </c>
      <c r="CBC9" s="110">
        <f t="shared" si="721"/>
        <v>1.5930897779565044E-2</v>
      </c>
      <c r="CBD9" s="110">
        <f t="shared" si="722"/>
        <v>-3.3455453634110123E-3</v>
      </c>
      <c r="CBE9" s="110">
        <f t="shared" si="723"/>
        <v>1.5498646762306712E-2</v>
      </c>
      <c r="CBF9" s="110">
        <f t="shared" si="724"/>
        <v>-7.2542430808117501E-3</v>
      </c>
      <c r="CBG9" s="110">
        <f t="shared" si="725"/>
        <v>1.7649398693542328E-2</v>
      </c>
      <c r="CBH9" s="110">
        <f t="shared" si="726"/>
        <v>-4.9186873967459032E-3</v>
      </c>
      <c r="CBI9" s="110">
        <f t="shared" si="727"/>
        <v>1.210732338108182E-2</v>
      </c>
      <c r="CBJ9" s="110">
        <f t="shared" si="728"/>
        <v>-7.9460014443559213E-3</v>
      </c>
      <c r="CBK9" s="110">
        <f t="shared" si="729"/>
        <v>1.081587002548952E-2</v>
      </c>
      <c r="CBL9" s="110">
        <f t="shared" si="730"/>
        <v>-6.0992626270344992E-3</v>
      </c>
      <c r="CBM9" s="110">
        <f t="shared" si="731"/>
        <v>1.3870812656769186E-2</v>
      </c>
      <c r="CBN9" s="110">
        <f t="shared" si="732"/>
        <v>-6.461896982799328E-3</v>
      </c>
      <c r="CBO9" s="110">
        <f t="shared" si="733"/>
        <v>1.377963021508764E-2</v>
      </c>
      <c r="CBP9" s="110">
        <f t="shared" si="734"/>
        <v>-5.8677527720958555E-3</v>
      </c>
      <c r="CBQ9" s="110">
        <f t="shared" si="735"/>
        <v>1.3761175260994699E-2</v>
      </c>
      <c r="CBR9" s="110">
        <f t="shared" si="736"/>
        <v>-5.7096344672612192E-3</v>
      </c>
      <c r="CBS9" s="110">
        <f t="shared" si="737"/>
        <v>1.5401193898814872E-2</v>
      </c>
      <c r="CBT9" s="110">
        <f t="shared" si="738"/>
        <v>-2.662554267670703E-3</v>
      </c>
      <c r="CBU9" s="110">
        <f t="shared" si="739"/>
        <v>1.2311290326968994E-2</v>
      </c>
      <c r="CBV9" s="110">
        <f t="shared" si="740"/>
        <v>-2.8104082689747617E-3</v>
      </c>
      <c r="CBW9" s="110">
        <f t="shared" si="741"/>
        <v>1.1455196200049556E-2</v>
      </c>
      <c r="CBX9" s="110">
        <f t="shared" si="742"/>
        <v>-1.0825583463492898E-2</v>
      </c>
      <c r="CBY9" s="110">
        <f t="shared" si="743"/>
        <v>9.0166559549685835E-3</v>
      </c>
      <c r="CBZ9" s="110">
        <f t="shared" si="744"/>
        <v>3.1900377879113893E-2</v>
      </c>
      <c r="CCA9" s="110">
        <f t="shared" si="745"/>
        <v>-0.21214852802555376</v>
      </c>
      <c r="CCB9" s="110">
        <f t="shared" si="746"/>
        <v>-6.3145321651205526</v>
      </c>
      <c r="CCC9" s="284">
        <f t="shared" si="747"/>
        <v>16.97994705592367</v>
      </c>
      <c r="CCD9" s="110">
        <f t="shared" si="748"/>
        <v>4.5231548928199832</v>
      </c>
      <c r="CCE9" s="110">
        <f t="shared" si="749"/>
        <v>2.7935773642776995</v>
      </c>
      <c r="CCF9" s="110">
        <f t="shared" si="750"/>
        <v>2.6408527671696591</v>
      </c>
      <c r="CCG9" s="110">
        <f t="shared" si="751"/>
        <v>2.6350919140175399</v>
      </c>
      <c r="CCH9" s="110">
        <f t="shared" si="752"/>
        <v>2.5497021919453209</v>
      </c>
      <c r="CCI9" s="110">
        <f t="shared" si="753"/>
        <v>2.5693888095877564</v>
      </c>
      <c r="CCJ9" s="110">
        <f t="shared" si="754"/>
        <v>2.5078136544302367</v>
      </c>
      <c r="CCK9" s="110">
        <f t="shared" si="755"/>
        <v>2.5296818248928497</v>
      </c>
      <c r="CCL9" s="110">
        <f t="shared" si="756"/>
        <v>2.4807571602631957</v>
      </c>
      <c r="CCM9" s="110">
        <f t="shared" si="757"/>
        <v>2.5295590097284943</v>
      </c>
      <c r="CCN9" s="110">
        <f t="shared" si="758"/>
        <v>2.4615597983702253</v>
      </c>
      <c r="CCO9" s="110">
        <f t="shared" si="759"/>
        <v>2.5000293204052744</v>
      </c>
      <c r="CCP9" s="110">
        <f t="shared" si="760"/>
        <v>2.4497731960433389</v>
      </c>
      <c r="CCQ9" s="110">
        <f t="shared" si="761"/>
        <v>2.4766738340621086</v>
      </c>
      <c r="CCR9" s="110">
        <f t="shared" si="762"/>
        <v>2.3973707207282331</v>
      </c>
      <c r="CCS9" s="110">
        <f t="shared" si="763"/>
        <v>2.4240168089103347</v>
      </c>
      <c r="CCT9" s="110">
        <f t="shared" si="764"/>
        <v>2.3375723970725217</v>
      </c>
      <c r="CCU9" s="110">
        <f t="shared" si="765"/>
        <v>2.284716262365218</v>
      </c>
      <c r="CCV9" s="110">
        <f t="shared" si="766"/>
        <v>2.142209262701531</v>
      </c>
      <c r="CCW9" s="110">
        <f t="shared" si="767"/>
        <v>2.0442143155019519</v>
      </c>
      <c r="CCX9" s="110">
        <f t="shared" si="768"/>
        <v>1.7966544894752901</v>
      </c>
      <c r="CCY9" s="110">
        <f t="shared" si="769"/>
        <v>1.5793940091269345</v>
      </c>
      <c r="CCZ9" s="110">
        <f t="shared" si="770"/>
        <v>1.2912348195278627</v>
      </c>
      <c r="CDA9" s="110">
        <f t="shared" si="771"/>
        <v>1.0150721439321821</v>
      </c>
      <c r="CDB9" s="110">
        <f t="shared" si="772"/>
        <v>0.74297214293771074</v>
      </c>
      <c r="CDC9" s="110">
        <f t="shared" si="773"/>
        <v>0.52843028749680543</v>
      </c>
      <c r="CDD9" s="110">
        <f t="shared" si="774"/>
        <v>0.36289504589972688</v>
      </c>
      <c r="CDE9" s="110">
        <f t="shared" si="775"/>
        <v>0.23779297242813002</v>
      </c>
      <c r="CDF9" s="110">
        <f t="shared" si="776"/>
        <v>0.15938582001590712</v>
      </c>
      <c r="CDG9" s="110">
        <f t="shared" si="777"/>
        <v>9.9588513009488205E-2</v>
      </c>
      <c r="CDH9" s="110">
        <f t="shared" si="778"/>
        <v>6.9492019818254772E-2</v>
      </c>
      <c r="CDI9" s="110">
        <f t="shared" si="779"/>
        <v>3.847991740043509E-2</v>
      </c>
      <c r="CDJ9" s="110">
        <f t="shared" si="780"/>
        <v>3.0869441002460668E-2</v>
      </c>
      <c r="CDK9" s="110">
        <f t="shared" si="781"/>
        <v>1.3896465822158907E-2</v>
      </c>
      <c r="CDL9" s="110">
        <f t="shared" si="782"/>
        <v>1.497485230639882E-2</v>
      </c>
      <c r="CDM9" s="110">
        <f t="shared" si="783"/>
        <v>5.2477702087881722E-3</v>
      </c>
      <c r="CDN9" s="110">
        <f t="shared" si="784"/>
        <v>9.2529221266492209E-3</v>
      </c>
      <c r="CDO9" s="110">
        <f t="shared" si="785"/>
        <v>2.9596929711316289E-4</v>
      </c>
      <c r="CDP9" s="110">
        <f t="shared" si="786"/>
        <v>6.2149001281168346E-3</v>
      </c>
      <c r="CDQ9" s="110">
        <f t="shared" si="787"/>
        <v>-1.2953246331206642E-3</v>
      </c>
      <c r="CDR9" s="110">
        <f t="shared" si="788"/>
        <v>5.9991498319422526E-3</v>
      </c>
      <c r="CDS9" s="110">
        <f t="shared" si="789"/>
        <v>-2.8186054732172294E-3</v>
      </c>
      <c r="CDT9" s="110">
        <f t="shared" si="790"/>
        <v>6.8603241903428909E-3</v>
      </c>
      <c r="CDU9" s="110">
        <f t="shared" si="791"/>
        <v>-1.9000042706455343E-3</v>
      </c>
      <c r="CDV9" s="110">
        <f t="shared" si="792"/>
        <v>4.7010932920559991E-3</v>
      </c>
      <c r="CDW9" s="110">
        <f t="shared" si="793"/>
        <v>-3.0855443342471117E-3</v>
      </c>
      <c r="CDX9" s="110">
        <f t="shared" si="794"/>
        <v>4.1784349811565986E-3</v>
      </c>
      <c r="CDY9" s="110">
        <f t="shared" si="795"/>
        <v>-2.3691361032366133E-3</v>
      </c>
      <c r="CDZ9" s="110">
        <f t="shared" si="796"/>
        <v>5.3946467631377235E-3</v>
      </c>
      <c r="CEA9" s="110">
        <f t="shared" si="797"/>
        <v>-2.5085283870169232E-3</v>
      </c>
      <c r="CEB9" s="110">
        <f t="shared" si="798"/>
        <v>5.3465661317147863E-3</v>
      </c>
      <c r="CEC9" s="110">
        <f t="shared" si="799"/>
        <v>-2.2854677945294694E-3</v>
      </c>
      <c r="CED9" s="110">
        <f t="shared" si="800"/>
        <v>5.3449833558373051E-3</v>
      </c>
      <c r="CEE9" s="110">
        <f t="shared" si="801"/>
        <v>-2.2144604006443464E-3</v>
      </c>
      <c r="CEF9" s="110">
        <f t="shared" si="802"/>
        <v>6.0011458825128643E-3</v>
      </c>
      <c r="CEG9" s="110">
        <f t="shared" si="803"/>
        <v>-1.0381642013830869E-3</v>
      </c>
      <c r="CEH9" s="110">
        <f t="shared" si="804"/>
        <v>4.7640367734441561E-3</v>
      </c>
      <c r="CEI9" s="110">
        <f t="shared" si="805"/>
        <v>-1.0915264163932549E-3</v>
      </c>
      <c r="CEJ9" s="110">
        <f t="shared" si="806"/>
        <v>4.4594639601635852E-3</v>
      </c>
      <c r="CEK9" s="110">
        <f t="shared" si="807"/>
        <v>-4.1991574699470841E-3</v>
      </c>
      <c r="CEL9" s="110">
        <f t="shared" si="808"/>
        <v>3.4849546369641743E-3</v>
      </c>
      <c r="CEM9" s="110">
        <f t="shared" si="809"/>
        <v>1.2451342635598458E-2</v>
      </c>
      <c r="CEN9" s="110">
        <f t="shared" si="810"/>
        <v>-7.6745730112639604E-2</v>
      </c>
      <c r="CEO9" s="110">
        <f t="shared" si="811"/>
        <v>-1.1704152105657459</v>
      </c>
      <c r="CEP9" s="284">
        <f t="shared" si="812"/>
        <v>112.29861783241128</v>
      </c>
      <c r="CEQ9" s="110">
        <f t="shared" si="813"/>
        <v>46.451440957063944</v>
      </c>
      <c r="CER9" s="110">
        <f t="shared" si="814"/>
        <v>39.361737873607773</v>
      </c>
      <c r="CES9" s="110">
        <f t="shared" si="815"/>
        <v>36.372364518045657</v>
      </c>
      <c r="CET9" s="110">
        <f t="shared" si="816"/>
        <v>34.428741367499107</v>
      </c>
      <c r="CEU9" s="110">
        <f t="shared" si="817"/>
        <v>33.471195588918135</v>
      </c>
      <c r="CEV9" s="110">
        <f t="shared" si="818"/>
        <v>32.860228283833131</v>
      </c>
      <c r="CEW9" s="110">
        <f t="shared" si="819"/>
        <v>32.612854896678122</v>
      </c>
      <c r="CEX9" s="110">
        <f t="shared" si="820"/>
        <v>32.152787906922306</v>
      </c>
      <c r="CEY9" s="110">
        <f t="shared" si="821"/>
        <v>32.093417378517927</v>
      </c>
      <c r="CEZ9" s="110">
        <f t="shared" si="822"/>
        <v>32.066506486610265</v>
      </c>
      <c r="CFA9" s="110">
        <f t="shared" si="823"/>
        <v>31.887806432314612</v>
      </c>
      <c r="CFB9" s="110">
        <f t="shared" si="824"/>
        <v>31.833612711920054</v>
      </c>
      <c r="CFC9" s="110">
        <f t="shared" si="825"/>
        <v>31.919120333985276</v>
      </c>
      <c r="CFD9" s="110">
        <f t="shared" si="826"/>
        <v>31.829834701471928</v>
      </c>
      <c r="CFE9" s="110">
        <f t="shared" si="827"/>
        <v>31.719393535101677</v>
      </c>
      <c r="CFF9" s="110">
        <f t="shared" si="828"/>
        <v>31.871418421643639</v>
      </c>
      <c r="CFG9" s="110">
        <f t="shared" si="829"/>
        <v>31.921597223621987</v>
      </c>
      <c r="CFH9" s="110">
        <f t="shared" si="830"/>
        <v>31.661634346509604</v>
      </c>
      <c r="CFI9" s="110">
        <f t="shared" si="831"/>
        <v>31.723164212363354</v>
      </c>
      <c r="CFJ9" s="110">
        <f t="shared" si="832"/>
        <v>31.965043722032199</v>
      </c>
      <c r="CFK9" s="110">
        <f t="shared" si="833"/>
        <v>31.739406196230902</v>
      </c>
      <c r="CFL9" s="110">
        <f t="shared" si="834"/>
        <v>31.780422518889569</v>
      </c>
      <c r="CFM9" s="110">
        <f t="shared" si="835"/>
        <v>31.930657797848358</v>
      </c>
      <c r="CFN9" s="110">
        <f t="shared" si="836"/>
        <v>31.894189395513777</v>
      </c>
      <c r="CFO9" s="110">
        <f t="shared" si="837"/>
        <v>31.880258791564621</v>
      </c>
      <c r="CFP9" s="110">
        <f t="shared" si="838"/>
        <v>31.878759491028671</v>
      </c>
      <c r="CFQ9" s="110">
        <f t="shared" si="839"/>
        <v>32.003631088255844</v>
      </c>
      <c r="CFR9" s="110">
        <f t="shared" si="840"/>
        <v>31.849433805717265</v>
      </c>
      <c r="CFS9" s="110">
        <f t="shared" si="841"/>
        <v>31.842205917393805</v>
      </c>
      <c r="CFT9" s="110">
        <f t="shared" si="842"/>
        <v>31.99869537343854</v>
      </c>
      <c r="CFU9" s="110">
        <f t="shared" si="843"/>
        <v>31.938772622858604</v>
      </c>
      <c r="CFV9" s="110">
        <f t="shared" si="844"/>
        <v>31.836794560538593</v>
      </c>
      <c r="CFW9" s="110">
        <f t="shared" si="845"/>
        <v>31.868933833249866</v>
      </c>
      <c r="CFX9" s="110">
        <f t="shared" si="846"/>
        <v>31.988672778117678</v>
      </c>
      <c r="CFY9" s="110">
        <f t="shared" si="847"/>
        <v>31.817904898156076</v>
      </c>
      <c r="CFZ9" s="110">
        <f t="shared" si="848"/>
        <v>31.816610806523201</v>
      </c>
      <c r="CGA9" s="110">
        <f t="shared" si="849"/>
        <v>31.991543175589012</v>
      </c>
      <c r="CGB9" s="110">
        <f t="shared" si="850"/>
        <v>31.849900666922942</v>
      </c>
      <c r="CGC9" s="110">
        <f t="shared" si="851"/>
        <v>31.781363662964338</v>
      </c>
      <c r="CGD9" s="110">
        <f t="shared" si="852"/>
        <v>31.998531914857583</v>
      </c>
      <c r="CGE9" s="110">
        <f t="shared" si="853"/>
        <v>32.011036658610379</v>
      </c>
      <c r="CGF9" s="110">
        <f t="shared" si="854"/>
        <v>31.958538481264203</v>
      </c>
      <c r="CGG9" s="110">
        <f t="shared" si="855"/>
        <v>31.922763432951562</v>
      </c>
      <c r="CGH9" s="110">
        <f t="shared" si="856"/>
        <v>32.061733109661596</v>
      </c>
      <c r="CGI9" s="110">
        <f t="shared" si="857"/>
        <v>31.999498108493555</v>
      </c>
      <c r="CGJ9" s="110">
        <f t="shared" si="858"/>
        <v>31.990534837546932</v>
      </c>
      <c r="CGK9" s="110">
        <f t="shared" si="859"/>
        <v>32.101055210663141</v>
      </c>
      <c r="CGL9" s="110">
        <f t="shared" si="860"/>
        <v>31.932383297776163</v>
      </c>
      <c r="CGM9" s="110">
        <f t="shared" si="861"/>
        <v>31.909143071045765</v>
      </c>
      <c r="CGN9" s="110">
        <f t="shared" si="862"/>
        <v>32.012780862452381</v>
      </c>
      <c r="CGO9" s="110">
        <f t="shared" si="863"/>
        <v>32.090769182027202</v>
      </c>
      <c r="CGP9" s="110">
        <f t="shared" si="864"/>
        <v>31.846376190885067</v>
      </c>
      <c r="CGQ9" s="110">
        <f t="shared" si="865"/>
        <v>31.932580842113239</v>
      </c>
      <c r="CGR9" s="110">
        <f t="shared" si="866"/>
        <v>32.078065756420401</v>
      </c>
      <c r="CGS9" s="110">
        <f t="shared" si="867"/>
        <v>31.914009546822328</v>
      </c>
      <c r="CGT9" s="110">
        <f t="shared" si="868"/>
        <v>31.951856353114927</v>
      </c>
      <c r="CGU9" s="110">
        <f t="shared" si="869"/>
        <v>32.037594144608143</v>
      </c>
      <c r="CGV9" s="110">
        <f t="shared" si="870"/>
        <v>32.059476573529018</v>
      </c>
      <c r="CGW9" s="110">
        <f t="shared" si="871"/>
        <v>31.994317361730701</v>
      </c>
      <c r="CGX9" s="110">
        <f t="shared" si="872"/>
        <v>32.075373275997535</v>
      </c>
      <c r="CGY9" s="110">
        <f t="shared" si="873"/>
        <v>32.181879059169901</v>
      </c>
      <c r="CGZ9" s="110">
        <f t="shared" si="874"/>
        <v>32.069035518800504</v>
      </c>
      <c r="CHA9" s="110">
        <f t="shared" si="875"/>
        <v>31.423714811510678</v>
      </c>
      <c r="CHB9" s="110">
        <f t="shared" si="876"/>
        <v>56.783273781800496</v>
      </c>
    </row>
    <row r="10" spans="1:2238" ht="15.75" thickBot="1" x14ac:dyDescent="0.3">
      <c r="A10" s="446"/>
      <c r="B10" s="253">
        <v>1500</v>
      </c>
      <c r="C10" s="432"/>
      <c r="D10" s="432"/>
      <c r="E10" s="378">
        <f>AVERAGE(BNB10:BNF10)</f>
        <v>1231.677074604228</v>
      </c>
      <c r="F10" s="379">
        <f>MAX(BNB10:BNF10)</f>
        <v>1233.107375692528</v>
      </c>
      <c r="G10" s="379">
        <f>MIN(BNB10:BNF10)</f>
        <v>1229.2225893210939</v>
      </c>
      <c r="H10" s="380">
        <f>AVERAGE(BKL10:BKP10)</f>
        <v>9.3652197627748429E-2</v>
      </c>
      <c r="I10" s="381">
        <f>MAX(BKL10:BKP10)</f>
        <v>9.4247140148236597E-2</v>
      </c>
      <c r="J10" s="381">
        <f>MIN(BKL10:BKP10)</f>
        <v>9.2636259450812858E-2</v>
      </c>
      <c r="K10" s="380">
        <f>AVERAGE(BHV10:BHZ10)</f>
        <v>5.3850353174874885E-5</v>
      </c>
      <c r="L10" s="381">
        <f>MAX(BHV10:BHZ10)</f>
        <v>5.4091834291027418E-5</v>
      </c>
      <c r="M10" s="381">
        <f>MIN(BHV10:BHZ10)</f>
        <v>5.3434869892062311E-5</v>
      </c>
      <c r="N10" s="369">
        <f>AVERAGE(BFF10:BFJ10)</f>
        <v>0.23759486991918338</v>
      </c>
      <c r="O10" s="375">
        <f>MAX(BFF10:BFJ10)</f>
        <v>0.24053831281575463</v>
      </c>
      <c r="P10" s="375">
        <f>MIN(BFF10:BFJ10)</f>
        <v>0.23588819517676798</v>
      </c>
      <c r="Q10" s="380">
        <f>AVERAGE(AXR10:AXU10)</f>
        <v>1772674.0064021293</v>
      </c>
      <c r="R10" s="381">
        <f>MAX(AXR10:AXU10)</f>
        <v>1788952.9647204622</v>
      </c>
      <c r="S10" s="381">
        <f>MIN(AXR10:AXU10)</f>
        <v>1750431.2108938636</v>
      </c>
      <c r="T10" s="378">
        <f>AVERAGE(AVC10:AVG10)</f>
        <v>1486.0712470817928</v>
      </c>
      <c r="U10" s="379">
        <f>MAX(AVC10:AVG10)</f>
        <v>1496.7486665787465</v>
      </c>
      <c r="V10" s="379">
        <f>MIN(AVC10:AVG10)</f>
        <v>1467.8133286107</v>
      </c>
      <c r="W10" s="382">
        <f>(N10*$A$8*$ASH$24)/K10</f>
        <v>3.2036193437514875</v>
      </c>
      <c r="X10" s="383">
        <f>AVERAGE(BXJ10:BXM10)</f>
        <v>0.7081842422595751</v>
      </c>
      <c r="Y10" s="369">
        <f>AVERAGE(BUW10:BUZ10)</f>
        <v>39.010405913798934</v>
      </c>
      <c r="Z10" s="375">
        <f>MAX(BUW10:BUZ10)</f>
        <v>39.328638129742437</v>
      </c>
      <c r="AA10" s="375">
        <f>MIN(BUW10:BUZ10)</f>
        <v>38.883274477358093</v>
      </c>
      <c r="AB10" s="369">
        <f>AVERAGE(BZW10:BZZ10)</f>
        <v>10.004068956279433</v>
      </c>
      <c r="AC10" s="375">
        <f>MAX(BZW10:BZZ10)</f>
        <v>10.05723305906494</v>
      </c>
      <c r="AD10" s="375">
        <f>MIN(BZW10:BZZ10)</f>
        <v>9.926251486148475</v>
      </c>
      <c r="AE10" s="369">
        <f>AVERAGE(CEW10:CEZ10)</f>
        <v>26.165486961556905</v>
      </c>
      <c r="AF10" s="372">
        <f>MAX(CEW10:CEZ10)</f>
        <v>26.378069118796333</v>
      </c>
      <c r="AG10" s="373">
        <f>MIN(CEW10:CEZ10)</f>
        <v>26.080456014376715</v>
      </c>
      <c r="AH10" s="163">
        <v>12.97775</v>
      </c>
      <c r="AI10" s="125">
        <v>1653.472</v>
      </c>
      <c r="AJ10" s="49">
        <f t="shared" si="890"/>
        <v>-3.292961</v>
      </c>
      <c r="AK10" s="49">
        <f t="shared" si="0"/>
        <v>1656.7649610000001</v>
      </c>
      <c r="AL10" s="66">
        <v>1500.009</v>
      </c>
      <c r="AM10" s="66">
        <v>1500.019</v>
      </c>
      <c r="AN10" s="60">
        <f t="shared" si="1"/>
        <v>1500.019</v>
      </c>
      <c r="AO10" s="67">
        <v>-6.3546430000000002E-6</v>
      </c>
      <c r="AP10" s="67">
        <v>-1.0071569999999999E-9</v>
      </c>
      <c r="AQ10" s="66">
        <v>-8.4559189999999997</v>
      </c>
      <c r="AR10" s="67">
        <v>5.429756E-4</v>
      </c>
      <c r="AS10" s="149">
        <v>4.2446290000000001E-7</v>
      </c>
      <c r="AT10" s="13">
        <v>-1.9039809999999999</v>
      </c>
      <c r="AU10" s="13">
        <v>-2.5340509999999998</v>
      </c>
      <c r="AV10" s="13">
        <v>-4.5807650000000004</v>
      </c>
      <c r="AW10" s="13">
        <v>-7.4227530000000002</v>
      </c>
      <c r="AX10" s="13">
        <v>-8.8708179999999999</v>
      </c>
      <c r="AY10" s="13">
        <v>-9.7008179999999999</v>
      </c>
      <c r="AZ10" s="13">
        <v>-10.22199</v>
      </c>
      <c r="BA10" s="13">
        <v>-10.53834</v>
      </c>
      <c r="BB10" s="13">
        <v>-10.72481</v>
      </c>
      <c r="BC10" s="13">
        <v>-10.82694</v>
      </c>
      <c r="BD10" s="13">
        <v>-10.871969999999999</v>
      </c>
      <c r="BE10" s="13">
        <v>-10.915749999999999</v>
      </c>
      <c r="BF10" s="13">
        <v>-10.92938</v>
      </c>
      <c r="BG10" s="13">
        <v>-10.932320000000001</v>
      </c>
      <c r="BH10" s="13">
        <v>-10.9413</v>
      </c>
      <c r="BI10" s="13">
        <v>-10.943619999999999</v>
      </c>
      <c r="BJ10" s="13">
        <v>-10.93647</v>
      </c>
      <c r="BK10" s="13">
        <v>-10.941610000000001</v>
      </c>
      <c r="BL10" s="13">
        <v>-10.94975</v>
      </c>
      <c r="BM10" s="13">
        <v>-10.94322</v>
      </c>
      <c r="BN10" s="13">
        <v>-10.94195</v>
      </c>
      <c r="BO10" s="13">
        <v>-10.94861</v>
      </c>
      <c r="BP10" s="13">
        <v>-10.94666</v>
      </c>
      <c r="BQ10" s="13">
        <v>-10.949249999999999</v>
      </c>
      <c r="BR10" s="13">
        <v>-10.95073</v>
      </c>
      <c r="BS10" s="13">
        <v>-10.95764</v>
      </c>
      <c r="BT10" s="13">
        <v>-10.95134</v>
      </c>
      <c r="BU10" s="13">
        <v>-10.94702</v>
      </c>
      <c r="BV10" s="13">
        <v>-10.960900000000001</v>
      </c>
      <c r="BW10" s="13">
        <v>-10.951370000000001</v>
      </c>
      <c r="BX10" s="13">
        <v>-10.936529999999999</v>
      </c>
      <c r="BY10" s="13">
        <v>-10.95058</v>
      </c>
      <c r="BZ10" s="13">
        <v>-10.95707</v>
      </c>
      <c r="CA10" s="13">
        <v>-10.945690000000001</v>
      </c>
      <c r="CB10" s="13">
        <v>-10.94148</v>
      </c>
      <c r="CC10" s="13">
        <v>-10.95463</v>
      </c>
      <c r="CD10" s="13">
        <v>-10.945169999999999</v>
      </c>
      <c r="CE10" s="13">
        <v>-10.94164</v>
      </c>
      <c r="CF10" s="13">
        <v>-10.94449</v>
      </c>
      <c r="CG10" s="13">
        <v>-10.94103</v>
      </c>
      <c r="CH10" s="13">
        <v>-10.93548</v>
      </c>
      <c r="CI10" s="13">
        <v>-10.94905</v>
      </c>
      <c r="CJ10" s="13">
        <v>-10.94786</v>
      </c>
      <c r="CK10" s="13">
        <v>-10.950760000000001</v>
      </c>
      <c r="CL10" s="13">
        <v>-10.95355</v>
      </c>
      <c r="CM10" s="13">
        <v>-10.947139999999999</v>
      </c>
      <c r="CN10" s="13">
        <v>-10.95373</v>
      </c>
      <c r="CO10" s="13">
        <v>-10.94472</v>
      </c>
      <c r="CP10" s="13">
        <v>-10.949149999999999</v>
      </c>
      <c r="CQ10" s="13">
        <v>-10.95791</v>
      </c>
      <c r="CR10" s="13">
        <v>-10.94164</v>
      </c>
      <c r="CS10" s="13">
        <v>-10.941079999999999</v>
      </c>
      <c r="CT10" s="13">
        <v>-10.94624</v>
      </c>
      <c r="CU10" s="13">
        <v>-10.93737</v>
      </c>
      <c r="CV10" s="13">
        <v>-10.939310000000001</v>
      </c>
      <c r="CW10" s="13">
        <v>-10.94403</v>
      </c>
      <c r="CX10" s="13">
        <v>-10.94495</v>
      </c>
      <c r="CY10" s="13">
        <v>-10.94595</v>
      </c>
      <c r="CZ10" s="13">
        <v>-10.94407</v>
      </c>
      <c r="DA10" s="13">
        <v>-10.94656</v>
      </c>
      <c r="DB10" s="13">
        <v>-10.94506</v>
      </c>
      <c r="DC10" s="13">
        <v>-10.94163</v>
      </c>
      <c r="DD10" s="13">
        <v>-10.957190000000001</v>
      </c>
      <c r="DE10" s="13">
        <v>-10.946910000000001</v>
      </c>
      <c r="DF10" s="13">
        <v>-10.937530000000001</v>
      </c>
      <c r="DG10" s="13">
        <v>-10.940670000000001</v>
      </c>
      <c r="DH10" s="13">
        <v>-10.94537</v>
      </c>
      <c r="DI10" s="13">
        <v>-10.93078</v>
      </c>
      <c r="DJ10" s="1">
        <v>-6.3466030000000001E-3</v>
      </c>
      <c r="DK10" s="1">
        <v>-6.4528090000000003E-3</v>
      </c>
      <c r="DL10" s="1">
        <v>-6.7914209999999997E-3</v>
      </c>
      <c r="DM10" s="1">
        <v>-7.1717439999999999E-3</v>
      </c>
      <c r="DN10" s="1">
        <v>-7.2883330000000001E-3</v>
      </c>
      <c r="DO10" s="1">
        <v>-7.29504E-3</v>
      </c>
      <c r="DP10" s="1">
        <v>-7.2961909999999996E-3</v>
      </c>
      <c r="DQ10" s="1">
        <v>-7.3019449999999998E-3</v>
      </c>
      <c r="DR10" s="1">
        <v>-7.3066579999999997E-3</v>
      </c>
      <c r="DS10" s="1">
        <v>-7.3067519999999997E-3</v>
      </c>
      <c r="DT10" s="1">
        <v>-7.2976619999999999E-3</v>
      </c>
      <c r="DU10" s="1">
        <v>-7.305247E-3</v>
      </c>
      <c r="DV10" s="1">
        <v>-7.3020810000000002E-3</v>
      </c>
      <c r="DW10" s="1">
        <v>-7.297212E-3</v>
      </c>
      <c r="DX10" s="1">
        <v>-7.2993390000000002E-3</v>
      </c>
      <c r="DY10" s="1">
        <v>-7.298751E-3</v>
      </c>
      <c r="DZ10" s="1">
        <v>-7.2927779999999998E-3</v>
      </c>
      <c r="EA10" s="1">
        <v>-7.2955269999999996E-3</v>
      </c>
      <c r="EB10" s="1">
        <v>-7.3005780000000003E-3</v>
      </c>
      <c r="EC10" s="1">
        <v>-7.2960150000000003E-3</v>
      </c>
      <c r="ED10" s="1">
        <v>-7.2950469999999998E-3</v>
      </c>
      <c r="EE10" s="1">
        <v>-7.2994219999999999E-3</v>
      </c>
      <c r="EF10" s="1">
        <v>-7.2980859999999996E-3</v>
      </c>
      <c r="EG10" s="1">
        <v>-7.2997959999999999E-3</v>
      </c>
      <c r="EH10" s="1">
        <v>-7.3007669999999997E-3</v>
      </c>
      <c r="EI10" s="1">
        <v>-7.3053739999999999E-3</v>
      </c>
      <c r="EJ10" s="1">
        <v>-7.3011680000000002E-3</v>
      </c>
      <c r="EK10" s="1">
        <v>-7.2982869999999997E-3</v>
      </c>
      <c r="EL10" s="1">
        <v>-7.3075359999999999E-3</v>
      </c>
      <c r="EM10" s="1">
        <v>-7.3011810000000003E-3</v>
      </c>
      <c r="EN10" s="1">
        <v>-7.2912899999999998E-3</v>
      </c>
      <c r="EO10" s="1">
        <v>-7.3006540000000002E-3</v>
      </c>
      <c r="EP10" s="1">
        <v>-7.3049819999999998E-3</v>
      </c>
      <c r="EQ10" s="1">
        <v>-7.2973939999999996E-3</v>
      </c>
      <c r="ER10" s="1">
        <v>-7.2945930000000003E-3</v>
      </c>
      <c r="ES10" s="1">
        <v>-7.3033550000000001E-3</v>
      </c>
      <c r="ET10" s="1">
        <v>-7.2970530000000004E-3</v>
      </c>
      <c r="EU10" s="1">
        <v>-7.2946950000000003E-3</v>
      </c>
      <c r="EV10" s="1">
        <v>-7.296599E-3</v>
      </c>
      <c r="EW10" s="1">
        <v>-7.2942909999999996E-3</v>
      </c>
      <c r="EX10" s="1">
        <v>-7.2905909999999999E-3</v>
      </c>
      <c r="EY10" s="1">
        <v>-7.2996399999999996E-3</v>
      </c>
      <c r="EZ10" s="1">
        <v>-7.2988469999999998E-3</v>
      </c>
      <c r="FA10" s="1">
        <v>-7.300778E-3</v>
      </c>
      <c r="FB10" s="1">
        <v>-7.30264E-3</v>
      </c>
      <c r="FC10" s="1">
        <v>-7.2983630000000004E-3</v>
      </c>
      <c r="FD10" s="1">
        <v>-7.302757E-3</v>
      </c>
      <c r="FE10" s="1">
        <v>-7.2967520000000001E-3</v>
      </c>
      <c r="FF10" s="1">
        <v>-7.2997039999999997E-3</v>
      </c>
      <c r="FG10" s="1">
        <v>-7.3055480000000002E-3</v>
      </c>
      <c r="FH10" s="1">
        <v>-7.2947020000000001E-3</v>
      </c>
      <c r="FI10" s="1">
        <v>-7.2943280000000001E-3</v>
      </c>
      <c r="FJ10" s="1">
        <v>-7.2977659999999998E-3</v>
      </c>
      <c r="FK10" s="1">
        <v>-7.2918540000000004E-3</v>
      </c>
      <c r="FL10" s="1">
        <v>-7.2931460000000004E-3</v>
      </c>
      <c r="FM10" s="1">
        <v>-7.2962929999999997E-3</v>
      </c>
      <c r="FN10" s="1">
        <v>-7.296907E-3</v>
      </c>
      <c r="FO10" s="1">
        <v>-7.2975749999999997E-3</v>
      </c>
      <c r="FP10" s="1">
        <v>-7.2963180000000004E-3</v>
      </c>
      <c r="FQ10" s="1">
        <v>-7.2979789999999996E-3</v>
      </c>
      <c r="FR10" s="1">
        <v>-7.2969819999999996E-3</v>
      </c>
      <c r="FS10" s="1">
        <v>-7.2946900000000004E-3</v>
      </c>
      <c r="FT10" s="1">
        <v>-7.3050670000000002E-3</v>
      </c>
      <c r="FU10" s="1">
        <v>-7.2982109999999998E-3</v>
      </c>
      <c r="FV10" s="1">
        <v>-7.2919650000000001E-3</v>
      </c>
      <c r="FW10" s="1">
        <v>-7.2940080000000003E-3</v>
      </c>
      <c r="FX10" s="1">
        <v>-7.2969590000000004E-3</v>
      </c>
      <c r="FY10" s="1">
        <v>-7.287165E-3</v>
      </c>
      <c r="FZ10" s="29">
        <v>6.346544E-3</v>
      </c>
      <c r="GA10" s="1">
        <v>9.4309189999999994E-3</v>
      </c>
      <c r="GB10" s="1">
        <v>2.7618170000000001E-2</v>
      </c>
      <c r="GC10" s="1">
        <v>5.6481320000000002E-2</v>
      </c>
      <c r="GD10" s="1">
        <v>7.2925900000000002E-2</v>
      </c>
      <c r="GE10" s="1">
        <v>8.0892549999999994E-2</v>
      </c>
      <c r="GF10" s="1">
        <v>8.5826139999999995E-2</v>
      </c>
      <c r="GG10" s="1">
        <v>8.8511839999999994E-2</v>
      </c>
      <c r="GH10" s="1">
        <v>9.0298939999999994E-2</v>
      </c>
      <c r="GI10" s="1">
        <v>9.1024179999999996E-2</v>
      </c>
      <c r="GJ10" s="1">
        <v>9.1567430000000005E-2</v>
      </c>
      <c r="GK10" s="1">
        <v>9.1803250000000003E-2</v>
      </c>
      <c r="GL10" s="1">
        <v>9.2070869999999999E-2</v>
      </c>
      <c r="GM10" s="1">
        <v>9.2030769999999998E-2</v>
      </c>
      <c r="GN10" s="1">
        <v>9.2250550000000001E-2</v>
      </c>
      <c r="GO10" s="1">
        <v>9.2171370000000002E-2</v>
      </c>
      <c r="GP10" s="1">
        <v>9.2209700000000006E-2</v>
      </c>
      <c r="GQ10" s="1">
        <v>9.2195700000000005E-2</v>
      </c>
      <c r="GR10" s="1">
        <v>9.2384259999999996E-2</v>
      </c>
      <c r="GS10" s="1">
        <v>9.2258779999999999E-2</v>
      </c>
      <c r="GT10" s="1">
        <v>9.2371159999999994E-2</v>
      </c>
      <c r="GU10" s="1">
        <v>9.2391849999999998E-2</v>
      </c>
      <c r="GV10" s="1">
        <v>9.2462539999999996E-2</v>
      </c>
      <c r="GW10" s="1">
        <v>9.2344259999999997E-2</v>
      </c>
      <c r="GX10" s="1">
        <v>9.2496469999999997E-2</v>
      </c>
      <c r="GY10" s="1">
        <v>9.2582220000000007E-2</v>
      </c>
      <c r="GZ10" s="1">
        <v>9.2546589999999998E-2</v>
      </c>
      <c r="HA10" s="1">
        <v>9.2447639999999998E-2</v>
      </c>
      <c r="HB10" s="1">
        <v>9.2753530000000001E-2</v>
      </c>
      <c r="HC10" s="1">
        <v>9.2572070000000006E-2</v>
      </c>
      <c r="HD10" s="1">
        <v>9.2523549999999996E-2</v>
      </c>
      <c r="HE10" s="1">
        <v>9.2550889999999997E-2</v>
      </c>
      <c r="HF10" s="1">
        <v>9.2812710000000007E-2</v>
      </c>
      <c r="HG10" s="1">
        <v>9.2615299999999998E-2</v>
      </c>
      <c r="HH10" s="1">
        <v>9.2665429999999993E-2</v>
      </c>
      <c r="HI10" s="1">
        <v>9.2723189999999997E-2</v>
      </c>
      <c r="HJ10" s="1">
        <v>9.2702599999999996E-2</v>
      </c>
      <c r="HK10" s="1">
        <v>9.2636019999999999E-2</v>
      </c>
      <c r="HL10" s="1">
        <v>9.2761049999999998E-2</v>
      </c>
      <c r="HM10" s="1">
        <v>9.2647370000000007E-2</v>
      </c>
      <c r="HN10" s="1">
        <v>9.2723310000000003E-2</v>
      </c>
      <c r="HO10" s="1">
        <v>9.2795340000000004E-2</v>
      </c>
      <c r="HP10" s="1">
        <v>9.2926529999999993E-2</v>
      </c>
      <c r="HQ10" s="1">
        <v>9.2846970000000001E-2</v>
      </c>
      <c r="HR10" s="1">
        <v>9.2995389999999997E-2</v>
      </c>
      <c r="HS10" s="1">
        <v>9.2889819999999998E-2</v>
      </c>
      <c r="HT10" s="1">
        <v>9.3083570000000004E-2</v>
      </c>
      <c r="HU10" s="1">
        <v>9.2927620000000002E-2</v>
      </c>
      <c r="HV10" s="1">
        <v>9.3073779999999995E-2</v>
      </c>
      <c r="HW10" s="1">
        <v>9.3116110000000002E-2</v>
      </c>
      <c r="HX10" s="1">
        <v>9.3035789999999993E-2</v>
      </c>
      <c r="HY10" s="1">
        <v>9.3027360000000003E-2</v>
      </c>
      <c r="HZ10" s="1">
        <v>9.3153449999999999E-2</v>
      </c>
      <c r="IA10" s="1">
        <v>9.3008460000000001E-2</v>
      </c>
      <c r="IB10" s="1">
        <v>9.3093590000000004E-2</v>
      </c>
      <c r="IC10" s="1">
        <v>9.3069239999999998E-2</v>
      </c>
      <c r="ID10" s="1">
        <v>9.3243989999999999E-2</v>
      </c>
      <c r="IE10" s="1">
        <v>9.3131530000000004E-2</v>
      </c>
      <c r="IF10" s="1">
        <v>9.3226500000000004E-2</v>
      </c>
      <c r="IG10" s="1">
        <v>9.3166269999999995E-2</v>
      </c>
      <c r="IH10" s="1">
        <v>9.3312610000000004E-2</v>
      </c>
      <c r="II10" s="1">
        <v>9.3195050000000001E-2</v>
      </c>
      <c r="IJ10" s="1">
        <v>9.3488730000000006E-2</v>
      </c>
      <c r="IK10" s="1">
        <v>9.3206780000000003E-2</v>
      </c>
      <c r="IL10" s="1">
        <v>9.3634609999999993E-2</v>
      </c>
      <c r="IM10" s="1">
        <v>8.7857350000000001E-2</v>
      </c>
      <c r="IN10" s="1">
        <v>6.441645E-2</v>
      </c>
      <c r="IO10" s="1">
        <v>5.2841939999999997E-2</v>
      </c>
      <c r="IP10" s="110">
        <v>408.0059</v>
      </c>
      <c r="IQ10" s="110">
        <v>278.78100000000001</v>
      </c>
      <c r="IR10" s="110">
        <v>138.20859999999999</v>
      </c>
      <c r="IS10" s="110">
        <v>83.185699999999997</v>
      </c>
      <c r="IT10" s="110">
        <v>52.617319999999999</v>
      </c>
      <c r="IU10" s="7">
        <v>31.16337</v>
      </c>
      <c r="IV10" s="7">
        <v>18.416530000000002</v>
      </c>
      <c r="IW10" s="7">
        <v>10.37119</v>
      </c>
      <c r="IX10" s="7">
        <v>5.970459</v>
      </c>
      <c r="IY10" s="7">
        <v>3.3166280000000001</v>
      </c>
      <c r="IZ10" s="7">
        <v>1.888998</v>
      </c>
      <c r="JA10" s="7">
        <v>1.0427470000000001</v>
      </c>
      <c r="JB10" s="7">
        <v>0.59269289999999997</v>
      </c>
      <c r="JC10" s="7">
        <v>0.3270364</v>
      </c>
      <c r="JD10" s="7">
        <v>0.18557000000000001</v>
      </c>
      <c r="JE10" s="7">
        <v>0.1023565</v>
      </c>
      <c r="JF10" s="7">
        <v>5.810941E-2</v>
      </c>
      <c r="JG10" s="7">
        <v>3.2160920000000003E-2</v>
      </c>
      <c r="JH10" s="7">
        <v>1.8231710000000002E-2</v>
      </c>
      <c r="JI10" s="7">
        <v>1.0066459999999999E-2</v>
      </c>
      <c r="JJ10" s="7">
        <v>5.656505E-3</v>
      </c>
      <c r="JK10" s="7">
        <v>3.147834E-3</v>
      </c>
      <c r="JL10" s="7">
        <v>1.7550700000000001E-3</v>
      </c>
      <c r="JM10" s="7">
        <v>1.006189E-3</v>
      </c>
      <c r="JN10" s="7">
        <v>5.4251729999999995E-4</v>
      </c>
      <c r="JO10" s="7">
        <v>3.3004120000000001E-4</v>
      </c>
      <c r="JP10" s="7">
        <v>1.5615050000000001E-4</v>
      </c>
      <c r="JQ10" s="7">
        <v>1.2928629999999999E-4</v>
      </c>
      <c r="JR10" s="7">
        <v>3.9521039999999999E-5</v>
      </c>
      <c r="JS10" s="7">
        <v>6.1736669999999999E-5</v>
      </c>
      <c r="JT10" s="7">
        <v>1.136919E-5</v>
      </c>
      <c r="JU10" s="7">
        <v>4.581072E-5</v>
      </c>
      <c r="JV10" s="7">
        <v>-4.8960780000000003E-6</v>
      </c>
      <c r="JW10" s="7">
        <v>3.6204710000000003E-5</v>
      </c>
      <c r="JX10" s="7">
        <v>-6.7621759999999996E-6</v>
      </c>
      <c r="JY10" s="7">
        <v>3.205572E-5</v>
      </c>
      <c r="JZ10" s="7">
        <v>-2.0360609999999999E-6</v>
      </c>
      <c r="KA10" s="7">
        <v>3.1835750000000001E-5</v>
      </c>
      <c r="KB10" s="7">
        <v>-6.7637519999999999E-6</v>
      </c>
      <c r="KC10" s="7">
        <v>3.0915079999999997E-5</v>
      </c>
      <c r="KD10" s="7">
        <v>-6.7205009999999997E-6</v>
      </c>
      <c r="KE10" s="7">
        <v>3.335594E-5</v>
      </c>
      <c r="KF10" s="7">
        <v>-1.2321919999999999E-5</v>
      </c>
      <c r="KG10" s="7">
        <v>4.1716260000000003E-5</v>
      </c>
      <c r="KH10" s="7">
        <v>-5.5622800000000004E-6</v>
      </c>
      <c r="KI10" s="7">
        <v>2.9435670000000001E-5</v>
      </c>
      <c r="KJ10" s="7">
        <v>-1.329177E-5</v>
      </c>
      <c r="KK10" s="7">
        <v>2.7653540000000002E-5</v>
      </c>
      <c r="KL10" s="7">
        <v>-5.6355789999999999E-6</v>
      </c>
      <c r="KM10" s="7">
        <v>3.4429350000000003E-5</v>
      </c>
      <c r="KN10" s="7">
        <v>-8.5469689999999999E-6</v>
      </c>
      <c r="KO10" s="7">
        <v>3.3301140000000001E-5</v>
      </c>
      <c r="KP10" s="7">
        <v>-7.9022750000000005E-6</v>
      </c>
      <c r="KQ10" s="7">
        <v>3.4957669999999997E-5</v>
      </c>
      <c r="KR10" s="7">
        <v>-6.2756669999999996E-6</v>
      </c>
      <c r="KS10" s="7">
        <v>3.704837E-5</v>
      </c>
      <c r="KT10" s="7">
        <v>-1.8198989999999999E-6</v>
      </c>
      <c r="KU10" s="7">
        <v>2.990167E-5</v>
      </c>
      <c r="KV10" s="7">
        <v>-1.5361880000000001E-6</v>
      </c>
      <c r="KW10" s="7">
        <v>2.9186879999999999E-5</v>
      </c>
      <c r="KX10" s="7">
        <v>-1.8474529999999999E-5</v>
      </c>
      <c r="KY10" s="7">
        <v>2.3848560000000001E-5</v>
      </c>
      <c r="KZ10" s="7">
        <v>9.1197349999999999E-5</v>
      </c>
      <c r="LA10" s="7">
        <v>-5.4857090000000005E-4</v>
      </c>
      <c r="LB10" s="7">
        <v>-3.7214230000000002E-3</v>
      </c>
      <c r="LC10" s="110">
        <v>26659.69</v>
      </c>
      <c r="LD10" s="7">
        <v>31789.360000000001</v>
      </c>
      <c r="LE10" s="7">
        <v>31925.64</v>
      </c>
      <c r="LF10" s="7">
        <v>31866.62</v>
      </c>
      <c r="LG10" s="7">
        <v>32018.01</v>
      </c>
      <c r="LH10" s="7">
        <v>31920.720000000001</v>
      </c>
      <c r="LI10" s="7">
        <v>32016.799999999999</v>
      </c>
      <c r="LJ10" s="7">
        <v>32045.24</v>
      </c>
      <c r="LK10" s="7">
        <v>32009.18</v>
      </c>
      <c r="LL10" s="7">
        <v>31936.19</v>
      </c>
      <c r="LM10" s="7">
        <v>32009.81</v>
      </c>
      <c r="LN10" s="7">
        <v>32075.63</v>
      </c>
      <c r="LO10" s="7">
        <v>32081.68</v>
      </c>
      <c r="LP10" s="7">
        <v>31968.79</v>
      </c>
      <c r="LQ10" s="7">
        <v>32114.37</v>
      </c>
      <c r="LR10" s="7">
        <v>31931.38</v>
      </c>
      <c r="LS10" s="7">
        <v>32051.15</v>
      </c>
      <c r="LT10" s="7">
        <v>32142.44</v>
      </c>
      <c r="LU10" s="7">
        <v>32072.880000000001</v>
      </c>
      <c r="LV10" s="7">
        <v>32071.82</v>
      </c>
      <c r="LW10" s="7">
        <v>32014.1</v>
      </c>
      <c r="LX10" s="7">
        <v>31858.32</v>
      </c>
      <c r="LY10" s="7">
        <v>32085</v>
      </c>
      <c r="LZ10" s="7">
        <v>31959.47</v>
      </c>
      <c r="MA10" s="7">
        <v>32125.13</v>
      </c>
      <c r="MB10" s="7">
        <v>31965.31</v>
      </c>
      <c r="MC10" s="7">
        <v>32086.33</v>
      </c>
      <c r="MD10" s="7">
        <v>32037.67</v>
      </c>
      <c r="ME10" s="7">
        <v>32014.98</v>
      </c>
      <c r="MF10" s="7">
        <v>31996.11</v>
      </c>
      <c r="MG10" s="7">
        <v>32044.18</v>
      </c>
      <c r="MH10" s="7">
        <v>31920.07</v>
      </c>
      <c r="MI10" s="7">
        <v>31868.28</v>
      </c>
      <c r="MJ10" s="7">
        <v>32035.83</v>
      </c>
      <c r="MK10" s="7">
        <v>32027.06</v>
      </c>
      <c r="ML10" s="7">
        <v>32047.72</v>
      </c>
      <c r="MM10" s="7">
        <v>31989.69</v>
      </c>
      <c r="MN10" s="7">
        <v>32121.48</v>
      </c>
      <c r="MO10" s="7">
        <v>32015.1</v>
      </c>
      <c r="MP10" s="7">
        <v>32031.54</v>
      </c>
      <c r="MQ10" s="7">
        <v>32054.25</v>
      </c>
      <c r="MR10" s="7">
        <v>31922.36</v>
      </c>
      <c r="MS10" s="7">
        <v>31972.95</v>
      </c>
      <c r="MT10" s="7">
        <v>32010.33</v>
      </c>
      <c r="MU10" s="7">
        <v>32017.35</v>
      </c>
      <c r="MV10" s="7">
        <v>31953.59</v>
      </c>
      <c r="MW10" s="7">
        <v>32071.29</v>
      </c>
      <c r="MX10" s="7">
        <v>31971.87</v>
      </c>
      <c r="MY10" s="7">
        <v>32029.599999999999</v>
      </c>
      <c r="MZ10" s="7">
        <v>32043.32</v>
      </c>
      <c r="NA10" s="7">
        <v>31960.92</v>
      </c>
      <c r="NB10" s="7">
        <v>31983.61</v>
      </c>
      <c r="NC10" s="7">
        <v>31888.85</v>
      </c>
      <c r="ND10" s="7">
        <v>32073.18</v>
      </c>
      <c r="NE10" s="7">
        <v>32024.55</v>
      </c>
      <c r="NF10" s="7">
        <v>32137.27</v>
      </c>
      <c r="NG10" s="7">
        <v>31999.759999999998</v>
      </c>
      <c r="NH10" s="7">
        <v>31987.08</v>
      </c>
      <c r="NI10" s="7">
        <v>32022.32</v>
      </c>
      <c r="NJ10" s="7">
        <v>32077.32</v>
      </c>
      <c r="NK10" s="7">
        <v>32057.77</v>
      </c>
      <c r="NL10" s="7">
        <v>32012.09</v>
      </c>
      <c r="NM10" s="7">
        <v>31945.03</v>
      </c>
      <c r="NN10" s="7">
        <v>32129.23</v>
      </c>
      <c r="NO10" s="7">
        <v>26966.28</v>
      </c>
      <c r="NP10" s="112">
        <v>-2.080867</v>
      </c>
      <c r="NQ10" s="8">
        <v>-2.8370410000000001</v>
      </c>
      <c r="NR10" s="8">
        <v>-1.407438</v>
      </c>
      <c r="NS10" s="8">
        <v>-0.84640919999999997</v>
      </c>
      <c r="NT10" s="8">
        <v>-0.53594739999999996</v>
      </c>
      <c r="NU10" s="8">
        <v>-0.3169961</v>
      </c>
      <c r="NV10" s="8">
        <v>-0.1875636</v>
      </c>
      <c r="NW10" s="8">
        <v>-0.1055092</v>
      </c>
      <c r="NX10" s="8">
        <v>-6.0829719999999997E-2</v>
      </c>
      <c r="NY10" s="8">
        <v>-3.372824E-2</v>
      </c>
      <c r="NZ10" s="8">
        <v>-1.9251620000000001E-2</v>
      </c>
      <c r="OA10" s="8">
        <v>-1.0612399999999999E-2</v>
      </c>
      <c r="OB10" s="8">
        <v>-6.0374620000000004E-3</v>
      </c>
      <c r="OC10" s="8">
        <v>-3.3306130000000001E-3</v>
      </c>
      <c r="OD10" s="8">
        <v>-1.88886E-3</v>
      </c>
      <c r="OE10" s="8">
        <v>-1.042044E-3</v>
      </c>
      <c r="OF10" s="8">
        <v>-5.9116279999999995E-4</v>
      </c>
      <c r="OG10" s="8">
        <v>-3.2735529999999998E-4</v>
      </c>
      <c r="OH10" s="8">
        <v>-1.856243E-4</v>
      </c>
      <c r="OI10" s="8">
        <v>-1.0246080000000001E-4</v>
      </c>
      <c r="OJ10" s="8">
        <v>-5.7569760000000003E-5</v>
      </c>
      <c r="OK10" s="8">
        <v>-3.2072629999999997E-5</v>
      </c>
      <c r="OL10" s="8">
        <v>-1.786971E-5</v>
      </c>
      <c r="OM10" s="8">
        <v>-1.0240909999999999E-5</v>
      </c>
      <c r="ON10" s="8">
        <v>-5.5223889999999998E-6</v>
      </c>
      <c r="OO10" s="8">
        <v>-3.3606909999999998E-6</v>
      </c>
      <c r="OP10" s="8">
        <v>-1.589477E-6</v>
      </c>
      <c r="OQ10" s="8">
        <v>-1.3157430000000001E-6</v>
      </c>
      <c r="OR10" s="8">
        <v>-4.0257609999999998E-7</v>
      </c>
      <c r="OS10" s="8">
        <v>-6.2816260000000004E-7</v>
      </c>
      <c r="OT10" s="8">
        <v>-1.15846E-7</v>
      </c>
      <c r="OU10" s="8">
        <v>-4.6598679999999999E-7</v>
      </c>
      <c r="OV10" s="8">
        <v>4.9861309999999998E-8</v>
      </c>
      <c r="OW10" s="8">
        <v>-3.6841790000000002E-7</v>
      </c>
      <c r="OX10" s="8">
        <v>6.8887129999999995E-8</v>
      </c>
      <c r="OY10" s="8">
        <v>-3.2630629999999999E-7</v>
      </c>
      <c r="OZ10" s="8">
        <v>2.0719010000000002E-8</v>
      </c>
      <c r="PA10" s="8">
        <v>-3.2415050000000001E-7</v>
      </c>
      <c r="PB10" s="8">
        <v>6.8874399999999994E-8</v>
      </c>
      <c r="PC10" s="8">
        <v>-3.1467419999999999E-7</v>
      </c>
      <c r="PD10" s="8">
        <v>6.845307E-8</v>
      </c>
      <c r="PE10" s="8">
        <v>-3.3946120000000001E-7</v>
      </c>
      <c r="PF10" s="8">
        <v>1.2535169999999999E-7</v>
      </c>
      <c r="PG10" s="8">
        <v>-4.2484090000000002E-7</v>
      </c>
      <c r="PH10" s="8">
        <v>5.6688220000000002E-8</v>
      </c>
      <c r="PI10" s="8">
        <v>-2.9949860000000001E-7</v>
      </c>
      <c r="PJ10" s="8">
        <v>1.352277E-7</v>
      </c>
      <c r="PK10" s="8">
        <v>-2.8153559999999999E-7</v>
      </c>
      <c r="PL10" s="8">
        <v>5.7427319999999998E-8</v>
      </c>
      <c r="PM10" s="8">
        <v>-3.505327E-7</v>
      </c>
      <c r="PN10" s="8">
        <v>8.6975649999999998E-8</v>
      </c>
      <c r="PO10" s="8">
        <v>-3.3876009999999999E-7</v>
      </c>
      <c r="PP10" s="8">
        <v>8.0463410000000002E-8</v>
      </c>
      <c r="PQ10" s="8">
        <v>-3.5588469999999998E-7</v>
      </c>
      <c r="PR10" s="8">
        <v>6.3908999999999993E-8</v>
      </c>
      <c r="PS10" s="8">
        <v>-3.7715950000000001E-7</v>
      </c>
      <c r="PT10" s="8">
        <v>1.8510570000000001E-8</v>
      </c>
      <c r="PU10" s="8">
        <v>-3.0495630000000002E-7</v>
      </c>
      <c r="PV10" s="8">
        <v>1.5631960000000001E-8</v>
      </c>
      <c r="PW10" s="8">
        <v>-2.9705389999999999E-7</v>
      </c>
      <c r="PX10" s="8">
        <v>1.8796830000000001E-7</v>
      </c>
      <c r="PY10" s="8">
        <v>-2.4276360000000002E-7</v>
      </c>
      <c r="PZ10" s="8">
        <v>-9.2817889999999997E-7</v>
      </c>
      <c r="QA10" s="8">
        <v>5.5853800000000002E-6</v>
      </c>
      <c r="QB10" s="8">
        <v>1.8974240000000001E-5</v>
      </c>
      <c r="QC10" s="29">
        <v>5.3137999999999998E-6</v>
      </c>
      <c r="QD10" s="1">
        <v>5.3130730000000003E-6</v>
      </c>
      <c r="QE10" s="1">
        <v>3.5647459999999999E-6</v>
      </c>
      <c r="QF10" s="1">
        <v>3.563904E-6</v>
      </c>
      <c r="QG10" s="1">
        <v>3.5642769999999999E-6</v>
      </c>
      <c r="QH10" s="1">
        <v>3.5639439999999998E-6</v>
      </c>
      <c r="QI10" s="1">
        <v>3.5645719999999998E-6</v>
      </c>
      <c r="QJ10" s="1">
        <v>3.5636859999999999E-6</v>
      </c>
      <c r="QK10" s="1">
        <v>3.5644959999999998E-6</v>
      </c>
      <c r="QL10" s="1">
        <v>3.563536E-6</v>
      </c>
      <c r="QM10" s="1">
        <v>3.5647890000000001E-6</v>
      </c>
      <c r="QN10" s="1">
        <v>3.5636780000000001E-6</v>
      </c>
      <c r="QO10" s="1">
        <v>3.5645509999999998E-6</v>
      </c>
      <c r="QP10" s="1">
        <v>3.563844E-6</v>
      </c>
      <c r="QQ10" s="1">
        <v>3.5644889999999998E-6</v>
      </c>
      <c r="QR10" s="1">
        <v>3.5641080000000001E-6</v>
      </c>
      <c r="QS10" s="1">
        <v>3.564233E-6</v>
      </c>
      <c r="QT10" s="1">
        <v>3.563812E-6</v>
      </c>
      <c r="QU10" s="1">
        <v>3.5646219999999999E-6</v>
      </c>
      <c r="QV10" s="1">
        <v>3.5636780000000001E-6</v>
      </c>
      <c r="QW10" s="1">
        <v>3.5645669999999999E-6</v>
      </c>
      <c r="QX10" s="1">
        <v>3.5638539999999999E-6</v>
      </c>
      <c r="QY10" s="1">
        <v>3.5649450000000001E-6</v>
      </c>
      <c r="QZ10" s="1">
        <v>3.5639019999999999E-6</v>
      </c>
      <c r="RA10" s="1">
        <v>3.5643790000000002E-6</v>
      </c>
      <c r="RB10" s="1">
        <v>3.5636800000000002E-6</v>
      </c>
      <c r="RC10" s="1">
        <v>3.56441E-6</v>
      </c>
      <c r="RD10" s="1">
        <v>3.5637310000000001E-6</v>
      </c>
      <c r="RE10" s="1">
        <v>3.5646070000000001E-6</v>
      </c>
      <c r="RF10" s="1">
        <v>3.563858E-6</v>
      </c>
      <c r="RG10" s="1">
        <v>3.5648979999999999E-6</v>
      </c>
      <c r="RH10" s="1">
        <v>3.563768E-6</v>
      </c>
      <c r="RI10" s="1">
        <v>3.5648580000000001E-6</v>
      </c>
      <c r="RJ10" s="1">
        <v>3.5638180000000002E-6</v>
      </c>
      <c r="RK10" s="1">
        <v>3.5646440000000001E-6</v>
      </c>
      <c r="RL10" s="1">
        <v>3.5638270000000002E-6</v>
      </c>
      <c r="RM10" s="1">
        <v>3.5644390000000001E-6</v>
      </c>
      <c r="RN10" s="1">
        <v>3.5637529999999998E-6</v>
      </c>
      <c r="RO10" s="1">
        <v>3.5644780000000002E-6</v>
      </c>
      <c r="RP10" s="1">
        <v>3.5638749999999998E-6</v>
      </c>
      <c r="RQ10" s="1">
        <v>3.5646760000000001E-6</v>
      </c>
      <c r="RR10" s="1">
        <v>3.5637389999999999E-6</v>
      </c>
      <c r="RS10" s="1">
        <v>3.5648129999999999E-6</v>
      </c>
      <c r="RT10" s="1">
        <v>3.5640070000000001E-6</v>
      </c>
      <c r="RU10" s="1">
        <v>3.5644670000000001E-6</v>
      </c>
      <c r="RV10" s="1">
        <v>3.563828E-6</v>
      </c>
      <c r="RW10" s="1">
        <v>3.56441E-6</v>
      </c>
      <c r="RX10" s="1">
        <v>3.5638009999999999E-6</v>
      </c>
      <c r="RY10" s="1">
        <v>3.564509E-6</v>
      </c>
      <c r="RZ10" s="1">
        <v>3.563911E-6</v>
      </c>
      <c r="SA10" s="1">
        <v>3.5648379999999999E-6</v>
      </c>
      <c r="SB10" s="1">
        <v>3.5640550000000001E-6</v>
      </c>
      <c r="SC10" s="1">
        <v>3.5648900000000001E-6</v>
      </c>
      <c r="SD10" s="1">
        <v>3.5636960000000002E-6</v>
      </c>
      <c r="SE10" s="1">
        <v>3.5644620000000001E-6</v>
      </c>
      <c r="SF10" s="1">
        <v>3.5636480000000001E-6</v>
      </c>
      <c r="SG10" s="1">
        <v>3.5643930000000001E-6</v>
      </c>
      <c r="SH10" s="1">
        <v>3.563573E-6</v>
      </c>
      <c r="SI10" s="1">
        <v>3.5643980000000001E-6</v>
      </c>
      <c r="SJ10" s="1">
        <v>3.5636940000000001E-6</v>
      </c>
      <c r="SK10" s="1">
        <v>3.5646129999999999E-6</v>
      </c>
      <c r="SL10" s="1">
        <v>3.5638200000000002E-6</v>
      </c>
      <c r="SM10" s="1">
        <v>3.5646059999999999E-6</v>
      </c>
      <c r="SN10" s="1">
        <v>3.5637179999999999E-6</v>
      </c>
      <c r="SO10" s="1">
        <v>3.564525E-6</v>
      </c>
      <c r="SP10" s="1">
        <v>3.5637319999999999E-6</v>
      </c>
      <c r="SQ10" s="1">
        <v>5.312049E-6</v>
      </c>
      <c r="SR10" s="1">
        <v>5.3137999999999998E-6</v>
      </c>
      <c r="SS10" s="29">
        <v>4.2500760000000004E-6</v>
      </c>
      <c r="ST10" s="1">
        <v>8.4804960000000003E-6</v>
      </c>
      <c r="SU10" s="1">
        <v>8.4861959999999992E-6</v>
      </c>
      <c r="SV10" s="1">
        <v>8.4791130000000004E-6</v>
      </c>
      <c r="SW10" s="1">
        <v>8.4881320000000001E-6</v>
      </c>
      <c r="SX10" s="1">
        <v>8.4767260000000008E-6</v>
      </c>
      <c r="SY10" s="1">
        <v>8.4871050000000008E-6</v>
      </c>
      <c r="SZ10" s="1">
        <v>8.4777489999999992E-6</v>
      </c>
      <c r="TA10" s="1">
        <v>8.4903749999999992E-6</v>
      </c>
      <c r="TB10" s="1">
        <v>8.4745309999999997E-6</v>
      </c>
      <c r="TC10" s="1">
        <v>8.4928699999999992E-6</v>
      </c>
      <c r="TD10" s="1">
        <v>8.4811260000000003E-6</v>
      </c>
      <c r="TE10" s="1">
        <v>8.4887439999999992E-6</v>
      </c>
      <c r="TF10" s="1">
        <v>8.4868539999999992E-6</v>
      </c>
      <c r="TG10" s="1">
        <v>8.4822470000000001E-6</v>
      </c>
      <c r="TH10" s="1">
        <v>8.4837789999999992E-6</v>
      </c>
      <c r="TI10" s="1">
        <v>8.4777270000000007E-6</v>
      </c>
      <c r="TJ10" s="1">
        <v>8.4822229999999994E-6</v>
      </c>
      <c r="TK10" s="1">
        <v>8.4844949999999995E-6</v>
      </c>
      <c r="TL10" s="1">
        <v>8.4820290000000004E-6</v>
      </c>
      <c r="TM10" s="1">
        <v>8.4813510000000008E-6</v>
      </c>
      <c r="TN10" s="1">
        <v>8.4906619999999992E-6</v>
      </c>
      <c r="TO10" s="1">
        <v>8.4848030000000004E-6</v>
      </c>
      <c r="TP10" s="1">
        <v>8.4816000000000002E-6</v>
      </c>
      <c r="TQ10" s="1">
        <v>8.4826629999999997E-6</v>
      </c>
      <c r="TR10" s="1">
        <v>8.4855349999999994E-6</v>
      </c>
      <c r="TS10" s="1">
        <v>8.4826090000000004E-6</v>
      </c>
      <c r="TT10" s="1">
        <v>8.4808119999999997E-6</v>
      </c>
      <c r="TU10" s="1">
        <v>8.4886440000000007E-6</v>
      </c>
      <c r="TV10" s="1">
        <v>8.479058E-6</v>
      </c>
      <c r="TW10" s="1">
        <v>8.4912219999999995E-6</v>
      </c>
      <c r="TX10" s="1">
        <v>8.4766699999999993E-6</v>
      </c>
      <c r="TY10" s="1">
        <v>8.4866070000000002E-6</v>
      </c>
      <c r="TZ10" s="1">
        <v>8.4799720000000002E-6</v>
      </c>
      <c r="UA10" s="1">
        <v>8.4892709999999992E-6</v>
      </c>
      <c r="UB10" s="1">
        <v>8.4827900000000005E-6</v>
      </c>
      <c r="UC10" s="1">
        <v>8.4800250000000002E-6</v>
      </c>
      <c r="UD10" s="1">
        <v>8.4849709999999999E-6</v>
      </c>
      <c r="UE10" s="1">
        <v>8.4857239999999997E-6</v>
      </c>
      <c r="UF10" s="1">
        <v>8.4822190000000002E-6</v>
      </c>
      <c r="UG10" s="1">
        <v>8.4880909999999996E-6</v>
      </c>
      <c r="UH10" s="1">
        <v>8.4807759999999995E-6</v>
      </c>
      <c r="UI10" s="1">
        <v>8.4775600000000005E-6</v>
      </c>
      <c r="UJ10" s="1">
        <v>8.4867180000000005E-6</v>
      </c>
      <c r="UK10" s="1">
        <v>8.4929529999999996E-6</v>
      </c>
      <c r="UL10" s="1">
        <v>8.4789010000000005E-6</v>
      </c>
      <c r="UM10" s="1">
        <v>8.4781590000000008E-6</v>
      </c>
      <c r="UN10" s="1">
        <v>8.4840119999999999E-6</v>
      </c>
      <c r="UO10" s="1">
        <v>8.4917810000000003E-6</v>
      </c>
      <c r="UP10" s="1">
        <v>8.4843469999999996E-6</v>
      </c>
      <c r="UQ10" s="1">
        <v>8.4801649999999998E-6</v>
      </c>
      <c r="UR10" s="1">
        <v>8.4771890000000007E-6</v>
      </c>
      <c r="US10" s="1">
        <v>8.4852570000000006E-6</v>
      </c>
      <c r="UT10" s="1">
        <v>8.4837059999999995E-6</v>
      </c>
      <c r="UU10" s="1">
        <v>8.486348E-6</v>
      </c>
      <c r="UV10" s="1">
        <v>8.4834930000000002E-6</v>
      </c>
      <c r="UW10" s="1">
        <v>8.4760089999999994E-6</v>
      </c>
      <c r="UX10" s="1">
        <v>8.4988650000000002E-6</v>
      </c>
      <c r="UY10" s="1">
        <v>8.4798419999999996E-6</v>
      </c>
      <c r="UZ10" s="1">
        <v>8.4813770000000002E-6</v>
      </c>
      <c r="VA10" s="1">
        <v>8.4787129999999995E-6</v>
      </c>
      <c r="VB10" s="1">
        <v>8.4828189999999998E-6</v>
      </c>
      <c r="VC10" s="1">
        <v>8.4814130000000004E-6</v>
      </c>
      <c r="VD10" s="1">
        <v>8.4847429999999995E-6</v>
      </c>
      <c r="VE10" s="1">
        <v>4.2488769999999997E-6</v>
      </c>
      <c r="VF10" s="34">
        <v>0.99999070000000001</v>
      </c>
      <c r="VG10" s="13">
        <v>1.389715</v>
      </c>
      <c r="VH10" s="13">
        <v>3.614115</v>
      </c>
      <c r="VI10" s="13">
        <v>5.8587449999999999</v>
      </c>
      <c r="VJ10" s="13">
        <v>6.7836869999999996</v>
      </c>
      <c r="VK10" s="13">
        <v>7.3333959999999996</v>
      </c>
      <c r="VL10" s="13">
        <v>7.6949529999999999</v>
      </c>
      <c r="VM10" s="13">
        <v>7.9410629999999998</v>
      </c>
      <c r="VN10" s="13">
        <v>8.0535069999999997</v>
      </c>
      <c r="VO10" s="13">
        <v>8.1473309999999994</v>
      </c>
      <c r="VP10" s="13">
        <v>8.1625169999999994</v>
      </c>
      <c r="VQ10" s="13">
        <v>8.2147670000000002</v>
      </c>
      <c r="VR10" s="13">
        <v>8.2064990000000009</v>
      </c>
      <c r="VS10" s="13">
        <v>8.2310099999999995</v>
      </c>
      <c r="VT10" s="13">
        <v>8.2197390000000006</v>
      </c>
      <c r="VU10" s="13">
        <v>8.2420100000000005</v>
      </c>
      <c r="VV10" s="13">
        <v>8.2218979999999995</v>
      </c>
      <c r="VW10" s="13">
        <v>8.2468719999999998</v>
      </c>
      <c r="VX10" s="13">
        <v>8.2342720000000007</v>
      </c>
      <c r="VY10" s="13">
        <v>8.2536210000000008</v>
      </c>
      <c r="VZ10" s="13">
        <v>8.2344849999999994</v>
      </c>
      <c r="WA10" s="13">
        <v>8.2605699999999995</v>
      </c>
      <c r="WB10" s="13">
        <v>8.2402490000000004</v>
      </c>
      <c r="WC10" s="13">
        <v>8.2652439999999991</v>
      </c>
      <c r="WD10" s="13">
        <v>8.2491090000000007</v>
      </c>
      <c r="WE10" s="13">
        <v>8.2747729999999997</v>
      </c>
      <c r="WF10" s="13">
        <v>8.2529280000000007</v>
      </c>
      <c r="WG10" s="13">
        <v>8.2710629999999998</v>
      </c>
      <c r="WH10" s="13">
        <v>8.2612310000000004</v>
      </c>
      <c r="WI10" s="13">
        <v>8.2769899999999996</v>
      </c>
      <c r="WJ10" s="13">
        <v>8.2491489999999992</v>
      </c>
      <c r="WK10" s="13">
        <v>8.2826599999999999</v>
      </c>
      <c r="WL10" s="13">
        <v>8.2670969999999997</v>
      </c>
      <c r="WM10" s="13">
        <v>8.2825839999999999</v>
      </c>
      <c r="WN10" s="13">
        <v>8.2628520000000005</v>
      </c>
      <c r="WO10" s="13">
        <v>8.2948430000000002</v>
      </c>
      <c r="WP10" s="13">
        <v>8.2699230000000004</v>
      </c>
      <c r="WQ10" s="13">
        <v>8.2912429999999997</v>
      </c>
      <c r="WR10" s="13">
        <v>8.2735719999999997</v>
      </c>
      <c r="WS10" s="13">
        <v>8.2933079999999997</v>
      </c>
      <c r="WT10" s="13">
        <v>8.2722239999999996</v>
      </c>
      <c r="WU10" s="13">
        <v>8.303903</v>
      </c>
      <c r="WV10" s="13">
        <v>8.2831089999999996</v>
      </c>
      <c r="WW10" s="13">
        <v>8.3063610000000008</v>
      </c>
      <c r="WX10" s="13">
        <v>8.2923270000000002</v>
      </c>
      <c r="WY10" s="13">
        <v>8.3105740000000008</v>
      </c>
      <c r="WZ10" s="13">
        <v>8.2956869999999991</v>
      </c>
      <c r="XA10" s="13">
        <v>8.3117239999999999</v>
      </c>
      <c r="XB10" s="13">
        <v>8.2982490000000002</v>
      </c>
      <c r="XC10" s="13">
        <v>8.3247999999999998</v>
      </c>
      <c r="XD10" s="13">
        <v>8.2948830000000005</v>
      </c>
      <c r="XE10" s="13">
        <v>8.3174550000000007</v>
      </c>
      <c r="XF10" s="13">
        <v>8.3029499999999992</v>
      </c>
      <c r="XG10" s="13">
        <v>8.3209440000000008</v>
      </c>
      <c r="XH10" s="13">
        <v>8.3040109999999991</v>
      </c>
      <c r="XI10" s="13">
        <v>8.3313889999999997</v>
      </c>
      <c r="XJ10" s="13">
        <v>8.3121500000000008</v>
      </c>
      <c r="XK10" s="13">
        <v>8.3374710000000007</v>
      </c>
      <c r="XL10" s="13">
        <v>8.3166659999999997</v>
      </c>
      <c r="XM10" s="13">
        <v>8.3390219999999999</v>
      </c>
      <c r="XN10" s="13">
        <v>8.3212700000000002</v>
      </c>
      <c r="XO10" s="13">
        <v>8.3404070000000008</v>
      </c>
      <c r="XP10" s="13">
        <v>8.334047</v>
      </c>
      <c r="XQ10" s="13">
        <v>8.347842</v>
      </c>
      <c r="XR10" s="13">
        <v>8.3367349999999991</v>
      </c>
      <c r="XS10" s="13">
        <v>8.0831389999999992</v>
      </c>
      <c r="XT10" s="13">
        <v>5.2342719999999998</v>
      </c>
      <c r="XU10" s="13">
        <v>5.1688890000000001</v>
      </c>
      <c r="XV10" s="115" t="s">
        <v>357</v>
      </c>
      <c r="XW10" s="115" t="s">
        <v>357</v>
      </c>
      <c r="XX10" s="115" t="s">
        <v>357</v>
      </c>
      <c r="XY10" s="115" t="s">
        <v>357</v>
      </c>
      <c r="XZ10" s="115" t="s">
        <v>357</v>
      </c>
      <c r="YA10" s="115" t="s">
        <v>357</v>
      </c>
      <c r="YB10" s="115" t="s">
        <v>357</v>
      </c>
      <c r="YC10" s="115" t="s">
        <v>357</v>
      </c>
      <c r="YD10" s="115" t="s">
        <v>357</v>
      </c>
      <c r="YE10" s="115" t="s">
        <v>357</v>
      </c>
      <c r="YF10" s="115" t="s">
        <v>357</v>
      </c>
      <c r="YG10" s="115" t="s">
        <v>357</v>
      </c>
      <c r="YH10" s="115" t="s">
        <v>357</v>
      </c>
      <c r="YI10" s="115" t="s">
        <v>357</v>
      </c>
      <c r="YJ10" s="115" t="s">
        <v>357</v>
      </c>
      <c r="YK10" s="115" t="s">
        <v>357</v>
      </c>
      <c r="YL10" s="115" t="s">
        <v>357</v>
      </c>
      <c r="YM10" s="115" t="s">
        <v>357</v>
      </c>
      <c r="YN10" s="115" t="s">
        <v>357</v>
      </c>
      <c r="YO10" s="115" t="s">
        <v>357</v>
      </c>
      <c r="YP10" s="115" t="s">
        <v>357</v>
      </c>
      <c r="YQ10" s="115" t="s">
        <v>357</v>
      </c>
      <c r="YR10" s="115" t="s">
        <v>357</v>
      </c>
      <c r="YS10" s="115" t="s">
        <v>357</v>
      </c>
      <c r="YT10" s="115" t="s">
        <v>357</v>
      </c>
      <c r="YU10" s="115" t="s">
        <v>357</v>
      </c>
      <c r="YV10" s="115" t="s">
        <v>357</v>
      </c>
      <c r="YW10" s="115" t="s">
        <v>357</v>
      </c>
      <c r="YX10" s="115" t="s">
        <v>357</v>
      </c>
      <c r="YY10" s="115" t="s">
        <v>357</v>
      </c>
      <c r="YZ10" s="115" t="s">
        <v>357</v>
      </c>
      <c r="ZA10" s="115" t="s">
        <v>357</v>
      </c>
      <c r="ZB10" s="115" t="s">
        <v>357</v>
      </c>
      <c r="ZC10" s="115" t="s">
        <v>357</v>
      </c>
      <c r="ZD10" s="115" t="s">
        <v>357</v>
      </c>
      <c r="ZE10" s="115" t="s">
        <v>357</v>
      </c>
      <c r="ZF10" s="115" t="s">
        <v>357</v>
      </c>
      <c r="ZG10" s="115" t="s">
        <v>357</v>
      </c>
      <c r="ZH10" s="115" t="s">
        <v>357</v>
      </c>
      <c r="ZI10" s="115" t="s">
        <v>357</v>
      </c>
      <c r="ZJ10" s="115" t="s">
        <v>357</v>
      </c>
      <c r="ZK10" s="115" t="s">
        <v>357</v>
      </c>
      <c r="ZL10" s="115" t="s">
        <v>357</v>
      </c>
      <c r="ZM10" s="115" t="s">
        <v>357</v>
      </c>
      <c r="ZN10" s="115" t="s">
        <v>357</v>
      </c>
      <c r="ZO10" s="115" t="s">
        <v>357</v>
      </c>
      <c r="ZP10" s="115" t="s">
        <v>357</v>
      </c>
      <c r="ZQ10" s="115" t="s">
        <v>357</v>
      </c>
      <c r="ZR10" s="115" t="s">
        <v>357</v>
      </c>
      <c r="ZS10" s="115" t="s">
        <v>357</v>
      </c>
      <c r="ZT10" s="115" t="s">
        <v>357</v>
      </c>
      <c r="ZU10" s="115" t="s">
        <v>357</v>
      </c>
      <c r="ZV10" s="115" t="s">
        <v>357</v>
      </c>
      <c r="ZW10" s="115" t="s">
        <v>357</v>
      </c>
      <c r="ZX10" s="115" t="s">
        <v>357</v>
      </c>
      <c r="ZY10" s="115" t="s">
        <v>357</v>
      </c>
      <c r="ZZ10" s="115" t="s">
        <v>357</v>
      </c>
      <c r="AAA10" s="115" t="s">
        <v>357</v>
      </c>
      <c r="AAB10" s="115" t="s">
        <v>357</v>
      </c>
      <c r="AAC10" s="115" t="s">
        <v>357</v>
      </c>
      <c r="AAD10" s="115" t="s">
        <v>357</v>
      </c>
      <c r="AAE10" s="115" t="s">
        <v>357</v>
      </c>
      <c r="AAF10" s="115" t="s">
        <v>357</v>
      </c>
      <c r="AAG10" s="115" t="s">
        <v>357</v>
      </c>
      <c r="AAH10" s="115" t="s">
        <v>357</v>
      </c>
      <c r="AAI10" s="13">
        <v>1653.472</v>
      </c>
      <c r="AAJ10" s="13">
        <v>1652.941</v>
      </c>
      <c r="AAK10" s="13">
        <v>1644.9639999999999</v>
      </c>
      <c r="AAL10" s="13">
        <v>1619.288</v>
      </c>
      <c r="AAM10" s="13">
        <v>1592.43</v>
      </c>
      <c r="AAN10" s="13">
        <v>1566.624</v>
      </c>
      <c r="AAO10" s="13">
        <v>1540.752</v>
      </c>
      <c r="AAP10" s="13">
        <v>1514.8779999999999</v>
      </c>
      <c r="AAQ10" s="13">
        <v>1488.8720000000001</v>
      </c>
      <c r="AAR10" s="13">
        <v>1462.896</v>
      </c>
      <c r="AAS10" s="13">
        <v>1436.7380000000001</v>
      </c>
      <c r="AAT10" s="13">
        <v>1410.7260000000001</v>
      </c>
      <c r="AAU10" s="13">
        <v>1384.58</v>
      </c>
      <c r="AAV10" s="13">
        <v>1358.521</v>
      </c>
      <c r="AAW10" s="13">
        <v>1332.316</v>
      </c>
      <c r="AAX10" s="13">
        <v>1306.27</v>
      </c>
      <c r="AAY10" s="13">
        <v>1280.077</v>
      </c>
      <c r="AAZ10" s="13">
        <v>1253.961</v>
      </c>
      <c r="ABA10" s="13">
        <v>1227.752</v>
      </c>
      <c r="ABB10" s="13">
        <v>1201.672</v>
      </c>
      <c r="ABC10" s="13">
        <v>1175.404</v>
      </c>
      <c r="ABD10" s="13">
        <v>1149.297</v>
      </c>
      <c r="ABE10" s="13">
        <v>1123.076</v>
      </c>
      <c r="ABF10" s="13">
        <v>1096.94</v>
      </c>
      <c r="ABG10" s="13">
        <v>1070.6669999999999</v>
      </c>
      <c r="ABH10" s="13">
        <v>1044.567</v>
      </c>
      <c r="ABI10" s="13">
        <v>1018.309</v>
      </c>
      <c r="ABJ10" s="13">
        <v>992.16039999999998</v>
      </c>
      <c r="ABK10" s="13">
        <v>965.90359999999998</v>
      </c>
      <c r="ABL10" s="13">
        <v>939.74959999999999</v>
      </c>
      <c r="ABM10" s="13">
        <v>913.47289999999998</v>
      </c>
      <c r="ABN10" s="13">
        <v>887.30089999999996</v>
      </c>
      <c r="ABO10" s="13">
        <v>860.99040000000002</v>
      </c>
      <c r="ABP10" s="13">
        <v>834.83320000000003</v>
      </c>
      <c r="ABQ10" s="13">
        <v>808.49720000000002</v>
      </c>
      <c r="ABR10" s="13">
        <v>782.30870000000004</v>
      </c>
      <c r="ABS10" s="13">
        <v>755.99980000000005</v>
      </c>
      <c r="ABT10" s="13">
        <v>729.76310000000001</v>
      </c>
      <c r="ABU10" s="13">
        <v>703.41150000000005</v>
      </c>
      <c r="ABV10" s="13">
        <v>677.21069999999997</v>
      </c>
      <c r="ABW10" s="13">
        <v>650.84469999999999</v>
      </c>
      <c r="ABX10" s="13">
        <v>624.56610000000001</v>
      </c>
      <c r="ABY10" s="13">
        <v>598.23040000000003</v>
      </c>
      <c r="ABZ10" s="13">
        <v>572.00189999999998</v>
      </c>
      <c r="ACA10" s="13">
        <v>545.59299999999996</v>
      </c>
      <c r="ACB10" s="13">
        <v>519.35059999999999</v>
      </c>
      <c r="ACC10" s="13">
        <v>492.99180000000001</v>
      </c>
      <c r="ACD10" s="13">
        <v>466.71980000000002</v>
      </c>
      <c r="ACE10" s="13">
        <v>440.32240000000002</v>
      </c>
      <c r="ACF10" s="13">
        <v>414.04910000000001</v>
      </c>
      <c r="ACG10" s="13">
        <v>387.64519999999999</v>
      </c>
      <c r="ACH10" s="13">
        <v>361.32859999999999</v>
      </c>
      <c r="ACI10" s="13">
        <v>334.8886</v>
      </c>
      <c r="ACJ10" s="13">
        <v>308.6223</v>
      </c>
      <c r="ACK10" s="13">
        <v>282.15109999999999</v>
      </c>
      <c r="ACL10" s="13">
        <v>255.8252</v>
      </c>
      <c r="ACM10" s="13">
        <v>229.3862</v>
      </c>
      <c r="ACN10" s="13">
        <v>203.0352</v>
      </c>
      <c r="ACO10" s="13">
        <v>176.5779</v>
      </c>
      <c r="ACP10" s="13">
        <v>150.2619</v>
      </c>
      <c r="ACQ10" s="13">
        <v>123.78700000000001</v>
      </c>
      <c r="ACR10" s="13">
        <v>97.425560000000004</v>
      </c>
      <c r="ACS10" s="13">
        <v>70.964860000000002</v>
      </c>
      <c r="ACT10" s="13">
        <v>44.615470000000002</v>
      </c>
      <c r="ACU10" s="13">
        <v>17.889019999999999</v>
      </c>
      <c r="ACV10" s="13">
        <v>-5.7680829999999998</v>
      </c>
      <c r="ACW10" s="13">
        <v>-5.1609639999999999</v>
      </c>
      <c r="ACX10" s="13">
        <v>-3.292961</v>
      </c>
      <c r="ACY10" s="122">
        <v>-10.493930000000001</v>
      </c>
      <c r="ACZ10" s="15">
        <v>-10.665010000000001</v>
      </c>
      <c r="ADA10" s="15">
        <v>-11.17248</v>
      </c>
      <c r="ADB10" s="15">
        <v>-11.60589</v>
      </c>
      <c r="ADC10" s="15">
        <v>-11.59857</v>
      </c>
      <c r="ADD10" s="15">
        <v>-11.421250000000001</v>
      </c>
      <c r="ADE10" s="15">
        <v>-11.233180000000001</v>
      </c>
      <c r="ADF10" s="15">
        <v>-11.05334</v>
      </c>
      <c r="ADG10" s="15">
        <v>-10.86985</v>
      </c>
      <c r="ADH10" s="15">
        <v>-10.68098</v>
      </c>
      <c r="ADI10" s="15">
        <v>-10.47575</v>
      </c>
      <c r="ADJ10" s="15">
        <v>-10.297370000000001</v>
      </c>
      <c r="ADK10" s="15">
        <v>-10.1015</v>
      </c>
      <c r="ADL10" s="15">
        <v>-9.9052509999999998</v>
      </c>
      <c r="ADM10" s="15">
        <v>-9.7162400000000009</v>
      </c>
      <c r="ADN10" s="15">
        <v>-9.5261080000000007</v>
      </c>
      <c r="ADO10" s="15">
        <v>-9.3268360000000001</v>
      </c>
      <c r="ADP10" s="15">
        <v>-9.1400570000000005</v>
      </c>
      <c r="ADQ10" s="15">
        <v>-8.954523</v>
      </c>
      <c r="ADR10" s="15">
        <v>-8.7594060000000002</v>
      </c>
      <c r="ADS10" s="15">
        <v>-8.5656669999999995</v>
      </c>
      <c r="ADT10" s="15">
        <v>-8.3806930000000008</v>
      </c>
      <c r="ADU10" s="15">
        <v>-8.1873950000000004</v>
      </c>
      <c r="ADV10" s="15">
        <v>-7.9989990000000004</v>
      </c>
      <c r="ADW10" s="15">
        <v>-7.8074760000000003</v>
      </c>
      <c r="ADX10" s="15">
        <v>-7.6225240000000003</v>
      </c>
      <c r="ADY10" s="15">
        <v>-7.4259529999999998</v>
      </c>
      <c r="ADZ10" s="15">
        <v>-7.2325530000000002</v>
      </c>
      <c r="AEA10" s="15">
        <v>-7.0494159999999999</v>
      </c>
      <c r="AEB10" s="15">
        <v>-6.8530550000000003</v>
      </c>
      <c r="AEC10" s="15">
        <v>-6.651618</v>
      </c>
      <c r="AED10" s="15">
        <v>-6.4695679999999998</v>
      </c>
      <c r="AEE10" s="15">
        <v>-6.2806389999999999</v>
      </c>
      <c r="AEF10" s="15">
        <v>-6.0841339999999997</v>
      </c>
      <c r="AEG10" s="15">
        <v>-5.8887390000000002</v>
      </c>
      <c r="AEH10" s="15">
        <v>-5.7052909999999999</v>
      </c>
      <c r="AEI10" s="15">
        <v>-5.5079469999999997</v>
      </c>
      <c r="AEJ10" s="15">
        <v>-5.3150639999999996</v>
      </c>
      <c r="AEK10" s="15">
        <v>-5.1235949999999999</v>
      </c>
      <c r="AEL10" s="15">
        <v>-4.931495</v>
      </c>
      <c r="AEM10" s="15">
        <v>-4.7361420000000001</v>
      </c>
      <c r="AEN10" s="15">
        <v>-4.5503689999999999</v>
      </c>
      <c r="AEO10" s="15">
        <v>-4.3573779999999998</v>
      </c>
      <c r="AEP10" s="15">
        <v>-4.1677090000000003</v>
      </c>
      <c r="AEQ10" s="15">
        <v>-3.975041</v>
      </c>
      <c r="AER10" s="15">
        <v>-3.7818649999999998</v>
      </c>
      <c r="AES10" s="15">
        <v>-3.591297</v>
      </c>
      <c r="AET10" s="15">
        <v>-3.3972099999999998</v>
      </c>
      <c r="AEU10" s="15">
        <v>-3.2052040000000002</v>
      </c>
      <c r="AEV10" s="15">
        <v>-3.0166559999999998</v>
      </c>
      <c r="AEW10" s="15">
        <v>-2.819099</v>
      </c>
      <c r="AEX10" s="15">
        <v>-2.6272229999999999</v>
      </c>
      <c r="AEY10" s="15">
        <v>-2.4348930000000002</v>
      </c>
      <c r="AEZ10" s="15">
        <v>-2.2423820000000001</v>
      </c>
      <c r="AFA10" s="15">
        <v>-2.0487389999999999</v>
      </c>
      <c r="AFB10" s="15">
        <v>-1.8581780000000001</v>
      </c>
      <c r="AFC10" s="15">
        <v>-1.6648559999999999</v>
      </c>
      <c r="AFD10" s="15">
        <v>-1.4731350000000001</v>
      </c>
      <c r="AFE10" s="15">
        <v>-1.2791779999999999</v>
      </c>
      <c r="AFF10" s="15">
        <v>-1.0882270000000001</v>
      </c>
      <c r="AFG10" s="15">
        <v>-0.89425129999999997</v>
      </c>
      <c r="AFH10" s="15">
        <v>-0.70208349999999997</v>
      </c>
      <c r="AFI10" s="15">
        <v>-0.50925419999999999</v>
      </c>
      <c r="AFJ10" s="15">
        <v>-0.31747029999999998</v>
      </c>
      <c r="AFK10" s="15">
        <v>-0.1204571</v>
      </c>
      <c r="AFL10" s="15">
        <v>4.0741289999999999E-2</v>
      </c>
      <c r="AFM10" s="15">
        <v>3.3152559999999998E-2</v>
      </c>
      <c r="AFN10" s="15">
        <v>2.18531E-2</v>
      </c>
      <c r="AFO10" s="110">
        <v>300</v>
      </c>
      <c r="AFP10" s="7">
        <v>536.71500000000003</v>
      </c>
      <c r="AFQ10" s="7">
        <v>869.08690000000001</v>
      </c>
      <c r="AFR10" s="7">
        <v>1234.4480000000001</v>
      </c>
      <c r="AFS10" s="7">
        <v>1338.4760000000001</v>
      </c>
      <c r="AFT10" s="7">
        <v>1401.3209999999999</v>
      </c>
      <c r="AFU10" s="7">
        <v>1441.9059999999999</v>
      </c>
      <c r="AFV10" s="7">
        <v>1466.2739999999999</v>
      </c>
      <c r="AFW10" s="7">
        <v>1480.8489999999999</v>
      </c>
      <c r="AFX10" s="7">
        <v>1489.0940000000001</v>
      </c>
      <c r="AFY10" s="7">
        <v>1493.9069999999999</v>
      </c>
      <c r="AFZ10" s="7">
        <v>1496.5450000000001</v>
      </c>
      <c r="AGA10" s="7">
        <v>1498.06</v>
      </c>
      <c r="AGB10" s="7">
        <v>1498.8969999999999</v>
      </c>
      <c r="AGC10" s="7">
        <v>1499.374</v>
      </c>
      <c r="AGD10" s="7">
        <v>1499.636</v>
      </c>
      <c r="AGE10" s="7">
        <v>1499.7850000000001</v>
      </c>
      <c r="AGF10" s="7">
        <v>1499.8679999999999</v>
      </c>
      <c r="AGG10" s="7">
        <v>1499.914</v>
      </c>
      <c r="AGH10" s="7">
        <v>1499.94</v>
      </c>
      <c r="AGI10" s="7">
        <v>1499.9549999999999</v>
      </c>
      <c r="AGJ10" s="7">
        <v>1499.963</v>
      </c>
      <c r="AGK10" s="7">
        <v>1499.9670000000001</v>
      </c>
      <c r="AGL10" s="7">
        <v>1499.97</v>
      </c>
      <c r="AGM10" s="7">
        <v>1499.971</v>
      </c>
      <c r="AGN10" s="7">
        <v>1499.972</v>
      </c>
      <c r="AGO10" s="7">
        <v>1499.972</v>
      </c>
      <c r="AGP10" s="7">
        <v>1499.973</v>
      </c>
      <c r="AGQ10" s="7">
        <v>1499.973</v>
      </c>
      <c r="AGR10" s="7">
        <v>1499.973</v>
      </c>
      <c r="AGS10" s="7">
        <v>1499.973</v>
      </c>
      <c r="AGT10" s="7">
        <v>1499.973</v>
      </c>
      <c r="AGU10" s="7">
        <v>1499.973</v>
      </c>
      <c r="AGV10" s="7">
        <v>1499.973</v>
      </c>
      <c r="AGW10" s="7">
        <v>1499.973</v>
      </c>
      <c r="AGX10" s="7">
        <v>1499.973</v>
      </c>
      <c r="AGY10" s="7">
        <v>1499.973</v>
      </c>
      <c r="AGZ10" s="7">
        <v>1499.973</v>
      </c>
      <c r="AHA10" s="7">
        <v>1499.973</v>
      </c>
      <c r="AHB10" s="7">
        <v>1499.973</v>
      </c>
      <c r="AHC10" s="7">
        <v>1499.973</v>
      </c>
      <c r="AHD10" s="7">
        <v>1499.973</v>
      </c>
      <c r="AHE10" s="7">
        <v>1499.973</v>
      </c>
      <c r="AHF10" s="7">
        <v>1499.973</v>
      </c>
      <c r="AHG10" s="7">
        <v>1499.973</v>
      </c>
      <c r="AHH10" s="7">
        <v>1499.973</v>
      </c>
      <c r="AHI10" s="7">
        <v>1499.973</v>
      </c>
      <c r="AHJ10" s="7">
        <v>1499.973</v>
      </c>
      <c r="AHK10" s="7">
        <v>1499.973</v>
      </c>
      <c r="AHL10" s="7">
        <v>1499.973</v>
      </c>
      <c r="AHM10" s="7">
        <v>1499.973</v>
      </c>
      <c r="AHN10" s="7">
        <v>1499.973</v>
      </c>
      <c r="AHO10" s="7">
        <v>1499.973</v>
      </c>
      <c r="AHP10" s="7">
        <v>1499.973</v>
      </c>
      <c r="AHQ10" s="7">
        <v>1499.973</v>
      </c>
      <c r="AHR10" s="7">
        <v>1499.973</v>
      </c>
      <c r="AHS10" s="7">
        <v>1499.973</v>
      </c>
      <c r="AHT10" s="7">
        <v>1499.973</v>
      </c>
      <c r="AHU10" s="7">
        <v>1499.973</v>
      </c>
      <c r="AHV10" s="7">
        <v>1499.973</v>
      </c>
      <c r="AHW10" s="7">
        <v>1499.973</v>
      </c>
      <c r="AHX10" s="7">
        <v>1499.973</v>
      </c>
      <c r="AHY10" s="7">
        <v>1499.972</v>
      </c>
      <c r="AHZ10" s="7">
        <v>1499.973</v>
      </c>
      <c r="AIA10" s="7">
        <v>1499.972</v>
      </c>
      <c r="AIB10" s="7">
        <v>1499.9749999999999</v>
      </c>
      <c r="AIC10" s="7">
        <v>1499.999</v>
      </c>
      <c r="AID10" s="7">
        <v>1500.009</v>
      </c>
      <c r="AIE10" s="123">
        <v>1.487821E-8</v>
      </c>
      <c r="AIF10" s="47">
        <v>1.706871E-9</v>
      </c>
      <c r="AIG10" s="1">
        <v>1.533098E-9</v>
      </c>
      <c r="AIH10" s="1">
        <v>1.535107E-9</v>
      </c>
      <c r="AII10" s="1">
        <v>1.5444179999999999E-9</v>
      </c>
      <c r="AIJ10" s="1">
        <v>1.538454E-9</v>
      </c>
      <c r="AIK10" s="1">
        <v>1.537338E-9</v>
      </c>
      <c r="AIL10" s="1">
        <v>1.539846E-9</v>
      </c>
      <c r="AIM10" s="1">
        <v>1.545049E-9</v>
      </c>
      <c r="AIN10" s="1">
        <v>1.538162E-9</v>
      </c>
      <c r="AIO10" s="1">
        <v>1.54002E-9</v>
      </c>
      <c r="AIP10" s="1">
        <v>1.546323E-9</v>
      </c>
      <c r="AIQ10" s="1">
        <v>1.5391769999999999E-9</v>
      </c>
      <c r="AIR10" s="1">
        <v>1.5398489999999999E-9</v>
      </c>
      <c r="AIS10" s="1">
        <v>1.544598E-9</v>
      </c>
      <c r="AIT10" s="1">
        <v>1.540474E-9</v>
      </c>
      <c r="AIU10" s="1">
        <v>1.5357580000000001E-9</v>
      </c>
      <c r="AIV10" s="1">
        <v>1.541425E-9</v>
      </c>
      <c r="AIW10" s="1">
        <v>1.5443849999999999E-9</v>
      </c>
      <c r="AIX10" s="1">
        <v>1.5324119999999999E-9</v>
      </c>
      <c r="AIY10" s="1">
        <v>1.534507E-9</v>
      </c>
      <c r="AIZ10" s="1">
        <v>1.545736E-9</v>
      </c>
      <c r="AJA10" s="1">
        <v>1.5362290000000001E-9</v>
      </c>
      <c r="AJB10" s="1">
        <v>1.5365190000000001E-9</v>
      </c>
      <c r="AJC10" s="1">
        <v>1.5424860000000001E-9</v>
      </c>
      <c r="AJD10" s="1">
        <v>1.5407059999999999E-9</v>
      </c>
      <c r="AJE10" s="1">
        <v>1.541041E-9</v>
      </c>
      <c r="AJF10" s="1">
        <v>1.539855E-9</v>
      </c>
      <c r="AJG10" s="1">
        <v>1.545202E-9</v>
      </c>
      <c r="AJH10" s="1">
        <v>1.5404450000000001E-9</v>
      </c>
      <c r="AJI10" s="1">
        <v>1.538049E-9</v>
      </c>
      <c r="AJJ10" s="1">
        <v>1.546304E-9</v>
      </c>
      <c r="AJK10" s="1">
        <v>1.54086E-9</v>
      </c>
      <c r="AJL10" s="1">
        <v>1.5382959999999999E-9</v>
      </c>
      <c r="AJM10" s="1">
        <v>1.5376530000000001E-9</v>
      </c>
      <c r="AJN10" s="1">
        <v>1.5445800000000001E-9</v>
      </c>
      <c r="AJO10" s="1">
        <v>1.5356179999999999E-9</v>
      </c>
      <c r="AJP10" s="1">
        <v>1.534858E-9</v>
      </c>
      <c r="AJQ10" s="1">
        <v>1.544094E-9</v>
      </c>
      <c r="AJR10" s="1">
        <v>1.537588E-9</v>
      </c>
      <c r="AJS10" s="1">
        <v>1.5327610000000001E-9</v>
      </c>
      <c r="AJT10" s="1">
        <v>1.5434350000000001E-9</v>
      </c>
      <c r="AJU10" s="1">
        <v>1.5426410000000001E-9</v>
      </c>
      <c r="AJV10" s="1">
        <v>1.538819E-9</v>
      </c>
      <c r="AJW10" s="1">
        <v>1.5385540000000001E-9</v>
      </c>
      <c r="AJX10" s="1">
        <v>1.5462499999999999E-9</v>
      </c>
      <c r="AJY10" s="1">
        <v>1.54077E-9</v>
      </c>
      <c r="AJZ10" s="1">
        <v>1.540136E-9</v>
      </c>
      <c r="AKA10" s="1">
        <v>1.5454669999999999E-9</v>
      </c>
      <c r="AKB10" s="1">
        <v>1.539233E-9</v>
      </c>
      <c r="AKC10" s="1">
        <v>1.53761E-9</v>
      </c>
      <c r="AKD10" s="1">
        <v>1.541235E-9</v>
      </c>
      <c r="AKE10" s="1">
        <v>1.544247E-9</v>
      </c>
      <c r="AKF10" s="1">
        <v>1.5339500000000001E-9</v>
      </c>
      <c r="AKG10" s="1">
        <v>1.537008E-9</v>
      </c>
      <c r="AKH10" s="1">
        <v>1.54387E-9</v>
      </c>
      <c r="AKI10" s="1">
        <v>1.5349860000000001E-9</v>
      </c>
      <c r="AKJ10" s="1">
        <v>1.535187E-9</v>
      </c>
      <c r="AKK10" s="1">
        <v>1.543453E-9</v>
      </c>
      <c r="AKL10" s="1">
        <v>1.540749E-9</v>
      </c>
      <c r="AKM10" s="1">
        <v>1.537907E-9</v>
      </c>
      <c r="AKN10" s="1">
        <v>1.5403069999999999E-9</v>
      </c>
      <c r="AKO10" s="1">
        <v>1.5456259999999999E-9</v>
      </c>
      <c r="AKP10" s="1">
        <v>1.5397529999999999E-9</v>
      </c>
      <c r="AKQ10" s="1">
        <v>1.537006E-9</v>
      </c>
      <c r="AKR10" s="1">
        <v>1.7109840000000001E-9</v>
      </c>
      <c r="AKS10" s="441"/>
      <c r="AKT10" s="286">
        <f>P80_C3_LAMINAR!$B$1*P80_C3_LAMINAR!$B$3</f>
        <v>1.487864E-8</v>
      </c>
      <c r="AKU10" s="17">
        <f>P80_C3_LAMINAR!$B$1*(P80_C3_LAMINAR!$B$2)</f>
        <v>2.1255199999999999E-9</v>
      </c>
      <c r="AKV10" s="17">
        <f>P80_C3_LAMINAR!$B$1*($D$2)</f>
        <v>2.3912100000000001E-9</v>
      </c>
      <c r="AKW10" s="17">
        <f>P80_C3_LAMINAR!$B$1*($D$2)</f>
        <v>2.3912100000000001E-9</v>
      </c>
      <c r="AKX10" s="17">
        <f>P80_C3_LAMINAR!$B$1*($D$2)</f>
        <v>2.3912100000000001E-9</v>
      </c>
      <c r="AKY10" s="17">
        <f>P80_C3_LAMINAR!$B$1*($D$2)</f>
        <v>2.3912100000000001E-9</v>
      </c>
      <c r="AKZ10" s="17">
        <f>P80_C3_LAMINAR!$B$1*($D$2)</f>
        <v>2.3912100000000001E-9</v>
      </c>
      <c r="ALA10" s="17">
        <f>P80_C3_LAMINAR!$B$1*($D$2)</f>
        <v>2.3912100000000001E-9</v>
      </c>
      <c r="ALB10" s="17">
        <f>P80_C3_LAMINAR!$B$1*($D$2)</f>
        <v>2.3912100000000001E-9</v>
      </c>
      <c r="ALC10" s="17">
        <f>P80_C3_LAMINAR!$B$1*($D$2)</f>
        <v>2.3912100000000001E-9</v>
      </c>
      <c r="ALD10" s="17">
        <f>P80_C3_LAMINAR!$B$1*($D$2)</f>
        <v>2.3912100000000001E-9</v>
      </c>
      <c r="ALE10" s="17">
        <f>P80_C3_LAMINAR!$B$1*($D$2)</f>
        <v>2.3912100000000001E-9</v>
      </c>
      <c r="ALF10" s="17">
        <f>P80_C3_LAMINAR!$B$1*($D$2)</f>
        <v>2.3912100000000001E-9</v>
      </c>
      <c r="ALG10" s="17">
        <f>P80_C3_LAMINAR!$B$1*($D$2)</f>
        <v>2.3912100000000001E-9</v>
      </c>
      <c r="ALH10" s="17">
        <f>P80_C3_LAMINAR!$B$1*($D$2)</f>
        <v>2.3912100000000001E-9</v>
      </c>
      <c r="ALI10" s="17">
        <f>P80_C3_LAMINAR!$B$1*($D$2)</f>
        <v>2.3912100000000001E-9</v>
      </c>
      <c r="ALJ10" s="17">
        <f>P80_C3_LAMINAR!$B$1*($D$2)</f>
        <v>2.3912100000000001E-9</v>
      </c>
      <c r="ALK10" s="17">
        <f>P80_C3_LAMINAR!$B$1*($D$2)</f>
        <v>2.3912100000000001E-9</v>
      </c>
      <c r="ALL10" s="17">
        <f>P80_C3_LAMINAR!$B$1*($D$2)</f>
        <v>2.3912100000000001E-9</v>
      </c>
      <c r="ALM10" s="17">
        <f>P80_C3_LAMINAR!$B$1*($D$2)</f>
        <v>2.3912100000000001E-9</v>
      </c>
      <c r="ALN10" s="17">
        <f>P80_C3_LAMINAR!$B$1*($D$2)</f>
        <v>2.3912100000000001E-9</v>
      </c>
      <c r="ALO10" s="17">
        <f>P80_C3_LAMINAR!$B$1*($D$2)</f>
        <v>2.3912100000000001E-9</v>
      </c>
      <c r="ALP10" s="17">
        <f>P80_C3_LAMINAR!$B$1*($D$2)</f>
        <v>2.3912100000000001E-9</v>
      </c>
      <c r="ALQ10" s="17">
        <f>P80_C3_LAMINAR!$B$1*($D$2)</f>
        <v>2.3912100000000001E-9</v>
      </c>
      <c r="ALR10" s="17">
        <f>P80_C3_LAMINAR!$B$1*($D$2)</f>
        <v>2.3912100000000001E-9</v>
      </c>
      <c r="ALS10" s="17">
        <f>P80_C3_LAMINAR!$B$1*($D$2)</f>
        <v>2.3912100000000001E-9</v>
      </c>
      <c r="ALT10" s="17">
        <f>P80_C3_LAMINAR!$B$1*($D$2)</f>
        <v>2.3912100000000001E-9</v>
      </c>
      <c r="ALU10" s="17">
        <f>P80_C3_LAMINAR!$B$1*($D$2)</f>
        <v>2.3912100000000001E-9</v>
      </c>
      <c r="ALV10" s="17">
        <f>P80_C3_LAMINAR!$B$1*($D$2)</f>
        <v>2.3912100000000001E-9</v>
      </c>
      <c r="ALW10" s="17">
        <f>P80_C3_LAMINAR!$B$1*($D$2)</f>
        <v>2.3912100000000001E-9</v>
      </c>
      <c r="ALX10" s="17">
        <f>P80_C3_LAMINAR!$B$1*($D$2)</f>
        <v>2.3912100000000001E-9</v>
      </c>
      <c r="ALY10" s="17">
        <f>P80_C3_LAMINAR!$B$1*($D$2)</f>
        <v>2.3912100000000001E-9</v>
      </c>
      <c r="ALZ10" s="17">
        <f>P80_C3_LAMINAR!$B$1*($D$2)</f>
        <v>2.3912100000000001E-9</v>
      </c>
      <c r="AMA10" s="17">
        <f>P80_C3_LAMINAR!$B$1*($D$2)</f>
        <v>2.3912100000000001E-9</v>
      </c>
      <c r="AMB10" s="17">
        <f>P80_C3_LAMINAR!$B$1*($D$2)</f>
        <v>2.3912100000000001E-9</v>
      </c>
      <c r="AMC10" s="17">
        <f>P80_C3_LAMINAR!$B$1*($D$2)</f>
        <v>2.3912100000000001E-9</v>
      </c>
      <c r="AMD10" s="17">
        <f>P80_C3_LAMINAR!$B$1*($D$2)</f>
        <v>2.3912100000000001E-9</v>
      </c>
      <c r="AME10" s="17">
        <f>P80_C3_LAMINAR!$B$1*($D$2)</f>
        <v>2.3912100000000001E-9</v>
      </c>
      <c r="AMF10" s="17">
        <f>P80_C3_LAMINAR!$B$1*($D$2)</f>
        <v>2.3912100000000001E-9</v>
      </c>
      <c r="AMG10" s="17">
        <f>P80_C3_LAMINAR!$B$1*($D$2)</f>
        <v>2.3912100000000001E-9</v>
      </c>
      <c r="AMH10" s="17">
        <f>P80_C3_LAMINAR!$B$1*($D$2)</f>
        <v>2.3912100000000001E-9</v>
      </c>
      <c r="AMI10" s="17">
        <f>P80_C3_LAMINAR!$B$1*($D$2)</f>
        <v>2.3912100000000001E-9</v>
      </c>
      <c r="AMJ10" s="17">
        <f>P80_C3_LAMINAR!$B$1*($D$2)</f>
        <v>2.3912100000000001E-9</v>
      </c>
      <c r="AMK10" s="17">
        <f>P80_C3_LAMINAR!$B$1*($D$2)</f>
        <v>2.3912100000000001E-9</v>
      </c>
      <c r="AML10" s="17">
        <f>P80_C3_LAMINAR!$B$1*($D$2)</f>
        <v>2.3912100000000001E-9</v>
      </c>
      <c r="AMM10" s="17">
        <f>P80_C3_LAMINAR!$B$1*($D$2)</f>
        <v>2.3912100000000001E-9</v>
      </c>
      <c r="AMN10" s="17">
        <f>P80_C3_LAMINAR!$B$1*($D$2)</f>
        <v>2.3912100000000001E-9</v>
      </c>
      <c r="AMO10" s="17">
        <f>P80_C3_LAMINAR!$B$1*($D$2)</f>
        <v>2.3912100000000001E-9</v>
      </c>
      <c r="AMP10" s="17">
        <f>P80_C3_LAMINAR!$B$1*($D$2)</f>
        <v>2.3912100000000001E-9</v>
      </c>
      <c r="AMQ10" s="17">
        <f>P80_C3_LAMINAR!$B$1*($D$2)</f>
        <v>2.3912100000000001E-9</v>
      </c>
      <c r="AMR10" s="17">
        <f>P80_C3_LAMINAR!$B$1*($D$2)</f>
        <v>2.3912100000000001E-9</v>
      </c>
      <c r="AMS10" s="17">
        <f>P80_C3_LAMINAR!$B$1*($D$2)</f>
        <v>2.3912100000000001E-9</v>
      </c>
      <c r="AMT10" s="17">
        <f>P80_C3_LAMINAR!$B$1*($D$2)</f>
        <v>2.3912100000000001E-9</v>
      </c>
      <c r="AMU10" s="17">
        <f>P80_C3_LAMINAR!$B$1*($D$2)</f>
        <v>2.3912100000000001E-9</v>
      </c>
      <c r="AMV10" s="17">
        <f>P80_C3_LAMINAR!$B$1*($D$2)</f>
        <v>2.3912100000000001E-9</v>
      </c>
      <c r="AMW10" s="17">
        <f>P80_C3_LAMINAR!$B$1*($D$2)</f>
        <v>2.3912100000000001E-9</v>
      </c>
      <c r="AMX10" s="17">
        <f>P80_C3_LAMINAR!$B$1*($D$2)</f>
        <v>2.3912100000000001E-9</v>
      </c>
      <c r="AMY10" s="17">
        <f>P80_C3_LAMINAR!$B$1*($D$2)</f>
        <v>2.3912100000000001E-9</v>
      </c>
      <c r="AMZ10" s="17">
        <f>P80_C3_LAMINAR!$B$1*($D$2)</f>
        <v>2.3912100000000001E-9</v>
      </c>
      <c r="ANA10" s="17">
        <f>P80_C3_LAMINAR!$B$1*($D$2)</f>
        <v>2.3912100000000001E-9</v>
      </c>
      <c r="ANB10" s="17">
        <f>P80_C3_LAMINAR!$B$1*($D$2)</f>
        <v>2.3912100000000001E-9</v>
      </c>
      <c r="ANC10" s="17">
        <f>P80_C3_LAMINAR!$B$1*($D$2)</f>
        <v>2.3912100000000001E-9</v>
      </c>
      <c r="AND10" s="17">
        <f>P80_C3_LAMINAR!$B$1*($D$2)</f>
        <v>2.3912100000000001E-9</v>
      </c>
      <c r="ANE10" s="17">
        <f>P80_C3_LAMINAR!$B$1*($D$2)</f>
        <v>2.3912100000000001E-9</v>
      </c>
      <c r="ANF10" s="17">
        <f>P80_C3_LAMINAR!$B$1*($D$2)</f>
        <v>2.3912100000000001E-9</v>
      </c>
      <c r="ANG10" s="17">
        <f>P80_C3_LAMINAR!$B$1*($B$2)</f>
        <v>2.1255199999999999E-9</v>
      </c>
      <c r="ANH10" s="168">
        <f t="shared" si="877"/>
        <v>80.303690391057245</v>
      </c>
      <c r="ANI10" s="168">
        <f t="shared" si="899"/>
        <v>64.113900493892203</v>
      </c>
      <c r="ANJ10" s="168">
        <f t="shared" si="900"/>
        <v>64.197916535979687</v>
      </c>
      <c r="ANK10" s="168">
        <f t="shared" si="901"/>
        <v>64.587300989875416</v>
      </c>
      <c r="ANL10" s="168">
        <f t="shared" si="902"/>
        <v>64.337887513016426</v>
      </c>
      <c r="ANM10" s="168">
        <f t="shared" si="903"/>
        <v>64.29121658072691</v>
      </c>
      <c r="ANN10" s="168">
        <f t="shared" si="904"/>
        <v>64.396100718882906</v>
      </c>
      <c r="ANO10" s="168">
        <f t="shared" si="905"/>
        <v>64.613689303741623</v>
      </c>
      <c r="ANP10" s="168">
        <f t="shared" si="906"/>
        <v>64.325676122130631</v>
      </c>
      <c r="ANQ10" s="168">
        <f t="shared" si="907"/>
        <v>64.403377369616223</v>
      </c>
      <c r="ANR10" s="168">
        <f t="shared" si="908"/>
        <v>64.666967769455624</v>
      </c>
      <c r="ANS10" s="168">
        <f t="shared" si="909"/>
        <v>64.368123251408278</v>
      </c>
      <c r="ANT10" s="168">
        <f t="shared" si="910"/>
        <v>64.396226178378299</v>
      </c>
      <c r="ANU10" s="168">
        <f t="shared" si="911"/>
        <v>64.59482855959952</v>
      </c>
      <c r="ANV10" s="168">
        <f t="shared" si="912"/>
        <v>64.422363573253705</v>
      </c>
      <c r="ANW10" s="168">
        <f t="shared" si="913"/>
        <v>64.225141246481911</v>
      </c>
      <c r="ANX10" s="168">
        <f t="shared" si="914"/>
        <v>64.462134233296112</v>
      </c>
      <c r="ANY10" s="168">
        <f t="shared" si="915"/>
        <v>64.585920935425989</v>
      </c>
      <c r="ANZ10" s="168">
        <f t="shared" si="916"/>
        <v>64.085212089276965</v>
      </c>
      <c r="AOA10" s="168">
        <f t="shared" si="917"/>
        <v>64.172824636899307</v>
      </c>
      <c r="AOB10" s="168">
        <f t="shared" si="918"/>
        <v>64.642419528188654</v>
      </c>
      <c r="AOC10" s="168">
        <f t="shared" si="919"/>
        <v>64.244838387260003</v>
      </c>
      <c r="AOD10" s="168">
        <f t="shared" si="920"/>
        <v>64.256966138482198</v>
      </c>
      <c r="AOE10" s="168">
        <f t="shared" si="921"/>
        <v>64.506505074836596</v>
      </c>
      <c r="AOF10" s="168">
        <f t="shared" si="922"/>
        <v>64.432065774231447</v>
      </c>
      <c r="AOG10" s="168">
        <f t="shared" si="923"/>
        <v>64.446075417884657</v>
      </c>
      <c r="AOH10" s="168">
        <f t="shared" si="924"/>
        <v>64.396477097369115</v>
      </c>
      <c r="AOI10" s="168">
        <f t="shared" si="925"/>
        <v>64.620087738007115</v>
      </c>
      <c r="AOJ10" s="168">
        <f t="shared" si="926"/>
        <v>64.421150798131492</v>
      </c>
      <c r="AOK10" s="168">
        <f t="shared" si="927"/>
        <v>64.32095048113716</v>
      </c>
      <c r="AOL10" s="168">
        <f t="shared" si="928"/>
        <v>64.666173192651414</v>
      </c>
      <c r="AOM10" s="168">
        <f t="shared" si="929"/>
        <v>64.43850602832876</v>
      </c>
      <c r="AON10" s="168">
        <f t="shared" si="930"/>
        <v>64.331279979591912</v>
      </c>
      <c r="AOO10" s="168">
        <f t="shared" si="931"/>
        <v>64.304389827744117</v>
      </c>
      <c r="AOP10" s="168">
        <f t="shared" si="932"/>
        <v>64.594075802627131</v>
      </c>
      <c r="AOQ10" s="168">
        <f t="shared" si="933"/>
        <v>64.219286470029814</v>
      </c>
      <c r="AOR10" s="168">
        <f t="shared" si="934"/>
        <v>64.187503397861335</v>
      </c>
      <c r="AOS10" s="168">
        <f t="shared" si="935"/>
        <v>64.573751364372015</v>
      </c>
      <c r="AOT10" s="168">
        <f t="shared" si="936"/>
        <v>64.30167153867707</v>
      </c>
      <c r="AOU10" s="168">
        <f t="shared" si="937"/>
        <v>64.099807210575392</v>
      </c>
      <c r="AOV10" s="168">
        <f t="shared" si="938"/>
        <v>64.546192095215389</v>
      </c>
      <c r="AOW10" s="168">
        <f t="shared" si="939"/>
        <v>64.512987148765689</v>
      </c>
      <c r="AOX10" s="168">
        <f t="shared" si="940"/>
        <v>64.353151751623656</v>
      </c>
      <c r="AOY10" s="168">
        <f t="shared" si="941"/>
        <v>64.342069496196487</v>
      </c>
      <c r="AOZ10" s="168">
        <f t="shared" si="942"/>
        <v>64.663914921734175</v>
      </c>
      <c r="APA10" s="168">
        <f t="shared" si="943"/>
        <v>64.434742243466687</v>
      </c>
      <c r="APB10" s="168">
        <f t="shared" si="944"/>
        <v>64.408228470105087</v>
      </c>
      <c r="APC10" s="168">
        <f t="shared" si="945"/>
        <v>64.631169993434284</v>
      </c>
      <c r="APD10" s="168">
        <f t="shared" si="946"/>
        <v>64.370465161989117</v>
      </c>
      <c r="APE10" s="168">
        <f t="shared" si="947"/>
        <v>64.302591574976688</v>
      </c>
      <c r="APF10" s="168">
        <f t="shared" si="948"/>
        <v>64.454188465253992</v>
      </c>
      <c r="APG10" s="168">
        <f t="shared" si="949"/>
        <v>64.580149798637507</v>
      </c>
      <c r="APH10" s="168">
        <f t="shared" si="950"/>
        <v>64.149530990586356</v>
      </c>
      <c r="API10" s="168">
        <f t="shared" si="951"/>
        <v>64.277416036232708</v>
      </c>
      <c r="APJ10" s="168">
        <f t="shared" si="952"/>
        <v>64.564383722048674</v>
      </c>
      <c r="APK10" s="168">
        <f t="shared" si="953"/>
        <v>64.192856336331815</v>
      </c>
      <c r="APL10" s="168">
        <f t="shared" si="954"/>
        <v>64.201262122523744</v>
      </c>
      <c r="APM10" s="168">
        <f t="shared" si="955"/>
        <v>64.546944852187806</v>
      </c>
      <c r="APN10" s="168">
        <f t="shared" si="956"/>
        <v>64.433864026998876</v>
      </c>
      <c r="APO10" s="168">
        <f t="shared" si="957"/>
        <v>64.315012065021477</v>
      </c>
      <c r="APP10" s="168">
        <f t="shared" si="958"/>
        <v>64.415379661342996</v>
      </c>
      <c r="APQ10" s="168">
        <f t="shared" si="959"/>
        <v>64.637819346690577</v>
      </c>
      <c r="APR10" s="168">
        <f t="shared" si="960"/>
        <v>64.392211474525439</v>
      </c>
      <c r="APS10" s="168">
        <f t="shared" si="961"/>
        <v>64.277332396569093</v>
      </c>
      <c r="APT10" s="168">
        <f t="shared" si="891"/>
        <v>80.497195980277766</v>
      </c>
      <c r="APU10" s="163">
        <f t="shared" si="3"/>
        <v>1999.5464639241225</v>
      </c>
      <c r="APV10" s="163">
        <f t="shared" si="962"/>
        <v>3546.5291630597062</v>
      </c>
      <c r="APW10" s="163">
        <f t="shared" si="962"/>
        <v>3548.9128934723421</v>
      </c>
      <c r="APX10" s="163">
        <f t="shared" si="962"/>
        <v>3545.9507947859033</v>
      </c>
      <c r="APY10" s="163">
        <f t="shared" si="962"/>
        <v>3549.7225254160026</v>
      </c>
      <c r="APZ10" s="163">
        <f t="shared" si="962"/>
        <v>3544.9525554008223</v>
      </c>
      <c r="AQA10" s="163">
        <f t="shared" si="962"/>
        <v>3549.2930357434107</v>
      </c>
      <c r="AQB10" s="163">
        <f t="shared" si="962"/>
        <v>3545.3803722801422</v>
      </c>
      <c r="AQC10" s="163">
        <f t="shared" si="962"/>
        <v>3550.6605442432906</v>
      </c>
      <c r="AQD10" s="163">
        <f t="shared" si="962"/>
        <v>3544.0346100927982</v>
      </c>
      <c r="AQE10" s="163">
        <f t="shared" si="962"/>
        <v>3551.7039490467164</v>
      </c>
      <c r="AQF10" s="163">
        <f t="shared" si="962"/>
        <v>3546.7926280000502</v>
      </c>
      <c r="AQG10" s="163">
        <f t="shared" si="962"/>
        <v>3549.9784627866225</v>
      </c>
      <c r="AQH10" s="163">
        <f t="shared" si="962"/>
        <v>3549.1880679655901</v>
      </c>
      <c r="AQI10" s="163">
        <f t="shared" si="962"/>
        <v>3547.2614283145354</v>
      </c>
      <c r="AQJ10" s="163">
        <f t="shared" si="962"/>
        <v>3547.9021081377205</v>
      </c>
      <c r="AQK10" s="163">
        <f t="shared" si="962"/>
        <v>3545.371171917147</v>
      </c>
      <c r="AQL10" s="163">
        <f t="shared" si="962"/>
        <v>3547.251391554903</v>
      </c>
      <c r="AQM10" s="163">
        <f t="shared" si="962"/>
        <v>3548.2015381334131</v>
      </c>
      <c r="AQN10" s="163">
        <f t="shared" si="962"/>
        <v>3547.1702610812099</v>
      </c>
      <c r="AQO10" s="163">
        <f t="shared" si="962"/>
        <v>3546.8867226216021</v>
      </c>
      <c r="AQP10" s="163">
        <f t="shared" si="962"/>
        <v>3550.7805671605583</v>
      </c>
      <c r="AQQ10" s="163">
        <f t="shared" si="962"/>
        <v>3548.3303432153598</v>
      </c>
      <c r="AQR10" s="163">
        <f t="shared" si="962"/>
        <v>3546.990854002785</v>
      </c>
      <c r="AQS10" s="163">
        <f t="shared" si="962"/>
        <v>3547.4353988148259</v>
      </c>
      <c r="AQT10" s="163">
        <f t="shared" si="962"/>
        <v>3548.6364643841398</v>
      </c>
      <c r="AQU10" s="163">
        <f t="shared" si="962"/>
        <v>3547.4128161056537</v>
      </c>
      <c r="AQV10" s="163">
        <f t="shared" si="962"/>
        <v>3546.6613137281961</v>
      </c>
      <c r="AQW10" s="163">
        <f t="shared" si="962"/>
        <v>3549.9366429548222</v>
      </c>
      <c r="AQX10" s="163">
        <f t="shared" si="962"/>
        <v>3545.927793878413</v>
      </c>
      <c r="AQY10" s="163">
        <f t="shared" si="962"/>
        <v>3551.0147582186423</v>
      </c>
      <c r="AQZ10" s="163">
        <f t="shared" si="962"/>
        <v>3544.9291362950134</v>
      </c>
      <c r="ARA10" s="163">
        <f t="shared" si="962"/>
        <v>3549.084772981043</v>
      </c>
      <c r="ARB10" s="163">
        <f t="shared" si="962"/>
        <v>3546.3100271410708</v>
      </c>
      <c r="ARC10" s="163">
        <f t="shared" si="962"/>
        <v>3550.1988533002118</v>
      </c>
      <c r="ARD10" s="163">
        <f t="shared" si="962"/>
        <v>3547.4885100012129</v>
      </c>
      <c r="ARE10" s="163">
        <f t="shared" si="962"/>
        <v>3546.3321916519253</v>
      </c>
      <c r="ARF10" s="163">
        <f t="shared" si="962"/>
        <v>3548.4006005327847</v>
      </c>
      <c r="ARG10" s="163">
        <f t="shared" si="962"/>
        <v>3548.7155038662431</v>
      </c>
      <c r="ARH10" s="163">
        <f t="shared" si="962"/>
        <v>3547.2497187616309</v>
      </c>
      <c r="ARI10" s="163">
        <f t="shared" si="962"/>
        <v>3549.7053792849642</v>
      </c>
      <c r="ARJ10" s="163">
        <f t="shared" si="962"/>
        <v>3546.6462585887475</v>
      </c>
      <c r="ARK10" s="163">
        <f t="shared" si="962"/>
        <v>3545.3013327980398</v>
      </c>
      <c r="ARL10" s="163">
        <f t="shared" si="962"/>
        <v>3549.1311929943417</v>
      </c>
      <c r="ARM10" s="163">
        <f t="shared" si="962"/>
        <v>3551.7386595071112</v>
      </c>
      <c r="ARN10" s="163">
        <f t="shared" si="962"/>
        <v>3545.8621367424862</v>
      </c>
      <c r="ARO10" s="163">
        <f t="shared" si="962"/>
        <v>3545.5518335905253</v>
      </c>
      <c r="ARP10" s="163">
        <f t="shared" si="962"/>
        <v>3547.9995483458165</v>
      </c>
      <c r="ARQ10" s="163">
        <f t="shared" si="962"/>
        <v>3551.2485310784082</v>
      </c>
      <c r="ARR10" s="163">
        <f t="shared" si="962"/>
        <v>3548.1396447823486</v>
      </c>
      <c r="ARS10" s="163">
        <f t="shared" si="962"/>
        <v>3546.3907394164457</v>
      </c>
      <c r="ART10" s="163">
        <f t="shared" si="962"/>
        <v>3545.1461812220591</v>
      </c>
      <c r="ARU10" s="163">
        <f t="shared" si="962"/>
        <v>3548.5202052517348</v>
      </c>
      <c r="ARV10" s="163">
        <f t="shared" si="962"/>
        <v>3547.8715796605061</v>
      </c>
      <c r="ARW10" s="163">
        <f t="shared" si="962"/>
        <v>3548.9764596166792</v>
      </c>
      <c r="ARX10" s="163">
        <f t="shared" si="962"/>
        <v>3547.7825034187713</v>
      </c>
      <c r="ARY10" s="163">
        <f t="shared" si="962"/>
        <v>3544.6527072068111</v>
      </c>
      <c r="ARZ10" s="163">
        <f t="shared" si="962"/>
        <v>3554.2110479631651</v>
      </c>
      <c r="ASA10" s="163">
        <f t="shared" si="962"/>
        <v>3546.2556613597299</v>
      </c>
      <c r="ASB10" s="163">
        <f t="shared" si="962"/>
        <v>3546.8975957778698</v>
      </c>
      <c r="ASC10" s="163">
        <f t="shared" si="962"/>
        <v>3545.7835154587005</v>
      </c>
      <c r="ASD10" s="163">
        <f t="shared" si="962"/>
        <v>3547.5006377524346</v>
      </c>
      <c r="ASE10" s="163">
        <f t="shared" si="962"/>
        <v>3546.9126509173179</v>
      </c>
      <c r="ASF10" s="163">
        <f t="shared" si="962"/>
        <v>3548.3052513162788</v>
      </c>
      <c r="ASG10" s="163">
        <f t="shared" si="892"/>
        <v>1998.9823666679213</v>
      </c>
      <c r="ASH10" s="170">
        <f t="shared" si="5"/>
        <v>1.6064380966363892E-3</v>
      </c>
      <c r="ASI10" s="170">
        <f t="shared" si="6"/>
        <v>7.2311713843152558E-4</v>
      </c>
      <c r="ASJ10" s="170">
        <f t="shared" si="7"/>
        <v>7.2357838541556188E-4</v>
      </c>
      <c r="ASK10" s="170">
        <f t="shared" si="8"/>
        <v>7.2857526488914585E-4</v>
      </c>
      <c r="ASL10" s="170">
        <f t="shared" si="9"/>
        <v>7.2499061041934789E-4</v>
      </c>
      <c r="ASM10" s="170">
        <f t="shared" si="10"/>
        <v>7.254395152090559E-4</v>
      </c>
      <c r="ASN10" s="170">
        <f t="shared" si="11"/>
        <v>7.257343935299492E-4</v>
      </c>
      <c r="ASO10" s="170">
        <f t="shared" si="12"/>
        <v>7.2899020718825266E-4</v>
      </c>
      <c r="ASP10" s="170">
        <f t="shared" si="13"/>
        <v>7.2466151377294881E-4</v>
      </c>
      <c r="ASQ10" s="170">
        <f t="shared" si="14"/>
        <v>7.2689332306413181E-4</v>
      </c>
      <c r="ASR10" s="170">
        <f t="shared" si="15"/>
        <v>7.2829232049943066E-4</v>
      </c>
      <c r="ASS10" s="170">
        <f t="shared" si="16"/>
        <v>7.2593049554976546E-4</v>
      </c>
      <c r="AST10" s="170">
        <f t="shared" si="17"/>
        <v>7.2559568294202292E-4</v>
      </c>
      <c r="ASU10" s="170">
        <f t="shared" si="18"/>
        <v>7.2799555642173166E-4</v>
      </c>
      <c r="ASV10" s="170">
        <f t="shared" si="19"/>
        <v>7.2644618813859103E-4</v>
      </c>
      <c r="ASW10" s="170">
        <f t="shared" si="20"/>
        <v>7.2409146914364478E-4</v>
      </c>
      <c r="ASX10" s="170">
        <f t="shared" si="21"/>
        <v>7.2728220665751553E-4</v>
      </c>
      <c r="ASY10" s="170">
        <f t="shared" si="22"/>
        <v>7.2829257141671469E-4</v>
      </c>
      <c r="ASZ10" s="170">
        <f t="shared" si="23"/>
        <v>7.2245289790376442E-4</v>
      </c>
      <c r="ATA10" s="170">
        <f t="shared" si="24"/>
        <v>7.2365090946989214E-4</v>
      </c>
      <c r="ATB10" s="170">
        <f t="shared" si="25"/>
        <v>7.2900461259061192E-4</v>
      </c>
      <c r="ATC10" s="170">
        <f t="shared" si="26"/>
        <v>7.2372637139483367E-4</v>
      </c>
      <c r="ATD10" s="170">
        <f t="shared" si="27"/>
        <v>7.2436284024508292E-4</v>
      </c>
      <c r="ATE10" s="170">
        <f t="shared" si="28"/>
        <v>7.2745048104131305E-4</v>
      </c>
      <c r="ATF10" s="170">
        <f t="shared" si="29"/>
        <v>7.26519961950628E-4</v>
      </c>
      <c r="ATG10" s="170">
        <f t="shared" si="30"/>
        <v>7.2643198101239332E-4</v>
      </c>
      <c r="ATH10" s="170">
        <f t="shared" si="31"/>
        <v>7.2612329532105034E-4</v>
      </c>
      <c r="ATI10" s="170">
        <f t="shared" si="32"/>
        <v>7.2879908197469767E-4</v>
      </c>
      <c r="ATJ10" s="170">
        <f t="shared" si="33"/>
        <v>7.2588507657995788E-4</v>
      </c>
      <c r="ATK10" s="170">
        <f t="shared" si="34"/>
        <v>7.2557541179692361E-4</v>
      </c>
      <c r="ATL10" s="170">
        <f t="shared" si="35"/>
        <v>7.284247190804809E-4</v>
      </c>
      <c r="ATM10" s="170">
        <f t="shared" si="36"/>
        <v>7.2710628112218601E-4</v>
      </c>
      <c r="ATN10" s="170">
        <f t="shared" si="37"/>
        <v>7.2504641725485808E-4</v>
      </c>
      <c r="ATO10" s="170">
        <f t="shared" si="38"/>
        <v>7.2531041376080021E-4</v>
      </c>
      <c r="ATP10" s="170">
        <f t="shared" si="39"/>
        <v>7.2777980582785032E-4</v>
      </c>
      <c r="ATQ10" s="170">
        <f t="shared" si="40"/>
        <v>7.2410987422770099E-4</v>
      </c>
      <c r="ATR10" s="170">
        <f t="shared" si="41"/>
        <v>7.2398748824443321E-4</v>
      </c>
      <c r="ATS10" s="170">
        <f t="shared" si="42"/>
        <v>7.2791951793353216E-4</v>
      </c>
      <c r="ATT10" s="170">
        <f t="shared" si="43"/>
        <v>7.2478812650517512E-4</v>
      </c>
      <c r="ATU10" s="170">
        <f t="shared" si="44"/>
        <v>7.2281133038418362E-4</v>
      </c>
      <c r="ATV10" s="170">
        <f t="shared" si="45"/>
        <v>7.2734140102880614E-4</v>
      </c>
      <c r="ATW10" s="170">
        <f t="shared" si="46"/>
        <v>7.2759426731704754E-4</v>
      </c>
      <c r="ATX10" s="170">
        <f t="shared" si="47"/>
        <v>7.2606693435375272E-4</v>
      </c>
      <c r="ATY10" s="170">
        <f t="shared" si="48"/>
        <v>7.2515853596172276E-4</v>
      </c>
      <c r="ATZ10" s="170">
        <f t="shared" si="49"/>
        <v>7.2825082159291355E-4</v>
      </c>
      <c r="AUA10" s="170">
        <f t="shared" si="50"/>
        <v>7.2687250387756613E-4</v>
      </c>
      <c r="AUB10" s="170">
        <f t="shared" si="51"/>
        <v>7.2663699748966727E-4</v>
      </c>
      <c r="AUC10" s="170">
        <f t="shared" si="52"/>
        <v>7.2864913439537801E-4</v>
      </c>
      <c r="AUD10" s="170">
        <f t="shared" si="53"/>
        <v>7.2504601802613605E-4</v>
      </c>
      <c r="AUE10" s="170">
        <f t="shared" si="54"/>
        <v>7.2491613084660496E-4</v>
      </c>
      <c r="AUF10" s="170">
        <f t="shared" si="55"/>
        <v>7.2698349619376517E-4</v>
      </c>
      <c r="AUG10" s="170">
        <f t="shared" si="56"/>
        <v>7.2865993668420035E-4</v>
      </c>
      <c r="AUH10" s="170">
        <f t="shared" si="57"/>
        <v>7.2311304183243948E-4</v>
      </c>
      <c r="AUI10" s="170">
        <f t="shared" si="58"/>
        <v>7.2468706482756487E-4</v>
      </c>
      <c r="AUJ10" s="170">
        <f t="shared" si="59"/>
        <v>7.2769582392803137E-4</v>
      </c>
      <c r="AUK10" s="170">
        <f t="shared" si="60"/>
        <v>7.2375187909036996E-4</v>
      </c>
      <c r="AUL10" s="170">
        <f t="shared" si="61"/>
        <v>7.2448578098489522E-4</v>
      </c>
      <c r="AUM10" s="170">
        <f t="shared" si="62"/>
        <v>7.2642782300930771E-4</v>
      </c>
      <c r="AUN10" s="170">
        <f t="shared" si="63"/>
        <v>7.2678193768232937E-4</v>
      </c>
      <c r="AUO10" s="170">
        <f t="shared" si="64"/>
        <v>7.253100528369392E-4</v>
      </c>
      <c r="AUP10" s="170">
        <f t="shared" si="65"/>
        <v>7.2667019157270682E-4</v>
      </c>
      <c r="AUQ10" s="170">
        <f t="shared" si="66"/>
        <v>7.2882658465304984E-4</v>
      </c>
      <c r="AUR10" s="170">
        <f t="shared" si="67"/>
        <v>7.2617758385306783E-4</v>
      </c>
      <c r="AUS10" s="170">
        <f t="shared" si="68"/>
        <v>7.2459755115741279E-4</v>
      </c>
      <c r="AUT10" s="170">
        <f t="shared" si="69"/>
        <v>1.6107635029208895E-3</v>
      </c>
      <c r="AUU10" s="284">
        <f t="shared" si="70"/>
        <v>300.00001575646058</v>
      </c>
      <c r="AUV10" s="284">
        <f t="shared" si="71"/>
        <v>392.70509943808963</v>
      </c>
      <c r="AUW10" s="284">
        <f t="shared" si="72"/>
        <v>674.49286386457277</v>
      </c>
      <c r="AUX10" s="284">
        <f t="shared" si="73"/>
        <v>1034.99971555036</v>
      </c>
      <c r="AUY10" s="284">
        <f t="shared" si="74"/>
        <v>1217.1257817116752</v>
      </c>
      <c r="AUZ10" s="284">
        <f t="shared" si="75"/>
        <v>1329.7827016712724</v>
      </c>
      <c r="AVA10" s="284">
        <f t="shared" si="76"/>
        <v>1401.0036195598498</v>
      </c>
      <c r="AVB10" s="284">
        <f t="shared" si="77"/>
        <v>1443.2236890307993</v>
      </c>
      <c r="AVC10" s="284">
        <f t="shared" si="78"/>
        <v>1467.8133286107</v>
      </c>
      <c r="AVD10" s="284">
        <f t="shared" si="79"/>
        <v>1481.7719282110575</v>
      </c>
      <c r="AVE10" s="284">
        <f t="shared" si="80"/>
        <v>1489.7880992569949</v>
      </c>
      <c r="AVF10" s="284">
        <f t="shared" si="81"/>
        <v>1494.2342127514646</v>
      </c>
      <c r="AVG10" s="284">
        <f t="shared" si="82"/>
        <v>1496.7486665787465</v>
      </c>
      <c r="AVH10" s="284">
        <f t="shared" si="83"/>
        <v>1498.1502524525806</v>
      </c>
      <c r="AVI10" s="284">
        <f t="shared" si="84"/>
        <v>1498.9439454723229</v>
      </c>
      <c r="AVJ10" s="284">
        <f t="shared" si="85"/>
        <v>1499.3825655923868</v>
      </c>
      <c r="AVK10" s="284">
        <f t="shared" si="86"/>
        <v>1499.6301820787635</v>
      </c>
      <c r="AVL10" s="284">
        <f t="shared" si="87"/>
        <v>1499.769653378022</v>
      </c>
      <c r="AVM10" s="284">
        <f t="shared" si="88"/>
        <v>1499.8469984157418</v>
      </c>
      <c r="AVN10" s="284">
        <f t="shared" si="89"/>
        <v>1499.8900084498182</v>
      </c>
      <c r="AVO10" s="284">
        <f t="shared" si="90"/>
        <v>1499.9149422889257</v>
      </c>
      <c r="AVP10" s="284">
        <f t="shared" si="91"/>
        <v>1499.928350491313</v>
      </c>
      <c r="AVQ10" s="284">
        <f t="shared" si="92"/>
        <v>1499.9357365753158</v>
      </c>
      <c r="AVR10" s="284">
        <f t="shared" si="93"/>
        <v>1499.9391763824633</v>
      </c>
      <c r="AVS10" s="284">
        <f t="shared" si="94"/>
        <v>1499.9424033118712</v>
      </c>
      <c r="AVT10" s="284">
        <f t="shared" si="95"/>
        <v>1499.9423711913996</v>
      </c>
      <c r="AVU10" s="284">
        <f t="shared" si="96"/>
        <v>1499.943570672528</v>
      </c>
      <c r="AVV10" s="284">
        <f t="shared" si="97"/>
        <v>1499.9437539247224</v>
      </c>
      <c r="AVW10" s="284">
        <f t="shared" si="98"/>
        <v>1499.9447146069483</v>
      </c>
      <c r="AVX10" s="284">
        <f t="shared" si="99"/>
        <v>1499.9450088965059</v>
      </c>
      <c r="AVY10" s="284">
        <f t="shared" si="100"/>
        <v>1499.9444542735237</v>
      </c>
      <c r="AVZ10" s="284">
        <f t="shared" si="101"/>
        <v>1499.9450734139709</v>
      </c>
      <c r="AWA10" s="284">
        <f t="shared" si="102"/>
        <v>1499.9448321707021</v>
      </c>
      <c r="AWB10" s="284">
        <f t="shared" si="103"/>
        <v>1499.9450488763525</v>
      </c>
      <c r="AWC10" s="284">
        <f t="shared" si="104"/>
        <v>1499.9438625294106</v>
      </c>
      <c r="AWD10" s="284">
        <f t="shared" si="105"/>
        <v>1499.9448883424125</v>
      </c>
      <c r="AWE10" s="284">
        <f t="shared" si="106"/>
        <v>1499.943881454609</v>
      </c>
      <c r="AWF10" s="284">
        <f t="shared" si="107"/>
        <v>1499.9448229158311</v>
      </c>
      <c r="AWG10" s="284">
        <f t="shared" si="108"/>
        <v>1499.9440150130217</v>
      </c>
      <c r="AWH10" s="284">
        <f t="shared" si="109"/>
        <v>1499.9442714857414</v>
      </c>
      <c r="AWI10" s="284">
        <f t="shared" si="110"/>
        <v>1499.9442432033288</v>
      </c>
      <c r="AWJ10" s="284">
        <f t="shared" si="111"/>
        <v>1499.9438328465515</v>
      </c>
      <c r="AWK10" s="284">
        <f t="shared" si="112"/>
        <v>1499.9437582401715</v>
      </c>
      <c r="AWL10" s="284">
        <f t="shared" si="113"/>
        <v>1499.9442525166496</v>
      </c>
      <c r="AWM10" s="284">
        <f t="shared" si="114"/>
        <v>1499.9438559205985</v>
      </c>
      <c r="AWN10" s="284">
        <f t="shared" si="115"/>
        <v>1499.9445766125909</v>
      </c>
      <c r="AWO10" s="284">
        <f t="shared" si="116"/>
        <v>1499.9444730257353</v>
      </c>
      <c r="AWP10" s="284">
        <f t="shared" si="117"/>
        <v>1499.944084710567</v>
      </c>
      <c r="AWQ10" s="284">
        <f t="shared" si="118"/>
        <v>1499.9443813064202</v>
      </c>
      <c r="AWR10" s="284">
        <f t="shared" si="119"/>
        <v>1499.9436045044122</v>
      </c>
      <c r="AWS10" s="284">
        <f t="shared" si="120"/>
        <v>1499.9433835679647</v>
      </c>
      <c r="AWT10" s="284">
        <f t="shared" si="121"/>
        <v>1499.9435177579071</v>
      </c>
      <c r="AWU10" s="284">
        <f t="shared" si="122"/>
        <v>1499.9439554515725</v>
      </c>
      <c r="AWV10" s="284">
        <f t="shared" si="123"/>
        <v>1499.9436357337927</v>
      </c>
      <c r="AWW10" s="284">
        <f t="shared" si="124"/>
        <v>1499.9439199489493</v>
      </c>
      <c r="AWX10" s="284">
        <f t="shared" si="125"/>
        <v>1499.9438756091622</v>
      </c>
      <c r="AWY10" s="284">
        <f t="shared" si="126"/>
        <v>1499.9437432873956</v>
      </c>
      <c r="AWZ10" s="284">
        <f t="shared" si="127"/>
        <v>1499.9434743733364</v>
      </c>
      <c r="AXA10" s="284">
        <f t="shared" si="128"/>
        <v>1499.9442184400405</v>
      </c>
      <c r="AXB10" s="284">
        <f t="shared" si="129"/>
        <v>1499.9440255994159</v>
      </c>
      <c r="AXC10" s="284">
        <f t="shared" si="130"/>
        <v>1499.943401258219</v>
      </c>
      <c r="AXD10" s="284">
        <f t="shared" si="131"/>
        <v>1499.9444801629677</v>
      </c>
      <c r="AXE10" s="284">
        <f t="shared" si="132"/>
        <v>1499.9438061279932</v>
      </c>
      <c r="AXF10" s="284">
        <f t="shared" si="133"/>
        <v>1499.9443014185258</v>
      </c>
      <c r="AXG10" s="284">
        <f t="shared" si="134"/>
        <v>1499.9427451996821</v>
      </c>
      <c r="AXH10" s="284">
        <f t="shared" si="135"/>
        <v>1499.9531121983964</v>
      </c>
      <c r="AXI10" s="284">
        <f t="shared" si="136"/>
        <v>1499.9906125277666</v>
      </c>
      <c r="AXJ10" s="284">
        <f t="shared" si="137"/>
        <v>1500.0044598962697</v>
      </c>
      <c r="AXK10" s="234">
        <f t="shared" ref="AXK10:AYP10" si="969">-NP10/(AKU10*($B$10-AVERAGE(AUV10:AUW10)))</f>
        <v>1013028.6969193859</v>
      </c>
      <c r="AXL10" s="111">
        <f t="shared" si="969"/>
        <v>1838727.5507136656</v>
      </c>
      <c r="AXM10" s="111">
        <f t="shared" si="969"/>
        <v>1574029.3381935712</v>
      </c>
      <c r="AXN10" s="111">
        <f t="shared" si="969"/>
        <v>1562452.1351799287</v>
      </c>
      <c r="AXO10" s="111">
        <f t="shared" si="969"/>
        <v>1665088.5069796466</v>
      </c>
      <c r="AXP10" s="111">
        <f t="shared" si="969"/>
        <v>1702060.0290741273</v>
      </c>
      <c r="AXQ10" s="111">
        <f t="shared" si="969"/>
        <v>1763402.70885092</v>
      </c>
      <c r="AXR10" s="111">
        <f t="shared" si="969"/>
        <v>1750431.2108938636</v>
      </c>
      <c r="AXS10" s="111">
        <f t="shared" si="969"/>
        <v>1788952.9647204622</v>
      </c>
      <c r="AXT10" s="111">
        <f t="shared" si="969"/>
        <v>1765598.7831008886</v>
      </c>
      <c r="AXU10" s="111">
        <f t="shared" si="969"/>
        <v>1785713.0668933031</v>
      </c>
      <c r="AXV10" s="111">
        <f t="shared" si="969"/>
        <v>1740057.7866793347</v>
      </c>
      <c r="AXW10" s="111">
        <f t="shared" si="969"/>
        <v>1737803.4622978773</v>
      </c>
      <c r="AXX10" s="111">
        <f t="shared" si="969"/>
        <v>1664614.2381439023</v>
      </c>
      <c r="AXY10" s="111">
        <f t="shared" si="969"/>
        <v>1600235.4248584236</v>
      </c>
      <c r="AXZ10" s="111">
        <f t="shared" si="969"/>
        <v>1452205.2427646234</v>
      </c>
      <c r="AYA10" s="111">
        <f t="shared" si="969"/>
        <v>1289810.5931163477</v>
      </c>
      <c r="AYB10" s="111">
        <f t="shared" si="969"/>
        <v>1041087.52604505</v>
      </c>
      <c r="AYC10" s="111">
        <f t="shared" si="969"/>
        <v>795981.17461471632</v>
      </c>
      <c r="AYD10" s="111">
        <f t="shared" si="969"/>
        <v>546866.11487147328</v>
      </c>
      <c r="AYE10" s="111">
        <f t="shared" si="969"/>
        <v>354279.40818906872</v>
      </c>
      <c r="AYF10" s="111">
        <f t="shared" si="969"/>
        <v>214454.18617146206</v>
      </c>
      <c r="AYG10" s="111">
        <f t="shared" si="969"/>
        <v>126212.85890564967</v>
      </c>
      <c r="AYH10" s="111">
        <f t="shared" si="969"/>
        <v>74336.522009888722</v>
      </c>
      <c r="AYI10" s="111">
        <f t="shared" si="969"/>
        <v>40496.081572155759</v>
      </c>
      <c r="AYJ10" s="111">
        <f t="shared" si="969"/>
        <v>24946.621698131854</v>
      </c>
      <c r="AYK10" s="111">
        <f t="shared" si="969"/>
        <v>11919.80376241772</v>
      </c>
      <c r="AYL10" s="111">
        <f t="shared" si="969"/>
        <v>9979.307046631724</v>
      </c>
      <c r="AYM10" s="111">
        <f t="shared" si="969"/>
        <v>3046.1638520768315</v>
      </c>
      <c r="AYN10" s="111">
        <f t="shared" si="969"/>
        <v>4755.8802164414792</v>
      </c>
      <c r="AYO10" s="111">
        <f t="shared" si="969"/>
        <v>880.09191390798685</v>
      </c>
      <c r="AYP10" s="111">
        <f t="shared" si="969"/>
        <v>3539.352504918375</v>
      </c>
      <c r="AYQ10" s="111">
        <f t="shared" ref="AYQ10:AZV10" si="970">-OV10/(AMA10*($B$10-AVERAGE(AWB10:AWC10)))</f>
        <v>-375.41056521222777</v>
      </c>
      <c r="AYR10" s="111">
        <f t="shared" si="970"/>
        <v>2769.8508496780946</v>
      </c>
      <c r="AYS10" s="111">
        <f t="shared" si="970"/>
        <v>-517.99747059338381</v>
      </c>
      <c r="AYT10" s="111">
        <f t="shared" si="970"/>
        <v>2452.2211043546695</v>
      </c>
      <c r="AYU10" s="111">
        <f t="shared" si="970"/>
        <v>-155.89229389733214</v>
      </c>
      <c r="AYV10" s="111">
        <f t="shared" si="970"/>
        <v>2426.9079812206264</v>
      </c>
      <c r="AYW10" s="111">
        <f t="shared" si="970"/>
        <v>-516.71665071362156</v>
      </c>
      <c r="AYX10" s="111">
        <f t="shared" si="970"/>
        <v>2351.5292485568398</v>
      </c>
      <c r="AYY10" s="111">
        <f t="shared" si="970"/>
        <v>-509.33609981203762</v>
      </c>
      <c r="AYZ10" s="111">
        <f t="shared" si="970"/>
        <v>2535.2810473356144</v>
      </c>
      <c r="AZA10" s="111">
        <f t="shared" si="970"/>
        <v>-937.01202860782053</v>
      </c>
      <c r="AZB10" s="111">
        <f t="shared" si="970"/>
        <v>3184.9383136320098</v>
      </c>
      <c r="AZC10" s="111">
        <f t="shared" si="970"/>
        <v>-427.34278459644622</v>
      </c>
      <c r="AZD10" s="111">
        <f t="shared" si="970"/>
        <v>2247.7973187142479</v>
      </c>
      <c r="AZE10" s="111">
        <f t="shared" si="970"/>
        <v>-1014.0765201806051</v>
      </c>
      <c r="AZF10" s="111">
        <f t="shared" si="970"/>
        <v>2102.1928606283959</v>
      </c>
      <c r="AZG10" s="111">
        <f t="shared" si="970"/>
        <v>-425.01723732566649</v>
      </c>
      <c r="AZH10" s="111">
        <f t="shared" si="970"/>
        <v>2592.2883124176933</v>
      </c>
      <c r="AZI10" s="111">
        <f t="shared" si="970"/>
        <v>-646.47841406112877</v>
      </c>
      <c r="AZJ10" s="111">
        <f t="shared" si="970"/>
        <v>2520.6013334079967</v>
      </c>
      <c r="AZK10" s="111">
        <f t="shared" si="970"/>
        <v>-598.512464544556</v>
      </c>
      <c r="AZL10" s="111">
        <f t="shared" si="970"/>
        <v>2652.8429791063459</v>
      </c>
      <c r="AZM10" s="111">
        <f t="shared" si="970"/>
        <v>-475.64288811622265</v>
      </c>
      <c r="AZN10" s="111">
        <f t="shared" si="970"/>
        <v>2797.0242423372483</v>
      </c>
      <c r="AZO10" s="111">
        <f t="shared" si="970"/>
        <v>-137.85563456971258</v>
      </c>
      <c r="AZP10" s="111">
        <f t="shared" si="970"/>
        <v>2282.3339552551606</v>
      </c>
      <c r="AZQ10" s="111">
        <f t="shared" si="970"/>
        <v>-116.14243400838338</v>
      </c>
      <c r="AZR10" s="111">
        <f t="shared" si="970"/>
        <v>2216.0009991571051</v>
      </c>
      <c r="AZS10" s="111">
        <f t="shared" si="970"/>
        <v>-1407.3120940060644</v>
      </c>
      <c r="AZT10" s="111">
        <f t="shared" si="970"/>
        <v>1814.6590951318901</v>
      </c>
      <c r="AZU10" s="111">
        <f t="shared" si="970"/>
        <v>6872.9744719561531</v>
      </c>
      <c r="AZV10" s="111">
        <f t="shared" si="970"/>
        <v>-44857.656296849535</v>
      </c>
      <c r="AZW10" s="111">
        <f>-QB10/(ANG10*($B$10-AVERAGE(AXH10:AXI10)))</f>
        <v>-317257.26243448775</v>
      </c>
      <c r="AZX10" s="284">
        <f t="shared" ref="AZX10:BBC10" si="971">-NP10/(SS10*($B$10-AVERAGE(AUU10:AUV10)))</f>
        <v>424.39916337076397</v>
      </c>
      <c r="AZY10" s="110">
        <f t="shared" si="971"/>
        <v>346.16804833487038</v>
      </c>
      <c r="AZZ10" s="110">
        <f t="shared" si="971"/>
        <v>257.03111720086713</v>
      </c>
      <c r="BAA10" s="110">
        <f t="shared" si="971"/>
        <v>266.95079634498546</v>
      </c>
      <c r="BAB10" s="110">
        <f t="shared" si="971"/>
        <v>278.71099936546591</v>
      </c>
      <c r="BAC10" s="110">
        <f t="shared" si="971"/>
        <v>277.81689094613716</v>
      </c>
      <c r="BAD10" s="110">
        <f t="shared" si="971"/>
        <v>283.74463365166969</v>
      </c>
      <c r="BAE10" s="110">
        <f t="shared" si="971"/>
        <v>279.78887232613164</v>
      </c>
      <c r="BAF10" s="110">
        <f t="shared" si="971"/>
        <v>284.22441512789425</v>
      </c>
      <c r="BAG10" s="110">
        <f t="shared" si="971"/>
        <v>279.88448838628113</v>
      </c>
      <c r="BAH10" s="110">
        <f t="shared" si="971"/>
        <v>283.74542239341162</v>
      </c>
      <c r="BAI10" s="110">
        <f t="shared" si="971"/>
        <v>277.53784364179864</v>
      </c>
      <c r="BAJ10" s="110">
        <f t="shared" si="971"/>
        <v>278.85520314664029</v>
      </c>
      <c r="BAK10" s="110">
        <f t="shared" si="971"/>
        <v>270.11046334798584</v>
      </c>
      <c r="BAL10" s="110">
        <f t="shared" si="971"/>
        <v>266.13133059437678</v>
      </c>
      <c r="BAM10" s="110">
        <f t="shared" si="971"/>
        <v>248.82759349155415</v>
      </c>
      <c r="BAN10" s="110">
        <f t="shared" si="971"/>
        <v>232.37389170279528</v>
      </c>
      <c r="BAO10" s="110">
        <f t="shared" si="971"/>
        <v>201.34750430885438</v>
      </c>
      <c r="BAP10" s="110">
        <f t="shared" si="971"/>
        <v>166.37743144967007</v>
      </c>
      <c r="BAQ10" s="110">
        <f t="shared" si="971"/>
        <v>123.86359346616399</v>
      </c>
      <c r="BAR10" s="110">
        <f t="shared" si="971"/>
        <v>86.630410475446538</v>
      </c>
      <c r="BAS10" s="110">
        <f t="shared" si="971"/>
        <v>55.585591483746789</v>
      </c>
      <c r="BAT10" s="110">
        <f t="shared" si="971"/>
        <v>33.673899662319656</v>
      </c>
      <c r="BAU10" s="110">
        <f t="shared" si="971"/>
        <v>20.392223411259877</v>
      </c>
      <c r="BAV10" s="110">
        <f t="shared" si="971"/>
        <v>11.299941322300182</v>
      </c>
      <c r="BAW10" s="110">
        <f t="shared" si="971"/>
        <v>6.9446934394070032</v>
      </c>
      <c r="BAX10" s="110">
        <f t="shared" si="971"/>
        <v>3.3260262738109021</v>
      </c>
      <c r="BAY10" s="110">
        <f t="shared" si="971"/>
        <v>2.7820581803851918</v>
      </c>
      <c r="BAZ10" s="110">
        <f t="shared" si="971"/>
        <v>0.86011535989703747</v>
      </c>
      <c r="BBA10" s="110">
        <f t="shared" si="971"/>
        <v>1.3404402484986648</v>
      </c>
      <c r="BBB10" s="110">
        <f t="shared" si="971"/>
        <v>0.24699456551277726</v>
      </c>
      <c r="BBC10" s="110">
        <f t="shared" si="971"/>
        <v>0.99864939818859788</v>
      </c>
      <c r="BBD10" s="110">
        <f t="shared" ref="BBD10:BCI10" si="972">-OV10/(TY10*($B$10-AVERAGE(AWA10:AWB10)))</f>
        <v>-0.10670813157824012</v>
      </c>
      <c r="BBE10" s="110">
        <f t="shared" si="972"/>
        <v>0.78218021978669183</v>
      </c>
      <c r="BBF10" s="110">
        <f t="shared" si="972"/>
        <v>-0.14588178651640371</v>
      </c>
      <c r="BBG10" s="110">
        <f t="shared" si="972"/>
        <v>0.69166214785697344</v>
      </c>
      <c r="BBH10" s="110">
        <f t="shared" si="972"/>
        <v>-4.3905987822622158E-2</v>
      </c>
      <c r="BBI10" s="110">
        <f t="shared" si="972"/>
        <v>0.68733696248855702</v>
      </c>
      <c r="BBJ10" s="110">
        <f t="shared" si="972"/>
        <v>-0.14530924916019844</v>
      </c>
      <c r="BBK10" s="110">
        <f t="shared" si="972"/>
        <v>0.66552442948460633</v>
      </c>
      <c r="BBL10" s="110">
        <f t="shared" si="972"/>
        <v>-0.14410859025594419</v>
      </c>
      <c r="BBM10" s="110">
        <f t="shared" si="972"/>
        <v>0.71217019823388183</v>
      </c>
      <c r="BBN10" s="110">
        <f t="shared" si="972"/>
        <v>-0.26406633747432484</v>
      </c>
      <c r="BBO10" s="110">
        <f t="shared" si="972"/>
        <v>0.89478605025859459</v>
      </c>
      <c r="BBP10" s="110">
        <f t="shared" si="972"/>
        <v>-0.11965380755878735</v>
      </c>
      <c r="BBQ10" s="110">
        <f t="shared" si="972"/>
        <v>0.63673174926146892</v>
      </c>
      <c r="BBR10" s="110">
        <f t="shared" si="972"/>
        <v>-0.28624912961839971</v>
      </c>
      <c r="BBS10" s="110">
        <f t="shared" si="972"/>
        <v>0.59505187612588506</v>
      </c>
      <c r="BBT10" s="110">
        <f t="shared" si="972"/>
        <v>-0.12074710305998161</v>
      </c>
      <c r="BBU10" s="110">
        <f t="shared" si="972"/>
        <v>0.73116573172870736</v>
      </c>
      <c r="BBV10" s="110">
        <f t="shared" si="972"/>
        <v>-0.18137017105450631</v>
      </c>
      <c r="BBW10" s="110">
        <f t="shared" si="972"/>
        <v>0.71025524578446797</v>
      </c>
      <c r="BBX10" s="110">
        <f t="shared" si="972"/>
        <v>-0.16871863791671984</v>
      </c>
      <c r="BBY10" s="110">
        <f t="shared" si="972"/>
        <v>0.74613290225104867</v>
      </c>
      <c r="BBZ10" s="110">
        <f t="shared" si="972"/>
        <v>-0.134233567020422</v>
      </c>
      <c r="BCA10" s="110">
        <f t="shared" si="972"/>
        <v>0.79120140381083337</v>
      </c>
      <c r="BCB10" s="110">
        <f t="shared" si="972"/>
        <v>-3.8727305416476523E-2</v>
      </c>
      <c r="BCC10" s="110">
        <f t="shared" si="972"/>
        <v>0.63899745236893291</v>
      </c>
      <c r="BCD10" s="110">
        <f t="shared" si="972"/>
        <v>-3.2990201995783799E-2</v>
      </c>
      <c r="BCE10" s="110">
        <f t="shared" si="972"/>
        <v>0.62224884178946349</v>
      </c>
      <c r="BCF10" s="110">
        <f t="shared" si="972"/>
        <v>-0.39546412340068632</v>
      </c>
      <c r="BCG10" s="110">
        <f t="shared" si="972"/>
        <v>0.51235018003251132</v>
      </c>
      <c r="BCH10" s="110">
        <f t="shared" si="972"/>
        <v>1.9561073224969501</v>
      </c>
      <c r="BCI10" s="110">
        <f t="shared" si="972"/>
        <v>-11.65587257365708</v>
      </c>
      <c r="BCJ10" s="110">
        <f>-QB10/(VE10*($B$10-AVERAGE(AXG10:AXH10)))</f>
        <v>-85.761388208997033</v>
      </c>
      <c r="BCK10" s="163">
        <f t="shared" ref="BCK10:BDP10" si="973">-NP10/(SS10*($B$10-300))</f>
        <v>408.00584115044842</v>
      </c>
      <c r="BCL10" s="127">
        <f t="shared" si="973"/>
        <v>278.78096202549159</v>
      </c>
      <c r="BCM10" s="127">
        <f t="shared" si="973"/>
        <v>138.20856836207886</v>
      </c>
      <c r="BCN10" s="127">
        <f t="shared" si="973"/>
        <v>83.185705863337347</v>
      </c>
      <c r="BCO10" s="127">
        <f t="shared" si="973"/>
        <v>52.617328916813889</v>
      </c>
      <c r="BCP10" s="127">
        <f t="shared" si="973"/>
        <v>31.163378014892384</v>
      </c>
      <c r="BCQ10" s="127">
        <f t="shared" si="973"/>
        <v>18.416527190367031</v>
      </c>
      <c r="BCR10" s="127">
        <f t="shared" si="973"/>
        <v>10.371188547022722</v>
      </c>
      <c r="BCS10" s="127">
        <f t="shared" si="973"/>
        <v>5.9704587056912493</v>
      </c>
      <c r="BCT10" s="127">
        <f t="shared" si="973"/>
        <v>3.3166279840933579</v>
      </c>
      <c r="BCU10" s="127">
        <f t="shared" si="973"/>
        <v>1.8889982616791106</v>
      </c>
      <c r="BCV10" s="127">
        <f t="shared" si="973"/>
        <v>1.0427467610629373</v>
      </c>
      <c r="BCW10" s="127">
        <f t="shared" si="973"/>
        <v>0.59269290407783937</v>
      </c>
      <c r="BCX10" s="127">
        <f t="shared" si="973"/>
        <v>0.32703647704241567</v>
      </c>
      <c r="BCY10" s="127">
        <f t="shared" si="973"/>
        <v>0.18556993211822292</v>
      </c>
      <c r="BCZ10" s="127">
        <f t="shared" si="973"/>
        <v>0.10235650881523436</v>
      </c>
      <c r="BDA10" s="127">
        <f t="shared" si="973"/>
        <v>5.8109404403641048E-2</v>
      </c>
      <c r="BDB10" s="127">
        <f t="shared" si="973"/>
        <v>3.2160918586240109E-2</v>
      </c>
      <c r="BDC10" s="127">
        <f t="shared" si="973"/>
        <v>1.8231717582091411E-2</v>
      </c>
      <c r="BDD10" s="127">
        <f t="shared" si="973"/>
        <v>1.0066459334199401E-2</v>
      </c>
      <c r="BDE10" s="127">
        <f t="shared" si="973"/>
        <v>5.6565044884948163E-3</v>
      </c>
      <c r="BDF10" s="127">
        <f t="shared" si="973"/>
        <v>3.1478336632251602E-3</v>
      </c>
      <c r="BDG10" s="127">
        <f t="shared" si="973"/>
        <v>1.7550702120013863E-3</v>
      </c>
      <c r="BDH10" s="127">
        <f t="shared" si="973"/>
        <v>1.0061888873168583E-3</v>
      </c>
      <c r="BDI10" s="127">
        <f t="shared" si="973"/>
        <v>5.4251722994693211E-4</v>
      </c>
      <c r="BDJ10" s="127">
        <f t="shared" si="973"/>
        <v>3.3004116220525091E-4</v>
      </c>
      <c r="BDK10" s="127">
        <f t="shared" si="973"/>
        <v>1.5615056248221115E-4</v>
      </c>
      <c r="BDL10" s="127">
        <f t="shared" si="973"/>
        <v>1.2928626409829626E-4</v>
      </c>
      <c r="BDM10" s="127">
        <f t="shared" si="973"/>
        <v>3.9521045214445709E-5</v>
      </c>
      <c r="BDN10" s="127">
        <f t="shared" si="973"/>
        <v>6.173667326409765E-5</v>
      </c>
      <c r="BDO10" s="127">
        <f t="shared" si="973"/>
        <v>1.1369192011860405E-5</v>
      </c>
      <c r="BDP10" s="127">
        <f t="shared" si="973"/>
        <v>4.5810717337507933E-5</v>
      </c>
      <c r="BDQ10" s="127">
        <f t="shared" ref="BDQ10:BEV10" si="974">-OV10/(TY10*($B$10-300))</f>
        <v>-4.8960782167321602E-6</v>
      </c>
      <c r="BDR10" s="127">
        <f t="shared" si="974"/>
        <v>3.6204708773409471E-5</v>
      </c>
      <c r="BDS10" s="127">
        <f t="shared" si="974"/>
        <v>-6.7621756528524849E-6</v>
      </c>
      <c r="BDT10" s="127">
        <f t="shared" si="974"/>
        <v>3.2055717124515238E-5</v>
      </c>
      <c r="BDU10" s="127">
        <f t="shared" si="974"/>
        <v>-2.036060231740669E-6</v>
      </c>
      <c r="BDV10" s="127">
        <f t="shared" si="974"/>
        <v>3.1835750135936429E-5</v>
      </c>
      <c r="BDW10" s="127">
        <f t="shared" si="974"/>
        <v>-6.7637520774106408E-6</v>
      </c>
      <c r="BDX10" s="127">
        <f t="shared" si="974"/>
        <v>3.0915082480185901E-5</v>
      </c>
      <c r="BDY10" s="127">
        <f t="shared" si="974"/>
        <v>-6.7205011114984507E-6</v>
      </c>
      <c r="BDZ10" s="127">
        <f t="shared" si="974"/>
        <v>3.335594918829755E-5</v>
      </c>
      <c r="BEA10" s="127">
        <f t="shared" si="974"/>
        <v>-1.2321912201152218E-5</v>
      </c>
      <c r="BEB10" s="127">
        <f t="shared" si="974"/>
        <v>4.1716253955101765E-5</v>
      </c>
      <c r="BEC10" s="127">
        <f t="shared" si="974"/>
        <v>-5.562280084834254E-6</v>
      </c>
      <c r="BED10" s="127">
        <f t="shared" si="974"/>
        <v>2.9435674112325011E-5</v>
      </c>
      <c r="BEE10" s="127">
        <f t="shared" si="974"/>
        <v>-1.3291771244205256E-5</v>
      </c>
      <c r="BEF10" s="127">
        <f t="shared" si="974"/>
        <v>2.7653544101540638E-5</v>
      </c>
      <c r="BEG10" s="127">
        <f t="shared" si="974"/>
        <v>-5.6355786848483247E-6</v>
      </c>
      <c r="BEH10" s="127">
        <f t="shared" si="974"/>
        <v>3.4429353647762562E-5</v>
      </c>
      <c r="BEI10" s="127">
        <f t="shared" si="974"/>
        <v>-8.5469691136119802E-6</v>
      </c>
      <c r="BEJ10" s="127">
        <f t="shared" si="974"/>
        <v>3.3301143024336642E-5</v>
      </c>
      <c r="BEK10" s="127">
        <f t="shared" si="974"/>
        <v>-7.9022758729248459E-6</v>
      </c>
      <c r="BEL10" s="127">
        <f t="shared" si="974"/>
        <v>3.4957668657227553E-5</v>
      </c>
      <c r="BEM10" s="127">
        <f t="shared" si="974"/>
        <v>-6.2756676959276232E-6</v>
      </c>
      <c r="BEN10" s="127">
        <f t="shared" si="974"/>
        <v>3.7048369502200723E-5</v>
      </c>
      <c r="BEO10" s="127">
        <f t="shared" si="974"/>
        <v>-1.8198983743410374E-6</v>
      </c>
      <c r="BEP10" s="127">
        <f t="shared" si="974"/>
        <v>2.9901669222890354E-5</v>
      </c>
      <c r="BEQ10" s="127">
        <f t="shared" si="974"/>
        <v>-1.5361882135697028E-6</v>
      </c>
      <c r="BER10" s="127">
        <f t="shared" si="974"/>
        <v>2.9186878105603209E-5</v>
      </c>
      <c r="BES10" s="127">
        <f t="shared" si="974"/>
        <v>-1.8474531453063692E-5</v>
      </c>
      <c r="BET10" s="127">
        <f t="shared" si="974"/>
        <v>2.384855789095583E-5</v>
      </c>
      <c r="BEU10" s="127">
        <f t="shared" si="974"/>
        <v>9.1197353161161544E-5</v>
      </c>
      <c r="BEV10" s="127">
        <f t="shared" si="974"/>
        <v>-5.4857092705498959E-4</v>
      </c>
      <c r="BEW10" s="127">
        <f>-QB10/(VE10*($B$10-300))</f>
        <v>-3.7214225468674826E-3</v>
      </c>
      <c r="BEX10" s="184">
        <f t="shared" si="144"/>
        <v>1.1768844101632059</v>
      </c>
      <c r="BEY10" s="34">
        <f t="shared" si="145"/>
        <v>0.89905973234797698</v>
      </c>
      <c r="BEZ10" s="34">
        <f t="shared" si="146"/>
        <v>0.52345304228953915</v>
      </c>
      <c r="BFA10" s="34">
        <f t="shared" si="147"/>
        <v>0.34112602765765254</v>
      </c>
      <c r="BFB10" s="34">
        <f t="shared" si="148"/>
        <v>0.29008122816687826</v>
      </c>
      <c r="BFC10" s="34">
        <f t="shared" si="149"/>
        <v>0.26550604181326892</v>
      </c>
      <c r="BFD10" s="34">
        <f t="shared" si="150"/>
        <v>0.25200887182819437</v>
      </c>
      <c r="BFE10" s="34">
        <f t="shared" si="151"/>
        <v>0.24463660365053772</v>
      </c>
      <c r="BFF10" s="34">
        <f t="shared" si="152"/>
        <v>0.24053831281575463</v>
      </c>
      <c r="BFG10" s="34">
        <f t="shared" si="153"/>
        <v>0.23827239190497432</v>
      </c>
      <c r="BFH10" s="34">
        <f t="shared" si="154"/>
        <v>0.23699030873489968</v>
      </c>
      <c r="BFI10" s="34">
        <f t="shared" si="155"/>
        <v>0.23628514096352027</v>
      </c>
      <c r="BFJ10" s="34">
        <f t="shared" si="156"/>
        <v>0.23588819517676798</v>
      </c>
      <c r="BFK10" s="34">
        <f t="shared" si="157"/>
        <v>0.23566751132905459</v>
      </c>
      <c r="BFL10" s="34">
        <f t="shared" si="158"/>
        <v>0.23554272503582002</v>
      </c>
      <c r="BFM10" s="34">
        <f t="shared" si="159"/>
        <v>0.2354738208210411</v>
      </c>
      <c r="BFN10" s="34">
        <f t="shared" si="160"/>
        <v>0.23543493976833743</v>
      </c>
      <c r="BFO10" s="34">
        <f t="shared" si="161"/>
        <v>0.23541304546152414</v>
      </c>
      <c r="BFP10" s="34">
        <f t="shared" si="162"/>
        <v>0.23540090553598492</v>
      </c>
      <c r="BFQ10" s="34">
        <f t="shared" si="163"/>
        <v>0.23539415530702701</v>
      </c>
      <c r="BFR10" s="34">
        <f t="shared" si="164"/>
        <v>0.23539024223180535</v>
      </c>
      <c r="BFS10" s="34">
        <f t="shared" si="165"/>
        <v>0.23538813802462316</v>
      </c>
      <c r="BFT10" s="34">
        <f t="shared" si="166"/>
        <v>0.23538697891059029</v>
      </c>
      <c r="BFU10" s="34">
        <f t="shared" si="167"/>
        <v>0.23538643909815973</v>
      </c>
      <c r="BFV10" s="34">
        <f t="shared" si="168"/>
        <v>0.23538593269509994</v>
      </c>
      <c r="BFW10" s="34">
        <f t="shared" si="169"/>
        <v>0.23538593773576505</v>
      </c>
      <c r="BFX10" s="34">
        <f t="shared" si="170"/>
        <v>0.23538574950135693</v>
      </c>
      <c r="BFY10" s="34">
        <f t="shared" si="171"/>
        <v>0.23538572074364186</v>
      </c>
      <c r="BFZ10" s="34">
        <f t="shared" si="172"/>
        <v>0.23538556998416654</v>
      </c>
      <c r="BGA10" s="34">
        <f t="shared" si="173"/>
        <v>0.23538552380146327</v>
      </c>
      <c r="BGB10" s="34">
        <f t="shared" si="174"/>
        <v>0.23538561083816709</v>
      </c>
      <c r="BGC10" s="34">
        <f t="shared" si="175"/>
        <v>0.23538551367677435</v>
      </c>
      <c r="BGD10" s="34">
        <f t="shared" si="176"/>
        <v>0.23538555153494722</v>
      </c>
      <c r="BGE10" s="34">
        <f t="shared" si="177"/>
        <v>0.23538551752744868</v>
      </c>
      <c r="BGF10" s="34">
        <f t="shared" si="178"/>
        <v>0.23538570370034215</v>
      </c>
      <c r="BGG10" s="34">
        <f t="shared" si="179"/>
        <v>0.23538554271995066</v>
      </c>
      <c r="BGH10" s="34">
        <f t="shared" si="180"/>
        <v>0.23538570073041692</v>
      </c>
      <c r="BGI10" s="34">
        <f t="shared" si="181"/>
        <v>0.23538555298730926</v>
      </c>
      <c r="BGJ10" s="34">
        <f t="shared" si="182"/>
        <v>0.23538567977114097</v>
      </c>
      <c r="BGK10" s="34">
        <f t="shared" si="183"/>
        <v>0.23538563952297534</v>
      </c>
      <c r="BGL10" s="34">
        <f t="shared" si="184"/>
        <v>0.23538564396132283</v>
      </c>
      <c r="BGM10" s="34">
        <f t="shared" si="185"/>
        <v>0.2353857083584637</v>
      </c>
      <c r="BGN10" s="34">
        <f t="shared" si="186"/>
        <v>0.23538572006641972</v>
      </c>
      <c r="BGO10" s="34">
        <f t="shared" si="187"/>
        <v>0.23538564249978716</v>
      </c>
      <c r="BGP10" s="34">
        <f t="shared" si="188"/>
        <v>0.2353857047374609</v>
      </c>
      <c r="BGQ10" s="34">
        <f t="shared" si="189"/>
        <v>0.23538559163955367</v>
      </c>
      <c r="BGR10" s="34">
        <f t="shared" si="190"/>
        <v>0.23538560789539098</v>
      </c>
      <c r="BGS10" s="34">
        <f t="shared" si="191"/>
        <v>0.23538566883353051</v>
      </c>
      <c r="BGT10" s="34">
        <f t="shared" si="192"/>
        <v>0.23538562228886251</v>
      </c>
      <c r="BGU10" s="34">
        <f t="shared" si="193"/>
        <v>0.2353857441921284</v>
      </c>
      <c r="BGV10" s="34">
        <f t="shared" si="194"/>
        <v>0.23538577886363043</v>
      </c>
      <c r="BGW10" s="34">
        <f t="shared" si="195"/>
        <v>0.23538575780523474</v>
      </c>
      <c r="BGX10" s="34">
        <f t="shared" si="196"/>
        <v>0.23538568911809832</v>
      </c>
      <c r="BGY10" s="34">
        <f t="shared" si="197"/>
        <v>0.23538573929131024</v>
      </c>
      <c r="BGZ10" s="34">
        <f t="shared" si="198"/>
        <v>0.2353856946895129</v>
      </c>
      <c r="BHA10" s="34">
        <f t="shared" si="199"/>
        <v>0.23538570164774097</v>
      </c>
      <c r="BHB10" s="34">
        <f t="shared" si="200"/>
        <v>0.23538572241295436</v>
      </c>
      <c r="BHC10" s="34">
        <f t="shared" si="201"/>
        <v>0.2353857646135647</v>
      </c>
      <c r="BHD10" s="34">
        <f t="shared" si="202"/>
        <v>0.23538564784741572</v>
      </c>
      <c r="BHE10" s="34">
        <f t="shared" si="203"/>
        <v>0.23538567810982189</v>
      </c>
      <c r="BHF10" s="34">
        <f t="shared" si="204"/>
        <v>0.23538577608750286</v>
      </c>
      <c r="BHG10" s="34">
        <f t="shared" si="205"/>
        <v>0.23538560677534831</v>
      </c>
      <c r="BHH10" s="34">
        <f t="shared" si="206"/>
        <v>0.23538571255139862</v>
      </c>
      <c r="BHI10" s="34">
        <f t="shared" si="207"/>
        <v>0.23538563482563582</v>
      </c>
      <c r="BHJ10" s="34">
        <f t="shared" si="208"/>
        <v>0.23538587904266453</v>
      </c>
      <c r="BHK10" s="34">
        <f t="shared" si="209"/>
        <v>0.23538425216174036</v>
      </c>
      <c r="BHL10" s="34">
        <f t="shared" si="210"/>
        <v>0.23537836746692231</v>
      </c>
      <c r="BHM10" s="34">
        <f t="shared" si="211"/>
        <v>0.2353761945593883</v>
      </c>
      <c r="BHN10" s="126">
        <f t="shared" si="212"/>
        <v>1.8475848622133341E-5</v>
      </c>
      <c r="BHO10" s="126">
        <f t="shared" si="213"/>
        <v>2.2673670913783766E-5</v>
      </c>
      <c r="BHP10" s="126">
        <f t="shared" si="214"/>
        <v>3.2569240560351593E-5</v>
      </c>
      <c r="BHQ10" s="126">
        <f t="shared" si="215"/>
        <v>4.2490122244607396E-5</v>
      </c>
      <c r="BHR10" s="126">
        <f t="shared" si="216"/>
        <v>4.72340044544503E-5</v>
      </c>
      <c r="BHS10" s="126">
        <f t="shared" si="217"/>
        <v>5.0101607410398516E-5</v>
      </c>
      <c r="BHT10" s="126">
        <f t="shared" si="218"/>
        <v>5.1856157198970495E-5</v>
      </c>
      <c r="BHU10" s="126">
        <f t="shared" si="219"/>
        <v>5.2862991443098616E-5</v>
      </c>
      <c r="BHV10" s="126">
        <f t="shared" si="220"/>
        <v>5.3434869892062311E-5</v>
      </c>
      <c r="BHW10" s="126">
        <f t="shared" si="221"/>
        <v>5.3754082745093716E-5</v>
      </c>
      <c r="BHX10" s="126">
        <f t="shared" si="222"/>
        <v>5.3935492910348189E-5</v>
      </c>
      <c r="BHY10" s="126">
        <f t="shared" si="223"/>
        <v>5.4035486035842771E-5</v>
      </c>
      <c r="BHZ10" s="126">
        <f t="shared" si="224"/>
        <v>5.4091834291027418E-5</v>
      </c>
      <c r="BIA10" s="126">
        <f t="shared" si="225"/>
        <v>5.4123179377512901E-5</v>
      </c>
      <c r="BIB10" s="126">
        <f t="shared" si="226"/>
        <v>5.4140909052176755E-5</v>
      </c>
      <c r="BIC10" s="126">
        <f t="shared" si="227"/>
        <v>5.4150700656449853E-5</v>
      </c>
      <c r="BID10" s="126">
        <f t="shared" si="228"/>
        <v>5.4156226351277045E-5</v>
      </c>
      <c r="BIE10" s="126">
        <f t="shared" si="229"/>
        <v>5.4159338088738179E-5</v>
      </c>
      <c r="BIF10" s="126">
        <f t="shared" si="230"/>
        <v>5.416106353139616E-5</v>
      </c>
      <c r="BIG10" s="126">
        <f t="shared" si="231"/>
        <v>5.4162022954293672E-5</v>
      </c>
      <c r="BIH10" s="126">
        <f t="shared" si="232"/>
        <v>5.416257913223063E-5</v>
      </c>
      <c r="BII10" s="126">
        <f t="shared" si="233"/>
        <v>5.416287821149673E-5</v>
      </c>
      <c r="BIJ10" s="126">
        <f t="shared" si="234"/>
        <v>5.4163042961408102E-5</v>
      </c>
      <c r="BIK10" s="126">
        <f t="shared" si="235"/>
        <v>5.416311968740522E-5</v>
      </c>
      <c r="BIL10" s="126">
        <f t="shared" si="236"/>
        <v>5.4163191664841187E-5</v>
      </c>
      <c r="BIM10" s="126">
        <f t="shared" si="237"/>
        <v>5.4163190948387557E-5</v>
      </c>
      <c r="BIN10" s="126">
        <f t="shared" si="238"/>
        <v>5.4163217703040297E-5</v>
      </c>
      <c r="BIO10" s="126">
        <f t="shared" si="239"/>
        <v>5.4163221790512032E-5</v>
      </c>
      <c r="BIP10" s="126">
        <f t="shared" si="240"/>
        <v>5.4163243218681472E-5</v>
      </c>
      <c r="BIQ10" s="126">
        <f t="shared" si="241"/>
        <v>5.4163249782852357E-5</v>
      </c>
      <c r="BIR10" s="126">
        <f t="shared" si="242"/>
        <v>5.4163237411905296E-5</v>
      </c>
      <c r="BIS10" s="126">
        <f t="shared" si="243"/>
        <v>5.4163251221923408E-5</v>
      </c>
      <c r="BIT10" s="126">
        <f t="shared" si="244"/>
        <v>5.4163245840958149E-5</v>
      </c>
      <c r="BIU10" s="126">
        <f t="shared" si="245"/>
        <v>5.4163250674608386E-5</v>
      </c>
      <c r="BIV10" s="126">
        <f t="shared" si="246"/>
        <v>5.416322421295795E-5</v>
      </c>
      <c r="BIW10" s="126">
        <f t="shared" si="247"/>
        <v>5.4163247093876186E-5</v>
      </c>
      <c r="BIX10" s="126">
        <f t="shared" si="248"/>
        <v>5.4163224635087661E-5</v>
      </c>
      <c r="BIY10" s="126">
        <f t="shared" si="249"/>
        <v>5.4163245634526882E-5</v>
      </c>
      <c r="BIZ10" s="126">
        <f t="shared" si="250"/>
        <v>5.4163227614130129E-5</v>
      </c>
      <c r="BJA10" s="126">
        <f t="shared" si="251"/>
        <v>5.4163233334795404E-5</v>
      </c>
      <c r="BJB10" s="126">
        <f t="shared" si="252"/>
        <v>5.4163232703951733E-5</v>
      </c>
      <c r="BJC10" s="126">
        <f t="shared" si="253"/>
        <v>5.4163223550876761E-5</v>
      </c>
      <c r="BJD10" s="126">
        <f t="shared" si="254"/>
        <v>5.416322188676887E-5</v>
      </c>
      <c r="BJE10" s="126">
        <f t="shared" si="255"/>
        <v>5.4163232911686821E-5</v>
      </c>
      <c r="BJF10" s="126">
        <f t="shared" si="256"/>
        <v>5.4163224065547295E-5</v>
      </c>
      <c r="BJG10" s="126">
        <f t="shared" si="257"/>
        <v>5.416324014069676E-5</v>
      </c>
      <c r="BJH10" s="126">
        <f t="shared" si="258"/>
        <v>5.4163237830176258E-5</v>
      </c>
      <c r="BJI10" s="126">
        <f t="shared" si="259"/>
        <v>5.4163229168745276E-5</v>
      </c>
      <c r="BJJ10" s="126">
        <f t="shared" si="260"/>
        <v>5.4163235784362815E-5</v>
      </c>
      <c r="BJK10" s="126">
        <f t="shared" si="261"/>
        <v>5.4163218457666354E-5</v>
      </c>
      <c r="BJL10" s="126">
        <f t="shared" si="262"/>
        <v>5.4163213529639984E-5</v>
      </c>
      <c r="BJM10" s="126">
        <f t="shared" si="263"/>
        <v>5.4163216522770446E-5</v>
      </c>
      <c r="BJN10" s="126">
        <f t="shared" si="264"/>
        <v>5.4163226285602211E-5</v>
      </c>
      <c r="BJO10" s="126">
        <f t="shared" si="265"/>
        <v>5.4163219154243143E-5</v>
      </c>
      <c r="BJP10" s="126">
        <f t="shared" si="266"/>
        <v>5.4163225493710336E-5</v>
      </c>
      <c r="BJQ10" s="126">
        <f t="shared" si="267"/>
        <v>5.4163224504703981E-5</v>
      </c>
      <c r="BJR10" s="126">
        <f t="shared" si="268"/>
        <v>5.4163221553244639E-5</v>
      </c>
      <c r="BJS10" s="126">
        <f t="shared" si="269"/>
        <v>5.4163215555069958E-5</v>
      </c>
      <c r="BJT10" s="126">
        <f t="shared" si="270"/>
        <v>5.4163232151602632E-5</v>
      </c>
      <c r="BJU10" s="126">
        <f t="shared" si="271"/>
        <v>5.4163227850261414E-5</v>
      </c>
      <c r="BJV10" s="126">
        <f t="shared" si="272"/>
        <v>5.4163213924224292E-5</v>
      </c>
      <c r="BJW10" s="126">
        <f t="shared" si="273"/>
        <v>5.4163237989373322E-5</v>
      </c>
      <c r="BJX10" s="126">
        <f t="shared" si="274"/>
        <v>5.4163222954914855E-5</v>
      </c>
      <c r="BJY10" s="126">
        <f t="shared" si="275"/>
        <v>5.4163234002450856E-5</v>
      </c>
      <c r="BJZ10" s="126">
        <f t="shared" si="276"/>
        <v>5.4163199290716494E-5</v>
      </c>
      <c r="BKA10" s="126">
        <f t="shared" si="277"/>
        <v>5.416343052735826E-5</v>
      </c>
      <c r="BKB10" s="126">
        <f t="shared" si="278"/>
        <v>5.4164266953569281E-5</v>
      </c>
      <c r="BKC10" s="126">
        <f t="shared" si="279"/>
        <v>5.4164575803806049E-5</v>
      </c>
      <c r="BKD10" s="289">
        <f t="shared" si="280"/>
        <v>2.6307240263640105E-2</v>
      </c>
      <c r="BKE10" s="29">
        <f t="shared" si="281"/>
        <v>3.3203128393393601E-2</v>
      </c>
      <c r="BKF10" s="29">
        <f t="shared" si="282"/>
        <v>5.0756483659233541E-2</v>
      </c>
      <c r="BKG10" s="29">
        <f t="shared" si="283"/>
        <v>6.9702289370658116E-2</v>
      </c>
      <c r="BKH10" s="29">
        <f t="shared" si="284"/>
        <v>7.911764554709913E-2</v>
      </c>
      <c r="BKI10" s="29">
        <f t="shared" si="285"/>
        <v>8.5096172699500927E-2</v>
      </c>
      <c r="BKJ10" s="29">
        <f t="shared" si="286"/>
        <v>8.8956358626222018E-2</v>
      </c>
      <c r="BKK10" s="29">
        <f t="shared" si="287"/>
        <v>9.127532789986334E-2</v>
      </c>
      <c r="BKL10" s="29">
        <f t="shared" si="288"/>
        <v>9.2636259450812858E-2</v>
      </c>
      <c r="BKM10" s="29">
        <f t="shared" si="289"/>
        <v>9.3412106975116788E-2</v>
      </c>
      <c r="BKN10" s="29">
        <f t="shared" si="290"/>
        <v>9.3858720823164474E-2</v>
      </c>
      <c r="BKO10" s="29">
        <f t="shared" si="291"/>
        <v>9.4106760741411388E-2</v>
      </c>
      <c r="BKP10" s="29">
        <f t="shared" si="292"/>
        <v>9.4247140148236597E-2</v>
      </c>
      <c r="BKQ10" s="29">
        <f t="shared" si="293"/>
        <v>9.4325421408476745E-2</v>
      </c>
      <c r="BKR10" s="29">
        <f t="shared" si="294"/>
        <v>9.4369760862428695E-2</v>
      </c>
      <c r="BKS10" s="29">
        <f t="shared" si="295"/>
        <v>9.4394267413177108E-2</v>
      </c>
      <c r="BKT10" s="29">
        <f t="shared" si="296"/>
        <v>9.4408103213109953E-2</v>
      </c>
      <c r="BKU10" s="29">
        <f t="shared" si="297"/>
        <v>9.4415896615194034E-2</v>
      </c>
      <c r="BKV10" s="29">
        <f t="shared" si="298"/>
        <v>9.442021861260716E-2</v>
      </c>
      <c r="BKW10" s="29">
        <f t="shared" si="299"/>
        <v>9.442262201936763E-2</v>
      </c>
      <c r="BKX10" s="29">
        <f t="shared" si="300"/>
        <v>9.4424015335668215E-2</v>
      </c>
      <c r="BKY10" s="29">
        <f t="shared" si="301"/>
        <v>9.4424764596200084E-2</v>
      </c>
      <c r="BKZ10" s="29">
        <f t="shared" si="302"/>
        <v>9.4425177337077185E-2</v>
      </c>
      <c r="BLA10" s="29">
        <f t="shared" si="303"/>
        <v>9.4425369556745853E-2</v>
      </c>
      <c r="BLB10" s="29">
        <f t="shared" si="304"/>
        <v>9.4425549880730819E-2</v>
      </c>
      <c r="BLC10" s="29">
        <f t="shared" si="305"/>
        <v>9.4425548085806749E-2</v>
      </c>
      <c r="BLD10" s="29">
        <f t="shared" si="306"/>
        <v>9.4425615114020811E-2</v>
      </c>
      <c r="BLE10" s="29">
        <f t="shared" si="307"/>
        <v>9.4425625354339543E-2</v>
      </c>
      <c r="BLF10" s="29">
        <f t="shared" si="308"/>
        <v>9.4425679038244489E-2</v>
      </c>
      <c r="BLG10" s="29">
        <f t="shared" si="309"/>
        <v>9.4425695483448008E-2</v>
      </c>
      <c r="BLH10" s="29">
        <f t="shared" si="310"/>
        <v>9.4425664490545513E-2</v>
      </c>
      <c r="BLI10" s="29">
        <f t="shared" si="311"/>
        <v>9.4425699088750481E-2</v>
      </c>
      <c r="BLJ10" s="29">
        <f t="shared" si="312"/>
        <v>9.4425685607827978E-2</v>
      </c>
      <c r="BLK10" s="29">
        <f t="shared" si="313"/>
        <v>9.442569771756304E-2</v>
      </c>
      <c r="BLL10" s="29">
        <f t="shared" si="314"/>
        <v>9.4425631423280032E-2</v>
      </c>
      <c r="BLM10" s="29">
        <f t="shared" si="315"/>
        <v>9.4425688746760966E-2</v>
      </c>
      <c r="BLN10" s="29">
        <f t="shared" si="316"/>
        <v>9.4425632480839378E-2</v>
      </c>
      <c r="BLO10" s="29">
        <f t="shared" si="317"/>
        <v>9.4425685090656242E-2</v>
      </c>
      <c r="BLP10" s="29">
        <f t="shared" si="318"/>
        <v>9.4425639944219569E-2</v>
      </c>
      <c r="BLQ10" s="29">
        <f t="shared" si="319"/>
        <v>9.4425654276177134E-2</v>
      </c>
      <c r="BLR10" s="29">
        <f t="shared" si="320"/>
        <v>9.4425652695726947E-2</v>
      </c>
      <c r="BLS10" s="29">
        <f t="shared" si="321"/>
        <v>9.4425629764571653E-2</v>
      </c>
      <c r="BLT10" s="29">
        <f t="shared" si="322"/>
        <v>9.4425625595491225E-2</v>
      </c>
      <c r="BLU10" s="29">
        <f t="shared" si="323"/>
        <v>9.4425653216164862E-2</v>
      </c>
      <c r="BLV10" s="29">
        <f t="shared" si="324"/>
        <v>9.4425631053972878E-2</v>
      </c>
      <c r="BLW10" s="29">
        <f t="shared" si="325"/>
        <v>9.4425671326978072E-2</v>
      </c>
      <c r="BLX10" s="29">
        <f t="shared" si="326"/>
        <v>9.44256655384383E-2</v>
      </c>
      <c r="BLY10" s="29">
        <f t="shared" si="327"/>
        <v>9.4425643838989534E-2</v>
      </c>
      <c r="BLZ10" s="29">
        <f t="shared" si="328"/>
        <v>9.4425660413069046E-2</v>
      </c>
      <c r="BMA10" s="29">
        <f t="shared" si="329"/>
        <v>9.4425617004580853E-2</v>
      </c>
      <c r="BMB10" s="29">
        <f t="shared" si="330"/>
        <v>9.4425604658428169E-2</v>
      </c>
      <c r="BMC10" s="29">
        <f t="shared" si="331"/>
        <v>9.4425612157098132E-2</v>
      </c>
      <c r="BMD10" s="29">
        <f t="shared" si="332"/>
        <v>9.4425636615865088E-2</v>
      </c>
      <c r="BME10" s="29">
        <f t="shared" si="333"/>
        <v>9.4425618749710324E-2</v>
      </c>
      <c r="BMF10" s="29">
        <f t="shared" si="334"/>
        <v>9.4425634631942326E-2</v>
      </c>
      <c r="BMG10" s="29">
        <f t="shared" si="335"/>
        <v>9.4425632154189865E-2</v>
      </c>
      <c r="BMH10" s="29">
        <f t="shared" si="336"/>
        <v>9.4425624759914922E-2</v>
      </c>
      <c r="BMI10" s="29">
        <f t="shared" si="337"/>
        <v>9.4425609732724319E-2</v>
      </c>
      <c r="BMJ10" s="29">
        <f t="shared" si="338"/>
        <v>9.4425651311929093E-2</v>
      </c>
      <c r="BMK10" s="29">
        <f t="shared" si="339"/>
        <v>9.4425640535798078E-2</v>
      </c>
      <c r="BML10" s="29">
        <f t="shared" si="340"/>
        <v>9.4425605646977495E-2</v>
      </c>
      <c r="BMM10" s="29">
        <f t="shared" si="341"/>
        <v>9.4425665937274167E-2</v>
      </c>
      <c r="BMN10" s="29">
        <f t="shared" si="342"/>
        <v>9.4425628271511436E-2</v>
      </c>
      <c r="BMO10" s="29">
        <f t="shared" si="343"/>
        <v>9.4425655948851717E-2</v>
      </c>
      <c r="BMP10" s="29">
        <f t="shared" si="344"/>
        <v>9.4425568985764624E-2</v>
      </c>
      <c r="BMQ10" s="29">
        <f t="shared" si="345"/>
        <v>9.442614830469713E-2</v>
      </c>
      <c r="BMR10" s="29">
        <f t="shared" si="346"/>
        <v>9.4428243873499268E-2</v>
      </c>
      <c r="BMS10" s="29">
        <f t="shared" si="347"/>
        <v>9.4429017687198524E-2</v>
      </c>
      <c r="BMT10" s="163">
        <f t="shared" si="348"/>
        <v>1005.7136913621247</v>
      </c>
      <c r="BMU10" s="127">
        <f t="shared" si="349"/>
        <v>1013.6762965376925</v>
      </c>
      <c r="BMV10" s="127">
        <f t="shared" si="350"/>
        <v>1068.1475043535438</v>
      </c>
      <c r="BMW10" s="127">
        <f t="shared" si="351"/>
        <v>1154.2975428025156</v>
      </c>
      <c r="BMX10" s="127">
        <f t="shared" si="352"/>
        <v>1190.5407495185916</v>
      </c>
      <c r="BMY10" s="127">
        <f t="shared" si="353"/>
        <v>1209.314811940957</v>
      </c>
      <c r="BMZ10" s="127">
        <f t="shared" si="354"/>
        <v>1219.930133570849</v>
      </c>
      <c r="BNA10" s="127">
        <f t="shared" si="355"/>
        <v>1225.8628695347941</v>
      </c>
      <c r="BNB10" s="127">
        <f t="shared" si="356"/>
        <v>1229.2225893210939</v>
      </c>
      <c r="BNC10" s="127">
        <f t="shared" si="357"/>
        <v>1231.104659868226</v>
      </c>
      <c r="BND10" s="127">
        <f t="shared" si="358"/>
        <v>1232.1785406311301</v>
      </c>
      <c r="BNE10" s="127">
        <f t="shared" si="359"/>
        <v>1232.7722075081624</v>
      </c>
      <c r="BNF10" s="127">
        <f t="shared" si="360"/>
        <v>1233.107375692528</v>
      </c>
      <c r="BNG10" s="127">
        <f t="shared" si="361"/>
        <v>1233.2940299694915</v>
      </c>
      <c r="BNH10" s="127">
        <f t="shared" si="362"/>
        <v>1233.3996756036547</v>
      </c>
      <c r="BNI10" s="127">
        <f t="shared" si="363"/>
        <v>1233.4580424471237</v>
      </c>
      <c r="BNJ10" s="127">
        <f t="shared" si="364"/>
        <v>1233.4909874985851</v>
      </c>
      <c r="BNK10" s="127">
        <f t="shared" si="365"/>
        <v>1233.5095423655684</v>
      </c>
      <c r="BNL10" s="127">
        <f t="shared" si="366"/>
        <v>1233.5198316323613</v>
      </c>
      <c r="BNM10" s="127">
        <f t="shared" si="367"/>
        <v>1233.5255531350263</v>
      </c>
      <c r="BNN10" s="127">
        <f t="shared" si="368"/>
        <v>1233.5288699626112</v>
      </c>
      <c r="BNO10" s="127">
        <f t="shared" si="369"/>
        <v>1233.5306535754596</v>
      </c>
      <c r="BNP10" s="127">
        <f t="shared" si="370"/>
        <v>1233.5316360974236</v>
      </c>
      <c r="BNQ10" s="127">
        <f t="shared" si="371"/>
        <v>1233.5320936711437</v>
      </c>
      <c r="BNR10" s="127">
        <f t="shared" si="372"/>
        <v>1233.5325229265745</v>
      </c>
      <c r="BNS10" s="127">
        <f t="shared" si="373"/>
        <v>1233.5325186538203</v>
      </c>
      <c r="BNT10" s="127">
        <f t="shared" si="374"/>
        <v>1233.5326782120949</v>
      </c>
      <c r="BNU10" s="127">
        <f t="shared" si="375"/>
        <v>1233.5327025887982</v>
      </c>
      <c r="BNV10" s="127">
        <f t="shared" si="376"/>
        <v>1233.5328303813142</v>
      </c>
      <c r="BNW10" s="127">
        <f t="shared" si="377"/>
        <v>1233.532869528487</v>
      </c>
      <c r="BNX10" s="127">
        <f t="shared" si="378"/>
        <v>1233.5327957510726</v>
      </c>
      <c r="BNY10" s="127">
        <f t="shared" si="379"/>
        <v>1233.5328781107696</v>
      </c>
      <c r="BNZ10" s="127">
        <f t="shared" si="380"/>
        <v>1233.5328460199553</v>
      </c>
      <c r="BOA10" s="127">
        <f t="shared" si="381"/>
        <v>1233.5328748467114</v>
      </c>
      <c r="BOB10" s="127">
        <f t="shared" si="382"/>
        <v>1233.5327170356859</v>
      </c>
      <c r="BOC10" s="127">
        <f t="shared" si="383"/>
        <v>1233.5328534920648</v>
      </c>
      <c r="BOD10" s="127">
        <f t="shared" si="384"/>
        <v>1233.5327195531677</v>
      </c>
      <c r="BOE10" s="127">
        <f t="shared" si="385"/>
        <v>1233.5328447888483</v>
      </c>
      <c r="BOF10" s="127">
        <f t="shared" si="386"/>
        <v>1233.5327373194664</v>
      </c>
      <c r="BOG10" s="127">
        <f t="shared" si="387"/>
        <v>1233.5327714361547</v>
      </c>
      <c r="BOH10" s="127">
        <f t="shared" si="388"/>
        <v>1233.5327676739523</v>
      </c>
      <c r="BOI10" s="127">
        <f t="shared" si="389"/>
        <v>1233.5327130871924</v>
      </c>
      <c r="BOJ10" s="127">
        <f t="shared" si="390"/>
        <v>1233.5327031628503</v>
      </c>
      <c r="BOK10" s="127">
        <f t="shared" si="391"/>
        <v>1233.5327689128351</v>
      </c>
      <c r="BOL10" s="127">
        <f t="shared" si="392"/>
        <v>1233.5327161565647</v>
      </c>
      <c r="BOM10" s="127">
        <f t="shared" si="393"/>
        <v>1233.5328120249399</v>
      </c>
      <c r="BON10" s="127">
        <f t="shared" si="394"/>
        <v>1233.5327982455412</v>
      </c>
      <c r="BOO10" s="127">
        <f t="shared" si="395"/>
        <v>1233.5327465908208</v>
      </c>
      <c r="BOP10" s="127">
        <f t="shared" si="396"/>
        <v>1233.5327860447935</v>
      </c>
      <c r="BOQ10" s="127">
        <f t="shared" si="397"/>
        <v>1233.5326827125039</v>
      </c>
      <c r="BOR10" s="127">
        <f t="shared" si="398"/>
        <v>1233.5326533229377</v>
      </c>
      <c r="BOS10" s="127">
        <f t="shared" si="399"/>
        <v>1233.5326711732487</v>
      </c>
      <c r="BOT10" s="127">
        <f t="shared" si="400"/>
        <v>1233.5327293964422</v>
      </c>
      <c r="BOU10" s="127">
        <f t="shared" si="401"/>
        <v>1233.5326868667207</v>
      </c>
      <c r="BOV10" s="127">
        <f t="shared" si="402"/>
        <v>1233.5327246737875</v>
      </c>
      <c r="BOW10" s="127">
        <f t="shared" si="403"/>
        <v>1233.5327187755902</v>
      </c>
      <c r="BOX10" s="127">
        <f t="shared" si="404"/>
        <v>1233.5327011737922</v>
      </c>
      <c r="BOY10" s="127">
        <f t="shared" si="405"/>
        <v>1233.5326654021146</v>
      </c>
      <c r="BOZ10" s="127">
        <f t="shared" si="406"/>
        <v>1233.5327643798732</v>
      </c>
      <c r="BPA10" s="127">
        <f t="shared" si="407"/>
        <v>1233.5327387276971</v>
      </c>
      <c r="BPB10" s="127">
        <f t="shared" si="408"/>
        <v>1233.5326556761431</v>
      </c>
      <c r="BPC10" s="127">
        <f t="shared" si="409"/>
        <v>1233.5327991949548</v>
      </c>
      <c r="BPD10" s="127">
        <f t="shared" si="410"/>
        <v>1233.5327095330172</v>
      </c>
      <c r="BPE10" s="127">
        <f t="shared" si="411"/>
        <v>1233.5327754178936</v>
      </c>
      <c r="BPF10" s="127">
        <f t="shared" si="412"/>
        <v>1233.5325684054383</v>
      </c>
      <c r="BPG10" s="127">
        <f t="shared" si="413"/>
        <v>1233.5339474490434</v>
      </c>
      <c r="BPH10" s="127">
        <f t="shared" si="414"/>
        <v>1233.5389357817342</v>
      </c>
      <c r="BPI10" s="127">
        <f t="shared" si="415"/>
        <v>1233.5407777520113</v>
      </c>
      <c r="BPJ10" s="141">
        <f t="shared" si="416"/>
        <v>100</v>
      </c>
      <c r="BPK10" s="125">
        <f t="shared" si="417"/>
        <v>99.986318642026433</v>
      </c>
      <c r="BPL10" s="125">
        <f t="shared" si="418"/>
        <v>67.084685159396287</v>
      </c>
      <c r="BPM10" s="125">
        <f t="shared" si="419"/>
        <v>67.068839625127026</v>
      </c>
      <c r="BPN10" s="125">
        <f t="shared" si="420"/>
        <v>67.075859083894755</v>
      </c>
      <c r="BPO10" s="125">
        <f t="shared" si="421"/>
        <v>67.069592382099444</v>
      </c>
      <c r="BPP10" s="125">
        <f t="shared" si="422"/>
        <v>67.081410666566299</v>
      </c>
      <c r="BPQ10" s="125">
        <f t="shared" si="423"/>
        <v>67.064737099627379</v>
      </c>
      <c r="BPR10" s="125">
        <f t="shared" si="424"/>
        <v>67.07998042831872</v>
      </c>
      <c r="BPS10" s="125">
        <f t="shared" si="425"/>
        <v>67.061914260980842</v>
      </c>
      <c r="BPT10" s="125">
        <f t="shared" si="426"/>
        <v>67.085494373141628</v>
      </c>
      <c r="BPU10" s="125">
        <f t="shared" si="427"/>
        <v>67.06458654823291</v>
      </c>
      <c r="BPV10" s="125">
        <f t="shared" si="428"/>
        <v>67.081015469155787</v>
      </c>
      <c r="BPW10" s="125">
        <f t="shared" si="429"/>
        <v>67.067710489668414</v>
      </c>
      <c r="BPX10" s="125">
        <f t="shared" si="430"/>
        <v>67.07984869584854</v>
      </c>
      <c r="BPY10" s="125">
        <f t="shared" si="431"/>
        <v>67.072678685686327</v>
      </c>
      <c r="BPZ10" s="125">
        <f t="shared" si="432"/>
        <v>67.07503105122511</v>
      </c>
      <c r="BQA10" s="125">
        <f t="shared" si="433"/>
        <v>67.06710828409048</v>
      </c>
      <c r="BQB10" s="125">
        <f t="shared" si="434"/>
        <v>67.082351612781807</v>
      </c>
      <c r="BQC10" s="125">
        <f t="shared" si="435"/>
        <v>67.06458654823291</v>
      </c>
      <c r="BQD10" s="125">
        <f t="shared" si="436"/>
        <v>67.081316571944754</v>
      </c>
      <c r="BQE10" s="125">
        <f t="shared" si="437"/>
        <v>67.067898678911504</v>
      </c>
      <c r="BQF10" s="125">
        <f t="shared" si="438"/>
        <v>67.088430125334042</v>
      </c>
      <c r="BQG10" s="125">
        <f t="shared" si="439"/>
        <v>67.068801987278405</v>
      </c>
      <c r="BQH10" s="125">
        <f t="shared" si="440"/>
        <v>67.07777861417442</v>
      </c>
      <c r="BQI10" s="125">
        <f t="shared" si="441"/>
        <v>67.064624186081531</v>
      </c>
      <c r="BQJ10" s="125">
        <f t="shared" si="442"/>
        <v>67.078362000828022</v>
      </c>
      <c r="BQK10" s="125">
        <f t="shared" si="443"/>
        <v>67.065583951221356</v>
      </c>
      <c r="BQL10" s="125">
        <f t="shared" si="444"/>
        <v>67.082069328917157</v>
      </c>
      <c r="BQM10" s="125">
        <f t="shared" si="445"/>
        <v>67.06797395460876</v>
      </c>
      <c r="BQN10" s="125">
        <f t="shared" si="446"/>
        <v>67.087545635891459</v>
      </c>
      <c r="BQO10" s="125">
        <f t="shared" si="447"/>
        <v>67.066280251420835</v>
      </c>
      <c r="BQP10" s="125">
        <f t="shared" si="448"/>
        <v>67.086792878919042</v>
      </c>
      <c r="BQQ10" s="125">
        <f t="shared" si="449"/>
        <v>67.067221197636357</v>
      </c>
      <c r="BQR10" s="125">
        <f t="shared" si="450"/>
        <v>67.082765629116651</v>
      </c>
      <c r="BQS10" s="125">
        <f t="shared" si="451"/>
        <v>67.067390567955144</v>
      </c>
      <c r="BQT10" s="125">
        <f t="shared" si="452"/>
        <v>67.078907749633032</v>
      </c>
      <c r="BQU10" s="125">
        <f t="shared" si="453"/>
        <v>67.065997967556186</v>
      </c>
      <c r="BQV10" s="125">
        <f t="shared" si="454"/>
        <v>67.079641687681132</v>
      </c>
      <c r="BQW10" s="125">
        <f t="shared" si="455"/>
        <v>67.068293876322031</v>
      </c>
      <c r="BQX10" s="125">
        <f t="shared" si="456"/>
        <v>67.08336783469457</v>
      </c>
      <c r="BQY10" s="125">
        <f t="shared" si="457"/>
        <v>67.065734502615825</v>
      </c>
      <c r="BQZ10" s="125">
        <f t="shared" si="458"/>
        <v>67.085946027325079</v>
      </c>
      <c r="BRA10" s="125">
        <f t="shared" si="459"/>
        <v>67.07077797433098</v>
      </c>
      <c r="BRB10" s="125">
        <f t="shared" si="460"/>
        <v>67.079434679513724</v>
      </c>
      <c r="BRC10" s="125">
        <f t="shared" si="461"/>
        <v>67.067409386879447</v>
      </c>
      <c r="BRD10" s="125">
        <f t="shared" si="462"/>
        <v>67.078362000828022</v>
      </c>
      <c r="BRE10" s="125">
        <f t="shared" si="463"/>
        <v>67.066901275923058</v>
      </c>
      <c r="BRF10" s="125">
        <f t="shared" si="464"/>
        <v>67.080225074334749</v>
      </c>
      <c r="BRG10" s="125">
        <f t="shared" si="465"/>
        <v>67.068971357597192</v>
      </c>
      <c r="BRH10" s="125">
        <f t="shared" si="466"/>
        <v>67.086416500432833</v>
      </c>
      <c r="BRI10" s="125">
        <f t="shared" si="467"/>
        <v>67.071681282697881</v>
      </c>
      <c r="BRJ10" s="125">
        <f t="shared" si="468"/>
        <v>67.087395084496976</v>
      </c>
      <c r="BRK10" s="125">
        <f t="shared" si="469"/>
        <v>67.064925288870498</v>
      </c>
      <c r="BRL10" s="125">
        <f t="shared" si="470"/>
        <v>67.079340584892179</v>
      </c>
      <c r="BRM10" s="125">
        <f t="shared" si="471"/>
        <v>67.064021980503597</v>
      </c>
      <c r="BRN10" s="125">
        <f t="shared" si="472"/>
        <v>67.078042079114766</v>
      </c>
      <c r="BRO10" s="125">
        <f t="shared" si="473"/>
        <v>67.062610561180321</v>
      </c>
      <c r="BRP10" s="125">
        <f t="shared" si="474"/>
        <v>67.078136173736311</v>
      </c>
      <c r="BRQ10" s="125">
        <f t="shared" si="475"/>
        <v>67.064887651021877</v>
      </c>
      <c r="BRR10" s="125">
        <f t="shared" si="476"/>
        <v>67.08218224246302</v>
      </c>
      <c r="BRS10" s="125">
        <f t="shared" si="477"/>
        <v>67.067258835484964</v>
      </c>
      <c r="BRT10" s="125">
        <f t="shared" si="478"/>
        <v>67.082050509992854</v>
      </c>
      <c r="BRU10" s="125">
        <f t="shared" si="479"/>
        <v>67.065339305205313</v>
      </c>
      <c r="BRV10" s="125">
        <f t="shared" si="480"/>
        <v>67.080526177123716</v>
      </c>
      <c r="BRW10" s="125">
        <f t="shared" si="481"/>
        <v>67.065602770145659</v>
      </c>
      <c r="BRX10" s="125">
        <f t="shared" si="482"/>
        <v>99.967048063532687</v>
      </c>
      <c r="BRY10" s="125">
        <f t="shared" si="483"/>
        <v>100</v>
      </c>
      <c r="BRZ10" s="141">
        <f t="shared" si="484"/>
        <v>0.99999070000000001</v>
      </c>
      <c r="BSA10" s="125">
        <f t="shared" si="485"/>
        <v>1.3899051579001456</v>
      </c>
      <c r="BSB10" s="125">
        <f t="shared" si="486"/>
        <v>5.3873920573864176</v>
      </c>
      <c r="BSC10" s="125">
        <f t="shared" si="487"/>
        <v>8.7354202529024345</v>
      </c>
      <c r="BSD10" s="125">
        <f t="shared" si="488"/>
        <v>10.113455261922686</v>
      </c>
      <c r="BSE10" s="125">
        <f t="shared" si="489"/>
        <v>10.93401009241447</v>
      </c>
      <c r="BSF10" s="125">
        <f t="shared" si="490"/>
        <v>11.471066162052555</v>
      </c>
      <c r="BSG10" s="125">
        <f t="shared" si="491"/>
        <v>11.840891865725544</v>
      </c>
      <c r="BSH10" s="125">
        <f t="shared" si="492"/>
        <v>12.005827891685106</v>
      </c>
      <c r="BSI10" s="125">
        <f t="shared" si="493"/>
        <v>12.148968739981861</v>
      </c>
      <c r="BSJ10" s="125">
        <f t="shared" si="494"/>
        <v>12.167335243292099</v>
      </c>
      <c r="BSK10" s="125">
        <f t="shared" si="495"/>
        <v>12.249038460994511</v>
      </c>
      <c r="BSL10" s="125">
        <f t="shared" si="496"/>
        <v>12.233713134192778</v>
      </c>
      <c r="BSM10" s="125">
        <f t="shared" si="497"/>
        <v>12.272686721977728</v>
      </c>
      <c r="BSN10" s="125">
        <f t="shared" si="498"/>
        <v>12.253663596156422</v>
      </c>
      <c r="BSO10" s="125">
        <f t="shared" si="499"/>
        <v>12.28817778193029</v>
      </c>
      <c r="BSP10" s="125">
        <f t="shared" si="500"/>
        <v>12.257762495437307</v>
      </c>
      <c r="BSQ10" s="125">
        <f t="shared" si="501"/>
        <v>12.296447857967816</v>
      </c>
      <c r="BSR10" s="125">
        <f t="shared" si="502"/>
        <v>12.274870814801684</v>
      </c>
      <c r="BSS10" s="125">
        <f t="shared" si="503"/>
        <v>12.306973657496552</v>
      </c>
      <c r="BST10" s="125">
        <f t="shared" si="504"/>
        <v>12.275377736762977</v>
      </c>
      <c r="BSU10" s="125">
        <f t="shared" si="505"/>
        <v>12.316727022487454</v>
      </c>
      <c r="BSV10" s="125">
        <f t="shared" si="506"/>
        <v>12.282667793247862</v>
      </c>
      <c r="BSW10" s="125">
        <f t="shared" si="507"/>
        <v>12.323530099088021</v>
      </c>
      <c r="BSX10" s="125">
        <f t="shared" si="508"/>
        <v>12.297826747436229</v>
      </c>
      <c r="BSY10" s="125">
        <f t="shared" si="509"/>
        <v>12.338506478527812</v>
      </c>
      <c r="BSZ10" s="125">
        <f t="shared" si="510"/>
        <v>12.303413133281529</v>
      </c>
      <c r="BTA10" s="125">
        <f t="shared" si="511"/>
        <v>12.332798005629492</v>
      </c>
      <c r="BTB10" s="125">
        <f t="shared" si="512"/>
        <v>12.315110554347227</v>
      </c>
      <c r="BTC10" s="125">
        <f t="shared" si="513"/>
        <v>12.341195822616948</v>
      </c>
      <c r="BTD10" s="125">
        <f t="shared" si="514"/>
        <v>12.296095976995694</v>
      </c>
      <c r="BTE10" s="125">
        <f t="shared" si="515"/>
        <v>12.349961812328971</v>
      </c>
      <c r="BTF10" s="125">
        <f t="shared" si="516"/>
        <v>12.322987350015064</v>
      </c>
      <c r="BTG10" s="125">
        <f t="shared" si="517"/>
        <v>12.349675224492382</v>
      </c>
      <c r="BTH10" s="125">
        <f t="shared" si="518"/>
        <v>12.317399144935651</v>
      </c>
      <c r="BTI10" s="125">
        <f t="shared" si="519"/>
        <v>12.367922666672651</v>
      </c>
      <c r="BTJ10" s="125">
        <f t="shared" si="520"/>
        <v>12.328648866595838</v>
      </c>
      <c r="BTK10" s="125">
        <f t="shared" si="521"/>
        <v>12.362811635205915</v>
      </c>
      <c r="BTL10" s="125">
        <f t="shared" si="522"/>
        <v>12.333953777691992</v>
      </c>
      <c r="BTM10" s="125">
        <f t="shared" si="523"/>
        <v>12.365467377615657</v>
      </c>
      <c r="BTN10" s="125">
        <f t="shared" si="524"/>
        <v>12.331259248021418</v>
      </c>
      <c r="BTO10" s="125">
        <f t="shared" si="525"/>
        <v>12.38173720393104</v>
      </c>
      <c r="BTP10" s="125">
        <f t="shared" si="526"/>
        <v>12.347010798097964</v>
      </c>
      <c r="BTQ10" s="125">
        <f t="shared" si="527"/>
        <v>12.384470928873039</v>
      </c>
      <c r="BTR10" s="125">
        <f t="shared" si="528"/>
        <v>12.361951229342282</v>
      </c>
      <c r="BTS10" s="125">
        <f t="shared" si="529"/>
        <v>12.391374701921642</v>
      </c>
      <c r="BTT10" s="125">
        <f t="shared" si="530"/>
        <v>12.367157981433113</v>
      </c>
      <c r="BTU10" s="125">
        <f t="shared" si="531"/>
        <v>12.393183286945597</v>
      </c>
      <c r="BTV10" s="125">
        <f t="shared" si="532"/>
        <v>12.37063380572191</v>
      </c>
      <c r="BTW10" s="125">
        <f t="shared" si="533"/>
        <v>12.4122971196531</v>
      </c>
      <c r="BTX10" s="125">
        <f t="shared" si="534"/>
        <v>12.364474706957232</v>
      </c>
      <c r="BTY10" s="125">
        <f t="shared" si="535"/>
        <v>12.400844649984359</v>
      </c>
      <c r="BTZ10" s="125">
        <f t="shared" si="536"/>
        <v>12.376318963558482</v>
      </c>
      <c r="BUA10" s="125">
        <f t="shared" si="537"/>
        <v>12.407296309000541</v>
      </c>
      <c r="BUB10" s="125">
        <f t="shared" si="538"/>
        <v>12.379386749472989</v>
      </c>
      <c r="BUC10" s="125">
        <f t="shared" si="539"/>
        <v>12.42303809697254</v>
      </c>
      <c r="BUD10" s="125">
        <f t="shared" si="540"/>
        <v>12.391760019167359</v>
      </c>
      <c r="BUE10" s="125">
        <f t="shared" si="541"/>
        <v>12.432368692825992</v>
      </c>
      <c r="BUF10" s="125">
        <f t="shared" si="542"/>
        <v>12.398475083534441</v>
      </c>
      <c r="BUG10" s="125">
        <f t="shared" si="543"/>
        <v>12.43425925559265</v>
      </c>
      <c r="BUH10" s="125">
        <f t="shared" si="544"/>
        <v>12.404590491590533</v>
      </c>
      <c r="BUI10" s="125">
        <f t="shared" si="545"/>
        <v>12.435884729475676</v>
      </c>
      <c r="BUJ10" s="125">
        <f t="shared" si="546"/>
        <v>12.423661674978945</v>
      </c>
      <c r="BUK10" s="125">
        <f t="shared" si="547"/>
        <v>12.447326870307919</v>
      </c>
      <c r="BUL10" s="125">
        <f t="shared" si="548"/>
        <v>12.427951113542477</v>
      </c>
      <c r="BUM10" s="125">
        <f t="shared" si="549"/>
        <v>12.052585328582508</v>
      </c>
      <c r="BUN10" s="125">
        <f t="shared" si="550"/>
        <v>5.235997362524329</v>
      </c>
      <c r="BUO10" s="125">
        <f t="shared" si="551"/>
        <v>5.1688890000000001</v>
      </c>
      <c r="BUP10" s="284">
        <f t="shared" si="552"/>
        <v>140.1748651766307</v>
      </c>
      <c r="BUQ10" s="110">
        <f t="shared" si="553"/>
        <v>58.816569572740164</v>
      </c>
      <c r="BUR10" s="110">
        <f t="shared" si="554"/>
        <v>47.973762228117756</v>
      </c>
      <c r="BUS10" s="110">
        <f t="shared" si="555"/>
        <v>43.76478039335646</v>
      </c>
      <c r="BUT10" s="110">
        <f t="shared" si="556"/>
        <v>41.224118437821076</v>
      </c>
      <c r="BUU10" s="110">
        <f t="shared" si="557"/>
        <v>40.102398252610023</v>
      </c>
      <c r="BUV10" s="110">
        <f t="shared" si="558"/>
        <v>39.495732303966598</v>
      </c>
      <c r="BUW10" s="110">
        <f t="shared" si="559"/>
        <v>39.328638129742437</v>
      </c>
      <c r="BUX10" s="110">
        <f t="shared" si="560"/>
        <v>38.883274477358093</v>
      </c>
      <c r="BUY10" s="110">
        <f t="shared" si="561"/>
        <v>38.898135529249402</v>
      </c>
      <c r="BUZ10" s="110">
        <f t="shared" si="562"/>
        <v>38.931575518845818</v>
      </c>
      <c r="BVA10" s="110">
        <f t="shared" si="563"/>
        <v>38.760560350058888</v>
      </c>
      <c r="BVB10" s="110">
        <f t="shared" si="564"/>
        <v>38.72825368119188</v>
      </c>
      <c r="BVC10" s="110">
        <f t="shared" si="565"/>
        <v>38.855028468704909</v>
      </c>
      <c r="BVD10" s="110">
        <f t="shared" si="566"/>
        <v>38.764453257621689</v>
      </c>
      <c r="BVE10" s="110">
        <f t="shared" si="567"/>
        <v>38.643749347440291</v>
      </c>
      <c r="BVF10" s="110">
        <f t="shared" si="568"/>
        <v>38.836536585844769</v>
      </c>
      <c r="BVG10" s="110">
        <f t="shared" si="569"/>
        <v>38.904624062278522</v>
      </c>
      <c r="BVH10" s="110">
        <f t="shared" si="570"/>
        <v>38.59205660302343</v>
      </c>
      <c r="BVI10" s="110">
        <f t="shared" si="571"/>
        <v>38.670589793404083</v>
      </c>
      <c r="BVJ10" s="110">
        <f t="shared" si="572"/>
        <v>38.967793265894088</v>
      </c>
      <c r="BVK10" s="110">
        <f t="shared" si="573"/>
        <v>38.696125986743127</v>
      </c>
      <c r="BVL10" s="110">
        <f t="shared" si="574"/>
        <v>38.753877508048511</v>
      </c>
      <c r="BVM10" s="110">
        <f t="shared" si="575"/>
        <v>38.942674401445117</v>
      </c>
      <c r="BVN10" s="110">
        <f t="shared" si="576"/>
        <v>38.901655457301871</v>
      </c>
      <c r="BVO10" s="110">
        <f t="shared" si="577"/>
        <v>38.887904754954121</v>
      </c>
      <c r="BVP10" s="110">
        <f t="shared" si="578"/>
        <v>38.889812334482201</v>
      </c>
      <c r="BVQ10" s="110">
        <f t="shared" si="579"/>
        <v>39.046395082913506</v>
      </c>
      <c r="BVR10" s="110">
        <f t="shared" si="580"/>
        <v>38.860287162565641</v>
      </c>
      <c r="BVS10" s="110">
        <f t="shared" si="581"/>
        <v>38.857528550732383</v>
      </c>
      <c r="BVT10" s="110">
        <f t="shared" si="582"/>
        <v>39.052676678507886</v>
      </c>
      <c r="BVU10" s="110">
        <f t="shared" si="583"/>
        <v>38.981539633582514</v>
      </c>
      <c r="BVV10" s="110">
        <f t="shared" si="584"/>
        <v>38.862322700921247</v>
      </c>
      <c r="BVW10" s="110">
        <f t="shared" si="585"/>
        <v>38.905235051106928</v>
      </c>
      <c r="BVX10" s="110">
        <f t="shared" si="586"/>
        <v>39.055481885695322</v>
      </c>
      <c r="BVY10" s="110">
        <f t="shared" si="587"/>
        <v>38.850498624829726</v>
      </c>
      <c r="BVZ10" s="110">
        <f t="shared" si="588"/>
        <v>38.852275021394114</v>
      </c>
      <c r="BWA10" s="110">
        <f t="shared" si="589"/>
        <v>39.067496854659005</v>
      </c>
      <c r="BWB10" s="110">
        <f t="shared" si="590"/>
        <v>38.895186398948049</v>
      </c>
      <c r="BWC10" s="110">
        <f t="shared" si="591"/>
        <v>38.814666035284951</v>
      </c>
      <c r="BWD10" s="110">
        <f t="shared" si="592"/>
        <v>39.082833866245927</v>
      </c>
      <c r="BWE10" s="110">
        <f t="shared" si="593"/>
        <v>39.100734538784401</v>
      </c>
      <c r="BWF10" s="110">
        <f t="shared" si="594"/>
        <v>39.04222538550566</v>
      </c>
      <c r="BWG10" s="110">
        <f t="shared" si="595"/>
        <v>39.004250375837024</v>
      </c>
      <c r="BWH10" s="110">
        <f t="shared" si="596"/>
        <v>39.178802093824814</v>
      </c>
      <c r="BWI10" s="110">
        <f t="shared" si="597"/>
        <v>39.107517595342863</v>
      </c>
      <c r="BWJ10" s="110">
        <f t="shared" si="598"/>
        <v>39.100336793264546</v>
      </c>
      <c r="BWK10" s="110">
        <f t="shared" si="599"/>
        <v>39.238883017358262</v>
      </c>
      <c r="BWL10" s="110">
        <f t="shared" si="600"/>
        <v>39.035167132942988</v>
      </c>
      <c r="BWM10" s="110">
        <f t="shared" si="601"/>
        <v>39.010136227504169</v>
      </c>
      <c r="BWN10" s="110">
        <f t="shared" si="602"/>
        <v>39.140086115777521</v>
      </c>
      <c r="BWO10" s="110">
        <f t="shared" si="603"/>
        <v>39.240556632670625</v>
      </c>
      <c r="BWP10" s="110">
        <f t="shared" si="604"/>
        <v>38.946660529063571</v>
      </c>
      <c r="BWQ10" s="110">
        <f t="shared" si="605"/>
        <v>39.056220399413249</v>
      </c>
      <c r="BWR10" s="110">
        <f t="shared" si="606"/>
        <v>39.237942936715001</v>
      </c>
      <c r="BWS10" s="110">
        <f t="shared" si="607"/>
        <v>39.039964582918699</v>
      </c>
      <c r="BWT10" s="110">
        <f t="shared" si="608"/>
        <v>39.090113269801385</v>
      </c>
      <c r="BWU10" s="110">
        <f t="shared" si="609"/>
        <v>39.197869998702323</v>
      </c>
      <c r="BWV10" s="110">
        <f t="shared" si="610"/>
        <v>39.226652956071185</v>
      </c>
      <c r="BWW10" s="110">
        <f t="shared" si="611"/>
        <v>39.149763038875065</v>
      </c>
      <c r="BWX10" s="110">
        <f t="shared" si="612"/>
        <v>39.253283570142791</v>
      </c>
      <c r="BWY10" s="110">
        <f t="shared" si="613"/>
        <v>39.38789222934922</v>
      </c>
      <c r="BWZ10" s="110">
        <f t="shared" si="614"/>
        <v>39.2515234795517</v>
      </c>
      <c r="BXA10" s="110">
        <f t="shared" si="615"/>
        <v>38.544415581301287</v>
      </c>
      <c r="BXB10" s="110">
        <f t="shared" si="616"/>
        <v>60.509509871623642</v>
      </c>
      <c r="BXC10" s="165">
        <f t="shared" si="617"/>
        <v>0.68488887171903001</v>
      </c>
      <c r="BXD10" s="128">
        <f t="shared" si="618"/>
        <v>0.69241660409066219</v>
      </c>
      <c r="BXE10" s="128">
        <f t="shared" si="619"/>
        <v>0.70685613505102229</v>
      </c>
      <c r="BXF10" s="128">
        <f t="shared" si="620"/>
        <v>0.71124163592354028</v>
      </c>
      <c r="BXG10" s="128">
        <f t="shared" si="621"/>
        <v>0.71151043436846539</v>
      </c>
      <c r="BXH10" s="128">
        <f t="shared" si="622"/>
        <v>0.71053366357664138</v>
      </c>
      <c r="BXI10" s="128">
        <f t="shared" si="623"/>
        <v>0.70949943239254398</v>
      </c>
      <c r="BXJ10" s="128">
        <f t="shared" si="624"/>
        <v>0.70874016808487172</v>
      </c>
      <c r="BXK10" s="128">
        <f t="shared" si="625"/>
        <v>0.70825212260686421</v>
      </c>
      <c r="BXL10" s="128">
        <f t="shared" si="626"/>
        <v>0.70795750133332669</v>
      </c>
      <c r="BXM10" s="128">
        <f t="shared" si="627"/>
        <v>0.70778717701323768</v>
      </c>
      <c r="BXN10" s="128">
        <f t="shared" si="628"/>
        <v>0.70768954831626341</v>
      </c>
      <c r="BXO10" s="128">
        <f t="shared" si="629"/>
        <v>0.70763424443377154</v>
      </c>
      <c r="BXP10" s="128">
        <f t="shared" si="630"/>
        <v>0.70760302068736625</v>
      </c>
      <c r="BXQ10" s="128">
        <f t="shared" si="631"/>
        <v>0.70758557647292553</v>
      </c>
      <c r="BXR10" s="128">
        <f t="shared" si="632"/>
        <v>0.7075757189473485</v>
      </c>
      <c r="BXS10" s="128">
        <f t="shared" si="633"/>
        <v>0.7075701919565377</v>
      </c>
      <c r="BXT10" s="128">
        <f t="shared" si="634"/>
        <v>0.70756712217405349</v>
      </c>
      <c r="BXU10" s="128">
        <f t="shared" si="635"/>
        <v>0.7075653886423966</v>
      </c>
      <c r="BXV10" s="128">
        <f t="shared" si="636"/>
        <v>0.70756441020660743</v>
      </c>
      <c r="BXW10" s="128">
        <f t="shared" si="637"/>
        <v>0.70756387951173438</v>
      </c>
      <c r="BXX10" s="128">
        <f t="shared" si="638"/>
        <v>0.70756360320775702</v>
      </c>
      <c r="BXY10" s="128">
        <f t="shared" si="639"/>
        <v>0.70756343305003933</v>
      </c>
      <c r="BXZ10" s="128">
        <f t="shared" si="640"/>
        <v>0.70756335150699667</v>
      </c>
      <c r="BYA10" s="128">
        <f t="shared" si="641"/>
        <v>0.70756332171126513</v>
      </c>
      <c r="BYB10" s="128">
        <f t="shared" si="642"/>
        <v>0.7075632864183905</v>
      </c>
      <c r="BYC10" s="128">
        <f t="shared" si="643"/>
        <v>0.70756325722039537</v>
      </c>
      <c r="BYD10" s="128">
        <f t="shared" si="644"/>
        <v>0.70756322518824355</v>
      </c>
      <c r="BYE10" s="128">
        <f t="shared" si="645"/>
        <v>0.7075632318330537</v>
      </c>
      <c r="BYF10" s="128">
        <f t="shared" si="646"/>
        <v>0.70756323018628864</v>
      </c>
      <c r="BYG10" s="128">
        <f t="shared" si="647"/>
        <v>0.70756322054075094</v>
      </c>
      <c r="BYH10" s="128">
        <f t="shared" si="648"/>
        <v>0.70756322116705705</v>
      </c>
      <c r="BYI10" s="128">
        <f t="shared" si="649"/>
        <v>0.70756324591635977</v>
      </c>
      <c r="BYJ10" s="128">
        <f t="shared" si="650"/>
        <v>0.70756325001388187</v>
      </c>
      <c r="BYK10" s="128">
        <f t="shared" si="651"/>
        <v>0.7075632495308336</v>
      </c>
      <c r="BYL10" s="128">
        <f t="shared" si="652"/>
        <v>0.7075632512008021</v>
      </c>
      <c r="BYM10" s="128">
        <f t="shared" si="653"/>
        <v>0.70756324779184132</v>
      </c>
      <c r="BYN10" s="128">
        <f t="shared" si="654"/>
        <v>0.7075632618666825</v>
      </c>
      <c r="BYO10" s="128">
        <f t="shared" si="655"/>
        <v>0.70756325604231518</v>
      </c>
      <c r="BYP10" s="128">
        <f t="shared" si="656"/>
        <v>0.70756326723820906</v>
      </c>
      <c r="BYQ10" s="128">
        <f t="shared" si="657"/>
        <v>0.70756327961648502</v>
      </c>
      <c r="BYR10" s="128">
        <f t="shared" si="658"/>
        <v>0.7075632689047554</v>
      </c>
      <c r="BYS10" s="128">
        <f t="shared" si="659"/>
        <v>0.70756326641154965</v>
      </c>
      <c r="BYT10" s="128">
        <f t="shared" si="660"/>
        <v>0.70756325813924903</v>
      </c>
      <c r="BYU10" s="128">
        <f t="shared" si="661"/>
        <v>0.70756324238815549</v>
      </c>
      <c r="BYV10" s="128">
        <f t="shared" si="662"/>
        <v>0.70756325494356098</v>
      </c>
      <c r="BYW10" s="128">
        <f t="shared" si="663"/>
        <v>0.70756325728462544</v>
      </c>
      <c r="BYX10" s="128">
        <f t="shared" si="664"/>
        <v>0.70756326954146076</v>
      </c>
      <c r="BYY10" s="128">
        <f t="shared" si="665"/>
        <v>0.70756329500787984</v>
      </c>
      <c r="BYZ10" s="128">
        <f t="shared" si="666"/>
        <v>0.70756329722200573</v>
      </c>
      <c r="BZA10" s="128">
        <f t="shared" si="667"/>
        <v>0.70756328262518753</v>
      </c>
      <c r="BZB10" s="128">
        <f t="shared" si="668"/>
        <v>0.70756327961396237</v>
      </c>
      <c r="BZC10" s="128">
        <f t="shared" si="669"/>
        <v>0.70756328052013673</v>
      </c>
      <c r="BZD10" s="128">
        <f t="shared" si="670"/>
        <v>0.70756327439753131</v>
      </c>
      <c r="BZE10" s="128">
        <f t="shared" si="671"/>
        <v>0.70756327890666282</v>
      </c>
      <c r="BZF10" s="128">
        <f t="shared" si="672"/>
        <v>0.70756328914784639</v>
      </c>
      <c r="BZG10" s="128">
        <f t="shared" si="673"/>
        <v>0.7075632770199719</v>
      </c>
      <c r="BZH10" s="128">
        <f t="shared" si="674"/>
        <v>0.70756326295042282</v>
      </c>
      <c r="BZI10" s="128">
        <f t="shared" si="675"/>
        <v>0.70756328380826683</v>
      </c>
      <c r="BZJ10" s="128">
        <f t="shared" si="676"/>
        <v>0.70756327220588799</v>
      </c>
      <c r="BZK10" s="128">
        <f t="shared" si="677"/>
        <v>0.70756326187196528</v>
      </c>
      <c r="BZL10" s="128">
        <f t="shared" si="678"/>
        <v>0.7075632664342798</v>
      </c>
      <c r="BZM10" s="128">
        <f t="shared" si="679"/>
        <v>0.70756329351342395</v>
      </c>
      <c r="BZN10" s="128">
        <f t="shared" si="680"/>
        <v>0.70756306861773433</v>
      </c>
      <c r="BZO10" s="128">
        <f t="shared" si="681"/>
        <v>0.70756184665764466</v>
      </c>
      <c r="BZP10" s="163">
        <f t="shared" si="682"/>
        <v>62.274365366498429</v>
      </c>
      <c r="BZQ10" s="127">
        <f t="shared" si="683"/>
        <v>15.963431513860527</v>
      </c>
      <c r="BZR10" s="127">
        <f t="shared" si="684"/>
        <v>11.075233180229278</v>
      </c>
      <c r="BZS10" s="127">
        <f t="shared" si="685"/>
        <v>10.101267309422605</v>
      </c>
      <c r="BZT10" s="127">
        <f t="shared" si="686"/>
        <v>10.056613023226198</v>
      </c>
      <c r="BZU10" s="127">
        <f t="shared" si="687"/>
        <v>9.9397654949683183</v>
      </c>
      <c r="BZV10" s="127">
        <f t="shared" si="688"/>
        <v>10.100149849337297</v>
      </c>
      <c r="BZW10" s="127">
        <f t="shared" si="689"/>
        <v>9.9998289549173602</v>
      </c>
      <c r="BZX10" s="127">
        <f t="shared" si="690"/>
        <v>10.032962324986958</v>
      </c>
      <c r="BZY10" s="127">
        <f t="shared" si="691"/>
        <v>9.926251486148475</v>
      </c>
      <c r="BZZ10" s="127">
        <f t="shared" si="692"/>
        <v>10.05723305906494</v>
      </c>
      <c r="CAA10" s="127">
        <f t="shared" si="693"/>
        <v>9.7253501927609136</v>
      </c>
      <c r="CAB10" s="127">
        <f t="shared" si="694"/>
        <v>9.6974873584258408</v>
      </c>
      <c r="CAC10" s="127">
        <f t="shared" si="695"/>
        <v>9.3472061459601239</v>
      </c>
      <c r="CAD10" s="127">
        <f t="shared" si="696"/>
        <v>8.9456794359051361</v>
      </c>
      <c r="CAE10" s="127">
        <f t="shared" si="697"/>
        <v>8.0646897520044476</v>
      </c>
      <c r="CAF10" s="127">
        <f t="shared" si="698"/>
        <v>7.2256480269959784</v>
      </c>
      <c r="CAG10" s="127">
        <f t="shared" si="699"/>
        <v>5.8482842694088166</v>
      </c>
      <c r="CAH10" s="127">
        <f t="shared" si="700"/>
        <v>4.3998980243879435</v>
      </c>
      <c r="CAI10" s="127">
        <f t="shared" si="701"/>
        <v>3.0328787700226667</v>
      </c>
      <c r="CAJ10" s="127">
        <f t="shared" si="702"/>
        <v>1.9939745136500802</v>
      </c>
      <c r="CAK10" s="127">
        <f t="shared" si="703"/>
        <v>1.1895838862712009</v>
      </c>
      <c r="CAL10" s="127">
        <f t="shared" si="704"/>
        <v>0.70133711453286818</v>
      </c>
      <c r="CAM10" s="127">
        <f t="shared" si="705"/>
        <v>0.41660031135776399</v>
      </c>
      <c r="CAN10" s="127">
        <f t="shared" si="706"/>
        <v>0.22636977396598287</v>
      </c>
      <c r="CAO10" s="127">
        <f t="shared" si="707"/>
        <v>0.13941573940080665</v>
      </c>
      <c r="CAP10" s="127">
        <f t="shared" si="708"/>
        <v>6.655793699550093E-2</v>
      </c>
      <c r="CAQ10" s="127">
        <f t="shared" si="709"/>
        <v>5.6133983767841504E-2</v>
      </c>
      <c r="CAR10" s="127">
        <f t="shared" si="710"/>
        <v>1.6998041096718434E-2</v>
      </c>
      <c r="CAS10" s="127">
        <f t="shared" si="711"/>
        <v>2.6515870691868833E-2</v>
      </c>
      <c r="CAT10" s="127">
        <f t="shared" si="712"/>
        <v>4.9454658043369161E-3</v>
      </c>
      <c r="CAU10" s="127">
        <f t="shared" si="713"/>
        <v>1.9816613391801175E-2</v>
      </c>
      <c r="CAV10" s="127">
        <f t="shared" si="714"/>
        <v>-2.0900085486480159E-3</v>
      </c>
      <c r="CAW10" s="127">
        <f t="shared" si="715"/>
        <v>1.5431714516810717E-2</v>
      </c>
      <c r="CAX10" s="127">
        <f t="shared" si="716"/>
        <v>-2.9056119215009717E-3</v>
      </c>
      <c r="CAY10" s="127">
        <f t="shared" si="717"/>
        <v>1.3616909205800904E-2</v>
      </c>
      <c r="CAZ10" s="127">
        <f t="shared" si="718"/>
        <v>-8.6535982473106069E-4</v>
      </c>
      <c r="CBA10" s="127">
        <f t="shared" si="719"/>
        <v>1.3618524891625362E-2</v>
      </c>
      <c r="CBB10" s="127">
        <f t="shared" si="720"/>
        <v>-2.8746475008672892E-3</v>
      </c>
      <c r="CBC10" s="127">
        <f t="shared" si="721"/>
        <v>1.3010990074767673E-2</v>
      </c>
      <c r="CBD10" s="127">
        <f t="shared" si="722"/>
        <v>-2.8535875105526179E-3</v>
      </c>
      <c r="CBE10" s="127">
        <f t="shared" si="723"/>
        <v>1.4213947686886984E-2</v>
      </c>
      <c r="CBF10" s="127">
        <f t="shared" si="724"/>
        <v>-5.231286883341177E-3</v>
      </c>
      <c r="CBG10" s="127">
        <f t="shared" si="725"/>
        <v>1.773686921468463E-2</v>
      </c>
      <c r="CBH10" s="127">
        <f t="shared" si="726"/>
        <v>-2.4002046580762037E-3</v>
      </c>
      <c r="CBI10" s="127">
        <f t="shared" si="727"/>
        <v>1.2577190110923441E-2</v>
      </c>
      <c r="CBJ10" s="127">
        <f t="shared" si="728"/>
        <v>-5.6704267896258162E-3</v>
      </c>
      <c r="CBK10" s="127">
        <f t="shared" si="729"/>
        <v>1.1820055950994151E-2</v>
      </c>
      <c r="CBL10" s="127">
        <f t="shared" si="730"/>
        <v>-2.3661805738998311E-3</v>
      </c>
      <c r="CBM10" s="127">
        <f t="shared" si="731"/>
        <v>1.4426767659025515E-2</v>
      </c>
      <c r="CBN10" s="127">
        <f t="shared" si="732"/>
        <v>-3.6183724371421679E-3</v>
      </c>
      <c r="CBO10" s="127">
        <f t="shared" si="733"/>
        <v>1.4173074327159502E-2</v>
      </c>
      <c r="CBP10" s="127">
        <f t="shared" si="734"/>
        <v>-3.3143297284666732E-3</v>
      </c>
      <c r="CBQ10" s="127">
        <f t="shared" si="735"/>
        <v>1.4754437510237518E-2</v>
      </c>
      <c r="CBR10" s="127">
        <f t="shared" si="736"/>
        <v>-2.6674168405879267E-3</v>
      </c>
      <c r="CBS10" s="127">
        <f t="shared" si="737"/>
        <v>1.5516215640262586E-2</v>
      </c>
      <c r="CBT10" s="127">
        <f t="shared" si="738"/>
        <v>-7.6629212205289146E-4</v>
      </c>
      <c r="CBU10" s="127">
        <f t="shared" si="739"/>
        <v>1.2754815085987482E-2</v>
      </c>
      <c r="CBV10" s="127">
        <f t="shared" si="740"/>
        <v>-6.4969468662235666E-4</v>
      </c>
      <c r="CBW10" s="127">
        <f t="shared" si="741"/>
        <v>1.2346032840102038E-2</v>
      </c>
      <c r="CBX10" s="127">
        <f t="shared" si="742"/>
        <v>-7.8700074091414569E-3</v>
      </c>
      <c r="CBY10" s="127">
        <f t="shared" si="743"/>
        <v>1.0208302104923133E-2</v>
      </c>
      <c r="CBZ10" s="127">
        <f t="shared" si="744"/>
        <v>3.8383148632572119E-2</v>
      </c>
      <c r="CCA10" s="127">
        <f t="shared" si="745"/>
        <v>-0.24942464354705329</v>
      </c>
      <c r="CCB10" s="127">
        <f t="shared" si="746"/>
        <v>-8.7172206677249804</v>
      </c>
      <c r="CCC10" s="163">
        <f t="shared" si="747"/>
        <v>16.240451034768046</v>
      </c>
      <c r="CCD10" s="127">
        <f t="shared" si="748"/>
        <v>4.156111543095677</v>
      </c>
      <c r="CCE10" s="127">
        <f t="shared" si="749"/>
        <v>2.4994253745446309</v>
      </c>
      <c r="CCF10" s="127">
        <f t="shared" si="750"/>
        <v>2.3687866129188322</v>
      </c>
      <c r="CCG10" s="127">
        <f t="shared" si="751"/>
        <v>2.3218606017560752</v>
      </c>
      <c r="CCH10" s="127">
        <f t="shared" si="752"/>
        <v>2.2364474812333697</v>
      </c>
      <c r="CCI10" s="127">
        <f t="shared" si="753"/>
        <v>2.2393721090332921</v>
      </c>
      <c r="CCJ10" s="127">
        <f t="shared" si="754"/>
        <v>2.1925841320106083</v>
      </c>
      <c r="CCK10" s="127">
        <f t="shared" si="755"/>
        <v>2.1996644895452446</v>
      </c>
      <c r="CCL10" s="127">
        <f t="shared" si="756"/>
        <v>2.1647183742863341</v>
      </c>
      <c r="CCM10" s="127">
        <f t="shared" si="757"/>
        <v>2.1942695227433586</v>
      </c>
      <c r="CCN10" s="127">
        <f t="shared" si="758"/>
        <v>2.1368239653265886</v>
      </c>
      <c r="CCO10" s="127">
        <f t="shared" si="759"/>
        <v>2.1445818503053626</v>
      </c>
      <c r="CCP10" s="127">
        <f t="shared" si="760"/>
        <v>2.0834395075871628</v>
      </c>
      <c r="CCQ10" s="127">
        <f t="shared" si="761"/>
        <v>2.047962533661309</v>
      </c>
      <c r="CCR10" s="127">
        <f t="shared" si="762"/>
        <v>1.9083796328709026</v>
      </c>
      <c r="CCS10" s="127">
        <f t="shared" si="763"/>
        <v>1.7899266411335542</v>
      </c>
      <c r="CCT10" s="127">
        <f t="shared" si="764"/>
        <v>1.5530362831939375</v>
      </c>
      <c r="CCU10" s="127">
        <f t="shared" si="765"/>
        <v>1.2729891215443849</v>
      </c>
      <c r="CCV10" s="127">
        <f t="shared" si="766"/>
        <v>0.94926747310028869</v>
      </c>
      <c r="CCW10" s="127">
        <f t="shared" si="767"/>
        <v>0.66882698697923426</v>
      </c>
      <c r="CCX10" s="127">
        <f t="shared" si="768"/>
        <v>0.4260380400061573</v>
      </c>
      <c r="CCY10" s="127">
        <f t="shared" si="769"/>
        <v>0.25832144925935996</v>
      </c>
      <c r="CCZ10" s="127">
        <f t="shared" si="770"/>
        <v>0.15710083647648596</v>
      </c>
      <c r="CDA10" s="127">
        <f t="shared" si="771"/>
        <v>8.6942889844263918E-2</v>
      </c>
      <c r="CDB10" s="127">
        <f t="shared" si="772"/>
        <v>5.3426680176425961E-2</v>
      </c>
      <c r="CDC10" s="127">
        <f t="shared" si="773"/>
        <v>2.5576790862333117E-2</v>
      </c>
      <c r="CDD10" s="127">
        <f t="shared" si="774"/>
        <v>2.1472562251666629E-2</v>
      </c>
      <c r="CDE10" s="127">
        <f t="shared" si="775"/>
        <v>6.6120244405169946E-3</v>
      </c>
      <c r="CDF10" s="127">
        <f t="shared" si="776"/>
        <v>1.030006314871232E-2</v>
      </c>
      <c r="CDG10" s="127">
        <f t="shared" si="777"/>
        <v>1.9053812847294404E-3</v>
      </c>
      <c r="CDH10" s="127">
        <f t="shared" si="778"/>
        <v>7.6899013104998869E-3</v>
      </c>
      <c r="CDI10" s="127">
        <f t="shared" si="779"/>
        <v>-8.1935720383585547E-4</v>
      </c>
      <c r="CDJ10" s="127">
        <f t="shared" si="780"/>
        <v>6.0081492503010646E-3</v>
      </c>
      <c r="CDK10" s="127">
        <f t="shared" si="781"/>
        <v>-1.1243746411154221E-3</v>
      </c>
      <c r="CDL10" s="127">
        <f t="shared" si="782"/>
        <v>5.304060329927706E-3</v>
      </c>
      <c r="CDM10" s="127">
        <f t="shared" si="783"/>
        <v>-3.366392672830927E-4</v>
      </c>
      <c r="CDN10" s="127">
        <f t="shared" si="784"/>
        <v>5.2986238983214915E-3</v>
      </c>
      <c r="CDO10" s="127">
        <f t="shared" si="785"/>
        <v>-1.1153581105833958E-3</v>
      </c>
      <c r="CDP10" s="127">
        <f t="shared" si="786"/>
        <v>5.0944700190751618E-3</v>
      </c>
      <c r="CDQ10" s="127">
        <f t="shared" si="787"/>
        <v>-1.1100391547538583E-3</v>
      </c>
      <c r="CDR10" s="127">
        <f t="shared" si="788"/>
        <v>5.4876086288597132E-3</v>
      </c>
      <c r="CDS10" s="127">
        <f t="shared" si="789"/>
        <v>-2.0304848532748257E-3</v>
      </c>
      <c r="CDT10" s="127">
        <f t="shared" si="790"/>
        <v>6.8716681751615433E-3</v>
      </c>
      <c r="CDU10" s="127">
        <f t="shared" si="791"/>
        <v>-9.2282093532126323E-4</v>
      </c>
      <c r="CDV10" s="127">
        <f t="shared" si="792"/>
        <v>4.9014518608293508E-3</v>
      </c>
      <c r="CDW10" s="127">
        <f t="shared" si="793"/>
        <v>-2.2027828603431764E-3</v>
      </c>
      <c r="CDX10" s="127">
        <f t="shared" si="794"/>
        <v>4.5918040946113228E-3</v>
      </c>
      <c r="CDY10" s="127">
        <f t="shared" si="795"/>
        <v>-9.2715530766385634E-4</v>
      </c>
      <c r="CDZ10" s="127">
        <f t="shared" si="796"/>
        <v>5.613242447573415E-3</v>
      </c>
      <c r="CEA10" s="127">
        <f t="shared" si="797"/>
        <v>-1.3963701263842838E-3</v>
      </c>
      <c r="CEB10" s="127">
        <f t="shared" si="798"/>
        <v>5.4808694961661344E-3</v>
      </c>
      <c r="CEC10" s="127">
        <f t="shared" si="799"/>
        <v>-1.2920501748667568E-3</v>
      </c>
      <c r="CED10" s="127">
        <f t="shared" si="800"/>
        <v>5.7263355666650013E-3</v>
      </c>
      <c r="CEE10" s="127">
        <f t="shared" si="801"/>
        <v>-1.0344776915745173E-3</v>
      </c>
      <c r="CEF10" s="127">
        <f t="shared" si="802"/>
        <v>6.0643871805810034E-3</v>
      </c>
      <c r="CEG10" s="127">
        <f t="shared" si="803"/>
        <v>-2.9713735513222186E-4</v>
      </c>
      <c r="CEH10" s="127">
        <f t="shared" si="804"/>
        <v>4.9158840661480407E-3</v>
      </c>
      <c r="CEI10" s="127">
        <f t="shared" si="805"/>
        <v>-2.5392136314336932E-4</v>
      </c>
      <c r="CEJ10" s="127">
        <f t="shared" si="806"/>
        <v>4.7796695942785052E-3</v>
      </c>
      <c r="CEK10" s="127">
        <f t="shared" si="807"/>
        <v>-3.0433679738938253E-3</v>
      </c>
      <c r="CEL10" s="127">
        <f t="shared" si="808"/>
        <v>3.9545871599554255E-3</v>
      </c>
      <c r="CEM10" s="127">
        <f t="shared" si="809"/>
        <v>1.5043389733902174E-2</v>
      </c>
      <c r="CEN10" s="127">
        <f t="shared" si="810"/>
        <v>-8.9443896456443184E-2</v>
      </c>
      <c r="CEO10" s="127">
        <f t="shared" si="811"/>
        <v>-1.4629399135873633</v>
      </c>
      <c r="CEP10" s="163">
        <f t="shared" si="812"/>
        <v>103.49423573083219</v>
      </c>
      <c r="CEQ10" s="127">
        <f t="shared" si="813"/>
        <v>39.451145919210468</v>
      </c>
      <c r="CER10" s="127">
        <f t="shared" si="814"/>
        <v>32.177252498490716</v>
      </c>
      <c r="CES10" s="127">
        <f t="shared" si="815"/>
        <v>29.354177659329046</v>
      </c>
      <c r="CET10" s="127">
        <f t="shared" si="816"/>
        <v>27.651342582571687</v>
      </c>
      <c r="CEU10" s="127">
        <f t="shared" si="817"/>
        <v>26.897858170858534</v>
      </c>
      <c r="CEV10" s="127">
        <f t="shared" si="818"/>
        <v>26.490740087669355</v>
      </c>
      <c r="CEW10" s="127">
        <f t="shared" si="819"/>
        <v>26.378069118796333</v>
      </c>
      <c r="CEX10" s="127">
        <f t="shared" si="820"/>
        <v>26.080456014376715</v>
      </c>
      <c r="CEY10" s="127">
        <f t="shared" si="821"/>
        <v>26.090926537594978</v>
      </c>
      <c r="CEZ10" s="127">
        <f t="shared" si="822"/>
        <v>26.112496175459594</v>
      </c>
      <c r="CFA10" s="127">
        <f t="shared" si="823"/>
        <v>25.998394841285219</v>
      </c>
      <c r="CFB10" s="127">
        <f t="shared" si="824"/>
        <v>25.976501691185252</v>
      </c>
      <c r="CFC10" s="127">
        <f t="shared" si="825"/>
        <v>26.06249939382257</v>
      </c>
      <c r="CFD10" s="127">
        <f t="shared" si="826"/>
        <v>26.000812553603602</v>
      </c>
      <c r="CFE10" s="127">
        <f t="shared" si="827"/>
        <v>25.918773635185854</v>
      </c>
      <c r="CFF10" s="127">
        <f t="shared" si="828"/>
        <v>26.049499436996715</v>
      </c>
      <c r="CFG10" s="127">
        <f t="shared" si="829"/>
        <v>26.09467647828226</v>
      </c>
      <c r="CFH10" s="127">
        <f t="shared" si="830"/>
        <v>25.884827282114333</v>
      </c>
      <c r="CFI10" s="127">
        <f t="shared" si="831"/>
        <v>25.938142008145928</v>
      </c>
      <c r="CFJ10" s="127">
        <f t="shared" si="832"/>
        <v>26.138874892102375</v>
      </c>
      <c r="CFK10" s="127">
        <f t="shared" si="833"/>
        <v>25.956819472716784</v>
      </c>
      <c r="CFL10" s="127">
        <f t="shared" si="834"/>
        <v>25.99349894792741</v>
      </c>
      <c r="CFM10" s="127">
        <f t="shared" si="835"/>
        <v>26.119315349077056</v>
      </c>
      <c r="CFN10" s="127">
        <f t="shared" si="836"/>
        <v>26.09191734783419</v>
      </c>
      <c r="CFO10" s="127">
        <f t="shared" si="837"/>
        <v>26.082882004725459</v>
      </c>
      <c r="CFP10" s="127">
        <f t="shared" si="838"/>
        <v>26.084883005549958</v>
      </c>
      <c r="CFQ10" s="127">
        <f t="shared" si="839"/>
        <v>26.190375040839609</v>
      </c>
      <c r="CFR10" s="127">
        <f t="shared" si="840"/>
        <v>26.0666031174162</v>
      </c>
      <c r="CFS10" s="127">
        <f t="shared" si="841"/>
        <v>26.064421568101693</v>
      </c>
      <c r="CFT10" s="127">
        <f t="shared" si="842"/>
        <v>26.195178572948116</v>
      </c>
      <c r="CFU10" s="127">
        <f t="shared" si="843"/>
        <v>26.147645957401362</v>
      </c>
      <c r="CFV10" s="127">
        <f t="shared" si="844"/>
        <v>26.066896439747879</v>
      </c>
      <c r="CFW10" s="127">
        <f t="shared" si="845"/>
        <v>26.095710673563552</v>
      </c>
      <c r="CFX10" s="127">
        <f t="shared" si="846"/>
        <v>26.195738043326749</v>
      </c>
      <c r="CFY10" s="127">
        <f t="shared" si="847"/>
        <v>26.05797890576893</v>
      </c>
      <c r="CFZ10" s="127">
        <f t="shared" si="848"/>
        <v>26.05931332701585</v>
      </c>
      <c r="CGA10" s="127">
        <f t="shared" si="849"/>
        <v>26.204117425336133</v>
      </c>
      <c r="CGB10" s="127">
        <f t="shared" si="850"/>
        <v>26.089265379359468</v>
      </c>
      <c r="CGC10" s="127">
        <f t="shared" si="851"/>
        <v>26.034756040789144</v>
      </c>
      <c r="CGD10" s="127">
        <f t="shared" si="852"/>
        <v>26.215133668725851</v>
      </c>
      <c r="CGE10" s="127">
        <f t="shared" si="853"/>
        <v>26.228127767279254</v>
      </c>
      <c r="CGF10" s="127">
        <f t="shared" si="854"/>
        <v>26.187612651897993</v>
      </c>
      <c r="CGG10" s="127">
        <f t="shared" si="855"/>
        <v>26.161482677821667</v>
      </c>
      <c r="CGH10" s="127">
        <f t="shared" si="856"/>
        <v>26.278351046013761</v>
      </c>
      <c r="CGI10" s="127">
        <f t="shared" si="857"/>
        <v>26.230438864145661</v>
      </c>
      <c r="CGJ10" s="127">
        <f t="shared" si="858"/>
        <v>26.225986728812195</v>
      </c>
      <c r="CGK10" s="127">
        <f t="shared" si="859"/>
        <v>26.319319416532821</v>
      </c>
      <c r="CGL10" s="127">
        <f t="shared" si="860"/>
        <v>26.183883362269558</v>
      </c>
      <c r="CGM10" s="127">
        <f t="shared" si="861"/>
        <v>26.167624131836575</v>
      </c>
      <c r="CGN10" s="127">
        <f t="shared" si="862"/>
        <v>26.254985967140009</v>
      </c>
      <c r="CGO10" s="127">
        <f t="shared" si="863"/>
        <v>26.321053114667606</v>
      </c>
      <c r="CGP10" s="127">
        <f t="shared" si="864"/>
        <v>26.122352763719611</v>
      </c>
      <c r="CGQ10" s="127">
        <f t="shared" si="865"/>
        <v>26.195658402549729</v>
      </c>
      <c r="CGR10" s="127">
        <f t="shared" si="866"/>
        <v>26.317289807900245</v>
      </c>
      <c r="CGS10" s="127">
        <f t="shared" si="867"/>
        <v>26.184226713462973</v>
      </c>
      <c r="CGT10" s="127">
        <f t="shared" si="868"/>
        <v>26.217880777799813</v>
      </c>
      <c r="CGU10" s="127">
        <f t="shared" si="869"/>
        <v>26.290600303900948</v>
      </c>
      <c r="CGV10" s="127">
        <f t="shared" si="870"/>
        <v>26.310698727300021</v>
      </c>
      <c r="CGW10" s="127">
        <f t="shared" si="871"/>
        <v>26.259590469794432</v>
      </c>
      <c r="CGX10" s="127">
        <f t="shared" si="872"/>
        <v>26.329002974970454</v>
      </c>
      <c r="CGY10" s="127">
        <f t="shared" si="873"/>
        <v>26.418911532910585</v>
      </c>
      <c r="CGZ10" s="127">
        <f t="shared" si="874"/>
        <v>26.327145621731791</v>
      </c>
      <c r="CHA10" s="127">
        <f t="shared" si="875"/>
        <v>25.852964813285222</v>
      </c>
      <c r="CHB10" s="127">
        <f t="shared" si="876"/>
        <v>46.610530589270596</v>
      </c>
    </row>
    <row r="11" spans="1:2238" ht="15.75" thickTop="1" x14ac:dyDescent="0.25">
      <c r="A11" s="444">
        <v>2</v>
      </c>
      <c r="B11" s="210">
        <v>700</v>
      </c>
      <c r="C11" s="430"/>
      <c r="D11" s="430"/>
      <c r="E11" s="366">
        <f>AVERAGE(BNK11:BNU11)</f>
        <v>1072.0271134256204</v>
      </c>
      <c r="F11" s="367">
        <f>MAX(BNK11:BNU11)</f>
        <v>1073.5108813023153</v>
      </c>
      <c r="G11" s="367">
        <f>MIN(BNK11:BNU11)</f>
        <v>1069.479197339801</v>
      </c>
      <c r="H11" s="364">
        <f>AVERAGE(BKU11:BLE11)</f>
        <v>5.1657805941492135E-2</v>
      </c>
      <c r="I11" s="365">
        <f>MAX(BKU11:BLE11)</f>
        <v>5.1999418251007269E-2</v>
      </c>
      <c r="J11" s="365">
        <f>MIN(BKU11:BLE11)</f>
        <v>5.1068067020045578E-2</v>
      </c>
      <c r="K11" s="364">
        <f>AVERAGE(BIE11:BIO11)</f>
        <v>3.3052852014573865E-5</v>
      </c>
      <c r="L11" s="365">
        <f>MAX(BIE11:BIO11)</f>
        <v>3.3235822743402232E-5</v>
      </c>
      <c r="M11" s="365">
        <f>MIN(BIE11:BIO11)</f>
        <v>3.273665129099674E-5</v>
      </c>
      <c r="N11" s="368">
        <f>AVERAGE(BFO11:BFY11)</f>
        <v>0.51120948938273314</v>
      </c>
      <c r="O11" s="374">
        <f>MAX(BFO11:BFY11)</f>
        <v>0.51915869798618508</v>
      </c>
      <c r="P11" s="374">
        <f>MIN(BFO11:BFY11)</f>
        <v>0.50665710743905523</v>
      </c>
      <c r="Q11" s="364">
        <f>AVERAGE(AYA11:AYJ11)</f>
        <v>1071944.9905022839</v>
      </c>
      <c r="R11" s="365">
        <f>MAX(AYA11:AYJ11)</f>
        <v>1104024.5729144639</v>
      </c>
      <c r="S11" s="365">
        <f>MIN(AYA11:AYJ11)</f>
        <v>1039146.0121772387</v>
      </c>
      <c r="T11" s="366">
        <f>AVERAGE(AVL11:AVV11)</f>
        <v>690.68738295301978</v>
      </c>
      <c r="U11" s="367">
        <f>MAX(AVL11:AVV11)</f>
        <v>696.85263743184362</v>
      </c>
      <c r="V11" s="367">
        <f>MIN(AVL11:AVV11)</f>
        <v>680.07209156281863</v>
      </c>
      <c r="W11" s="377">
        <f>(N11*$A$11*$ASH$24)/K11</f>
        <v>22.46013525974972</v>
      </c>
      <c r="X11" s="376">
        <f>AVERAGE(BXS11:BYB11)</f>
        <v>0.68593814683031906</v>
      </c>
      <c r="Y11" s="368">
        <f>AVERAGE(BVF11:BVO11)</f>
        <v>127.0220036521717</v>
      </c>
      <c r="Z11" s="374">
        <f>MAX(BVF11:BVO11)</f>
        <v>128.20988220982838</v>
      </c>
      <c r="AA11" s="374">
        <f>MIN(BVF11:BVO11)</f>
        <v>126.42283868530565</v>
      </c>
      <c r="AB11" s="368">
        <f>AVERAGE(CAF11:CAO11)</f>
        <v>10.932827375519727</v>
      </c>
      <c r="AC11" s="374">
        <f>MAX(CAF11:CAO11)</f>
        <v>11.380453943668687</v>
      </c>
      <c r="AD11" s="374">
        <f>MIN(CAF11:CAO11)</f>
        <v>10.548980210437533</v>
      </c>
      <c r="AE11" s="368">
        <f>AVERAGE(CFF11:CFO11)</f>
        <v>85.198782858619779</v>
      </c>
      <c r="AF11" s="370">
        <f>MAX(CFF11:CFO11)</f>
        <v>85.996436350402888</v>
      </c>
      <c r="AG11" s="371">
        <f>MIN(CFF11:CFO11)</f>
        <v>84.802648015567797</v>
      </c>
      <c r="AH11" s="7">
        <v>24.43017</v>
      </c>
      <c r="AI11" s="51">
        <v>1170.828</v>
      </c>
      <c r="AJ11" s="51">
        <f t="shared" si="890"/>
        <v>-13.538639999999999</v>
      </c>
      <c r="AK11" s="51">
        <f t="shared" si="0"/>
        <v>1184.36664</v>
      </c>
      <c r="AL11" s="49">
        <v>699.99360000000001</v>
      </c>
      <c r="AM11" s="13">
        <v>700.0127</v>
      </c>
      <c r="AN11" s="54">
        <f t="shared" si="1"/>
        <v>700.0127</v>
      </c>
      <c r="AO11" s="47">
        <v>-1.264972E-5</v>
      </c>
      <c r="AP11" s="47">
        <v>1.836134E-9</v>
      </c>
      <c r="AQ11" s="49">
        <v>-5.3059950000000002</v>
      </c>
      <c r="AR11" s="47">
        <v>5.429756E-4</v>
      </c>
      <c r="AS11" s="148">
        <v>4.2446290000000001E-7</v>
      </c>
      <c r="AT11" s="99">
        <v>-3.7901530000000001</v>
      </c>
      <c r="AU11" s="99">
        <v>-3.918768</v>
      </c>
      <c r="AV11" s="99">
        <v>-4.7156399999999996</v>
      </c>
      <c r="AW11" s="99">
        <v>-5.9081700000000001</v>
      </c>
      <c r="AX11" s="99">
        <v>-6.6222219999999998</v>
      </c>
      <c r="AY11" s="99">
        <v>-7.0960380000000001</v>
      </c>
      <c r="AZ11" s="99">
        <v>-7.4989359999999996</v>
      </c>
      <c r="BA11" s="99">
        <v>-7.8343689999999997</v>
      </c>
      <c r="BB11" s="99">
        <v>-8.1309979999999999</v>
      </c>
      <c r="BC11" s="99">
        <v>-8.3743440000000007</v>
      </c>
      <c r="BD11" s="99">
        <v>-8.5803740000000008</v>
      </c>
      <c r="BE11" s="99">
        <v>-8.7637319999999992</v>
      </c>
      <c r="BF11" s="99">
        <v>-8.9145050000000001</v>
      </c>
      <c r="BG11" s="99">
        <v>-9.0332709999999992</v>
      </c>
      <c r="BH11" s="99">
        <v>-9.1456180000000007</v>
      </c>
      <c r="BI11" s="99">
        <v>-9.2325060000000008</v>
      </c>
      <c r="BJ11" s="99">
        <v>-9.3033199999999994</v>
      </c>
      <c r="BK11" s="99">
        <v>-9.3674149999999994</v>
      </c>
      <c r="BL11" s="99">
        <v>-9.4261309999999998</v>
      </c>
      <c r="BM11" s="99">
        <v>-9.4641970000000004</v>
      </c>
      <c r="BN11" s="99">
        <v>-9.5026270000000004</v>
      </c>
      <c r="BO11" s="99">
        <v>-9.5354130000000001</v>
      </c>
      <c r="BP11" s="99">
        <v>-9.5628340000000005</v>
      </c>
      <c r="BQ11" s="99">
        <v>-9.5837909999999997</v>
      </c>
      <c r="BR11" s="99">
        <v>-9.6029210000000003</v>
      </c>
      <c r="BS11" s="99">
        <v>-9.6219540000000006</v>
      </c>
      <c r="BT11" s="99">
        <v>-9.6288440000000008</v>
      </c>
      <c r="BU11" s="99">
        <v>-9.6376880000000007</v>
      </c>
      <c r="BV11" s="99">
        <v>-9.6554459999999995</v>
      </c>
      <c r="BW11" s="99">
        <v>-9.6546280000000007</v>
      </c>
      <c r="BX11" s="99">
        <v>-9.6475779999999993</v>
      </c>
      <c r="BY11" s="99">
        <v>-9.6614100000000001</v>
      </c>
      <c r="BZ11" s="99">
        <v>-9.6721990000000009</v>
      </c>
      <c r="CA11" s="99">
        <v>-9.6665349999999997</v>
      </c>
      <c r="CB11" s="99">
        <v>-9.6654970000000002</v>
      </c>
      <c r="CC11" s="99">
        <v>-9.6786399999999997</v>
      </c>
      <c r="CD11" s="99">
        <v>-9.6725440000000003</v>
      </c>
      <c r="CE11" s="99">
        <v>-9.6699420000000007</v>
      </c>
      <c r="CF11" s="99">
        <v>-9.6743869999999994</v>
      </c>
      <c r="CG11" s="99">
        <v>-9.6745459999999994</v>
      </c>
      <c r="CH11" s="99">
        <v>-9.6724770000000007</v>
      </c>
      <c r="CI11" s="99">
        <v>-9.6851599999999998</v>
      </c>
      <c r="CJ11" s="99">
        <v>-9.6845130000000008</v>
      </c>
      <c r="CK11" s="99">
        <v>-9.6878349999999998</v>
      </c>
      <c r="CL11" s="99">
        <v>-9.6910790000000002</v>
      </c>
      <c r="CM11" s="99">
        <v>-9.6835950000000004</v>
      </c>
      <c r="CN11" s="99">
        <v>-9.6904489999999992</v>
      </c>
      <c r="CO11" s="99">
        <v>-9.6796039999999994</v>
      </c>
      <c r="CP11" s="99">
        <v>-9.686178</v>
      </c>
      <c r="CQ11" s="99">
        <v>-9.6942830000000004</v>
      </c>
      <c r="CR11" s="99">
        <v>-9.6798400000000004</v>
      </c>
      <c r="CS11" s="99">
        <v>-9.6793600000000009</v>
      </c>
      <c r="CT11" s="99">
        <v>-9.6837649999999993</v>
      </c>
      <c r="CU11" s="99">
        <v>-9.6759029999999999</v>
      </c>
      <c r="CV11" s="99">
        <v>-9.6798289999999998</v>
      </c>
      <c r="CW11" s="99">
        <v>-9.6802430000000008</v>
      </c>
      <c r="CX11" s="99">
        <v>-9.6852610000000006</v>
      </c>
      <c r="CY11" s="99">
        <v>-9.6825759999999992</v>
      </c>
      <c r="CZ11" s="99">
        <v>-9.6844590000000004</v>
      </c>
      <c r="DA11" s="99">
        <v>-9.6865699999999997</v>
      </c>
      <c r="DB11" s="99">
        <v>-9.6843450000000004</v>
      </c>
      <c r="DC11" s="99">
        <v>-9.6802989999999998</v>
      </c>
      <c r="DD11" s="99">
        <v>-9.6938370000000003</v>
      </c>
      <c r="DE11" s="99">
        <v>-9.6871159999999996</v>
      </c>
      <c r="DF11" s="99">
        <v>-9.6780439999999999</v>
      </c>
      <c r="DG11" s="99">
        <v>-9.6795799999999996</v>
      </c>
      <c r="DH11" s="99">
        <v>-9.6796670000000002</v>
      </c>
      <c r="DI11" s="99">
        <v>-9.6835799999999992</v>
      </c>
      <c r="DJ11" s="100">
        <v>-1.263384E-2</v>
      </c>
      <c r="DK11" s="100">
        <v>-1.2637529999999999E-2</v>
      </c>
      <c r="DL11" s="100">
        <v>-1.280538E-2</v>
      </c>
      <c r="DM11" s="100">
        <v>-1.3079159999999999E-2</v>
      </c>
      <c r="DN11" s="100">
        <v>-1.324636E-2</v>
      </c>
      <c r="DO11" s="100">
        <v>-1.334786E-2</v>
      </c>
      <c r="DP11" s="100">
        <v>-1.342579E-2</v>
      </c>
      <c r="DQ11" s="100">
        <v>-1.3502129999999999E-2</v>
      </c>
      <c r="DR11" s="100">
        <v>-1.3564140000000001E-2</v>
      </c>
      <c r="DS11" s="100">
        <v>-1.361188E-2</v>
      </c>
      <c r="DT11" s="100">
        <v>-1.363632E-2</v>
      </c>
      <c r="DU11" s="100">
        <v>-1.3682039999999999E-2</v>
      </c>
      <c r="DV11" s="100">
        <v>-1.370389E-2</v>
      </c>
      <c r="DW11" s="100">
        <v>-1.3718019999999999E-2</v>
      </c>
      <c r="DX11" s="100">
        <v>-1.3740520000000001E-2</v>
      </c>
      <c r="DY11" s="100">
        <v>-1.37553E-2</v>
      </c>
      <c r="DZ11" s="100">
        <v>-1.375933E-2</v>
      </c>
      <c r="EA11" s="100">
        <v>-1.3774150000000001E-2</v>
      </c>
      <c r="EB11" s="100">
        <v>-1.3790749999999999E-2</v>
      </c>
      <c r="EC11" s="100">
        <v>-1.379178E-2</v>
      </c>
      <c r="ED11" s="100">
        <v>-1.379972E-2</v>
      </c>
      <c r="EE11" s="100">
        <v>-1.3809729999999999E-2</v>
      </c>
      <c r="EF11" s="100">
        <v>-1.381665E-2</v>
      </c>
      <c r="EG11" s="100">
        <v>-1.382076E-2</v>
      </c>
      <c r="EH11" s="100">
        <v>-1.3825820000000001E-2</v>
      </c>
      <c r="EI11" s="100">
        <v>-1.383554E-2</v>
      </c>
      <c r="EJ11" s="100">
        <v>-1.3829869999999999E-2</v>
      </c>
      <c r="EK11" s="100">
        <v>-1.383031E-2</v>
      </c>
      <c r="EL11" s="100">
        <v>-1.384522E-2</v>
      </c>
      <c r="EM11" s="100">
        <v>-1.383559E-2</v>
      </c>
      <c r="EN11" s="100">
        <v>-1.381815E-2</v>
      </c>
      <c r="EO11" s="100">
        <v>-1.383213E-2</v>
      </c>
      <c r="EP11" s="100">
        <v>-1.384257E-2</v>
      </c>
      <c r="EQ11" s="100">
        <v>-1.3830469999999999E-2</v>
      </c>
      <c r="ER11" s="100">
        <v>-1.3825520000000001E-2</v>
      </c>
      <c r="ES11" s="100">
        <v>-1.3841569999999999E-2</v>
      </c>
      <c r="ET11" s="100">
        <v>-1.3830479999999999E-2</v>
      </c>
      <c r="EU11" s="100">
        <v>-1.382486E-2</v>
      </c>
      <c r="EV11" s="100">
        <v>-1.3829589999999999E-2</v>
      </c>
      <c r="EW11" s="100">
        <v>-1.382851E-2</v>
      </c>
      <c r="EX11" s="100">
        <v>-1.382444E-2</v>
      </c>
      <c r="EY11" s="100">
        <v>-1.384166E-2</v>
      </c>
      <c r="EZ11" s="100">
        <v>-1.383998E-2</v>
      </c>
      <c r="FA11" s="100">
        <v>-1.38441E-2</v>
      </c>
      <c r="FB11" s="100">
        <v>-1.384821E-2</v>
      </c>
      <c r="FC11" s="100">
        <v>-1.383709E-2</v>
      </c>
      <c r="FD11" s="100">
        <v>-1.3846529999999999E-2</v>
      </c>
      <c r="FE11" s="100">
        <v>-1.3830729999999999E-2</v>
      </c>
      <c r="FF11" s="100">
        <v>-1.3839880000000001E-2</v>
      </c>
      <c r="FG11" s="100">
        <v>-1.3851250000000001E-2</v>
      </c>
      <c r="FH11" s="100">
        <v>-1.3830439999999999E-2</v>
      </c>
      <c r="FI11" s="100">
        <v>-1.3829610000000001E-2</v>
      </c>
      <c r="FJ11" s="100">
        <v>-1.3835790000000001E-2</v>
      </c>
      <c r="FK11" s="100">
        <v>-1.382446E-2</v>
      </c>
      <c r="FL11" s="100">
        <v>-1.382999E-2</v>
      </c>
      <c r="FM11" s="100">
        <v>-1.3830510000000001E-2</v>
      </c>
      <c r="FN11" s="100">
        <v>-1.383764E-2</v>
      </c>
      <c r="FO11" s="100">
        <v>-1.3833740000000001E-2</v>
      </c>
      <c r="FP11" s="100">
        <v>-1.38364E-2</v>
      </c>
      <c r="FQ11" s="100">
        <v>-1.383938E-2</v>
      </c>
      <c r="FR11" s="100">
        <v>-1.383619E-2</v>
      </c>
      <c r="FS11" s="100">
        <v>-1.383038E-2</v>
      </c>
      <c r="FT11" s="100">
        <v>-1.3849709999999999E-2</v>
      </c>
      <c r="FU11" s="100">
        <v>-1.3840079999999999E-2</v>
      </c>
      <c r="FV11" s="100">
        <v>-1.382713E-2</v>
      </c>
      <c r="FW11" s="100">
        <v>-1.382918E-2</v>
      </c>
      <c r="FX11" s="100">
        <v>-1.382887E-2</v>
      </c>
      <c r="FY11" s="100">
        <v>-1.383418E-2</v>
      </c>
      <c r="FZ11" s="100">
        <v>2.5267709999999999E-2</v>
      </c>
      <c r="GA11" s="100">
        <v>2.881189E-2</v>
      </c>
      <c r="GB11" s="100">
        <v>5.609985E-2</v>
      </c>
      <c r="GC11" s="100">
        <v>8.7942110000000004E-2</v>
      </c>
      <c r="GD11" s="100">
        <v>0.1074393</v>
      </c>
      <c r="GE11" s="100">
        <v>0.1192812</v>
      </c>
      <c r="GF11" s="100">
        <v>0.12933729999999999</v>
      </c>
      <c r="GG11" s="100">
        <v>0.13692960000000001</v>
      </c>
      <c r="GH11" s="100">
        <v>0.14379710000000001</v>
      </c>
      <c r="GI11" s="100">
        <v>0.14875930000000001</v>
      </c>
      <c r="GJ11" s="100">
        <v>0.1534179</v>
      </c>
      <c r="GK11" s="100">
        <v>0.15679190000000001</v>
      </c>
      <c r="GL11" s="100">
        <v>0.16013440000000001</v>
      </c>
      <c r="GM11" s="100">
        <v>0.1622217</v>
      </c>
      <c r="GN11" s="100">
        <v>0.16465840000000001</v>
      </c>
      <c r="GO11" s="100">
        <v>0.16607330000000001</v>
      </c>
      <c r="GP11" s="100">
        <v>0.16775319999999999</v>
      </c>
      <c r="GQ11" s="100">
        <v>0.1687044</v>
      </c>
      <c r="GR11" s="100">
        <v>0.17016619999999999</v>
      </c>
      <c r="GS11" s="100">
        <v>0.17063020000000001</v>
      </c>
      <c r="GT11" s="100">
        <v>0.1716984</v>
      </c>
      <c r="GU11" s="100">
        <v>0.17211650000000001</v>
      </c>
      <c r="GV11" s="100">
        <v>0.17299880000000001</v>
      </c>
      <c r="GW11" s="100">
        <v>0.17294100000000001</v>
      </c>
      <c r="GX11" s="100">
        <v>0.17367869999999999</v>
      </c>
      <c r="GY11" s="100">
        <v>0.17391239999999999</v>
      </c>
      <c r="GZ11" s="100">
        <v>0.17423620000000001</v>
      </c>
      <c r="HA11" s="100">
        <v>0.1741616</v>
      </c>
      <c r="HB11" s="100">
        <v>0.17492250000000001</v>
      </c>
      <c r="HC11" s="100">
        <v>0.1746202</v>
      </c>
      <c r="HD11" s="100">
        <v>0.17471329999999999</v>
      </c>
      <c r="HE11" s="100">
        <v>0.17460100000000001</v>
      </c>
      <c r="HF11" s="100">
        <v>0.1753316</v>
      </c>
      <c r="HG11" s="100">
        <v>0.1749156</v>
      </c>
      <c r="HH11" s="100">
        <v>0.17516180000000001</v>
      </c>
      <c r="HI11" s="100">
        <v>0.17519299999999999</v>
      </c>
      <c r="HJ11" s="100">
        <v>0.1753276</v>
      </c>
      <c r="HK11" s="100">
        <v>0.1749811</v>
      </c>
      <c r="HL11" s="100">
        <v>0.17543020000000001</v>
      </c>
      <c r="HM11" s="100">
        <v>0.17513989999999999</v>
      </c>
      <c r="HN11" s="100">
        <v>0.1755389</v>
      </c>
      <c r="HO11" s="100">
        <v>0.17548859999999999</v>
      </c>
      <c r="HP11" s="100">
        <v>0.17585880000000001</v>
      </c>
      <c r="HQ11" s="100">
        <v>0.17557149999999999</v>
      </c>
      <c r="HR11" s="100">
        <v>0.17601130000000001</v>
      </c>
      <c r="HS11" s="100">
        <v>0.1756404</v>
      </c>
      <c r="HT11" s="100">
        <v>0.17616200000000001</v>
      </c>
      <c r="HU11" s="100">
        <v>0.1756229</v>
      </c>
      <c r="HV11" s="100">
        <v>0.1761017</v>
      </c>
      <c r="HW11" s="100">
        <v>0.17599809999999999</v>
      </c>
      <c r="HX11" s="100">
        <v>0.1759723</v>
      </c>
      <c r="HY11" s="100">
        <v>0.17574600000000001</v>
      </c>
      <c r="HZ11" s="100">
        <v>0.17613880000000001</v>
      </c>
      <c r="IA11" s="100">
        <v>0.17570759999999999</v>
      </c>
      <c r="IB11" s="100">
        <v>0.17609069999999999</v>
      </c>
      <c r="IC11" s="100">
        <v>0.175784</v>
      </c>
      <c r="ID11" s="100">
        <v>0.17637929999999999</v>
      </c>
      <c r="IE11" s="100">
        <v>0.17589769999999999</v>
      </c>
      <c r="IF11" s="100">
        <v>0.1763363</v>
      </c>
      <c r="IG11" s="100">
        <v>0.17606289999999999</v>
      </c>
      <c r="IH11" s="100">
        <v>0.1764396</v>
      </c>
      <c r="II11" s="100">
        <v>0.1760398</v>
      </c>
      <c r="IJ11" s="100">
        <v>0.17665110000000001</v>
      </c>
      <c r="IK11" s="100">
        <v>0.17603350000000001</v>
      </c>
      <c r="IL11" s="100">
        <v>0.17700840000000001</v>
      </c>
      <c r="IM11" s="100">
        <v>0.17051189999999999</v>
      </c>
      <c r="IN11" s="100">
        <v>0.14843020000000001</v>
      </c>
      <c r="IO11" s="100">
        <v>0.14049</v>
      </c>
      <c r="IP11" s="97">
        <v>463.19569999999999</v>
      </c>
      <c r="IQ11" s="97">
        <v>328.67860000000002</v>
      </c>
      <c r="IR11" s="97">
        <v>192.74299999999999</v>
      </c>
      <c r="IS11" s="97">
        <v>126.6357</v>
      </c>
      <c r="IT11" s="97">
        <v>107.99630000000001</v>
      </c>
      <c r="IU11" s="97">
        <v>87.5471</v>
      </c>
      <c r="IV11" s="97">
        <v>78.298259999999999</v>
      </c>
      <c r="IW11" s="97">
        <v>63.586640000000003</v>
      </c>
      <c r="IX11" s="97">
        <v>57.022539999999999</v>
      </c>
      <c r="IY11" s="97">
        <v>45.863349999999997</v>
      </c>
      <c r="IZ11" s="97">
        <v>40.971550000000001</v>
      </c>
      <c r="JA11" s="97">
        <v>32.554450000000003</v>
      </c>
      <c r="JB11" s="97">
        <v>29.022829999999999</v>
      </c>
      <c r="JC11" s="97">
        <v>22.903970000000001</v>
      </c>
      <c r="JD11" s="97">
        <v>20.294740000000001</v>
      </c>
      <c r="JE11" s="97">
        <v>15.96795</v>
      </c>
      <c r="JF11" s="97">
        <v>14.13406</v>
      </c>
      <c r="JG11" s="97">
        <v>11.103770000000001</v>
      </c>
      <c r="JH11" s="97">
        <v>9.789472</v>
      </c>
      <c r="JI11" s="97">
        <v>7.6917309999999999</v>
      </c>
      <c r="JJ11" s="97">
        <v>6.766267</v>
      </c>
      <c r="JK11" s="97">
        <v>5.3180120000000004</v>
      </c>
      <c r="JL11" s="97">
        <v>4.6579990000000002</v>
      </c>
      <c r="JM11" s="97">
        <v>3.6699890000000002</v>
      </c>
      <c r="JN11" s="97">
        <v>3.2086869999999998</v>
      </c>
      <c r="JO11" s="97">
        <v>2.5300630000000002</v>
      </c>
      <c r="JP11" s="97">
        <v>2.2139920000000002</v>
      </c>
      <c r="JQ11" s="97">
        <v>1.744083</v>
      </c>
      <c r="JR11" s="97">
        <v>1.522114</v>
      </c>
      <c r="JS11" s="97">
        <v>1.2025779999999999</v>
      </c>
      <c r="JT11" s="97">
        <v>1.046522</v>
      </c>
      <c r="JU11" s="97">
        <v>0.82637450000000001</v>
      </c>
      <c r="JV11" s="97">
        <v>0.71958909999999998</v>
      </c>
      <c r="JW11" s="97">
        <v>0.56984199999999996</v>
      </c>
      <c r="JX11" s="97">
        <v>0.49467650000000002</v>
      </c>
      <c r="JY11" s="97">
        <v>0.3927118</v>
      </c>
      <c r="JZ11" s="97">
        <v>0.33943430000000002</v>
      </c>
      <c r="KA11" s="97">
        <v>0.27020159999999999</v>
      </c>
      <c r="KB11" s="97">
        <v>0.23356850000000001</v>
      </c>
      <c r="KC11" s="97">
        <v>0.1862588</v>
      </c>
      <c r="KD11" s="97">
        <v>0.16057550000000001</v>
      </c>
      <c r="KE11" s="97">
        <v>0.12829409999999999</v>
      </c>
      <c r="KF11" s="97">
        <v>0.11050690000000001</v>
      </c>
      <c r="KG11" s="97">
        <v>8.8420719999999994E-2</v>
      </c>
      <c r="KH11" s="97">
        <v>7.6057949999999999E-2</v>
      </c>
      <c r="KI11" s="97">
        <v>6.103836E-2</v>
      </c>
      <c r="KJ11" s="97">
        <v>5.2297829999999997E-2</v>
      </c>
      <c r="KK11" s="97">
        <v>4.230511E-2</v>
      </c>
      <c r="KL11" s="97">
        <v>3.606492E-2</v>
      </c>
      <c r="KM11" s="97">
        <v>2.9243100000000001E-2</v>
      </c>
      <c r="KN11" s="97">
        <v>2.4802270000000001E-2</v>
      </c>
      <c r="KO11" s="97">
        <v>2.0171999999999999E-2</v>
      </c>
      <c r="KP11" s="97">
        <v>1.692434E-2</v>
      </c>
      <c r="KQ11" s="97">
        <v>1.385189E-2</v>
      </c>
      <c r="KR11" s="97">
        <v>1.149642E-2</v>
      </c>
      <c r="KS11" s="97">
        <v>9.5408469999999999E-3</v>
      </c>
      <c r="KT11" s="97">
        <v>7.8577479999999995E-3</v>
      </c>
      <c r="KU11" s="97">
        <v>6.6275309999999999E-3</v>
      </c>
      <c r="KV11" s="97">
        <v>5.3314240000000004E-3</v>
      </c>
      <c r="KW11" s="97">
        <v>4.6027029999999997E-3</v>
      </c>
      <c r="KX11" s="97">
        <v>3.5829479999999999E-3</v>
      </c>
      <c r="KY11" s="97">
        <v>3.2134609999999999E-3</v>
      </c>
      <c r="KZ11" s="97">
        <v>2.5989350000000001E-3</v>
      </c>
      <c r="LA11" s="97">
        <v>1.330414E-3</v>
      </c>
      <c r="LB11" s="97">
        <v>-4.8116139999999996E-3</v>
      </c>
      <c r="LC11" s="97">
        <v>14691.66</v>
      </c>
      <c r="LD11" s="97">
        <v>17532.57</v>
      </c>
      <c r="LE11" s="97">
        <v>17611.18</v>
      </c>
      <c r="LF11" s="97">
        <v>17585.43</v>
      </c>
      <c r="LG11" s="97">
        <v>17665.02</v>
      </c>
      <c r="LH11" s="97">
        <v>17611.599999999999</v>
      </c>
      <c r="LI11" s="97">
        <v>17663.63</v>
      </c>
      <c r="LJ11" s="97">
        <v>17682.47</v>
      </c>
      <c r="LK11" s="97">
        <v>17663.62</v>
      </c>
      <c r="LL11" s="97">
        <v>17627.009999999998</v>
      </c>
      <c r="LM11" s="97">
        <v>17669.21</v>
      </c>
      <c r="LN11" s="97">
        <v>17708.82</v>
      </c>
      <c r="LO11" s="97">
        <v>17713.490000000002</v>
      </c>
      <c r="LP11" s="97">
        <v>17653.61</v>
      </c>
      <c r="LQ11" s="97">
        <v>17735.099999999999</v>
      </c>
      <c r="LR11" s="97">
        <v>17635.8</v>
      </c>
      <c r="LS11" s="97">
        <v>17702.73</v>
      </c>
      <c r="LT11" s="97">
        <v>17754.439999999999</v>
      </c>
      <c r="LU11" s="97">
        <v>17716.560000000001</v>
      </c>
      <c r="LV11" s="97">
        <v>17716.86</v>
      </c>
      <c r="LW11" s="97">
        <v>17685.36</v>
      </c>
      <c r="LX11" s="97">
        <v>17599.900000000001</v>
      </c>
      <c r="LY11" s="97">
        <v>17725.419999999998</v>
      </c>
      <c r="LZ11" s="97">
        <v>17656.48</v>
      </c>
      <c r="MA11" s="97">
        <v>17748.21</v>
      </c>
      <c r="MB11" s="97">
        <v>17660.189999999999</v>
      </c>
      <c r="MC11" s="97">
        <v>17727.189999999999</v>
      </c>
      <c r="MD11" s="97">
        <v>17700.509999999998</v>
      </c>
      <c r="ME11" s="97">
        <v>17688.060000000001</v>
      </c>
      <c r="MF11" s="97">
        <v>17677.78</v>
      </c>
      <c r="MG11" s="97">
        <v>17704.400000000001</v>
      </c>
      <c r="MH11" s="97">
        <v>17635.919999999998</v>
      </c>
      <c r="MI11" s="97">
        <v>17607.349999999999</v>
      </c>
      <c r="MJ11" s="97">
        <v>17699.990000000002</v>
      </c>
      <c r="MK11" s="97">
        <v>17695.169999999998</v>
      </c>
      <c r="ML11" s="97">
        <v>17706.63</v>
      </c>
      <c r="MM11" s="97">
        <v>17674.59</v>
      </c>
      <c r="MN11" s="97">
        <v>17747.439999999999</v>
      </c>
      <c r="MO11" s="97">
        <v>17688.68</v>
      </c>
      <c r="MP11" s="97">
        <v>17697.78</v>
      </c>
      <c r="MQ11" s="97">
        <v>17710.34</v>
      </c>
      <c r="MR11" s="97">
        <v>17637.48</v>
      </c>
      <c r="MS11" s="97">
        <v>17665.439999999999</v>
      </c>
      <c r="MT11" s="97">
        <v>17686.099999999999</v>
      </c>
      <c r="MU11" s="97">
        <v>17689.990000000002</v>
      </c>
      <c r="MV11" s="97">
        <v>17654.759999999998</v>
      </c>
      <c r="MW11" s="97">
        <v>17719.8</v>
      </c>
      <c r="MX11" s="97">
        <v>17664.87</v>
      </c>
      <c r="MY11" s="97">
        <v>17696.77</v>
      </c>
      <c r="MZ11" s="97">
        <v>17704.349999999999</v>
      </c>
      <c r="NA11" s="97">
        <v>17658.830000000002</v>
      </c>
      <c r="NB11" s="97">
        <v>17671.37</v>
      </c>
      <c r="NC11" s="97">
        <v>17619.009999999998</v>
      </c>
      <c r="ND11" s="97">
        <v>17720.86</v>
      </c>
      <c r="NE11" s="97">
        <v>17693.990000000002</v>
      </c>
      <c r="NF11" s="97">
        <v>17756.27</v>
      </c>
      <c r="NG11" s="97">
        <v>17680.29</v>
      </c>
      <c r="NH11" s="97">
        <v>17673.29</v>
      </c>
      <c r="NI11" s="97">
        <v>17692.759999999998</v>
      </c>
      <c r="NJ11" s="97">
        <v>17723.150000000001</v>
      </c>
      <c r="NK11" s="97">
        <v>17712.349999999999</v>
      </c>
      <c r="NL11" s="97">
        <v>17687.11</v>
      </c>
      <c r="NM11" s="97">
        <v>17650.060000000001</v>
      </c>
      <c r="NN11" s="97">
        <v>17751.830000000002</v>
      </c>
      <c r="NO11" s="97">
        <v>14899.23</v>
      </c>
      <c r="NP11" s="101">
        <v>-0.78744670000000005</v>
      </c>
      <c r="NQ11" s="101">
        <v>-1.114943</v>
      </c>
      <c r="NR11" s="101">
        <v>-0.65426189999999995</v>
      </c>
      <c r="NS11" s="101">
        <v>-0.42950349999999998</v>
      </c>
      <c r="NT11" s="101">
        <v>-0.36667480000000002</v>
      </c>
      <c r="NU11" s="101">
        <v>-0.29684509999999997</v>
      </c>
      <c r="NV11" s="101">
        <v>-0.2658102</v>
      </c>
      <c r="NW11" s="101">
        <v>-0.21562870000000001</v>
      </c>
      <c r="NX11" s="101">
        <v>-0.1936571</v>
      </c>
      <c r="NY11" s="101">
        <v>-0.1554682</v>
      </c>
      <c r="NZ11" s="101">
        <v>-0.13918639999999999</v>
      </c>
      <c r="OA11" s="101">
        <v>-0.1104393</v>
      </c>
      <c r="OB11" s="101">
        <v>-9.8546969999999998E-2</v>
      </c>
      <c r="OC11" s="101">
        <v>-7.7753059999999999E-2</v>
      </c>
      <c r="OD11" s="101">
        <v>-6.8857989999999994E-2</v>
      </c>
      <c r="OE11" s="101">
        <v>-5.4187430000000002E-2</v>
      </c>
      <c r="OF11" s="101">
        <v>-4.7929869999999999E-2</v>
      </c>
      <c r="OG11" s="101">
        <v>-3.7673869999999998E-2</v>
      </c>
      <c r="OH11" s="101">
        <v>-3.3223490000000001E-2</v>
      </c>
      <c r="OI11" s="101">
        <v>-2.6096589999999999E-2</v>
      </c>
      <c r="OJ11" s="101">
        <v>-2.2954829999999999E-2</v>
      </c>
      <c r="OK11" s="101">
        <v>-1.8061379999999998E-2</v>
      </c>
      <c r="OL11" s="101">
        <v>-1.5808880000000001E-2</v>
      </c>
      <c r="OM11" s="101">
        <v>-1.2450950000000001E-2</v>
      </c>
      <c r="ON11" s="101">
        <v>-1.0887279999999999E-2</v>
      </c>
      <c r="OO11" s="101">
        <v>-8.5875750000000001E-3</v>
      </c>
      <c r="OP11" s="101">
        <v>-7.5121720000000001E-3</v>
      </c>
      <c r="OQ11" s="101">
        <v>-5.9164949999999999E-3</v>
      </c>
      <c r="OR11" s="101">
        <v>-5.168275E-3</v>
      </c>
      <c r="OS11" s="101">
        <v>-4.0786900000000003E-3</v>
      </c>
      <c r="OT11" s="101">
        <v>-3.5544999999999999E-3</v>
      </c>
      <c r="OU11" s="101">
        <v>-2.8019609999999999E-3</v>
      </c>
      <c r="OV11" s="101">
        <v>-2.4427479999999998E-3</v>
      </c>
      <c r="OW11" s="101">
        <v>-1.932898E-3</v>
      </c>
      <c r="OX11" s="101">
        <v>-1.6797769999999999E-3</v>
      </c>
      <c r="OY11" s="101">
        <v>-1.3325170000000001E-3</v>
      </c>
      <c r="OZ11" s="101">
        <v>-1.1513649999999999E-3</v>
      </c>
      <c r="PA11" s="101">
        <v>-9.1706109999999997E-4</v>
      </c>
      <c r="PB11" s="101">
        <v>-7.9279909999999999E-4</v>
      </c>
      <c r="PC11" s="101">
        <v>-6.3195500000000002E-4</v>
      </c>
      <c r="PD11" s="101">
        <v>-5.4519170000000001E-4</v>
      </c>
      <c r="PE11" s="101">
        <v>-4.352135E-4</v>
      </c>
      <c r="PF11" s="101">
        <v>-3.7473150000000001E-4</v>
      </c>
      <c r="PG11" s="101">
        <v>-3.0016070000000002E-4</v>
      </c>
      <c r="PH11" s="101">
        <v>-2.5838260000000002E-4</v>
      </c>
      <c r="PI11" s="101">
        <v>-2.070153E-4</v>
      </c>
      <c r="PJ11" s="101">
        <v>-1.7735569999999999E-4</v>
      </c>
      <c r="PK11" s="101">
        <v>-1.435668E-4</v>
      </c>
      <c r="PL11" s="101">
        <v>-1.2250219999999999E-4</v>
      </c>
      <c r="PM11" s="101">
        <v>-9.9243430000000001E-5</v>
      </c>
      <c r="PN11" s="101">
        <v>-8.4130949999999994E-5</v>
      </c>
      <c r="PO11" s="101">
        <v>-6.8400759999999995E-5</v>
      </c>
      <c r="PP11" s="101">
        <v>-5.7442950000000002E-5</v>
      </c>
      <c r="PQ11" s="101">
        <v>-4.7006150000000001E-5</v>
      </c>
      <c r="PR11" s="101">
        <v>-3.9025069999999998E-5</v>
      </c>
      <c r="PS11" s="101">
        <v>-3.2375880000000001E-5</v>
      </c>
      <c r="PT11" s="101">
        <v>-2.664094E-5</v>
      </c>
      <c r="PU11" s="101">
        <v>-2.2530600000000001E-5</v>
      </c>
      <c r="PV11" s="101">
        <v>-1.8083850000000001E-5</v>
      </c>
      <c r="PW11" s="101">
        <v>-1.5614899999999999E-5</v>
      </c>
      <c r="PX11" s="101">
        <v>-1.215152E-5</v>
      </c>
      <c r="PY11" s="101">
        <v>-1.0903680000000001E-5</v>
      </c>
      <c r="PZ11" s="101">
        <v>-8.8170549999999992E-6</v>
      </c>
      <c r="QA11" s="101">
        <v>-4.5152889999999997E-6</v>
      </c>
      <c r="QB11" s="101">
        <v>8.1775820000000002E-6</v>
      </c>
      <c r="QC11" s="100">
        <v>5.3137999999999998E-6</v>
      </c>
      <c r="QD11" s="100">
        <v>5.3130730000000003E-6</v>
      </c>
      <c r="QE11" s="100">
        <v>3.5647459999999999E-6</v>
      </c>
      <c r="QF11" s="100">
        <v>3.563904E-6</v>
      </c>
      <c r="QG11" s="100">
        <v>3.5642769999999999E-6</v>
      </c>
      <c r="QH11" s="100">
        <v>3.5639439999999998E-6</v>
      </c>
      <c r="QI11" s="100">
        <v>3.5645719999999998E-6</v>
      </c>
      <c r="QJ11" s="100">
        <v>3.5636859999999999E-6</v>
      </c>
      <c r="QK11" s="100">
        <v>3.5644959999999998E-6</v>
      </c>
      <c r="QL11" s="100">
        <v>3.563536E-6</v>
      </c>
      <c r="QM11" s="100">
        <v>3.5647890000000001E-6</v>
      </c>
      <c r="QN11" s="100">
        <v>3.5636780000000001E-6</v>
      </c>
      <c r="QO11" s="100">
        <v>3.5645509999999998E-6</v>
      </c>
      <c r="QP11" s="100">
        <v>3.563844E-6</v>
      </c>
      <c r="QQ11" s="100">
        <v>3.5644889999999998E-6</v>
      </c>
      <c r="QR11" s="100">
        <v>3.5641080000000001E-6</v>
      </c>
      <c r="QS11" s="100">
        <v>3.564233E-6</v>
      </c>
      <c r="QT11" s="100">
        <v>3.563812E-6</v>
      </c>
      <c r="QU11" s="100">
        <v>3.5646219999999999E-6</v>
      </c>
      <c r="QV11" s="100">
        <v>3.5636780000000001E-6</v>
      </c>
      <c r="QW11" s="100">
        <v>3.5645669999999999E-6</v>
      </c>
      <c r="QX11" s="100">
        <v>3.5638539999999999E-6</v>
      </c>
      <c r="QY11" s="100">
        <v>3.5649450000000001E-6</v>
      </c>
      <c r="QZ11" s="100">
        <v>3.5639019999999999E-6</v>
      </c>
      <c r="RA11" s="100">
        <v>3.5643790000000002E-6</v>
      </c>
      <c r="RB11" s="100">
        <v>3.5636800000000002E-6</v>
      </c>
      <c r="RC11" s="100">
        <v>3.56441E-6</v>
      </c>
      <c r="RD11" s="100">
        <v>3.5637310000000001E-6</v>
      </c>
      <c r="RE11" s="100">
        <v>3.5646070000000001E-6</v>
      </c>
      <c r="RF11" s="100">
        <v>3.563858E-6</v>
      </c>
      <c r="RG11" s="100">
        <v>3.5648979999999999E-6</v>
      </c>
      <c r="RH11" s="100">
        <v>3.563768E-6</v>
      </c>
      <c r="RI11" s="100">
        <v>3.5648580000000001E-6</v>
      </c>
      <c r="RJ11" s="100">
        <v>3.5638180000000002E-6</v>
      </c>
      <c r="RK11" s="100">
        <v>3.5646440000000001E-6</v>
      </c>
      <c r="RL11" s="100">
        <v>3.5638270000000002E-6</v>
      </c>
      <c r="RM11" s="100">
        <v>3.5644390000000001E-6</v>
      </c>
      <c r="RN11" s="100">
        <v>3.5637529999999998E-6</v>
      </c>
      <c r="RO11" s="100">
        <v>3.5644780000000002E-6</v>
      </c>
      <c r="RP11" s="100">
        <v>3.5638749999999998E-6</v>
      </c>
      <c r="RQ11" s="100">
        <v>3.5646760000000001E-6</v>
      </c>
      <c r="RR11" s="100">
        <v>3.5637389999999999E-6</v>
      </c>
      <c r="RS11" s="100">
        <v>3.5648129999999999E-6</v>
      </c>
      <c r="RT11" s="100">
        <v>3.5640070000000001E-6</v>
      </c>
      <c r="RU11" s="100">
        <v>3.5644670000000001E-6</v>
      </c>
      <c r="RV11" s="100">
        <v>3.563828E-6</v>
      </c>
      <c r="RW11" s="100">
        <v>3.56441E-6</v>
      </c>
      <c r="RX11" s="100">
        <v>3.5638009999999999E-6</v>
      </c>
      <c r="RY11" s="100">
        <v>3.564509E-6</v>
      </c>
      <c r="RZ11" s="100">
        <v>3.563911E-6</v>
      </c>
      <c r="SA11" s="100">
        <v>3.5648379999999999E-6</v>
      </c>
      <c r="SB11" s="100">
        <v>3.5640550000000001E-6</v>
      </c>
      <c r="SC11" s="100">
        <v>3.5648900000000001E-6</v>
      </c>
      <c r="SD11" s="100">
        <v>3.5636960000000002E-6</v>
      </c>
      <c r="SE11" s="100">
        <v>3.5644620000000001E-6</v>
      </c>
      <c r="SF11" s="100">
        <v>3.5636480000000001E-6</v>
      </c>
      <c r="SG11" s="100">
        <v>3.5643930000000001E-6</v>
      </c>
      <c r="SH11" s="100">
        <v>3.563573E-6</v>
      </c>
      <c r="SI11" s="100">
        <v>3.5643980000000001E-6</v>
      </c>
      <c r="SJ11" s="100">
        <v>3.5636940000000001E-6</v>
      </c>
      <c r="SK11" s="100">
        <v>3.5646129999999999E-6</v>
      </c>
      <c r="SL11" s="100">
        <v>3.5638200000000002E-6</v>
      </c>
      <c r="SM11" s="100">
        <v>3.5646059999999999E-6</v>
      </c>
      <c r="SN11" s="100">
        <v>3.5637179999999999E-6</v>
      </c>
      <c r="SO11" s="100">
        <v>3.564525E-6</v>
      </c>
      <c r="SP11" s="100">
        <v>3.5637319999999999E-6</v>
      </c>
      <c r="SQ11" s="100">
        <v>5.312049E-6</v>
      </c>
      <c r="SR11" s="100">
        <v>5.3137999999999998E-6</v>
      </c>
      <c r="SS11" s="100">
        <v>4.2500760000000004E-6</v>
      </c>
      <c r="ST11" s="100">
        <v>8.4804960000000003E-6</v>
      </c>
      <c r="SU11" s="100">
        <v>8.4861959999999992E-6</v>
      </c>
      <c r="SV11" s="100">
        <v>8.4791130000000004E-6</v>
      </c>
      <c r="SW11" s="100">
        <v>8.4881320000000001E-6</v>
      </c>
      <c r="SX11" s="100">
        <v>8.4767260000000008E-6</v>
      </c>
      <c r="SY11" s="100">
        <v>8.4871050000000008E-6</v>
      </c>
      <c r="SZ11" s="100">
        <v>8.4777489999999992E-6</v>
      </c>
      <c r="TA11" s="100">
        <v>8.4903749999999992E-6</v>
      </c>
      <c r="TB11" s="100">
        <v>8.4745309999999997E-6</v>
      </c>
      <c r="TC11" s="100">
        <v>8.4928699999999992E-6</v>
      </c>
      <c r="TD11" s="100">
        <v>8.4811260000000003E-6</v>
      </c>
      <c r="TE11" s="100">
        <v>8.4887439999999992E-6</v>
      </c>
      <c r="TF11" s="100">
        <v>8.4868539999999992E-6</v>
      </c>
      <c r="TG11" s="100">
        <v>8.4822470000000001E-6</v>
      </c>
      <c r="TH11" s="100">
        <v>8.4837789999999992E-6</v>
      </c>
      <c r="TI11" s="100">
        <v>8.4777270000000007E-6</v>
      </c>
      <c r="TJ11" s="100">
        <v>8.4822229999999994E-6</v>
      </c>
      <c r="TK11" s="100">
        <v>8.4844949999999995E-6</v>
      </c>
      <c r="TL11" s="100">
        <v>8.4820290000000004E-6</v>
      </c>
      <c r="TM11" s="100">
        <v>8.4813510000000008E-6</v>
      </c>
      <c r="TN11" s="100">
        <v>8.4906619999999992E-6</v>
      </c>
      <c r="TO11" s="100">
        <v>8.4848030000000004E-6</v>
      </c>
      <c r="TP11" s="100">
        <v>8.4816000000000002E-6</v>
      </c>
      <c r="TQ11" s="100">
        <v>8.4826629999999997E-6</v>
      </c>
      <c r="TR11" s="100">
        <v>8.4855349999999994E-6</v>
      </c>
      <c r="TS11" s="100">
        <v>8.4826090000000004E-6</v>
      </c>
      <c r="TT11" s="100">
        <v>8.4808119999999997E-6</v>
      </c>
      <c r="TU11" s="100">
        <v>8.4886440000000007E-6</v>
      </c>
      <c r="TV11" s="100">
        <v>8.479058E-6</v>
      </c>
      <c r="TW11" s="100">
        <v>8.4912219999999995E-6</v>
      </c>
      <c r="TX11" s="100">
        <v>8.4766699999999993E-6</v>
      </c>
      <c r="TY11" s="100">
        <v>8.4866070000000002E-6</v>
      </c>
      <c r="TZ11" s="100">
        <v>8.4799720000000002E-6</v>
      </c>
      <c r="UA11" s="100">
        <v>8.4892709999999992E-6</v>
      </c>
      <c r="UB11" s="100">
        <v>8.4827900000000005E-6</v>
      </c>
      <c r="UC11" s="100">
        <v>8.4800250000000002E-6</v>
      </c>
      <c r="UD11" s="100">
        <v>8.4849709999999999E-6</v>
      </c>
      <c r="UE11" s="100">
        <v>8.4857239999999997E-6</v>
      </c>
      <c r="UF11" s="100">
        <v>8.4822190000000002E-6</v>
      </c>
      <c r="UG11" s="100">
        <v>8.4880909999999996E-6</v>
      </c>
      <c r="UH11" s="100">
        <v>8.4807759999999995E-6</v>
      </c>
      <c r="UI11" s="100">
        <v>8.4775600000000005E-6</v>
      </c>
      <c r="UJ11" s="100">
        <v>8.4867180000000005E-6</v>
      </c>
      <c r="UK11" s="100">
        <v>8.4929529999999996E-6</v>
      </c>
      <c r="UL11" s="100">
        <v>8.4789010000000005E-6</v>
      </c>
      <c r="UM11" s="100">
        <v>8.4781590000000008E-6</v>
      </c>
      <c r="UN11" s="100">
        <v>8.4840119999999999E-6</v>
      </c>
      <c r="UO11" s="100">
        <v>8.4917810000000003E-6</v>
      </c>
      <c r="UP11" s="100">
        <v>8.4843469999999996E-6</v>
      </c>
      <c r="UQ11" s="100">
        <v>8.4801649999999998E-6</v>
      </c>
      <c r="UR11" s="100">
        <v>8.4771890000000007E-6</v>
      </c>
      <c r="US11" s="100">
        <v>8.4852570000000006E-6</v>
      </c>
      <c r="UT11" s="100">
        <v>8.4837059999999995E-6</v>
      </c>
      <c r="UU11" s="100">
        <v>8.486348E-6</v>
      </c>
      <c r="UV11" s="100">
        <v>8.4834930000000002E-6</v>
      </c>
      <c r="UW11" s="100">
        <v>8.4760089999999994E-6</v>
      </c>
      <c r="UX11" s="100">
        <v>8.4988650000000002E-6</v>
      </c>
      <c r="UY11" s="100">
        <v>8.4798419999999996E-6</v>
      </c>
      <c r="UZ11" s="100">
        <v>8.4813770000000002E-6</v>
      </c>
      <c r="VA11" s="100">
        <v>8.4787129999999995E-6</v>
      </c>
      <c r="VB11" s="100">
        <v>8.4828189999999998E-6</v>
      </c>
      <c r="VC11" s="100">
        <v>8.4814130000000004E-6</v>
      </c>
      <c r="VD11" s="100">
        <v>8.4847429999999995E-6</v>
      </c>
      <c r="VE11" s="100">
        <v>4.2488769999999997E-6</v>
      </c>
      <c r="VF11" s="99">
        <v>2.0000019999999998</v>
      </c>
      <c r="VG11" s="99">
        <v>2.185343</v>
      </c>
      <c r="VH11" s="99">
        <v>3.9342790000000001</v>
      </c>
      <c r="VI11" s="99">
        <v>5.2536800000000001</v>
      </c>
      <c r="VJ11" s="99">
        <v>5.6819750000000004</v>
      </c>
      <c r="VK11" s="99">
        <v>5.9210859999999998</v>
      </c>
      <c r="VL11" s="99">
        <v>6.1963609999999996</v>
      </c>
      <c r="VM11" s="99">
        <v>6.4324830000000004</v>
      </c>
      <c r="VN11" s="99">
        <v>6.6150900000000004</v>
      </c>
      <c r="VO11" s="99">
        <v>6.8025260000000003</v>
      </c>
      <c r="VP11" s="99">
        <v>6.9164009999999996</v>
      </c>
      <c r="VQ11" s="99">
        <v>7.0693390000000003</v>
      </c>
      <c r="VR11" s="99">
        <v>7.1410450000000001</v>
      </c>
      <c r="VS11" s="99">
        <v>7.2518649999999996</v>
      </c>
      <c r="VT11" s="99">
        <v>7.2986000000000004</v>
      </c>
      <c r="VU11" s="99">
        <v>7.387886</v>
      </c>
      <c r="VV11" s="99">
        <v>7.4065849999999998</v>
      </c>
      <c r="VW11" s="99">
        <v>7.4826569999999997</v>
      </c>
      <c r="VX11" s="99">
        <v>7.4906269999999999</v>
      </c>
      <c r="VY11" s="99">
        <v>7.552352</v>
      </c>
      <c r="VZ11" s="99">
        <v>7.5462069999999999</v>
      </c>
      <c r="WA11" s="99">
        <v>7.6034930000000003</v>
      </c>
      <c r="WB11" s="99">
        <v>7.5888119999999999</v>
      </c>
      <c r="WC11" s="99">
        <v>7.6388109999999996</v>
      </c>
      <c r="WD11" s="99">
        <v>7.6202050000000003</v>
      </c>
      <c r="WE11" s="99">
        <v>7.6664630000000002</v>
      </c>
      <c r="WF11" s="99">
        <v>7.6400449999999998</v>
      </c>
      <c r="WG11" s="99">
        <v>7.6795039999999997</v>
      </c>
      <c r="WH11" s="99">
        <v>7.6572750000000003</v>
      </c>
      <c r="WI11" s="99">
        <v>7.6907670000000001</v>
      </c>
      <c r="WJ11" s="99">
        <v>7.6530250000000004</v>
      </c>
      <c r="WK11" s="99">
        <v>7.6982799999999996</v>
      </c>
      <c r="WL11" s="99">
        <v>7.6734580000000001</v>
      </c>
      <c r="WM11" s="99">
        <v>7.7045070000000004</v>
      </c>
      <c r="WN11" s="99">
        <v>7.6722840000000003</v>
      </c>
      <c r="WO11" s="99">
        <v>7.7171570000000003</v>
      </c>
      <c r="WP11" s="99">
        <v>7.6812610000000001</v>
      </c>
      <c r="WQ11" s="99">
        <v>7.7149409999999996</v>
      </c>
      <c r="WR11" s="99">
        <v>7.6856</v>
      </c>
      <c r="WS11" s="99">
        <v>7.7211090000000002</v>
      </c>
      <c r="WT11" s="99">
        <v>7.6892399999999999</v>
      </c>
      <c r="WU11" s="99">
        <v>7.7336689999999999</v>
      </c>
      <c r="WV11" s="99">
        <v>7.6977700000000002</v>
      </c>
      <c r="WW11" s="99">
        <v>7.7363390000000001</v>
      </c>
      <c r="WX11" s="99">
        <v>7.7061590000000004</v>
      </c>
      <c r="WY11" s="99">
        <v>7.7365599999999999</v>
      </c>
      <c r="WZ11" s="99">
        <v>7.7071319999999996</v>
      </c>
      <c r="XA11" s="99">
        <v>7.7332190000000001</v>
      </c>
      <c r="XB11" s="99">
        <v>7.7072060000000002</v>
      </c>
      <c r="XC11" s="99">
        <v>7.7460880000000003</v>
      </c>
      <c r="XD11" s="99">
        <v>7.702839</v>
      </c>
      <c r="XE11" s="99">
        <v>7.7376129999999996</v>
      </c>
      <c r="XF11" s="99">
        <v>7.7089369999999997</v>
      </c>
      <c r="XG11" s="99">
        <v>7.7408279999999996</v>
      </c>
      <c r="XH11" s="99">
        <v>7.7112679999999996</v>
      </c>
      <c r="XI11" s="99">
        <v>7.748297</v>
      </c>
      <c r="XJ11" s="99">
        <v>7.7184179999999998</v>
      </c>
      <c r="XK11" s="99">
        <v>7.7537409999999998</v>
      </c>
      <c r="XL11" s="99">
        <v>7.7210169999999998</v>
      </c>
      <c r="XM11" s="99">
        <v>7.7562160000000002</v>
      </c>
      <c r="XN11" s="99">
        <v>7.7246379999999997</v>
      </c>
      <c r="XO11" s="99">
        <v>7.7566389999999998</v>
      </c>
      <c r="XP11" s="99">
        <v>7.7342180000000003</v>
      </c>
      <c r="XQ11" s="99">
        <v>7.7612709999999998</v>
      </c>
      <c r="XR11" s="99">
        <v>7.7409150000000002</v>
      </c>
      <c r="XS11" s="99">
        <v>7.3932659999999997</v>
      </c>
      <c r="XT11" s="99">
        <v>5.3586739999999997</v>
      </c>
      <c r="XU11" s="99">
        <v>5.6782510000000004</v>
      </c>
      <c r="XV11" s="114" t="s">
        <v>357</v>
      </c>
      <c r="XW11" s="114" t="s">
        <v>357</v>
      </c>
      <c r="XX11" s="114" t="s">
        <v>357</v>
      </c>
      <c r="XY11" s="114" t="s">
        <v>357</v>
      </c>
      <c r="XZ11" s="114" t="s">
        <v>357</v>
      </c>
      <c r="YA11" s="114" t="s">
        <v>357</v>
      </c>
      <c r="YB11" s="114" t="s">
        <v>357</v>
      </c>
      <c r="YC11" s="114" t="s">
        <v>357</v>
      </c>
      <c r="YD11" s="114" t="s">
        <v>357</v>
      </c>
      <c r="YE11" s="114" t="s">
        <v>357</v>
      </c>
      <c r="YF11" s="114" t="s">
        <v>357</v>
      </c>
      <c r="YG11" s="114" t="s">
        <v>357</v>
      </c>
      <c r="YH11" s="114" t="s">
        <v>357</v>
      </c>
      <c r="YI11" s="114" t="s">
        <v>357</v>
      </c>
      <c r="YJ11" s="114" t="s">
        <v>357</v>
      </c>
      <c r="YK11" s="114" t="s">
        <v>357</v>
      </c>
      <c r="YL11" s="114" t="s">
        <v>357</v>
      </c>
      <c r="YM11" s="114" t="s">
        <v>357</v>
      </c>
      <c r="YN11" s="114" t="s">
        <v>357</v>
      </c>
      <c r="YO11" s="114" t="s">
        <v>357</v>
      </c>
      <c r="YP11" s="114" t="s">
        <v>357</v>
      </c>
      <c r="YQ11" s="114" t="s">
        <v>357</v>
      </c>
      <c r="YR11" s="114" t="s">
        <v>357</v>
      </c>
      <c r="YS11" s="114" t="s">
        <v>357</v>
      </c>
      <c r="YT11" s="114" t="s">
        <v>357</v>
      </c>
      <c r="YU11" s="114" t="s">
        <v>357</v>
      </c>
      <c r="YV11" s="114" t="s">
        <v>357</v>
      </c>
      <c r="YW11" s="114" t="s">
        <v>357</v>
      </c>
      <c r="YX11" s="114" t="s">
        <v>357</v>
      </c>
      <c r="YY11" s="114" t="s">
        <v>357</v>
      </c>
      <c r="YZ11" s="114" t="s">
        <v>357</v>
      </c>
      <c r="ZA11" s="114" t="s">
        <v>357</v>
      </c>
      <c r="ZB11" s="114" t="s">
        <v>357</v>
      </c>
      <c r="ZC11" s="114" t="s">
        <v>357</v>
      </c>
      <c r="ZD11" s="114" t="s">
        <v>357</v>
      </c>
      <c r="ZE11" s="114" t="s">
        <v>357</v>
      </c>
      <c r="ZF11" s="114" t="s">
        <v>357</v>
      </c>
      <c r="ZG11" s="114" t="s">
        <v>357</v>
      </c>
      <c r="ZH11" s="114" t="s">
        <v>357</v>
      </c>
      <c r="ZI11" s="114" t="s">
        <v>357</v>
      </c>
      <c r="ZJ11" s="114" t="s">
        <v>357</v>
      </c>
      <c r="ZK11" s="114" t="s">
        <v>357</v>
      </c>
      <c r="ZL11" s="114" t="s">
        <v>357</v>
      </c>
      <c r="ZM11" s="114" t="s">
        <v>357</v>
      </c>
      <c r="ZN11" s="114" t="s">
        <v>357</v>
      </c>
      <c r="ZO11" s="114" t="s">
        <v>357</v>
      </c>
      <c r="ZP11" s="114" t="s">
        <v>357</v>
      </c>
      <c r="ZQ11" s="114" t="s">
        <v>357</v>
      </c>
      <c r="ZR11" s="114" t="s">
        <v>357</v>
      </c>
      <c r="ZS11" s="114" t="s">
        <v>357</v>
      </c>
      <c r="ZT11" s="114" t="s">
        <v>357</v>
      </c>
      <c r="ZU11" s="114" t="s">
        <v>357</v>
      </c>
      <c r="ZV11" s="114" t="s">
        <v>357</v>
      </c>
      <c r="ZW11" s="114" t="s">
        <v>357</v>
      </c>
      <c r="ZX11" s="114" t="s">
        <v>357</v>
      </c>
      <c r="ZY11" s="114" t="s">
        <v>357</v>
      </c>
      <c r="ZZ11" s="114" t="s">
        <v>357</v>
      </c>
      <c r="AAA11" s="114" t="s">
        <v>357</v>
      </c>
      <c r="AAB11" s="114" t="s">
        <v>357</v>
      </c>
      <c r="AAC11" s="114" t="s">
        <v>357</v>
      </c>
      <c r="AAD11" s="114" t="s">
        <v>357</v>
      </c>
      <c r="AAE11" s="114" t="s">
        <v>357</v>
      </c>
      <c r="AAF11" s="114" t="s">
        <v>357</v>
      </c>
      <c r="AAG11" s="114" t="s">
        <v>357</v>
      </c>
      <c r="AAH11" s="114" t="s">
        <v>357</v>
      </c>
      <c r="AAI11" s="99">
        <v>1170.828</v>
      </c>
      <c r="AAJ11" s="99">
        <v>1170.1500000000001</v>
      </c>
      <c r="AAK11" s="99">
        <v>1159.1579999999999</v>
      </c>
      <c r="AAL11" s="99">
        <v>1134.7049999999999</v>
      </c>
      <c r="AAM11" s="99">
        <v>1112.2619999999999</v>
      </c>
      <c r="AAN11" s="99">
        <v>1092.664</v>
      </c>
      <c r="AAO11" s="99">
        <v>1073.422</v>
      </c>
      <c r="AAP11" s="99">
        <v>1054.886</v>
      </c>
      <c r="AAQ11" s="99">
        <v>1036.345</v>
      </c>
      <c r="AAR11" s="99">
        <v>1018.128</v>
      </c>
      <c r="AAS11" s="99">
        <v>999.67669999999998</v>
      </c>
      <c r="AAT11" s="99">
        <v>981.58399999999995</v>
      </c>
      <c r="AAU11" s="99">
        <v>963.13160000000005</v>
      </c>
      <c r="AAV11" s="99">
        <v>945.03229999999996</v>
      </c>
      <c r="AAW11" s="99">
        <v>926.50220000000002</v>
      </c>
      <c r="AAX11" s="99">
        <v>908.35730000000001</v>
      </c>
      <c r="AAY11" s="99">
        <v>889.76949999999999</v>
      </c>
      <c r="AAZ11" s="99">
        <v>871.56970000000001</v>
      </c>
      <c r="ABA11" s="99">
        <v>852.91980000000001</v>
      </c>
      <c r="ABB11" s="99">
        <v>834.71529999999996</v>
      </c>
      <c r="ABC11" s="99">
        <v>816.01409999999998</v>
      </c>
      <c r="ABD11" s="99">
        <v>797.78160000000003</v>
      </c>
      <c r="ABE11" s="99">
        <v>779.08420000000001</v>
      </c>
      <c r="ABF11" s="99">
        <v>760.80560000000003</v>
      </c>
      <c r="ABG11" s="99">
        <v>742.08169999999996</v>
      </c>
      <c r="ABH11" s="99">
        <v>723.82150000000001</v>
      </c>
      <c r="ABI11" s="99">
        <v>705.0856</v>
      </c>
      <c r="ABJ11" s="99">
        <v>686.80939999999998</v>
      </c>
      <c r="ABK11" s="99">
        <v>668.08140000000003</v>
      </c>
      <c r="ABL11" s="99">
        <v>649.78660000000002</v>
      </c>
      <c r="ABM11" s="99">
        <v>631.04650000000004</v>
      </c>
      <c r="ABN11" s="99">
        <v>612.74379999999996</v>
      </c>
      <c r="ABO11" s="99">
        <v>593.93970000000002</v>
      </c>
      <c r="ABP11" s="99">
        <v>575.62699999999995</v>
      </c>
      <c r="ABQ11" s="99">
        <v>556.83619999999996</v>
      </c>
      <c r="ABR11" s="99">
        <v>538.50379999999996</v>
      </c>
      <c r="ABS11" s="99">
        <v>519.72270000000003</v>
      </c>
      <c r="ABT11" s="99">
        <v>501.37549999999999</v>
      </c>
      <c r="ABU11" s="99">
        <v>482.55560000000003</v>
      </c>
      <c r="ABV11" s="99">
        <v>464.23050000000001</v>
      </c>
      <c r="ABW11" s="99">
        <v>445.39679999999998</v>
      </c>
      <c r="ABX11" s="99">
        <v>427.02460000000002</v>
      </c>
      <c r="ABY11" s="99">
        <v>408.2294</v>
      </c>
      <c r="ABZ11" s="99">
        <v>389.87549999999999</v>
      </c>
      <c r="ACA11" s="99">
        <v>371.02550000000002</v>
      </c>
      <c r="ACB11" s="99">
        <v>352.65719999999999</v>
      </c>
      <c r="ACC11" s="99">
        <v>333.86239999999998</v>
      </c>
      <c r="ACD11" s="99">
        <v>315.47949999999997</v>
      </c>
      <c r="ACE11" s="99">
        <v>296.66449999999998</v>
      </c>
      <c r="ACF11" s="99">
        <v>278.30040000000002</v>
      </c>
      <c r="ACG11" s="99">
        <v>259.46609999999998</v>
      </c>
      <c r="ACH11" s="99">
        <v>241.07320000000001</v>
      </c>
      <c r="ACI11" s="99">
        <v>222.21430000000001</v>
      </c>
      <c r="ACJ11" s="99">
        <v>203.8417</v>
      </c>
      <c r="ACK11" s="99">
        <v>184.9709</v>
      </c>
      <c r="ACL11" s="99">
        <v>166.5676</v>
      </c>
      <c r="ACM11" s="99">
        <v>147.7149</v>
      </c>
      <c r="ACN11" s="99">
        <v>129.28229999999999</v>
      </c>
      <c r="ACO11" s="99">
        <v>110.4333</v>
      </c>
      <c r="ACP11" s="99">
        <v>92.059200000000004</v>
      </c>
      <c r="ACQ11" s="99">
        <v>73.202520000000007</v>
      </c>
      <c r="ACR11" s="99">
        <v>54.795000000000002</v>
      </c>
      <c r="ACS11" s="99">
        <v>35.944380000000002</v>
      </c>
      <c r="ACT11" s="99">
        <v>17.549150000000001</v>
      </c>
      <c r="ACU11" s="99">
        <v>-1.669637</v>
      </c>
      <c r="ACV11" s="99">
        <v>-17.326309999999999</v>
      </c>
      <c r="ACW11" s="99">
        <v>-14.818860000000001</v>
      </c>
      <c r="ACX11" s="99">
        <v>-13.538639999999999</v>
      </c>
      <c r="ACY11" s="113">
        <v>-14.792059999999999</v>
      </c>
      <c r="ACZ11" s="113">
        <v>-14.783390000000001</v>
      </c>
      <c r="ADA11" s="113">
        <v>-14.84024</v>
      </c>
      <c r="ADB11" s="113">
        <v>-14.821429999999999</v>
      </c>
      <c r="ADC11" s="113">
        <v>-14.71407</v>
      </c>
      <c r="ADD11" s="113">
        <v>-14.567349999999999</v>
      </c>
      <c r="ADE11" s="113">
        <v>-14.390879999999999</v>
      </c>
      <c r="ADF11" s="113">
        <v>-14.224769999999999</v>
      </c>
      <c r="ADG11" s="113">
        <v>-14.03575</v>
      </c>
      <c r="ADH11" s="113">
        <v>-13.84015</v>
      </c>
      <c r="ADI11" s="113">
        <v>-13.60962</v>
      </c>
      <c r="ADJ11" s="113">
        <v>-13.4108</v>
      </c>
      <c r="ADK11" s="113">
        <v>-13.17623</v>
      </c>
      <c r="ADL11" s="113">
        <v>-12.94454</v>
      </c>
      <c r="ADM11" s="113">
        <v>-12.70795</v>
      </c>
      <c r="ADN11" s="113">
        <v>-12.475350000000001</v>
      </c>
      <c r="ADO11" s="113">
        <v>-12.220079999999999</v>
      </c>
      <c r="ADP11" s="113">
        <v>-11.985189999999999</v>
      </c>
      <c r="ADQ11" s="113">
        <v>-11.73934</v>
      </c>
      <c r="ADR11" s="113">
        <v>-11.492430000000001</v>
      </c>
      <c r="ADS11" s="113">
        <v>-11.23723</v>
      </c>
      <c r="ADT11" s="113">
        <v>-10.99658</v>
      </c>
      <c r="ADU11" s="113">
        <v>-10.74076</v>
      </c>
      <c r="ADV11" s="113">
        <v>-10.49419</v>
      </c>
      <c r="ADW11" s="113">
        <v>-10.235910000000001</v>
      </c>
      <c r="ADX11" s="113">
        <v>-9.9937480000000001</v>
      </c>
      <c r="ADY11" s="113">
        <v>-9.7275120000000008</v>
      </c>
      <c r="ADZ11" s="113">
        <v>-9.4778699999999994</v>
      </c>
      <c r="AEA11" s="113">
        <v>-9.2259019999999996</v>
      </c>
      <c r="AEB11" s="113">
        <v>-8.9697300000000002</v>
      </c>
      <c r="AEC11" s="113">
        <v>-8.6963589999999993</v>
      </c>
      <c r="AED11" s="113">
        <v>-8.4551259999999999</v>
      </c>
      <c r="AEE11" s="113">
        <v>-8.1979360000000003</v>
      </c>
      <c r="AEF11" s="113">
        <v>-7.941141</v>
      </c>
      <c r="AEG11" s="113">
        <v>-7.6748880000000002</v>
      </c>
      <c r="AEH11" s="113">
        <v>-7.4334009999999999</v>
      </c>
      <c r="AEI11" s="113">
        <v>-7.1646650000000003</v>
      </c>
      <c r="AEJ11" s="113">
        <v>-6.9108169999999998</v>
      </c>
      <c r="AEK11" s="113">
        <v>-6.649813</v>
      </c>
      <c r="AEL11" s="113">
        <v>-6.3989789999999998</v>
      </c>
      <c r="AEM11" s="113">
        <v>-6.133445</v>
      </c>
      <c r="AEN11" s="113">
        <v>-5.8894900000000003</v>
      </c>
      <c r="AEO11" s="113">
        <v>-5.6258530000000002</v>
      </c>
      <c r="AEP11" s="113">
        <v>-5.3767139999999998</v>
      </c>
      <c r="AEQ11" s="113">
        <v>-5.1137829999999997</v>
      </c>
      <c r="AER11" s="113">
        <v>-4.8586869999999998</v>
      </c>
      <c r="AES11" s="113">
        <v>-4.5989829999999996</v>
      </c>
      <c r="AET11" s="113">
        <v>-4.3425669999999998</v>
      </c>
      <c r="AEU11" s="113">
        <v>-4.0818690000000002</v>
      </c>
      <c r="AEV11" s="113">
        <v>-3.8343340000000001</v>
      </c>
      <c r="AEW11" s="113">
        <v>-3.5650309999999998</v>
      </c>
      <c r="AEX11" s="113">
        <v>-3.3131550000000001</v>
      </c>
      <c r="AEY11" s="113">
        <v>-3.0504479999999998</v>
      </c>
      <c r="AEZ11" s="113">
        <v>-2.7977910000000001</v>
      </c>
      <c r="AFA11" s="113">
        <v>-2.5341149999999999</v>
      </c>
      <c r="AFB11" s="113">
        <v>-2.2829609999999998</v>
      </c>
      <c r="AFC11" s="113">
        <v>-2.0201030000000002</v>
      </c>
      <c r="AFD11" s="113">
        <v>-1.7673970000000001</v>
      </c>
      <c r="AFE11" s="113">
        <v>-1.5037720000000001</v>
      </c>
      <c r="AFF11" s="113">
        <v>-1.253217</v>
      </c>
      <c r="AFG11" s="113">
        <v>-0.98868160000000005</v>
      </c>
      <c r="AFH11" s="113">
        <v>-0.73674669999999998</v>
      </c>
      <c r="AFI11" s="113">
        <v>-0.47359590000000001</v>
      </c>
      <c r="AFJ11" s="113">
        <v>-0.22257869999999999</v>
      </c>
      <c r="AFK11" s="113">
        <v>4.9648829999999998E-2</v>
      </c>
      <c r="AFL11" s="113">
        <v>0.24157919999999999</v>
      </c>
      <c r="AFM11" s="113">
        <v>0.20590449999999999</v>
      </c>
      <c r="AFN11" s="113">
        <v>0.17545250000000001</v>
      </c>
      <c r="AFO11" s="97">
        <v>300</v>
      </c>
      <c r="AFP11" s="97">
        <v>334.11860000000001</v>
      </c>
      <c r="AFQ11" s="97">
        <v>416.77179999999998</v>
      </c>
      <c r="AFR11" s="97">
        <v>543.47379999999998</v>
      </c>
      <c r="AFS11" s="97">
        <v>584.27139999999997</v>
      </c>
      <c r="AFT11" s="97">
        <v>605.154</v>
      </c>
      <c r="AFU11" s="97">
        <v>622.1001</v>
      </c>
      <c r="AFV11" s="97">
        <v>632.99300000000005</v>
      </c>
      <c r="AFW11" s="97">
        <v>644.53219999999999</v>
      </c>
      <c r="AFX11" s="97">
        <v>652.37990000000002</v>
      </c>
      <c r="AFY11" s="97">
        <v>660.74839999999995</v>
      </c>
      <c r="AFZ11" s="97">
        <v>666.40779999999995</v>
      </c>
      <c r="AGA11" s="97">
        <v>672.3777</v>
      </c>
      <c r="AGB11" s="97">
        <v>676.49879999999996</v>
      </c>
      <c r="AGC11" s="97">
        <v>680.7319</v>
      </c>
      <c r="AGD11" s="97">
        <v>683.65070000000003</v>
      </c>
      <c r="AGE11" s="97">
        <v>686.62070000000006</v>
      </c>
      <c r="AGF11" s="97">
        <v>688.67010000000005</v>
      </c>
      <c r="AGG11" s="97">
        <v>690.73050000000001</v>
      </c>
      <c r="AGH11" s="97">
        <v>692.16380000000004</v>
      </c>
      <c r="AGI11" s="97">
        <v>693.59429999999998</v>
      </c>
      <c r="AGJ11" s="97">
        <v>694.58699999999999</v>
      </c>
      <c r="AGK11" s="97">
        <v>695.57119999999998</v>
      </c>
      <c r="AGL11" s="97">
        <v>696.26419999999996</v>
      </c>
      <c r="AGM11" s="97">
        <v>696.94039999999995</v>
      </c>
      <c r="AGN11" s="97">
        <v>697.41549999999995</v>
      </c>
      <c r="AGO11" s="97">
        <v>697.8836</v>
      </c>
      <c r="AGP11" s="97">
        <v>698.21339999999998</v>
      </c>
      <c r="AGQ11" s="97">
        <v>698.53150000000005</v>
      </c>
      <c r="AGR11" s="97">
        <v>698.76099999999997</v>
      </c>
      <c r="AGS11" s="97">
        <v>698.9819</v>
      </c>
      <c r="AGT11" s="97">
        <v>699.13879999999995</v>
      </c>
      <c r="AGU11" s="97">
        <v>699.28970000000004</v>
      </c>
      <c r="AGV11" s="97">
        <v>699.39859999999999</v>
      </c>
      <c r="AGW11" s="97">
        <v>699.50220000000002</v>
      </c>
      <c r="AGX11" s="97">
        <v>699.57669999999996</v>
      </c>
      <c r="AGY11" s="97">
        <v>699.64800000000002</v>
      </c>
      <c r="AGZ11" s="97">
        <v>699.70010000000002</v>
      </c>
      <c r="AHA11" s="97">
        <v>699.74860000000001</v>
      </c>
      <c r="AHB11" s="97">
        <v>699.78440000000001</v>
      </c>
      <c r="AHC11" s="97">
        <v>699.81769999999995</v>
      </c>
      <c r="AHD11" s="97">
        <v>699.8424</v>
      </c>
      <c r="AHE11" s="97">
        <v>699.86500000000001</v>
      </c>
      <c r="AHF11" s="97">
        <v>699.88210000000004</v>
      </c>
      <c r="AHG11" s="97">
        <v>699.89769999999999</v>
      </c>
      <c r="AHH11" s="97">
        <v>699.90959999999995</v>
      </c>
      <c r="AHI11" s="97">
        <v>699.92010000000005</v>
      </c>
      <c r="AHJ11" s="97">
        <v>699.92849999999999</v>
      </c>
      <c r="AHK11" s="97">
        <v>699.9357</v>
      </c>
      <c r="AHL11" s="97">
        <v>699.94140000000004</v>
      </c>
      <c r="AHM11" s="97">
        <v>699.94640000000004</v>
      </c>
      <c r="AHN11" s="97">
        <v>699.95039999999995</v>
      </c>
      <c r="AHO11" s="97">
        <v>699.9538</v>
      </c>
      <c r="AHP11" s="97">
        <v>699.95659999999998</v>
      </c>
      <c r="AHQ11" s="97">
        <v>699.95889999999997</v>
      </c>
      <c r="AHR11" s="97">
        <v>699.96090000000004</v>
      </c>
      <c r="AHS11" s="97">
        <v>699.96230000000003</v>
      </c>
      <c r="AHT11" s="97">
        <v>699.96370000000002</v>
      </c>
      <c r="AHU11" s="97">
        <v>699.96460000000002</v>
      </c>
      <c r="AHV11" s="97">
        <v>699.96569999999997</v>
      </c>
      <c r="AHW11" s="97">
        <v>699.96619999999996</v>
      </c>
      <c r="AHX11" s="97">
        <v>699.96699999999998</v>
      </c>
      <c r="AHY11" s="97">
        <v>699.96730000000002</v>
      </c>
      <c r="AHZ11" s="97">
        <v>699.96799999999996</v>
      </c>
      <c r="AIA11" s="97">
        <v>699.96789999999999</v>
      </c>
      <c r="AIB11" s="97">
        <v>699.97029999999995</v>
      </c>
      <c r="AIC11" s="97">
        <v>699.98789999999997</v>
      </c>
      <c r="AID11" s="97">
        <v>699.99360000000001</v>
      </c>
      <c r="AIE11" s="155">
        <v>1.487821E-8</v>
      </c>
      <c r="AIF11" s="52">
        <v>1.706871E-9</v>
      </c>
      <c r="AIG11" s="100">
        <v>1.533098E-9</v>
      </c>
      <c r="AIH11" s="100">
        <v>1.535107E-9</v>
      </c>
      <c r="AII11" s="100">
        <v>1.5444179999999999E-9</v>
      </c>
      <c r="AIJ11" s="100">
        <v>1.538454E-9</v>
      </c>
      <c r="AIK11" s="100">
        <v>1.537338E-9</v>
      </c>
      <c r="AIL11" s="100">
        <v>1.539846E-9</v>
      </c>
      <c r="AIM11" s="100">
        <v>1.545049E-9</v>
      </c>
      <c r="AIN11" s="100">
        <v>1.538162E-9</v>
      </c>
      <c r="AIO11" s="100">
        <v>1.54002E-9</v>
      </c>
      <c r="AIP11" s="100">
        <v>1.546323E-9</v>
      </c>
      <c r="AIQ11" s="100">
        <v>1.5391769999999999E-9</v>
      </c>
      <c r="AIR11" s="100">
        <v>1.5398489999999999E-9</v>
      </c>
      <c r="AIS11" s="100">
        <v>1.544598E-9</v>
      </c>
      <c r="AIT11" s="100">
        <v>1.540474E-9</v>
      </c>
      <c r="AIU11" s="100">
        <v>1.5357580000000001E-9</v>
      </c>
      <c r="AIV11" s="100">
        <v>1.541425E-9</v>
      </c>
      <c r="AIW11" s="100">
        <v>1.5443849999999999E-9</v>
      </c>
      <c r="AIX11" s="100">
        <v>1.5324119999999999E-9</v>
      </c>
      <c r="AIY11" s="100">
        <v>1.534507E-9</v>
      </c>
      <c r="AIZ11" s="100">
        <v>1.545736E-9</v>
      </c>
      <c r="AJA11" s="100">
        <v>1.5362290000000001E-9</v>
      </c>
      <c r="AJB11" s="100">
        <v>1.5365190000000001E-9</v>
      </c>
      <c r="AJC11" s="100">
        <v>1.5424860000000001E-9</v>
      </c>
      <c r="AJD11" s="100">
        <v>1.5407059999999999E-9</v>
      </c>
      <c r="AJE11" s="100">
        <v>1.541041E-9</v>
      </c>
      <c r="AJF11" s="100">
        <v>1.539855E-9</v>
      </c>
      <c r="AJG11" s="100">
        <v>1.545202E-9</v>
      </c>
      <c r="AJH11" s="100">
        <v>1.5404450000000001E-9</v>
      </c>
      <c r="AJI11" s="100">
        <v>1.538049E-9</v>
      </c>
      <c r="AJJ11" s="100">
        <v>1.546304E-9</v>
      </c>
      <c r="AJK11" s="100">
        <v>1.54086E-9</v>
      </c>
      <c r="AJL11" s="100">
        <v>1.5382959999999999E-9</v>
      </c>
      <c r="AJM11" s="100">
        <v>1.5376530000000001E-9</v>
      </c>
      <c r="AJN11" s="100">
        <v>1.5445800000000001E-9</v>
      </c>
      <c r="AJO11" s="100">
        <v>1.5356179999999999E-9</v>
      </c>
      <c r="AJP11" s="100">
        <v>1.534858E-9</v>
      </c>
      <c r="AJQ11" s="100">
        <v>1.544094E-9</v>
      </c>
      <c r="AJR11" s="100">
        <v>1.537588E-9</v>
      </c>
      <c r="AJS11" s="100">
        <v>1.5327610000000001E-9</v>
      </c>
      <c r="AJT11" s="100">
        <v>1.5434350000000001E-9</v>
      </c>
      <c r="AJU11" s="100">
        <v>1.5426410000000001E-9</v>
      </c>
      <c r="AJV11" s="100">
        <v>1.538819E-9</v>
      </c>
      <c r="AJW11" s="100">
        <v>1.5385540000000001E-9</v>
      </c>
      <c r="AJX11" s="100">
        <v>1.5462499999999999E-9</v>
      </c>
      <c r="AJY11" s="100">
        <v>1.54077E-9</v>
      </c>
      <c r="AJZ11" s="100">
        <v>1.540136E-9</v>
      </c>
      <c r="AKA11" s="100">
        <v>1.5454669999999999E-9</v>
      </c>
      <c r="AKB11" s="100">
        <v>1.539233E-9</v>
      </c>
      <c r="AKC11" s="100">
        <v>1.53761E-9</v>
      </c>
      <c r="AKD11" s="100">
        <v>1.541235E-9</v>
      </c>
      <c r="AKE11" s="100">
        <v>1.544247E-9</v>
      </c>
      <c r="AKF11" s="100">
        <v>1.5339500000000001E-9</v>
      </c>
      <c r="AKG11" s="100">
        <v>1.537008E-9</v>
      </c>
      <c r="AKH11" s="100">
        <v>1.54387E-9</v>
      </c>
      <c r="AKI11" s="100">
        <v>1.5349860000000001E-9</v>
      </c>
      <c r="AKJ11" s="100">
        <v>1.535187E-9</v>
      </c>
      <c r="AKK11" s="100">
        <v>1.543453E-9</v>
      </c>
      <c r="AKL11" s="100">
        <v>1.540749E-9</v>
      </c>
      <c r="AKM11" s="100">
        <v>1.537907E-9</v>
      </c>
      <c r="AKN11" s="100">
        <v>1.5403069999999999E-9</v>
      </c>
      <c r="AKO11" s="100">
        <v>1.5456259999999999E-9</v>
      </c>
      <c r="AKP11" s="100">
        <v>1.5397529999999999E-9</v>
      </c>
      <c r="AKQ11" s="100">
        <v>1.537006E-9</v>
      </c>
      <c r="AKR11" s="100">
        <v>1.7109840000000001E-9</v>
      </c>
      <c r="AKS11" s="441"/>
      <c r="AKT11" s="212">
        <f>P80_C3_LAMINAR!$B$1*P80_C3_LAMINAR!$B$3</f>
        <v>1.487864E-8</v>
      </c>
      <c r="AKU11" s="124">
        <f>P80_C3_LAMINAR!$B$1*(P80_C3_LAMINAR!$B$2)</f>
        <v>2.1255199999999999E-9</v>
      </c>
      <c r="AKV11" s="124">
        <f>P80_C3_LAMINAR!$B$1*($D$2)</f>
        <v>2.3912100000000001E-9</v>
      </c>
      <c r="AKW11" s="124">
        <f>P80_C3_LAMINAR!$B$1*($D$2)</f>
        <v>2.3912100000000001E-9</v>
      </c>
      <c r="AKX11" s="124">
        <f>P80_C3_LAMINAR!$B$1*($D$2)</f>
        <v>2.3912100000000001E-9</v>
      </c>
      <c r="AKY11" s="124">
        <f>P80_C3_LAMINAR!$B$1*($D$2)</f>
        <v>2.3912100000000001E-9</v>
      </c>
      <c r="AKZ11" s="124">
        <f>P80_C3_LAMINAR!$B$1*($D$2)</f>
        <v>2.3912100000000001E-9</v>
      </c>
      <c r="ALA11" s="124">
        <f>P80_C3_LAMINAR!$B$1*($D$2)</f>
        <v>2.3912100000000001E-9</v>
      </c>
      <c r="ALB11" s="124">
        <f>P80_C3_LAMINAR!$B$1*($D$2)</f>
        <v>2.3912100000000001E-9</v>
      </c>
      <c r="ALC11" s="124">
        <f>P80_C3_LAMINAR!$B$1*($D$2)</f>
        <v>2.3912100000000001E-9</v>
      </c>
      <c r="ALD11" s="124">
        <f>P80_C3_LAMINAR!$B$1*($D$2)</f>
        <v>2.3912100000000001E-9</v>
      </c>
      <c r="ALE11" s="124">
        <f>P80_C3_LAMINAR!$B$1*($D$2)</f>
        <v>2.3912100000000001E-9</v>
      </c>
      <c r="ALF11" s="124">
        <f>P80_C3_LAMINAR!$B$1*($D$2)</f>
        <v>2.3912100000000001E-9</v>
      </c>
      <c r="ALG11" s="124">
        <f>P80_C3_LAMINAR!$B$1*($D$2)</f>
        <v>2.3912100000000001E-9</v>
      </c>
      <c r="ALH11" s="124">
        <f>P80_C3_LAMINAR!$B$1*($D$2)</f>
        <v>2.3912100000000001E-9</v>
      </c>
      <c r="ALI11" s="124">
        <f>P80_C3_LAMINAR!$B$1*($D$2)</f>
        <v>2.3912100000000001E-9</v>
      </c>
      <c r="ALJ11" s="124">
        <f>P80_C3_LAMINAR!$B$1*($D$2)</f>
        <v>2.3912100000000001E-9</v>
      </c>
      <c r="ALK11" s="124">
        <f>P80_C3_LAMINAR!$B$1*($D$2)</f>
        <v>2.3912100000000001E-9</v>
      </c>
      <c r="ALL11" s="124">
        <f>P80_C3_LAMINAR!$B$1*($D$2)</f>
        <v>2.3912100000000001E-9</v>
      </c>
      <c r="ALM11" s="124">
        <f>P80_C3_LAMINAR!$B$1*($D$2)</f>
        <v>2.3912100000000001E-9</v>
      </c>
      <c r="ALN11" s="124">
        <f>P80_C3_LAMINAR!$B$1*($D$2)</f>
        <v>2.3912100000000001E-9</v>
      </c>
      <c r="ALO11" s="124">
        <f>P80_C3_LAMINAR!$B$1*($D$2)</f>
        <v>2.3912100000000001E-9</v>
      </c>
      <c r="ALP11" s="124">
        <f>P80_C3_LAMINAR!$B$1*($D$2)</f>
        <v>2.3912100000000001E-9</v>
      </c>
      <c r="ALQ11" s="124">
        <f>P80_C3_LAMINAR!$B$1*($D$2)</f>
        <v>2.3912100000000001E-9</v>
      </c>
      <c r="ALR11" s="124">
        <f>P80_C3_LAMINAR!$B$1*($D$2)</f>
        <v>2.3912100000000001E-9</v>
      </c>
      <c r="ALS11" s="124">
        <f>P80_C3_LAMINAR!$B$1*($D$2)</f>
        <v>2.3912100000000001E-9</v>
      </c>
      <c r="ALT11" s="124">
        <f>P80_C3_LAMINAR!$B$1*($D$2)</f>
        <v>2.3912100000000001E-9</v>
      </c>
      <c r="ALU11" s="124">
        <f>P80_C3_LAMINAR!$B$1*($D$2)</f>
        <v>2.3912100000000001E-9</v>
      </c>
      <c r="ALV11" s="124">
        <f>P80_C3_LAMINAR!$B$1*($D$2)</f>
        <v>2.3912100000000001E-9</v>
      </c>
      <c r="ALW11" s="124">
        <f>P80_C3_LAMINAR!$B$1*($D$2)</f>
        <v>2.3912100000000001E-9</v>
      </c>
      <c r="ALX11" s="124">
        <f>P80_C3_LAMINAR!$B$1*($D$2)</f>
        <v>2.3912100000000001E-9</v>
      </c>
      <c r="ALY11" s="124">
        <f>P80_C3_LAMINAR!$B$1*($D$2)</f>
        <v>2.3912100000000001E-9</v>
      </c>
      <c r="ALZ11" s="124">
        <f>P80_C3_LAMINAR!$B$1*($D$2)</f>
        <v>2.3912100000000001E-9</v>
      </c>
      <c r="AMA11" s="124">
        <f>P80_C3_LAMINAR!$B$1*($D$2)</f>
        <v>2.3912100000000001E-9</v>
      </c>
      <c r="AMB11" s="124">
        <f>P80_C3_LAMINAR!$B$1*($D$2)</f>
        <v>2.3912100000000001E-9</v>
      </c>
      <c r="AMC11" s="124">
        <f>P80_C3_LAMINAR!$B$1*($D$2)</f>
        <v>2.3912100000000001E-9</v>
      </c>
      <c r="AMD11" s="124">
        <f>P80_C3_LAMINAR!$B$1*($D$2)</f>
        <v>2.3912100000000001E-9</v>
      </c>
      <c r="AME11" s="124">
        <f>P80_C3_LAMINAR!$B$1*($D$2)</f>
        <v>2.3912100000000001E-9</v>
      </c>
      <c r="AMF11" s="124">
        <f>P80_C3_LAMINAR!$B$1*($D$2)</f>
        <v>2.3912100000000001E-9</v>
      </c>
      <c r="AMG11" s="124">
        <f>P80_C3_LAMINAR!$B$1*($D$2)</f>
        <v>2.3912100000000001E-9</v>
      </c>
      <c r="AMH11" s="124">
        <f>P80_C3_LAMINAR!$B$1*($D$2)</f>
        <v>2.3912100000000001E-9</v>
      </c>
      <c r="AMI11" s="124">
        <f>P80_C3_LAMINAR!$B$1*($D$2)</f>
        <v>2.3912100000000001E-9</v>
      </c>
      <c r="AMJ11" s="124">
        <f>P80_C3_LAMINAR!$B$1*($D$2)</f>
        <v>2.3912100000000001E-9</v>
      </c>
      <c r="AMK11" s="124">
        <f>P80_C3_LAMINAR!$B$1*($D$2)</f>
        <v>2.3912100000000001E-9</v>
      </c>
      <c r="AML11" s="124">
        <f>P80_C3_LAMINAR!$B$1*($D$2)</f>
        <v>2.3912100000000001E-9</v>
      </c>
      <c r="AMM11" s="124">
        <f>P80_C3_LAMINAR!$B$1*($D$2)</f>
        <v>2.3912100000000001E-9</v>
      </c>
      <c r="AMN11" s="124">
        <f>P80_C3_LAMINAR!$B$1*($D$2)</f>
        <v>2.3912100000000001E-9</v>
      </c>
      <c r="AMO11" s="124">
        <f>P80_C3_LAMINAR!$B$1*($D$2)</f>
        <v>2.3912100000000001E-9</v>
      </c>
      <c r="AMP11" s="124">
        <f>P80_C3_LAMINAR!$B$1*($D$2)</f>
        <v>2.3912100000000001E-9</v>
      </c>
      <c r="AMQ11" s="124">
        <f>P80_C3_LAMINAR!$B$1*($D$2)</f>
        <v>2.3912100000000001E-9</v>
      </c>
      <c r="AMR11" s="124">
        <f>P80_C3_LAMINAR!$B$1*($D$2)</f>
        <v>2.3912100000000001E-9</v>
      </c>
      <c r="AMS11" s="124">
        <f>P80_C3_LAMINAR!$B$1*($D$2)</f>
        <v>2.3912100000000001E-9</v>
      </c>
      <c r="AMT11" s="124">
        <f>P80_C3_LAMINAR!$B$1*($D$2)</f>
        <v>2.3912100000000001E-9</v>
      </c>
      <c r="AMU11" s="124">
        <f>P80_C3_LAMINAR!$B$1*($D$2)</f>
        <v>2.3912100000000001E-9</v>
      </c>
      <c r="AMV11" s="124">
        <f>P80_C3_LAMINAR!$B$1*($D$2)</f>
        <v>2.3912100000000001E-9</v>
      </c>
      <c r="AMW11" s="124">
        <f>P80_C3_LAMINAR!$B$1*($D$2)</f>
        <v>2.3912100000000001E-9</v>
      </c>
      <c r="AMX11" s="124">
        <f>P80_C3_LAMINAR!$B$1*($D$2)</f>
        <v>2.3912100000000001E-9</v>
      </c>
      <c r="AMY11" s="124">
        <f>P80_C3_LAMINAR!$B$1*($D$2)</f>
        <v>2.3912100000000001E-9</v>
      </c>
      <c r="AMZ11" s="124">
        <f>P80_C3_LAMINAR!$B$1*($D$2)</f>
        <v>2.3912100000000001E-9</v>
      </c>
      <c r="ANA11" s="124">
        <f>P80_C3_LAMINAR!$B$1*($D$2)</f>
        <v>2.3912100000000001E-9</v>
      </c>
      <c r="ANB11" s="124">
        <f>P80_C3_LAMINAR!$B$1*($D$2)</f>
        <v>2.3912100000000001E-9</v>
      </c>
      <c r="ANC11" s="124">
        <f>P80_C3_LAMINAR!$B$1*($D$2)</f>
        <v>2.3912100000000001E-9</v>
      </c>
      <c r="AND11" s="124">
        <f>P80_C3_LAMINAR!$B$1*($D$2)</f>
        <v>2.3912100000000001E-9</v>
      </c>
      <c r="ANE11" s="124">
        <f>P80_C3_LAMINAR!$B$1*($D$2)</f>
        <v>2.3912100000000001E-9</v>
      </c>
      <c r="ANF11" s="124">
        <f>P80_C3_LAMINAR!$B$1*($D$2)</f>
        <v>2.3912100000000001E-9</v>
      </c>
      <c r="ANG11" s="124">
        <f>P80_C3_LAMINAR!$B$1*($B$2)</f>
        <v>2.1255199999999999E-9</v>
      </c>
      <c r="ANH11" s="167">
        <f t="shared" si="877"/>
        <v>80.303690391057245</v>
      </c>
      <c r="ANI11" s="167">
        <f t="shared" si="899"/>
        <v>64.113900493892203</v>
      </c>
      <c r="ANJ11" s="167">
        <f t="shared" si="900"/>
        <v>64.197916535979687</v>
      </c>
      <c r="ANK11" s="167">
        <f t="shared" si="901"/>
        <v>64.587300989875416</v>
      </c>
      <c r="ANL11" s="167">
        <f t="shared" si="902"/>
        <v>64.337887513016426</v>
      </c>
      <c r="ANM11" s="167">
        <f t="shared" si="903"/>
        <v>64.29121658072691</v>
      </c>
      <c r="ANN11" s="167">
        <f t="shared" si="904"/>
        <v>64.396100718882906</v>
      </c>
      <c r="ANO11" s="167">
        <f t="shared" si="905"/>
        <v>64.613689303741623</v>
      </c>
      <c r="ANP11" s="167">
        <f t="shared" si="906"/>
        <v>64.325676122130631</v>
      </c>
      <c r="ANQ11" s="167">
        <f t="shared" si="907"/>
        <v>64.403377369616223</v>
      </c>
      <c r="ANR11" s="167">
        <f t="shared" si="908"/>
        <v>64.666967769455624</v>
      </c>
      <c r="ANS11" s="167">
        <f t="shared" si="909"/>
        <v>64.368123251408278</v>
      </c>
      <c r="ANT11" s="167">
        <f t="shared" si="910"/>
        <v>64.396226178378299</v>
      </c>
      <c r="ANU11" s="167">
        <f t="shared" si="911"/>
        <v>64.59482855959952</v>
      </c>
      <c r="ANV11" s="167">
        <f t="shared" si="912"/>
        <v>64.422363573253705</v>
      </c>
      <c r="ANW11" s="167">
        <f t="shared" si="913"/>
        <v>64.225141246481911</v>
      </c>
      <c r="ANX11" s="167">
        <f t="shared" si="914"/>
        <v>64.462134233296112</v>
      </c>
      <c r="ANY11" s="167">
        <f t="shared" si="915"/>
        <v>64.585920935425989</v>
      </c>
      <c r="ANZ11" s="167">
        <f t="shared" si="916"/>
        <v>64.085212089276965</v>
      </c>
      <c r="AOA11" s="167">
        <f t="shared" si="917"/>
        <v>64.172824636899307</v>
      </c>
      <c r="AOB11" s="167">
        <f t="shared" si="918"/>
        <v>64.642419528188654</v>
      </c>
      <c r="AOC11" s="167">
        <f t="shared" si="919"/>
        <v>64.244838387260003</v>
      </c>
      <c r="AOD11" s="167">
        <f t="shared" si="920"/>
        <v>64.256966138482198</v>
      </c>
      <c r="AOE11" s="167">
        <f t="shared" si="921"/>
        <v>64.506505074836596</v>
      </c>
      <c r="AOF11" s="167">
        <f t="shared" si="922"/>
        <v>64.432065774231447</v>
      </c>
      <c r="AOG11" s="167">
        <f t="shared" si="923"/>
        <v>64.446075417884657</v>
      </c>
      <c r="AOH11" s="167">
        <f t="shared" si="924"/>
        <v>64.396477097369115</v>
      </c>
      <c r="AOI11" s="167">
        <f t="shared" si="925"/>
        <v>64.620087738007115</v>
      </c>
      <c r="AOJ11" s="167">
        <f t="shared" si="926"/>
        <v>64.421150798131492</v>
      </c>
      <c r="AOK11" s="167">
        <f t="shared" si="927"/>
        <v>64.32095048113716</v>
      </c>
      <c r="AOL11" s="167">
        <f t="shared" si="928"/>
        <v>64.666173192651414</v>
      </c>
      <c r="AOM11" s="167">
        <f t="shared" si="929"/>
        <v>64.43850602832876</v>
      </c>
      <c r="AON11" s="167">
        <f t="shared" si="930"/>
        <v>64.331279979591912</v>
      </c>
      <c r="AOO11" s="167">
        <f t="shared" si="931"/>
        <v>64.304389827744117</v>
      </c>
      <c r="AOP11" s="167">
        <f t="shared" si="932"/>
        <v>64.594075802627131</v>
      </c>
      <c r="AOQ11" s="167">
        <f t="shared" si="933"/>
        <v>64.219286470029814</v>
      </c>
      <c r="AOR11" s="167">
        <f t="shared" si="934"/>
        <v>64.187503397861335</v>
      </c>
      <c r="AOS11" s="167">
        <f t="shared" si="935"/>
        <v>64.573751364372015</v>
      </c>
      <c r="AOT11" s="167">
        <f t="shared" si="936"/>
        <v>64.30167153867707</v>
      </c>
      <c r="AOU11" s="167">
        <f t="shared" si="937"/>
        <v>64.099807210575392</v>
      </c>
      <c r="AOV11" s="167">
        <f t="shared" si="938"/>
        <v>64.546192095215389</v>
      </c>
      <c r="AOW11" s="167">
        <f t="shared" si="939"/>
        <v>64.512987148765689</v>
      </c>
      <c r="AOX11" s="167">
        <f t="shared" si="940"/>
        <v>64.353151751623656</v>
      </c>
      <c r="AOY11" s="167">
        <f t="shared" si="941"/>
        <v>64.342069496196487</v>
      </c>
      <c r="AOZ11" s="167">
        <f t="shared" si="942"/>
        <v>64.663914921734175</v>
      </c>
      <c r="APA11" s="167">
        <f t="shared" si="943"/>
        <v>64.434742243466687</v>
      </c>
      <c r="APB11" s="167">
        <f t="shared" si="944"/>
        <v>64.408228470105087</v>
      </c>
      <c r="APC11" s="167">
        <f t="shared" si="945"/>
        <v>64.631169993434284</v>
      </c>
      <c r="APD11" s="167">
        <f t="shared" si="946"/>
        <v>64.370465161989117</v>
      </c>
      <c r="APE11" s="167">
        <f t="shared" si="947"/>
        <v>64.302591574976688</v>
      </c>
      <c r="APF11" s="167">
        <f t="shared" si="948"/>
        <v>64.454188465253992</v>
      </c>
      <c r="APG11" s="167">
        <f t="shared" si="949"/>
        <v>64.580149798637507</v>
      </c>
      <c r="APH11" s="167">
        <f t="shared" si="950"/>
        <v>64.149530990586356</v>
      </c>
      <c r="API11" s="167">
        <f t="shared" si="951"/>
        <v>64.277416036232708</v>
      </c>
      <c r="APJ11" s="167">
        <f t="shared" si="952"/>
        <v>64.564383722048674</v>
      </c>
      <c r="APK11" s="167">
        <f t="shared" si="953"/>
        <v>64.192856336331815</v>
      </c>
      <c r="APL11" s="167">
        <f t="shared" si="954"/>
        <v>64.201262122523744</v>
      </c>
      <c r="APM11" s="167">
        <f t="shared" si="955"/>
        <v>64.546944852187806</v>
      </c>
      <c r="APN11" s="167">
        <f t="shared" si="956"/>
        <v>64.433864026998876</v>
      </c>
      <c r="APO11" s="167">
        <f t="shared" si="957"/>
        <v>64.315012065021477</v>
      </c>
      <c r="APP11" s="167">
        <f t="shared" si="958"/>
        <v>64.415379661342996</v>
      </c>
      <c r="APQ11" s="167">
        <f t="shared" si="959"/>
        <v>64.637819346690577</v>
      </c>
      <c r="APR11" s="167">
        <f t="shared" si="960"/>
        <v>64.392211474525439</v>
      </c>
      <c r="APS11" s="167">
        <f t="shared" si="961"/>
        <v>64.277332396569093</v>
      </c>
      <c r="APT11" s="167">
        <f t="shared" si="891"/>
        <v>80.497195980277766</v>
      </c>
      <c r="APU11" s="162">
        <f t="shared" si="3"/>
        <v>1999.5464639241225</v>
      </c>
      <c r="APV11" s="162">
        <f t="shared" si="962"/>
        <v>3546.5291630597062</v>
      </c>
      <c r="APW11" s="162">
        <f t="shared" si="962"/>
        <v>3548.9128934723421</v>
      </c>
      <c r="APX11" s="162">
        <f t="shared" si="962"/>
        <v>3545.9507947859033</v>
      </c>
      <c r="APY11" s="162">
        <f t="shared" si="962"/>
        <v>3549.7225254160026</v>
      </c>
      <c r="APZ11" s="162">
        <f t="shared" si="962"/>
        <v>3544.9525554008223</v>
      </c>
      <c r="AQA11" s="162">
        <f t="shared" si="962"/>
        <v>3549.2930357434107</v>
      </c>
      <c r="AQB11" s="162">
        <f t="shared" si="962"/>
        <v>3545.3803722801422</v>
      </c>
      <c r="AQC11" s="162">
        <f t="shared" si="962"/>
        <v>3550.6605442432906</v>
      </c>
      <c r="AQD11" s="162">
        <f t="shared" si="962"/>
        <v>3544.0346100927982</v>
      </c>
      <c r="AQE11" s="162">
        <f t="shared" si="962"/>
        <v>3551.7039490467164</v>
      </c>
      <c r="AQF11" s="162">
        <f t="shared" si="962"/>
        <v>3546.7926280000502</v>
      </c>
      <c r="AQG11" s="162">
        <f t="shared" si="962"/>
        <v>3549.9784627866225</v>
      </c>
      <c r="AQH11" s="162">
        <f t="shared" si="962"/>
        <v>3549.1880679655901</v>
      </c>
      <c r="AQI11" s="162">
        <f t="shared" si="962"/>
        <v>3547.2614283145354</v>
      </c>
      <c r="AQJ11" s="162">
        <f t="shared" si="962"/>
        <v>3547.9021081377205</v>
      </c>
      <c r="AQK11" s="162">
        <f t="shared" si="962"/>
        <v>3545.371171917147</v>
      </c>
      <c r="AQL11" s="162">
        <f t="shared" si="962"/>
        <v>3547.251391554903</v>
      </c>
      <c r="AQM11" s="162">
        <f t="shared" si="962"/>
        <v>3548.2015381334131</v>
      </c>
      <c r="AQN11" s="162">
        <f t="shared" si="962"/>
        <v>3547.1702610812099</v>
      </c>
      <c r="AQO11" s="162">
        <f t="shared" si="962"/>
        <v>3546.8867226216021</v>
      </c>
      <c r="AQP11" s="162">
        <f t="shared" si="962"/>
        <v>3550.7805671605583</v>
      </c>
      <c r="AQQ11" s="162">
        <f t="shared" si="962"/>
        <v>3548.3303432153598</v>
      </c>
      <c r="AQR11" s="162">
        <f t="shared" si="962"/>
        <v>3546.990854002785</v>
      </c>
      <c r="AQS11" s="162">
        <f t="shared" si="962"/>
        <v>3547.4353988148259</v>
      </c>
      <c r="AQT11" s="162">
        <f t="shared" si="962"/>
        <v>3548.6364643841398</v>
      </c>
      <c r="AQU11" s="162">
        <f t="shared" si="962"/>
        <v>3547.4128161056537</v>
      </c>
      <c r="AQV11" s="162">
        <f t="shared" si="962"/>
        <v>3546.6613137281961</v>
      </c>
      <c r="AQW11" s="162">
        <f t="shared" si="962"/>
        <v>3549.9366429548222</v>
      </c>
      <c r="AQX11" s="162">
        <f t="shared" si="962"/>
        <v>3545.927793878413</v>
      </c>
      <c r="AQY11" s="162">
        <f t="shared" si="962"/>
        <v>3551.0147582186423</v>
      </c>
      <c r="AQZ11" s="162">
        <f t="shared" si="962"/>
        <v>3544.9291362950134</v>
      </c>
      <c r="ARA11" s="162">
        <f t="shared" si="962"/>
        <v>3549.084772981043</v>
      </c>
      <c r="ARB11" s="162">
        <f t="shared" si="962"/>
        <v>3546.3100271410708</v>
      </c>
      <c r="ARC11" s="162">
        <f t="shared" si="962"/>
        <v>3550.1988533002118</v>
      </c>
      <c r="ARD11" s="162">
        <f t="shared" si="962"/>
        <v>3547.4885100012129</v>
      </c>
      <c r="ARE11" s="162">
        <f t="shared" si="962"/>
        <v>3546.3321916519253</v>
      </c>
      <c r="ARF11" s="162">
        <f t="shared" si="962"/>
        <v>3548.4006005327847</v>
      </c>
      <c r="ARG11" s="162">
        <f t="shared" si="962"/>
        <v>3548.7155038662431</v>
      </c>
      <c r="ARH11" s="162">
        <f t="shared" si="962"/>
        <v>3547.2497187616309</v>
      </c>
      <c r="ARI11" s="162">
        <f t="shared" si="962"/>
        <v>3549.7053792849642</v>
      </c>
      <c r="ARJ11" s="162">
        <f t="shared" si="962"/>
        <v>3546.6462585887475</v>
      </c>
      <c r="ARK11" s="162">
        <f t="shared" si="962"/>
        <v>3545.3013327980398</v>
      </c>
      <c r="ARL11" s="162">
        <f t="shared" si="962"/>
        <v>3549.1311929943417</v>
      </c>
      <c r="ARM11" s="162">
        <f t="shared" si="962"/>
        <v>3551.7386595071112</v>
      </c>
      <c r="ARN11" s="162">
        <f t="shared" si="962"/>
        <v>3545.8621367424862</v>
      </c>
      <c r="ARO11" s="162">
        <f t="shared" si="962"/>
        <v>3545.5518335905253</v>
      </c>
      <c r="ARP11" s="162">
        <f t="shared" si="962"/>
        <v>3547.9995483458165</v>
      </c>
      <c r="ARQ11" s="162">
        <f t="shared" si="962"/>
        <v>3551.2485310784082</v>
      </c>
      <c r="ARR11" s="162">
        <f t="shared" si="962"/>
        <v>3548.1396447823486</v>
      </c>
      <c r="ARS11" s="162">
        <f t="shared" si="962"/>
        <v>3546.3907394164457</v>
      </c>
      <c r="ART11" s="162">
        <f t="shared" si="962"/>
        <v>3545.1461812220591</v>
      </c>
      <c r="ARU11" s="162">
        <f t="shared" si="962"/>
        <v>3548.5202052517348</v>
      </c>
      <c r="ARV11" s="162">
        <f t="shared" si="962"/>
        <v>3547.8715796605061</v>
      </c>
      <c r="ARW11" s="162">
        <f t="shared" si="962"/>
        <v>3548.9764596166792</v>
      </c>
      <c r="ARX11" s="162">
        <f t="shared" si="962"/>
        <v>3547.7825034187713</v>
      </c>
      <c r="ARY11" s="162">
        <f t="shared" si="962"/>
        <v>3544.6527072068111</v>
      </c>
      <c r="ARZ11" s="162">
        <f t="shared" si="962"/>
        <v>3554.2110479631651</v>
      </c>
      <c r="ASA11" s="162">
        <f t="shared" si="962"/>
        <v>3546.2556613597299</v>
      </c>
      <c r="ASB11" s="162">
        <f t="shared" si="962"/>
        <v>3546.8975957778698</v>
      </c>
      <c r="ASC11" s="162">
        <f t="shared" si="962"/>
        <v>3545.7835154587005</v>
      </c>
      <c r="ASD11" s="162">
        <f t="shared" si="962"/>
        <v>3547.5006377524346</v>
      </c>
      <c r="ASE11" s="162">
        <f t="shared" si="962"/>
        <v>3546.9126509173179</v>
      </c>
      <c r="ASF11" s="162">
        <f t="shared" si="962"/>
        <v>3548.3052513162788</v>
      </c>
      <c r="ASG11" s="162">
        <f t="shared" si="892"/>
        <v>1998.9823666679213</v>
      </c>
      <c r="ASH11" s="169">
        <f t="shared" si="5"/>
        <v>1.6064380966363892E-3</v>
      </c>
      <c r="ASI11" s="169">
        <f t="shared" si="6"/>
        <v>7.2311713843152558E-4</v>
      </c>
      <c r="ASJ11" s="169">
        <f t="shared" si="7"/>
        <v>7.2357838541556188E-4</v>
      </c>
      <c r="ASK11" s="169">
        <f t="shared" si="8"/>
        <v>7.2857526488914585E-4</v>
      </c>
      <c r="ASL11" s="169">
        <f t="shared" si="9"/>
        <v>7.2499061041934789E-4</v>
      </c>
      <c r="ASM11" s="169">
        <f t="shared" si="10"/>
        <v>7.254395152090559E-4</v>
      </c>
      <c r="ASN11" s="169">
        <f t="shared" si="11"/>
        <v>7.257343935299492E-4</v>
      </c>
      <c r="ASO11" s="169">
        <f t="shared" si="12"/>
        <v>7.2899020718825266E-4</v>
      </c>
      <c r="ASP11" s="169">
        <f t="shared" si="13"/>
        <v>7.2466151377294881E-4</v>
      </c>
      <c r="ASQ11" s="169">
        <f t="shared" si="14"/>
        <v>7.2689332306413181E-4</v>
      </c>
      <c r="ASR11" s="169">
        <f t="shared" si="15"/>
        <v>7.2829232049943066E-4</v>
      </c>
      <c r="ASS11" s="169">
        <f t="shared" si="16"/>
        <v>7.2593049554976546E-4</v>
      </c>
      <c r="AST11" s="169">
        <f t="shared" si="17"/>
        <v>7.2559568294202292E-4</v>
      </c>
      <c r="ASU11" s="169">
        <f t="shared" si="18"/>
        <v>7.2799555642173166E-4</v>
      </c>
      <c r="ASV11" s="169">
        <f t="shared" si="19"/>
        <v>7.2644618813859103E-4</v>
      </c>
      <c r="ASW11" s="169">
        <f t="shared" si="20"/>
        <v>7.2409146914364478E-4</v>
      </c>
      <c r="ASX11" s="169">
        <f t="shared" si="21"/>
        <v>7.2728220665751553E-4</v>
      </c>
      <c r="ASY11" s="169">
        <f t="shared" si="22"/>
        <v>7.2829257141671469E-4</v>
      </c>
      <c r="ASZ11" s="169">
        <f t="shared" si="23"/>
        <v>7.2245289790376442E-4</v>
      </c>
      <c r="ATA11" s="169">
        <f t="shared" si="24"/>
        <v>7.2365090946989214E-4</v>
      </c>
      <c r="ATB11" s="169">
        <f t="shared" si="25"/>
        <v>7.2900461259061192E-4</v>
      </c>
      <c r="ATC11" s="169">
        <f t="shared" si="26"/>
        <v>7.2372637139483367E-4</v>
      </c>
      <c r="ATD11" s="169">
        <f t="shared" si="27"/>
        <v>7.2436284024508292E-4</v>
      </c>
      <c r="ATE11" s="169">
        <f t="shared" si="28"/>
        <v>7.2745048104131305E-4</v>
      </c>
      <c r="ATF11" s="169">
        <f t="shared" si="29"/>
        <v>7.26519961950628E-4</v>
      </c>
      <c r="ATG11" s="169">
        <f t="shared" si="30"/>
        <v>7.2643198101239332E-4</v>
      </c>
      <c r="ATH11" s="169">
        <f t="shared" si="31"/>
        <v>7.2612329532105034E-4</v>
      </c>
      <c r="ATI11" s="169">
        <f t="shared" si="32"/>
        <v>7.2879908197469767E-4</v>
      </c>
      <c r="ATJ11" s="169">
        <f t="shared" si="33"/>
        <v>7.2588507657995788E-4</v>
      </c>
      <c r="ATK11" s="169">
        <f t="shared" si="34"/>
        <v>7.2557541179692361E-4</v>
      </c>
      <c r="ATL11" s="169">
        <f t="shared" si="35"/>
        <v>7.284247190804809E-4</v>
      </c>
      <c r="ATM11" s="169">
        <f t="shared" si="36"/>
        <v>7.2710628112218601E-4</v>
      </c>
      <c r="ATN11" s="169">
        <f t="shared" si="37"/>
        <v>7.2504641725485808E-4</v>
      </c>
      <c r="ATO11" s="169">
        <f t="shared" si="38"/>
        <v>7.2531041376080021E-4</v>
      </c>
      <c r="ATP11" s="169">
        <f t="shared" si="39"/>
        <v>7.2777980582785032E-4</v>
      </c>
      <c r="ATQ11" s="169">
        <f t="shared" si="40"/>
        <v>7.2410987422770099E-4</v>
      </c>
      <c r="ATR11" s="169">
        <f t="shared" si="41"/>
        <v>7.2398748824443321E-4</v>
      </c>
      <c r="ATS11" s="169">
        <f t="shared" si="42"/>
        <v>7.2791951793353216E-4</v>
      </c>
      <c r="ATT11" s="169">
        <f t="shared" si="43"/>
        <v>7.2478812650517512E-4</v>
      </c>
      <c r="ATU11" s="169">
        <f t="shared" si="44"/>
        <v>7.2281133038418362E-4</v>
      </c>
      <c r="ATV11" s="169">
        <f t="shared" si="45"/>
        <v>7.2734140102880614E-4</v>
      </c>
      <c r="ATW11" s="169">
        <f t="shared" si="46"/>
        <v>7.2759426731704754E-4</v>
      </c>
      <c r="ATX11" s="169">
        <f t="shared" si="47"/>
        <v>7.2606693435375272E-4</v>
      </c>
      <c r="ATY11" s="169">
        <f t="shared" si="48"/>
        <v>7.2515853596172276E-4</v>
      </c>
      <c r="ATZ11" s="169">
        <f t="shared" si="49"/>
        <v>7.2825082159291355E-4</v>
      </c>
      <c r="AUA11" s="169">
        <f t="shared" si="50"/>
        <v>7.2687250387756613E-4</v>
      </c>
      <c r="AUB11" s="169">
        <f t="shared" si="51"/>
        <v>7.2663699748966727E-4</v>
      </c>
      <c r="AUC11" s="169">
        <f t="shared" si="52"/>
        <v>7.2864913439537801E-4</v>
      </c>
      <c r="AUD11" s="169">
        <f t="shared" si="53"/>
        <v>7.2504601802613605E-4</v>
      </c>
      <c r="AUE11" s="169">
        <f t="shared" si="54"/>
        <v>7.2491613084660496E-4</v>
      </c>
      <c r="AUF11" s="169">
        <f t="shared" si="55"/>
        <v>7.2698349619376517E-4</v>
      </c>
      <c r="AUG11" s="169">
        <f t="shared" si="56"/>
        <v>7.2865993668420035E-4</v>
      </c>
      <c r="AUH11" s="169">
        <f t="shared" si="57"/>
        <v>7.2311304183243948E-4</v>
      </c>
      <c r="AUI11" s="169">
        <f t="shared" si="58"/>
        <v>7.2468706482756487E-4</v>
      </c>
      <c r="AUJ11" s="169">
        <f t="shared" si="59"/>
        <v>7.2769582392803137E-4</v>
      </c>
      <c r="AUK11" s="169">
        <f t="shared" si="60"/>
        <v>7.2375187909036996E-4</v>
      </c>
      <c r="AUL11" s="169">
        <f t="shared" si="61"/>
        <v>7.2448578098489522E-4</v>
      </c>
      <c r="AUM11" s="169">
        <f t="shared" si="62"/>
        <v>7.2642782300930771E-4</v>
      </c>
      <c r="AUN11" s="169">
        <f t="shared" si="63"/>
        <v>7.2678193768232937E-4</v>
      </c>
      <c r="AUO11" s="169">
        <f t="shared" si="64"/>
        <v>7.253100528369392E-4</v>
      </c>
      <c r="AUP11" s="169">
        <f t="shared" si="65"/>
        <v>7.2667019157270682E-4</v>
      </c>
      <c r="AUQ11" s="169">
        <f t="shared" si="66"/>
        <v>7.2882658465304984E-4</v>
      </c>
      <c r="AUR11" s="169">
        <f t="shared" si="67"/>
        <v>7.2617758385306783E-4</v>
      </c>
      <c r="AUS11" s="169">
        <f t="shared" si="68"/>
        <v>7.2459755115741279E-4</v>
      </c>
      <c r="AUT11" s="169">
        <f t="shared" si="69"/>
        <v>1.6107635029208895E-3</v>
      </c>
      <c r="AUU11" s="162">
        <f t="shared" si="70"/>
        <v>300.00007915249836</v>
      </c>
      <c r="AUV11" s="162">
        <f t="shared" si="71"/>
        <v>310.08970898585409</v>
      </c>
      <c r="AUW11" s="162">
        <f t="shared" si="72"/>
        <v>368.25459299138328</v>
      </c>
      <c r="AUX11" s="162">
        <f t="shared" si="73"/>
        <v>451.72396392428874</v>
      </c>
      <c r="AUY11" s="162">
        <f t="shared" si="74"/>
        <v>499.92767824519336</v>
      </c>
      <c r="AUZ11" s="162">
        <f t="shared" si="75"/>
        <v>531.62364603764206</v>
      </c>
      <c r="AVA11" s="162">
        <f t="shared" si="76"/>
        <v>558.54709480782878</v>
      </c>
      <c r="AVB11" s="162">
        <f t="shared" si="77"/>
        <v>580.2320819011519</v>
      </c>
      <c r="AVC11" s="162">
        <f t="shared" si="78"/>
        <v>599.44810360258737</v>
      </c>
      <c r="AVD11" s="162">
        <f t="shared" si="79"/>
        <v>615.22317269914231</v>
      </c>
      <c r="AVE11" s="162">
        <f t="shared" si="80"/>
        <v>629.22944020087539</v>
      </c>
      <c r="AVF11" s="162">
        <f t="shared" si="81"/>
        <v>640.52816685231141</v>
      </c>
      <c r="AVG11" s="162">
        <f t="shared" si="82"/>
        <v>650.50908902508706</v>
      </c>
      <c r="AVH11" s="162">
        <f t="shared" si="83"/>
        <v>658.49670725075487</v>
      </c>
      <c r="AVI11" s="162">
        <f t="shared" si="84"/>
        <v>665.59475187256373</v>
      </c>
      <c r="AVJ11" s="162">
        <f t="shared" si="85"/>
        <v>671.19626616649589</v>
      </c>
      <c r="AVK11" s="162">
        <f t="shared" si="86"/>
        <v>676.14629491406913</v>
      </c>
      <c r="AVL11" s="162">
        <f t="shared" si="87"/>
        <v>680.07209156281863</v>
      </c>
      <c r="AVM11" s="162">
        <f t="shared" si="88"/>
        <v>683.51112158512046</v>
      </c>
      <c r="AVN11" s="162">
        <f t="shared" si="89"/>
        <v>686.22012532102463</v>
      </c>
      <c r="AVO11" s="162">
        <f t="shared" si="90"/>
        <v>688.61013122005374</v>
      </c>
      <c r="AVP11" s="162">
        <f t="shared" si="91"/>
        <v>690.48511448087697</v>
      </c>
      <c r="AVQ11" s="162">
        <f t="shared" si="92"/>
        <v>692.12392294803738</v>
      </c>
      <c r="AVR11" s="162">
        <f t="shared" si="93"/>
        <v>693.43444210014502</v>
      </c>
      <c r="AVS11" s="162">
        <f t="shared" si="94"/>
        <v>694.56430070693818</v>
      </c>
      <c r="AVT11" s="162">
        <f t="shared" si="95"/>
        <v>695.45200259621242</v>
      </c>
      <c r="AVU11" s="162">
        <f t="shared" si="96"/>
        <v>696.23532253014685</v>
      </c>
      <c r="AVV11" s="162">
        <f t="shared" si="97"/>
        <v>696.85263743184362</v>
      </c>
      <c r="AVW11" s="162">
        <f t="shared" si="98"/>
        <v>697.38480139716091</v>
      </c>
      <c r="AVX11" s="162">
        <f t="shared" si="99"/>
        <v>697.8110799756281</v>
      </c>
      <c r="AVY11" s="162">
        <f t="shared" si="100"/>
        <v>698.18159449709253</v>
      </c>
      <c r="AVZ11" s="162">
        <f t="shared" si="101"/>
        <v>698.47593971427398</v>
      </c>
      <c r="AWA11" s="162">
        <f t="shared" si="102"/>
        <v>698.7285597977833</v>
      </c>
      <c r="AWB11" s="162">
        <f t="shared" si="103"/>
        <v>698.93033280864643</v>
      </c>
      <c r="AWC11" s="162">
        <f t="shared" si="104"/>
        <v>699.10549476620042</v>
      </c>
      <c r="AWD11" s="162">
        <f t="shared" si="105"/>
        <v>699.24437762479261</v>
      </c>
      <c r="AWE11" s="162">
        <f t="shared" si="106"/>
        <v>699.36430261277997</v>
      </c>
      <c r="AWF11" s="162">
        <f t="shared" si="107"/>
        <v>699.46039236563706</v>
      </c>
      <c r="AWG11" s="162">
        <f t="shared" si="108"/>
        <v>699.54257501487757</v>
      </c>
      <c r="AWH11" s="162">
        <f t="shared" si="109"/>
        <v>699.60870693950392</v>
      </c>
      <c r="AWI11" s="162">
        <f t="shared" si="110"/>
        <v>699.66501355570279</v>
      </c>
      <c r="AWJ11" s="162">
        <f t="shared" si="111"/>
        <v>699.71087282883695</v>
      </c>
      <c r="AWK11" s="162">
        <f t="shared" si="112"/>
        <v>699.74906033101206</v>
      </c>
      <c r="AWL11" s="162">
        <f t="shared" si="113"/>
        <v>699.7807730368894</v>
      </c>
      <c r="AWM11" s="162">
        <f t="shared" si="114"/>
        <v>699.80733972116252</v>
      </c>
      <c r="AWN11" s="162">
        <f t="shared" si="115"/>
        <v>699.82886575139719</v>
      </c>
      <c r="AWO11" s="162">
        <f t="shared" si="116"/>
        <v>699.84674860777386</v>
      </c>
      <c r="AWP11" s="162">
        <f t="shared" si="117"/>
        <v>699.86211863003609</v>
      </c>
      <c r="AWQ11" s="162">
        <f t="shared" si="118"/>
        <v>699.87442087648151</v>
      </c>
      <c r="AWR11" s="162">
        <f t="shared" si="119"/>
        <v>699.8850645248624</v>
      </c>
      <c r="AWS11" s="162">
        <f t="shared" si="120"/>
        <v>699.89385731762695</v>
      </c>
      <c r="AWT11" s="162">
        <f t="shared" si="121"/>
        <v>699.90115411786735</v>
      </c>
      <c r="AWU11" s="162">
        <f t="shared" si="122"/>
        <v>699.90690809848945</v>
      </c>
      <c r="AWV11" s="162">
        <f t="shared" si="123"/>
        <v>699.91182295728004</v>
      </c>
      <c r="AWW11" s="162">
        <f t="shared" si="124"/>
        <v>699.91583508014105</v>
      </c>
      <c r="AWX11" s="162">
        <f t="shared" si="125"/>
        <v>699.91945344025635</v>
      </c>
      <c r="AWY11" s="162">
        <f t="shared" si="126"/>
        <v>699.92144614255039</v>
      </c>
      <c r="AWZ11" s="162">
        <f t="shared" si="127"/>
        <v>699.92467691311231</v>
      </c>
      <c r="AXA11" s="162">
        <f t="shared" si="128"/>
        <v>699.92620912954237</v>
      </c>
      <c r="AXB11" s="162">
        <f t="shared" si="129"/>
        <v>699.92803145805658</v>
      </c>
      <c r="AXC11" s="162">
        <f t="shared" si="130"/>
        <v>699.9285930592165</v>
      </c>
      <c r="AXD11" s="162">
        <f t="shared" si="131"/>
        <v>699.93008145835472</v>
      </c>
      <c r="AXE11" s="162">
        <f t="shared" si="132"/>
        <v>699.93068446920552</v>
      </c>
      <c r="AXF11" s="162">
        <f t="shared" si="133"/>
        <v>699.93208131744905</v>
      </c>
      <c r="AXG11" s="162">
        <f t="shared" si="134"/>
        <v>699.93151145610113</v>
      </c>
      <c r="AXH11" s="162">
        <f t="shared" si="135"/>
        <v>699.93882500625489</v>
      </c>
      <c r="AXI11" s="162">
        <f t="shared" si="136"/>
        <v>699.96080663134444</v>
      </c>
      <c r="AXJ11" s="162">
        <f t="shared" si="137"/>
        <v>699.97498948257135</v>
      </c>
      <c r="AXK11" s="171">
        <f t="shared" ref="AXK11:AYP11" si="975">-NP11/(AKU11*($B$11-AVERAGE(AUV11:AUW11)))</f>
        <v>1026729.2204777548</v>
      </c>
      <c r="AXL11" s="98">
        <f t="shared" si="975"/>
        <v>1607758.7917906719</v>
      </c>
      <c r="AXM11" s="98">
        <f t="shared" si="975"/>
        <v>1220529.6231689444</v>
      </c>
      <c r="AXN11" s="98">
        <f t="shared" si="975"/>
        <v>974994.09342824284</v>
      </c>
      <c r="AXO11" s="98">
        <f t="shared" si="975"/>
        <v>989853.47629056347</v>
      </c>
      <c r="AXP11" s="98">
        <f t="shared" si="975"/>
        <v>950461.14597173524</v>
      </c>
      <c r="AXQ11" s="98">
        <f t="shared" si="975"/>
        <v>1009091.0688454862</v>
      </c>
      <c r="AXR11" s="98">
        <f t="shared" si="975"/>
        <v>973141.75433174556</v>
      </c>
      <c r="AXS11" s="98">
        <f t="shared" si="975"/>
        <v>1041317.0545633639</v>
      </c>
      <c r="AXT11" s="98">
        <f t="shared" si="975"/>
        <v>998392.89301184472</v>
      </c>
      <c r="AXU11" s="98">
        <f t="shared" si="975"/>
        <v>1068393.0335650826</v>
      </c>
      <c r="AXV11" s="98">
        <f t="shared" si="975"/>
        <v>1015131.241585634</v>
      </c>
      <c r="AXW11" s="98">
        <f t="shared" si="975"/>
        <v>1085837.6836824119</v>
      </c>
      <c r="AXX11" s="98">
        <f t="shared" si="975"/>
        <v>1028847.4170313679</v>
      </c>
      <c r="AXY11" s="98">
        <f t="shared" si="975"/>
        <v>1093721.8440629807</v>
      </c>
      <c r="AXZ11" s="98">
        <f t="shared" si="975"/>
        <v>1035187.616880535</v>
      </c>
      <c r="AYA11" s="98">
        <f t="shared" si="975"/>
        <v>1100821.5028794857</v>
      </c>
      <c r="AYB11" s="98">
        <f t="shared" si="975"/>
        <v>1041017.3830377589</v>
      </c>
      <c r="AYC11" s="98">
        <f t="shared" si="975"/>
        <v>1104024.5729144639</v>
      </c>
      <c r="AYD11" s="98">
        <f t="shared" si="975"/>
        <v>1044121.3407791753</v>
      </c>
      <c r="AYE11" s="98">
        <f t="shared" si="975"/>
        <v>1103983.8947250075</v>
      </c>
      <c r="AYF11" s="98">
        <f t="shared" si="975"/>
        <v>1046036.5134659713</v>
      </c>
      <c r="AYG11" s="98">
        <f t="shared" si="975"/>
        <v>1101759.0772850686</v>
      </c>
      <c r="AYH11" s="98">
        <f t="shared" si="975"/>
        <v>1043093.8570528771</v>
      </c>
      <c r="AYI11" s="98">
        <f t="shared" si="975"/>
        <v>1095445.7507057923</v>
      </c>
      <c r="AYJ11" s="98">
        <f t="shared" si="975"/>
        <v>1039146.0121772387</v>
      </c>
      <c r="AYK11" s="98">
        <f t="shared" si="975"/>
        <v>1090340.7709707005</v>
      </c>
      <c r="AYL11" s="98">
        <f t="shared" si="975"/>
        <v>1030061.2659639913</v>
      </c>
      <c r="AYM11" s="98">
        <f t="shared" si="975"/>
        <v>1078706.4326474771</v>
      </c>
      <c r="AYN11" s="98">
        <f t="shared" si="975"/>
        <v>1020624.5362150603</v>
      </c>
      <c r="AYO11" s="98">
        <f t="shared" si="975"/>
        <v>1063484.6445314472</v>
      </c>
      <c r="AYP11" s="98">
        <f t="shared" si="975"/>
        <v>1001043.677481517</v>
      </c>
      <c r="AYQ11" s="98">
        <f t="shared" ref="AYQ11:AZV11" si="976">-OV11/(AMA11*($B$11-AVERAGE(AWB11:AWC11)))</f>
        <v>1040186.7899491561</v>
      </c>
      <c r="AYR11" s="98">
        <f t="shared" si="976"/>
        <v>979723.85658616747</v>
      </c>
      <c r="AYS11" s="98">
        <f t="shared" si="976"/>
        <v>1009803.6914248444</v>
      </c>
      <c r="AYT11" s="98">
        <f t="shared" si="976"/>
        <v>948275.31216422608</v>
      </c>
      <c r="AYU11" s="98">
        <f t="shared" si="976"/>
        <v>965863.89853520738</v>
      </c>
      <c r="AYV11" s="98">
        <f t="shared" si="976"/>
        <v>903747.50839550339</v>
      </c>
      <c r="AYW11" s="98">
        <f t="shared" si="976"/>
        <v>913001.80701470294</v>
      </c>
      <c r="AYX11" s="98">
        <f t="shared" si="976"/>
        <v>846905.1515909197</v>
      </c>
      <c r="AYY11" s="98">
        <f t="shared" si="976"/>
        <v>844333.46015944995</v>
      </c>
      <c r="AYZ11" s="98">
        <f t="shared" si="976"/>
        <v>774217.2295866441</v>
      </c>
      <c r="AZA11" s="98">
        <f t="shared" si="976"/>
        <v>760946.52634934755</v>
      </c>
      <c r="AZB11" s="98">
        <f t="shared" si="976"/>
        <v>690096.6914197267</v>
      </c>
      <c r="AZC11" s="98">
        <f t="shared" si="976"/>
        <v>666214.2531708997</v>
      </c>
      <c r="AZD11" s="98">
        <f t="shared" si="976"/>
        <v>594735.1964810451</v>
      </c>
      <c r="AZE11" s="98">
        <f t="shared" si="976"/>
        <v>563043.47151613235</v>
      </c>
      <c r="AZF11" s="98">
        <f t="shared" si="976"/>
        <v>499257.79654985364</v>
      </c>
      <c r="AZG11" s="98">
        <f t="shared" si="976"/>
        <v>463457.94237598695</v>
      </c>
      <c r="AZH11" s="98">
        <f t="shared" si="976"/>
        <v>404934.15424694959</v>
      </c>
      <c r="AZI11" s="98">
        <f t="shared" si="976"/>
        <v>366612.77539477823</v>
      </c>
      <c r="AZJ11" s="98">
        <f t="shared" si="976"/>
        <v>315609.30532038008</v>
      </c>
      <c r="AZK11" s="98">
        <f t="shared" si="976"/>
        <v>278777.66635417391</v>
      </c>
      <c r="AZL11" s="98">
        <f t="shared" si="976"/>
        <v>238694.87316103728</v>
      </c>
      <c r="AZM11" s="98">
        <f t="shared" si="976"/>
        <v>205156.20162399189</v>
      </c>
      <c r="AZN11" s="98">
        <f t="shared" si="976"/>
        <v>175978.78120450876</v>
      </c>
      <c r="AZO11" s="98">
        <f t="shared" si="976"/>
        <v>149431.97131169942</v>
      </c>
      <c r="AZP11" s="98">
        <f t="shared" si="976"/>
        <v>129285.08517514354</v>
      </c>
      <c r="AZQ11" s="98">
        <f t="shared" si="976"/>
        <v>105494.12646070542</v>
      </c>
      <c r="AZR11" s="98">
        <f t="shared" si="976"/>
        <v>92412.561466092957</v>
      </c>
      <c r="AZS11" s="98">
        <f t="shared" si="976"/>
        <v>72995.713422422297</v>
      </c>
      <c r="AZT11" s="98">
        <f t="shared" si="976"/>
        <v>66454.283154620731</v>
      </c>
      <c r="AZU11" s="98">
        <f t="shared" si="976"/>
        <v>54062.789292560985</v>
      </c>
      <c r="AZV11" s="98">
        <f t="shared" si="976"/>
        <v>29125.940868573769</v>
      </c>
      <c r="AZW11" s="98">
        <f>-QB11/(ANG11*($B$11-AVERAGE(AXH11:AXI11)))</f>
        <v>-76664.246092130663</v>
      </c>
      <c r="AZX11" s="162">
        <f t="shared" ref="AZX11:BBC11" si="977">-NP11/(SS11*($B$11-AVERAGE(AUU11:AUV11)))</f>
        <v>469.11221168449384</v>
      </c>
      <c r="AZY11" s="97">
        <f t="shared" si="977"/>
        <v>364.36056108170669</v>
      </c>
      <c r="AZZ11" s="97">
        <f t="shared" si="977"/>
        <v>265.84256495244296</v>
      </c>
      <c r="BAA11" s="97">
        <f t="shared" si="977"/>
        <v>225.95954751878659</v>
      </c>
      <c r="BAB11" s="97">
        <f t="shared" si="977"/>
        <v>234.48870857671236</v>
      </c>
      <c r="BAC11" s="97">
        <f t="shared" si="977"/>
        <v>226.05249573135825</v>
      </c>
      <c r="BAD11" s="97">
        <f t="shared" si="977"/>
        <v>239.79176746583948</v>
      </c>
      <c r="BAE11" s="97">
        <f t="shared" si="977"/>
        <v>230.88857783996013</v>
      </c>
      <c r="BAF11" s="97">
        <f t="shared" si="977"/>
        <v>246.14658361200199</v>
      </c>
      <c r="BAG11" s="97">
        <f t="shared" si="977"/>
        <v>235.88111562483843</v>
      </c>
      <c r="BAH11" s="97">
        <f t="shared" si="977"/>
        <v>251.66333903444334</v>
      </c>
      <c r="BAI11" s="97">
        <f t="shared" si="977"/>
        <v>239.01331400888077</v>
      </c>
      <c r="BAJ11" s="97">
        <f t="shared" si="977"/>
        <v>255.16206366664946</v>
      </c>
      <c r="BAK11" s="97">
        <f t="shared" si="977"/>
        <v>241.38490667798311</v>
      </c>
      <c r="BAL11" s="97">
        <f t="shared" si="977"/>
        <v>256.85890479562386</v>
      </c>
      <c r="BAM11" s="97">
        <f t="shared" si="977"/>
        <v>242.59367302945122</v>
      </c>
      <c r="BAN11" s="97">
        <f t="shared" si="977"/>
        <v>258.26470370892304</v>
      </c>
      <c r="BAO11" s="97">
        <f t="shared" si="977"/>
        <v>243.92646403810735</v>
      </c>
      <c r="BAP11" s="97">
        <f t="shared" si="977"/>
        <v>258.73472419277175</v>
      </c>
      <c r="BAQ11" s="97">
        <f t="shared" si="977"/>
        <v>244.47542856119574</v>
      </c>
      <c r="BAR11" s="97">
        <f t="shared" si="977"/>
        <v>258.93691659021891</v>
      </c>
      <c r="BAS11" s="97">
        <f t="shared" si="977"/>
        <v>244.63340072863906</v>
      </c>
      <c r="BAT11" s="97">
        <f t="shared" si="977"/>
        <v>258.03164570596749</v>
      </c>
      <c r="BAU11" s="97">
        <f t="shared" si="977"/>
        <v>244.64027423024316</v>
      </c>
      <c r="BAV11" s="97">
        <f t="shared" si="977"/>
        <v>257.11404185283465</v>
      </c>
      <c r="BAW11" s="97">
        <f t="shared" si="977"/>
        <v>243.48965532169399</v>
      </c>
      <c r="BAX11" s="97">
        <f t="shared" si="977"/>
        <v>256.2476106930597</v>
      </c>
      <c r="BAY11" s="97">
        <f t="shared" si="977"/>
        <v>242.12604767778467</v>
      </c>
      <c r="BAZ11" s="97">
        <f t="shared" si="977"/>
        <v>253.46825011461075</v>
      </c>
      <c r="BBA11" s="97">
        <f t="shared" si="977"/>
        <v>240.07584427649329</v>
      </c>
      <c r="BBB11" s="97">
        <f t="shared" si="977"/>
        <v>250.47901567237784</v>
      </c>
      <c r="BBC11" s="97">
        <f t="shared" si="977"/>
        <v>236.48697884962823</v>
      </c>
      <c r="BBD11" s="97">
        <f t="shared" ref="BBD11:BCI11" si="978">-OV11/(TY11*($B$11-AVERAGE(AWA11:AWB11)))</f>
        <v>245.89700226917736</v>
      </c>
      <c r="BBE11" s="97">
        <f t="shared" si="978"/>
        <v>232.09452959254094</v>
      </c>
      <c r="BBF11" s="97">
        <f t="shared" si="978"/>
        <v>239.82458287781151</v>
      </c>
      <c r="BBG11" s="97">
        <f t="shared" si="978"/>
        <v>225.80683543001186</v>
      </c>
      <c r="BBH11" s="97">
        <f t="shared" si="978"/>
        <v>231.0443191487031</v>
      </c>
      <c r="BBI11" s="97">
        <f t="shared" si="978"/>
        <v>216.80462274139128</v>
      </c>
      <c r="BBJ11" s="97">
        <f t="shared" si="978"/>
        <v>220.16121112396735</v>
      </c>
      <c r="BBK11" s="97">
        <f t="shared" si="978"/>
        <v>205.16481361019839</v>
      </c>
      <c r="BBL11" s="97">
        <f t="shared" si="978"/>
        <v>205.8285180253358</v>
      </c>
      <c r="BBM11" s="97">
        <f t="shared" si="978"/>
        <v>190.04184976290472</v>
      </c>
      <c r="BBN11" s="97">
        <f t="shared" si="978"/>
        <v>188.03016240031661</v>
      </c>
      <c r="BBO11" s="97">
        <f t="shared" si="978"/>
        <v>171.73772819652274</v>
      </c>
      <c r="BBP11" s="97">
        <f t="shared" si="978"/>
        <v>167.25471797144741</v>
      </c>
      <c r="BBQ11" s="97">
        <f t="shared" si="978"/>
        <v>150.53283953731761</v>
      </c>
      <c r="BBR11" s="97">
        <f t="shared" si="978"/>
        <v>143.70851724080475</v>
      </c>
      <c r="BBS11" s="97">
        <f t="shared" si="978"/>
        <v>128.45979983549415</v>
      </c>
      <c r="BBT11" s="97">
        <f t="shared" si="978"/>
        <v>119.95922639983539</v>
      </c>
      <c r="BBU11" s="97">
        <f t="shared" si="978"/>
        <v>105.81993795699269</v>
      </c>
      <c r="BBV11" s="97">
        <f t="shared" si="978"/>
        <v>96.794761031693497</v>
      </c>
      <c r="BBW11" s="97">
        <f t="shared" si="978"/>
        <v>84.077266070646999</v>
      </c>
      <c r="BBX11" s="97">
        <f t="shared" si="978"/>
        <v>74.692728579797347</v>
      </c>
      <c r="BBY11" s="97">
        <f t="shared" si="978"/>
        <v>64.29956483817206</v>
      </c>
      <c r="BBZ11" s="97">
        <f t="shared" si="978"/>
        <v>55.837887708747616</v>
      </c>
      <c r="BCA11" s="97">
        <f t="shared" si="978"/>
        <v>47.973958274883628</v>
      </c>
      <c r="BCB11" s="97">
        <f t="shared" si="978"/>
        <v>40.852117967922077</v>
      </c>
      <c r="BCC11" s="97">
        <f t="shared" si="978"/>
        <v>35.556870180427858</v>
      </c>
      <c r="BCD11" s="97">
        <f t="shared" si="978"/>
        <v>29.261495778468237</v>
      </c>
      <c r="BCE11" s="97">
        <f t="shared" si="978"/>
        <v>25.681946779883177</v>
      </c>
      <c r="BCF11" s="97">
        <f t="shared" si="978"/>
        <v>20.281972530259303</v>
      </c>
      <c r="BCG11" s="97">
        <f t="shared" si="978"/>
        <v>18.463641822610562</v>
      </c>
      <c r="BCH11" s="97">
        <f t="shared" si="978"/>
        <v>15.15035944904969</v>
      </c>
      <c r="BCI11" s="97">
        <f t="shared" si="978"/>
        <v>7.8026024064021664</v>
      </c>
      <c r="BCJ11" s="97">
        <f>-QB11/(VE11*($B$11-AVERAGE(AXG11:AXH11)))</f>
        <v>-29.686765229753494</v>
      </c>
      <c r="BCK11" s="162">
        <f t="shared" ref="BCK11:BDP11" si="979">-NP11/(SS11*($B$11-300))</f>
        <v>463.19565814823079</v>
      </c>
      <c r="BCL11" s="97">
        <f t="shared" si="979"/>
        <v>328.67859379923061</v>
      </c>
      <c r="BCM11" s="97">
        <f t="shared" si="979"/>
        <v>192.74298519619393</v>
      </c>
      <c r="BCN11" s="97">
        <f t="shared" si="979"/>
        <v>126.63574008271856</v>
      </c>
      <c r="BCO11" s="97">
        <f t="shared" si="979"/>
        <v>107.99631768214726</v>
      </c>
      <c r="BCP11" s="97">
        <f t="shared" si="979"/>
        <v>87.547096603098879</v>
      </c>
      <c r="BCQ11" s="97">
        <f t="shared" si="979"/>
        <v>78.298253644794059</v>
      </c>
      <c r="BCR11" s="97">
        <f t="shared" si="979"/>
        <v>63.586660798756846</v>
      </c>
      <c r="BCS11" s="97">
        <f t="shared" si="979"/>
        <v>57.022540229377391</v>
      </c>
      <c r="BCT11" s="97">
        <f t="shared" si="979"/>
        <v>45.863364002090499</v>
      </c>
      <c r="BCU11" s="97">
        <f t="shared" si="979"/>
        <v>40.971544366038806</v>
      </c>
      <c r="BCV11" s="97">
        <f t="shared" si="979"/>
        <v>32.554433220305889</v>
      </c>
      <c r="BCW11" s="97">
        <f t="shared" si="979"/>
        <v>29.022836004949614</v>
      </c>
      <c r="BCX11" s="97">
        <f t="shared" si="979"/>
        <v>22.903970069474511</v>
      </c>
      <c r="BCY11" s="97">
        <f t="shared" si="979"/>
        <v>20.294737349666896</v>
      </c>
      <c r="BCZ11" s="97">
        <f t="shared" si="979"/>
        <v>15.967951899737134</v>
      </c>
      <c r="BDA11" s="97">
        <f t="shared" si="979"/>
        <v>14.134056805556488</v>
      </c>
      <c r="BDB11" s="97">
        <f t="shared" si="979"/>
        <v>11.103772560565787</v>
      </c>
      <c r="BDC11" s="97">
        <f t="shared" si="979"/>
        <v>9.789471854247072</v>
      </c>
      <c r="BDD11" s="97">
        <f t="shared" si="979"/>
        <v>7.6917297736190235</v>
      </c>
      <c r="BDE11" s="97">
        <f t="shared" si="979"/>
        <v>6.7662657753464028</v>
      </c>
      <c r="BDF11" s="97">
        <f t="shared" si="979"/>
        <v>5.3180128946364844</v>
      </c>
      <c r="BDG11" s="97">
        <f t="shared" si="979"/>
        <v>4.6579985416278964</v>
      </c>
      <c r="BDH11" s="97">
        <f t="shared" si="979"/>
        <v>3.6699885634785891</v>
      </c>
      <c r="BDI11" s="97">
        <f t="shared" si="979"/>
        <v>3.2086857629496772</v>
      </c>
      <c r="BDJ11" s="97">
        <f t="shared" si="979"/>
        <v>2.530062924730144</v>
      </c>
      <c r="BDK11" s="97">
        <f t="shared" si="979"/>
        <v>2.2139921809433867</v>
      </c>
      <c r="BDL11" s="97">
        <f t="shared" si="979"/>
        <v>1.7440827010432491</v>
      </c>
      <c r="BDM11" s="97">
        <f t="shared" si="979"/>
        <v>1.5221144272277172</v>
      </c>
      <c r="BDN11" s="97">
        <f t="shared" si="979"/>
        <v>1.202577574065421</v>
      </c>
      <c r="BDO11" s="97">
        <f t="shared" si="979"/>
        <v>1.0465219258193932</v>
      </c>
      <c r="BDP11" s="97">
        <f t="shared" si="979"/>
        <v>0.82637433095779356</v>
      </c>
      <c r="BDQ11" s="97">
        <f t="shared" ref="BDQ11:BEV11" si="980">-OV11/(TY11*($B$11-300))</f>
        <v>0.7195891125864553</v>
      </c>
      <c r="BDR11" s="97">
        <f t="shared" si="980"/>
        <v>0.56984209381823425</v>
      </c>
      <c r="BDS11" s="97">
        <f t="shared" si="980"/>
        <v>0.49467645690660605</v>
      </c>
      <c r="BDT11" s="97">
        <f t="shared" si="980"/>
        <v>0.39271189078121704</v>
      </c>
      <c r="BDU11" s="97">
        <f t="shared" si="980"/>
        <v>0.3394344356296119</v>
      </c>
      <c r="BDV11" s="97">
        <f t="shared" si="980"/>
        <v>0.27020160116045183</v>
      </c>
      <c r="BDW11" s="97">
        <f t="shared" si="980"/>
        <v>0.23356849103270388</v>
      </c>
      <c r="BDX11" s="97">
        <f t="shared" si="980"/>
        <v>0.18625874903725076</v>
      </c>
      <c r="BDY11" s="97">
        <f t="shared" si="980"/>
        <v>0.1605754756870538</v>
      </c>
      <c r="BDZ11" s="97">
        <f t="shared" si="980"/>
        <v>0.12829412662237513</v>
      </c>
      <c r="BEA11" s="97">
        <f t="shared" si="980"/>
        <v>0.11050688523584616</v>
      </c>
      <c r="BEB11" s="97">
        <f t="shared" si="980"/>
        <v>8.8420724006618351E-2</v>
      </c>
      <c r="BEC11" s="97">
        <f t="shared" si="980"/>
        <v>7.6057938858251073E-2</v>
      </c>
      <c r="BED11" s="97">
        <f t="shared" si="980"/>
        <v>6.1038364523892892E-2</v>
      </c>
      <c r="BEE11" s="97">
        <f t="shared" si="980"/>
        <v>5.2297821968189072E-2</v>
      </c>
      <c r="BEF11" s="97">
        <f t="shared" si="980"/>
        <v>4.2305102821636742E-2</v>
      </c>
      <c r="BEG11" s="97">
        <f t="shared" si="980"/>
        <v>3.6064931490814467E-2</v>
      </c>
      <c r="BEH11" s="97">
        <f t="shared" si="980"/>
        <v>2.9243096139278606E-2</v>
      </c>
      <c r="BEI11" s="97">
        <f t="shared" si="980"/>
        <v>2.4802273894434835E-2</v>
      </c>
      <c r="BEJ11" s="97">
        <f t="shared" si="980"/>
        <v>2.017200513047426E-2</v>
      </c>
      <c r="BEK11" s="97">
        <f t="shared" si="980"/>
        <v>1.6924340064184265E-2</v>
      </c>
      <c r="BEL11" s="97">
        <f t="shared" si="980"/>
        <v>1.3851891496475715E-2</v>
      </c>
      <c r="BEM11" s="97">
        <f t="shared" si="980"/>
        <v>1.1496426377989684E-2</v>
      </c>
      <c r="BEN11" s="97">
        <f t="shared" si="980"/>
        <v>9.5408459699324339E-3</v>
      </c>
      <c r="BEO11" s="97">
        <f t="shared" si="980"/>
        <v>7.8577488532633692E-3</v>
      </c>
      <c r="BEP11" s="97">
        <f t="shared" si="980"/>
        <v>6.6275320292768503E-3</v>
      </c>
      <c r="BEQ11" s="97">
        <f t="shared" si="980"/>
        <v>5.3314230383066106E-3</v>
      </c>
      <c r="BER11" s="97">
        <f t="shared" si="980"/>
        <v>4.6027018961661524E-3</v>
      </c>
      <c r="BES11" s="97">
        <f t="shared" si="980"/>
        <v>3.5829494405577832E-3</v>
      </c>
      <c r="BET11" s="97">
        <f t="shared" si="980"/>
        <v>3.2134600537863656E-3</v>
      </c>
      <c r="BEU11" s="97">
        <f t="shared" si="980"/>
        <v>2.5989345761136731E-3</v>
      </c>
      <c r="BEV11" s="97">
        <f t="shared" si="980"/>
        <v>1.3304141916850045E-3</v>
      </c>
      <c r="BEW11" s="97">
        <f>-QB11/(VE11*($B$11-300))</f>
        <v>-4.8116137511158841E-3</v>
      </c>
      <c r="BEX11" s="139">
        <f t="shared" si="144"/>
        <v>1.1768841614639098</v>
      </c>
      <c r="BEY11" s="99">
        <f t="shared" si="145"/>
        <v>1.1385909669404766</v>
      </c>
      <c r="BEZ11" s="99">
        <f t="shared" si="146"/>
        <v>0.95875339591692721</v>
      </c>
      <c r="BFA11" s="99">
        <f t="shared" si="147"/>
        <v>0.78159533208131982</v>
      </c>
      <c r="BFB11" s="99">
        <f t="shared" si="148"/>
        <v>0.70623283518087387</v>
      </c>
      <c r="BFC11" s="99">
        <f t="shared" si="149"/>
        <v>0.66412648162661947</v>
      </c>
      <c r="BFD11" s="99">
        <f t="shared" si="150"/>
        <v>0.63211382688145334</v>
      </c>
      <c r="BFE11" s="99">
        <f t="shared" si="151"/>
        <v>0.60848986570281138</v>
      </c>
      <c r="BFF11" s="99">
        <f t="shared" si="152"/>
        <v>0.58898399956664838</v>
      </c>
      <c r="BFG11" s="99">
        <f t="shared" si="153"/>
        <v>0.57388173472645077</v>
      </c>
      <c r="BFH11" s="99">
        <f t="shared" si="154"/>
        <v>0.56110747373769077</v>
      </c>
      <c r="BFI11" s="99">
        <f t="shared" si="155"/>
        <v>0.55120970452795393</v>
      </c>
      <c r="BFJ11" s="99">
        <f t="shared" si="156"/>
        <v>0.54275235742152483</v>
      </c>
      <c r="BFK11" s="99">
        <f t="shared" si="157"/>
        <v>0.53616872750443023</v>
      </c>
      <c r="BFL11" s="99">
        <f t="shared" si="158"/>
        <v>0.53045090965514885</v>
      </c>
      <c r="BFM11" s="99">
        <f t="shared" si="159"/>
        <v>0.5260239953493927</v>
      </c>
      <c r="BFN11" s="99">
        <f t="shared" si="160"/>
        <v>0.52217300345832018</v>
      </c>
      <c r="BFO11" s="99">
        <f t="shared" si="161"/>
        <v>0.51915869798618508</v>
      </c>
      <c r="BFP11" s="99">
        <f t="shared" si="162"/>
        <v>0.51654659367313005</v>
      </c>
      <c r="BFQ11" s="99">
        <f t="shared" si="163"/>
        <v>0.51450741324050364</v>
      </c>
      <c r="BFR11" s="99">
        <f t="shared" si="164"/>
        <v>0.51272167745622121</v>
      </c>
      <c r="BFS11" s="99">
        <f t="shared" si="165"/>
        <v>0.5113294033252801</v>
      </c>
      <c r="BFT11" s="99">
        <f t="shared" si="166"/>
        <v>0.51011867945359501</v>
      </c>
      <c r="BFU11" s="99">
        <f t="shared" si="167"/>
        <v>0.5091546080739745</v>
      </c>
      <c r="BFV11" s="99">
        <f t="shared" si="168"/>
        <v>0.50832635831288653</v>
      </c>
      <c r="BFW11" s="99">
        <f t="shared" si="169"/>
        <v>0.50767751084827695</v>
      </c>
      <c r="BFX11" s="99">
        <f t="shared" si="170"/>
        <v>0.50710633340095568</v>
      </c>
      <c r="BFY11" s="99">
        <f t="shared" si="171"/>
        <v>0.50665710743905523</v>
      </c>
      <c r="BFZ11" s="99">
        <f t="shared" si="172"/>
        <v>0.50627048493909421</v>
      </c>
      <c r="BGA11" s="99">
        <f t="shared" si="173"/>
        <v>0.50596121460958432</v>
      </c>
      <c r="BGB11" s="99">
        <f t="shared" si="174"/>
        <v>0.5056927085664743</v>
      </c>
      <c r="BGC11" s="99">
        <f t="shared" si="175"/>
        <v>0.50547960426084726</v>
      </c>
      <c r="BGD11" s="99">
        <f t="shared" si="176"/>
        <v>0.50529685189148987</v>
      </c>
      <c r="BGE11" s="99">
        <f t="shared" si="177"/>
        <v>0.50515097860140667</v>
      </c>
      <c r="BGF11" s="99">
        <f t="shared" si="178"/>
        <v>0.50502441224635064</v>
      </c>
      <c r="BGG11" s="99">
        <f t="shared" si="179"/>
        <v>0.50492410506294527</v>
      </c>
      <c r="BGH11" s="99">
        <f t="shared" si="180"/>
        <v>0.50483752212325572</v>
      </c>
      <c r="BGI11" s="99">
        <f t="shared" si="181"/>
        <v>0.50476816907158428</v>
      </c>
      <c r="BGJ11" s="99">
        <f t="shared" si="182"/>
        <v>0.50470886862745379</v>
      </c>
      <c r="BGK11" s="99">
        <f t="shared" si="183"/>
        <v>0.50466116000329397</v>
      </c>
      <c r="BGL11" s="99">
        <f t="shared" si="184"/>
        <v>0.50462054662160949</v>
      </c>
      <c r="BGM11" s="99">
        <f t="shared" si="185"/>
        <v>0.50458747363049949</v>
      </c>
      <c r="BGN11" s="99">
        <f t="shared" si="186"/>
        <v>0.5045599367085668</v>
      </c>
      <c r="BGO11" s="99">
        <f t="shared" si="187"/>
        <v>0.50453707103193379</v>
      </c>
      <c r="BGP11" s="99">
        <f t="shared" si="188"/>
        <v>0.50451791736447504</v>
      </c>
      <c r="BGQ11" s="99">
        <f t="shared" si="189"/>
        <v>0.50450239890206994</v>
      </c>
      <c r="BGR11" s="99">
        <f t="shared" si="190"/>
        <v>0.50448950758842281</v>
      </c>
      <c r="BGS11" s="99">
        <f t="shared" si="191"/>
        <v>0.50447842824185396</v>
      </c>
      <c r="BGT11" s="99">
        <f t="shared" si="192"/>
        <v>0.50446956062537096</v>
      </c>
      <c r="BGU11" s="99">
        <f t="shared" si="193"/>
        <v>0.50446188879910359</v>
      </c>
      <c r="BGV11" s="99">
        <f t="shared" si="194"/>
        <v>0.50445555122548524</v>
      </c>
      <c r="BGW11" s="99">
        <f t="shared" si="195"/>
        <v>0.50445029203800451</v>
      </c>
      <c r="BGX11" s="99">
        <f t="shared" si="196"/>
        <v>0.5044461449190496</v>
      </c>
      <c r="BGY11" s="99">
        <f t="shared" si="197"/>
        <v>0.50444260264202501</v>
      </c>
      <c r="BGZ11" s="99">
        <f t="shared" si="198"/>
        <v>0.50443971102906715</v>
      </c>
      <c r="BHA11" s="99">
        <f t="shared" si="199"/>
        <v>0.50443710323681046</v>
      </c>
      <c r="BHB11" s="99">
        <f t="shared" si="200"/>
        <v>0.50443566708568466</v>
      </c>
      <c r="BHC11" s="99">
        <f t="shared" si="201"/>
        <v>0.5044333386695603</v>
      </c>
      <c r="BHD11" s="99">
        <f t="shared" si="202"/>
        <v>0.50443223440879781</v>
      </c>
      <c r="BHE11" s="99">
        <f t="shared" si="203"/>
        <v>0.50443092107199328</v>
      </c>
      <c r="BHF11" s="99">
        <f t="shared" si="204"/>
        <v>0.50443051633214819</v>
      </c>
      <c r="BHG11" s="99">
        <f t="shared" si="205"/>
        <v>0.5044294436622262</v>
      </c>
      <c r="BHH11" s="99">
        <f t="shared" si="206"/>
        <v>0.50442900908143884</v>
      </c>
      <c r="BHI11" s="99">
        <f t="shared" si="207"/>
        <v>0.50442800239694163</v>
      </c>
      <c r="BHJ11" s="99">
        <f t="shared" si="208"/>
        <v>0.50442841308572572</v>
      </c>
      <c r="BHK11" s="99">
        <f t="shared" si="209"/>
        <v>0.50442314239296482</v>
      </c>
      <c r="BHL11" s="99">
        <f t="shared" si="210"/>
        <v>0.50440730144830404</v>
      </c>
      <c r="BHM11" s="99">
        <f t="shared" si="211"/>
        <v>0.50439708117783477</v>
      </c>
      <c r="BHN11" s="100">
        <f t="shared" si="212"/>
        <v>1.8475851715409401E-5</v>
      </c>
      <c r="BHO11" s="100">
        <f t="shared" si="213"/>
        <v>1.8964024205289113E-5</v>
      </c>
      <c r="BHP11" s="100">
        <f t="shared" si="214"/>
        <v>2.1626090898534758E-5</v>
      </c>
      <c r="BHQ11" s="100">
        <f t="shared" si="215"/>
        <v>2.5049129790162589E-5</v>
      </c>
      <c r="BHR11" s="100">
        <f t="shared" si="216"/>
        <v>2.6847734809279913E-5</v>
      </c>
      <c r="BHS11" s="100">
        <f t="shared" si="217"/>
        <v>2.7970336860059546E-5</v>
      </c>
      <c r="BHT11" s="100">
        <f t="shared" si="218"/>
        <v>2.8890639871625005E-5</v>
      </c>
      <c r="BHU11" s="100">
        <f t="shared" si="219"/>
        <v>2.9611635087168698E-5</v>
      </c>
      <c r="BHV11" s="100">
        <f t="shared" si="220"/>
        <v>3.023663060721668E-5</v>
      </c>
      <c r="BHW11" s="100">
        <f t="shared" si="221"/>
        <v>3.0740608914068134E-5</v>
      </c>
      <c r="BHX11" s="100">
        <f t="shared" si="222"/>
        <v>3.1181621348493536E-5</v>
      </c>
      <c r="BHY11" s="100">
        <f t="shared" si="223"/>
        <v>3.1533190796468852E-5</v>
      </c>
      <c r="BHZ11" s="100">
        <f t="shared" si="224"/>
        <v>3.184078769968212E-5</v>
      </c>
      <c r="BIA11" s="100">
        <f t="shared" si="225"/>
        <v>3.2085027973472878E-5</v>
      </c>
      <c r="BIB11" s="100">
        <f t="shared" si="226"/>
        <v>3.2300680337508924E-5</v>
      </c>
      <c r="BIC11" s="100">
        <f t="shared" si="227"/>
        <v>3.2469970539219816E-5</v>
      </c>
      <c r="BID11" s="100">
        <f t="shared" si="228"/>
        <v>3.2618931072269107E-5</v>
      </c>
      <c r="BIE11" s="100">
        <f t="shared" si="229"/>
        <v>3.273665129099674E-5</v>
      </c>
      <c r="BIF11" s="100">
        <f t="shared" si="230"/>
        <v>3.283947662967729E-5</v>
      </c>
      <c r="BIG11" s="100">
        <f t="shared" si="231"/>
        <v>3.2920281139462523E-5</v>
      </c>
      <c r="BIH11" s="100">
        <f t="shared" si="232"/>
        <v>3.299143082670667E-5</v>
      </c>
      <c r="BII11" s="100">
        <f t="shared" si="233"/>
        <v>3.3047157736410898E-5</v>
      </c>
      <c r="BIJ11" s="100">
        <f t="shared" si="234"/>
        <v>3.3095800478180472E-5</v>
      </c>
      <c r="BIK11" s="100">
        <f t="shared" si="235"/>
        <v>3.3134655866159802E-5</v>
      </c>
      <c r="BIL11" s="100">
        <f t="shared" si="236"/>
        <v>3.3168124288457982E-5</v>
      </c>
      <c r="BIM11" s="100">
        <f t="shared" si="237"/>
        <v>3.3194399829957148E-5</v>
      </c>
      <c r="BIN11" s="100">
        <f t="shared" si="238"/>
        <v>3.321757133090084E-5</v>
      </c>
      <c r="BIO11" s="100">
        <f t="shared" si="239"/>
        <v>3.3235822743402232E-5</v>
      </c>
      <c r="BIP11" s="100">
        <f t="shared" si="240"/>
        <v>3.3251549920209884E-5</v>
      </c>
      <c r="BIQ11" s="100">
        <f t="shared" si="241"/>
        <v>3.3264143388701668E-5</v>
      </c>
      <c r="BIR11" s="100">
        <f t="shared" si="242"/>
        <v>3.3275086220669373E-5</v>
      </c>
      <c r="BIS11" s="100">
        <f t="shared" si="243"/>
        <v>3.3283777332985238E-5</v>
      </c>
      <c r="BIT11" s="100">
        <f t="shared" si="244"/>
        <v>3.3291234932483695E-5</v>
      </c>
      <c r="BIU11" s="100">
        <f t="shared" si="245"/>
        <v>3.3297190482653044E-5</v>
      </c>
      <c r="BIV11" s="100">
        <f t="shared" si="246"/>
        <v>3.3302359864569012E-5</v>
      </c>
      <c r="BIW11" s="100">
        <f t="shared" si="247"/>
        <v>3.3306458105944952E-5</v>
      </c>
      <c r="BIX11" s="100">
        <f t="shared" si="248"/>
        <v>3.3309996591568834E-5</v>
      </c>
      <c r="BIY11" s="100">
        <f t="shared" si="249"/>
        <v>3.3312831574906153E-5</v>
      </c>
      <c r="BIZ11" s="100">
        <f t="shared" si="250"/>
        <v>3.3315256092057623E-5</v>
      </c>
      <c r="BJA11" s="100">
        <f t="shared" si="251"/>
        <v>3.3317206981866569E-5</v>
      </c>
      <c r="BJB11" s="100">
        <f t="shared" si="252"/>
        <v>3.3318867951047238E-5</v>
      </c>
      <c r="BJC11" s="100">
        <f t="shared" si="253"/>
        <v>3.3320220687211953E-5</v>
      </c>
      <c r="BJD11" s="100">
        <f t="shared" si="254"/>
        <v>3.3321347090351457E-5</v>
      </c>
      <c r="BJE11" s="100">
        <f t="shared" si="255"/>
        <v>3.3322282484850734E-5</v>
      </c>
      <c r="BJF11" s="100">
        <f t="shared" si="256"/>
        <v>3.3323066076182394E-5</v>
      </c>
      <c r="BJG11" s="100">
        <f t="shared" si="257"/>
        <v>3.3323700980948871E-5</v>
      </c>
      <c r="BJH11" s="100">
        <f t="shared" si="258"/>
        <v>3.3324228423642748E-5</v>
      </c>
      <c r="BJI11" s="100">
        <f t="shared" si="259"/>
        <v>3.3324681746498631E-5</v>
      </c>
      <c r="BJJ11" s="100">
        <f t="shared" si="260"/>
        <v>3.3325044584824775E-5</v>
      </c>
      <c r="BJK11" s="100">
        <f t="shared" si="261"/>
        <v>3.3325358502386858E-5</v>
      </c>
      <c r="BJL11" s="100">
        <f t="shared" si="262"/>
        <v>3.3325617830052062E-5</v>
      </c>
      <c r="BJM11" s="100">
        <f t="shared" si="263"/>
        <v>3.332583303483474E-5</v>
      </c>
      <c r="BJN11" s="100">
        <f t="shared" si="264"/>
        <v>3.3326002736376432E-5</v>
      </c>
      <c r="BJO11" s="100">
        <f t="shared" si="265"/>
        <v>3.3326147689222227E-5</v>
      </c>
      <c r="BJP11" s="100">
        <f t="shared" si="266"/>
        <v>3.3326266017490885E-5</v>
      </c>
      <c r="BJQ11" s="100">
        <f t="shared" si="267"/>
        <v>3.3326372732342392E-5</v>
      </c>
      <c r="BJR11" s="100">
        <f t="shared" si="268"/>
        <v>3.3326431502195885E-5</v>
      </c>
      <c r="BJS11" s="100">
        <f t="shared" si="269"/>
        <v>3.3326526785646496E-5</v>
      </c>
      <c r="BJT11" s="100">
        <f t="shared" si="270"/>
        <v>3.3326571974437186E-5</v>
      </c>
      <c r="BJU11" s="100">
        <f t="shared" si="271"/>
        <v>3.3326625719273337E-5</v>
      </c>
      <c r="BJV11" s="100">
        <f t="shared" si="272"/>
        <v>3.3326642282223337E-5</v>
      </c>
      <c r="BJW11" s="100">
        <f t="shared" si="273"/>
        <v>3.3326686178610696E-5</v>
      </c>
      <c r="BJX11" s="100">
        <f t="shared" si="274"/>
        <v>3.33267039628038E-5</v>
      </c>
      <c r="BJY11" s="100">
        <f t="shared" si="275"/>
        <v>3.3326745159078673E-5</v>
      </c>
      <c r="BJZ11" s="100">
        <f t="shared" si="276"/>
        <v>3.3326728352558888E-5</v>
      </c>
      <c r="BKA11" s="100">
        <f t="shared" si="277"/>
        <v>3.3326944045416953E-5</v>
      </c>
      <c r="BKB11" s="100">
        <f t="shared" si="278"/>
        <v>3.3327592325492726E-5</v>
      </c>
      <c r="BKC11" s="100">
        <f t="shared" si="279"/>
        <v>3.3328010599322862E-5</v>
      </c>
      <c r="BKD11" s="160">
        <f t="shared" si="280"/>
        <v>2.6307245232459288E-2</v>
      </c>
      <c r="BKE11" s="100">
        <f t="shared" si="281"/>
        <v>2.7093395904855249E-2</v>
      </c>
      <c r="BKF11" s="100">
        <f t="shared" si="282"/>
        <v>3.1452702857347338E-2</v>
      </c>
      <c r="BKG11" s="100">
        <f t="shared" si="283"/>
        <v>3.7248979685494579E-2</v>
      </c>
      <c r="BKH11" s="100">
        <f t="shared" si="284"/>
        <v>4.0384619325714695E-2</v>
      </c>
      <c r="BKI11" s="100">
        <f t="shared" si="285"/>
        <v>4.2373292973852388E-2</v>
      </c>
      <c r="BKJ11" s="100">
        <f t="shared" si="286"/>
        <v>4.4021327654396175E-2</v>
      </c>
      <c r="BKK11" s="100">
        <f t="shared" si="287"/>
        <v>4.5323307460368806E-2</v>
      </c>
      <c r="BKL11" s="100">
        <f t="shared" si="288"/>
        <v>4.6459405400748457E-2</v>
      </c>
      <c r="BKM11" s="100">
        <f t="shared" si="289"/>
        <v>4.7380414758857979E-2</v>
      </c>
      <c r="BKN11" s="100">
        <f t="shared" si="290"/>
        <v>4.8189823057068412E-2</v>
      </c>
      <c r="BKO11" s="100">
        <f t="shared" si="291"/>
        <v>4.883732094316038E-2</v>
      </c>
      <c r="BKP11" s="100">
        <f t="shared" si="292"/>
        <v>4.9405422108200509E-2</v>
      </c>
      <c r="BKQ11" s="100">
        <f t="shared" si="293"/>
        <v>4.9857539355190564E-2</v>
      </c>
      <c r="BKR11" s="100">
        <f t="shared" si="294"/>
        <v>5.0257477249665762E-2</v>
      </c>
      <c r="BKS11" s="100">
        <f t="shared" si="295"/>
        <v>5.0571911001250074E-2</v>
      </c>
      <c r="BKT11" s="100">
        <f t="shared" si="296"/>
        <v>5.0848925909029584E-2</v>
      </c>
      <c r="BKU11" s="100">
        <f t="shared" si="297"/>
        <v>5.1068067020045578E-2</v>
      </c>
      <c r="BKV11" s="100">
        <f t="shared" si="298"/>
        <v>5.1259639249257791E-2</v>
      </c>
      <c r="BKW11" s="100">
        <f t="shared" si="299"/>
        <v>5.1410287467898455E-2</v>
      </c>
      <c r="BKX11" s="100">
        <f t="shared" si="300"/>
        <v>5.1543009779404257E-2</v>
      </c>
      <c r="BKY11" s="100">
        <f t="shared" si="301"/>
        <v>5.1647010602487366E-2</v>
      </c>
      <c r="BKZ11" s="100">
        <f t="shared" si="302"/>
        <v>5.1737824844650594E-2</v>
      </c>
      <c r="BLA11" s="100">
        <f t="shared" si="303"/>
        <v>5.181038930307949E-2</v>
      </c>
      <c r="BLB11" s="100">
        <f t="shared" si="304"/>
        <v>5.1872909519242831E-2</v>
      </c>
      <c r="BLC11" s="100">
        <f t="shared" si="305"/>
        <v>5.1922003640118744E-2</v>
      </c>
      <c r="BLD11" s="100">
        <f t="shared" si="306"/>
        <v>5.1965305679221085E-2</v>
      </c>
      <c r="BLE11" s="100">
        <f t="shared" si="307"/>
        <v>5.1999418251007269E-2</v>
      </c>
      <c r="BLF11" s="100">
        <f t="shared" si="308"/>
        <v>5.2028816466158999E-2</v>
      </c>
      <c r="BLG11" s="100">
        <f t="shared" si="309"/>
        <v>5.2052359313722783E-2</v>
      </c>
      <c r="BLH11" s="100">
        <f t="shared" si="310"/>
        <v>5.2072818078137788E-2</v>
      </c>
      <c r="BLI11" s="100">
        <f t="shared" si="311"/>
        <v>5.2089068141485673E-2</v>
      </c>
      <c r="BLJ11" s="100">
        <f t="shared" si="312"/>
        <v>5.2103012656690331E-2</v>
      </c>
      <c r="BLK11" s="100">
        <f t="shared" si="313"/>
        <v>5.2114149105415716E-2</v>
      </c>
      <c r="BLL11" s="100">
        <f t="shared" si="314"/>
        <v>5.21238158538994E-2</v>
      </c>
      <c r="BLM11" s="100">
        <f t="shared" si="315"/>
        <v>5.2131479817926492E-2</v>
      </c>
      <c r="BLN11" s="100">
        <f t="shared" si="316"/>
        <v>5.2138097181431246E-2</v>
      </c>
      <c r="BLO11" s="100">
        <f t="shared" si="317"/>
        <v>5.2143399035517096E-2</v>
      </c>
      <c r="BLP11" s="100">
        <f t="shared" si="318"/>
        <v>5.2147933338395208E-2</v>
      </c>
      <c r="BLQ11" s="100">
        <f t="shared" si="319"/>
        <v>5.2151581925032074E-2</v>
      </c>
      <c r="BLR11" s="100">
        <f t="shared" si="320"/>
        <v>5.2154688336577208E-2</v>
      </c>
      <c r="BLS11" s="100">
        <f t="shared" si="321"/>
        <v>5.2157218305006282E-2</v>
      </c>
      <c r="BLT11" s="100">
        <f t="shared" si="322"/>
        <v>5.215932499010336E-2</v>
      </c>
      <c r="BLU11" s="100">
        <f t="shared" si="323"/>
        <v>5.2161074448895006E-2</v>
      </c>
      <c r="BLV11" s="100">
        <f t="shared" si="324"/>
        <v>5.2162540000589099E-2</v>
      </c>
      <c r="BLW11" s="100">
        <f t="shared" si="325"/>
        <v>5.2163727469539137E-2</v>
      </c>
      <c r="BLX11" s="100">
        <f t="shared" si="326"/>
        <v>5.216471395507663E-2</v>
      </c>
      <c r="BLY11" s="100">
        <f t="shared" si="327"/>
        <v>5.2165561815860795E-2</v>
      </c>
      <c r="BLZ11" s="100">
        <f t="shared" si="328"/>
        <v>5.2166240443162253E-2</v>
      </c>
      <c r="BMA11" s="100">
        <f t="shared" si="329"/>
        <v>5.2166827573895624E-2</v>
      </c>
      <c r="BMB11" s="100">
        <f t="shared" si="330"/>
        <v>5.2167312604254099E-2</v>
      </c>
      <c r="BMC11" s="100">
        <f t="shared" si="331"/>
        <v>5.2167715110581811E-2</v>
      </c>
      <c r="BMD11" s="100">
        <f t="shared" si="332"/>
        <v>5.2168032510759889E-2</v>
      </c>
      <c r="BME11" s="100">
        <f t="shared" si="333"/>
        <v>5.2168303622673551E-2</v>
      </c>
      <c r="BMF11" s="100">
        <f t="shared" si="334"/>
        <v>5.2168524937631057E-2</v>
      </c>
      <c r="BMG11" s="100">
        <f t="shared" si="335"/>
        <v>5.2168724531622315E-2</v>
      </c>
      <c r="BMH11" s="100">
        <f t="shared" si="336"/>
        <v>5.2168834451809185E-2</v>
      </c>
      <c r="BMI11" s="100">
        <f t="shared" si="337"/>
        <v>5.2169012665293064E-2</v>
      </c>
      <c r="BMJ11" s="100">
        <f t="shared" si="338"/>
        <v>5.2169097184228193E-2</v>
      </c>
      <c r="BMK11" s="100">
        <f t="shared" si="339"/>
        <v>5.2169197706012964E-2</v>
      </c>
      <c r="BML11" s="100">
        <f t="shared" si="340"/>
        <v>5.2169228684574333E-2</v>
      </c>
      <c r="BMM11" s="100">
        <f t="shared" si="341"/>
        <v>5.2169310786326563E-2</v>
      </c>
      <c r="BMN11" s="100">
        <f t="shared" si="342"/>
        <v>5.2169344049057688E-2</v>
      </c>
      <c r="BMO11" s="100">
        <f t="shared" si="343"/>
        <v>5.2169421100678189E-2</v>
      </c>
      <c r="BMP11" s="100">
        <f t="shared" si="344"/>
        <v>5.2169389666532784E-2</v>
      </c>
      <c r="BMQ11" s="100">
        <f t="shared" si="345"/>
        <v>5.2169793088863471E-2</v>
      </c>
      <c r="BMR11" s="100">
        <f t="shared" si="346"/>
        <v>5.217100560675552E-2</v>
      </c>
      <c r="BMS11" s="100">
        <f t="shared" si="347"/>
        <v>5.2171787932811797E-2</v>
      </c>
      <c r="BMT11" s="162">
        <f t="shared" si="348"/>
        <v>1005.7136942675929</v>
      </c>
      <c r="BMU11" s="97">
        <f t="shared" si="349"/>
        <v>1006.2237561137496</v>
      </c>
      <c r="BMV11" s="97">
        <f t="shared" si="350"/>
        <v>1010.9037061225195</v>
      </c>
      <c r="BMW11" s="97">
        <f t="shared" si="351"/>
        <v>1022.0490445515823</v>
      </c>
      <c r="BMX11" s="97">
        <f t="shared" si="352"/>
        <v>1030.3902682948412</v>
      </c>
      <c r="BMY11" s="97">
        <f t="shared" si="353"/>
        <v>1036.4842429151386</v>
      </c>
      <c r="BMZ11" s="97">
        <f t="shared" si="354"/>
        <v>1041.9830333021023</v>
      </c>
      <c r="BNA11" s="97">
        <f t="shared" si="355"/>
        <v>1046.5998846020407</v>
      </c>
      <c r="BNB11" s="97">
        <f t="shared" si="356"/>
        <v>1050.814671329523</v>
      </c>
      <c r="BNC11" s="97">
        <f t="shared" si="357"/>
        <v>1054.3521510439641</v>
      </c>
      <c r="BND11" s="97">
        <f t="shared" si="358"/>
        <v>1057.5455507032341</v>
      </c>
      <c r="BNE11" s="97">
        <f t="shared" si="359"/>
        <v>1060.1543434905839</v>
      </c>
      <c r="BNF11" s="97">
        <f t="shared" si="360"/>
        <v>1062.4810898160865</v>
      </c>
      <c r="BNG11" s="97">
        <f t="shared" si="361"/>
        <v>1064.3570395955376</v>
      </c>
      <c r="BNH11" s="97">
        <f t="shared" si="362"/>
        <v>1066.0337084798991</v>
      </c>
      <c r="BNI11" s="97">
        <f t="shared" si="363"/>
        <v>1067.3628932099</v>
      </c>
      <c r="BNJ11" s="97">
        <f t="shared" si="364"/>
        <v>1068.5416679020504</v>
      </c>
      <c r="BNK11" s="97">
        <f t="shared" si="365"/>
        <v>1069.479197339801</v>
      </c>
      <c r="BNL11" s="97">
        <f t="shared" si="366"/>
        <v>1070.3023352636619</v>
      </c>
      <c r="BNM11" s="97">
        <f t="shared" si="367"/>
        <v>1070.9519172930761</v>
      </c>
      <c r="BNN11" s="97">
        <f t="shared" si="368"/>
        <v>1071.5258433257852</v>
      </c>
      <c r="BNO11" s="97">
        <f t="shared" si="369"/>
        <v>1071.976628220054</v>
      </c>
      <c r="BNP11" s="97">
        <f t="shared" si="370"/>
        <v>1072.3710080737096</v>
      </c>
      <c r="BNQ11" s="97">
        <f t="shared" si="371"/>
        <v>1072.6866329467755</v>
      </c>
      <c r="BNR11" s="97">
        <f t="shared" si="372"/>
        <v>1072.9589217317721</v>
      </c>
      <c r="BNS11" s="97">
        <f t="shared" si="373"/>
        <v>1073.1729639146308</v>
      </c>
      <c r="BNT11" s="97">
        <f t="shared" si="374"/>
        <v>1073.3619182702446</v>
      </c>
      <c r="BNU11" s="97">
        <f t="shared" si="375"/>
        <v>1073.5108813023153</v>
      </c>
      <c r="BNV11" s="97">
        <f t="shared" si="376"/>
        <v>1073.6393338098312</v>
      </c>
      <c r="BNW11" s="97">
        <f t="shared" si="377"/>
        <v>1073.7422525554334</v>
      </c>
      <c r="BNX11" s="97">
        <f t="shared" si="378"/>
        <v>1073.8317255686209</v>
      </c>
      <c r="BNY11" s="97">
        <f t="shared" si="379"/>
        <v>1073.902816650047</v>
      </c>
      <c r="BNZ11" s="97">
        <f t="shared" si="380"/>
        <v>1073.9638383703334</v>
      </c>
      <c r="BOA11" s="97">
        <f t="shared" si="381"/>
        <v>1074.0125831416844</v>
      </c>
      <c r="BOB11" s="97">
        <f t="shared" si="382"/>
        <v>1074.0549030567036</v>
      </c>
      <c r="BOC11" s="97">
        <f t="shared" si="383"/>
        <v>1074.0884603500667</v>
      </c>
      <c r="BOD11" s="97">
        <f t="shared" si="384"/>
        <v>1074.117438812433</v>
      </c>
      <c r="BOE11" s="97">
        <f t="shared" si="385"/>
        <v>1074.1406589904607</v>
      </c>
      <c r="BOF11" s="97">
        <f t="shared" si="386"/>
        <v>1074.1605193638991</v>
      </c>
      <c r="BOG11" s="97">
        <f t="shared" si="387"/>
        <v>1074.1765014719856</v>
      </c>
      <c r="BOH11" s="97">
        <f t="shared" si="388"/>
        <v>1074.1901095008038</v>
      </c>
      <c r="BOI11" s="97">
        <f t="shared" si="389"/>
        <v>1074.2011929186513</v>
      </c>
      <c r="BOJ11" s="97">
        <f t="shared" si="390"/>
        <v>1074.210422385805</v>
      </c>
      <c r="BOK11" s="97">
        <f t="shared" si="391"/>
        <v>1074.2180871009903</v>
      </c>
      <c r="BOL11" s="97">
        <f t="shared" si="392"/>
        <v>1074.2245081531541</v>
      </c>
      <c r="BOM11" s="97">
        <f t="shared" si="393"/>
        <v>1074.2297109616366</v>
      </c>
      <c r="BON11" s="97">
        <f t="shared" si="394"/>
        <v>1074.2340332617603</v>
      </c>
      <c r="BOO11" s="97">
        <f t="shared" si="395"/>
        <v>1074.237748237801</v>
      </c>
      <c r="BOP11" s="97">
        <f t="shared" si="396"/>
        <v>1074.2407217439927</v>
      </c>
      <c r="BOQ11" s="97">
        <f t="shared" si="397"/>
        <v>1074.2432943741164</v>
      </c>
      <c r="BOR11" s="97">
        <f t="shared" si="398"/>
        <v>1074.2454196519277</v>
      </c>
      <c r="BOS11" s="97">
        <f t="shared" si="399"/>
        <v>1074.2471833450252</v>
      </c>
      <c r="BOT11" s="97">
        <f t="shared" si="400"/>
        <v>1074.2485741310622</v>
      </c>
      <c r="BOU11" s="97">
        <f t="shared" si="401"/>
        <v>1074.2497620972788</v>
      </c>
      <c r="BOV11" s="97">
        <f t="shared" si="402"/>
        <v>1074.2507318660741</v>
      </c>
      <c r="BOW11" s="97">
        <f t="shared" si="403"/>
        <v>1074.2516064602271</v>
      </c>
      <c r="BOX11" s="97">
        <f t="shared" si="404"/>
        <v>1074.2520881171326</v>
      </c>
      <c r="BOY11" s="97">
        <f t="shared" si="405"/>
        <v>1074.2528690290219</v>
      </c>
      <c r="BOZ11" s="97">
        <f t="shared" si="406"/>
        <v>1074.2532393825895</v>
      </c>
      <c r="BPA11" s="97">
        <f t="shared" si="407"/>
        <v>1074.2536798597957</v>
      </c>
      <c r="BPB11" s="97">
        <f t="shared" si="408"/>
        <v>1074.2538156051626</v>
      </c>
      <c r="BPC11" s="97">
        <f t="shared" si="409"/>
        <v>1074.2541753682851</v>
      </c>
      <c r="BPD11" s="97">
        <f t="shared" si="410"/>
        <v>1074.254321122989</v>
      </c>
      <c r="BPE11" s="97">
        <f t="shared" si="411"/>
        <v>1074.2546587575448</v>
      </c>
      <c r="BPF11" s="97">
        <f t="shared" si="412"/>
        <v>1074.2545210153655</v>
      </c>
      <c r="BPG11" s="97">
        <f t="shared" si="413"/>
        <v>1074.2562887891959</v>
      </c>
      <c r="BPH11" s="97">
        <f t="shared" si="414"/>
        <v>1074.2616020523199</v>
      </c>
      <c r="BPI11" s="97">
        <f t="shared" si="415"/>
        <v>1074.2650302737429</v>
      </c>
      <c r="BPJ11" s="139">
        <f t="shared" si="416"/>
        <v>100</v>
      </c>
      <c r="BPK11" s="99">
        <f t="shared" si="417"/>
        <v>99.986318642026433</v>
      </c>
      <c r="BPL11" s="99">
        <f t="shared" si="418"/>
        <v>67.084685159396287</v>
      </c>
      <c r="BPM11" s="99">
        <f t="shared" si="419"/>
        <v>67.068839625127026</v>
      </c>
      <c r="BPN11" s="99">
        <f t="shared" si="420"/>
        <v>67.075859083894755</v>
      </c>
      <c r="BPO11" s="99">
        <f t="shared" si="421"/>
        <v>67.069592382099444</v>
      </c>
      <c r="BPP11" s="99">
        <f t="shared" si="422"/>
        <v>67.081410666566299</v>
      </c>
      <c r="BPQ11" s="99">
        <f t="shared" si="423"/>
        <v>67.064737099627379</v>
      </c>
      <c r="BPR11" s="99">
        <f t="shared" si="424"/>
        <v>67.07998042831872</v>
      </c>
      <c r="BPS11" s="99">
        <f t="shared" si="425"/>
        <v>67.061914260980842</v>
      </c>
      <c r="BPT11" s="99">
        <f t="shared" si="426"/>
        <v>67.085494373141628</v>
      </c>
      <c r="BPU11" s="99">
        <f t="shared" si="427"/>
        <v>67.06458654823291</v>
      </c>
      <c r="BPV11" s="99">
        <f t="shared" si="428"/>
        <v>67.081015469155787</v>
      </c>
      <c r="BPW11" s="99">
        <f t="shared" si="429"/>
        <v>67.067710489668414</v>
      </c>
      <c r="BPX11" s="99">
        <f t="shared" si="430"/>
        <v>67.07984869584854</v>
      </c>
      <c r="BPY11" s="99">
        <f t="shared" si="431"/>
        <v>67.072678685686327</v>
      </c>
      <c r="BPZ11" s="99">
        <f t="shared" si="432"/>
        <v>67.07503105122511</v>
      </c>
      <c r="BQA11" s="99">
        <f t="shared" si="433"/>
        <v>67.06710828409048</v>
      </c>
      <c r="BQB11" s="99">
        <f t="shared" si="434"/>
        <v>67.082351612781807</v>
      </c>
      <c r="BQC11" s="99">
        <f t="shared" si="435"/>
        <v>67.06458654823291</v>
      </c>
      <c r="BQD11" s="99">
        <f t="shared" si="436"/>
        <v>67.081316571944754</v>
      </c>
      <c r="BQE11" s="99">
        <f t="shared" si="437"/>
        <v>67.067898678911504</v>
      </c>
      <c r="BQF11" s="99">
        <f t="shared" si="438"/>
        <v>67.088430125334042</v>
      </c>
      <c r="BQG11" s="99">
        <f t="shared" si="439"/>
        <v>67.068801987278405</v>
      </c>
      <c r="BQH11" s="99">
        <f t="shared" si="440"/>
        <v>67.07777861417442</v>
      </c>
      <c r="BQI11" s="99">
        <f t="shared" si="441"/>
        <v>67.064624186081531</v>
      </c>
      <c r="BQJ11" s="99">
        <f t="shared" si="442"/>
        <v>67.078362000828022</v>
      </c>
      <c r="BQK11" s="99">
        <f t="shared" si="443"/>
        <v>67.065583951221356</v>
      </c>
      <c r="BQL11" s="99">
        <f t="shared" si="444"/>
        <v>67.082069328917157</v>
      </c>
      <c r="BQM11" s="99">
        <f t="shared" si="445"/>
        <v>67.06797395460876</v>
      </c>
      <c r="BQN11" s="99">
        <f t="shared" si="446"/>
        <v>67.087545635891459</v>
      </c>
      <c r="BQO11" s="99">
        <f t="shared" si="447"/>
        <v>67.066280251420835</v>
      </c>
      <c r="BQP11" s="99">
        <f t="shared" si="448"/>
        <v>67.086792878919042</v>
      </c>
      <c r="BQQ11" s="99">
        <f t="shared" si="449"/>
        <v>67.067221197636357</v>
      </c>
      <c r="BQR11" s="99">
        <f t="shared" si="450"/>
        <v>67.082765629116651</v>
      </c>
      <c r="BQS11" s="99">
        <f t="shared" si="451"/>
        <v>67.067390567955144</v>
      </c>
      <c r="BQT11" s="99">
        <f t="shared" si="452"/>
        <v>67.078907749633032</v>
      </c>
      <c r="BQU11" s="99">
        <f t="shared" si="453"/>
        <v>67.065997967556186</v>
      </c>
      <c r="BQV11" s="99">
        <f t="shared" si="454"/>
        <v>67.079641687681132</v>
      </c>
      <c r="BQW11" s="99">
        <f t="shared" si="455"/>
        <v>67.068293876322031</v>
      </c>
      <c r="BQX11" s="99">
        <f t="shared" si="456"/>
        <v>67.08336783469457</v>
      </c>
      <c r="BQY11" s="99">
        <f t="shared" si="457"/>
        <v>67.065734502615825</v>
      </c>
      <c r="BQZ11" s="99">
        <f t="shared" si="458"/>
        <v>67.085946027325079</v>
      </c>
      <c r="BRA11" s="99">
        <f t="shared" si="459"/>
        <v>67.07077797433098</v>
      </c>
      <c r="BRB11" s="99">
        <f t="shared" si="460"/>
        <v>67.079434679513724</v>
      </c>
      <c r="BRC11" s="99">
        <f t="shared" si="461"/>
        <v>67.067409386879447</v>
      </c>
      <c r="BRD11" s="99">
        <f t="shared" si="462"/>
        <v>67.078362000828022</v>
      </c>
      <c r="BRE11" s="99">
        <f t="shared" si="463"/>
        <v>67.066901275923058</v>
      </c>
      <c r="BRF11" s="99">
        <f t="shared" si="464"/>
        <v>67.080225074334749</v>
      </c>
      <c r="BRG11" s="99">
        <f t="shared" si="465"/>
        <v>67.068971357597192</v>
      </c>
      <c r="BRH11" s="99">
        <f t="shared" si="466"/>
        <v>67.086416500432833</v>
      </c>
      <c r="BRI11" s="99">
        <f t="shared" si="467"/>
        <v>67.071681282697881</v>
      </c>
      <c r="BRJ11" s="99">
        <f t="shared" si="468"/>
        <v>67.087395084496976</v>
      </c>
      <c r="BRK11" s="99">
        <f t="shared" si="469"/>
        <v>67.064925288870498</v>
      </c>
      <c r="BRL11" s="99">
        <f t="shared" si="470"/>
        <v>67.079340584892179</v>
      </c>
      <c r="BRM11" s="99">
        <f t="shared" si="471"/>
        <v>67.064021980503597</v>
      </c>
      <c r="BRN11" s="99">
        <f t="shared" si="472"/>
        <v>67.078042079114766</v>
      </c>
      <c r="BRO11" s="99">
        <f t="shared" si="473"/>
        <v>67.062610561180321</v>
      </c>
      <c r="BRP11" s="99">
        <f t="shared" si="474"/>
        <v>67.078136173736311</v>
      </c>
      <c r="BRQ11" s="99">
        <f t="shared" si="475"/>
        <v>67.064887651021877</v>
      </c>
      <c r="BRR11" s="99">
        <f t="shared" si="476"/>
        <v>67.08218224246302</v>
      </c>
      <c r="BRS11" s="99">
        <f t="shared" si="477"/>
        <v>67.067258835484964</v>
      </c>
      <c r="BRT11" s="99">
        <f t="shared" si="478"/>
        <v>67.082050509992854</v>
      </c>
      <c r="BRU11" s="99">
        <f t="shared" si="479"/>
        <v>67.065339305205313</v>
      </c>
      <c r="BRV11" s="99">
        <f t="shared" si="480"/>
        <v>67.080526177123716</v>
      </c>
      <c r="BRW11" s="99">
        <f t="shared" si="481"/>
        <v>67.065602770145659</v>
      </c>
      <c r="BRX11" s="99">
        <f t="shared" si="482"/>
        <v>99.967048063532687</v>
      </c>
      <c r="BRY11" s="99">
        <f t="shared" si="483"/>
        <v>100</v>
      </c>
      <c r="BRZ11" s="139">
        <f t="shared" si="484"/>
        <v>2.0000019999999998</v>
      </c>
      <c r="BSA11" s="99">
        <f t="shared" si="485"/>
        <v>2.185642025509531</v>
      </c>
      <c r="BSB11" s="99">
        <f t="shared" si="486"/>
        <v>5.8646455456293385</v>
      </c>
      <c r="BSC11" s="99">
        <f t="shared" si="487"/>
        <v>7.8332650890708617</v>
      </c>
      <c r="BSD11" s="99">
        <f t="shared" si="488"/>
        <v>8.4709686578792862</v>
      </c>
      <c r="BSE11" s="99">
        <f t="shared" si="489"/>
        <v>8.8282719332290291</v>
      </c>
      <c r="BSF11" s="99">
        <f t="shared" si="490"/>
        <v>9.237076171220556</v>
      </c>
      <c r="BSG11" s="99">
        <f t="shared" si="491"/>
        <v>9.5914533899451317</v>
      </c>
      <c r="BSH11" s="99">
        <f t="shared" si="492"/>
        <v>9.8614966160713884</v>
      </c>
      <c r="BSI11" s="99">
        <f t="shared" si="493"/>
        <v>10.143650199913795</v>
      </c>
      <c r="BSJ11" s="99">
        <f t="shared" si="494"/>
        <v>10.309830857815147</v>
      </c>
      <c r="BSK11" s="99">
        <f t="shared" si="495"/>
        <v>10.541090855627248</v>
      </c>
      <c r="BSL11" s="99">
        <f t="shared" si="496"/>
        <v>10.645403844972339</v>
      </c>
      <c r="BSM11" s="99">
        <f t="shared" si="497"/>
        <v>10.812751690870867</v>
      </c>
      <c r="BSN11" s="99">
        <f t="shared" si="498"/>
        <v>10.880465805898126</v>
      </c>
      <c r="BSO11" s="99">
        <f t="shared" si="499"/>
        <v>11.014747203732322</v>
      </c>
      <c r="BSP11" s="99">
        <f t="shared" si="500"/>
        <v>11.042238645172748</v>
      </c>
      <c r="BSQ11" s="99">
        <f t="shared" si="501"/>
        <v>11.156969774668248</v>
      </c>
      <c r="BSR11" s="99">
        <f t="shared" si="502"/>
        <v>11.16631546138693</v>
      </c>
      <c r="BSS11" s="99">
        <f t="shared" si="503"/>
        <v>11.261311503901306</v>
      </c>
      <c r="BST11" s="99">
        <f t="shared" si="504"/>
        <v>11.249342418476072</v>
      </c>
      <c r="BSU11" s="99">
        <f t="shared" si="505"/>
        <v>11.337007942356786</v>
      </c>
      <c r="BSV11" s="99">
        <f t="shared" si="506"/>
        <v>11.311655356702557</v>
      </c>
      <c r="BSW11" s="99">
        <f t="shared" si="507"/>
        <v>11.389514608370265</v>
      </c>
      <c r="BSX11" s="99">
        <f t="shared" si="508"/>
        <v>11.360252467260075</v>
      </c>
      <c r="BSY11" s="99">
        <f t="shared" si="509"/>
        <v>11.431455991952138</v>
      </c>
      <c r="BSZ11" s="99">
        <f t="shared" si="510"/>
        <v>11.389731013267275</v>
      </c>
      <c r="BTA11" s="99">
        <f t="shared" si="511"/>
        <v>11.450737543097388</v>
      </c>
      <c r="BTB11" s="99">
        <f t="shared" si="512"/>
        <v>11.414786509424461</v>
      </c>
      <c r="BTC11" s="99">
        <f t="shared" si="513"/>
        <v>11.467122900126771</v>
      </c>
      <c r="BTD11" s="99">
        <f t="shared" si="514"/>
        <v>11.407519722864441</v>
      </c>
      <c r="BTE11" s="99">
        <f t="shared" si="515"/>
        <v>11.478614843614958</v>
      </c>
      <c r="BTF11" s="99">
        <f t="shared" si="516"/>
        <v>11.438105282286138</v>
      </c>
      <c r="BTG11" s="99">
        <f t="shared" si="517"/>
        <v>11.487738514312456</v>
      </c>
      <c r="BTH11" s="99">
        <f t="shared" si="518"/>
        <v>11.437041881096681</v>
      </c>
      <c r="BTI11" s="99">
        <f t="shared" si="519"/>
        <v>11.506571128901598</v>
      </c>
      <c r="BTJ11" s="99">
        <f t="shared" si="520"/>
        <v>11.451082400849053</v>
      </c>
      <c r="BTK11" s="99">
        <f t="shared" si="521"/>
        <v>11.503505850657996</v>
      </c>
      <c r="BTL11" s="99">
        <f t="shared" si="522"/>
        <v>11.457425541692219</v>
      </c>
      <c r="BTM11" s="99">
        <f t="shared" si="523"/>
        <v>11.512308653979167</v>
      </c>
      <c r="BTN11" s="99">
        <f t="shared" si="524"/>
        <v>11.462215222926289</v>
      </c>
      <c r="BTO11" s="99">
        <f t="shared" si="525"/>
        <v>11.531475883110408</v>
      </c>
      <c r="BTP11" s="99">
        <f t="shared" si="526"/>
        <v>11.474489749111664</v>
      </c>
      <c r="BTQ11" s="99">
        <f t="shared" si="527"/>
        <v>11.534589628527668</v>
      </c>
      <c r="BTR11" s="99">
        <f t="shared" si="528"/>
        <v>11.488109637205225</v>
      </c>
      <c r="BTS11" s="99">
        <f t="shared" si="529"/>
        <v>11.535498494315663</v>
      </c>
      <c r="BTT11" s="99">
        <f t="shared" si="530"/>
        <v>11.489743890742089</v>
      </c>
      <c r="BTU11" s="99">
        <f t="shared" si="531"/>
        <v>11.530604296423959</v>
      </c>
      <c r="BTV11" s="99">
        <f t="shared" si="532"/>
        <v>11.48953509243489</v>
      </c>
      <c r="BTW11" s="99">
        <f t="shared" si="533"/>
        <v>11.549436115099397</v>
      </c>
      <c r="BTX11" s="99">
        <f t="shared" si="534"/>
        <v>11.481965205207082</v>
      </c>
      <c r="BTY11" s="99">
        <f t="shared" si="535"/>
        <v>11.536333743278371</v>
      </c>
      <c r="BTZ11" s="99">
        <f t="shared" si="536"/>
        <v>11.490887357141455</v>
      </c>
      <c r="BUA11" s="99">
        <f t="shared" si="537"/>
        <v>11.542289753783709</v>
      </c>
      <c r="BUB11" s="99">
        <f t="shared" si="538"/>
        <v>11.495742105933516</v>
      </c>
      <c r="BUC11" s="99">
        <f t="shared" si="539"/>
        <v>11.553582339950522</v>
      </c>
      <c r="BUD11" s="99">
        <f t="shared" si="540"/>
        <v>11.50662386790682</v>
      </c>
      <c r="BUE11" s="99">
        <f t="shared" si="541"/>
        <v>11.561943287200794</v>
      </c>
      <c r="BUF11" s="99">
        <f t="shared" si="542"/>
        <v>11.510482312749586</v>
      </c>
      <c r="BUG11" s="99">
        <f t="shared" si="543"/>
        <v>11.565241174129989</v>
      </c>
      <c r="BUH11" s="99">
        <f t="shared" si="544"/>
        <v>11.515185913421737</v>
      </c>
      <c r="BUI11" s="99">
        <f t="shared" si="545"/>
        <v>11.565462991452991</v>
      </c>
      <c r="BUJ11" s="99">
        <f t="shared" si="546"/>
        <v>11.52948954481926</v>
      </c>
      <c r="BUK11" s="99">
        <f t="shared" si="547"/>
        <v>11.5727007130755</v>
      </c>
      <c r="BUL11" s="99">
        <f t="shared" si="548"/>
        <v>11.539735063437625</v>
      </c>
      <c r="BUM11" s="99">
        <f t="shared" si="549"/>
        <v>11.023931336812083</v>
      </c>
      <c r="BUN11" s="99">
        <f t="shared" si="550"/>
        <v>5.3604403689047295</v>
      </c>
      <c r="BUO11" s="99">
        <f t="shared" si="551"/>
        <v>5.6782510000000004</v>
      </c>
      <c r="BUP11" s="162">
        <f t="shared" si="552"/>
        <v>334.11413856784861</v>
      </c>
      <c r="BUQ11" s="97">
        <f t="shared" si="553"/>
        <v>184.66427604240084</v>
      </c>
      <c r="BUR11" s="97">
        <f t="shared" si="554"/>
        <v>169.10935717391288</v>
      </c>
      <c r="BUS11" s="97">
        <f t="shared" si="555"/>
        <v>157.53685400969246</v>
      </c>
      <c r="BUT11" s="97">
        <f t="shared" si="556"/>
        <v>149.28629079091394</v>
      </c>
      <c r="BUU11" s="97">
        <f t="shared" si="557"/>
        <v>144.82646552657863</v>
      </c>
      <c r="BUV11" s="97">
        <f t="shared" si="558"/>
        <v>141.23673012927085</v>
      </c>
      <c r="BUW11" s="97">
        <f t="shared" si="559"/>
        <v>139.05776837229752</v>
      </c>
      <c r="BUX11" s="97">
        <f t="shared" si="560"/>
        <v>135.83684201103685</v>
      </c>
      <c r="BUY11" s="97">
        <f t="shared" si="561"/>
        <v>134.40779620126312</v>
      </c>
      <c r="BUZ11" s="97">
        <f t="shared" si="562"/>
        <v>133.1760509375423</v>
      </c>
      <c r="BVA11" s="97">
        <f t="shared" si="563"/>
        <v>131.45310125081147</v>
      </c>
      <c r="BVB11" s="97">
        <f t="shared" si="564"/>
        <v>130.37933521790887</v>
      </c>
      <c r="BVC11" s="97">
        <f t="shared" si="565"/>
        <v>129.99565350813248</v>
      </c>
      <c r="BVD11" s="97">
        <f t="shared" si="566"/>
        <v>129.01956914201651</v>
      </c>
      <c r="BVE11" s="97">
        <f t="shared" si="567"/>
        <v>128.05817990345889</v>
      </c>
      <c r="BVF11" s="97">
        <f t="shared" si="568"/>
        <v>128.20988220982838</v>
      </c>
      <c r="BVG11" s="97">
        <f t="shared" si="569"/>
        <v>128.05024626223252</v>
      </c>
      <c r="BVH11" s="97">
        <f t="shared" si="570"/>
        <v>126.72793871575693</v>
      </c>
      <c r="BVI11" s="97">
        <f t="shared" si="571"/>
        <v>126.72695943808857</v>
      </c>
      <c r="BVJ11" s="97">
        <f t="shared" si="572"/>
        <v>127.48982911688584</v>
      </c>
      <c r="BVK11" s="97">
        <f t="shared" si="573"/>
        <v>126.42283868530565</v>
      </c>
      <c r="BVL11" s="97">
        <f t="shared" si="574"/>
        <v>126.44383992128805</v>
      </c>
      <c r="BVM11" s="97">
        <f t="shared" si="575"/>
        <v>126.91787333870892</v>
      </c>
      <c r="BVN11" s="97">
        <f t="shared" si="576"/>
        <v>126.67268014047718</v>
      </c>
      <c r="BVO11" s="97">
        <f t="shared" si="577"/>
        <v>126.55794869314498</v>
      </c>
      <c r="BVP11" s="97">
        <f t="shared" si="578"/>
        <v>126.47385713099526</v>
      </c>
      <c r="BVQ11" s="97">
        <f t="shared" si="579"/>
        <v>126.88956095317072</v>
      </c>
      <c r="BVR11" s="97">
        <f t="shared" si="580"/>
        <v>126.2252942100795</v>
      </c>
      <c r="BVS11" s="97">
        <f t="shared" si="581"/>
        <v>126.13751766769357</v>
      </c>
      <c r="BVT11" s="97">
        <f t="shared" si="582"/>
        <v>126.72170356708799</v>
      </c>
      <c r="BVU11" s="97">
        <f t="shared" si="583"/>
        <v>126.47607516904496</v>
      </c>
      <c r="BVV11" s="97">
        <f t="shared" si="584"/>
        <v>126.05686050165208</v>
      </c>
      <c r="BVW11" s="97">
        <f t="shared" si="585"/>
        <v>126.16045169468177</v>
      </c>
      <c r="BVX11" s="97">
        <f t="shared" si="586"/>
        <v>126.62948749119009</v>
      </c>
      <c r="BVY11" s="97">
        <f t="shared" si="587"/>
        <v>125.94261496481542</v>
      </c>
      <c r="BVZ11" s="97">
        <f t="shared" si="588"/>
        <v>125.93013306329513</v>
      </c>
      <c r="BWA11" s="97">
        <f t="shared" si="589"/>
        <v>126.64086728226683</v>
      </c>
      <c r="BWB11" s="97">
        <f t="shared" si="590"/>
        <v>126.1045010349694</v>
      </c>
      <c r="BWC11" s="97">
        <f t="shared" si="591"/>
        <v>125.85060077475433</v>
      </c>
      <c r="BWD11" s="97">
        <f t="shared" si="592"/>
        <v>126.69462322823915</v>
      </c>
      <c r="BWE11" s="97">
        <f t="shared" si="593"/>
        <v>126.74557088612002</v>
      </c>
      <c r="BWF11" s="97">
        <f t="shared" si="594"/>
        <v>126.54584613831828</v>
      </c>
      <c r="BWG11" s="97">
        <f t="shared" si="595"/>
        <v>126.38547823398089</v>
      </c>
      <c r="BWH11" s="97">
        <f t="shared" si="596"/>
        <v>126.92764416993464</v>
      </c>
      <c r="BWI11" s="97">
        <f t="shared" si="597"/>
        <v>126.6556143362252</v>
      </c>
      <c r="BWJ11" s="97">
        <f t="shared" si="598"/>
        <v>126.60937603166703</v>
      </c>
      <c r="BWK11" s="97">
        <f t="shared" si="599"/>
        <v>127.06045875318271</v>
      </c>
      <c r="BWL11" s="97">
        <f t="shared" si="600"/>
        <v>126.38777045455787</v>
      </c>
      <c r="BWM11" s="97">
        <f t="shared" si="601"/>
        <v>126.29089006241789</v>
      </c>
      <c r="BWN11" s="97">
        <f t="shared" si="602"/>
        <v>126.69823349460465</v>
      </c>
      <c r="BWO11" s="97">
        <f t="shared" si="603"/>
        <v>127.02168091009359</v>
      </c>
      <c r="BWP11" s="97">
        <f t="shared" si="604"/>
        <v>126.08000014115612</v>
      </c>
      <c r="BWQ11" s="97">
        <f t="shared" si="605"/>
        <v>126.41526188462124</v>
      </c>
      <c r="BWR11" s="97">
        <f t="shared" si="606"/>
        <v>126.99921837373213</v>
      </c>
      <c r="BWS11" s="97">
        <f t="shared" si="607"/>
        <v>126.35594472679709</v>
      </c>
      <c r="BWT11" s="97">
        <f t="shared" si="608"/>
        <v>126.50453136929977</v>
      </c>
      <c r="BWU11" s="97">
        <f t="shared" si="609"/>
        <v>126.86127512611202</v>
      </c>
      <c r="BWV11" s="97">
        <f t="shared" si="610"/>
        <v>126.94863775419527</v>
      </c>
      <c r="BWW11" s="97">
        <f t="shared" si="611"/>
        <v>126.69245744618712</v>
      </c>
      <c r="BWX11" s="97">
        <f t="shared" si="612"/>
        <v>127.00839196349544</v>
      </c>
      <c r="BWY11" s="97">
        <f t="shared" si="613"/>
        <v>127.42491569006583</v>
      </c>
      <c r="BWZ11" s="97">
        <f t="shared" si="614"/>
        <v>127.01796011384742</v>
      </c>
      <c r="BXA11" s="97">
        <f t="shared" si="615"/>
        <v>123.73134155193138</v>
      </c>
      <c r="BXB11" s="97">
        <f t="shared" si="616"/>
        <v>199.71930439794258</v>
      </c>
      <c r="BXC11" s="164">
        <f t="shared" si="617"/>
        <v>0.69923904070712517</v>
      </c>
      <c r="BXD11" s="101">
        <f t="shared" si="618"/>
        <v>0.69058365658101717</v>
      </c>
      <c r="BXE11" s="101">
        <f t="shared" si="619"/>
        <v>0.68601202619747315</v>
      </c>
      <c r="BXF11" s="101">
        <f t="shared" si="620"/>
        <v>0.68453922977726156</v>
      </c>
      <c r="BXG11" s="101">
        <f t="shared" si="621"/>
        <v>0.68397591523142598</v>
      </c>
      <c r="BXH11" s="101">
        <f t="shared" si="622"/>
        <v>0.68379512648138507</v>
      </c>
      <c r="BXI11" s="101">
        <f t="shared" si="623"/>
        <v>0.683824980225887</v>
      </c>
      <c r="BXJ11" s="101">
        <f t="shared" si="624"/>
        <v>0.68397009575358358</v>
      </c>
      <c r="BXK11" s="101">
        <f t="shared" si="625"/>
        <v>0.68417437670523362</v>
      </c>
      <c r="BXL11" s="101">
        <f t="shared" si="626"/>
        <v>0.68440204239887159</v>
      </c>
      <c r="BXM11" s="101">
        <f t="shared" si="627"/>
        <v>0.68462996923456543</v>
      </c>
      <c r="BXN11" s="101">
        <f t="shared" si="628"/>
        <v>0.68484689668234544</v>
      </c>
      <c r="BXO11" s="101">
        <f t="shared" si="629"/>
        <v>0.68504567019841944</v>
      </c>
      <c r="BXP11" s="101">
        <f t="shared" si="630"/>
        <v>0.68522426281999382</v>
      </c>
      <c r="BXQ11" s="101">
        <f t="shared" si="631"/>
        <v>0.68538027325061079</v>
      </c>
      <c r="BXR11" s="101">
        <f t="shared" si="632"/>
        <v>0.6855166873395443</v>
      </c>
      <c r="BXS11" s="101">
        <f t="shared" si="633"/>
        <v>0.68563340575138965</v>
      </c>
      <c r="BXT11" s="101">
        <f t="shared" si="634"/>
        <v>0.68573323013165444</v>
      </c>
      <c r="BXU11" s="101">
        <f t="shared" si="635"/>
        <v>0.68581765143774098</v>
      </c>
      <c r="BXV11" s="101">
        <f t="shared" si="636"/>
        <v>0.68588937805502181</v>
      </c>
      <c r="BXW11" s="101">
        <f t="shared" si="637"/>
        <v>0.68594922790904644</v>
      </c>
      <c r="BXX11" s="101">
        <f t="shared" si="638"/>
        <v>0.68599998377091786</v>
      </c>
      <c r="BXY11" s="101">
        <f t="shared" si="639"/>
        <v>0.68604233814634641</v>
      </c>
      <c r="BXZ11" s="101">
        <f t="shared" si="640"/>
        <v>0.6860775961334461</v>
      </c>
      <c r="BYA11" s="101">
        <f t="shared" si="641"/>
        <v>0.68610696352349976</v>
      </c>
      <c r="BYB11" s="101">
        <f t="shared" si="642"/>
        <v>0.68613169344412761</v>
      </c>
      <c r="BYC11" s="101">
        <f t="shared" si="643"/>
        <v>0.68615206681652396</v>
      </c>
      <c r="BYD11" s="101">
        <f t="shared" si="644"/>
        <v>0.68616910764897843</v>
      </c>
      <c r="BYE11" s="101">
        <f t="shared" si="645"/>
        <v>0.68618331134136024</v>
      </c>
      <c r="BYF11" s="101">
        <f t="shared" si="646"/>
        <v>0.68619518872572094</v>
      </c>
      <c r="BYG11" s="101">
        <f t="shared" si="647"/>
        <v>0.68620497741838371</v>
      </c>
      <c r="BYH11" s="101">
        <f t="shared" si="648"/>
        <v>0.68621312132745071</v>
      </c>
      <c r="BYI11" s="101">
        <f t="shared" si="649"/>
        <v>0.68621988520275623</v>
      </c>
      <c r="BYJ11" s="101">
        <f t="shared" si="650"/>
        <v>0.68622552622234201</v>
      </c>
      <c r="BYK11" s="101">
        <f t="shared" si="651"/>
        <v>0.68623017893019755</v>
      </c>
      <c r="BYL11" s="101">
        <f t="shared" si="652"/>
        <v>0.68623406500327677</v>
      </c>
      <c r="BYM11" s="101">
        <f t="shared" si="653"/>
        <v>0.68623727393399647</v>
      </c>
      <c r="BYN11" s="101">
        <f t="shared" si="654"/>
        <v>0.68623994488201945</v>
      </c>
      <c r="BYO11" s="101">
        <f t="shared" si="655"/>
        <v>0.68624215070243744</v>
      </c>
      <c r="BYP11" s="101">
        <f t="shared" si="656"/>
        <v>0.68624399189402963</v>
      </c>
      <c r="BYQ11" s="101">
        <f t="shared" si="657"/>
        <v>0.68624550695847475</v>
      </c>
      <c r="BYR11" s="101">
        <f t="shared" si="658"/>
        <v>0.68624676729102285</v>
      </c>
      <c r="BYS11" s="101">
        <f t="shared" si="659"/>
        <v>0.6862478182895777</v>
      </c>
      <c r="BYT11" s="101">
        <f t="shared" si="660"/>
        <v>0.68624868571691788</v>
      </c>
      <c r="BYU11" s="101">
        <f t="shared" si="661"/>
        <v>0.68624939660768502</v>
      </c>
      <c r="BYV11" s="101">
        <f t="shared" si="662"/>
        <v>0.6862499965141291</v>
      </c>
      <c r="BYW11" s="101">
        <f t="shared" si="663"/>
        <v>0.68625049578611508</v>
      </c>
      <c r="BYX11" s="101">
        <f t="shared" si="664"/>
        <v>0.68625090981361381</v>
      </c>
      <c r="BYY11" s="101">
        <f t="shared" si="665"/>
        <v>0.68625126053922081</v>
      </c>
      <c r="BYZ11" s="101">
        <f t="shared" si="666"/>
        <v>0.68625155088669143</v>
      </c>
      <c r="BZA11" s="101">
        <f t="shared" si="667"/>
        <v>0.68625178640665885</v>
      </c>
      <c r="BZB11" s="101">
        <f t="shared" si="668"/>
        <v>0.68625197894768852</v>
      </c>
      <c r="BZC11" s="101">
        <f t="shared" si="669"/>
        <v>0.6862521400578826</v>
      </c>
      <c r="BZD11" s="101">
        <f t="shared" si="670"/>
        <v>0.6862522777727379</v>
      </c>
      <c r="BZE11" s="101">
        <f t="shared" si="671"/>
        <v>0.68625237904304115</v>
      </c>
      <c r="BZF11" s="101">
        <f t="shared" si="672"/>
        <v>0.68625247331949357</v>
      </c>
      <c r="BZG11" s="101">
        <f t="shared" si="673"/>
        <v>0.6862525592860319</v>
      </c>
      <c r="BZH11" s="101">
        <f t="shared" si="674"/>
        <v>0.68625261983249886</v>
      </c>
      <c r="BZI11" s="101">
        <f t="shared" si="675"/>
        <v>0.68625266286059905</v>
      </c>
      <c r="BZJ11" s="101">
        <f t="shared" si="676"/>
        <v>0.68625269986177317</v>
      </c>
      <c r="BZK11" s="101">
        <f t="shared" si="677"/>
        <v>0.68625273761058536</v>
      </c>
      <c r="BZL11" s="101">
        <f t="shared" si="678"/>
        <v>0.6862527737071713</v>
      </c>
      <c r="BZM11" s="101">
        <f t="shared" si="679"/>
        <v>0.68625278863398231</v>
      </c>
      <c r="BZN11" s="101">
        <f t="shared" si="680"/>
        <v>0.68625291035652003</v>
      </c>
      <c r="BZO11" s="101">
        <f t="shared" si="681"/>
        <v>0.68625343915763481</v>
      </c>
      <c r="BZP11" s="162">
        <f t="shared" si="682"/>
        <v>90.514039351652201</v>
      </c>
      <c r="BZQ11" s="97">
        <f t="shared" si="683"/>
        <v>24.473767223578509</v>
      </c>
      <c r="BZR11" s="97">
        <f t="shared" si="684"/>
        <v>16.462650967083519</v>
      </c>
      <c r="BZS11" s="97">
        <f t="shared" si="685"/>
        <v>12.507522700232457</v>
      </c>
      <c r="BZT11" s="97">
        <f t="shared" si="686"/>
        <v>12.044228055658811</v>
      </c>
      <c r="BZU11" s="97">
        <f t="shared" si="687"/>
        <v>11.196912918170165</v>
      </c>
      <c r="BZV11" s="97">
        <f t="shared" si="688"/>
        <v>11.581235118505017</v>
      </c>
      <c r="BZW11" s="97">
        <f t="shared" si="689"/>
        <v>11.022048674813922</v>
      </c>
      <c r="BZX11" s="97">
        <f t="shared" si="690"/>
        <v>11.443548220889454</v>
      </c>
      <c r="BZY11" s="97">
        <f t="shared" si="691"/>
        <v>10.873756105238281</v>
      </c>
      <c r="BZZ11" s="97">
        <f t="shared" si="692"/>
        <v>11.536445648669131</v>
      </c>
      <c r="CAA11" s="97">
        <f t="shared" si="693"/>
        <v>10.778418531823078</v>
      </c>
      <c r="CAB11" s="97">
        <f t="shared" si="694"/>
        <v>11.420498520581674</v>
      </c>
      <c r="CAC11" s="97">
        <f t="shared" si="695"/>
        <v>10.815616804952622</v>
      </c>
      <c r="CAD11" s="97">
        <f t="shared" si="696"/>
        <v>11.381947818684351</v>
      </c>
      <c r="CAE11" s="97">
        <f t="shared" si="697"/>
        <v>10.650973996656994</v>
      </c>
      <c r="CAF11" s="97">
        <f t="shared" si="698"/>
        <v>11.380453943668687</v>
      </c>
      <c r="CAG11" s="97">
        <f t="shared" si="699"/>
        <v>10.756140969945424</v>
      </c>
      <c r="CAH11" s="97">
        <f t="shared" si="700"/>
        <v>11.194057934358144</v>
      </c>
      <c r="CAI11" s="97">
        <f t="shared" si="701"/>
        <v>10.597452882799589</v>
      </c>
      <c r="CAJ11" s="97">
        <f t="shared" si="702"/>
        <v>11.350015250257369</v>
      </c>
      <c r="CAK11" s="97">
        <f t="shared" si="703"/>
        <v>10.582371965947981</v>
      </c>
      <c r="CAL11" s="97">
        <f t="shared" si="704"/>
        <v>11.151162701415554</v>
      </c>
      <c r="CAM11" s="97">
        <f t="shared" si="705"/>
        <v>10.636143408900896</v>
      </c>
      <c r="CAN11" s="97">
        <f t="shared" si="706"/>
        <v>11.131494487466094</v>
      </c>
      <c r="CAO11" s="97">
        <f t="shared" si="707"/>
        <v>10.548980210437533</v>
      </c>
      <c r="CAP11" s="97">
        <f t="shared" si="708"/>
        <v>11.052531428288043</v>
      </c>
      <c r="CAQ11" s="97">
        <f t="shared" si="709"/>
        <v>10.513238001871516</v>
      </c>
      <c r="CAR11" s="97">
        <f t="shared" si="710"/>
        <v>10.917249751184524</v>
      </c>
      <c r="CAS11" s="97">
        <f t="shared" si="711"/>
        <v>10.316972635657608</v>
      </c>
      <c r="CAT11" s="97">
        <f t="shared" si="712"/>
        <v>10.831680923836432</v>
      </c>
      <c r="CAU11" s="97">
        <f t="shared" si="713"/>
        <v>10.156394785825748</v>
      </c>
      <c r="CAV11" s="97">
        <f t="shared" si="714"/>
        <v>10.491728109116984</v>
      </c>
      <c r="CAW11" s="97">
        <f t="shared" si="715"/>
        <v>9.8874290627005355</v>
      </c>
      <c r="CAX11" s="97">
        <f t="shared" si="716"/>
        <v>10.259101804076083</v>
      </c>
      <c r="CAY11" s="97">
        <f t="shared" si="717"/>
        <v>9.5359974321031551</v>
      </c>
      <c r="CAZ11" s="97">
        <f t="shared" si="718"/>
        <v>9.7086721384887031</v>
      </c>
      <c r="CBA11" s="97">
        <f t="shared" si="719"/>
        <v>9.1825129061033408</v>
      </c>
      <c r="CBB11" s="97">
        <f t="shared" si="720"/>
        <v>9.1963047918962335</v>
      </c>
      <c r="CBC11" s="97">
        <f t="shared" si="721"/>
        <v>8.4836118498554676</v>
      </c>
      <c r="CBD11" s="97">
        <f t="shared" si="722"/>
        <v>8.5638179399707237</v>
      </c>
      <c r="CBE11" s="97">
        <f t="shared" si="723"/>
        <v>7.8578208580471243</v>
      </c>
      <c r="CBF11" s="97">
        <f t="shared" si="724"/>
        <v>7.6905044411637951</v>
      </c>
      <c r="CBG11" s="97">
        <f t="shared" si="725"/>
        <v>6.9568429318704608</v>
      </c>
      <c r="CBH11" s="97">
        <f t="shared" si="726"/>
        <v>6.7733444644653478</v>
      </c>
      <c r="CBI11" s="97">
        <f t="shared" si="727"/>
        <v>6.0236504576506418</v>
      </c>
      <c r="CBJ11" s="97">
        <f t="shared" si="728"/>
        <v>5.6988893738479511</v>
      </c>
      <c r="CBK11" s="97">
        <f t="shared" si="729"/>
        <v>5.0812408340609592</v>
      </c>
      <c r="CBL11" s="97">
        <f t="shared" si="730"/>
        <v>4.6703026695842782</v>
      </c>
      <c r="CBM11" s="97">
        <f t="shared" si="731"/>
        <v>4.0790572098789859</v>
      </c>
      <c r="CBN11" s="97">
        <f t="shared" si="732"/>
        <v>3.7140997337488502</v>
      </c>
      <c r="CBO11" s="97">
        <f t="shared" si="733"/>
        <v>3.2121365299307025</v>
      </c>
      <c r="CBP11" s="97">
        <f t="shared" si="734"/>
        <v>2.7942337313818757</v>
      </c>
      <c r="CBQ11" s="97">
        <f t="shared" si="735"/>
        <v>2.4028946035490333</v>
      </c>
      <c r="CBR11" s="97">
        <f t="shared" si="736"/>
        <v>2.0824459523311765</v>
      </c>
      <c r="CBS11" s="97">
        <f t="shared" si="737"/>
        <v>1.7669645579910014</v>
      </c>
      <c r="CBT11" s="97">
        <f t="shared" si="738"/>
        <v>1.5034544989016483</v>
      </c>
      <c r="CBU11" s="97">
        <f t="shared" si="739"/>
        <v>1.3077346348389802</v>
      </c>
      <c r="CBV11" s="97">
        <f t="shared" si="740"/>
        <v>1.0681254043233823</v>
      </c>
      <c r="CBW11" s="97">
        <f t="shared" si="741"/>
        <v>0.93188783890314875</v>
      </c>
      <c r="CBX11" s="97">
        <f t="shared" si="742"/>
        <v>0.73885090716879587</v>
      </c>
      <c r="CBY11" s="97">
        <f t="shared" si="743"/>
        <v>0.67663692145525745</v>
      </c>
      <c r="CBZ11" s="97">
        <f t="shared" si="744"/>
        <v>0.5464724086759688</v>
      </c>
      <c r="CCA11" s="97">
        <f t="shared" si="745"/>
        <v>0.29312728959265555</v>
      </c>
      <c r="CCB11" s="97">
        <f t="shared" si="746"/>
        <v>-3.8126967963166383</v>
      </c>
      <c r="CCC11" s="162">
        <f t="shared" si="747"/>
        <v>25.743806825053554</v>
      </c>
      <c r="CCD11" s="97">
        <f t="shared" si="748"/>
        <v>7.6701284898636155</v>
      </c>
      <c r="CCE11" s="97">
        <f t="shared" si="749"/>
        <v>4.9555330777656286</v>
      </c>
      <c r="CCF11" s="97">
        <f t="shared" si="750"/>
        <v>3.9785570373454835</v>
      </c>
      <c r="CCG11" s="97">
        <f t="shared" si="751"/>
        <v>3.9354791011580517</v>
      </c>
      <c r="CCH11" s="97">
        <f t="shared" si="752"/>
        <v>3.6708955765392868</v>
      </c>
      <c r="CCI11" s="97">
        <f t="shared" si="753"/>
        <v>3.7921113357942473</v>
      </c>
      <c r="CCJ11" s="97">
        <f t="shared" si="754"/>
        <v>3.5872940061197038</v>
      </c>
      <c r="CCK11" s="97">
        <f t="shared" si="755"/>
        <v>3.7328138961811383</v>
      </c>
      <c r="CCL11" s="97">
        <f t="shared" si="756"/>
        <v>3.5342771293816333</v>
      </c>
      <c r="CCM11" s="97">
        <f t="shared" si="757"/>
        <v>3.7312573219623837</v>
      </c>
      <c r="CCN11" s="97">
        <f t="shared" si="758"/>
        <v>3.4959072532900244</v>
      </c>
      <c r="CCO11" s="97">
        <f t="shared" si="759"/>
        <v>3.6986357916284365</v>
      </c>
      <c r="CCP11" s="97">
        <f t="shared" si="760"/>
        <v>3.4856333554567596</v>
      </c>
      <c r="CCQ11" s="97">
        <f t="shared" si="761"/>
        <v>3.6796022979637173</v>
      </c>
      <c r="CCR11" s="97">
        <f t="shared" si="762"/>
        <v>3.4471191517805377</v>
      </c>
      <c r="CCS11" s="97">
        <f t="shared" si="763"/>
        <v>3.6711723630518098</v>
      </c>
      <c r="CCT11" s="97">
        <f t="shared" si="764"/>
        <v>3.4606011207216443</v>
      </c>
      <c r="CCU11" s="97">
        <f t="shared" si="765"/>
        <v>3.6312319523364547</v>
      </c>
      <c r="CCV11" s="97">
        <f t="shared" si="766"/>
        <v>3.4289142606351684</v>
      </c>
      <c r="CCW11" s="97">
        <f t="shared" si="767"/>
        <v>3.6517194373400885</v>
      </c>
      <c r="CCX11" s="97">
        <f t="shared" si="768"/>
        <v>3.4196175161210607</v>
      </c>
      <c r="CCY11" s="97">
        <f t="shared" si="769"/>
        <v>3.6053740164456918</v>
      </c>
      <c r="CCZ11" s="97">
        <f t="shared" si="770"/>
        <v>3.4291407883858915</v>
      </c>
      <c r="CDA11" s="97">
        <f t="shared" si="771"/>
        <v>3.5961752234759037</v>
      </c>
      <c r="CDB11" s="97">
        <f t="shared" si="772"/>
        <v>3.4026670967753998</v>
      </c>
      <c r="CDC11" s="97">
        <f t="shared" si="773"/>
        <v>3.5772472733094669</v>
      </c>
      <c r="CDD11" s="97">
        <f t="shared" si="774"/>
        <v>3.3908387361596306</v>
      </c>
      <c r="CDE11" s="97">
        <f t="shared" si="775"/>
        <v>3.5339929256997258</v>
      </c>
      <c r="CDF11" s="97">
        <f t="shared" si="776"/>
        <v>3.344661581994159</v>
      </c>
      <c r="CDG11" s="97">
        <f t="shared" si="777"/>
        <v>3.5022835752772732</v>
      </c>
      <c r="CDH11" s="97">
        <f t="shared" si="778"/>
        <v>3.2998628022068561</v>
      </c>
      <c r="CDI11" s="97">
        <f t="shared" si="779"/>
        <v>3.4207640292778825</v>
      </c>
      <c r="CDJ11" s="97">
        <f t="shared" si="780"/>
        <v>3.2293914319764716</v>
      </c>
      <c r="CDK11" s="97">
        <f t="shared" si="781"/>
        <v>3.3478507035783589</v>
      </c>
      <c r="CDL11" s="97">
        <f t="shared" si="782"/>
        <v>3.1359150977813983</v>
      </c>
      <c r="CDM11" s="97">
        <f t="shared" si="783"/>
        <v>3.2078062958078939</v>
      </c>
      <c r="CDN11" s="97">
        <f t="shared" si="784"/>
        <v>3.0262138049842551</v>
      </c>
      <c r="CDO11" s="97">
        <f t="shared" si="785"/>
        <v>3.0596479260438416</v>
      </c>
      <c r="CDP11" s="97">
        <f t="shared" si="786"/>
        <v>2.8433082406048791</v>
      </c>
      <c r="CDQ11" s="97">
        <f t="shared" si="787"/>
        <v>2.8702562018127935</v>
      </c>
      <c r="CDR11" s="97">
        <f t="shared" si="788"/>
        <v>2.6509361770354949</v>
      </c>
      <c r="CDS11" s="97">
        <f t="shared" si="789"/>
        <v>2.6172882199388039</v>
      </c>
      <c r="CDT11" s="97">
        <f t="shared" si="790"/>
        <v>2.3874539474738024</v>
      </c>
      <c r="CDU11" s="97">
        <f t="shared" si="791"/>
        <v>2.334998666035065</v>
      </c>
      <c r="CDV11" s="97">
        <f t="shared" si="792"/>
        <v>2.097534606934679</v>
      </c>
      <c r="CDW11" s="97">
        <f t="shared" si="793"/>
        <v>2.0017659662831986</v>
      </c>
      <c r="CDX11" s="97">
        <f t="shared" si="794"/>
        <v>1.7942944405590164</v>
      </c>
      <c r="CDY11" s="97">
        <f t="shared" si="795"/>
        <v>1.6672578942652063</v>
      </c>
      <c r="CDZ11" s="97">
        <f t="shared" si="796"/>
        <v>1.4704664707594279</v>
      </c>
      <c r="CEA11" s="97">
        <f t="shared" si="797"/>
        <v>1.3488798497604642</v>
      </c>
      <c r="CEB11" s="97">
        <f t="shared" si="798"/>
        <v>1.1743509048136302</v>
      </c>
      <c r="CEC11" s="97">
        <f t="shared" si="799"/>
        <v>1.0353254341995761</v>
      </c>
      <c r="CED11" s="97">
        <f t="shared" si="800"/>
        <v>0.89320090666173946</v>
      </c>
      <c r="CEE11" s="97">
        <f t="shared" si="801"/>
        <v>0.77887575861479352</v>
      </c>
      <c r="CEF11" s="97">
        <f t="shared" si="802"/>
        <v>0.66555412840521966</v>
      </c>
      <c r="CEG11" s="97">
        <f t="shared" si="803"/>
        <v>0.5673244154712449</v>
      </c>
      <c r="CEH11" s="97">
        <f t="shared" si="804"/>
        <v>0.49511063651872333</v>
      </c>
      <c r="CEI11" s="97">
        <f t="shared" si="805"/>
        <v>0.4076489810522384</v>
      </c>
      <c r="CEJ11" s="97">
        <f t="shared" si="806"/>
        <v>0.35705644856314167</v>
      </c>
      <c r="CEK11" s="97">
        <f t="shared" si="807"/>
        <v>0.2825090066052437</v>
      </c>
      <c r="CEL11" s="97">
        <f t="shared" si="808"/>
        <v>0.25794426434928019</v>
      </c>
      <c r="CEM11" s="97">
        <f t="shared" si="809"/>
        <v>0.21088703883663185</v>
      </c>
      <c r="CEN11" s="97">
        <f t="shared" si="810"/>
        <v>0.1083724531289094</v>
      </c>
      <c r="CEO11" s="97">
        <f t="shared" si="811"/>
        <v>-0.91658025527219911</v>
      </c>
      <c r="CEP11" s="162">
        <f t="shared" si="812"/>
        <v>253.9849930605148</v>
      </c>
      <c r="CEQ11" s="97">
        <f t="shared" si="813"/>
        <v>123.86471501311524</v>
      </c>
      <c r="CER11" s="97">
        <f t="shared" si="814"/>
        <v>113.4258509800633</v>
      </c>
      <c r="CES11" s="97">
        <f t="shared" si="815"/>
        <v>105.66416006504291</v>
      </c>
      <c r="CET11" s="97">
        <f t="shared" si="816"/>
        <v>100.13472787938858</v>
      </c>
      <c r="CEU11" s="97">
        <f t="shared" si="817"/>
        <v>97.139334979130737</v>
      </c>
      <c r="CEV11" s="97">
        <f t="shared" si="818"/>
        <v>94.730955771387357</v>
      </c>
      <c r="CEW11" s="97">
        <f t="shared" si="819"/>
        <v>93.267185439775929</v>
      </c>
      <c r="CEX11" s="97">
        <f t="shared" si="820"/>
        <v>91.110931884905554</v>
      </c>
      <c r="CEY11" s="97">
        <f t="shared" si="821"/>
        <v>90.153927844444837</v>
      </c>
      <c r="CEZ11" s="97">
        <f t="shared" si="822"/>
        <v>89.324961498821125</v>
      </c>
      <c r="CFA11" s="97">
        <f t="shared" si="823"/>
        <v>88.171262080912626</v>
      </c>
      <c r="CFB11" s="97">
        <f t="shared" si="824"/>
        <v>87.45037263808392</v>
      </c>
      <c r="CFC11" s="97">
        <f t="shared" si="825"/>
        <v>87.19619875213364</v>
      </c>
      <c r="CFD11" s="97">
        <f t="shared" si="826"/>
        <v>86.538400449615892</v>
      </c>
      <c r="CFE11" s="97">
        <f t="shared" si="827"/>
        <v>85.889964840277514</v>
      </c>
      <c r="CFF11" s="97">
        <f t="shared" si="828"/>
        <v>85.996436350402888</v>
      </c>
      <c r="CFG11" s="97">
        <f t="shared" si="829"/>
        <v>85.887694157251047</v>
      </c>
      <c r="CFH11" s="97">
        <f t="shared" si="830"/>
        <v>85.000163311389173</v>
      </c>
      <c r="CFI11" s="97">
        <f t="shared" si="831"/>
        <v>85.001577799327819</v>
      </c>
      <c r="CFJ11" s="97">
        <f t="shared" si="832"/>
        <v>85.517822520768959</v>
      </c>
      <c r="CFK11" s="97">
        <f t="shared" si="833"/>
        <v>84.802648015567797</v>
      </c>
      <c r="CFL11" s="97">
        <f t="shared" si="834"/>
        <v>84.810036518007465</v>
      </c>
      <c r="CFM11" s="97">
        <f t="shared" si="835"/>
        <v>85.125316360858506</v>
      </c>
      <c r="CFN11" s="97">
        <f t="shared" si="836"/>
        <v>84.961242003240542</v>
      </c>
      <c r="CFO11" s="97">
        <f t="shared" si="837"/>
        <v>84.884891549383596</v>
      </c>
      <c r="CFP11" s="97">
        <f t="shared" si="838"/>
        <v>84.830839286262389</v>
      </c>
      <c r="CFQ11" s="97">
        <f t="shared" si="839"/>
        <v>85.111180016205608</v>
      </c>
      <c r="CFR11" s="97">
        <f t="shared" si="840"/>
        <v>84.669067465631997</v>
      </c>
      <c r="CFS11" s="97">
        <f t="shared" si="841"/>
        <v>84.609111251831976</v>
      </c>
      <c r="CFT11" s="97">
        <f t="shared" si="842"/>
        <v>85.000506854614656</v>
      </c>
      <c r="CFU11" s="97">
        <f t="shared" si="843"/>
        <v>84.83633904787861</v>
      </c>
      <c r="CFV11" s="97">
        <f t="shared" si="844"/>
        <v>84.552609212266603</v>
      </c>
      <c r="CFW11" s="97">
        <f t="shared" si="845"/>
        <v>84.622192112575249</v>
      </c>
      <c r="CFX11" s="97">
        <f t="shared" si="846"/>
        <v>84.934367399014164</v>
      </c>
      <c r="CFY11" s="97">
        <f t="shared" si="847"/>
        <v>84.472782485184268</v>
      </c>
      <c r="CFZ11" s="97">
        <f t="shared" si="848"/>
        <v>84.464874017387231</v>
      </c>
      <c r="CGA11" s="97">
        <f t="shared" si="849"/>
        <v>84.943037351002147</v>
      </c>
      <c r="CGB11" s="97">
        <f t="shared" si="850"/>
        <v>84.585621091943764</v>
      </c>
      <c r="CGC11" s="97">
        <f t="shared" si="851"/>
        <v>84.413692190323687</v>
      </c>
      <c r="CGD11" s="97">
        <f t="shared" si="852"/>
        <v>84.981451386516781</v>
      </c>
      <c r="CGE11" s="97">
        <f t="shared" si="853"/>
        <v>85.018827751304158</v>
      </c>
      <c r="CGF11" s="97">
        <f t="shared" si="854"/>
        <v>84.880749791485371</v>
      </c>
      <c r="CGG11" s="97">
        <f t="shared" si="855"/>
        <v>84.771049563509749</v>
      </c>
      <c r="CGH11" s="97">
        <f t="shared" si="856"/>
        <v>85.134019875428535</v>
      </c>
      <c r="CGI11" s="97">
        <f t="shared" si="857"/>
        <v>84.951240770641732</v>
      </c>
      <c r="CGJ11" s="97">
        <f t="shared" si="858"/>
        <v>84.921404770462615</v>
      </c>
      <c r="CGK11" s="97">
        <f t="shared" si="859"/>
        <v>85.225273611422992</v>
      </c>
      <c r="CGL11" s="97">
        <f t="shared" si="860"/>
        <v>84.777969533433463</v>
      </c>
      <c r="CGM11" s="97">
        <f t="shared" si="861"/>
        <v>84.714705913329226</v>
      </c>
      <c r="CGN11" s="97">
        <f t="shared" si="862"/>
        <v>84.988570268707093</v>
      </c>
      <c r="CGO11" s="97">
        <f t="shared" si="863"/>
        <v>85.201234311487767</v>
      </c>
      <c r="CGP11" s="97">
        <f t="shared" si="864"/>
        <v>84.564526940673744</v>
      </c>
      <c r="CGQ11" s="97">
        <f t="shared" si="865"/>
        <v>84.788817246499036</v>
      </c>
      <c r="CGR11" s="97">
        <f t="shared" si="866"/>
        <v>85.17966830409317</v>
      </c>
      <c r="CGS11" s="97">
        <f t="shared" si="867"/>
        <v>84.747321073877771</v>
      </c>
      <c r="CGT11" s="97">
        <f t="shared" si="868"/>
        <v>84.847039612841257</v>
      </c>
      <c r="CGU11" s="97">
        <f t="shared" si="869"/>
        <v>85.087755316548481</v>
      </c>
      <c r="CGV11" s="97">
        <f t="shared" si="870"/>
        <v>85.148915100948983</v>
      </c>
      <c r="CGW11" s="97">
        <f t="shared" si="871"/>
        <v>84.978591183408525</v>
      </c>
      <c r="CGX11" s="97">
        <f t="shared" si="872"/>
        <v>85.19042568355178</v>
      </c>
      <c r="CGY11" s="97">
        <f t="shared" si="873"/>
        <v>85.46857927146489</v>
      </c>
      <c r="CGZ11" s="97">
        <f t="shared" si="874"/>
        <v>85.194657199497797</v>
      </c>
      <c r="CHA11" s="97">
        <f t="shared" si="875"/>
        <v>82.990613546698555</v>
      </c>
      <c r="CHB11" s="97">
        <f t="shared" si="876"/>
        <v>155.44133350170949</v>
      </c>
    </row>
    <row r="12" spans="1:2238" x14ac:dyDescent="0.25">
      <c r="A12" s="445"/>
      <c r="B12" s="252">
        <v>1100</v>
      </c>
      <c r="C12" s="431"/>
      <c r="D12" s="431"/>
      <c r="E12" s="378">
        <f>AVERAGE(BNI12:BNQ12)</f>
        <v>1164.8710854875178</v>
      </c>
      <c r="F12" s="379">
        <f>MAX(BNI12:BNQ12)</f>
        <v>1167.0215964570289</v>
      </c>
      <c r="G12" s="379">
        <f>MIN(BNI12:BNQ12)</f>
        <v>1161.1772783941046</v>
      </c>
      <c r="H12" s="380">
        <f>AVERAGE(BKS12:BLA12)</f>
        <v>7.2245018311386411E-2</v>
      </c>
      <c r="I12" s="381">
        <f>MAX(BKS12:BLA12)</f>
        <v>7.277638095746726E-2</v>
      </c>
      <c r="J12" s="381">
        <f>MIN(BKS12:BLA12)</f>
        <v>7.1340206243074591E-2</v>
      </c>
      <c r="K12" s="380">
        <f>AVERAGE(BIC12:BIK12)</f>
        <v>4.3789140163417538E-5</v>
      </c>
      <c r="L12" s="381">
        <f>MAX(BIC12:BIK12)</f>
        <v>4.4059485984627283E-5</v>
      </c>
      <c r="M12" s="381">
        <f>MIN(BIC12:BIK12)</f>
        <v>4.332816700396597E-5</v>
      </c>
      <c r="N12" s="369">
        <f>AVERAGE(BFM12:BFU12)</f>
        <v>0.32555692037840633</v>
      </c>
      <c r="O12" s="375">
        <f>MAX(BFM12:BFU12)</f>
        <v>0.33090964879493029</v>
      </c>
      <c r="P12" s="375">
        <f>MIN(BFM12:BFU12)</f>
        <v>0.32246056257963229</v>
      </c>
      <c r="Q12" s="380">
        <f>AVERAGE(AXY12:AYF12)</f>
        <v>1442917.6204791549</v>
      </c>
      <c r="R12" s="381">
        <f>MAX(AXY12:AYF12)</f>
        <v>1477603.8850275779</v>
      </c>
      <c r="S12" s="381">
        <f>MIN(AXY12:AYF12)</f>
        <v>1406159.6383271557</v>
      </c>
      <c r="T12" s="378">
        <f>AVERAGE(AVJ12:AVR12)</f>
        <v>1084.5714117362311</v>
      </c>
      <c r="U12" s="379">
        <f>MAX(AVJ12:AVR12)</f>
        <v>1094.9101458114103</v>
      </c>
      <c r="V12" s="379">
        <f>MIN(AVJ12:AVR12)</f>
        <v>1066.9539038170944</v>
      </c>
      <c r="W12" s="382">
        <f>(N12*$A$11*$ASH$24)/K12</f>
        <v>10.796498126412292</v>
      </c>
      <c r="X12" s="383">
        <f>AVERAGE(BXQ12:BXX12)</f>
        <v>0.7060765658171243</v>
      </c>
      <c r="Y12" s="369">
        <f>AVERAGE(BVD12:BVK12)</f>
        <v>96.006200106255648</v>
      </c>
      <c r="Z12" s="375">
        <f>MAX(BVD12:BVK12)</f>
        <v>96.860991814751799</v>
      </c>
      <c r="AA12" s="375">
        <f>MIN(BVD12:BVK12)</f>
        <v>95.348246798815396</v>
      </c>
      <c r="AB12" s="369">
        <f>AVERAGE(CAD12:CAK12)</f>
        <v>10.513789496432759</v>
      </c>
      <c r="AC12" s="375">
        <f>MAX(CAD12:CAK12)</f>
        <v>10.858182320295468</v>
      </c>
      <c r="AD12" s="375">
        <f>MIN(CAD12:CAK12)</f>
        <v>10.124993603689026</v>
      </c>
      <c r="AE12" s="369">
        <f>AVERAGE(CFD12:CFK12)</f>
        <v>64.395836289551724</v>
      </c>
      <c r="AF12" s="372">
        <f>MAX(CFD12:CFK12)</f>
        <v>64.96840234487982</v>
      </c>
      <c r="AG12" s="373">
        <f>MIN(CFD12:CFK12)</f>
        <v>63.958256057259419</v>
      </c>
      <c r="AH12" s="59">
        <v>25.643930000000001</v>
      </c>
      <c r="AI12" s="49">
        <v>2292.7109999999998</v>
      </c>
      <c r="AJ12" s="49">
        <f t="shared" si="890"/>
        <v>-18.478639999999999</v>
      </c>
      <c r="AK12" s="49">
        <f t="shared" si="0"/>
        <v>2311.1896399999996</v>
      </c>
      <c r="AL12" s="49">
        <v>1099.9960000000001</v>
      </c>
      <c r="AM12" s="49">
        <v>1100.038</v>
      </c>
      <c r="AN12" s="60">
        <f t="shared" si="1"/>
        <v>1100.038</v>
      </c>
      <c r="AO12" s="47">
        <v>-1.278819E-5</v>
      </c>
      <c r="AP12" s="47">
        <v>5.9571430000000003E-10</v>
      </c>
      <c r="AQ12" s="49">
        <v>-11.13922</v>
      </c>
      <c r="AR12" s="47">
        <v>5.429756E-4</v>
      </c>
      <c r="AS12" s="148">
        <v>4.2446290000000001E-7</v>
      </c>
      <c r="AT12" s="34">
        <v>-3.8316240000000001</v>
      </c>
      <c r="AU12" s="34">
        <v>-4.168857</v>
      </c>
      <c r="AV12" s="34">
        <v>-5.9308719999999999</v>
      </c>
      <c r="AW12" s="34">
        <v>-8.6167590000000001</v>
      </c>
      <c r="AX12" s="34">
        <v>-10.21993</v>
      </c>
      <c r="AY12" s="34">
        <v>-11.321820000000001</v>
      </c>
      <c r="AZ12" s="34">
        <v>-12.2492</v>
      </c>
      <c r="BA12" s="34">
        <v>-13.010210000000001</v>
      </c>
      <c r="BB12" s="34">
        <v>-13.65569</v>
      </c>
      <c r="BC12" s="34">
        <v>-14.168810000000001</v>
      </c>
      <c r="BD12" s="34">
        <v>-14.580920000000001</v>
      </c>
      <c r="BE12" s="34">
        <v>-14.926399999999999</v>
      </c>
      <c r="BF12" s="34">
        <v>-15.18821</v>
      </c>
      <c r="BG12" s="34">
        <v>-15.378119999999999</v>
      </c>
      <c r="BH12" s="34">
        <v>-15.54439</v>
      </c>
      <c r="BI12" s="34">
        <v>-15.66793</v>
      </c>
      <c r="BJ12" s="34">
        <v>-15.759410000000001</v>
      </c>
      <c r="BK12" s="34">
        <v>-15.843680000000001</v>
      </c>
      <c r="BL12" s="34">
        <v>-15.9177</v>
      </c>
      <c r="BM12" s="34">
        <v>-15.959440000000001</v>
      </c>
      <c r="BN12" s="34">
        <v>-16.000640000000001</v>
      </c>
      <c r="BO12" s="34">
        <v>-16.038329999999998</v>
      </c>
      <c r="BP12" s="34">
        <v>-16.065149999999999</v>
      </c>
      <c r="BQ12" s="34">
        <v>-16.08596</v>
      </c>
      <c r="BR12" s="34">
        <v>-16.103529999999999</v>
      </c>
      <c r="BS12" s="34">
        <v>-16.12481</v>
      </c>
      <c r="BT12" s="34">
        <v>-16.125229999999998</v>
      </c>
      <c r="BU12" s="34">
        <v>-16.130099999999999</v>
      </c>
      <c r="BV12" s="34">
        <v>-16.152570000000001</v>
      </c>
      <c r="BW12" s="34">
        <v>-16.144469999999998</v>
      </c>
      <c r="BX12" s="34">
        <v>-16.126429999999999</v>
      </c>
      <c r="BY12" s="34">
        <v>-16.14526</v>
      </c>
      <c r="BZ12" s="34">
        <v>-16.15915</v>
      </c>
      <c r="CA12" s="34">
        <v>-16.145379999999999</v>
      </c>
      <c r="CB12" s="34">
        <v>-16.13993</v>
      </c>
      <c r="CC12" s="34">
        <v>-16.160119999999999</v>
      </c>
      <c r="CD12" s="34">
        <v>-16.14753</v>
      </c>
      <c r="CE12" s="34">
        <v>-16.14207</v>
      </c>
      <c r="CF12" s="34">
        <v>-16.147200000000002</v>
      </c>
      <c r="CG12" s="34">
        <v>-16.146149999999999</v>
      </c>
      <c r="CH12" s="34">
        <v>-16.140280000000001</v>
      </c>
      <c r="CI12" s="34">
        <v>-16.16095</v>
      </c>
      <c r="CJ12" s="34">
        <v>-16.158930000000002</v>
      </c>
      <c r="CK12" s="34">
        <v>-16.163869999999999</v>
      </c>
      <c r="CL12" s="34">
        <v>-16.16799</v>
      </c>
      <c r="CM12" s="34">
        <v>-16.156320000000001</v>
      </c>
      <c r="CN12" s="34">
        <v>-16.16667</v>
      </c>
      <c r="CO12" s="34">
        <v>-16.149899999999999</v>
      </c>
      <c r="CP12" s="34">
        <v>-16.15925</v>
      </c>
      <c r="CQ12" s="34">
        <v>-16.172499999999999</v>
      </c>
      <c r="CR12" s="34">
        <v>-16.148019999999999</v>
      </c>
      <c r="CS12" s="34">
        <v>-16.147099999999998</v>
      </c>
      <c r="CT12" s="34">
        <v>-16.15429</v>
      </c>
      <c r="CU12" s="34">
        <v>-16.14134</v>
      </c>
      <c r="CV12" s="34">
        <v>-16.14695</v>
      </c>
      <c r="CW12" s="34">
        <v>-16.148990000000001</v>
      </c>
      <c r="CX12" s="34">
        <v>-16.15598</v>
      </c>
      <c r="CY12" s="34">
        <v>-16.153300000000002</v>
      </c>
      <c r="CZ12" s="34">
        <v>-16.154620000000001</v>
      </c>
      <c r="DA12" s="34">
        <v>-16.15832</v>
      </c>
      <c r="DB12" s="34">
        <v>-16.154800000000002</v>
      </c>
      <c r="DC12" s="34">
        <v>-16.148399999999999</v>
      </c>
      <c r="DD12" s="34">
        <v>-16.171050000000001</v>
      </c>
      <c r="DE12" s="34">
        <v>-16.159040000000001</v>
      </c>
      <c r="DF12" s="34">
        <v>-16.143989999999999</v>
      </c>
      <c r="DG12" s="34">
        <v>-16.147089999999999</v>
      </c>
      <c r="DH12" s="34">
        <v>-16.149419999999999</v>
      </c>
      <c r="DI12" s="34">
        <v>-16.152259999999998</v>
      </c>
      <c r="DJ12" s="29">
        <v>-1.277208E-2</v>
      </c>
      <c r="DK12" s="29">
        <v>-1.280356E-2</v>
      </c>
      <c r="DL12" s="29">
        <v>-1.314942E-2</v>
      </c>
      <c r="DM12" s="29">
        <v>-1.36834E-2</v>
      </c>
      <c r="DN12" s="29">
        <v>-1.398861E-2</v>
      </c>
      <c r="DO12" s="29">
        <v>-1.4175719999999999E-2</v>
      </c>
      <c r="DP12" s="29">
        <v>-1.4318060000000001E-2</v>
      </c>
      <c r="DQ12" s="29">
        <v>-1.443968E-2</v>
      </c>
      <c r="DR12" s="29">
        <v>-1.453259E-2</v>
      </c>
      <c r="DS12" s="29">
        <v>-1.4597769999999999E-2</v>
      </c>
      <c r="DT12" s="29">
        <v>-1.462835E-2</v>
      </c>
      <c r="DU12" s="29">
        <v>-1.4674319999999999E-2</v>
      </c>
      <c r="DV12" s="29">
        <v>-1.468561E-2</v>
      </c>
      <c r="DW12" s="29">
        <v>-1.468129E-2</v>
      </c>
      <c r="DX12" s="29">
        <v>-1.4685119999999999E-2</v>
      </c>
      <c r="DY12" s="29">
        <v>-1.468473E-2</v>
      </c>
      <c r="DZ12" s="29">
        <v>-1.4674299999999999E-2</v>
      </c>
      <c r="EA12" s="29">
        <v>-1.467949E-2</v>
      </c>
      <c r="EB12" s="29">
        <v>-1.46883E-2</v>
      </c>
      <c r="EC12" s="29">
        <v>-1.468154E-2</v>
      </c>
      <c r="ED12" s="29">
        <v>-1.4682189999999999E-2</v>
      </c>
      <c r="EE12" s="29">
        <v>-1.46886E-2</v>
      </c>
      <c r="EF12" s="29">
        <v>-1.469021E-2</v>
      </c>
      <c r="EG12" s="29">
        <v>-1.4691579999999999E-2</v>
      </c>
      <c r="EH12" s="29">
        <v>-1.4693370000000001E-2</v>
      </c>
      <c r="EI12" s="29">
        <v>-1.470198E-2</v>
      </c>
      <c r="EJ12" s="29">
        <v>-1.469348E-2</v>
      </c>
      <c r="EK12" s="29">
        <v>-1.469116E-2</v>
      </c>
      <c r="EL12" s="29">
        <v>-1.4706159999999999E-2</v>
      </c>
      <c r="EM12" s="29">
        <v>-1.469459E-2</v>
      </c>
      <c r="EN12" s="29">
        <v>-1.467476E-2</v>
      </c>
      <c r="EO12" s="29">
        <v>-1.4689260000000001E-2</v>
      </c>
      <c r="EP12" s="29">
        <v>-1.4699810000000001E-2</v>
      </c>
      <c r="EQ12" s="29">
        <v>-1.468566E-2</v>
      </c>
      <c r="ER12" s="29">
        <v>-1.467939E-2</v>
      </c>
      <c r="ES12" s="29">
        <v>-1.469674E-2</v>
      </c>
      <c r="ET12" s="29">
        <v>-1.468449E-2</v>
      </c>
      <c r="EU12" s="29">
        <v>-1.467889E-2</v>
      </c>
      <c r="EV12" s="29">
        <v>-1.468306E-2</v>
      </c>
      <c r="EW12" s="29">
        <v>-1.4681710000000001E-2</v>
      </c>
      <c r="EX12" s="29">
        <v>-1.4676079999999999E-2</v>
      </c>
      <c r="EY12" s="29">
        <v>-1.469461E-2</v>
      </c>
      <c r="EZ12" s="29">
        <v>-1.46926E-2</v>
      </c>
      <c r="FA12" s="29">
        <v>-1.469693E-2</v>
      </c>
      <c r="FB12" s="29">
        <v>-1.470057E-2</v>
      </c>
      <c r="FC12" s="29">
        <v>-1.4689860000000001E-2</v>
      </c>
      <c r="FD12" s="29">
        <v>-1.4699210000000001E-2</v>
      </c>
      <c r="FE12" s="29">
        <v>-1.46839E-2</v>
      </c>
      <c r="FF12" s="29">
        <v>-1.469236E-2</v>
      </c>
      <c r="FG12" s="29">
        <v>-1.470437E-2</v>
      </c>
      <c r="FH12" s="29">
        <v>-1.468208E-2</v>
      </c>
      <c r="FI12" s="29">
        <v>-1.468122E-2</v>
      </c>
      <c r="FJ12" s="29">
        <v>-1.4687749999999999E-2</v>
      </c>
      <c r="FK12" s="29">
        <v>-1.467596E-2</v>
      </c>
      <c r="FL12" s="29">
        <v>-1.4681059999999999E-2</v>
      </c>
      <c r="FM12" s="29">
        <v>-1.46829E-2</v>
      </c>
      <c r="FN12" s="29">
        <v>-1.4689260000000001E-2</v>
      </c>
      <c r="FO12" s="29">
        <v>-1.468681E-2</v>
      </c>
      <c r="FP12" s="29">
        <v>-1.468802E-2</v>
      </c>
      <c r="FQ12" s="29">
        <v>-1.4691360000000001E-2</v>
      </c>
      <c r="FR12" s="29">
        <v>-1.468818E-2</v>
      </c>
      <c r="FS12" s="29">
        <v>-1.468235E-2</v>
      </c>
      <c r="FT12" s="29">
        <v>-1.4702939999999999E-2</v>
      </c>
      <c r="FU12" s="29">
        <v>-1.469201E-2</v>
      </c>
      <c r="FV12" s="29">
        <v>-1.467837E-2</v>
      </c>
      <c r="FW12" s="29">
        <v>-1.468095E-2</v>
      </c>
      <c r="FX12" s="29">
        <v>-1.4682260000000001E-2</v>
      </c>
      <c r="FY12" s="29">
        <v>-1.468437E-2</v>
      </c>
      <c r="FZ12" s="29">
        <v>2.554408E-2</v>
      </c>
      <c r="GA12" s="29">
        <v>3.0866830000000001E-2</v>
      </c>
      <c r="GB12" s="29">
        <v>6.998211E-2</v>
      </c>
      <c r="GC12" s="29">
        <v>0.12545600000000001</v>
      </c>
      <c r="GD12" s="29">
        <v>0.16298899999999999</v>
      </c>
      <c r="GE12" s="29">
        <v>0.18767700000000001</v>
      </c>
      <c r="GF12" s="29">
        <v>0.2088004</v>
      </c>
      <c r="GG12" s="29">
        <v>0.22512760000000001</v>
      </c>
      <c r="GH12" s="29">
        <v>0.2392936</v>
      </c>
      <c r="GI12" s="29">
        <v>0.24951139999999999</v>
      </c>
      <c r="GJ12" s="29">
        <v>0.25848929999999998</v>
      </c>
      <c r="GK12" s="29">
        <v>0.2648008</v>
      </c>
      <c r="GL12" s="29">
        <v>0.27049010000000001</v>
      </c>
      <c r="GM12" s="29">
        <v>0.27369890000000002</v>
      </c>
      <c r="GN12" s="29">
        <v>0.27725660000000002</v>
      </c>
      <c r="GO12" s="29">
        <v>0.27913280000000001</v>
      </c>
      <c r="GP12" s="29">
        <v>0.28134169999999997</v>
      </c>
      <c r="GQ12" s="29">
        <v>0.282499</v>
      </c>
      <c r="GR12" s="29">
        <v>0.28443069999999998</v>
      </c>
      <c r="GS12" s="29">
        <v>0.28482619999999997</v>
      </c>
      <c r="GT12" s="29">
        <v>0.286163</v>
      </c>
      <c r="GU12" s="29">
        <v>0.28656310000000002</v>
      </c>
      <c r="GV12" s="29">
        <v>0.28764780000000001</v>
      </c>
      <c r="GW12" s="29">
        <v>0.28735759999999999</v>
      </c>
      <c r="GX12" s="29">
        <v>0.2883114</v>
      </c>
      <c r="GY12" s="29">
        <v>0.2885954</v>
      </c>
      <c r="GZ12" s="29">
        <v>0.28891230000000001</v>
      </c>
      <c r="HA12" s="29">
        <v>0.28867359999999997</v>
      </c>
      <c r="HB12" s="29">
        <v>0.28981279999999998</v>
      </c>
      <c r="HC12" s="29">
        <v>0.28926079999999998</v>
      </c>
      <c r="HD12" s="29">
        <v>0.28933120000000001</v>
      </c>
      <c r="HE12" s="29">
        <v>0.28914220000000002</v>
      </c>
      <c r="HF12" s="29">
        <v>0.29030309999999998</v>
      </c>
      <c r="HG12" s="29">
        <v>0.28961579999999998</v>
      </c>
      <c r="HH12" s="29">
        <v>0.28996470000000002</v>
      </c>
      <c r="HI12" s="29">
        <v>0.29005209999999998</v>
      </c>
      <c r="HJ12" s="29">
        <v>0.29023969999999999</v>
      </c>
      <c r="HK12" s="29">
        <v>0.28977120000000001</v>
      </c>
      <c r="HL12" s="29">
        <v>0.29046660000000002</v>
      </c>
      <c r="HM12" s="29">
        <v>0.29004970000000002</v>
      </c>
      <c r="HN12" s="29">
        <v>0.29063339999999999</v>
      </c>
      <c r="HO12" s="29">
        <v>0.29064240000000002</v>
      </c>
      <c r="HP12" s="29">
        <v>0.29126259999999998</v>
      </c>
      <c r="HQ12" s="29">
        <v>0.29086190000000001</v>
      </c>
      <c r="HR12" s="29">
        <v>0.2915759</v>
      </c>
      <c r="HS12" s="29">
        <v>0.2910565</v>
      </c>
      <c r="HT12" s="29">
        <v>0.29191149999999999</v>
      </c>
      <c r="HU12" s="29">
        <v>0.29114709999999999</v>
      </c>
      <c r="HV12" s="29">
        <v>0.29189330000000002</v>
      </c>
      <c r="HW12" s="29">
        <v>0.29182469999999999</v>
      </c>
      <c r="HX12" s="29">
        <v>0.29178890000000002</v>
      </c>
      <c r="HY12" s="29">
        <v>0.2915256</v>
      </c>
      <c r="HZ12" s="29">
        <v>0.29218959999999999</v>
      </c>
      <c r="IA12" s="29">
        <v>0.29157490000000003</v>
      </c>
      <c r="IB12" s="29">
        <v>0.29219020000000001</v>
      </c>
      <c r="IC12" s="29">
        <v>0.29180010000000001</v>
      </c>
      <c r="ID12" s="29">
        <v>0.29276839999999998</v>
      </c>
      <c r="IE12" s="29">
        <v>0.29211599999999999</v>
      </c>
      <c r="IF12" s="29">
        <v>0.29278110000000002</v>
      </c>
      <c r="IG12" s="29">
        <v>0.29242200000000002</v>
      </c>
      <c r="IH12" s="29">
        <v>0.29306409999999999</v>
      </c>
      <c r="II12" s="29">
        <v>0.2924908</v>
      </c>
      <c r="IJ12" s="29">
        <v>0.29355120000000001</v>
      </c>
      <c r="IK12" s="29">
        <v>0.292601</v>
      </c>
      <c r="IL12" s="29">
        <v>0.2942457</v>
      </c>
      <c r="IM12" s="29">
        <v>0.2823676</v>
      </c>
      <c r="IN12" s="29">
        <v>0.23718739999999999</v>
      </c>
      <c r="IO12" s="29">
        <v>0.21531169999999999</v>
      </c>
      <c r="IP12" s="110">
        <v>510.8768</v>
      </c>
      <c r="IQ12" s="110">
        <v>368.78769999999997</v>
      </c>
      <c r="IR12" s="110">
        <v>214.8972</v>
      </c>
      <c r="IS12" s="110">
        <v>145.92670000000001</v>
      </c>
      <c r="IT12" s="110">
        <v>122.5364</v>
      </c>
      <c r="IU12" s="110">
        <v>98.561130000000006</v>
      </c>
      <c r="IV12" s="110">
        <v>84.719589999999997</v>
      </c>
      <c r="IW12" s="110">
        <v>67.146280000000004</v>
      </c>
      <c r="IX12" s="110">
        <v>57.258049999999997</v>
      </c>
      <c r="IY12" s="110">
        <v>44.59104</v>
      </c>
      <c r="IZ12" s="110">
        <v>37.622120000000002</v>
      </c>
      <c r="JA12" s="110">
        <v>28.86983</v>
      </c>
      <c r="JB12" s="110">
        <v>24.195699999999999</v>
      </c>
      <c r="JC12" s="110">
        <v>18.429549999999999</v>
      </c>
      <c r="JD12" s="110">
        <v>15.323169999999999</v>
      </c>
      <c r="JE12" s="110">
        <v>11.62566</v>
      </c>
      <c r="JF12" s="110">
        <v>9.6361030000000003</v>
      </c>
      <c r="JG12" s="110">
        <v>7.3010520000000003</v>
      </c>
      <c r="JH12" s="110">
        <v>6.0247450000000002</v>
      </c>
      <c r="JI12" s="110">
        <v>4.5630689999999996</v>
      </c>
      <c r="JJ12" s="110">
        <v>3.7568739999999998</v>
      </c>
      <c r="JK12" s="110">
        <v>2.8449140000000002</v>
      </c>
      <c r="JL12" s="110">
        <v>2.333437</v>
      </c>
      <c r="JM12" s="110">
        <v>1.770308</v>
      </c>
      <c r="JN12" s="110">
        <v>1.4499979999999999</v>
      </c>
      <c r="JO12" s="110">
        <v>1.1009659999999999</v>
      </c>
      <c r="JP12" s="110">
        <v>0.90213540000000003</v>
      </c>
      <c r="JQ12" s="110">
        <v>0.6842956</v>
      </c>
      <c r="JR12" s="110">
        <v>0.55961660000000002</v>
      </c>
      <c r="JS12" s="110">
        <v>0.42554219999999998</v>
      </c>
      <c r="JT12" s="110">
        <v>0.34711599999999998</v>
      </c>
      <c r="JU12" s="110">
        <v>0.26393739999999999</v>
      </c>
      <c r="JV12" s="110">
        <v>0.21543319999999999</v>
      </c>
      <c r="JW12" s="110">
        <v>0.164272</v>
      </c>
      <c r="JX12" s="110">
        <v>0.13361229999999999</v>
      </c>
      <c r="JY12" s="110">
        <v>0.10222829999999999</v>
      </c>
      <c r="JZ12" s="110">
        <v>8.2837590000000003E-2</v>
      </c>
      <c r="KA12" s="110">
        <v>6.3789799999999994E-2</v>
      </c>
      <c r="KB12" s="110">
        <v>5.1588839999999997E-2</v>
      </c>
      <c r="KC12" s="110">
        <v>3.9814559999999999E-2</v>
      </c>
      <c r="KD12" s="110">
        <v>3.1817419999999999E-2</v>
      </c>
      <c r="KE12" s="110">
        <v>2.465092E-2</v>
      </c>
      <c r="KF12" s="110">
        <v>1.9519910000000001E-2</v>
      </c>
      <c r="KG12" s="110">
        <v>1.534463E-2</v>
      </c>
      <c r="KH12" s="110">
        <v>1.204031E-2</v>
      </c>
      <c r="KI12" s="110">
        <v>9.5927410000000001E-3</v>
      </c>
      <c r="KJ12" s="110">
        <v>7.3826650000000001E-3</v>
      </c>
      <c r="KK12" s="110">
        <v>6.0361909999999998E-3</v>
      </c>
      <c r="KL12" s="110">
        <v>4.5038559999999997E-3</v>
      </c>
      <c r="KM12" s="110">
        <v>3.865093E-3</v>
      </c>
      <c r="KN12" s="110">
        <v>2.740667E-3</v>
      </c>
      <c r="KO12" s="110">
        <v>2.5299609999999998E-3</v>
      </c>
      <c r="KP12" s="110">
        <v>1.673461E-3</v>
      </c>
      <c r="KQ12" s="110">
        <v>1.687168E-3</v>
      </c>
      <c r="KR12" s="110">
        <v>9.8736169999999999E-4</v>
      </c>
      <c r="KS12" s="110">
        <v>1.183943E-3</v>
      </c>
      <c r="KT12" s="110">
        <v>6.2181460000000004E-4</v>
      </c>
      <c r="KU12" s="110">
        <v>8.6176579999999996E-4</v>
      </c>
      <c r="KV12" s="110">
        <v>3.1230489999999999E-4</v>
      </c>
      <c r="KW12" s="110">
        <v>6.2721619999999995E-4</v>
      </c>
      <c r="KX12" s="110">
        <v>9.298938E-5</v>
      </c>
      <c r="KY12" s="110">
        <v>4.7813519999999999E-4</v>
      </c>
      <c r="KZ12" s="110">
        <v>3.0091409999999998E-4</v>
      </c>
      <c r="LA12" s="110">
        <v>-1.116686E-3</v>
      </c>
      <c r="LB12" s="110">
        <v>-9.4193609999999994E-3</v>
      </c>
      <c r="LC12" s="110">
        <v>20554.439999999999</v>
      </c>
      <c r="LD12" s="110">
        <v>24531.56</v>
      </c>
      <c r="LE12" s="110">
        <v>24647.5</v>
      </c>
      <c r="LF12" s="110">
        <v>24610.99</v>
      </c>
      <c r="LG12" s="110">
        <v>24724.560000000001</v>
      </c>
      <c r="LH12" s="110">
        <v>24651.15</v>
      </c>
      <c r="LI12" s="110">
        <v>24726.33</v>
      </c>
      <c r="LJ12" s="110">
        <v>24753.89</v>
      </c>
      <c r="LK12" s="110">
        <v>24729.19</v>
      </c>
      <c r="LL12" s="110">
        <v>24678.46</v>
      </c>
      <c r="LM12" s="110">
        <v>24738.560000000001</v>
      </c>
      <c r="LN12" s="110">
        <v>24793.96</v>
      </c>
      <c r="LO12" s="110">
        <v>24801.040000000001</v>
      </c>
      <c r="LP12" s="110">
        <v>24716.83</v>
      </c>
      <c r="LQ12" s="110">
        <v>24831.11</v>
      </c>
      <c r="LR12" s="110">
        <v>24691.62</v>
      </c>
      <c r="LS12" s="110">
        <v>24785.360000000001</v>
      </c>
      <c r="LT12" s="110">
        <v>24857.27</v>
      </c>
      <c r="LU12" s="110">
        <v>24804.18</v>
      </c>
      <c r="LV12" s="110">
        <v>24804.18</v>
      </c>
      <c r="LW12" s="110">
        <v>24759.99</v>
      </c>
      <c r="LX12" s="110">
        <v>24640.01</v>
      </c>
      <c r="LY12" s="110">
        <v>24815.62</v>
      </c>
      <c r="LZ12" s="110">
        <v>24718.85</v>
      </c>
      <c r="MA12" s="110">
        <v>24847.16</v>
      </c>
      <c r="MB12" s="110">
        <v>24723.74</v>
      </c>
      <c r="MC12" s="110">
        <v>24817.46</v>
      </c>
      <c r="MD12" s="110">
        <v>24779.95</v>
      </c>
      <c r="ME12" s="110">
        <v>24762.47</v>
      </c>
      <c r="MF12" s="110">
        <v>24747.95</v>
      </c>
      <c r="MG12" s="110">
        <v>24785.17</v>
      </c>
      <c r="MH12" s="110">
        <v>24689.22</v>
      </c>
      <c r="MI12" s="110">
        <v>24649.19</v>
      </c>
      <c r="MJ12" s="110">
        <v>24778.82</v>
      </c>
      <c r="MK12" s="110">
        <v>24772.05</v>
      </c>
      <c r="ML12" s="110">
        <v>24788.05</v>
      </c>
      <c r="MM12" s="110">
        <v>24743.17</v>
      </c>
      <c r="MN12" s="110">
        <v>24845.119999999999</v>
      </c>
      <c r="MO12" s="110">
        <v>24762.85</v>
      </c>
      <c r="MP12" s="110">
        <v>24775.57</v>
      </c>
      <c r="MQ12" s="110">
        <v>24793.14</v>
      </c>
      <c r="MR12" s="110">
        <v>24691.13</v>
      </c>
      <c r="MS12" s="110">
        <v>24730.26</v>
      </c>
      <c r="MT12" s="110">
        <v>24759.17</v>
      </c>
      <c r="MU12" s="110">
        <v>24764.61</v>
      </c>
      <c r="MV12" s="110">
        <v>24715.29</v>
      </c>
      <c r="MW12" s="110">
        <v>24806.33</v>
      </c>
      <c r="MX12" s="110">
        <v>24729.439999999999</v>
      </c>
      <c r="MY12" s="110">
        <v>24774.09</v>
      </c>
      <c r="MZ12" s="110">
        <v>24784.7</v>
      </c>
      <c r="NA12" s="110">
        <v>24720.959999999999</v>
      </c>
      <c r="NB12" s="110">
        <v>24738.52</v>
      </c>
      <c r="NC12" s="110">
        <v>24665.22</v>
      </c>
      <c r="ND12" s="110">
        <v>24807.8</v>
      </c>
      <c r="NE12" s="110">
        <v>24770.18</v>
      </c>
      <c r="NF12" s="110">
        <v>24857.37</v>
      </c>
      <c r="NG12" s="110">
        <v>24751.01</v>
      </c>
      <c r="NH12" s="110">
        <v>24741.200000000001</v>
      </c>
      <c r="NI12" s="110">
        <v>24768.46</v>
      </c>
      <c r="NJ12" s="110">
        <v>24811</v>
      </c>
      <c r="NK12" s="110">
        <v>24795.88</v>
      </c>
      <c r="NL12" s="110">
        <v>24760.55</v>
      </c>
      <c r="NM12" s="110">
        <v>24708.68</v>
      </c>
      <c r="NN12" s="110">
        <v>24851.15</v>
      </c>
      <c r="NO12" s="110">
        <v>20857.740000000002</v>
      </c>
      <c r="NP12" s="112">
        <v>-1.737012</v>
      </c>
      <c r="NQ12" s="112">
        <v>-2.5020020000000001</v>
      </c>
      <c r="NR12" s="112">
        <v>-1.458928</v>
      </c>
      <c r="NS12" s="112">
        <v>-0.9898633</v>
      </c>
      <c r="NT12" s="112">
        <v>-0.83208420000000005</v>
      </c>
      <c r="NU12" s="112">
        <v>-0.66838050000000004</v>
      </c>
      <c r="NV12" s="112">
        <v>-0.57521929999999999</v>
      </c>
      <c r="NW12" s="112">
        <v>-0.45539950000000001</v>
      </c>
      <c r="NX12" s="112">
        <v>-0.38891389999999998</v>
      </c>
      <c r="NY12" s="112">
        <v>-0.30231049999999998</v>
      </c>
      <c r="NZ12" s="112">
        <v>-0.2556158</v>
      </c>
      <c r="OA12" s="112">
        <v>-0.19587889999999999</v>
      </c>
      <c r="OB12" s="112">
        <v>-0.16431290000000001</v>
      </c>
      <c r="OC12" s="112">
        <v>-0.12512709999999999</v>
      </c>
      <c r="OD12" s="112">
        <v>-0.1039799</v>
      </c>
      <c r="OE12" s="112">
        <v>-7.8903609999999999E-2</v>
      </c>
      <c r="OF12" s="112">
        <v>-6.5353809999999998E-2</v>
      </c>
      <c r="OG12" s="112">
        <v>-4.9543320000000002E-2</v>
      </c>
      <c r="OH12" s="112">
        <v>-4.0893529999999997E-2</v>
      </c>
      <c r="OI12" s="112">
        <v>-3.0963259999999999E-2</v>
      </c>
      <c r="OJ12" s="112">
        <v>-2.549069E-2</v>
      </c>
      <c r="OK12" s="112">
        <v>-1.932416E-2</v>
      </c>
      <c r="OL12" s="112">
        <v>-1.5838999999999999E-2</v>
      </c>
      <c r="OM12" s="112">
        <v>-1.201204E-2</v>
      </c>
      <c r="ON12" s="112">
        <v>-9.8398749999999997E-3</v>
      </c>
      <c r="OO12" s="112">
        <v>-7.4738319999999997E-3</v>
      </c>
      <c r="OP12" s="112">
        <v>-6.1219689999999997E-3</v>
      </c>
      <c r="OQ12" s="112">
        <v>-4.6427059999999999E-3</v>
      </c>
      <c r="OR12" s="112">
        <v>-3.800309E-3</v>
      </c>
      <c r="OS12" s="112">
        <v>-2.8865570000000001E-3</v>
      </c>
      <c r="OT12" s="112">
        <v>-2.3579510000000001E-3</v>
      </c>
      <c r="OU12" s="112">
        <v>-1.7898479999999999E-3</v>
      </c>
      <c r="OV12" s="112">
        <v>-1.462638E-3</v>
      </c>
      <c r="OW12" s="112">
        <v>-1.114418E-3</v>
      </c>
      <c r="OX12" s="112">
        <v>-9.0741699999999999E-4</v>
      </c>
      <c r="OY12" s="112">
        <v>-6.9374479999999999E-4</v>
      </c>
      <c r="OZ12" s="112">
        <v>-5.6197189999999996E-4</v>
      </c>
      <c r="PA12" s="112">
        <v>-4.3300370000000002E-4</v>
      </c>
      <c r="PB12" s="112">
        <v>-3.5021489999999999E-4</v>
      </c>
      <c r="PC12" s="112">
        <v>-2.7017259999999999E-4</v>
      </c>
      <c r="PD12" s="112">
        <v>-2.1605530000000001E-4</v>
      </c>
      <c r="PE12" s="112">
        <v>-1.6724719999999999E-4</v>
      </c>
      <c r="PF12" s="112">
        <v>-1.3238489999999999E-4</v>
      </c>
      <c r="PG12" s="112">
        <v>-1.041804E-4</v>
      </c>
      <c r="PH12" s="112">
        <v>-8.1806239999999999E-5</v>
      </c>
      <c r="PI12" s="112">
        <v>-6.5068730000000005E-5</v>
      </c>
      <c r="PJ12" s="112">
        <v>-5.0073130000000002E-5</v>
      </c>
      <c r="PK12" s="112">
        <v>-4.0968889999999999E-5</v>
      </c>
      <c r="PL12" s="112">
        <v>-3.0596609999999998E-5</v>
      </c>
      <c r="PM12" s="112">
        <v>-2.6234229999999999E-5</v>
      </c>
      <c r="PN12" s="112">
        <v>-1.8593039999999999E-5</v>
      </c>
      <c r="PO12" s="112">
        <v>-1.715756E-5</v>
      </c>
      <c r="PP12" s="112">
        <v>-1.1359799999999999E-5</v>
      </c>
      <c r="PQ12" s="112">
        <v>-1.145075E-5</v>
      </c>
      <c r="PR12" s="112">
        <v>-6.703276E-6</v>
      </c>
      <c r="PS12" s="112">
        <v>-8.0351789999999998E-6</v>
      </c>
      <c r="PT12" s="112">
        <v>-4.2164050000000003E-6</v>
      </c>
      <c r="PU12" s="112">
        <v>-5.8592249999999998E-6</v>
      </c>
      <c r="PV12" s="112">
        <v>-2.1186369999999999E-6</v>
      </c>
      <c r="PW12" s="112">
        <v>-4.2557260000000001E-6</v>
      </c>
      <c r="PX12" s="112">
        <v>-6.3074419999999998E-7</v>
      </c>
      <c r="PY12" s="112">
        <v>-3.2447480000000001E-6</v>
      </c>
      <c r="PZ12" s="112">
        <v>-2.0417420000000002E-6</v>
      </c>
      <c r="QA12" s="112">
        <v>7.5798379999999996E-6</v>
      </c>
      <c r="QB12" s="112">
        <v>3.201736E-5</v>
      </c>
      <c r="QC12" s="29">
        <v>5.3137999999999998E-6</v>
      </c>
      <c r="QD12" s="29">
        <v>5.3130730000000003E-6</v>
      </c>
      <c r="QE12" s="29">
        <v>3.5647459999999999E-6</v>
      </c>
      <c r="QF12" s="29">
        <v>3.563904E-6</v>
      </c>
      <c r="QG12" s="29">
        <v>3.5642769999999999E-6</v>
      </c>
      <c r="QH12" s="29">
        <v>3.5639439999999998E-6</v>
      </c>
      <c r="QI12" s="29">
        <v>3.5645719999999998E-6</v>
      </c>
      <c r="QJ12" s="29">
        <v>3.5636859999999999E-6</v>
      </c>
      <c r="QK12" s="29">
        <v>3.5644959999999998E-6</v>
      </c>
      <c r="QL12" s="29">
        <v>3.563536E-6</v>
      </c>
      <c r="QM12" s="29">
        <v>3.5647890000000001E-6</v>
      </c>
      <c r="QN12" s="29">
        <v>3.5636780000000001E-6</v>
      </c>
      <c r="QO12" s="29">
        <v>3.5645509999999998E-6</v>
      </c>
      <c r="QP12" s="29">
        <v>3.563844E-6</v>
      </c>
      <c r="QQ12" s="29">
        <v>3.5644889999999998E-6</v>
      </c>
      <c r="QR12" s="29">
        <v>3.5641080000000001E-6</v>
      </c>
      <c r="QS12" s="29">
        <v>3.564233E-6</v>
      </c>
      <c r="QT12" s="29">
        <v>3.563812E-6</v>
      </c>
      <c r="QU12" s="29">
        <v>3.5646219999999999E-6</v>
      </c>
      <c r="QV12" s="29">
        <v>3.5636780000000001E-6</v>
      </c>
      <c r="QW12" s="29">
        <v>3.5645669999999999E-6</v>
      </c>
      <c r="QX12" s="29">
        <v>3.5638539999999999E-6</v>
      </c>
      <c r="QY12" s="29">
        <v>3.5649450000000001E-6</v>
      </c>
      <c r="QZ12" s="29">
        <v>3.5639019999999999E-6</v>
      </c>
      <c r="RA12" s="29">
        <v>3.5643790000000002E-6</v>
      </c>
      <c r="RB12" s="29">
        <v>3.5636800000000002E-6</v>
      </c>
      <c r="RC12" s="29">
        <v>3.56441E-6</v>
      </c>
      <c r="RD12" s="29">
        <v>3.5637310000000001E-6</v>
      </c>
      <c r="RE12" s="29">
        <v>3.5646070000000001E-6</v>
      </c>
      <c r="RF12" s="29">
        <v>3.563858E-6</v>
      </c>
      <c r="RG12" s="29">
        <v>3.5648979999999999E-6</v>
      </c>
      <c r="RH12" s="29">
        <v>3.563768E-6</v>
      </c>
      <c r="RI12" s="29">
        <v>3.5648580000000001E-6</v>
      </c>
      <c r="RJ12" s="29">
        <v>3.5638180000000002E-6</v>
      </c>
      <c r="RK12" s="29">
        <v>3.5646440000000001E-6</v>
      </c>
      <c r="RL12" s="29">
        <v>3.5638270000000002E-6</v>
      </c>
      <c r="RM12" s="29">
        <v>3.5644390000000001E-6</v>
      </c>
      <c r="RN12" s="29">
        <v>3.5637529999999998E-6</v>
      </c>
      <c r="RO12" s="29">
        <v>3.5644780000000002E-6</v>
      </c>
      <c r="RP12" s="29">
        <v>3.5638749999999998E-6</v>
      </c>
      <c r="RQ12" s="29">
        <v>3.5646760000000001E-6</v>
      </c>
      <c r="RR12" s="29">
        <v>3.5637389999999999E-6</v>
      </c>
      <c r="RS12" s="29">
        <v>3.5648129999999999E-6</v>
      </c>
      <c r="RT12" s="29">
        <v>3.5640070000000001E-6</v>
      </c>
      <c r="RU12" s="29">
        <v>3.5644670000000001E-6</v>
      </c>
      <c r="RV12" s="29">
        <v>3.563828E-6</v>
      </c>
      <c r="RW12" s="29">
        <v>3.56441E-6</v>
      </c>
      <c r="RX12" s="29">
        <v>3.5638009999999999E-6</v>
      </c>
      <c r="RY12" s="29">
        <v>3.564509E-6</v>
      </c>
      <c r="RZ12" s="29">
        <v>3.563911E-6</v>
      </c>
      <c r="SA12" s="29">
        <v>3.5648379999999999E-6</v>
      </c>
      <c r="SB12" s="29">
        <v>3.5640550000000001E-6</v>
      </c>
      <c r="SC12" s="29">
        <v>3.5648900000000001E-6</v>
      </c>
      <c r="SD12" s="29">
        <v>3.5636960000000002E-6</v>
      </c>
      <c r="SE12" s="29">
        <v>3.5644620000000001E-6</v>
      </c>
      <c r="SF12" s="29">
        <v>3.5636480000000001E-6</v>
      </c>
      <c r="SG12" s="29">
        <v>3.5643930000000001E-6</v>
      </c>
      <c r="SH12" s="29">
        <v>3.563573E-6</v>
      </c>
      <c r="SI12" s="29">
        <v>3.5643980000000001E-6</v>
      </c>
      <c r="SJ12" s="29">
        <v>3.5636940000000001E-6</v>
      </c>
      <c r="SK12" s="29">
        <v>3.5646129999999999E-6</v>
      </c>
      <c r="SL12" s="29">
        <v>3.5638200000000002E-6</v>
      </c>
      <c r="SM12" s="29">
        <v>3.5646059999999999E-6</v>
      </c>
      <c r="SN12" s="29">
        <v>3.5637179999999999E-6</v>
      </c>
      <c r="SO12" s="29">
        <v>3.564525E-6</v>
      </c>
      <c r="SP12" s="29">
        <v>3.5637319999999999E-6</v>
      </c>
      <c r="SQ12" s="29">
        <v>5.312049E-6</v>
      </c>
      <c r="SR12" s="29">
        <v>5.3137999999999998E-6</v>
      </c>
      <c r="SS12" s="29">
        <v>4.2500760000000004E-6</v>
      </c>
      <c r="ST12" s="29">
        <v>8.4804960000000003E-6</v>
      </c>
      <c r="SU12" s="29">
        <v>8.4861959999999992E-6</v>
      </c>
      <c r="SV12" s="29">
        <v>8.4791130000000004E-6</v>
      </c>
      <c r="SW12" s="29">
        <v>8.4881320000000001E-6</v>
      </c>
      <c r="SX12" s="29">
        <v>8.4767260000000008E-6</v>
      </c>
      <c r="SY12" s="29">
        <v>8.4871050000000008E-6</v>
      </c>
      <c r="SZ12" s="29">
        <v>8.4777489999999992E-6</v>
      </c>
      <c r="TA12" s="29">
        <v>8.4903749999999992E-6</v>
      </c>
      <c r="TB12" s="29">
        <v>8.4745309999999997E-6</v>
      </c>
      <c r="TC12" s="29">
        <v>8.4928699999999992E-6</v>
      </c>
      <c r="TD12" s="29">
        <v>8.4811260000000003E-6</v>
      </c>
      <c r="TE12" s="29">
        <v>8.4887439999999992E-6</v>
      </c>
      <c r="TF12" s="29">
        <v>8.4868539999999992E-6</v>
      </c>
      <c r="TG12" s="29">
        <v>8.4822470000000001E-6</v>
      </c>
      <c r="TH12" s="29">
        <v>8.4837789999999992E-6</v>
      </c>
      <c r="TI12" s="29">
        <v>8.4777270000000007E-6</v>
      </c>
      <c r="TJ12" s="29">
        <v>8.4822229999999994E-6</v>
      </c>
      <c r="TK12" s="29">
        <v>8.4844949999999995E-6</v>
      </c>
      <c r="TL12" s="29">
        <v>8.4820290000000004E-6</v>
      </c>
      <c r="TM12" s="29">
        <v>8.4813510000000008E-6</v>
      </c>
      <c r="TN12" s="29">
        <v>8.4906619999999992E-6</v>
      </c>
      <c r="TO12" s="29">
        <v>8.4848030000000004E-6</v>
      </c>
      <c r="TP12" s="29">
        <v>8.4816000000000002E-6</v>
      </c>
      <c r="TQ12" s="29">
        <v>8.4826629999999997E-6</v>
      </c>
      <c r="TR12" s="29">
        <v>8.4855349999999994E-6</v>
      </c>
      <c r="TS12" s="29">
        <v>8.4826090000000004E-6</v>
      </c>
      <c r="TT12" s="29">
        <v>8.4808119999999997E-6</v>
      </c>
      <c r="TU12" s="29">
        <v>8.4886440000000007E-6</v>
      </c>
      <c r="TV12" s="29">
        <v>8.479058E-6</v>
      </c>
      <c r="TW12" s="29">
        <v>8.4912219999999995E-6</v>
      </c>
      <c r="TX12" s="29">
        <v>8.4766699999999993E-6</v>
      </c>
      <c r="TY12" s="29">
        <v>8.4866070000000002E-6</v>
      </c>
      <c r="TZ12" s="29">
        <v>8.4799720000000002E-6</v>
      </c>
      <c r="UA12" s="29">
        <v>8.4892709999999992E-6</v>
      </c>
      <c r="UB12" s="29">
        <v>8.4827900000000005E-6</v>
      </c>
      <c r="UC12" s="29">
        <v>8.4800250000000002E-6</v>
      </c>
      <c r="UD12" s="29">
        <v>8.4849709999999999E-6</v>
      </c>
      <c r="UE12" s="29">
        <v>8.4857239999999997E-6</v>
      </c>
      <c r="UF12" s="29">
        <v>8.4822190000000002E-6</v>
      </c>
      <c r="UG12" s="29">
        <v>8.4880909999999996E-6</v>
      </c>
      <c r="UH12" s="29">
        <v>8.4807759999999995E-6</v>
      </c>
      <c r="UI12" s="29">
        <v>8.4775600000000005E-6</v>
      </c>
      <c r="UJ12" s="29">
        <v>8.4867180000000005E-6</v>
      </c>
      <c r="UK12" s="29">
        <v>8.4929529999999996E-6</v>
      </c>
      <c r="UL12" s="29">
        <v>8.4789010000000005E-6</v>
      </c>
      <c r="UM12" s="29">
        <v>8.4781590000000008E-6</v>
      </c>
      <c r="UN12" s="29">
        <v>8.4840119999999999E-6</v>
      </c>
      <c r="UO12" s="29">
        <v>8.4917810000000003E-6</v>
      </c>
      <c r="UP12" s="29">
        <v>8.4843469999999996E-6</v>
      </c>
      <c r="UQ12" s="29">
        <v>8.4801649999999998E-6</v>
      </c>
      <c r="UR12" s="29">
        <v>8.4771890000000007E-6</v>
      </c>
      <c r="US12" s="29">
        <v>8.4852570000000006E-6</v>
      </c>
      <c r="UT12" s="29">
        <v>8.4837059999999995E-6</v>
      </c>
      <c r="UU12" s="29">
        <v>8.486348E-6</v>
      </c>
      <c r="UV12" s="29">
        <v>8.4834930000000002E-6</v>
      </c>
      <c r="UW12" s="29">
        <v>8.4760089999999994E-6</v>
      </c>
      <c r="UX12" s="29">
        <v>8.4988650000000002E-6</v>
      </c>
      <c r="UY12" s="29">
        <v>8.4798419999999996E-6</v>
      </c>
      <c r="UZ12" s="29">
        <v>8.4813770000000002E-6</v>
      </c>
      <c r="VA12" s="29">
        <v>8.4787129999999995E-6</v>
      </c>
      <c r="VB12" s="29">
        <v>8.4828189999999998E-6</v>
      </c>
      <c r="VC12" s="29">
        <v>8.4814130000000004E-6</v>
      </c>
      <c r="VD12" s="29">
        <v>8.4847429999999995E-6</v>
      </c>
      <c r="VE12" s="29">
        <v>4.2488769999999997E-6</v>
      </c>
      <c r="VF12" s="34">
        <v>1.999994</v>
      </c>
      <c r="VG12" s="34">
        <v>2.3125680000000002</v>
      </c>
      <c r="VH12" s="34">
        <v>4.8131880000000002</v>
      </c>
      <c r="VI12" s="34">
        <v>7.2739339999999997</v>
      </c>
      <c r="VJ12" s="34">
        <v>8.269482</v>
      </c>
      <c r="VK12" s="34">
        <v>8.8895579999999992</v>
      </c>
      <c r="VL12" s="34">
        <v>9.4906590000000008</v>
      </c>
      <c r="VM12" s="34">
        <v>9.9959910000000001</v>
      </c>
      <c r="VN12" s="34">
        <v>10.376110000000001</v>
      </c>
      <c r="VO12" s="34">
        <v>10.740259999999999</v>
      </c>
      <c r="VP12" s="34">
        <v>10.96536</v>
      </c>
      <c r="VQ12" s="34">
        <v>11.2357</v>
      </c>
      <c r="VR12" s="34">
        <v>11.36684</v>
      </c>
      <c r="VS12" s="34">
        <v>11.54744</v>
      </c>
      <c r="VT12" s="34">
        <v>11.624650000000001</v>
      </c>
      <c r="VU12" s="34">
        <v>11.7598</v>
      </c>
      <c r="VV12" s="34">
        <v>11.786479999999999</v>
      </c>
      <c r="VW12" s="34">
        <v>11.89617</v>
      </c>
      <c r="VX12" s="34">
        <v>11.905060000000001</v>
      </c>
      <c r="VY12" s="34">
        <v>11.99006</v>
      </c>
      <c r="VZ12" s="34">
        <v>11.975809999999999</v>
      </c>
      <c r="WA12" s="34">
        <v>12.055</v>
      </c>
      <c r="WB12" s="34">
        <v>12.028230000000001</v>
      </c>
      <c r="WC12" s="34">
        <v>12.09774</v>
      </c>
      <c r="WD12" s="34">
        <v>12.066979999999999</v>
      </c>
      <c r="WE12" s="34">
        <v>12.13247</v>
      </c>
      <c r="WF12" s="34">
        <v>12.09046</v>
      </c>
      <c r="WG12" s="34">
        <v>12.14433</v>
      </c>
      <c r="WH12" s="34">
        <v>12.11251</v>
      </c>
      <c r="WI12" s="34">
        <v>12.1592</v>
      </c>
      <c r="WJ12" s="34">
        <v>12.10284</v>
      </c>
      <c r="WK12" s="34">
        <v>12.169600000000001</v>
      </c>
      <c r="WL12" s="34">
        <v>12.13409</v>
      </c>
      <c r="WM12" s="34">
        <v>12.178330000000001</v>
      </c>
      <c r="WN12" s="34">
        <v>12.13209</v>
      </c>
      <c r="WO12" s="34">
        <v>12.199859999999999</v>
      </c>
      <c r="WP12" s="34">
        <v>12.14762</v>
      </c>
      <c r="WQ12" s="34">
        <v>12.19844</v>
      </c>
      <c r="WR12" s="34">
        <v>12.156639999999999</v>
      </c>
      <c r="WS12" s="34">
        <v>12.20922</v>
      </c>
      <c r="WT12" s="34">
        <v>12.163550000000001</v>
      </c>
      <c r="WU12" s="34">
        <v>12.231339999999999</v>
      </c>
      <c r="WV12" s="34">
        <v>12.18099</v>
      </c>
      <c r="WW12" s="34">
        <v>12.23828</v>
      </c>
      <c r="WX12" s="34">
        <v>12.197889999999999</v>
      </c>
      <c r="WY12" s="34">
        <v>12.243320000000001</v>
      </c>
      <c r="WZ12" s="34">
        <v>12.203440000000001</v>
      </c>
      <c r="XA12" s="34">
        <v>12.243550000000001</v>
      </c>
      <c r="XB12" s="34">
        <v>12.20809</v>
      </c>
      <c r="XC12" s="34">
        <v>12.26667</v>
      </c>
      <c r="XD12" s="34">
        <v>12.20513</v>
      </c>
      <c r="XE12" s="34">
        <v>12.25742</v>
      </c>
      <c r="XF12" s="34">
        <v>12.21926</v>
      </c>
      <c r="XG12" s="34">
        <v>12.26665</v>
      </c>
      <c r="XH12" s="34">
        <v>12.226459999999999</v>
      </c>
      <c r="XI12" s="34">
        <v>12.28337</v>
      </c>
      <c r="XJ12" s="34">
        <v>12.241709999999999</v>
      </c>
      <c r="XK12" s="34">
        <v>12.29683</v>
      </c>
      <c r="XL12" s="34">
        <v>12.25046</v>
      </c>
      <c r="XM12" s="34">
        <v>12.3041</v>
      </c>
      <c r="XN12" s="34">
        <v>12.260210000000001</v>
      </c>
      <c r="XO12" s="34">
        <v>12.308770000000001</v>
      </c>
      <c r="XP12" s="34">
        <v>12.280469999999999</v>
      </c>
      <c r="XQ12" s="34">
        <v>12.32089</v>
      </c>
      <c r="XR12" s="34">
        <v>12.29344</v>
      </c>
      <c r="XS12" s="34">
        <v>11.75839</v>
      </c>
      <c r="XT12" s="34">
        <v>8.2013210000000001</v>
      </c>
      <c r="XU12" s="34">
        <v>8.5725879999999997</v>
      </c>
      <c r="XV12" s="121" t="s">
        <v>357</v>
      </c>
      <c r="XW12" s="121" t="s">
        <v>357</v>
      </c>
      <c r="XX12" s="121" t="s">
        <v>357</v>
      </c>
      <c r="XY12" s="121" t="s">
        <v>357</v>
      </c>
      <c r="XZ12" s="121" t="s">
        <v>357</v>
      </c>
      <c r="YA12" s="121" t="s">
        <v>357</v>
      </c>
      <c r="YB12" s="121" t="s">
        <v>357</v>
      </c>
      <c r="YC12" s="121" t="s">
        <v>357</v>
      </c>
      <c r="YD12" s="121" t="s">
        <v>357</v>
      </c>
      <c r="YE12" s="121" t="s">
        <v>357</v>
      </c>
      <c r="YF12" s="121" t="s">
        <v>357</v>
      </c>
      <c r="YG12" s="121" t="s">
        <v>357</v>
      </c>
      <c r="YH12" s="121" t="s">
        <v>357</v>
      </c>
      <c r="YI12" s="121" t="s">
        <v>357</v>
      </c>
      <c r="YJ12" s="121" t="s">
        <v>357</v>
      </c>
      <c r="YK12" s="121" t="s">
        <v>357</v>
      </c>
      <c r="YL12" s="121" t="s">
        <v>357</v>
      </c>
      <c r="YM12" s="121" t="s">
        <v>357</v>
      </c>
      <c r="YN12" s="121" t="s">
        <v>357</v>
      </c>
      <c r="YO12" s="121" t="s">
        <v>357</v>
      </c>
      <c r="YP12" s="121" t="s">
        <v>357</v>
      </c>
      <c r="YQ12" s="121" t="s">
        <v>357</v>
      </c>
      <c r="YR12" s="121" t="s">
        <v>357</v>
      </c>
      <c r="YS12" s="121" t="s">
        <v>357</v>
      </c>
      <c r="YT12" s="121" t="s">
        <v>357</v>
      </c>
      <c r="YU12" s="121" t="s">
        <v>357</v>
      </c>
      <c r="YV12" s="121" t="s">
        <v>357</v>
      </c>
      <c r="YW12" s="121" t="s">
        <v>357</v>
      </c>
      <c r="YX12" s="121" t="s">
        <v>357</v>
      </c>
      <c r="YY12" s="121" t="s">
        <v>357</v>
      </c>
      <c r="YZ12" s="121" t="s">
        <v>357</v>
      </c>
      <c r="ZA12" s="121" t="s">
        <v>357</v>
      </c>
      <c r="ZB12" s="121" t="s">
        <v>357</v>
      </c>
      <c r="ZC12" s="121" t="s">
        <v>357</v>
      </c>
      <c r="ZD12" s="121" t="s">
        <v>357</v>
      </c>
      <c r="ZE12" s="121" t="s">
        <v>357</v>
      </c>
      <c r="ZF12" s="121" t="s">
        <v>357</v>
      </c>
      <c r="ZG12" s="121" t="s">
        <v>357</v>
      </c>
      <c r="ZH12" s="121" t="s">
        <v>357</v>
      </c>
      <c r="ZI12" s="121" t="s">
        <v>357</v>
      </c>
      <c r="ZJ12" s="121" t="s">
        <v>357</v>
      </c>
      <c r="ZK12" s="121" t="s">
        <v>357</v>
      </c>
      <c r="ZL12" s="121" t="s">
        <v>357</v>
      </c>
      <c r="ZM12" s="121" t="s">
        <v>357</v>
      </c>
      <c r="ZN12" s="121" t="s">
        <v>357</v>
      </c>
      <c r="ZO12" s="121" t="s">
        <v>357</v>
      </c>
      <c r="ZP12" s="121" t="s">
        <v>357</v>
      </c>
      <c r="ZQ12" s="121" t="s">
        <v>357</v>
      </c>
      <c r="ZR12" s="121" t="s">
        <v>357</v>
      </c>
      <c r="ZS12" s="121" t="s">
        <v>357</v>
      </c>
      <c r="ZT12" s="121" t="s">
        <v>357</v>
      </c>
      <c r="ZU12" s="121" t="s">
        <v>357</v>
      </c>
      <c r="ZV12" s="121" t="s">
        <v>357</v>
      </c>
      <c r="ZW12" s="121" t="s">
        <v>357</v>
      </c>
      <c r="ZX12" s="121" t="s">
        <v>357</v>
      </c>
      <c r="ZY12" s="121" t="s">
        <v>357</v>
      </c>
      <c r="ZZ12" s="121" t="s">
        <v>357</v>
      </c>
      <c r="AAA12" s="121" t="s">
        <v>357</v>
      </c>
      <c r="AAB12" s="121" t="s">
        <v>357</v>
      </c>
      <c r="AAC12" s="121" t="s">
        <v>357</v>
      </c>
      <c r="AAD12" s="121" t="s">
        <v>357</v>
      </c>
      <c r="AAE12" s="121" t="s">
        <v>357</v>
      </c>
      <c r="AAF12" s="121" t="s">
        <v>357</v>
      </c>
      <c r="AAG12" s="121" t="s">
        <v>357</v>
      </c>
      <c r="AAH12" s="121" t="s">
        <v>357</v>
      </c>
      <c r="AAI12" s="34">
        <v>2292.712</v>
      </c>
      <c r="AAJ12" s="34">
        <v>2291.7170000000001</v>
      </c>
      <c r="AAK12" s="34">
        <v>2276.0819999999999</v>
      </c>
      <c r="AAL12" s="34">
        <v>2235.6469999999999</v>
      </c>
      <c r="AAM12" s="34">
        <v>2195.5819999999999</v>
      </c>
      <c r="AAN12" s="34">
        <v>2158.904</v>
      </c>
      <c r="AAO12" s="34">
        <v>2122.4270000000001</v>
      </c>
      <c r="AAP12" s="34">
        <v>2086.6060000000002</v>
      </c>
      <c r="AAQ12" s="34">
        <v>2050.7220000000002</v>
      </c>
      <c r="AAR12" s="34">
        <v>2015.1610000000001</v>
      </c>
      <c r="AAS12" s="34">
        <v>1979.174</v>
      </c>
      <c r="AAT12" s="34">
        <v>1943.67</v>
      </c>
      <c r="AAU12" s="34">
        <v>1907.567</v>
      </c>
      <c r="AAV12" s="34">
        <v>1871.9349999999999</v>
      </c>
      <c r="AAW12" s="34">
        <v>1835.615</v>
      </c>
      <c r="AAX12" s="34">
        <v>1799.86</v>
      </c>
      <c r="AAY12" s="34">
        <v>1763.4190000000001</v>
      </c>
      <c r="AAZ12" s="34">
        <v>1727.5150000000001</v>
      </c>
      <c r="ABA12" s="34">
        <v>1690.953</v>
      </c>
      <c r="ABB12" s="34">
        <v>1655.028</v>
      </c>
      <c r="ABC12" s="34">
        <v>1618.348</v>
      </c>
      <c r="ABD12" s="34">
        <v>1582.356</v>
      </c>
      <c r="ABE12" s="34">
        <v>1545.6859999999999</v>
      </c>
      <c r="ABF12" s="34">
        <v>1509.604</v>
      </c>
      <c r="ABG12" s="34">
        <v>1472.8689999999999</v>
      </c>
      <c r="ABH12" s="34">
        <v>1436.8119999999999</v>
      </c>
      <c r="ABI12" s="34">
        <v>1400.056</v>
      </c>
      <c r="ABJ12" s="34">
        <v>1363.95</v>
      </c>
      <c r="ABK12" s="34">
        <v>1327.1990000000001</v>
      </c>
      <c r="ABL12" s="34">
        <v>1291.0519999999999</v>
      </c>
      <c r="ABM12" s="34">
        <v>1254.2629999999999</v>
      </c>
      <c r="ABN12" s="34">
        <v>1218.087</v>
      </c>
      <c r="ABO12" s="34">
        <v>1181.1880000000001</v>
      </c>
      <c r="ABP12" s="34">
        <v>1144.9970000000001</v>
      </c>
      <c r="ABQ12" s="34">
        <v>1108.0989999999999</v>
      </c>
      <c r="ABR12" s="34">
        <v>1071.8610000000001</v>
      </c>
      <c r="ABS12" s="34">
        <v>1034.973</v>
      </c>
      <c r="ABT12" s="34">
        <v>998.68510000000003</v>
      </c>
      <c r="ABU12" s="34">
        <v>961.71510000000001</v>
      </c>
      <c r="ABV12" s="34">
        <v>925.4633</v>
      </c>
      <c r="ABW12" s="34">
        <v>888.46389999999997</v>
      </c>
      <c r="ABX12" s="34">
        <v>852.10239999999999</v>
      </c>
      <c r="ABY12" s="34">
        <v>815.14859999999999</v>
      </c>
      <c r="ABZ12" s="34">
        <v>778.82619999999997</v>
      </c>
      <c r="ACA12" s="34">
        <v>741.75890000000004</v>
      </c>
      <c r="ACB12" s="34">
        <v>705.39890000000003</v>
      </c>
      <c r="ACC12" s="34">
        <v>668.41959999999995</v>
      </c>
      <c r="ACD12" s="34">
        <v>632.0172</v>
      </c>
      <c r="ACE12" s="34">
        <v>594.98789999999997</v>
      </c>
      <c r="ACF12" s="34">
        <v>558.59010000000001</v>
      </c>
      <c r="ACG12" s="34">
        <v>521.51009999999997</v>
      </c>
      <c r="ACH12" s="34">
        <v>485.04719999999998</v>
      </c>
      <c r="ACI12" s="34">
        <v>447.90140000000002</v>
      </c>
      <c r="ACJ12" s="34">
        <v>411.4785</v>
      </c>
      <c r="ACK12" s="34">
        <v>374.3039</v>
      </c>
      <c r="ACL12" s="34">
        <v>337.7996</v>
      </c>
      <c r="ACM12" s="34">
        <v>300.64609999999999</v>
      </c>
      <c r="ACN12" s="34">
        <v>264.08409999999998</v>
      </c>
      <c r="ACO12" s="34">
        <v>226.92699999999999</v>
      </c>
      <c r="ACP12" s="34">
        <v>190.44380000000001</v>
      </c>
      <c r="ACQ12" s="34">
        <v>153.24700000000001</v>
      </c>
      <c r="ACR12" s="34">
        <v>116.6887</v>
      </c>
      <c r="ACS12" s="34">
        <v>79.492980000000003</v>
      </c>
      <c r="ACT12" s="34">
        <v>42.940600000000003</v>
      </c>
      <c r="ACU12" s="34">
        <v>5.1090900000000001</v>
      </c>
      <c r="ACV12" s="34">
        <v>-26.409050000000001</v>
      </c>
      <c r="ACW12" s="34">
        <v>-21.92672</v>
      </c>
      <c r="ACX12" s="34">
        <v>-18.478639999999999</v>
      </c>
      <c r="ACY12" s="122">
        <v>-29.282689999999999</v>
      </c>
      <c r="ACZ12" s="122">
        <v>-29.336500000000001</v>
      </c>
      <c r="ADA12" s="122">
        <v>-29.927810000000001</v>
      </c>
      <c r="ADB12" s="122">
        <v>-30.56043</v>
      </c>
      <c r="ADC12" s="122">
        <v>-30.680759999999999</v>
      </c>
      <c r="ADD12" s="122">
        <v>-30.573619999999998</v>
      </c>
      <c r="ADE12" s="122">
        <v>-30.35267</v>
      </c>
      <c r="ADF12" s="122">
        <v>-30.095890000000001</v>
      </c>
      <c r="ADG12" s="122">
        <v>-29.763439999999999</v>
      </c>
      <c r="ADH12" s="122">
        <v>-29.38223</v>
      </c>
      <c r="ADI12" s="122">
        <v>-28.910889999999998</v>
      </c>
      <c r="ADJ12" s="122">
        <v>-28.485489999999999</v>
      </c>
      <c r="ADK12" s="122">
        <v>-27.97232</v>
      </c>
      <c r="ADL12" s="122">
        <v>-27.445550000000001</v>
      </c>
      <c r="ADM12" s="122">
        <v>-26.914359999999999</v>
      </c>
      <c r="ADN12" s="122">
        <v>-26.393730000000001</v>
      </c>
      <c r="ADO12" s="122">
        <v>-25.835540000000002</v>
      </c>
      <c r="ADP12" s="122">
        <v>-25.321280000000002</v>
      </c>
      <c r="ADQ12" s="122">
        <v>-24.794820000000001</v>
      </c>
      <c r="ADR12" s="122">
        <v>-24.261050000000001</v>
      </c>
      <c r="ADS12" s="122">
        <v>-23.717669999999998</v>
      </c>
      <c r="ADT12" s="122">
        <v>-23.203710000000001</v>
      </c>
      <c r="ADU12" s="122">
        <v>-22.663239999999998</v>
      </c>
      <c r="ADV12" s="122">
        <v>-22.13946</v>
      </c>
      <c r="ADW12" s="122">
        <v>-21.597349999999999</v>
      </c>
      <c r="ADX12" s="122">
        <v>-21.08501</v>
      </c>
      <c r="ADY12" s="122">
        <v>-20.52833</v>
      </c>
      <c r="ADZ12" s="122">
        <v>-19.998670000000001</v>
      </c>
      <c r="AEA12" s="122">
        <v>-19.474450000000001</v>
      </c>
      <c r="AEB12" s="122">
        <v>-18.933070000000001</v>
      </c>
      <c r="AEC12" s="122">
        <v>-18.363040000000002</v>
      </c>
      <c r="AED12" s="122">
        <v>-17.854369999999999</v>
      </c>
      <c r="AEE12" s="122">
        <v>-17.31991</v>
      </c>
      <c r="AEF12" s="122">
        <v>-16.777429999999999</v>
      </c>
      <c r="AEG12" s="122">
        <v>-16.222919999999998</v>
      </c>
      <c r="AEH12" s="122">
        <v>-15.71466</v>
      </c>
      <c r="AEI12" s="122">
        <v>-15.15545</v>
      </c>
      <c r="AEJ12" s="122">
        <v>-14.620850000000001</v>
      </c>
      <c r="AEK12" s="122">
        <v>-14.077529999999999</v>
      </c>
      <c r="AEL12" s="122">
        <v>-13.548640000000001</v>
      </c>
      <c r="AEM12" s="122">
        <v>-12.995469999999999</v>
      </c>
      <c r="AEN12" s="122">
        <v>-12.48127</v>
      </c>
      <c r="AEO12" s="122">
        <v>-11.93267</v>
      </c>
      <c r="AEP12" s="122">
        <v>-11.407360000000001</v>
      </c>
      <c r="AEQ12" s="122">
        <v>-10.8598</v>
      </c>
      <c r="AER12" s="122">
        <v>-10.32259</v>
      </c>
      <c r="AES12" s="122">
        <v>-9.7816139999999994</v>
      </c>
      <c r="AET12" s="122">
        <v>-9.2415140000000005</v>
      </c>
      <c r="AEU12" s="122">
        <v>-8.6979179999999996</v>
      </c>
      <c r="AEV12" s="122">
        <v>-8.175243</v>
      </c>
      <c r="AEW12" s="122">
        <v>-7.6139380000000001</v>
      </c>
      <c r="AEX12" s="122">
        <v>-7.0819190000000001</v>
      </c>
      <c r="AEY12" s="122">
        <v>-6.5345820000000003</v>
      </c>
      <c r="AEZ12" s="122">
        <v>-6.0008359999999996</v>
      </c>
      <c r="AFA12" s="122">
        <v>-5.4511390000000004</v>
      </c>
      <c r="AFB12" s="122">
        <v>-4.9207770000000002</v>
      </c>
      <c r="AFC12" s="122">
        <v>-4.3724220000000003</v>
      </c>
      <c r="AFD12" s="122">
        <v>-3.838873</v>
      </c>
      <c r="AFE12" s="122">
        <v>-3.2885970000000002</v>
      </c>
      <c r="AFF12" s="122">
        <v>-2.7586750000000002</v>
      </c>
      <c r="AFG12" s="122">
        <v>-2.2066170000000001</v>
      </c>
      <c r="AFH12" s="122">
        <v>-1.6734530000000001</v>
      </c>
      <c r="AFI12" s="122">
        <v>-1.12429</v>
      </c>
      <c r="AFJ12" s="122">
        <v>-0.59262859999999995</v>
      </c>
      <c r="AFK12" s="122">
        <v>-2.624696E-2</v>
      </c>
      <c r="AFL12" s="122">
        <v>0.39047470000000001</v>
      </c>
      <c r="AFM12" s="122">
        <v>0.31840380000000001</v>
      </c>
      <c r="AFN12" s="122">
        <v>0.25176870000000001</v>
      </c>
      <c r="AFO12" s="110">
        <v>300</v>
      </c>
      <c r="AFP12" s="110">
        <v>387.42599999999999</v>
      </c>
      <c r="AFQ12" s="110">
        <v>566.15679999999998</v>
      </c>
      <c r="AFR12" s="110">
        <v>816.67319999999995</v>
      </c>
      <c r="AFS12" s="110">
        <v>891.86649999999997</v>
      </c>
      <c r="AFT12" s="110">
        <v>932.53449999999998</v>
      </c>
      <c r="AFU12" s="110">
        <v>965.56659999999999</v>
      </c>
      <c r="AFV12" s="110">
        <v>988.65269999999998</v>
      </c>
      <c r="AFW12" s="110">
        <v>1010.859</v>
      </c>
      <c r="AFX12" s="110">
        <v>1026.934</v>
      </c>
      <c r="AFY12" s="110">
        <v>1042.1199999999999</v>
      </c>
      <c r="AFZ12" s="110">
        <v>1052.873</v>
      </c>
      <c r="AGA12" s="110">
        <v>1062.8620000000001</v>
      </c>
      <c r="AGB12" s="110">
        <v>1070</v>
      </c>
      <c r="AGC12" s="110">
        <v>1076.4770000000001</v>
      </c>
      <c r="AGD12" s="110">
        <v>1081.066</v>
      </c>
      <c r="AGE12" s="110">
        <v>1085.1969999999999</v>
      </c>
      <c r="AGF12" s="110">
        <v>1088.123</v>
      </c>
      <c r="AGG12" s="110">
        <v>1090.7170000000001</v>
      </c>
      <c r="AGH12" s="110">
        <v>1092.5619999999999</v>
      </c>
      <c r="AGI12" s="110">
        <v>1094.192</v>
      </c>
      <c r="AGJ12" s="110">
        <v>1095.346</v>
      </c>
      <c r="AGK12" s="110">
        <v>1096.3579999999999</v>
      </c>
      <c r="AGL12" s="110">
        <v>1097.0830000000001</v>
      </c>
      <c r="AGM12" s="110">
        <v>1097.712</v>
      </c>
      <c r="AGN12" s="110">
        <v>1098.1600000000001</v>
      </c>
      <c r="AGO12" s="110">
        <v>1098.5519999999999</v>
      </c>
      <c r="AGP12" s="110">
        <v>1098.8330000000001</v>
      </c>
      <c r="AGQ12" s="110">
        <v>1099.0730000000001</v>
      </c>
      <c r="AGR12" s="110">
        <v>1099.249</v>
      </c>
      <c r="AGS12" s="110">
        <v>1099.4000000000001</v>
      </c>
      <c r="AGT12" s="110">
        <v>1099.508</v>
      </c>
      <c r="AGU12" s="110">
        <v>1099.6010000000001</v>
      </c>
      <c r="AGV12" s="110">
        <v>1099.6690000000001</v>
      </c>
      <c r="AGW12" s="110">
        <v>1099.7270000000001</v>
      </c>
      <c r="AGX12" s="110">
        <v>1099.769</v>
      </c>
      <c r="AGY12" s="110">
        <v>1099.8040000000001</v>
      </c>
      <c r="AGZ12" s="110">
        <v>1099.8309999999999</v>
      </c>
      <c r="AHA12" s="110">
        <v>1099.8520000000001</v>
      </c>
      <c r="AHB12" s="110">
        <v>1099.8689999999999</v>
      </c>
      <c r="AHC12" s="110">
        <v>1099.8820000000001</v>
      </c>
      <c r="AHD12" s="110">
        <v>1099.893</v>
      </c>
      <c r="AHE12" s="110">
        <v>1099.9010000000001</v>
      </c>
      <c r="AHF12" s="110">
        <v>1099.9069999999999</v>
      </c>
      <c r="AHG12" s="110">
        <v>1099.912</v>
      </c>
      <c r="AHH12" s="110">
        <v>1099.9159999999999</v>
      </c>
      <c r="AHI12" s="110">
        <v>1099.9190000000001</v>
      </c>
      <c r="AHJ12" s="110">
        <v>1099.922</v>
      </c>
      <c r="AHK12" s="110">
        <v>1099.924</v>
      </c>
      <c r="AHL12" s="110">
        <v>1099.925</v>
      </c>
      <c r="AHM12" s="110">
        <v>1099.9259999999999</v>
      </c>
      <c r="AHN12" s="110">
        <v>1099.9280000000001</v>
      </c>
      <c r="AHO12" s="110">
        <v>1099.9280000000001</v>
      </c>
      <c r="AHP12" s="110">
        <v>1099.9290000000001</v>
      </c>
      <c r="AHQ12" s="110">
        <v>1099.9290000000001</v>
      </c>
      <c r="AHR12" s="110">
        <v>1099.9290000000001</v>
      </c>
      <c r="AHS12" s="110">
        <v>1099.9290000000001</v>
      </c>
      <c r="AHT12" s="110">
        <v>1099.93</v>
      </c>
      <c r="AHU12" s="110">
        <v>1099.93</v>
      </c>
      <c r="AHV12" s="110">
        <v>1099.93</v>
      </c>
      <c r="AHW12" s="110">
        <v>1099.93</v>
      </c>
      <c r="AHX12" s="110">
        <v>1099.93</v>
      </c>
      <c r="AHY12" s="110">
        <v>1099.93</v>
      </c>
      <c r="AHZ12" s="110">
        <v>1099.93</v>
      </c>
      <c r="AIA12" s="110">
        <v>1099.9290000000001</v>
      </c>
      <c r="AIB12" s="110">
        <v>1099.9349999999999</v>
      </c>
      <c r="AIC12" s="110">
        <v>1099.9780000000001</v>
      </c>
      <c r="AID12" s="110">
        <v>1099.9960000000001</v>
      </c>
      <c r="AIE12" s="123">
        <v>1.487821E-8</v>
      </c>
      <c r="AIF12" s="47">
        <v>1.706871E-9</v>
      </c>
      <c r="AIG12" s="29">
        <v>1.533098E-9</v>
      </c>
      <c r="AIH12" s="29">
        <v>1.535107E-9</v>
      </c>
      <c r="AII12" s="29">
        <v>1.5444179999999999E-9</v>
      </c>
      <c r="AIJ12" s="29">
        <v>1.538454E-9</v>
      </c>
      <c r="AIK12" s="29">
        <v>1.537338E-9</v>
      </c>
      <c r="AIL12" s="29">
        <v>1.539846E-9</v>
      </c>
      <c r="AIM12" s="29">
        <v>1.545049E-9</v>
      </c>
      <c r="AIN12" s="29">
        <v>1.538162E-9</v>
      </c>
      <c r="AIO12" s="29">
        <v>1.54002E-9</v>
      </c>
      <c r="AIP12" s="29">
        <v>1.546323E-9</v>
      </c>
      <c r="AIQ12" s="29">
        <v>1.5391769999999999E-9</v>
      </c>
      <c r="AIR12" s="29">
        <v>1.5398489999999999E-9</v>
      </c>
      <c r="AIS12" s="29">
        <v>1.544598E-9</v>
      </c>
      <c r="AIT12" s="29">
        <v>1.540474E-9</v>
      </c>
      <c r="AIU12" s="29">
        <v>1.5357580000000001E-9</v>
      </c>
      <c r="AIV12" s="29">
        <v>1.541425E-9</v>
      </c>
      <c r="AIW12" s="29">
        <v>1.5443849999999999E-9</v>
      </c>
      <c r="AIX12" s="29">
        <v>1.5324119999999999E-9</v>
      </c>
      <c r="AIY12" s="29">
        <v>1.534507E-9</v>
      </c>
      <c r="AIZ12" s="29">
        <v>1.545736E-9</v>
      </c>
      <c r="AJA12" s="29">
        <v>1.5362290000000001E-9</v>
      </c>
      <c r="AJB12" s="29">
        <v>1.5365190000000001E-9</v>
      </c>
      <c r="AJC12" s="29">
        <v>1.5424860000000001E-9</v>
      </c>
      <c r="AJD12" s="29">
        <v>1.5407059999999999E-9</v>
      </c>
      <c r="AJE12" s="29">
        <v>1.541041E-9</v>
      </c>
      <c r="AJF12" s="29">
        <v>1.539855E-9</v>
      </c>
      <c r="AJG12" s="29">
        <v>1.545202E-9</v>
      </c>
      <c r="AJH12" s="29">
        <v>1.5404450000000001E-9</v>
      </c>
      <c r="AJI12" s="29">
        <v>1.538049E-9</v>
      </c>
      <c r="AJJ12" s="29">
        <v>1.546304E-9</v>
      </c>
      <c r="AJK12" s="29">
        <v>1.54086E-9</v>
      </c>
      <c r="AJL12" s="29">
        <v>1.5382959999999999E-9</v>
      </c>
      <c r="AJM12" s="29">
        <v>1.5376530000000001E-9</v>
      </c>
      <c r="AJN12" s="29">
        <v>1.5445800000000001E-9</v>
      </c>
      <c r="AJO12" s="29">
        <v>1.5356179999999999E-9</v>
      </c>
      <c r="AJP12" s="29">
        <v>1.534858E-9</v>
      </c>
      <c r="AJQ12" s="29">
        <v>1.544094E-9</v>
      </c>
      <c r="AJR12" s="29">
        <v>1.537588E-9</v>
      </c>
      <c r="AJS12" s="29">
        <v>1.5327610000000001E-9</v>
      </c>
      <c r="AJT12" s="29">
        <v>1.5434350000000001E-9</v>
      </c>
      <c r="AJU12" s="29">
        <v>1.5426410000000001E-9</v>
      </c>
      <c r="AJV12" s="29">
        <v>1.538819E-9</v>
      </c>
      <c r="AJW12" s="29">
        <v>1.5385540000000001E-9</v>
      </c>
      <c r="AJX12" s="29">
        <v>1.5462499999999999E-9</v>
      </c>
      <c r="AJY12" s="29">
        <v>1.54077E-9</v>
      </c>
      <c r="AJZ12" s="29">
        <v>1.540136E-9</v>
      </c>
      <c r="AKA12" s="29">
        <v>1.5454669999999999E-9</v>
      </c>
      <c r="AKB12" s="29">
        <v>1.539233E-9</v>
      </c>
      <c r="AKC12" s="29">
        <v>1.53761E-9</v>
      </c>
      <c r="AKD12" s="29">
        <v>1.541235E-9</v>
      </c>
      <c r="AKE12" s="29">
        <v>1.544247E-9</v>
      </c>
      <c r="AKF12" s="29">
        <v>1.5339500000000001E-9</v>
      </c>
      <c r="AKG12" s="29">
        <v>1.537008E-9</v>
      </c>
      <c r="AKH12" s="29">
        <v>1.54387E-9</v>
      </c>
      <c r="AKI12" s="29">
        <v>1.5349860000000001E-9</v>
      </c>
      <c r="AKJ12" s="29">
        <v>1.535187E-9</v>
      </c>
      <c r="AKK12" s="29">
        <v>1.543453E-9</v>
      </c>
      <c r="AKL12" s="29">
        <v>1.540749E-9</v>
      </c>
      <c r="AKM12" s="29">
        <v>1.537907E-9</v>
      </c>
      <c r="AKN12" s="29">
        <v>1.5403069999999999E-9</v>
      </c>
      <c r="AKO12" s="29">
        <v>1.5456259999999999E-9</v>
      </c>
      <c r="AKP12" s="29">
        <v>1.5397529999999999E-9</v>
      </c>
      <c r="AKQ12" s="29">
        <v>1.537006E-9</v>
      </c>
      <c r="AKR12" s="29">
        <v>1.7109840000000001E-9</v>
      </c>
      <c r="AKS12" s="441"/>
      <c r="AKT12" s="285">
        <f>P80_C3_LAMINAR!$B$1*P80_C3_LAMINAR!$B$3</f>
        <v>1.487864E-8</v>
      </c>
      <c r="AKU12" s="17">
        <f>P80_C3_LAMINAR!$B$1*(P80_C3_LAMINAR!$B$2)</f>
        <v>2.1255199999999999E-9</v>
      </c>
      <c r="AKV12" s="17">
        <f>P80_C3_LAMINAR!$B$1*($D$2)</f>
        <v>2.3912100000000001E-9</v>
      </c>
      <c r="AKW12" s="17">
        <f>P80_C3_LAMINAR!$B$1*($D$2)</f>
        <v>2.3912100000000001E-9</v>
      </c>
      <c r="AKX12" s="17">
        <f>P80_C3_LAMINAR!$B$1*($D$2)</f>
        <v>2.3912100000000001E-9</v>
      </c>
      <c r="AKY12" s="17">
        <f>P80_C3_LAMINAR!$B$1*($D$2)</f>
        <v>2.3912100000000001E-9</v>
      </c>
      <c r="AKZ12" s="17">
        <f>P80_C3_LAMINAR!$B$1*($D$2)</f>
        <v>2.3912100000000001E-9</v>
      </c>
      <c r="ALA12" s="17">
        <f>P80_C3_LAMINAR!$B$1*($D$2)</f>
        <v>2.3912100000000001E-9</v>
      </c>
      <c r="ALB12" s="17">
        <f>P80_C3_LAMINAR!$B$1*($D$2)</f>
        <v>2.3912100000000001E-9</v>
      </c>
      <c r="ALC12" s="17">
        <f>P80_C3_LAMINAR!$B$1*($D$2)</f>
        <v>2.3912100000000001E-9</v>
      </c>
      <c r="ALD12" s="17">
        <f>P80_C3_LAMINAR!$B$1*($D$2)</f>
        <v>2.3912100000000001E-9</v>
      </c>
      <c r="ALE12" s="17">
        <f>P80_C3_LAMINAR!$B$1*($D$2)</f>
        <v>2.3912100000000001E-9</v>
      </c>
      <c r="ALF12" s="17">
        <f>P80_C3_LAMINAR!$B$1*($D$2)</f>
        <v>2.3912100000000001E-9</v>
      </c>
      <c r="ALG12" s="17">
        <f>P80_C3_LAMINAR!$B$1*($D$2)</f>
        <v>2.3912100000000001E-9</v>
      </c>
      <c r="ALH12" s="17">
        <f>P80_C3_LAMINAR!$B$1*($D$2)</f>
        <v>2.3912100000000001E-9</v>
      </c>
      <c r="ALI12" s="17">
        <f>P80_C3_LAMINAR!$B$1*($D$2)</f>
        <v>2.3912100000000001E-9</v>
      </c>
      <c r="ALJ12" s="17">
        <f>P80_C3_LAMINAR!$B$1*($D$2)</f>
        <v>2.3912100000000001E-9</v>
      </c>
      <c r="ALK12" s="17">
        <f>P80_C3_LAMINAR!$B$1*($D$2)</f>
        <v>2.3912100000000001E-9</v>
      </c>
      <c r="ALL12" s="17">
        <f>P80_C3_LAMINAR!$B$1*($D$2)</f>
        <v>2.3912100000000001E-9</v>
      </c>
      <c r="ALM12" s="17">
        <f>P80_C3_LAMINAR!$B$1*($D$2)</f>
        <v>2.3912100000000001E-9</v>
      </c>
      <c r="ALN12" s="17">
        <f>P80_C3_LAMINAR!$B$1*($D$2)</f>
        <v>2.3912100000000001E-9</v>
      </c>
      <c r="ALO12" s="17">
        <f>P80_C3_LAMINAR!$B$1*($D$2)</f>
        <v>2.3912100000000001E-9</v>
      </c>
      <c r="ALP12" s="17">
        <f>P80_C3_LAMINAR!$B$1*($D$2)</f>
        <v>2.3912100000000001E-9</v>
      </c>
      <c r="ALQ12" s="17">
        <f>P80_C3_LAMINAR!$B$1*($D$2)</f>
        <v>2.3912100000000001E-9</v>
      </c>
      <c r="ALR12" s="17">
        <f>P80_C3_LAMINAR!$B$1*($D$2)</f>
        <v>2.3912100000000001E-9</v>
      </c>
      <c r="ALS12" s="17">
        <f>P80_C3_LAMINAR!$B$1*($D$2)</f>
        <v>2.3912100000000001E-9</v>
      </c>
      <c r="ALT12" s="17">
        <f>P80_C3_LAMINAR!$B$1*($D$2)</f>
        <v>2.3912100000000001E-9</v>
      </c>
      <c r="ALU12" s="17">
        <f>P80_C3_LAMINAR!$B$1*($D$2)</f>
        <v>2.3912100000000001E-9</v>
      </c>
      <c r="ALV12" s="17">
        <f>P80_C3_LAMINAR!$B$1*($D$2)</f>
        <v>2.3912100000000001E-9</v>
      </c>
      <c r="ALW12" s="17">
        <f>P80_C3_LAMINAR!$B$1*($D$2)</f>
        <v>2.3912100000000001E-9</v>
      </c>
      <c r="ALX12" s="17">
        <f>P80_C3_LAMINAR!$B$1*($D$2)</f>
        <v>2.3912100000000001E-9</v>
      </c>
      <c r="ALY12" s="17">
        <f>P80_C3_LAMINAR!$B$1*($D$2)</f>
        <v>2.3912100000000001E-9</v>
      </c>
      <c r="ALZ12" s="17">
        <f>P80_C3_LAMINAR!$B$1*($D$2)</f>
        <v>2.3912100000000001E-9</v>
      </c>
      <c r="AMA12" s="17">
        <f>P80_C3_LAMINAR!$B$1*($D$2)</f>
        <v>2.3912100000000001E-9</v>
      </c>
      <c r="AMB12" s="17">
        <f>P80_C3_LAMINAR!$B$1*($D$2)</f>
        <v>2.3912100000000001E-9</v>
      </c>
      <c r="AMC12" s="17">
        <f>P80_C3_LAMINAR!$B$1*($D$2)</f>
        <v>2.3912100000000001E-9</v>
      </c>
      <c r="AMD12" s="17">
        <f>P80_C3_LAMINAR!$B$1*($D$2)</f>
        <v>2.3912100000000001E-9</v>
      </c>
      <c r="AME12" s="17">
        <f>P80_C3_LAMINAR!$B$1*($D$2)</f>
        <v>2.3912100000000001E-9</v>
      </c>
      <c r="AMF12" s="17">
        <f>P80_C3_LAMINAR!$B$1*($D$2)</f>
        <v>2.3912100000000001E-9</v>
      </c>
      <c r="AMG12" s="17">
        <f>P80_C3_LAMINAR!$B$1*($D$2)</f>
        <v>2.3912100000000001E-9</v>
      </c>
      <c r="AMH12" s="17">
        <f>P80_C3_LAMINAR!$B$1*($D$2)</f>
        <v>2.3912100000000001E-9</v>
      </c>
      <c r="AMI12" s="17">
        <f>P80_C3_LAMINAR!$B$1*($D$2)</f>
        <v>2.3912100000000001E-9</v>
      </c>
      <c r="AMJ12" s="17">
        <f>P80_C3_LAMINAR!$B$1*($D$2)</f>
        <v>2.3912100000000001E-9</v>
      </c>
      <c r="AMK12" s="17">
        <f>P80_C3_LAMINAR!$B$1*($D$2)</f>
        <v>2.3912100000000001E-9</v>
      </c>
      <c r="AML12" s="17">
        <f>P80_C3_LAMINAR!$B$1*($D$2)</f>
        <v>2.3912100000000001E-9</v>
      </c>
      <c r="AMM12" s="17">
        <f>P80_C3_LAMINAR!$B$1*($D$2)</f>
        <v>2.3912100000000001E-9</v>
      </c>
      <c r="AMN12" s="17">
        <f>P80_C3_LAMINAR!$B$1*($D$2)</f>
        <v>2.3912100000000001E-9</v>
      </c>
      <c r="AMO12" s="17">
        <f>P80_C3_LAMINAR!$B$1*($D$2)</f>
        <v>2.3912100000000001E-9</v>
      </c>
      <c r="AMP12" s="17">
        <f>P80_C3_LAMINAR!$B$1*($D$2)</f>
        <v>2.3912100000000001E-9</v>
      </c>
      <c r="AMQ12" s="17">
        <f>P80_C3_LAMINAR!$B$1*($D$2)</f>
        <v>2.3912100000000001E-9</v>
      </c>
      <c r="AMR12" s="17">
        <f>P80_C3_LAMINAR!$B$1*($D$2)</f>
        <v>2.3912100000000001E-9</v>
      </c>
      <c r="AMS12" s="17">
        <f>P80_C3_LAMINAR!$B$1*($D$2)</f>
        <v>2.3912100000000001E-9</v>
      </c>
      <c r="AMT12" s="17">
        <f>P80_C3_LAMINAR!$B$1*($D$2)</f>
        <v>2.3912100000000001E-9</v>
      </c>
      <c r="AMU12" s="17">
        <f>P80_C3_LAMINAR!$B$1*($D$2)</f>
        <v>2.3912100000000001E-9</v>
      </c>
      <c r="AMV12" s="17">
        <f>P80_C3_LAMINAR!$B$1*($D$2)</f>
        <v>2.3912100000000001E-9</v>
      </c>
      <c r="AMW12" s="17">
        <f>P80_C3_LAMINAR!$B$1*($D$2)</f>
        <v>2.3912100000000001E-9</v>
      </c>
      <c r="AMX12" s="17">
        <f>P80_C3_LAMINAR!$B$1*($D$2)</f>
        <v>2.3912100000000001E-9</v>
      </c>
      <c r="AMY12" s="17">
        <f>P80_C3_LAMINAR!$B$1*($D$2)</f>
        <v>2.3912100000000001E-9</v>
      </c>
      <c r="AMZ12" s="17">
        <f>P80_C3_LAMINAR!$B$1*($D$2)</f>
        <v>2.3912100000000001E-9</v>
      </c>
      <c r="ANA12" s="17">
        <f>P80_C3_LAMINAR!$B$1*($D$2)</f>
        <v>2.3912100000000001E-9</v>
      </c>
      <c r="ANB12" s="17">
        <f>P80_C3_LAMINAR!$B$1*($D$2)</f>
        <v>2.3912100000000001E-9</v>
      </c>
      <c r="ANC12" s="17">
        <f>P80_C3_LAMINAR!$B$1*($D$2)</f>
        <v>2.3912100000000001E-9</v>
      </c>
      <c r="AND12" s="17">
        <f>P80_C3_LAMINAR!$B$1*($D$2)</f>
        <v>2.3912100000000001E-9</v>
      </c>
      <c r="ANE12" s="17">
        <f>P80_C3_LAMINAR!$B$1*($D$2)</f>
        <v>2.3912100000000001E-9</v>
      </c>
      <c r="ANF12" s="17">
        <f>P80_C3_LAMINAR!$B$1*($D$2)</f>
        <v>2.3912100000000001E-9</v>
      </c>
      <c r="ANG12" s="17">
        <f>P80_C3_LAMINAR!$B$1*($B$2)</f>
        <v>2.1255199999999999E-9</v>
      </c>
      <c r="ANH12" s="287">
        <f t="shared" si="877"/>
        <v>80.303690391057245</v>
      </c>
      <c r="ANI12" s="287">
        <f t="shared" si="899"/>
        <v>64.113900493892203</v>
      </c>
      <c r="ANJ12" s="287">
        <f t="shared" si="900"/>
        <v>64.197916535979687</v>
      </c>
      <c r="ANK12" s="287">
        <f t="shared" si="901"/>
        <v>64.587300989875416</v>
      </c>
      <c r="ANL12" s="287">
        <f t="shared" si="902"/>
        <v>64.337887513016426</v>
      </c>
      <c r="ANM12" s="287">
        <f t="shared" si="903"/>
        <v>64.29121658072691</v>
      </c>
      <c r="ANN12" s="287">
        <f t="shared" si="904"/>
        <v>64.396100718882906</v>
      </c>
      <c r="ANO12" s="287">
        <f t="shared" si="905"/>
        <v>64.613689303741623</v>
      </c>
      <c r="ANP12" s="287">
        <f t="shared" si="906"/>
        <v>64.325676122130631</v>
      </c>
      <c r="ANQ12" s="287">
        <f t="shared" si="907"/>
        <v>64.403377369616223</v>
      </c>
      <c r="ANR12" s="287">
        <f t="shared" si="908"/>
        <v>64.666967769455624</v>
      </c>
      <c r="ANS12" s="287">
        <f t="shared" si="909"/>
        <v>64.368123251408278</v>
      </c>
      <c r="ANT12" s="287">
        <f t="shared" si="910"/>
        <v>64.396226178378299</v>
      </c>
      <c r="ANU12" s="287">
        <f t="shared" si="911"/>
        <v>64.59482855959952</v>
      </c>
      <c r="ANV12" s="287">
        <f t="shared" si="912"/>
        <v>64.422363573253705</v>
      </c>
      <c r="ANW12" s="287">
        <f t="shared" si="913"/>
        <v>64.225141246481911</v>
      </c>
      <c r="ANX12" s="287">
        <f t="shared" si="914"/>
        <v>64.462134233296112</v>
      </c>
      <c r="ANY12" s="287">
        <f t="shared" si="915"/>
        <v>64.585920935425989</v>
      </c>
      <c r="ANZ12" s="287">
        <f t="shared" si="916"/>
        <v>64.085212089276965</v>
      </c>
      <c r="AOA12" s="287">
        <f t="shared" si="917"/>
        <v>64.172824636899307</v>
      </c>
      <c r="AOB12" s="287">
        <f t="shared" si="918"/>
        <v>64.642419528188654</v>
      </c>
      <c r="AOC12" s="287">
        <f t="shared" si="919"/>
        <v>64.244838387260003</v>
      </c>
      <c r="AOD12" s="287">
        <f t="shared" si="920"/>
        <v>64.256966138482198</v>
      </c>
      <c r="AOE12" s="287">
        <f t="shared" si="921"/>
        <v>64.506505074836596</v>
      </c>
      <c r="AOF12" s="287">
        <f t="shared" si="922"/>
        <v>64.432065774231447</v>
      </c>
      <c r="AOG12" s="287">
        <f t="shared" si="923"/>
        <v>64.446075417884657</v>
      </c>
      <c r="AOH12" s="287">
        <f t="shared" si="924"/>
        <v>64.396477097369115</v>
      </c>
      <c r="AOI12" s="287">
        <f t="shared" si="925"/>
        <v>64.620087738007115</v>
      </c>
      <c r="AOJ12" s="287">
        <f t="shared" si="926"/>
        <v>64.421150798131492</v>
      </c>
      <c r="AOK12" s="287">
        <f t="shared" si="927"/>
        <v>64.32095048113716</v>
      </c>
      <c r="AOL12" s="287">
        <f t="shared" si="928"/>
        <v>64.666173192651414</v>
      </c>
      <c r="AOM12" s="287">
        <f t="shared" si="929"/>
        <v>64.43850602832876</v>
      </c>
      <c r="AON12" s="287">
        <f t="shared" si="930"/>
        <v>64.331279979591912</v>
      </c>
      <c r="AOO12" s="287">
        <f t="shared" si="931"/>
        <v>64.304389827744117</v>
      </c>
      <c r="AOP12" s="287">
        <f t="shared" si="932"/>
        <v>64.594075802627131</v>
      </c>
      <c r="AOQ12" s="287">
        <f t="shared" si="933"/>
        <v>64.219286470029814</v>
      </c>
      <c r="AOR12" s="287">
        <f t="shared" si="934"/>
        <v>64.187503397861335</v>
      </c>
      <c r="AOS12" s="287">
        <f t="shared" si="935"/>
        <v>64.573751364372015</v>
      </c>
      <c r="AOT12" s="287">
        <f t="shared" si="936"/>
        <v>64.30167153867707</v>
      </c>
      <c r="AOU12" s="287">
        <f t="shared" si="937"/>
        <v>64.099807210575392</v>
      </c>
      <c r="AOV12" s="287">
        <f t="shared" si="938"/>
        <v>64.546192095215389</v>
      </c>
      <c r="AOW12" s="287">
        <f t="shared" si="939"/>
        <v>64.512987148765689</v>
      </c>
      <c r="AOX12" s="287">
        <f t="shared" si="940"/>
        <v>64.353151751623656</v>
      </c>
      <c r="AOY12" s="287">
        <f t="shared" si="941"/>
        <v>64.342069496196487</v>
      </c>
      <c r="AOZ12" s="287">
        <f t="shared" si="942"/>
        <v>64.663914921734175</v>
      </c>
      <c r="APA12" s="287">
        <f t="shared" si="943"/>
        <v>64.434742243466687</v>
      </c>
      <c r="APB12" s="287">
        <f t="shared" si="944"/>
        <v>64.408228470105087</v>
      </c>
      <c r="APC12" s="287">
        <f t="shared" si="945"/>
        <v>64.631169993434284</v>
      </c>
      <c r="APD12" s="287">
        <f t="shared" si="946"/>
        <v>64.370465161989117</v>
      </c>
      <c r="APE12" s="287">
        <f t="shared" si="947"/>
        <v>64.302591574976688</v>
      </c>
      <c r="APF12" s="287">
        <f t="shared" si="948"/>
        <v>64.454188465253992</v>
      </c>
      <c r="APG12" s="287">
        <f t="shared" si="949"/>
        <v>64.580149798637507</v>
      </c>
      <c r="APH12" s="287">
        <f t="shared" si="950"/>
        <v>64.149530990586356</v>
      </c>
      <c r="API12" s="287">
        <f t="shared" si="951"/>
        <v>64.277416036232708</v>
      </c>
      <c r="APJ12" s="287">
        <f t="shared" si="952"/>
        <v>64.564383722048674</v>
      </c>
      <c r="APK12" s="287">
        <f t="shared" si="953"/>
        <v>64.192856336331815</v>
      </c>
      <c r="APL12" s="287">
        <f t="shared" si="954"/>
        <v>64.201262122523744</v>
      </c>
      <c r="APM12" s="287">
        <f t="shared" si="955"/>
        <v>64.546944852187806</v>
      </c>
      <c r="APN12" s="287">
        <f t="shared" si="956"/>
        <v>64.433864026998876</v>
      </c>
      <c r="APO12" s="287">
        <f t="shared" si="957"/>
        <v>64.315012065021477</v>
      </c>
      <c r="APP12" s="287">
        <f t="shared" si="958"/>
        <v>64.415379661342996</v>
      </c>
      <c r="APQ12" s="287">
        <f t="shared" si="959"/>
        <v>64.637819346690577</v>
      </c>
      <c r="APR12" s="287">
        <f t="shared" si="960"/>
        <v>64.392211474525439</v>
      </c>
      <c r="APS12" s="287">
        <f t="shared" si="961"/>
        <v>64.277332396569093</v>
      </c>
      <c r="APT12" s="287">
        <f t="shared" si="891"/>
        <v>80.497195980277766</v>
      </c>
      <c r="APU12" s="284">
        <f t="shared" si="3"/>
        <v>1999.5464639241225</v>
      </c>
      <c r="APV12" s="284">
        <f t="shared" si="962"/>
        <v>3546.5291630597062</v>
      </c>
      <c r="APW12" s="284">
        <f t="shared" si="962"/>
        <v>3548.9128934723421</v>
      </c>
      <c r="APX12" s="284">
        <f t="shared" si="962"/>
        <v>3545.9507947859033</v>
      </c>
      <c r="APY12" s="284">
        <f t="shared" si="962"/>
        <v>3549.7225254160026</v>
      </c>
      <c r="APZ12" s="284">
        <f t="shared" si="962"/>
        <v>3544.9525554008223</v>
      </c>
      <c r="AQA12" s="284">
        <f t="shared" si="962"/>
        <v>3549.2930357434107</v>
      </c>
      <c r="AQB12" s="284">
        <f t="shared" si="962"/>
        <v>3545.3803722801422</v>
      </c>
      <c r="AQC12" s="284">
        <f t="shared" si="962"/>
        <v>3550.6605442432906</v>
      </c>
      <c r="AQD12" s="284">
        <f t="shared" si="962"/>
        <v>3544.0346100927982</v>
      </c>
      <c r="AQE12" s="284">
        <f t="shared" si="962"/>
        <v>3551.7039490467164</v>
      </c>
      <c r="AQF12" s="284">
        <f t="shared" si="962"/>
        <v>3546.7926280000502</v>
      </c>
      <c r="AQG12" s="284">
        <f t="shared" si="962"/>
        <v>3549.9784627866225</v>
      </c>
      <c r="AQH12" s="284">
        <f t="shared" si="962"/>
        <v>3549.1880679655901</v>
      </c>
      <c r="AQI12" s="284">
        <f t="shared" si="962"/>
        <v>3547.2614283145354</v>
      </c>
      <c r="AQJ12" s="284">
        <f t="shared" si="962"/>
        <v>3547.9021081377205</v>
      </c>
      <c r="AQK12" s="284">
        <f t="shared" si="962"/>
        <v>3545.371171917147</v>
      </c>
      <c r="AQL12" s="284">
        <f t="shared" si="962"/>
        <v>3547.251391554903</v>
      </c>
      <c r="AQM12" s="284">
        <f t="shared" si="962"/>
        <v>3548.2015381334131</v>
      </c>
      <c r="AQN12" s="284">
        <f t="shared" si="962"/>
        <v>3547.1702610812099</v>
      </c>
      <c r="AQO12" s="284">
        <f t="shared" si="962"/>
        <v>3546.8867226216021</v>
      </c>
      <c r="AQP12" s="284">
        <f t="shared" si="962"/>
        <v>3550.7805671605583</v>
      </c>
      <c r="AQQ12" s="284">
        <f t="shared" si="962"/>
        <v>3548.3303432153598</v>
      </c>
      <c r="AQR12" s="284">
        <f t="shared" si="962"/>
        <v>3546.990854002785</v>
      </c>
      <c r="AQS12" s="284">
        <f t="shared" si="962"/>
        <v>3547.4353988148259</v>
      </c>
      <c r="AQT12" s="284">
        <f t="shared" si="962"/>
        <v>3548.6364643841398</v>
      </c>
      <c r="AQU12" s="284">
        <f t="shared" si="962"/>
        <v>3547.4128161056537</v>
      </c>
      <c r="AQV12" s="284">
        <f t="shared" si="962"/>
        <v>3546.6613137281961</v>
      </c>
      <c r="AQW12" s="284">
        <f t="shared" si="962"/>
        <v>3549.9366429548222</v>
      </c>
      <c r="AQX12" s="284">
        <f t="shared" si="962"/>
        <v>3545.927793878413</v>
      </c>
      <c r="AQY12" s="284">
        <f t="shared" si="962"/>
        <v>3551.0147582186423</v>
      </c>
      <c r="AQZ12" s="284">
        <f t="shared" si="962"/>
        <v>3544.9291362950134</v>
      </c>
      <c r="ARA12" s="284">
        <f t="shared" si="962"/>
        <v>3549.084772981043</v>
      </c>
      <c r="ARB12" s="284">
        <f t="shared" si="962"/>
        <v>3546.3100271410708</v>
      </c>
      <c r="ARC12" s="284">
        <f t="shared" si="962"/>
        <v>3550.1988533002118</v>
      </c>
      <c r="ARD12" s="284">
        <f t="shared" si="962"/>
        <v>3547.4885100012129</v>
      </c>
      <c r="ARE12" s="284">
        <f t="shared" si="962"/>
        <v>3546.3321916519253</v>
      </c>
      <c r="ARF12" s="284">
        <f t="shared" si="962"/>
        <v>3548.4006005327847</v>
      </c>
      <c r="ARG12" s="284">
        <f t="shared" si="962"/>
        <v>3548.7155038662431</v>
      </c>
      <c r="ARH12" s="284">
        <f t="shared" si="962"/>
        <v>3547.2497187616309</v>
      </c>
      <c r="ARI12" s="284">
        <f t="shared" si="962"/>
        <v>3549.7053792849642</v>
      </c>
      <c r="ARJ12" s="284">
        <f t="shared" si="962"/>
        <v>3546.6462585887475</v>
      </c>
      <c r="ARK12" s="284">
        <f t="shared" si="962"/>
        <v>3545.3013327980398</v>
      </c>
      <c r="ARL12" s="284">
        <f t="shared" si="962"/>
        <v>3549.1311929943417</v>
      </c>
      <c r="ARM12" s="284">
        <f t="shared" si="962"/>
        <v>3551.7386595071112</v>
      </c>
      <c r="ARN12" s="284">
        <f t="shared" si="962"/>
        <v>3545.8621367424862</v>
      </c>
      <c r="ARO12" s="284">
        <f t="shared" si="962"/>
        <v>3545.5518335905253</v>
      </c>
      <c r="ARP12" s="284">
        <f t="shared" si="962"/>
        <v>3547.9995483458165</v>
      </c>
      <c r="ARQ12" s="284">
        <f t="shared" si="962"/>
        <v>3551.2485310784082</v>
      </c>
      <c r="ARR12" s="284">
        <f t="shared" si="962"/>
        <v>3548.1396447823486</v>
      </c>
      <c r="ARS12" s="284">
        <f t="shared" si="962"/>
        <v>3546.3907394164457</v>
      </c>
      <c r="ART12" s="284">
        <f t="shared" si="962"/>
        <v>3545.1461812220591</v>
      </c>
      <c r="ARU12" s="284">
        <f t="shared" si="962"/>
        <v>3548.5202052517348</v>
      </c>
      <c r="ARV12" s="284">
        <f t="shared" si="962"/>
        <v>3547.8715796605061</v>
      </c>
      <c r="ARW12" s="284">
        <f t="shared" si="962"/>
        <v>3548.9764596166792</v>
      </c>
      <c r="ARX12" s="284">
        <f t="shared" si="962"/>
        <v>3547.7825034187713</v>
      </c>
      <c r="ARY12" s="284">
        <f t="shared" si="962"/>
        <v>3544.6527072068111</v>
      </c>
      <c r="ARZ12" s="284">
        <f t="shared" si="962"/>
        <v>3554.2110479631651</v>
      </c>
      <c r="ASA12" s="284">
        <f t="shared" si="962"/>
        <v>3546.2556613597299</v>
      </c>
      <c r="ASB12" s="284">
        <f t="shared" si="962"/>
        <v>3546.8975957778698</v>
      </c>
      <c r="ASC12" s="284">
        <f t="shared" si="962"/>
        <v>3545.7835154587005</v>
      </c>
      <c r="ASD12" s="284">
        <f t="shared" si="962"/>
        <v>3547.5006377524346</v>
      </c>
      <c r="ASE12" s="284">
        <f t="shared" si="962"/>
        <v>3546.9126509173179</v>
      </c>
      <c r="ASF12" s="284">
        <f t="shared" si="962"/>
        <v>3548.3052513162788</v>
      </c>
      <c r="ASG12" s="284">
        <f t="shared" si="892"/>
        <v>1998.9823666679213</v>
      </c>
      <c r="ASH12" s="288">
        <f t="shared" si="5"/>
        <v>1.6064380966363892E-3</v>
      </c>
      <c r="ASI12" s="288">
        <f t="shared" si="6"/>
        <v>7.2311713843152558E-4</v>
      </c>
      <c r="ASJ12" s="288">
        <f t="shared" si="7"/>
        <v>7.2357838541556188E-4</v>
      </c>
      <c r="ASK12" s="288">
        <f t="shared" si="8"/>
        <v>7.2857526488914585E-4</v>
      </c>
      <c r="ASL12" s="288">
        <f t="shared" si="9"/>
        <v>7.2499061041934789E-4</v>
      </c>
      <c r="ASM12" s="288">
        <f t="shared" si="10"/>
        <v>7.254395152090559E-4</v>
      </c>
      <c r="ASN12" s="288">
        <f t="shared" si="11"/>
        <v>7.257343935299492E-4</v>
      </c>
      <c r="ASO12" s="288">
        <f t="shared" si="12"/>
        <v>7.2899020718825266E-4</v>
      </c>
      <c r="ASP12" s="288">
        <f t="shared" si="13"/>
        <v>7.2466151377294881E-4</v>
      </c>
      <c r="ASQ12" s="288">
        <f t="shared" si="14"/>
        <v>7.2689332306413181E-4</v>
      </c>
      <c r="ASR12" s="288">
        <f t="shared" si="15"/>
        <v>7.2829232049943066E-4</v>
      </c>
      <c r="ASS12" s="288">
        <f t="shared" si="16"/>
        <v>7.2593049554976546E-4</v>
      </c>
      <c r="AST12" s="288">
        <f t="shared" si="17"/>
        <v>7.2559568294202292E-4</v>
      </c>
      <c r="ASU12" s="288">
        <f t="shared" si="18"/>
        <v>7.2799555642173166E-4</v>
      </c>
      <c r="ASV12" s="288">
        <f t="shared" si="19"/>
        <v>7.2644618813859103E-4</v>
      </c>
      <c r="ASW12" s="288">
        <f t="shared" si="20"/>
        <v>7.2409146914364478E-4</v>
      </c>
      <c r="ASX12" s="288">
        <f t="shared" si="21"/>
        <v>7.2728220665751553E-4</v>
      </c>
      <c r="ASY12" s="288">
        <f t="shared" si="22"/>
        <v>7.2829257141671469E-4</v>
      </c>
      <c r="ASZ12" s="288">
        <f t="shared" si="23"/>
        <v>7.2245289790376442E-4</v>
      </c>
      <c r="ATA12" s="288">
        <f t="shared" si="24"/>
        <v>7.2365090946989214E-4</v>
      </c>
      <c r="ATB12" s="288">
        <f t="shared" si="25"/>
        <v>7.2900461259061192E-4</v>
      </c>
      <c r="ATC12" s="288">
        <f t="shared" si="26"/>
        <v>7.2372637139483367E-4</v>
      </c>
      <c r="ATD12" s="288">
        <f t="shared" si="27"/>
        <v>7.2436284024508292E-4</v>
      </c>
      <c r="ATE12" s="288">
        <f t="shared" si="28"/>
        <v>7.2745048104131305E-4</v>
      </c>
      <c r="ATF12" s="288">
        <f t="shared" si="29"/>
        <v>7.26519961950628E-4</v>
      </c>
      <c r="ATG12" s="288">
        <f t="shared" si="30"/>
        <v>7.2643198101239332E-4</v>
      </c>
      <c r="ATH12" s="288">
        <f t="shared" si="31"/>
        <v>7.2612329532105034E-4</v>
      </c>
      <c r="ATI12" s="288">
        <f t="shared" si="32"/>
        <v>7.2879908197469767E-4</v>
      </c>
      <c r="ATJ12" s="288">
        <f t="shared" si="33"/>
        <v>7.2588507657995788E-4</v>
      </c>
      <c r="ATK12" s="288">
        <f t="shared" si="34"/>
        <v>7.2557541179692361E-4</v>
      </c>
      <c r="ATL12" s="288">
        <f t="shared" si="35"/>
        <v>7.284247190804809E-4</v>
      </c>
      <c r="ATM12" s="288">
        <f t="shared" si="36"/>
        <v>7.2710628112218601E-4</v>
      </c>
      <c r="ATN12" s="288">
        <f t="shared" si="37"/>
        <v>7.2504641725485808E-4</v>
      </c>
      <c r="ATO12" s="288">
        <f t="shared" si="38"/>
        <v>7.2531041376080021E-4</v>
      </c>
      <c r="ATP12" s="288">
        <f t="shared" si="39"/>
        <v>7.2777980582785032E-4</v>
      </c>
      <c r="ATQ12" s="288">
        <f t="shared" si="40"/>
        <v>7.2410987422770099E-4</v>
      </c>
      <c r="ATR12" s="288">
        <f t="shared" si="41"/>
        <v>7.2398748824443321E-4</v>
      </c>
      <c r="ATS12" s="288">
        <f t="shared" si="42"/>
        <v>7.2791951793353216E-4</v>
      </c>
      <c r="ATT12" s="288">
        <f t="shared" si="43"/>
        <v>7.2478812650517512E-4</v>
      </c>
      <c r="ATU12" s="288">
        <f t="shared" si="44"/>
        <v>7.2281133038418362E-4</v>
      </c>
      <c r="ATV12" s="288">
        <f t="shared" si="45"/>
        <v>7.2734140102880614E-4</v>
      </c>
      <c r="ATW12" s="288">
        <f t="shared" si="46"/>
        <v>7.2759426731704754E-4</v>
      </c>
      <c r="ATX12" s="288">
        <f t="shared" si="47"/>
        <v>7.2606693435375272E-4</v>
      </c>
      <c r="ATY12" s="288">
        <f t="shared" si="48"/>
        <v>7.2515853596172276E-4</v>
      </c>
      <c r="ATZ12" s="288">
        <f t="shared" si="49"/>
        <v>7.2825082159291355E-4</v>
      </c>
      <c r="AUA12" s="288">
        <f t="shared" si="50"/>
        <v>7.2687250387756613E-4</v>
      </c>
      <c r="AUB12" s="288">
        <f t="shared" si="51"/>
        <v>7.2663699748966727E-4</v>
      </c>
      <c r="AUC12" s="288">
        <f t="shared" si="52"/>
        <v>7.2864913439537801E-4</v>
      </c>
      <c r="AUD12" s="288">
        <f t="shared" si="53"/>
        <v>7.2504601802613605E-4</v>
      </c>
      <c r="AUE12" s="288">
        <f t="shared" si="54"/>
        <v>7.2491613084660496E-4</v>
      </c>
      <c r="AUF12" s="288">
        <f t="shared" si="55"/>
        <v>7.2698349619376517E-4</v>
      </c>
      <c r="AUG12" s="288">
        <f t="shared" si="56"/>
        <v>7.2865993668420035E-4</v>
      </c>
      <c r="AUH12" s="288">
        <f t="shared" si="57"/>
        <v>7.2311304183243948E-4</v>
      </c>
      <c r="AUI12" s="288">
        <f t="shared" si="58"/>
        <v>7.2468706482756487E-4</v>
      </c>
      <c r="AUJ12" s="288">
        <f t="shared" si="59"/>
        <v>7.2769582392803137E-4</v>
      </c>
      <c r="AUK12" s="288">
        <f t="shared" si="60"/>
        <v>7.2375187909036996E-4</v>
      </c>
      <c r="AUL12" s="288">
        <f t="shared" si="61"/>
        <v>7.2448578098489522E-4</v>
      </c>
      <c r="AUM12" s="288">
        <f t="shared" si="62"/>
        <v>7.2642782300930771E-4</v>
      </c>
      <c r="AUN12" s="288">
        <f t="shared" si="63"/>
        <v>7.2678193768232937E-4</v>
      </c>
      <c r="AUO12" s="288">
        <f t="shared" si="64"/>
        <v>7.253100528369392E-4</v>
      </c>
      <c r="AUP12" s="288">
        <f t="shared" si="65"/>
        <v>7.2667019157270682E-4</v>
      </c>
      <c r="AUQ12" s="288">
        <f t="shared" si="66"/>
        <v>7.2882658465304984E-4</v>
      </c>
      <c r="AUR12" s="288">
        <f t="shared" si="67"/>
        <v>7.2617758385306783E-4</v>
      </c>
      <c r="AUS12" s="288">
        <f t="shared" si="68"/>
        <v>7.2459755115741279E-4</v>
      </c>
      <c r="AUT12" s="288">
        <f t="shared" si="69"/>
        <v>1.6107635029208895E-3</v>
      </c>
      <c r="AUU12" s="284">
        <f t="shared" si="70"/>
        <v>300</v>
      </c>
      <c r="AUV12" s="284">
        <f t="shared" si="71"/>
        <v>325.60139523694971</v>
      </c>
      <c r="AUW12" s="284">
        <f t="shared" si="72"/>
        <v>451.0367757665357</v>
      </c>
      <c r="AUX12" s="284">
        <f t="shared" si="73"/>
        <v>629.72353362468391</v>
      </c>
      <c r="AUY12" s="284">
        <f t="shared" si="74"/>
        <v>730.58938665099674</v>
      </c>
      <c r="AUZ12" s="284">
        <f t="shared" si="75"/>
        <v>798.67689260228065</v>
      </c>
      <c r="AVA12" s="284">
        <f t="shared" si="76"/>
        <v>855.50696113858999</v>
      </c>
      <c r="AVB12" s="284">
        <f t="shared" si="77"/>
        <v>901.0040388706675</v>
      </c>
      <c r="AVC12" s="284">
        <f t="shared" si="78"/>
        <v>939.65975782706323</v>
      </c>
      <c r="AVD12" s="284">
        <f t="shared" si="79"/>
        <v>970.61468977795926</v>
      </c>
      <c r="AVE12" s="284">
        <f t="shared" si="80"/>
        <v>996.75766576544868</v>
      </c>
      <c r="AVF12" s="284">
        <f t="shared" si="81"/>
        <v>1017.1783087734218</v>
      </c>
      <c r="AVG12" s="284">
        <f t="shared" si="82"/>
        <v>1034.2239784387573</v>
      </c>
      <c r="AVH12" s="284">
        <f t="shared" si="83"/>
        <v>1047.4638127848439</v>
      </c>
      <c r="AVI12" s="284">
        <f t="shared" si="84"/>
        <v>1058.5129709529101</v>
      </c>
      <c r="AVJ12" s="284">
        <f t="shared" si="85"/>
        <v>1066.9539038170944</v>
      </c>
      <c r="AVK12" s="284">
        <f t="shared" si="86"/>
        <v>1073.9462870460602</v>
      </c>
      <c r="AVL12" s="284">
        <f t="shared" si="87"/>
        <v>1079.3072511374714</v>
      </c>
      <c r="AVM12" s="284">
        <f t="shared" si="88"/>
        <v>1083.6992708482262</v>
      </c>
      <c r="AVN12" s="284">
        <f t="shared" si="89"/>
        <v>1087.0412776861283</v>
      </c>
      <c r="AVO12" s="284">
        <f t="shared" si="90"/>
        <v>1089.7992738140565</v>
      </c>
      <c r="AVP12" s="284">
        <f t="shared" si="91"/>
        <v>1091.8896286916383</v>
      </c>
      <c r="AVQ12" s="284">
        <f t="shared" si="92"/>
        <v>1093.5956667739943</v>
      </c>
      <c r="AVR12" s="284">
        <f t="shared" si="93"/>
        <v>1094.9101458114103</v>
      </c>
      <c r="AVS12" s="284">
        <f t="shared" si="94"/>
        <v>1095.9725372736139</v>
      </c>
      <c r="AVT12" s="284">
        <f t="shared" si="95"/>
        <v>1096.7781210421997</v>
      </c>
      <c r="AVU12" s="284">
        <f t="shared" si="96"/>
        <v>1097.4411779918712</v>
      </c>
      <c r="AVV12" s="284">
        <f t="shared" si="97"/>
        <v>1097.9459756751678</v>
      </c>
      <c r="AVW12" s="284">
        <f t="shared" si="98"/>
        <v>1098.3540230760443</v>
      </c>
      <c r="AVX12" s="284">
        <f t="shared" si="99"/>
        <v>1098.6676048804354</v>
      </c>
      <c r="AVY12" s="284">
        <f t="shared" si="100"/>
        <v>1098.9229125382628</v>
      </c>
      <c r="AVZ12" s="284">
        <f t="shared" si="101"/>
        <v>1099.1200373606293</v>
      </c>
      <c r="AWA12" s="284">
        <f t="shared" si="102"/>
        <v>1099.2761130926183</v>
      </c>
      <c r="AWB12" s="284">
        <f t="shared" si="103"/>
        <v>1099.3976436877879</v>
      </c>
      <c r="AWC12" s="284">
        <f t="shared" si="104"/>
        <v>1099.4959599819883</v>
      </c>
      <c r="AWD12" s="284">
        <f t="shared" si="105"/>
        <v>1099.5717417604176</v>
      </c>
      <c r="AWE12" s="284">
        <f t="shared" si="106"/>
        <v>1099.6316521717813</v>
      </c>
      <c r="AWF12" s="284">
        <f t="shared" si="107"/>
        <v>1099.6791991765044</v>
      </c>
      <c r="AWG12" s="284">
        <f t="shared" si="108"/>
        <v>1099.7162716763401</v>
      </c>
      <c r="AWH12" s="284">
        <f t="shared" si="109"/>
        <v>1099.7458742884853</v>
      </c>
      <c r="AWI12" s="284">
        <f t="shared" si="110"/>
        <v>1099.7677854031867</v>
      </c>
      <c r="AWJ12" s="284">
        <f t="shared" si="111"/>
        <v>1099.7876091982025</v>
      </c>
      <c r="AWK12" s="284">
        <f t="shared" si="112"/>
        <v>1099.8005798837512</v>
      </c>
      <c r="AWL12" s="284">
        <f t="shared" si="113"/>
        <v>1099.812681968275</v>
      </c>
      <c r="AWM12" s="284">
        <f t="shared" si="114"/>
        <v>1099.82061920048</v>
      </c>
      <c r="AWN12" s="284">
        <f t="shared" si="115"/>
        <v>1099.8280446512083</v>
      </c>
      <c r="AWO12" s="284">
        <f t="shared" si="116"/>
        <v>1099.8325760363991</v>
      </c>
      <c r="AWP12" s="284">
        <f t="shared" si="117"/>
        <v>1099.8372367014213</v>
      </c>
      <c r="AWQ12" s="284">
        <f t="shared" si="118"/>
        <v>1099.8403251758057</v>
      </c>
      <c r="AWR12" s="284">
        <f t="shared" si="119"/>
        <v>1099.8431078652129</v>
      </c>
      <c r="AWS12" s="284">
        <f t="shared" si="120"/>
        <v>1099.8455259745213</v>
      </c>
      <c r="AWT12" s="284">
        <f t="shared" si="121"/>
        <v>1099.8472878956925</v>
      </c>
      <c r="AWU12" s="284">
        <f t="shared" si="122"/>
        <v>1099.8478323773213</v>
      </c>
      <c r="AWV12" s="284">
        <f t="shared" si="123"/>
        <v>1099.8490047669795</v>
      </c>
      <c r="AWW12" s="284">
        <f t="shared" si="124"/>
        <v>1099.849057220664</v>
      </c>
      <c r="AWX12" s="284">
        <f t="shared" si="125"/>
        <v>1099.8501658391735</v>
      </c>
      <c r="AWY12" s="284">
        <f t="shared" si="126"/>
        <v>1099.8498222510868</v>
      </c>
      <c r="AWZ12" s="284">
        <f t="shared" si="127"/>
        <v>1099.8508185235596</v>
      </c>
      <c r="AXA12" s="284">
        <f t="shared" si="128"/>
        <v>1099.8500819034834</v>
      </c>
      <c r="AXB12" s="284">
        <f t="shared" si="129"/>
        <v>1099.8518857342001</v>
      </c>
      <c r="AXC12" s="284">
        <f t="shared" si="130"/>
        <v>1099.8503558643754</v>
      </c>
      <c r="AXD12" s="284">
        <f t="shared" si="131"/>
        <v>1099.8511818612142</v>
      </c>
      <c r="AXE12" s="284">
        <f t="shared" si="132"/>
        <v>1099.8514582797727</v>
      </c>
      <c r="AXF12" s="284">
        <f t="shared" si="133"/>
        <v>1099.8522326080638</v>
      </c>
      <c r="AXG12" s="284">
        <f t="shared" si="134"/>
        <v>1099.8489614310035</v>
      </c>
      <c r="AXH12" s="284">
        <f t="shared" si="135"/>
        <v>1099.8668342307546</v>
      </c>
      <c r="AXI12" s="284">
        <f t="shared" si="136"/>
        <v>1099.9273953737365</v>
      </c>
      <c r="AXJ12" s="284">
        <f t="shared" si="137"/>
        <v>1099.9627495084908</v>
      </c>
      <c r="AXK12" s="234">
        <f t="shared" ref="AXK12:AYP12" si="981">-NP12/(AKU12*($B$12-AVERAGE(AUV12:AUW12)))</f>
        <v>1148291.9061102378</v>
      </c>
      <c r="AXL12" s="111">
        <f t="shared" si="981"/>
        <v>1869721.091608959</v>
      </c>
      <c r="AXM12" s="111">
        <f t="shared" si="981"/>
        <v>1453210.9649530421</v>
      </c>
      <c r="AXN12" s="111">
        <f t="shared" si="981"/>
        <v>1234347.2657237877</v>
      </c>
      <c r="AXO12" s="111">
        <f t="shared" si="981"/>
        <v>1275067.4939340036</v>
      </c>
      <c r="AXP12" s="111">
        <f t="shared" si="981"/>
        <v>1260530.0284520604</v>
      </c>
      <c r="AXQ12" s="111">
        <f t="shared" si="981"/>
        <v>1338889.5498650663</v>
      </c>
      <c r="AXR12" s="111">
        <f t="shared" si="981"/>
        <v>1314673.858392071</v>
      </c>
      <c r="AXS12" s="111">
        <f t="shared" si="981"/>
        <v>1398313.0784754572</v>
      </c>
      <c r="AXT12" s="111">
        <f t="shared" si="981"/>
        <v>1358948.8059536233</v>
      </c>
      <c r="AXU12" s="111">
        <f t="shared" si="981"/>
        <v>1438758.3174781243</v>
      </c>
      <c r="AXV12" s="111">
        <f t="shared" si="981"/>
        <v>1384746.8044105677</v>
      </c>
      <c r="AXW12" s="111">
        <f t="shared" si="981"/>
        <v>1461668.3227489197</v>
      </c>
      <c r="AXX12" s="111">
        <f t="shared" si="981"/>
        <v>1404152.652811477</v>
      </c>
      <c r="AXY12" s="111">
        <f t="shared" si="981"/>
        <v>1471551.936344916</v>
      </c>
      <c r="AXZ12" s="111">
        <f t="shared" si="981"/>
        <v>1411758.4820079524</v>
      </c>
      <c r="AYA12" s="111">
        <f t="shared" si="981"/>
        <v>1477603.8850275779</v>
      </c>
      <c r="AYB12" s="111">
        <f t="shared" si="981"/>
        <v>1416221.5663391866</v>
      </c>
      <c r="AYC12" s="111">
        <f t="shared" si="981"/>
        <v>1476857.7467187489</v>
      </c>
      <c r="AYD12" s="111">
        <f t="shared" si="981"/>
        <v>1414309.9020712324</v>
      </c>
      <c r="AYE12" s="111">
        <f t="shared" si="981"/>
        <v>1468877.806996471</v>
      </c>
      <c r="AYF12" s="111">
        <f t="shared" si="981"/>
        <v>1406159.6383271557</v>
      </c>
      <c r="AYG12" s="111">
        <f t="shared" si="981"/>
        <v>1453024.6608018007</v>
      </c>
      <c r="AYH12" s="111">
        <f t="shared" si="981"/>
        <v>1385895.476490865</v>
      </c>
      <c r="AYI12" s="111">
        <f t="shared" si="981"/>
        <v>1423709.4077851151</v>
      </c>
      <c r="AYJ12" s="111">
        <f t="shared" si="981"/>
        <v>1355147.6662591756</v>
      </c>
      <c r="AYK12" s="111">
        <f t="shared" si="981"/>
        <v>1383889.8781592709</v>
      </c>
      <c r="AYL12" s="111">
        <f t="shared" si="981"/>
        <v>1303780.5968009497</v>
      </c>
      <c r="AYM12" s="111">
        <f t="shared" si="981"/>
        <v>1319190.1398563555</v>
      </c>
      <c r="AYN12" s="111">
        <f t="shared" si="981"/>
        <v>1233645.7626162022</v>
      </c>
      <c r="AYO12" s="111">
        <f t="shared" si="981"/>
        <v>1229655.4176645288</v>
      </c>
      <c r="AYP12" s="111">
        <f t="shared" si="981"/>
        <v>1128769.4625368789</v>
      </c>
      <c r="AYQ12" s="111">
        <f t="shared" ref="AYQ12:AZV12" si="982">-OV12/(AMA12*($B$12-AVERAGE(AWB12:AWC12)))</f>
        <v>1105702.7843328917</v>
      </c>
      <c r="AYR12" s="111">
        <f t="shared" si="982"/>
        <v>999782.48239723954</v>
      </c>
      <c r="AYS12" s="111">
        <f t="shared" si="982"/>
        <v>952742.58750745503</v>
      </c>
      <c r="AYT12" s="111">
        <f t="shared" si="982"/>
        <v>841974.82724220143</v>
      </c>
      <c r="AYU12" s="111">
        <f t="shared" si="982"/>
        <v>777516.5331652154</v>
      </c>
      <c r="AYV12" s="111">
        <f t="shared" si="982"/>
        <v>673347.81255907821</v>
      </c>
      <c r="AYW12" s="111">
        <f t="shared" si="982"/>
        <v>602291.35694809409</v>
      </c>
      <c r="AYX12" s="111">
        <f t="shared" si="982"/>
        <v>508251.70924352913</v>
      </c>
      <c r="AYY12" s="111">
        <f t="shared" si="982"/>
        <v>438812.85850806563</v>
      </c>
      <c r="AYZ12" s="111">
        <f t="shared" si="982"/>
        <v>361704.67329212668</v>
      </c>
      <c r="AZA12" s="111">
        <f t="shared" si="982"/>
        <v>301954.28941750096</v>
      </c>
      <c r="AZB12" s="111">
        <f t="shared" si="982"/>
        <v>248013.58049015157</v>
      </c>
      <c r="AZC12" s="111">
        <f t="shared" si="982"/>
        <v>201610.59157828212</v>
      </c>
      <c r="AZD12" s="111">
        <f t="shared" si="982"/>
        <v>164825.45850607916</v>
      </c>
      <c r="AZE12" s="111">
        <f t="shared" si="982"/>
        <v>129888.47945915481</v>
      </c>
      <c r="AZF12" s="111">
        <f t="shared" si="982"/>
        <v>108243.26672438053</v>
      </c>
      <c r="AZG12" s="111">
        <f t="shared" si="982"/>
        <v>82189.090990374447</v>
      </c>
      <c r="AZH12" s="111">
        <f t="shared" si="982"/>
        <v>71429.72807936235</v>
      </c>
      <c r="AZI12" s="111">
        <f t="shared" si="982"/>
        <v>51007.511266742891</v>
      </c>
      <c r="AZJ12" s="111">
        <f t="shared" si="982"/>
        <v>47336.028132771375</v>
      </c>
      <c r="AZK12" s="111">
        <f t="shared" si="982"/>
        <v>31467.712301690804</v>
      </c>
      <c r="AZL12" s="111">
        <f t="shared" si="982"/>
        <v>31842.097916981325</v>
      </c>
      <c r="AZM12" s="111">
        <f t="shared" si="982"/>
        <v>18687.916428153669</v>
      </c>
      <c r="AZN12" s="111">
        <f t="shared" si="982"/>
        <v>22449.940126040681</v>
      </c>
      <c r="AZO12" s="111">
        <f t="shared" si="982"/>
        <v>11790.678680022291</v>
      </c>
      <c r="AZP12" s="111">
        <f t="shared" si="982"/>
        <v>16443.301799681751</v>
      </c>
      <c r="AZQ12" s="111">
        <f t="shared" si="982"/>
        <v>5951.2035638822153</v>
      </c>
      <c r="AZR12" s="111">
        <f t="shared" si="982"/>
        <v>11926.046322672841</v>
      </c>
      <c r="AZS12" s="111">
        <f t="shared" si="982"/>
        <v>1774.1208541562858</v>
      </c>
      <c r="AZT12" s="111">
        <f t="shared" si="982"/>
        <v>9159.0038932365478</v>
      </c>
      <c r="AZU12" s="111">
        <f t="shared" si="982"/>
        <v>5715.1006461748939</v>
      </c>
      <c r="AZV12" s="111">
        <f t="shared" si="982"/>
        <v>-22307.017000326501</v>
      </c>
      <c r="AZW12" s="111">
        <f>-QB12/(ANG12*($B$12-AVERAGE(AXH12:AXI12)))</f>
        <v>-146408.88281458421</v>
      </c>
      <c r="AZX12" s="284">
        <f t="shared" ref="AZX12:BBC12" si="983">-NP12/(SS12*($B$12-AVERAGE(AUU12:AUV12)))</f>
        <v>519.18414574716724</v>
      </c>
      <c r="AZY12" s="110">
        <f t="shared" si="983"/>
        <v>414.55397098565311</v>
      </c>
      <c r="AZZ12" s="110">
        <f t="shared" si="983"/>
        <v>307.20458567889472</v>
      </c>
      <c r="BAA12" s="110">
        <f t="shared" si="983"/>
        <v>278.05923561844048</v>
      </c>
      <c r="BAB12" s="110">
        <f t="shared" si="983"/>
        <v>292.30416638760181</v>
      </c>
      <c r="BAC12" s="110">
        <f t="shared" si="983"/>
        <v>288.92108853232912</v>
      </c>
      <c r="BAD12" s="110">
        <f t="shared" si="983"/>
        <v>305.64761929182237</v>
      </c>
      <c r="BAE12" s="110">
        <f t="shared" si="983"/>
        <v>298.9792279046934</v>
      </c>
      <c r="BAF12" s="110">
        <f t="shared" si="983"/>
        <v>316.20576890964946</v>
      </c>
      <c r="BAG12" s="110">
        <f t="shared" si="983"/>
        <v>306.69467205916743</v>
      </c>
      <c r="BAH12" s="110">
        <f t="shared" si="983"/>
        <v>323.51975227772658</v>
      </c>
      <c r="BAI12" s="110">
        <f t="shared" si="983"/>
        <v>310.85081614596004</v>
      </c>
      <c r="BAJ12" s="110">
        <f t="shared" si="983"/>
        <v>327.21157443679238</v>
      </c>
      <c r="BAK12" s="110">
        <f t="shared" si="983"/>
        <v>313.61696008143792</v>
      </c>
      <c r="BAL12" s="110">
        <f t="shared" si="983"/>
        <v>328.94186042970591</v>
      </c>
      <c r="BAM12" s="110">
        <f t="shared" si="983"/>
        <v>314.73964026879133</v>
      </c>
      <c r="BAN12" s="110">
        <f t="shared" si="983"/>
        <v>329.81677010318481</v>
      </c>
      <c r="BAO12" s="110">
        <f t="shared" si="983"/>
        <v>315.77682340094657</v>
      </c>
      <c r="BAP12" s="110">
        <f t="shared" si="983"/>
        <v>329.45220513932833</v>
      </c>
      <c r="BAQ12" s="110">
        <f t="shared" si="983"/>
        <v>315.24536433831872</v>
      </c>
      <c r="BAR12" s="110">
        <f t="shared" si="983"/>
        <v>328.27074085743482</v>
      </c>
      <c r="BAS12" s="110">
        <f t="shared" si="983"/>
        <v>313.60347622048636</v>
      </c>
      <c r="BAT12" s="110">
        <f t="shared" si="983"/>
        <v>324.81622675710082</v>
      </c>
      <c r="BAU12" s="110">
        <f t="shared" si="983"/>
        <v>310.67186711790845</v>
      </c>
      <c r="BAV12" s="110">
        <f t="shared" si="983"/>
        <v>320.028601403717</v>
      </c>
      <c r="BAW12" s="110">
        <f t="shared" si="983"/>
        <v>304.72886486084843</v>
      </c>
      <c r="BAX12" s="110">
        <f t="shared" si="983"/>
        <v>312.91233657893952</v>
      </c>
      <c r="BAY12" s="110">
        <f t="shared" si="983"/>
        <v>295.91151929853561</v>
      </c>
      <c r="BAZ12" s="110">
        <f t="shared" si="983"/>
        <v>300.62953060973257</v>
      </c>
      <c r="BBA12" s="110">
        <f t="shared" si="983"/>
        <v>282.57825337910464</v>
      </c>
      <c r="BBB12" s="110">
        <f t="shared" si="983"/>
        <v>283.78708833772777</v>
      </c>
      <c r="BBC12" s="110">
        <f t="shared" si="983"/>
        <v>263.30387128135311</v>
      </c>
      <c r="BBD12" s="110">
        <f t="shared" ref="BBD12:BCI12" si="984">-OV12/(TY12*($B$12-AVERAGE(AWA12:AWB12)))</f>
        <v>259.90197531840846</v>
      </c>
      <c r="BBE12" s="110">
        <f t="shared" si="984"/>
        <v>237.55980983908248</v>
      </c>
      <c r="BBF12" s="110">
        <f t="shared" si="984"/>
        <v>229.30400322289628</v>
      </c>
      <c r="BBG12" s="110">
        <f t="shared" si="984"/>
        <v>205.32763772135556</v>
      </c>
      <c r="BBH12" s="110">
        <f t="shared" si="984"/>
        <v>192.32447365276133</v>
      </c>
      <c r="BBI12" s="110">
        <f t="shared" si="984"/>
        <v>168.83170085459977</v>
      </c>
      <c r="BBJ12" s="110">
        <f t="shared" si="984"/>
        <v>153.46568479999283</v>
      </c>
      <c r="BBK12" s="110">
        <f t="shared" si="984"/>
        <v>130.98499592304438</v>
      </c>
      <c r="BBL12" s="110">
        <f t="shared" si="984"/>
        <v>114.50123244233251</v>
      </c>
      <c r="BBM12" s="110">
        <f t="shared" si="984"/>
        <v>95.775714880915572</v>
      </c>
      <c r="BBN12" s="110">
        <f t="shared" si="984"/>
        <v>80.757071567107872</v>
      </c>
      <c r="BBO12" s="110">
        <f t="shared" si="984"/>
        <v>66.952487789549821</v>
      </c>
      <c r="BBP12" s="110">
        <f t="shared" si="984"/>
        <v>54.832098985015172</v>
      </c>
      <c r="BBQ12" s="110">
        <f t="shared" si="984"/>
        <v>45.224877183236437</v>
      </c>
      <c r="BBR12" s="110">
        <f t="shared" si="984"/>
        <v>35.774441525365816</v>
      </c>
      <c r="BBS12" s="110">
        <f t="shared" si="984"/>
        <v>29.95273850140223</v>
      </c>
      <c r="BBT12" s="110">
        <f t="shared" si="984"/>
        <v>22.763494708690473</v>
      </c>
      <c r="BBU12" s="110">
        <f t="shared" si="984"/>
        <v>19.861337165507077</v>
      </c>
      <c r="BBV12" s="110">
        <f t="shared" si="984"/>
        <v>14.274946671017338</v>
      </c>
      <c r="BBW12" s="110">
        <f t="shared" si="984"/>
        <v>13.277157563727258</v>
      </c>
      <c r="BBX12" s="110">
        <f t="shared" si="984"/>
        <v>8.8320128228740202</v>
      </c>
      <c r="BBY12" s="110">
        <f t="shared" si="984"/>
        <v>8.940473640779409</v>
      </c>
      <c r="BBZ12" s="110">
        <f t="shared" si="984"/>
        <v>5.2523265959009935</v>
      </c>
      <c r="BCA12" s="110">
        <f t="shared" si="984"/>
        <v>6.314113005912942</v>
      </c>
      <c r="BCB12" s="110">
        <f t="shared" si="984"/>
        <v>3.3234431926076948</v>
      </c>
      <c r="BCC12" s="110">
        <f t="shared" si="984"/>
        <v>4.6099206246576045</v>
      </c>
      <c r="BCD12" s="110">
        <f t="shared" si="984"/>
        <v>1.6766227804044875</v>
      </c>
      <c r="BCE12" s="110">
        <f t="shared" si="984"/>
        <v>3.3703364861605714</v>
      </c>
      <c r="BCF12" s="110">
        <f t="shared" si="984"/>
        <v>0.4984985303430472</v>
      </c>
      <c r="BCG12" s="110">
        <f t="shared" si="984"/>
        <v>2.5726957344454129</v>
      </c>
      <c r="BCH12" s="110">
        <f t="shared" si="984"/>
        <v>1.6248663301465087</v>
      </c>
      <c r="BCI12" s="110">
        <f t="shared" si="984"/>
        <v>-5.9794600713893722</v>
      </c>
      <c r="BCJ12" s="110">
        <f>-QB12/(VE12*($B$12-AVERAGE(AXG12:AXH12)))</f>
        <v>-53.028660005664598</v>
      </c>
      <c r="BCK12" s="284">
        <f t="shared" ref="BCK12:BDP12" si="985">-NP12/(SS12*($B$12-300))</f>
        <v>510.87674667464768</v>
      </c>
      <c r="BCL12" s="110">
        <f t="shared" si="985"/>
        <v>368.78768647494201</v>
      </c>
      <c r="BCM12" s="110">
        <f t="shared" si="985"/>
        <v>214.89722839302794</v>
      </c>
      <c r="BCN12" s="110">
        <f t="shared" si="985"/>
        <v>145.92671721676547</v>
      </c>
      <c r="BCO12" s="110">
        <f t="shared" si="985"/>
        <v>122.53641319432828</v>
      </c>
      <c r="BCP12" s="110">
        <f t="shared" si="985"/>
        <v>98.561121947317872</v>
      </c>
      <c r="BCQ12" s="110">
        <f t="shared" si="985"/>
        <v>84.719598143300914</v>
      </c>
      <c r="BCR12" s="110">
        <f t="shared" si="985"/>
        <v>67.146287888447759</v>
      </c>
      <c r="BCS12" s="110">
        <f t="shared" si="985"/>
        <v>57.258056917391755</v>
      </c>
      <c r="BCT12" s="110">
        <f t="shared" si="985"/>
        <v>44.59103695531941</v>
      </c>
      <c r="BCU12" s="110">
        <f t="shared" si="985"/>
        <v>37.622117140613248</v>
      </c>
      <c r="BCV12" s="110">
        <f t="shared" si="985"/>
        <v>28.869825185948184</v>
      </c>
      <c r="BCW12" s="110">
        <f t="shared" si="985"/>
        <v>24.195702568012422</v>
      </c>
      <c r="BCX12" s="110">
        <f t="shared" si="985"/>
        <v>18.429547038278262</v>
      </c>
      <c r="BCY12" s="110">
        <f t="shared" si="985"/>
        <v>15.323165547996894</v>
      </c>
      <c r="BCZ12" s="110">
        <f t="shared" si="985"/>
        <v>11.625657917303126</v>
      </c>
      <c r="BDA12" s="110">
        <f t="shared" si="985"/>
        <v>9.6361044062872043</v>
      </c>
      <c r="BDB12" s="110">
        <f t="shared" si="985"/>
        <v>7.3010518586931763</v>
      </c>
      <c r="BDC12" s="110">
        <f t="shared" si="985"/>
        <v>6.0247442540775848</v>
      </c>
      <c r="BDD12" s="110">
        <f t="shared" si="985"/>
        <v>4.5630679876241871</v>
      </c>
      <c r="BDE12" s="110">
        <f t="shared" si="985"/>
        <v>3.7568734627301708</v>
      </c>
      <c r="BDF12" s="110">
        <f t="shared" si="985"/>
        <v>2.8449136239317974</v>
      </c>
      <c r="BDG12" s="110">
        <f t="shared" si="985"/>
        <v>2.333436616029859</v>
      </c>
      <c r="BDH12" s="110">
        <f t="shared" si="985"/>
        <v>1.7703086681758158</v>
      </c>
      <c r="BDI12" s="110">
        <f t="shared" si="985"/>
        <v>1.449997925179864</v>
      </c>
      <c r="BDJ12" s="110">
        <f t="shared" si="985"/>
        <v>1.1009665271547404</v>
      </c>
      <c r="BDK12" s="110">
        <f t="shared" si="985"/>
        <v>0.90213532770401172</v>
      </c>
      <c r="BDL12" s="110">
        <f t="shared" si="985"/>
        <v>0.68429561933456373</v>
      </c>
      <c r="BDM12" s="110">
        <f t="shared" si="985"/>
        <v>0.55961661839040477</v>
      </c>
      <c r="BDN12" s="110">
        <f t="shared" si="985"/>
        <v>0.42554211210726478</v>
      </c>
      <c r="BDO12" s="110">
        <f t="shared" si="985"/>
        <v>0.34711596870273798</v>
      </c>
      <c r="BDP12" s="110">
        <f t="shared" si="985"/>
        <v>0.26393737163296438</v>
      </c>
      <c r="BDQ12" s="110">
        <f t="shared" ref="BDQ12:BEV12" si="986">-OV12/(TY12*($B$12-300))</f>
        <v>0.21543327032817711</v>
      </c>
      <c r="BDR12" s="110">
        <f t="shared" si="986"/>
        <v>0.16427206363417238</v>
      </c>
      <c r="BDS12" s="110">
        <f t="shared" si="986"/>
        <v>0.13361232666503403</v>
      </c>
      <c r="BDT12" s="110">
        <f t="shared" si="986"/>
        <v>0.10222827631003478</v>
      </c>
      <c r="BDU12" s="110">
        <f t="shared" si="986"/>
        <v>8.2837594818411492E-2</v>
      </c>
      <c r="BDV12" s="110">
        <f t="shared" si="986"/>
        <v>6.3789802581529165E-2</v>
      </c>
      <c r="BDW12" s="110">
        <f t="shared" si="986"/>
        <v>5.1588836144093306E-2</v>
      </c>
      <c r="BDX12" s="110">
        <f t="shared" si="986"/>
        <v>3.981455206473683E-2</v>
      </c>
      <c r="BDY12" s="110">
        <f t="shared" si="986"/>
        <v>3.1817416307153165E-2</v>
      </c>
      <c r="BDZ12" s="110">
        <f t="shared" si="986"/>
        <v>2.4650928169780692E-2</v>
      </c>
      <c r="BEA12" s="110">
        <f t="shared" si="986"/>
        <v>1.9519900183543375E-2</v>
      </c>
      <c r="BEB12" s="110">
        <f t="shared" si="986"/>
        <v>1.5344624388367799E-2</v>
      </c>
      <c r="BEC12" s="110">
        <f t="shared" si="986"/>
        <v>1.2040311538283563E-2</v>
      </c>
      <c r="BED12" s="110">
        <f t="shared" si="986"/>
        <v>9.5927423259217198E-3</v>
      </c>
      <c r="BEE12" s="110">
        <f t="shared" si="986"/>
        <v>7.3826655645406027E-3</v>
      </c>
      <c r="BEF12" s="110">
        <f t="shared" si="986"/>
        <v>6.036190483936138E-3</v>
      </c>
      <c r="BEG12" s="110">
        <f t="shared" si="986"/>
        <v>4.5038564348279823E-3</v>
      </c>
      <c r="BEH12" s="110">
        <f t="shared" si="986"/>
        <v>3.8650926818528286E-3</v>
      </c>
      <c r="BEI12" s="110">
        <f t="shared" si="986"/>
        <v>2.740666012984417E-3</v>
      </c>
      <c r="BEJ12" s="110">
        <f t="shared" si="986"/>
        <v>2.5299601082387096E-3</v>
      </c>
      <c r="BEK12" s="110">
        <f t="shared" si="986"/>
        <v>1.6734613930962843E-3</v>
      </c>
      <c r="BEL12" s="110">
        <f t="shared" si="986"/>
        <v>1.6871680253889045E-3</v>
      </c>
      <c r="BEM12" s="110">
        <f t="shared" si="986"/>
        <v>9.8736170140559872E-4</v>
      </c>
      <c r="BEN12" s="110">
        <f t="shared" si="986"/>
        <v>1.1839431882598359E-3</v>
      </c>
      <c r="BEO12" s="110">
        <f t="shared" si="986"/>
        <v>6.2181461227801913E-4</v>
      </c>
      <c r="BEP12" s="110">
        <f t="shared" si="986"/>
        <v>8.6176580637532178E-4</v>
      </c>
      <c r="BEQ12" s="110">
        <f t="shared" si="986"/>
        <v>3.1230490497346532E-4</v>
      </c>
      <c r="BER12" s="110">
        <f t="shared" si="986"/>
        <v>6.2721625273820514E-4</v>
      </c>
      <c r="BES12" s="110">
        <f t="shared" si="986"/>
        <v>9.2989378222850568E-5</v>
      </c>
      <c r="BET12" s="110">
        <f t="shared" si="986"/>
        <v>4.7813527554931918E-4</v>
      </c>
      <c r="BEU12" s="110">
        <f t="shared" si="986"/>
        <v>3.0091418729402756E-4</v>
      </c>
      <c r="BEV12" s="110">
        <f t="shared" si="986"/>
        <v>-1.1166864453054147E-3</v>
      </c>
      <c r="BEW12" s="110">
        <f>-QB12/(VE12*($B$12-300))</f>
        <v>-9.4193595154672648E-3</v>
      </c>
      <c r="BEX12" s="184">
        <f t="shared" si="144"/>
        <v>1.176884471974982</v>
      </c>
      <c r="BEY12" s="34">
        <f t="shared" si="145"/>
        <v>1.0843483681498309</v>
      </c>
      <c r="BEZ12" s="34">
        <f t="shared" si="146"/>
        <v>0.78278615084648262</v>
      </c>
      <c r="BFA12" s="34">
        <f t="shared" si="147"/>
        <v>0.56066721781898976</v>
      </c>
      <c r="BFB12" s="34">
        <f t="shared" si="148"/>
        <v>0.48326097811376262</v>
      </c>
      <c r="BFC12" s="34">
        <f t="shared" si="149"/>
        <v>0.44206279768796503</v>
      </c>
      <c r="BFD12" s="34">
        <f t="shared" si="150"/>
        <v>0.4126972165400053</v>
      </c>
      <c r="BFE12" s="34">
        <f t="shared" si="151"/>
        <v>0.3918576680688714</v>
      </c>
      <c r="BFF12" s="34">
        <f t="shared" si="152"/>
        <v>0.37573742905511698</v>
      </c>
      <c r="BFG12" s="34">
        <f t="shared" si="153"/>
        <v>0.36375437679936912</v>
      </c>
      <c r="BFH12" s="34">
        <f t="shared" si="154"/>
        <v>0.3542138211912943</v>
      </c>
      <c r="BFI12" s="34">
        <f t="shared" si="155"/>
        <v>0.34710270416427103</v>
      </c>
      <c r="BFJ12" s="34">
        <f t="shared" si="156"/>
        <v>0.34138189497933952</v>
      </c>
      <c r="BFK12" s="34">
        <f t="shared" si="157"/>
        <v>0.33706686310605416</v>
      </c>
      <c r="BFL12" s="34">
        <f t="shared" si="158"/>
        <v>0.33354843188615146</v>
      </c>
      <c r="BFM12" s="34">
        <f t="shared" si="159"/>
        <v>0.33090964879493029</v>
      </c>
      <c r="BFN12" s="34">
        <f t="shared" si="160"/>
        <v>0.32875512104391869</v>
      </c>
      <c r="BFO12" s="34">
        <f t="shared" si="161"/>
        <v>0.32712218065838294</v>
      </c>
      <c r="BFP12" s="34">
        <f t="shared" si="162"/>
        <v>0.32579641888671335</v>
      </c>
      <c r="BFQ12" s="34">
        <f t="shared" si="163"/>
        <v>0.32479478823842645</v>
      </c>
      <c r="BFR12" s="34">
        <f t="shared" si="164"/>
        <v>0.32397281781703152</v>
      </c>
      <c r="BFS12" s="34">
        <f t="shared" si="165"/>
        <v>0.32335259197905991</v>
      </c>
      <c r="BFT12" s="34">
        <f t="shared" si="166"/>
        <v>0.32284815340756112</v>
      </c>
      <c r="BFU12" s="34">
        <f t="shared" si="167"/>
        <v>0.32246056257963229</v>
      </c>
      <c r="BFV12" s="34">
        <f t="shared" si="168"/>
        <v>0.32214798234889569</v>
      </c>
      <c r="BFW12" s="34">
        <f t="shared" si="169"/>
        <v>0.32191136458575476</v>
      </c>
      <c r="BFX12" s="34">
        <f t="shared" si="170"/>
        <v>0.32171687072881983</v>
      </c>
      <c r="BFY12" s="34">
        <f t="shared" si="171"/>
        <v>0.32156895641006522</v>
      </c>
      <c r="BFZ12" s="34">
        <f t="shared" si="172"/>
        <v>0.32144949094254843</v>
      </c>
      <c r="BGA12" s="34">
        <f t="shared" si="173"/>
        <v>0.32135774280057849</v>
      </c>
      <c r="BGB12" s="34">
        <f t="shared" si="174"/>
        <v>0.32128308324829963</v>
      </c>
      <c r="BGC12" s="34">
        <f t="shared" si="175"/>
        <v>0.32122546181609757</v>
      </c>
      <c r="BGD12" s="34">
        <f t="shared" si="176"/>
        <v>0.32117985407615918</v>
      </c>
      <c r="BGE12" s="34">
        <f t="shared" si="177"/>
        <v>0.32114434992618529</v>
      </c>
      <c r="BGF12" s="34">
        <f t="shared" si="178"/>
        <v>0.32111563338375376</v>
      </c>
      <c r="BGG12" s="34">
        <f t="shared" si="179"/>
        <v>0.32109350230048284</v>
      </c>
      <c r="BGH12" s="34">
        <f t="shared" si="180"/>
        <v>0.32107600840262074</v>
      </c>
      <c r="BGI12" s="34">
        <f t="shared" si="181"/>
        <v>0.32106212598809525</v>
      </c>
      <c r="BGJ12" s="34">
        <f t="shared" si="182"/>
        <v>0.32105130267310078</v>
      </c>
      <c r="BGK12" s="34">
        <f t="shared" si="183"/>
        <v>0.32104266071552318</v>
      </c>
      <c r="BGL12" s="34">
        <f t="shared" si="184"/>
        <v>0.32103626445382466</v>
      </c>
      <c r="BGM12" s="34">
        <f t="shared" si="185"/>
        <v>0.32103047773914822</v>
      </c>
      <c r="BGN12" s="34">
        <f t="shared" si="186"/>
        <v>0.32102669161150427</v>
      </c>
      <c r="BGO12" s="34">
        <f t="shared" si="187"/>
        <v>0.32102315910799711</v>
      </c>
      <c r="BGP12" s="34">
        <f t="shared" si="188"/>
        <v>0.32102084233441375</v>
      </c>
      <c r="BGQ12" s="34">
        <f t="shared" si="189"/>
        <v>0.32101867497338021</v>
      </c>
      <c r="BGR12" s="34">
        <f t="shared" si="190"/>
        <v>0.32101735235455492</v>
      </c>
      <c r="BGS12" s="34">
        <f t="shared" si="191"/>
        <v>0.32101599201295561</v>
      </c>
      <c r="BGT12" s="34">
        <f t="shared" si="192"/>
        <v>0.32101509056422195</v>
      </c>
      <c r="BGU12" s="34">
        <f t="shared" si="193"/>
        <v>0.32101427837084118</v>
      </c>
      <c r="BGV12" s="34">
        <f t="shared" si="194"/>
        <v>0.32101357259207836</v>
      </c>
      <c r="BGW12" s="34">
        <f t="shared" si="195"/>
        <v>0.3210130583383124</v>
      </c>
      <c r="BGX12" s="34">
        <f t="shared" si="196"/>
        <v>0.32101289942022593</v>
      </c>
      <c r="BGY12" s="34">
        <f t="shared" si="197"/>
        <v>0.32101255723488797</v>
      </c>
      <c r="BGZ12" s="34">
        <f t="shared" si="198"/>
        <v>0.32101254192524953</v>
      </c>
      <c r="BHA12" s="34">
        <f t="shared" si="199"/>
        <v>0.32101221835349691</v>
      </c>
      <c r="BHB12" s="34">
        <f t="shared" si="200"/>
        <v>0.32101231863625518</v>
      </c>
      <c r="BHC12" s="34">
        <f t="shared" si="201"/>
        <v>0.32101202785524102</v>
      </c>
      <c r="BHD12" s="34">
        <f t="shared" si="202"/>
        <v>0.32101224285172852</v>
      </c>
      <c r="BHE12" s="34">
        <f t="shared" si="203"/>
        <v>0.32101171637016174</v>
      </c>
      <c r="BHF12" s="34">
        <f t="shared" si="204"/>
        <v>0.32101216289103218</v>
      </c>
      <c r="BHG12" s="34">
        <f t="shared" si="205"/>
        <v>0.32101192180838745</v>
      </c>
      <c r="BHH12" s="34">
        <f t="shared" si="206"/>
        <v>0.32101184113053582</v>
      </c>
      <c r="BHI12" s="34">
        <f t="shared" si="207"/>
        <v>0.32101161512876669</v>
      </c>
      <c r="BHJ12" s="34">
        <f t="shared" si="208"/>
        <v>0.32101256988334509</v>
      </c>
      <c r="BHK12" s="34">
        <f t="shared" si="209"/>
        <v>0.32100735343968073</v>
      </c>
      <c r="BHL12" s="34">
        <f t="shared" si="210"/>
        <v>0.32098967902561326</v>
      </c>
      <c r="BHM12" s="34">
        <f t="shared" si="211"/>
        <v>0.32097936202863131</v>
      </c>
      <c r="BHN12" s="29">
        <f t="shared" si="212"/>
        <v>1.8475847853329996E-5</v>
      </c>
      <c r="BHO12" s="29">
        <f t="shared" si="213"/>
        <v>1.9698763647051674E-5</v>
      </c>
      <c r="BHP12" s="29">
        <f t="shared" si="214"/>
        <v>2.5022622383502315E-5</v>
      </c>
      <c r="BHQ12" s="29">
        <f t="shared" si="215"/>
        <v>3.1197072220843021E-5</v>
      </c>
      <c r="BHR12" s="29">
        <f t="shared" si="216"/>
        <v>3.4221251093571814E-5</v>
      </c>
      <c r="BHS12" s="29">
        <f t="shared" si="217"/>
        <v>3.6148964297600802E-5</v>
      </c>
      <c r="BHT12" s="29">
        <f t="shared" si="218"/>
        <v>3.7710720141772756E-5</v>
      </c>
      <c r="BHU12" s="29">
        <f t="shared" si="219"/>
        <v>3.8939113405924809E-5</v>
      </c>
      <c r="BHV12" s="29">
        <f t="shared" si="220"/>
        <v>3.9971692214319705E-5</v>
      </c>
      <c r="BHW12" s="29">
        <f t="shared" si="221"/>
        <v>4.0793036361838888E-5</v>
      </c>
      <c r="BHX12" s="29">
        <f t="shared" si="222"/>
        <v>4.1483707566370508E-5</v>
      </c>
      <c r="BHY12" s="29">
        <f t="shared" si="223"/>
        <v>4.2021632714530111E-5</v>
      </c>
      <c r="BHZ12" s="29">
        <f t="shared" si="224"/>
        <v>4.2469746946964787E-5</v>
      </c>
      <c r="BIA12" s="29">
        <f t="shared" si="225"/>
        <v>4.2817296810681596E-5</v>
      </c>
      <c r="BIB12" s="29">
        <f t="shared" si="226"/>
        <v>4.3107021206844636E-5</v>
      </c>
      <c r="BIC12" s="29">
        <f t="shared" si="227"/>
        <v>4.332816700396597E-5</v>
      </c>
      <c r="BID12" s="29">
        <f t="shared" si="228"/>
        <v>4.35112424403006E-5</v>
      </c>
      <c r="BIE12" s="29">
        <f t="shared" si="229"/>
        <v>4.3651531671313535E-5</v>
      </c>
      <c r="BIF12" s="29">
        <f t="shared" si="230"/>
        <v>4.3766418641120333E-5</v>
      </c>
      <c r="BIG12" s="29">
        <f t="shared" si="231"/>
        <v>4.3853811438138248E-5</v>
      </c>
      <c r="BIH12" s="29">
        <f t="shared" si="232"/>
        <v>4.3925914403343629E-5</v>
      </c>
      <c r="BII12" s="29">
        <f t="shared" si="233"/>
        <v>4.3980552178393737E-5</v>
      </c>
      <c r="BIJ12" s="29">
        <f t="shared" si="234"/>
        <v>4.4025137709554561E-5</v>
      </c>
      <c r="BIK12" s="29">
        <f t="shared" si="235"/>
        <v>4.4059485984627283E-5</v>
      </c>
      <c r="BIL12" s="29">
        <f t="shared" si="236"/>
        <v>4.4087244315153489E-5</v>
      </c>
      <c r="BIM12" s="29">
        <f t="shared" si="237"/>
        <v>4.410829111404632E-5</v>
      </c>
      <c r="BIN12" s="29">
        <f t="shared" si="238"/>
        <v>4.4125613187434058E-5</v>
      </c>
      <c r="BIO12" s="29">
        <f t="shared" si="239"/>
        <v>4.41388001710751E-5</v>
      </c>
      <c r="BIP12" s="29">
        <f t="shared" si="240"/>
        <v>4.4149459315883207E-5</v>
      </c>
      <c r="BIQ12" s="29">
        <f t="shared" si="241"/>
        <v>4.4157650555978964E-5</v>
      </c>
      <c r="BIR12" s="29">
        <f t="shared" si="242"/>
        <v>4.4164319428769425E-5</v>
      </c>
      <c r="BIS12" s="29">
        <f t="shared" si="243"/>
        <v>4.416946841564666E-5</v>
      </c>
      <c r="BIT12" s="29">
        <f t="shared" si="244"/>
        <v>4.4173545122733695E-5</v>
      </c>
      <c r="BIU12" s="29">
        <f t="shared" si="245"/>
        <v>4.4176719472420462E-5</v>
      </c>
      <c r="BIV12" s="29">
        <f t="shared" si="246"/>
        <v>4.4179287446842613E-5</v>
      </c>
      <c r="BIW12" s="29">
        <f t="shared" si="247"/>
        <v>4.4181266816272475E-5</v>
      </c>
      <c r="BIX12" s="29">
        <f t="shared" si="248"/>
        <v>4.4182831627412589E-5</v>
      </c>
      <c r="BIY12" s="29">
        <f t="shared" si="249"/>
        <v>4.4184073510921623E-5</v>
      </c>
      <c r="BIZ12" s="29">
        <f t="shared" si="250"/>
        <v>4.4185041806721941E-5</v>
      </c>
      <c r="BJA12" s="29">
        <f t="shared" si="251"/>
        <v>4.4185814994558356E-5</v>
      </c>
      <c r="BJB12" s="29">
        <f t="shared" si="252"/>
        <v>4.4186387287678124E-5</v>
      </c>
      <c r="BJC12" s="29">
        <f t="shared" si="253"/>
        <v>4.4186905061513731E-5</v>
      </c>
      <c r="BJD12" s="29">
        <f t="shared" si="254"/>
        <v>4.4187243839860063E-5</v>
      </c>
      <c r="BJE12" s="29">
        <f t="shared" si="255"/>
        <v>4.418755993108845E-5</v>
      </c>
      <c r="BJF12" s="29">
        <f t="shared" si="256"/>
        <v>4.4187767241440006E-5</v>
      </c>
      <c r="BJG12" s="29">
        <f t="shared" si="257"/>
        <v>4.4187961184590744E-5</v>
      </c>
      <c r="BJH12" s="29">
        <f t="shared" si="258"/>
        <v>4.4188079538441376E-5</v>
      </c>
      <c r="BJI12" s="29">
        <f t="shared" si="259"/>
        <v>4.4188201268865687E-5</v>
      </c>
      <c r="BJJ12" s="29">
        <f t="shared" si="260"/>
        <v>4.4188281935717934E-5</v>
      </c>
      <c r="BJK12" s="29">
        <f t="shared" si="261"/>
        <v>4.4188354615854752E-5</v>
      </c>
      <c r="BJL12" s="29">
        <f t="shared" si="262"/>
        <v>4.4188417773631896E-5</v>
      </c>
      <c r="BJM12" s="29">
        <f t="shared" si="263"/>
        <v>4.4188463792645623E-5</v>
      </c>
      <c r="BJN12" s="29">
        <f t="shared" si="264"/>
        <v>4.4188478013772856E-5</v>
      </c>
      <c r="BJO12" s="29">
        <f t="shared" si="265"/>
        <v>4.4188508635010444E-5</v>
      </c>
      <c r="BJP12" s="29">
        <f t="shared" si="266"/>
        <v>4.4188510005029898E-5</v>
      </c>
      <c r="BJQ12" s="29">
        <f t="shared" si="267"/>
        <v>4.418853896064819E-5</v>
      </c>
      <c r="BJR12" s="29">
        <f t="shared" si="268"/>
        <v>4.4188529986591673E-5</v>
      </c>
      <c r="BJS12" s="29">
        <f t="shared" si="269"/>
        <v>4.4188556007881667E-5</v>
      </c>
      <c r="BJT12" s="29">
        <f t="shared" si="270"/>
        <v>4.4188536768361426E-5</v>
      </c>
      <c r="BJU12" s="29">
        <f t="shared" si="271"/>
        <v>4.4188583881978321E-5</v>
      </c>
      <c r="BJV12" s="29">
        <f t="shared" si="272"/>
        <v>4.4188543923849582E-5</v>
      </c>
      <c r="BJW12" s="29">
        <f t="shared" si="273"/>
        <v>4.4188565497769425E-5</v>
      </c>
      <c r="BJX12" s="29">
        <f t="shared" si="274"/>
        <v>4.4188572717447846E-5</v>
      </c>
      <c r="BJY12" s="29">
        <f t="shared" si="275"/>
        <v>4.4188592941853343E-5</v>
      </c>
      <c r="BJZ12" s="29">
        <f t="shared" si="276"/>
        <v>4.4188507503133225E-5</v>
      </c>
      <c r="BKA12" s="29">
        <f t="shared" si="277"/>
        <v>4.4188974316205363E-5</v>
      </c>
      <c r="BKB12" s="29">
        <f t="shared" si="278"/>
        <v>4.4190556085252785E-5</v>
      </c>
      <c r="BKC12" s="29">
        <f t="shared" si="279"/>
        <v>4.4191479480210301E-5</v>
      </c>
      <c r="BKD12" s="289">
        <f t="shared" si="280"/>
        <v>2.6307239028688999E-2</v>
      </c>
      <c r="BKE12" s="29">
        <f t="shared" si="281"/>
        <v>2.8284206237100734E-2</v>
      </c>
      <c r="BKF12" s="29">
        <f t="shared" si="282"/>
        <v>3.720323543180945E-2</v>
      </c>
      <c r="BKG12" s="29">
        <f t="shared" si="283"/>
        <v>4.8218238061287999E-2</v>
      </c>
      <c r="BKH12" s="29">
        <f t="shared" si="284"/>
        <v>5.3847516205672297E-2</v>
      </c>
      <c r="BKI12" s="29">
        <f t="shared" si="285"/>
        <v>5.7494354729260205E-2</v>
      </c>
      <c r="BKJ12" s="29">
        <f t="shared" si="286"/>
        <v>6.0473803562671978E-2</v>
      </c>
      <c r="BKK12" s="29">
        <f t="shared" si="287"/>
        <v>6.2830113033935028E-2</v>
      </c>
      <c r="BKL12" s="29">
        <f t="shared" si="288"/>
        <v>6.4818815121355927E-2</v>
      </c>
      <c r="BKM12" s="29">
        <f t="shared" si="289"/>
        <v>6.6405980761384084E-2</v>
      </c>
      <c r="BKN12" s="29">
        <f t="shared" si="290"/>
        <v>6.7744545123646888E-2</v>
      </c>
      <c r="BKO12" s="29">
        <f t="shared" si="291"/>
        <v>6.878980453156007E-2</v>
      </c>
      <c r="BKP12" s="29">
        <f t="shared" si="292"/>
        <v>6.9662559769370982E-2</v>
      </c>
      <c r="BKQ12" s="29">
        <f t="shared" si="293"/>
        <v>7.0340826179799906E-2</v>
      </c>
      <c r="BKR12" s="29">
        <f t="shared" si="294"/>
        <v>7.0907229738009142E-2</v>
      </c>
      <c r="BKS12" s="29">
        <f t="shared" si="295"/>
        <v>7.1340206243074591E-2</v>
      </c>
      <c r="BKT12" s="29">
        <f t="shared" si="296"/>
        <v>7.1699088127160845E-2</v>
      </c>
      <c r="BKU12" s="29">
        <f t="shared" si="297"/>
        <v>7.1974378774009695E-2</v>
      </c>
      <c r="BKV12" s="29">
        <f t="shared" si="298"/>
        <v>7.2200010860910824E-2</v>
      </c>
      <c r="BKW12" s="29">
        <f t="shared" si="299"/>
        <v>7.2371762410151419E-2</v>
      </c>
      <c r="BKX12" s="29">
        <f t="shared" si="300"/>
        <v>7.2513542542864518E-2</v>
      </c>
      <c r="BKY12" s="29">
        <f t="shared" si="301"/>
        <v>7.2621027261183191E-2</v>
      </c>
      <c r="BKZ12" s="29">
        <f t="shared" si="302"/>
        <v>7.270876762565541E-2</v>
      </c>
      <c r="BLA12" s="29">
        <f t="shared" si="303"/>
        <v>7.277638095746726E-2</v>
      </c>
      <c r="BLB12" s="29">
        <f t="shared" si="304"/>
        <v>7.2831034387247015E-2</v>
      </c>
      <c r="BLC12" s="29">
        <f t="shared" si="305"/>
        <v>7.2872480762973105E-2</v>
      </c>
      <c r="BLD12" s="29">
        <f t="shared" si="306"/>
        <v>7.2906596971408333E-2</v>
      </c>
      <c r="BLE12" s="29">
        <f t="shared" si="307"/>
        <v>7.2932571910701308E-2</v>
      </c>
      <c r="BLF12" s="29">
        <f t="shared" si="308"/>
        <v>7.2953569489224684E-2</v>
      </c>
      <c r="BLG12" s="29">
        <f t="shared" si="309"/>
        <v>7.2969706624544703E-2</v>
      </c>
      <c r="BLH12" s="29">
        <f t="shared" si="310"/>
        <v>7.2982845338544683E-2</v>
      </c>
      <c r="BLI12" s="29">
        <f t="shared" si="311"/>
        <v>7.2992990081306455E-2</v>
      </c>
      <c r="BLJ12" s="29">
        <f t="shared" si="312"/>
        <v>7.3001022447101493E-2</v>
      </c>
      <c r="BLK12" s="29">
        <f t="shared" si="313"/>
        <v>7.300727705822703E-2</v>
      </c>
      <c r="BLL12" s="29">
        <f t="shared" si="314"/>
        <v>7.3012336998772853E-2</v>
      </c>
      <c r="BLM12" s="29">
        <f t="shared" si="315"/>
        <v>7.30162372164639E-2</v>
      </c>
      <c r="BLN12" s="29">
        <f t="shared" si="316"/>
        <v>7.3019320614465699E-2</v>
      </c>
      <c r="BLO12" s="29">
        <f t="shared" si="317"/>
        <v>7.3021767721738018E-2</v>
      </c>
      <c r="BLP12" s="29">
        <f t="shared" si="318"/>
        <v>7.3023675745296321E-2</v>
      </c>
      <c r="BLQ12" s="29">
        <f t="shared" si="319"/>
        <v>7.3025199319058612E-2</v>
      </c>
      <c r="BLR12" s="29">
        <f t="shared" si="320"/>
        <v>7.302632703352202E-2</v>
      </c>
      <c r="BLS12" s="29">
        <f t="shared" si="321"/>
        <v>7.3027347320800615E-2</v>
      </c>
      <c r="BLT12" s="29">
        <f t="shared" si="322"/>
        <v>7.3028014894758297E-2</v>
      </c>
      <c r="BLU12" s="29">
        <f t="shared" si="323"/>
        <v>7.3028637764502316E-2</v>
      </c>
      <c r="BLV12" s="29">
        <f t="shared" si="324"/>
        <v>7.3029046278194704E-2</v>
      </c>
      <c r="BLW12" s="29">
        <f t="shared" si="325"/>
        <v>7.3029428451826001E-2</v>
      </c>
      <c r="BLX12" s="29">
        <f t="shared" si="326"/>
        <v>7.3029661673637641E-2</v>
      </c>
      <c r="BLY12" s="29">
        <f t="shared" si="327"/>
        <v>7.3029901549358386E-2</v>
      </c>
      <c r="BLZ12" s="29">
        <f t="shared" si="328"/>
        <v>7.3030060507432187E-2</v>
      </c>
      <c r="BMA12" s="29">
        <f t="shared" si="329"/>
        <v>7.3030203727364032E-2</v>
      </c>
      <c r="BMB12" s="29">
        <f t="shared" si="330"/>
        <v>7.3030328183060877E-2</v>
      </c>
      <c r="BMC12" s="29">
        <f t="shared" si="331"/>
        <v>7.3030418865966215E-2</v>
      </c>
      <c r="BMD12" s="29">
        <f t="shared" si="332"/>
        <v>7.3030446889457312E-2</v>
      </c>
      <c r="BME12" s="29">
        <f t="shared" si="333"/>
        <v>7.3030507230252145E-2</v>
      </c>
      <c r="BMF12" s="29">
        <f t="shared" si="334"/>
        <v>7.3030509929949486E-2</v>
      </c>
      <c r="BMG12" s="29">
        <f t="shared" si="335"/>
        <v>7.3030566988565054E-2</v>
      </c>
      <c r="BMH12" s="29">
        <f t="shared" si="336"/>
        <v>7.3030549304698864E-2</v>
      </c>
      <c r="BMI12" s="29">
        <f t="shared" si="337"/>
        <v>7.3030600581068486E-2</v>
      </c>
      <c r="BMJ12" s="29">
        <f t="shared" si="338"/>
        <v>7.3030562668544685E-2</v>
      </c>
      <c r="BMK12" s="29">
        <f t="shared" si="339"/>
        <v>7.3030655508505432E-2</v>
      </c>
      <c r="BML12" s="29">
        <f t="shared" si="340"/>
        <v>7.3030576768823671E-2</v>
      </c>
      <c r="BMM12" s="29">
        <f t="shared" si="341"/>
        <v>7.3030619281411774E-2</v>
      </c>
      <c r="BMN12" s="29">
        <f t="shared" si="342"/>
        <v>7.3030633508184201E-2</v>
      </c>
      <c r="BMO12" s="29">
        <f t="shared" si="343"/>
        <v>7.303067336148876E-2</v>
      </c>
      <c r="BMP12" s="29">
        <f t="shared" si="344"/>
        <v>7.3030504999827009E-2</v>
      </c>
      <c r="BMQ12" s="29">
        <f t="shared" si="345"/>
        <v>7.3031424881761189E-2</v>
      </c>
      <c r="BMR12" s="29">
        <f t="shared" si="346"/>
        <v>7.3034541871952435E-2</v>
      </c>
      <c r="BMS12" s="29">
        <f t="shared" si="347"/>
        <v>7.3036361505251737E-2</v>
      </c>
      <c r="BMT12" s="284">
        <f t="shared" si="348"/>
        <v>1005.71369064</v>
      </c>
      <c r="BMU12" s="110">
        <f t="shared" si="349"/>
        <v>1007.1892886450806</v>
      </c>
      <c r="BMV12" s="110">
        <f t="shared" si="350"/>
        <v>1021.9391731783702</v>
      </c>
      <c r="BMW12" s="110">
        <f t="shared" si="351"/>
        <v>1057.6590441471646</v>
      </c>
      <c r="BMX12" s="110">
        <f t="shared" si="352"/>
        <v>1081.7128585917367</v>
      </c>
      <c r="BMY12" s="110">
        <f t="shared" si="353"/>
        <v>1098.4702045821505</v>
      </c>
      <c r="BMZ12" s="110">
        <f t="shared" si="354"/>
        <v>1112.4337543279576</v>
      </c>
      <c r="BNA12" s="110">
        <f t="shared" si="355"/>
        <v>1123.4547874527152</v>
      </c>
      <c r="BNB12" s="110">
        <f t="shared" si="356"/>
        <v>1132.6380812401155</v>
      </c>
      <c r="BNC12" s="110">
        <f t="shared" si="357"/>
        <v>1139.8398864493236</v>
      </c>
      <c r="BND12" s="110">
        <f t="shared" si="358"/>
        <v>1145.8007296080111</v>
      </c>
      <c r="BNE12" s="110">
        <f t="shared" si="359"/>
        <v>1150.3722620695942</v>
      </c>
      <c r="BNF12" s="110">
        <f t="shared" si="360"/>
        <v>1154.1279687980511</v>
      </c>
      <c r="BNG12" s="110">
        <f t="shared" si="361"/>
        <v>1157.0057427354293</v>
      </c>
      <c r="BNH12" s="110">
        <f t="shared" si="362"/>
        <v>1159.3802443672794</v>
      </c>
      <c r="BNI12" s="110">
        <f t="shared" si="363"/>
        <v>1161.1772783941046</v>
      </c>
      <c r="BNJ12" s="110">
        <f t="shared" si="364"/>
        <v>1162.6546429224925</v>
      </c>
      <c r="BNK12" s="110">
        <f t="shared" si="365"/>
        <v>1163.7803236174052</v>
      </c>
      <c r="BNL12" s="110">
        <f t="shared" si="366"/>
        <v>1164.697988865114</v>
      </c>
      <c r="BNM12" s="110">
        <f t="shared" si="367"/>
        <v>1165.3934985036294</v>
      </c>
      <c r="BNN12" s="110">
        <f t="shared" si="368"/>
        <v>1165.965660198093</v>
      </c>
      <c r="BNO12" s="110">
        <f t="shared" si="369"/>
        <v>1166.398222882995</v>
      </c>
      <c r="BNP12" s="110">
        <f t="shared" si="370"/>
        <v>1166.7505575467972</v>
      </c>
      <c r="BNQ12" s="110">
        <f t="shared" si="371"/>
        <v>1167.0215964570289</v>
      </c>
      <c r="BNR12" s="110">
        <f t="shared" si="372"/>
        <v>1167.2403822143058</v>
      </c>
      <c r="BNS12" s="110">
        <f t="shared" si="373"/>
        <v>1167.4061182996425</v>
      </c>
      <c r="BNT12" s="110">
        <f t="shared" si="374"/>
        <v>1167.5424258825192</v>
      </c>
      <c r="BNU12" s="110">
        <f t="shared" si="375"/>
        <v>1167.6461352626616</v>
      </c>
      <c r="BNV12" s="110">
        <f t="shared" si="376"/>
        <v>1167.7299270008709</v>
      </c>
      <c r="BNW12" s="110">
        <f t="shared" si="377"/>
        <v>1167.7942957700775</v>
      </c>
      <c r="BNX12" s="110">
        <f t="shared" si="378"/>
        <v>1167.8466868142657</v>
      </c>
      <c r="BNY12" s="110">
        <f t="shared" si="379"/>
        <v>1167.887128586586</v>
      </c>
      <c r="BNZ12" s="110">
        <f t="shared" si="380"/>
        <v>1167.9191427936528</v>
      </c>
      <c r="BOA12" s="110">
        <f t="shared" si="381"/>
        <v>1167.9440674350953</v>
      </c>
      <c r="BOB12" s="110">
        <f t="shared" si="382"/>
        <v>1167.9642287122065</v>
      </c>
      <c r="BOC12" s="110">
        <f t="shared" si="383"/>
        <v>1167.9797674997592</v>
      </c>
      <c r="BOD12" s="110">
        <f t="shared" si="384"/>
        <v>1167.9920510328136</v>
      </c>
      <c r="BOE12" s="110">
        <f t="shared" si="385"/>
        <v>1168.001799118533</v>
      </c>
      <c r="BOF12" s="110">
        <f t="shared" si="386"/>
        <v>1168.0093993794242</v>
      </c>
      <c r="BOG12" s="110">
        <f t="shared" si="387"/>
        <v>1168.0154680178107</v>
      </c>
      <c r="BOH12" s="110">
        <f t="shared" si="388"/>
        <v>1168.01995974939</v>
      </c>
      <c r="BOI12" s="110">
        <f t="shared" si="389"/>
        <v>1168.0240234946739</v>
      </c>
      <c r="BOJ12" s="110">
        <f t="shared" si="390"/>
        <v>1168.0266823519978</v>
      </c>
      <c r="BOK12" s="110">
        <f t="shared" si="391"/>
        <v>1168.0291631219386</v>
      </c>
      <c r="BOL12" s="110">
        <f t="shared" si="392"/>
        <v>1168.03079013397</v>
      </c>
      <c r="BOM12" s="110">
        <f t="shared" si="393"/>
        <v>1168.0323122261316</v>
      </c>
      <c r="BON12" s="110">
        <f t="shared" si="394"/>
        <v>1168.0332410777594</v>
      </c>
      <c r="BOO12" s="110">
        <f t="shared" si="395"/>
        <v>1168.0341964247316</v>
      </c>
      <c r="BOP12" s="110">
        <f t="shared" si="396"/>
        <v>1168.0348295001554</v>
      </c>
      <c r="BOQ12" s="110">
        <f t="shared" si="397"/>
        <v>1168.0353998939984</v>
      </c>
      <c r="BOR12" s="110">
        <f t="shared" si="398"/>
        <v>1168.0358955550812</v>
      </c>
      <c r="BOS12" s="110">
        <f t="shared" si="399"/>
        <v>1168.0362567107202</v>
      </c>
      <c r="BOT12" s="110">
        <f t="shared" si="400"/>
        <v>1168.0363683175121</v>
      </c>
      <c r="BOU12" s="110">
        <f t="shared" si="401"/>
        <v>1168.0366086314584</v>
      </c>
      <c r="BOV12" s="110">
        <f t="shared" si="402"/>
        <v>1168.0366193832965</v>
      </c>
      <c r="BOW12" s="110">
        <f t="shared" si="403"/>
        <v>1168.0368466252796</v>
      </c>
      <c r="BOX12" s="110">
        <f t="shared" si="404"/>
        <v>1168.0367761974398</v>
      </c>
      <c r="BOY12" s="110">
        <f t="shared" si="405"/>
        <v>1168.0369804108459</v>
      </c>
      <c r="BOZ12" s="110">
        <f t="shared" si="406"/>
        <v>1168.0368294203508</v>
      </c>
      <c r="BPA12" s="110">
        <f t="shared" si="407"/>
        <v>1168.0371991647376</v>
      </c>
      <c r="BPB12" s="110">
        <f t="shared" si="408"/>
        <v>1168.036885576166</v>
      </c>
      <c r="BPC12" s="110">
        <f t="shared" si="409"/>
        <v>1168.0370548868234</v>
      </c>
      <c r="BPD12" s="110">
        <f t="shared" si="410"/>
        <v>1168.0371115463386</v>
      </c>
      <c r="BPE12" s="110">
        <f t="shared" si="411"/>
        <v>1168.0372702659308</v>
      </c>
      <c r="BPF12" s="110">
        <f t="shared" si="412"/>
        <v>1168.0365997485474</v>
      </c>
      <c r="BPG12" s="110">
        <f t="shared" si="413"/>
        <v>1168.0402632401881</v>
      </c>
      <c r="BPH12" s="110">
        <f t="shared" si="414"/>
        <v>1168.0526762915397</v>
      </c>
      <c r="BPI12" s="110">
        <f t="shared" si="415"/>
        <v>1168.0599223616787</v>
      </c>
      <c r="BPJ12" s="184">
        <f t="shared" si="416"/>
        <v>100</v>
      </c>
      <c r="BPK12" s="34">
        <f t="shared" si="417"/>
        <v>99.986318642026433</v>
      </c>
      <c r="BPL12" s="34">
        <f t="shared" si="418"/>
        <v>67.084685159396287</v>
      </c>
      <c r="BPM12" s="34">
        <f t="shared" si="419"/>
        <v>67.068839625127026</v>
      </c>
      <c r="BPN12" s="34">
        <f t="shared" si="420"/>
        <v>67.075859083894755</v>
      </c>
      <c r="BPO12" s="34">
        <f t="shared" si="421"/>
        <v>67.069592382099444</v>
      </c>
      <c r="BPP12" s="34">
        <f t="shared" si="422"/>
        <v>67.081410666566299</v>
      </c>
      <c r="BPQ12" s="34">
        <f t="shared" si="423"/>
        <v>67.064737099627379</v>
      </c>
      <c r="BPR12" s="34">
        <f t="shared" si="424"/>
        <v>67.07998042831872</v>
      </c>
      <c r="BPS12" s="34">
        <f t="shared" si="425"/>
        <v>67.061914260980842</v>
      </c>
      <c r="BPT12" s="34">
        <f t="shared" si="426"/>
        <v>67.085494373141628</v>
      </c>
      <c r="BPU12" s="34">
        <f t="shared" si="427"/>
        <v>67.06458654823291</v>
      </c>
      <c r="BPV12" s="34">
        <f t="shared" si="428"/>
        <v>67.081015469155787</v>
      </c>
      <c r="BPW12" s="34">
        <f t="shared" si="429"/>
        <v>67.067710489668414</v>
      </c>
      <c r="BPX12" s="34">
        <f t="shared" si="430"/>
        <v>67.07984869584854</v>
      </c>
      <c r="BPY12" s="34">
        <f t="shared" si="431"/>
        <v>67.072678685686327</v>
      </c>
      <c r="BPZ12" s="34">
        <f t="shared" si="432"/>
        <v>67.07503105122511</v>
      </c>
      <c r="BQA12" s="34">
        <f t="shared" si="433"/>
        <v>67.06710828409048</v>
      </c>
      <c r="BQB12" s="34">
        <f t="shared" si="434"/>
        <v>67.082351612781807</v>
      </c>
      <c r="BQC12" s="34">
        <f t="shared" si="435"/>
        <v>67.06458654823291</v>
      </c>
      <c r="BQD12" s="34">
        <f t="shared" si="436"/>
        <v>67.081316571944754</v>
      </c>
      <c r="BQE12" s="34">
        <f t="shared" si="437"/>
        <v>67.067898678911504</v>
      </c>
      <c r="BQF12" s="34">
        <f t="shared" si="438"/>
        <v>67.088430125334042</v>
      </c>
      <c r="BQG12" s="34">
        <f t="shared" si="439"/>
        <v>67.068801987278405</v>
      </c>
      <c r="BQH12" s="34">
        <f t="shared" si="440"/>
        <v>67.07777861417442</v>
      </c>
      <c r="BQI12" s="34">
        <f t="shared" si="441"/>
        <v>67.064624186081531</v>
      </c>
      <c r="BQJ12" s="34">
        <f t="shared" si="442"/>
        <v>67.078362000828022</v>
      </c>
      <c r="BQK12" s="34">
        <f t="shared" si="443"/>
        <v>67.065583951221356</v>
      </c>
      <c r="BQL12" s="34">
        <f t="shared" si="444"/>
        <v>67.082069328917157</v>
      </c>
      <c r="BQM12" s="34">
        <f t="shared" si="445"/>
        <v>67.06797395460876</v>
      </c>
      <c r="BQN12" s="34">
        <f t="shared" si="446"/>
        <v>67.087545635891459</v>
      </c>
      <c r="BQO12" s="34">
        <f t="shared" si="447"/>
        <v>67.066280251420835</v>
      </c>
      <c r="BQP12" s="34">
        <f t="shared" si="448"/>
        <v>67.086792878919042</v>
      </c>
      <c r="BQQ12" s="34">
        <f t="shared" si="449"/>
        <v>67.067221197636357</v>
      </c>
      <c r="BQR12" s="34">
        <f t="shared" si="450"/>
        <v>67.082765629116651</v>
      </c>
      <c r="BQS12" s="34">
        <f t="shared" si="451"/>
        <v>67.067390567955144</v>
      </c>
      <c r="BQT12" s="34">
        <f t="shared" si="452"/>
        <v>67.078907749633032</v>
      </c>
      <c r="BQU12" s="34">
        <f t="shared" si="453"/>
        <v>67.065997967556186</v>
      </c>
      <c r="BQV12" s="34">
        <f t="shared" si="454"/>
        <v>67.079641687681132</v>
      </c>
      <c r="BQW12" s="34">
        <f t="shared" si="455"/>
        <v>67.068293876322031</v>
      </c>
      <c r="BQX12" s="34">
        <f t="shared" si="456"/>
        <v>67.08336783469457</v>
      </c>
      <c r="BQY12" s="34">
        <f t="shared" si="457"/>
        <v>67.065734502615825</v>
      </c>
      <c r="BQZ12" s="34">
        <f t="shared" si="458"/>
        <v>67.085946027325079</v>
      </c>
      <c r="BRA12" s="34">
        <f t="shared" si="459"/>
        <v>67.07077797433098</v>
      </c>
      <c r="BRB12" s="34">
        <f t="shared" si="460"/>
        <v>67.079434679513724</v>
      </c>
      <c r="BRC12" s="34">
        <f t="shared" si="461"/>
        <v>67.067409386879447</v>
      </c>
      <c r="BRD12" s="34">
        <f t="shared" si="462"/>
        <v>67.078362000828022</v>
      </c>
      <c r="BRE12" s="34">
        <f t="shared" si="463"/>
        <v>67.066901275923058</v>
      </c>
      <c r="BRF12" s="34">
        <f t="shared" si="464"/>
        <v>67.080225074334749</v>
      </c>
      <c r="BRG12" s="34">
        <f t="shared" si="465"/>
        <v>67.068971357597192</v>
      </c>
      <c r="BRH12" s="34">
        <f t="shared" si="466"/>
        <v>67.086416500432833</v>
      </c>
      <c r="BRI12" s="34">
        <f t="shared" si="467"/>
        <v>67.071681282697881</v>
      </c>
      <c r="BRJ12" s="34">
        <f t="shared" si="468"/>
        <v>67.087395084496976</v>
      </c>
      <c r="BRK12" s="34">
        <f t="shared" si="469"/>
        <v>67.064925288870498</v>
      </c>
      <c r="BRL12" s="34">
        <f t="shared" si="470"/>
        <v>67.079340584892179</v>
      </c>
      <c r="BRM12" s="34">
        <f t="shared" si="471"/>
        <v>67.064021980503597</v>
      </c>
      <c r="BRN12" s="34">
        <f t="shared" si="472"/>
        <v>67.078042079114766</v>
      </c>
      <c r="BRO12" s="34">
        <f t="shared" si="473"/>
        <v>67.062610561180321</v>
      </c>
      <c r="BRP12" s="34">
        <f t="shared" si="474"/>
        <v>67.078136173736311</v>
      </c>
      <c r="BRQ12" s="34">
        <f t="shared" si="475"/>
        <v>67.064887651021877</v>
      </c>
      <c r="BRR12" s="34">
        <f t="shared" si="476"/>
        <v>67.08218224246302</v>
      </c>
      <c r="BRS12" s="34">
        <f t="shared" si="477"/>
        <v>67.067258835484964</v>
      </c>
      <c r="BRT12" s="34">
        <f t="shared" si="478"/>
        <v>67.082050509992854</v>
      </c>
      <c r="BRU12" s="34">
        <f t="shared" si="479"/>
        <v>67.065339305205313</v>
      </c>
      <c r="BRV12" s="34">
        <f t="shared" si="480"/>
        <v>67.080526177123716</v>
      </c>
      <c r="BRW12" s="34">
        <f t="shared" si="481"/>
        <v>67.065602770145659</v>
      </c>
      <c r="BRX12" s="34">
        <f t="shared" si="482"/>
        <v>99.967048063532687</v>
      </c>
      <c r="BRY12" s="34">
        <f t="shared" si="483"/>
        <v>100</v>
      </c>
      <c r="BRZ12" s="184">
        <f t="shared" si="484"/>
        <v>1.999994</v>
      </c>
      <c r="BSA12" s="34">
        <f t="shared" si="485"/>
        <v>2.3128844339989305</v>
      </c>
      <c r="BSB12" s="34">
        <f t="shared" si="486"/>
        <v>7.1747940510768515</v>
      </c>
      <c r="BSC12" s="34">
        <f t="shared" si="487"/>
        <v>10.845474650607871</v>
      </c>
      <c r="BSD12" s="34">
        <f t="shared" si="488"/>
        <v>12.328551751617512</v>
      </c>
      <c r="BSE12" s="34">
        <f t="shared" si="489"/>
        <v>13.254229948730956</v>
      </c>
      <c r="BSF12" s="34">
        <f t="shared" si="490"/>
        <v>14.147971704372925</v>
      </c>
      <c r="BSG12" s="34">
        <f t="shared" si="491"/>
        <v>14.90498797475423</v>
      </c>
      <c r="BSH12" s="34">
        <f t="shared" si="492"/>
        <v>15.468266290101042</v>
      </c>
      <c r="BSI12" s="34">
        <f t="shared" si="493"/>
        <v>16.015439043691433</v>
      </c>
      <c r="BSJ12" s="34">
        <f t="shared" si="494"/>
        <v>16.345351707492366</v>
      </c>
      <c r="BSK12" s="34">
        <f t="shared" si="495"/>
        <v>16.753551431975616</v>
      </c>
      <c r="BSL12" s="34">
        <f t="shared" si="496"/>
        <v>16.944943245867428</v>
      </c>
      <c r="BSM12" s="34">
        <f t="shared" si="497"/>
        <v>17.217584908879285</v>
      </c>
      <c r="BSN12" s="34">
        <f t="shared" si="498"/>
        <v>17.329570990400029</v>
      </c>
      <c r="BSO12" s="34">
        <f t="shared" si="499"/>
        <v>17.532921348062406</v>
      </c>
      <c r="BSP12" s="34">
        <f t="shared" si="500"/>
        <v>17.572082808278807</v>
      </c>
      <c r="BSQ12" s="34">
        <f t="shared" si="501"/>
        <v>17.737711233364724</v>
      </c>
      <c r="BSR12" s="34">
        <f t="shared" si="502"/>
        <v>17.746933006641381</v>
      </c>
      <c r="BSS12" s="34">
        <f t="shared" si="503"/>
        <v>17.878377571711024</v>
      </c>
      <c r="BST12" s="34">
        <f t="shared" si="504"/>
        <v>17.852675844780023</v>
      </c>
      <c r="BSU12" s="34">
        <f t="shared" si="505"/>
        <v>17.974321899830915</v>
      </c>
      <c r="BSV12" s="34">
        <f t="shared" si="506"/>
        <v>17.928918559472866</v>
      </c>
      <c r="BSW12" s="34">
        <f t="shared" si="507"/>
        <v>18.037805420014354</v>
      </c>
      <c r="BSX12" s="34">
        <f t="shared" si="508"/>
        <v>17.989534312709168</v>
      </c>
      <c r="BSY12" s="34">
        <f t="shared" si="509"/>
        <v>18.090714959255596</v>
      </c>
      <c r="BSZ12" s="34">
        <f t="shared" si="510"/>
        <v>18.024381692341795</v>
      </c>
      <c r="BTA12" s="34">
        <f t="shared" si="511"/>
        <v>18.108140247959231</v>
      </c>
      <c r="BTB12" s="34">
        <f t="shared" si="512"/>
        <v>18.05625574937153</v>
      </c>
      <c r="BTC12" s="34">
        <f t="shared" si="513"/>
        <v>18.129666490640197</v>
      </c>
      <c r="BTD12" s="34">
        <f t="shared" si="514"/>
        <v>18.040367828756953</v>
      </c>
      <c r="BTE12" s="34">
        <f t="shared" si="515"/>
        <v>18.145631387901791</v>
      </c>
      <c r="BTF12" s="34">
        <f t="shared" si="516"/>
        <v>18.087151701975227</v>
      </c>
      <c r="BTG12" s="34">
        <f t="shared" si="517"/>
        <v>18.158393597540613</v>
      </c>
      <c r="BTH12" s="34">
        <f t="shared" si="518"/>
        <v>18.085256155172857</v>
      </c>
      <c r="BTI12" s="34">
        <f t="shared" si="519"/>
        <v>18.190449779969676</v>
      </c>
      <c r="BTJ12" s="34">
        <f t="shared" si="520"/>
        <v>18.109448122411408</v>
      </c>
      <c r="BTK12" s="34">
        <f t="shared" si="521"/>
        <v>18.188710180531587</v>
      </c>
      <c r="BTL12" s="34">
        <f t="shared" si="522"/>
        <v>18.122696684339193</v>
      </c>
      <c r="BTM12" s="34">
        <f t="shared" si="523"/>
        <v>18.204160705973134</v>
      </c>
      <c r="BTN12" s="34">
        <f t="shared" si="524"/>
        <v>18.131990674608296</v>
      </c>
      <c r="BTO12" s="34">
        <f t="shared" si="525"/>
        <v>18.237837981962205</v>
      </c>
      <c r="BTP12" s="34">
        <f t="shared" si="526"/>
        <v>18.157290343701057</v>
      </c>
      <c r="BTQ12" s="34">
        <f t="shared" si="527"/>
        <v>18.246813842958222</v>
      </c>
      <c r="BTR12" s="34">
        <f t="shared" si="528"/>
        <v>18.184246868325612</v>
      </c>
      <c r="BTS12" s="34">
        <f t="shared" si="529"/>
        <v>18.255245151000555</v>
      </c>
      <c r="BTT12" s="34">
        <f t="shared" si="530"/>
        <v>18.192811565448423</v>
      </c>
      <c r="BTU12" s="34">
        <f t="shared" si="531"/>
        <v>18.25572639718099</v>
      </c>
      <c r="BTV12" s="34">
        <f t="shared" si="532"/>
        <v>18.199238279942623</v>
      </c>
      <c r="BTW12" s="34">
        <f t="shared" si="533"/>
        <v>18.289634911197279</v>
      </c>
      <c r="BTX12" s="34">
        <f t="shared" si="534"/>
        <v>18.193146447047525</v>
      </c>
      <c r="BTY12" s="34">
        <f t="shared" si="535"/>
        <v>18.275104732109913</v>
      </c>
      <c r="BTZ12" s="34">
        <f t="shared" si="536"/>
        <v>18.213943147754911</v>
      </c>
      <c r="BUA12" s="34">
        <f t="shared" si="537"/>
        <v>18.290708514418736</v>
      </c>
      <c r="BUB12" s="34">
        <f t="shared" si="538"/>
        <v>18.226863730908054</v>
      </c>
      <c r="BUC12" s="34">
        <f t="shared" si="539"/>
        <v>18.315886278891742</v>
      </c>
      <c r="BUD12" s="34">
        <f t="shared" si="540"/>
        <v>18.249951281466434</v>
      </c>
      <c r="BUE12" s="34">
        <f t="shared" si="541"/>
        <v>18.336342556754133</v>
      </c>
      <c r="BUF12" s="34">
        <f t="shared" si="542"/>
        <v>18.26297016999785</v>
      </c>
      <c r="BUG12" s="34">
        <f t="shared" si="543"/>
        <v>18.346560220939281</v>
      </c>
      <c r="BUH12" s="34">
        <f t="shared" si="544"/>
        <v>18.276403047960606</v>
      </c>
      <c r="BUI12" s="34">
        <f t="shared" si="545"/>
        <v>18.352874731608217</v>
      </c>
      <c r="BUJ12" s="34">
        <f t="shared" si="546"/>
        <v>18.306640758052922</v>
      </c>
      <c r="BUK12" s="34">
        <f t="shared" si="547"/>
        <v>18.371471952045589</v>
      </c>
      <c r="BUL12" s="34">
        <f t="shared" si="548"/>
        <v>18.326391727369007</v>
      </c>
      <c r="BUM12" s="34">
        <f t="shared" si="549"/>
        <v>17.532668781490862</v>
      </c>
      <c r="BUN12" s="34">
        <f t="shared" si="550"/>
        <v>8.2040243849030769</v>
      </c>
      <c r="BUO12" s="34">
        <f t="shared" si="551"/>
        <v>8.5725879999999997</v>
      </c>
      <c r="BUP12" s="284">
        <f t="shared" si="552"/>
        <v>318.16639808538906</v>
      </c>
      <c r="BUQ12" s="110">
        <f t="shared" si="553"/>
        <v>155.69477425336936</v>
      </c>
      <c r="BUR12" s="110">
        <f t="shared" si="554"/>
        <v>133.79143317063676</v>
      </c>
      <c r="BUS12" s="110">
        <f t="shared" si="555"/>
        <v>122.54540548753718</v>
      </c>
      <c r="BUT12" s="110">
        <f t="shared" si="556"/>
        <v>114.95413399441316</v>
      </c>
      <c r="BUU12" s="110">
        <f t="shared" si="557"/>
        <v>110.61297006577225</v>
      </c>
      <c r="BUV12" s="110">
        <f t="shared" si="558"/>
        <v>107.20986530006947</v>
      </c>
      <c r="BUW12" s="110">
        <f t="shared" si="559"/>
        <v>105.07252425276931</v>
      </c>
      <c r="BUX12" s="110">
        <f t="shared" si="560"/>
        <v>102.31809318891129</v>
      </c>
      <c r="BUY12" s="110">
        <f t="shared" si="561"/>
        <v>101.03087360096552</v>
      </c>
      <c r="BUZ12" s="110">
        <f t="shared" si="562"/>
        <v>99.992646786013935</v>
      </c>
      <c r="BVA12" s="110">
        <f t="shared" si="563"/>
        <v>98.639085857134987</v>
      </c>
      <c r="BVB12" s="110">
        <f t="shared" si="564"/>
        <v>97.821508284130374</v>
      </c>
      <c r="BVC12" s="110">
        <f t="shared" si="565"/>
        <v>97.551549032705068</v>
      </c>
      <c r="BVD12" s="110">
        <f t="shared" si="566"/>
        <v>96.860991814751799</v>
      </c>
      <c r="BVE12" s="110">
        <f t="shared" si="567"/>
        <v>96.194485669574021</v>
      </c>
      <c r="BVF12" s="110">
        <f t="shared" si="568"/>
        <v>96.376653755191441</v>
      </c>
      <c r="BVG12" s="110">
        <f t="shared" si="569"/>
        <v>96.324850544917368</v>
      </c>
      <c r="BVH12" s="110">
        <f t="shared" si="570"/>
        <v>95.393832825302141</v>
      </c>
      <c r="BVI12" s="110">
        <f t="shared" si="571"/>
        <v>95.457787477736474</v>
      </c>
      <c r="BVJ12" s="110">
        <f t="shared" si="572"/>
        <v>96.092751963756641</v>
      </c>
      <c r="BVK12" s="110">
        <f t="shared" si="573"/>
        <v>95.348246798815396</v>
      </c>
      <c r="BVL12" s="110">
        <f t="shared" si="574"/>
        <v>95.421933686250966</v>
      </c>
      <c r="BVM12" s="110">
        <f t="shared" si="575"/>
        <v>95.83458251247842</v>
      </c>
      <c r="BVN12" s="110">
        <f t="shared" si="576"/>
        <v>95.698675772462366</v>
      </c>
      <c r="BVO12" s="110">
        <f t="shared" si="577"/>
        <v>95.649252230137037</v>
      </c>
      <c r="BVP12" s="110">
        <f t="shared" si="578"/>
        <v>95.627338255446389</v>
      </c>
      <c r="BVQ12" s="110">
        <f t="shared" si="579"/>
        <v>95.984819137792002</v>
      </c>
      <c r="BVR12" s="110">
        <f t="shared" si="580"/>
        <v>95.518250193624283</v>
      </c>
      <c r="BVS12" s="110">
        <f t="shared" si="581"/>
        <v>95.487205786897391</v>
      </c>
      <c r="BVT12" s="110">
        <f t="shared" si="582"/>
        <v>95.960674048266327</v>
      </c>
      <c r="BVU12" s="110">
        <f t="shared" si="583"/>
        <v>95.800763761312325</v>
      </c>
      <c r="BVV12" s="110">
        <f t="shared" si="584"/>
        <v>95.508609708603004</v>
      </c>
      <c r="BVW12" s="110">
        <f t="shared" si="585"/>
        <v>95.6153981563873</v>
      </c>
      <c r="BVX12" s="110">
        <f t="shared" si="586"/>
        <v>95.995138570364674</v>
      </c>
      <c r="BVY12" s="110">
        <f t="shared" si="587"/>
        <v>95.498792717376702</v>
      </c>
      <c r="BVZ12" s="110">
        <f t="shared" si="588"/>
        <v>95.511438554301691</v>
      </c>
      <c r="BWA12" s="110">
        <f t="shared" si="589"/>
        <v>96.066223643879127</v>
      </c>
      <c r="BWB12" s="110">
        <f t="shared" si="590"/>
        <v>95.673737063619768</v>
      </c>
      <c r="BWC12" s="110">
        <f t="shared" si="591"/>
        <v>95.498236318285691</v>
      </c>
      <c r="BWD12" s="110">
        <f t="shared" si="592"/>
        <v>96.161233057377459</v>
      </c>
      <c r="BWE12" s="110">
        <f t="shared" si="593"/>
        <v>96.216578337534074</v>
      </c>
      <c r="BWF12" s="110">
        <f t="shared" si="594"/>
        <v>96.084257348220049</v>
      </c>
      <c r="BWG12" s="110">
        <f t="shared" si="595"/>
        <v>95.985147159324313</v>
      </c>
      <c r="BWH12" s="110">
        <f t="shared" si="596"/>
        <v>96.416247207556793</v>
      </c>
      <c r="BWI12" s="110">
        <f t="shared" si="597"/>
        <v>96.234372869791329</v>
      </c>
      <c r="BWJ12" s="110">
        <f t="shared" si="598"/>
        <v>96.219596476424556</v>
      </c>
      <c r="BWK12" s="110">
        <f t="shared" si="599"/>
        <v>96.575359964941669</v>
      </c>
      <c r="BWL12" s="110">
        <f t="shared" si="600"/>
        <v>96.081383495443959</v>
      </c>
      <c r="BWM12" s="110">
        <f t="shared" si="601"/>
        <v>96.025610095651601</v>
      </c>
      <c r="BWN12" s="110">
        <f t="shared" si="602"/>
        <v>96.354212349901005</v>
      </c>
      <c r="BWO12" s="110">
        <f t="shared" si="603"/>
        <v>96.617581814472032</v>
      </c>
      <c r="BWP12" s="110">
        <f t="shared" si="604"/>
        <v>95.915933016353108</v>
      </c>
      <c r="BWQ12" s="110">
        <f t="shared" si="605"/>
        <v>96.190907569499444</v>
      </c>
      <c r="BWR12" s="110">
        <f t="shared" si="606"/>
        <v>96.65124327170696</v>
      </c>
      <c r="BWS12" s="110">
        <f t="shared" si="607"/>
        <v>96.181145781077589</v>
      </c>
      <c r="BWT12" s="110">
        <f t="shared" si="608"/>
        <v>96.312916888738826</v>
      </c>
      <c r="BWU12" s="110">
        <f t="shared" si="609"/>
        <v>96.597974394721263</v>
      </c>
      <c r="BWV12" s="110">
        <f t="shared" si="610"/>
        <v>96.680504820990365</v>
      </c>
      <c r="BWW12" s="110">
        <f t="shared" si="611"/>
        <v>96.501393447731814</v>
      </c>
      <c r="BWX12" s="110">
        <f t="shared" si="612"/>
        <v>96.762089730627721</v>
      </c>
      <c r="BWY12" s="110">
        <f t="shared" si="613"/>
        <v>97.098387276139448</v>
      </c>
      <c r="BWZ12" s="110">
        <f t="shared" si="614"/>
        <v>96.797750678380154</v>
      </c>
      <c r="BXA12" s="110">
        <f t="shared" si="615"/>
        <v>94.378409879121975</v>
      </c>
      <c r="BXB12" s="110">
        <f t="shared" si="616"/>
        <v>150.56910222530578</v>
      </c>
      <c r="BXC12" s="356">
        <f t="shared" si="617"/>
        <v>0.69284610097901944</v>
      </c>
      <c r="BXD12" s="112">
        <f t="shared" si="618"/>
        <v>0.68433832792190075</v>
      </c>
      <c r="BXE12" s="112">
        <f t="shared" si="619"/>
        <v>0.68560764493587278</v>
      </c>
      <c r="BXF12" s="112">
        <f t="shared" si="620"/>
        <v>0.68895892650030377</v>
      </c>
      <c r="BXG12" s="112">
        <f t="shared" si="621"/>
        <v>0.69212180259166645</v>
      </c>
      <c r="BXH12" s="112">
        <f t="shared" si="622"/>
        <v>0.69495150393060878</v>
      </c>
      <c r="BXI12" s="112">
        <f t="shared" si="623"/>
        <v>0.69734273681506287</v>
      </c>
      <c r="BXJ12" s="112">
        <f t="shared" si="624"/>
        <v>0.69931930555160626</v>
      </c>
      <c r="BXK12" s="112">
        <f t="shared" si="625"/>
        <v>0.70091066150732106</v>
      </c>
      <c r="BXL12" s="112">
        <f t="shared" si="626"/>
        <v>0.70217753809962069</v>
      </c>
      <c r="BXM12" s="112">
        <f t="shared" si="627"/>
        <v>0.70316749345295038</v>
      </c>
      <c r="BXN12" s="112">
        <f t="shared" si="628"/>
        <v>0.70394641047070661</v>
      </c>
      <c r="BXO12" s="112">
        <f t="shared" si="629"/>
        <v>0.70455442701091264</v>
      </c>
      <c r="BXP12" s="112">
        <f t="shared" si="630"/>
        <v>0.70503142939098651</v>
      </c>
      <c r="BXQ12" s="112">
        <f t="shared" si="631"/>
        <v>0.70540124160756668</v>
      </c>
      <c r="BXR12" s="112">
        <f t="shared" si="632"/>
        <v>0.7056923238769065</v>
      </c>
      <c r="BXS12" s="112">
        <f t="shared" si="633"/>
        <v>0.70591872086162311</v>
      </c>
      <c r="BXT12" s="112">
        <f t="shared" si="634"/>
        <v>0.70609617496417887</v>
      </c>
      <c r="BXU12" s="112">
        <f t="shared" si="635"/>
        <v>0.70623472772214058</v>
      </c>
      <c r="BXV12" s="112">
        <f t="shared" si="636"/>
        <v>0.70634400894748339</v>
      </c>
      <c r="BXW12" s="112">
        <f t="shared" si="637"/>
        <v>0.70642901613131037</v>
      </c>
      <c r="BXX12" s="112">
        <f t="shared" si="638"/>
        <v>0.70649631242578514</v>
      </c>
      <c r="BXY12" s="112">
        <f t="shared" si="639"/>
        <v>0.70654904695567755</v>
      </c>
      <c r="BXZ12" s="112">
        <f t="shared" si="640"/>
        <v>0.7065903589849809</v>
      </c>
      <c r="BYA12" s="112">
        <f t="shared" si="641"/>
        <v>0.70662275272324759</v>
      </c>
      <c r="BYB12" s="112">
        <f t="shared" si="642"/>
        <v>0.70664846080408816</v>
      </c>
      <c r="BYC12" s="112">
        <f t="shared" si="643"/>
        <v>0.70666852178756112</v>
      </c>
      <c r="BYD12" s="112">
        <f t="shared" si="644"/>
        <v>0.70668436058080131</v>
      </c>
      <c r="BYE12" s="112">
        <f t="shared" si="645"/>
        <v>0.70669683395166605</v>
      </c>
      <c r="BYF12" s="112">
        <f t="shared" si="646"/>
        <v>0.70670674607623951</v>
      </c>
      <c r="BYG12" s="112">
        <f t="shared" si="647"/>
        <v>0.70671447918258146</v>
      </c>
      <c r="BYH12" s="112">
        <f t="shared" si="648"/>
        <v>0.70672055417734858</v>
      </c>
      <c r="BYI12" s="112">
        <f t="shared" si="649"/>
        <v>0.70672536326725433</v>
      </c>
      <c r="BYJ12" s="112">
        <f t="shared" si="650"/>
        <v>0.70672917044528949</v>
      </c>
      <c r="BYK12" s="112">
        <f t="shared" si="651"/>
        <v>0.70673213702330395</v>
      </c>
      <c r="BYL12" s="112">
        <f t="shared" si="652"/>
        <v>0.70673448586209742</v>
      </c>
      <c r="BYM12" s="112">
        <f t="shared" si="653"/>
        <v>0.70673633522147083</v>
      </c>
      <c r="BYN12" s="112">
        <f t="shared" si="654"/>
        <v>0.70673779222889144</v>
      </c>
      <c r="BYO12" s="112">
        <f t="shared" si="655"/>
        <v>0.70673891782119747</v>
      </c>
      <c r="BYP12" s="112">
        <f t="shared" si="656"/>
        <v>0.70673982967032523</v>
      </c>
      <c r="BYQ12" s="112">
        <f t="shared" si="657"/>
        <v>0.70674054614634652</v>
      </c>
      <c r="BYR12" s="112">
        <f t="shared" si="658"/>
        <v>0.7067410938937696</v>
      </c>
      <c r="BYS12" s="112">
        <f t="shared" si="659"/>
        <v>0.70674153166525944</v>
      </c>
      <c r="BYT12" s="112">
        <f t="shared" si="660"/>
        <v>0.70674186726192567</v>
      </c>
      <c r="BYU12" s="112">
        <f t="shared" si="661"/>
        <v>0.7067421284533415</v>
      </c>
      <c r="BYV12" s="112">
        <f t="shared" si="662"/>
        <v>0.70674232924524405</v>
      </c>
      <c r="BYW12" s="112">
        <f t="shared" si="663"/>
        <v>0.70674249851621274</v>
      </c>
      <c r="BYX12" s="112">
        <f t="shared" si="664"/>
        <v>0.70674262676341315</v>
      </c>
      <c r="BYY12" s="112">
        <f t="shared" si="665"/>
        <v>0.70674274036647233</v>
      </c>
      <c r="BYZ12" s="112">
        <f t="shared" si="666"/>
        <v>0.70674283167186136</v>
      </c>
      <c r="BZA12" s="112">
        <f t="shared" si="667"/>
        <v>0.70674288205094138</v>
      </c>
      <c r="BZB12" s="112">
        <f t="shared" si="668"/>
        <v>0.7067429195525966</v>
      </c>
      <c r="BZC12" s="112">
        <f t="shared" si="669"/>
        <v>0.70674294630687273</v>
      </c>
      <c r="BZD12" s="112">
        <f t="shared" si="670"/>
        <v>0.70674297166807754</v>
      </c>
      <c r="BZE12" s="112">
        <f t="shared" si="671"/>
        <v>0.70674298837860283</v>
      </c>
      <c r="BZF12" s="112">
        <f t="shared" si="672"/>
        <v>0.70674300263509193</v>
      </c>
      <c r="BZG12" s="112">
        <f t="shared" si="673"/>
        <v>0.70674300830665926</v>
      </c>
      <c r="BZH12" s="112">
        <f t="shared" si="674"/>
        <v>0.70674303161750884</v>
      </c>
      <c r="BZI12" s="112">
        <f t="shared" si="675"/>
        <v>0.70674303760161505</v>
      </c>
      <c r="BZJ12" s="112">
        <f t="shared" si="676"/>
        <v>0.70674302222707808</v>
      </c>
      <c r="BZK12" s="112">
        <f t="shared" si="677"/>
        <v>0.70674304630696672</v>
      </c>
      <c r="BZL12" s="112">
        <f t="shared" si="678"/>
        <v>0.70674306925819863</v>
      </c>
      <c r="BZM12" s="112">
        <f t="shared" si="679"/>
        <v>0.70674301471970624</v>
      </c>
      <c r="BZN12" s="112">
        <f t="shared" si="680"/>
        <v>0.70674333364874053</v>
      </c>
      <c r="BZO12" s="112">
        <f t="shared" si="681"/>
        <v>0.70674504663396165</v>
      </c>
      <c r="BZP12" s="284">
        <f t="shared" si="682"/>
        <v>90.50076794581129</v>
      </c>
      <c r="BZQ12" s="110">
        <f t="shared" si="683"/>
        <v>22.890594591519889</v>
      </c>
      <c r="BZR12" s="110">
        <f t="shared" si="684"/>
        <v>14.909043533394756</v>
      </c>
      <c r="BZS12" s="110">
        <f t="shared" si="685"/>
        <v>11.769491133027714</v>
      </c>
      <c r="BZT12" s="110">
        <f t="shared" si="686"/>
        <v>11.362218439433871</v>
      </c>
      <c r="BZU12" s="110">
        <f t="shared" si="687"/>
        <v>10.759912419473487</v>
      </c>
      <c r="BZV12" s="110">
        <f t="shared" si="688"/>
        <v>11.048745901593072</v>
      </c>
      <c r="BZW12" s="110">
        <f t="shared" si="689"/>
        <v>10.648182983962338</v>
      </c>
      <c r="BZX12" s="110">
        <f t="shared" si="690"/>
        <v>10.947436368910626</v>
      </c>
      <c r="BZY12" s="110">
        <f t="shared" si="691"/>
        <v>10.517984471288617</v>
      </c>
      <c r="BZZ12" s="110">
        <f t="shared" si="692"/>
        <v>11.023739136502666</v>
      </c>
      <c r="CAA12" s="110">
        <f t="shared" si="693"/>
        <v>10.424420225794703</v>
      </c>
      <c r="CAB12" s="110">
        <f t="shared" si="694"/>
        <v>10.896467602133978</v>
      </c>
      <c r="CAC12" s="110">
        <f t="shared" si="695"/>
        <v>10.463026623795752</v>
      </c>
      <c r="CAD12" s="110">
        <f t="shared" si="696"/>
        <v>10.858182320295468</v>
      </c>
      <c r="CAE12" s="110">
        <f t="shared" si="697"/>
        <v>10.303877611768277</v>
      </c>
      <c r="CAF12" s="110">
        <f t="shared" si="698"/>
        <v>10.841910638391504</v>
      </c>
      <c r="CAG12" s="110">
        <f t="shared" si="699"/>
        <v>10.391768220693368</v>
      </c>
      <c r="CAH12" s="110">
        <f t="shared" si="700"/>
        <v>10.640533337750645</v>
      </c>
      <c r="CAI12" s="110">
        <f t="shared" si="701"/>
        <v>10.20614965608366</v>
      </c>
      <c r="CAJ12" s="110">
        <f t="shared" si="702"/>
        <v>10.742900582790124</v>
      </c>
      <c r="CAK12" s="110">
        <f t="shared" si="703"/>
        <v>10.124993603689026</v>
      </c>
      <c r="CAL12" s="110">
        <f t="shared" si="704"/>
        <v>10.47205257512244</v>
      </c>
      <c r="CAM12" s="110">
        <f t="shared" si="705"/>
        <v>10.066936155041326</v>
      </c>
      <c r="CAN12" s="110">
        <f t="shared" si="706"/>
        <v>10.309824088697779</v>
      </c>
      <c r="CAO12" s="110">
        <f t="shared" si="707"/>
        <v>9.8069135704474455</v>
      </c>
      <c r="CAP12" s="110">
        <f t="shared" si="708"/>
        <v>10.003183387723299</v>
      </c>
      <c r="CAQ12" s="110">
        <f t="shared" si="709"/>
        <v>9.4912971763082705</v>
      </c>
      <c r="CAR12" s="110">
        <f t="shared" si="710"/>
        <v>9.5249221551176628</v>
      </c>
      <c r="CAS12" s="110">
        <f t="shared" si="711"/>
        <v>8.8982501704754533</v>
      </c>
      <c r="CAT12" s="110">
        <f t="shared" si="712"/>
        <v>8.9381518489573839</v>
      </c>
      <c r="CAU12" s="110">
        <f t="shared" si="713"/>
        <v>8.1743550454078751</v>
      </c>
      <c r="CAV12" s="110">
        <f t="shared" si="714"/>
        <v>7.9613886325968712</v>
      </c>
      <c r="CAW12" s="110">
        <f t="shared" si="715"/>
        <v>7.2035321651371849</v>
      </c>
      <c r="CAX12" s="110">
        <f t="shared" si="716"/>
        <v>6.9110965757536933</v>
      </c>
      <c r="CAY12" s="110">
        <f t="shared" si="717"/>
        <v>6.0459281514563354</v>
      </c>
      <c r="CAZ12" s="110">
        <f t="shared" si="718"/>
        <v>5.5810220497284133</v>
      </c>
      <c r="CBA12" s="110">
        <f t="shared" si="719"/>
        <v>4.8858256132015478</v>
      </c>
      <c r="CBB12" s="110">
        <f t="shared" si="720"/>
        <v>4.3326406173368133</v>
      </c>
      <c r="CBC12" s="110">
        <f t="shared" si="721"/>
        <v>3.6361874174570104</v>
      </c>
      <c r="CBD12" s="110">
        <f t="shared" si="722"/>
        <v>3.1788384123286146</v>
      </c>
      <c r="CBE12" s="110">
        <f t="shared" si="723"/>
        <v>2.6220520565656456</v>
      </c>
      <c r="CBF12" s="110">
        <f t="shared" si="724"/>
        <v>2.1797169794176621</v>
      </c>
      <c r="CBG12" s="110">
        <f t="shared" si="725"/>
        <v>1.7858485428301722</v>
      </c>
      <c r="CBH12" s="110">
        <f t="shared" si="726"/>
        <v>1.4641201419047616</v>
      </c>
      <c r="CBI12" s="110">
        <f t="shared" si="727"/>
        <v>1.1924516310752225</v>
      </c>
      <c r="CBJ12" s="110">
        <f t="shared" si="728"/>
        <v>0.93908403694617315</v>
      </c>
      <c r="CBK12" s="110">
        <f t="shared" si="729"/>
        <v>0.78692929100504838</v>
      </c>
      <c r="CBL12" s="110">
        <f t="shared" si="730"/>
        <v>0.5916194432727423</v>
      </c>
      <c r="CBM12" s="110">
        <f t="shared" si="731"/>
        <v>0.51398565999205259</v>
      </c>
      <c r="CBN12" s="110">
        <f t="shared" si="732"/>
        <v>0.36913001704155174</v>
      </c>
      <c r="CBO12" s="110">
        <f t="shared" si="733"/>
        <v>0.34414182718165742</v>
      </c>
      <c r="CBP12" s="110">
        <f t="shared" si="734"/>
        <v>0.22530624762854379</v>
      </c>
      <c r="CBQ12" s="110">
        <f t="shared" si="735"/>
        <v>0.22898033679712762</v>
      </c>
      <c r="CBR12" s="110">
        <f t="shared" si="736"/>
        <v>0.13550522095535394</v>
      </c>
      <c r="CBS12" s="110">
        <f t="shared" si="737"/>
        <v>0.16102372756947278</v>
      </c>
      <c r="CBT12" s="110">
        <f t="shared" si="738"/>
        <v>8.4741037576256409E-2</v>
      </c>
      <c r="CBU12" s="110">
        <f t="shared" si="739"/>
        <v>0.11881439057014037</v>
      </c>
      <c r="CBV12" s="110">
        <f t="shared" si="740"/>
        <v>4.3043550958124711E-2</v>
      </c>
      <c r="CBW12" s="110">
        <f t="shared" si="741"/>
        <v>8.5909072169993328E-2</v>
      </c>
      <c r="CBX12" s="110">
        <f t="shared" si="742"/>
        <v>1.2827820267441985E-2</v>
      </c>
      <c r="CBY12" s="110">
        <f t="shared" si="743"/>
        <v>6.6617981299381776E-2</v>
      </c>
      <c r="CBZ12" s="110">
        <f t="shared" si="744"/>
        <v>4.1267176548298645E-2</v>
      </c>
      <c r="CCA12" s="110">
        <f t="shared" si="745"/>
        <v>-0.16037186630558428</v>
      </c>
      <c r="CCB12" s="110">
        <f t="shared" si="746"/>
        <v>-5.2013005103981307</v>
      </c>
      <c r="CCC12" s="284">
        <f t="shared" si="747"/>
        <v>25.471668144087044</v>
      </c>
      <c r="CCD12" s="110">
        <f t="shared" si="748"/>
        <v>7.0186352205407552</v>
      </c>
      <c r="CCE12" s="110">
        <f t="shared" si="749"/>
        <v>4.3557528123759264</v>
      </c>
      <c r="CCF12" s="110">
        <f t="shared" si="750"/>
        <v>3.6390098270213067</v>
      </c>
      <c r="CCG12" s="110">
        <f t="shared" si="751"/>
        <v>3.5927962101949515</v>
      </c>
      <c r="CCH12" s="110">
        <f t="shared" si="752"/>
        <v>3.3996450426511928</v>
      </c>
      <c r="CCI12" s="110">
        <f t="shared" si="753"/>
        <v>3.4754540100919651</v>
      </c>
      <c r="CCJ12" s="110">
        <f t="shared" si="754"/>
        <v>3.3218253887014595</v>
      </c>
      <c r="CCK12" s="110">
        <f t="shared" si="755"/>
        <v>3.4161946015505613</v>
      </c>
      <c r="CCL12" s="110">
        <f t="shared" si="756"/>
        <v>3.2656149884938555</v>
      </c>
      <c r="CCM12" s="110">
        <f t="shared" si="757"/>
        <v>3.4035814744430768</v>
      </c>
      <c r="CCN12" s="110">
        <f t="shared" si="758"/>
        <v>3.223580422387951</v>
      </c>
      <c r="CCO12" s="110">
        <f t="shared" si="759"/>
        <v>3.3617921928518917</v>
      </c>
      <c r="CCP12" s="110">
        <f t="shared" si="760"/>
        <v>3.2100649376645296</v>
      </c>
      <c r="CCQ12" s="110">
        <f t="shared" si="761"/>
        <v>3.3411596677744848</v>
      </c>
      <c r="CCR12" s="110">
        <f t="shared" si="762"/>
        <v>3.1724756621448882</v>
      </c>
      <c r="CCS12" s="110">
        <f t="shared" si="763"/>
        <v>3.327496221217916</v>
      </c>
      <c r="CCT12" s="110">
        <f t="shared" si="764"/>
        <v>3.1815050684518371</v>
      </c>
      <c r="CCU12" s="110">
        <f t="shared" si="765"/>
        <v>3.285546458985297</v>
      </c>
      <c r="CCV12" s="110">
        <f t="shared" si="766"/>
        <v>3.143669973564486</v>
      </c>
      <c r="CCW12" s="110">
        <f t="shared" si="767"/>
        <v>3.2933492330316354</v>
      </c>
      <c r="CCX12" s="110">
        <f t="shared" si="768"/>
        <v>3.120086250895687</v>
      </c>
      <c r="CCY12" s="110">
        <f t="shared" si="769"/>
        <v>3.2317695361111367</v>
      </c>
      <c r="CCZ12" s="110">
        <f t="shared" si="770"/>
        <v>3.1021681110153225</v>
      </c>
      <c r="CDA12" s="110">
        <f t="shared" si="771"/>
        <v>3.1898564722515772</v>
      </c>
      <c r="CDB12" s="110">
        <f t="shared" si="772"/>
        <v>3.035738542249458</v>
      </c>
      <c r="CDC12" s="110">
        <f t="shared" si="773"/>
        <v>3.1149351789411912</v>
      </c>
      <c r="CDD12" s="110">
        <f t="shared" si="774"/>
        <v>2.9558004638323907</v>
      </c>
      <c r="CDE12" s="110">
        <f t="shared" si="775"/>
        <v>2.9903209901260217</v>
      </c>
      <c r="CDF12" s="110">
        <f t="shared" si="776"/>
        <v>2.8091201803461936</v>
      </c>
      <c r="CDG12" s="110">
        <f t="shared" si="777"/>
        <v>2.831863122617488</v>
      </c>
      <c r="CDH12" s="110">
        <f t="shared" si="778"/>
        <v>2.6224522756731723</v>
      </c>
      <c r="CDI12" s="110">
        <f t="shared" si="779"/>
        <v>2.5810367635749705</v>
      </c>
      <c r="CDJ12" s="110">
        <f t="shared" si="780"/>
        <v>2.3598751805020846</v>
      </c>
      <c r="CDK12" s="110">
        <f t="shared" si="781"/>
        <v>2.2855094392054056</v>
      </c>
      <c r="CDL12" s="110">
        <f t="shared" si="782"/>
        <v>2.0361361534584494</v>
      </c>
      <c r="CDM12" s="110">
        <f t="shared" si="783"/>
        <v>1.9068107748151004</v>
      </c>
      <c r="CDN12" s="110">
        <f t="shared" si="784"/>
        <v>1.6829419636929865</v>
      </c>
      <c r="CDO12" s="110">
        <f t="shared" si="785"/>
        <v>1.5231625296472662</v>
      </c>
      <c r="CDP12" s="110">
        <f t="shared" si="786"/>
        <v>1.2964745951384615</v>
      </c>
      <c r="CDQ12" s="110">
        <f t="shared" si="787"/>
        <v>1.1404098495366208</v>
      </c>
      <c r="CDR12" s="110">
        <f t="shared" si="788"/>
        <v>0.95423056501394954</v>
      </c>
      <c r="CDS12" s="110">
        <f t="shared" si="789"/>
        <v>0.80290249382532786</v>
      </c>
      <c r="CDT12" s="110">
        <f t="shared" si="790"/>
        <v>0.6648182259086115</v>
      </c>
      <c r="CDU12" s="110">
        <f t="shared" si="791"/>
        <v>0.54678583991178353</v>
      </c>
      <c r="CDV12" s="110">
        <f t="shared" si="792"/>
        <v>0.4501275916530868</v>
      </c>
      <c r="CDW12" s="110">
        <f t="shared" si="793"/>
        <v>0.35595015103117972</v>
      </c>
      <c r="CDX12" s="110">
        <f t="shared" si="794"/>
        <v>0.29884975350631232</v>
      </c>
      <c r="CDY12" s="110">
        <f t="shared" si="795"/>
        <v>0.22599645474407656</v>
      </c>
      <c r="CDZ12" s="110">
        <f t="shared" si="796"/>
        <v>0.19714815900026125</v>
      </c>
      <c r="CEA12" s="110">
        <f t="shared" si="797"/>
        <v>0.14210035775432051</v>
      </c>
      <c r="CEB12" s="110">
        <f t="shared" si="798"/>
        <v>0.13247253994798017</v>
      </c>
      <c r="CEC12" s="110">
        <f t="shared" si="799"/>
        <v>8.7450351668394835E-2</v>
      </c>
      <c r="CED12" s="110">
        <f t="shared" si="800"/>
        <v>8.8716935922897672E-2</v>
      </c>
      <c r="CEE12" s="110">
        <f t="shared" si="801"/>
        <v>5.2335573309863229E-2</v>
      </c>
      <c r="CEF12" s="110">
        <f t="shared" si="802"/>
        <v>6.2574492346424232E-2</v>
      </c>
      <c r="CEG12" s="110">
        <f t="shared" si="803"/>
        <v>3.2969576352620163E-2</v>
      </c>
      <c r="CEH12" s="110">
        <f t="shared" si="804"/>
        <v>4.5854397839630072E-2</v>
      </c>
      <c r="CEI12" s="110">
        <f t="shared" si="805"/>
        <v>1.6685319356898834E-2</v>
      </c>
      <c r="CEJ12" s="110">
        <f t="shared" si="806"/>
        <v>3.3472804563569748E-2</v>
      </c>
      <c r="CEK12" s="110">
        <f t="shared" si="807"/>
        <v>4.960165897863608E-3</v>
      </c>
      <c r="CEL12" s="110">
        <f t="shared" si="808"/>
        <v>2.5674822246529425E-2</v>
      </c>
      <c r="CEM12" s="110">
        <f t="shared" si="809"/>
        <v>1.6156812083100377E-2</v>
      </c>
      <c r="CEN12" s="110">
        <f t="shared" si="810"/>
        <v>-5.9326918773218613E-2</v>
      </c>
      <c r="CEO12" s="110">
        <f t="shared" si="811"/>
        <v>-1.1695623839596916</v>
      </c>
      <c r="CEP12" s="284">
        <f t="shared" si="812"/>
        <v>238.96004947065202</v>
      </c>
      <c r="CEQ12" s="110">
        <f t="shared" si="813"/>
        <v>104.43250110843215</v>
      </c>
      <c r="CER12" s="110">
        <f t="shared" si="814"/>
        <v>89.737357976243018</v>
      </c>
      <c r="CES12" s="110">
        <f t="shared" si="815"/>
        <v>82.194404783910883</v>
      </c>
      <c r="CET12" s="110">
        <f t="shared" si="816"/>
        <v>77.106283451682515</v>
      </c>
      <c r="CEU12" s="110">
        <f t="shared" si="817"/>
        <v>74.191278855515833</v>
      </c>
      <c r="CEV12" s="110">
        <f t="shared" si="818"/>
        <v>71.908337020594118</v>
      </c>
      <c r="CEW12" s="110">
        <f t="shared" si="819"/>
        <v>70.472972460900081</v>
      </c>
      <c r="CEX12" s="110">
        <f t="shared" si="820"/>
        <v>68.628658272259742</v>
      </c>
      <c r="CEY12" s="110">
        <f t="shared" si="821"/>
        <v>67.766369091332507</v>
      </c>
      <c r="CEZ12" s="110">
        <f t="shared" si="822"/>
        <v>67.067915653003098</v>
      </c>
      <c r="CFA12" s="110">
        <f t="shared" si="823"/>
        <v>66.16148611824508</v>
      </c>
      <c r="CFB12" s="110">
        <f t="shared" si="824"/>
        <v>65.612602105486218</v>
      </c>
      <c r="CFC12" s="110">
        <f t="shared" si="825"/>
        <v>65.433913864531505</v>
      </c>
      <c r="CFD12" s="110">
        <f t="shared" si="826"/>
        <v>64.96840234487982</v>
      </c>
      <c r="CFE12" s="110">
        <f t="shared" si="827"/>
        <v>64.51865262526745</v>
      </c>
      <c r="CFF12" s="110">
        <f t="shared" si="828"/>
        <v>64.644382148588818</v>
      </c>
      <c r="CFG12" s="110">
        <f t="shared" si="829"/>
        <v>64.608387278214536</v>
      </c>
      <c r="CFH12" s="110">
        <f t="shared" si="830"/>
        <v>63.983453542339994</v>
      </c>
      <c r="CFI12" s="110">
        <f t="shared" si="831"/>
        <v>64.027914653912504</v>
      </c>
      <c r="CFJ12" s="110">
        <f t="shared" si="832"/>
        <v>64.457241665951273</v>
      </c>
      <c r="CFK12" s="110">
        <f t="shared" si="833"/>
        <v>63.958256057259419</v>
      </c>
      <c r="CFL12" s="110">
        <f t="shared" si="834"/>
        <v>64.002624853603365</v>
      </c>
      <c r="CFM12" s="110">
        <f t="shared" si="835"/>
        <v>64.277388171584164</v>
      </c>
      <c r="CFN12" s="110">
        <f t="shared" si="836"/>
        <v>64.186518637671185</v>
      </c>
      <c r="CFO12" s="110">
        <f t="shared" si="837"/>
        <v>64.153826441573059</v>
      </c>
      <c r="CFP12" s="110">
        <f t="shared" si="838"/>
        <v>64.140903773408795</v>
      </c>
      <c r="CFQ12" s="110">
        <f t="shared" si="839"/>
        <v>64.381824485846863</v>
      </c>
      <c r="CFR12" s="110">
        <f t="shared" si="840"/>
        <v>64.071479348442764</v>
      </c>
      <c r="CFS12" s="110">
        <f t="shared" si="841"/>
        <v>64.049840363759543</v>
      </c>
      <c r="CFT12" s="110">
        <f t="shared" si="842"/>
        <v>64.367080731143105</v>
      </c>
      <c r="CFU12" s="110">
        <f t="shared" si="843"/>
        <v>64.260266624183402</v>
      </c>
      <c r="CFV12" s="110">
        <f t="shared" si="844"/>
        <v>64.062378691825472</v>
      </c>
      <c r="CFW12" s="110">
        <f t="shared" si="845"/>
        <v>64.134081672480249</v>
      </c>
      <c r="CFX12" s="110">
        <f t="shared" si="846"/>
        <v>64.386950143071104</v>
      </c>
      <c r="CFY12" s="110">
        <f t="shared" si="847"/>
        <v>64.053369265192387</v>
      </c>
      <c r="CFZ12" s="110">
        <f t="shared" si="848"/>
        <v>64.062203250944748</v>
      </c>
      <c r="CGA12" s="110">
        <f t="shared" si="849"/>
        <v>64.435415672914161</v>
      </c>
      <c r="CGB12" s="110">
        <f t="shared" si="850"/>
        <v>64.173939723793822</v>
      </c>
      <c r="CGC12" s="110">
        <f t="shared" si="851"/>
        <v>64.05498888039746</v>
      </c>
      <c r="CGD12" s="110">
        <f t="shared" si="852"/>
        <v>64.500933575450603</v>
      </c>
      <c r="CGE12" s="110">
        <f t="shared" si="853"/>
        <v>64.540486777351092</v>
      </c>
      <c r="CGF12" s="110">
        <f t="shared" si="854"/>
        <v>64.448610637285853</v>
      </c>
      <c r="CGG12" s="110">
        <f t="shared" si="855"/>
        <v>64.380511598727026</v>
      </c>
      <c r="CGH12" s="110">
        <f t="shared" si="856"/>
        <v>64.669150235383341</v>
      </c>
      <c r="CGI12" s="110">
        <f t="shared" si="857"/>
        <v>64.546916905589356</v>
      </c>
      <c r="CGJ12" s="110">
        <f t="shared" si="858"/>
        <v>64.537901896890205</v>
      </c>
      <c r="CGK12" s="110">
        <f t="shared" si="859"/>
        <v>64.777521209657152</v>
      </c>
      <c r="CGL12" s="110">
        <f t="shared" si="860"/>
        <v>64.449154178658432</v>
      </c>
      <c r="CGM12" s="110">
        <f t="shared" si="861"/>
        <v>64.413050044689712</v>
      </c>
      <c r="CGN12" s="110">
        <f t="shared" si="862"/>
        <v>64.633947975441444</v>
      </c>
      <c r="CGO12" s="110">
        <f t="shared" si="863"/>
        <v>64.807341119713371</v>
      </c>
      <c r="CGP12" s="110">
        <f t="shared" si="864"/>
        <v>64.332850013675525</v>
      </c>
      <c r="CGQ12" s="110">
        <f t="shared" si="865"/>
        <v>64.516840999702893</v>
      </c>
      <c r="CGR12" s="110">
        <f t="shared" si="866"/>
        <v>64.824974114851273</v>
      </c>
      <c r="CGS12" s="110">
        <f t="shared" si="867"/>
        <v>64.508990810357332</v>
      </c>
      <c r="CGT12" s="110">
        <f t="shared" si="868"/>
        <v>64.597417969700317</v>
      </c>
      <c r="CGU12" s="110">
        <f t="shared" si="869"/>
        <v>64.789707292744396</v>
      </c>
      <c r="CGV12" s="110">
        <f t="shared" si="870"/>
        <v>64.847016172392884</v>
      </c>
      <c r="CGW12" s="110">
        <f t="shared" si="871"/>
        <v>64.728024938343822</v>
      </c>
      <c r="CGX12" s="110">
        <f t="shared" si="872"/>
        <v>64.902828515531297</v>
      </c>
      <c r="CGY12" s="110">
        <f t="shared" si="873"/>
        <v>65.127461701213306</v>
      </c>
      <c r="CGZ12" s="110">
        <f t="shared" si="874"/>
        <v>64.92508117827802</v>
      </c>
      <c r="CHA12" s="110">
        <f t="shared" si="875"/>
        <v>63.302647583923999</v>
      </c>
      <c r="CHB12" s="110">
        <f t="shared" si="876"/>
        <v>116.77163598743893</v>
      </c>
    </row>
    <row r="13" spans="1:2238" ht="15.75" thickBot="1" x14ac:dyDescent="0.3">
      <c r="A13" s="446"/>
      <c r="B13" s="253">
        <v>1500</v>
      </c>
      <c r="C13" s="432"/>
      <c r="D13" s="432"/>
      <c r="E13" s="378">
        <f>AVERAGE(BNG13:BNM13)</f>
        <v>1230.4306299369146</v>
      </c>
      <c r="F13" s="379">
        <f>MAX(BNG13:BNM13)</f>
        <v>1232.44144640164</v>
      </c>
      <c r="G13" s="379">
        <f>MIN(BNG13:BNM13)</f>
        <v>1227.1768271449714</v>
      </c>
      <c r="H13" s="380">
        <f>AVERAGE(BKQ13:BKW13)</f>
        <v>9.3137195024582481E-2</v>
      </c>
      <c r="I13" s="381">
        <f>MAX(BKQ13:BKW13)</f>
        <v>9.396846818046567E-2</v>
      </c>
      <c r="J13" s="381">
        <f>MIN(BKQ13:BKW13)</f>
        <v>9.1803717299133086E-2</v>
      </c>
      <c r="K13" s="380">
        <f>AVERAGE(BIA13:BIG13)</f>
        <v>5.3639345333016488E-5</v>
      </c>
      <c r="L13" s="381">
        <f>MAX(BIA13:BIG13)</f>
        <v>5.397980313190698E-5</v>
      </c>
      <c r="M13" s="381">
        <f>MIN(BIA13:BIG13)</f>
        <v>5.3086782298190162E-5</v>
      </c>
      <c r="N13" s="369">
        <f>AVERAGE(BFK13:BFQ13)</f>
        <v>0.23909130979851029</v>
      </c>
      <c r="O13" s="375">
        <f>MAX(BFK13:BFQ13)</f>
        <v>0.24302625140467959</v>
      </c>
      <c r="P13" s="375">
        <f>MIN(BFK13:BFQ13)</f>
        <v>0.2366777009959363</v>
      </c>
      <c r="Q13" s="380">
        <f>AVERAGE(AXW13:AYB13)</f>
        <v>1819752.5779167961</v>
      </c>
      <c r="R13" s="381">
        <f>MAX(AXW13:AYB13)</f>
        <v>1854363.2490453981</v>
      </c>
      <c r="S13" s="381">
        <f>MIN(AXW13:AYB13)</f>
        <v>1780978.4983002692</v>
      </c>
      <c r="T13" s="378">
        <f>AVERAGE(AVH13:AVN13)</f>
        <v>1476.8122363889702</v>
      </c>
      <c r="U13" s="379">
        <f>MAX(AVH13:AVN13)</f>
        <v>1491.7558354961232</v>
      </c>
      <c r="V13" s="379">
        <f>MIN(AVH13:AVN13)</f>
        <v>1452.7868473129736</v>
      </c>
      <c r="W13" s="382">
        <f>(N13*$A$11*$ASH$24)/K13</f>
        <v>6.4729570030329464</v>
      </c>
      <c r="X13" s="383">
        <f>AVERAGE(BXO13:BXT13)</f>
        <v>0.70860829953573168</v>
      </c>
      <c r="Y13" s="369">
        <f>AVERAGE(BVB13:BVG13)</f>
        <v>78.542722062229004</v>
      </c>
      <c r="Z13" s="375">
        <f>MAX(BVB13:BVG13)</f>
        <v>79.015671111193456</v>
      </c>
      <c r="AA13" s="375">
        <f>MIN(BVB13:BVG13)</f>
        <v>78.0797995751103</v>
      </c>
      <c r="AB13" s="369">
        <f>AVERAGE(CAB13:CAG13)</f>
        <v>10.311807210452159</v>
      </c>
      <c r="AC13" s="375">
        <f>MAX(CAB13:CAG13)</f>
        <v>10.572687370747765</v>
      </c>
      <c r="AD13" s="375">
        <f>MIN(CAB13:CAG13)</f>
        <v>10.051540599232695</v>
      </c>
      <c r="AE13" s="369">
        <f>AVERAGE(CFB13:CFG13)</f>
        <v>52.681633827034382</v>
      </c>
      <c r="AF13" s="372">
        <f>MAX(CFB13:CFG13)</f>
        <v>52.998808713363452</v>
      </c>
      <c r="AG13" s="373">
        <f>MIN(CFB13:CFG13)</f>
        <v>52.368944874402665</v>
      </c>
      <c r="AH13" s="7">
        <v>26.447479999999999</v>
      </c>
      <c r="AI13" s="13">
        <v>3702.6379999999999</v>
      </c>
      <c r="AJ13" s="49">
        <f t="shared" si="890"/>
        <v>-21.4602</v>
      </c>
      <c r="AK13" s="49">
        <f t="shared" si="0"/>
        <v>3724.0981999999999</v>
      </c>
      <c r="AL13" s="49">
        <v>1500.0119999999999</v>
      </c>
      <c r="AM13" s="49">
        <v>1500.085</v>
      </c>
      <c r="AN13" s="60">
        <f t="shared" si="1"/>
        <v>1500.085</v>
      </c>
      <c r="AO13" s="47">
        <v>-1.296213E-5</v>
      </c>
      <c r="AP13" s="47">
        <v>-1.5137330000000001E-8</v>
      </c>
      <c r="AQ13" s="49">
        <v>-17.232410000000002</v>
      </c>
      <c r="AR13" s="47">
        <v>5.429756E-4</v>
      </c>
      <c r="AS13" s="148">
        <v>4.2446290000000001E-7</v>
      </c>
      <c r="AT13" s="66">
        <v>-3.883734</v>
      </c>
      <c r="AU13" s="66">
        <v>-4.4973900000000002</v>
      </c>
      <c r="AV13" s="66">
        <v>-7.3404730000000002</v>
      </c>
      <c r="AW13" s="66">
        <v>-11.69885</v>
      </c>
      <c r="AX13" s="66">
        <v>-14.26122</v>
      </c>
      <c r="AY13" s="66">
        <v>-16.04166</v>
      </c>
      <c r="AZ13" s="66">
        <v>-17.479050000000001</v>
      </c>
      <c r="BA13" s="66">
        <v>-18.58389</v>
      </c>
      <c r="BB13" s="66">
        <v>-19.463699999999999</v>
      </c>
      <c r="BC13" s="66">
        <v>-20.13824</v>
      </c>
      <c r="BD13" s="66">
        <v>-20.65269</v>
      </c>
      <c r="BE13" s="66">
        <v>-21.075510000000001</v>
      </c>
      <c r="BF13" s="66">
        <v>-21.37998</v>
      </c>
      <c r="BG13" s="66">
        <v>-21.598030000000001</v>
      </c>
      <c r="BH13" s="66">
        <v>-21.782499999999999</v>
      </c>
      <c r="BI13" s="66">
        <v>-21.911519999999999</v>
      </c>
      <c r="BJ13" s="66">
        <v>-21.995380000000001</v>
      </c>
      <c r="BK13" s="66">
        <v>-22.076170000000001</v>
      </c>
      <c r="BL13" s="66">
        <v>-22.145659999999999</v>
      </c>
      <c r="BM13" s="66">
        <v>-22.175039999999999</v>
      </c>
      <c r="BN13" s="66">
        <v>-22.205649999999999</v>
      </c>
      <c r="BO13" s="66">
        <v>-22.238320000000002</v>
      </c>
      <c r="BP13" s="66">
        <v>-22.256080000000001</v>
      </c>
      <c r="BQ13" s="66">
        <v>-22.271149999999999</v>
      </c>
      <c r="BR13" s="66">
        <v>-22.282540000000001</v>
      </c>
      <c r="BS13" s="66">
        <v>-22.302659999999999</v>
      </c>
      <c r="BT13" s="66">
        <v>-22.29449</v>
      </c>
      <c r="BU13" s="66">
        <v>-22.29326</v>
      </c>
      <c r="BV13" s="66">
        <v>-22.31945</v>
      </c>
      <c r="BW13" s="66">
        <v>-22.303429999999999</v>
      </c>
      <c r="BX13" s="66">
        <v>-22.274629999999998</v>
      </c>
      <c r="BY13" s="66">
        <v>-22.29833</v>
      </c>
      <c r="BZ13" s="66">
        <v>-22.31493</v>
      </c>
      <c r="CA13" s="66">
        <v>-22.29327</v>
      </c>
      <c r="CB13" s="66">
        <v>-22.28389</v>
      </c>
      <c r="CC13" s="66">
        <v>-22.31081</v>
      </c>
      <c r="CD13" s="66">
        <v>-22.29222</v>
      </c>
      <c r="CE13" s="66">
        <v>-22.284400000000002</v>
      </c>
      <c r="CF13" s="66">
        <v>-22.290220000000001</v>
      </c>
      <c r="CG13" s="66">
        <v>-22.287790000000001</v>
      </c>
      <c r="CH13" s="66">
        <v>-22.27825</v>
      </c>
      <c r="CI13" s="66">
        <v>-22.30658</v>
      </c>
      <c r="CJ13" s="66">
        <v>-22.30359</v>
      </c>
      <c r="CK13" s="66">
        <v>-22.310040000000001</v>
      </c>
      <c r="CL13" s="66">
        <v>-22.31532</v>
      </c>
      <c r="CM13" s="66">
        <v>-22.299880000000002</v>
      </c>
      <c r="CN13" s="66">
        <v>-22.313839999999999</v>
      </c>
      <c r="CO13" s="66">
        <v>-22.29194</v>
      </c>
      <c r="CP13" s="66">
        <v>-22.303540000000002</v>
      </c>
      <c r="CQ13" s="66">
        <v>-22.32132</v>
      </c>
      <c r="CR13" s="66">
        <v>-22.287089999999999</v>
      </c>
      <c r="CS13" s="66">
        <v>-22.285520000000002</v>
      </c>
      <c r="CT13" s="66">
        <v>-22.29523</v>
      </c>
      <c r="CU13" s="66">
        <v>-22.277229999999999</v>
      </c>
      <c r="CV13" s="66">
        <v>-22.28388</v>
      </c>
      <c r="CW13" s="66">
        <v>-22.28782</v>
      </c>
      <c r="CX13" s="66">
        <v>-22.29599</v>
      </c>
      <c r="CY13" s="66">
        <v>-22.293669999999999</v>
      </c>
      <c r="CZ13" s="66">
        <v>-22.293970000000002</v>
      </c>
      <c r="DA13" s="66">
        <v>-22.299099999999999</v>
      </c>
      <c r="DB13" s="66">
        <v>-22.29467</v>
      </c>
      <c r="DC13" s="66">
        <v>-22.286249999999999</v>
      </c>
      <c r="DD13" s="66">
        <v>-22.31775</v>
      </c>
      <c r="DE13" s="66">
        <v>-22.300509999999999</v>
      </c>
      <c r="DF13" s="66">
        <v>-22.280290000000001</v>
      </c>
      <c r="DG13" s="66">
        <v>-22.285779999999999</v>
      </c>
      <c r="DH13" s="66">
        <v>-22.292439999999999</v>
      </c>
      <c r="DI13" s="66">
        <v>-22.29194</v>
      </c>
      <c r="DJ13" s="67">
        <v>-1.294578E-2</v>
      </c>
      <c r="DK13" s="67">
        <v>-1.3009160000000001E-2</v>
      </c>
      <c r="DL13" s="67">
        <v>-1.3491970000000001E-2</v>
      </c>
      <c r="DM13" s="67">
        <v>-1.4188330000000001E-2</v>
      </c>
      <c r="DN13" s="67">
        <v>-1.4534790000000001E-2</v>
      </c>
      <c r="DO13" s="67">
        <v>-1.472652E-2</v>
      </c>
      <c r="DP13" s="67">
        <v>-1.483025E-2</v>
      </c>
      <c r="DQ13" s="67">
        <v>-1.486986E-2</v>
      </c>
      <c r="DR13" s="67">
        <v>-1.4879140000000001E-2</v>
      </c>
      <c r="DS13" s="67">
        <v>-1.488191E-2</v>
      </c>
      <c r="DT13" s="67">
        <v>-1.486557E-2</v>
      </c>
      <c r="DU13" s="67">
        <v>-1.488159E-2</v>
      </c>
      <c r="DV13" s="67">
        <v>-1.4875599999999999E-2</v>
      </c>
      <c r="DW13" s="67">
        <v>-1.4866620000000001E-2</v>
      </c>
      <c r="DX13" s="67">
        <v>-1.487017E-2</v>
      </c>
      <c r="DY13" s="67">
        <v>-1.486929E-2</v>
      </c>
      <c r="DZ13" s="67">
        <v>-1.4858110000000001E-2</v>
      </c>
      <c r="EA13" s="67">
        <v>-1.486323E-2</v>
      </c>
      <c r="EB13" s="67">
        <v>-1.4872450000000001E-2</v>
      </c>
      <c r="EC13" s="67">
        <v>-1.4865059999999999E-2</v>
      </c>
      <c r="ED13" s="67">
        <v>-1.4864799999999999E-2</v>
      </c>
      <c r="EE13" s="67">
        <v>-1.487168E-2</v>
      </c>
      <c r="EF13" s="67">
        <v>-1.48722E-2</v>
      </c>
      <c r="EG13" s="67">
        <v>-1.487395E-2</v>
      </c>
      <c r="EH13" s="67">
        <v>-1.4875289999999999E-2</v>
      </c>
      <c r="EI13" s="67">
        <v>-1.48842E-2</v>
      </c>
      <c r="EJ13" s="67">
        <v>-1.4875289999999999E-2</v>
      </c>
      <c r="EK13" s="67">
        <v>-1.487195E-2</v>
      </c>
      <c r="EL13" s="67">
        <v>-1.4887539999999999E-2</v>
      </c>
      <c r="EM13" s="67">
        <v>-1.487546E-2</v>
      </c>
      <c r="EN13" s="67">
        <v>-1.4855210000000001E-2</v>
      </c>
      <c r="EO13" s="67">
        <v>-1.487024E-2</v>
      </c>
      <c r="EP13" s="67">
        <v>-1.488075E-2</v>
      </c>
      <c r="EQ13" s="67">
        <v>-1.486588E-2</v>
      </c>
      <c r="ER13" s="67">
        <v>-1.4859320000000001E-2</v>
      </c>
      <c r="ES13" s="67">
        <v>-1.4877029999999999E-2</v>
      </c>
      <c r="ET13" s="67">
        <v>-1.4864469999999999E-2</v>
      </c>
      <c r="EU13" s="67">
        <v>-1.485912E-2</v>
      </c>
      <c r="EV13" s="67">
        <v>-1.486292E-2</v>
      </c>
      <c r="EW13" s="67">
        <v>-1.486123E-2</v>
      </c>
      <c r="EX13" s="67">
        <v>-1.4854829999999999E-2</v>
      </c>
      <c r="EY13" s="67">
        <v>-1.487367E-2</v>
      </c>
      <c r="EZ13" s="67">
        <v>-1.487167E-2</v>
      </c>
      <c r="FA13" s="67">
        <v>-1.4875940000000001E-2</v>
      </c>
      <c r="FB13" s="67">
        <v>-1.4879460000000001E-2</v>
      </c>
      <c r="FC13" s="67">
        <v>-1.4869149999999999E-2</v>
      </c>
      <c r="FD13" s="67">
        <v>-1.487846E-2</v>
      </c>
      <c r="FE13" s="67">
        <v>-1.486384E-2</v>
      </c>
      <c r="FF13" s="67">
        <v>-1.4871580000000001E-2</v>
      </c>
      <c r="FG13" s="67">
        <v>-1.488343E-2</v>
      </c>
      <c r="FH13" s="67">
        <v>-1.486061E-2</v>
      </c>
      <c r="FI13" s="67">
        <v>-1.4859560000000001E-2</v>
      </c>
      <c r="FJ13" s="67">
        <v>-1.486605E-2</v>
      </c>
      <c r="FK13" s="67">
        <v>-1.4854030000000001E-2</v>
      </c>
      <c r="FL13" s="67">
        <v>-1.485848E-2</v>
      </c>
      <c r="FM13" s="67">
        <v>-1.48611E-2</v>
      </c>
      <c r="FN13" s="67">
        <v>-1.4866559999999999E-2</v>
      </c>
      <c r="FO13" s="67">
        <v>-1.4865E-2</v>
      </c>
      <c r="FP13" s="67">
        <v>-1.486522E-2</v>
      </c>
      <c r="FQ13" s="67">
        <v>-1.4868620000000001E-2</v>
      </c>
      <c r="FR13" s="67">
        <v>-1.4865690000000001E-2</v>
      </c>
      <c r="FS13" s="67">
        <v>-1.486007E-2</v>
      </c>
      <c r="FT13" s="67">
        <v>-1.488108E-2</v>
      </c>
      <c r="FU13" s="67">
        <v>-1.486957E-2</v>
      </c>
      <c r="FV13" s="67">
        <v>-1.485614E-2</v>
      </c>
      <c r="FW13" s="67">
        <v>-1.485946E-2</v>
      </c>
      <c r="FX13" s="67">
        <v>-1.486266E-2</v>
      </c>
      <c r="FY13" s="67">
        <v>-1.4861640000000001E-2</v>
      </c>
      <c r="FZ13" s="67">
        <v>2.5891299999999999E-2</v>
      </c>
      <c r="GA13" s="67">
        <v>3.3196900000000001E-2</v>
      </c>
      <c r="GB13" s="67">
        <v>8.5365179999999999E-2</v>
      </c>
      <c r="GC13" s="67">
        <v>0.1686039</v>
      </c>
      <c r="GD13" s="67">
        <v>0.22711110000000001</v>
      </c>
      <c r="GE13" s="67">
        <v>0.26648149999999998</v>
      </c>
      <c r="GF13" s="67">
        <v>0.29878110000000002</v>
      </c>
      <c r="GG13" s="67">
        <v>0.32167370000000001</v>
      </c>
      <c r="GH13" s="67">
        <v>0.34007989999999999</v>
      </c>
      <c r="GI13" s="67">
        <v>0.35263480000000003</v>
      </c>
      <c r="GJ13" s="67">
        <v>0.36327890000000002</v>
      </c>
      <c r="GK13" s="67">
        <v>0.37044860000000002</v>
      </c>
      <c r="GL13" s="67">
        <v>0.37692979999999998</v>
      </c>
      <c r="GM13" s="67">
        <v>0.38048910000000002</v>
      </c>
      <c r="GN13" s="67">
        <v>0.38460860000000002</v>
      </c>
      <c r="GO13" s="67">
        <v>0.38651190000000002</v>
      </c>
      <c r="GP13" s="67">
        <v>0.38881660000000001</v>
      </c>
      <c r="GQ13" s="67">
        <v>0.3898896</v>
      </c>
      <c r="GR13" s="67">
        <v>0.3920014</v>
      </c>
      <c r="GS13" s="67">
        <v>0.39216760000000001</v>
      </c>
      <c r="GT13" s="67">
        <v>0.3935842</v>
      </c>
      <c r="GU13" s="67">
        <v>0.39389639999999998</v>
      </c>
      <c r="GV13" s="67">
        <v>0.39504899999999998</v>
      </c>
      <c r="GW13" s="67">
        <v>0.39455030000000002</v>
      </c>
      <c r="GX13" s="67">
        <v>0.39566040000000002</v>
      </c>
      <c r="GY13" s="67">
        <v>0.39602860000000001</v>
      </c>
      <c r="GZ13" s="67">
        <v>0.39632919999999999</v>
      </c>
      <c r="HA13" s="67">
        <v>0.39597640000000001</v>
      </c>
      <c r="HB13" s="67">
        <v>0.3974994</v>
      </c>
      <c r="HC13" s="67">
        <v>0.39676709999999998</v>
      </c>
      <c r="HD13" s="67">
        <v>0.39685239999999999</v>
      </c>
      <c r="HE13" s="67">
        <v>0.39668550000000002</v>
      </c>
      <c r="HF13" s="67">
        <v>0.39827089999999998</v>
      </c>
      <c r="HG13" s="67">
        <v>0.39740059999999999</v>
      </c>
      <c r="HH13" s="67">
        <v>0.39788240000000002</v>
      </c>
      <c r="HI13" s="67">
        <v>0.3980977</v>
      </c>
      <c r="HJ13" s="67">
        <v>0.3983659</v>
      </c>
      <c r="HK13" s="67">
        <v>0.3978855</v>
      </c>
      <c r="HL13" s="67">
        <v>0.39883020000000002</v>
      </c>
      <c r="HM13" s="67">
        <v>0.39837040000000001</v>
      </c>
      <c r="HN13" s="67">
        <v>0.39914559999999999</v>
      </c>
      <c r="HO13" s="67">
        <v>0.39931240000000001</v>
      </c>
      <c r="HP13" s="67">
        <v>0.40021069999999997</v>
      </c>
      <c r="HQ13" s="67">
        <v>0.39978839999999999</v>
      </c>
      <c r="HR13" s="67">
        <v>0.40079130000000002</v>
      </c>
      <c r="HS13" s="67">
        <v>0.4002173</v>
      </c>
      <c r="HT13" s="67">
        <v>0.4014219</v>
      </c>
      <c r="HU13" s="67">
        <v>0.4005454</v>
      </c>
      <c r="HV13" s="67">
        <v>0.40156940000000002</v>
      </c>
      <c r="HW13" s="67">
        <v>0.40161560000000002</v>
      </c>
      <c r="HX13" s="67">
        <v>0.4015976</v>
      </c>
      <c r="HY13" s="67">
        <v>0.40138430000000003</v>
      </c>
      <c r="HZ13" s="67">
        <v>0.40232950000000001</v>
      </c>
      <c r="IA13" s="67">
        <v>0.40160610000000002</v>
      </c>
      <c r="IB13" s="67">
        <v>0.40244639999999998</v>
      </c>
      <c r="IC13" s="67">
        <v>0.40207110000000001</v>
      </c>
      <c r="ID13" s="67">
        <v>0.4034063</v>
      </c>
      <c r="IE13" s="67">
        <v>0.4026923</v>
      </c>
      <c r="IF13" s="67">
        <v>0.40358339999999998</v>
      </c>
      <c r="IG13" s="67">
        <v>0.40323160000000002</v>
      </c>
      <c r="IH13" s="67">
        <v>0.40417360000000002</v>
      </c>
      <c r="II13" s="67">
        <v>0.40353230000000001</v>
      </c>
      <c r="IJ13" s="67">
        <v>0.40506579999999998</v>
      </c>
      <c r="IK13" s="67">
        <v>0.40388350000000001</v>
      </c>
      <c r="IL13" s="67">
        <v>0.40620889999999998</v>
      </c>
      <c r="IM13" s="67">
        <v>0.38852019999999998</v>
      </c>
      <c r="IN13" s="67">
        <v>0.3172682</v>
      </c>
      <c r="IO13" s="67">
        <v>0.27922930000000001</v>
      </c>
      <c r="IP13" s="68">
        <v>556.48950000000002</v>
      </c>
      <c r="IQ13" s="68">
        <v>406.71640000000002</v>
      </c>
      <c r="IR13" s="68">
        <v>235.54810000000001</v>
      </c>
      <c r="IS13" s="68">
        <v>162.58199999999999</v>
      </c>
      <c r="IT13" s="68">
        <v>133.80529999999999</v>
      </c>
      <c r="IU13" s="68">
        <v>105.3989</v>
      </c>
      <c r="IV13" s="68">
        <v>86.812950000000001</v>
      </c>
      <c r="IW13" s="68">
        <v>66.262169999999998</v>
      </c>
      <c r="IX13" s="68">
        <v>53.409910000000004</v>
      </c>
      <c r="IY13" s="68">
        <v>39.70879</v>
      </c>
      <c r="IZ13" s="68">
        <v>31.369599999999998</v>
      </c>
      <c r="JA13" s="68">
        <v>22.903680000000001</v>
      </c>
      <c r="JB13" s="68">
        <v>17.88766</v>
      </c>
      <c r="JC13" s="68">
        <v>12.952310000000001</v>
      </c>
      <c r="JD13" s="68">
        <v>10.025880000000001</v>
      </c>
      <c r="JE13" s="68">
        <v>7.2289079999999997</v>
      </c>
      <c r="JF13" s="68">
        <v>5.5769140000000004</v>
      </c>
      <c r="JG13" s="68">
        <v>4.0176360000000004</v>
      </c>
      <c r="JH13" s="68">
        <v>3.0869970000000002</v>
      </c>
      <c r="JI13" s="68">
        <v>2.2230470000000002</v>
      </c>
      <c r="JJ13" s="68">
        <v>1.7052529999999999</v>
      </c>
      <c r="JK13" s="68">
        <v>1.2279789999999999</v>
      </c>
      <c r="JL13" s="68">
        <v>0.93891919999999995</v>
      </c>
      <c r="JM13" s="68">
        <v>0.67752570000000001</v>
      </c>
      <c r="JN13" s="68">
        <v>0.51738189999999995</v>
      </c>
      <c r="JO13" s="68">
        <v>0.3739497</v>
      </c>
      <c r="JP13" s="68">
        <v>0.28543269999999998</v>
      </c>
      <c r="JQ13" s="68">
        <v>0.20635210000000001</v>
      </c>
      <c r="JR13" s="68">
        <v>0.1572192</v>
      </c>
      <c r="JS13" s="68">
        <v>0.11425730000000001</v>
      </c>
      <c r="JT13" s="68">
        <v>8.6828870000000002E-2</v>
      </c>
      <c r="JU13" s="68">
        <v>6.3121120000000003E-2</v>
      </c>
      <c r="JV13" s="68">
        <v>4.7497289999999998E-2</v>
      </c>
      <c r="JW13" s="68">
        <v>3.4735630000000003E-2</v>
      </c>
      <c r="JX13" s="68">
        <v>2.5876179999999999E-2</v>
      </c>
      <c r="JY13" s="68">
        <v>1.922043E-2</v>
      </c>
      <c r="JZ13" s="68">
        <v>1.4169360000000001E-2</v>
      </c>
      <c r="KA13" s="68">
        <v>1.0800779999999999E-2</v>
      </c>
      <c r="KB13" s="68">
        <v>7.7367770000000002E-3</v>
      </c>
      <c r="KC13" s="68">
        <v>6.1221039999999997E-3</v>
      </c>
      <c r="KD13" s="68">
        <v>4.192215E-3</v>
      </c>
      <c r="KE13" s="68">
        <v>3.61064E-3</v>
      </c>
      <c r="KF13" s="68">
        <v>2.2418690000000001E-3</v>
      </c>
      <c r="KG13" s="68">
        <v>2.2649670000000001E-3</v>
      </c>
      <c r="KH13" s="68">
        <v>1.2386560000000001E-3</v>
      </c>
      <c r="KI13" s="68">
        <v>1.442055E-3</v>
      </c>
      <c r="KJ13" s="68">
        <v>6.2901310000000002E-4</v>
      </c>
      <c r="KK13" s="68">
        <v>9.7687300000000006E-4</v>
      </c>
      <c r="KL13" s="68">
        <v>2.9443520000000002E-4</v>
      </c>
      <c r="KM13" s="68">
        <v>7.8459470000000003E-4</v>
      </c>
      <c r="KN13" s="68">
        <v>1.209043E-4</v>
      </c>
      <c r="KO13" s="68">
        <v>6.8128830000000005E-4</v>
      </c>
      <c r="KP13" s="68">
        <v>5.8666799999999999E-5</v>
      </c>
      <c r="KQ13" s="68">
        <v>5.9665900000000003E-4</v>
      </c>
      <c r="KR13" s="68">
        <v>1.052052E-8</v>
      </c>
      <c r="KS13" s="68">
        <v>5.9305670000000003E-4</v>
      </c>
      <c r="KT13" s="68">
        <v>4.2114450000000001E-5</v>
      </c>
      <c r="KU13" s="68">
        <v>5.5446439999999998E-4</v>
      </c>
      <c r="KV13" s="68">
        <v>-4.8527730000000002E-5</v>
      </c>
      <c r="KW13" s="68">
        <v>4.9900369999999995E-4</v>
      </c>
      <c r="KX13" s="68">
        <v>-1.3884680000000001E-4</v>
      </c>
      <c r="KY13" s="68">
        <v>4.5310439999999999E-4</v>
      </c>
      <c r="KZ13" s="68">
        <v>3.759503E-4</v>
      </c>
      <c r="LA13" s="68">
        <v>-2.150819E-3</v>
      </c>
      <c r="LB13" s="68">
        <v>-1.5709359999999999E-2</v>
      </c>
      <c r="LC13" s="68">
        <v>26551.31</v>
      </c>
      <c r="LD13" s="68">
        <v>31695.9</v>
      </c>
      <c r="LE13" s="68">
        <v>31855.279999999999</v>
      </c>
      <c r="LF13" s="68">
        <v>31809.61</v>
      </c>
      <c r="LG13" s="68">
        <v>31959.85</v>
      </c>
      <c r="LH13" s="68">
        <v>31867.67</v>
      </c>
      <c r="LI13" s="68">
        <v>31967.98</v>
      </c>
      <c r="LJ13" s="68">
        <v>32005.4</v>
      </c>
      <c r="LK13" s="68">
        <v>31975.39</v>
      </c>
      <c r="LL13" s="68">
        <v>31910.29</v>
      </c>
      <c r="LM13" s="68">
        <v>31988.84</v>
      </c>
      <c r="LN13" s="68">
        <v>32060.080000000002</v>
      </c>
      <c r="LO13" s="68">
        <v>32069.38</v>
      </c>
      <c r="LP13" s="68">
        <v>31959.82</v>
      </c>
      <c r="LQ13" s="68">
        <v>32107.38</v>
      </c>
      <c r="LR13" s="68">
        <v>31926.32</v>
      </c>
      <c r="LS13" s="68">
        <v>32047.23</v>
      </c>
      <c r="LT13" s="68">
        <v>32139.61</v>
      </c>
      <c r="LU13" s="68">
        <v>32070.7</v>
      </c>
      <c r="LV13" s="68">
        <v>32070.25</v>
      </c>
      <c r="LW13" s="68">
        <v>32012.9</v>
      </c>
      <c r="LX13" s="68">
        <v>31857.45</v>
      </c>
      <c r="LY13" s="68">
        <v>32084.33</v>
      </c>
      <c r="LZ13" s="68">
        <v>31958.99</v>
      </c>
      <c r="MA13" s="68">
        <v>32124.77</v>
      </c>
      <c r="MB13" s="68">
        <v>31965.040000000001</v>
      </c>
      <c r="MC13" s="68">
        <v>32086.13</v>
      </c>
      <c r="MD13" s="68">
        <v>32037.52</v>
      </c>
      <c r="ME13" s="68">
        <v>32014.87</v>
      </c>
      <c r="MF13" s="68">
        <v>31996.03</v>
      </c>
      <c r="MG13" s="68">
        <v>32044.12</v>
      </c>
      <c r="MH13" s="68">
        <v>31920.03</v>
      </c>
      <c r="MI13" s="68">
        <v>31868.25</v>
      </c>
      <c r="MJ13" s="68">
        <v>32035.81</v>
      </c>
      <c r="MK13" s="68">
        <v>32027.040000000001</v>
      </c>
      <c r="ML13" s="68">
        <v>32047.71</v>
      </c>
      <c r="MM13" s="68">
        <v>31989.68</v>
      </c>
      <c r="MN13" s="68">
        <v>32121.47</v>
      </c>
      <c r="MO13" s="68">
        <v>32015.09</v>
      </c>
      <c r="MP13" s="68">
        <v>32031.53</v>
      </c>
      <c r="MQ13" s="68">
        <v>32054.25</v>
      </c>
      <c r="MR13" s="68">
        <v>31922.36</v>
      </c>
      <c r="MS13" s="68">
        <v>31972.94</v>
      </c>
      <c r="MT13" s="68">
        <v>32010.33</v>
      </c>
      <c r="MU13" s="68">
        <v>32017.35</v>
      </c>
      <c r="MV13" s="68">
        <v>31953.59</v>
      </c>
      <c r="MW13" s="68">
        <v>32071.29</v>
      </c>
      <c r="MX13" s="68">
        <v>31971.87</v>
      </c>
      <c r="MY13" s="68">
        <v>32029.599999999999</v>
      </c>
      <c r="MZ13" s="68">
        <v>32043.32</v>
      </c>
      <c r="NA13" s="68">
        <v>31960.92</v>
      </c>
      <c r="NB13" s="68">
        <v>31983.61</v>
      </c>
      <c r="NC13" s="68">
        <v>31888.85</v>
      </c>
      <c r="ND13" s="68">
        <v>32073.18</v>
      </c>
      <c r="NE13" s="68">
        <v>32024.55</v>
      </c>
      <c r="NF13" s="68">
        <v>32137.27</v>
      </c>
      <c r="NG13" s="68">
        <v>31999.759999999998</v>
      </c>
      <c r="NH13" s="68">
        <v>31987.08</v>
      </c>
      <c r="NI13" s="68">
        <v>32022.32</v>
      </c>
      <c r="NJ13" s="68">
        <v>32077.32</v>
      </c>
      <c r="NK13" s="68">
        <v>32057.77</v>
      </c>
      <c r="NL13" s="68">
        <v>32012.09</v>
      </c>
      <c r="NM13" s="68">
        <v>31945.03</v>
      </c>
      <c r="NN13" s="68">
        <v>32129.23</v>
      </c>
      <c r="NO13" s="68">
        <v>26966.29</v>
      </c>
      <c r="NP13" s="69">
        <v>-2.8381470000000002</v>
      </c>
      <c r="NQ13" s="69">
        <v>-4.1389880000000003</v>
      </c>
      <c r="NR13" s="69">
        <v>-2.3986890000000001</v>
      </c>
      <c r="NS13" s="69">
        <v>-1.6542619999999999</v>
      </c>
      <c r="NT13" s="69">
        <v>-1.362908</v>
      </c>
      <c r="NU13" s="69">
        <v>-1.0721259999999999</v>
      </c>
      <c r="NV13" s="69">
        <v>-0.88414879999999996</v>
      </c>
      <c r="NW13" s="69">
        <v>-0.67410479999999995</v>
      </c>
      <c r="NX13" s="69">
        <v>-0.54416410000000004</v>
      </c>
      <c r="NY13" s="69">
        <v>-0.40381600000000001</v>
      </c>
      <c r="NZ13" s="69">
        <v>-0.31970150000000003</v>
      </c>
      <c r="OA13" s="69">
        <v>-0.23309879999999999</v>
      </c>
      <c r="OB13" s="69">
        <v>-0.1822125</v>
      </c>
      <c r="OC13" s="69">
        <v>-0.1319092</v>
      </c>
      <c r="OD13" s="69">
        <v>-0.1020504</v>
      </c>
      <c r="OE13" s="69">
        <v>-7.3594149999999997E-2</v>
      </c>
      <c r="OF13" s="69">
        <v>-5.6735470000000003E-2</v>
      </c>
      <c r="OG13" s="69">
        <v>-4.0894180000000002E-2</v>
      </c>
      <c r="OH13" s="69">
        <v>-3.1429930000000002E-2</v>
      </c>
      <c r="OI13" s="69">
        <v>-2.262714E-2</v>
      </c>
      <c r="OJ13" s="69">
        <v>-1.735542E-2</v>
      </c>
      <c r="OK13" s="69">
        <v>-1.2511629999999999E-2</v>
      </c>
      <c r="OL13" s="69">
        <v>-9.5598539999999996E-3</v>
      </c>
      <c r="OM13" s="69">
        <v>-6.8958020000000004E-3</v>
      </c>
      <c r="ON13" s="69">
        <v>-5.2665309999999996E-3</v>
      </c>
      <c r="OO13" s="69">
        <v>-3.807796E-3</v>
      </c>
      <c r="OP13" s="69">
        <v>-2.9054559999999998E-3</v>
      </c>
      <c r="OQ13" s="69">
        <v>-2.1000400000000001E-3</v>
      </c>
      <c r="OR13" s="69">
        <v>-1.6014930000000001E-3</v>
      </c>
      <c r="OS13" s="69">
        <v>-1.162553E-3</v>
      </c>
      <c r="OT13" s="69">
        <v>-8.847398E-4</v>
      </c>
      <c r="OU13" s="69">
        <v>-6.4206820000000005E-4</v>
      </c>
      <c r="OV13" s="69">
        <v>-4.8370900000000003E-4</v>
      </c>
      <c r="OW13" s="69">
        <v>-3.534686E-4</v>
      </c>
      <c r="OX13" s="69">
        <v>-2.6360389999999999E-4</v>
      </c>
      <c r="OY13" s="69">
        <v>-1.9565150000000001E-4</v>
      </c>
      <c r="OZ13" s="69">
        <v>-1.441878E-4</v>
      </c>
      <c r="PA13" s="69">
        <v>-1.0997310000000001E-4</v>
      </c>
      <c r="PB13" s="69">
        <v>-7.8782580000000006E-5</v>
      </c>
      <c r="PC13" s="69">
        <v>-6.2314830000000004E-5</v>
      </c>
      <c r="PD13" s="69">
        <v>-4.2700690000000002E-5</v>
      </c>
      <c r="PE13" s="69">
        <v>-3.6745239999999998E-5</v>
      </c>
      <c r="PF13" s="69">
        <v>-2.28067E-5</v>
      </c>
      <c r="PG13" s="69">
        <v>-2.3066570000000002E-5</v>
      </c>
      <c r="PH13" s="69">
        <v>-1.2623820000000001E-5</v>
      </c>
      <c r="PI13" s="69">
        <v>-1.467245E-5</v>
      </c>
      <c r="PJ13" s="69">
        <v>-6.3994470000000003E-6</v>
      </c>
      <c r="PK13" s="69">
        <v>-9.9453630000000001E-6</v>
      </c>
      <c r="PL13" s="69">
        <v>-3.0003349999999998E-6</v>
      </c>
      <c r="PM13" s="69">
        <v>-7.9881280000000006E-6</v>
      </c>
      <c r="PN13" s="69">
        <v>-1.2303460000000001E-6</v>
      </c>
      <c r="PO13" s="69">
        <v>-6.9304910000000004E-6</v>
      </c>
      <c r="PP13" s="69">
        <v>-5.9736350000000004E-7</v>
      </c>
      <c r="PQ13" s="69">
        <v>-6.0742549999999998E-6</v>
      </c>
      <c r="PR13" s="69">
        <v>-1.07137E-10</v>
      </c>
      <c r="PS13" s="69">
        <v>-6.0374300000000004E-6</v>
      </c>
      <c r="PT13" s="69">
        <v>-4.2835489999999998E-7</v>
      </c>
      <c r="PU13" s="69">
        <v>-5.6547810000000002E-6</v>
      </c>
      <c r="PV13" s="69">
        <v>4.9380899999999997E-7</v>
      </c>
      <c r="PW13" s="69">
        <v>-5.0786860000000002E-6</v>
      </c>
      <c r="PX13" s="69">
        <v>1.41269E-6</v>
      </c>
      <c r="PY13" s="69">
        <v>-4.6123230000000003E-6</v>
      </c>
      <c r="PZ13" s="69">
        <v>-3.8263080000000003E-6</v>
      </c>
      <c r="QA13" s="69">
        <v>2.1898969999999999E-5</v>
      </c>
      <c r="QB13" s="69">
        <v>8.0096569999999999E-5</v>
      </c>
      <c r="QC13" s="67">
        <v>5.3137999999999998E-6</v>
      </c>
      <c r="QD13" s="67">
        <v>5.3130730000000003E-6</v>
      </c>
      <c r="QE13" s="67">
        <v>3.5647459999999999E-6</v>
      </c>
      <c r="QF13" s="67">
        <v>3.563904E-6</v>
      </c>
      <c r="QG13" s="67">
        <v>3.5642769999999999E-6</v>
      </c>
      <c r="QH13" s="67">
        <v>3.5639439999999998E-6</v>
      </c>
      <c r="QI13" s="67">
        <v>3.5645719999999998E-6</v>
      </c>
      <c r="QJ13" s="67">
        <v>3.5636859999999999E-6</v>
      </c>
      <c r="QK13" s="67">
        <v>3.5644959999999998E-6</v>
      </c>
      <c r="QL13" s="67">
        <v>3.563536E-6</v>
      </c>
      <c r="QM13" s="67">
        <v>3.5647890000000001E-6</v>
      </c>
      <c r="QN13" s="67">
        <v>3.5636780000000001E-6</v>
      </c>
      <c r="QO13" s="67">
        <v>3.5645509999999998E-6</v>
      </c>
      <c r="QP13" s="67">
        <v>3.563844E-6</v>
      </c>
      <c r="QQ13" s="67">
        <v>3.5644889999999998E-6</v>
      </c>
      <c r="QR13" s="67">
        <v>3.5641080000000001E-6</v>
      </c>
      <c r="QS13" s="67">
        <v>3.564233E-6</v>
      </c>
      <c r="QT13" s="67">
        <v>3.563812E-6</v>
      </c>
      <c r="QU13" s="67">
        <v>3.5646219999999999E-6</v>
      </c>
      <c r="QV13" s="67">
        <v>3.5636780000000001E-6</v>
      </c>
      <c r="QW13" s="67">
        <v>3.5645669999999999E-6</v>
      </c>
      <c r="QX13" s="67">
        <v>3.5638539999999999E-6</v>
      </c>
      <c r="QY13" s="67">
        <v>3.5649450000000001E-6</v>
      </c>
      <c r="QZ13" s="67">
        <v>3.5639019999999999E-6</v>
      </c>
      <c r="RA13" s="67">
        <v>3.5643790000000002E-6</v>
      </c>
      <c r="RB13" s="67">
        <v>3.5636800000000002E-6</v>
      </c>
      <c r="RC13" s="67">
        <v>3.56441E-6</v>
      </c>
      <c r="RD13" s="67">
        <v>3.5637310000000001E-6</v>
      </c>
      <c r="RE13" s="67">
        <v>3.5646070000000001E-6</v>
      </c>
      <c r="RF13" s="67">
        <v>3.563858E-6</v>
      </c>
      <c r="RG13" s="67">
        <v>3.5648979999999999E-6</v>
      </c>
      <c r="RH13" s="67">
        <v>3.563768E-6</v>
      </c>
      <c r="RI13" s="67">
        <v>3.5648580000000001E-6</v>
      </c>
      <c r="RJ13" s="67">
        <v>3.5638180000000002E-6</v>
      </c>
      <c r="RK13" s="67">
        <v>3.5646440000000001E-6</v>
      </c>
      <c r="RL13" s="67">
        <v>3.5638270000000002E-6</v>
      </c>
      <c r="RM13" s="67">
        <v>3.5644390000000001E-6</v>
      </c>
      <c r="RN13" s="67">
        <v>3.5637529999999998E-6</v>
      </c>
      <c r="RO13" s="67">
        <v>3.5644780000000002E-6</v>
      </c>
      <c r="RP13" s="67">
        <v>3.5638749999999998E-6</v>
      </c>
      <c r="RQ13" s="67">
        <v>3.5646760000000001E-6</v>
      </c>
      <c r="RR13" s="67">
        <v>3.5637389999999999E-6</v>
      </c>
      <c r="RS13" s="67">
        <v>3.5648129999999999E-6</v>
      </c>
      <c r="RT13" s="67">
        <v>3.5640070000000001E-6</v>
      </c>
      <c r="RU13" s="67">
        <v>3.5644670000000001E-6</v>
      </c>
      <c r="RV13" s="67">
        <v>3.563828E-6</v>
      </c>
      <c r="RW13" s="67">
        <v>3.56441E-6</v>
      </c>
      <c r="RX13" s="67">
        <v>3.5638009999999999E-6</v>
      </c>
      <c r="RY13" s="67">
        <v>3.564509E-6</v>
      </c>
      <c r="RZ13" s="67">
        <v>3.563911E-6</v>
      </c>
      <c r="SA13" s="67">
        <v>3.5648379999999999E-6</v>
      </c>
      <c r="SB13" s="67">
        <v>3.5640550000000001E-6</v>
      </c>
      <c r="SC13" s="67">
        <v>3.5648900000000001E-6</v>
      </c>
      <c r="SD13" s="67">
        <v>3.5636960000000002E-6</v>
      </c>
      <c r="SE13" s="67">
        <v>3.5644620000000001E-6</v>
      </c>
      <c r="SF13" s="67">
        <v>3.5636480000000001E-6</v>
      </c>
      <c r="SG13" s="67">
        <v>3.5643930000000001E-6</v>
      </c>
      <c r="SH13" s="67">
        <v>3.563573E-6</v>
      </c>
      <c r="SI13" s="67">
        <v>3.5643980000000001E-6</v>
      </c>
      <c r="SJ13" s="67">
        <v>3.5636940000000001E-6</v>
      </c>
      <c r="SK13" s="67">
        <v>3.5646129999999999E-6</v>
      </c>
      <c r="SL13" s="67">
        <v>3.5638200000000002E-6</v>
      </c>
      <c r="SM13" s="67">
        <v>3.5646059999999999E-6</v>
      </c>
      <c r="SN13" s="67">
        <v>3.5637179999999999E-6</v>
      </c>
      <c r="SO13" s="67">
        <v>3.564525E-6</v>
      </c>
      <c r="SP13" s="67">
        <v>3.5637319999999999E-6</v>
      </c>
      <c r="SQ13" s="67">
        <v>5.312049E-6</v>
      </c>
      <c r="SR13" s="67">
        <v>5.3137999999999998E-6</v>
      </c>
      <c r="SS13" s="67">
        <v>4.2500760000000004E-6</v>
      </c>
      <c r="ST13" s="67">
        <v>8.4804960000000003E-6</v>
      </c>
      <c r="SU13" s="67">
        <v>8.4861959999999992E-6</v>
      </c>
      <c r="SV13" s="67">
        <v>8.4791130000000004E-6</v>
      </c>
      <c r="SW13" s="67">
        <v>8.4881320000000001E-6</v>
      </c>
      <c r="SX13" s="67">
        <v>8.4767260000000008E-6</v>
      </c>
      <c r="SY13" s="67">
        <v>8.4871050000000008E-6</v>
      </c>
      <c r="SZ13" s="67">
        <v>8.4777489999999992E-6</v>
      </c>
      <c r="TA13" s="67">
        <v>8.4903749999999992E-6</v>
      </c>
      <c r="TB13" s="67">
        <v>8.4745309999999997E-6</v>
      </c>
      <c r="TC13" s="67">
        <v>8.4928699999999992E-6</v>
      </c>
      <c r="TD13" s="67">
        <v>8.4811260000000003E-6</v>
      </c>
      <c r="TE13" s="67">
        <v>8.4887439999999992E-6</v>
      </c>
      <c r="TF13" s="67">
        <v>8.4868539999999992E-6</v>
      </c>
      <c r="TG13" s="67">
        <v>8.4822470000000001E-6</v>
      </c>
      <c r="TH13" s="67">
        <v>8.4837789999999992E-6</v>
      </c>
      <c r="TI13" s="67">
        <v>8.4777270000000007E-6</v>
      </c>
      <c r="TJ13" s="67">
        <v>8.4822229999999994E-6</v>
      </c>
      <c r="TK13" s="67">
        <v>8.4844949999999995E-6</v>
      </c>
      <c r="TL13" s="67">
        <v>8.4820290000000004E-6</v>
      </c>
      <c r="TM13" s="67">
        <v>8.4813510000000008E-6</v>
      </c>
      <c r="TN13" s="67">
        <v>8.4906619999999992E-6</v>
      </c>
      <c r="TO13" s="67">
        <v>8.4848030000000004E-6</v>
      </c>
      <c r="TP13" s="67">
        <v>8.4816000000000002E-6</v>
      </c>
      <c r="TQ13" s="67">
        <v>8.4826629999999997E-6</v>
      </c>
      <c r="TR13" s="67">
        <v>8.4855349999999994E-6</v>
      </c>
      <c r="TS13" s="67">
        <v>8.4826090000000004E-6</v>
      </c>
      <c r="TT13" s="67">
        <v>8.4808119999999997E-6</v>
      </c>
      <c r="TU13" s="67">
        <v>8.4886440000000007E-6</v>
      </c>
      <c r="TV13" s="67">
        <v>8.479058E-6</v>
      </c>
      <c r="TW13" s="67">
        <v>8.4912219999999995E-6</v>
      </c>
      <c r="TX13" s="67">
        <v>8.4766699999999993E-6</v>
      </c>
      <c r="TY13" s="67">
        <v>8.4866070000000002E-6</v>
      </c>
      <c r="TZ13" s="67">
        <v>8.4799720000000002E-6</v>
      </c>
      <c r="UA13" s="67">
        <v>8.4892709999999992E-6</v>
      </c>
      <c r="UB13" s="67">
        <v>8.4827900000000005E-6</v>
      </c>
      <c r="UC13" s="67">
        <v>8.4800250000000002E-6</v>
      </c>
      <c r="UD13" s="67">
        <v>8.4849709999999999E-6</v>
      </c>
      <c r="UE13" s="67">
        <v>8.4857239999999997E-6</v>
      </c>
      <c r="UF13" s="67">
        <v>8.4822190000000002E-6</v>
      </c>
      <c r="UG13" s="67">
        <v>8.4880909999999996E-6</v>
      </c>
      <c r="UH13" s="67">
        <v>8.4807759999999995E-6</v>
      </c>
      <c r="UI13" s="67">
        <v>8.4775600000000005E-6</v>
      </c>
      <c r="UJ13" s="67">
        <v>8.4867180000000005E-6</v>
      </c>
      <c r="UK13" s="67">
        <v>8.4929529999999996E-6</v>
      </c>
      <c r="UL13" s="67">
        <v>8.4789010000000005E-6</v>
      </c>
      <c r="UM13" s="67">
        <v>8.4781590000000008E-6</v>
      </c>
      <c r="UN13" s="67">
        <v>8.4840119999999999E-6</v>
      </c>
      <c r="UO13" s="67">
        <v>8.4917810000000003E-6</v>
      </c>
      <c r="UP13" s="67">
        <v>8.4843469999999996E-6</v>
      </c>
      <c r="UQ13" s="67">
        <v>8.4801649999999998E-6</v>
      </c>
      <c r="UR13" s="67">
        <v>8.4771890000000007E-6</v>
      </c>
      <c r="US13" s="67">
        <v>8.4852570000000006E-6</v>
      </c>
      <c r="UT13" s="67">
        <v>8.4837059999999995E-6</v>
      </c>
      <c r="UU13" s="67">
        <v>8.486348E-6</v>
      </c>
      <c r="UV13" s="67">
        <v>8.4834930000000002E-6</v>
      </c>
      <c r="UW13" s="67">
        <v>8.4760089999999994E-6</v>
      </c>
      <c r="UX13" s="67">
        <v>8.4988650000000002E-6</v>
      </c>
      <c r="UY13" s="67">
        <v>8.4798419999999996E-6</v>
      </c>
      <c r="UZ13" s="67">
        <v>8.4813770000000002E-6</v>
      </c>
      <c r="VA13" s="67">
        <v>8.4787129999999995E-6</v>
      </c>
      <c r="VB13" s="67">
        <v>8.4828189999999998E-6</v>
      </c>
      <c r="VC13" s="67">
        <v>8.4814130000000004E-6</v>
      </c>
      <c r="VD13" s="67">
        <v>8.4847429999999995E-6</v>
      </c>
      <c r="VE13" s="67">
        <v>4.2488769999999997E-6</v>
      </c>
      <c r="VF13" s="66">
        <v>1.9999800000000001</v>
      </c>
      <c r="VG13" s="66">
        <v>2.461058</v>
      </c>
      <c r="VH13" s="66">
        <v>5.7881340000000003</v>
      </c>
      <c r="VI13" s="66">
        <v>9.4764470000000003</v>
      </c>
      <c r="VJ13" s="66">
        <v>11.09822</v>
      </c>
      <c r="VK13" s="66">
        <v>12.14467</v>
      </c>
      <c r="VL13" s="66">
        <v>13.08878</v>
      </c>
      <c r="VM13" s="66">
        <v>13.872350000000001</v>
      </c>
      <c r="VN13" s="66">
        <v>14.442589999999999</v>
      </c>
      <c r="VO13" s="66">
        <v>14.969110000000001</v>
      </c>
      <c r="VP13" s="66">
        <v>15.281829999999999</v>
      </c>
      <c r="VQ13" s="66">
        <v>15.64082</v>
      </c>
      <c r="VR13" s="66">
        <v>15.803520000000001</v>
      </c>
      <c r="VS13" s="66">
        <v>16.023029999999999</v>
      </c>
      <c r="VT13" s="66">
        <v>16.103840000000002</v>
      </c>
      <c r="VU13" s="66">
        <v>16.258610000000001</v>
      </c>
      <c r="VV13" s="66">
        <v>16.273099999999999</v>
      </c>
      <c r="VW13" s="66">
        <v>16.396809999999999</v>
      </c>
      <c r="VX13" s="66">
        <v>16.393979999999999</v>
      </c>
      <c r="VY13" s="66">
        <v>16.48875</v>
      </c>
      <c r="VZ13" s="66">
        <v>16.459119999999999</v>
      </c>
      <c r="WA13" s="66">
        <v>16.551559999999998</v>
      </c>
      <c r="WB13" s="66">
        <v>16.50975</v>
      </c>
      <c r="WC13" s="66">
        <v>16.593889999999998</v>
      </c>
      <c r="WD13" s="66">
        <v>16.55124</v>
      </c>
      <c r="WE13" s="66">
        <v>16.63298</v>
      </c>
      <c r="WF13" s="66">
        <v>16.57743</v>
      </c>
      <c r="WG13" s="66">
        <v>16.64395</v>
      </c>
      <c r="WH13" s="66">
        <v>16.606000000000002</v>
      </c>
      <c r="WI13" s="66">
        <v>16.66527</v>
      </c>
      <c r="WJ13" s="66">
        <v>16.594149999999999</v>
      </c>
      <c r="WK13" s="66">
        <v>16.682980000000001</v>
      </c>
      <c r="WL13" s="66">
        <v>16.64048</v>
      </c>
      <c r="WM13" s="66">
        <v>16.69783</v>
      </c>
      <c r="WN13" s="66">
        <v>16.641999999999999</v>
      </c>
      <c r="WO13" s="66">
        <v>16.732849999999999</v>
      </c>
      <c r="WP13" s="66">
        <v>16.668669999999999</v>
      </c>
      <c r="WQ13" s="66">
        <v>16.737010000000001</v>
      </c>
      <c r="WR13" s="66">
        <v>16.68702</v>
      </c>
      <c r="WS13" s="66">
        <v>16.756599999999999</v>
      </c>
      <c r="WT13" s="66">
        <v>16.70138</v>
      </c>
      <c r="WU13" s="66">
        <v>16.792840000000002</v>
      </c>
      <c r="WV13" s="66">
        <v>16.73292</v>
      </c>
      <c r="WW13" s="66">
        <v>16.80883</v>
      </c>
      <c r="WX13" s="66">
        <v>16.762989999999999</v>
      </c>
      <c r="WY13" s="66">
        <v>16.824120000000001</v>
      </c>
      <c r="WZ13" s="66">
        <v>16.778210000000001</v>
      </c>
      <c r="XA13" s="66">
        <v>16.833410000000001</v>
      </c>
      <c r="XB13" s="66">
        <v>16.792480000000001</v>
      </c>
      <c r="XC13" s="66">
        <v>16.871200000000002</v>
      </c>
      <c r="XD13" s="66">
        <v>16.795259999999999</v>
      </c>
      <c r="XE13" s="66">
        <v>16.865559999999999</v>
      </c>
      <c r="XF13" s="66">
        <v>16.822009999999999</v>
      </c>
      <c r="XG13" s="66">
        <v>16.884989999999998</v>
      </c>
      <c r="XH13" s="66">
        <v>16.838200000000001</v>
      </c>
      <c r="XI13" s="66">
        <v>16.91591</v>
      </c>
      <c r="XJ13" s="66">
        <v>16.866160000000001</v>
      </c>
      <c r="XK13" s="66">
        <v>16.94192</v>
      </c>
      <c r="XL13" s="66">
        <v>16.885899999999999</v>
      </c>
      <c r="XM13" s="66">
        <v>16.958369999999999</v>
      </c>
      <c r="XN13" s="66">
        <v>16.906880000000001</v>
      </c>
      <c r="XO13" s="66">
        <v>16.972490000000001</v>
      </c>
      <c r="XP13" s="66">
        <v>16.942889999999998</v>
      </c>
      <c r="XQ13" s="66">
        <v>16.997730000000001</v>
      </c>
      <c r="XR13" s="66">
        <v>16.967040000000001</v>
      </c>
      <c r="XS13" s="66">
        <v>16.261109999999999</v>
      </c>
      <c r="XT13" s="66">
        <v>11.083830000000001</v>
      </c>
      <c r="XU13" s="66">
        <v>11.42553</v>
      </c>
      <c r="XV13" s="70" t="s">
        <v>357</v>
      </c>
      <c r="XW13" s="70" t="s">
        <v>357</v>
      </c>
      <c r="XX13" s="70" t="s">
        <v>357</v>
      </c>
      <c r="XY13" s="70" t="s">
        <v>357</v>
      </c>
      <c r="XZ13" s="70" t="s">
        <v>357</v>
      </c>
      <c r="YA13" s="70" t="s">
        <v>357</v>
      </c>
      <c r="YB13" s="70" t="s">
        <v>357</v>
      </c>
      <c r="YC13" s="70" t="s">
        <v>357</v>
      </c>
      <c r="YD13" s="70" t="s">
        <v>357</v>
      </c>
      <c r="YE13" s="70" t="s">
        <v>357</v>
      </c>
      <c r="YF13" s="70" t="s">
        <v>357</v>
      </c>
      <c r="YG13" s="70" t="s">
        <v>357</v>
      </c>
      <c r="YH13" s="70" t="s">
        <v>357</v>
      </c>
      <c r="YI13" s="70" t="s">
        <v>357</v>
      </c>
      <c r="YJ13" s="70" t="s">
        <v>357</v>
      </c>
      <c r="YK13" s="70" t="s">
        <v>357</v>
      </c>
      <c r="YL13" s="70" t="s">
        <v>357</v>
      </c>
      <c r="YM13" s="70" t="s">
        <v>357</v>
      </c>
      <c r="YN13" s="70" t="s">
        <v>357</v>
      </c>
      <c r="YO13" s="70" t="s">
        <v>357</v>
      </c>
      <c r="YP13" s="70" t="s">
        <v>357</v>
      </c>
      <c r="YQ13" s="70" t="s">
        <v>357</v>
      </c>
      <c r="YR13" s="70" t="s">
        <v>357</v>
      </c>
      <c r="YS13" s="70" t="s">
        <v>357</v>
      </c>
      <c r="YT13" s="70" t="s">
        <v>357</v>
      </c>
      <c r="YU13" s="70" t="s">
        <v>357</v>
      </c>
      <c r="YV13" s="70" t="s">
        <v>357</v>
      </c>
      <c r="YW13" s="70" t="s">
        <v>357</v>
      </c>
      <c r="YX13" s="70" t="s">
        <v>357</v>
      </c>
      <c r="YY13" s="70" t="s">
        <v>357</v>
      </c>
      <c r="YZ13" s="70" t="s">
        <v>357</v>
      </c>
      <c r="ZA13" s="70" t="s">
        <v>357</v>
      </c>
      <c r="ZB13" s="70" t="s">
        <v>357</v>
      </c>
      <c r="ZC13" s="70" t="s">
        <v>357</v>
      </c>
      <c r="ZD13" s="70" t="s">
        <v>357</v>
      </c>
      <c r="ZE13" s="70" t="s">
        <v>357</v>
      </c>
      <c r="ZF13" s="70" t="s">
        <v>357</v>
      </c>
      <c r="ZG13" s="70" t="s">
        <v>357</v>
      </c>
      <c r="ZH13" s="70" t="s">
        <v>357</v>
      </c>
      <c r="ZI13" s="70" t="s">
        <v>357</v>
      </c>
      <c r="ZJ13" s="70" t="s">
        <v>357</v>
      </c>
      <c r="ZK13" s="70" t="s">
        <v>357</v>
      </c>
      <c r="ZL13" s="70" t="s">
        <v>357</v>
      </c>
      <c r="ZM13" s="70" t="s">
        <v>357</v>
      </c>
      <c r="ZN13" s="70" t="s">
        <v>357</v>
      </c>
      <c r="ZO13" s="70" t="s">
        <v>357</v>
      </c>
      <c r="ZP13" s="70" t="s">
        <v>357</v>
      </c>
      <c r="ZQ13" s="70" t="s">
        <v>357</v>
      </c>
      <c r="ZR13" s="70" t="s">
        <v>357</v>
      </c>
      <c r="ZS13" s="70" t="s">
        <v>357</v>
      </c>
      <c r="ZT13" s="70" t="s">
        <v>357</v>
      </c>
      <c r="ZU13" s="70" t="s">
        <v>357</v>
      </c>
      <c r="ZV13" s="70" t="s">
        <v>357</v>
      </c>
      <c r="ZW13" s="70" t="s">
        <v>357</v>
      </c>
      <c r="ZX13" s="70" t="s">
        <v>357</v>
      </c>
      <c r="ZY13" s="70" t="s">
        <v>357</v>
      </c>
      <c r="ZZ13" s="70" t="s">
        <v>357</v>
      </c>
      <c r="AAA13" s="70" t="s">
        <v>357</v>
      </c>
      <c r="AAB13" s="70" t="s">
        <v>357</v>
      </c>
      <c r="AAC13" s="70" t="s">
        <v>357</v>
      </c>
      <c r="AAD13" s="70" t="s">
        <v>357</v>
      </c>
      <c r="AAE13" s="70" t="s">
        <v>357</v>
      </c>
      <c r="AAF13" s="70" t="s">
        <v>357</v>
      </c>
      <c r="AAG13" s="70" t="s">
        <v>357</v>
      </c>
      <c r="AAH13" s="70" t="s">
        <v>357</v>
      </c>
      <c r="AAI13" s="66">
        <v>3702.6390000000001</v>
      </c>
      <c r="AAJ13" s="66">
        <v>3701.3049999999998</v>
      </c>
      <c r="AAK13" s="66">
        <v>3680.5970000000002</v>
      </c>
      <c r="AAL13" s="66">
        <v>3621.2190000000001</v>
      </c>
      <c r="AAM13" s="66">
        <v>3559.6210000000001</v>
      </c>
      <c r="AAN13" s="66">
        <v>3501.674</v>
      </c>
      <c r="AAO13" s="66">
        <v>3443.701</v>
      </c>
      <c r="AAP13" s="66">
        <v>3386.306</v>
      </c>
      <c r="AAQ13" s="66">
        <v>3328.7130000000002</v>
      </c>
      <c r="AAR13" s="66">
        <v>3271.4050000000002</v>
      </c>
      <c r="AAS13" s="66">
        <v>3213.384</v>
      </c>
      <c r="AAT13" s="66">
        <v>3155.9490000000001</v>
      </c>
      <c r="AAU13" s="66">
        <v>3097.6590000000001</v>
      </c>
      <c r="AAV13" s="66">
        <v>3039.9349999999999</v>
      </c>
      <c r="AAW13" s="66">
        <v>2981.3</v>
      </c>
      <c r="AAX13" s="66">
        <v>2923.4180000000001</v>
      </c>
      <c r="AAY13" s="66">
        <v>2864.6480000000001</v>
      </c>
      <c r="AAZ13" s="66">
        <v>2806.5450000000001</v>
      </c>
      <c r="ABA13" s="66">
        <v>2747.6280000000002</v>
      </c>
      <c r="ABB13" s="66">
        <v>2689.5169999999998</v>
      </c>
      <c r="ABC13" s="66">
        <v>2630.4270000000001</v>
      </c>
      <c r="ABD13" s="66">
        <v>2572.2159999999999</v>
      </c>
      <c r="ABE13" s="66">
        <v>2513.1570000000002</v>
      </c>
      <c r="ABF13" s="66">
        <v>2454.8110000000001</v>
      </c>
      <c r="ABG13" s="66">
        <v>2395.6350000000002</v>
      </c>
      <c r="ABH13" s="66">
        <v>2337.319</v>
      </c>
      <c r="ABI13" s="66">
        <v>2278.1060000000002</v>
      </c>
      <c r="ABJ13" s="66">
        <v>2219.6869999999999</v>
      </c>
      <c r="ABK13" s="66">
        <v>2160.462</v>
      </c>
      <c r="ABL13" s="66">
        <v>2101.9639999999999</v>
      </c>
      <c r="ABM13" s="66">
        <v>2042.6569999999999</v>
      </c>
      <c r="ABN13" s="66">
        <v>1984.0889999999999</v>
      </c>
      <c r="ABO13" s="66">
        <v>1924.6079999999999</v>
      </c>
      <c r="ABP13" s="66">
        <v>1866.0129999999999</v>
      </c>
      <c r="ABQ13" s="66">
        <v>1806.4960000000001</v>
      </c>
      <c r="ABR13" s="66">
        <v>1747.8030000000001</v>
      </c>
      <c r="ABS13" s="66">
        <v>1688.2829999999999</v>
      </c>
      <c r="ABT13" s="66">
        <v>1629.47</v>
      </c>
      <c r="ABU13" s="66">
        <v>1569.798</v>
      </c>
      <c r="ABV13" s="66">
        <v>1511.0250000000001</v>
      </c>
      <c r="ABW13" s="66">
        <v>1451.2860000000001</v>
      </c>
      <c r="ABX13" s="66">
        <v>1392.3019999999999</v>
      </c>
      <c r="ABY13" s="66">
        <v>1332.5989999999999</v>
      </c>
      <c r="ABZ13" s="66">
        <v>1273.671</v>
      </c>
      <c r="ACA13" s="66">
        <v>1213.7660000000001</v>
      </c>
      <c r="ACB13" s="66">
        <v>1154.7560000000001</v>
      </c>
      <c r="ACC13" s="66">
        <v>1094.952</v>
      </c>
      <c r="ACD13" s="66">
        <v>1035.8430000000001</v>
      </c>
      <c r="ACE13" s="66">
        <v>975.92859999999996</v>
      </c>
      <c r="ACF13" s="66">
        <v>916.78899999999999</v>
      </c>
      <c r="ACG13" s="66">
        <v>856.77760000000001</v>
      </c>
      <c r="ACH13" s="66">
        <v>797.51599999999996</v>
      </c>
      <c r="ACI13" s="66">
        <v>737.37750000000005</v>
      </c>
      <c r="ACJ13" s="66">
        <v>678.1694</v>
      </c>
      <c r="ACK13" s="66">
        <v>617.95830000000001</v>
      </c>
      <c r="ACL13" s="66">
        <v>558.58040000000005</v>
      </c>
      <c r="ACM13" s="66">
        <v>498.37329999999997</v>
      </c>
      <c r="ACN13" s="66">
        <v>438.88729999999998</v>
      </c>
      <c r="ACO13" s="66">
        <v>378.64150000000001</v>
      </c>
      <c r="ACP13" s="66">
        <v>319.22809999999998</v>
      </c>
      <c r="ACQ13" s="66">
        <v>258.88409999999999</v>
      </c>
      <c r="ACR13" s="66">
        <v>199.32499999999999</v>
      </c>
      <c r="ACS13" s="66">
        <v>138.9589</v>
      </c>
      <c r="ACT13" s="66">
        <v>79.373170000000002</v>
      </c>
      <c r="ACU13" s="66">
        <v>18.051220000000001</v>
      </c>
      <c r="ACV13" s="66">
        <v>-33.848820000000003</v>
      </c>
      <c r="ACW13" s="66">
        <v>-27.511590000000002</v>
      </c>
      <c r="ACX13" s="66">
        <v>-21.4602</v>
      </c>
      <c r="ACY13" s="71">
        <v>-47.933540000000001</v>
      </c>
      <c r="ACZ13" s="71">
        <v>-48.144109999999998</v>
      </c>
      <c r="ADA13" s="71">
        <v>-49.660200000000003</v>
      </c>
      <c r="ADB13" s="71">
        <v>-51.335299999999997</v>
      </c>
      <c r="ADC13" s="71">
        <v>-51.69059</v>
      </c>
      <c r="ADD13" s="71">
        <v>-51.521729999999998</v>
      </c>
      <c r="ADE13" s="71">
        <v>-51.016069999999999</v>
      </c>
      <c r="ADF13" s="71">
        <v>-50.30218</v>
      </c>
      <c r="ADG13" s="71">
        <v>-49.470010000000002</v>
      </c>
      <c r="ADH13" s="71">
        <v>-48.632460000000002</v>
      </c>
      <c r="ADI13" s="71">
        <v>-47.707369999999997</v>
      </c>
      <c r="ADJ13" s="71">
        <v>-46.910420000000002</v>
      </c>
      <c r="ADK13" s="71">
        <v>-46.018169999999998</v>
      </c>
      <c r="ADL13" s="71">
        <v>-45.138190000000002</v>
      </c>
      <c r="ADM13" s="71">
        <v>-44.270609999999998</v>
      </c>
      <c r="ADN13" s="71">
        <v>-43.414110000000001</v>
      </c>
      <c r="ADO13" s="71">
        <v>-42.502380000000002</v>
      </c>
      <c r="ADP13" s="71">
        <v>-41.657789999999999</v>
      </c>
      <c r="ADQ13" s="71">
        <v>-40.801549999999999</v>
      </c>
      <c r="ADR13" s="71">
        <v>-39.92418</v>
      </c>
      <c r="ADS13" s="71">
        <v>-39.037170000000003</v>
      </c>
      <c r="ADT13" s="71">
        <v>-38.195059999999998</v>
      </c>
      <c r="ADU13" s="71">
        <v>-37.312669999999997</v>
      </c>
      <c r="ADV13" s="71">
        <v>-36.454599999999999</v>
      </c>
      <c r="ADW13" s="71">
        <v>-35.570889999999999</v>
      </c>
      <c r="ADX13" s="71">
        <v>-34.731029999999997</v>
      </c>
      <c r="ADY13" s="71">
        <v>-33.823869999999999</v>
      </c>
      <c r="ADZ13" s="71">
        <v>-32.95243</v>
      </c>
      <c r="AEA13" s="71">
        <v>-32.10004</v>
      </c>
      <c r="AEB13" s="71">
        <v>-31.210519999999999</v>
      </c>
      <c r="AEC13" s="71">
        <v>-30.281079999999999</v>
      </c>
      <c r="AED13" s="71">
        <v>-29.446570000000001</v>
      </c>
      <c r="AEE13" s="71">
        <v>-28.576039999999999</v>
      </c>
      <c r="AEF13" s="71">
        <v>-27.68402</v>
      </c>
      <c r="AEG13" s="71">
        <v>-26.779669999999999</v>
      </c>
      <c r="AEH13" s="71">
        <v>-25.94519</v>
      </c>
      <c r="AEI13" s="71">
        <v>-25.032969999999999</v>
      </c>
      <c r="AEJ13" s="71">
        <v>-24.15474</v>
      </c>
      <c r="AEK13" s="71">
        <v>-23.26802</v>
      </c>
      <c r="AEL13" s="71">
        <v>-22.397939999999998</v>
      </c>
      <c r="AEM13" s="71">
        <v>-21.494450000000001</v>
      </c>
      <c r="AEN13" s="71">
        <v>-20.648759999999999</v>
      </c>
      <c r="AEO13" s="71">
        <v>-19.753299999999999</v>
      </c>
      <c r="AEP13" s="71">
        <v>-18.888909999999999</v>
      </c>
      <c r="AEQ13" s="71">
        <v>-17.99464</v>
      </c>
      <c r="AER13" s="71">
        <v>-17.111080000000001</v>
      </c>
      <c r="AES13" s="71">
        <v>-16.227039999999999</v>
      </c>
      <c r="AET13" s="71">
        <v>-15.33849</v>
      </c>
      <c r="AEU13" s="71">
        <v>-14.44899</v>
      </c>
      <c r="AEV13" s="71">
        <v>-13.58756</v>
      </c>
      <c r="AEW13" s="71">
        <v>-12.66919</v>
      </c>
      <c r="AEX13" s="71">
        <v>-11.792160000000001</v>
      </c>
      <c r="AEY13" s="71">
        <v>-10.896940000000001</v>
      </c>
      <c r="AEZ13" s="71">
        <v>-10.016819999999999</v>
      </c>
      <c r="AFA13" s="71">
        <v>-9.1170209999999994</v>
      </c>
      <c r="AFB13" s="71">
        <v>-8.2426359999999992</v>
      </c>
      <c r="AFC13" s="71">
        <v>-7.3444739999999999</v>
      </c>
      <c r="AFD13" s="71">
        <v>-6.4646759999999999</v>
      </c>
      <c r="AFE13" s="71">
        <v>-5.5628289999999998</v>
      </c>
      <c r="AFF13" s="71">
        <v>-4.6878460000000004</v>
      </c>
      <c r="AFG13" s="71">
        <v>-3.7831600000000001</v>
      </c>
      <c r="AFH13" s="71">
        <v>-2.902272</v>
      </c>
      <c r="AFI13" s="71">
        <v>-2.0021200000000001</v>
      </c>
      <c r="AFJ13" s="71">
        <v>-1.122978</v>
      </c>
      <c r="AFK13" s="71">
        <v>-0.19612379999999999</v>
      </c>
      <c r="AFL13" s="71">
        <v>0.50533600000000001</v>
      </c>
      <c r="AFM13" s="71">
        <v>0.39765240000000002</v>
      </c>
      <c r="AFN13" s="71">
        <v>0.29285090000000003</v>
      </c>
      <c r="AFO13" s="68">
        <v>300</v>
      </c>
      <c r="AFP13" s="68">
        <v>455.94529999999997</v>
      </c>
      <c r="AFQ13" s="68">
        <v>736.78049999999996</v>
      </c>
      <c r="AFR13" s="68">
        <v>1106.954</v>
      </c>
      <c r="AFS13" s="68">
        <v>1213.693</v>
      </c>
      <c r="AFT13" s="68">
        <v>1274.7329999999999</v>
      </c>
      <c r="AFU13" s="68">
        <v>1324.2550000000001</v>
      </c>
      <c r="AFV13" s="68">
        <v>1360.3820000000001</v>
      </c>
      <c r="AFW13" s="68">
        <v>1392.8030000000001</v>
      </c>
      <c r="AFX13" s="68">
        <v>1416.6189999999999</v>
      </c>
      <c r="AFY13" s="68">
        <v>1437.2670000000001</v>
      </c>
      <c r="AFZ13" s="68">
        <v>1451.85</v>
      </c>
      <c r="AGA13" s="68">
        <v>1464.105</v>
      </c>
      <c r="AGB13" s="68">
        <v>1472.749</v>
      </c>
      <c r="AGC13" s="68">
        <v>1479.8140000000001</v>
      </c>
      <c r="AGD13" s="68">
        <v>1484.731</v>
      </c>
      <c r="AGE13" s="68">
        <v>1488.7149999999999</v>
      </c>
      <c r="AGF13" s="68">
        <v>1491.4860000000001</v>
      </c>
      <c r="AGG13" s="68">
        <v>1493.6969999999999</v>
      </c>
      <c r="AGH13" s="68">
        <v>1495.24</v>
      </c>
      <c r="AGI13" s="68">
        <v>1496.47</v>
      </c>
      <c r="AGJ13" s="68">
        <v>1497.3230000000001</v>
      </c>
      <c r="AGK13" s="68">
        <v>1497.999</v>
      </c>
      <c r="AGL13" s="68">
        <v>1498.472</v>
      </c>
      <c r="AGM13" s="68">
        <v>1498.845</v>
      </c>
      <c r="AGN13" s="68">
        <v>1499.104</v>
      </c>
      <c r="AGO13" s="68">
        <v>1499.31</v>
      </c>
      <c r="AGP13" s="68">
        <v>1499.454</v>
      </c>
      <c r="AGQ13" s="68">
        <v>1499.566</v>
      </c>
      <c r="AGR13" s="68">
        <v>1499.646</v>
      </c>
      <c r="AGS13" s="68">
        <v>1499.7080000000001</v>
      </c>
      <c r="AGT13" s="68">
        <v>1499.752</v>
      </c>
      <c r="AGU13" s="68">
        <v>1499.7850000000001</v>
      </c>
      <c r="AGV13" s="68">
        <v>1499.81</v>
      </c>
      <c r="AGW13" s="68">
        <v>1499.829</v>
      </c>
      <c r="AGX13" s="68">
        <v>1499.8420000000001</v>
      </c>
      <c r="AGY13" s="68">
        <v>1499.8520000000001</v>
      </c>
      <c r="AGZ13" s="68">
        <v>1499.86</v>
      </c>
      <c r="AHA13" s="68">
        <v>1499.865</v>
      </c>
      <c r="AHB13" s="68">
        <v>1499.8689999999999</v>
      </c>
      <c r="AHC13" s="68">
        <v>1499.8710000000001</v>
      </c>
      <c r="AHD13" s="68">
        <v>1499.874</v>
      </c>
      <c r="AHE13" s="68">
        <v>1499.875</v>
      </c>
      <c r="AHF13" s="68">
        <v>1499.876</v>
      </c>
      <c r="AHG13" s="68">
        <v>1499.877</v>
      </c>
      <c r="AHH13" s="68">
        <v>1499.8779999999999</v>
      </c>
      <c r="AHI13" s="68">
        <v>1499.8779999999999</v>
      </c>
      <c r="AHJ13" s="68">
        <v>1499.8779999999999</v>
      </c>
      <c r="AHK13" s="68">
        <v>1499.8779999999999</v>
      </c>
      <c r="AHL13" s="68">
        <v>1499.8779999999999</v>
      </c>
      <c r="AHM13" s="68">
        <v>1499.8779999999999</v>
      </c>
      <c r="AHN13" s="68">
        <v>1499.8789999999999</v>
      </c>
      <c r="AHO13" s="68">
        <v>1499.8779999999999</v>
      </c>
      <c r="AHP13" s="68">
        <v>1499.8789999999999</v>
      </c>
      <c r="AHQ13" s="68">
        <v>1499.8779999999999</v>
      </c>
      <c r="AHR13" s="68">
        <v>1499.8779999999999</v>
      </c>
      <c r="AHS13" s="68">
        <v>1499.8779999999999</v>
      </c>
      <c r="AHT13" s="68">
        <v>1499.8779999999999</v>
      </c>
      <c r="AHU13" s="68">
        <v>1499.877</v>
      </c>
      <c r="AHV13" s="68">
        <v>1499.8779999999999</v>
      </c>
      <c r="AHW13" s="68">
        <v>1499.877</v>
      </c>
      <c r="AHX13" s="68">
        <v>1499.8779999999999</v>
      </c>
      <c r="AHY13" s="68">
        <v>1499.877</v>
      </c>
      <c r="AHZ13" s="68">
        <v>1499.877</v>
      </c>
      <c r="AIA13" s="68">
        <v>1499.876</v>
      </c>
      <c r="AIB13" s="68">
        <v>1499.886</v>
      </c>
      <c r="AIC13" s="68">
        <v>1499.972</v>
      </c>
      <c r="AID13" s="68">
        <v>1500.0119999999999</v>
      </c>
      <c r="AIE13" s="72">
        <v>1.487821E-8</v>
      </c>
      <c r="AIF13" s="67">
        <v>1.706871E-9</v>
      </c>
      <c r="AIG13" s="67">
        <v>1.533098E-9</v>
      </c>
      <c r="AIH13" s="67">
        <v>1.535107E-9</v>
      </c>
      <c r="AII13" s="67">
        <v>1.5444179999999999E-9</v>
      </c>
      <c r="AIJ13" s="67">
        <v>1.538454E-9</v>
      </c>
      <c r="AIK13" s="67">
        <v>1.537338E-9</v>
      </c>
      <c r="AIL13" s="67">
        <v>1.539846E-9</v>
      </c>
      <c r="AIM13" s="67">
        <v>1.545049E-9</v>
      </c>
      <c r="AIN13" s="67">
        <v>1.538162E-9</v>
      </c>
      <c r="AIO13" s="67">
        <v>1.54002E-9</v>
      </c>
      <c r="AIP13" s="67">
        <v>1.546323E-9</v>
      </c>
      <c r="AIQ13" s="67">
        <v>1.5391769999999999E-9</v>
      </c>
      <c r="AIR13" s="67">
        <v>1.5398489999999999E-9</v>
      </c>
      <c r="AIS13" s="67">
        <v>1.544598E-9</v>
      </c>
      <c r="AIT13" s="67">
        <v>1.540474E-9</v>
      </c>
      <c r="AIU13" s="67">
        <v>1.5357580000000001E-9</v>
      </c>
      <c r="AIV13" s="67">
        <v>1.541425E-9</v>
      </c>
      <c r="AIW13" s="67">
        <v>1.5443849999999999E-9</v>
      </c>
      <c r="AIX13" s="67">
        <v>1.5324119999999999E-9</v>
      </c>
      <c r="AIY13" s="67">
        <v>1.534507E-9</v>
      </c>
      <c r="AIZ13" s="67">
        <v>1.545736E-9</v>
      </c>
      <c r="AJA13" s="67">
        <v>1.5362290000000001E-9</v>
      </c>
      <c r="AJB13" s="67">
        <v>1.5365190000000001E-9</v>
      </c>
      <c r="AJC13" s="67">
        <v>1.5424860000000001E-9</v>
      </c>
      <c r="AJD13" s="67">
        <v>1.5407059999999999E-9</v>
      </c>
      <c r="AJE13" s="67">
        <v>1.541041E-9</v>
      </c>
      <c r="AJF13" s="67">
        <v>1.539855E-9</v>
      </c>
      <c r="AJG13" s="67">
        <v>1.545202E-9</v>
      </c>
      <c r="AJH13" s="67">
        <v>1.5404450000000001E-9</v>
      </c>
      <c r="AJI13" s="67">
        <v>1.538049E-9</v>
      </c>
      <c r="AJJ13" s="67">
        <v>1.546304E-9</v>
      </c>
      <c r="AJK13" s="67">
        <v>1.54086E-9</v>
      </c>
      <c r="AJL13" s="67">
        <v>1.5382959999999999E-9</v>
      </c>
      <c r="AJM13" s="67">
        <v>1.5376530000000001E-9</v>
      </c>
      <c r="AJN13" s="67">
        <v>1.5445800000000001E-9</v>
      </c>
      <c r="AJO13" s="67">
        <v>1.5356179999999999E-9</v>
      </c>
      <c r="AJP13" s="67">
        <v>1.534858E-9</v>
      </c>
      <c r="AJQ13" s="67">
        <v>1.544094E-9</v>
      </c>
      <c r="AJR13" s="67">
        <v>1.537588E-9</v>
      </c>
      <c r="AJS13" s="67">
        <v>1.5327610000000001E-9</v>
      </c>
      <c r="AJT13" s="67">
        <v>1.5434350000000001E-9</v>
      </c>
      <c r="AJU13" s="67">
        <v>1.5426410000000001E-9</v>
      </c>
      <c r="AJV13" s="67">
        <v>1.538819E-9</v>
      </c>
      <c r="AJW13" s="67">
        <v>1.5385540000000001E-9</v>
      </c>
      <c r="AJX13" s="67">
        <v>1.5462499999999999E-9</v>
      </c>
      <c r="AJY13" s="67">
        <v>1.54077E-9</v>
      </c>
      <c r="AJZ13" s="67">
        <v>1.540136E-9</v>
      </c>
      <c r="AKA13" s="67">
        <v>1.5454669999999999E-9</v>
      </c>
      <c r="AKB13" s="67">
        <v>1.539233E-9</v>
      </c>
      <c r="AKC13" s="67">
        <v>1.53761E-9</v>
      </c>
      <c r="AKD13" s="67">
        <v>1.541235E-9</v>
      </c>
      <c r="AKE13" s="67">
        <v>1.544247E-9</v>
      </c>
      <c r="AKF13" s="67">
        <v>1.5339500000000001E-9</v>
      </c>
      <c r="AKG13" s="67">
        <v>1.537008E-9</v>
      </c>
      <c r="AKH13" s="67">
        <v>1.54387E-9</v>
      </c>
      <c r="AKI13" s="67">
        <v>1.5349860000000001E-9</v>
      </c>
      <c r="AKJ13" s="67">
        <v>1.535187E-9</v>
      </c>
      <c r="AKK13" s="67">
        <v>1.543453E-9</v>
      </c>
      <c r="AKL13" s="67">
        <v>1.540749E-9</v>
      </c>
      <c r="AKM13" s="67">
        <v>1.537907E-9</v>
      </c>
      <c r="AKN13" s="67">
        <v>1.5403069999999999E-9</v>
      </c>
      <c r="AKO13" s="67">
        <v>1.5456259999999999E-9</v>
      </c>
      <c r="AKP13" s="67">
        <v>1.5397529999999999E-9</v>
      </c>
      <c r="AKQ13" s="67">
        <v>1.537006E-9</v>
      </c>
      <c r="AKR13" s="67">
        <v>1.7109840000000001E-9</v>
      </c>
      <c r="AKS13" s="441"/>
      <c r="AKT13" s="286">
        <f>P80_C3_LAMINAR!$B$1*P80_C3_LAMINAR!$B$3</f>
        <v>1.487864E-8</v>
      </c>
      <c r="AKU13" s="17">
        <f>P80_C3_LAMINAR!$B$1*(P80_C3_LAMINAR!$B$2)</f>
        <v>2.1255199999999999E-9</v>
      </c>
      <c r="AKV13" s="17">
        <f>P80_C3_LAMINAR!$B$1*($D$2)</f>
        <v>2.3912100000000001E-9</v>
      </c>
      <c r="AKW13" s="17">
        <f>P80_C3_LAMINAR!$B$1*($D$2)</f>
        <v>2.3912100000000001E-9</v>
      </c>
      <c r="AKX13" s="17">
        <f>P80_C3_LAMINAR!$B$1*($D$2)</f>
        <v>2.3912100000000001E-9</v>
      </c>
      <c r="AKY13" s="17">
        <f>P80_C3_LAMINAR!$B$1*($D$2)</f>
        <v>2.3912100000000001E-9</v>
      </c>
      <c r="AKZ13" s="17">
        <f>P80_C3_LAMINAR!$B$1*($D$2)</f>
        <v>2.3912100000000001E-9</v>
      </c>
      <c r="ALA13" s="17">
        <f>P80_C3_LAMINAR!$B$1*($D$2)</f>
        <v>2.3912100000000001E-9</v>
      </c>
      <c r="ALB13" s="17">
        <f>P80_C3_LAMINAR!$B$1*($D$2)</f>
        <v>2.3912100000000001E-9</v>
      </c>
      <c r="ALC13" s="17">
        <f>P80_C3_LAMINAR!$B$1*($D$2)</f>
        <v>2.3912100000000001E-9</v>
      </c>
      <c r="ALD13" s="17">
        <f>P80_C3_LAMINAR!$B$1*($D$2)</f>
        <v>2.3912100000000001E-9</v>
      </c>
      <c r="ALE13" s="17">
        <f>P80_C3_LAMINAR!$B$1*($D$2)</f>
        <v>2.3912100000000001E-9</v>
      </c>
      <c r="ALF13" s="17">
        <f>P80_C3_LAMINAR!$B$1*($D$2)</f>
        <v>2.3912100000000001E-9</v>
      </c>
      <c r="ALG13" s="17">
        <f>P80_C3_LAMINAR!$B$1*($D$2)</f>
        <v>2.3912100000000001E-9</v>
      </c>
      <c r="ALH13" s="17">
        <f>P80_C3_LAMINAR!$B$1*($D$2)</f>
        <v>2.3912100000000001E-9</v>
      </c>
      <c r="ALI13" s="17">
        <f>P80_C3_LAMINAR!$B$1*($D$2)</f>
        <v>2.3912100000000001E-9</v>
      </c>
      <c r="ALJ13" s="17">
        <f>P80_C3_LAMINAR!$B$1*($D$2)</f>
        <v>2.3912100000000001E-9</v>
      </c>
      <c r="ALK13" s="17">
        <f>P80_C3_LAMINAR!$B$1*($D$2)</f>
        <v>2.3912100000000001E-9</v>
      </c>
      <c r="ALL13" s="17">
        <f>P80_C3_LAMINAR!$B$1*($D$2)</f>
        <v>2.3912100000000001E-9</v>
      </c>
      <c r="ALM13" s="17">
        <f>P80_C3_LAMINAR!$B$1*($D$2)</f>
        <v>2.3912100000000001E-9</v>
      </c>
      <c r="ALN13" s="17">
        <f>P80_C3_LAMINAR!$B$1*($D$2)</f>
        <v>2.3912100000000001E-9</v>
      </c>
      <c r="ALO13" s="17">
        <f>P80_C3_LAMINAR!$B$1*($D$2)</f>
        <v>2.3912100000000001E-9</v>
      </c>
      <c r="ALP13" s="17">
        <f>P80_C3_LAMINAR!$B$1*($D$2)</f>
        <v>2.3912100000000001E-9</v>
      </c>
      <c r="ALQ13" s="17">
        <f>P80_C3_LAMINAR!$B$1*($D$2)</f>
        <v>2.3912100000000001E-9</v>
      </c>
      <c r="ALR13" s="17">
        <f>P80_C3_LAMINAR!$B$1*($D$2)</f>
        <v>2.3912100000000001E-9</v>
      </c>
      <c r="ALS13" s="17">
        <f>P80_C3_LAMINAR!$B$1*($D$2)</f>
        <v>2.3912100000000001E-9</v>
      </c>
      <c r="ALT13" s="17">
        <f>P80_C3_LAMINAR!$B$1*($D$2)</f>
        <v>2.3912100000000001E-9</v>
      </c>
      <c r="ALU13" s="17">
        <f>P80_C3_LAMINAR!$B$1*($D$2)</f>
        <v>2.3912100000000001E-9</v>
      </c>
      <c r="ALV13" s="17">
        <f>P80_C3_LAMINAR!$B$1*($D$2)</f>
        <v>2.3912100000000001E-9</v>
      </c>
      <c r="ALW13" s="17">
        <f>P80_C3_LAMINAR!$B$1*($D$2)</f>
        <v>2.3912100000000001E-9</v>
      </c>
      <c r="ALX13" s="17">
        <f>P80_C3_LAMINAR!$B$1*($D$2)</f>
        <v>2.3912100000000001E-9</v>
      </c>
      <c r="ALY13" s="17">
        <f>P80_C3_LAMINAR!$B$1*($D$2)</f>
        <v>2.3912100000000001E-9</v>
      </c>
      <c r="ALZ13" s="17">
        <f>P80_C3_LAMINAR!$B$1*($D$2)</f>
        <v>2.3912100000000001E-9</v>
      </c>
      <c r="AMA13" s="17">
        <f>P80_C3_LAMINAR!$B$1*($D$2)</f>
        <v>2.3912100000000001E-9</v>
      </c>
      <c r="AMB13" s="17">
        <f>P80_C3_LAMINAR!$B$1*($D$2)</f>
        <v>2.3912100000000001E-9</v>
      </c>
      <c r="AMC13" s="17">
        <f>P80_C3_LAMINAR!$B$1*($D$2)</f>
        <v>2.3912100000000001E-9</v>
      </c>
      <c r="AMD13" s="17">
        <f>P80_C3_LAMINAR!$B$1*($D$2)</f>
        <v>2.3912100000000001E-9</v>
      </c>
      <c r="AME13" s="17">
        <f>P80_C3_LAMINAR!$B$1*($D$2)</f>
        <v>2.3912100000000001E-9</v>
      </c>
      <c r="AMF13" s="17">
        <f>P80_C3_LAMINAR!$B$1*($D$2)</f>
        <v>2.3912100000000001E-9</v>
      </c>
      <c r="AMG13" s="17">
        <f>P80_C3_LAMINAR!$B$1*($D$2)</f>
        <v>2.3912100000000001E-9</v>
      </c>
      <c r="AMH13" s="17">
        <f>P80_C3_LAMINAR!$B$1*($D$2)</f>
        <v>2.3912100000000001E-9</v>
      </c>
      <c r="AMI13" s="17">
        <f>P80_C3_LAMINAR!$B$1*($D$2)</f>
        <v>2.3912100000000001E-9</v>
      </c>
      <c r="AMJ13" s="17">
        <f>P80_C3_LAMINAR!$B$1*($D$2)</f>
        <v>2.3912100000000001E-9</v>
      </c>
      <c r="AMK13" s="17">
        <f>P80_C3_LAMINAR!$B$1*($D$2)</f>
        <v>2.3912100000000001E-9</v>
      </c>
      <c r="AML13" s="17">
        <f>P80_C3_LAMINAR!$B$1*($D$2)</f>
        <v>2.3912100000000001E-9</v>
      </c>
      <c r="AMM13" s="17">
        <f>P80_C3_LAMINAR!$B$1*($D$2)</f>
        <v>2.3912100000000001E-9</v>
      </c>
      <c r="AMN13" s="17">
        <f>P80_C3_LAMINAR!$B$1*($D$2)</f>
        <v>2.3912100000000001E-9</v>
      </c>
      <c r="AMO13" s="17">
        <f>P80_C3_LAMINAR!$B$1*($D$2)</f>
        <v>2.3912100000000001E-9</v>
      </c>
      <c r="AMP13" s="17">
        <f>P80_C3_LAMINAR!$B$1*($D$2)</f>
        <v>2.3912100000000001E-9</v>
      </c>
      <c r="AMQ13" s="17">
        <f>P80_C3_LAMINAR!$B$1*($D$2)</f>
        <v>2.3912100000000001E-9</v>
      </c>
      <c r="AMR13" s="17">
        <f>P80_C3_LAMINAR!$B$1*($D$2)</f>
        <v>2.3912100000000001E-9</v>
      </c>
      <c r="AMS13" s="17">
        <f>P80_C3_LAMINAR!$B$1*($D$2)</f>
        <v>2.3912100000000001E-9</v>
      </c>
      <c r="AMT13" s="17">
        <f>P80_C3_LAMINAR!$B$1*($D$2)</f>
        <v>2.3912100000000001E-9</v>
      </c>
      <c r="AMU13" s="17">
        <f>P80_C3_LAMINAR!$B$1*($D$2)</f>
        <v>2.3912100000000001E-9</v>
      </c>
      <c r="AMV13" s="17">
        <f>P80_C3_LAMINAR!$B$1*($D$2)</f>
        <v>2.3912100000000001E-9</v>
      </c>
      <c r="AMW13" s="17">
        <f>P80_C3_LAMINAR!$B$1*($D$2)</f>
        <v>2.3912100000000001E-9</v>
      </c>
      <c r="AMX13" s="17">
        <f>P80_C3_LAMINAR!$B$1*($D$2)</f>
        <v>2.3912100000000001E-9</v>
      </c>
      <c r="AMY13" s="17">
        <f>P80_C3_LAMINAR!$B$1*($D$2)</f>
        <v>2.3912100000000001E-9</v>
      </c>
      <c r="AMZ13" s="17">
        <f>P80_C3_LAMINAR!$B$1*($D$2)</f>
        <v>2.3912100000000001E-9</v>
      </c>
      <c r="ANA13" s="17">
        <f>P80_C3_LAMINAR!$B$1*($D$2)</f>
        <v>2.3912100000000001E-9</v>
      </c>
      <c r="ANB13" s="17">
        <f>P80_C3_LAMINAR!$B$1*($D$2)</f>
        <v>2.3912100000000001E-9</v>
      </c>
      <c r="ANC13" s="17">
        <f>P80_C3_LAMINAR!$B$1*($D$2)</f>
        <v>2.3912100000000001E-9</v>
      </c>
      <c r="AND13" s="17">
        <f>P80_C3_LAMINAR!$B$1*($D$2)</f>
        <v>2.3912100000000001E-9</v>
      </c>
      <c r="ANE13" s="17">
        <f>P80_C3_LAMINAR!$B$1*($D$2)</f>
        <v>2.3912100000000001E-9</v>
      </c>
      <c r="ANF13" s="17">
        <f>P80_C3_LAMINAR!$B$1*($D$2)</f>
        <v>2.3912100000000001E-9</v>
      </c>
      <c r="ANG13" s="17">
        <f>P80_C3_LAMINAR!$B$1*($B$2)</f>
        <v>2.1255199999999999E-9</v>
      </c>
      <c r="ANH13" s="168">
        <f t="shared" si="877"/>
        <v>80.303690391057245</v>
      </c>
      <c r="ANI13" s="168">
        <f t="shared" si="899"/>
        <v>64.113900493892203</v>
      </c>
      <c r="ANJ13" s="168">
        <f t="shared" si="900"/>
        <v>64.197916535979687</v>
      </c>
      <c r="ANK13" s="168">
        <f t="shared" si="901"/>
        <v>64.587300989875416</v>
      </c>
      <c r="ANL13" s="168">
        <f t="shared" si="902"/>
        <v>64.337887513016426</v>
      </c>
      <c r="ANM13" s="168">
        <f t="shared" si="903"/>
        <v>64.29121658072691</v>
      </c>
      <c r="ANN13" s="168">
        <f t="shared" si="904"/>
        <v>64.396100718882906</v>
      </c>
      <c r="ANO13" s="168">
        <f t="shared" si="905"/>
        <v>64.613689303741623</v>
      </c>
      <c r="ANP13" s="168">
        <f t="shared" si="906"/>
        <v>64.325676122130631</v>
      </c>
      <c r="ANQ13" s="168">
        <f t="shared" si="907"/>
        <v>64.403377369616223</v>
      </c>
      <c r="ANR13" s="168">
        <f t="shared" si="908"/>
        <v>64.666967769455624</v>
      </c>
      <c r="ANS13" s="168">
        <f t="shared" si="909"/>
        <v>64.368123251408278</v>
      </c>
      <c r="ANT13" s="168">
        <f t="shared" si="910"/>
        <v>64.396226178378299</v>
      </c>
      <c r="ANU13" s="168">
        <f t="shared" si="911"/>
        <v>64.59482855959952</v>
      </c>
      <c r="ANV13" s="168">
        <f t="shared" si="912"/>
        <v>64.422363573253705</v>
      </c>
      <c r="ANW13" s="168">
        <f t="shared" si="913"/>
        <v>64.225141246481911</v>
      </c>
      <c r="ANX13" s="168">
        <f t="shared" si="914"/>
        <v>64.462134233296112</v>
      </c>
      <c r="ANY13" s="168">
        <f t="shared" si="915"/>
        <v>64.585920935425989</v>
      </c>
      <c r="ANZ13" s="168">
        <f t="shared" si="916"/>
        <v>64.085212089276965</v>
      </c>
      <c r="AOA13" s="168">
        <f t="shared" si="917"/>
        <v>64.172824636899307</v>
      </c>
      <c r="AOB13" s="168">
        <f t="shared" si="918"/>
        <v>64.642419528188654</v>
      </c>
      <c r="AOC13" s="168">
        <f t="shared" si="919"/>
        <v>64.244838387260003</v>
      </c>
      <c r="AOD13" s="168">
        <f t="shared" si="920"/>
        <v>64.256966138482198</v>
      </c>
      <c r="AOE13" s="168">
        <f t="shared" si="921"/>
        <v>64.506505074836596</v>
      </c>
      <c r="AOF13" s="168">
        <f t="shared" si="922"/>
        <v>64.432065774231447</v>
      </c>
      <c r="AOG13" s="168">
        <f t="shared" si="923"/>
        <v>64.446075417884657</v>
      </c>
      <c r="AOH13" s="168">
        <f t="shared" si="924"/>
        <v>64.396477097369115</v>
      </c>
      <c r="AOI13" s="168">
        <f t="shared" si="925"/>
        <v>64.620087738007115</v>
      </c>
      <c r="AOJ13" s="168">
        <f t="shared" si="926"/>
        <v>64.421150798131492</v>
      </c>
      <c r="AOK13" s="168">
        <f t="shared" si="927"/>
        <v>64.32095048113716</v>
      </c>
      <c r="AOL13" s="168">
        <f t="shared" si="928"/>
        <v>64.666173192651414</v>
      </c>
      <c r="AOM13" s="168">
        <f t="shared" si="929"/>
        <v>64.43850602832876</v>
      </c>
      <c r="AON13" s="168">
        <f t="shared" si="930"/>
        <v>64.331279979591912</v>
      </c>
      <c r="AOO13" s="168">
        <f t="shared" si="931"/>
        <v>64.304389827744117</v>
      </c>
      <c r="AOP13" s="168">
        <f t="shared" si="932"/>
        <v>64.594075802627131</v>
      </c>
      <c r="AOQ13" s="168">
        <f t="shared" si="933"/>
        <v>64.219286470029814</v>
      </c>
      <c r="AOR13" s="168">
        <f t="shared" si="934"/>
        <v>64.187503397861335</v>
      </c>
      <c r="AOS13" s="168">
        <f t="shared" si="935"/>
        <v>64.573751364372015</v>
      </c>
      <c r="AOT13" s="168">
        <f t="shared" si="936"/>
        <v>64.30167153867707</v>
      </c>
      <c r="AOU13" s="168">
        <f t="shared" si="937"/>
        <v>64.099807210575392</v>
      </c>
      <c r="AOV13" s="168">
        <f t="shared" si="938"/>
        <v>64.546192095215389</v>
      </c>
      <c r="AOW13" s="168">
        <f t="shared" si="939"/>
        <v>64.512987148765689</v>
      </c>
      <c r="AOX13" s="168">
        <f t="shared" si="940"/>
        <v>64.353151751623656</v>
      </c>
      <c r="AOY13" s="168">
        <f t="shared" si="941"/>
        <v>64.342069496196487</v>
      </c>
      <c r="AOZ13" s="168">
        <f t="shared" si="942"/>
        <v>64.663914921734175</v>
      </c>
      <c r="APA13" s="168">
        <f t="shared" si="943"/>
        <v>64.434742243466687</v>
      </c>
      <c r="APB13" s="168">
        <f t="shared" si="944"/>
        <v>64.408228470105087</v>
      </c>
      <c r="APC13" s="168">
        <f t="shared" si="945"/>
        <v>64.631169993434284</v>
      </c>
      <c r="APD13" s="168">
        <f t="shared" si="946"/>
        <v>64.370465161989117</v>
      </c>
      <c r="APE13" s="168">
        <f t="shared" si="947"/>
        <v>64.302591574976688</v>
      </c>
      <c r="APF13" s="168">
        <f t="shared" si="948"/>
        <v>64.454188465253992</v>
      </c>
      <c r="APG13" s="168">
        <f t="shared" si="949"/>
        <v>64.580149798637507</v>
      </c>
      <c r="APH13" s="168">
        <f t="shared" si="950"/>
        <v>64.149530990586356</v>
      </c>
      <c r="API13" s="168">
        <f t="shared" si="951"/>
        <v>64.277416036232708</v>
      </c>
      <c r="APJ13" s="168">
        <f t="shared" si="952"/>
        <v>64.564383722048674</v>
      </c>
      <c r="APK13" s="168">
        <f t="shared" si="953"/>
        <v>64.192856336331815</v>
      </c>
      <c r="APL13" s="168">
        <f t="shared" si="954"/>
        <v>64.201262122523744</v>
      </c>
      <c r="APM13" s="168">
        <f t="shared" si="955"/>
        <v>64.546944852187806</v>
      </c>
      <c r="APN13" s="168">
        <f t="shared" si="956"/>
        <v>64.433864026998876</v>
      </c>
      <c r="APO13" s="168">
        <f t="shared" si="957"/>
        <v>64.315012065021477</v>
      </c>
      <c r="APP13" s="168">
        <f t="shared" si="958"/>
        <v>64.415379661342996</v>
      </c>
      <c r="APQ13" s="168">
        <f t="shared" si="959"/>
        <v>64.637819346690577</v>
      </c>
      <c r="APR13" s="168">
        <f t="shared" si="960"/>
        <v>64.392211474525439</v>
      </c>
      <c r="APS13" s="168">
        <f t="shared" si="961"/>
        <v>64.277332396569093</v>
      </c>
      <c r="APT13" s="168">
        <f t="shared" si="891"/>
        <v>80.497195980277766</v>
      </c>
      <c r="APU13" s="163">
        <f t="shared" si="3"/>
        <v>1999.5464639241225</v>
      </c>
      <c r="APV13" s="163">
        <f t="shared" si="962"/>
        <v>3546.5291630597062</v>
      </c>
      <c r="APW13" s="163">
        <f t="shared" si="962"/>
        <v>3548.9128934723421</v>
      </c>
      <c r="APX13" s="163">
        <f t="shared" si="962"/>
        <v>3545.9507947859033</v>
      </c>
      <c r="APY13" s="163">
        <f t="shared" ref="APY13:ASF17" si="987">SW13/AKY13</f>
        <v>3549.7225254160026</v>
      </c>
      <c r="APZ13" s="163">
        <f t="shared" si="987"/>
        <v>3544.9525554008223</v>
      </c>
      <c r="AQA13" s="163">
        <f t="shared" si="987"/>
        <v>3549.2930357434107</v>
      </c>
      <c r="AQB13" s="163">
        <f t="shared" si="987"/>
        <v>3545.3803722801422</v>
      </c>
      <c r="AQC13" s="163">
        <f t="shared" si="987"/>
        <v>3550.6605442432906</v>
      </c>
      <c r="AQD13" s="163">
        <f t="shared" si="987"/>
        <v>3544.0346100927982</v>
      </c>
      <c r="AQE13" s="163">
        <f t="shared" si="987"/>
        <v>3551.7039490467164</v>
      </c>
      <c r="AQF13" s="163">
        <f t="shared" si="987"/>
        <v>3546.7926280000502</v>
      </c>
      <c r="AQG13" s="163">
        <f t="shared" si="987"/>
        <v>3549.9784627866225</v>
      </c>
      <c r="AQH13" s="163">
        <f t="shared" si="987"/>
        <v>3549.1880679655901</v>
      </c>
      <c r="AQI13" s="163">
        <f t="shared" si="987"/>
        <v>3547.2614283145354</v>
      </c>
      <c r="AQJ13" s="163">
        <f t="shared" si="987"/>
        <v>3547.9021081377205</v>
      </c>
      <c r="AQK13" s="163">
        <f t="shared" si="987"/>
        <v>3545.371171917147</v>
      </c>
      <c r="AQL13" s="163">
        <f t="shared" si="987"/>
        <v>3547.251391554903</v>
      </c>
      <c r="AQM13" s="163">
        <f t="shared" si="987"/>
        <v>3548.2015381334131</v>
      </c>
      <c r="AQN13" s="163">
        <f t="shared" si="987"/>
        <v>3547.1702610812099</v>
      </c>
      <c r="AQO13" s="163">
        <f t="shared" si="987"/>
        <v>3546.8867226216021</v>
      </c>
      <c r="AQP13" s="163">
        <f t="shared" si="987"/>
        <v>3550.7805671605583</v>
      </c>
      <c r="AQQ13" s="163">
        <f t="shared" si="987"/>
        <v>3548.3303432153598</v>
      </c>
      <c r="AQR13" s="163">
        <f t="shared" si="987"/>
        <v>3546.990854002785</v>
      </c>
      <c r="AQS13" s="163">
        <f t="shared" si="987"/>
        <v>3547.4353988148259</v>
      </c>
      <c r="AQT13" s="163">
        <f t="shared" si="987"/>
        <v>3548.6364643841398</v>
      </c>
      <c r="AQU13" s="163">
        <f t="shared" si="987"/>
        <v>3547.4128161056537</v>
      </c>
      <c r="AQV13" s="163">
        <f t="shared" si="987"/>
        <v>3546.6613137281961</v>
      </c>
      <c r="AQW13" s="163">
        <f t="shared" si="987"/>
        <v>3549.9366429548222</v>
      </c>
      <c r="AQX13" s="163">
        <f t="shared" si="987"/>
        <v>3545.927793878413</v>
      </c>
      <c r="AQY13" s="163">
        <f t="shared" si="987"/>
        <v>3551.0147582186423</v>
      </c>
      <c r="AQZ13" s="163">
        <f t="shared" si="987"/>
        <v>3544.9291362950134</v>
      </c>
      <c r="ARA13" s="163">
        <f t="shared" si="987"/>
        <v>3549.084772981043</v>
      </c>
      <c r="ARB13" s="163">
        <f t="shared" si="987"/>
        <v>3546.3100271410708</v>
      </c>
      <c r="ARC13" s="163">
        <f t="shared" si="987"/>
        <v>3550.1988533002118</v>
      </c>
      <c r="ARD13" s="163">
        <f t="shared" si="987"/>
        <v>3547.4885100012129</v>
      </c>
      <c r="ARE13" s="163">
        <f t="shared" si="987"/>
        <v>3546.3321916519253</v>
      </c>
      <c r="ARF13" s="163">
        <f t="shared" si="987"/>
        <v>3548.4006005327847</v>
      </c>
      <c r="ARG13" s="163">
        <f t="shared" si="987"/>
        <v>3548.7155038662431</v>
      </c>
      <c r="ARH13" s="163">
        <f t="shared" si="987"/>
        <v>3547.2497187616309</v>
      </c>
      <c r="ARI13" s="163">
        <f t="shared" si="987"/>
        <v>3549.7053792849642</v>
      </c>
      <c r="ARJ13" s="163">
        <f t="shared" si="987"/>
        <v>3546.6462585887475</v>
      </c>
      <c r="ARK13" s="163">
        <f t="shared" si="987"/>
        <v>3545.3013327980398</v>
      </c>
      <c r="ARL13" s="163">
        <f t="shared" si="987"/>
        <v>3549.1311929943417</v>
      </c>
      <c r="ARM13" s="163">
        <f t="shared" si="987"/>
        <v>3551.7386595071112</v>
      </c>
      <c r="ARN13" s="163">
        <f t="shared" si="987"/>
        <v>3545.8621367424862</v>
      </c>
      <c r="ARO13" s="163">
        <f t="shared" si="987"/>
        <v>3545.5518335905253</v>
      </c>
      <c r="ARP13" s="163">
        <f t="shared" si="987"/>
        <v>3547.9995483458165</v>
      </c>
      <c r="ARQ13" s="163">
        <f t="shared" si="987"/>
        <v>3551.2485310784082</v>
      </c>
      <c r="ARR13" s="163">
        <f t="shared" si="987"/>
        <v>3548.1396447823486</v>
      </c>
      <c r="ARS13" s="163">
        <f t="shared" si="987"/>
        <v>3546.3907394164457</v>
      </c>
      <c r="ART13" s="163">
        <f t="shared" si="987"/>
        <v>3545.1461812220591</v>
      </c>
      <c r="ARU13" s="163">
        <f t="shared" si="987"/>
        <v>3548.5202052517348</v>
      </c>
      <c r="ARV13" s="163">
        <f t="shared" si="987"/>
        <v>3547.8715796605061</v>
      </c>
      <c r="ARW13" s="163">
        <f t="shared" si="987"/>
        <v>3548.9764596166792</v>
      </c>
      <c r="ARX13" s="163">
        <f t="shared" si="987"/>
        <v>3547.7825034187713</v>
      </c>
      <c r="ARY13" s="163">
        <f t="shared" si="987"/>
        <v>3544.6527072068111</v>
      </c>
      <c r="ARZ13" s="163">
        <f t="shared" si="987"/>
        <v>3554.2110479631651</v>
      </c>
      <c r="ASA13" s="163">
        <f t="shared" si="987"/>
        <v>3546.2556613597299</v>
      </c>
      <c r="ASB13" s="163">
        <f t="shared" si="987"/>
        <v>3546.8975957778698</v>
      </c>
      <c r="ASC13" s="163">
        <f t="shared" si="987"/>
        <v>3545.7835154587005</v>
      </c>
      <c r="ASD13" s="163">
        <f t="shared" si="987"/>
        <v>3547.5006377524346</v>
      </c>
      <c r="ASE13" s="163">
        <f t="shared" si="987"/>
        <v>3546.9126509173179</v>
      </c>
      <c r="ASF13" s="163">
        <f t="shared" si="987"/>
        <v>3548.3052513162788</v>
      </c>
      <c r="ASG13" s="163">
        <f t="shared" si="892"/>
        <v>1998.9823666679213</v>
      </c>
      <c r="ASH13" s="170">
        <f t="shared" si="5"/>
        <v>1.6064380966363892E-3</v>
      </c>
      <c r="ASI13" s="170">
        <f t="shared" si="6"/>
        <v>7.2311713843152558E-4</v>
      </c>
      <c r="ASJ13" s="170">
        <f t="shared" si="7"/>
        <v>7.2357838541556188E-4</v>
      </c>
      <c r="ASK13" s="170">
        <f t="shared" si="8"/>
        <v>7.2857526488914585E-4</v>
      </c>
      <c r="ASL13" s="170">
        <f t="shared" si="9"/>
        <v>7.2499061041934789E-4</v>
      </c>
      <c r="ASM13" s="170">
        <f t="shared" si="10"/>
        <v>7.254395152090559E-4</v>
      </c>
      <c r="ASN13" s="170">
        <f t="shared" si="11"/>
        <v>7.257343935299492E-4</v>
      </c>
      <c r="ASO13" s="170">
        <f t="shared" si="12"/>
        <v>7.2899020718825266E-4</v>
      </c>
      <c r="ASP13" s="170">
        <f t="shared" si="13"/>
        <v>7.2466151377294881E-4</v>
      </c>
      <c r="ASQ13" s="170">
        <f t="shared" si="14"/>
        <v>7.2689332306413181E-4</v>
      </c>
      <c r="ASR13" s="170">
        <f t="shared" si="15"/>
        <v>7.2829232049943066E-4</v>
      </c>
      <c r="ASS13" s="170">
        <f t="shared" si="16"/>
        <v>7.2593049554976546E-4</v>
      </c>
      <c r="AST13" s="170">
        <f t="shared" si="17"/>
        <v>7.2559568294202292E-4</v>
      </c>
      <c r="ASU13" s="170">
        <f t="shared" si="18"/>
        <v>7.2799555642173166E-4</v>
      </c>
      <c r="ASV13" s="170">
        <f t="shared" si="19"/>
        <v>7.2644618813859103E-4</v>
      </c>
      <c r="ASW13" s="170">
        <f t="shared" si="20"/>
        <v>7.2409146914364478E-4</v>
      </c>
      <c r="ASX13" s="170">
        <f t="shared" si="21"/>
        <v>7.2728220665751553E-4</v>
      </c>
      <c r="ASY13" s="170">
        <f t="shared" si="22"/>
        <v>7.2829257141671469E-4</v>
      </c>
      <c r="ASZ13" s="170">
        <f t="shared" si="23"/>
        <v>7.2245289790376442E-4</v>
      </c>
      <c r="ATA13" s="170">
        <f t="shared" si="24"/>
        <v>7.2365090946989214E-4</v>
      </c>
      <c r="ATB13" s="170">
        <f t="shared" si="25"/>
        <v>7.2900461259061192E-4</v>
      </c>
      <c r="ATC13" s="170">
        <f t="shared" si="26"/>
        <v>7.2372637139483367E-4</v>
      </c>
      <c r="ATD13" s="170">
        <f t="shared" si="27"/>
        <v>7.2436284024508292E-4</v>
      </c>
      <c r="ATE13" s="170">
        <f t="shared" si="28"/>
        <v>7.2745048104131305E-4</v>
      </c>
      <c r="ATF13" s="170">
        <f t="shared" si="29"/>
        <v>7.26519961950628E-4</v>
      </c>
      <c r="ATG13" s="170">
        <f t="shared" si="30"/>
        <v>7.2643198101239332E-4</v>
      </c>
      <c r="ATH13" s="170">
        <f t="shared" si="31"/>
        <v>7.2612329532105034E-4</v>
      </c>
      <c r="ATI13" s="170">
        <f t="shared" si="32"/>
        <v>7.2879908197469767E-4</v>
      </c>
      <c r="ATJ13" s="170">
        <f t="shared" si="33"/>
        <v>7.2588507657995788E-4</v>
      </c>
      <c r="ATK13" s="170">
        <f t="shared" si="34"/>
        <v>7.2557541179692361E-4</v>
      </c>
      <c r="ATL13" s="170">
        <f t="shared" si="35"/>
        <v>7.284247190804809E-4</v>
      </c>
      <c r="ATM13" s="170">
        <f t="shared" si="36"/>
        <v>7.2710628112218601E-4</v>
      </c>
      <c r="ATN13" s="170">
        <f t="shared" si="37"/>
        <v>7.2504641725485808E-4</v>
      </c>
      <c r="ATO13" s="170">
        <f t="shared" si="38"/>
        <v>7.2531041376080021E-4</v>
      </c>
      <c r="ATP13" s="170">
        <f t="shared" si="39"/>
        <v>7.2777980582785032E-4</v>
      </c>
      <c r="ATQ13" s="170">
        <f t="shared" si="40"/>
        <v>7.2410987422770099E-4</v>
      </c>
      <c r="ATR13" s="170">
        <f t="shared" si="41"/>
        <v>7.2398748824443321E-4</v>
      </c>
      <c r="ATS13" s="170">
        <f t="shared" si="42"/>
        <v>7.2791951793353216E-4</v>
      </c>
      <c r="ATT13" s="170">
        <f t="shared" si="43"/>
        <v>7.2478812650517512E-4</v>
      </c>
      <c r="ATU13" s="170">
        <f t="shared" si="44"/>
        <v>7.2281133038418362E-4</v>
      </c>
      <c r="ATV13" s="170">
        <f t="shared" si="45"/>
        <v>7.2734140102880614E-4</v>
      </c>
      <c r="ATW13" s="170">
        <f t="shared" si="46"/>
        <v>7.2759426731704754E-4</v>
      </c>
      <c r="ATX13" s="170">
        <f t="shared" si="47"/>
        <v>7.2606693435375272E-4</v>
      </c>
      <c r="ATY13" s="170">
        <f t="shared" si="48"/>
        <v>7.2515853596172276E-4</v>
      </c>
      <c r="ATZ13" s="170">
        <f t="shared" si="49"/>
        <v>7.2825082159291355E-4</v>
      </c>
      <c r="AUA13" s="170">
        <f t="shared" si="50"/>
        <v>7.2687250387756613E-4</v>
      </c>
      <c r="AUB13" s="170">
        <f t="shared" si="51"/>
        <v>7.2663699748966727E-4</v>
      </c>
      <c r="AUC13" s="170">
        <f t="shared" si="52"/>
        <v>7.2864913439537801E-4</v>
      </c>
      <c r="AUD13" s="170">
        <f t="shared" si="53"/>
        <v>7.2504601802613605E-4</v>
      </c>
      <c r="AUE13" s="170">
        <f t="shared" si="54"/>
        <v>7.2491613084660496E-4</v>
      </c>
      <c r="AUF13" s="170">
        <f t="shared" si="55"/>
        <v>7.2698349619376517E-4</v>
      </c>
      <c r="AUG13" s="170">
        <f t="shared" si="56"/>
        <v>7.2865993668420035E-4</v>
      </c>
      <c r="AUH13" s="170">
        <f t="shared" si="57"/>
        <v>7.2311304183243948E-4</v>
      </c>
      <c r="AUI13" s="170">
        <f t="shared" si="58"/>
        <v>7.2468706482756487E-4</v>
      </c>
      <c r="AUJ13" s="170">
        <f t="shared" si="59"/>
        <v>7.2769582392803137E-4</v>
      </c>
      <c r="AUK13" s="170">
        <f t="shared" si="60"/>
        <v>7.2375187909036996E-4</v>
      </c>
      <c r="AUL13" s="170">
        <f t="shared" si="61"/>
        <v>7.2448578098489522E-4</v>
      </c>
      <c r="AUM13" s="170">
        <f t="shared" si="62"/>
        <v>7.2642782300930771E-4</v>
      </c>
      <c r="AUN13" s="170">
        <f t="shared" si="63"/>
        <v>7.2678193768232937E-4</v>
      </c>
      <c r="AUO13" s="170">
        <f t="shared" si="64"/>
        <v>7.253100528369392E-4</v>
      </c>
      <c r="AUP13" s="170">
        <f t="shared" si="65"/>
        <v>7.2667019157270682E-4</v>
      </c>
      <c r="AUQ13" s="170">
        <f t="shared" si="66"/>
        <v>7.2882658465304984E-4</v>
      </c>
      <c r="AUR13" s="170">
        <f t="shared" si="67"/>
        <v>7.2617758385306783E-4</v>
      </c>
      <c r="AUS13" s="170">
        <f t="shared" si="68"/>
        <v>7.2459755115741279E-4</v>
      </c>
      <c r="AUT13" s="170">
        <f t="shared" si="69"/>
        <v>1.6107635029208895E-3</v>
      </c>
      <c r="AUU13" s="284">
        <f t="shared" si="70"/>
        <v>300</v>
      </c>
      <c r="AUV13" s="284">
        <f t="shared" si="71"/>
        <v>345.70948470154877</v>
      </c>
      <c r="AUW13" s="284">
        <f t="shared" si="72"/>
        <v>544.06235709092152</v>
      </c>
      <c r="AUX13" s="284">
        <f t="shared" si="73"/>
        <v>824.54030883127189</v>
      </c>
      <c r="AUY13" s="284">
        <f t="shared" si="74"/>
        <v>981.17826263743746</v>
      </c>
      <c r="AUZ13" s="284">
        <f t="shared" si="75"/>
        <v>1089.3041940662154</v>
      </c>
      <c r="AVA13" s="284">
        <f t="shared" si="76"/>
        <v>1178.6079128807673</v>
      </c>
      <c r="AVB13" s="284">
        <f t="shared" si="77"/>
        <v>1249.7689958076269</v>
      </c>
      <c r="AVC13" s="284">
        <f t="shared" si="78"/>
        <v>1308.119958545991</v>
      </c>
      <c r="AVD13" s="284">
        <f t="shared" si="79"/>
        <v>1353.2026467032792</v>
      </c>
      <c r="AVE13" s="284">
        <f t="shared" si="80"/>
        <v>1389.2968786262484</v>
      </c>
      <c r="AVF13" s="284">
        <f t="shared" si="81"/>
        <v>1416.2135900800922</v>
      </c>
      <c r="AVG13" s="284">
        <f t="shared" si="82"/>
        <v>1437.2516066578828</v>
      </c>
      <c r="AVH13" s="284">
        <f t="shared" si="83"/>
        <v>1452.7868473129736</v>
      </c>
      <c r="AVI13" s="284">
        <f t="shared" si="84"/>
        <v>1464.8453918146195</v>
      </c>
      <c r="AVJ13" s="284">
        <f t="shared" si="85"/>
        <v>1473.6090290793977</v>
      </c>
      <c r="AVK13" s="284">
        <f t="shared" si="86"/>
        <v>1480.3619033645598</v>
      </c>
      <c r="AVL13" s="284">
        <f t="shared" si="87"/>
        <v>1485.2875182581445</v>
      </c>
      <c r="AVM13" s="284">
        <f t="shared" si="88"/>
        <v>1489.0391293969722</v>
      </c>
      <c r="AVN13" s="284">
        <f t="shared" si="89"/>
        <v>1491.7558354961232</v>
      </c>
      <c r="AVO13" s="284">
        <f t="shared" si="90"/>
        <v>1493.8411549432215</v>
      </c>
      <c r="AVP13" s="284">
        <f t="shared" si="91"/>
        <v>1495.3468606102338</v>
      </c>
      <c r="AVQ13" s="284">
        <f t="shared" si="92"/>
        <v>1496.4887508236845</v>
      </c>
      <c r="AVR13" s="284">
        <f t="shared" si="93"/>
        <v>1497.3258616574615</v>
      </c>
      <c r="AVS13" s="284">
        <f t="shared" si="94"/>
        <v>1497.9566784916462</v>
      </c>
      <c r="AVT13" s="284">
        <f t="shared" si="95"/>
        <v>1498.4117386221631</v>
      </c>
      <c r="AVU13" s="284">
        <f t="shared" si="96"/>
        <v>1498.7600241743187</v>
      </c>
      <c r="AVV13" s="284">
        <f t="shared" si="97"/>
        <v>1499.0139154582957</v>
      </c>
      <c r="AVW13" s="284">
        <f t="shared" si="98"/>
        <v>1499.2033606626751</v>
      </c>
      <c r="AVX13" s="284">
        <f t="shared" si="99"/>
        <v>1499.3438858361353</v>
      </c>
      <c r="AVY13" s="284">
        <f t="shared" si="100"/>
        <v>1499.4490148574134</v>
      </c>
      <c r="AVZ13" s="284">
        <f t="shared" si="101"/>
        <v>1499.5272436759594</v>
      </c>
      <c r="AWA13" s="284">
        <f t="shared" si="102"/>
        <v>1499.5836903381887</v>
      </c>
      <c r="AWB13" s="284">
        <f t="shared" si="103"/>
        <v>1499.6266618592374</v>
      </c>
      <c r="AWC13" s="284">
        <f t="shared" si="104"/>
        <v>1499.6574540423114</v>
      </c>
      <c r="AWD13" s="284">
        <f t="shared" si="105"/>
        <v>1499.6817241075673</v>
      </c>
      <c r="AWE13" s="284">
        <f t="shared" si="106"/>
        <v>1499.6982738032368</v>
      </c>
      <c r="AWF13" s="284">
        <f t="shared" si="107"/>
        <v>1499.7119614082128</v>
      </c>
      <c r="AWG13" s="284">
        <f t="shared" si="108"/>
        <v>1499.7201088346033</v>
      </c>
      <c r="AWH13" s="284">
        <f t="shared" si="109"/>
        <v>1499.7271423697771</v>
      </c>
      <c r="AWI13" s="284">
        <f t="shared" si="110"/>
        <v>1499.7310639031211</v>
      </c>
      <c r="AWJ13" s="284">
        <f t="shared" si="111"/>
        <v>1499.7361108589878</v>
      </c>
      <c r="AWK13" s="284">
        <f t="shared" si="112"/>
        <v>1499.7367477895891</v>
      </c>
      <c r="AWL13" s="284">
        <f t="shared" si="113"/>
        <v>1499.739848372607</v>
      </c>
      <c r="AWM13" s="284">
        <f t="shared" si="114"/>
        <v>1499.7399099160855</v>
      </c>
      <c r="AWN13" s="284">
        <f t="shared" si="115"/>
        <v>1499.7414109078195</v>
      </c>
      <c r="AWO13" s="284">
        <f t="shared" si="116"/>
        <v>1499.7412366602457</v>
      </c>
      <c r="AWP13" s="284">
        <f t="shared" si="117"/>
        <v>1499.7430004628684</v>
      </c>
      <c r="AWQ13" s="284">
        <f t="shared" si="118"/>
        <v>1499.7424617962583</v>
      </c>
      <c r="AWR13" s="284">
        <f t="shared" si="119"/>
        <v>1499.7430027890077</v>
      </c>
      <c r="AWS13" s="284">
        <f t="shared" si="120"/>
        <v>1499.7426081432727</v>
      </c>
      <c r="AWT13" s="284">
        <f t="shared" si="121"/>
        <v>1499.7429264392754</v>
      </c>
      <c r="AWU13" s="284">
        <f t="shared" si="122"/>
        <v>1499.7413569845385</v>
      </c>
      <c r="AWV13" s="284">
        <f t="shared" si="123"/>
        <v>1499.7431673424653</v>
      </c>
      <c r="AWW13" s="284">
        <f t="shared" si="124"/>
        <v>1499.7415617209836</v>
      </c>
      <c r="AWX13" s="284">
        <f t="shared" si="125"/>
        <v>1499.742280181144</v>
      </c>
      <c r="AWY13" s="284">
        <f t="shared" si="126"/>
        <v>1499.7410295320506</v>
      </c>
      <c r="AWZ13" s="284">
        <f t="shared" si="127"/>
        <v>1499.7423477968382</v>
      </c>
      <c r="AXA13" s="284">
        <f t="shared" si="128"/>
        <v>1499.7403334763967</v>
      </c>
      <c r="AXB13" s="284">
        <f t="shared" si="129"/>
        <v>1499.7424105263299</v>
      </c>
      <c r="AXC13" s="284">
        <f t="shared" si="130"/>
        <v>1499.7400053411579</v>
      </c>
      <c r="AXD13" s="284">
        <f t="shared" si="131"/>
        <v>1499.7405799568912</v>
      </c>
      <c r="AXE13" s="284">
        <f t="shared" si="132"/>
        <v>1499.7399382302897</v>
      </c>
      <c r="AXF13" s="284">
        <f t="shared" si="133"/>
        <v>1499.7414182118246</v>
      </c>
      <c r="AXG13" s="284">
        <f t="shared" si="134"/>
        <v>1499.7361360353364</v>
      </c>
      <c r="AXH13" s="284">
        <f t="shared" si="135"/>
        <v>1499.7705165598211</v>
      </c>
      <c r="AXI13" s="284">
        <f t="shared" si="136"/>
        <v>1499.8957118039436</v>
      </c>
      <c r="AXJ13" s="284">
        <f t="shared" si="137"/>
        <v>1499.9650105910248</v>
      </c>
      <c r="AXK13" s="172">
        <f t="shared" ref="AXK13:AYP13" si="988">-NP13/(AKU13*($B$13-AVERAGE(AUV13:AUW13)))</f>
        <v>1265523.6678254441</v>
      </c>
      <c r="AXL13" s="166">
        <f t="shared" si="988"/>
        <v>2122006.4342289474</v>
      </c>
      <c r="AXM13" s="166">
        <f t="shared" si="988"/>
        <v>1679884.9605389929</v>
      </c>
      <c r="AXN13" s="166">
        <f t="shared" si="988"/>
        <v>1488534.7585554582</v>
      </c>
      <c r="AXO13" s="166">
        <f t="shared" si="988"/>
        <v>1557096.732799384</v>
      </c>
      <c r="AXP13" s="166">
        <f t="shared" si="988"/>
        <v>1568730.5033885662</v>
      </c>
      <c r="AXQ13" s="166">
        <f t="shared" si="988"/>
        <v>1672654.6177409298</v>
      </c>
      <c r="AXR13" s="166">
        <f t="shared" si="988"/>
        <v>1664767.1081059622</v>
      </c>
      <c r="AXS13" s="166">
        <f t="shared" si="988"/>
        <v>1767519.1599601547</v>
      </c>
      <c r="AXT13" s="166">
        <f t="shared" si="988"/>
        <v>1736599.0946738799</v>
      </c>
      <c r="AXU13" s="166">
        <f t="shared" si="988"/>
        <v>1824803.7543004691</v>
      </c>
      <c r="AXV13" s="166">
        <f t="shared" si="988"/>
        <v>1773011.1954494764</v>
      </c>
      <c r="AXW13" s="166">
        <f t="shared" si="988"/>
        <v>1850261.8066254111</v>
      </c>
      <c r="AXX13" s="166">
        <f t="shared" si="988"/>
        <v>1792629.3446543426</v>
      </c>
      <c r="AXY13" s="166">
        <f t="shared" si="988"/>
        <v>1854363.2490453981</v>
      </c>
      <c r="AXZ13" s="166">
        <f t="shared" si="988"/>
        <v>1791931.9673202576</v>
      </c>
      <c r="AYA13" s="166">
        <f t="shared" si="988"/>
        <v>1848350.6015550978</v>
      </c>
      <c r="AYB13" s="166">
        <f t="shared" si="988"/>
        <v>1780978.4983002692</v>
      </c>
      <c r="AYC13" s="166">
        <f t="shared" si="988"/>
        <v>1825166.3037096106</v>
      </c>
      <c r="AYD13" s="166">
        <f t="shared" si="988"/>
        <v>1750396.8741499141</v>
      </c>
      <c r="AYE13" s="166">
        <f t="shared" si="988"/>
        <v>1777967.1786928524</v>
      </c>
      <c r="AYF13" s="166">
        <f t="shared" si="988"/>
        <v>1691839.8744036695</v>
      </c>
      <c r="AYG13" s="166">
        <f t="shared" si="988"/>
        <v>1694943.8848664437</v>
      </c>
      <c r="AYH13" s="166">
        <f t="shared" si="988"/>
        <v>1588185.0356057081</v>
      </c>
      <c r="AYI13" s="166">
        <f t="shared" si="988"/>
        <v>1557475.0259197361</v>
      </c>
      <c r="AYJ13" s="166">
        <f t="shared" si="988"/>
        <v>1430701.4363509244</v>
      </c>
      <c r="AYK13" s="166">
        <f t="shared" si="988"/>
        <v>1363146.3924780069</v>
      </c>
      <c r="AYL13" s="166">
        <f t="shared" si="988"/>
        <v>1209060.1675054727</v>
      </c>
      <c r="AYM13" s="166">
        <f t="shared" si="988"/>
        <v>1109671.2181335562</v>
      </c>
      <c r="AYN13" s="166">
        <f t="shared" si="988"/>
        <v>949805.63949418347</v>
      </c>
      <c r="AYO13" s="166">
        <f t="shared" si="988"/>
        <v>832326.73867029219</v>
      </c>
      <c r="AYP13" s="166">
        <f t="shared" si="988"/>
        <v>680080.00632705959</v>
      </c>
      <c r="AYQ13" s="166">
        <f t="shared" ref="AYQ13:AZV13" si="989">-OV13/(AMA13*($B$13-AVERAGE(AWB13:AWC13)))</f>
        <v>565136.98416319466</v>
      </c>
      <c r="AYR13" s="166">
        <f t="shared" si="989"/>
        <v>447382.22248823626</v>
      </c>
      <c r="AYS13" s="166">
        <f t="shared" si="989"/>
        <v>355607.53591311059</v>
      </c>
      <c r="AYT13" s="166">
        <f t="shared" si="989"/>
        <v>277470.37396564556</v>
      </c>
      <c r="AYU13" s="166">
        <f t="shared" si="989"/>
        <v>212347.01888488547</v>
      </c>
      <c r="AYV13" s="166">
        <f t="shared" si="989"/>
        <v>166406.75044578852</v>
      </c>
      <c r="AYW13" s="166">
        <f t="shared" si="989"/>
        <v>121620.98155120508</v>
      </c>
      <c r="AYX13" s="166">
        <f t="shared" si="989"/>
        <v>97818.028275037825</v>
      </c>
      <c r="AYY13" s="166">
        <f t="shared" si="989"/>
        <v>67751.682494686858</v>
      </c>
      <c r="AYZ13" s="166">
        <f t="shared" si="989"/>
        <v>58718.704192982288</v>
      </c>
      <c r="AZA13" s="166">
        <f t="shared" si="989"/>
        <v>36666.50855541636</v>
      </c>
      <c r="AZB13" s="166">
        <f t="shared" si="989"/>
        <v>37196.021050224954</v>
      </c>
      <c r="AZC13" s="166">
        <f t="shared" si="989"/>
        <v>20408.757995286564</v>
      </c>
      <c r="AZD13" s="166">
        <f t="shared" si="989"/>
        <v>23793.856386420845</v>
      </c>
      <c r="AZE13" s="166">
        <f t="shared" si="989"/>
        <v>10402.4943516393</v>
      </c>
      <c r="AZF13" s="166">
        <f t="shared" si="989"/>
        <v>16166.560977006699</v>
      </c>
      <c r="AZG13" s="166">
        <f t="shared" si="989"/>
        <v>4878.5447794148076</v>
      </c>
      <c r="AZH13" s="166">
        <f t="shared" si="989"/>
        <v>12986.768712911078</v>
      </c>
      <c r="AZI13" s="166">
        <f t="shared" si="989"/>
        <v>1995.3930182773001</v>
      </c>
      <c r="AZJ13" s="166">
        <f t="shared" si="989"/>
        <v>11245.223900913434</v>
      </c>
      <c r="AZK13" s="166">
        <f t="shared" si="989"/>
        <v>969.65069526526554</v>
      </c>
      <c r="AZL13" s="166">
        <f t="shared" si="989"/>
        <v>9842.8881949634306</v>
      </c>
      <c r="AZM13" s="166">
        <f t="shared" si="989"/>
        <v>0.17342889673139494</v>
      </c>
      <c r="AZN13" s="166">
        <f t="shared" si="989"/>
        <v>9774.4183996042066</v>
      </c>
      <c r="AZO13" s="166">
        <f t="shared" si="989"/>
        <v>692.56065717925117</v>
      </c>
      <c r="AZP13" s="166">
        <f t="shared" si="989"/>
        <v>9143.7118771357545</v>
      </c>
      <c r="AZQ13" s="166">
        <f t="shared" si="989"/>
        <v>-797.97690943141072</v>
      </c>
      <c r="AZR13" s="166">
        <f t="shared" si="989"/>
        <v>8178.0432279045308</v>
      </c>
      <c r="AZS13" s="166">
        <f t="shared" si="989"/>
        <v>-2274.5149773699172</v>
      </c>
      <c r="AZT13" s="166">
        <f t="shared" si="989"/>
        <v>7438.1169547929258</v>
      </c>
      <c r="AZU13" s="166">
        <f t="shared" si="989"/>
        <v>6125.633373715963</v>
      </c>
      <c r="AZV13" s="166">
        <f t="shared" si="989"/>
        <v>-37126.423814855494</v>
      </c>
      <c r="AZW13" s="166">
        <f>-QB13/(ANG13*($B$13-AVERAGE(AXH13:AXI13)))</f>
        <v>-225802.78320610031</v>
      </c>
      <c r="AZX13" s="163">
        <f t="shared" ref="AZX13:BBC13" si="990">-NP13/(SS13*($B$13-AVERAGE(AUU13:AUV13)))</f>
        <v>567.29392415180769</v>
      </c>
      <c r="AZY13" s="127">
        <f t="shared" si="990"/>
        <v>462.56577400230054</v>
      </c>
      <c r="AZZ13" s="127">
        <f t="shared" si="990"/>
        <v>346.52225567750031</v>
      </c>
      <c r="BAA13" s="127">
        <f t="shared" si="990"/>
        <v>326.72110357422491</v>
      </c>
      <c r="BAB13" s="127">
        <f t="shared" si="990"/>
        <v>345.48311034800435</v>
      </c>
      <c r="BAC13" s="127">
        <f t="shared" si="990"/>
        <v>345.52896060682286</v>
      </c>
      <c r="BAD13" s="127">
        <f t="shared" si="990"/>
        <v>364.49033601861976</v>
      </c>
      <c r="BAE13" s="127">
        <f t="shared" si="990"/>
        <v>359.70418902192728</v>
      </c>
      <c r="BAF13" s="127">
        <f t="shared" si="990"/>
        <v>378.48336797871178</v>
      </c>
      <c r="BAG13" s="127">
        <f t="shared" si="990"/>
        <v>370.10061911674097</v>
      </c>
      <c r="BAH13" s="127">
        <f t="shared" si="990"/>
        <v>387.10070608165586</v>
      </c>
      <c r="BAI13" s="127">
        <f t="shared" si="990"/>
        <v>375.12476165522685</v>
      </c>
      <c r="BAJ13" s="127">
        <f t="shared" si="990"/>
        <v>390.41265683816766</v>
      </c>
      <c r="BAK13" s="127">
        <f t="shared" si="990"/>
        <v>377.39930061881972</v>
      </c>
      <c r="BAL13" s="127">
        <f t="shared" si="990"/>
        <v>390.96414434116349</v>
      </c>
      <c r="BAM13" s="127">
        <f t="shared" si="990"/>
        <v>376.922241715594</v>
      </c>
      <c r="BAN13" s="127">
        <f t="shared" si="990"/>
        <v>389.6468515917598</v>
      </c>
      <c r="BAO13" s="127">
        <f t="shared" si="990"/>
        <v>375.57721113551355</v>
      </c>
      <c r="BAP13" s="127">
        <f t="shared" si="990"/>
        <v>385.77342422610576</v>
      </c>
      <c r="BAQ13" s="127">
        <f t="shared" si="990"/>
        <v>370.43043163026516</v>
      </c>
      <c r="BAR13" s="127">
        <f t="shared" si="990"/>
        <v>378.52509279854877</v>
      </c>
      <c r="BAS13" s="127">
        <f t="shared" si="990"/>
        <v>360.97628405975371</v>
      </c>
      <c r="BAT13" s="127">
        <f t="shared" si="990"/>
        <v>364.31124648878409</v>
      </c>
      <c r="BAU13" s="127">
        <f t="shared" si="990"/>
        <v>344.69007549579106</v>
      </c>
      <c r="BAV13" s="127">
        <f t="shared" si="990"/>
        <v>341.92154409796723</v>
      </c>
      <c r="BAW13" s="127">
        <f t="shared" si="990"/>
        <v>317.3281567324575</v>
      </c>
      <c r="BAX13" s="127">
        <f t="shared" si="990"/>
        <v>307.73572193679342</v>
      </c>
      <c r="BAY13" s="127">
        <f t="shared" si="990"/>
        <v>277.80243289955297</v>
      </c>
      <c r="BAZ13" s="127">
        <f t="shared" si="990"/>
        <v>259.73159904037368</v>
      </c>
      <c r="BBA13" s="127">
        <f t="shared" si="990"/>
        <v>227.17061327127593</v>
      </c>
      <c r="BBB13" s="127">
        <f t="shared" si="990"/>
        <v>203.55654451054579</v>
      </c>
      <c r="BBC13" s="127">
        <f t="shared" si="990"/>
        <v>170.39305330129454</v>
      </c>
      <c r="BBD13" s="127">
        <f t="shared" ref="BBD13:BCI13" si="991">-OV13/(TY13*($B$13-AVERAGE(AWA13:AWB13)))</f>
        <v>144.35992286413602</v>
      </c>
      <c r="BBE13" s="127">
        <f t="shared" si="991"/>
        <v>116.45112846185536</v>
      </c>
      <c r="BBF13" s="127">
        <f t="shared" si="991"/>
        <v>93.978181015318611</v>
      </c>
      <c r="BBG13" s="127">
        <f t="shared" si="991"/>
        <v>74.401434464581868</v>
      </c>
      <c r="BBH13" s="127">
        <f t="shared" si="991"/>
        <v>57.661048962378572</v>
      </c>
      <c r="BBI13" s="127">
        <f t="shared" si="991"/>
        <v>45.642715658564065</v>
      </c>
      <c r="BBJ13" s="127">
        <f t="shared" si="991"/>
        <v>33.592589869093594</v>
      </c>
      <c r="BBK13" s="127">
        <f t="shared" si="991"/>
        <v>27.119267603626938</v>
      </c>
      <c r="BBL13" s="127">
        <f t="shared" si="991"/>
        <v>18.882960038066255</v>
      </c>
      <c r="BBM13" s="127">
        <f t="shared" si="991"/>
        <v>16.438735430039731</v>
      </c>
      <c r="BBN13" s="127">
        <f t="shared" si="991"/>
        <v>10.279800126741927</v>
      </c>
      <c r="BBO13" s="127">
        <f t="shared" si="991"/>
        <v>10.448839886235392</v>
      </c>
      <c r="BBP13" s="127">
        <f t="shared" si="991"/>
        <v>5.7314334770866724</v>
      </c>
      <c r="BBQ13" s="127">
        <f t="shared" si="991"/>
        <v>6.689698956566466</v>
      </c>
      <c r="BBR13" s="127">
        <f t="shared" si="991"/>
        <v>2.9269870805311817</v>
      </c>
      <c r="BBS13" s="127">
        <f t="shared" si="991"/>
        <v>4.556507877293873</v>
      </c>
      <c r="BBT13" s="127">
        <f t="shared" si="991"/>
        <v>1.3733640870212873</v>
      </c>
      <c r="BBU13" s="127">
        <f t="shared" si="991"/>
        <v>3.6607060637850339</v>
      </c>
      <c r="BBV13" s="127">
        <f t="shared" si="991"/>
        <v>0.56402294022242239</v>
      </c>
      <c r="BBW13" s="127">
        <f t="shared" si="991"/>
        <v>3.1705239843710529</v>
      </c>
      <c r="BBX13" s="127">
        <f t="shared" si="991"/>
        <v>0.27314641419015484</v>
      </c>
      <c r="BBY13" s="127">
        <f t="shared" si="991"/>
        <v>2.7790845423272033</v>
      </c>
      <c r="BBZ13" s="127">
        <f t="shared" si="991"/>
        <v>4.8917684847229544E-5</v>
      </c>
      <c r="BCA13" s="127">
        <f t="shared" si="991"/>
        <v>2.754717708727902</v>
      </c>
      <c r="BCB13" s="127">
        <f t="shared" si="991"/>
        <v>0.19564505037493579</v>
      </c>
      <c r="BCC13" s="127">
        <f t="shared" si="991"/>
        <v>2.5723298356393034</v>
      </c>
      <c r="BCD13" s="127">
        <f t="shared" si="991"/>
        <v>-0.2251623130907161</v>
      </c>
      <c r="BCE13" s="127">
        <f t="shared" si="991"/>
        <v>2.3138437916678405</v>
      </c>
      <c r="BCF13" s="127">
        <f t="shared" si="991"/>
        <v>-0.64155322672286985</v>
      </c>
      <c r="BCG13" s="127">
        <f t="shared" si="991"/>
        <v>2.0933370545579044</v>
      </c>
      <c r="BCH13" s="127">
        <f t="shared" si="991"/>
        <v>1.7396934246891851</v>
      </c>
      <c r="BCI13" s="127">
        <f t="shared" si="991"/>
        <v>-9.8803832123279687</v>
      </c>
      <c r="BCJ13" s="127">
        <f>-QB13/(VE13*($B$13-AVERAGE(AXG13:AXH13)))</f>
        <v>-76.421737464287332</v>
      </c>
      <c r="BCK13" s="163">
        <f t="shared" ref="BCK13:BDP13" si="992">-NP13/(SS13*($B$13-300))</f>
        <v>556.48946042376656</v>
      </c>
      <c r="BCL13" s="127">
        <f t="shared" si="992"/>
        <v>406.71638388446462</v>
      </c>
      <c r="BCM13" s="127">
        <f t="shared" si="992"/>
        <v>235.54811837954253</v>
      </c>
      <c r="BCN13" s="127">
        <f t="shared" si="992"/>
        <v>162.5820609616438</v>
      </c>
      <c r="BCO13" s="127">
        <f t="shared" si="992"/>
        <v>133.80525499210742</v>
      </c>
      <c r="BCP13" s="127">
        <f t="shared" si="992"/>
        <v>105.39898698310328</v>
      </c>
      <c r="BCQ13" s="127">
        <f t="shared" si="992"/>
        <v>86.812955261737258</v>
      </c>
      <c r="BCR13" s="127">
        <f t="shared" si="992"/>
        <v>66.262164638278392</v>
      </c>
      <c r="BCS13" s="127">
        <f t="shared" si="992"/>
        <v>53.409900426463309</v>
      </c>
      <c r="BCT13" s="127">
        <f t="shared" si="992"/>
        <v>39.70878545766525</v>
      </c>
      <c r="BCU13" s="127">
        <f t="shared" si="992"/>
        <v>31.369597870527478</v>
      </c>
      <c r="BCV13" s="127">
        <f t="shared" si="992"/>
        <v>22.903680478276115</v>
      </c>
      <c r="BCW13" s="127">
        <f t="shared" si="992"/>
        <v>17.887658056362639</v>
      </c>
      <c r="BCX13" s="127">
        <f t="shared" si="992"/>
        <v>12.952306394493572</v>
      </c>
      <c r="BCY13" s="127">
        <f t="shared" si="992"/>
        <v>10.025881113813357</v>
      </c>
      <c r="BCZ13" s="127">
        <f t="shared" si="992"/>
        <v>7.2289080530425585</v>
      </c>
      <c r="BDA13" s="127">
        <f t="shared" si="992"/>
        <v>5.5769144646121926</v>
      </c>
      <c r="BDB13" s="127">
        <f t="shared" si="992"/>
        <v>4.0176358642461221</v>
      </c>
      <c r="BDC13" s="127">
        <f t="shared" si="992"/>
        <v>3.0869967314888318</v>
      </c>
      <c r="BDD13" s="127">
        <f t="shared" si="992"/>
        <v>2.2230471034701722</v>
      </c>
      <c r="BDE13" s="127">
        <f t="shared" si="992"/>
        <v>1.70525308998531</v>
      </c>
      <c r="BDF13" s="127">
        <f t="shared" si="992"/>
        <v>1.2279794359183458</v>
      </c>
      <c r="BDG13" s="127">
        <f t="shared" si="992"/>
        <v>0.93891926542077631</v>
      </c>
      <c r="BDH13" s="127">
        <f t="shared" si="992"/>
        <v>0.67752566339684339</v>
      </c>
      <c r="BDI13" s="127">
        <f t="shared" si="992"/>
        <v>0.51738184498586504</v>
      </c>
      <c r="BDJ13" s="127">
        <f t="shared" si="992"/>
        <v>0.37394970774775355</v>
      </c>
      <c r="BDK13" s="127">
        <f t="shared" si="992"/>
        <v>0.28543262259681346</v>
      </c>
      <c r="BDL13" s="127">
        <f t="shared" si="992"/>
        <v>0.20635209615934574</v>
      </c>
      <c r="BDM13" s="127">
        <f t="shared" si="992"/>
        <v>0.15721916244808945</v>
      </c>
      <c r="BDN13" s="127">
        <f t="shared" si="992"/>
        <v>0.11425728738577641</v>
      </c>
      <c r="BDO13" s="127">
        <f t="shared" si="992"/>
        <v>8.6828864757824809E-2</v>
      </c>
      <c r="BDP13" s="127">
        <f t="shared" si="992"/>
        <v>6.312111163149367E-2</v>
      </c>
      <c r="BDQ13" s="127">
        <f t="shared" ref="BDQ13:BEV13" si="993">-OV13/(TY13*($B$13-300))</f>
        <v>4.7497289945597029E-2</v>
      </c>
      <c r="BDR13" s="127">
        <f t="shared" si="993"/>
        <v>3.473562963022362E-2</v>
      </c>
      <c r="BDS13" s="127">
        <f t="shared" si="993"/>
        <v>2.587618143733033E-2</v>
      </c>
      <c r="BDT13" s="127">
        <f t="shared" si="993"/>
        <v>1.9220435336329986E-2</v>
      </c>
      <c r="BDU13" s="127">
        <f t="shared" si="993"/>
        <v>1.4169356812037699E-2</v>
      </c>
      <c r="BDV13" s="127">
        <f t="shared" si="993"/>
        <v>1.0800773508831085E-2</v>
      </c>
      <c r="BDW13" s="127">
        <f t="shared" si="993"/>
        <v>7.7367764966194998E-3</v>
      </c>
      <c r="BDX13" s="127">
        <f t="shared" si="993"/>
        <v>6.122103779683123E-3</v>
      </c>
      <c r="BDY13" s="127">
        <f t="shared" si="993"/>
        <v>4.1922156976560848E-3</v>
      </c>
      <c r="BDZ13" s="127">
        <f t="shared" si="993"/>
        <v>3.6106405042808975E-3</v>
      </c>
      <c r="BEA13" s="127">
        <f t="shared" si="993"/>
        <v>2.2418695159141704E-3</v>
      </c>
      <c r="BEB13" s="127">
        <f t="shared" si="993"/>
        <v>2.2649676431650808E-3</v>
      </c>
      <c r="BEC13" s="127">
        <f t="shared" si="993"/>
        <v>1.2386563307250141E-3</v>
      </c>
      <c r="BED13" s="127">
        <f t="shared" si="993"/>
        <v>1.442055010038054E-3</v>
      </c>
      <c r="BEE13" s="127">
        <f t="shared" si="993"/>
        <v>6.2901303219248424E-4</v>
      </c>
      <c r="BEF13" s="127">
        <f t="shared" si="993"/>
        <v>9.768730289396101E-4</v>
      </c>
      <c r="BEG13" s="127">
        <f t="shared" si="993"/>
        <v>2.9443519170674164E-4</v>
      </c>
      <c r="BEH13" s="127">
        <f t="shared" si="993"/>
        <v>7.8459465806070099E-4</v>
      </c>
      <c r="BEI13" s="127">
        <f t="shared" si="993"/>
        <v>1.2090429058082402E-4</v>
      </c>
      <c r="BEJ13" s="127">
        <f t="shared" si="993"/>
        <v>6.8128823913996331E-4</v>
      </c>
      <c r="BEK13" s="127">
        <f t="shared" si="993"/>
        <v>5.8666804867155661E-5</v>
      </c>
      <c r="BEL13" s="127">
        <f t="shared" si="993"/>
        <v>5.966589561998809E-4</v>
      </c>
      <c r="BEM13" s="127">
        <f t="shared" si="993"/>
        <v>1.0520524651279129E-8</v>
      </c>
      <c r="BEN13" s="127">
        <f t="shared" si="993"/>
        <v>5.9305661791277087E-4</v>
      </c>
      <c r="BEO13" s="127">
        <f t="shared" si="993"/>
        <v>4.2114445214329843E-5</v>
      </c>
      <c r="BEP13" s="127">
        <f t="shared" si="993"/>
        <v>5.5446433141366524E-4</v>
      </c>
      <c r="BEQ13" s="127">
        <f t="shared" si="993"/>
        <v>-4.8527732002553825E-5</v>
      </c>
      <c r="BER13" s="127">
        <f t="shared" si="993"/>
        <v>4.9900367986629209E-4</v>
      </c>
      <c r="BES13" s="127">
        <f t="shared" si="993"/>
        <v>-1.3884674085166778E-4</v>
      </c>
      <c r="BET13" s="127">
        <f t="shared" si="993"/>
        <v>4.5310438664316667E-4</v>
      </c>
      <c r="BEU13" s="127">
        <f t="shared" si="993"/>
        <v>3.759503280880203E-4</v>
      </c>
      <c r="BEV13" s="127">
        <f t="shared" si="993"/>
        <v>-2.1508184357106239E-3</v>
      </c>
      <c r="BEW13" s="127">
        <f>-QB13/(VE13*($B$13-300))</f>
        <v>-1.5709360771485423E-2</v>
      </c>
      <c r="BEX13" s="141">
        <f t="shared" si="144"/>
        <v>1.176884471974982</v>
      </c>
      <c r="BEY13" s="125">
        <f t="shared" si="145"/>
        <v>1.0212775674850116</v>
      </c>
      <c r="BEZ13" s="125">
        <f t="shared" si="146"/>
        <v>0.64894278567684782</v>
      </c>
      <c r="BFA13" s="125">
        <f t="shared" si="147"/>
        <v>0.42819658155092499</v>
      </c>
      <c r="BFB13" s="125">
        <f t="shared" si="148"/>
        <v>0.35983812018362904</v>
      </c>
      <c r="BFC13" s="125">
        <f t="shared" si="149"/>
        <v>0.32412006078352879</v>
      </c>
      <c r="BFD13" s="125">
        <f t="shared" si="150"/>
        <v>0.29956131953121556</v>
      </c>
      <c r="BFE13" s="125">
        <f t="shared" si="151"/>
        <v>0.28250448104958498</v>
      </c>
      <c r="BFF13" s="125">
        <f t="shared" si="152"/>
        <v>0.26990287800893714</v>
      </c>
      <c r="BFG13" s="125">
        <f t="shared" si="153"/>
        <v>0.26091091563606161</v>
      </c>
      <c r="BFH13" s="125">
        <f t="shared" si="154"/>
        <v>0.25413239389237624</v>
      </c>
      <c r="BFI13" s="125">
        <f t="shared" si="155"/>
        <v>0.2493023256276812</v>
      </c>
      <c r="BFJ13" s="125">
        <f t="shared" si="156"/>
        <v>0.24565312013356941</v>
      </c>
      <c r="BFK13" s="125">
        <f t="shared" si="157"/>
        <v>0.24302625140467959</v>
      </c>
      <c r="BFL13" s="125">
        <f t="shared" si="158"/>
        <v>0.24102566971598599</v>
      </c>
      <c r="BFM13" s="125">
        <f t="shared" si="159"/>
        <v>0.23959227625869242</v>
      </c>
      <c r="BFN13" s="125">
        <f t="shared" si="160"/>
        <v>0.23849934316064827</v>
      </c>
      <c r="BFO13" s="125">
        <f t="shared" si="161"/>
        <v>0.23770841487077754</v>
      </c>
      <c r="BFP13" s="125">
        <f t="shared" si="162"/>
        <v>0.23710951218285192</v>
      </c>
      <c r="BFQ13" s="125">
        <f t="shared" si="163"/>
        <v>0.2366777009959363</v>
      </c>
      <c r="BFR13" s="125">
        <f t="shared" si="164"/>
        <v>0.2363473120446424</v>
      </c>
      <c r="BFS13" s="125">
        <f t="shared" si="165"/>
        <v>0.23610932746962313</v>
      </c>
      <c r="BFT13" s="125">
        <f t="shared" si="166"/>
        <v>0.23592916511945936</v>
      </c>
      <c r="BFU13" s="125">
        <f t="shared" si="167"/>
        <v>0.23579726406493087</v>
      </c>
      <c r="BFV13" s="125">
        <f t="shared" si="168"/>
        <v>0.23569796554330963</v>
      </c>
      <c r="BFW13" s="125">
        <f t="shared" si="169"/>
        <v>0.23562638525319435</v>
      </c>
      <c r="BFX13" s="125">
        <f t="shared" si="170"/>
        <v>0.23557162981245222</v>
      </c>
      <c r="BFY13" s="125">
        <f t="shared" si="171"/>
        <v>0.23553173052736562</v>
      </c>
      <c r="BFZ13" s="125">
        <f t="shared" si="172"/>
        <v>0.23550196781604951</v>
      </c>
      <c r="BGA13" s="125">
        <f t="shared" si="173"/>
        <v>0.23547989552483586</v>
      </c>
      <c r="BGB13" s="125">
        <f t="shared" si="174"/>
        <v>0.23546338561306032</v>
      </c>
      <c r="BGC13" s="125">
        <f t="shared" si="175"/>
        <v>0.23545110172655875</v>
      </c>
      <c r="BGD13" s="125">
        <f t="shared" si="176"/>
        <v>0.23544223898092054</v>
      </c>
      <c r="BGE13" s="125">
        <f t="shared" si="177"/>
        <v>0.23543549242767137</v>
      </c>
      <c r="BGF13" s="125">
        <f t="shared" si="178"/>
        <v>0.23543065827520182</v>
      </c>
      <c r="BGG13" s="125">
        <f t="shared" si="179"/>
        <v>0.2354268481884696</v>
      </c>
      <c r="BGH13" s="125">
        <f t="shared" si="180"/>
        <v>0.23542425017074961</v>
      </c>
      <c r="BGI13" s="125">
        <f t="shared" si="181"/>
        <v>0.23542210149538992</v>
      </c>
      <c r="BGJ13" s="125">
        <f t="shared" si="182"/>
        <v>0.23542082253391483</v>
      </c>
      <c r="BGK13" s="125">
        <f t="shared" si="183"/>
        <v>0.23541971843931711</v>
      </c>
      <c r="BGL13" s="125">
        <f t="shared" si="184"/>
        <v>0.23541910285809864</v>
      </c>
      <c r="BGM13" s="125">
        <f t="shared" si="185"/>
        <v>0.23541831061884155</v>
      </c>
      <c r="BGN13" s="125">
        <f t="shared" si="186"/>
        <v>0.2354182106378773</v>
      </c>
      <c r="BGO13" s="125">
        <f t="shared" si="187"/>
        <v>0.23541772393099494</v>
      </c>
      <c r="BGP13" s="125">
        <f t="shared" si="188"/>
        <v>0.23541771427036942</v>
      </c>
      <c r="BGQ13" s="125">
        <f t="shared" si="189"/>
        <v>0.23541747865638915</v>
      </c>
      <c r="BGR13" s="125">
        <f t="shared" si="190"/>
        <v>0.23541750600839062</v>
      </c>
      <c r="BGS13" s="125">
        <f t="shared" si="191"/>
        <v>0.23541722914094437</v>
      </c>
      <c r="BGT13" s="125">
        <f t="shared" si="192"/>
        <v>0.23541731369639576</v>
      </c>
      <c r="BGU13" s="125">
        <f t="shared" si="193"/>
        <v>0.23541722877580631</v>
      </c>
      <c r="BGV13" s="125">
        <f t="shared" si="194"/>
        <v>0.2354172907240398</v>
      </c>
      <c r="BGW13" s="125">
        <f t="shared" si="195"/>
        <v>0.23541724076055523</v>
      </c>
      <c r="BGX13" s="125">
        <f t="shared" si="196"/>
        <v>0.23541748712083724</v>
      </c>
      <c r="BGY13" s="125">
        <f t="shared" si="197"/>
        <v>0.23541720294557097</v>
      </c>
      <c r="BGZ13" s="125">
        <f t="shared" si="198"/>
        <v>0.23541745498294053</v>
      </c>
      <c r="BHA13" s="125">
        <f t="shared" si="199"/>
        <v>0.23541734220485544</v>
      </c>
      <c r="BHB13" s="125">
        <f t="shared" si="200"/>
        <v>0.23541753852173936</v>
      </c>
      <c r="BHC13" s="125">
        <f t="shared" si="201"/>
        <v>0.23541733159109432</v>
      </c>
      <c r="BHD13" s="125">
        <f t="shared" si="202"/>
        <v>0.23541764778312618</v>
      </c>
      <c r="BHE13" s="125">
        <f t="shared" si="203"/>
        <v>0.23541732174433033</v>
      </c>
      <c r="BHF13" s="125">
        <f t="shared" si="204"/>
        <v>0.23541769929127143</v>
      </c>
      <c r="BHG13" s="125">
        <f t="shared" si="205"/>
        <v>0.23541760909252929</v>
      </c>
      <c r="BHH13" s="125">
        <f t="shared" si="206"/>
        <v>0.23541770982582202</v>
      </c>
      <c r="BHI13" s="125">
        <f t="shared" si="207"/>
        <v>0.23541747750986453</v>
      </c>
      <c r="BHJ13" s="125">
        <f t="shared" si="208"/>
        <v>0.23541830666683072</v>
      </c>
      <c r="BHK13" s="125">
        <f t="shared" si="209"/>
        <v>0.23541290997129155</v>
      </c>
      <c r="BHL13" s="125">
        <f t="shared" si="210"/>
        <v>0.23539326022064452</v>
      </c>
      <c r="BHM13" s="125">
        <f t="shared" si="211"/>
        <v>0.23538238498868566</v>
      </c>
      <c r="BHN13" s="126">
        <f t="shared" si="212"/>
        <v>1.8475847853329996E-5</v>
      </c>
      <c r="BHO13" s="126">
        <f t="shared" si="213"/>
        <v>2.0623847648192067E-5</v>
      </c>
      <c r="BHP13" s="126">
        <f t="shared" si="214"/>
        <v>2.8399128867802233E-5</v>
      </c>
      <c r="BHQ13" s="126">
        <f t="shared" si="215"/>
        <v>3.6864129305716381E-5</v>
      </c>
      <c r="BHR13" s="126">
        <f t="shared" si="216"/>
        <v>4.1072411404291794E-5</v>
      </c>
      <c r="BHS13" s="126">
        <f t="shared" si="217"/>
        <v>4.3912972615694366E-5</v>
      </c>
      <c r="BHT13" s="126">
        <f t="shared" si="218"/>
        <v>4.6238248233628721E-5</v>
      </c>
      <c r="BHU13" s="126">
        <f t="shared" si="219"/>
        <v>4.8073007607653994E-5</v>
      </c>
      <c r="BHV13" s="126">
        <f t="shared" si="220"/>
        <v>4.9557222199245237E-5</v>
      </c>
      <c r="BHW13" s="126">
        <f t="shared" si="221"/>
        <v>5.0685084608516245E-5</v>
      </c>
      <c r="BHX13" s="126">
        <f t="shared" si="222"/>
        <v>5.157211457717903E-5</v>
      </c>
      <c r="BHY13" s="126">
        <f t="shared" si="223"/>
        <v>5.2222194388654E-5</v>
      </c>
      <c r="BHZ13" s="126">
        <f t="shared" si="224"/>
        <v>5.2722388289214679E-5</v>
      </c>
      <c r="BIA13" s="126">
        <f t="shared" si="225"/>
        <v>5.3086782298190162E-5</v>
      </c>
      <c r="BIB13" s="126">
        <f t="shared" si="226"/>
        <v>5.3366474026601388E-5</v>
      </c>
      <c r="BIC13" s="126">
        <f t="shared" si="227"/>
        <v>5.35679088616463E-5</v>
      </c>
      <c r="BID13" s="126">
        <f t="shared" si="228"/>
        <v>5.3722026400504387E-5</v>
      </c>
      <c r="BIE13" s="126">
        <f t="shared" si="229"/>
        <v>5.3833818393730305E-5</v>
      </c>
      <c r="BIF13" s="126">
        <f t="shared" si="230"/>
        <v>5.391860421853589E-5</v>
      </c>
      <c r="BIG13" s="126">
        <f t="shared" si="231"/>
        <v>5.397980313190698E-5</v>
      </c>
      <c r="BIH13" s="126">
        <f t="shared" si="232"/>
        <v>5.402666445410546E-5</v>
      </c>
      <c r="BII13" s="126">
        <f t="shared" si="233"/>
        <v>5.4060438320479834E-5</v>
      </c>
      <c r="BIJ13" s="126">
        <f t="shared" si="234"/>
        <v>5.4086016472015216E-5</v>
      </c>
      <c r="BIK13" s="126">
        <f t="shared" si="235"/>
        <v>5.4104748271584515E-5</v>
      </c>
      <c r="BIL13" s="126">
        <f t="shared" si="236"/>
        <v>5.411885303221605E-5</v>
      </c>
      <c r="BIM13" s="126">
        <f t="shared" si="237"/>
        <v>5.4129022148649935E-5</v>
      </c>
      <c r="BIN13" s="126">
        <f t="shared" si="238"/>
        <v>5.413680190377173E-5</v>
      </c>
      <c r="BIO13" s="126">
        <f t="shared" si="239"/>
        <v>5.4142471342882135E-5</v>
      </c>
      <c r="BIP13" s="126">
        <f t="shared" si="240"/>
        <v>5.4146700697024986E-5</v>
      </c>
      <c r="BIQ13" s="126">
        <f t="shared" si="241"/>
        <v>5.414983736584161E-5</v>
      </c>
      <c r="BIR13" s="126">
        <f t="shared" si="242"/>
        <v>5.4152183649994293E-5</v>
      </c>
      <c r="BIS13" s="126">
        <f t="shared" si="243"/>
        <v>5.4153929401892078E-5</v>
      </c>
      <c r="BIT13" s="126">
        <f t="shared" si="244"/>
        <v>5.4155188973850273E-5</v>
      </c>
      <c r="BIU13" s="126">
        <f t="shared" si="245"/>
        <v>5.4156147805864039E-5</v>
      </c>
      <c r="BIV13" s="126">
        <f t="shared" si="246"/>
        <v>5.4156834851004037E-5</v>
      </c>
      <c r="BIW13" s="126">
        <f t="shared" si="247"/>
        <v>5.4157376356710652E-5</v>
      </c>
      <c r="BIX13" s="126">
        <f t="shared" si="248"/>
        <v>5.4157745600067814E-5</v>
      </c>
      <c r="BIY13" s="126">
        <f t="shared" si="249"/>
        <v>5.4158050981879578E-5</v>
      </c>
      <c r="BIZ13" s="126">
        <f t="shared" si="250"/>
        <v>5.4158232755606962E-5</v>
      </c>
      <c r="BJA13" s="126">
        <f t="shared" si="251"/>
        <v>5.4158389676520874E-5</v>
      </c>
      <c r="BJB13" s="126">
        <f t="shared" si="252"/>
        <v>5.4158477166950692E-5</v>
      </c>
      <c r="BJC13" s="126">
        <f t="shared" si="253"/>
        <v>5.4158589765313475E-5</v>
      </c>
      <c r="BJD13" s="126">
        <f t="shared" si="254"/>
        <v>5.4158603975290407E-5</v>
      </c>
      <c r="BJE13" s="126">
        <f t="shared" si="255"/>
        <v>5.415867314942889E-5</v>
      </c>
      <c r="BJF13" s="126">
        <f t="shared" si="256"/>
        <v>5.4158674522464202E-5</v>
      </c>
      <c r="BJG13" s="126">
        <f t="shared" si="257"/>
        <v>5.4158708009569374E-5</v>
      </c>
      <c r="BJH13" s="126">
        <f t="shared" si="258"/>
        <v>5.41587041221111E-5</v>
      </c>
      <c r="BJI13" s="126">
        <f t="shared" si="259"/>
        <v>5.4158743472462616E-5</v>
      </c>
      <c r="BJJ13" s="126">
        <f t="shared" si="260"/>
        <v>5.4158731454844304E-5</v>
      </c>
      <c r="BJK13" s="126">
        <f t="shared" si="261"/>
        <v>5.4158743524358617E-5</v>
      </c>
      <c r="BJL13" s="126">
        <f t="shared" si="262"/>
        <v>5.4158734719837703E-5</v>
      </c>
      <c r="BJM13" s="126">
        <f t="shared" si="263"/>
        <v>5.4158741821001286E-5</v>
      </c>
      <c r="BJN13" s="126">
        <f t="shared" si="264"/>
        <v>5.4158706806542594E-5</v>
      </c>
      <c r="BJO13" s="126">
        <f t="shared" si="265"/>
        <v>5.4158747195534556E-5</v>
      </c>
      <c r="BJP13" s="126">
        <f t="shared" si="266"/>
        <v>5.4158711374206048E-5</v>
      </c>
      <c r="BJQ13" s="126">
        <f t="shared" si="267"/>
        <v>5.4158727403020947E-5</v>
      </c>
      <c r="BJR13" s="126">
        <f t="shared" si="268"/>
        <v>5.4158699501086197E-5</v>
      </c>
      <c r="BJS13" s="126">
        <f t="shared" si="269"/>
        <v>5.4158728911523505E-5</v>
      </c>
      <c r="BJT13" s="126">
        <f t="shared" si="270"/>
        <v>5.4158683972094381E-5</v>
      </c>
      <c r="BJU13" s="126">
        <f t="shared" si="271"/>
        <v>5.4158730311015064E-5</v>
      </c>
      <c r="BJV13" s="126">
        <f t="shared" si="272"/>
        <v>5.4158676651397889E-5</v>
      </c>
      <c r="BJW13" s="126">
        <f t="shared" si="273"/>
        <v>5.4158689471072058E-5</v>
      </c>
      <c r="BJX13" s="126">
        <f t="shared" si="274"/>
        <v>5.4158675154154201E-5</v>
      </c>
      <c r="BJY13" s="126">
        <f t="shared" si="275"/>
        <v>5.415870817252145E-5</v>
      </c>
      <c r="BJZ13" s="126">
        <f t="shared" si="276"/>
        <v>5.4158590327000172E-5</v>
      </c>
      <c r="BKA13" s="126">
        <f t="shared" si="277"/>
        <v>5.4159357345710274E-5</v>
      </c>
      <c r="BKB13" s="126">
        <f t="shared" si="278"/>
        <v>5.4162150175462954E-5</v>
      </c>
      <c r="BKC13" s="126">
        <f t="shared" si="279"/>
        <v>5.4163695918707124E-5</v>
      </c>
      <c r="BKD13" s="161">
        <f t="shared" si="280"/>
        <v>2.6307239028688999E-2</v>
      </c>
      <c r="BKE13" s="126">
        <f t="shared" si="281"/>
        <v>2.9796791283612619E-2</v>
      </c>
      <c r="BKF13" s="126">
        <f t="shared" si="282"/>
        <v>4.3139192093667879E-2</v>
      </c>
      <c r="BKG13" s="126">
        <f t="shared" si="283"/>
        <v>5.8856271881008483E-2</v>
      </c>
      <c r="BKH13" s="126">
        <f t="shared" si="284"/>
        <v>6.6946976591503768E-2</v>
      </c>
      <c r="BKI13" s="126">
        <f t="shared" si="285"/>
        <v>7.2488089163310288E-2</v>
      </c>
      <c r="BKJ13" s="126">
        <f t="shared" si="286"/>
        <v>7.7105469732264661E-2</v>
      </c>
      <c r="BKK13" s="126">
        <f t="shared" si="287"/>
        <v>8.0834884430196041E-2</v>
      </c>
      <c r="BKL13" s="126">
        <f t="shared" si="288"/>
        <v>8.3934811920293728E-2</v>
      </c>
      <c r="BKM13" s="126">
        <f t="shared" si="289"/>
        <v>8.6358382827064206E-2</v>
      </c>
      <c r="BKN13" s="126">
        <f t="shared" si="290"/>
        <v>8.8317386946394141E-2</v>
      </c>
      <c r="BKO13" s="126">
        <f t="shared" si="291"/>
        <v>8.978916476426746E-2</v>
      </c>
      <c r="BKP13" s="126">
        <f t="shared" si="292"/>
        <v>9.0945935400495156E-2</v>
      </c>
      <c r="BKQ13" s="126">
        <f t="shared" si="293"/>
        <v>9.1803717299133086E-2</v>
      </c>
      <c r="BKR13" s="126">
        <f t="shared" si="294"/>
        <v>9.2471600813672117E-2</v>
      </c>
      <c r="BKS13" s="126">
        <f t="shared" si="295"/>
        <v>9.2958109860884708E-2</v>
      </c>
      <c r="BKT13" s="126">
        <f t="shared" si="296"/>
        <v>9.3333628094008497E-2</v>
      </c>
      <c r="BKU13" s="126">
        <f t="shared" si="297"/>
        <v>9.3607880663934384E-2</v>
      </c>
      <c r="BKV13" s="126">
        <f t="shared" si="298"/>
        <v>9.3816960259978932E-2</v>
      </c>
      <c r="BKW13" s="126">
        <f t="shared" si="299"/>
        <v>9.396846818046567E-2</v>
      </c>
      <c r="BKX13" s="126">
        <f t="shared" si="300"/>
        <v>9.4084823431606124E-2</v>
      </c>
      <c r="BKY13" s="126">
        <f t="shared" si="301"/>
        <v>9.4168869594255439E-2</v>
      </c>
      <c r="BKZ13" s="126">
        <f t="shared" si="302"/>
        <v>9.4232625880341425E-2</v>
      </c>
      <c r="BLA13" s="126">
        <f t="shared" si="303"/>
        <v>9.4279374819214959E-2</v>
      </c>
      <c r="BLB13" s="126">
        <f t="shared" si="304"/>
        <v>9.4314608564880664E-2</v>
      </c>
      <c r="BLC13" s="126">
        <f t="shared" si="305"/>
        <v>9.4340028453304178E-2</v>
      </c>
      <c r="BLD13" s="126">
        <f t="shared" si="306"/>
        <v>9.4359485492771622E-2</v>
      </c>
      <c r="BLE13" s="126">
        <f t="shared" si="307"/>
        <v>9.4373670069946097E-2</v>
      </c>
      <c r="BLF13" s="126">
        <f t="shared" si="308"/>
        <v>9.4384254617743579E-2</v>
      </c>
      <c r="BLG13" s="126">
        <f t="shared" si="309"/>
        <v>9.4392106210566318E-2</v>
      </c>
      <c r="BLH13" s="126">
        <f t="shared" si="310"/>
        <v>9.4397980257131142E-2</v>
      </c>
      <c r="BLI13" s="126">
        <f t="shared" si="311"/>
        <v>9.4402351348015862E-2</v>
      </c>
      <c r="BLJ13" s="126">
        <f t="shared" si="312"/>
        <v>9.4405505389696553E-2</v>
      </c>
      <c r="BLK13" s="126">
        <f t="shared" si="313"/>
        <v>9.4407906512587597E-2</v>
      </c>
      <c r="BLL13" s="126">
        <f t="shared" si="314"/>
        <v>9.4409627102927191E-2</v>
      </c>
      <c r="BLM13" s="126">
        <f t="shared" si="315"/>
        <v>9.4410983261382198E-2</v>
      </c>
      <c r="BLN13" s="126">
        <f t="shared" si="316"/>
        <v>9.4411908026311192E-2</v>
      </c>
      <c r="BLO13" s="126">
        <f t="shared" si="317"/>
        <v>9.4412672865567288E-2</v>
      </c>
      <c r="BLP13" s="126">
        <f t="shared" si="318"/>
        <v>9.4413128130438506E-2</v>
      </c>
      <c r="BLQ13" s="126">
        <f t="shared" si="319"/>
        <v>9.4413521153510593E-2</v>
      </c>
      <c r="BLR13" s="126">
        <f t="shared" si="320"/>
        <v>9.4413740282981551E-2</v>
      </c>
      <c r="BLS13" s="126">
        <f t="shared" si="321"/>
        <v>9.4414022299658562E-2</v>
      </c>
      <c r="BLT13" s="126">
        <f t="shared" si="322"/>
        <v>9.4414057890450848E-2</v>
      </c>
      <c r="BLU13" s="126">
        <f t="shared" si="323"/>
        <v>9.4414231146766281E-2</v>
      </c>
      <c r="BLV13" s="126">
        <f t="shared" si="324"/>
        <v>9.4414234585732393E-2</v>
      </c>
      <c r="BLW13" s="126">
        <f t="shared" si="325"/>
        <v>9.4414318459127761E-2</v>
      </c>
      <c r="BLX13" s="126">
        <f t="shared" si="326"/>
        <v>9.4414308722406845E-2</v>
      </c>
      <c r="BLY13" s="126">
        <f t="shared" si="327"/>
        <v>9.4414407281350476E-2</v>
      </c>
      <c r="BLZ13" s="126">
        <f t="shared" si="328"/>
        <v>9.4414377181373188E-2</v>
      </c>
      <c r="BMA13" s="126">
        <f t="shared" si="329"/>
        <v>9.4414407411332057E-2</v>
      </c>
      <c r="BMB13" s="126">
        <f t="shared" si="330"/>
        <v>9.4414385359050335E-2</v>
      </c>
      <c r="BMC13" s="126">
        <f t="shared" si="331"/>
        <v>9.4414403145009845E-2</v>
      </c>
      <c r="BMD13" s="126">
        <f t="shared" si="332"/>
        <v>9.4414315445967012E-2</v>
      </c>
      <c r="BME13" s="126">
        <f t="shared" si="333"/>
        <v>9.4414416606362142E-2</v>
      </c>
      <c r="BMF13" s="126">
        <f t="shared" si="334"/>
        <v>9.4414326886365627E-2</v>
      </c>
      <c r="BMG13" s="126">
        <f t="shared" si="335"/>
        <v>9.4414367032961716E-2</v>
      </c>
      <c r="BMH13" s="126">
        <f t="shared" si="336"/>
        <v>9.4414297148361262E-2</v>
      </c>
      <c r="BMI13" s="126">
        <f t="shared" si="337"/>
        <v>9.4414370811236881E-2</v>
      </c>
      <c r="BMJ13" s="126">
        <f t="shared" si="338"/>
        <v>9.4414258253709166E-2</v>
      </c>
      <c r="BMK13" s="126">
        <f t="shared" si="339"/>
        <v>9.4414374316477645E-2</v>
      </c>
      <c r="BML13" s="126">
        <f t="shared" si="340"/>
        <v>9.4414239917956083E-2</v>
      </c>
      <c r="BMM13" s="126">
        <f t="shared" si="341"/>
        <v>9.4414272026706464E-2</v>
      </c>
      <c r="BMN13" s="126">
        <f t="shared" si="342"/>
        <v>9.4414236167891713E-2</v>
      </c>
      <c r="BMO13" s="126">
        <f t="shared" si="343"/>
        <v>9.4414318867265798E-2</v>
      </c>
      <c r="BMP13" s="126">
        <f t="shared" si="344"/>
        <v>9.4414023706477668E-2</v>
      </c>
      <c r="BMQ13" s="126">
        <f t="shared" si="345"/>
        <v>9.4415944848925529E-2</v>
      </c>
      <c r="BMR13" s="126">
        <f t="shared" si="346"/>
        <v>9.4422940725216356E-2</v>
      </c>
      <c r="BMS13" s="126">
        <f t="shared" si="347"/>
        <v>9.4426813201094778E-2</v>
      </c>
      <c r="BMT13" s="163">
        <f t="shared" si="348"/>
        <v>1005.71369064</v>
      </c>
      <c r="BMU13" s="127">
        <f t="shared" si="349"/>
        <v>1008.7537163132181</v>
      </c>
      <c r="BMV13" s="127">
        <f t="shared" si="350"/>
        <v>1038.9905031953595</v>
      </c>
      <c r="BMW13" s="127">
        <f t="shared" si="351"/>
        <v>1104.841919256143</v>
      </c>
      <c r="BMX13" s="127">
        <f t="shared" si="352"/>
        <v>1142.2625686305869</v>
      </c>
      <c r="BMY13" s="127">
        <f t="shared" si="353"/>
        <v>1165.8630738533366</v>
      </c>
      <c r="BMZ13" s="127">
        <f t="shared" si="354"/>
        <v>1183.4908983372925</v>
      </c>
      <c r="BNA13" s="127">
        <f t="shared" si="355"/>
        <v>1196.2567381610352</v>
      </c>
      <c r="BNB13" s="127">
        <f t="shared" si="356"/>
        <v>1205.9068834257782</v>
      </c>
      <c r="BNC13" s="127">
        <f t="shared" si="357"/>
        <v>1212.9005845022912</v>
      </c>
      <c r="BND13" s="127">
        <f t="shared" si="358"/>
        <v>1218.2418932103287</v>
      </c>
      <c r="BNE13" s="127">
        <f t="shared" si="359"/>
        <v>1222.0941797052117</v>
      </c>
      <c r="BNF13" s="127">
        <f t="shared" si="360"/>
        <v>1225.0371793998129</v>
      </c>
      <c r="BNG13" s="127">
        <f t="shared" si="361"/>
        <v>1227.1768271449714</v>
      </c>
      <c r="BNH13" s="127">
        <f t="shared" si="362"/>
        <v>1228.8202345685413</v>
      </c>
      <c r="BNI13" s="127">
        <f t="shared" si="363"/>
        <v>1230.00602681797</v>
      </c>
      <c r="BNJ13" s="127">
        <f t="shared" si="364"/>
        <v>1230.9152683423267</v>
      </c>
      <c r="BNK13" s="127">
        <f t="shared" si="365"/>
        <v>1231.5762043508439</v>
      </c>
      <c r="BNL13" s="127">
        <f t="shared" si="366"/>
        <v>1232.0784019321079</v>
      </c>
      <c r="BNM13" s="127">
        <f t="shared" si="367"/>
        <v>1232.44144640164</v>
      </c>
      <c r="BNN13" s="127">
        <f t="shared" si="368"/>
        <v>1232.7197775194422</v>
      </c>
      <c r="BNO13" s="127">
        <f t="shared" si="369"/>
        <v>1232.9205694166371</v>
      </c>
      <c r="BNP13" s="127">
        <f t="shared" si="370"/>
        <v>1233.0727483684857</v>
      </c>
      <c r="BNQ13" s="127">
        <f t="shared" si="371"/>
        <v>1233.1842575534315</v>
      </c>
      <c r="BNR13" s="127">
        <f t="shared" si="372"/>
        <v>1233.2682582208122</v>
      </c>
      <c r="BNS13" s="127">
        <f t="shared" si="373"/>
        <v>1233.3288396784765</v>
      </c>
      <c r="BNT13" s="127">
        <f t="shared" si="374"/>
        <v>1233.3751978943446</v>
      </c>
      <c r="BNU13" s="127">
        <f t="shared" si="375"/>
        <v>1233.4089872306517</v>
      </c>
      <c r="BNV13" s="127">
        <f t="shared" si="376"/>
        <v>1233.4341971788258</v>
      </c>
      <c r="BNW13" s="127">
        <f t="shared" si="377"/>
        <v>1233.4528958252372</v>
      </c>
      <c r="BNX13" s="127">
        <f t="shared" si="378"/>
        <v>1233.4668837946199</v>
      </c>
      <c r="BNY13" s="127">
        <f t="shared" si="379"/>
        <v>1233.4772921221602</v>
      </c>
      <c r="BNZ13" s="127">
        <f t="shared" si="380"/>
        <v>1233.4848021117652</v>
      </c>
      <c r="BOA13" s="127">
        <f t="shared" si="381"/>
        <v>1233.4905191635689</v>
      </c>
      <c r="BOB13" s="127">
        <f t="shared" si="382"/>
        <v>1233.4946157744373</v>
      </c>
      <c r="BOC13" s="127">
        <f t="shared" si="383"/>
        <v>1233.497844639001</v>
      </c>
      <c r="BOD13" s="127">
        <f t="shared" si="384"/>
        <v>1233.5000463734291</v>
      </c>
      <c r="BOE13" s="127">
        <f t="shared" si="385"/>
        <v>1233.5018673294189</v>
      </c>
      <c r="BOF13" s="127">
        <f t="shared" si="386"/>
        <v>1233.5029512321571</v>
      </c>
      <c r="BOG13" s="127">
        <f t="shared" si="387"/>
        <v>1233.5038869438545</v>
      </c>
      <c r="BOH13" s="127">
        <f t="shared" si="388"/>
        <v>1233.5044086467467</v>
      </c>
      <c r="BOI13" s="127">
        <f t="shared" si="389"/>
        <v>1233.505080069368</v>
      </c>
      <c r="BOJ13" s="127">
        <f t="shared" si="390"/>
        <v>1233.50516480343</v>
      </c>
      <c r="BOK13" s="127">
        <f t="shared" si="391"/>
        <v>1233.5055772891451</v>
      </c>
      <c r="BOL13" s="127">
        <f t="shared" si="392"/>
        <v>1233.5055854765683</v>
      </c>
      <c r="BOM13" s="127">
        <f t="shared" si="393"/>
        <v>1233.505785160625</v>
      </c>
      <c r="BON13" s="127">
        <f t="shared" si="394"/>
        <v>1233.5057619796503</v>
      </c>
      <c r="BOO13" s="127">
        <f t="shared" si="395"/>
        <v>1233.5059966265344</v>
      </c>
      <c r="BOP13" s="127">
        <f t="shared" si="396"/>
        <v>1233.5059249652238</v>
      </c>
      <c r="BOQ13" s="127">
        <f t="shared" si="397"/>
        <v>1233.5059969359909</v>
      </c>
      <c r="BOR13" s="127">
        <f t="shared" si="398"/>
        <v>1233.5059444344456</v>
      </c>
      <c r="BOS13" s="127">
        <f t="shared" si="399"/>
        <v>1233.5059867788341</v>
      </c>
      <c r="BOT13" s="127">
        <f t="shared" si="400"/>
        <v>1233.5057779869574</v>
      </c>
      <c r="BOU13" s="127">
        <f t="shared" si="401"/>
        <v>1233.5060188272955</v>
      </c>
      <c r="BOV13" s="127">
        <f t="shared" si="402"/>
        <v>1233.5058052240088</v>
      </c>
      <c r="BOW13" s="127">
        <f t="shared" si="403"/>
        <v>1233.5059008041217</v>
      </c>
      <c r="BOX13" s="127">
        <f t="shared" si="404"/>
        <v>1233.5057344244085</v>
      </c>
      <c r="BOY13" s="127">
        <f t="shared" si="405"/>
        <v>1233.5059097993519</v>
      </c>
      <c r="BOZ13" s="127">
        <f t="shared" si="406"/>
        <v>1233.5056418248216</v>
      </c>
      <c r="BPA13" s="127">
        <f t="shared" si="407"/>
        <v>1233.505918144547</v>
      </c>
      <c r="BPB13" s="127">
        <f t="shared" si="408"/>
        <v>1233.5055981714229</v>
      </c>
      <c r="BPC13" s="127">
        <f t="shared" si="409"/>
        <v>1233.5056746152948</v>
      </c>
      <c r="BPD13" s="127">
        <f t="shared" si="410"/>
        <v>1233.5055892433431</v>
      </c>
      <c r="BPE13" s="127">
        <f t="shared" si="411"/>
        <v>1233.5057861323112</v>
      </c>
      <c r="BPF13" s="127">
        <f t="shared" si="412"/>
        <v>1233.5050834187043</v>
      </c>
      <c r="BPG13" s="127">
        <f t="shared" si="413"/>
        <v>1233.5096571972322</v>
      </c>
      <c r="BPH13" s="127">
        <f t="shared" si="414"/>
        <v>1233.5263118277908</v>
      </c>
      <c r="BPI13" s="127">
        <f t="shared" si="415"/>
        <v>1233.535530194581</v>
      </c>
      <c r="BPJ13" s="141">
        <f t="shared" si="416"/>
        <v>100</v>
      </c>
      <c r="BPK13" s="125">
        <f t="shared" si="417"/>
        <v>99.986318642026433</v>
      </c>
      <c r="BPL13" s="125">
        <f t="shared" si="418"/>
        <v>67.084685159396287</v>
      </c>
      <c r="BPM13" s="125">
        <f t="shared" si="419"/>
        <v>67.068839625127026</v>
      </c>
      <c r="BPN13" s="125">
        <f t="shared" si="420"/>
        <v>67.075859083894755</v>
      </c>
      <c r="BPO13" s="125">
        <f t="shared" si="421"/>
        <v>67.069592382099444</v>
      </c>
      <c r="BPP13" s="125">
        <f t="shared" si="422"/>
        <v>67.081410666566299</v>
      </c>
      <c r="BPQ13" s="125">
        <f t="shared" si="423"/>
        <v>67.064737099627379</v>
      </c>
      <c r="BPR13" s="125">
        <f t="shared" si="424"/>
        <v>67.07998042831872</v>
      </c>
      <c r="BPS13" s="125">
        <f t="shared" si="425"/>
        <v>67.061914260980842</v>
      </c>
      <c r="BPT13" s="125">
        <f t="shared" si="426"/>
        <v>67.085494373141628</v>
      </c>
      <c r="BPU13" s="125">
        <f t="shared" si="427"/>
        <v>67.06458654823291</v>
      </c>
      <c r="BPV13" s="125">
        <f t="shared" si="428"/>
        <v>67.081015469155787</v>
      </c>
      <c r="BPW13" s="125">
        <f t="shared" si="429"/>
        <v>67.067710489668414</v>
      </c>
      <c r="BPX13" s="125">
        <f t="shared" si="430"/>
        <v>67.07984869584854</v>
      </c>
      <c r="BPY13" s="125">
        <f t="shared" si="431"/>
        <v>67.072678685686327</v>
      </c>
      <c r="BPZ13" s="125">
        <f t="shared" si="432"/>
        <v>67.07503105122511</v>
      </c>
      <c r="BQA13" s="125">
        <f t="shared" si="433"/>
        <v>67.06710828409048</v>
      </c>
      <c r="BQB13" s="125">
        <f t="shared" si="434"/>
        <v>67.082351612781807</v>
      </c>
      <c r="BQC13" s="125">
        <f t="shared" si="435"/>
        <v>67.06458654823291</v>
      </c>
      <c r="BQD13" s="125">
        <f t="shared" si="436"/>
        <v>67.081316571944754</v>
      </c>
      <c r="BQE13" s="125">
        <f t="shared" si="437"/>
        <v>67.067898678911504</v>
      </c>
      <c r="BQF13" s="125">
        <f t="shared" si="438"/>
        <v>67.088430125334042</v>
      </c>
      <c r="BQG13" s="125">
        <f t="shared" si="439"/>
        <v>67.068801987278405</v>
      </c>
      <c r="BQH13" s="125">
        <f t="shared" si="440"/>
        <v>67.07777861417442</v>
      </c>
      <c r="BQI13" s="125">
        <f t="shared" si="441"/>
        <v>67.064624186081531</v>
      </c>
      <c r="BQJ13" s="125">
        <f t="shared" si="442"/>
        <v>67.078362000828022</v>
      </c>
      <c r="BQK13" s="125">
        <f t="shared" si="443"/>
        <v>67.065583951221356</v>
      </c>
      <c r="BQL13" s="125">
        <f t="shared" si="444"/>
        <v>67.082069328917157</v>
      </c>
      <c r="BQM13" s="125">
        <f t="shared" si="445"/>
        <v>67.06797395460876</v>
      </c>
      <c r="BQN13" s="125">
        <f t="shared" si="446"/>
        <v>67.087545635891459</v>
      </c>
      <c r="BQO13" s="125">
        <f t="shared" si="447"/>
        <v>67.066280251420835</v>
      </c>
      <c r="BQP13" s="125">
        <f t="shared" si="448"/>
        <v>67.086792878919042</v>
      </c>
      <c r="BQQ13" s="125">
        <f t="shared" si="449"/>
        <v>67.067221197636357</v>
      </c>
      <c r="BQR13" s="125">
        <f t="shared" si="450"/>
        <v>67.082765629116651</v>
      </c>
      <c r="BQS13" s="125">
        <f t="shared" si="451"/>
        <v>67.067390567955144</v>
      </c>
      <c r="BQT13" s="125">
        <f t="shared" si="452"/>
        <v>67.078907749633032</v>
      </c>
      <c r="BQU13" s="125">
        <f t="shared" si="453"/>
        <v>67.065997967556186</v>
      </c>
      <c r="BQV13" s="125">
        <f t="shared" si="454"/>
        <v>67.079641687681132</v>
      </c>
      <c r="BQW13" s="125">
        <f t="shared" si="455"/>
        <v>67.068293876322031</v>
      </c>
      <c r="BQX13" s="125">
        <f t="shared" si="456"/>
        <v>67.08336783469457</v>
      </c>
      <c r="BQY13" s="125">
        <f t="shared" si="457"/>
        <v>67.065734502615825</v>
      </c>
      <c r="BQZ13" s="125">
        <f t="shared" si="458"/>
        <v>67.085946027325079</v>
      </c>
      <c r="BRA13" s="125">
        <f t="shared" si="459"/>
        <v>67.07077797433098</v>
      </c>
      <c r="BRB13" s="125">
        <f t="shared" si="460"/>
        <v>67.079434679513724</v>
      </c>
      <c r="BRC13" s="125">
        <f t="shared" si="461"/>
        <v>67.067409386879447</v>
      </c>
      <c r="BRD13" s="125">
        <f t="shared" si="462"/>
        <v>67.078362000828022</v>
      </c>
      <c r="BRE13" s="125">
        <f t="shared" si="463"/>
        <v>67.066901275923058</v>
      </c>
      <c r="BRF13" s="125">
        <f t="shared" si="464"/>
        <v>67.080225074334749</v>
      </c>
      <c r="BRG13" s="125">
        <f t="shared" si="465"/>
        <v>67.068971357597192</v>
      </c>
      <c r="BRH13" s="125">
        <f t="shared" si="466"/>
        <v>67.086416500432833</v>
      </c>
      <c r="BRI13" s="125">
        <f t="shared" si="467"/>
        <v>67.071681282697881</v>
      </c>
      <c r="BRJ13" s="125">
        <f t="shared" si="468"/>
        <v>67.087395084496976</v>
      </c>
      <c r="BRK13" s="125">
        <f t="shared" si="469"/>
        <v>67.064925288870498</v>
      </c>
      <c r="BRL13" s="125">
        <f t="shared" si="470"/>
        <v>67.079340584892179</v>
      </c>
      <c r="BRM13" s="125">
        <f t="shared" si="471"/>
        <v>67.064021980503597</v>
      </c>
      <c r="BRN13" s="125">
        <f t="shared" si="472"/>
        <v>67.078042079114766</v>
      </c>
      <c r="BRO13" s="125">
        <f t="shared" si="473"/>
        <v>67.062610561180321</v>
      </c>
      <c r="BRP13" s="125">
        <f t="shared" si="474"/>
        <v>67.078136173736311</v>
      </c>
      <c r="BRQ13" s="125">
        <f t="shared" si="475"/>
        <v>67.064887651021877</v>
      </c>
      <c r="BRR13" s="125">
        <f t="shared" si="476"/>
        <v>67.08218224246302</v>
      </c>
      <c r="BRS13" s="125">
        <f t="shared" si="477"/>
        <v>67.067258835484964</v>
      </c>
      <c r="BRT13" s="125">
        <f t="shared" si="478"/>
        <v>67.082050509992854</v>
      </c>
      <c r="BRU13" s="125">
        <f t="shared" si="479"/>
        <v>67.065339305205313</v>
      </c>
      <c r="BRV13" s="125">
        <f t="shared" si="480"/>
        <v>67.080526177123716</v>
      </c>
      <c r="BRW13" s="125">
        <f t="shared" si="481"/>
        <v>67.065602770145659</v>
      </c>
      <c r="BRX13" s="125">
        <f t="shared" si="482"/>
        <v>99.967048063532687</v>
      </c>
      <c r="BRY13" s="125">
        <f t="shared" si="483"/>
        <v>100</v>
      </c>
      <c r="BRZ13" s="141">
        <f t="shared" si="484"/>
        <v>1.9999800000000001</v>
      </c>
      <c r="BSA13" s="125">
        <f t="shared" si="485"/>
        <v>2.4613947522271951</v>
      </c>
      <c r="BSB13" s="125">
        <f t="shared" si="486"/>
        <v>8.6281004170283104</v>
      </c>
      <c r="BSC13" s="125">
        <f t="shared" si="487"/>
        <v>14.129433359765022</v>
      </c>
      <c r="BSD13" s="125">
        <f t="shared" si="488"/>
        <v>16.545773921611595</v>
      </c>
      <c r="BSE13" s="125">
        <f t="shared" si="489"/>
        <v>18.107564946587264</v>
      </c>
      <c r="BSF13" s="125">
        <f t="shared" si="490"/>
        <v>19.511784069447888</v>
      </c>
      <c r="BSG13" s="125">
        <f t="shared" si="491"/>
        <v>20.685013615116485</v>
      </c>
      <c r="BSH13" s="125">
        <f t="shared" si="492"/>
        <v>21.530402823288341</v>
      </c>
      <c r="BSI13" s="125">
        <f t="shared" si="493"/>
        <v>22.321328230723644</v>
      </c>
      <c r="BSJ13" s="125">
        <f t="shared" si="494"/>
        <v>22.779633872860355</v>
      </c>
      <c r="BSK13" s="125">
        <f t="shared" si="495"/>
        <v>23.322025535415936</v>
      </c>
      <c r="BSL13" s="125">
        <f t="shared" si="496"/>
        <v>23.558856241922193</v>
      </c>
      <c r="BSM13" s="125">
        <f t="shared" si="497"/>
        <v>23.890825977231323</v>
      </c>
      <c r="BSN13" s="125">
        <f t="shared" si="498"/>
        <v>24.006971263482651</v>
      </c>
      <c r="BSO13" s="125">
        <f t="shared" si="499"/>
        <v>24.240287280295661</v>
      </c>
      <c r="BSP13" s="125">
        <f t="shared" si="500"/>
        <v>24.261039831009924</v>
      </c>
      <c r="BSQ13" s="125">
        <f t="shared" si="501"/>
        <v>24.448362870431996</v>
      </c>
      <c r="BSR13" s="125">
        <f t="shared" si="502"/>
        <v>24.438588698605351</v>
      </c>
      <c r="BSS13" s="125">
        <f t="shared" si="503"/>
        <v>24.586373895172343</v>
      </c>
      <c r="BST13" s="125">
        <f t="shared" si="504"/>
        <v>24.53607180226939</v>
      </c>
      <c r="BSU13" s="125">
        <f t="shared" si="505"/>
        <v>24.678811064650795</v>
      </c>
      <c r="BSV13" s="125">
        <f t="shared" si="506"/>
        <v>24.608937739572418</v>
      </c>
      <c r="BSW13" s="125">
        <f t="shared" si="507"/>
        <v>24.741592973656402</v>
      </c>
      <c r="BSX13" s="125">
        <f t="shared" si="508"/>
        <v>24.674699046313535</v>
      </c>
      <c r="BSY13" s="125">
        <f t="shared" si="509"/>
        <v>24.801421318412423</v>
      </c>
      <c r="BSZ13" s="125">
        <f t="shared" si="510"/>
        <v>24.713528335404742</v>
      </c>
      <c r="BTA13" s="125">
        <f t="shared" si="511"/>
        <v>24.817423512043977</v>
      </c>
      <c r="BTB13" s="125">
        <f t="shared" si="512"/>
        <v>24.754752150798112</v>
      </c>
      <c r="BTC13" s="125">
        <f t="shared" si="513"/>
        <v>24.848327774563405</v>
      </c>
      <c r="BTD13" s="125">
        <f t="shared" si="514"/>
        <v>24.735067951453306</v>
      </c>
      <c r="BTE13" s="125">
        <f t="shared" si="515"/>
        <v>24.875362011219583</v>
      </c>
      <c r="BTF13" s="125">
        <f t="shared" si="516"/>
        <v>24.804405287391532</v>
      </c>
      <c r="BTG13" s="125">
        <f t="shared" si="517"/>
        <v>24.897154976488689</v>
      </c>
      <c r="BTH13" s="125">
        <f t="shared" si="518"/>
        <v>24.808160253871069</v>
      </c>
      <c r="BTI13" s="125">
        <f t="shared" si="519"/>
        <v>24.949308238026141</v>
      </c>
      <c r="BTJ13" s="125">
        <f t="shared" si="520"/>
        <v>24.849346179300582</v>
      </c>
      <c r="BTK13" s="125">
        <f t="shared" si="521"/>
        <v>24.956029146239928</v>
      </c>
      <c r="BTL13" s="125">
        <f t="shared" si="522"/>
        <v>24.876429837973468</v>
      </c>
      <c r="BTM13" s="125">
        <f t="shared" si="523"/>
        <v>24.984383874294132</v>
      </c>
      <c r="BTN13" s="125">
        <f t="shared" si="524"/>
        <v>24.896454276349377</v>
      </c>
      <c r="BTO13" s="125">
        <f t="shared" si="525"/>
        <v>25.039373868849548</v>
      </c>
      <c r="BTP13" s="125">
        <f t="shared" si="526"/>
        <v>24.942511794026782</v>
      </c>
      <c r="BTQ13" s="125">
        <f t="shared" si="527"/>
        <v>25.061331488406172</v>
      </c>
      <c r="BTR13" s="125">
        <f t="shared" si="528"/>
        <v>24.98976039391022</v>
      </c>
      <c r="BTS13" s="125">
        <f t="shared" si="529"/>
        <v>25.085388199430501</v>
      </c>
      <c r="BTT13" s="125">
        <f t="shared" si="530"/>
        <v>25.012849896055737</v>
      </c>
      <c r="BTU13" s="125">
        <f t="shared" si="531"/>
        <v>25.099430091074112</v>
      </c>
      <c r="BTV13" s="125">
        <f t="shared" si="532"/>
        <v>25.033428229245601</v>
      </c>
      <c r="BTW13" s="125">
        <f t="shared" si="533"/>
        <v>25.155000380200295</v>
      </c>
      <c r="BTX13" s="125">
        <f t="shared" si="534"/>
        <v>25.03526179534666</v>
      </c>
      <c r="BTY13" s="125">
        <f t="shared" si="535"/>
        <v>25.145575118229093</v>
      </c>
      <c r="BTZ13" s="125">
        <f t="shared" si="536"/>
        <v>25.074769975511163</v>
      </c>
      <c r="BUA13" s="125">
        <f t="shared" si="537"/>
        <v>25.177080161158521</v>
      </c>
      <c r="BUB13" s="125">
        <f t="shared" si="538"/>
        <v>25.101916407020187</v>
      </c>
      <c r="BUC13" s="125">
        <f t="shared" si="539"/>
        <v>25.223524477726194</v>
      </c>
      <c r="BUD13" s="125">
        <f t="shared" si="540"/>
        <v>25.144085124171212</v>
      </c>
      <c r="BUE13" s="125">
        <f t="shared" si="541"/>
        <v>25.262839991211067</v>
      </c>
      <c r="BUF13" s="125">
        <f t="shared" si="542"/>
        <v>25.173478219884533</v>
      </c>
      <c r="BUG13" s="125">
        <f t="shared" si="543"/>
        <v>25.286510712199192</v>
      </c>
      <c r="BUH13" s="125">
        <f t="shared" si="544"/>
        <v>25.203234949768742</v>
      </c>
      <c r="BUI13" s="125">
        <f t="shared" si="545"/>
        <v>25.30667019153605</v>
      </c>
      <c r="BUJ13" s="125">
        <f t="shared" si="546"/>
        <v>25.256964972285854</v>
      </c>
      <c r="BUK13" s="125">
        <f t="shared" si="547"/>
        <v>25.345029453508946</v>
      </c>
      <c r="BUL13" s="125">
        <f t="shared" si="548"/>
        <v>25.293540416184488</v>
      </c>
      <c r="BUM13" s="125">
        <f t="shared" si="549"/>
        <v>24.246572502646099</v>
      </c>
      <c r="BUN13" s="125">
        <f t="shared" si="550"/>
        <v>11.087483540532102</v>
      </c>
      <c r="BUO13" s="125">
        <f t="shared" si="551"/>
        <v>11.42553</v>
      </c>
      <c r="BUP13" s="163">
        <f t="shared" si="552"/>
        <v>303.4728688558364</v>
      </c>
      <c r="BUQ13" s="127">
        <f t="shared" si="553"/>
        <v>135.80226151934974</v>
      </c>
      <c r="BUR13" s="127">
        <f t="shared" si="554"/>
        <v>112.21406954649383</v>
      </c>
      <c r="BUS13" s="127">
        <f t="shared" si="555"/>
        <v>101.59558142419603</v>
      </c>
      <c r="BUT13" s="127">
        <f t="shared" si="556"/>
        <v>94.341945619000825</v>
      </c>
      <c r="BUU13" s="127">
        <f t="shared" si="557"/>
        <v>89.985228453130944</v>
      </c>
      <c r="BUV13" s="127">
        <f t="shared" si="558"/>
        <v>86.67501618617861</v>
      </c>
      <c r="BUW13" s="127">
        <f t="shared" si="559"/>
        <v>84.638817695830184</v>
      </c>
      <c r="BUX13" s="127">
        <f t="shared" si="560"/>
        <v>82.307775509968806</v>
      </c>
      <c r="BUY13" s="127">
        <f t="shared" si="561"/>
        <v>81.269364462913458</v>
      </c>
      <c r="BUZ13" s="127">
        <f t="shared" si="562"/>
        <v>80.515146715911541</v>
      </c>
      <c r="BVA13" s="127">
        <f t="shared" si="563"/>
        <v>79.542465852310301</v>
      </c>
      <c r="BVB13" s="127">
        <f t="shared" si="564"/>
        <v>79.015671111193456</v>
      </c>
      <c r="BVC13" s="127">
        <f t="shared" si="565"/>
        <v>78.932160389866056</v>
      </c>
      <c r="BVD13" s="127">
        <f t="shared" si="566"/>
        <v>78.501729209930801</v>
      </c>
      <c r="BVE13" s="127">
        <f t="shared" si="567"/>
        <v>78.0797995751103</v>
      </c>
      <c r="BVF13" s="127">
        <f t="shared" si="568"/>
        <v>78.336829069460762</v>
      </c>
      <c r="BVG13" s="127">
        <f t="shared" si="569"/>
        <v>78.390143017812647</v>
      </c>
      <c r="BVH13" s="127">
        <f t="shared" si="570"/>
        <v>77.713034412616523</v>
      </c>
      <c r="BVI13" s="127">
        <f t="shared" si="571"/>
        <v>77.83656342037591</v>
      </c>
      <c r="BVJ13" s="127">
        <f t="shared" si="572"/>
        <v>78.415946813188512</v>
      </c>
      <c r="BVK13" s="127">
        <f t="shared" si="573"/>
        <v>77.863917096518108</v>
      </c>
      <c r="BVL13" s="127">
        <f t="shared" si="574"/>
        <v>77.974328515843496</v>
      </c>
      <c r="BVM13" s="127">
        <f t="shared" si="575"/>
        <v>78.355515987355176</v>
      </c>
      <c r="BVN13" s="127">
        <f t="shared" si="576"/>
        <v>78.2827302679122</v>
      </c>
      <c r="BVO13" s="127">
        <f t="shared" si="577"/>
        <v>78.273094497848902</v>
      </c>
      <c r="BVP13" s="127">
        <f t="shared" si="578"/>
        <v>78.28621555173622</v>
      </c>
      <c r="BVQ13" s="127">
        <f t="shared" si="579"/>
        <v>78.60968833400716</v>
      </c>
      <c r="BVR13" s="127">
        <f t="shared" si="580"/>
        <v>78.253934520967746</v>
      </c>
      <c r="BVS13" s="127">
        <f t="shared" si="581"/>
        <v>78.2554573229136</v>
      </c>
      <c r="BVT13" s="127">
        <f t="shared" si="582"/>
        <v>78.666850011506611</v>
      </c>
      <c r="BVU13" s="127">
        <f t="shared" si="583"/>
        <v>78.554697350946199</v>
      </c>
      <c r="BVV13" s="127">
        <f t="shared" si="584"/>
        <v>78.334955960155327</v>
      </c>
      <c r="BVW13" s="127">
        <f t="shared" si="585"/>
        <v>78.443371430260882</v>
      </c>
      <c r="BVX13" s="127">
        <f t="shared" si="586"/>
        <v>78.773856575286331</v>
      </c>
      <c r="BVY13" s="127">
        <f t="shared" si="587"/>
        <v>78.385927765260021</v>
      </c>
      <c r="BVZ13" s="127">
        <f t="shared" si="588"/>
        <v>78.414374062019718</v>
      </c>
      <c r="BWA13" s="127">
        <f t="shared" si="589"/>
        <v>78.884462609970555</v>
      </c>
      <c r="BWB13" s="127">
        <f t="shared" si="590"/>
        <v>78.576194429523554</v>
      </c>
      <c r="BWC13" s="127">
        <f t="shared" si="591"/>
        <v>78.447893543209588</v>
      </c>
      <c r="BWD13" s="127">
        <f t="shared" si="592"/>
        <v>79.012115917787355</v>
      </c>
      <c r="BWE13" s="127">
        <f t="shared" si="593"/>
        <v>79.074148736334436</v>
      </c>
      <c r="BWF13" s="127">
        <f t="shared" si="594"/>
        <v>78.982585424543757</v>
      </c>
      <c r="BWG13" s="127">
        <f t="shared" si="595"/>
        <v>78.921616990844086</v>
      </c>
      <c r="BWH13" s="127">
        <f t="shared" si="596"/>
        <v>79.294650540906531</v>
      </c>
      <c r="BWI13" s="127">
        <f t="shared" si="597"/>
        <v>79.166689529021795</v>
      </c>
      <c r="BWJ13" s="127">
        <f t="shared" si="598"/>
        <v>79.173486071973215</v>
      </c>
      <c r="BWK13" s="127">
        <f t="shared" si="599"/>
        <v>79.480729663816291</v>
      </c>
      <c r="BWL13" s="127">
        <f t="shared" si="600"/>
        <v>79.090586421298042</v>
      </c>
      <c r="BWM13" s="127">
        <f t="shared" si="601"/>
        <v>79.061571311746746</v>
      </c>
      <c r="BWN13" s="127">
        <f t="shared" si="602"/>
        <v>79.349522014739691</v>
      </c>
      <c r="BWO13" s="127">
        <f t="shared" si="603"/>
        <v>79.582387100980171</v>
      </c>
      <c r="BWP13" s="127">
        <f t="shared" si="604"/>
        <v>79.019224354730682</v>
      </c>
      <c r="BWQ13" s="127">
        <f t="shared" si="605"/>
        <v>79.264417392852437</v>
      </c>
      <c r="BWR13" s="127">
        <f t="shared" si="606"/>
        <v>79.660223662125148</v>
      </c>
      <c r="BWS13" s="127">
        <f t="shared" si="607"/>
        <v>79.290324072940209</v>
      </c>
      <c r="BWT13" s="127">
        <f t="shared" si="608"/>
        <v>79.417038550719241</v>
      </c>
      <c r="BWU13" s="127">
        <f t="shared" si="609"/>
        <v>79.667291405982112</v>
      </c>
      <c r="BWV13" s="127">
        <f t="shared" si="610"/>
        <v>79.753144706302663</v>
      </c>
      <c r="BWW13" s="127">
        <f t="shared" si="611"/>
        <v>79.623485827723869</v>
      </c>
      <c r="BWX13" s="127">
        <f t="shared" si="612"/>
        <v>79.857661267464309</v>
      </c>
      <c r="BWY13" s="127">
        <f t="shared" si="613"/>
        <v>80.15536502637967</v>
      </c>
      <c r="BWZ13" s="127">
        <f t="shared" si="614"/>
        <v>79.921921621250448</v>
      </c>
      <c r="BXA13" s="127">
        <f t="shared" si="615"/>
        <v>78.016899178173929</v>
      </c>
      <c r="BXB13" s="127">
        <f t="shared" si="616"/>
        <v>123.68662207770491</v>
      </c>
      <c r="BXC13" s="165">
        <f t="shared" si="617"/>
        <v>0.68818237675946936</v>
      </c>
      <c r="BXD13" s="128">
        <f t="shared" si="618"/>
        <v>0.6858809373226159</v>
      </c>
      <c r="BXE13" s="128">
        <f t="shared" si="619"/>
        <v>0.69605337114204979</v>
      </c>
      <c r="BXF13" s="128">
        <f t="shared" si="620"/>
        <v>0.70339890124124349</v>
      </c>
      <c r="BXG13" s="128">
        <f t="shared" si="621"/>
        <v>0.70790858364442877</v>
      </c>
      <c r="BXH13" s="128">
        <f t="shared" si="622"/>
        <v>0.7105118554838149</v>
      </c>
      <c r="BXI13" s="128">
        <f t="shared" si="623"/>
        <v>0.71167147723094293</v>
      </c>
      <c r="BXJ13" s="128">
        <f t="shared" si="624"/>
        <v>0.71190995232859133</v>
      </c>
      <c r="BXK13" s="128">
        <f t="shared" si="625"/>
        <v>0.71160934603202963</v>
      </c>
      <c r="BXL13" s="128">
        <f t="shared" si="626"/>
        <v>0.71107152965418097</v>
      </c>
      <c r="BXM13" s="128">
        <f t="shared" si="627"/>
        <v>0.71046846740086755</v>
      </c>
      <c r="BXN13" s="128">
        <f t="shared" si="628"/>
        <v>0.70989664358428739</v>
      </c>
      <c r="BXO13" s="128">
        <f t="shared" si="629"/>
        <v>0.70939745870761706</v>
      </c>
      <c r="BXP13" s="128">
        <f t="shared" si="630"/>
        <v>0.70898311800812552</v>
      </c>
      <c r="BXQ13" s="128">
        <f t="shared" si="631"/>
        <v>0.70865216391648644</v>
      </c>
      <c r="BXR13" s="128">
        <f t="shared" si="632"/>
        <v>0.70839096250971001</v>
      </c>
      <c r="BXS13" s="128">
        <f t="shared" si="633"/>
        <v>0.70818988293719454</v>
      </c>
      <c r="BXT13" s="128">
        <f t="shared" si="634"/>
        <v>0.70803621113525639</v>
      </c>
      <c r="BXU13" s="128">
        <f t="shared" si="635"/>
        <v>0.70791995594251911</v>
      </c>
      <c r="BXV13" s="128">
        <f t="shared" si="636"/>
        <v>0.70783185525033199</v>
      </c>
      <c r="BXW13" s="128">
        <f t="shared" si="637"/>
        <v>0.7077662366443439</v>
      </c>
      <c r="BXX13" s="128">
        <f t="shared" si="638"/>
        <v>0.70771683111626082</v>
      </c>
      <c r="BXY13" s="128">
        <f t="shared" si="639"/>
        <v>0.70767998244746255</v>
      </c>
      <c r="BXZ13" s="128">
        <f t="shared" si="640"/>
        <v>0.70765261589926198</v>
      </c>
      <c r="BYA13" s="128">
        <f t="shared" si="641"/>
        <v>0.70763230846894021</v>
      </c>
      <c r="BYB13" s="128">
        <f t="shared" si="642"/>
        <v>0.70761705336112402</v>
      </c>
      <c r="BYC13" s="128">
        <f t="shared" si="643"/>
        <v>0.70760580366089376</v>
      </c>
      <c r="BYD13" s="128">
        <f t="shared" si="644"/>
        <v>0.70759742054590136</v>
      </c>
      <c r="BYE13" s="128">
        <f t="shared" si="645"/>
        <v>0.70759117392131965</v>
      </c>
      <c r="BYF13" s="128">
        <f t="shared" si="646"/>
        <v>0.70758650829152336</v>
      </c>
      <c r="BYG13" s="128">
        <f t="shared" si="647"/>
        <v>0.7075830797232977</v>
      </c>
      <c r="BYH13" s="128">
        <f t="shared" si="648"/>
        <v>0.70758054779546142</v>
      </c>
      <c r="BYI13" s="128">
        <f t="shared" si="649"/>
        <v>0.7075786687252219</v>
      </c>
      <c r="BYJ13" s="128">
        <f t="shared" si="650"/>
        <v>0.70757726576962865</v>
      </c>
      <c r="BYK13" s="128">
        <f t="shared" si="651"/>
        <v>0.70757622555677491</v>
      </c>
      <c r="BYL13" s="128">
        <f t="shared" si="652"/>
        <v>0.70757545492692209</v>
      </c>
      <c r="BYM13" s="128">
        <f t="shared" si="653"/>
        <v>0.70757489839726551</v>
      </c>
      <c r="BYN13" s="128">
        <f t="shared" si="654"/>
        <v>0.70757451144080374</v>
      </c>
      <c r="BYO13" s="128">
        <f t="shared" si="655"/>
        <v>0.70757423219077908</v>
      </c>
      <c r="BYP13" s="128">
        <f t="shared" si="656"/>
        <v>0.70757400357070444</v>
      </c>
      <c r="BYQ13" s="128">
        <f t="shared" si="657"/>
        <v>0.70757385867850953</v>
      </c>
      <c r="BYR13" s="128">
        <f t="shared" si="658"/>
        <v>0.70757376340001987</v>
      </c>
      <c r="BYS13" s="128">
        <f t="shared" si="659"/>
        <v>0.70757368278967225</v>
      </c>
      <c r="BYT13" s="128">
        <f t="shared" si="660"/>
        <v>0.70757364295616243</v>
      </c>
      <c r="BYU13" s="128">
        <f t="shared" si="661"/>
        <v>0.70757360913371903</v>
      </c>
      <c r="BYV13" s="128">
        <f t="shared" si="662"/>
        <v>0.70757356861099818</v>
      </c>
      <c r="BYW13" s="128">
        <f t="shared" si="663"/>
        <v>0.70757353737860362</v>
      </c>
      <c r="BYX13" s="128">
        <f t="shared" si="664"/>
        <v>0.7075735373193025</v>
      </c>
      <c r="BYY13" s="128">
        <f t="shared" si="665"/>
        <v>0.70757353358845931</v>
      </c>
      <c r="BYZ13" s="128">
        <f t="shared" si="666"/>
        <v>0.7075735355348598</v>
      </c>
      <c r="BZA13" s="128">
        <f t="shared" si="667"/>
        <v>0.70757356743068556</v>
      </c>
      <c r="BZB13" s="128">
        <f t="shared" si="668"/>
        <v>0.70757356128927484</v>
      </c>
      <c r="BZC13" s="128">
        <f t="shared" si="669"/>
        <v>0.7075735560699441</v>
      </c>
      <c r="BZD13" s="128">
        <f t="shared" si="670"/>
        <v>0.7075735786865317</v>
      </c>
      <c r="BZE13" s="128">
        <f t="shared" si="671"/>
        <v>0.70757359225358252</v>
      </c>
      <c r="BZF13" s="128">
        <f t="shared" si="672"/>
        <v>0.70757359052984559</v>
      </c>
      <c r="BZG13" s="128">
        <f t="shared" si="673"/>
        <v>0.70757360827425742</v>
      </c>
      <c r="BZH13" s="128">
        <f t="shared" si="674"/>
        <v>0.70757360667508273</v>
      </c>
      <c r="BZI13" s="128">
        <f t="shared" si="675"/>
        <v>0.70757361504013938</v>
      </c>
      <c r="BZJ13" s="128">
        <f t="shared" si="676"/>
        <v>0.70757366170689873</v>
      </c>
      <c r="BZK13" s="128">
        <f t="shared" si="677"/>
        <v>0.70757366341773786</v>
      </c>
      <c r="BZL13" s="128">
        <f t="shared" si="678"/>
        <v>0.70757364204815576</v>
      </c>
      <c r="BZM13" s="128">
        <f t="shared" si="679"/>
        <v>0.70757373897502662</v>
      </c>
      <c r="BZN13" s="128">
        <f t="shared" si="680"/>
        <v>0.70757299708875065</v>
      </c>
      <c r="BZO13" s="128">
        <f t="shared" si="681"/>
        <v>0.70756892697512752</v>
      </c>
      <c r="BZP13" s="163">
        <f t="shared" si="682"/>
        <v>89.554293969903952</v>
      </c>
      <c r="BZQ13" s="127">
        <f t="shared" si="683"/>
        <v>21.757707986097859</v>
      </c>
      <c r="BZR13" s="127">
        <f t="shared" si="684"/>
        <v>13.982629575908899</v>
      </c>
      <c r="BZS13" s="127">
        <f t="shared" si="685"/>
        <v>11.333546109037997</v>
      </c>
      <c r="BZT13" s="127">
        <f t="shared" si="686"/>
        <v>10.942018849655165</v>
      </c>
      <c r="BZU13" s="127">
        <f t="shared" si="687"/>
        <v>10.454123970859754</v>
      </c>
      <c r="BZV13" s="127">
        <f t="shared" si="688"/>
        <v>10.693363717228593</v>
      </c>
      <c r="BZW13" s="127">
        <f t="shared" si="689"/>
        <v>10.390335665031204</v>
      </c>
      <c r="BZX13" s="127">
        <f t="shared" si="690"/>
        <v>10.627518113986012</v>
      </c>
      <c r="BZY13" s="127">
        <f t="shared" si="691"/>
        <v>10.303648383354359</v>
      </c>
      <c r="BZZ13" s="127">
        <f t="shared" si="692"/>
        <v>10.710632505516505</v>
      </c>
      <c r="CAA13" s="127">
        <f t="shared" si="693"/>
        <v>10.225274965037427</v>
      </c>
      <c r="CAB13" s="127">
        <f t="shared" si="694"/>
        <v>10.572687370747765</v>
      </c>
      <c r="CAC13" s="127">
        <f t="shared" si="695"/>
        <v>10.247044760342719</v>
      </c>
      <c r="CAD13" s="127">
        <f t="shared" si="696"/>
        <v>10.506017294654068</v>
      </c>
      <c r="CAE13" s="127">
        <f t="shared" si="697"/>
        <v>10.051540599232695</v>
      </c>
      <c r="CAF13" s="127">
        <f t="shared" si="698"/>
        <v>10.432613610517576</v>
      </c>
      <c r="CAG13" s="127">
        <f t="shared" si="699"/>
        <v>10.060939627218133</v>
      </c>
      <c r="CAH13" s="127">
        <f t="shared" si="700"/>
        <v>10.13142591947488</v>
      </c>
      <c r="CAI13" s="127">
        <f t="shared" si="701"/>
        <v>9.738257289568601</v>
      </c>
      <c r="CAJ13" s="127">
        <f t="shared" si="702"/>
        <v>10.030669981444582</v>
      </c>
      <c r="CAK13" s="127">
        <f t="shared" si="703"/>
        <v>9.4015410199113081</v>
      </c>
      <c r="CAL13" s="127">
        <f t="shared" si="704"/>
        <v>9.4312620591767491</v>
      </c>
      <c r="CAM13" s="127">
        <f t="shared" si="705"/>
        <v>8.9098518283181942</v>
      </c>
      <c r="CAN13" s="127">
        <f t="shared" si="706"/>
        <v>8.7131543748744313</v>
      </c>
      <c r="CAO13" s="127">
        <f t="shared" si="707"/>
        <v>8.000566122641775</v>
      </c>
      <c r="CAP13" s="127">
        <f t="shared" si="708"/>
        <v>7.6153179464310083</v>
      </c>
      <c r="CAQ13" s="127">
        <f t="shared" si="709"/>
        <v>6.8037121832428058</v>
      </c>
      <c r="CAR13" s="127">
        <f t="shared" si="710"/>
        <v>6.1941378708331269</v>
      </c>
      <c r="CAS13" s="127">
        <f t="shared" si="711"/>
        <v>5.2969649690073108</v>
      </c>
      <c r="CAT13" s="127">
        <f t="shared" si="712"/>
        <v>4.6781390921657717</v>
      </c>
      <c r="CAU13" s="127">
        <f t="shared" si="713"/>
        <v>3.8084911909414476</v>
      </c>
      <c r="CAV13" s="127">
        <f t="shared" si="714"/>
        <v>3.1468281508127345</v>
      </c>
      <c r="CAW13" s="127">
        <f t="shared" si="715"/>
        <v>2.492913141917569</v>
      </c>
      <c r="CAX13" s="127">
        <f t="shared" si="716"/>
        <v>1.9950156628714433</v>
      </c>
      <c r="CAY13" s="127">
        <f t="shared" si="717"/>
        <v>1.5409800816724875</v>
      </c>
      <c r="CAZ13" s="127">
        <f t="shared" si="718"/>
        <v>1.1788999524590826</v>
      </c>
      <c r="CBA13" s="127">
        <f t="shared" si="719"/>
        <v>0.93390860647242602</v>
      </c>
      <c r="CBB13" s="127">
        <f t="shared" si="720"/>
        <v>0.67669963988186299</v>
      </c>
      <c r="CBC13" s="127">
        <f t="shared" si="721"/>
        <v>0.54129367987079269</v>
      </c>
      <c r="CBD13" s="127">
        <f t="shared" si="722"/>
        <v>0.3796296461453707</v>
      </c>
      <c r="CBE13" s="127">
        <f t="shared" si="723"/>
        <v>0.32924405195769574</v>
      </c>
      <c r="CBF13" s="127">
        <f t="shared" si="724"/>
        <v>0.20473184826527582</v>
      </c>
      <c r="CBG13" s="127">
        <f t="shared" si="725"/>
        <v>0.20716898688362245</v>
      </c>
      <c r="CBH13" s="127">
        <f t="shared" si="726"/>
        <v>0.11464119444750903</v>
      </c>
      <c r="CBI13" s="127">
        <f t="shared" si="727"/>
        <v>0.1331506445096724</v>
      </c>
      <c r="CBJ13" s="127">
        <f t="shared" si="728"/>
        <v>5.8174719794523058E-2</v>
      </c>
      <c r="CBK13" s="127">
        <f t="shared" si="729"/>
        <v>9.091098204976536E-2</v>
      </c>
      <c r="CBL13" s="127">
        <f t="shared" si="730"/>
        <v>2.7163343035098274E-2</v>
      </c>
      <c r="CBM13" s="127">
        <f t="shared" si="731"/>
        <v>7.2283375068579223E-2</v>
      </c>
      <c r="CBN13" s="127">
        <f t="shared" si="732"/>
        <v>1.1169648371845023E-2</v>
      </c>
      <c r="CBO13" s="127">
        <f t="shared" si="733"/>
        <v>6.323824505069664E-2</v>
      </c>
      <c r="CBP13" s="127">
        <f t="shared" si="734"/>
        <v>5.370189293598452E-3</v>
      </c>
      <c r="CBQ13" s="127">
        <f t="shared" si="735"/>
        <v>5.4750183295855306E-2</v>
      </c>
      <c r="CBR13" s="127">
        <f t="shared" si="736"/>
        <v>9.7270982239142755E-7</v>
      </c>
      <c r="CBS13" s="127">
        <f t="shared" si="737"/>
        <v>5.4229100401813314E-2</v>
      </c>
      <c r="CBT13" s="127">
        <f t="shared" si="738"/>
        <v>3.8501682182624274E-3</v>
      </c>
      <c r="CBU13" s="127">
        <f t="shared" si="739"/>
        <v>5.1105732791003403E-2</v>
      </c>
      <c r="CBV13" s="127">
        <f t="shared" si="740"/>
        <v>-4.4643760054794909E-3</v>
      </c>
      <c r="CBW13" s="127">
        <f t="shared" si="741"/>
        <v>4.5567921608003457E-2</v>
      </c>
      <c r="CBX13" s="127">
        <f t="shared" si="742"/>
        <v>-1.2721136878611618E-2</v>
      </c>
      <c r="CBY13" s="127">
        <f t="shared" si="743"/>
        <v>4.184790679763549E-2</v>
      </c>
      <c r="CBZ13" s="127">
        <f t="shared" si="744"/>
        <v>3.4213656599936602E-2</v>
      </c>
      <c r="CCA13" s="127">
        <f t="shared" si="745"/>
        <v>-0.20645999705308601</v>
      </c>
      <c r="CCB13" s="127">
        <f t="shared" si="746"/>
        <v>-6.2048518840618563</v>
      </c>
      <c r="CCC13" s="163">
        <f t="shared" si="747"/>
        <v>24.98965612169135</v>
      </c>
      <c r="CCD13" s="127">
        <f t="shared" si="748"/>
        <v>6.5589042060920466</v>
      </c>
      <c r="CCE13" s="127">
        <f t="shared" si="749"/>
        <v>3.9861612051849278</v>
      </c>
      <c r="CCF13" s="127">
        <f t="shared" si="750"/>
        <v>3.4143622810067273</v>
      </c>
      <c r="CCG13" s="127">
        <f t="shared" si="751"/>
        <v>3.3487004776137277</v>
      </c>
      <c r="CCH13" s="127">
        <f t="shared" si="752"/>
        <v>3.1741142154900843</v>
      </c>
      <c r="CCI13" s="127">
        <f t="shared" si="753"/>
        <v>3.2108230920729515</v>
      </c>
      <c r="CCJ13" s="127">
        <f t="shared" si="754"/>
        <v>3.0796395789109527</v>
      </c>
      <c r="CCK13" s="127">
        <f t="shared" si="755"/>
        <v>3.1403592007414467</v>
      </c>
      <c r="CCL13" s="127">
        <f t="shared" si="756"/>
        <v>3.0209295089255992</v>
      </c>
      <c r="CCM13" s="127">
        <f t="shared" si="757"/>
        <v>3.1197312668338317</v>
      </c>
      <c r="CCN13" s="127">
        <f t="shared" si="758"/>
        <v>2.9801917552089603</v>
      </c>
      <c r="CCO13" s="127">
        <f t="shared" si="759"/>
        <v>3.0745489007300186</v>
      </c>
      <c r="CCP13" s="127">
        <f t="shared" si="760"/>
        <v>2.9633332527748837</v>
      </c>
      <c r="CCQ13" s="127">
        <f t="shared" si="761"/>
        <v>3.0491358926961376</v>
      </c>
      <c r="CCR13" s="127">
        <f t="shared" si="762"/>
        <v>2.9199098859328552</v>
      </c>
      <c r="CCS13" s="127">
        <f t="shared" si="763"/>
        <v>3.0239665206155926</v>
      </c>
      <c r="CCT13" s="127">
        <f t="shared" si="764"/>
        <v>2.913219573372281</v>
      </c>
      <c r="CCU13" s="127">
        <f t="shared" si="765"/>
        <v>2.9640866785925213</v>
      </c>
      <c r="CCV13" s="127">
        <f t="shared" si="766"/>
        <v>2.8478837725402895</v>
      </c>
      <c r="CCW13" s="127">
        <f t="shared" si="767"/>
        <v>2.9293455228293426</v>
      </c>
      <c r="CCX13" s="127">
        <f t="shared" si="768"/>
        <v>2.7716862083334846</v>
      </c>
      <c r="CCY13" s="127">
        <f t="shared" si="769"/>
        <v>2.7985360349740263</v>
      </c>
      <c r="CCZ13" s="127">
        <f t="shared" si="770"/>
        <v>2.658243287234014</v>
      </c>
      <c r="CDA13" s="127">
        <f t="shared" si="771"/>
        <v>2.6328931327204526</v>
      </c>
      <c r="CDB13" s="127">
        <f t="shared" si="772"/>
        <v>2.4427856445135032</v>
      </c>
      <c r="CDC13" s="127">
        <f t="shared" si="773"/>
        <v>2.3676259089038396</v>
      </c>
      <c r="CDD13" s="127">
        <f t="shared" si="774"/>
        <v>2.1449948201053517</v>
      </c>
      <c r="CDE13" s="127">
        <f t="shared" si="775"/>
        <v>1.9973007607252251</v>
      </c>
      <c r="CDF13" s="127">
        <f t="shared" si="776"/>
        <v>1.7460712051839657</v>
      </c>
      <c r="CDG13" s="127">
        <f t="shared" si="777"/>
        <v>1.570650939151</v>
      </c>
      <c r="CDH13" s="127">
        <f t="shared" si="778"/>
        <v>1.3123417247401576</v>
      </c>
      <c r="CDI13" s="127">
        <f t="shared" si="779"/>
        <v>1.1086644641907255</v>
      </c>
      <c r="CDJ13" s="127">
        <f t="shared" si="780"/>
        <v>0.89463979599067689</v>
      </c>
      <c r="CDK13" s="127">
        <f t="shared" si="781"/>
        <v>0.72443994332419015</v>
      </c>
      <c r="CDL13" s="127">
        <f t="shared" si="782"/>
        <v>0.57063347471013626</v>
      </c>
      <c r="CDM13" s="127">
        <f t="shared" si="783"/>
        <v>0.44216285896962554</v>
      </c>
      <c r="CDN13" s="127">
        <f t="shared" si="784"/>
        <v>0.35190184971611843</v>
      </c>
      <c r="CDO13" s="127">
        <f t="shared" si="785"/>
        <v>0.25788130474863469</v>
      </c>
      <c r="CDP13" s="127">
        <f t="shared" si="786"/>
        <v>0.2076189817378517</v>
      </c>
      <c r="CDQ13" s="127">
        <f t="shared" si="787"/>
        <v>0.14546945132133432</v>
      </c>
      <c r="CDR13" s="127">
        <f t="shared" si="788"/>
        <v>0.12668366293867278</v>
      </c>
      <c r="CDS13" s="127">
        <f t="shared" si="789"/>
        <v>7.9054002105449023E-2</v>
      </c>
      <c r="CDT13" s="127">
        <f t="shared" si="790"/>
        <v>8.0253386600921753E-2</v>
      </c>
      <c r="CDU13" s="127">
        <f t="shared" si="791"/>
        <v>4.4208563085943599E-2</v>
      </c>
      <c r="CDV13" s="127">
        <f t="shared" si="792"/>
        <v>5.150231737687453E-2</v>
      </c>
      <c r="CDW13" s="127">
        <f t="shared" si="793"/>
        <v>2.2526831488533822E-2</v>
      </c>
      <c r="CDX13" s="127">
        <f t="shared" si="794"/>
        <v>3.5165142092263006E-2</v>
      </c>
      <c r="CDY13" s="127">
        <f t="shared" si="795"/>
        <v>1.0546613659768807E-2</v>
      </c>
      <c r="CDZ13" s="127">
        <f t="shared" si="796"/>
        <v>2.8106994669074965E-2</v>
      </c>
      <c r="CEA13" s="127">
        <f t="shared" si="797"/>
        <v>4.3429344018858064E-3</v>
      </c>
      <c r="CEB13" s="127">
        <f t="shared" si="798"/>
        <v>2.446909197131427E-2</v>
      </c>
      <c r="CEC13" s="127">
        <f t="shared" si="799"/>
        <v>2.0920092013245119E-3</v>
      </c>
      <c r="CED13" s="127">
        <f t="shared" si="800"/>
        <v>2.1331150240833395E-2</v>
      </c>
      <c r="CEE13" s="127">
        <f t="shared" si="801"/>
        <v>3.7703168778839875E-7</v>
      </c>
      <c r="CEF13" s="127">
        <f t="shared" si="802"/>
        <v>2.1116837179425713E-2</v>
      </c>
      <c r="CEG13" s="127">
        <f t="shared" si="803"/>
        <v>1.5012771931735365E-3</v>
      </c>
      <c r="CEH13" s="127">
        <f t="shared" si="804"/>
        <v>1.9791616738746378E-2</v>
      </c>
      <c r="CEI13" s="127">
        <f t="shared" si="805"/>
        <v>-1.733253223983728E-3</v>
      </c>
      <c r="CEJ13" s="127">
        <f t="shared" si="806"/>
        <v>1.7775431744998856E-2</v>
      </c>
      <c r="CEK13" s="127">
        <f t="shared" si="807"/>
        <v>-4.9377883734203279E-3</v>
      </c>
      <c r="CEL13" s="127">
        <f t="shared" si="808"/>
        <v>1.6159417157188435E-2</v>
      </c>
      <c r="CEM13" s="127">
        <f t="shared" si="809"/>
        <v>1.3380685871269482E-2</v>
      </c>
      <c r="CEN13" s="127">
        <f t="shared" si="810"/>
        <v>-7.5828021737440479E-2</v>
      </c>
      <c r="CEO13" s="127">
        <f t="shared" si="811"/>
        <v>-1.3037287861873723</v>
      </c>
      <c r="CEP13" s="163">
        <f t="shared" si="812"/>
        <v>225.74571013142713</v>
      </c>
      <c r="CEQ13" s="127">
        <f t="shared" si="813"/>
        <v>91.089159364850573</v>
      </c>
      <c r="CER13" s="127">
        <f t="shared" si="814"/>
        <v>75.264922986702658</v>
      </c>
      <c r="CES13" s="127">
        <f t="shared" si="815"/>
        <v>68.142782215299007</v>
      </c>
      <c r="CET13" s="127">
        <f t="shared" si="816"/>
        <v>63.280541262557804</v>
      </c>
      <c r="CEU13" s="127">
        <f t="shared" si="817"/>
        <v>60.355639806008469</v>
      </c>
      <c r="CEV13" s="127">
        <f t="shared" si="818"/>
        <v>58.135110105842926</v>
      </c>
      <c r="CEW13" s="127">
        <f t="shared" si="819"/>
        <v>56.767918953035185</v>
      </c>
      <c r="CEX13" s="127">
        <f t="shared" si="820"/>
        <v>55.206972586681786</v>
      </c>
      <c r="CEY13" s="127">
        <f t="shared" si="821"/>
        <v>54.511359141184393</v>
      </c>
      <c r="CEZ13" s="127">
        <f t="shared" si="822"/>
        <v>54.003797550344565</v>
      </c>
      <c r="CFA13" s="127">
        <f t="shared" si="823"/>
        <v>53.352565247527771</v>
      </c>
      <c r="CFB13" s="127">
        <f t="shared" si="824"/>
        <v>52.998808713363452</v>
      </c>
      <c r="CFC13" s="127">
        <f t="shared" si="825"/>
        <v>52.944730355843745</v>
      </c>
      <c r="CFD13" s="127">
        <f t="shared" si="826"/>
        <v>52.654136314565136</v>
      </c>
      <c r="CFE13" s="127">
        <f t="shared" si="827"/>
        <v>52.368944874402665</v>
      </c>
      <c r="CFF13" s="127">
        <f t="shared" si="828"/>
        <v>52.544215354787866</v>
      </c>
      <c r="CFG13" s="127">
        <f t="shared" si="829"/>
        <v>52.578967349243435</v>
      </c>
      <c r="CFH13" s="127">
        <f t="shared" si="830"/>
        <v>52.124419270634228</v>
      </c>
      <c r="CFI13" s="127">
        <f t="shared" si="831"/>
        <v>52.208554357787243</v>
      </c>
      <c r="CFJ13" s="127">
        <f t="shared" si="832"/>
        <v>52.599966308710698</v>
      </c>
      <c r="CFK13" s="127">
        <f t="shared" si="833"/>
        <v>52.230017454747227</v>
      </c>
      <c r="CFL13" s="127">
        <f t="shared" si="834"/>
        <v>52.299942987950466</v>
      </c>
      <c r="CFM13" s="127">
        <f t="shared" si="835"/>
        <v>52.553972736142462</v>
      </c>
      <c r="CFN13" s="127">
        <f t="shared" si="836"/>
        <v>52.505386480108264</v>
      </c>
      <c r="CFO13" s="127">
        <f t="shared" si="837"/>
        <v>52.49929829932973</v>
      </c>
      <c r="CFP13" s="127">
        <f t="shared" si="838"/>
        <v>52.509552344211457</v>
      </c>
      <c r="CFQ13" s="127">
        <f t="shared" si="839"/>
        <v>52.72745501110213</v>
      </c>
      <c r="CFR13" s="127">
        <f t="shared" si="840"/>
        <v>52.490968736127165</v>
      </c>
      <c r="CFS13" s="127">
        <f t="shared" si="841"/>
        <v>52.49132145202929</v>
      </c>
      <c r="CFT13" s="127">
        <f t="shared" si="842"/>
        <v>52.766986888799849</v>
      </c>
      <c r="CFU13" s="127">
        <f t="shared" si="843"/>
        <v>52.692125525589404</v>
      </c>
      <c r="CFV13" s="127">
        <f t="shared" si="844"/>
        <v>52.543155649757708</v>
      </c>
      <c r="CFW13" s="127">
        <f t="shared" si="845"/>
        <v>52.615935543537098</v>
      </c>
      <c r="CFX13" s="127">
        <f t="shared" si="846"/>
        <v>52.836097213122315</v>
      </c>
      <c r="CFY13" s="127">
        <f t="shared" si="847"/>
        <v>52.575353610207422</v>
      </c>
      <c r="CFZ13" s="127">
        <f t="shared" si="848"/>
        <v>52.594723288900134</v>
      </c>
      <c r="CGA13" s="127">
        <f t="shared" si="849"/>
        <v>52.910929345362305</v>
      </c>
      <c r="CGB13" s="127">
        <f t="shared" si="850"/>
        <v>52.705624828503275</v>
      </c>
      <c r="CGC13" s="127">
        <f t="shared" si="851"/>
        <v>52.618552699930881</v>
      </c>
      <c r="CGD13" s="127">
        <f t="shared" si="852"/>
        <v>52.998025188941604</v>
      </c>
      <c r="CGE13" s="127">
        <f t="shared" si="853"/>
        <v>53.041629488282368</v>
      </c>
      <c r="CGF13" s="127">
        <f t="shared" si="854"/>
        <v>52.977648264737319</v>
      </c>
      <c r="CGG13" s="127">
        <f t="shared" si="855"/>
        <v>52.935420177701907</v>
      </c>
      <c r="CGH13" s="127">
        <f t="shared" si="856"/>
        <v>53.185204031163032</v>
      </c>
      <c r="CGI13" s="127">
        <f t="shared" si="857"/>
        <v>53.099174210210627</v>
      </c>
      <c r="CGJ13" s="127">
        <f t="shared" si="858"/>
        <v>53.104471254407535</v>
      </c>
      <c r="CGK13" s="127">
        <f t="shared" si="859"/>
        <v>53.311369247883682</v>
      </c>
      <c r="CGL13" s="127">
        <f t="shared" si="860"/>
        <v>53.052125028078862</v>
      </c>
      <c r="CGM13" s="127">
        <f t="shared" si="861"/>
        <v>53.033737269573081</v>
      </c>
      <c r="CGN13" s="127">
        <f t="shared" si="862"/>
        <v>53.227284128544802</v>
      </c>
      <c r="CGO13" s="127">
        <f t="shared" si="863"/>
        <v>53.380791248823719</v>
      </c>
      <c r="CGP13" s="127">
        <f t="shared" si="864"/>
        <v>52.999870690612269</v>
      </c>
      <c r="CGQ13" s="127">
        <f t="shared" si="865"/>
        <v>53.163962733910132</v>
      </c>
      <c r="CGR13" s="127">
        <f t="shared" si="866"/>
        <v>53.428925320057118</v>
      </c>
      <c r="CGS13" s="127">
        <f t="shared" si="867"/>
        <v>53.180264682835315</v>
      </c>
      <c r="CGT13" s="127">
        <f t="shared" si="868"/>
        <v>53.26529335037349</v>
      </c>
      <c r="CGU13" s="127">
        <f t="shared" si="869"/>
        <v>53.434045024103732</v>
      </c>
      <c r="CGV13" s="127">
        <f t="shared" si="870"/>
        <v>53.49324201091342</v>
      </c>
      <c r="CGW13" s="127">
        <f t="shared" si="871"/>
        <v>53.407218435681422</v>
      </c>
      <c r="CGX13" s="127">
        <f t="shared" si="872"/>
        <v>53.564244719002836</v>
      </c>
      <c r="CGY13" s="127">
        <f t="shared" si="873"/>
        <v>53.763153334028125</v>
      </c>
      <c r="CGZ13" s="127">
        <f t="shared" si="874"/>
        <v>53.605970563722657</v>
      </c>
      <c r="CHA13" s="127">
        <f t="shared" si="875"/>
        <v>52.328448113848864</v>
      </c>
      <c r="CHB13" s="127">
        <f t="shared" si="876"/>
        <v>95.720775882181925</v>
      </c>
    </row>
    <row r="14" spans="1:2238" ht="15.75" thickTop="1" x14ac:dyDescent="0.25">
      <c r="A14" s="456">
        <v>3</v>
      </c>
      <c r="B14" s="210">
        <v>700</v>
      </c>
      <c r="C14" s="430"/>
      <c r="D14" s="430"/>
      <c r="E14" s="366">
        <f>AVERAGE(BNM14:BNY14)</f>
        <v>1070.1609626717657</v>
      </c>
      <c r="F14" s="367">
        <f>MAX(BNM14:BNY14)</f>
        <v>1072.6219198132551</v>
      </c>
      <c r="G14" s="367">
        <f>MIN(BNM14:BNY14)</f>
        <v>1066.1847890617933</v>
      </c>
      <c r="H14" s="364">
        <f>AVERAGE(BKW14:BLI14)</f>
        <v>5.1224551105174994E-2</v>
      </c>
      <c r="I14" s="365">
        <f>MAX(BKW14:BLI14)</f>
        <v>5.1795519530081907E-2</v>
      </c>
      <c r="J14" s="365">
        <f>MIN(BKW14:BLI14)</f>
        <v>5.0293331043783515E-2</v>
      </c>
      <c r="K14" s="364">
        <f>AVERAGE(BIG14:BIS14)</f>
        <v>3.2820417561386104E-5</v>
      </c>
      <c r="L14" s="365">
        <f>MAX(BIG14:BIS14)</f>
        <v>3.3126694575390246E-5</v>
      </c>
      <c r="M14" s="365">
        <f>MIN(BIG14:BIS14)</f>
        <v>3.2319995237326951E-5</v>
      </c>
      <c r="N14" s="368">
        <f>AVERAGE(BFQ14:BGC14)</f>
        <v>0.51708602863043718</v>
      </c>
      <c r="O14" s="374">
        <f>MAX(BFQ14:BGC14)</f>
        <v>0.52994310201381656</v>
      </c>
      <c r="P14" s="374">
        <f>MIN(BFQ14:BGC14)</f>
        <v>0.50935192204960533</v>
      </c>
      <c r="Q14" s="364">
        <f>AVERAGE(AYC14:AYN14)</f>
        <v>1168138.4233727264</v>
      </c>
      <c r="R14" s="365">
        <f>MAX(AYC14:AYN14)</f>
        <v>1212156.0991728944</v>
      </c>
      <c r="S14" s="365">
        <f>MIN(AYC14:AYN14)</f>
        <v>1121726.541577857</v>
      </c>
      <c r="T14" s="366">
        <f>AVERAGE(AVN14:AVZ14)</f>
        <v>682.9001222792424</v>
      </c>
      <c r="U14" s="367">
        <f>MAX(AVN14:AVZ14)</f>
        <v>693.16581779406704</v>
      </c>
      <c r="V14" s="367">
        <f>MIN(AVN14:AVZ14)</f>
        <v>666.23254506158196</v>
      </c>
      <c r="W14" s="377">
        <f>(N14*$A$14*$ASH$24)/K14</f>
        <v>34.318821048608783</v>
      </c>
      <c r="X14" s="376">
        <f>AVERAGE(BXU14:BYF14)</f>
        <v>0.68568439460794595</v>
      </c>
      <c r="Y14" s="368">
        <f>AVERAGE(BVH14:BVS14)</f>
        <v>193.08668177609877</v>
      </c>
      <c r="Z14" s="374">
        <f>MAX(BVH14:BVS14)</f>
        <v>195.10047893474109</v>
      </c>
      <c r="AA14" s="374">
        <f>MIN(BVH14:BVS14)</f>
        <v>191.39978685615955</v>
      </c>
      <c r="AB14" s="368">
        <f>AVERAGE(CAH14:CAS14)</f>
        <v>12.011589065039976</v>
      </c>
      <c r="AC14" s="374">
        <f>MAX(CAH14:CAS14)</f>
        <v>12.670605460583271</v>
      </c>
      <c r="AD14" s="374">
        <f>MIN(CAH14:CAS14)</f>
        <v>11.456084954921963</v>
      </c>
      <c r="AE14" s="368">
        <f>AVERAGE(CFH14:CFS14)</f>
        <v>129.51218376283106</v>
      </c>
      <c r="AF14" s="370">
        <f>MAX(CFH14:CFS14)</f>
        <v>130.8698248270799</v>
      </c>
      <c r="AG14" s="371">
        <f>MIN(CFH14:CFS14)</f>
        <v>128.38499449499133</v>
      </c>
      <c r="AH14" s="162">
        <v>36.929519999999997</v>
      </c>
      <c r="AI14" s="99">
        <v>2000.1880000000001</v>
      </c>
      <c r="AJ14" s="51">
        <f t="shared" si="890"/>
        <v>-35.863779999999998</v>
      </c>
      <c r="AK14" s="51">
        <f t="shared" si="0"/>
        <v>2036.05178</v>
      </c>
      <c r="AL14" s="51">
        <v>699.92520000000002</v>
      </c>
      <c r="AM14" s="99">
        <v>699.96510000000001</v>
      </c>
      <c r="AN14" s="54">
        <f t="shared" si="1"/>
        <v>699.96510000000001</v>
      </c>
      <c r="AO14" s="52">
        <v>-1.9128129999999999E-5</v>
      </c>
      <c r="AP14" s="52">
        <v>9.4418859999999995E-9</v>
      </c>
      <c r="AQ14" s="51">
        <v>-8.0207309999999996</v>
      </c>
      <c r="AR14" s="52">
        <v>5.429756E-4</v>
      </c>
      <c r="AS14" s="147">
        <v>4.2446290000000001E-7</v>
      </c>
      <c r="AT14" s="13">
        <v>-5.731236</v>
      </c>
      <c r="AU14" s="13">
        <v>-5.8560340000000002</v>
      </c>
      <c r="AV14" s="13">
        <v>-6.8443500000000004</v>
      </c>
      <c r="AW14" s="13">
        <v>-8.3650579999999994</v>
      </c>
      <c r="AX14" s="13">
        <v>-9.3241230000000002</v>
      </c>
      <c r="AY14" s="13">
        <v>-9.9575250000000004</v>
      </c>
      <c r="AZ14" s="13">
        <v>-10.50356</v>
      </c>
      <c r="BA14" s="13">
        <v>-10.96997</v>
      </c>
      <c r="BB14" s="13">
        <v>-11.400180000000001</v>
      </c>
      <c r="BC14" s="13">
        <v>-11.766400000000001</v>
      </c>
      <c r="BD14" s="13">
        <v>-12.098129999999999</v>
      </c>
      <c r="BE14" s="13">
        <v>-12.399150000000001</v>
      </c>
      <c r="BF14" s="13">
        <v>-12.669140000000001</v>
      </c>
      <c r="BG14" s="13">
        <v>-12.889290000000001</v>
      </c>
      <c r="BH14" s="13">
        <v>-13.11148</v>
      </c>
      <c r="BI14" s="13">
        <v>-13.290229999999999</v>
      </c>
      <c r="BJ14" s="13">
        <v>-13.45323</v>
      </c>
      <c r="BK14" s="13">
        <v>-13.59633</v>
      </c>
      <c r="BL14" s="13">
        <v>-13.73523</v>
      </c>
      <c r="BM14" s="13">
        <v>-13.837590000000001</v>
      </c>
      <c r="BN14" s="13">
        <v>-13.94369</v>
      </c>
      <c r="BO14" s="13">
        <v>-14.030200000000001</v>
      </c>
      <c r="BP14" s="13">
        <v>-14.113390000000001</v>
      </c>
      <c r="BQ14" s="13">
        <v>-14.177630000000001</v>
      </c>
      <c r="BR14" s="13">
        <v>-14.24166</v>
      </c>
      <c r="BS14" s="13">
        <v>-14.29623</v>
      </c>
      <c r="BT14" s="13">
        <v>-14.335599999999999</v>
      </c>
      <c r="BU14" s="13">
        <v>-14.373139999999999</v>
      </c>
      <c r="BV14" s="13">
        <v>-14.42094</v>
      </c>
      <c r="BW14" s="13">
        <v>-14.43937</v>
      </c>
      <c r="BX14" s="13">
        <v>-14.44815</v>
      </c>
      <c r="BY14" s="13">
        <v>-14.483269999999999</v>
      </c>
      <c r="BZ14" s="13">
        <v>-14.513820000000001</v>
      </c>
      <c r="CA14" s="13">
        <v>-14.51816</v>
      </c>
      <c r="CB14" s="13">
        <v>-14.530250000000001</v>
      </c>
      <c r="CC14" s="13">
        <v>-14.557370000000001</v>
      </c>
      <c r="CD14" s="13">
        <v>-14.55804</v>
      </c>
      <c r="CE14" s="13">
        <v>-14.560560000000001</v>
      </c>
      <c r="CF14" s="13">
        <v>-14.576589999999999</v>
      </c>
      <c r="CG14" s="13">
        <v>-14.58211</v>
      </c>
      <c r="CH14" s="13">
        <v>-14.586270000000001</v>
      </c>
      <c r="CI14" s="13">
        <v>-14.609870000000001</v>
      </c>
      <c r="CJ14" s="13">
        <v>-14.61331</v>
      </c>
      <c r="CK14" s="13">
        <v>-14.621370000000001</v>
      </c>
      <c r="CL14" s="13">
        <v>-14.631930000000001</v>
      </c>
      <c r="CM14" s="13">
        <v>-14.62049</v>
      </c>
      <c r="CN14" s="13">
        <v>-14.63533</v>
      </c>
      <c r="CO14" s="13">
        <v>-14.61867</v>
      </c>
      <c r="CP14" s="13">
        <v>-14.632300000000001</v>
      </c>
      <c r="CQ14" s="13">
        <v>-14.646089999999999</v>
      </c>
      <c r="CR14" s="13">
        <v>-14.626580000000001</v>
      </c>
      <c r="CS14" s="13">
        <v>-14.62717</v>
      </c>
      <c r="CT14" s="13">
        <v>-14.635820000000001</v>
      </c>
      <c r="CU14" s="13">
        <v>-14.62458</v>
      </c>
      <c r="CV14" s="13">
        <v>-14.632669999999999</v>
      </c>
      <c r="CW14" s="13">
        <v>-14.63218</v>
      </c>
      <c r="CX14" s="13">
        <v>-14.64226</v>
      </c>
      <c r="CY14" s="13">
        <v>-14.63669</v>
      </c>
      <c r="CZ14" s="13">
        <v>-14.643190000000001</v>
      </c>
      <c r="DA14" s="13">
        <v>-14.64568</v>
      </c>
      <c r="DB14" s="13">
        <v>-14.64312</v>
      </c>
      <c r="DC14" s="13">
        <v>-14.63714</v>
      </c>
      <c r="DD14" s="13">
        <v>-14.657970000000001</v>
      </c>
      <c r="DE14" s="13">
        <v>-14.64912</v>
      </c>
      <c r="DF14" s="13">
        <v>-14.63561</v>
      </c>
      <c r="DG14" s="13">
        <v>-14.63677</v>
      </c>
      <c r="DH14" s="13">
        <v>-14.63613</v>
      </c>
      <c r="DI14" s="13">
        <v>-14.652749999999999</v>
      </c>
      <c r="DJ14" s="1">
        <v>-1.9104119999999999E-2</v>
      </c>
      <c r="DK14" s="1">
        <v>-1.9093619999999999E-2</v>
      </c>
      <c r="DL14" s="1">
        <v>-1.9302340000000001E-2</v>
      </c>
      <c r="DM14" s="1">
        <v>-1.96531E-2</v>
      </c>
      <c r="DN14" s="1">
        <v>-1.9880100000000001E-2</v>
      </c>
      <c r="DO14" s="1">
        <v>-2.002015E-2</v>
      </c>
      <c r="DP14" s="1">
        <v>-2.01274E-2</v>
      </c>
      <c r="DQ14" s="1">
        <v>-2.0239839999999999E-2</v>
      </c>
      <c r="DR14" s="1">
        <v>-2.033153E-2</v>
      </c>
      <c r="DS14" s="1">
        <v>-2.0406420000000002E-2</v>
      </c>
      <c r="DT14" s="1">
        <v>-2.045197E-2</v>
      </c>
      <c r="DU14" s="1">
        <v>-2.0526280000000001E-2</v>
      </c>
      <c r="DV14" s="1">
        <v>-2.0570049999999999E-2</v>
      </c>
      <c r="DW14" s="1">
        <v>-2.0600319999999998E-2</v>
      </c>
      <c r="DX14" s="1">
        <v>-2.0645150000000001E-2</v>
      </c>
      <c r="DY14" s="1">
        <v>-2.0677600000000001E-2</v>
      </c>
      <c r="DZ14" s="1">
        <v>-2.0696240000000001E-2</v>
      </c>
      <c r="EA14" s="1">
        <v>-2.0726250000000002E-2</v>
      </c>
      <c r="EB14" s="1">
        <v>-2.0759059999999999E-2</v>
      </c>
      <c r="EC14" s="1">
        <v>-2.0769909999999999E-2</v>
      </c>
      <c r="ED14" s="1">
        <v>-2.0792769999999999E-2</v>
      </c>
      <c r="EE14" s="1">
        <v>-2.0812480000000001E-2</v>
      </c>
      <c r="EF14" s="1">
        <v>-2.083293E-2</v>
      </c>
      <c r="EG14" s="1">
        <v>-2.084302E-2</v>
      </c>
      <c r="EH14" s="1">
        <v>-2.085909E-2</v>
      </c>
      <c r="EI14" s="1">
        <v>-2.0875850000000001E-2</v>
      </c>
      <c r="EJ14" s="1">
        <v>-2.087344E-2</v>
      </c>
      <c r="EK14" s="1">
        <v>-2.0879669999999999E-2</v>
      </c>
      <c r="EL14" s="1">
        <v>-2.0904220000000001E-2</v>
      </c>
      <c r="EM14" s="1">
        <v>-2.0893849999999999E-2</v>
      </c>
      <c r="EN14" s="1">
        <v>-2.087199E-2</v>
      </c>
      <c r="EO14" s="1">
        <v>-2.0894380000000001E-2</v>
      </c>
      <c r="EP14" s="1">
        <v>-2.0912389999999999E-2</v>
      </c>
      <c r="EQ14" s="1">
        <v>-2.0897099999999998E-2</v>
      </c>
      <c r="ER14" s="1">
        <v>-2.089452E-2</v>
      </c>
      <c r="ES14" s="1">
        <v>-2.0917149999999999E-2</v>
      </c>
      <c r="ET14" s="1">
        <v>-2.0902939999999998E-2</v>
      </c>
      <c r="EU14" s="1">
        <v>-2.089394E-2</v>
      </c>
      <c r="EV14" s="1">
        <v>-2.0905480000000001E-2</v>
      </c>
      <c r="EW14" s="1">
        <v>-2.090378E-2</v>
      </c>
      <c r="EX14" s="1">
        <v>-2.0901070000000001E-2</v>
      </c>
      <c r="EY14" s="1">
        <v>-2.0927520000000002E-2</v>
      </c>
      <c r="EZ14" s="1">
        <v>-2.0925869999999999E-2</v>
      </c>
      <c r="FA14" s="1">
        <v>-2.0931769999999999E-2</v>
      </c>
      <c r="FB14" s="1">
        <v>-2.0941830000000002E-2</v>
      </c>
      <c r="FC14" s="1">
        <v>-2.0921189999999999E-2</v>
      </c>
      <c r="FD14" s="1">
        <v>-2.093861E-2</v>
      </c>
      <c r="FE14" s="1">
        <v>-2.091148E-2</v>
      </c>
      <c r="FF14" s="1">
        <v>-2.092807E-2</v>
      </c>
      <c r="FG14" s="1">
        <v>-2.0945269999999998E-2</v>
      </c>
      <c r="FH14" s="1">
        <v>-2.0915130000000001E-2</v>
      </c>
      <c r="FI14" s="1">
        <v>-2.0914039999999998E-2</v>
      </c>
      <c r="FJ14" s="1">
        <v>-2.0924729999999999E-2</v>
      </c>
      <c r="FK14" s="1">
        <v>-2.0907180000000001E-2</v>
      </c>
      <c r="FL14" s="1">
        <v>-2.0917459999999999E-2</v>
      </c>
      <c r="FM14" s="1">
        <v>-2.0915610000000001E-2</v>
      </c>
      <c r="FN14" s="1">
        <v>-2.0929079999999999E-2</v>
      </c>
      <c r="FO14" s="1">
        <v>-2.0920210000000002E-2</v>
      </c>
      <c r="FP14" s="1">
        <v>-2.0928789999999999E-2</v>
      </c>
      <c r="FQ14" s="1">
        <v>-2.093165E-2</v>
      </c>
      <c r="FR14" s="1">
        <v>-2.092747E-2</v>
      </c>
      <c r="FS14" s="1">
        <v>-2.091838E-2</v>
      </c>
      <c r="FT14" s="1">
        <v>-2.0947730000000001E-2</v>
      </c>
      <c r="FU14" s="1">
        <v>-2.0934649999999999E-2</v>
      </c>
      <c r="FV14" s="1">
        <v>-2.0915099999999999E-2</v>
      </c>
      <c r="FW14" s="1">
        <v>-2.0916049999999999E-2</v>
      </c>
      <c r="FX14" s="1">
        <v>-2.0913879999999999E-2</v>
      </c>
      <c r="FY14" s="1">
        <v>-2.0936679999999999E-2</v>
      </c>
      <c r="FZ14" s="1">
        <v>5.7312450000000001E-2</v>
      </c>
      <c r="GA14" s="1">
        <v>6.404725E-2</v>
      </c>
      <c r="GB14" s="1">
        <v>0.1204559</v>
      </c>
      <c r="GC14" s="1">
        <v>0.18404180000000001</v>
      </c>
      <c r="GD14" s="1">
        <v>0.22340860000000001</v>
      </c>
      <c r="GE14" s="1">
        <v>0.2478332</v>
      </c>
      <c r="GF14" s="1">
        <v>0.26903120000000003</v>
      </c>
      <c r="GG14" s="1">
        <v>0.28568300000000002</v>
      </c>
      <c r="GH14" s="1">
        <v>0.30131279999999999</v>
      </c>
      <c r="GI14" s="1">
        <v>0.31329590000000002</v>
      </c>
      <c r="GJ14" s="1">
        <v>0.3250979</v>
      </c>
      <c r="GK14" s="1">
        <v>0.33411239999999998</v>
      </c>
      <c r="GL14" s="1">
        <v>0.34336339999999999</v>
      </c>
      <c r="GM14" s="1">
        <v>0.34973549999999998</v>
      </c>
      <c r="GN14" s="1">
        <v>0.35708410000000002</v>
      </c>
      <c r="GO14" s="1">
        <v>0.36195080000000002</v>
      </c>
      <c r="GP14" s="1">
        <v>0.36760710000000002</v>
      </c>
      <c r="GQ14" s="1">
        <v>0.37126520000000002</v>
      </c>
      <c r="GR14" s="1">
        <v>0.37619940000000002</v>
      </c>
      <c r="GS14" s="1">
        <v>0.37864589999999998</v>
      </c>
      <c r="GT14" s="1">
        <v>0.38256449999999997</v>
      </c>
      <c r="GU14" s="1">
        <v>0.3847372</v>
      </c>
      <c r="GV14" s="1">
        <v>0.38809359999999998</v>
      </c>
      <c r="GW14" s="1">
        <v>0.38897330000000002</v>
      </c>
      <c r="GX14" s="1">
        <v>0.39178249999999998</v>
      </c>
      <c r="GY14" s="1">
        <v>0.39305099999999998</v>
      </c>
      <c r="GZ14" s="1">
        <v>0.3947755</v>
      </c>
      <c r="HA14" s="1">
        <v>0.39536139999999997</v>
      </c>
      <c r="HB14" s="1">
        <v>0.3977909</v>
      </c>
      <c r="HC14" s="1">
        <v>0.39768609999999999</v>
      </c>
      <c r="HD14" s="1">
        <v>0.39851140000000002</v>
      </c>
      <c r="HE14" s="1">
        <v>0.39872079999999999</v>
      </c>
      <c r="HF14" s="1">
        <v>0.4008292</v>
      </c>
      <c r="HG14" s="1">
        <v>0.40025230000000001</v>
      </c>
      <c r="HH14" s="1">
        <v>0.4013391</v>
      </c>
      <c r="HI14" s="1">
        <v>0.40164359999999999</v>
      </c>
      <c r="HJ14" s="1">
        <v>0.40234710000000001</v>
      </c>
      <c r="HK14" s="1">
        <v>0.4016691</v>
      </c>
      <c r="HL14" s="1">
        <v>0.40314729999999999</v>
      </c>
      <c r="HM14" s="1">
        <v>0.40262500000000001</v>
      </c>
      <c r="HN14" s="1">
        <v>0.4039778</v>
      </c>
      <c r="HO14" s="1">
        <v>0.40397640000000001</v>
      </c>
      <c r="HP14" s="1">
        <v>0.4050047</v>
      </c>
      <c r="HQ14" s="1">
        <v>0.40443240000000003</v>
      </c>
      <c r="HR14" s="1">
        <v>0.40571119999999999</v>
      </c>
      <c r="HS14" s="1">
        <v>0.40484949999999997</v>
      </c>
      <c r="HT14" s="1">
        <v>0.40634039999999999</v>
      </c>
      <c r="HU14" s="1">
        <v>0.40501870000000001</v>
      </c>
      <c r="HV14" s="1">
        <v>0.40640860000000001</v>
      </c>
      <c r="HW14" s="1">
        <v>0.40620279999999998</v>
      </c>
      <c r="HX14" s="1">
        <v>0.40631159999999999</v>
      </c>
      <c r="HY14" s="1">
        <v>0.40579739999999997</v>
      </c>
      <c r="HZ14" s="1">
        <v>0.40690749999999998</v>
      </c>
      <c r="IA14" s="1">
        <v>0.4059043</v>
      </c>
      <c r="IB14" s="1">
        <v>0.40698440000000002</v>
      </c>
      <c r="IC14" s="1">
        <v>0.40624369999999999</v>
      </c>
      <c r="ID14" s="1">
        <v>0.40777400000000003</v>
      </c>
      <c r="IE14" s="1">
        <v>0.40657070000000001</v>
      </c>
      <c r="IF14" s="1">
        <v>0.40782679999999999</v>
      </c>
      <c r="IG14" s="1">
        <v>0.40720580000000001</v>
      </c>
      <c r="IH14" s="1">
        <v>0.40824769999999999</v>
      </c>
      <c r="II14" s="1">
        <v>0.40734090000000001</v>
      </c>
      <c r="IJ14" s="1">
        <v>0.40882030000000003</v>
      </c>
      <c r="IK14" s="1">
        <v>0.40744409999999998</v>
      </c>
      <c r="IL14" s="1">
        <v>0.40982540000000001</v>
      </c>
      <c r="IM14" s="1">
        <v>0.39693000000000001</v>
      </c>
      <c r="IN14" s="1">
        <v>0.36219829999999997</v>
      </c>
      <c r="IO14" s="1">
        <v>0.35061110000000001</v>
      </c>
      <c r="IP14" s="7">
        <v>567.48789999999997</v>
      </c>
      <c r="IQ14" s="7">
        <v>414.87119999999999</v>
      </c>
      <c r="IR14" s="7">
        <v>258.0949</v>
      </c>
      <c r="IS14" s="7">
        <v>168.83629999999999</v>
      </c>
      <c r="IT14" s="7">
        <v>146.79069999999999</v>
      </c>
      <c r="IU14" s="7">
        <v>122.32259999999999</v>
      </c>
      <c r="IV14" s="7">
        <v>114.3899</v>
      </c>
      <c r="IW14" s="7">
        <v>96.162419999999997</v>
      </c>
      <c r="IX14" s="7">
        <v>91.365669999999994</v>
      </c>
      <c r="IY14" s="7">
        <v>76.360759999999999</v>
      </c>
      <c r="IZ14" s="7">
        <v>72.849220000000003</v>
      </c>
      <c r="JA14" s="7">
        <v>60.15457</v>
      </c>
      <c r="JB14" s="7">
        <v>57.583089999999999</v>
      </c>
      <c r="JC14" s="7">
        <v>47.139830000000003</v>
      </c>
      <c r="JD14" s="7">
        <v>44.902459999999998</v>
      </c>
      <c r="JE14" s="7">
        <v>36.577089999999998</v>
      </c>
      <c r="JF14" s="7">
        <v>34.91527</v>
      </c>
      <c r="JG14" s="7">
        <v>28.32987</v>
      </c>
      <c r="JH14" s="7">
        <v>26.91752</v>
      </c>
      <c r="JI14" s="7">
        <v>21.848749999999999</v>
      </c>
      <c r="JJ14" s="7">
        <v>20.679200000000002</v>
      </c>
      <c r="JK14" s="7">
        <v>16.806619999999999</v>
      </c>
      <c r="JL14" s="7">
        <v>15.81432</v>
      </c>
      <c r="JM14" s="7">
        <v>12.8996</v>
      </c>
      <c r="JN14" s="7">
        <v>12.098280000000001</v>
      </c>
      <c r="JO14" s="7">
        <v>9.8799569999999992</v>
      </c>
      <c r="JP14" s="7">
        <v>9.2750610000000009</v>
      </c>
      <c r="JQ14" s="7">
        <v>7.5733180000000004</v>
      </c>
      <c r="JR14" s="7">
        <v>7.0727580000000003</v>
      </c>
      <c r="JS14" s="7">
        <v>5.8009490000000001</v>
      </c>
      <c r="JT14" s="7">
        <v>5.3973440000000004</v>
      </c>
      <c r="JU14" s="7">
        <v>4.4250829999999999</v>
      </c>
      <c r="JV14" s="7">
        <v>4.1106600000000002</v>
      </c>
      <c r="JW14" s="7">
        <v>3.3850560000000001</v>
      </c>
      <c r="JX14" s="7">
        <v>3.1322700000000001</v>
      </c>
      <c r="JY14" s="7">
        <v>2.5912419999999998</v>
      </c>
      <c r="JZ14" s="7">
        <v>2.3822009999999998</v>
      </c>
      <c r="KA14" s="7">
        <v>1.976777</v>
      </c>
      <c r="KB14" s="7">
        <v>1.815666</v>
      </c>
      <c r="KC14" s="7">
        <v>1.511253</v>
      </c>
      <c r="KD14" s="7">
        <v>1.383616</v>
      </c>
      <c r="KE14" s="7">
        <v>1.1541999999999999</v>
      </c>
      <c r="KF14" s="7">
        <v>1.0555270000000001</v>
      </c>
      <c r="KG14" s="7">
        <v>0.88130459999999999</v>
      </c>
      <c r="KH14" s="7">
        <v>0.80508939999999996</v>
      </c>
      <c r="KI14" s="7">
        <v>0.67418610000000001</v>
      </c>
      <c r="KJ14" s="7">
        <v>0.61267199999999999</v>
      </c>
      <c r="KK14" s="7">
        <v>0.51680440000000005</v>
      </c>
      <c r="KL14" s="7">
        <v>0.46777990000000003</v>
      </c>
      <c r="KM14" s="7">
        <v>0.39475159999999998</v>
      </c>
      <c r="KN14" s="7">
        <v>0.3570197</v>
      </c>
      <c r="KO14" s="7">
        <v>0.3019771</v>
      </c>
      <c r="KP14" s="7">
        <v>0.27242509999999998</v>
      </c>
      <c r="KQ14" s="7">
        <v>0.23129279999999999</v>
      </c>
      <c r="KR14" s="7">
        <v>0.20800730000000001</v>
      </c>
      <c r="KS14" s="7">
        <v>0.17722579999999999</v>
      </c>
      <c r="KT14" s="7">
        <v>0.1587557</v>
      </c>
      <c r="KU14" s="7">
        <v>0.13586000000000001</v>
      </c>
      <c r="KV14" s="7">
        <v>0.1214334</v>
      </c>
      <c r="KW14" s="7">
        <v>0.10466590000000001</v>
      </c>
      <c r="KX14" s="7">
        <v>9.3024979999999993E-2</v>
      </c>
      <c r="KY14" s="7">
        <v>8.0267859999999996E-2</v>
      </c>
      <c r="KZ14" s="7">
        <v>7.1654549999999997E-2</v>
      </c>
      <c r="LA14" s="7">
        <v>5.8962649999999998E-2</v>
      </c>
      <c r="LB14" s="7">
        <v>3.9620710000000003E-2</v>
      </c>
      <c r="LC14" s="1">
        <v>14645.38</v>
      </c>
      <c r="LD14" s="1">
        <v>17494.3</v>
      </c>
      <c r="LE14" s="1">
        <v>17582.599999999999</v>
      </c>
      <c r="LF14" s="1">
        <v>17567.18</v>
      </c>
      <c r="LG14" s="1">
        <v>17648.29</v>
      </c>
      <c r="LH14" s="1">
        <v>17596.64</v>
      </c>
      <c r="LI14" s="1">
        <v>17648.12</v>
      </c>
      <c r="LJ14" s="1">
        <v>17668.509999999998</v>
      </c>
      <c r="LK14" s="1">
        <v>17648.919999999998</v>
      </c>
      <c r="LL14" s="1">
        <v>17613.98</v>
      </c>
      <c r="LM14" s="1">
        <v>17655.599999999999</v>
      </c>
      <c r="LN14" s="1">
        <v>17697.060000000001</v>
      </c>
      <c r="LO14" s="1">
        <v>17701.32</v>
      </c>
      <c r="LP14" s="1">
        <v>17643.3</v>
      </c>
      <c r="LQ14" s="1">
        <v>17724.63</v>
      </c>
      <c r="LR14" s="1">
        <v>17627.04</v>
      </c>
      <c r="LS14" s="1">
        <v>17693.900000000001</v>
      </c>
      <c r="LT14" s="1">
        <v>17747.13</v>
      </c>
      <c r="LU14" s="1">
        <v>17709.29</v>
      </c>
      <c r="LV14" s="1">
        <v>17710.86</v>
      </c>
      <c r="LW14" s="1">
        <v>17679.46</v>
      </c>
      <c r="LX14" s="1">
        <v>17595.03</v>
      </c>
      <c r="LY14" s="1">
        <v>17720.7</v>
      </c>
      <c r="LZ14" s="1">
        <v>17652.57</v>
      </c>
      <c r="MA14" s="1">
        <v>17744.45</v>
      </c>
      <c r="MB14" s="1">
        <v>17657.080000000002</v>
      </c>
      <c r="MC14" s="1">
        <v>17724.2</v>
      </c>
      <c r="MD14" s="1">
        <v>17698.04</v>
      </c>
      <c r="ME14" s="1">
        <v>17685.71</v>
      </c>
      <c r="MF14" s="1">
        <v>17675.830000000002</v>
      </c>
      <c r="MG14" s="1">
        <v>17702.560000000001</v>
      </c>
      <c r="MH14" s="1">
        <v>17634.400000000001</v>
      </c>
      <c r="MI14" s="1">
        <v>17605.919999999998</v>
      </c>
      <c r="MJ14" s="1">
        <v>17698.8</v>
      </c>
      <c r="MK14" s="1">
        <v>17694.060000000001</v>
      </c>
      <c r="ML14" s="1">
        <v>17705.7</v>
      </c>
      <c r="MM14" s="1">
        <v>17673.73</v>
      </c>
      <c r="MN14" s="1">
        <v>17746.71</v>
      </c>
      <c r="MO14" s="1">
        <v>17688.009999999998</v>
      </c>
      <c r="MP14" s="1">
        <v>17697.22</v>
      </c>
      <c r="MQ14" s="1">
        <v>17709.82</v>
      </c>
      <c r="MR14" s="1">
        <v>17637.05</v>
      </c>
      <c r="MS14" s="1">
        <v>17665.04</v>
      </c>
      <c r="MT14" s="1">
        <v>17685.759999999998</v>
      </c>
      <c r="MU14" s="1">
        <v>17689.68</v>
      </c>
      <c r="MV14" s="1">
        <v>17654.5</v>
      </c>
      <c r="MW14" s="1">
        <v>17719.560000000001</v>
      </c>
      <c r="MX14" s="1">
        <v>17664.669999999998</v>
      </c>
      <c r="MY14" s="1">
        <v>17696.59</v>
      </c>
      <c r="MZ14" s="1">
        <v>17704.2</v>
      </c>
      <c r="NA14" s="1">
        <v>17658.689999999999</v>
      </c>
      <c r="NB14" s="1">
        <v>17671.25</v>
      </c>
      <c r="NC14" s="1">
        <v>17618.900000000001</v>
      </c>
      <c r="ND14" s="1">
        <v>17720.77</v>
      </c>
      <c r="NE14" s="1">
        <v>17693.91</v>
      </c>
      <c r="NF14" s="1">
        <v>17756.2</v>
      </c>
      <c r="NG14" s="1">
        <v>17680.23</v>
      </c>
      <c r="NH14" s="1">
        <v>17673.23</v>
      </c>
      <c r="NI14" s="1">
        <v>17692.71</v>
      </c>
      <c r="NJ14" s="1">
        <v>17723.11</v>
      </c>
      <c r="NK14" s="1">
        <v>17712.310000000001</v>
      </c>
      <c r="NL14" s="1">
        <v>17687.080000000002</v>
      </c>
      <c r="NM14" s="1">
        <v>17650.03</v>
      </c>
      <c r="NN14" s="1">
        <v>17751.810000000001</v>
      </c>
      <c r="NO14" s="1">
        <v>14899.21</v>
      </c>
      <c r="NP14" s="1">
        <v>-0.96474669999999996</v>
      </c>
      <c r="NQ14" s="1">
        <v>-1.4073260000000001</v>
      </c>
      <c r="NR14" s="1">
        <v>-0.87609749999999997</v>
      </c>
      <c r="NS14" s="1">
        <v>-0.5726329</v>
      </c>
      <c r="NT14" s="1">
        <v>-0.49839159999999999</v>
      </c>
      <c r="NU14" s="1">
        <v>-0.41475790000000001</v>
      </c>
      <c r="NV14" s="1">
        <v>-0.3883356</v>
      </c>
      <c r="NW14" s="1">
        <v>-0.32609640000000001</v>
      </c>
      <c r="NX14" s="1">
        <v>-0.3102915</v>
      </c>
      <c r="NY14" s="1">
        <v>-0.25884869999999999</v>
      </c>
      <c r="NZ14" s="1">
        <v>-0.24747959999999999</v>
      </c>
      <c r="OA14" s="1">
        <v>-0.20407139999999999</v>
      </c>
      <c r="OB14" s="1">
        <v>-0.19552320000000001</v>
      </c>
      <c r="OC14" s="1">
        <v>-0.16002749999999999</v>
      </c>
      <c r="OD14" s="1">
        <v>-0.1523495</v>
      </c>
      <c r="OE14" s="1">
        <v>-0.12412479999999999</v>
      </c>
      <c r="OF14" s="1">
        <v>-0.1184009</v>
      </c>
      <c r="OG14" s="1">
        <v>-9.6120120000000003E-2</v>
      </c>
      <c r="OH14" s="1">
        <v>-9.1352619999999995E-2</v>
      </c>
      <c r="OI14" s="1">
        <v>-7.4128689999999997E-2</v>
      </c>
      <c r="OJ14" s="1">
        <v>-7.0155029999999993E-2</v>
      </c>
      <c r="OK14" s="1">
        <v>-5.707972E-2</v>
      </c>
      <c r="OL14" s="1">
        <v>-5.3672549999999999E-2</v>
      </c>
      <c r="OM14" s="1">
        <v>-4.3763709999999997E-2</v>
      </c>
      <c r="ON14" s="1">
        <v>-4.1050250000000003E-2</v>
      </c>
      <c r="OO14" s="1">
        <v>-3.3534689999999999E-2</v>
      </c>
      <c r="OP14" s="1">
        <v>-3.1470690000000003E-2</v>
      </c>
      <c r="OQ14" s="1">
        <v>-2.5691149999999999E-2</v>
      </c>
      <c r="OR14" s="1">
        <v>-2.4015249999999998E-2</v>
      </c>
      <c r="OS14" s="1">
        <v>-1.9674629999999999E-2</v>
      </c>
      <c r="OT14" s="1">
        <v>-1.8332020000000001E-2</v>
      </c>
      <c r="OU14" s="1">
        <v>-1.500399E-2</v>
      </c>
      <c r="OV14" s="1">
        <v>-1.395422E-2</v>
      </c>
      <c r="OW14" s="1">
        <v>-1.148207E-2</v>
      </c>
      <c r="OX14" s="1">
        <v>-1.063628E-2</v>
      </c>
      <c r="OY14" s="1">
        <v>-8.7923840000000003E-3</v>
      </c>
      <c r="OZ14" s="1">
        <v>-8.0804499999999994E-3</v>
      </c>
      <c r="PA14" s="1">
        <v>-6.7091599999999996E-3</v>
      </c>
      <c r="PB14" s="1">
        <v>-6.1628949999999998E-3</v>
      </c>
      <c r="PC14" s="1">
        <v>-5.1275110000000004E-3</v>
      </c>
      <c r="PD14" s="1">
        <v>-4.6977039999999996E-3</v>
      </c>
      <c r="PE14" s="1">
        <v>-3.9154059999999997E-3</v>
      </c>
      <c r="PF14" s="1">
        <v>-3.5793190000000001E-3</v>
      </c>
      <c r="PG14" s="1">
        <v>-2.9917530000000002E-3</v>
      </c>
      <c r="PH14" s="1">
        <v>-2.7350349999999998E-3</v>
      </c>
      <c r="PI14" s="1">
        <v>-2.2865429999999998E-3</v>
      </c>
      <c r="PJ14" s="1">
        <v>-2.0777320000000001E-3</v>
      </c>
      <c r="PK14" s="1">
        <v>-1.7538300000000001E-3</v>
      </c>
      <c r="PL14" s="1">
        <v>-1.5889140000000001E-3</v>
      </c>
      <c r="PM14" s="1">
        <v>-1.3396840000000001E-3</v>
      </c>
      <c r="PN14" s="1">
        <v>-1.2110339999999999E-3</v>
      </c>
      <c r="PO14" s="1">
        <v>-1.023967E-3</v>
      </c>
      <c r="PP14" s="1">
        <v>-9.2463899999999999E-4</v>
      </c>
      <c r="PQ14" s="1">
        <v>-7.8488820000000004E-4</v>
      </c>
      <c r="PR14" s="1">
        <v>-7.0608889999999999E-4</v>
      </c>
      <c r="PS14" s="1">
        <v>-6.0139739999999996E-4</v>
      </c>
      <c r="PT14" s="1">
        <v>-5.3824579999999997E-4</v>
      </c>
      <c r="PU14" s="1">
        <v>-4.6186239999999998E-4</v>
      </c>
      <c r="PV14" s="1">
        <v>-4.1189459999999998E-4</v>
      </c>
      <c r="PW14" s="1">
        <v>-3.550844E-4</v>
      </c>
      <c r="PX14" s="1">
        <v>-3.1549280000000001E-4</v>
      </c>
      <c r="PY14" s="1">
        <v>-2.7235909999999999E-4</v>
      </c>
      <c r="PZ14" s="1">
        <v>-2.430927E-4</v>
      </c>
      <c r="QA14" s="1">
        <v>-2.0011319999999999E-4</v>
      </c>
      <c r="QB14" s="1">
        <v>-6.7337409999999997E-5</v>
      </c>
      <c r="QC14" s="1">
        <v>5.3137999999999998E-6</v>
      </c>
      <c r="QD14" s="1">
        <v>5.3130730000000003E-6</v>
      </c>
      <c r="QE14" s="1">
        <v>3.5647459999999999E-6</v>
      </c>
      <c r="QF14" s="1">
        <v>3.563904E-6</v>
      </c>
      <c r="QG14" s="1">
        <v>3.5642769999999999E-6</v>
      </c>
      <c r="QH14" s="1">
        <v>3.5639439999999998E-6</v>
      </c>
      <c r="QI14" s="1">
        <v>3.5645719999999998E-6</v>
      </c>
      <c r="QJ14" s="1">
        <v>3.5636859999999999E-6</v>
      </c>
      <c r="QK14" s="1">
        <v>3.5644959999999998E-6</v>
      </c>
      <c r="QL14" s="1">
        <v>3.563536E-6</v>
      </c>
      <c r="QM14" s="1">
        <v>3.5647890000000001E-6</v>
      </c>
      <c r="QN14" s="1">
        <v>3.5636780000000001E-6</v>
      </c>
      <c r="QO14" s="1">
        <v>3.5645509999999998E-6</v>
      </c>
      <c r="QP14" s="1">
        <v>3.563844E-6</v>
      </c>
      <c r="QQ14" s="1">
        <v>3.5644889999999998E-6</v>
      </c>
      <c r="QR14" s="1">
        <v>3.5641080000000001E-6</v>
      </c>
      <c r="QS14" s="1">
        <v>3.564233E-6</v>
      </c>
      <c r="QT14" s="1">
        <v>3.563812E-6</v>
      </c>
      <c r="QU14" s="1">
        <v>3.5646219999999999E-6</v>
      </c>
      <c r="QV14" s="1">
        <v>3.5636780000000001E-6</v>
      </c>
      <c r="QW14" s="1">
        <v>3.5645669999999999E-6</v>
      </c>
      <c r="QX14" s="1">
        <v>3.5638539999999999E-6</v>
      </c>
      <c r="QY14" s="1">
        <v>3.5649450000000001E-6</v>
      </c>
      <c r="QZ14" s="1">
        <v>3.5639019999999999E-6</v>
      </c>
      <c r="RA14" s="1">
        <v>3.5643790000000002E-6</v>
      </c>
      <c r="RB14" s="1">
        <v>3.5636800000000002E-6</v>
      </c>
      <c r="RC14" s="1">
        <v>3.56441E-6</v>
      </c>
      <c r="RD14" s="1">
        <v>3.5637310000000001E-6</v>
      </c>
      <c r="RE14" s="1">
        <v>3.5646070000000001E-6</v>
      </c>
      <c r="RF14" s="1">
        <v>3.563858E-6</v>
      </c>
      <c r="RG14" s="1">
        <v>3.5648979999999999E-6</v>
      </c>
      <c r="RH14" s="1">
        <v>3.563768E-6</v>
      </c>
      <c r="RI14" s="1">
        <v>3.5648580000000001E-6</v>
      </c>
      <c r="RJ14" s="1">
        <v>3.5638180000000002E-6</v>
      </c>
      <c r="RK14" s="1">
        <v>3.5646440000000001E-6</v>
      </c>
      <c r="RL14" s="1">
        <v>3.5638270000000002E-6</v>
      </c>
      <c r="RM14" s="1">
        <v>3.5644390000000001E-6</v>
      </c>
      <c r="RN14" s="1">
        <v>3.5637529999999998E-6</v>
      </c>
      <c r="RO14" s="1">
        <v>3.5644780000000002E-6</v>
      </c>
      <c r="RP14" s="1">
        <v>3.5638749999999998E-6</v>
      </c>
      <c r="RQ14" s="1">
        <v>3.5646760000000001E-6</v>
      </c>
      <c r="RR14" s="1">
        <v>3.5637389999999999E-6</v>
      </c>
      <c r="RS14" s="1">
        <v>3.5648129999999999E-6</v>
      </c>
      <c r="RT14" s="1">
        <v>3.5640070000000001E-6</v>
      </c>
      <c r="RU14" s="1">
        <v>3.5644670000000001E-6</v>
      </c>
      <c r="RV14" s="1">
        <v>3.563828E-6</v>
      </c>
      <c r="RW14" s="1">
        <v>3.56441E-6</v>
      </c>
      <c r="RX14" s="1">
        <v>3.5638009999999999E-6</v>
      </c>
      <c r="RY14" s="1">
        <v>3.564509E-6</v>
      </c>
      <c r="RZ14" s="1">
        <v>3.563911E-6</v>
      </c>
      <c r="SA14" s="1">
        <v>3.5648379999999999E-6</v>
      </c>
      <c r="SB14" s="1">
        <v>3.5640550000000001E-6</v>
      </c>
      <c r="SC14" s="1">
        <v>3.5648900000000001E-6</v>
      </c>
      <c r="SD14" s="1">
        <v>3.5636960000000002E-6</v>
      </c>
      <c r="SE14" s="1">
        <v>3.5644620000000001E-6</v>
      </c>
      <c r="SF14" s="1">
        <v>3.5636480000000001E-6</v>
      </c>
      <c r="SG14" s="1">
        <v>3.5643930000000001E-6</v>
      </c>
      <c r="SH14" s="1">
        <v>3.563573E-6</v>
      </c>
      <c r="SI14" s="1">
        <v>3.5643980000000001E-6</v>
      </c>
      <c r="SJ14" s="1">
        <v>3.5636940000000001E-6</v>
      </c>
      <c r="SK14" s="1">
        <v>3.5646129999999999E-6</v>
      </c>
      <c r="SL14" s="1">
        <v>3.5638200000000002E-6</v>
      </c>
      <c r="SM14" s="1">
        <v>3.5646059999999999E-6</v>
      </c>
      <c r="SN14" s="1">
        <v>3.5637179999999999E-6</v>
      </c>
      <c r="SO14" s="1">
        <v>3.564525E-6</v>
      </c>
      <c r="SP14" s="1">
        <v>3.5637319999999999E-6</v>
      </c>
      <c r="SQ14" s="1">
        <v>5.312049E-6</v>
      </c>
      <c r="SR14" s="1">
        <v>5.3137999999999998E-6</v>
      </c>
      <c r="SS14" s="1">
        <v>4.2500760000000004E-6</v>
      </c>
      <c r="ST14" s="1">
        <v>8.4804960000000003E-6</v>
      </c>
      <c r="SU14" s="1">
        <v>8.4861959999999992E-6</v>
      </c>
      <c r="SV14" s="1">
        <v>8.4791130000000004E-6</v>
      </c>
      <c r="SW14" s="1">
        <v>8.4881320000000001E-6</v>
      </c>
      <c r="SX14" s="1">
        <v>8.4767260000000008E-6</v>
      </c>
      <c r="SY14" s="1">
        <v>8.4871050000000008E-6</v>
      </c>
      <c r="SZ14" s="1">
        <v>8.4777489999999992E-6</v>
      </c>
      <c r="TA14" s="1">
        <v>8.4903749999999992E-6</v>
      </c>
      <c r="TB14" s="1">
        <v>8.4745309999999997E-6</v>
      </c>
      <c r="TC14" s="1">
        <v>8.4928699999999992E-6</v>
      </c>
      <c r="TD14" s="1">
        <v>8.4811260000000003E-6</v>
      </c>
      <c r="TE14" s="1">
        <v>8.4887439999999992E-6</v>
      </c>
      <c r="TF14" s="1">
        <v>8.4868539999999992E-6</v>
      </c>
      <c r="TG14" s="1">
        <v>8.4822470000000001E-6</v>
      </c>
      <c r="TH14" s="1">
        <v>8.4837789999999992E-6</v>
      </c>
      <c r="TI14" s="1">
        <v>8.4777270000000007E-6</v>
      </c>
      <c r="TJ14" s="1">
        <v>8.4822229999999994E-6</v>
      </c>
      <c r="TK14" s="1">
        <v>8.4844949999999995E-6</v>
      </c>
      <c r="TL14" s="1">
        <v>8.4820290000000004E-6</v>
      </c>
      <c r="TM14" s="1">
        <v>8.4813510000000008E-6</v>
      </c>
      <c r="TN14" s="1">
        <v>8.4906619999999992E-6</v>
      </c>
      <c r="TO14" s="1">
        <v>8.4848030000000004E-6</v>
      </c>
      <c r="TP14" s="1">
        <v>8.4816000000000002E-6</v>
      </c>
      <c r="TQ14" s="1">
        <v>8.4826629999999997E-6</v>
      </c>
      <c r="TR14" s="1">
        <v>8.4855349999999994E-6</v>
      </c>
      <c r="TS14" s="1">
        <v>8.4826090000000004E-6</v>
      </c>
      <c r="TT14" s="1">
        <v>8.4808119999999997E-6</v>
      </c>
      <c r="TU14" s="1">
        <v>8.4886440000000007E-6</v>
      </c>
      <c r="TV14" s="1">
        <v>8.479058E-6</v>
      </c>
      <c r="TW14" s="1">
        <v>8.4912219999999995E-6</v>
      </c>
      <c r="TX14" s="1">
        <v>8.4766699999999993E-6</v>
      </c>
      <c r="TY14" s="1">
        <v>8.4866070000000002E-6</v>
      </c>
      <c r="TZ14" s="1">
        <v>8.4799720000000002E-6</v>
      </c>
      <c r="UA14" s="1">
        <v>8.4892709999999992E-6</v>
      </c>
      <c r="UB14" s="1">
        <v>8.4827900000000005E-6</v>
      </c>
      <c r="UC14" s="1">
        <v>8.4800250000000002E-6</v>
      </c>
      <c r="UD14" s="1">
        <v>8.4849709999999999E-6</v>
      </c>
      <c r="UE14" s="1">
        <v>8.4857239999999997E-6</v>
      </c>
      <c r="UF14" s="1">
        <v>8.4822190000000002E-6</v>
      </c>
      <c r="UG14" s="1">
        <v>8.4880909999999996E-6</v>
      </c>
      <c r="UH14" s="1">
        <v>8.4807759999999995E-6</v>
      </c>
      <c r="UI14" s="1">
        <v>8.4775600000000005E-6</v>
      </c>
      <c r="UJ14" s="1">
        <v>8.4867180000000005E-6</v>
      </c>
      <c r="UK14" s="1">
        <v>8.4929529999999996E-6</v>
      </c>
      <c r="UL14" s="1">
        <v>8.4789010000000005E-6</v>
      </c>
      <c r="UM14" s="1">
        <v>8.4781590000000008E-6</v>
      </c>
      <c r="UN14" s="1">
        <v>8.4840119999999999E-6</v>
      </c>
      <c r="UO14" s="1">
        <v>8.4917810000000003E-6</v>
      </c>
      <c r="UP14" s="1">
        <v>8.4843469999999996E-6</v>
      </c>
      <c r="UQ14" s="1">
        <v>8.4801649999999998E-6</v>
      </c>
      <c r="UR14" s="1">
        <v>8.4771890000000007E-6</v>
      </c>
      <c r="US14" s="1">
        <v>8.4852570000000006E-6</v>
      </c>
      <c r="UT14" s="1">
        <v>8.4837059999999995E-6</v>
      </c>
      <c r="UU14" s="1">
        <v>8.486348E-6</v>
      </c>
      <c r="UV14" s="1">
        <v>8.4834930000000002E-6</v>
      </c>
      <c r="UW14" s="1">
        <v>8.4760089999999994E-6</v>
      </c>
      <c r="UX14" s="1">
        <v>8.4988650000000002E-6</v>
      </c>
      <c r="UY14" s="1">
        <v>8.4798419999999996E-6</v>
      </c>
      <c r="UZ14" s="1">
        <v>8.4813770000000002E-6</v>
      </c>
      <c r="VA14" s="1">
        <v>8.4787129999999995E-6</v>
      </c>
      <c r="VB14" s="1">
        <v>8.4828189999999998E-6</v>
      </c>
      <c r="VC14" s="1">
        <v>8.4814130000000004E-6</v>
      </c>
      <c r="VD14" s="1">
        <v>8.4847429999999995E-6</v>
      </c>
      <c r="VE14" s="1">
        <v>4.2488769999999997E-6</v>
      </c>
      <c r="VF14" s="13">
        <v>3.0000049999999998</v>
      </c>
      <c r="VG14" s="13">
        <v>3.2337449999999999</v>
      </c>
      <c r="VH14" s="13">
        <v>5.6752690000000001</v>
      </c>
      <c r="VI14" s="13">
        <v>7.4980690000000001</v>
      </c>
      <c r="VJ14" s="13">
        <v>8.0954960000000007</v>
      </c>
      <c r="VK14" s="13">
        <v>8.3615480000000009</v>
      </c>
      <c r="VL14" s="13">
        <v>8.7486499999999996</v>
      </c>
      <c r="VM14" s="13">
        <v>9.0670459999999995</v>
      </c>
      <c r="VN14" s="13">
        <v>9.3436149999999998</v>
      </c>
      <c r="VO14" s="13">
        <v>9.6195470000000007</v>
      </c>
      <c r="VP14" s="13">
        <v>9.8167089999999995</v>
      </c>
      <c r="VQ14" s="13">
        <v>10.057650000000001</v>
      </c>
      <c r="VR14" s="13">
        <v>10.203670000000001</v>
      </c>
      <c r="VS14" s="13">
        <v>10.39606</v>
      </c>
      <c r="VT14" s="13">
        <v>10.508330000000001</v>
      </c>
      <c r="VU14" s="13">
        <v>10.67365</v>
      </c>
      <c r="VV14" s="13">
        <v>10.74358</v>
      </c>
      <c r="VW14" s="13">
        <v>10.889620000000001</v>
      </c>
      <c r="VX14" s="13">
        <v>10.93811</v>
      </c>
      <c r="VY14" s="13">
        <v>11.062760000000001</v>
      </c>
      <c r="VZ14" s="13">
        <v>11.08736</v>
      </c>
      <c r="WA14" s="13">
        <v>11.20003</v>
      </c>
      <c r="WB14" s="13">
        <v>11.20885</v>
      </c>
      <c r="WC14" s="13">
        <v>11.305720000000001</v>
      </c>
      <c r="WD14" s="13">
        <v>11.30433</v>
      </c>
      <c r="WE14" s="13">
        <v>11.39091</v>
      </c>
      <c r="WF14" s="13">
        <v>11.37387</v>
      </c>
      <c r="WG14" s="13">
        <v>11.45167</v>
      </c>
      <c r="WH14" s="13">
        <v>11.43296</v>
      </c>
      <c r="WI14" s="13">
        <v>11.498250000000001</v>
      </c>
      <c r="WJ14" s="13">
        <v>11.45523</v>
      </c>
      <c r="WK14" s="13">
        <v>11.535080000000001</v>
      </c>
      <c r="WL14" s="13">
        <v>11.50896</v>
      </c>
      <c r="WM14" s="13">
        <v>11.56573</v>
      </c>
      <c r="WN14" s="13">
        <v>11.52792</v>
      </c>
      <c r="WO14" s="13">
        <v>11.60125</v>
      </c>
      <c r="WP14" s="13">
        <v>11.556190000000001</v>
      </c>
      <c r="WQ14" s="13">
        <v>11.6114</v>
      </c>
      <c r="WR14" s="13">
        <v>11.57663</v>
      </c>
      <c r="WS14" s="13">
        <v>11.63565</v>
      </c>
      <c r="WT14" s="13">
        <v>11.59409</v>
      </c>
      <c r="WU14" s="13">
        <v>11.665290000000001</v>
      </c>
      <c r="WV14" s="13">
        <v>11.61548</v>
      </c>
      <c r="WW14" s="13">
        <v>11.678610000000001</v>
      </c>
      <c r="WX14" s="13">
        <v>11.63557</v>
      </c>
      <c r="WY14" s="13">
        <v>11.68535</v>
      </c>
      <c r="WZ14" s="13">
        <v>11.64429</v>
      </c>
      <c r="XA14" s="13">
        <v>11.684369999999999</v>
      </c>
      <c r="XB14" s="13">
        <v>11.648709999999999</v>
      </c>
      <c r="XC14" s="13">
        <v>11.71217</v>
      </c>
      <c r="XD14" s="13">
        <v>11.648999999999999</v>
      </c>
      <c r="XE14" s="13">
        <v>11.70533</v>
      </c>
      <c r="XF14" s="13">
        <v>11.662929999999999</v>
      </c>
      <c r="XG14" s="13">
        <v>11.714180000000001</v>
      </c>
      <c r="XH14" s="13">
        <v>11.67136</v>
      </c>
      <c r="XI14" s="13">
        <v>11.72953</v>
      </c>
      <c r="XJ14" s="13">
        <v>11.68749</v>
      </c>
      <c r="XK14" s="13">
        <v>11.74099</v>
      </c>
      <c r="XL14" s="13">
        <v>11.696020000000001</v>
      </c>
      <c r="XM14" s="13">
        <v>11.750769999999999</v>
      </c>
      <c r="XN14" s="13">
        <v>11.705399999999999</v>
      </c>
      <c r="XO14" s="13">
        <v>11.755330000000001</v>
      </c>
      <c r="XP14" s="13">
        <v>11.72265</v>
      </c>
      <c r="XQ14" s="13">
        <v>11.766819999999999</v>
      </c>
      <c r="XR14" s="13">
        <v>11.74226</v>
      </c>
      <c r="XS14" s="13">
        <v>11.220969999999999</v>
      </c>
      <c r="XT14" s="13">
        <v>8.5422069999999994</v>
      </c>
      <c r="XU14" s="13">
        <v>9.0096080000000001</v>
      </c>
      <c r="XV14" s="13" t="s">
        <v>357</v>
      </c>
      <c r="XW14" s="13" t="s">
        <v>357</v>
      </c>
      <c r="XX14" s="13" t="s">
        <v>357</v>
      </c>
      <c r="XY14" s="13" t="s">
        <v>357</v>
      </c>
      <c r="XZ14" s="13" t="s">
        <v>357</v>
      </c>
      <c r="YA14" s="13" t="s">
        <v>357</v>
      </c>
      <c r="YB14" s="13" t="s">
        <v>357</v>
      </c>
      <c r="YC14" s="13" t="s">
        <v>357</v>
      </c>
      <c r="YD14" s="13" t="s">
        <v>357</v>
      </c>
      <c r="YE14" s="13" t="s">
        <v>357</v>
      </c>
      <c r="YF14" s="13" t="s">
        <v>357</v>
      </c>
      <c r="YG14" s="13" t="s">
        <v>357</v>
      </c>
      <c r="YH14" s="13" t="s">
        <v>357</v>
      </c>
      <c r="YI14" s="13" t="s">
        <v>357</v>
      </c>
      <c r="YJ14" s="13" t="s">
        <v>357</v>
      </c>
      <c r="YK14" s="13" t="s">
        <v>357</v>
      </c>
      <c r="YL14" s="13" t="s">
        <v>357</v>
      </c>
      <c r="YM14" s="13" t="s">
        <v>357</v>
      </c>
      <c r="YN14" s="13" t="s">
        <v>357</v>
      </c>
      <c r="YO14" s="13" t="s">
        <v>357</v>
      </c>
      <c r="YP14" s="13" t="s">
        <v>357</v>
      </c>
      <c r="YQ14" s="13" t="s">
        <v>357</v>
      </c>
      <c r="YR14" s="13" t="s">
        <v>357</v>
      </c>
      <c r="YS14" s="13" t="s">
        <v>357</v>
      </c>
      <c r="YT14" s="13" t="s">
        <v>357</v>
      </c>
      <c r="YU14" s="13" t="s">
        <v>357</v>
      </c>
      <c r="YV14" s="13" t="s">
        <v>357</v>
      </c>
      <c r="YW14" s="13" t="s">
        <v>357</v>
      </c>
      <c r="YX14" s="13" t="s">
        <v>357</v>
      </c>
      <c r="YY14" s="13" t="s">
        <v>357</v>
      </c>
      <c r="YZ14" s="13" t="s">
        <v>357</v>
      </c>
      <c r="ZA14" s="13" t="s">
        <v>357</v>
      </c>
      <c r="ZB14" s="13" t="s">
        <v>357</v>
      </c>
      <c r="ZC14" s="13" t="s">
        <v>357</v>
      </c>
      <c r="ZD14" s="13" t="s">
        <v>357</v>
      </c>
      <c r="ZE14" s="13" t="s">
        <v>357</v>
      </c>
      <c r="ZF14" s="13" t="s">
        <v>357</v>
      </c>
      <c r="ZG14" s="13" t="s">
        <v>357</v>
      </c>
      <c r="ZH14" s="13" t="s">
        <v>357</v>
      </c>
      <c r="ZI14" s="13" t="s">
        <v>357</v>
      </c>
      <c r="ZJ14" s="13" t="s">
        <v>357</v>
      </c>
      <c r="ZK14" s="13" t="s">
        <v>357</v>
      </c>
      <c r="ZL14" s="13" t="s">
        <v>357</v>
      </c>
      <c r="ZM14" s="13" t="s">
        <v>357</v>
      </c>
      <c r="ZN14" s="13" t="s">
        <v>357</v>
      </c>
      <c r="ZO14" s="13" t="s">
        <v>357</v>
      </c>
      <c r="ZP14" s="13" t="s">
        <v>357</v>
      </c>
      <c r="ZQ14" s="13" t="s">
        <v>357</v>
      </c>
      <c r="ZR14" s="13" t="s">
        <v>357</v>
      </c>
      <c r="ZS14" s="13" t="s">
        <v>357</v>
      </c>
      <c r="ZT14" s="13" t="s">
        <v>357</v>
      </c>
      <c r="ZU14" s="13" t="s">
        <v>357</v>
      </c>
      <c r="ZV14" s="13" t="s">
        <v>357</v>
      </c>
      <c r="ZW14" s="13" t="s">
        <v>357</v>
      </c>
      <c r="ZX14" s="13" t="s">
        <v>357</v>
      </c>
      <c r="ZY14" s="13" t="s">
        <v>357</v>
      </c>
      <c r="ZZ14" s="13" t="s">
        <v>357</v>
      </c>
      <c r="AAA14" s="13" t="s">
        <v>357</v>
      </c>
      <c r="AAB14" s="13" t="s">
        <v>357</v>
      </c>
      <c r="AAC14" s="13" t="s">
        <v>357</v>
      </c>
      <c r="AAD14" s="13" t="s">
        <v>357</v>
      </c>
      <c r="AAE14" s="13" t="s">
        <v>357</v>
      </c>
      <c r="AAF14" s="13" t="s">
        <v>357</v>
      </c>
      <c r="AAG14" s="13" t="s">
        <v>357</v>
      </c>
      <c r="AAH14" s="13" t="s">
        <v>357</v>
      </c>
      <c r="AAI14" s="1">
        <v>2000.1880000000001</v>
      </c>
      <c r="AAJ14" s="1">
        <v>1998.8920000000001</v>
      </c>
      <c r="AAK14" s="1">
        <v>1977.355</v>
      </c>
      <c r="AAL14" s="1">
        <v>1932.7149999999999</v>
      </c>
      <c r="AAM14" s="1">
        <v>1892.953</v>
      </c>
      <c r="AAN14" s="1">
        <v>1858.903</v>
      </c>
      <c r="AAO14" s="1">
        <v>1825.66</v>
      </c>
      <c r="AAP14" s="1">
        <v>1793.883</v>
      </c>
      <c r="AAQ14" s="1">
        <v>1762.154</v>
      </c>
      <c r="AAR14" s="1">
        <v>1731.1179999999999</v>
      </c>
      <c r="AAS14" s="1">
        <v>1699.694</v>
      </c>
      <c r="AAT14" s="1">
        <v>1669.0070000000001</v>
      </c>
      <c r="AAU14" s="1">
        <v>1637.665</v>
      </c>
      <c r="AAV14" s="1">
        <v>1607.078</v>
      </c>
      <c r="AAW14" s="1">
        <v>1575.6189999999999</v>
      </c>
      <c r="AAX14" s="1">
        <v>1544.9480000000001</v>
      </c>
      <c r="AAY14" s="1">
        <v>1513.345</v>
      </c>
      <c r="AAZ14" s="1">
        <v>1482.58</v>
      </c>
      <c r="ABA14" s="1">
        <v>1450.8030000000001</v>
      </c>
      <c r="ABB14" s="1">
        <v>1420.001</v>
      </c>
      <c r="ABC14" s="1">
        <v>1388.09</v>
      </c>
      <c r="ABD14" s="1">
        <v>1357.1849999999999</v>
      </c>
      <c r="ABE14" s="1">
        <v>1325.2280000000001</v>
      </c>
      <c r="ABF14" s="1">
        <v>1294.2080000000001</v>
      </c>
      <c r="ABG14" s="1">
        <v>1262.1659999999999</v>
      </c>
      <c r="ABH14" s="1">
        <v>1231.1559999999999</v>
      </c>
      <c r="ABI14" s="1">
        <v>1199.0509999999999</v>
      </c>
      <c r="ABJ14" s="1">
        <v>1167.9949999999999</v>
      </c>
      <c r="ABK14" s="1">
        <v>1135.8710000000001</v>
      </c>
      <c r="ABL14" s="1">
        <v>1104.7560000000001</v>
      </c>
      <c r="ABM14" s="1">
        <v>1072.588</v>
      </c>
      <c r="ABN14" s="1">
        <v>1041.442</v>
      </c>
      <c r="ABO14" s="1">
        <v>1009.112</v>
      </c>
      <c r="ABP14" s="1">
        <v>977.89769999999999</v>
      </c>
      <c r="ABQ14" s="1">
        <v>945.57050000000004</v>
      </c>
      <c r="ABR14" s="1">
        <v>914.3107</v>
      </c>
      <c r="ABS14" s="1">
        <v>881.98230000000001</v>
      </c>
      <c r="ABT14" s="1">
        <v>850.67219999999998</v>
      </c>
      <c r="ABU14" s="1">
        <v>818.24929999999995</v>
      </c>
      <c r="ABV14" s="1">
        <v>786.95050000000003</v>
      </c>
      <c r="ABW14" s="1">
        <v>754.47</v>
      </c>
      <c r="ABX14" s="1">
        <v>723.09209999999996</v>
      </c>
      <c r="ABY14" s="1">
        <v>690.7201</v>
      </c>
      <c r="ABZ14" s="1">
        <v>659.33360000000005</v>
      </c>
      <c r="ACA14" s="1">
        <v>626.84040000000005</v>
      </c>
      <c r="ACB14" s="1">
        <v>595.41020000000003</v>
      </c>
      <c r="ACC14" s="1">
        <v>562.98009999999999</v>
      </c>
      <c r="ACD14" s="1">
        <v>531.51790000000005</v>
      </c>
      <c r="ACE14" s="1">
        <v>499.04660000000001</v>
      </c>
      <c r="ACF14" s="1">
        <v>467.63319999999999</v>
      </c>
      <c r="ACG14" s="1">
        <v>435.1191</v>
      </c>
      <c r="ACH14" s="1">
        <v>403.61399999999998</v>
      </c>
      <c r="ACI14" s="1">
        <v>371.04689999999999</v>
      </c>
      <c r="ACJ14" s="1">
        <v>339.55040000000002</v>
      </c>
      <c r="ACK14" s="1">
        <v>306.94779999999997</v>
      </c>
      <c r="ACL14" s="1">
        <v>275.40899999999999</v>
      </c>
      <c r="ACM14" s="1">
        <v>242.83869999999999</v>
      </c>
      <c r="ACN14" s="1">
        <v>211.2141</v>
      </c>
      <c r="ACO14" s="1">
        <v>178.6113</v>
      </c>
      <c r="ACP14" s="1">
        <v>147.09440000000001</v>
      </c>
      <c r="ACQ14" s="1">
        <v>114.47150000000001</v>
      </c>
      <c r="ACR14" s="1">
        <v>82.883719999999997</v>
      </c>
      <c r="ACS14" s="1">
        <v>50.266919999999999</v>
      </c>
      <c r="ACT14" s="1">
        <v>18.697199999999999</v>
      </c>
      <c r="ACU14" s="1">
        <v>-14.75403</v>
      </c>
      <c r="ACV14" s="1">
        <v>-41.203650000000003</v>
      </c>
      <c r="ACW14" s="1">
        <v>-37.261600000000001</v>
      </c>
      <c r="ACX14" s="1">
        <v>-35.863779999999998</v>
      </c>
      <c r="ACY14" s="7">
        <v>-38.211829999999999</v>
      </c>
      <c r="ACZ14" s="7">
        <v>-38.1526</v>
      </c>
      <c r="ADA14" s="7">
        <v>-38.155009999999997</v>
      </c>
      <c r="ADB14" s="7">
        <v>-37.925150000000002</v>
      </c>
      <c r="ADC14" s="7">
        <v>-37.574019999999997</v>
      </c>
      <c r="ADD14" s="7">
        <v>-37.16433</v>
      </c>
      <c r="ADE14" s="7">
        <v>-36.683759999999999</v>
      </c>
      <c r="ADF14" s="7">
        <v>-36.255429999999997</v>
      </c>
      <c r="ADG14" s="7">
        <v>-35.763539999999999</v>
      </c>
      <c r="ADH14" s="7">
        <v>-35.273479999999999</v>
      </c>
      <c r="ADI14" s="7">
        <v>-34.695799999999998</v>
      </c>
      <c r="ADJ14" s="7">
        <v>-34.204059999999998</v>
      </c>
      <c r="ADK14" s="7">
        <v>-33.619869999999999</v>
      </c>
      <c r="ADL14" s="7">
        <v>-33.051439999999999</v>
      </c>
      <c r="ADM14" s="7">
        <v>-32.460850000000001</v>
      </c>
      <c r="ADN14" s="7">
        <v>-31.89085</v>
      </c>
      <c r="ADO14" s="7">
        <v>-31.25225</v>
      </c>
      <c r="ADP14" s="7">
        <v>-30.671479999999999</v>
      </c>
      <c r="ADQ14" s="7">
        <v>-30.047350000000002</v>
      </c>
      <c r="ADR14" s="7">
        <v>-29.436440000000001</v>
      </c>
      <c r="ADS14" s="7">
        <v>-28.790479999999999</v>
      </c>
      <c r="ADT14" s="7">
        <v>-28.187290000000001</v>
      </c>
      <c r="ADU14" s="7">
        <v>-27.536290000000001</v>
      </c>
      <c r="ADV14" s="7">
        <v>-26.915220000000001</v>
      </c>
      <c r="ADW14" s="7">
        <v>-26.254290000000001</v>
      </c>
      <c r="ADX14" s="7">
        <v>-25.641210000000001</v>
      </c>
      <c r="ADY14" s="7">
        <v>-24.955069999999999</v>
      </c>
      <c r="ADZ14" s="7">
        <v>-24.326360000000001</v>
      </c>
      <c r="AEA14" s="7">
        <v>-23.670860000000001</v>
      </c>
      <c r="AEB14" s="7">
        <v>-23.022760000000002</v>
      </c>
      <c r="AEC14" s="7">
        <v>-22.3141</v>
      </c>
      <c r="AED14" s="7">
        <v>-21.70055</v>
      </c>
      <c r="AEE14" s="7">
        <v>-21.02937</v>
      </c>
      <c r="AEF14" s="7">
        <v>-20.376259999999998</v>
      </c>
      <c r="AEG14" s="7">
        <v>-19.683820000000001</v>
      </c>
      <c r="AEH14" s="7">
        <v>-19.064920000000001</v>
      </c>
      <c r="AEI14" s="7">
        <v>-18.36328</v>
      </c>
      <c r="AEJ14" s="7">
        <v>-17.713090000000001</v>
      </c>
      <c r="AEK14" s="7">
        <v>-17.031939999999999</v>
      </c>
      <c r="AEL14" s="7">
        <v>-16.389250000000001</v>
      </c>
      <c r="AEM14" s="7">
        <v>-15.694660000000001</v>
      </c>
      <c r="AEN14" s="7">
        <v>-15.069889999999999</v>
      </c>
      <c r="AEO14" s="7">
        <v>-14.379060000000001</v>
      </c>
      <c r="AEP14" s="7">
        <v>-13.73945</v>
      </c>
      <c r="AEQ14" s="7">
        <v>-13.05172</v>
      </c>
      <c r="AER14" s="7">
        <v>-12.39429</v>
      </c>
      <c r="AES14" s="7">
        <v>-11.7134</v>
      </c>
      <c r="AET14" s="7">
        <v>-11.05315</v>
      </c>
      <c r="AEU14" s="7">
        <v>-10.369389999999999</v>
      </c>
      <c r="AEV14" s="7">
        <v>-9.7337319999999998</v>
      </c>
      <c r="AEW14" s="7">
        <v>-9.0267330000000001</v>
      </c>
      <c r="AEX14" s="7">
        <v>-8.3794629999999994</v>
      </c>
      <c r="AEY14" s="7">
        <v>-7.6888189999999996</v>
      </c>
      <c r="AEZ14" s="7">
        <v>-7.0388849999999996</v>
      </c>
      <c r="AFA14" s="7">
        <v>-6.3453470000000003</v>
      </c>
      <c r="AFB14" s="7">
        <v>-5.6985270000000003</v>
      </c>
      <c r="AFC14" s="7">
        <v>-5.007498</v>
      </c>
      <c r="AFD14" s="7">
        <v>-4.355823</v>
      </c>
      <c r="AFE14" s="7">
        <v>-3.6623450000000002</v>
      </c>
      <c r="AFF14" s="7">
        <v>-3.0166149999999998</v>
      </c>
      <c r="AFG14" s="7">
        <v>-2.3197719999999999</v>
      </c>
      <c r="AFH14" s="7">
        <v>-1.6708719999999999</v>
      </c>
      <c r="AFI14" s="7">
        <v>-0.97702909999999998</v>
      </c>
      <c r="AFJ14" s="7">
        <v>-0.33057219999999998</v>
      </c>
      <c r="AFK14" s="7">
        <v>0.39225130000000002</v>
      </c>
      <c r="AFL14" s="7">
        <v>0.87160850000000001</v>
      </c>
      <c r="AFM14" s="7">
        <v>0.79198590000000002</v>
      </c>
      <c r="AFN14" s="7">
        <v>0.72374000000000005</v>
      </c>
      <c r="AFO14" s="1">
        <v>300</v>
      </c>
      <c r="AFP14" s="1">
        <v>326.4248</v>
      </c>
      <c r="AFQ14" s="1">
        <v>398.88420000000002</v>
      </c>
      <c r="AFR14" s="1">
        <v>520.48140000000001</v>
      </c>
      <c r="AFS14" s="1">
        <v>563.05499999999995</v>
      </c>
      <c r="AFT14" s="1">
        <v>584.58119999999997</v>
      </c>
      <c r="AFU14" s="1">
        <v>601.73900000000003</v>
      </c>
      <c r="AFV14" s="1">
        <v>611.73950000000002</v>
      </c>
      <c r="AFW14" s="1">
        <v>623.93190000000004</v>
      </c>
      <c r="AFX14" s="1">
        <v>631.16340000000002</v>
      </c>
      <c r="AFY14" s="1">
        <v>640.72529999999995</v>
      </c>
      <c r="AFZ14" s="1">
        <v>646.29179999999997</v>
      </c>
      <c r="AGA14" s="1">
        <v>653.80970000000002</v>
      </c>
      <c r="AGB14" s="1">
        <v>658.31020000000001</v>
      </c>
      <c r="AGC14" s="1">
        <v>664.21929999999998</v>
      </c>
      <c r="AGD14" s="1">
        <v>667.79369999999994</v>
      </c>
      <c r="AGE14" s="1">
        <v>672.40390000000002</v>
      </c>
      <c r="AGF14" s="1">
        <v>675.19749999999999</v>
      </c>
      <c r="AGG14" s="1">
        <v>678.76409999999998</v>
      </c>
      <c r="AGH14" s="1">
        <v>680.95360000000005</v>
      </c>
      <c r="AGI14" s="1">
        <v>683.69830000000002</v>
      </c>
      <c r="AGJ14" s="1">
        <v>685.39840000000004</v>
      </c>
      <c r="AGK14" s="1">
        <v>687.49620000000004</v>
      </c>
      <c r="AGL14" s="1">
        <v>688.82629999999995</v>
      </c>
      <c r="AGM14" s="1">
        <v>690.4212</v>
      </c>
      <c r="AGN14" s="1">
        <v>691.43780000000004</v>
      </c>
      <c r="AGO14" s="1">
        <v>692.66399999999999</v>
      </c>
      <c r="AGP14" s="1">
        <v>693.44929999999999</v>
      </c>
      <c r="AGQ14" s="1">
        <v>694.37</v>
      </c>
      <c r="AGR14" s="1">
        <v>694.98329999999999</v>
      </c>
      <c r="AGS14" s="1">
        <v>695.69320000000005</v>
      </c>
      <c r="AGT14" s="1">
        <v>696.15769999999998</v>
      </c>
      <c r="AGU14" s="1">
        <v>696.69399999999996</v>
      </c>
      <c r="AGV14" s="1">
        <v>697.05600000000004</v>
      </c>
      <c r="AGW14" s="1">
        <v>697.46159999999998</v>
      </c>
      <c r="AGX14" s="1">
        <v>697.73599999999999</v>
      </c>
      <c r="AGY14" s="1">
        <v>698.0453</v>
      </c>
      <c r="AGZ14" s="1">
        <v>698.26009999999997</v>
      </c>
      <c r="AHA14" s="1">
        <v>698.49199999999996</v>
      </c>
      <c r="AHB14" s="1">
        <v>698.65599999999995</v>
      </c>
      <c r="AHC14" s="1">
        <v>698.83230000000003</v>
      </c>
      <c r="AHD14" s="1">
        <v>698.95799999999997</v>
      </c>
      <c r="AHE14" s="2">
        <v>699.09059999999999</v>
      </c>
      <c r="AHF14" s="2">
        <v>699.18759999999997</v>
      </c>
      <c r="AHG14" s="2">
        <v>699.2885</v>
      </c>
      <c r="AHH14" s="2">
        <v>699.36350000000004</v>
      </c>
      <c r="AHI14" s="2">
        <v>699.43889999999999</v>
      </c>
      <c r="AHJ14" s="2">
        <v>699.49739999999997</v>
      </c>
      <c r="AHK14" s="2">
        <v>699.55460000000005</v>
      </c>
      <c r="AHL14" s="2">
        <v>699.59860000000003</v>
      </c>
      <c r="AHM14" s="2">
        <v>699.64279999999997</v>
      </c>
      <c r="AHN14" s="2">
        <v>699.6771</v>
      </c>
      <c r="AHO14" s="2">
        <v>699.7097</v>
      </c>
      <c r="AHP14" s="2">
        <v>699.73630000000003</v>
      </c>
      <c r="AHQ14" s="2">
        <v>699.76110000000006</v>
      </c>
      <c r="AHR14" s="2">
        <v>699.78150000000005</v>
      </c>
      <c r="AHS14" s="2">
        <v>699.8</v>
      </c>
      <c r="AHT14" s="2">
        <v>699.81600000000003</v>
      </c>
      <c r="AHU14" s="2">
        <v>699.83</v>
      </c>
      <c r="AHV14" s="2">
        <v>699.84220000000005</v>
      </c>
      <c r="AHW14" s="2">
        <v>699.85270000000003</v>
      </c>
      <c r="AHX14" s="2">
        <v>699.8623</v>
      </c>
      <c r="AHY14" s="2">
        <v>699.87009999999998</v>
      </c>
      <c r="AHZ14" s="2">
        <v>699.8777</v>
      </c>
      <c r="AIA14" s="2">
        <v>699.88319999999999</v>
      </c>
      <c r="AIB14" s="2">
        <v>699.89229999999998</v>
      </c>
      <c r="AIC14" s="2">
        <v>699.92639999999994</v>
      </c>
      <c r="AID14" s="2">
        <v>699.92520000000002</v>
      </c>
      <c r="AIE14" s="2">
        <v>1.487821E-8</v>
      </c>
      <c r="AIF14" s="2">
        <v>1.706871E-9</v>
      </c>
      <c r="AIG14" s="2">
        <v>1.533098E-9</v>
      </c>
      <c r="AIH14" s="2">
        <v>1.535107E-9</v>
      </c>
      <c r="AII14" s="2">
        <v>1.5444179999999999E-9</v>
      </c>
      <c r="AIJ14" s="2">
        <v>1.538454E-9</v>
      </c>
      <c r="AIK14" s="2">
        <v>1.537338E-9</v>
      </c>
      <c r="AIL14" s="2">
        <v>1.539846E-9</v>
      </c>
      <c r="AIM14" s="2">
        <v>1.545049E-9</v>
      </c>
      <c r="AIN14" s="2">
        <v>1.538162E-9</v>
      </c>
      <c r="AIO14" s="2">
        <v>1.54002E-9</v>
      </c>
      <c r="AIP14" s="2">
        <v>1.546323E-9</v>
      </c>
      <c r="AIQ14" s="2">
        <v>1.5391769999999999E-9</v>
      </c>
      <c r="AIR14" s="2">
        <v>1.5398489999999999E-9</v>
      </c>
      <c r="AIS14" s="2">
        <v>1.544598E-9</v>
      </c>
      <c r="AIT14" s="2">
        <v>1.540474E-9</v>
      </c>
      <c r="AIU14" s="2">
        <v>1.5357580000000001E-9</v>
      </c>
      <c r="AIV14" s="2">
        <v>1.541425E-9</v>
      </c>
      <c r="AIW14" s="2">
        <v>1.5443849999999999E-9</v>
      </c>
      <c r="AIX14" s="2">
        <v>1.5324119999999999E-9</v>
      </c>
      <c r="AIY14" s="2">
        <v>1.534507E-9</v>
      </c>
      <c r="AIZ14" s="2">
        <v>1.545736E-9</v>
      </c>
      <c r="AJA14" s="2">
        <v>1.5362290000000001E-9</v>
      </c>
      <c r="AJB14" s="2">
        <v>1.5365190000000001E-9</v>
      </c>
      <c r="AJC14" s="2">
        <v>1.5424860000000001E-9</v>
      </c>
      <c r="AJD14" s="2">
        <v>1.5407059999999999E-9</v>
      </c>
      <c r="AJE14" s="2">
        <v>1.541041E-9</v>
      </c>
      <c r="AJF14" s="2">
        <v>1.539855E-9</v>
      </c>
      <c r="AJG14" s="2">
        <v>1.545202E-9</v>
      </c>
      <c r="AJH14" s="2">
        <v>1.5404450000000001E-9</v>
      </c>
      <c r="AJI14" s="2">
        <v>1.538049E-9</v>
      </c>
      <c r="AJJ14" s="2">
        <v>1.546304E-9</v>
      </c>
      <c r="AJK14" s="2">
        <v>1.54086E-9</v>
      </c>
      <c r="AJL14" s="2">
        <v>1.5382959999999999E-9</v>
      </c>
      <c r="AJM14" s="2">
        <v>1.5376530000000001E-9</v>
      </c>
      <c r="AJN14" s="2">
        <v>1.5445800000000001E-9</v>
      </c>
      <c r="AJO14" s="2">
        <v>1.5356179999999999E-9</v>
      </c>
      <c r="AJP14" s="2">
        <v>1.534858E-9</v>
      </c>
      <c r="AJQ14" s="2">
        <v>1.544094E-9</v>
      </c>
      <c r="AJR14" s="2">
        <v>1.537588E-9</v>
      </c>
      <c r="AJS14" s="2">
        <v>1.5327610000000001E-9</v>
      </c>
      <c r="AJT14" s="2">
        <v>1.5434350000000001E-9</v>
      </c>
      <c r="AJU14" s="2">
        <v>1.5426410000000001E-9</v>
      </c>
      <c r="AJV14" s="2">
        <v>1.538819E-9</v>
      </c>
      <c r="AJW14" s="2">
        <v>1.5385540000000001E-9</v>
      </c>
      <c r="AJX14" s="2">
        <v>1.5462499999999999E-9</v>
      </c>
      <c r="AJY14" s="2">
        <v>1.54077E-9</v>
      </c>
      <c r="AJZ14" s="2">
        <v>1.540136E-9</v>
      </c>
      <c r="AKA14" s="2">
        <v>1.5454669999999999E-9</v>
      </c>
      <c r="AKB14" s="2">
        <v>1.539233E-9</v>
      </c>
      <c r="AKC14" s="2">
        <v>1.53761E-9</v>
      </c>
      <c r="AKD14" s="2">
        <v>1.541235E-9</v>
      </c>
      <c r="AKE14" s="2">
        <v>1.544247E-9</v>
      </c>
      <c r="AKF14" s="2">
        <v>1.5339500000000001E-9</v>
      </c>
      <c r="AKG14" s="2">
        <v>1.537008E-9</v>
      </c>
      <c r="AKH14" s="2">
        <v>1.54387E-9</v>
      </c>
      <c r="AKI14" s="2">
        <v>1.5349860000000001E-9</v>
      </c>
      <c r="AKJ14" s="2">
        <v>1.535187E-9</v>
      </c>
      <c r="AKK14" s="2">
        <v>1.543453E-9</v>
      </c>
      <c r="AKL14" s="2">
        <v>1.540749E-9</v>
      </c>
      <c r="AKM14" s="2">
        <v>1.537907E-9</v>
      </c>
      <c r="AKN14" s="2">
        <v>1.5403069999999999E-9</v>
      </c>
      <c r="AKO14" s="2">
        <v>1.5456259999999999E-9</v>
      </c>
      <c r="AKP14" s="2">
        <v>1.5397529999999999E-9</v>
      </c>
      <c r="AKQ14" s="2">
        <v>1.537006E-9</v>
      </c>
      <c r="AKR14" s="2">
        <v>1.7109840000000001E-9</v>
      </c>
      <c r="AKS14" s="441"/>
      <c r="AKT14" s="212">
        <f>P80_C3_LAMINAR!$B$1*P80_C3_LAMINAR!$B$3</f>
        <v>1.487864E-8</v>
      </c>
      <c r="AKU14" s="124">
        <f>P80_C3_LAMINAR!$B$1*(P80_C3_LAMINAR!$B$2)</f>
        <v>2.1255199999999999E-9</v>
      </c>
      <c r="AKV14" s="124">
        <f>P80_C3_LAMINAR!$B$1*($D$2)</f>
        <v>2.3912100000000001E-9</v>
      </c>
      <c r="AKW14" s="124">
        <f>P80_C3_LAMINAR!$B$1*($D$2)</f>
        <v>2.3912100000000001E-9</v>
      </c>
      <c r="AKX14" s="124">
        <f>P80_C3_LAMINAR!$B$1*($D$2)</f>
        <v>2.3912100000000001E-9</v>
      </c>
      <c r="AKY14" s="124">
        <f>P80_C3_LAMINAR!$B$1*($D$2)</f>
        <v>2.3912100000000001E-9</v>
      </c>
      <c r="AKZ14" s="124">
        <f>P80_C3_LAMINAR!$B$1*($D$2)</f>
        <v>2.3912100000000001E-9</v>
      </c>
      <c r="ALA14" s="124">
        <f>P80_C3_LAMINAR!$B$1*($D$2)</f>
        <v>2.3912100000000001E-9</v>
      </c>
      <c r="ALB14" s="124">
        <f>P80_C3_LAMINAR!$B$1*($D$2)</f>
        <v>2.3912100000000001E-9</v>
      </c>
      <c r="ALC14" s="124">
        <f>P80_C3_LAMINAR!$B$1*($D$2)</f>
        <v>2.3912100000000001E-9</v>
      </c>
      <c r="ALD14" s="124">
        <f>P80_C3_LAMINAR!$B$1*($D$2)</f>
        <v>2.3912100000000001E-9</v>
      </c>
      <c r="ALE14" s="124">
        <f>P80_C3_LAMINAR!$B$1*($D$2)</f>
        <v>2.3912100000000001E-9</v>
      </c>
      <c r="ALF14" s="124">
        <f>P80_C3_LAMINAR!$B$1*($D$2)</f>
        <v>2.3912100000000001E-9</v>
      </c>
      <c r="ALG14" s="124">
        <f>P80_C3_LAMINAR!$B$1*($D$2)</f>
        <v>2.3912100000000001E-9</v>
      </c>
      <c r="ALH14" s="124">
        <f>P80_C3_LAMINAR!$B$1*($D$2)</f>
        <v>2.3912100000000001E-9</v>
      </c>
      <c r="ALI14" s="124">
        <f>P80_C3_LAMINAR!$B$1*($D$2)</f>
        <v>2.3912100000000001E-9</v>
      </c>
      <c r="ALJ14" s="124">
        <f>P80_C3_LAMINAR!$B$1*($D$2)</f>
        <v>2.3912100000000001E-9</v>
      </c>
      <c r="ALK14" s="124">
        <f>P80_C3_LAMINAR!$B$1*($D$2)</f>
        <v>2.3912100000000001E-9</v>
      </c>
      <c r="ALL14" s="124">
        <f>P80_C3_LAMINAR!$B$1*($D$2)</f>
        <v>2.3912100000000001E-9</v>
      </c>
      <c r="ALM14" s="124">
        <f>P80_C3_LAMINAR!$B$1*($D$2)</f>
        <v>2.3912100000000001E-9</v>
      </c>
      <c r="ALN14" s="124">
        <f>P80_C3_LAMINAR!$B$1*($D$2)</f>
        <v>2.3912100000000001E-9</v>
      </c>
      <c r="ALO14" s="124">
        <f>P80_C3_LAMINAR!$B$1*($D$2)</f>
        <v>2.3912100000000001E-9</v>
      </c>
      <c r="ALP14" s="124">
        <f>P80_C3_LAMINAR!$B$1*($D$2)</f>
        <v>2.3912100000000001E-9</v>
      </c>
      <c r="ALQ14" s="124">
        <f>P80_C3_LAMINAR!$B$1*($D$2)</f>
        <v>2.3912100000000001E-9</v>
      </c>
      <c r="ALR14" s="124">
        <f>P80_C3_LAMINAR!$B$1*($D$2)</f>
        <v>2.3912100000000001E-9</v>
      </c>
      <c r="ALS14" s="124">
        <f>P80_C3_LAMINAR!$B$1*($D$2)</f>
        <v>2.3912100000000001E-9</v>
      </c>
      <c r="ALT14" s="124">
        <f>P80_C3_LAMINAR!$B$1*($D$2)</f>
        <v>2.3912100000000001E-9</v>
      </c>
      <c r="ALU14" s="124">
        <f>P80_C3_LAMINAR!$B$1*($D$2)</f>
        <v>2.3912100000000001E-9</v>
      </c>
      <c r="ALV14" s="124">
        <f>P80_C3_LAMINAR!$B$1*($D$2)</f>
        <v>2.3912100000000001E-9</v>
      </c>
      <c r="ALW14" s="124">
        <f>P80_C3_LAMINAR!$B$1*($D$2)</f>
        <v>2.3912100000000001E-9</v>
      </c>
      <c r="ALX14" s="124">
        <f>P80_C3_LAMINAR!$B$1*($D$2)</f>
        <v>2.3912100000000001E-9</v>
      </c>
      <c r="ALY14" s="124">
        <f>P80_C3_LAMINAR!$B$1*($D$2)</f>
        <v>2.3912100000000001E-9</v>
      </c>
      <c r="ALZ14" s="124">
        <f>P80_C3_LAMINAR!$B$1*($D$2)</f>
        <v>2.3912100000000001E-9</v>
      </c>
      <c r="AMA14" s="124">
        <f>P80_C3_LAMINAR!$B$1*($D$2)</f>
        <v>2.3912100000000001E-9</v>
      </c>
      <c r="AMB14" s="124">
        <f>P80_C3_LAMINAR!$B$1*($D$2)</f>
        <v>2.3912100000000001E-9</v>
      </c>
      <c r="AMC14" s="124">
        <f>P80_C3_LAMINAR!$B$1*($D$2)</f>
        <v>2.3912100000000001E-9</v>
      </c>
      <c r="AMD14" s="124">
        <f>P80_C3_LAMINAR!$B$1*($D$2)</f>
        <v>2.3912100000000001E-9</v>
      </c>
      <c r="AME14" s="124">
        <f>P80_C3_LAMINAR!$B$1*($D$2)</f>
        <v>2.3912100000000001E-9</v>
      </c>
      <c r="AMF14" s="124">
        <f>P80_C3_LAMINAR!$B$1*($D$2)</f>
        <v>2.3912100000000001E-9</v>
      </c>
      <c r="AMG14" s="124">
        <f>P80_C3_LAMINAR!$B$1*($D$2)</f>
        <v>2.3912100000000001E-9</v>
      </c>
      <c r="AMH14" s="124">
        <f>P80_C3_LAMINAR!$B$1*($D$2)</f>
        <v>2.3912100000000001E-9</v>
      </c>
      <c r="AMI14" s="124">
        <f>P80_C3_LAMINAR!$B$1*($D$2)</f>
        <v>2.3912100000000001E-9</v>
      </c>
      <c r="AMJ14" s="124">
        <f>P80_C3_LAMINAR!$B$1*($D$2)</f>
        <v>2.3912100000000001E-9</v>
      </c>
      <c r="AMK14" s="124">
        <f>P80_C3_LAMINAR!$B$1*($D$2)</f>
        <v>2.3912100000000001E-9</v>
      </c>
      <c r="AML14" s="124">
        <f>P80_C3_LAMINAR!$B$1*($D$2)</f>
        <v>2.3912100000000001E-9</v>
      </c>
      <c r="AMM14" s="124">
        <f>P80_C3_LAMINAR!$B$1*($D$2)</f>
        <v>2.3912100000000001E-9</v>
      </c>
      <c r="AMN14" s="124">
        <f>P80_C3_LAMINAR!$B$1*($D$2)</f>
        <v>2.3912100000000001E-9</v>
      </c>
      <c r="AMO14" s="124">
        <f>P80_C3_LAMINAR!$B$1*($D$2)</f>
        <v>2.3912100000000001E-9</v>
      </c>
      <c r="AMP14" s="124">
        <f>P80_C3_LAMINAR!$B$1*($D$2)</f>
        <v>2.3912100000000001E-9</v>
      </c>
      <c r="AMQ14" s="124">
        <f>P80_C3_LAMINAR!$B$1*($D$2)</f>
        <v>2.3912100000000001E-9</v>
      </c>
      <c r="AMR14" s="124">
        <f>P80_C3_LAMINAR!$B$1*($D$2)</f>
        <v>2.3912100000000001E-9</v>
      </c>
      <c r="AMS14" s="124">
        <f>P80_C3_LAMINAR!$B$1*($D$2)</f>
        <v>2.3912100000000001E-9</v>
      </c>
      <c r="AMT14" s="124">
        <f>P80_C3_LAMINAR!$B$1*($D$2)</f>
        <v>2.3912100000000001E-9</v>
      </c>
      <c r="AMU14" s="124">
        <f>P80_C3_LAMINAR!$B$1*($D$2)</f>
        <v>2.3912100000000001E-9</v>
      </c>
      <c r="AMV14" s="124">
        <f>P80_C3_LAMINAR!$B$1*($D$2)</f>
        <v>2.3912100000000001E-9</v>
      </c>
      <c r="AMW14" s="124">
        <f>P80_C3_LAMINAR!$B$1*($D$2)</f>
        <v>2.3912100000000001E-9</v>
      </c>
      <c r="AMX14" s="124">
        <f>P80_C3_LAMINAR!$B$1*($D$2)</f>
        <v>2.3912100000000001E-9</v>
      </c>
      <c r="AMY14" s="124">
        <f>P80_C3_LAMINAR!$B$1*($D$2)</f>
        <v>2.3912100000000001E-9</v>
      </c>
      <c r="AMZ14" s="124">
        <f>P80_C3_LAMINAR!$B$1*($D$2)</f>
        <v>2.3912100000000001E-9</v>
      </c>
      <c r="ANA14" s="124">
        <f>P80_C3_LAMINAR!$B$1*($D$2)</f>
        <v>2.3912100000000001E-9</v>
      </c>
      <c r="ANB14" s="124">
        <f>P80_C3_LAMINAR!$B$1*($D$2)</f>
        <v>2.3912100000000001E-9</v>
      </c>
      <c r="ANC14" s="124">
        <f>P80_C3_LAMINAR!$B$1*($D$2)</f>
        <v>2.3912100000000001E-9</v>
      </c>
      <c r="AND14" s="124">
        <f>P80_C3_LAMINAR!$B$1*($D$2)</f>
        <v>2.3912100000000001E-9</v>
      </c>
      <c r="ANE14" s="124">
        <f>P80_C3_LAMINAR!$B$1*($D$2)</f>
        <v>2.3912100000000001E-9</v>
      </c>
      <c r="ANF14" s="124">
        <f>P80_C3_LAMINAR!$B$1*($D$2)</f>
        <v>2.3912100000000001E-9</v>
      </c>
      <c r="ANG14" s="124">
        <f>P80_C3_LAMINAR!$B$1*($B$2)</f>
        <v>2.1255199999999999E-9</v>
      </c>
      <c r="ANH14" s="167">
        <f t="shared" si="877"/>
        <v>80.303690391057245</v>
      </c>
      <c r="ANI14" s="167">
        <f t="shared" si="899"/>
        <v>64.113900493892203</v>
      </c>
      <c r="ANJ14" s="167">
        <f t="shared" si="900"/>
        <v>64.197916535979687</v>
      </c>
      <c r="ANK14" s="167">
        <f t="shared" si="901"/>
        <v>64.587300989875416</v>
      </c>
      <c r="ANL14" s="167">
        <f t="shared" si="902"/>
        <v>64.337887513016426</v>
      </c>
      <c r="ANM14" s="167">
        <f t="shared" si="903"/>
        <v>64.29121658072691</v>
      </c>
      <c r="ANN14" s="167">
        <f t="shared" si="904"/>
        <v>64.396100718882906</v>
      </c>
      <c r="ANO14" s="167">
        <f t="shared" si="905"/>
        <v>64.613689303741623</v>
      </c>
      <c r="ANP14" s="167">
        <f t="shared" si="906"/>
        <v>64.325676122130631</v>
      </c>
      <c r="ANQ14" s="167">
        <f t="shared" si="907"/>
        <v>64.403377369616223</v>
      </c>
      <c r="ANR14" s="167">
        <f t="shared" si="908"/>
        <v>64.666967769455624</v>
      </c>
      <c r="ANS14" s="167">
        <f t="shared" si="909"/>
        <v>64.368123251408278</v>
      </c>
      <c r="ANT14" s="167">
        <f t="shared" si="910"/>
        <v>64.396226178378299</v>
      </c>
      <c r="ANU14" s="167">
        <f t="shared" si="911"/>
        <v>64.59482855959952</v>
      </c>
      <c r="ANV14" s="167">
        <f t="shared" si="912"/>
        <v>64.422363573253705</v>
      </c>
      <c r="ANW14" s="167">
        <f t="shared" si="913"/>
        <v>64.225141246481911</v>
      </c>
      <c r="ANX14" s="167">
        <f t="shared" si="914"/>
        <v>64.462134233296112</v>
      </c>
      <c r="ANY14" s="167">
        <f t="shared" si="915"/>
        <v>64.585920935425989</v>
      </c>
      <c r="ANZ14" s="167">
        <f t="shared" si="916"/>
        <v>64.085212089276965</v>
      </c>
      <c r="AOA14" s="167">
        <f t="shared" si="917"/>
        <v>64.172824636899307</v>
      </c>
      <c r="AOB14" s="167">
        <f t="shared" si="918"/>
        <v>64.642419528188654</v>
      </c>
      <c r="AOC14" s="167">
        <f t="shared" si="919"/>
        <v>64.244838387260003</v>
      </c>
      <c r="AOD14" s="167">
        <f t="shared" si="920"/>
        <v>64.256966138482198</v>
      </c>
      <c r="AOE14" s="167">
        <f t="shared" si="921"/>
        <v>64.506505074836596</v>
      </c>
      <c r="AOF14" s="167">
        <f t="shared" si="922"/>
        <v>64.432065774231447</v>
      </c>
      <c r="AOG14" s="167">
        <f t="shared" si="923"/>
        <v>64.446075417884657</v>
      </c>
      <c r="AOH14" s="167">
        <f t="shared" si="924"/>
        <v>64.396477097369115</v>
      </c>
      <c r="AOI14" s="167">
        <f t="shared" si="925"/>
        <v>64.620087738007115</v>
      </c>
      <c r="AOJ14" s="167">
        <f t="shared" si="926"/>
        <v>64.421150798131492</v>
      </c>
      <c r="AOK14" s="167">
        <f t="shared" si="927"/>
        <v>64.32095048113716</v>
      </c>
      <c r="AOL14" s="167">
        <f t="shared" si="928"/>
        <v>64.666173192651414</v>
      </c>
      <c r="AOM14" s="167">
        <f t="shared" si="929"/>
        <v>64.43850602832876</v>
      </c>
      <c r="AON14" s="167">
        <f t="shared" si="930"/>
        <v>64.331279979591912</v>
      </c>
      <c r="AOO14" s="167">
        <f t="shared" si="931"/>
        <v>64.304389827744117</v>
      </c>
      <c r="AOP14" s="167">
        <f t="shared" si="932"/>
        <v>64.594075802627131</v>
      </c>
      <c r="AOQ14" s="167">
        <f t="shared" si="933"/>
        <v>64.219286470029814</v>
      </c>
      <c r="AOR14" s="167">
        <f t="shared" si="934"/>
        <v>64.187503397861335</v>
      </c>
      <c r="AOS14" s="167">
        <f t="shared" si="935"/>
        <v>64.573751364372015</v>
      </c>
      <c r="AOT14" s="167">
        <f t="shared" si="936"/>
        <v>64.30167153867707</v>
      </c>
      <c r="AOU14" s="167">
        <f t="shared" si="937"/>
        <v>64.099807210575392</v>
      </c>
      <c r="AOV14" s="167">
        <f t="shared" si="938"/>
        <v>64.546192095215389</v>
      </c>
      <c r="AOW14" s="167">
        <f t="shared" si="939"/>
        <v>64.512987148765689</v>
      </c>
      <c r="AOX14" s="167">
        <f t="shared" si="940"/>
        <v>64.353151751623656</v>
      </c>
      <c r="AOY14" s="167">
        <f t="shared" si="941"/>
        <v>64.342069496196487</v>
      </c>
      <c r="AOZ14" s="167">
        <f t="shared" si="942"/>
        <v>64.663914921734175</v>
      </c>
      <c r="APA14" s="167">
        <f t="shared" si="943"/>
        <v>64.434742243466687</v>
      </c>
      <c r="APB14" s="167">
        <f t="shared" si="944"/>
        <v>64.408228470105087</v>
      </c>
      <c r="APC14" s="167">
        <f t="shared" si="945"/>
        <v>64.631169993434284</v>
      </c>
      <c r="APD14" s="167">
        <f t="shared" si="946"/>
        <v>64.370465161989117</v>
      </c>
      <c r="APE14" s="167">
        <f t="shared" si="947"/>
        <v>64.302591574976688</v>
      </c>
      <c r="APF14" s="167">
        <f t="shared" si="948"/>
        <v>64.454188465253992</v>
      </c>
      <c r="APG14" s="167">
        <f t="shared" si="949"/>
        <v>64.580149798637507</v>
      </c>
      <c r="APH14" s="167">
        <f t="shared" si="950"/>
        <v>64.149530990586356</v>
      </c>
      <c r="API14" s="167">
        <f t="shared" si="951"/>
        <v>64.277416036232708</v>
      </c>
      <c r="APJ14" s="167">
        <f t="shared" si="952"/>
        <v>64.564383722048674</v>
      </c>
      <c r="APK14" s="167">
        <f t="shared" si="953"/>
        <v>64.192856336331815</v>
      </c>
      <c r="APL14" s="167">
        <f t="shared" si="954"/>
        <v>64.201262122523744</v>
      </c>
      <c r="APM14" s="167">
        <f t="shared" si="955"/>
        <v>64.546944852187806</v>
      </c>
      <c r="APN14" s="167">
        <f t="shared" si="956"/>
        <v>64.433864026998876</v>
      </c>
      <c r="APO14" s="167">
        <f t="shared" si="957"/>
        <v>64.315012065021477</v>
      </c>
      <c r="APP14" s="167">
        <f t="shared" si="958"/>
        <v>64.415379661342996</v>
      </c>
      <c r="APQ14" s="167">
        <f t="shared" si="959"/>
        <v>64.637819346690577</v>
      </c>
      <c r="APR14" s="167">
        <f t="shared" si="960"/>
        <v>64.392211474525439</v>
      </c>
      <c r="APS14" s="167">
        <f t="shared" si="961"/>
        <v>64.277332396569093</v>
      </c>
      <c r="APT14" s="167">
        <f t="shared" si="891"/>
        <v>80.497195980277766</v>
      </c>
      <c r="APU14" s="162">
        <f t="shared" si="3"/>
        <v>1999.5464639241225</v>
      </c>
      <c r="APV14" s="162">
        <f t="shared" ref="APV14:APX22" si="994">ST14/AKV14</f>
        <v>3546.5291630597062</v>
      </c>
      <c r="APW14" s="162">
        <f t="shared" si="994"/>
        <v>3548.9128934723421</v>
      </c>
      <c r="APX14" s="162">
        <f t="shared" si="994"/>
        <v>3545.9507947859033</v>
      </c>
      <c r="APY14" s="162">
        <f t="shared" si="987"/>
        <v>3549.7225254160026</v>
      </c>
      <c r="APZ14" s="162">
        <f t="shared" si="987"/>
        <v>3544.9525554008223</v>
      </c>
      <c r="AQA14" s="162">
        <f t="shared" si="987"/>
        <v>3549.2930357434107</v>
      </c>
      <c r="AQB14" s="162">
        <f t="shared" si="987"/>
        <v>3545.3803722801422</v>
      </c>
      <c r="AQC14" s="162">
        <f t="shared" si="987"/>
        <v>3550.6605442432906</v>
      </c>
      <c r="AQD14" s="162">
        <f t="shared" si="987"/>
        <v>3544.0346100927982</v>
      </c>
      <c r="AQE14" s="162">
        <f t="shared" si="987"/>
        <v>3551.7039490467164</v>
      </c>
      <c r="AQF14" s="162">
        <f t="shared" si="987"/>
        <v>3546.7926280000502</v>
      </c>
      <c r="AQG14" s="162">
        <f t="shared" si="987"/>
        <v>3549.9784627866225</v>
      </c>
      <c r="AQH14" s="162">
        <f t="shared" si="987"/>
        <v>3549.1880679655901</v>
      </c>
      <c r="AQI14" s="162">
        <f t="shared" si="987"/>
        <v>3547.2614283145354</v>
      </c>
      <c r="AQJ14" s="162">
        <f t="shared" si="987"/>
        <v>3547.9021081377205</v>
      </c>
      <c r="AQK14" s="162">
        <f t="shared" si="987"/>
        <v>3545.371171917147</v>
      </c>
      <c r="AQL14" s="162">
        <f t="shared" si="987"/>
        <v>3547.251391554903</v>
      </c>
      <c r="AQM14" s="162">
        <f t="shared" si="987"/>
        <v>3548.2015381334131</v>
      </c>
      <c r="AQN14" s="162">
        <f t="shared" si="987"/>
        <v>3547.1702610812099</v>
      </c>
      <c r="AQO14" s="162">
        <f t="shared" si="987"/>
        <v>3546.8867226216021</v>
      </c>
      <c r="AQP14" s="162">
        <f t="shared" si="987"/>
        <v>3550.7805671605583</v>
      </c>
      <c r="AQQ14" s="162">
        <f t="shared" si="987"/>
        <v>3548.3303432153598</v>
      </c>
      <c r="AQR14" s="162">
        <f t="shared" si="987"/>
        <v>3546.990854002785</v>
      </c>
      <c r="AQS14" s="162">
        <f t="shared" si="987"/>
        <v>3547.4353988148259</v>
      </c>
      <c r="AQT14" s="162">
        <f t="shared" si="987"/>
        <v>3548.6364643841398</v>
      </c>
      <c r="AQU14" s="162">
        <f t="shared" si="987"/>
        <v>3547.4128161056537</v>
      </c>
      <c r="AQV14" s="162">
        <f t="shared" si="987"/>
        <v>3546.6613137281961</v>
      </c>
      <c r="AQW14" s="162">
        <f t="shared" si="987"/>
        <v>3549.9366429548222</v>
      </c>
      <c r="AQX14" s="162">
        <f t="shared" si="987"/>
        <v>3545.927793878413</v>
      </c>
      <c r="AQY14" s="162">
        <f t="shared" si="987"/>
        <v>3551.0147582186423</v>
      </c>
      <c r="AQZ14" s="162">
        <f t="shared" si="987"/>
        <v>3544.9291362950134</v>
      </c>
      <c r="ARA14" s="162">
        <f t="shared" si="987"/>
        <v>3549.084772981043</v>
      </c>
      <c r="ARB14" s="162">
        <f t="shared" si="987"/>
        <v>3546.3100271410708</v>
      </c>
      <c r="ARC14" s="162">
        <f t="shared" si="987"/>
        <v>3550.1988533002118</v>
      </c>
      <c r="ARD14" s="162">
        <f t="shared" si="987"/>
        <v>3547.4885100012129</v>
      </c>
      <c r="ARE14" s="162">
        <f t="shared" si="987"/>
        <v>3546.3321916519253</v>
      </c>
      <c r="ARF14" s="162">
        <f t="shared" si="987"/>
        <v>3548.4006005327847</v>
      </c>
      <c r="ARG14" s="162">
        <f t="shared" si="987"/>
        <v>3548.7155038662431</v>
      </c>
      <c r="ARH14" s="162">
        <f t="shared" si="987"/>
        <v>3547.2497187616309</v>
      </c>
      <c r="ARI14" s="162">
        <f t="shared" si="987"/>
        <v>3549.7053792849642</v>
      </c>
      <c r="ARJ14" s="162">
        <f t="shared" si="987"/>
        <v>3546.6462585887475</v>
      </c>
      <c r="ARK14" s="162">
        <f t="shared" si="987"/>
        <v>3545.3013327980398</v>
      </c>
      <c r="ARL14" s="162">
        <f t="shared" si="987"/>
        <v>3549.1311929943417</v>
      </c>
      <c r="ARM14" s="162">
        <f t="shared" si="987"/>
        <v>3551.7386595071112</v>
      </c>
      <c r="ARN14" s="162">
        <f t="shared" si="987"/>
        <v>3545.8621367424862</v>
      </c>
      <c r="ARO14" s="162">
        <f t="shared" si="987"/>
        <v>3545.5518335905253</v>
      </c>
      <c r="ARP14" s="162">
        <f t="shared" si="987"/>
        <v>3547.9995483458165</v>
      </c>
      <c r="ARQ14" s="162">
        <f t="shared" si="987"/>
        <v>3551.2485310784082</v>
      </c>
      <c r="ARR14" s="162">
        <f t="shared" si="987"/>
        <v>3548.1396447823486</v>
      </c>
      <c r="ARS14" s="162">
        <f t="shared" si="987"/>
        <v>3546.3907394164457</v>
      </c>
      <c r="ART14" s="162">
        <f t="shared" si="987"/>
        <v>3545.1461812220591</v>
      </c>
      <c r="ARU14" s="162">
        <f t="shared" si="987"/>
        <v>3548.5202052517348</v>
      </c>
      <c r="ARV14" s="162">
        <f t="shared" si="987"/>
        <v>3547.8715796605061</v>
      </c>
      <c r="ARW14" s="162">
        <f t="shared" si="987"/>
        <v>3548.9764596166792</v>
      </c>
      <c r="ARX14" s="162">
        <f t="shared" si="987"/>
        <v>3547.7825034187713</v>
      </c>
      <c r="ARY14" s="162">
        <f t="shared" si="987"/>
        <v>3544.6527072068111</v>
      </c>
      <c r="ARZ14" s="162">
        <f t="shared" si="987"/>
        <v>3554.2110479631651</v>
      </c>
      <c r="ASA14" s="162">
        <f t="shared" si="987"/>
        <v>3546.2556613597299</v>
      </c>
      <c r="ASB14" s="162">
        <f t="shared" si="987"/>
        <v>3546.8975957778698</v>
      </c>
      <c r="ASC14" s="162">
        <f t="shared" si="987"/>
        <v>3545.7835154587005</v>
      </c>
      <c r="ASD14" s="162">
        <f t="shared" si="987"/>
        <v>3547.5006377524346</v>
      </c>
      <c r="ASE14" s="162">
        <f t="shared" si="987"/>
        <v>3546.9126509173179</v>
      </c>
      <c r="ASF14" s="162">
        <f t="shared" si="987"/>
        <v>3548.3052513162788</v>
      </c>
      <c r="ASG14" s="162">
        <f t="shared" si="892"/>
        <v>1998.9823666679213</v>
      </c>
      <c r="ASH14" s="169">
        <f t="shared" si="5"/>
        <v>1.6064380966363892E-3</v>
      </c>
      <c r="ASI14" s="169">
        <f t="shared" si="6"/>
        <v>7.2311713843152558E-4</v>
      </c>
      <c r="ASJ14" s="169">
        <f t="shared" si="7"/>
        <v>7.2357838541556188E-4</v>
      </c>
      <c r="ASK14" s="169">
        <f t="shared" si="8"/>
        <v>7.2857526488914585E-4</v>
      </c>
      <c r="ASL14" s="169">
        <f t="shared" si="9"/>
        <v>7.2499061041934789E-4</v>
      </c>
      <c r="ASM14" s="169">
        <f t="shared" si="10"/>
        <v>7.254395152090559E-4</v>
      </c>
      <c r="ASN14" s="169">
        <f t="shared" si="11"/>
        <v>7.257343935299492E-4</v>
      </c>
      <c r="ASO14" s="169">
        <f t="shared" si="12"/>
        <v>7.2899020718825266E-4</v>
      </c>
      <c r="ASP14" s="169">
        <f t="shared" si="13"/>
        <v>7.2466151377294881E-4</v>
      </c>
      <c r="ASQ14" s="169">
        <f t="shared" si="14"/>
        <v>7.2689332306413181E-4</v>
      </c>
      <c r="ASR14" s="169">
        <f t="shared" si="15"/>
        <v>7.2829232049943066E-4</v>
      </c>
      <c r="ASS14" s="169">
        <f t="shared" si="16"/>
        <v>7.2593049554976546E-4</v>
      </c>
      <c r="AST14" s="169">
        <f t="shared" si="17"/>
        <v>7.2559568294202292E-4</v>
      </c>
      <c r="ASU14" s="169">
        <f t="shared" si="18"/>
        <v>7.2799555642173166E-4</v>
      </c>
      <c r="ASV14" s="169">
        <f t="shared" si="19"/>
        <v>7.2644618813859103E-4</v>
      </c>
      <c r="ASW14" s="169">
        <f t="shared" si="20"/>
        <v>7.2409146914364478E-4</v>
      </c>
      <c r="ASX14" s="169">
        <f t="shared" si="21"/>
        <v>7.2728220665751553E-4</v>
      </c>
      <c r="ASY14" s="169">
        <f t="shared" si="22"/>
        <v>7.2829257141671469E-4</v>
      </c>
      <c r="ASZ14" s="169">
        <f t="shared" si="23"/>
        <v>7.2245289790376442E-4</v>
      </c>
      <c r="ATA14" s="169">
        <f t="shared" si="24"/>
        <v>7.2365090946989214E-4</v>
      </c>
      <c r="ATB14" s="169">
        <f t="shared" si="25"/>
        <v>7.2900461259061192E-4</v>
      </c>
      <c r="ATC14" s="169">
        <f t="shared" si="26"/>
        <v>7.2372637139483367E-4</v>
      </c>
      <c r="ATD14" s="169">
        <f t="shared" si="27"/>
        <v>7.2436284024508292E-4</v>
      </c>
      <c r="ATE14" s="169">
        <f t="shared" si="28"/>
        <v>7.2745048104131305E-4</v>
      </c>
      <c r="ATF14" s="169">
        <f t="shared" si="29"/>
        <v>7.26519961950628E-4</v>
      </c>
      <c r="ATG14" s="169">
        <f t="shared" si="30"/>
        <v>7.2643198101239332E-4</v>
      </c>
      <c r="ATH14" s="169">
        <f t="shared" si="31"/>
        <v>7.2612329532105034E-4</v>
      </c>
      <c r="ATI14" s="169">
        <f t="shared" si="32"/>
        <v>7.2879908197469767E-4</v>
      </c>
      <c r="ATJ14" s="169">
        <f t="shared" si="33"/>
        <v>7.2588507657995788E-4</v>
      </c>
      <c r="ATK14" s="169">
        <f t="shared" si="34"/>
        <v>7.2557541179692361E-4</v>
      </c>
      <c r="ATL14" s="169">
        <f t="shared" si="35"/>
        <v>7.284247190804809E-4</v>
      </c>
      <c r="ATM14" s="169">
        <f t="shared" si="36"/>
        <v>7.2710628112218601E-4</v>
      </c>
      <c r="ATN14" s="169">
        <f t="shared" si="37"/>
        <v>7.2504641725485808E-4</v>
      </c>
      <c r="ATO14" s="169">
        <f t="shared" si="38"/>
        <v>7.2531041376080021E-4</v>
      </c>
      <c r="ATP14" s="169">
        <f t="shared" si="39"/>
        <v>7.2777980582785032E-4</v>
      </c>
      <c r="ATQ14" s="169">
        <f t="shared" si="40"/>
        <v>7.2410987422770099E-4</v>
      </c>
      <c r="ATR14" s="169">
        <f t="shared" si="41"/>
        <v>7.2398748824443321E-4</v>
      </c>
      <c r="ATS14" s="169">
        <f t="shared" si="42"/>
        <v>7.2791951793353216E-4</v>
      </c>
      <c r="ATT14" s="169">
        <f t="shared" si="43"/>
        <v>7.2478812650517512E-4</v>
      </c>
      <c r="ATU14" s="169">
        <f t="shared" si="44"/>
        <v>7.2281133038418362E-4</v>
      </c>
      <c r="ATV14" s="169">
        <f t="shared" si="45"/>
        <v>7.2734140102880614E-4</v>
      </c>
      <c r="ATW14" s="169">
        <f t="shared" si="46"/>
        <v>7.2759426731704754E-4</v>
      </c>
      <c r="ATX14" s="169">
        <f t="shared" si="47"/>
        <v>7.2606693435375272E-4</v>
      </c>
      <c r="ATY14" s="169">
        <f t="shared" si="48"/>
        <v>7.2515853596172276E-4</v>
      </c>
      <c r="ATZ14" s="169">
        <f t="shared" si="49"/>
        <v>7.2825082159291355E-4</v>
      </c>
      <c r="AUA14" s="169">
        <f t="shared" si="50"/>
        <v>7.2687250387756613E-4</v>
      </c>
      <c r="AUB14" s="169">
        <f t="shared" si="51"/>
        <v>7.2663699748966727E-4</v>
      </c>
      <c r="AUC14" s="169">
        <f t="shared" si="52"/>
        <v>7.2864913439537801E-4</v>
      </c>
      <c r="AUD14" s="169">
        <f t="shared" si="53"/>
        <v>7.2504601802613605E-4</v>
      </c>
      <c r="AUE14" s="169">
        <f t="shared" si="54"/>
        <v>7.2491613084660496E-4</v>
      </c>
      <c r="AUF14" s="169">
        <f t="shared" si="55"/>
        <v>7.2698349619376517E-4</v>
      </c>
      <c r="AUG14" s="169">
        <f t="shared" si="56"/>
        <v>7.2865993668420035E-4</v>
      </c>
      <c r="AUH14" s="169">
        <f t="shared" si="57"/>
        <v>7.2311304183243948E-4</v>
      </c>
      <c r="AUI14" s="169">
        <f t="shared" si="58"/>
        <v>7.2468706482756487E-4</v>
      </c>
      <c r="AUJ14" s="169">
        <f t="shared" si="59"/>
        <v>7.2769582392803137E-4</v>
      </c>
      <c r="AUK14" s="169">
        <f t="shared" si="60"/>
        <v>7.2375187909036996E-4</v>
      </c>
      <c r="AUL14" s="169">
        <f t="shared" si="61"/>
        <v>7.2448578098489522E-4</v>
      </c>
      <c r="AUM14" s="169">
        <f t="shared" si="62"/>
        <v>7.2642782300930771E-4</v>
      </c>
      <c r="AUN14" s="169">
        <f t="shared" si="63"/>
        <v>7.2678193768232937E-4</v>
      </c>
      <c r="AUO14" s="169">
        <f t="shared" si="64"/>
        <v>7.253100528369392E-4</v>
      </c>
      <c r="AUP14" s="169">
        <f t="shared" si="65"/>
        <v>7.2667019157270682E-4</v>
      </c>
      <c r="AUQ14" s="169">
        <f t="shared" si="66"/>
        <v>7.2882658465304984E-4</v>
      </c>
      <c r="AUR14" s="169">
        <f t="shared" si="67"/>
        <v>7.2617758385306783E-4</v>
      </c>
      <c r="AUS14" s="169">
        <f t="shared" si="68"/>
        <v>7.2459755115741279E-4</v>
      </c>
      <c r="AUT14" s="169">
        <f t="shared" si="69"/>
        <v>1.6107635029208895E-3</v>
      </c>
      <c r="AUU14" s="162">
        <f t="shared" si="70"/>
        <v>300</v>
      </c>
      <c r="AUV14" s="162">
        <f t="shared" si="71"/>
        <v>306.70108654094929</v>
      </c>
      <c r="AUW14" s="162">
        <f t="shared" si="72"/>
        <v>354.58654235704063</v>
      </c>
      <c r="AUX14" s="162">
        <f t="shared" si="73"/>
        <v>425.6355485902987</v>
      </c>
      <c r="AUY14" s="162">
        <f t="shared" si="74"/>
        <v>469.01791238474652</v>
      </c>
      <c r="AUZ14" s="162">
        <f t="shared" si="75"/>
        <v>497.37514454187408</v>
      </c>
      <c r="AVA14" s="162">
        <f t="shared" si="76"/>
        <v>521.85379134910625</v>
      </c>
      <c r="AVB14" s="162">
        <f t="shared" si="77"/>
        <v>541.99884979327908</v>
      </c>
      <c r="AVC14" s="162">
        <f t="shared" si="78"/>
        <v>560.71431908961108</v>
      </c>
      <c r="AVD14" s="162">
        <f t="shared" si="79"/>
        <v>576.60285341573876</v>
      </c>
      <c r="AVE14" s="162">
        <f t="shared" si="80"/>
        <v>591.53861461756492</v>
      </c>
      <c r="AVF14" s="162">
        <f t="shared" si="81"/>
        <v>604.06220708282262</v>
      </c>
      <c r="AVG14" s="162">
        <f t="shared" si="82"/>
        <v>615.90224622691733</v>
      </c>
      <c r="AVH14" s="162">
        <f t="shared" si="83"/>
        <v>625.68396995774833</v>
      </c>
      <c r="AVI14" s="162">
        <f t="shared" si="84"/>
        <v>635.08765981356396</v>
      </c>
      <c r="AVJ14" s="162">
        <f t="shared" si="85"/>
        <v>642.73561728633877</v>
      </c>
      <c r="AVK14" s="162">
        <f t="shared" si="86"/>
        <v>650.03256630189821</v>
      </c>
      <c r="AVL14" s="162">
        <f t="shared" si="87"/>
        <v>655.99565768047762</v>
      </c>
      <c r="AVM14" s="162">
        <f t="shared" si="88"/>
        <v>661.64990129610874</v>
      </c>
      <c r="AVN14" s="162">
        <f t="shared" si="89"/>
        <v>666.23254506158196</v>
      </c>
      <c r="AVO14" s="162">
        <f t="shared" si="90"/>
        <v>670.60281049614844</v>
      </c>
      <c r="AVP14" s="162">
        <f t="shared" si="91"/>
        <v>674.12437153092753</v>
      </c>
      <c r="AVQ14" s="162">
        <f t="shared" si="92"/>
        <v>677.45583554497625</v>
      </c>
      <c r="AVR14" s="162">
        <f t="shared" si="93"/>
        <v>680.20996957254761</v>
      </c>
      <c r="AVS14" s="162">
        <f t="shared" si="94"/>
        <v>682.75557562674112</v>
      </c>
      <c r="AVT14" s="162">
        <f t="shared" si="95"/>
        <v>684.82145637183623</v>
      </c>
      <c r="AVU14" s="162">
        <f t="shared" si="96"/>
        <v>686.7866532780414</v>
      </c>
      <c r="AVV14" s="162">
        <f t="shared" si="97"/>
        <v>688.3796535098495</v>
      </c>
      <c r="AVW14" s="162">
        <f t="shared" si="98"/>
        <v>689.8578373170584</v>
      </c>
      <c r="AVX14" s="162">
        <f t="shared" si="99"/>
        <v>691.0823041229836</v>
      </c>
      <c r="AVY14" s="162">
        <f t="shared" si="100"/>
        <v>692.22675940339184</v>
      </c>
      <c r="AVZ14" s="162">
        <f t="shared" si="101"/>
        <v>693.16581779406704</v>
      </c>
      <c r="AWA14" s="162">
        <f t="shared" si="102"/>
        <v>694.02971157290017</v>
      </c>
      <c r="AWB14" s="162">
        <f t="shared" si="103"/>
        <v>694.74520387996427</v>
      </c>
      <c r="AWC14" s="162">
        <f t="shared" si="104"/>
        <v>695.40960979242402</v>
      </c>
      <c r="AWD14" s="162">
        <f t="shared" si="105"/>
        <v>695.95379867716213</v>
      </c>
      <c r="AWE14" s="162">
        <f t="shared" si="106"/>
        <v>696.4589670161231</v>
      </c>
      <c r="AWF14" s="162">
        <f t="shared" si="107"/>
        <v>696.87957369457365</v>
      </c>
      <c r="AWG14" s="162">
        <f t="shared" si="108"/>
        <v>697.26167492925299</v>
      </c>
      <c r="AWH14" s="162">
        <f t="shared" si="109"/>
        <v>697.58244681105521</v>
      </c>
      <c r="AWI14" s="162">
        <f t="shared" si="110"/>
        <v>697.8719271310033</v>
      </c>
      <c r="AWJ14" s="162">
        <f t="shared" si="111"/>
        <v>698.11759826295713</v>
      </c>
      <c r="AWK14" s="162">
        <f t="shared" si="112"/>
        <v>698.33703449366749</v>
      </c>
      <c r="AWL14" s="162">
        <f t="shared" si="113"/>
        <v>698.52525610590988</v>
      </c>
      <c r="AWM14" s="162">
        <f t="shared" si="114"/>
        <v>698.69395368026574</v>
      </c>
      <c r="AWN14" s="162">
        <f t="shared" si="115"/>
        <v>698.83644286008587</v>
      </c>
      <c r="AWO14" s="162">
        <f t="shared" si="116"/>
        <v>698.96378030824394</v>
      </c>
      <c r="AWP14" s="162">
        <f t="shared" si="117"/>
        <v>699.07390581632671</v>
      </c>
      <c r="AWQ14" s="162">
        <f t="shared" si="118"/>
        <v>699.17101768103794</v>
      </c>
      <c r="AWR14" s="162">
        <f t="shared" si="119"/>
        <v>699.25524951456816</v>
      </c>
      <c r="AWS14" s="162">
        <f t="shared" si="120"/>
        <v>699.33010217961828</v>
      </c>
      <c r="AWT14" s="162">
        <f t="shared" si="121"/>
        <v>699.39476064882729</v>
      </c>
      <c r="AWU14" s="162">
        <f t="shared" si="122"/>
        <v>699.45084118170234</v>
      </c>
      <c r="AWV14" s="162">
        <f t="shared" si="123"/>
        <v>699.50036303317802</v>
      </c>
      <c r="AWW14" s="162">
        <f t="shared" si="124"/>
        <v>699.54334799731896</v>
      </c>
      <c r="AWX14" s="162">
        <f t="shared" si="125"/>
        <v>699.58179560624808</v>
      </c>
      <c r="AWY14" s="162">
        <f t="shared" si="126"/>
        <v>699.61316980966205</v>
      </c>
      <c r="AWZ14" s="162">
        <f t="shared" si="127"/>
        <v>699.64355042325099</v>
      </c>
      <c r="AXA14" s="162">
        <f t="shared" si="128"/>
        <v>699.66730040293783</v>
      </c>
      <c r="AXB14" s="162">
        <f t="shared" si="129"/>
        <v>699.69065983809207</v>
      </c>
      <c r="AXC14" s="162">
        <f t="shared" si="130"/>
        <v>699.70808702628653</v>
      </c>
      <c r="AXD14" s="162">
        <f t="shared" si="131"/>
        <v>699.72626943386626</v>
      </c>
      <c r="AXE14" s="162">
        <f t="shared" si="132"/>
        <v>699.74025825232616</v>
      </c>
      <c r="AXF14" s="162">
        <f t="shared" si="133"/>
        <v>699.75471288032043</v>
      </c>
      <c r="AXG14" s="162">
        <f t="shared" si="134"/>
        <v>699.76285076332408</v>
      </c>
      <c r="AXH14" s="162">
        <f t="shared" si="135"/>
        <v>699.78652757093244</v>
      </c>
      <c r="AXI14" s="162">
        <f t="shared" si="136"/>
        <v>699.82853492513107</v>
      </c>
      <c r="AXJ14" s="162">
        <f t="shared" si="137"/>
        <v>699.86024527288953</v>
      </c>
      <c r="AXK14" s="234">
        <f t="shared" ref="AXK14:AYP14" si="995">-NP14/(AKU14*($B$14-AVERAGE(AUV14:AUW14)))</f>
        <v>1228860.9096131867</v>
      </c>
      <c r="AXL14" s="111">
        <f t="shared" si="995"/>
        <v>1899200.8507893397</v>
      </c>
      <c r="AXM14" s="111">
        <f t="shared" si="995"/>
        <v>1450024.7755391821</v>
      </c>
      <c r="AXN14" s="111">
        <f t="shared" si="995"/>
        <v>1104567.7171021716</v>
      </c>
      <c r="AXO14" s="111">
        <f t="shared" si="995"/>
        <v>1094760.3348810447</v>
      </c>
      <c r="AXP14" s="111">
        <f t="shared" si="995"/>
        <v>1031994.1632105615</v>
      </c>
      <c r="AXQ14" s="111">
        <f t="shared" si="995"/>
        <v>1092556.2638058327</v>
      </c>
      <c r="AXR14" s="111">
        <f t="shared" si="995"/>
        <v>1038308.9544801569</v>
      </c>
      <c r="AXS14" s="111">
        <f t="shared" si="995"/>
        <v>1119332.3988638979</v>
      </c>
      <c r="AXT14" s="111">
        <f t="shared" si="995"/>
        <v>1059202.7997241651</v>
      </c>
      <c r="AXU14" s="111">
        <f t="shared" si="995"/>
        <v>1149723.5336413379</v>
      </c>
      <c r="AXV14" s="111">
        <f t="shared" si="995"/>
        <v>1077460.7382990001</v>
      </c>
      <c r="AXW14" s="111">
        <f t="shared" si="995"/>
        <v>1174580.629463895</v>
      </c>
      <c r="AXX14" s="111">
        <f t="shared" si="995"/>
        <v>1095515.2462140608</v>
      </c>
      <c r="AXY14" s="111">
        <f t="shared" si="995"/>
        <v>1188309.7159234849</v>
      </c>
      <c r="AXZ14" s="111">
        <f t="shared" si="995"/>
        <v>1104773.8966461834</v>
      </c>
      <c r="AYA14" s="111">
        <f t="shared" si="995"/>
        <v>1202486.6325390418</v>
      </c>
      <c r="AYB14" s="111">
        <f t="shared" si="995"/>
        <v>1114770.828471014</v>
      </c>
      <c r="AYC14" s="111">
        <f t="shared" si="995"/>
        <v>1209648.6053805442</v>
      </c>
      <c r="AYD14" s="111">
        <f t="shared" si="995"/>
        <v>1121726.541577857</v>
      </c>
      <c r="AYE14" s="111">
        <f t="shared" si="995"/>
        <v>1211848.0387422529</v>
      </c>
      <c r="AYF14" s="111">
        <f t="shared" si="995"/>
        <v>1127723.9575497541</v>
      </c>
      <c r="AYG14" s="111">
        <f t="shared" si="995"/>
        <v>1212156.0991728944</v>
      </c>
      <c r="AYH14" s="111">
        <f t="shared" si="995"/>
        <v>1128947.2272196193</v>
      </c>
      <c r="AYI14" s="111">
        <f t="shared" si="995"/>
        <v>1209299.2253801653</v>
      </c>
      <c r="AYJ14" s="111">
        <f t="shared" si="995"/>
        <v>1129445.4540516366</v>
      </c>
      <c r="AYK14" s="111">
        <f t="shared" si="995"/>
        <v>1209510.3115014413</v>
      </c>
      <c r="AYL14" s="111">
        <f t="shared" si="995"/>
        <v>1127395.1151159955</v>
      </c>
      <c r="AYM14" s="111">
        <f t="shared" si="995"/>
        <v>1203424.0466222821</v>
      </c>
      <c r="AYN14" s="111">
        <f t="shared" si="995"/>
        <v>1126536.4581582774</v>
      </c>
      <c r="AYO14" s="111">
        <f t="shared" si="995"/>
        <v>1197459.8793457735</v>
      </c>
      <c r="AYP14" s="111">
        <f t="shared" si="995"/>
        <v>1117968.128442381</v>
      </c>
      <c r="AYQ14" s="111">
        <f t="shared" ref="AYQ14:AZV14" si="996">-OV14/(AMA14*($B$14-AVERAGE(AWB14:AWC14)))</f>
        <v>1185479.1039808267</v>
      </c>
      <c r="AYR14" s="111">
        <f t="shared" si="996"/>
        <v>1111962.3625412441</v>
      </c>
      <c r="AYS14" s="111">
        <f t="shared" si="996"/>
        <v>1172515.3662140323</v>
      </c>
      <c r="AYT14" s="111">
        <f t="shared" si="996"/>
        <v>1103950.3629393494</v>
      </c>
      <c r="AYU14" s="111">
        <f t="shared" si="996"/>
        <v>1153566.820560894</v>
      </c>
      <c r="AYV14" s="111">
        <f t="shared" si="996"/>
        <v>1088373.0320674258</v>
      </c>
      <c r="AYW14" s="111">
        <f t="shared" si="996"/>
        <v>1133974.6341638078</v>
      </c>
      <c r="AYX14" s="111">
        <f t="shared" si="996"/>
        <v>1069357.9620376327</v>
      </c>
      <c r="AYY14" s="111">
        <f t="shared" si="996"/>
        <v>1108247.341632982</v>
      </c>
      <c r="AYZ14" s="111">
        <f t="shared" si="996"/>
        <v>1043701.6272389509</v>
      </c>
      <c r="AZA14" s="111">
        <f t="shared" si="996"/>
        <v>1076575.4122456177</v>
      </c>
      <c r="AZB14" s="111">
        <f t="shared" si="996"/>
        <v>1013236.4105682174</v>
      </c>
      <c r="AZC14" s="111">
        <f t="shared" si="996"/>
        <v>1039911.8858072262</v>
      </c>
      <c r="AZD14" s="111">
        <f t="shared" si="996"/>
        <v>974592.74851227307</v>
      </c>
      <c r="AZE14" s="111">
        <f t="shared" si="996"/>
        <v>990160.85778972239</v>
      </c>
      <c r="AZF14" s="111">
        <f t="shared" si="996"/>
        <v>932113.44901923637</v>
      </c>
      <c r="AZG14" s="111">
        <f t="shared" si="996"/>
        <v>939429.48155538761</v>
      </c>
      <c r="AZH14" s="111">
        <f t="shared" si="996"/>
        <v>878734.63021562097</v>
      </c>
      <c r="AZI14" s="111">
        <f t="shared" si="996"/>
        <v>877431.0203226977</v>
      </c>
      <c r="AZJ14" s="111">
        <f t="shared" si="996"/>
        <v>816596.10606687551</v>
      </c>
      <c r="AZK14" s="111">
        <f t="shared" si="996"/>
        <v>808714.70213453262</v>
      </c>
      <c r="AZL14" s="111">
        <f t="shared" si="996"/>
        <v>750383.55186375102</v>
      </c>
      <c r="AZM14" s="111">
        <f t="shared" si="996"/>
        <v>733596.28562253923</v>
      </c>
      <c r="AZN14" s="111">
        <f t="shared" si="996"/>
        <v>676739.47891541698</v>
      </c>
      <c r="AZO14" s="111">
        <f t="shared" si="996"/>
        <v>653250.40437673987</v>
      </c>
      <c r="AZP14" s="111">
        <f t="shared" si="996"/>
        <v>601676.37948232517</v>
      </c>
      <c r="AZQ14" s="111">
        <f t="shared" si="996"/>
        <v>572982.05601167132</v>
      </c>
      <c r="AZR14" s="111">
        <f t="shared" si="996"/>
        <v>525050.45446247992</v>
      </c>
      <c r="AZS14" s="111">
        <f t="shared" si="996"/>
        <v>494640.69601448212</v>
      </c>
      <c r="AZT14" s="111">
        <f t="shared" si="996"/>
        <v>451063.79011814477</v>
      </c>
      <c r="AZU14" s="111">
        <f t="shared" si="996"/>
        <v>421448.16376448644</v>
      </c>
      <c r="AZV14" s="111">
        <f t="shared" si="996"/>
        <v>371429.11676381837</v>
      </c>
      <c r="AZW14" s="111">
        <f>-QB14/(ANG14*($B$14-AVERAGE(AXH14:AXI14)))</f>
        <v>164600.43631521173</v>
      </c>
      <c r="AZX14" s="284">
        <f t="shared" ref="AZX14:BBC14" si="997">-NP14/(SS14*($B$14-AVERAGE(AUU14:AUV14)))</f>
        <v>572.28154601143206</v>
      </c>
      <c r="AZY14" s="110">
        <f t="shared" si="997"/>
        <v>449.2913745167055</v>
      </c>
      <c r="AZZ14" s="110">
        <f t="shared" si="997"/>
        <v>333.14498966377539</v>
      </c>
      <c r="BAA14" s="110">
        <f t="shared" si="997"/>
        <v>267.28006805363191</v>
      </c>
      <c r="BAB14" s="110">
        <f t="shared" si="997"/>
        <v>270.8272483798886</v>
      </c>
      <c r="BAC14" s="110">
        <f t="shared" si="997"/>
        <v>256.99967820677455</v>
      </c>
      <c r="BAD14" s="110">
        <f t="shared" si="997"/>
        <v>272.23748422848024</v>
      </c>
      <c r="BAE14" s="110">
        <f t="shared" si="997"/>
        <v>258.77348459289573</v>
      </c>
      <c r="BAF14" s="110">
        <f t="shared" si="997"/>
        <v>278.25393820274905</v>
      </c>
      <c r="BAG14" s="110">
        <f t="shared" si="997"/>
        <v>263.47367516404444</v>
      </c>
      <c r="BAH14" s="110">
        <f t="shared" si="997"/>
        <v>285.12531565874986</v>
      </c>
      <c r="BAI14" s="110">
        <f t="shared" si="997"/>
        <v>267.30086391287864</v>
      </c>
      <c r="BAJ14" s="110">
        <f t="shared" si="997"/>
        <v>290.79831658861497</v>
      </c>
      <c r="BAK14" s="110">
        <f t="shared" si="997"/>
        <v>270.86328784670337</v>
      </c>
      <c r="BAL14" s="110">
        <f t="shared" si="997"/>
        <v>294.01645847295725</v>
      </c>
      <c r="BAM14" s="110">
        <f t="shared" si="997"/>
        <v>272.88241382513849</v>
      </c>
      <c r="BAN14" s="110">
        <f t="shared" si="997"/>
        <v>297.24060534510988</v>
      </c>
      <c r="BAO14" s="110">
        <f t="shared" si="997"/>
        <v>275.19946812297957</v>
      </c>
      <c r="BAP14" s="110">
        <f t="shared" si="997"/>
        <v>298.59602283054659</v>
      </c>
      <c r="BAQ14" s="110">
        <f t="shared" si="997"/>
        <v>276.72125091029932</v>
      </c>
      <c r="BAR14" s="110">
        <f t="shared" si="997"/>
        <v>299.30375590268858</v>
      </c>
      <c r="BAS14" s="110">
        <f t="shared" si="997"/>
        <v>277.68175743628444</v>
      </c>
      <c r="BAT14" s="110">
        <f t="shared" si="997"/>
        <v>298.84717641777297</v>
      </c>
      <c r="BAU14" s="110">
        <f t="shared" si="997"/>
        <v>278.65085803442355</v>
      </c>
      <c r="BAV14" s="110">
        <f t="shared" si="997"/>
        <v>298.51133086033326</v>
      </c>
      <c r="BAW14" s="110">
        <f t="shared" si="997"/>
        <v>278.38815545553985</v>
      </c>
      <c r="BAX14" s="110">
        <f t="shared" si="997"/>
        <v>298.78961592688165</v>
      </c>
      <c r="BAY14" s="110">
        <f t="shared" si="997"/>
        <v>278.39865788182033</v>
      </c>
      <c r="BAZ14" s="110">
        <f t="shared" si="997"/>
        <v>296.86507928716736</v>
      </c>
      <c r="BBA14" s="110">
        <f t="shared" si="997"/>
        <v>278.0406270238671</v>
      </c>
      <c r="BBB14" s="110">
        <f t="shared" si="997"/>
        <v>295.59461819188647</v>
      </c>
      <c r="BBC14" s="110">
        <f t="shared" si="997"/>
        <v>276.47117420900366</v>
      </c>
      <c r="BBD14" s="110">
        <f t="shared" ref="BBD14:BCI14" si="998">-OV14/(TY14*($B$14-AVERAGE(AWA14:AWB14)))</f>
        <v>292.96237610809754</v>
      </c>
      <c r="BBE14" s="110">
        <f t="shared" si="998"/>
        <v>275.06277980938512</v>
      </c>
      <c r="BBF14" s="110">
        <f t="shared" si="998"/>
        <v>290.1395810536884</v>
      </c>
      <c r="BBG14" s="110">
        <f t="shared" si="998"/>
        <v>273.22122310972378</v>
      </c>
      <c r="BBH14" s="110">
        <f t="shared" si="998"/>
        <v>286.0875985679719</v>
      </c>
      <c r="BBI14" s="110">
        <f t="shared" si="998"/>
        <v>269.92475375723211</v>
      </c>
      <c r="BBJ14" s="110">
        <f t="shared" si="998"/>
        <v>281.72358599079899</v>
      </c>
      <c r="BBK14" s="110">
        <f t="shared" si="998"/>
        <v>265.97046293883824</v>
      </c>
      <c r="BBL14" s="110">
        <f t="shared" si="998"/>
        <v>276.00048585273856</v>
      </c>
      <c r="BBM14" s="110">
        <f t="shared" si="998"/>
        <v>260.44137370148837</v>
      </c>
      <c r="BBN14" s="110">
        <f t="shared" si="998"/>
        <v>269.12051823396183</v>
      </c>
      <c r="BBO14" s="110">
        <f t="shared" si="998"/>
        <v>253.54072797143115</v>
      </c>
      <c r="BBP14" s="110">
        <f t="shared" si="998"/>
        <v>260.79961048091968</v>
      </c>
      <c r="BBQ14" s="110">
        <f t="shared" si="998"/>
        <v>245.18346624017039</v>
      </c>
      <c r="BBR14" s="110">
        <f t="shared" si="998"/>
        <v>249.77530180582079</v>
      </c>
      <c r="BBS14" s="110">
        <f t="shared" si="998"/>
        <v>235.57009892201904</v>
      </c>
      <c r="BBT14" s="110">
        <f t="shared" si="998"/>
        <v>237.79384223819008</v>
      </c>
      <c r="BBU14" s="110">
        <f t="shared" si="998"/>
        <v>223.23663120443666</v>
      </c>
      <c r="BBV14" s="110">
        <f t="shared" si="998"/>
        <v>223.98819155006427</v>
      </c>
      <c r="BBW14" s="110">
        <f t="shared" si="998"/>
        <v>209.27071634195124</v>
      </c>
      <c r="BBX14" s="110">
        <f t="shared" si="998"/>
        <v>207.80034729533782</v>
      </c>
      <c r="BBY14" s="110">
        <f t="shared" si="998"/>
        <v>193.49201150990578</v>
      </c>
      <c r="BBZ14" s="110">
        <f t="shared" si="998"/>
        <v>190.20931061119788</v>
      </c>
      <c r="BCA14" s="110">
        <f t="shared" si="998"/>
        <v>176.11741325412848</v>
      </c>
      <c r="BCB14" s="110">
        <f t="shared" si="998"/>
        <v>170.87043504048438</v>
      </c>
      <c r="BCC14" s="110">
        <f t="shared" si="998"/>
        <v>157.7133414069543</v>
      </c>
      <c r="BCD14" s="110">
        <f t="shared" si="998"/>
        <v>151.30957470898281</v>
      </c>
      <c r="BCE14" s="110">
        <f t="shared" si="998"/>
        <v>139.2636796391287</v>
      </c>
      <c r="BCF14" s="110">
        <f t="shared" si="998"/>
        <v>131.56691208841195</v>
      </c>
      <c r="BCG14" s="110">
        <f t="shared" si="998"/>
        <v>120.37042677274813</v>
      </c>
      <c r="BCH14" s="110">
        <f t="shared" si="998"/>
        <v>113.50565479009907</v>
      </c>
      <c r="BCI14" s="110">
        <f t="shared" si="998"/>
        <v>97.774816935629318</v>
      </c>
      <c r="BCJ14" s="110">
        <f>-QB14/(VE14*($B$14-AVERAGE(AXG14:AXH14)))</f>
        <v>70.339645655797739</v>
      </c>
      <c r="BCK14" s="162">
        <f t="shared" ref="BCK14:BDP14" si="999">-NP14/(SS14*($B$14-300))</f>
        <v>567.48791080441845</v>
      </c>
      <c r="BCL14" s="97">
        <f t="shared" si="999"/>
        <v>414.87137073114593</v>
      </c>
      <c r="BCM14" s="97">
        <f t="shared" si="999"/>
        <v>258.09488138148117</v>
      </c>
      <c r="BCN14" s="97">
        <f t="shared" si="999"/>
        <v>168.8363216765716</v>
      </c>
      <c r="BCO14" s="97">
        <f t="shared" si="999"/>
        <v>146.79071908872294</v>
      </c>
      <c r="BCP14" s="97">
        <f t="shared" si="999"/>
        <v>122.32255118308649</v>
      </c>
      <c r="BCQ14" s="97">
        <f t="shared" si="999"/>
        <v>114.38988913180641</v>
      </c>
      <c r="BCR14" s="97">
        <f t="shared" si="999"/>
        <v>96.162436514692772</v>
      </c>
      <c r="BCS14" s="97">
        <f t="shared" si="999"/>
        <v>91.365664060774705</v>
      </c>
      <c r="BCT14" s="97">
        <f t="shared" si="999"/>
        <v>76.360774419256941</v>
      </c>
      <c r="BCU14" s="97">
        <f t="shared" si="999"/>
        <v>72.849225291332615</v>
      </c>
      <c r="BCV14" s="97">
        <f t="shared" si="999"/>
        <v>60.154571456667419</v>
      </c>
      <c r="BCW14" s="97">
        <f t="shared" si="999"/>
        <v>57.583077072414959</v>
      </c>
      <c r="BCX14" s="97">
        <f t="shared" si="999"/>
        <v>47.139817652100533</v>
      </c>
      <c r="BCY14" s="97">
        <f t="shared" si="999"/>
        <v>44.902459218648076</v>
      </c>
      <c r="BCZ14" s="97">
        <f t="shared" si="999"/>
        <v>36.577096126619985</v>
      </c>
      <c r="BDA14" s="97">
        <f t="shared" si="999"/>
        <v>34.915284486042076</v>
      </c>
      <c r="BDB14" s="97">
        <f t="shared" si="999"/>
        <v>28.329872959010867</v>
      </c>
      <c r="BDC14" s="97">
        <f t="shared" si="999"/>
        <v>26.917518367327695</v>
      </c>
      <c r="BDD14" s="97">
        <f t="shared" si="999"/>
        <v>21.848749279211376</v>
      </c>
      <c r="BDE14" s="97">
        <f t="shared" si="999"/>
        <v>20.67920252327724</v>
      </c>
      <c r="BDF14" s="97">
        <f t="shared" si="999"/>
        <v>16.806616492330047</v>
      </c>
      <c r="BDG14" s="97">
        <f t="shared" si="999"/>
        <v>15.814318258184661</v>
      </c>
      <c r="BDH14" s="97">
        <f t="shared" si="999"/>
        <v>12.89960325881909</v>
      </c>
      <c r="BDI14" s="97">
        <f t="shared" si="999"/>
        <v>12.098279160683386</v>
      </c>
      <c r="BDJ14" s="97">
        <f t="shared" si="999"/>
        <v>9.8799574805831352</v>
      </c>
      <c r="BDK14" s="97">
        <f t="shared" si="999"/>
        <v>9.2750620711151477</v>
      </c>
      <c r="BDL14" s="97">
        <f t="shared" si="999"/>
        <v>7.5733166824120151</v>
      </c>
      <c r="BDM14" s="97">
        <f t="shared" si="999"/>
        <v>7.0727580282551594</v>
      </c>
      <c r="BDN14" s="97">
        <f t="shared" si="999"/>
        <v>5.800948053427633</v>
      </c>
      <c r="BDO14" s="97">
        <f t="shared" si="999"/>
        <v>5.3973444576057492</v>
      </c>
      <c r="BDP14" s="97">
        <f t="shared" si="999"/>
        <v>4.4250837887991397</v>
      </c>
      <c r="BDQ14" s="97">
        <f t="shared" ref="BDQ14:BEV14" si="1000">-OV14/(TY14*($B$14-300))</f>
        <v>4.1106593011789041</v>
      </c>
      <c r="BDR14" s="97">
        <f t="shared" si="1000"/>
        <v>3.3850553987678262</v>
      </c>
      <c r="BDS14" s="97">
        <f t="shared" si="1000"/>
        <v>3.1322713104576354</v>
      </c>
      <c r="BDT14" s="97">
        <f t="shared" si="1000"/>
        <v>2.5912417966258743</v>
      </c>
      <c r="BDU14" s="97">
        <f t="shared" si="1000"/>
        <v>2.3822011137938861</v>
      </c>
      <c r="BDV14" s="97">
        <f t="shared" si="1000"/>
        <v>1.9767775281730486</v>
      </c>
      <c r="BDW14" s="97">
        <f t="shared" si="1000"/>
        <v>1.8156656403154288</v>
      </c>
      <c r="BDX14" s="97">
        <f t="shared" si="1000"/>
        <v>1.5112528337219306</v>
      </c>
      <c r="BDY14" s="97">
        <f t="shared" si="1000"/>
        <v>1.3836161747087772</v>
      </c>
      <c r="BDZ14" s="97">
        <f t="shared" si="1000"/>
        <v>1.1542003939262162</v>
      </c>
      <c r="BEA14" s="97">
        <f t="shared" si="1000"/>
        <v>1.0555274748866419</v>
      </c>
      <c r="BEB14" s="97">
        <f t="shared" si="1000"/>
        <v>0.88130446893604808</v>
      </c>
      <c r="BEC14" s="97">
        <f t="shared" si="1000"/>
        <v>0.80508952539829193</v>
      </c>
      <c r="BED14" s="97">
        <f t="shared" si="1000"/>
        <v>0.67418613567961216</v>
      </c>
      <c r="BEE14" s="97">
        <f t="shared" si="1000"/>
        <v>0.61267192559139305</v>
      </c>
      <c r="BEF14" s="97">
        <f t="shared" si="1000"/>
        <v>0.51680443167690004</v>
      </c>
      <c r="BEG14" s="97">
        <f t="shared" si="1000"/>
        <v>0.4677799627663502</v>
      </c>
      <c r="BEH14" s="97">
        <f t="shared" si="1000"/>
        <v>0.3947516526610711</v>
      </c>
      <c r="BEI14" s="97">
        <f t="shared" si="1000"/>
        <v>0.35701958629342706</v>
      </c>
      <c r="BEJ14" s="97">
        <f t="shared" si="1000"/>
        <v>0.30197716483612663</v>
      </c>
      <c r="BEK14" s="97">
        <f t="shared" si="1000"/>
        <v>0.27242516048718379</v>
      </c>
      <c r="BEL14" s="97">
        <f t="shared" si="1000"/>
        <v>0.23129284536734301</v>
      </c>
      <c r="BEM14" s="97">
        <f t="shared" si="1000"/>
        <v>0.20800729006163782</v>
      </c>
      <c r="BEN14" s="97">
        <f t="shared" si="1000"/>
        <v>0.17722576066250068</v>
      </c>
      <c r="BEO14" s="97">
        <f t="shared" si="1000"/>
        <v>0.15875567144867353</v>
      </c>
      <c r="BEP14" s="97">
        <f t="shared" si="1000"/>
        <v>0.13586002366198308</v>
      </c>
      <c r="BEQ14" s="97">
        <f t="shared" si="1000"/>
        <v>0.12143345359500803</v>
      </c>
      <c r="BER14" s="97">
        <f t="shared" si="1000"/>
        <v>0.10466590507649878</v>
      </c>
      <c r="BES14" s="97">
        <f t="shared" si="1000"/>
        <v>9.3024967350587295E-2</v>
      </c>
      <c r="BET14" s="97">
        <f t="shared" si="1000"/>
        <v>8.0267862605579582E-2</v>
      </c>
      <c r="BEU14" s="97">
        <f t="shared" si="1000"/>
        <v>7.165454034604847E-2</v>
      </c>
      <c r="BEV14" s="97">
        <f t="shared" si="1000"/>
        <v>5.8962658032187892E-2</v>
      </c>
      <c r="BEW14" s="97">
        <f>-QB14/(VE14*($B$14-300))</f>
        <v>3.9620710366527444E-2</v>
      </c>
      <c r="BEX14" s="184">
        <f t="shared" si="144"/>
        <v>1.176884471974982</v>
      </c>
      <c r="BEY14" s="34">
        <f t="shared" si="145"/>
        <v>1.1511708209920375</v>
      </c>
      <c r="BEZ14" s="34">
        <f t="shared" si="146"/>
        <v>0.99570993091155069</v>
      </c>
      <c r="BFA14" s="34">
        <f t="shared" si="147"/>
        <v>0.82950153661235293</v>
      </c>
      <c r="BFB14" s="34">
        <f t="shared" si="148"/>
        <v>0.75277581574084251</v>
      </c>
      <c r="BFC14" s="34">
        <f t="shared" si="149"/>
        <v>0.70985722842603749</v>
      </c>
      <c r="BFD14" s="34">
        <f t="shared" si="150"/>
        <v>0.6765598860166242</v>
      </c>
      <c r="BFE14" s="34">
        <f t="shared" si="151"/>
        <v>0.65141345175761056</v>
      </c>
      <c r="BFF14" s="34">
        <f t="shared" si="152"/>
        <v>0.62967063542400659</v>
      </c>
      <c r="BFG14" s="34">
        <f t="shared" si="153"/>
        <v>0.61231979602766462</v>
      </c>
      <c r="BFH14" s="34">
        <f t="shared" si="154"/>
        <v>0.59685933068081198</v>
      </c>
      <c r="BFI14" s="34">
        <f t="shared" si="155"/>
        <v>0.58448507033330421</v>
      </c>
      <c r="BFJ14" s="34">
        <f t="shared" si="156"/>
        <v>0.57324899163042575</v>
      </c>
      <c r="BFK14" s="34">
        <f t="shared" si="157"/>
        <v>0.56428701795946068</v>
      </c>
      <c r="BFL14" s="34">
        <f t="shared" si="158"/>
        <v>0.55593166728533228</v>
      </c>
      <c r="BFM14" s="34">
        <f t="shared" si="159"/>
        <v>0.54931659627508078</v>
      </c>
      <c r="BFN14" s="34">
        <f t="shared" si="160"/>
        <v>0.54315023568914311</v>
      </c>
      <c r="BFO14" s="34">
        <f t="shared" si="161"/>
        <v>0.53821292482467264</v>
      </c>
      <c r="BFP14" s="34">
        <f t="shared" si="162"/>
        <v>0.53361353323090266</v>
      </c>
      <c r="BFQ14" s="34">
        <f t="shared" si="163"/>
        <v>0.52994310201381656</v>
      </c>
      <c r="BFR14" s="34">
        <f t="shared" si="164"/>
        <v>0.52648950476553713</v>
      </c>
      <c r="BFS14" s="34">
        <f t="shared" si="165"/>
        <v>0.52373917410920456</v>
      </c>
      <c r="BFT14" s="34">
        <f t="shared" si="166"/>
        <v>0.52116362878249145</v>
      </c>
      <c r="BFU14" s="34">
        <f t="shared" si="167"/>
        <v>0.51905346493872362</v>
      </c>
      <c r="BFV14" s="34">
        <f t="shared" si="168"/>
        <v>0.51711821066916275</v>
      </c>
      <c r="BFW14" s="34">
        <f t="shared" si="169"/>
        <v>0.51555823537279966</v>
      </c>
      <c r="BFX14" s="34">
        <f t="shared" si="170"/>
        <v>0.51408299783827949</v>
      </c>
      <c r="BFY14" s="34">
        <f t="shared" si="171"/>
        <v>0.51289334278303567</v>
      </c>
      <c r="BFZ14" s="34">
        <f t="shared" si="172"/>
        <v>0.51179434731887508</v>
      </c>
      <c r="BGA14" s="34">
        <f t="shared" si="173"/>
        <v>0.51088754477739284</v>
      </c>
      <c r="BGB14" s="34">
        <f t="shared" si="174"/>
        <v>0.51004289677675896</v>
      </c>
      <c r="BGC14" s="34">
        <f t="shared" si="175"/>
        <v>0.50935192204960533</v>
      </c>
      <c r="BGD14" s="34">
        <f t="shared" si="176"/>
        <v>0.50871790602787326</v>
      </c>
      <c r="BGE14" s="34">
        <f t="shared" si="177"/>
        <v>0.50819399633235329</v>
      </c>
      <c r="BGF14" s="34">
        <f t="shared" si="178"/>
        <v>0.50770845933216624</v>
      </c>
      <c r="BGG14" s="34">
        <f t="shared" si="179"/>
        <v>0.50731146559381579</v>
      </c>
      <c r="BGH14" s="34">
        <f t="shared" si="180"/>
        <v>0.50694349317541498</v>
      </c>
      <c r="BGI14" s="34">
        <f t="shared" si="181"/>
        <v>0.50663752378432469</v>
      </c>
      <c r="BGJ14" s="34">
        <f t="shared" si="182"/>
        <v>0.50635988508663987</v>
      </c>
      <c r="BGK14" s="34">
        <f t="shared" si="183"/>
        <v>0.50612704377311357</v>
      </c>
      <c r="BGL14" s="34">
        <f t="shared" si="184"/>
        <v>0.50591710006729895</v>
      </c>
      <c r="BGM14" s="34">
        <f t="shared" si="185"/>
        <v>0.50573906526777868</v>
      </c>
      <c r="BGN14" s="34">
        <f t="shared" si="186"/>
        <v>0.50558014848587574</v>
      </c>
      <c r="BGO14" s="34">
        <f t="shared" si="187"/>
        <v>0.50544391703277669</v>
      </c>
      <c r="BGP14" s="34">
        <f t="shared" si="188"/>
        <v>0.50532187910425697</v>
      </c>
      <c r="BGQ14" s="34">
        <f t="shared" si="189"/>
        <v>0.50521884655517568</v>
      </c>
      <c r="BGR14" s="34">
        <f t="shared" si="190"/>
        <v>0.50512680562187684</v>
      </c>
      <c r="BGS14" s="34">
        <f t="shared" si="191"/>
        <v>0.50504723271026841</v>
      </c>
      <c r="BGT14" s="34">
        <f t="shared" si="192"/>
        <v>0.50497708380921924</v>
      </c>
      <c r="BGU14" s="34">
        <f t="shared" si="193"/>
        <v>0.50491625459744061</v>
      </c>
      <c r="BGV14" s="34">
        <f t="shared" si="194"/>
        <v>0.5048622109817491</v>
      </c>
      <c r="BGW14" s="34">
        <f t="shared" si="195"/>
        <v>0.50481553688643088</v>
      </c>
      <c r="BGX14" s="34">
        <f t="shared" si="196"/>
        <v>0.50477506181277965</v>
      </c>
      <c r="BGY14" s="34">
        <f t="shared" si="197"/>
        <v>0.50473932574034752</v>
      </c>
      <c r="BGZ14" s="34">
        <f t="shared" si="198"/>
        <v>0.50470831093350299</v>
      </c>
      <c r="BHA14" s="34">
        <f t="shared" si="199"/>
        <v>0.50468057317948489</v>
      </c>
      <c r="BHB14" s="34">
        <f t="shared" si="200"/>
        <v>0.50465794074252501</v>
      </c>
      <c r="BHC14" s="34">
        <f t="shared" si="201"/>
        <v>0.50463602698675181</v>
      </c>
      <c r="BHD14" s="34">
        <f t="shared" si="202"/>
        <v>0.50461889728041387</v>
      </c>
      <c r="BHE14" s="34">
        <f t="shared" si="203"/>
        <v>0.50460205038923001</v>
      </c>
      <c r="BHF14" s="34">
        <f t="shared" si="204"/>
        <v>0.50458948258408609</v>
      </c>
      <c r="BHG14" s="34">
        <f t="shared" si="205"/>
        <v>0.50457637081162077</v>
      </c>
      <c r="BHH14" s="34">
        <f t="shared" si="206"/>
        <v>0.50456628360116351</v>
      </c>
      <c r="BHI14" s="34">
        <f t="shared" si="207"/>
        <v>0.50455586092333982</v>
      </c>
      <c r="BHJ14" s="34">
        <f t="shared" si="208"/>
        <v>0.50454999319749461</v>
      </c>
      <c r="BHK14" s="34">
        <f t="shared" si="209"/>
        <v>0.50453292208702438</v>
      </c>
      <c r="BHL14" s="34">
        <f t="shared" si="210"/>
        <v>0.50450263739283818</v>
      </c>
      <c r="BHM14" s="34">
        <f t="shared" si="211"/>
        <v>0.50447977860898108</v>
      </c>
      <c r="BHN14" s="100">
        <f t="shared" si="212"/>
        <v>1.8475847853329996E-5</v>
      </c>
      <c r="BHO14" s="100">
        <f t="shared" si="213"/>
        <v>1.8800986555525939E-5</v>
      </c>
      <c r="BHP14" s="100">
        <f t="shared" si="214"/>
        <v>2.1022777080259758E-5</v>
      </c>
      <c r="BHQ14" s="100">
        <f t="shared" si="215"/>
        <v>2.4024381849315374E-5</v>
      </c>
      <c r="BHR14" s="100">
        <f t="shared" si="216"/>
        <v>2.5707945846636436E-5</v>
      </c>
      <c r="BHS14" s="100">
        <f t="shared" si="217"/>
        <v>2.6755357594172349E-5</v>
      </c>
      <c r="BHT14" s="100">
        <f t="shared" si="218"/>
        <v>2.7629013310337369E-5</v>
      </c>
      <c r="BHU14" s="100">
        <f t="shared" si="219"/>
        <v>2.8328431979637181E-5</v>
      </c>
      <c r="BHV14" s="100">
        <f t="shared" si="220"/>
        <v>2.8963481584981658E-5</v>
      </c>
      <c r="BHW14" s="100">
        <f t="shared" si="221"/>
        <v>2.9492160688141546E-5</v>
      </c>
      <c r="BHX14" s="100">
        <f t="shared" si="222"/>
        <v>2.9980895774542119E-5</v>
      </c>
      <c r="BHY14" s="100">
        <f t="shared" si="223"/>
        <v>3.0384864426255479E-5</v>
      </c>
      <c r="BHZ14" s="100">
        <f t="shared" si="224"/>
        <v>3.0762127835662325E-5</v>
      </c>
      <c r="BIA14" s="100">
        <f t="shared" si="225"/>
        <v>3.1070540375640826E-5</v>
      </c>
      <c r="BIB14" s="100">
        <f t="shared" si="226"/>
        <v>3.1364359624603161E-5</v>
      </c>
      <c r="BIC14" s="100">
        <f t="shared" si="227"/>
        <v>3.1601456431495312E-5</v>
      </c>
      <c r="BID14" s="100">
        <f t="shared" si="228"/>
        <v>3.1826163486132892E-5</v>
      </c>
      <c r="BIE14" s="100">
        <f t="shared" si="229"/>
        <v>3.2008732662385421E-5</v>
      </c>
      <c r="BIF14" s="100">
        <f t="shared" si="230"/>
        <v>3.2180986716902046E-5</v>
      </c>
      <c r="BIG14" s="100">
        <f t="shared" si="231"/>
        <v>3.2319995237326951E-5</v>
      </c>
      <c r="BIH14" s="100">
        <f t="shared" si="232"/>
        <v>3.2452071721283128E-5</v>
      </c>
      <c r="BII14" s="100">
        <f t="shared" si="233"/>
        <v>3.2558157294049329E-5</v>
      </c>
      <c r="BIJ14" s="100">
        <f t="shared" si="234"/>
        <v>3.2658240130355905E-5</v>
      </c>
      <c r="BIK14" s="100">
        <f t="shared" si="235"/>
        <v>3.2740779109592266E-5</v>
      </c>
      <c r="BIL14" s="100">
        <f t="shared" si="236"/>
        <v>3.2816909834479416E-5</v>
      </c>
      <c r="BIM14" s="100">
        <f t="shared" si="237"/>
        <v>3.2878582593960487E-5</v>
      </c>
      <c r="BIN14" s="100">
        <f t="shared" si="238"/>
        <v>3.2937158275179604E-5</v>
      </c>
      <c r="BIO14" s="100">
        <f t="shared" si="239"/>
        <v>3.298457524587291E-5</v>
      </c>
      <c r="BIP14" s="100">
        <f t="shared" si="240"/>
        <v>3.3028523084419071E-5</v>
      </c>
      <c r="BIQ14" s="100">
        <f t="shared" si="241"/>
        <v>3.306489035246683E-5</v>
      </c>
      <c r="BIR14" s="100">
        <f t="shared" si="242"/>
        <v>3.3098850843643195E-5</v>
      </c>
      <c r="BIS14" s="100">
        <f t="shared" si="243"/>
        <v>3.3126694575390246E-5</v>
      </c>
      <c r="BIT14" s="100">
        <f t="shared" si="244"/>
        <v>3.3152292327110893E-5</v>
      </c>
      <c r="BIU14" s="100">
        <f t="shared" si="245"/>
        <v>3.3173480342298823E-5</v>
      </c>
      <c r="BIV14" s="100">
        <f t="shared" si="246"/>
        <v>3.3193145418047387E-5</v>
      </c>
      <c r="BIW14" s="100">
        <f t="shared" si="247"/>
        <v>3.320924508212781E-5</v>
      </c>
      <c r="BIX14" s="100">
        <f t="shared" si="248"/>
        <v>3.3224184523091745E-5</v>
      </c>
      <c r="BIY14" s="100">
        <f t="shared" si="249"/>
        <v>3.3236618946072683E-5</v>
      </c>
      <c r="BIZ14" s="100">
        <f t="shared" si="250"/>
        <v>3.3247911681519715E-5</v>
      </c>
      <c r="BJA14" s="100">
        <f t="shared" si="251"/>
        <v>3.3257389413485131E-5</v>
      </c>
      <c r="BJB14" s="100">
        <f t="shared" si="252"/>
        <v>3.326594066248361E-5</v>
      </c>
      <c r="BJC14" s="100">
        <f t="shared" si="253"/>
        <v>3.3273196359209564E-5</v>
      </c>
      <c r="BJD14" s="100">
        <f t="shared" si="254"/>
        <v>3.3279676121600796E-5</v>
      </c>
      <c r="BJE14" s="100">
        <f t="shared" si="255"/>
        <v>3.3285233311178134E-5</v>
      </c>
      <c r="BJF14" s="100">
        <f t="shared" si="256"/>
        <v>3.3290213406713675E-5</v>
      </c>
      <c r="BJG14" s="100">
        <f t="shared" si="257"/>
        <v>3.3294419328152683E-5</v>
      </c>
      <c r="BJH14" s="100">
        <f t="shared" si="258"/>
        <v>3.3298177636928711E-5</v>
      </c>
      <c r="BJI14" s="100">
        <f t="shared" si="259"/>
        <v>3.3301427660100907E-5</v>
      </c>
      <c r="BJJ14" s="100">
        <f t="shared" si="260"/>
        <v>3.3304293407229155E-5</v>
      </c>
      <c r="BJK14" s="100">
        <f t="shared" si="261"/>
        <v>3.3306778902814699E-5</v>
      </c>
      <c r="BJL14" s="100">
        <f t="shared" si="262"/>
        <v>3.3308987511246488E-5</v>
      </c>
      <c r="BJM14" s="100">
        <f t="shared" si="263"/>
        <v>3.3310895231588098E-5</v>
      </c>
      <c r="BJN14" s="100">
        <f t="shared" si="264"/>
        <v>3.3312549790537148E-5</v>
      </c>
      <c r="BJO14" s="100">
        <f t="shared" si="265"/>
        <v>3.3314010790537111E-5</v>
      </c>
      <c r="BJP14" s="100">
        <f t="shared" si="266"/>
        <v>3.3315278895561399E-5</v>
      </c>
      <c r="BJQ14" s="100">
        <f t="shared" si="267"/>
        <v>3.3316413109716246E-5</v>
      </c>
      <c r="BJR14" s="100">
        <f t="shared" si="268"/>
        <v>3.3317338633006726E-5</v>
      </c>
      <c r="BJS14" s="100">
        <f t="shared" si="269"/>
        <v>3.3318234825669728E-5</v>
      </c>
      <c r="BJT14" s="100">
        <f t="shared" si="270"/>
        <v>3.3318935408509868E-5</v>
      </c>
      <c r="BJU14" s="100">
        <f t="shared" si="271"/>
        <v>3.3319624459109683E-5</v>
      </c>
      <c r="BJV14" s="100">
        <f t="shared" si="272"/>
        <v>3.332013851415727E-5</v>
      </c>
      <c r="BJW14" s="100">
        <f t="shared" si="273"/>
        <v>3.3320674839163052E-5</v>
      </c>
      <c r="BJX14" s="100">
        <f t="shared" si="274"/>
        <v>3.3321087461360767E-5</v>
      </c>
      <c r="BJY14" s="100">
        <f t="shared" si="275"/>
        <v>3.3321513818913661E-5</v>
      </c>
      <c r="BJZ14" s="100">
        <f t="shared" si="276"/>
        <v>3.3321753854095076E-5</v>
      </c>
      <c r="BKA14" s="100">
        <f t="shared" si="277"/>
        <v>3.332245221763405E-5</v>
      </c>
      <c r="BKB14" s="100">
        <f t="shared" si="278"/>
        <v>3.3323691223388124E-5</v>
      </c>
      <c r="BKC14" s="100">
        <f t="shared" si="279"/>
        <v>3.332462649404598E-5</v>
      </c>
      <c r="BKD14" s="289">
        <f t="shared" si="280"/>
        <v>2.6307239028688999E-2</v>
      </c>
      <c r="BKE14" s="29">
        <f t="shared" si="281"/>
        <v>2.6830397644026623E-2</v>
      </c>
      <c r="BKF14" s="29">
        <f t="shared" si="282"/>
        <v>3.0453738418495729E-2</v>
      </c>
      <c r="BKG14" s="29">
        <f t="shared" si="283"/>
        <v>3.5490418198395872E-2</v>
      </c>
      <c r="BKH14" s="29">
        <f t="shared" si="284"/>
        <v>3.8390276950494635E-2</v>
      </c>
      <c r="BKI14" s="29">
        <f t="shared" si="285"/>
        <v>4.0222048545892612E-2</v>
      </c>
      <c r="BKJ14" s="29">
        <f t="shared" si="286"/>
        <v>4.176610346583929E-2</v>
      </c>
      <c r="BKK14" s="29">
        <f t="shared" si="287"/>
        <v>4.3012677891670584E-2</v>
      </c>
      <c r="BKL14" s="29">
        <f t="shared" si="288"/>
        <v>4.4152438120035234E-2</v>
      </c>
      <c r="BKM14" s="29">
        <f t="shared" si="289"/>
        <v>4.5106913262089883E-2</v>
      </c>
      <c r="BKN14" s="29">
        <f t="shared" si="290"/>
        <v>4.5993714402106547E-2</v>
      </c>
      <c r="BKO14" s="29">
        <f t="shared" si="291"/>
        <v>4.6729852921802241E-2</v>
      </c>
      <c r="BKP14" s="29">
        <f t="shared" si="292"/>
        <v>4.741983510435345E-2</v>
      </c>
      <c r="BKQ14" s="29">
        <f t="shared" si="293"/>
        <v>4.7985652464429179E-2</v>
      </c>
      <c r="BKR14" s="29">
        <f t="shared" si="294"/>
        <v>4.8526133656045738E-2</v>
      </c>
      <c r="BKS14" s="29">
        <f t="shared" si="295"/>
        <v>4.8963274280265874E-2</v>
      </c>
      <c r="BKT14" s="29">
        <f t="shared" si="296"/>
        <v>4.9378379650317474E-2</v>
      </c>
      <c r="BKU14" s="29">
        <f t="shared" si="297"/>
        <v>4.9716211333286887E-2</v>
      </c>
      <c r="BKV14" s="29">
        <f t="shared" si="298"/>
        <v>5.0035414740854718E-2</v>
      </c>
      <c r="BKW14" s="29">
        <f t="shared" si="299"/>
        <v>5.0293331043783515E-2</v>
      </c>
      <c r="BKX14" s="29">
        <f t="shared" si="300"/>
        <v>5.053864676976795E-2</v>
      </c>
      <c r="BKY14" s="29">
        <f t="shared" si="301"/>
        <v>5.0735869575625973E-2</v>
      </c>
      <c r="BKZ14" s="29">
        <f t="shared" si="302"/>
        <v>5.0922079676282046E-2</v>
      </c>
      <c r="BLA14" s="29">
        <f t="shared" si="303"/>
        <v>5.1075754655959996E-2</v>
      </c>
      <c r="BLB14" s="29">
        <f t="shared" si="304"/>
        <v>5.1217582842245396E-2</v>
      </c>
      <c r="BLC14" s="29">
        <f t="shared" si="305"/>
        <v>5.1332535391557507E-2</v>
      </c>
      <c r="BLD14" s="29">
        <f t="shared" si="306"/>
        <v>5.1441763746557227E-2</v>
      </c>
      <c r="BLE14" s="29">
        <f t="shared" si="307"/>
        <v>5.1530218404255451E-2</v>
      </c>
      <c r="BLF14" s="29">
        <f t="shared" si="308"/>
        <v>5.1612228840709228E-2</v>
      </c>
      <c r="BLG14" s="29">
        <f t="shared" si="309"/>
        <v>5.1680113062317706E-2</v>
      </c>
      <c r="BLH14" s="29">
        <f t="shared" si="310"/>
        <v>5.1743520828131058E-2</v>
      </c>
      <c r="BLI14" s="29">
        <f t="shared" si="311"/>
        <v>5.1795519530081907E-2</v>
      </c>
      <c r="BLJ14" s="29">
        <f t="shared" si="312"/>
        <v>5.184333298191459E-2</v>
      </c>
      <c r="BLK14" s="29">
        <f t="shared" si="313"/>
        <v>5.1882916207701114E-2</v>
      </c>
      <c r="BLL14" s="29">
        <f t="shared" si="314"/>
        <v>5.1919659645215034E-2</v>
      </c>
      <c r="BLM14" s="29">
        <f t="shared" si="315"/>
        <v>5.1949745075115357E-2</v>
      </c>
      <c r="BLN14" s="29">
        <f t="shared" si="316"/>
        <v>5.1977665472926975E-2</v>
      </c>
      <c r="BLO14" s="29">
        <f t="shared" si="317"/>
        <v>5.2000906483898664E-2</v>
      </c>
      <c r="BLP14" s="29">
        <f t="shared" si="318"/>
        <v>5.2022015354016848E-2</v>
      </c>
      <c r="BLQ14" s="29">
        <f t="shared" si="319"/>
        <v>5.2039732841095594E-2</v>
      </c>
      <c r="BLR14" s="29">
        <f t="shared" si="320"/>
        <v>5.2055719396014707E-2</v>
      </c>
      <c r="BLS14" s="29">
        <f t="shared" si="321"/>
        <v>5.2069284672566163E-2</v>
      </c>
      <c r="BLT14" s="29">
        <f t="shared" si="322"/>
        <v>5.2081399845551997E-2</v>
      </c>
      <c r="BLU14" s="29">
        <f t="shared" si="323"/>
        <v>5.2091790529788955E-2</v>
      </c>
      <c r="BLV14" s="29">
        <f t="shared" si="324"/>
        <v>5.2101102524093133E-2</v>
      </c>
      <c r="BLW14" s="29">
        <f t="shared" si="325"/>
        <v>5.2108967188662966E-2</v>
      </c>
      <c r="BLX14" s="29">
        <f t="shared" si="326"/>
        <v>5.2115995057631107E-2</v>
      </c>
      <c r="BLY14" s="29">
        <f t="shared" si="327"/>
        <v>5.2122072604842681E-2</v>
      </c>
      <c r="BLZ14" s="29">
        <f t="shared" si="328"/>
        <v>5.212743167041619E-2</v>
      </c>
      <c r="BMA14" s="29">
        <f t="shared" si="329"/>
        <v>5.2132079737149235E-2</v>
      </c>
      <c r="BMB14" s="29">
        <f t="shared" si="330"/>
        <v>5.2136210071737542E-2</v>
      </c>
      <c r="BMC14" s="29">
        <f t="shared" si="331"/>
        <v>5.2139777764825632E-2</v>
      </c>
      <c r="BMD14" s="29">
        <f t="shared" si="332"/>
        <v>5.2142872050769777E-2</v>
      </c>
      <c r="BME14" s="29">
        <f t="shared" si="333"/>
        <v>5.2145604380814226E-2</v>
      </c>
      <c r="BMF14" s="29">
        <f t="shared" si="334"/>
        <v>5.2147975985599976E-2</v>
      </c>
      <c r="BMG14" s="29">
        <f t="shared" si="335"/>
        <v>5.215009720608714E-2</v>
      </c>
      <c r="BMH14" s="29">
        <f t="shared" si="336"/>
        <v>5.2151828142984795E-2</v>
      </c>
      <c r="BMI14" s="29">
        <f t="shared" si="337"/>
        <v>5.2153504235701073E-2</v>
      </c>
      <c r="BMJ14" s="29">
        <f t="shared" si="338"/>
        <v>5.2154814499007898E-2</v>
      </c>
      <c r="BMK14" s="29">
        <f t="shared" si="339"/>
        <v>5.2156103200442325E-2</v>
      </c>
      <c r="BML14" s="29">
        <f t="shared" si="340"/>
        <v>5.215706461933986E-2</v>
      </c>
      <c r="BMM14" s="29">
        <f t="shared" si="341"/>
        <v>5.2158067692638282E-2</v>
      </c>
      <c r="BMN14" s="29">
        <f t="shared" si="342"/>
        <v>5.2158839410681515E-2</v>
      </c>
      <c r="BMO14" s="29">
        <f t="shared" si="343"/>
        <v>5.2159636819993659E-2</v>
      </c>
      <c r="BMP14" s="29">
        <f t="shared" si="344"/>
        <v>5.2160085754776521E-2</v>
      </c>
      <c r="BMQ14" s="29">
        <f t="shared" si="345"/>
        <v>5.216139189961657E-2</v>
      </c>
      <c r="BMR14" s="29">
        <f t="shared" si="346"/>
        <v>5.2163709219832433E-2</v>
      </c>
      <c r="BMS14" s="29">
        <f t="shared" si="347"/>
        <v>5.2165458475708242E-2</v>
      </c>
      <c r="BMT14" s="162">
        <f t="shared" si="348"/>
        <v>1005.71369064</v>
      </c>
      <c r="BMU14" s="97">
        <f t="shared" si="349"/>
        <v>1006.0418902146537</v>
      </c>
      <c r="BMV14" s="97">
        <f t="shared" si="350"/>
        <v>1009.5517953395621</v>
      </c>
      <c r="BMW14" s="97">
        <f t="shared" si="351"/>
        <v>1018.0742849791584</v>
      </c>
      <c r="BMX14" s="97">
        <f t="shared" si="352"/>
        <v>1024.9012468887174</v>
      </c>
      <c r="BMY14" s="97">
        <f t="shared" si="353"/>
        <v>1029.9191534424253</v>
      </c>
      <c r="BMZ14" s="97">
        <f t="shared" si="354"/>
        <v>1034.5594979144166</v>
      </c>
      <c r="BNA14" s="97">
        <f t="shared" si="355"/>
        <v>1038.5705519063695</v>
      </c>
      <c r="BNB14" s="97">
        <f t="shared" si="356"/>
        <v>1042.4372928662056</v>
      </c>
      <c r="BNC14" s="97">
        <f t="shared" si="357"/>
        <v>1045.8164416082088</v>
      </c>
      <c r="BND14" s="97">
        <f t="shared" si="358"/>
        <v>1049.0666575908713</v>
      </c>
      <c r="BNE14" s="97">
        <f t="shared" si="359"/>
        <v>1051.8424983996788</v>
      </c>
      <c r="BNF14" s="97">
        <f t="shared" si="360"/>
        <v>1054.5058805208407</v>
      </c>
      <c r="BNG14" s="97">
        <f t="shared" si="361"/>
        <v>1056.7327943161849</v>
      </c>
      <c r="BNH14" s="97">
        <f t="shared" si="362"/>
        <v>1058.8947007876423</v>
      </c>
      <c r="BNI14" s="97">
        <f t="shared" si="363"/>
        <v>1060.6672105815983</v>
      </c>
      <c r="BNJ14" s="97">
        <f t="shared" si="364"/>
        <v>1062.3695548265284</v>
      </c>
      <c r="BNK14" s="97">
        <f t="shared" si="365"/>
        <v>1063.768379651797</v>
      </c>
      <c r="BNL14" s="97">
        <f t="shared" si="366"/>
        <v>1065.1007896725912</v>
      </c>
      <c r="BNM14" s="97">
        <f t="shared" si="367"/>
        <v>1066.1847890617933</v>
      </c>
      <c r="BNN14" s="97">
        <f t="shared" si="368"/>
        <v>1067.2218298072598</v>
      </c>
      <c r="BNO14" s="97">
        <f t="shared" si="369"/>
        <v>1068.0597163763821</v>
      </c>
      <c r="BNP14" s="97">
        <f t="shared" si="370"/>
        <v>1068.8541465150577</v>
      </c>
      <c r="BNQ14" s="97">
        <f t="shared" si="371"/>
        <v>1069.5121658271639</v>
      </c>
      <c r="BNR14" s="97">
        <f t="shared" si="372"/>
        <v>1070.1213489329632</v>
      </c>
      <c r="BNS14" s="97">
        <f t="shared" si="373"/>
        <v>1070.6164082611731</v>
      </c>
      <c r="BNT14" s="97">
        <f t="shared" si="374"/>
        <v>1071.0878909848311</v>
      </c>
      <c r="BNU14" s="97">
        <f t="shared" si="375"/>
        <v>1071.4704638593039</v>
      </c>
      <c r="BNV14" s="97">
        <f t="shared" si="376"/>
        <v>1071.8257661885991</v>
      </c>
      <c r="BNW14" s="97">
        <f t="shared" si="377"/>
        <v>1072.12030185761</v>
      </c>
      <c r="BNX14" s="97">
        <f t="shared" si="378"/>
        <v>1072.3957672475626</v>
      </c>
      <c r="BNY14" s="97">
        <f t="shared" si="379"/>
        <v>1072.6219198132551</v>
      </c>
      <c r="BNZ14" s="97">
        <f t="shared" si="380"/>
        <v>1072.8300691817039</v>
      </c>
      <c r="BOA14" s="97">
        <f t="shared" si="381"/>
        <v>1073.0025330747817</v>
      </c>
      <c r="BOB14" s="97">
        <f t="shared" si="382"/>
        <v>1073.1627399691681</v>
      </c>
      <c r="BOC14" s="97">
        <f t="shared" si="383"/>
        <v>1073.2939997353876</v>
      </c>
      <c r="BOD14" s="97">
        <f t="shared" si="384"/>
        <v>1073.4158801201402</v>
      </c>
      <c r="BOE14" s="97">
        <f t="shared" si="385"/>
        <v>1073.5173822923703</v>
      </c>
      <c r="BOF14" s="97">
        <f t="shared" si="386"/>
        <v>1073.6096107875442</v>
      </c>
      <c r="BOG14" s="97">
        <f t="shared" si="387"/>
        <v>1073.6870496987337</v>
      </c>
      <c r="BOH14" s="97">
        <f t="shared" si="388"/>
        <v>1073.7569449915386</v>
      </c>
      <c r="BOI14" s="97">
        <f t="shared" si="389"/>
        <v>1073.8162703848832</v>
      </c>
      <c r="BOJ14" s="97">
        <f t="shared" si="390"/>
        <v>1073.8692665870674</v>
      </c>
      <c r="BOK14" s="97">
        <f t="shared" si="391"/>
        <v>1073.9147286909702</v>
      </c>
      <c r="BOL14" s="97">
        <f t="shared" si="392"/>
        <v>1073.9554786318579</v>
      </c>
      <c r="BOM14" s="97">
        <f t="shared" si="393"/>
        <v>1073.9899004006102</v>
      </c>
      <c r="BON14" s="97">
        <f t="shared" si="394"/>
        <v>1074.0206639279079</v>
      </c>
      <c r="BOO14" s="97">
        <f t="shared" si="395"/>
        <v>1074.0472707570727</v>
      </c>
      <c r="BOP14" s="97">
        <f t="shared" si="396"/>
        <v>1074.0707346170402</v>
      </c>
      <c r="BOQ14" s="97">
        <f t="shared" si="397"/>
        <v>1074.0910873445844</v>
      </c>
      <c r="BOR14" s="97">
        <f t="shared" si="398"/>
        <v>1074.1091745077615</v>
      </c>
      <c r="BOS14" s="97">
        <f t="shared" si="399"/>
        <v>1074.1247989077324</v>
      </c>
      <c r="BOT14" s="97">
        <f t="shared" si="400"/>
        <v>1074.1383508894601</v>
      </c>
      <c r="BOU14" s="97">
        <f t="shared" si="401"/>
        <v>1074.150318258655</v>
      </c>
      <c r="BOV14" s="97">
        <f t="shared" si="402"/>
        <v>1074.160706167673</v>
      </c>
      <c r="BOW14" s="97">
        <f t="shared" si="403"/>
        <v>1074.1699977458356</v>
      </c>
      <c r="BOX14" s="97">
        <f t="shared" si="404"/>
        <v>1074.1775800326741</v>
      </c>
      <c r="BOY14" s="97">
        <f t="shared" si="405"/>
        <v>1074.1849223059314</v>
      </c>
      <c r="BOZ14" s="97">
        <f t="shared" si="406"/>
        <v>1074.1906621876274</v>
      </c>
      <c r="BPA14" s="97">
        <f t="shared" si="407"/>
        <v>1074.1963077471617</v>
      </c>
      <c r="BPB14" s="97">
        <f t="shared" si="408"/>
        <v>1074.2005196298348</v>
      </c>
      <c r="BPC14" s="97">
        <f t="shared" si="409"/>
        <v>1074.2049140752724</v>
      </c>
      <c r="BPD14" s="97">
        <f t="shared" si="410"/>
        <v>1074.2082950124702</v>
      </c>
      <c r="BPE14" s="97">
        <f t="shared" si="411"/>
        <v>1074.2117885545429</v>
      </c>
      <c r="BPF14" s="97">
        <f t="shared" si="412"/>
        <v>1074.2137554119454</v>
      </c>
      <c r="BPG14" s="97">
        <f t="shared" si="413"/>
        <v>1074.2194779398662</v>
      </c>
      <c r="BPH14" s="97">
        <f t="shared" si="414"/>
        <v>1074.2296310010261</v>
      </c>
      <c r="BPI14" s="97">
        <f t="shared" si="415"/>
        <v>1074.2372954408245</v>
      </c>
      <c r="BPJ14" s="139">
        <f t="shared" si="416"/>
        <v>100</v>
      </c>
      <c r="BPK14" s="99">
        <f t="shared" si="417"/>
        <v>99.986318642026433</v>
      </c>
      <c r="BPL14" s="99">
        <f t="shared" si="418"/>
        <v>67.084685159396287</v>
      </c>
      <c r="BPM14" s="99">
        <f t="shared" si="419"/>
        <v>67.068839625127026</v>
      </c>
      <c r="BPN14" s="99">
        <f t="shared" si="420"/>
        <v>67.075859083894755</v>
      </c>
      <c r="BPO14" s="99">
        <f t="shared" si="421"/>
        <v>67.069592382099444</v>
      </c>
      <c r="BPP14" s="99">
        <f t="shared" si="422"/>
        <v>67.081410666566299</v>
      </c>
      <c r="BPQ14" s="99">
        <f t="shared" si="423"/>
        <v>67.064737099627379</v>
      </c>
      <c r="BPR14" s="99">
        <f t="shared" si="424"/>
        <v>67.07998042831872</v>
      </c>
      <c r="BPS14" s="99">
        <f t="shared" si="425"/>
        <v>67.061914260980842</v>
      </c>
      <c r="BPT14" s="99">
        <f t="shared" si="426"/>
        <v>67.085494373141628</v>
      </c>
      <c r="BPU14" s="99">
        <f t="shared" si="427"/>
        <v>67.06458654823291</v>
      </c>
      <c r="BPV14" s="99">
        <f t="shared" si="428"/>
        <v>67.081015469155787</v>
      </c>
      <c r="BPW14" s="99">
        <f t="shared" si="429"/>
        <v>67.067710489668414</v>
      </c>
      <c r="BPX14" s="99">
        <f t="shared" si="430"/>
        <v>67.07984869584854</v>
      </c>
      <c r="BPY14" s="99">
        <f t="shared" si="431"/>
        <v>67.072678685686327</v>
      </c>
      <c r="BPZ14" s="99">
        <f t="shared" si="432"/>
        <v>67.07503105122511</v>
      </c>
      <c r="BQA14" s="99">
        <f t="shared" si="433"/>
        <v>67.06710828409048</v>
      </c>
      <c r="BQB14" s="99">
        <f t="shared" si="434"/>
        <v>67.082351612781807</v>
      </c>
      <c r="BQC14" s="99">
        <f t="shared" si="435"/>
        <v>67.06458654823291</v>
      </c>
      <c r="BQD14" s="99">
        <f t="shared" si="436"/>
        <v>67.081316571944754</v>
      </c>
      <c r="BQE14" s="99">
        <f t="shared" si="437"/>
        <v>67.067898678911504</v>
      </c>
      <c r="BQF14" s="99">
        <f t="shared" si="438"/>
        <v>67.088430125334042</v>
      </c>
      <c r="BQG14" s="99">
        <f t="shared" si="439"/>
        <v>67.068801987278405</v>
      </c>
      <c r="BQH14" s="99">
        <f t="shared" si="440"/>
        <v>67.07777861417442</v>
      </c>
      <c r="BQI14" s="99">
        <f t="shared" si="441"/>
        <v>67.064624186081531</v>
      </c>
      <c r="BQJ14" s="99">
        <f t="shared" si="442"/>
        <v>67.078362000828022</v>
      </c>
      <c r="BQK14" s="99">
        <f t="shared" si="443"/>
        <v>67.065583951221356</v>
      </c>
      <c r="BQL14" s="99">
        <f t="shared" si="444"/>
        <v>67.082069328917157</v>
      </c>
      <c r="BQM14" s="99">
        <f t="shared" si="445"/>
        <v>67.06797395460876</v>
      </c>
      <c r="BQN14" s="99">
        <f t="shared" si="446"/>
        <v>67.087545635891459</v>
      </c>
      <c r="BQO14" s="99">
        <f t="shared" si="447"/>
        <v>67.066280251420835</v>
      </c>
      <c r="BQP14" s="99">
        <f t="shared" si="448"/>
        <v>67.086792878919042</v>
      </c>
      <c r="BQQ14" s="99">
        <f t="shared" si="449"/>
        <v>67.067221197636357</v>
      </c>
      <c r="BQR14" s="99">
        <f t="shared" si="450"/>
        <v>67.082765629116651</v>
      </c>
      <c r="BQS14" s="99">
        <f t="shared" si="451"/>
        <v>67.067390567955144</v>
      </c>
      <c r="BQT14" s="99">
        <f t="shared" si="452"/>
        <v>67.078907749633032</v>
      </c>
      <c r="BQU14" s="99">
        <f t="shared" si="453"/>
        <v>67.065997967556186</v>
      </c>
      <c r="BQV14" s="99">
        <f t="shared" si="454"/>
        <v>67.079641687681132</v>
      </c>
      <c r="BQW14" s="99">
        <f t="shared" si="455"/>
        <v>67.068293876322031</v>
      </c>
      <c r="BQX14" s="99">
        <f t="shared" si="456"/>
        <v>67.08336783469457</v>
      </c>
      <c r="BQY14" s="99">
        <f t="shared" si="457"/>
        <v>67.065734502615825</v>
      </c>
      <c r="BQZ14" s="99">
        <f t="shared" si="458"/>
        <v>67.085946027325079</v>
      </c>
      <c r="BRA14" s="99">
        <f t="shared" si="459"/>
        <v>67.07077797433098</v>
      </c>
      <c r="BRB14" s="99">
        <f t="shared" si="460"/>
        <v>67.079434679513724</v>
      </c>
      <c r="BRC14" s="99">
        <f t="shared" si="461"/>
        <v>67.067409386879447</v>
      </c>
      <c r="BRD14" s="99">
        <f t="shared" si="462"/>
        <v>67.078362000828022</v>
      </c>
      <c r="BRE14" s="99">
        <f t="shared" si="463"/>
        <v>67.066901275923058</v>
      </c>
      <c r="BRF14" s="99">
        <f t="shared" si="464"/>
        <v>67.080225074334749</v>
      </c>
      <c r="BRG14" s="99">
        <f t="shared" si="465"/>
        <v>67.068971357597192</v>
      </c>
      <c r="BRH14" s="99">
        <f t="shared" si="466"/>
        <v>67.086416500432833</v>
      </c>
      <c r="BRI14" s="99">
        <f t="shared" si="467"/>
        <v>67.071681282697881</v>
      </c>
      <c r="BRJ14" s="99">
        <f t="shared" si="468"/>
        <v>67.087395084496976</v>
      </c>
      <c r="BRK14" s="99">
        <f t="shared" si="469"/>
        <v>67.064925288870498</v>
      </c>
      <c r="BRL14" s="99">
        <f t="shared" si="470"/>
        <v>67.079340584892179</v>
      </c>
      <c r="BRM14" s="99">
        <f t="shared" si="471"/>
        <v>67.064021980503597</v>
      </c>
      <c r="BRN14" s="99">
        <f t="shared" si="472"/>
        <v>67.078042079114766</v>
      </c>
      <c r="BRO14" s="99">
        <f t="shared" si="473"/>
        <v>67.062610561180321</v>
      </c>
      <c r="BRP14" s="99">
        <f t="shared" si="474"/>
        <v>67.078136173736311</v>
      </c>
      <c r="BRQ14" s="99">
        <f t="shared" si="475"/>
        <v>67.064887651021877</v>
      </c>
      <c r="BRR14" s="99">
        <f t="shared" si="476"/>
        <v>67.08218224246302</v>
      </c>
      <c r="BRS14" s="99">
        <f t="shared" si="477"/>
        <v>67.067258835484964</v>
      </c>
      <c r="BRT14" s="99">
        <f t="shared" si="478"/>
        <v>67.082050509992854</v>
      </c>
      <c r="BRU14" s="99">
        <f t="shared" si="479"/>
        <v>67.065339305205313</v>
      </c>
      <c r="BRV14" s="99">
        <f t="shared" si="480"/>
        <v>67.080526177123716</v>
      </c>
      <c r="BRW14" s="99">
        <f t="shared" si="481"/>
        <v>67.065602770145659</v>
      </c>
      <c r="BRX14" s="99">
        <f t="shared" si="482"/>
        <v>99.967048063532687</v>
      </c>
      <c r="BRY14" s="99">
        <f t="shared" si="483"/>
        <v>100</v>
      </c>
      <c r="BRZ14" s="139">
        <f t="shared" si="484"/>
        <v>3.0000049999999998</v>
      </c>
      <c r="BSA14" s="99">
        <f t="shared" si="485"/>
        <v>3.2341874807667801</v>
      </c>
      <c r="BSB14" s="99">
        <f t="shared" si="486"/>
        <v>8.4598578446262369</v>
      </c>
      <c r="BSC14" s="99">
        <f t="shared" si="487"/>
        <v>11.179661139076698</v>
      </c>
      <c r="BSD14" s="99">
        <f t="shared" si="488"/>
        <v>12.069164838984179</v>
      </c>
      <c r="BSE14" s="99">
        <f t="shared" si="489"/>
        <v>12.466973039531487</v>
      </c>
      <c r="BSF14" s="99">
        <f t="shared" si="490"/>
        <v>13.041839628993326</v>
      </c>
      <c r="BSG14" s="99">
        <f t="shared" si="491"/>
        <v>13.519841264017089</v>
      </c>
      <c r="BSH14" s="99">
        <f t="shared" si="492"/>
        <v>13.929066377687056</v>
      </c>
      <c r="BSI14" s="99">
        <f t="shared" si="493"/>
        <v>14.344277383082424</v>
      </c>
      <c r="BSJ14" s="99">
        <f t="shared" si="494"/>
        <v>14.633132082768432</v>
      </c>
      <c r="BSK14" s="99">
        <f t="shared" si="495"/>
        <v>14.996961164841492</v>
      </c>
      <c r="BSL14" s="99">
        <f t="shared" si="496"/>
        <v>15.210965321017991</v>
      </c>
      <c r="BSM14" s="99">
        <f t="shared" si="497"/>
        <v>15.500842244497793</v>
      </c>
      <c r="BSN14" s="99">
        <f t="shared" si="498"/>
        <v>15.66540504234969</v>
      </c>
      <c r="BSO14" s="99">
        <f t="shared" si="499"/>
        <v>15.913558559392701</v>
      </c>
      <c r="BSP14" s="99">
        <f t="shared" si="500"/>
        <v>16.017256841514008</v>
      </c>
      <c r="BSQ14" s="99">
        <f t="shared" si="501"/>
        <v>16.236901036306069</v>
      </c>
      <c r="BSR14" s="99">
        <f t="shared" si="502"/>
        <v>16.305495763085119</v>
      </c>
      <c r="BSS14" s="99">
        <f t="shared" si="503"/>
        <v>16.495680610874494</v>
      </c>
      <c r="BST14" s="99">
        <f t="shared" si="504"/>
        <v>16.528238511998794</v>
      </c>
      <c r="BSU14" s="99">
        <f t="shared" si="505"/>
        <v>16.699539154522043</v>
      </c>
      <c r="BSV14" s="99">
        <f t="shared" si="506"/>
        <v>16.707575328651632</v>
      </c>
      <c r="BSW14" s="99">
        <f t="shared" si="507"/>
        <v>16.856898684643969</v>
      </c>
      <c r="BSX14" s="99">
        <f t="shared" si="508"/>
        <v>16.852570603182208</v>
      </c>
      <c r="BSY14" s="99">
        <f t="shared" si="509"/>
        <v>16.984975519126294</v>
      </c>
      <c r="BSZ14" s="99">
        <f t="shared" si="510"/>
        <v>16.956093829273293</v>
      </c>
      <c r="BTA14" s="99">
        <f t="shared" si="511"/>
        <v>17.075330333855163</v>
      </c>
      <c r="BTB14" s="99">
        <f t="shared" si="512"/>
        <v>17.043242873057252</v>
      </c>
      <c r="BTC14" s="99">
        <f t="shared" si="513"/>
        <v>17.144173771794499</v>
      </c>
      <c r="BTD14" s="99">
        <f t="shared" si="514"/>
        <v>17.075047076802758</v>
      </c>
      <c r="BTE14" s="99">
        <f t="shared" si="515"/>
        <v>17.199522557023911</v>
      </c>
      <c r="BTF14" s="99">
        <f t="shared" si="516"/>
        <v>17.155328949428</v>
      </c>
      <c r="BTG14" s="99">
        <f t="shared" si="517"/>
        <v>17.244981666852791</v>
      </c>
      <c r="BTH14" s="99">
        <f t="shared" si="518"/>
        <v>17.184622446449069</v>
      </c>
      <c r="BTI14" s="99">
        <f t="shared" si="519"/>
        <v>17.297899771790266</v>
      </c>
      <c r="BTJ14" s="99">
        <f t="shared" si="520"/>
        <v>17.227755173254472</v>
      </c>
      <c r="BTK14" s="99">
        <f t="shared" si="521"/>
        <v>17.31339330194881</v>
      </c>
      <c r="BTL14" s="99">
        <f t="shared" si="522"/>
        <v>17.258037921401112</v>
      </c>
      <c r="BTM14" s="99">
        <f t="shared" si="523"/>
        <v>17.348957797341377</v>
      </c>
      <c r="BTN14" s="99">
        <f t="shared" si="524"/>
        <v>17.283106639144762</v>
      </c>
      <c r="BTO14" s="99">
        <f t="shared" si="525"/>
        <v>17.393815316441525</v>
      </c>
      <c r="BTP14" s="99">
        <f t="shared" si="526"/>
        <v>17.314326901298887</v>
      </c>
      <c r="BTQ14" s="99">
        <f t="shared" si="527"/>
        <v>17.412366984127701</v>
      </c>
      <c r="BTR14" s="99">
        <f t="shared" si="528"/>
        <v>17.345957156006772</v>
      </c>
      <c r="BTS14" s="99">
        <f t="shared" si="529"/>
        <v>17.423291143680334</v>
      </c>
      <c r="BTT14" s="99">
        <f t="shared" si="530"/>
        <v>17.359234263735097</v>
      </c>
      <c r="BTU14" s="99">
        <f t="shared" si="531"/>
        <v>17.421961918187911</v>
      </c>
      <c r="BTV14" s="99">
        <f t="shared" si="532"/>
        <v>17.365341256818258</v>
      </c>
      <c r="BTW14" s="99">
        <f t="shared" si="533"/>
        <v>17.462874057741622</v>
      </c>
      <c r="BTX14" s="99">
        <f t="shared" si="534"/>
        <v>17.364170882379508</v>
      </c>
      <c r="BTY14" s="99">
        <f t="shared" si="535"/>
        <v>17.451970453317919</v>
      </c>
      <c r="BTZ14" s="99">
        <f t="shared" si="536"/>
        <v>17.384681556513666</v>
      </c>
      <c r="BUA14" s="99">
        <f t="shared" si="537"/>
        <v>17.466924699525435</v>
      </c>
      <c r="BUB14" s="99">
        <f t="shared" si="538"/>
        <v>17.399336216236836</v>
      </c>
      <c r="BUC14" s="99">
        <f t="shared" si="539"/>
        <v>17.490048544076181</v>
      </c>
      <c r="BUD14" s="99">
        <f t="shared" si="540"/>
        <v>17.4237196521259</v>
      </c>
      <c r="BUE14" s="99">
        <f t="shared" si="541"/>
        <v>17.507505153395201</v>
      </c>
      <c r="BUF14" s="99">
        <f t="shared" si="542"/>
        <v>17.436411723943287</v>
      </c>
      <c r="BUG14" s="99">
        <f t="shared" si="543"/>
        <v>17.521493603547327</v>
      </c>
      <c r="BUH14" s="99">
        <f t="shared" si="544"/>
        <v>17.449342893604438</v>
      </c>
      <c r="BUI14" s="99">
        <f t="shared" si="545"/>
        <v>17.527673270254951</v>
      </c>
      <c r="BUJ14" s="99">
        <f t="shared" si="546"/>
        <v>17.475091937229529</v>
      </c>
      <c r="BUK14" s="99">
        <f t="shared" si="547"/>
        <v>17.54530748953761</v>
      </c>
      <c r="BUL14" s="99">
        <f t="shared" si="548"/>
        <v>17.504722561351091</v>
      </c>
      <c r="BUM14" s="99">
        <f t="shared" si="549"/>
        <v>16.7313340021079</v>
      </c>
      <c r="BUN14" s="99">
        <f t="shared" si="550"/>
        <v>8.5450227504678509</v>
      </c>
      <c r="BUO14" s="99">
        <f t="shared" si="551"/>
        <v>9.0096080000000001</v>
      </c>
      <c r="BUP14" s="284">
        <f t="shared" si="552"/>
        <v>506.36583145659</v>
      </c>
      <c r="BUQ14" s="110">
        <f t="shared" si="553"/>
        <v>287.71021979534214</v>
      </c>
      <c r="BUR14" s="110">
        <f t="shared" si="554"/>
        <v>267.60883141840941</v>
      </c>
      <c r="BUS14" s="110">
        <f t="shared" si="555"/>
        <v>249.18986703093265</v>
      </c>
      <c r="BUT14" s="110">
        <f t="shared" si="556"/>
        <v>235.72868437444978</v>
      </c>
      <c r="BUU14" s="110">
        <f t="shared" si="557"/>
        <v>228.64317608248734</v>
      </c>
      <c r="BUV14" s="110">
        <f t="shared" si="558"/>
        <v>222.71890579957599</v>
      </c>
      <c r="BUW14" s="110">
        <f t="shared" si="559"/>
        <v>218.95793347809479</v>
      </c>
      <c r="BUX14" s="110">
        <f t="shared" si="560"/>
        <v>213.46916040399523</v>
      </c>
      <c r="BUY14" s="110">
        <f t="shared" si="561"/>
        <v>210.74610429839143</v>
      </c>
      <c r="BUZ14" s="110">
        <f t="shared" si="562"/>
        <v>208.27174799739925</v>
      </c>
      <c r="BVA14" s="110">
        <f t="shared" si="563"/>
        <v>205.07729911541622</v>
      </c>
      <c r="BVB14" s="110">
        <f t="shared" si="564"/>
        <v>202.87316221944829</v>
      </c>
      <c r="BVC14" s="110">
        <f t="shared" si="565"/>
        <v>201.76768467718648</v>
      </c>
      <c r="BVD14" s="110">
        <f t="shared" si="566"/>
        <v>199.76219798556431</v>
      </c>
      <c r="BVE14" s="110">
        <f t="shared" si="567"/>
        <v>197.81651958925892</v>
      </c>
      <c r="BVF14" s="110">
        <f t="shared" si="568"/>
        <v>197.59752447550716</v>
      </c>
      <c r="BVG14" s="110">
        <f t="shared" si="569"/>
        <v>196.95163886784985</v>
      </c>
      <c r="BVH14" s="110">
        <f t="shared" si="570"/>
        <v>194.56386945975086</v>
      </c>
      <c r="BVI14" s="110">
        <f t="shared" si="571"/>
        <v>194.22386401123444</v>
      </c>
      <c r="BVJ14" s="110">
        <f t="shared" si="572"/>
        <v>195.10047893474109</v>
      </c>
      <c r="BVK14" s="110">
        <f t="shared" si="573"/>
        <v>193.18659981097022</v>
      </c>
      <c r="BVL14" s="110">
        <f t="shared" si="574"/>
        <v>192.9683856201984</v>
      </c>
      <c r="BVM14" s="110">
        <f t="shared" si="575"/>
        <v>193.46437276219706</v>
      </c>
      <c r="BVN14" s="110">
        <f t="shared" si="576"/>
        <v>192.88534343773725</v>
      </c>
      <c r="BVO14" s="110">
        <f t="shared" si="577"/>
        <v>192.56480011432672</v>
      </c>
      <c r="BVP14" s="110">
        <f t="shared" si="578"/>
        <v>192.27934655951003</v>
      </c>
      <c r="BVQ14" s="110">
        <f t="shared" si="579"/>
        <v>192.76424890353701</v>
      </c>
      <c r="BVR14" s="110">
        <f t="shared" si="580"/>
        <v>191.6390848428226</v>
      </c>
      <c r="BVS14" s="110">
        <f t="shared" si="581"/>
        <v>191.39978685615955</v>
      </c>
      <c r="BVT14" s="110">
        <f t="shared" si="582"/>
        <v>192.19605115887123</v>
      </c>
      <c r="BVU14" s="110">
        <f t="shared" si="583"/>
        <v>191.74819178404857</v>
      </c>
      <c r="BVV14" s="110">
        <f t="shared" si="584"/>
        <v>191.06015103117753</v>
      </c>
      <c r="BVW14" s="110">
        <f t="shared" si="585"/>
        <v>191.15417823272929</v>
      </c>
      <c r="BVX14" s="110">
        <f t="shared" si="586"/>
        <v>191.8105087584257</v>
      </c>
      <c r="BVY14" s="110">
        <f t="shared" si="587"/>
        <v>190.72346509237332</v>
      </c>
      <c r="BVZ14" s="110">
        <f t="shared" si="588"/>
        <v>190.68044288271855</v>
      </c>
      <c r="BWA14" s="110">
        <f t="shared" si="589"/>
        <v>191.75664788952102</v>
      </c>
      <c r="BWB14" s="110">
        <f t="shared" si="590"/>
        <v>190.93472944485634</v>
      </c>
      <c r="BWC14" s="110">
        <f t="shared" si="591"/>
        <v>190.54223965430938</v>
      </c>
      <c r="BWD14" s="110">
        <f t="shared" si="592"/>
        <v>191.80553474433859</v>
      </c>
      <c r="BWE14" s="110">
        <f t="shared" si="593"/>
        <v>191.88404259107574</v>
      </c>
      <c r="BWF14" s="110">
        <f t="shared" si="594"/>
        <v>191.57637015754679</v>
      </c>
      <c r="BWG14" s="110">
        <f t="shared" si="595"/>
        <v>191.32780156927407</v>
      </c>
      <c r="BWH14" s="110">
        <f t="shared" si="596"/>
        <v>192.15696193930731</v>
      </c>
      <c r="BWI14" s="110">
        <f t="shared" si="597"/>
        <v>191.73319378942</v>
      </c>
      <c r="BWJ14" s="110">
        <f t="shared" si="598"/>
        <v>191.6587134161754</v>
      </c>
      <c r="BWK14" s="110">
        <f t="shared" si="599"/>
        <v>192.37505667083568</v>
      </c>
      <c r="BWL14" s="110">
        <f t="shared" si="600"/>
        <v>191.38208352404587</v>
      </c>
      <c r="BWM14" s="110">
        <f t="shared" si="601"/>
        <v>191.25699409947657</v>
      </c>
      <c r="BWN14" s="110">
        <f t="shared" si="602"/>
        <v>191.88860177793796</v>
      </c>
      <c r="BWO14" s="110">
        <f t="shared" si="603"/>
        <v>192.39014113309773</v>
      </c>
      <c r="BWP14" s="110">
        <f t="shared" si="604"/>
        <v>190.9854079695607</v>
      </c>
      <c r="BWQ14" s="110">
        <f t="shared" si="605"/>
        <v>191.51001979362727</v>
      </c>
      <c r="BWR14" s="110">
        <f t="shared" si="606"/>
        <v>192.42397855473143</v>
      </c>
      <c r="BWS14" s="110">
        <f t="shared" si="607"/>
        <v>191.46308856231028</v>
      </c>
      <c r="BWT14" s="110">
        <f t="shared" si="608"/>
        <v>191.71486360574573</v>
      </c>
      <c r="BWU14" s="110">
        <f t="shared" si="609"/>
        <v>192.29523794417443</v>
      </c>
      <c r="BWV14" s="110">
        <f t="shared" si="610"/>
        <v>192.45105889647763</v>
      </c>
      <c r="BWW14" s="110">
        <f t="shared" si="611"/>
        <v>192.08732870662939</v>
      </c>
      <c r="BWX14" s="110">
        <f t="shared" si="612"/>
        <v>192.58204532104463</v>
      </c>
      <c r="BWY14" s="110">
        <f t="shared" si="613"/>
        <v>193.2444816658886</v>
      </c>
      <c r="BWZ14" s="110">
        <f t="shared" si="614"/>
        <v>192.69998459916044</v>
      </c>
      <c r="BXA14" s="110">
        <f t="shared" si="615"/>
        <v>187.80841874304309</v>
      </c>
      <c r="BXB14" s="110">
        <f t="shared" si="616"/>
        <v>308.21069829534389</v>
      </c>
      <c r="BXC14" s="164">
        <f t="shared" si="617"/>
        <v>0.7006174137957214</v>
      </c>
      <c r="BXD14" s="101">
        <f t="shared" si="618"/>
        <v>0.69254653464225546</v>
      </c>
      <c r="BXE14" s="101">
        <f t="shared" si="619"/>
        <v>0.68760809857641436</v>
      </c>
      <c r="BXF14" s="101">
        <f t="shared" si="620"/>
        <v>0.6856600761918128</v>
      </c>
      <c r="BXG14" s="101">
        <f t="shared" si="621"/>
        <v>0.6847048625011497</v>
      </c>
      <c r="BXH14" s="101">
        <f t="shared" si="622"/>
        <v>0.68417509360420115</v>
      </c>
      <c r="BXI14" s="101">
        <f t="shared" si="623"/>
        <v>0.68390272981448696</v>
      </c>
      <c r="BXJ14" s="101">
        <f t="shared" si="624"/>
        <v>0.68379509478709632</v>
      </c>
      <c r="BXK14" s="101">
        <f t="shared" si="625"/>
        <v>0.68379935482241216</v>
      </c>
      <c r="BXL14" s="101">
        <f t="shared" si="626"/>
        <v>0.68387672074327266</v>
      </c>
      <c r="BXM14" s="101">
        <f t="shared" si="627"/>
        <v>0.68400050349064934</v>
      </c>
      <c r="BXN14" s="101">
        <f t="shared" si="628"/>
        <v>0.68415100547520258</v>
      </c>
      <c r="BXO14" s="101">
        <f t="shared" si="629"/>
        <v>0.68431533807533329</v>
      </c>
      <c r="BXP14" s="101">
        <f t="shared" si="630"/>
        <v>0.68448433658544472</v>
      </c>
      <c r="BXQ14" s="101">
        <f t="shared" si="631"/>
        <v>0.68464970663656743</v>
      </c>
      <c r="BXR14" s="101">
        <f t="shared" si="632"/>
        <v>0.68480929633840926</v>
      </c>
      <c r="BXS14" s="101">
        <f t="shared" si="633"/>
        <v>0.68495883201232921</v>
      </c>
      <c r="BXT14" s="101">
        <f t="shared" si="634"/>
        <v>0.68509783301957539</v>
      </c>
      <c r="BXU14" s="101">
        <f t="shared" si="635"/>
        <v>0.6852248630035136</v>
      </c>
      <c r="BXV14" s="101">
        <f t="shared" si="636"/>
        <v>0.68534092948015946</v>
      </c>
      <c r="BXW14" s="101">
        <f t="shared" si="637"/>
        <v>0.68544479192035956</v>
      </c>
      <c r="BXX14" s="101">
        <f t="shared" si="638"/>
        <v>0.68553935737202021</v>
      </c>
      <c r="BXY14" s="101">
        <f t="shared" si="639"/>
        <v>0.6856234816730663</v>
      </c>
      <c r="BXZ14" s="101">
        <f t="shared" si="640"/>
        <v>0.68569799597103542</v>
      </c>
      <c r="BYA14" s="101">
        <f t="shared" si="641"/>
        <v>0.68576412760582306</v>
      </c>
      <c r="BYB14" s="101">
        <f t="shared" si="642"/>
        <v>0.68582325974107228</v>
      </c>
      <c r="BYC14" s="101">
        <f t="shared" si="643"/>
        <v>0.68587486803113218</v>
      </c>
      <c r="BYD14" s="101">
        <f t="shared" si="644"/>
        <v>0.68592071421323597</v>
      </c>
      <c r="BYE14" s="101">
        <f t="shared" si="645"/>
        <v>0.68596122979719332</v>
      </c>
      <c r="BYF14" s="101">
        <f t="shared" si="646"/>
        <v>0.68599711648673833</v>
      </c>
      <c r="BYG14" s="101">
        <f t="shared" si="647"/>
        <v>0.6860283611403456</v>
      </c>
      <c r="BYH14" s="101">
        <f t="shared" si="648"/>
        <v>0.68605587532475787</v>
      </c>
      <c r="BYI14" s="101">
        <f t="shared" si="649"/>
        <v>0.68608002414979397</v>
      </c>
      <c r="BYJ14" s="101">
        <f t="shared" si="650"/>
        <v>0.68610125862066007</v>
      </c>
      <c r="BYK14" s="101">
        <f t="shared" si="651"/>
        <v>0.68611975865734653</v>
      </c>
      <c r="BYL14" s="101">
        <f t="shared" si="652"/>
        <v>0.68613612847970662</v>
      </c>
      <c r="BYM14" s="101">
        <f t="shared" si="653"/>
        <v>0.68615035902942911</v>
      </c>
      <c r="BYN14" s="101">
        <f t="shared" si="654"/>
        <v>0.68616284764974589</v>
      </c>
      <c r="BYO14" s="101">
        <f t="shared" si="655"/>
        <v>0.68617371176331565</v>
      </c>
      <c r="BYP14" s="101">
        <f t="shared" si="656"/>
        <v>0.68618325502264499</v>
      </c>
      <c r="BYQ14" s="101">
        <f t="shared" si="657"/>
        <v>0.68619156144917082</v>
      </c>
      <c r="BYR14" s="101">
        <f t="shared" si="658"/>
        <v>0.68619885121948176</v>
      </c>
      <c r="BYS14" s="101">
        <f t="shared" si="659"/>
        <v>0.68620524084411305</v>
      </c>
      <c r="BYT14" s="101">
        <f t="shared" si="660"/>
        <v>0.68621081720629273</v>
      </c>
      <c r="BYU14" s="101">
        <f t="shared" si="661"/>
        <v>0.68621565651923355</v>
      </c>
      <c r="BYV14" s="101">
        <f t="shared" si="662"/>
        <v>0.68621991854482434</v>
      </c>
      <c r="BYW14" s="101">
        <f t="shared" si="663"/>
        <v>0.68622364048791684</v>
      </c>
      <c r="BYX14" s="101">
        <f t="shared" si="664"/>
        <v>0.68622689922743185</v>
      </c>
      <c r="BYY14" s="101">
        <f t="shared" si="665"/>
        <v>0.6862297593855049</v>
      </c>
      <c r="BYZ14" s="101">
        <f t="shared" si="666"/>
        <v>0.68623226872434462</v>
      </c>
      <c r="BZA14" s="101">
        <f t="shared" si="667"/>
        <v>0.68623444123572053</v>
      </c>
      <c r="BZB14" s="101">
        <f t="shared" si="668"/>
        <v>0.68623634201105332</v>
      </c>
      <c r="BZC14" s="101">
        <f t="shared" si="669"/>
        <v>0.68623800755255571</v>
      </c>
      <c r="BZD14" s="101">
        <f t="shared" si="670"/>
        <v>0.68623947407714669</v>
      </c>
      <c r="BZE14" s="101">
        <f t="shared" si="671"/>
        <v>0.68624073177785883</v>
      </c>
      <c r="BZF14" s="101">
        <f t="shared" si="672"/>
        <v>0.68624184438006475</v>
      </c>
      <c r="BZG14" s="101">
        <f t="shared" si="673"/>
        <v>0.68624281978391621</v>
      </c>
      <c r="BZH14" s="101">
        <f t="shared" si="674"/>
        <v>0.68624366879464116</v>
      </c>
      <c r="BZI14" s="101">
        <f t="shared" si="675"/>
        <v>0.68624440394844843</v>
      </c>
      <c r="BZJ14" s="101">
        <f t="shared" si="676"/>
        <v>0.6862450458607211</v>
      </c>
      <c r="BZK14" s="101">
        <f t="shared" si="677"/>
        <v>0.68624562584819271</v>
      </c>
      <c r="BZL14" s="101">
        <f t="shared" si="678"/>
        <v>0.68624613867581052</v>
      </c>
      <c r="BZM14" s="101">
        <f t="shared" si="679"/>
        <v>0.68624654604246349</v>
      </c>
      <c r="BZN14" s="101">
        <f t="shared" si="680"/>
        <v>0.68624711974073516</v>
      </c>
      <c r="BZO14" s="101">
        <f t="shared" si="681"/>
        <v>0.68624830435710582</v>
      </c>
      <c r="BZP14" s="284">
        <f t="shared" si="682"/>
        <v>110.72006885944602</v>
      </c>
      <c r="BZQ14" s="110">
        <f t="shared" si="683"/>
        <v>30.119092556647939</v>
      </c>
      <c r="BZR14" s="110">
        <f t="shared" si="684"/>
        <v>20.551598922043272</v>
      </c>
      <c r="BZS14" s="110">
        <f t="shared" si="685"/>
        <v>14.916967508937587</v>
      </c>
      <c r="BZT14" s="110">
        <f t="shared" si="686"/>
        <v>14.036625584446982</v>
      </c>
      <c r="BZU14" s="110">
        <f t="shared" si="687"/>
        <v>12.812163834731798</v>
      </c>
      <c r="BZV14" s="110">
        <f t="shared" si="688"/>
        <v>13.20342202957776</v>
      </c>
      <c r="BZW14" s="110">
        <f t="shared" si="689"/>
        <v>12.363637327444538</v>
      </c>
      <c r="BZX14" s="110">
        <f t="shared" si="690"/>
        <v>12.904408268051927</v>
      </c>
      <c r="BZY14" s="110">
        <f t="shared" si="691"/>
        <v>12.071475108928745</v>
      </c>
      <c r="BZZ14" s="110">
        <f t="shared" si="692"/>
        <v>12.954360913109046</v>
      </c>
      <c r="CAA14" s="110">
        <f t="shared" si="693"/>
        <v>11.9027736860563</v>
      </c>
      <c r="CAB14" s="110">
        <f t="shared" si="694"/>
        <v>12.815095805217037</v>
      </c>
      <c r="CAC14" s="110">
        <f t="shared" si="695"/>
        <v>11.911006061933827</v>
      </c>
      <c r="CAD14" s="110">
        <f t="shared" si="696"/>
        <v>12.753489652121045</v>
      </c>
      <c r="CAE14" s="110">
        <f t="shared" si="697"/>
        <v>11.690694514885644</v>
      </c>
      <c r="CAF14" s="110">
        <f t="shared" si="698"/>
        <v>12.752525301500711</v>
      </c>
      <c r="CAG14" s="110">
        <f t="shared" si="699"/>
        <v>11.786964305626912</v>
      </c>
      <c r="CAH14" s="110">
        <f t="shared" si="700"/>
        <v>12.523047091672812</v>
      </c>
      <c r="CAI14" s="110">
        <f t="shared" si="701"/>
        <v>11.600455391115009</v>
      </c>
      <c r="CAJ14" s="110">
        <f t="shared" si="702"/>
        <v>12.670605460583271</v>
      </c>
      <c r="CAK14" s="110">
        <f t="shared" si="703"/>
        <v>11.582188998555838</v>
      </c>
      <c r="CAL14" s="110">
        <f t="shared" si="704"/>
        <v>12.435221462405908</v>
      </c>
      <c r="CAM14" s="110">
        <f t="shared" si="705"/>
        <v>11.651298862257091</v>
      </c>
      <c r="CAN14" s="110">
        <f t="shared" si="706"/>
        <v>12.421508748631457</v>
      </c>
      <c r="CAO14" s="110">
        <f t="shared" si="707"/>
        <v>11.576201987922788</v>
      </c>
      <c r="CAP14" s="110">
        <f t="shared" si="708"/>
        <v>12.365818820762845</v>
      </c>
      <c r="CAQ14" s="110">
        <f t="shared" si="709"/>
        <v>11.594543495449038</v>
      </c>
      <c r="CAR14" s="110">
        <f t="shared" si="710"/>
        <v>12.262093506201703</v>
      </c>
      <c r="CAS14" s="110">
        <f t="shared" si="711"/>
        <v>11.456084954921963</v>
      </c>
      <c r="CAT14" s="110">
        <f t="shared" si="712"/>
        <v>12.261333962892152</v>
      </c>
      <c r="CAU14" s="110">
        <f t="shared" si="713"/>
        <v>11.396369904331918</v>
      </c>
      <c r="CAV14" s="110">
        <f t="shared" si="714"/>
        <v>12.007356082596958</v>
      </c>
      <c r="CAW14" s="110">
        <f t="shared" si="715"/>
        <v>11.263679034998201</v>
      </c>
      <c r="CAX14" s="110">
        <f t="shared" si="716"/>
        <v>11.95139041400588</v>
      </c>
      <c r="CAY14" s="110">
        <f t="shared" si="717"/>
        <v>11.133831212376581</v>
      </c>
      <c r="CAZ14" s="110">
        <f t="shared" si="718"/>
        <v>11.62534433827034</v>
      </c>
      <c r="CBA14" s="110">
        <f t="shared" si="719"/>
        <v>11.083664698542977</v>
      </c>
      <c r="CBB14" s="110">
        <f t="shared" si="720"/>
        <v>11.445208784631193</v>
      </c>
      <c r="CBC14" s="110">
        <f t="shared" si="721"/>
        <v>10.731192242557091</v>
      </c>
      <c r="CBD14" s="110">
        <f t="shared" si="722"/>
        <v>11.258516866631814</v>
      </c>
      <c r="CBE14" s="110">
        <f t="shared" si="723"/>
        <v>10.607888068911391</v>
      </c>
      <c r="CBF14" s="110">
        <f t="shared" si="724"/>
        <v>10.894057763797138</v>
      </c>
      <c r="CBG14" s="110">
        <f t="shared" si="725"/>
        <v>10.225793632662583</v>
      </c>
      <c r="CBH14" s="110">
        <f t="shared" si="726"/>
        <v>10.583194012901373</v>
      </c>
      <c r="CBI14" s="110">
        <f t="shared" si="727"/>
        <v>9.8796896140876793</v>
      </c>
      <c r="CBJ14" s="110">
        <f t="shared" si="728"/>
        <v>10.029903731829192</v>
      </c>
      <c r="CBK14" s="110">
        <f t="shared" si="729"/>
        <v>9.493360896480457</v>
      </c>
      <c r="CBL14" s="110">
        <f t="shared" si="730"/>
        <v>9.4726845263934099</v>
      </c>
      <c r="CBM14" s="110">
        <f t="shared" si="731"/>
        <v>8.8568431258428379</v>
      </c>
      <c r="CBN14" s="110">
        <f t="shared" si="732"/>
        <v>8.8936498160642472</v>
      </c>
      <c r="CBO14" s="110">
        <f t="shared" si="733"/>
        <v>8.3147799654946812</v>
      </c>
      <c r="CBP14" s="110">
        <f t="shared" si="734"/>
        <v>8.1092398528145662</v>
      </c>
      <c r="CBQ14" s="110">
        <f t="shared" si="735"/>
        <v>7.5568018628495244</v>
      </c>
      <c r="CBR14" s="110">
        <f t="shared" si="736"/>
        <v>7.4489414270390411</v>
      </c>
      <c r="CBS14" s="110">
        <f t="shared" si="737"/>
        <v>6.7971116786303964</v>
      </c>
      <c r="CBT14" s="110">
        <f t="shared" si="738"/>
        <v>6.574314411595009</v>
      </c>
      <c r="CBU14" s="110">
        <f t="shared" si="739"/>
        <v>6.0876283574491206</v>
      </c>
      <c r="CBV14" s="110">
        <f t="shared" si="740"/>
        <v>5.8028338217960806</v>
      </c>
      <c r="CBW14" s="110">
        <f t="shared" si="741"/>
        <v>5.2957943854314733</v>
      </c>
      <c r="CBX14" s="110">
        <f t="shared" si="742"/>
        <v>5.0077175936738278</v>
      </c>
      <c r="CBY14" s="110">
        <f t="shared" si="743"/>
        <v>4.5936207492481387</v>
      </c>
      <c r="CBZ14" s="110">
        <f t="shared" si="744"/>
        <v>4.2608222360706831</v>
      </c>
      <c r="CCA14" s="110">
        <f t="shared" si="745"/>
        <v>3.7387457746195563</v>
      </c>
      <c r="CCB14" s="110">
        <f t="shared" si="746"/>
        <v>8.187206130154598</v>
      </c>
      <c r="CCC14" s="162">
        <f t="shared" si="747"/>
        <v>32.097363797590795</v>
      </c>
      <c r="CCD14" s="97">
        <f t="shared" si="748"/>
        <v>9.8534975570304368</v>
      </c>
      <c r="CCE14" s="97">
        <f t="shared" si="749"/>
        <v>6.5255616029167447</v>
      </c>
      <c r="CCF14" s="97">
        <f t="shared" si="750"/>
        <v>4.9542777205010449</v>
      </c>
      <c r="CCG14" s="97">
        <f t="shared" si="751"/>
        <v>4.7896484383019624</v>
      </c>
      <c r="CCH14" s="97">
        <f t="shared" si="752"/>
        <v>4.3982166051904654</v>
      </c>
      <c r="CCI14" s="97">
        <f t="shared" si="753"/>
        <v>4.533283830796309</v>
      </c>
      <c r="CCJ14" s="97">
        <f t="shared" si="754"/>
        <v>4.2268587711467163</v>
      </c>
      <c r="CCK14" s="97">
        <f t="shared" si="755"/>
        <v>4.4267514997711794</v>
      </c>
      <c r="CCL14" s="97">
        <f t="shared" si="756"/>
        <v>4.1309294024654957</v>
      </c>
      <c r="CCM14" s="97">
        <f t="shared" si="757"/>
        <v>4.4111580638813193</v>
      </c>
      <c r="CCN14" s="97">
        <f t="shared" si="758"/>
        <v>4.0677293003981951</v>
      </c>
      <c r="CCO14" s="97">
        <f t="shared" si="759"/>
        <v>4.3725644629582234</v>
      </c>
      <c r="CCP14" s="97">
        <f t="shared" si="760"/>
        <v>4.0453065440504066</v>
      </c>
      <c r="CCQ14" s="97">
        <f t="shared" si="761"/>
        <v>4.3437775748301606</v>
      </c>
      <c r="CCR14" s="97">
        <f t="shared" si="762"/>
        <v>3.987943760982898</v>
      </c>
      <c r="CCS14" s="97">
        <f t="shared" si="763"/>
        <v>4.3343213914714624</v>
      </c>
      <c r="CCT14" s="97">
        <f t="shared" si="764"/>
        <v>3.9953799227595854</v>
      </c>
      <c r="CCU14" s="97">
        <f t="shared" si="765"/>
        <v>4.2788323044770173</v>
      </c>
      <c r="CCV14" s="97">
        <f t="shared" si="766"/>
        <v>3.9545898043677381</v>
      </c>
      <c r="CCW14" s="97">
        <f t="shared" si="767"/>
        <v>4.2927054937547693</v>
      </c>
      <c r="CCX14" s="97">
        <f t="shared" si="768"/>
        <v>3.9405858374853007</v>
      </c>
      <c r="CCY14" s="97">
        <f t="shared" si="769"/>
        <v>4.2324122920126479</v>
      </c>
      <c r="CCZ14" s="97">
        <f t="shared" si="770"/>
        <v>3.9532806828671188</v>
      </c>
      <c r="CDA14" s="97">
        <f t="shared" si="771"/>
        <v>4.2204022320216614</v>
      </c>
      <c r="CDB14" s="97">
        <f t="shared" si="772"/>
        <v>3.927865717137851</v>
      </c>
      <c r="CDC14" s="97">
        <f t="shared" si="773"/>
        <v>4.2069604962787031</v>
      </c>
      <c r="CDD14" s="97">
        <f t="shared" si="774"/>
        <v>3.9285910755657443</v>
      </c>
      <c r="CDE14" s="97">
        <f t="shared" si="775"/>
        <v>4.1671312969052687</v>
      </c>
      <c r="CDF14" s="97">
        <f t="shared" si="776"/>
        <v>3.896876806104467</v>
      </c>
      <c r="CDG14" s="97">
        <f t="shared" si="777"/>
        <v>4.1551680957332708</v>
      </c>
      <c r="CDH14" s="97">
        <f t="shared" si="778"/>
        <v>3.8760473628832943</v>
      </c>
      <c r="CDI14" s="97">
        <f t="shared" si="779"/>
        <v>4.0926021236433323</v>
      </c>
      <c r="CDJ14" s="97">
        <f t="shared" si="780"/>
        <v>3.8414757294684225</v>
      </c>
      <c r="CDK14" s="97">
        <f t="shared" si="781"/>
        <v>4.0635618043156319</v>
      </c>
      <c r="CDL14" s="97">
        <f t="shared" si="782"/>
        <v>3.8054414823944587</v>
      </c>
      <c r="CDM14" s="97">
        <f t="shared" si="783"/>
        <v>3.9822731037653423</v>
      </c>
      <c r="CDN14" s="97">
        <f t="shared" si="784"/>
        <v>3.7762866767314254</v>
      </c>
      <c r="CDO14" s="97">
        <f t="shared" si="785"/>
        <v>3.9231283537244974</v>
      </c>
      <c r="CDP14" s="97">
        <f t="shared" si="786"/>
        <v>3.6926090112437877</v>
      </c>
      <c r="CDQ14" s="97">
        <f t="shared" si="787"/>
        <v>3.8549257932114696</v>
      </c>
      <c r="CDR14" s="97">
        <f t="shared" si="788"/>
        <v>3.6380886443933989</v>
      </c>
      <c r="CDS14" s="97">
        <f t="shared" si="789"/>
        <v>3.7507262524091232</v>
      </c>
      <c r="CDT14" s="97">
        <f t="shared" si="790"/>
        <v>3.5285884292989191</v>
      </c>
      <c r="CDU14" s="97">
        <f t="shared" si="791"/>
        <v>3.6445689499032627</v>
      </c>
      <c r="CDV14" s="97">
        <f t="shared" si="792"/>
        <v>3.419424861029583</v>
      </c>
      <c r="CDW14" s="97">
        <f t="shared" si="793"/>
        <v>3.4819537342266447</v>
      </c>
      <c r="CDX14" s="97">
        <f t="shared" si="794"/>
        <v>3.2927057944472082</v>
      </c>
      <c r="CDY14" s="97">
        <f t="shared" si="795"/>
        <v>3.3070740633024229</v>
      </c>
      <c r="CDZ14" s="97">
        <f t="shared" si="796"/>
        <v>3.1038370062644018</v>
      </c>
      <c r="CEA14" s="97">
        <f t="shared" si="797"/>
        <v>3.122968564514411</v>
      </c>
      <c r="CEB14" s="97">
        <f t="shared" si="798"/>
        <v>2.9243343490518638</v>
      </c>
      <c r="CEC14" s="97">
        <f t="shared" si="799"/>
        <v>2.8815415234312636</v>
      </c>
      <c r="CED14" s="97">
        <f t="shared" si="800"/>
        <v>2.6888542347467084</v>
      </c>
      <c r="CEE14" s="97">
        <f t="shared" si="801"/>
        <v>2.6541124824064446</v>
      </c>
      <c r="CEF14" s="97">
        <f t="shared" si="802"/>
        <v>2.4440803912199116</v>
      </c>
      <c r="CEG14" s="97">
        <f t="shared" si="803"/>
        <v>2.3736016854491107</v>
      </c>
      <c r="CEH14" s="97">
        <f t="shared" si="804"/>
        <v>2.1966513531762621</v>
      </c>
      <c r="CEI14" s="97">
        <f t="shared" si="805"/>
        <v>2.108440730836072</v>
      </c>
      <c r="CEJ14" s="97">
        <f t="shared" si="806"/>
        <v>1.9366192535754365</v>
      </c>
      <c r="CEK14" s="97">
        <f t="shared" si="807"/>
        <v>1.8329867298926699</v>
      </c>
      <c r="CEL14" s="97">
        <f t="shared" si="808"/>
        <v>1.6819487823809876</v>
      </c>
      <c r="CEM14" s="97">
        <f t="shared" si="809"/>
        <v>1.580243124018222</v>
      </c>
      <c r="CEN14" s="97">
        <f t="shared" si="810"/>
        <v>1.3582513305866288</v>
      </c>
      <c r="CEO14" s="97">
        <f t="shared" si="811"/>
        <v>2.1720666036263179</v>
      </c>
      <c r="CEP14" s="162">
        <f t="shared" si="812"/>
        <v>385.77071971600094</v>
      </c>
      <c r="CEQ14" s="97">
        <f t="shared" si="813"/>
        <v>192.98354377026232</v>
      </c>
      <c r="CER14" s="97">
        <f t="shared" si="814"/>
        <v>179.49188966509121</v>
      </c>
      <c r="CES14" s="97">
        <f t="shared" si="815"/>
        <v>167.13830947587982</v>
      </c>
      <c r="CET14" s="97">
        <f t="shared" si="816"/>
        <v>158.11651119705343</v>
      </c>
      <c r="CEU14" s="97">
        <f t="shared" si="817"/>
        <v>153.35766339365861</v>
      </c>
      <c r="CEV14" s="97">
        <f t="shared" si="818"/>
        <v>149.38307660509716</v>
      </c>
      <c r="CEW14" s="97">
        <f t="shared" si="819"/>
        <v>146.8568698086431</v>
      </c>
      <c r="CEX14" s="97">
        <f t="shared" si="820"/>
        <v>143.18192434029189</v>
      </c>
      <c r="CEY14" s="97">
        <f t="shared" si="821"/>
        <v>141.35776420533301</v>
      </c>
      <c r="CEZ14" s="97">
        <f t="shared" si="822"/>
        <v>139.69381629387934</v>
      </c>
      <c r="CFA14" s="97">
        <f t="shared" si="823"/>
        <v>137.554163228421</v>
      </c>
      <c r="CFB14" s="97">
        <f t="shared" si="824"/>
        <v>136.07476269234178</v>
      </c>
      <c r="CFC14" s="97">
        <f t="shared" si="825"/>
        <v>135.33816737553283</v>
      </c>
      <c r="CFD14" s="97">
        <f t="shared" si="826"/>
        <v>133.9882143893162</v>
      </c>
      <c r="CFE14" s="97">
        <f t="shared" si="827"/>
        <v>132.67760230445001</v>
      </c>
      <c r="CFF14" s="97">
        <f t="shared" si="828"/>
        <v>132.53803767153542</v>
      </c>
      <c r="CFG14" s="97">
        <f t="shared" si="829"/>
        <v>132.10219516573508</v>
      </c>
      <c r="CFH14" s="97">
        <f t="shared" si="830"/>
        <v>130.49974596179467</v>
      </c>
      <c r="CFI14" s="97">
        <f t="shared" si="831"/>
        <v>130.27482752440707</v>
      </c>
      <c r="CFJ14" s="97">
        <f t="shared" si="832"/>
        <v>130.8698248270799</v>
      </c>
      <c r="CFK14" s="97">
        <f t="shared" si="833"/>
        <v>129.58681321158619</v>
      </c>
      <c r="CFL14" s="97">
        <f t="shared" si="834"/>
        <v>129.43024436364021</v>
      </c>
      <c r="CFM14" s="97">
        <f t="shared" si="835"/>
        <v>129.75882930212836</v>
      </c>
      <c r="CFN14" s="97">
        <f t="shared" si="836"/>
        <v>129.37106852797436</v>
      </c>
      <c r="CFO14" s="97">
        <f t="shared" si="837"/>
        <v>129.15696758773279</v>
      </c>
      <c r="CFP14" s="97">
        <f t="shared" si="838"/>
        <v>128.96910067050146</v>
      </c>
      <c r="CFQ14" s="97">
        <f t="shared" si="839"/>
        <v>129.2966215616332</v>
      </c>
      <c r="CFR14" s="97">
        <f t="shared" si="840"/>
        <v>128.54716712050299</v>
      </c>
      <c r="CFS14" s="97">
        <f t="shared" si="841"/>
        <v>128.38499449499133</v>
      </c>
      <c r="CFT14" s="97">
        <f t="shared" si="842"/>
        <v>128.91842917485192</v>
      </c>
      <c r="CFU14" s="97">
        <f t="shared" si="843"/>
        <v>128.61889919631861</v>
      </c>
      <c r="CFV14" s="97">
        <f t="shared" si="844"/>
        <v>128.15355768660933</v>
      </c>
      <c r="CFW14" s="97">
        <f t="shared" si="845"/>
        <v>128.21676606407019</v>
      </c>
      <c r="CFX14" s="97">
        <f t="shared" si="846"/>
        <v>128.65332620084675</v>
      </c>
      <c r="CFY14" s="97">
        <f t="shared" si="847"/>
        <v>127.92287569162571</v>
      </c>
      <c r="CFZ14" s="97">
        <f t="shared" si="848"/>
        <v>127.89472907304551</v>
      </c>
      <c r="CGA14" s="97">
        <f t="shared" si="849"/>
        <v>128.61876364096915</v>
      </c>
      <c r="CGB14" s="97">
        <f t="shared" si="850"/>
        <v>128.07102880362913</v>
      </c>
      <c r="CGC14" s="97">
        <f t="shared" si="851"/>
        <v>127.80529840125253</v>
      </c>
      <c r="CGD14" s="97">
        <f t="shared" si="852"/>
        <v>128.65512971269203</v>
      </c>
      <c r="CGE14" s="97">
        <f t="shared" si="853"/>
        <v>128.71263162647722</v>
      </c>
      <c r="CGF14" s="97">
        <f t="shared" si="854"/>
        <v>128.50003813740815</v>
      </c>
      <c r="CGG14" s="97">
        <f t="shared" si="855"/>
        <v>128.33007822642713</v>
      </c>
      <c r="CGH14" s="97">
        <f t="shared" si="856"/>
        <v>128.88520005456536</v>
      </c>
      <c r="CGI14" s="97">
        <f t="shared" si="857"/>
        <v>128.60047898387691</v>
      </c>
      <c r="CGJ14" s="97">
        <f t="shared" si="858"/>
        <v>128.55230744215055</v>
      </c>
      <c r="CGK14" s="97">
        <f t="shared" si="859"/>
        <v>129.03476601632991</v>
      </c>
      <c r="CGL14" s="97">
        <f t="shared" si="860"/>
        <v>128.37464091042935</v>
      </c>
      <c r="CGM14" s="97">
        <f t="shared" si="861"/>
        <v>128.29333704558141</v>
      </c>
      <c r="CGN14" s="97">
        <f t="shared" si="862"/>
        <v>128.71795877852486</v>
      </c>
      <c r="CGO14" s="97">
        <f t="shared" si="863"/>
        <v>129.04786824293407</v>
      </c>
      <c r="CGP14" s="97">
        <f t="shared" si="864"/>
        <v>128.09796003876534</v>
      </c>
      <c r="CGQ14" s="97">
        <f t="shared" si="865"/>
        <v>128.44895196278281</v>
      </c>
      <c r="CGR14" s="97">
        <f t="shared" si="866"/>
        <v>129.06072266315496</v>
      </c>
      <c r="CGS14" s="97">
        <f t="shared" si="867"/>
        <v>128.41488284748962</v>
      </c>
      <c r="CGT14" s="97">
        <f t="shared" si="868"/>
        <v>128.58384454292252</v>
      </c>
      <c r="CGU14" s="97">
        <f t="shared" si="869"/>
        <v>128.97529242209714</v>
      </c>
      <c r="CGV14" s="97">
        <f t="shared" si="870"/>
        <v>129.08369390945089</v>
      </c>
      <c r="CGW14" s="97">
        <f t="shared" si="871"/>
        <v>128.84200682229462</v>
      </c>
      <c r="CGX14" s="97">
        <f t="shared" si="872"/>
        <v>129.17372046479866</v>
      </c>
      <c r="CGY14" s="97">
        <f t="shared" si="873"/>
        <v>129.61618168429527</v>
      </c>
      <c r="CGZ14" s="97">
        <f t="shared" si="874"/>
        <v>129.24951411919162</v>
      </c>
      <c r="CHA14" s="97">
        <f t="shared" si="875"/>
        <v>125.96917835846349</v>
      </c>
      <c r="CHB14" s="97">
        <f t="shared" si="876"/>
        <v>240.98499017599767</v>
      </c>
    </row>
    <row r="15" spans="1:2238" x14ac:dyDescent="0.25">
      <c r="A15" s="456"/>
      <c r="B15" s="252">
        <v>1100</v>
      </c>
      <c r="C15" s="431"/>
      <c r="D15" s="434"/>
      <c r="E15" s="396">
        <f>AVERAGE(BNK15:BNU15)</f>
        <v>1161.5416374501576</v>
      </c>
      <c r="F15" s="397">
        <f>MAX(BNK15:BNU15)</f>
        <v>1165.5338779290389</v>
      </c>
      <c r="G15" s="397">
        <f>MIN(BNK15:BNU15)</f>
        <v>1155.0169355302239</v>
      </c>
      <c r="H15" s="398">
        <f>AVERAGE(BKU15:BLE15)</f>
        <v>7.143503264011429E-2</v>
      </c>
      <c r="I15" s="399">
        <f>MAX(BKU15:BLE15)</f>
        <v>7.2406506947064991E-2</v>
      </c>
      <c r="J15" s="399">
        <f>MIN(BKU15:BLE15)</f>
        <v>6.9871161120953595E-2</v>
      </c>
      <c r="K15" s="398">
        <f>AVERAGE(BIE15:BIO15)</f>
        <v>4.3376057027384692E-5</v>
      </c>
      <c r="L15" s="399">
        <f>MAX(BIE15:BIO15)</f>
        <v>4.3871484258191395E-5</v>
      </c>
      <c r="M15" s="399">
        <f>MIN(BIE15:BIO15)</f>
        <v>4.2576704088553418E-5</v>
      </c>
      <c r="N15" s="382">
        <f>AVERAGE(BFO15:BFY15)</f>
        <v>0.33041067692538362</v>
      </c>
      <c r="O15" s="384">
        <f>MAX(BFO15:BFY15)</f>
        <v>0.34004281086988519</v>
      </c>
      <c r="P15" s="384">
        <f>MIN(BFO15:BFY15)</f>
        <v>0.32459295053623755</v>
      </c>
      <c r="Q15" s="398">
        <f>AVERAGE(AYA15:AYJ15)</f>
        <v>1518020.0143608984</v>
      </c>
      <c r="R15" s="399">
        <f>MAX(AYA15:AYJ15)</f>
        <v>1571463.9503938677</v>
      </c>
      <c r="S15" s="399">
        <f>MIN(AYA15:AYJ15)</f>
        <v>1462249.4116578547</v>
      </c>
      <c r="T15" s="396">
        <f>AVERAGE(AVL15:AVV15)</f>
        <v>1068.7928807817536</v>
      </c>
      <c r="U15" s="397">
        <f>MAX(AVL15:AVV15)</f>
        <v>1087.7172193949984</v>
      </c>
      <c r="V15" s="397">
        <f>MIN(AVL15:AVV15)</f>
        <v>1038.2967388408995</v>
      </c>
      <c r="W15" s="382">
        <f>(N15*$A$14*$ASH$24)/K15</f>
        <v>16.592722889771409</v>
      </c>
      <c r="X15" s="400">
        <f>AVERAGE(BXS15:BYB15)</f>
        <v>0.70533948097198085</v>
      </c>
      <c r="Y15" s="382">
        <f>AVERAGE(BVF15:BVO15)</f>
        <v>146.52123382764822</v>
      </c>
      <c r="Z15" s="384">
        <f>MAX(BVF15:BVO15)</f>
        <v>148.85203390622314</v>
      </c>
      <c r="AA15" s="384">
        <f>MIN(BVF15:BVO15)</f>
        <v>145.42087295529524</v>
      </c>
      <c r="AB15" s="382">
        <f>AVERAGE(CAF15:CAO15)</f>
        <v>11.195022740031877</v>
      </c>
      <c r="AC15" s="384">
        <f>MAX(CAF15:CAO15)</f>
        <v>11.760932372764586</v>
      </c>
      <c r="AD15" s="375">
        <f>MIN(CAF15:CAO15)</f>
        <v>10.704583212107952</v>
      </c>
      <c r="AE15" s="369">
        <f>AVERAGE(CFF15:CFO15)</f>
        <v>98.277706736089243</v>
      </c>
      <c r="AF15" s="372">
        <f>MAX(CFF15:CFO15)</f>
        <v>99.842127450384268</v>
      </c>
      <c r="AG15" s="373">
        <f>MIN(CFF15:CFO15)</f>
        <v>97.53661650970156</v>
      </c>
      <c r="AH15" s="59">
        <v>39.026530000000001</v>
      </c>
      <c r="AI15" s="49">
        <v>3823.893</v>
      </c>
      <c r="AJ15" s="49">
        <f t="shared" si="890"/>
        <v>-53.607849999999999</v>
      </c>
      <c r="AK15" s="49">
        <f t="shared" si="0"/>
        <v>3877.5008499999999</v>
      </c>
      <c r="AL15" s="49">
        <v>1099.951</v>
      </c>
      <c r="AM15" s="49">
        <v>1100.0619999999999</v>
      </c>
      <c r="AN15" s="60">
        <f t="shared" si="1"/>
        <v>1100.0619999999999</v>
      </c>
      <c r="AO15" s="47">
        <v>-1.946576E-5</v>
      </c>
      <c r="AP15" s="47">
        <v>9.8403560000000001E-9</v>
      </c>
      <c r="AQ15" s="49">
        <v>-16.952359999999999</v>
      </c>
      <c r="AR15" s="47">
        <v>5.429756E-4</v>
      </c>
      <c r="AS15" s="148">
        <v>4.2446290000000001E-7</v>
      </c>
      <c r="AT15" s="49">
        <v>-5.8323859999999996</v>
      </c>
      <c r="AU15" s="49">
        <v>-6.1621050000000004</v>
      </c>
      <c r="AV15" s="49">
        <v>-8.3357910000000004</v>
      </c>
      <c r="AW15" s="49">
        <v>-11.74272</v>
      </c>
      <c r="AX15" s="49">
        <v>-13.87763</v>
      </c>
      <c r="AY15" s="49">
        <v>-15.328569999999999</v>
      </c>
      <c r="AZ15" s="49">
        <v>-16.584209999999999</v>
      </c>
      <c r="BA15" s="49">
        <v>-17.6568</v>
      </c>
      <c r="BB15" s="49">
        <v>-18.63364</v>
      </c>
      <c r="BC15" s="49">
        <v>-19.461290000000002</v>
      </c>
      <c r="BD15" s="49">
        <v>-20.197669999999999</v>
      </c>
      <c r="BE15" s="49">
        <v>-20.848020000000002</v>
      </c>
      <c r="BF15" s="49">
        <v>-21.414439999999999</v>
      </c>
      <c r="BG15" s="49">
        <v>-21.87227</v>
      </c>
      <c r="BH15" s="49">
        <v>-22.30696</v>
      </c>
      <c r="BI15" s="49">
        <v>-22.649480000000001</v>
      </c>
      <c r="BJ15" s="49">
        <v>-22.942959999999999</v>
      </c>
      <c r="BK15" s="49">
        <v>-23.192589999999999</v>
      </c>
      <c r="BL15" s="49">
        <v>-23.417439999999999</v>
      </c>
      <c r="BM15" s="49">
        <v>-23.576509999999999</v>
      </c>
      <c r="BN15" s="49">
        <v>-23.734549999999999</v>
      </c>
      <c r="BO15" s="49">
        <v>-23.865629999999999</v>
      </c>
      <c r="BP15" s="49">
        <v>-23.982600000000001</v>
      </c>
      <c r="BQ15" s="49">
        <v>-24.07338</v>
      </c>
      <c r="BR15" s="49">
        <v>-24.158370000000001</v>
      </c>
      <c r="BS15" s="49">
        <v>-24.234760000000001</v>
      </c>
      <c r="BT15" s="49">
        <v>-24.279969999999999</v>
      </c>
      <c r="BU15" s="49">
        <v>-24.325610000000001</v>
      </c>
      <c r="BV15" s="49">
        <v>-24.39048</v>
      </c>
      <c r="BW15" s="49">
        <v>-24.405480000000001</v>
      </c>
      <c r="BX15" s="49">
        <v>-24.403559999999999</v>
      </c>
      <c r="BY15" s="49">
        <v>-24.450900000000001</v>
      </c>
      <c r="BZ15" s="49">
        <v>-24.4894</v>
      </c>
      <c r="CA15" s="49">
        <v>-24.485189999999999</v>
      </c>
      <c r="CB15" s="49">
        <v>-24.49194</v>
      </c>
      <c r="CC15" s="49">
        <v>-24.531379999999999</v>
      </c>
      <c r="CD15" s="49">
        <v>-24.522570000000002</v>
      </c>
      <c r="CE15" s="49">
        <v>-24.520710000000001</v>
      </c>
      <c r="CF15" s="49">
        <v>-24.537610000000001</v>
      </c>
      <c r="CG15" s="49">
        <v>-24.54186</v>
      </c>
      <c r="CH15" s="49">
        <v>-24.5411</v>
      </c>
      <c r="CI15" s="49">
        <v>-24.575939999999999</v>
      </c>
      <c r="CJ15" s="49">
        <v>-24.577000000000002</v>
      </c>
      <c r="CK15" s="49">
        <v>-24.587489999999999</v>
      </c>
      <c r="CL15" s="49">
        <v>-24.598710000000001</v>
      </c>
      <c r="CM15" s="49">
        <v>-24.579910000000002</v>
      </c>
      <c r="CN15" s="49">
        <v>-24.599609999999998</v>
      </c>
      <c r="CO15" s="49">
        <v>-24.57179</v>
      </c>
      <c r="CP15" s="49">
        <v>-24.590620000000001</v>
      </c>
      <c r="CQ15" s="49">
        <v>-24.612130000000001</v>
      </c>
      <c r="CR15" s="49">
        <v>-24.57649</v>
      </c>
      <c r="CS15" s="49">
        <v>-24.576080000000001</v>
      </c>
      <c r="CT15" s="49">
        <v>-24.588290000000001</v>
      </c>
      <c r="CU15" s="49">
        <v>-24.5687</v>
      </c>
      <c r="CV15" s="49">
        <v>-24.579879999999999</v>
      </c>
      <c r="CW15" s="49">
        <v>-24.580300000000001</v>
      </c>
      <c r="CX15" s="49">
        <v>-24.594550000000002</v>
      </c>
      <c r="CY15" s="49">
        <v>-24.58671</v>
      </c>
      <c r="CZ15" s="49">
        <v>-24.593499999999999</v>
      </c>
      <c r="DA15" s="49">
        <v>-24.598749999999999</v>
      </c>
      <c r="DB15" s="49">
        <v>-24.593360000000001</v>
      </c>
      <c r="DC15" s="49">
        <v>-24.58334</v>
      </c>
      <c r="DD15" s="49">
        <v>-24.617909999999998</v>
      </c>
      <c r="DE15" s="49">
        <v>-24.60192</v>
      </c>
      <c r="DF15" s="49">
        <v>-24.578939999999999</v>
      </c>
      <c r="DG15" s="49">
        <v>-24.583079999999999</v>
      </c>
      <c r="DH15" s="49">
        <v>-24.584230000000002</v>
      </c>
      <c r="DI15" s="49">
        <v>-24.602620000000002</v>
      </c>
      <c r="DJ15" s="47">
        <v>-1.944129E-2</v>
      </c>
      <c r="DK15" s="47">
        <v>-1.9445770000000001E-2</v>
      </c>
      <c r="DL15" s="47">
        <v>-1.987419E-2</v>
      </c>
      <c r="DM15" s="47">
        <v>-2.0568980000000001E-2</v>
      </c>
      <c r="DN15" s="47">
        <v>-2.0991869999999999E-2</v>
      </c>
      <c r="DO15" s="47">
        <v>-2.1253669999999999E-2</v>
      </c>
      <c r="DP15" s="47">
        <v>-2.1462749999999999E-2</v>
      </c>
      <c r="DQ15" s="47">
        <v>-2.1655310000000001E-2</v>
      </c>
      <c r="DR15" s="47">
        <v>-2.1813610000000001E-2</v>
      </c>
      <c r="DS15" s="47">
        <v>-2.1937580000000002E-2</v>
      </c>
      <c r="DT15" s="47">
        <v>-2.2019339999999998E-2</v>
      </c>
      <c r="DU15" s="47">
        <v>-2.212488E-2</v>
      </c>
      <c r="DV15" s="47">
        <v>-2.2186790000000001E-2</v>
      </c>
      <c r="DW15" s="47">
        <v>-2.2229579999999999E-2</v>
      </c>
      <c r="DX15" s="47">
        <v>-2.2279190000000001E-2</v>
      </c>
      <c r="DY15" s="47">
        <v>-2.2310880000000002E-2</v>
      </c>
      <c r="DZ15" s="47">
        <v>-2.231876E-2</v>
      </c>
      <c r="EA15" s="47">
        <v>-2.233715E-2</v>
      </c>
      <c r="EB15" s="47">
        <v>-2.2351139999999999E-2</v>
      </c>
      <c r="EC15" s="47">
        <v>-2.2342339999999999E-2</v>
      </c>
      <c r="ED15" s="47">
        <v>-2.234622E-2</v>
      </c>
      <c r="EE15" s="47">
        <v>-2.2354329999999999E-2</v>
      </c>
      <c r="EF15" s="47">
        <v>-2.235997E-2</v>
      </c>
      <c r="EG15" s="47">
        <v>-2.2360580000000001E-2</v>
      </c>
      <c r="EH15" s="47">
        <v>-2.2365099999999999E-2</v>
      </c>
      <c r="EI15" s="47">
        <v>-2.237666E-2</v>
      </c>
      <c r="EJ15" s="47">
        <v>-2.236465E-2</v>
      </c>
      <c r="EK15" s="47">
        <v>-2.2363910000000001E-2</v>
      </c>
      <c r="EL15" s="47">
        <v>-2.2385519999999999E-2</v>
      </c>
      <c r="EM15" s="47">
        <v>-2.2368499999999999E-2</v>
      </c>
      <c r="EN15" s="47">
        <v>-2.2339210000000002E-2</v>
      </c>
      <c r="EO15" s="47">
        <v>-2.2360370000000001E-2</v>
      </c>
      <c r="EP15" s="47">
        <v>-2.2376030000000002E-2</v>
      </c>
      <c r="EQ15" s="47">
        <v>-2.2356330000000001E-2</v>
      </c>
      <c r="ER15" s="47">
        <v>-2.2348380000000001E-2</v>
      </c>
      <c r="ES15" s="47">
        <v>-2.2373009999999999E-2</v>
      </c>
      <c r="ET15" s="47">
        <v>-2.2354889999999999E-2</v>
      </c>
      <c r="EU15" s="47">
        <v>-2.2344969999999999E-2</v>
      </c>
      <c r="EV15" s="47">
        <v>-2.23532E-2</v>
      </c>
      <c r="EW15" s="47">
        <v>-2.235117E-2</v>
      </c>
      <c r="EX15" s="47">
        <v>-2.234539E-2</v>
      </c>
      <c r="EY15" s="47">
        <v>-2.2372840000000001E-2</v>
      </c>
      <c r="EZ15" s="47">
        <v>-2.237018E-2</v>
      </c>
      <c r="FA15" s="47">
        <v>-2.237664E-2</v>
      </c>
      <c r="FB15" s="47">
        <v>-2.238424E-2</v>
      </c>
      <c r="FC15" s="47">
        <v>-2.236494E-2</v>
      </c>
      <c r="FD15" s="47">
        <v>-2.238103E-2</v>
      </c>
      <c r="FE15" s="47">
        <v>-2.235411E-2</v>
      </c>
      <c r="FF15" s="47">
        <v>-2.2369920000000001E-2</v>
      </c>
      <c r="FG15" s="47">
        <v>-2.238832E-2</v>
      </c>
      <c r="FH15" s="47">
        <v>-2.235496E-2</v>
      </c>
      <c r="FI15" s="47">
        <v>-2.2353729999999999E-2</v>
      </c>
      <c r="FJ15" s="47">
        <v>-2.2364200000000001E-2</v>
      </c>
      <c r="FK15" s="47">
        <v>-2.2345750000000001E-2</v>
      </c>
      <c r="FL15" s="47">
        <v>-2.2355469999999999E-2</v>
      </c>
      <c r="FM15" s="47">
        <v>-2.2355380000000001E-2</v>
      </c>
      <c r="FN15" s="47">
        <v>-2.236807E-2</v>
      </c>
      <c r="FO15" s="47">
        <v>-2.2360580000000001E-2</v>
      </c>
      <c r="FP15" s="47">
        <v>-2.2366569999999999E-2</v>
      </c>
      <c r="FQ15" s="47">
        <v>-2.237107E-2</v>
      </c>
      <c r="FR15" s="47">
        <v>-2.236606E-2</v>
      </c>
      <c r="FS15" s="47">
        <v>-2.2356750000000002E-2</v>
      </c>
      <c r="FT15" s="47">
        <v>-2.2388109999999999E-2</v>
      </c>
      <c r="FU15" s="47">
        <v>-2.2373400000000002E-2</v>
      </c>
      <c r="FV15" s="47">
        <v>-2.2352569999999999E-2</v>
      </c>
      <c r="FW15" s="47">
        <v>-2.235552E-2</v>
      </c>
      <c r="FX15" s="47">
        <v>-2.2354269999999999E-2</v>
      </c>
      <c r="FY15" s="47">
        <v>-2.2369429999999999E-2</v>
      </c>
      <c r="FZ15" s="47">
        <v>5.8323890000000003E-2</v>
      </c>
      <c r="GA15" s="47">
        <v>6.7938349999999995E-2</v>
      </c>
      <c r="GB15" s="47">
        <v>0.14562</v>
      </c>
      <c r="GC15" s="47">
        <v>0.2518706</v>
      </c>
      <c r="GD15" s="47">
        <v>0.32549210000000001</v>
      </c>
      <c r="GE15" s="47">
        <v>0.37493739999999998</v>
      </c>
      <c r="GF15" s="47">
        <v>0.41893079999999999</v>
      </c>
      <c r="GG15" s="47">
        <v>0.4551153</v>
      </c>
      <c r="GH15" s="47">
        <v>0.48863499999999999</v>
      </c>
      <c r="GI15" s="47">
        <v>0.51527400000000001</v>
      </c>
      <c r="GJ15" s="47">
        <v>0.54046099999999997</v>
      </c>
      <c r="GK15" s="47">
        <v>0.56019070000000004</v>
      </c>
      <c r="GL15" s="47">
        <v>0.57925000000000004</v>
      </c>
      <c r="GM15" s="47">
        <v>0.592831</v>
      </c>
      <c r="GN15" s="47">
        <v>0.60718269999999996</v>
      </c>
      <c r="GO15" s="47">
        <v>0.61685540000000005</v>
      </c>
      <c r="GP15" s="47">
        <v>0.62707109999999999</v>
      </c>
      <c r="GQ15" s="47">
        <v>0.63363849999999999</v>
      </c>
      <c r="GR15" s="47">
        <v>0.64167019999999997</v>
      </c>
      <c r="GS15" s="47">
        <v>0.64547209999999999</v>
      </c>
      <c r="GT15" s="47">
        <v>0.65151190000000003</v>
      </c>
      <c r="GU15" s="47">
        <v>0.65476049999999997</v>
      </c>
      <c r="GV15" s="47">
        <v>0.65975709999999999</v>
      </c>
      <c r="GW15" s="47">
        <v>0.66082229999999997</v>
      </c>
      <c r="GX15" s="47">
        <v>0.66495789999999999</v>
      </c>
      <c r="GY15" s="47">
        <v>0.66685110000000003</v>
      </c>
      <c r="GZ15" s="47">
        <v>0.66919609999999996</v>
      </c>
      <c r="HA15" s="47">
        <v>0.66981239999999997</v>
      </c>
      <c r="HB15" s="47">
        <v>0.67360240000000005</v>
      </c>
      <c r="HC15" s="47">
        <v>0.67315950000000002</v>
      </c>
      <c r="HD15" s="47">
        <v>0.6742397</v>
      </c>
      <c r="HE15" s="47">
        <v>0.67440250000000002</v>
      </c>
      <c r="HF15" s="47">
        <v>0.677817</v>
      </c>
      <c r="HG15" s="47">
        <v>0.67672710000000003</v>
      </c>
      <c r="HH15" s="47">
        <v>0.67827970000000004</v>
      </c>
      <c r="HI15" s="47">
        <v>0.67882209999999998</v>
      </c>
      <c r="HJ15" s="47">
        <v>0.67985240000000002</v>
      </c>
      <c r="HK15" s="47">
        <v>0.67884140000000004</v>
      </c>
      <c r="HL15" s="47">
        <v>0.6811005</v>
      </c>
      <c r="HM15" s="47">
        <v>0.68031160000000002</v>
      </c>
      <c r="HN15" s="47">
        <v>0.68237939999999997</v>
      </c>
      <c r="HO15" s="47">
        <v>0.68249579999999999</v>
      </c>
      <c r="HP15" s="47">
        <v>0.68431719999999996</v>
      </c>
      <c r="HQ15" s="47">
        <v>0.68350789999999995</v>
      </c>
      <c r="HR15" s="47">
        <v>0.6856333</v>
      </c>
      <c r="HS15" s="47">
        <v>0.68444559999999999</v>
      </c>
      <c r="HT15" s="47">
        <v>0.68688150000000003</v>
      </c>
      <c r="HU15" s="47">
        <v>0.68498879999999995</v>
      </c>
      <c r="HV15" s="47">
        <v>0.68729709999999999</v>
      </c>
      <c r="HW15" s="47">
        <v>0.68715360000000003</v>
      </c>
      <c r="HX15" s="47">
        <v>0.68742190000000003</v>
      </c>
      <c r="HY15" s="47">
        <v>0.68679009999999996</v>
      </c>
      <c r="HZ15" s="47">
        <v>0.68870129999999996</v>
      </c>
      <c r="IA15" s="47">
        <v>0.68725760000000002</v>
      </c>
      <c r="IB15" s="47">
        <v>0.68914629999999999</v>
      </c>
      <c r="IC15" s="47">
        <v>0.68817969999999995</v>
      </c>
      <c r="ID15" s="47">
        <v>0.69089239999999996</v>
      </c>
      <c r="IE15" s="47">
        <v>0.68921100000000002</v>
      </c>
      <c r="IF15" s="47">
        <v>0.69136790000000004</v>
      </c>
      <c r="IG15" s="47">
        <v>0.69057400000000002</v>
      </c>
      <c r="IH15" s="47">
        <v>0.69241390000000003</v>
      </c>
      <c r="II15" s="47">
        <v>0.69111730000000005</v>
      </c>
      <c r="IJ15" s="47">
        <v>0.69383669999999997</v>
      </c>
      <c r="IK15" s="47">
        <v>0.69170920000000002</v>
      </c>
      <c r="IL15" s="47">
        <v>0.69589650000000003</v>
      </c>
      <c r="IM15" s="47">
        <v>0.67206109999999997</v>
      </c>
      <c r="IN15" s="47">
        <v>0.5959198</v>
      </c>
      <c r="IO15" s="47">
        <v>0.57178890000000004</v>
      </c>
      <c r="IP15" s="59">
        <v>622.25890000000004</v>
      </c>
      <c r="IQ15" s="59">
        <v>462.15820000000002</v>
      </c>
      <c r="IR15" s="59">
        <v>285.11239999999998</v>
      </c>
      <c r="IS15" s="59">
        <v>192.01740000000001</v>
      </c>
      <c r="IT15" s="59">
        <v>166.51089999999999</v>
      </c>
      <c r="IU15" s="59">
        <v>139.46279999999999</v>
      </c>
      <c r="IV15" s="59">
        <v>128.31890000000001</v>
      </c>
      <c r="IW15" s="59">
        <v>107.4958</v>
      </c>
      <c r="IX15" s="59">
        <v>99.686269999999993</v>
      </c>
      <c r="IY15" s="59">
        <v>82.4679</v>
      </c>
      <c r="IZ15" s="59">
        <v>76.38409</v>
      </c>
      <c r="JA15" s="59">
        <v>62.177990000000001</v>
      </c>
      <c r="JB15" s="59">
        <v>57.538240000000002</v>
      </c>
      <c r="JC15" s="59">
        <v>46.350709999999999</v>
      </c>
      <c r="JD15" s="59">
        <v>42.602159999999998</v>
      </c>
      <c r="JE15" s="59">
        <v>34.129660000000001</v>
      </c>
      <c r="JF15" s="59">
        <v>31.328479999999999</v>
      </c>
      <c r="JG15" s="59">
        <v>25.004819999999999</v>
      </c>
      <c r="JH15" s="59">
        <v>22.83126</v>
      </c>
      <c r="JI15" s="59">
        <v>18.20702</v>
      </c>
      <c r="JJ15" s="59">
        <v>16.566050000000001</v>
      </c>
      <c r="JK15" s="59">
        <v>13.209300000000001</v>
      </c>
      <c r="JL15" s="59">
        <v>11.950369999999999</v>
      </c>
      <c r="JM15" s="59">
        <v>9.5492069999999991</v>
      </c>
      <c r="JN15" s="59">
        <v>8.6148050000000005</v>
      </c>
      <c r="JO15" s="59">
        <v>6.8869509999999998</v>
      </c>
      <c r="JP15" s="59">
        <v>6.2157650000000002</v>
      </c>
      <c r="JQ15" s="59">
        <v>4.9639439999999997</v>
      </c>
      <c r="JR15" s="59">
        <v>4.4639730000000002</v>
      </c>
      <c r="JS15" s="59">
        <v>3.5762330000000002</v>
      </c>
      <c r="JT15" s="59">
        <v>3.2051099999999999</v>
      </c>
      <c r="JU15" s="59">
        <v>2.566211</v>
      </c>
      <c r="JV15" s="59">
        <v>2.2993440000000001</v>
      </c>
      <c r="JW15" s="59">
        <v>1.8471630000000001</v>
      </c>
      <c r="JX15" s="59">
        <v>1.6492899999999999</v>
      </c>
      <c r="JY15" s="59">
        <v>1.32884</v>
      </c>
      <c r="JZ15" s="59">
        <v>1.1805570000000001</v>
      </c>
      <c r="KA15" s="59">
        <v>0.95389009999999996</v>
      </c>
      <c r="KB15" s="59">
        <v>0.84721259999999998</v>
      </c>
      <c r="KC15" s="59">
        <v>0.68612759999999995</v>
      </c>
      <c r="KD15" s="59">
        <v>0.60751140000000003</v>
      </c>
      <c r="KE15" s="59">
        <v>0.4930465</v>
      </c>
      <c r="KF15" s="59">
        <v>0.43613269999999998</v>
      </c>
      <c r="KG15" s="59">
        <v>0.354491</v>
      </c>
      <c r="KH15" s="59">
        <v>0.31309749999999997</v>
      </c>
      <c r="KI15" s="59">
        <v>0.25531910000000002</v>
      </c>
      <c r="KJ15" s="59">
        <v>0.2245415</v>
      </c>
      <c r="KK15" s="59">
        <v>0.18456439999999999</v>
      </c>
      <c r="KL15" s="59">
        <v>0.16160769999999999</v>
      </c>
      <c r="KM15" s="59">
        <v>0.1332129</v>
      </c>
      <c r="KN15" s="59">
        <v>0.1161582</v>
      </c>
      <c r="KO15" s="59">
        <v>9.6261780000000005E-2</v>
      </c>
      <c r="KP15" s="59">
        <v>8.3194279999999995E-2</v>
      </c>
      <c r="KQ15" s="59">
        <v>6.9164690000000001E-2</v>
      </c>
      <c r="KR15" s="59">
        <v>5.9124959999999997E-2</v>
      </c>
      <c r="KS15" s="59">
        <v>4.9593230000000002E-2</v>
      </c>
      <c r="KT15" s="59">
        <v>4.217883E-2</v>
      </c>
      <c r="KU15" s="59">
        <v>3.5858279999999999E-2</v>
      </c>
      <c r="KV15" s="59">
        <v>3.0026549999999999E-2</v>
      </c>
      <c r="KW15" s="59">
        <v>2.5968930000000001E-2</v>
      </c>
      <c r="KX15" s="59">
        <v>2.1308000000000001E-2</v>
      </c>
      <c r="KY15" s="59">
        <v>1.8911399999999998E-2</v>
      </c>
      <c r="KZ15" s="59">
        <v>1.596614E-2</v>
      </c>
      <c r="LA15" s="59">
        <v>1.011866E-2</v>
      </c>
      <c r="LB15" s="59">
        <v>-1.584841E-2</v>
      </c>
      <c r="LC15" s="59">
        <v>20489.25</v>
      </c>
      <c r="LD15" s="59">
        <v>24476.82</v>
      </c>
      <c r="LE15" s="59">
        <v>24606.83</v>
      </c>
      <c r="LF15" s="59">
        <v>24584.53</v>
      </c>
      <c r="LG15" s="59">
        <v>24699.37</v>
      </c>
      <c r="LH15" s="59">
        <v>24627.79</v>
      </c>
      <c r="LI15" s="59">
        <v>24701.45</v>
      </c>
      <c r="LJ15" s="59">
        <v>24730.92</v>
      </c>
      <c r="LK15" s="59">
        <v>24705.05</v>
      </c>
      <c r="LL15" s="59">
        <v>24656.95</v>
      </c>
      <c r="LM15" s="59">
        <v>24716.560000000001</v>
      </c>
      <c r="LN15" s="59">
        <v>24775.08</v>
      </c>
      <c r="LO15" s="59">
        <v>24782.15</v>
      </c>
      <c r="LP15" s="59">
        <v>24701.03</v>
      </c>
      <c r="LQ15" s="59">
        <v>24815.68</v>
      </c>
      <c r="LR15" s="59">
        <v>24678.89</v>
      </c>
      <c r="LS15" s="59">
        <v>24773.09</v>
      </c>
      <c r="LT15" s="59">
        <v>24847.27</v>
      </c>
      <c r="LU15" s="59">
        <v>24794.69</v>
      </c>
      <c r="LV15" s="59">
        <v>24796.47</v>
      </c>
      <c r="LW15" s="59">
        <v>24752.76</v>
      </c>
      <c r="LX15" s="59">
        <v>24634.16</v>
      </c>
      <c r="LY15" s="59">
        <v>24810.2</v>
      </c>
      <c r="LZ15" s="59">
        <v>24714.46</v>
      </c>
      <c r="MA15" s="59">
        <v>24843.119999999999</v>
      </c>
      <c r="MB15" s="59">
        <v>24720.48</v>
      </c>
      <c r="MC15" s="59">
        <v>24814.46</v>
      </c>
      <c r="MD15" s="59">
        <v>24777.53</v>
      </c>
      <c r="ME15" s="59">
        <v>24760.26</v>
      </c>
      <c r="MF15" s="59">
        <v>24746.17</v>
      </c>
      <c r="MG15" s="59">
        <v>24783.56</v>
      </c>
      <c r="MH15" s="59">
        <v>24687.93</v>
      </c>
      <c r="MI15" s="59">
        <v>24648.02</v>
      </c>
      <c r="MJ15" s="59">
        <v>24777.87</v>
      </c>
      <c r="MK15" s="59">
        <v>24771.200000000001</v>
      </c>
      <c r="ML15" s="59">
        <v>24787.360000000001</v>
      </c>
      <c r="MM15" s="59">
        <v>24742.560000000001</v>
      </c>
      <c r="MN15" s="59">
        <v>24844.62</v>
      </c>
      <c r="MO15" s="59">
        <v>24762.400000000001</v>
      </c>
      <c r="MP15" s="59">
        <v>24775.200000000001</v>
      </c>
      <c r="MQ15" s="59">
        <v>24792.81</v>
      </c>
      <c r="MR15" s="59">
        <v>24690.87</v>
      </c>
      <c r="MS15" s="59">
        <v>24730.02</v>
      </c>
      <c r="MT15" s="59">
        <v>24758.98</v>
      </c>
      <c r="MU15" s="59">
        <v>24764.44</v>
      </c>
      <c r="MV15" s="59">
        <v>24715.16</v>
      </c>
      <c r="MW15" s="59">
        <v>24806.21</v>
      </c>
      <c r="MX15" s="59">
        <v>24729.34</v>
      </c>
      <c r="MY15" s="59">
        <v>24774</v>
      </c>
      <c r="MZ15" s="59">
        <v>24784.63</v>
      </c>
      <c r="NA15" s="59">
        <v>24720.9</v>
      </c>
      <c r="NB15" s="59">
        <v>24738.47</v>
      </c>
      <c r="NC15" s="59">
        <v>24665.17</v>
      </c>
      <c r="ND15" s="59">
        <v>24807.759999999998</v>
      </c>
      <c r="NE15" s="59">
        <v>24770.15</v>
      </c>
      <c r="NF15" s="59">
        <v>24857.34</v>
      </c>
      <c r="NG15" s="59">
        <v>24750.98</v>
      </c>
      <c r="NH15" s="59">
        <v>24741.18</v>
      </c>
      <c r="NI15" s="59">
        <v>24768.44</v>
      </c>
      <c r="NJ15" s="59">
        <v>24810.98</v>
      </c>
      <c r="NK15" s="59">
        <v>24795.86</v>
      </c>
      <c r="NL15" s="59">
        <v>24760.54</v>
      </c>
      <c r="NM15" s="59">
        <v>24708.67</v>
      </c>
      <c r="NN15" s="59">
        <v>24851.15</v>
      </c>
      <c r="NO15" s="59">
        <v>20857.75</v>
      </c>
      <c r="NP15" s="60">
        <v>-2.1157180000000002</v>
      </c>
      <c r="NQ15" s="60">
        <v>-3.1354649999999999</v>
      </c>
      <c r="NR15" s="60">
        <v>-1.9356150000000001</v>
      </c>
      <c r="NS15" s="60">
        <v>-1.3025100000000001</v>
      </c>
      <c r="NT15" s="60">
        <v>-1.1306929999999999</v>
      </c>
      <c r="NU15" s="60">
        <v>-0.9457506</v>
      </c>
      <c r="NV15" s="60">
        <v>-0.87124500000000005</v>
      </c>
      <c r="NW15" s="60">
        <v>-0.72905779999999998</v>
      </c>
      <c r="NX15" s="60">
        <v>-0.67709900000000001</v>
      </c>
      <c r="NY15" s="60">
        <v>-0.55910139999999997</v>
      </c>
      <c r="NZ15" s="60">
        <v>-0.51897610000000005</v>
      </c>
      <c r="OA15" s="60">
        <v>-0.42187150000000001</v>
      </c>
      <c r="OB15" s="60">
        <v>-0.39074189999999998</v>
      </c>
      <c r="OC15" s="60">
        <v>-0.31469730000000001</v>
      </c>
      <c r="OD15" s="60">
        <v>-0.2890896</v>
      </c>
      <c r="OE15" s="60">
        <v>-0.23163880000000001</v>
      </c>
      <c r="OF15" s="60">
        <v>-0.21247550000000001</v>
      </c>
      <c r="OG15" s="60">
        <v>-0.1696772</v>
      </c>
      <c r="OH15" s="60">
        <v>-0.15496940000000001</v>
      </c>
      <c r="OI15" s="60">
        <v>-0.123546</v>
      </c>
      <c r="OJ15" s="60">
        <v>-0.112402</v>
      </c>
      <c r="OK15" s="60">
        <v>-8.972455E-2</v>
      </c>
      <c r="OL15" s="60">
        <v>-8.1117259999999997E-2</v>
      </c>
      <c r="OM15" s="60">
        <v>-6.4794039999999997E-2</v>
      </c>
      <c r="ON15" s="60">
        <v>-5.8461190000000003E-2</v>
      </c>
      <c r="OO15" s="60">
        <v>-4.6751569999999999E-2</v>
      </c>
      <c r="OP15" s="60">
        <v>-4.2180719999999998E-2</v>
      </c>
      <c r="OQ15" s="60">
        <v>-3.3678619999999999E-2</v>
      </c>
      <c r="OR15" s="60">
        <v>-3.0314460000000001E-2</v>
      </c>
      <c r="OS15" s="60">
        <v>-2.4258470000000001E-2</v>
      </c>
      <c r="OT15" s="60">
        <v>-2.1772240000000002E-2</v>
      </c>
      <c r="OU15" s="60">
        <v>-1.7402339999999999E-2</v>
      </c>
      <c r="OV15" s="60">
        <v>-1.561091E-2</v>
      </c>
      <c r="OW15" s="60">
        <v>-1.253111E-2</v>
      </c>
      <c r="OX15" s="60">
        <v>-1.1201020000000001E-2</v>
      </c>
      <c r="OY15" s="60">
        <v>-9.0178140000000007E-3</v>
      </c>
      <c r="OZ15" s="60">
        <v>-8.0089259999999995E-3</v>
      </c>
      <c r="PA15" s="60">
        <v>-6.4749839999999996E-3</v>
      </c>
      <c r="PB15" s="60">
        <v>-5.7513690000000001E-3</v>
      </c>
      <c r="PC15" s="60">
        <v>-4.6559080000000003E-3</v>
      </c>
      <c r="PD15" s="60">
        <v>-4.1252900000000002E-3</v>
      </c>
      <c r="PE15" s="60">
        <v>-3.345134E-3</v>
      </c>
      <c r="PF15" s="60">
        <v>-2.9578730000000002E-3</v>
      </c>
      <c r="PG15" s="60">
        <v>-2.4067720000000002E-3</v>
      </c>
      <c r="PH15" s="60">
        <v>-2.1272980000000001E-3</v>
      </c>
      <c r="PI15" s="60">
        <v>-1.73186E-3</v>
      </c>
      <c r="PJ15" s="60">
        <v>-1.5229589999999999E-3</v>
      </c>
      <c r="PK15" s="60">
        <v>-1.252677E-3</v>
      </c>
      <c r="PL15" s="60">
        <v>-1.097869E-3</v>
      </c>
      <c r="PM15" s="60">
        <v>-9.0417990000000005E-4</v>
      </c>
      <c r="PN15" s="60">
        <v>-7.8803279999999998E-4</v>
      </c>
      <c r="PO15" s="60">
        <v>-6.5282350000000003E-4</v>
      </c>
      <c r="PP15" s="60">
        <v>-5.6473989999999996E-4</v>
      </c>
      <c r="PQ15" s="60">
        <v>-4.6941829999999998E-4</v>
      </c>
      <c r="PR15" s="60">
        <v>-4.0140400000000001E-4</v>
      </c>
      <c r="PS15" s="60">
        <v>-3.3657899999999999E-4</v>
      </c>
      <c r="PT15" s="60">
        <v>-2.8600650000000001E-4</v>
      </c>
      <c r="PU15" s="60">
        <v>-2.438037E-4</v>
      </c>
      <c r="PV15" s="60">
        <v>-2.036963E-4</v>
      </c>
      <c r="PW15" s="60">
        <v>-1.762019E-4</v>
      </c>
      <c r="PX15" s="60">
        <v>-1.445316E-4</v>
      </c>
      <c r="PY15" s="60">
        <v>-1.283376E-4</v>
      </c>
      <c r="PZ15" s="60">
        <v>-1.0833240000000001E-4</v>
      </c>
      <c r="QA15" s="60">
        <v>-6.8683350000000004E-5</v>
      </c>
      <c r="QB15" s="60">
        <v>5.3870340000000001E-5</v>
      </c>
      <c r="QC15" s="47">
        <v>5.3137999999999998E-6</v>
      </c>
      <c r="QD15" s="47">
        <v>5.3130730000000003E-6</v>
      </c>
      <c r="QE15" s="47">
        <v>3.5647459999999999E-6</v>
      </c>
      <c r="QF15" s="47">
        <v>3.563904E-6</v>
      </c>
      <c r="QG15" s="47">
        <v>3.5642769999999999E-6</v>
      </c>
      <c r="QH15" s="47">
        <v>3.5639439999999998E-6</v>
      </c>
      <c r="QI15" s="47">
        <v>3.5645719999999998E-6</v>
      </c>
      <c r="QJ15" s="47">
        <v>3.5636859999999999E-6</v>
      </c>
      <c r="QK15" s="47">
        <v>3.5644959999999998E-6</v>
      </c>
      <c r="QL15" s="47">
        <v>3.563536E-6</v>
      </c>
      <c r="QM15" s="47">
        <v>3.5647890000000001E-6</v>
      </c>
      <c r="QN15" s="47">
        <v>3.5636780000000001E-6</v>
      </c>
      <c r="QO15" s="47">
        <v>3.5645509999999998E-6</v>
      </c>
      <c r="QP15" s="47">
        <v>3.563844E-6</v>
      </c>
      <c r="QQ15" s="47">
        <v>3.5644889999999998E-6</v>
      </c>
      <c r="QR15" s="47">
        <v>3.5641080000000001E-6</v>
      </c>
      <c r="QS15" s="47">
        <v>3.564233E-6</v>
      </c>
      <c r="QT15" s="47">
        <v>3.563812E-6</v>
      </c>
      <c r="QU15" s="47">
        <v>3.5646219999999999E-6</v>
      </c>
      <c r="QV15" s="47">
        <v>3.5636780000000001E-6</v>
      </c>
      <c r="QW15" s="47">
        <v>3.5645669999999999E-6</v>
      </c>
      <c r="QX15" s="47">
        <v>3.5638539999999999E-6</v>
      </c>
      <c r="QY15" s="47">
        <v>3.5649450000000001E-6</v>
      </c>
      <c r="QZ15" s="47">
        <v>3.5639019999999999E-6</v>
      </c>
      <c r="RA15" s="47">
        <v>3.5643790000000002E-6</v>
      </c>
      <c r="RB15" s="47">
        <v>3.5636800000000002E-6</v>
      </c>
      <c r="RC15" s="47">
        <v>3.56441E-6</v>
      </c>
      <c r="RD15" s="47">
        <v>3.5637310000000001E-6</v>
      </c>
      <c r="RE15" s="47">
        <v>3.5646070000000001E-6</v>
      </c>
      <c r="RF15" s="47">
        <v>3.563858E-6</v>
      </c>
      <c r="RG15" s="47">
        <v>3.5648979999999999E-6</v>
      </c>
      <c r="RH15" s="47">
        <v>3.563768E-6</v>
      </c>
      <c r="RI15" s="47">
        <v>3.5648580000000001E-6</v>
      </c>
      <c r="RJ15" s="47">
        <v>3.5638180000000002E-6</v>
      </c>
      <c r="RK15" s="47">
        <v>3.5646440000000001E-6</v>
      </c>
      <c r="RL15" s="47">
        <v>3.5638270000000002E-6</v>
      </c>
      <c r="RM15" s="47">
        <v>3.5644390000000001E-6</v>
      </c>
      <c r="RN15" s="47">
        <v>3.5637529999999998E-6</v>
      </c>
      <c r="RO15" s="47">
        <v>3.5644780000000002E-6</v>
      </c>
      <c r="RP15" s="47">
        <v>3.5638749999999998E-6</v>
      </c>
      <c r="RQ15" s="47">
        <v>3.5646760000000001E-6</v>
      </c>
      <c r="RR15" s="47">
        <v>3.5637389999999999E-6</v>
      </c>
      <c r="RS15" s="47">
        <v>3.5648129999999999E-6</v>
      </c>
      <c r="RT15" s="47">
        <v>3.5640070000000001E-6</v>
      </c>
      <c r="RU15" s="47">
        <v>3.5644670000000001E-6</v>
      </c>
      <c r="RV15" s="47">
        <v>3.563828E-6</v>
      </c>
      <c r="RW15" s="47">
        <v>3.56441E-6</v>
      </c>
      <c r="RX15" s="47">
        <v>3.5638009999999999E-6</v>
      </c>
      <c r="RY15" s="47">
        <v>3.564509E-6</v>
      </c>
      <c r="RZ15" s="47">
        <v>3.563911E-6</v>
      </c>
      <c r="SA15" s="47">
        <v>3.5648379999999999E-6</v>
      </c>
      <c r="SB15" s="47">
        <v>3.5640550000000001E-6</v>
      </c>
      <c r="SC15" s="47">
        <v>3.5648900000000001E-6</v>
      </c>
      <c r="SD15" s="47">
        <v>3.5636960000000002E-6</v>
      </c>
      <c r="SE15" s="47">
        <v>3.5644620000000001E-6</v>
      </c>
      <c r="SF15" s="47">
        <v>3.5636480000000001E-6</v>
      </c>
      <c r="SG15" s="47">
        <v>3.5643930000000001E-6</v>
      </c>
      <c r="SH15" s="47">
        <v>3.563573E-6</v>
      </c>
      <c r="SI15" s="47">
        <v>3.5643980000000001E-6</v>
      </c>
      <c r="SJ15" s="47">
        <v>3.5636940000000001E-6</v>
      </c>
      <c r="SK15" s="47">
        <v>3.5646129999999999E-6</v>
      </c>
      <c r="SL15" s="47">
        <v>3.5638200000000002E-6</v>
      </c>
      <c r="SM15" s="47">
        <v>3.5646059999999999E-6</v>
      </c>
      <c r="SN15" s="47">
        <v>3.5637179999999999E-6</v>
      </c>
      <c r="SO15" s="47">
        <v>3.564525E-6</v>
      </c>
      <c r="SP15" s="47">
        <v>3.5637319999999999E-6</v>
      </c>
      <c r="SQ15" s="47">
        <v>5.312049E-6</v>
      </c>
      <c r="SR15" s="47">
        <v>5.3137999999999998E-6</v>
      </c>
      <c r="SS15" s="47">
        <v>4.2500760000000004E-6</v>
      </c>
      <c r="ST15" s="47">
        <v>8.4804960000000003E-6</v>
      </c>
      <c r="SU15" s="47">
        <v>8.4861959999999992E-6</v>
      </c>
      <c r="SV15" s="47">
        <v>8.4791130000000004E-6</v>
      </c>
      <c r="SW15" s="47">
        <v>8.4881320000000001E-6</v>
      </c>
      <c r="SX15" s="47">
        <v>8.4767260000000008E-6</v>
      </c>
      <c r="SY15" s="47">
        <v>8.4871050000000008E-6</v>
      </c>
      <c r="SZ15" s="47">
        <v>8.4777489999999992E-6</v>
      </c>
      <c r="TA15" s="47">
        <v>8.4903749999999992E-6</v>
      </c>
      <c r="TB15" s="47">
        <v>8.4745309999999997E-6</v>
      </c>
      <c r="TC15" s="47">
        <v>8.4928699999999992E-6</v>
      </c>
      <c r="TD15" s="47">
        <v>8.4811260000000003E-6</v>
      </c>
      <c r="TE15" s="47">
        <v>8.4887439999999992E-6</v>
      </c>
      <c r="TF15" s="47">
        <v>8.4868539999999992E-6</v>
      </c>
      <c r="TG15" s="47">
        <v>8.4822470000000001E-6</v>
      </c>
      <c r="TH15" s="47">
        <v>8.4837789999999992E-6</v>
      </c>
      <c r="TI15" s="47">
        <v>8.4777270000000007E-6</v>
      </c>
      <c r="TJ15" s="47">
        <v>8.4822229999999994E-6</v>
      </c>
      <c r="TK15" s="47">
        <v>8.4844949999999995E-6</v>
      </c>
      <c r="TL15" s="47">
        <v>8.4820290000000004E-6</v>
      </c>
      <c r="TM15" s="47">
        <v>8.4813510000000008E-6</v>
      </c>
      <c r="TN15" s="47">
        <v>8.4906619999999992E-6</v>
      </c>
      <c r="TO15" s="47">
        <v>8.4848030000000004E-6</v>
      </c>
      <c r="TP15" s="47">
        <v>8.4816000000000002E-6</v>
      </c>
      <c r="TQ15" s="47">
        <v>8.4826629999999997E-6</v>
      </c>
      <c r="TR15" s="47">
        <v>8.4855349999999994E-6</v>
      </c>
      <c r="TS15" s="47">
        <v>8.4826090000000004E-6</v>
      </c>
      <c r="TT15" s="47">
        <v>8.4808119999999997E-6</v>
      </c>
      <c r="TU15" s="47">
        <v>8.4886440000000007E-6</v>
      </c>
      <c r="TV15" s="47">
        <v>8.479058E-6</v>
      </c>
      <c r="TW15" s="47">
        <v>8.4912219999999995E-6</v>
      </c>
      <c r="TX15" s="47">
        <v>8.4766699999999993E-6</v>
      </c>
      <c r="TY15" s="47">
        <v>8.4866070000000002E-6</v>
      </c>
      <c r="TZ15" s="47">
        <v>8.4799720000000002E-6</v>
      </c>
      <c r="UA15" s="47">
        <v>8.4892709999999992E-6</v>
      </c>
      <c r="UB15" s="47">
        <v>8.4827900000000005E-6</v>
      </c>
      <c r="UC15" s="47">
        <v>8.4800250000000002E-6</v>
      </c>
      <c r="UD15" s="47">
        <v>8.4849709999999999E-6</v>
      </c>
      <c r="UE15" s="47">
        <v>8.4857239999999997E-6</v>
      </c>
      <c r="UF15" s="47">
        <v>8.4822190000000002E-6</v>
      </c>
      <c r="UG15" s="47">
        <v>8.4880909999999996E-6</v>
      </c>
      <c r="UH15" s="47">
        <v>8.4807759999999995E-6</v>
      </c>
      <c r="UI15" s="47">
        <v>8.4775600000000005E-6</v>
      </c>
      <c r="UJ15" s="47">
        <v>8.4867180000000005E-6</v>
      </c>
      <c r="UK15" s="47">
        <v>8.4929529999999996E-6</v>
      </c>
      <c r="UL15" s="47">
        <v>8.4789010000000005E-6</v>
      </c>
      <c r="UM15" s="47">
        <v>8.4781590000000008E-6</v>
      </c>
      <c r="UN15" s="47">
        <v>8.4840119999999999E-6</v>
      </c>
      <c r="UO15" s="47">
        <v>8.4917810000000003E-6</v>
      </c>
      <c r="UP15" s="47">
        <v>8.4843469999999996E-6</v>
      </c>
      <c r="UQ15" s="47">
        <v>8.4801649999999998E-6</v>
      </c>
      <c r="UR15" s="47">
        <v>8.4771890000000007E-6</v>
      </c>
      <c r="US15" s="47">
        <v>8.4852570000000006E-6</v>
      </c>
      <c r="UT15" s="47">
        <v>8.4837059999999995E-6</v>
      </c>
      <c r="UU15" s="47">
        <v>8.486348E-6</v>
      </c>
      <c r="UV15" s="47">
        <v>8.4834930000000002E-6</v>
      </c>
      <c r="UW15" s="47">
        <v>8.4760089999999994E-6</v>
      </c>
      <c r="UX15" s="47">
        <v>8.4988650000000002E-6</v>
      </c>
      <c r="UY15" s="47">
        <v>8.4798419999999996E-6</v>
      </c>
      <c r="UZ15" s="47">
        <v>8.4813770000000002E-6</v>
      </c>
      <c r="VA15" s="47">
        <v>8.4787129999999995E-6</v>
      </c>
      <c r="VB15" s="47">
        <v>8.4828189999999998E-6</v>
      </c>
      <c r="VC15" s="47">
        <v>8.4814130000000004E-6</v>
      </c>
      <c r="VD15" s="47">
        <v>8.4847429999999995E-6</v>
      </c>
      <c r="VE15" s="47">
        <v>4.2488769999999997E-6</v>
      </c>
      <c r="VF15" s="49">
        <v>3.0000010000000001</v>
      </c>
      <c r="VG15" s="49">
        <v>3.3695750000000002</v>
      </c>
      <c r="VH15" s="49">
        <v>6.7075550000000002</v>
      </c>
      <c r="VI15" s="49">
        <v>10.00902</v>
      </c>
      <c r="VJ15" s="49">
        <v>11.35149</v>
      </c>
      <c r="VK15" s="49">
        <v>12.10521</v>
      </c>
      <c r="VL15" s="49">
        <v>12.941129999999999</v>
      </c>
      <c r="VM15" s="49">
        <v>13.64931</v>
      </c>
      <c r="VN15" s="49">
        <v>14.242570000000001</v>
      </c>
      <c r="VO15" s="49">
        <v>14.81793</v>
      </c>
      <c r="VP15" s="49">
        <v>15.23541</v>
      </c>
      <c r="VQ15" s="49">
        <v>15.71166</v>
      </c>
      <c r="VR15" s="49">
        <v>16.00911</v>
      </c>
      <c r="VS15" s="49">
        <v>16.37294</v>
      </c>
      <c r="VT15" s="49">
        <v>16.59093</v>
      </c>
      <c r="VU15" s="49">
        <v>16.88843</v>
      </c>
      <c r="VV15" s="49">
        <v>17.02074</v>
      </c>
      <c r="VW15" s="49">
        <v>17.27234</v>
      </c>
      <c r="VX15" s="49">
        <v>17.360790000000001</v>
      </c>
      <c r="VY15" s="49">
        <v>17.566780000000001</v>
      </c>
      <c r="VZ15" s="49">
        <v>17.608419999999999</v>
      </c>
      <c r="WA15" s="49">
        <v>17.792560000000002</v>
      </c>
      <c r="WB15" s="49">
        <v>17.802720000000001</v>
      </c>
      <c r="WC15" s="49">
        <v>17.959969999999998</v>
      </c>
      <c r="WD15" s="49">
        <v>17.951460000000001</v>
      </c>
      <c r="WE15" s="49">
        <v>18.092189999999999</v>
      </c>
      <c r="WF15" s="49">
        <v>18.058029999999999</v>
      </c>
      <c r="WG15" s="49">
        <v>18.179780000000001</v>
      </c>
      <c r="WH15" s="49">
        <v>18.14753</v>
      </c>
      <c r="WI15" s="49">
        <v>18.250209999999999</v>
      </c>
      <c r="WJ15" s="49">
        <v>18.177810000000001</v>
      </c>
      <c r="WK15" s="49">
        <v>18.305070000000001</v>
      </c>
      <c r="WL15" s="49">
        <v>18.26024</v>
      </c>
      <c r="WM15" s="49">
        <v>18.351459999999999</v>
      </c>
      <c r="WN15" s="49">
        <v>18.28726</v>
      </c>
      <c r="WO15" s="49">
        <v>18.40851</v>
      </c>
      <c r="WP15" s="49">
        <v>18.3339</v>
      </c>
      <c r="WQ15" s="49">
        <v>18.427309999999999</v>
      </c>
      <c r="WR15" s="49">
        <v>18.367619999999999</v>
      </c>
      <c r="WS15" s="49">
        <v>18.465479999999999</v>
      </c>
      <c r="WT15" s="49">
        <v>18.398260000000001</v>
      </c>
      <c r="WU15" s="49">
        <v>18.516439999999999</v>
      </c>
      <c r="WV15" s="49">
        <v>18.437919999999998</v>
      </c>
      <c r="WW15" s="49">
        <v>18.54242</v>
      </c>
      <c r="WX15" s="49">
        <v>18.47635</v>
      </c>
      <c r="WY15" s="49">
        <v>18.560780000000001</v>
      </c>
      <c r="WZ15" s="49">
        <v>18.496590000000001</v>
      </c>
      <c r="XA15" s="49">
        <v>18.568909999999999</v>
      </c>
      <c r="XB15" s="49">
        <v>18.513339999999999</v>
      </c>
      <c r="XC15" s="49">
        <v>18.61843</v>
      </c>
      <c r="XD15" s="49">
        <v>18.52036</v>
      </c>
      <c r="XE15" s="49">
        <v>18.615159999999999</v>
      </c>
      <c r="XF15" s="49">
        <v>18.551670000000001</v>
      </c>
      <c r="XG15" s="49">
        <v>18.639430000000001</v>
      </c>
      <c r="XH15" s="49">
        <v>18.574369999999998</v>
      </c>
      <c r="XI15" s="49">
        <v>18.67389</v>
      </c>
      <c r="XJ15" s="49">
        <v>18.60866</v>
      </c>
      <c r="XK15" s="49">
        <v>18.703009999999999</v>
      </c>
      <c r="XL15" s="49">
        <v>18.631450000000001</v>
      </c>
      <c r="XM15" s="49">
        <v>18.726510000000001</v>
      </c>
      <c r="XN15" s="49">
        <v>18.656839999999999</v>
      </c>
      <c r="XO15" s="49">
        <v>18.744389999999999</v>
      </c>
      <c r="XP15" s="49">
        <v>18.696059999999999</v>
      </c>
      <c r="XQ15" s="49">
        <v>18.772369999999999</v>
      </c>
      <c r="XR15" s="49">
        <v>18.731249999999999</v>
      </c>
      <c r="XS15" s="49">
        <v>17.912030000000001</v>
      </c>
      <c r="XT15" s="49">
        <v>13.24532</v>
      </c>
      <c r="XU15" s="49">
        <v>14.04842</v>
      </c>
      <c r="XV15" s="61" t="s">
        <v>357</v>
      </c>
      <c r="XW15" s="61" t="s">
        <v>357</v>
      </c>
      <c r="XX15" s="61" t="s">
        <v>357</v>
      </c>
      <c r="XY15" s="61" t="s">
        <v>357</v>
      </c>
      <c r="XZ15" s="61" t="s">
        <v>357</v>
      </c>
      <c r="YA15" s="61" t="s">
        <v>357</v>
      </c>
      <c r="YB15" s="61" t="s">
        <v>357</v>
      </c>
      <c r="YC15" s="61" t="s">
        <v>357</v>
      </c>
      <c r="YD15" s="61" t="s">
        <v>357</v>
      </c>
      <c r="YE15" s="61" t="s">
        <v>357</v>
      </c>
      <c r="YF15" s="61" t="s">
        <v>357</v>
      </c>
      <c r="YG15" s="61" t="s">
        <v>357</v>
      </c>
      <c r="YH15" s="61" t="s">
        <v>357</v>
      </c>
      <c r="YI15" s="61" t="s">
        <v>357</v>
      </c>
      <c r="YJ15" s="61" t="s">
        <v>357</v>
      </c>
      <c r="YK15" s="61" t="s">
        <v>357</v>
      </c>
      <c r="YL15" s="61" t="s">
        <v>357</v>
      </c>
      <c r="YM15" s="61" t="s">
        <v>357</v>
      </c>
      <c r="YN15" s="61" t="s">
        <v>357</v>
      </c>
      <c r="YO15" s="61" t="s">
        <v>357</v>
      </c>
      <c r="YP15" s="61" t="s">
        <v>357</v>
      </c>
      <c r="YQ15" s="61" t="s">
        <v>357</v>
      </c>
      <c r="YR15" s="61" t="s">
        <v>357</v>
      </c>
      <c r="YS15" s="61" t="s">
        <v>357</v>
      </c>
      <c r="YT15" s="61" t="s">
        <v>357</v>
      </c>
      <c r="YU15" s="61" t="s">
        <v>357</v>
      </c>
      <c r="YV15" s="61" t="s">
        <v>357</v>
      </c>
      <c r="YW15" s="61" t="s">
        <v>357</v>
      </c>
      <c r="YX15" s="61" t="s">
        <v>357</v>
      </c>
      <c r="YY15" s="61" t="s">
        <v>357</v>
      </c>
      <c r="YZ15" s="61" t="s">
        <v>357</v>
      </c>
      <c r="ZA15" s="61" t="s">
        <v>357</v>
      </c>
      <c r="ZB15" s="61" t="s">
        <v>357</v>
      </c>
      <c r="ZC15" s="61" t="s">
        <v>357</v>
      </c>
      <c r="ZD15" s="61" t="s">
        <v>357</v>
      </c>
      <c r="ZE15" s="61" t="s">
        <v>357</v>
      </c>
      <c r="ZF15" s="61" t="s">
        <v>357</v>
      </c>
      <c r="ZG15" s="61" t="s">
        <v>357</v>
      </c>
      <c r="ZH15" s="61" t="s">
        <v>357</v>
      </c>
      <c r="ZI15" s="61" t="s">
        <v>357</v>
      </c>
      <c r="ZJ15" s="61" t="s">
        <v>357</v>
      </c>
      <c r="ZK15" s="61" t="s">
        <v>357</v>
      </c>
      <c r="ZL15" s="61" t="s">
        <v>357</v>
      </c>
      <c r="ZM15" s="61" t="s">
        <v>357</v>
      </c>
      <c r="ZN15" s="61" t="s">
        <v>357</v>
      </c>
      <c r="ZO15" s="61" t="s">
        <v>357</v>
      </c>
      <c r="ZP15" s="61" t="s">
        <v>357</v>
      </c>
      <c r="ZQ15" s="61" t="s">
        <v>357</v>
      </c>
      <c r="ZR15" s="61" t="s">
        <v>357</v>
      </c>
      <c r="ZS15" s="61" t="s">
        <v>357</v>
      </c>
      <c r="ZT15" s="61" t="s">
        <v>357</v>
      </c>
      <c r="ZU15" s="61" t="s">
        <v>357</v>
      </c>
      <c r="ZV15" s="61" t="s">
        <v>357</v>
      </c>
      <c r="ZW15" s="61" t="s">
        <v>357</v>
      </c>
      <c r="ZX15" s="61" t="s">
        <v>357</v>
      </c>
      <c r="ZY15" s="61" t="s">
        <v>357</v>
      </c>
      <c r="ZZ15" s="61" t="s">
        <v>357</v>
      </c>
      <c r="AAA15" s="61" t="s">
        <v>357</v>
      </c>
      <c r="AAB15" s="61" t="s">
        <v>357</v>
      </c>
      <c r="AAC15" s="61" t="s">
        <v>357</v>
      </c>
      <c r="AAD15" s="61" t="s">
        <v>357</v>
      </c>
      <c r="AAE15" s="61" t="s">
        <v>357</v>
      </c>
      <c r="AAF15" s="61" t="s">
        <v>357</v>
      </c>
      <c r="AAG15" s="61" t="s">
        <v>357</v>
      </c>
      <c r="AAH15" s="61" t="s">
        <v>357</v>
      </c>
      <c r="AAI15" s="49">
        <v>3823.893</v>
      </c>
      <c r="AAJ15" s="49">
        <v>3822.067</v>
      </c>
      <c r="AAK15" s="49">
        <v>3792.6</v>
      </c>
      <c r="AAL15" s="49">
        <v>3721.7809999999999</v>
      </c>
      <c r="AAM15" s="49">
        <v>3653.366</v>
      </c>
      <c r="AAN15" s="49">
        <v>3591.91</v>
      </c>
      <c r="AAO15" s="49">
        <v>3531.0529999999999</v>
      </c>
      <c r="AAP15" s="49">
        <v>3471.5219999999999</v>
      </c>
      <c r="AAQ15" s="49">
        <v>3411.8870000000002</v>
      </c>
      <c r="AAR15" s="49">
        <v>3352.873</v>
      </c>
      <c r="AAS15" s="49">
        <v>3293.172</v>
      </c>
      <c r="AAT15" s="49">
        <v>3234.4450000000002</v>
      </c>
      <c r="AAU15" s="49">
        <v>3174.6179999999999</v>
      </c>
      <c r="AAV15" s="49">
        <v>3115.8679999999999</v>
      </c>
      <c r="AAW15" s="49">
        <v>3055.6729999999998</v>
      </c>
      <c r="AAX15" s="49">
        <v>2996.7</v>
      </c>
      <c r="AAY15" s="49">
        <v>2936.1729999999998</v>
      </c>
      <c r="AAZ15" s="49">
        <v>2876.9380000000001</v>
      </c>
      <c r="ABA15" s="49">
        <v>2816.0479999999998</v>
      </c>
      <c r="ABB15" s="49">
        <v>2756.6880000000001</v>
      </c>
      <c r="ABC15" s="49">
        <v>2695.4929999999999</v>
      </c>
      <c r="ABD15" s="49">
        <v>2635.924</v>
      </c>
      <c r="ABE15" s="49">
        <v>2574.6129999999998</v>
      </c>
      <c r="ABF15" s="49">
        <v>2514.7979999999998</v>
      </c>
      <c r="ABG15" s="49">
        <v>2453.2930000000001</v>
      </c>
      <c r="ABH15" s="49">
        <v>2393.4569999999999</v>
      </c>
      <c r="ABI15" s="49">
        <v>2331.8110000000001</v>
      </c>
      <c r="ABJ15" s="49">
        <v>2271.848</v>
      </c>
      <c r="ABK15" s="49">
        <v>2210.145</v>
      </c>
      <c r="ABL15" s="49">
        <v>2150.0459999999998</v>
      </c>
      <c r="ABM15" s="49">
        <v>2088.2339999999999</v>
      </c>
      <c r="ABN15" s="49">
        <v>2028.05</v>
      </c>
      <c r="ABO15" s="49">
        <v>1965.934</v>
      </c>
      <c r="ABP15" s="49">
        <v>1905.6379999999999</v>
      </c>
      <c r="ABQ15" s="49">
        <v>1843.508</v>
      </c>
      <c r="ABR15" s="49">
        <v>1783.09</v>
      </c>
      <c r="ABS15" s="49">
        <v>1720.93</v>
      </c>
      <c r="ABT15" s="49">
        <v>1660.403</v>
      </c>
      <c r="ABU15" s="49">
        <v>1598.046</v>
      </c>
      <c r="ABV15" s="49">
        <v>1537.5319999999999</v>
      </c>
      <c r="ABW15" s="49">
        <v>1475.0609999999999</v>
      </c>
      <c r="ABX15" s="49">
        <v>1414.3409999999999</v>
      </c>
      <c r="ABY15" s="49">
        <v>1351.9690000000001</v>
      </c>
      <c r="ABZ15" s="49">
        <v>1291.242</v>
      </c>
      <c r="ACA15" s="49">
        <v>1228.6300000000001</v>
      </c>
      <c r="ACB15" s="49">
        <v>1167.798</v>
      </c>
      <c r="ACC15" s="49">
        <v>1105.31</v>
      </c>
      <c r="ACD15" s="49">
        <v>1044.377</v>
      </c>
      <c r="ACE15" s="49">
        <v>981.76080000000002</v>
      </c>
      <c r="ACF15" s="49">
        <v>920.85590000000002</v>
      </c>
      <c r="ACG15" s="49">
        <v>858.12139999999999</v>
      </c>
      <c r="ACH15" s="49">
        <v>797.0566</v>
      </c>
      <c r="ACI15" s="49">
        <v>734.18439999999998</v>
      </c>
      <c r="ACJ15" s="49">
        <v>673.12019999999995</v>
      </c>
      <c r="ACK15" s="49">
        <v>610.14679999999998</v>
      </c>
      <c r="ACL15" s="49">
        <v>548.93259999999998</v>
      </c>
      <c r="ACM15" s="49">
        <v>485.96379999999999</v>
      </c>
      <c r="ACN15" s="49">
        <v>424.58159999999998</v>
      </c>
      <c r="ACO15" s="49">
        <v>361.55560000000003</v>
      </c>
      <c r="ACP15" s="49">
        <v>300.32769999999999</v>
      </c>
      <c r="ACQ15" s="49">
        <v>237.2287</v>
      </c>
      <c r="ACR15" s="49">
        <v>175.83590000000001</v>
      </c>
      <c r="ACS15" s="49">
        <v>112.69370000000001</v>
      </c>
      <c r="ACT15" s="49">
        <v>51.286749999999998</v>
      </c>
      <c r="ACU15" s="49">
        <v>-13.27201</v>
      </c>
      <c r="ACV15" s="49">
        <v>-65.298760000000001</v>
      </c>
      <c r="ACW15" s="49">
        <v>-57.004460000000002</v>
      </c>
      <c r="ACX15" s="49">
        <v>-53.607849999999999</v>
      </c>
      <c r="ACY15" s="62">
        <v>-74.341399999999993</v>
      </c>
      <c r="ACZ15" s="62">
        <v>-74.305940000000007</v>
      </c>
      <c r="ADA15" s="62">
        <v>-75.366870000000006</v>
      </c>
      <c r="ADB15" s="62">
        <v>-76.463120000000004</v>
      </c>
      <c r="ADC15" s="62">
        <v>-76.595920000000007</v>
      </c>
      <c r="ADD15" s="62">
        <v>-76.254459999999995</v>
      </c>
      <c r="ADE15" s="62">
        <v>-75.67944</v>
      </c>
      <c r="ADF15" s="62">
        <v>-75.08108</v>
      </c>
      <c r="ADG15" s="62">
        <v>-74.312110000000004</v>
      </c>
      <c r="ADH15" s="62">
        <v>-73.455979999999997</v>
      </c>
      <c r="ADI15" s="62">
        <v>-72.392970000000005</v>
      </c>
      <c r="ADJ15" s="62">
        <v>-71.458370000000002</v>
      </c>
      <c r="ADK15" s="62">
        <v>-70.311719999999994</v>
      </c>
      <c r="ADL15" s="62">
        <v>-69.159419999999997</v>
      </c>
      <c r="ADM15" s="62">
        <v>-67.952209999999994</v>
      </c>
      <c r="ADN15" s="62">
        <v>-66.753429999999994</v>
      </c>
      <c r="ADO15" s="62">
        <v>-65.405569999999997</v>
      </c>
      <c r="ADP15" s="62">
        <v>-64.153210000000001</v>
      </c>
      <c r="ADQ15" s="62">
        <v>-62.812379999999997</v>
      </c>
      <c r="ADR15" s="62">
        <v>-61.481870000000001</v>
      </c>
      <c r="ADS15" s="62">
        <v>-60.101529999999997</v>
      </c>
      <c r="ADT15" s="62">
        <v>-58.8108</v>
      </c>
      <c r="ADU15" s="62">
        <v>-57.435229999999997</v>
      </c>
      <c r="ADV15" s="62">
        <v>-56.11759</v>
      </c>
      <c r="ADW15" s="62">
        <v>-54.732640000000004</v>
      </c>
      <c r="ADX15" s="62">
        <v>-53.44256</v>
      </c>
      <c r="ADY15" s="62">
        <v>-52.015500000000003</v>
      </c>
      <c r="ADZ15" s="62">
        <v>-50.690989999999999</v>
      </c>
      <c r="AEA15" s="62">
        <v>-49.339849999999998</v>
      </c>
      <c r="AEB15" s="62">
        <v>-47.979280000000003</v>
      </c>
      <c r="AEC15" s="62">
        <v>-46.515529999999998</v>
      </c>
      <c r="AED15" s="62">
        <v>-45.23404</v>
      </c>
      <c r="AEE15" s="62">
        <v>-43.854700000000001</v>
      </c>
      <c r="AEF15" s="62">
        <v>-42.490920000000003</v>
      </c>
      <c r="AEG15" s="62">
        <v>-41.064500000000002</v>
      </c>
      <c r="AEH15" s="62">
        <v>-39.779249999999998</v>
      </c>
      <c r="AEI15" s="62">
        <v>-38.337789999999998</v>
      </c>
      <c r="AEJ15" s="62">
        <v>-36.98603</v>
      </c>
      <c r="AEK15" s="62">
        <v>-35.585720000000002</v>
      </c>
      <c r="AEL15" s="62">
        <v>-34.249789999999997</v>
      </c>
      <c r="AEM15" s="62">
        <v>-32.823900000000002</v>
      </c>
      <c r="AEN15" s="62">
        <v>-31.523620000000001</v>
      </c>
      <c r="AEO15" s="62">
        <v>-30.106210000000001</v>
      </c>
      <c r="AEP15" s="62">
        <v>-28.776869999999999</v>
      </c>
      <c r="AEQ15" s="62">
        <v>-27.363060000000001</v>
      </c>
      <c r="AER15" s="62">
        <v>-25.999230000000001</v>
      </c>
      <c r="AES15" s="62">
        <v>-24.601030000000002</v>
      </c>
      <c r="AET15" s="62">
        <v>-23.22916</v>
      </c>
      <c r="AEU15" s="62">
        <v>-21.8245</v>
      </c>
      <c r="AEV15" s="62">
        <v>-20.50085</v>
      </c>
      <c r="AEW15" s="62">
        <v>-19.047899999999998</v>
      </c>
      <c r="AEX15" s="62">
        <v>-17.699850000000001</v>
      </c>
      <c r="AEY15" s="62">
        <v>-16.28097</v>
      </c>
      <c r="AEZ15" s="62">
        <v>-14.927149999999999</v>
      </c>
      <c r="AFA15" s="62">
        <v>-13.50168</v>
      </c>
      <c r="AFB15" s="62">
        <v>-12.154199999999999</v>
      </c>
      <c r="AFC15" s="62">
        <v>-10.73216</v>
      </c>
      <c r="AFD15" s="62">
        <v>-9.3745860000000008</v>
      </c>
      <c r="AFE15" s="62">
        <v>-7.947012</v>
      </c>
      <c r="AFF15" s="62">
        <v>-6.6004800000000001</v>
      </c>
      <c r="AFG15" s="62">
        <v>-5.1662129999999999</v>
      </c>
      <c r="AFH15" s="62">
        <v>-3.8114509999999999</v>
      </c>
      <c r="AFI15" s="62">
        <v>-2.3828960000000001</v>
      </c>
      <c r="AFJ15" s="62">
        <v>-1.0319799999999999</v>
      </c>
      <c r="AFK15" s="62">
        <v>0.45067610000000002</v>
      </c>
      <c r="AFL15" s="62">
        <v>1.473152</v>
      </c>
      <c r="AFM15" s="62">
        <v>1.2889010000000001</v>
      </c>
      <c r="AFN15" s="62">
        <v>1.137497</v>
      </c>
      <c r="AFO15" s="59">
        <v>300</v>
      </c>
      <c r="AFP15" s="59">
        <v>367.75650000000002</v>
      </c>
      <c r="AFQ15" s="59">
        <v>526.18309999999997</v>
      </c>
      <c r="AFR15" s="59">
        <v>770.16589999999997</v>
      </c>
      <c r="AFS15" s="59">
        <v>849.7473</v>
      </c>
      <c r="AFT15" s="59">
        <v>890.18169999999998</v>
      </c>
      <c r="AFU15" s="59">
        <v>922.77179999999998</v>
      </c>
      <c r="AFV15" s="59">
        <v>943.21600000000001</v>
      </c>
      <c r="AFW15" s="59">
        <v>966.63530000000003</v>
      </c>
      <c r="AFX15" s="59">
        <v>982.12440000000004</v>
      </c>
      <c r="AFY15" s="59">
        <v>1000.222</v>
      </c>
      <c r="AFZ15" s="59">
        <v>1012.06</v>
      </c>
      <c r="AGA15" s="59">
        <v>1025.8399999999999</v>
      </c>
      <c r="AGB15" s="59">
        <v>1035.0309999999999</v>
      </c>
      <c r="AGC15" s="59">
        <v>1045.431</v>
      </c>
      <c r="AGD15" s="59">
        <v>1052.357</v>
      </c>
      <c r="AGE15" s="59">
        <v>1060.0999999999999</v>
      </c>
      <c r="AGF15" s="59">
        <v>1065.248</v>
      </c>
      <c r="AGG15" s="59">
        <v>1070.9349999999999</v>
      </c>
      <c r="AGH15" s="59">
        <v>1074.752</v>
      </c>
      <c r="AGI15" s="59">
        <v>1078.914</v>
      </c>
      <c r="AGJ15" s="59">
        <v>1081.7059999999999</v>
      </c>
      <c r="AGK15" s="59">
        <v>1084.7170000000001</v>
      </c>
      <c r="AGL15" s="59">
        <v>1086.7719999999999</v>
      </c>
      <c r="AGM15" s="59">
        <v>1088.942</v>
      </c>
      <c r="AGN15" s="59">
        <v>1090.421</v>
      </c>
      <c r="AGO15" s="59">
        <v>1091.9949999999999</v>
      </c>
      <c r="AGP15" s="59">
        <v>1093.0709999999999</v>
      </c>
      <c r="AGQ15" s="59">
        <v>1094.1880000000001</v>
      </c>
      <c r="AGR15" s="59">
        <v>1094.9749999999999</v>
      </c>
      <c r="AGS15" s="59">
        <v>1095.7860000000001</v>
      </c>
      <c r="AGT15" s="59">
        <v>1096.347</v>
      </c>
      <c r="AGU15" s="59">
        <v>1096.925</v>
      </c>
      <c r="AGV15" s="59">
        <v>1097.3340000000001</v>
      </c>
      <c r="AGW15" s="59">
        <v>1097.7470000000001</v>
      </c>
      <c r="AGX15" s="59">
        <v>1098.038</v>
      </c>
      <c r="AGY15" s="59">
        <v>1098.335</v>
      </c>
      <c r="AGZ15" s="59">
        <v>1098.549</v>
      </c>
      <c r="AHA15" s="59">
        <v>1098.759</v>
      </c>
      <c r="AHB15" s="59">
        <v>1098.912</v>
      </c>
      <c r="AHC15" s="59">
        <v>1099.0619999999999</v>
      </c>
      <c r="AHD15" s="59">
        <v>1099.172</v>
      </c>
      <c r="AHE15" s="59">
        <v>1099.279</v>
      </c>
      <c r="AHF15" s="59">
        <v>1099.3589999999999</v>
      </c>
      <c r="AHG15" s="59">
        <v>1099.4349999999999</v>
      </c>
      <c r="AHH15" s="59">
        <v>1099.4929999999999</v>
      </c>
      <c r="AHI15" s="59">
        <v>1099.546</v>
      </c>
      <c r="AHJ15" s="59">
        <v>1099.5889999999999</v>
      </c>
      <c r="AHK15" s="59">
        <v>1099.627</v>
      </c>
      <c r="AHL15" s="59">
        <v>1099.6569999999999</v>
      </c>
      <c r="AHM15" s="59">
        <v>1099.6849999999999</v>
      </c>
      <c r="AHN15" s="59">
        <v>1099.7070000000001</v>
      </c>
      <c r="AHO15" s="59">
        <v>1099.7260000000001</v>
      </c>
      <c r="AHP15" s="59">
        <v>1099.7429999999999</v>
      </c>
      <c r="AHQ15" s="59">
        <v>1099.7560000000001</v>
      </c>
      <c r="AHR15" s="59">
        <v>1099.768</v>
      </c>
      <c r="AHS15" s="59">
        <v>1099.777</v>
      </c>
      <c r="AHT15" s="59">
        <v>1099.7860000000001</v>
      </c>
      <c r="AHU15" s="59">
        <v>1099.7919999999999</v>
      </c>
      <c r="AHV15" s="59">
        <v>1099.798</v>
      </c>
      <c r="AHW15" s="59">
        <v>1099.8019999999999</v>
      </c>
      <c r="AHX15" s="59">
        <v>1099.807</v>
      </c>
      <c r="AHY15" s="59">
        <v>1099.81</v>
      </c>
      <c r="AHZ15" s="59">
        <v>1099.8140000000001</v>
      </c>
      <c r="AIA15" s="59">
        <v>1099.8140000000001</v>
      </c>
      <c r="AIB15" s="59">
        <v>1099.827</v>
      </c>
      <c r="AIC15" s="59">
        <v>1099.924</v>
      </c>
      <c r="AID15" s="59">
        <v>1099.951</v>
      </c>
      <c r="AIE15" s="63">
        <v>1.487821E-8</v>
      </c>
      <c r="AIF15" s="47">
        <v>1.706871E-9</v>
      </c>
      <c r="AIG15" s="47">
        <v>1.533098E-9</v>
      </c>
      <c r="AIH15" s="47">
        <v>1.535107E-9</v>
      </c>
      <c r="AII15" s="47">
        <v>1.5444179999999999E-9</v>
      </c>
      <c r="AIJ15" s="47">
        <v>1.538454E-9</v>
      </c>
      <c r="AIK15" s="47">
        <v>1.537338E-9</v>
      </c>
      <c r="AIL15" s="47">
        <v>1.539846E-9</v>
      </c>
      <c r="AIM15" s="47">
        <v>1.545049E-9</v>
      </c>
      <c r="AIN15" s="47">
        <v>1.538162E-9</v>
      </c>
      <c r="AIO15" s="47">
        <v>1.54002E-9</v>
      </c>
      <c r="AIP15" s="47">
        <v>1.546323E-9</v>
      </c>
      <c r="AIQ15" s="47">
        <v>1.5391769999999999E-9</v>
      </c>
      <c r="AIR15" s="47">
        <v>1.5398489999999999E-9</v>
      </c>
      <c r="AIS15" s="47">
        <v>1.544598E-9</v>
      </c>
      <c r="AIT15" s="47">
        <v>1.540474E-9</v>
      </c>
      <c r="AIU15" s="47">
        <v>1.5357580000000001E-9</v>
      </c>
      <c r="AIV15" s="47">
        <v>1.541425E-9</v>
      </c>
      <c r="AIW15" s="47">
        <v>1.5443849999999999E-9</v>
      </c>
      <c r="AIX15" s="47">
        <v>1.5324119999999999E-9</v>
      </c>
      <c r="AIY15" s="47">
        <v>1.534507E-9</v>
      </c>
      <c r="AIZ15" s="47">
        <v>1.545736E-9</v>
      </c>
      <c r="AJA15" s="47">
        <v>1.5362290000000001E-9</v>
      </c>
      <c r="AJB15" s="47">
        <v>1.5365190000000001E-9</v>
      </c>
      <c r="AJC15" s="47">
        <v>1.5424860000000001E-9</v>
      </c>
      <c r="AJD15" s="47">
        <v>1.5407059999999999E-9</v>
      </c>
      <c r="AJE15" s="47">
        <v>1.541041E-9</v>
      </c>
      <c r="AJF15" s="47">
        <v>1.539855E-9</v>
      </c>
      <c r="AJG15" s="47">
        <v>1.545202E-9</v>
      </c>
      <c r="AJH15" s="47">
        <v>1.5404450000000001E-9</v>
      </c>
      <c r="AJI15" s="47">
        <v>1.538049E-9</v>
      </c>
      <c r="AJJ15" s="47">
        <v>1.546304E-9</v>
      </c>
      <c r="AJK15" s="47">
        <v>1.54086E-9</v>
      </c>
      <c r="AJL15" s="47">
        <v>1.5382959999999999E-9</v>
      </c>
      <c r="AJM15" s="47">
        <v>1.5376530000000001E-9</v>
      </c>
      <c r="AJN15" s="47">
        <v>1.5445800000000001E-9</v>
      </c>
      <c r="AJO15" s="47">
        <v>1.5356179999999999E-9</v>
      </c>
      <c r="AJP15" s="47">
        <v>1.534858E-9</v>
      </c>
      <c r="AJQ15" s="47">
        <v>1.544094E-9</v>
      </c>
      <c r="AJR15" s="47">
        <v>1.537588E-9</v>
      </c>
      <c r="AJS15" s="47">
        <v>1.5327610000000001E-9</v>
      </c>
      <c r="AJT15" s="47">
        <v>1.5434350000000001E-9</v>
      </c>
      <c r="AJU15" s="47">
        <v>1.5426410000000001E-9</v>
      </c>
      <c r="AJV15" s="47">
        <v>1.538819E-9</v>
      </c>
      <c r="AJW15" s="47">
        <v>1.5385540000000001E-9</v>
      </c>
      <c r="AJX15" s="47">
        <v>1.5462499999999999E-9</v>
      </c>
      <c r="AJY15" s="47">
        <v>1.54077E-9</v>
      </c>
      <c r="AJZ15" s="47">
        <v>1.540136E-9</v>
      </c>
      <c r="AKA15" s="47">
        <v>1.5454669999999999E-9</v>
      </c>
      <c r="AKB15" s="47">
        <v>1.539233E-9</v>
      </c>
      <c r="AKC15" s="47">
        <v>1.53761E-9</v>
      </c>
      <c r="AKD15" s="47">
        <v>1.541235E-9</v>
      </c>
      <c r="AKE15" s="47">
        <v>1.544247E-9</v>
      </c>
      <c r="AKF15" s="47">
        <v>1.5339500000000001E-9</v>
      </c>
      <c r="AKG15" s="47">
        <v>1.537008E-9</v>
      </c>
      <c r="AKH15" s="47">
        <v>1.54387E-9</v>
      </c>
      <c r="AKI15" s="47">
        <v>1.5349860000000001E-9</v>
      </c>
      <c r="AKJ15" s="47">
        <v>1.535187E-9</v>
      </c>
      <c r="AKK15" s="47">
        <v>1.543453E-9</v>
      </c>
      <c r="AKL15" s="47">
        <v>1.540749E-9</v>
      </c>
      <c r="AKM15" s="47">
        <v>1.537907E-9</v>
      </c>
      <c r="AKN15" s="47">
        <v>1.5403069999999999E-9</v>
      </c>
      <c r="AKO15" s="47">
        <v>1.5456259999999999E-9</v>
      </c>
      <c r="AKP15" s="47">
        <v>1.5397529999999999E-9</v>
      </c>
      <c r="AKQ15" s="47">
        <v>1.537006E-9</v>
      </c>
      <c r="AKR15" s="47">
        <v>1.7109840000000001E-9</v>
      </c>
      <c r="AKS15" s="441"/>
      <c r="AKT15" s="285">
        <f>P80_C3_LAMINAR!$B$1*P80_C3_LAMINAR!$B$3</f>
        <v>1.487864E-8</v>
      </c>
      <c r="AKU15" s="17">
        <f>P80_C3_LAMINAR!$B$1*(P80_C3_LAMINAR!$B$2)</f>
        <v>2.1255199999999999E-9</v>
      </c>
      <c r="AKV15" s="17">
        <f>P80_C3_LAMINAR!$B$1*($D$2)</f>
        <v>2.3912100000000001E-9</v>
      </c>
      <c r="AKW15" s="17">
        <f>P80_C3_LAMINAR!$B$1*($D$2)</f>
        <v>2.3912100000000001E-9</v>
      </c>
      <c r="AKX15" s="17">
        <f>P80_C3_LAMINAR!$B$1*($D$2)</f>
        <v>2.3912100000000001E-9</v>
      </c>
      <c r="AKY15" s="17">
        <f>P80_C3_LAMINAR!$B$1*($D$2)</f>
        <v>2.3912100000000001E-9</v>
      </c>
      <c r="AKZ15" s="17">
        <f>P80_C3_LAMINAR!$B$1*($D$2)</f>
        <v>2.3912100000000001E-9</v>
      </c>
      <c r="ALA15" s="17">
        <f>P80_C3_LAMINAR!$B$1*($D$2)</f>
        <v>2.3912100000000001E-9</v>
      </c>
      <c r="ALB15" s="17">
        <f>P80_C3_LAMINAR!$B$1*($D$2)</f>
        <v>2.3912100000000001E-9</v>
      </c>
      <c r="ALC15" s="17">
        <f>P80_C3_LAMINAR!$B$1*($D$2)</f>
        <v>2.3912100000000001E-9</v>
      </c>
      <c r="ALD15" s="17">
        <f>P80_C3_LAMINAR!$B$1*($D$2)</f>
        <v>2.3912100000000001E-9</v>
      </c>
      <c r="ALE15" s="17">
        <f>P80_C3_LAMINAR!$B$1*($D$2)</f>
        <v>2.3912100000000001E-9</v>
      </c>
      <c r="ALF15" s="17">
        <f>P80_C3_LAMINAR!$B$1*($D$2)</f>
        <v>2.3912100000000001E-9</v>
      </c>
      <c r="ALG15" s="17">
        <f>P80_C3_LAMINAR!$B$1*($D$2)</f>
        <v>2.3912100000000001E-9</v>
      </c>
      <c r="ALH15" s="17">
        <f>P80_C3_LAMINAR!$B$1*($D$2)</f>
        <v>2.3912100000000001E-9</v>
      </c>
      <c r="ALI15" s="17">
        <f>P80_C3_LAMINAR!$B$1*($D$2)</f>
        <v>2.3912100000000001E-9</v>
      </c>
      <c r="ALJ15" s="17">
        <f>P80_C3_LAMINAR!$B$1*($D$2)</f>
        <v>2.3912100000000001E-9</v>
      </c>
      <c r="ALK15" s="17">
        <f>P80_C3_LAMINAR!$B$1*($D$2)</f>
        <v>2.3912100000000001E-9</v>
      </c>
      <c r="ALL15" s="17">
        <f>P80_C3_LAMINAR!$B$1*($D$2)</f>
        <v>2.3912100000000001E-9</v>
      </c>
      <c r="ALM15" s="17">
        <f>P80_C3_LAMINAR!$B$1*($D$2)</f>
        <v>2.3912100000000001E-9</v>
      </c>
      <c r="ALN15" s="17">
        <f>P80_C3_LAMINAR!$B$1*($D$2)</f>
        <v>2.3912100000000001E-9</v>
      </c>
      <c r="ALO15" s="17">
        <f>P80_C3_LAMINAR!$B$1*($D$2)</f>
        <v>2.3912100000000001E-9</v>
      </c>
      <c r="ALP15" s="17">
        <f>P80_C3_LAMINAR!$B$1*($D$2)</f>
        <v>2.3912100000000001E-9</v>
      </c>
      <c r="ALQ15" s="17">
        <f>P80_C3_LAMINAR!$B$1*($D$2)</f>
        <v>2.3912100000000001E-9</v>
      </c>
      <c r="ALR15" s="17">
        <f>P80_C3_LAMINAR!$B$1*($D$2)</f>
        <v>2.3912100000000001E-9</v>
      </c>
      <c r="ALS15" s="17">
        <f>P80_C3_LAMINAR!$B$1*($D$2)</f>
        <v>2.3912100000000001E-9</v>
      </c>
      <c r="ALT15" s="17">
        <f>P80_C3_LAMINAR!$B$1*($D$2)</f>
        <v>2.3912100000000001E-9</v>
      </c>
      <c r="ALU15" s="17">
        <f>P80_C3_LAMINAR!$B$1*($D$2)</f>
        <v>2.3912100000000001E-9</v>
      </c>
      <c r="ALV15" s="17">
        <f>P80_C3_LAMINAR!$B$1*($D$2)</f>
        <v>2.3912100000000001E-9</v>
      </c>
      <c r="ALW15" s="17">
        <f>P80_C3_LAMINAR!$B$1*($D$2)</f>
        <v>2.3912100000000001E-9</v>
      </c>
      <c r="ALX15" s="17">
        <f>P80_C3_LAMINAR!$B$1*($D$2)</f>
        <v>2.3912100000000001E-9</v>
      </c>
      <c r="ALY15" s="17">
        <f>P80_C3_LAMINAR!$B$1*($D$2)</f>
        <v>2.3912100000000001E-9</v>
      </c>
      <c r="ALZ15" s="17">
        <f>P80_C3_LAMINAR!$B$1*($D$2)</f>
        <v>2.3912100000000001E-9</v>
      </c>
      <c r="AMA15" s="17">
        <f>P80_C3_LAMINAR!$B$1*($D$2)</f>
        <v>2.3912100000000001E-9</v>
      </c>
      <c r="AMB15" s="17">
        <f>P80_C3_LAMINAR!$B$1*($D$2)</f>
        <v>2.3912100000000001E-9</v>
      </c>
      <c r="AMC15" s="17">
        <f>P80_C3_LAMINAR!$B$1*($D$2)</f>
        <v>2.3912100000000001E-9</v>
      </c>
      <c r="AMD15" s="17">
        <f>P80_C3_LAMINAR!$B$1*($D$2)</f>
        <v>2.3912100000000001E-9</v>
      </c>
      <c r="AME15" s="17">
        <f>P80_C3_LAMINAR!$B$1*($D$2)</f>
        <v>2.3912100000000001E-9</v>
      </c>
      <c r="AMF15" s="17">
        <f>P80_C3_LAMINAR!$B$1*($D$2)</f>
        <v>2.3912100000000001E-9</v>
      </c>
      <c r="AMG15" s="17">
        <f>P80_C3_LAMINAR!$B$1*($D$2)</f>
        <v>2.3912100000000001E-9</v>
      </c>
      <c r="AMH15" s="17">
        <f>P80_C3_LAMINAR!$B$1*($D$2)</f>
        <v>2.3912100000000001E-9</v>
      </c>
      <c r="AMI15" s="17">
        <f>P80_C3_LAMINAR!$B$1*($D$2)</f>
        <v>2.3912100000000001E-9</v>
      </c>
      <c r="AMJ15" s="17">
        <f>P80_C3_LAMINAR!$B$1*($D$2)</f>
        <v>2.3912100000000001E-9</v>
      </c>
      <c r="AMK15" s="17">
        <f>P80_C3_LAMINAR!$B$1*($D$2)</f>
        <v>2.3912100000000001E-9</v>
      </c>
      <c r="AML15" s="17">
        <f>P80_C3_LAMINAR!$B$1*($D$2)</f>
        <v>2.3912100000000001E-9</v>
      </c>
      <c r="AMM15" s="17">
        <f>P80_C3_LAMINAR!$B$1*($D$2)</f>
        <v>2.3912100000000001E-9</v>
      </c>
      <c r="AMN15" s="17">
        <f>P80_C3_LAMINAR!$B$1*($D$2)</f>
        <v>2.3912100000000001E-9</v>
      </c>
      <c r="AMO15" s="17">
        <f>P80_C3_LAMINAR!$B$1*($D$2)</f>
        <v>2.3912100000000001E-9</v>
      </c>
      <c r="AMP15" s="17">
        <f>P80_C3_LAMINAR!$B$1*($D$2)</f>
        <v>2.3912100000000001E-9</v>
      </c>
      <c r="AMQ15" s="17">
        <f>P80_C3_LAMINAR!$B$1*($D$2)</f>
        <v>2.3912100000000001E-9</v>
      </c>
      <c r="AMR15" s="17">
        <f>P80_C3_LAMINAR!$B$1*($D$2)</f>
        <v>2.3912100000000001E-9</v>
      </c>
      <c r="AMS15" s="17">
        <f>P80_C3_LAMINAR!$B$1*($D$2)</f>
        <v>2.3912100000000001E-9</v>
      </c>
      <c r="AMT15" s="17">
        <f>P80_C3_LAMINAR!$B$1*($D$2)</f>
        <v>2.3912100000000001E-9</v>
      </c>
      <c r="AMU15" s="17">
        <f>P80_C3_LAMINAR!$B$1*($D$2)</f>
        <v>2.3912100000000001E-9</v>
      </c>
      <c r="AMV15" s="17">
        <f>P80_C3_LAMINAR!$B$1*($D$2)</f>
        <v>2.3912100000000001E-9</v>
      </c>
      <c r="AMW15" s="17">
        <f>P80_C3_LAMINAR!$B$1*($D$2)</f>
        <v>2.3912100000000001E-9</v>
      </c>
      <c r="AMX15" s="17">
        <f>P80_C3_LAMINAR!$B$1*($D$2)</f>
        <v>2.3912100000000001E-9</v>
      </c>
      <c r="AMY15" s="17">
        <f>P80_C3_LAMINAR!$B$1*($D$2)</f>
        <v>2.3912100000000001E-9</v>
      </c>
      <c r="AMZ15" s="17">
        <f>P80_C3_LAMINAR!$B$1*($D$2)</f>
        <v>2.3912100000000001E-9</v>
      </c>
      <c r="ANA15" s="17">
        <f>P80_C3_LAMINAR!$B$1*($D$2)</f>
        <v>2.3912100000000001E-9</v>
      </c>
      <c r="ANB15" s="17">
        <f>P80_C3_LAMINAR!$B$1*($D$2)</f>
        <v>2.3912100000000001E-9</v>
      </c>
      <c r="ANC15" s="17">
        <f>P80_C3_LAMINAR!$B$1*($D$2)</f>
        <v>2.3912100000000001E-9</v>
      </c>
      <c r="AND15" s="17">
        <f>P80_C3_LAMINAR!$B$1*($D$2)</f>
        <v>2.3912100000000001E-9</v>
      </c>
      <c r="ANE15" s="17">
        <f>P80_C3_LAMINAR!$B$1*($D$2)</f>
        <v>2.3912100000000001E-9</v>
      </c>
      <c r="ANF15" s="17">
        <f>P80_C3_LAMINAR!$B$1*($D$2)</f>
        <v>2.3912100000000001E-9</v>
      </c>
      <c r="ANG15" s="17">
        <f>P80_C3_LAMINAR!$B$1*($B$2)</f>
        <v>2.1255199999999999E-9</v>
      </c>
      <c r="ANH15" s="287">
        <f t="shared" si="877"/>
        <v>80.303690391057245</v>
      </c>
      <c r="ANI15" s="287">
        <f t="shared" si="899"/>
        <v>64.113900493892203</v>
      </c>
      <c r="ANJ15" s="287">
        <f t="shared" si="900"/>
        <v>64.197916535979687</v>
      </c>
      <c r="ANK15" s="287">
        <f t="shared" si="901"/>
        <v>64.587300989875416</v>
      </c>
      <c r="ANL15" s="287">
        <f t="shared" si="902"/>
        <v>64.337887513016426</v>
      </c>
      <c r="ANM15" s="287">
        <f t="shared" si="903"/>
        <v>64.29121658072691</v>
      </c>
      <c r="ANN15" s="287">
        <f t="shared" si="904"/>
        <v>64.396100718882906</v>
      </c>
      <c r="ANO15" s="287">
        <f t="shared" si="905"/>
        <v>64.613689303741623</v>
      </c>
      <c r="ANP15" s="287">
        <f t="shared" si="906"/>
        <v>64.325676122130631</v>
      </c>
      <c r="ANQ15" s="287">
        <f t="shared" si="907"/>
        <v>64.403377369616223</v>
      </c>
      <c r="ANR15" s="287">
        <f t="shared" si="908"/>
        <v>64.666967769455624</v>
      </c>
      <c r="ANS15" s="287">
        <f t="shared" si="909"/>
        <v>64.368123251408278</v>
      </c>
      <c r="ANT15" s="287">
        <f t="shared" si="910"/>
        <v>64.396226178378299</v>
      </c>
      <c r="ANU15" s="287">
        <f t="shared" si="911"/>
        <v>64.59482855959952</v>
      </c>
      <c r="ANV15" s="287">
        <f t="shared" si="912"/>
        <v>64.422363573253705</v>
      </c>
      <c r="ANW15" s="287">
        <f t="shared" si="913"/>
        <v>64.225141246481911</v>
      </c>
      <c r="ANX15" s="287">
        <f t="shared" si="914"/>
        <v>64.462134233296112</v>
      </c>
      <c r="ANY15" s="287">
        <f t="shared" si="915"/>
        <v>64.585920935425989</v>
      </c>
      <c r="ANZ15" s="287">
        <f t="shared" si="916"/>
        <v>64.085212089276965</v>
      </c>
      <c r="AOA15" s="287">
        <f t="shared" si="917"/>
        <v>64.172824636899307</v>
      </c>
      <c r="AOB15" s="287">
        <f t="shared" si="918"/>
        <v>64.642419528188654</v>
      </c>
      <c r="AOC15" s="287">
        <f t="shared" si="919"/>
        <v>64.244838387260003</v>
      </c>
      <c r="AOD15" s="287">
        <f t="shared" si="920"/>
        <v>64.256966138482198</v>
      </c>
      <c r="AOE15" s="287">
        <f t="shared" si="921"/>
        <v>64.506505074836596</v>
      </c>
      <c r="AOF15" s="287">
        <f t="shared" si="922"/>
        <v>64.432065774231447</v>
      </c>
      <c r="AOG15" s="287">
        <f t="shared" si="923"/>
        <v>64.446075417884657</v>
      </c>
      <c r="AOH15" s="287">
        <f t="shared" si="924"/>
        <v>64.396477097369115</v>
      </c>
      <c r="AOI15" s="287">
        <f t="shared" si="925"/>
        <v>64.620087738007115</v>
      </c>
      <c r="AOJ15" s="287">
        <f t="shared" si="926"/>
        <v>64.421150798131492</v>
      </c>
      <c r="AOK15" s="287">
        <f t="shared" si="927"/>
        <v>64.32095048113716</v>
      </c>
      <c r="AOL15" s="287">
        <f t="shared" si="928"/>
        <v>64.666173192651414</v>
      </c>
      <c r="AOM15" s="287">
        <f t="shared" si="929"/>
        <v>64.43850602832876</v>
      </c>
      <c r="AON15" s="287">
        <f t="shared" si="930"/>
        <v>64.331279979591912</v>
      </c>
      <c r="AOO15" s="287">
        <f t="shared" si="931"/>
        <v>64.304389827744117</v>
      </c>
      <c r="AOP15" s="287">
        <f t="shared" si="932"/>
        <v>64.594075802627131</v>
      </c>
      <c r="AOQ15" s="287">
        <f t="shared" si="933"/>
        <v>64.219286470029814</v>
      </c>
      <c r="AOR15" s="287">
        <f t="shared" si="934"/>
        <v>64.187503397861335</v>
      </c>
      <c r="AOS15" s="287">
        <f t="shared" si="935"/>
        <v>64.573751364372015</v>
      </c>
      <c r="AOT15" s="287">
        <f t="shared" si="936"/>
        <v>64.30167153867707</v>
      </c>
      <c r="AOU15" s="287">
        <f t="shared" si="937"/>
        <v>64.099807210575392</v>
      </c>
      <c r="AOV15" s="287">
        <f t="shared" si="938"/>
        <v>64.546192095215389</v>
      </c>
      <c r="AOW15" s="287">
        <f t="shared" si="939"/>
        <v>64.512987148765689</v>
      </c>
      <c r="AOX15" s="287">
        <f t="shared" si="940"/>
        <v>64.353151751623656</v>
      </c>
      <c r="AOY15" s="287">
        <f t="shared" si="941"/>
        <v>64.342069496196487</v>
      </c>
      <c r="AOZ15" s="287">
        <f t="shared" si="942"/>
        <v>64.663914921734175</v>
      </c>
      <c r="APA15" s="287">
        <f t="shared" si="943"/>
        <v>64.434742243466687</v>
      </c>
      <c r="APB15" s="287">
        <f t="shared" si="944"/>
        <v>64.408228470105087</v>
      </c>
      <c r="APC15" s="287">
        <f t="shared" si="945"/>
        <v>64.631169993434284</v>
      </c>
      <c r="APD15" s="287">
        <f t="shared" si="946"/>
        <v>64.370465161989117</v>
      </c>
      <c r="APE15" s="287">
        <f t="shared" si="947"/>
        <v>64.302591574976688</v>
      </c>
      <c r="APF15" s="287">
        <f t="shared" si="948"/>
        <v>64.454188465253992</v>
      </c>
      <c r="APG15" s="287">
        <f t="shared" si="949"/>
        <v>64.580149798637507</v>
      </c>
      <c r="APH15" s="287">
        <f t="shared" si="950"/>
        <v>64.149530990586356</v>
      </c>
      <c r="API15" s="287">
        <f t="shared" si="951"/>
        <v>64.277416036232708</v>
      </c>
      <c r="APJ15" s="287">
        <f t="shared" si="952"/>
        <v>64.564383722048674</v>
      </c>
      <c r="APK15" s="287">
        <f t="shared" si="953"/>
        <v>64.192856336331815</v>
      </c>
      <c r="APL15" s="287">
        <f t="shared" si="954"/>
        <v>64.201262122523744</v>
      </c>
      <c r="APM15" s="287">
        <f t="shared" si="955"/>
        <v>64.546944852187806</v>
      </c>
      <c r="APN15" s="287">
        <f t="shared" si="956"/>
        <v>64.433864026998876</v>
      </c>
      <c r="APO15" s="287">
        <f t="shared" si="957"/>
        <v>64.315012065021477</v>
      </c>
      <c r="APP15" s="287">
        <f t="shared" si="958"/>
        <v>64.415379661342996</v>
      </c>
      <c r="APQ15" s="287">
        <f t="shared" si="959"/>
        <v>64.637819346690577</v>
      </c>
      <c r="APR15" s="287">
        <f t="shared" si="960"/>
        <v>64.392211474525439</v>
      </c>
      <c r="APS15" s="287">
        <f t="shared" si="961"/>
        <v>64.277332396569093</v>
      </c>
      <c r="APT15" s="287">
        <f t="shared" si="891"/>
        <v>80.497195980277766</v>
      </c>
      <c r="APU15" s="284">
        <f t="shared" si="3"/>
        <v>1999.5464639241225</v>
      </c>
      <c r="APV15" s="284">
        <f t="shared" si="994"/>
        <v>3546.5291630597062</v>
      </c>
      <c r="APW15" s="284">
        <f t="shared" si="994"/>
        <v>3548.9128934723421</v>
      </c>
      <c r="APX15" s="284">
        <f t="shared" si="994"/>
        <v>3545.9507947859033</v>
      </c>
      <c r="APY15" s="284">
        <f t="shared" si="987"/>
        <v>3549.7225254160026</v>
      </c>
      <c r="APZ15" s="284">
        <f t="shared" si="987"/>
        <v>3544.9525554008223</v>
      </c>
      <c r="AQA15" s="284">
        <f t="shared" si="987"/>
        <v>3549.2930357434107</v>
      </c>
      <c r="AQB15" s="284">
        <f t="shared" si="987"/>
        <v>3545.3803722801422</v>
      </c>
      <c r="AQC15" s="284">
        <f t="shared" si="987"/>
        <v>3550.6605442432906</v>
      </c>
      <c r="AQD15" s="284">
        <f t="shared" si="987"/>
        <v>3544.0346100927982</v>
      </c>
      <c r="AQE15" s="284">
        <f t="shared" si="987"/>
        <v>3551.7039490467164</v>
      </c>
      <c r="AQF15" s="284">
        <f t="shared" si="987"/>
        <v>3546.7926280000502</v>
      </c>
      <c r="AQG15" s="284">
        <f t="shared" si="987"/>
        <v>3549.9784627866225</v>
      </c>
      <c r="AQH15" s="284">
        <f t="shared" si="987"/>
        <v>3549.1880679655901</v>
      </c>
      <c r="AQI15" s="284">
        <f t="shared" si="987"/>
        <v>3547.2614283145354</v>
      </c>
      <c r="AQJ15" s="284">
        <f t="shared" si="987"/>
        <v>3547.9021081377205</v>
      </c>
      <c r="AQK15" s="284">
        <f t="shared" si="987"/>
        <v>3545.371171917147</v>
      </c>
      <c r="AQL15" s="284">
        <f t="shared" si="987"/>
        <v>3547.251391554903</v>
      </c>
      <c r="AQM15" s="284">
        <f t="shared" si="987"/>
        <v>3548.2015381334131</v>
      </c>
      <c r="AQN15" s="284">
        <f t="shared" si="987"/>
        <v>3547.1702610812099</v>
      </c>
      <c r="AQO15" s="284">
        <f t="shared" si="987"/>
        <v>3546.8867226216021</v>
      </c>
      <c r="AQP15" s="284">
        <f t="shared" si="987"/>
        <v>3550.7805671605583</v>
      </c>
      <c r="AQQ15" s="284">
        <f t="shared" si="987"/>
        <v>3548.3303432153598</v>
      </c>
      <c r="AQR15" s="284">
        <f t="shared" si="987"/>
        <v>3546.990854002785</v>
      </c>
      <c r="AQS15" s="284">
        <f t="shared" si="987"/>
        <v>3547.4353988148259</v>
      </c>
      <c r="AQT15" s="284">
        <f t="shared" si="987"/>
        <v>3548.6364643841398</v>
      </c>
      <c r="AQU15" s="284">
        <f t="shared" si="987"/>
        <v>3547.4128161056537</v>
      </c>
      <c r="AQV15" s="284">
        <f t="shared" si="987"/>
        <v>3546.6613137281961</v>
      </c>
      <c r="AQW15" s="284">
        <f t="shared" si="987"/>
        <v>3549.9366429548222</v>
      </c>
      <c r="AQX15" s="284">
        <f t="shared" si="987"/>
        <v>3545.927793878413</v>
      </c>
      <c r="AQY15" s="284">
        <f t="shared" si="987"/>
        <v>3551.0147582186423</v>
      </c>
      <c r="AQZ15" s="284">
        <f t="shared" si="987"/>
        <v>3544.9291362950134</v>
      </c>
      <c r="ARA15" s="284">
        <f t="shared" si="987"/>
        <v>3549.084772981043</v>
      </c>
      <c r="ARB15" s="284">
        <f t="shared" si="987"/>
        <v>3546.3100271410708</v>
      </c>
      <c r="ARC15" s="284">
        <f t="shared" si="987"/>
        <v>3550.1988533002118</v>
      </c>
      <c r="ARD15" s="284">
        <f t="shared" si="987"/>
        <v>3547.4885100012129</v>
      </c>
      <c r="ARE15" s="284">
        <f t="shared" si="987"/>
        <v>3546.3321916519253</v>
      </c>
      <c r="ARF15" s="284">
        <f t="shared" si="987"/>
        <v>3548.4006005327847</v>
      </c>
      <c r="ARG15" s="284">
        <f t="shared" si="987"/>
        <v>3548.7155038662431</v>
      </c>
      <c r="ARH15" s="284">
        <f t="shared" si="987"/>
        <v>3547.2497187616309</v>
      </c>
      <c r="ARI15" s="284">
        <f t="shared" si="987"/>
        <v>3549.7053792849642</v>
      </c>
      <c r="ARJ15" s="284">
        <f t="shared" si="987"/>
        <v>3546.6462585887475</v>
      </c>
      <c r="ARK15" s="284">
        <f t="shared" si="987"/>
        <v>3545.3013327980398</v>
      </c>
      <c r="ARL15" s="284">
        <f t="shared" si="987"/>
        <v>3549.1311929943417</v>
      </c>
      <c r="ARM15" s="284">
        <f t="shared" si="987"/>
        <v>3551.7386595071112</v>
      </c>
      <c r="ARN15" s="284">
        <f t="shared" si="987"/>
        <v>3545.8621367424862</v>
      </c>
      <c r="ARO15" s="284">
        <f t="shared" si="987"/>
        <v>3545.5518335905253</v>
      </c>
      <c r="ARP15" s="284">
        <f t="shared" si="987"/>
        <v>3547.9995483458165</v>
      </c>
      <c r="ARQ15" s="284">
        <f t="shared" si="987"/>
        <v>3551.2485310784082</v>
      </c>
      <c r="ARR15" s="284">
        <f t="shared" si="987"/>
        <v>3548.1396447823486</v>
      </c>
      <c r="ARS15" s="284">
        <f t="shared" si="987"/>
        <v>3546.3907394164457</v>
      </c>
      <c r="ART15" s="284">
        <f t="shared" si="987"/>
        <v>3545.1461812220591</v>
      </c>
      <c r="ARU15" s="284">
        <f t="shared" si="987"/>
        <v>3548.5202052517348</v>
      </c>
      <c r="ARV15" s="284">
        <f t="shared" si="987"/>
        <v>3547.8715796605061</v>
      </c>
      <c r="ARW15" s="284">
        <f t="shared" si="987"/>
        <v>3548.9764596166792</v>
      </c>
      <c r="ARX15" s="284">
        <f t="shared" si="987"/>
        <v>3547.7825034187713</v>
      </c>
      <c r="ARY15" s="284">
        <f t="shared" si="987"/>
        <v>3544.6527072068111</v>
      </c>
      <c r="ARZ15" s="284">
        <f t="shared" si="987"/>
        <v>3554.2110479631651</v>
      </c>
      <c r="ASA15" s="284">
        <f t="shared" si="987"/>
        <v>3546.2556613597299</v>
      </c>
      <c r="ASB15" s="284">
        <f t="shared" si="987"/>
        <v>3546.8975957778698</v>
      </c>
      <c r="ASC15" s="284">
        <f t="shared" si="987"/>
        <v>3545.7835154587005</v>
      </c>
      <c r="ASD15" s="284">
        <f t="shared" si="987"/>
        <v>3547.5006377524346</v>
      </c>
      <c r="ASE15" s="284">
        <f t="shared" si="987"/>
        <v>3546.9126509173179</v>
      </c>
      <c r="ASF15" s="284">
        <f t="shared" si="987"/>
        <v>3548.3052513162788</v>
      </c>
      <c r="ASG15" s="284">
        <f t="shared" si="892"/>
        <v>1998.9823666679213</v>
      </c>
      <c r="ASH15" s="288">
        <f t="shared" si="5"/>
        <v>1.6064380966363892E-3</v>
      </c>
      <c r="ASI15" s="288">
        <f t="shared" si="6"/>
        <v>7.2311713843152558E-4</v>
      </c>
      <c r="ASJ15" s="288">
        <f t="shared" si="7"/>
        <v>7.2357838541556188E-4</v>
      </c>
      <c r="ASK15" s="288">
        <f t="shared" si="8"/>
        <v>7.2857526488914585E-4</v>
      </c>
      <c r="ASL15" s="288">
        <f t="shared" si="9"/>
        <v>7.2499061041934789E-4</v>
      </c>
      <c r="ASM15" s="288">
        <f t="shared" si="10"/>
        <v>7.254395152090559E-4</v>
      </c>
      <c r="ASN15" s="288">
        <f t="shared" si="11"/>
        <v>7.257343935299492E-4</v>
      </c>
      <c r="ASO15" s="288">
        <f t="shared" si="12"/>
        <v>7.2899020718825266E-4</v>
      </c>
      <c r="ASP15" s="288">
        <f t="shared" si="13"/>
        <v>7.2466151377294881E-4</v>
      </c>
      <c r="ASQ15" s="288">
        <f t="shared" si="14"/>
        <v>7.2689332306413181E-4</v>
      </c>
      <c r="ASR15" s="288">
        <f t="shared" si="15"/>
        <v>7.2829232049943066E-4</v>
      </c>
      <c r="ASS15" s="288">
        <f t="shared" si="16"/>
        <v>7.2593049554976546E-4</v>
      </c>
      <c r="AST15" s="288">
        <f t="shared" si="17"/>
        <v>7.2559568294202292E-4</v>
      </c>
      <c r="ASU15" s="288">
        <f t="shared" si="18"/>
        <v>7.2799555642173166E-4</v>
      </c>
      <c r="ASV15" s="288">
        <f t="shared" si="19"/>
        <v>7.2644618813859103E-4</v>
      </c>
      <c r="ASW15" s="288">
        <f t="shared" si="20"/>
        <v>7.2409146914364478E-4</v>
      </c>
      <c r="ASX15" s="288">
        <f t="shared" si="21"/>
        <v>7.2728220665751553E-4</v>
      </c>
      <c r="ASY15" s="288">
        <f t="shared" si="22"/>
        <v>7.2829257141671469E-4</v>
      </c>
      <c r="ASZ15" s="288">
        <f t="shared" si="23"/>
        <v>7.2245289790376442E-4</v>
      </c>
      <c r="ATA15" s="288">
        <f t="shared" si="24"/>
        <v>7.2365090946989214E-4</v>
      </c>
      <c r="ATB15" s="288">
        <f t="shared" si="25"/>
        <v>7.2900461259061192E-4</v>
      </c>
      <c r="ATC15" s="288">
        <f t="shared" si="26"/>
        <v>7.2372637139483367E-4</v>
      </c>
      <c r="ATD15" s="288">
        <f t="shared" si="27"/>
        <v>7.2436284024508292E-4</v>
      </c>
      <c r="ATE15" s="288">
        <f t="shared" si="28"/>
        <v>7.2745048104131305E-4</v>
      </c>
      <c r="ATF15" s="288">
        <f t="shared" si="29"/>
        <v>7.26519961950628E-4</v>
      </c>
      <c r="ATG15" s="288">
        <f t="shared" si="30"/>
        <v>7.2643198101239332E-4</v>
      </c>
      <c r="ATH15" s="288">
        <f t="shared" si="31"/>
        <v>7.2612329532105034E-4</v>
      </c>
      <c r="ATI15" s="288">
        <f t="shared" si="32"/>
        <v>7.2879908197469767E-4</v>
      </c>
      <c r="ATJ15" s="288">
        <f t="shared" si="33"/>
        <v>7.2588507657995788E-4</v>
      </c>
      <c r="ATK15" s="288">
        <f t="shared" si="34"/>
        <v>7.2557541179692361E-4</v>
      </c>
      <c r="ATL15" s="288">
        <f t="shared" si="35"/>
        <v>7.284247190804809E-4</v>
      </c>
      <c r="ATM15" s="288">
        <f t="shared" si="36"/>
        <v>7.2710628112218601E-4</v>
      </c>
      <c r="ATN15" s="288">
        <f t="shared" si="37"/>
        <v>7.2504641725485808E-4</v>
      </c>
      <c r="ATO15" s="288">
        <f t="shared" si="38"/>
        <v>7.2531041376080021E-4</v>
      </c>
      <c r="ATP15" s="288">
        <f t="shared" si="39"/>
        <v>7.2777980582785032E-4</v>
      </c>
      <c r="ATQ15" s="288">
        <f t="shared" si="40"/>
        <v>7.2410987422770099E-4</v>
      </c>
      <c r="ATR15" s="288">
        <f t="shared" si="41"/>
        <v>7.2398748824443321E-4</v>
      </c>
      <c r="ATS15" s="288">
        <f t="shared" si="42"/>
        <v>7.2791951793353216E-4</v>
      </c>
      <c r="ATT15" s="288">
        <f t="shared" si="43"/>
        <v>7.2478812650517512E-4</v>
      </c>
      <c r="ATU15" s="288">
        <f t="shared" si="44"/>
        <v>7.2281133038418362E-4</v>
      </c>
      <c r="ATV15" s="288">
        <f t="shared" si="45"/>
        <v>7.2734140102880614E-4</v>
      </c>
      <c r="ATW15" s="288">
        <f t="shared" si="46"/>
        <v>7.2759426731704754E-4</v>
      </c>
      <c r="ATX15" s="288">
        <f t="shared" si="47"/>
        <v>7.2606693435375272E-4</v>
      </c>
      <c r="ATY15" s="288">
        <f t="shared" si="48"/>
        <v>7.2515853596172276E-4</v>
      </c>
      <c r="ATZ15" s="288">
        <f t="shared" si="49"/>
        <v>7.2825082159291355E-4</v>
      </c>
      <c r="AUA15" s="288">
        <f t="shared" si="50"/>
        <v>7.2687250387756613E-4</v>
      </c>
      <c r="AUB15" s="288">
        <f t="shared" si="51"/>
        <v>7.2663699748966727E-4</v>
      </c>
      <c r="AUC15" s="288">
        <f t="shared" si="52"/>
        <v>7.2864913439537801E-4</v>
      </c>
      <c r="AUD15" s="288">
        <f t="shared" si="53"/>
        <v>7.2504601802613605E-4</v>
      </c>
      <c r="AUE15" s="288">
        <f t="shared" si="54"/>
        <v>7.2491613084660496E-4</v>
      </c>
      <c r="AUF15" s="288">
        <f t="shared" si="55"/>
        <v>7.2698349619376517E-4</v>
      </c>
      <c r="AUG15" s="288">
        <f t="shared" si="56"/>
        <v>7.2865993668420035E-4</v>
      </c>
      <c r="AUH15" s="288">
        <f t="shared" si="57"/>
        <v>7.2311304183243948E-4</v>
      </c>
      <c r="AUI15" s="288">
        <f t="shared" si="58"/>
        <v>7.2468706482756487E-4</v>
      </c>
      <c r="AUJ15" s="288">
        <f t="shared" si="59"/>
        <v>7.2769582392803137E-4</v>
      </c>
      <c r="AUK15" s="288">
        <f t="shared" si="60"/>
        <v>7.2375187909036996E-4</v>
      </c>
      <c r="AUL15" s="288">
        <f t="shared" si="61"/>
        <v>7.2448578098489522E-4</v>
      </c>
      <c r="AUM15" s="288">
        <f t="shared" si="62"/>
        <v>7.2642782300930771E-4</v>
      </c>
      <c r="AUN15" s="288">
        <f t="shared" si="63"/>
        <v>7.2678193768232937E-4</v>
      </c>
      <c r="AUO15" s="288">
        <f t="shared" si="64"/>
        <v>7.253100528369392E-4</v>
      </c>
      <c r="AUP15" s="288">
        <f t="shared" si="65"/>
        <v>7.2667019157270682E-4</v>
      </c>
      <c r="AUQ15" s="288">
        <f t="shared" si="66"/>
        <v>7.2882658465304984E-4</v>
      </c>
      <c r="AUR15" s="288">
        <f t="shared" si="67"/>
        <v>7.2617758385306783E-4</v>
      </c>
      <c r="AUS15" s="288">
        <f t="shared" si="68"/>
        <v>7.2459755115741279E-4</v>
      </c>
      <c r="AUT15" s="288">
        <f t="shared" si="69"/>
        <v>1.6107635029208895E-3</v>
      </c>
      <c r="AUU15" s="284">
        <f t="shared" si="70"/>
        <v>299.99994856308399</v>
      </c>
      <c r="AUV15" s="284">
        <f t="shared" si="71"/>
        <v>316.88665452692283</v>
      </c>
      <c r="AUW15" s="284">
        <f t="shared" si="72"/>
        <v>419.42796159239697</v>
      </c>
      <c r="AUX15" s="284">
        <f t="shared" si="73"/>
        <v>570.89461898450963</v>
      </c>
      <c r="AUY15" s="284">
        <f t="shared" si="74"/>
        <v>661.09546219560241</v>
      </c>
      <c r="AUZ15" s="284">
        <f t="shared" si="75"/>
        <v>721.21991166702037</v>
      </c>
      <c r="AVA15" s="284">
        <f t="shared" si="76"/>
        <v>772.69734773036998</v>
      </c>
      <c r="AVB15" s="284">
        <f t="shared" si="77"/>
        <v>815.35660306871614</v>
      </c>
      <c r="AVC15" s="284">
        <f t="shared" si="78"/>
        <v>854.22082818937349</v>
      </c>
      <c r="AVD15" s="284">
        <f t="shared" si="79"/>
        <v>887.12109539885444</v>
      </c>
      <c r="AVE15" s="284">
        <f t="shared" si="80"/>
        <v>917.26954577203492</v>
      </c>
      <c r="AVF15" s="284">
        <f t="shared" si="81"/>
        <v>942.28850054779969</v>
      </c>
      <c r="AVG15" s="284">
        <f t="shared" si="82"/>
        <v>965.18874519477572</v>
      </c>
      <c r="AVH15" s="284">
        <f t="shared" si="83"/>
        <v>983.92637197823808</v>
      </c>
      <c r="AVI15" s="284">
        <f t="shared" si="84"/>
        <v>1001.246454651179</v>
      </c>
      <c r="AVJ15" s="284">
        <f t="shared" si="85"/>
        <v>1015.176452026993</v>
      </c>
      <c r="AVK15" s="284">
        <f t="shared" si="86"/>
        <v>1027.967503570987</v>
      </c>
      <c r="AVL15" s="284">
        <f t="shared" si="87"/>
        <v>1038.2967388408995</v>
      </c>
      <c r="AVM15" s="284">
        <f t="shared" si="88"/>
        <v>1047.7067388956448</v>
      </c>
      <c r="AVN15" s="284">
        <f t="shared" si="89"/>
        <v>1055.2390662750634</v>
      </c>
      <c r="AVO15" s="284">
        <f t="shared" si="90"/>
        <v>1062.1281809630443</v>
      </c>
      <c r="AVP15" s="284">
        <f t="shared" si="91"/>
        <v>1067.6065889695644</v>
      </c>
      <c r="AVQ15" s="284">
        <f t="shared" si="92"/>
        <v>1072.5685231241366</v>
      </c>
      <c r="AVR15" s="284">
        <f t="shared" si="93"/>
        <v>1076.5990864279906</v>
      </c>
      <c r="AVS15" s="284">
        <f t="shared" si="94"/>
        <v>1080.1816222596815</v>
      </c>
      <c r="AVT15" s="284">
        <f t="shared" si="95"/>
        <v>1083.0374148778237</v>
      </c>
      <c r="AVU15" s="284">
        <f t="shared" si="96"/>
        <v>1085.6405085704448</v>
      </c>
      <c r="AVV15" s="284">
        <f t="shared" si="97"/>
        <v>1087.7172193949984</v>
      </c>
      <c r="AVW15" s="284">
        <f t="shared" si="98"/>
        <v>1089.5650402581668</v>
      </c>
      <c r="AVX15" s="284">
        <f t="shared" si="99"/>
        <v>1091.0646668305876</v>
      </c>
      <c r="AVY15" s="284">
        <f t="shared" si="100"/>
        <v>1092.4092660393987</v>
      </c>
      <c r="AVZ15" s="284">
        <f t="shared" si="101"/>
        <v>1093.4926389858485</v>
      </c>
      <c r="AWA15" s="284">
        <f t="shared" si="102"/>
        <v>1094.4479427315748</v>
      </c>
      <c r="AWB15" s="284">
        <f t="shared" si="103"/>
        <v>1095.224037218989</v>
      </c>
      <c r="AWC15" s="284">
        <f t="shared" si="104"/>
        <v>1095.9156771094817</v>
      </c>
      <c r="AWD15" s="284">
        <f t="shared" si="105"/>
        <v>1096.4720437705969</v>
      </c>
      <c r="AWE15" s="284">
        <f t="shared" si="106"/>
        <v>1096.9667039292076</v>
      </c>
      <c r="AWF15" s="284">
        <f t="shared" si="107"/>
        <v>1097.3704596604964</v>
      </c>
      <c r="AWG15" s="284">
        <f t="shared" si="108"/>
        <v>1097.7224737397778</v>
      </c>
      <c r="AWH15" s="284">
        <f t="shared" si="109"/>
        <v>1098.0123188182095</v>
      </c>
      <c r="AWI15" s="284">
        <f t="shared" si="110"/>
        <v>1098.2623261442293</v>
      </c>
      <c r="AWJ15" s="284">
        <f t="shared" si="111"/>
        <v>1098.4720759635343</v>
      </c>
      <c r="AWK15" s="284">
        <f t="shared" si="112"/>
        <v>1098.6500779162261</v>
      </c>
      <c r="AWL15" s="284">
        <f t="shared" si="113"/>
        <v>1098.8016967694882</v>
      </c>
      <c r="AWM15" s="284">
        <f t="shared" si="114"/>
        <v>1098.9298720885765</v>
      </c>
      <c r="AWN15" s="284">
        <f t="shared" si="115"/>
        <v>1099.0376008162777</v>
      </c>
      <c r="AWO15" s="284">
        <f t="shared" si="116"/>
        <v>1099.1276987698957</v>
      </c>
      <c r="AWP15" s="284">
        <f t="shared" si="117"/>
        <v>1099.206812527987</v>
      </c>
      <c r="AWQ15" s="284">
        <f t="shared" si="118"/>
        <v>1099.271700569336</v>
      </c>
      <c r="AWR15" s="284">
        <f t="shared" si="119"/>
        <v>1099.3290251345345</v>
      </c>
      <c r="AWS15" s="284">
        <f t="shared" si="120"/>
        <v>1099.3752616868919</v>
      </c>
      <c r="AWT15" s="284">
        <f t="shared" si="121"/>
        <v>1099.4174126644637</v>
      </c>
      <c r="AWU15" s="284">
        <f t="shared" si="122"/>
        <v>1099.4486724318331</v>
      </c>
      <c r="AWV15" s="284">
        <f t="shared" si="123"/>
        <v>1099.4797668460444</v>
      </c>
      <c r="AWW15" s="284">
        <f t="shared" si="124"/>
        <v>1099.5018221491205</v>
      </c>
      <c r="AWX15" s="284">
        <f t="shared" si="125"/>
        <v>1099.5250360315952</v>
      </c>
      <c r="AWY15" s="284">
        <f t="shared" si="126"/>
        <v>1099.5383151072042</v>
      </c>
      <c r="AWZ15" s="284">
        <f t="shared" si="127"/>
        <v>1099.5560043612463</v>
      </c>
      <c r="AXA15" s="284">
        <f t="shared" si="128"/>
        <v>1099.5651098939177</v>
      </c>
      <c r="AXB15" s="284">
        <f t="shared" si="129"/>
        <v>1099.5786075498399</v>
      </c>
      <c r="AXC15" s="284">
        <f t="shared" si="130"/>
        <v>1099.5839231406874</v>
      </c>
      <c r="AXD15" s="284">
        <f t="shared" si="131"/>
        <v>1099.5936350319255</v>
      </c>
      <c r="AXE15" s="284">
        <f t="shared" si="132"/>
        <v>1099.5975095709284</v>
      </c>
      <c r="AXF15" s="284">
        <f t="shared" si="133"/>
        <v>1099.6057818659658</v>
      </c>
      <c r="AXG15" s="284">
        <f t="shared" si="134"/>
        <v>1099.6024170822416</v>
      </c>
      <c r="AXH15" s="284">
        <f t="shared" si="135"/>
        <v>1099.6425044015973</v>
      </c>
      <c r="AXI15" s="284">
        <f t="shared" si="136"/>
        <v>1099.7554382227647</v>
      </c>
      <c r="AXJ15" s="284">
        <f t="shared" si="137"/>
        <v>1099.8322263911061</v>
      </c>
      <c r="AXK15" s="234">
        <f t="shared" ref="AXK15:AYP15" si="1001">-NP15/(AKU15*($B$15-AVERAGE(AUV15:AUW15)))</f>
        <v>1360112.5399758841</v>
      </c>
      <c r="AXL15" s="111">
        <f t="shared" si="1001"/>
        <v>2167927.0326351514</v>
      </c>
      <c r="AXM15" s="111">
        <f t="shared" si="1001"/>
        <v>1672443.4772212368</v>
      </c>
      <c r="AXN15" s="111">
        <f t="shared" si="1001"/>
        <v>1332316.8218524279</v>
      </c>
      <c r="AXO15" s="111">
        <f t="shared" si="1001"/>
        <v>1339372.5227669817</v>
      </c>
      <c r="AXP15" s="111">
        <f t="shared" si="1001"/>
        <v>1292634.5735542329</v>
      </c>
      <c r="AXQ15" s="111">
        <f t="shared" si="1001"/>
        <v>1373822.3636888277</v>
      </c>
      <c r="AXR15" s="111">
        <f t="shared" si="1001"/>
        <v>1329490.3605521482</v>
      </c>
      <c r="AXS15" s="111">
        <f t="shared" si="1001"/>
        <v>1431521.5583466906</v>
      </c>
      <c r="AXT15" s="111">
        <f t="shared" si="1001"/>
        <v>1373598.4213900147</v>
      </c>
      <c r="AXU15" s="111">
        <f t="shared" si="1001"/>
        <v>1483884.1009578966</v>
      </c>
      <c r="AXV15" s="111">
        <f t="shared" si="1001"/>
        <v>1406429.5124269256</v>
      </c>
      <c r="AXW15" s="111">
        <f t="shared" si="1001"/>
        <v>1521293.6314413873</v>
      </c>
      <c r="AXX15" s="111">
        <f t="shared" si="1001"/>
        <v>1433794.1532871632</v>
      </c>
      <c r="AXY15" s="111">
        <f t="shared" si="1001"/>
        <v>1541499.8501846187</v>
      </c>
      <c r="AXZ15" s="111">
        <f t="shared" si="1001"/>
        <v>1448691.9323904568</v>
      </c>
      <c r="AYA15" s="111">
        <f t="shared" si="1001"/>
        <v>1558940.4826264025</v>
      </c>
      <c r="AYB15" s="111">
        <f t="shared" si="1001"/>
        <v>1462249.4116578547</v>
      </c>
      <c r="AYC15" s="111">
        <f t="shared" si="1001"/>
        <v>1568577.5980185666</v>
      </c>
      <c r="AYD15" s="111">
        <f t="shared" si="1001"/>
        <v>1470620.0875414738</v>
      </c>
      <c r="AYE15" s="111">
        <f t="shared" si="1001"/>
        <v>1571463.9503938677</v>
      </c>
      <c r="AYF15" s="111">
        <f t="shared" si="1001"/>
        <v>1476328.5992759403</v>
      </c>
      <c r="AYG15" s="111">
        <f t="shared" si="1001"/>
        <v>1569812.9545038878</v>
      </c>
      <c r="AYH15" s="111">
        <f t="shared" si="1001"/>
        <v>1473412.1369328052</v>
      </c>
      <c r="AYI15" s="111">
        <f t="shared" si="1001"/>
        <v>1561095.1774714857</v>
      </c>
      <c r="AYJ15" s="111">
        <f t="shared" si="1001"/>
        <v>1467699.7451866991</v>
      </c>
      <c r="AYK15" s="111">
        <f t="shared" si="1001"/>
        <v>1552963.0928944959</v>
      </c>
      <c r="AYL15" s="111">
        <f t="shared" si="1001"/>
        <v>1454220.8836293614</v>
      </c>
      <c r="AYM15" s="111">
        <f t="shared" si="1001"/>
        <v>1534237.527118237</v>
      </c>
      <c r="AYN15" s="111">
        <f t="shared" si="1001"/>
        <v>1439180.4523342431</v>
      </c>
      <c r="AYO15" s="111">
        <f t="shared" si="1001"/>
        <v>1510042.0159380159</v>
      </c>
      <c r="AYP15" s="111">
        <f t="shared" si="1001"/>
        <v>1409298.0614947611</v>
      </c>
      <c r="AYQ15" s="111">
        <f t="shared" ref="AYQ15:AZV15" si="1002">-OV15/(AMA15*($B$15-AVERAGE(AWB15:AWC15)))</f>
        <v>1473644.6535864242</v>
      </c>
      <c r="AYR15" s="111">
        <f t="shared" si="1002"/>
        <v>1376851.5426709345</v>
      </c>
      <c r="AYS15" s="111">
        <f t="shared" si="1002"/>
        <v>1427851.7300168651</v>
      </c>
      <c r="AYT15" s="111">
        <f t="shared" si="1002"/>
        <v>1331924.2773947543</v>
      </c>
      <c r="AYU15" s="111">
        <f t="shared" si="1002"/>
        <v>1365100.4379783424</v>
      </c>
      <c r="AYV15" s="111">
        <f t="shared" si="1002"/>
        <v>1269728.3565838272</v>
      </c>
      <c r="AYW15" s="111">
        <f t="shared" si="1002"/>
        <v>1291266.3720816702</v>
      </c>
      <c r="AYX15" s="111">
        <f t="shared" si="1002"/>
        <v>1192487.8436633155</v>
      </c>
      <c r="AYY15" s="111">
        <f t="shared" si="1002"/>
        <v>1198944.8130359643</v>
      </c>
      <c r="AYZ15" s="111">
        <f t="shared" si="1002"/>
        <v>1097963.672571223</v>
      </c>
      <c r="AZA15" s="111">
        <f t="shared" si="1002"/>
        <v>1090601.7737185056</v>
      </c>
      <c r="AZB15" s="111">
        <f t="shared" si="1002"/>
        <v>990400.57535139762</v>
      </c>
      <c r="AZC15" s="111">
        <f t="shared" si="1002"/>
        <v>969784.97284220927</v>
      </c>
      <c r="AZD15" s="111">
        <f t="shared" si="1002"/>
        <v>869727.83195920545</v>
      </c>
      <c r="AZE15" s="111">
        <f t="shared" si="1002"/>
        <v>837205.88205150061</v>
      </c>
      <c r="AZF15" s="111">
        <f t="shared" si="1002"/>
        <v>748770.15300617495</v>
      </c>
      <c r="AZG15" s="111">
        <f t="shared" si="1002"/>
        <v>708686.11477248871</v>
      </c>
      <c r="AZH15" s="111">
        <f t="shared" si="1002"/>
        <v>626386.94668608822</v>
      </c>
      <c r="AZI15" s="111">
        <f t="shared" si="1002"/>
        <v>581267.58968881448</v>
      </c>
      <c r="AZJ15" s="111">
        <f t="shared" si="1002"/>
        <v>509555.238482802</v>
      </c>
      <c r="AZK15" s="111">
        <f t="shared" si="1002"/>
        <v>463807.39243754087</v>
      </c>
      <c r="AZL15" s="111">
        <f t="shared" si="1002"/>
        <v>403455.98064178712</v>
      </c>
      <c r="AZM15" s="111">
        <f t="shared" si="1002"/>
        <v>358440.57382590318</v>
      </c>
      <c r="AZN15" s="111">
        <f t="shared" si="1002"/>
        <v>310830.95368176099</v>
      </c>
      <c r="AZO15" s="111">
        <f t="shared" si="1002"/>
        <v>272179.71833454992</v>
      </c>
      <c r="AZP15" s="111">
        <f t="shared" si="1002"/>
        <v>238141.71273365393</v>
      </c>
      <c r="AZQ15" s="111">
        <f t="shared" si="1002"/>
        <v>203435.3953764216</v>
      </c>
      <c r="AZR15" s="111">
        <f t="shared" si="1002"/>
        <v>179191.61150552667</v>
      </c>
      <c r="AZS15" s="111">
        <f t="shared" si="1002"/>
        <v>149452.84962437354</v>
      </c>
      <c r="AZT15" s="111">
        <f t="shared" si="1002"/>
        <v>134730.7433166088</v>
      </c>
      <c r="AZU15" s="111">
        <f t="shared" si="1002"/>
        <v>114433.86533280715</v>
      </c>
      <c r="AZV15" s="111">
        <f t="shared" si="1002"/>
        <v>76080.197834455248</v>
      </c>
      <c r="AZW15" s="111">
        <f>-QB15/(ANG15*($B$15-AVERAGE(AXH15:AXI15)))</f>
        <v>-84193.126108248907</v>
      </c>
      <c r="AZX15" s="284">
        <f t="shared" ref="AZX15:BBC15" si="1003">-NP15/(SS15*($B$15-AVERAGE(AUU15:AUV15)))</f>
        <v>628.89632417920689</v>
      </c>
      <c r="AZY15" s="110">
        <f t="shared" si="1003"/>
        <v>505.19955953017029</v>
      </c>
      <c r="AZZ15" s="110">
        <f t="shared" si="1003"/>
        <v>377.10851833017193</v>
      </c>
      <c r="BAA15" s="110">
        <f t="shared" si="1003"/>
        <v>317.38093225225538</v>
      </c>
      <c r="BAB15" s="110">
        <f t="shared" si="1003"/>
        <v>325.8192518434405</v>
      </c>
      <c r="BAC15" s="110">
        <f t="shared" si="1003"/>
        <v>316.02604787587609</v>
      </c>
      <c r="BAD15" s="110">
        <f t="shared" si="1003"/>
        <v>335.50390853330009</v>
      </c>
      <c r="BAE15" s="110">
        <f t="shared" si="1003"/>
        <v>324.25703535044528</v>
      </c>
      <c r="BAF15" s="110">
        <f t="shared" si="1003"/>
        <v>347.74928867351628</v>
      </c>
      <c r="BAG15" s="110">
        <f t="shared" si="1003"/>
        <v>333.53264356571208</v>
      </c>
      <c r="BAH15" s="110">
        <f t="shared" si="1003"/>
        <v>358.9878939420733</v>
      </c>
      <c r="BAI15" s="110">
        <f t="shared" si="1003"/>
        <v>340.09246783357855</v>
      </c>
      <c r="BAJ15" s="110">
        <f t="shared" si="1003"/>
        <v>366.9459084832796</v>
      </c>
      <c r="BAK15" s="110">
        <f t="shared" si="1003"/>
        <v>345.21294062539147</v>
      </c>
      <c r="BAL15" s="110">
        <f t="shared" si="1003"/>
        <v>371.30693429406182</v>
      </c>
      <c r="BAM15" s="110">
        <f t="shared" si="1003"/>
        <v>348.13741203832592</v>
      </c>
      <c r="BAN15" s="110">
        <f t="shared" si="1003"/>
        <v>374.81061844915257</v>
      </c>
      <c r="BAO15" s="110">
        <f t="shared" si="1003"/>
        <v>350.95561583859984</v>
      </c>
      <c r="BAP15" s="110">
        <f t="shared" si="1003"/>
        <v>376.38788678518409</v>
      </c>
      <c r="BAQ15" s="110">
        <f t="shared" si="1003"/>
        <v>352.53862875572145</v>
      </c>
      <c r="BAR15" s="110">
        <f t="shared" si="1003"/>
        <v>377.22331307507113</v>
      </c>
      <c r="BAS15" s="110">
        <f t="shared" si="1003"/>
        <v>353.27901297942049</v>
      </c>
      <c r="BAT15" s="110">
        <f t="shared" si="1003"/>
        <v>376.14991802674456</v>
      </c>
      <c r="BAU15" s="110">
        <f t="shared" si="1003"/>
        <v>353.51644981422697</v>
      </c>
      <c r="BAV15" s="110">
        <f t="shared" si="1003"/>
        <v>374.75060203882867</v>
      </c>
      <c r="BAW15" s="110">
        <f t="shared" si="1003"/>
        <v>351.80047355391218</v>
      </c>
      <c r="BAX15" s="110">
        <f t="shared" si="1003"/>
        <v>373.28735356833909</v>
      </c>
      <c r="BAY15" s="110">
        <f t="shared" si="1003"/>
        <v>349.60828496986511</v>
      </c>
      <c r="BAZ15" s="110">
        <f t="shared" si="1003"/>
        <v>368.72732582814461</v>
      </c>
      <c r="BBA15" s="110">
        <f t="shared" si="1003"/>
        <v>346.23923792355447</v>
      </c>
      <c r="BBB15" s="110">
        <f t="shared" si="1003"/>
        <v>363.74956379558313</v>
      </c>
      <c r="BBC15" s="110">
        <f t="shared" si="1003"/>
        <v>340.47561257019248</v>
      </c>
      <c r="BBD15" s="110">
        <f t="shared" ref="BBD15:BCI15" si="1004">-OV15/(TY15*($B$15-AVERAGE(AWA15:AWB15)))</f>
        <v>356.21077480912271</v>
      </c>
      <c r="BBE15" s="110">
        <f t="shared" si="1004"/>
        <v>333.56263441820954</v>
      </c>
      <c r="BBF15" s="110">
        <f t="shared" si="1004"/>
        <v>346.65898932464148</v>
      </c>
      <c r="BBG15" s="110">
        <f t="shared" si="1004"/>
        <v>324.04536603893519</v>
      </c>
      <c r="BBH15" s="110">
        <f t="shared" si="1004"/>
        <v>333.55935718138795</v>
      </c>
      <c r="BBI15" s="110">
        <f t="shared" si="1004"/>
        <v>311.0257747611343</v>
      </c>
      <c r="BBJ15" s="110">
        <f t="shared" si="1004"/>
        <v>317.81337292124118</v>
      </c>
      <c r="BBK15" s="110">
        <f t="shared" si="1004"/>
        <v>294.68446120115885</v>
      </c>
      <c r="BBL15" s="110">
        <f t="shared" si="1004"/>
        <v>297.65401544094442</v>
      </c>
      <c r="BBM15" s="110">
        <f t="shared" si="1004"/>
        <v>274.11976724723962</v>
      </c>
      <c r="BBN15" s="110">
        <f t="shared" si="1004"/>
        <v>273.84248100769798</v>
      </c>
      <c r="BBO15" s="110">
        <f t="shared" si="1004"/>
        <v>250.03429071918319</v>
      </c>
      <c r="BBP15" s="110">
        <f t="shared" si="1004"/>
        <v>246.46954478191844</v>
      </c>
      <c r="BBQ15" s="110">
        <f t="shared" si="1004"/>
        <v>222.6578719148097</v>
      </c>
      <c r="BBR15" s="110">
        <f t="shared" si="1004"/>
        <v>215.71232476368937</v>
      </c>
      <c r="BBS15" s="110">
        <f t="shared" si="1004"/>
        <v>194.08841207972057</v>
      </c>
      <c r="BBT15" s="110">
        <f t="shared" si="1004"/>
        <v>184.79017474499383</v>
      </c>
      <c r="BBU15" s="110">
        <f t="shared" si="1004"/>
        <v>164.49683478404165</v>
      </c>
      <c r="BBV15" s="110">
        <f t="shared" si="1004"/>
        <v>153.9379010249028</v>
      </c>
      <c r="BBW15" s="110">
        <f t="shared" si="1004"/>
        <v>135.82929475036039</v>
      </c>
      <c r="BBX15" s="110">
        <f t="shared" si="1004"/>
        <v>124.22147488475991</v>
      </c>
      <c r="BBY15" s="110">
        <f t="shared" si="1004"/>
        <v>108.66290682311288</v>
      </c>
      <c r="BBZ15" s="110">
        <f t="shared" si="1004"/>
        <v>97.210845075423109</v>
      </c>
      <c r="BCA15" s="110">
        <f t="shared" si="1004"/>
        <v>84.716010630298399</v>
      </c>
      <c r="BCB15" s="110">
        <f t="shared" si="1004"/>
        <v>74.514271103227031</v>
      </c>
      <c r="BCC15" s="110">
        <f t="shared" si="1004"/>
        <v>65.279517641888518</v>
      </c>
      <c r="BCD15" s="110">
        <f t="shared" si="1004"/>
        <v>56.105867122346524</v>
      </c>
      <c r="BCE15" s="110">
        <f t="shared" si="1004"/>
        <v>49.614122442533045</v>
      </c>
      <c r="BCF15" s="110">
        <f t="shared" si="1004"/>
        <v>41.453163740217597</v>
      </c>
      <c r="BCG15" s="110">
        <f t="shared" si="1004"/>
        <v>37.408717638054583</v>
      </c>
      <c r="BCH15" s="110">
        <f t="shared" si="1004"/>
        <v>32.064218821223122</v>
      </c>
      <c r="BCI15" s="110">
        <f t="shared" si="1004"/>
        <v>20.446863544282301</v>
      </c>
      <c r="BCJ15" s="110">
        <f>-QB15/(VE15*($B$15-AVERAGE(AXG15:AXH15)))</f>
        <v>-33.582532181015971</v>
      </c>
      <c r="BCK15" s="284">
        <f t="shared" ref="BCK15:BDP15" si="1005">-NP15/(SS15*($B$15-300))</f>
        <v>622.25887254722034</v>
      </c>
      <c r="BCL15" s="110">
        <f t="shared" si="1005"/>
        <v>462.15825701704239</v>
      </c>
      <c r="BCM15" s="110">
        <f t="shared" si="1005"/>
        <v>285.11228706006796</v>
      </c>
      <c r="BCN15" s="110">
        <f t="shared" si="1005"/>
        <v>192.01743154030382</v>
      </c>
      <c r="BCO15" s="110">
        <f t="shared" si="1005"/>
        <v>166.51087070747721</v>
      </c>
      <c r="BCP15" s="110">
        <f t="shared" si="1005"/>
        <v>139.46283624125635</v>
      </c>
      <c r="BCQ15" s="110">
        <f t="shared" si="1005"/>
        <v>128.31893207401109</v>
      </c>
      <c r="BCR15" s="110">
        <f t="shared" si="1005"/>
        <v>107.49578101451223</v>
      </c>
      <c r="BCS15" s="110">
        <f t="shared" si="1005"/>
        <v>99.68626238534813</v>
      </c>
      <c r="BCT15" s="110">
        <f t="shared" si="1005"/>
        <v>82.467897043505999</v>
      </c>
      <c r="BCU15" s="110">
        <f t="shared" si="1005"/>
        <v>76.384087475729658</v>
      </c>
      <c r="BCV15" s="110">
        <f t="shared" si="1005"/>
        <v>62.177990870551859</v>
      </c>
      <c r="BCW15" s="110">
        <f t="shared" si="1005"/>
        <v>57.538238283543478</v>
      </c>
      <c r="BCX15" s="110">
        <f t="shared" si="1005"/>
        <v>46.350700153437316</v>
      </c>
      <c r="BCY15" s="110">
        <f t="shared" si="1005"/>
        <v>42.602154829964277</v>
      </c>
      <c r="BCZ15" s="110">
        <f t="shared" si="1005"/>
        <v>34.129660850429978</v>
      </c>
      <c r="BDA15" s="110">
        <f t="shared" si="1005"/>
        <v>31.328488756479185</v>
      </c>
      <c r="BDB15" s="110">
        <f t="shared" si="1005"/>
        <v>25.004824796518555</v>
      </c>
      <c r="BDC15" s="110">
        <f t="shared" si="1005"/>
        <v>22.831264559646744</v>
      </c>
      <c r="BDD15" s="110">
        <f t="shared" si="1005"/>
        <v>18.207023343117548</v>
      </c>
      <c r="BDE15" s="110">
        <f t="shared" si="1005"/>
        <v>16.566051800002143</v>
      </c>
      <c r="BDF15" s="110">
        <f t="shared" si="1005"/>
        <v>13.209298344463601</v>
      </c>
      <c r="BDG15" s="110">
        <f t="shared" si="1005"/>
        <v>11.950374687544306</v>
      </c>
      <c r="BDH15" s="110">
        <f t="shared" si="1005"/>
        <v>9.5492065176381811</v>
      </c>
      <c r="BDI15" s="110">
        <f t="shared" si="1005"/>
        <v>8.6148049851797719</v>
      </c>
      <c r="BDJ15" s="110">
        <f t="shared" si="1005"/>
        <v>6.8869508522444383</v>
      </c>
      <c r="BDK15" s="110">
        <f t="shared" si="1005"/>
        <v>6.2157645130171613</v>
      </c>
      <c r="BDL15" s="110">
        <f t="shared" si="1005"/>
        <v>4.9639439006547956</v>
      </c>
      <c r="BDM15" s="110">
        <f t="shared" si="1005"/>
        <v>4.4639726910446473</v>
      </c>
      <c r="BDN15" s="110">
        <f t="shared" si="1005"/>
        <v>3.5762330556059414</v>
      </c>
      <c r="BDO15" s="110">
        <f t="shared" si="1005"/>
        <v>3.205109935884376</v>
      </c>
      <c r="BDP15" s="110">
        <f t="shared" si="1005"/>
        <v>2.566211141875288</v>
      </c>
      <c r="BDQ15" s="110">
        <f t="shared" ref="BDQ15:BEV15" si="1006">-OV15/(TY15*($B$15-300))</f>
        <v>2.2993450150336878</v>
      </c>
      <c r="BDR15" s="110">
        <f t="shared" si="1006"/>
        <v>1.8471626439332582</v>
      </c>
      <c r="BDS15" s="110">
        <f t="shared" si="1006"/>
        <v>1.6492906163556331</v>
      </c>
      <c r="BDT15" s="110">
        <f t="shared" si="1006"/>
        <v>1.328839627056664</v>
      </c>
      <c r="BDU15" s="110">
        <f t="shared" si="1006"/>
        <v>1.1805575455261039</v>
      </c>
      <c r="BDV15" s="110">
        <f t="shared" si="1006"/>
        <v>0.95389011936516932</v>
      </c>
      <c r="BDW15" s="110">
        <f t="shared" si="1006"/>
        <v>0.84721247709682768</v>
      </c>
      <c r="BDX15" s="110">
        <f t="shared" si="1006"/>
        <v>0.68612765126672637</v>
      </c>
      <c r="BDY15" s="110">
        <f t="shared" si="1006"/>
        <v>0.60751145339982815</v>
      </c>
      <c r="BDZ15" s="110">
        <f t="shared" si="1006"/>
        <v>0.49304656790840845</v>
      </c>
      <c r="BEA15" s="110">
        <f t="shared" si="1006"/>
        <v>0.43613271389409214</v>
      </c>
      <c r="BEB15" s="110">
        <f t="shared" si="1006"/>
        <v>0.35449098226192977</v>
      </c>
      <c r="BEC15" s="110">
        <f t="shared" si="1006"/>
        <v>0.31309751743592601</v>
      </c>
      <c r="BED15" s="110">
        <f t="shared" si="1006"/>
        <v>0.25531905608993427</v>
      </c>
      <c r="BEE15" s="110">
        <f t="shared" si="1006"/>
        <v>0.2245415248758604</v>
      </c>
      <c r="BEF15" s="110">
        <f t="shared" si="1006"/>
        <v>0.18456436058789166</v>
      </c>
      <c r="BEG15" s="110">
        <f t="shared" si="1006"/>
        <v>0.16160758856122173</v>
      </c>
      <c r="BEH15" s="110">
        <f t="shared" si="1006"/>
        <v>0.13321294791455374</v>
      </c>
      <c r="BEI15" s="110">
        <f t="shared" si="1006"/>
        <v>0.11615823512867969</v>
      </c>
      <c r="BEJ15" s="110">
        <f t="shared" si="1006"/>
        <v>9.6261788548067051E-2</v>
      </c>
      <c r="BEK15" s="110">
        <f t="shared" si="1006"/>
        <v>8.3194283331665717E-2</v>
      </c>
      <c r="BEL15" s="110">
        <f t="shared" si="1006"/>
        <v>6.9164687578753908E-2</v>
      </c>
      <c r="BEM15" s="110">
        <f t="shared" si="1006"/>
        <v>5.9124961644278558E-2</v>
      </c>
      <c r="BEN15" s="110">
        <f t="shared" si="1006"/>
        <v>4.9593221801444286E-2</v>
      </c>
      <c r="BEO15" s="110">
        <f t="shared" si="1006"/>
        <v>4.2178827912995376E-2</v>
      </c>
      <c r="BEP15" s="110">
        <f t="shared" si="1006"/>
        <v>3.5858273428275418E-2</v>
      </c>
      <c r="BEQ15" s="110">
        <f t="shared" si="1006"/>
        <v>3.0026547074815783E-2</v>
      </c>
      <c r="BER15" s="110">
        <f t="shared" si="1006"/>
        <v>2.5968940538782792E-2</v>
      </c>
      <c r="BES15" s="110">
        <f t="shared" si="1006"/>
        <v>2.1308009835926751E-2</v>
      </c>
      <c r="BET15" s="110">
        <f t="shared" si="1006"/>
        <v>1.8911401976159106E-2</v>
      </c>
      <c r="BEU15" s="110">
        <f t="shared" si="1006"/>
        <v>1.5966148565103481E-2</v>
      </c>
      <c r="BEV15" s="110">
        <f t="shared" si="1006"/>
        <v>1.0118655037636379E-2</v>
      </c>
      <c r="BEW15" s="110">
        <f>-QB15/(VE15*($B$15-300))</f>
        <v>-1.5848405355109129E-2</v>
      </c>
      <c r="BEX15" s="184">
        <f t="shared" si="144"/>
        <v>1.1768846737593757</v>
      </c>
      <c r="BEY15" s="34">
        <f t="shared" si="145"/>
        <v>1.1141691723167786</v>
      </c>
      <c r="BEZ15" s="34">
        <f t="shared" si="146"/>
        <v>0.84177826450113002</v>
      </c>
      <c r="BFA15" s="34">
        <f t="shared" si="147"/>
        <v>0.61844223058279424</v>
      </c>
      <c r="BFB15" s="34">
        <f t="shared" si="148"/>
        <v>0.53406105741508014</v>
      </c>
      <c r="BFC15" s="34">
        <f t="shared" si="149"/>
        <v>0.48953909325163103</v>
      </c>
      <c r="BFD15" s="34">
        <f t="shared" si="150"/>
        <v>0.45692578424081182</v>
      </c>
      <c r="BFE15" s="34">
        <f t="shared" si="151"/>
        <v>0.43301954048532937</v>
      </c>
      <c r="BFF15" s="34">
        <f t="shared" si="152"/>
        <v>0.41331858219947659</v>
      </c>
      <c r="BFG15" s="34">
        <f t="shared" si="153"/>
        <v>0.39799001897678293</v>
      </c>
      <c r="BFH15" s="34">
        <f t="shared" si="154"/>
        <v>0.38490904142612881</v>
      </c>
      <c r="BFI15" s="34">
        <f t="shared" si="155"/>
        <v>0.3746892182035968</v>
      </c>
      <c r="BFJ15" s="34">
        <f t="shared" si="156"/>
        <v>0.3657992733030116</v>
      </c>
      <c r="BFK15" s="34">
        <f t="shared" si="157"/>
        <v>0.35883309122270735</v>
      </c>
      <c r="BFL15" s="34">
        <f t="shared" si="158"/>
        <v>0.35262580951210248</v>
      </c>
      <c r="BFM15" s="34">
        <f t="shared" si="159"/>
        <v>0.3477871663468281</v>
      </c>
      <c r="BFN15" s="34">
        <f t="shared" si="160"/>
        <v>0.34345963307789856</v>
      </c>
      <c r="BFO15" s="34">
        <f t="shared" si="161"/>
        <v>0.34004281086988519</v>
      </c>
      <c r="BFP15" s="34">
        <f t="shared" si="162"/>
        <v>0.33698870923045676</v>
      </c>
      <c r="BFQ15" s="34">
        <f t="shared" si="163"/>
        <v>0.33458327394833481</v>
      </c>
      <c r="BFR15" s="34">
        <f t="shared" si="164"/>
        <v>0.33241311917019845</v>
      </c>
      <c r="BFS15" s="34">
        <f t="shared" si="165"/>
        <v>0.33070734598338059</v>
      </c>
      <c r="BFT15" s="34">
        <f t="shared" si="166"/>
        <v>0.32917742221643731</v>
      </c>
      <c r="BFU15" s="34">
        <f t="shared" si="167"/>
        <v>0.32794505033802079</v>
      </c>
      <c r="BFV15" s="34">
        <f t="shared" si="168"/>
        <v>0.32685738612540077</v>
      </c>
      <c r="BFW15" s="34">
        <f t="shared" si="169"/>
        <v>0.32599551662979576</v>
      </c>
      <c r="BFX15" s="34">
        <f t="shared" si="170"/>
        <v>0.32521386113107159</v>
      </c>
      <c r="BFY15" s="34">
        <f t="shared" si="171"/>
        <v>0.32459295053623755</v>
      </c>
      <c r="BFZ15" s="34">
        <f t="shared" si="172"/>
        <v>0.32404246515548768</v>
      </c>
      <c r="BGA15" s="34">
        <f t="shared" si="173"/>
        <v>0.32359708120519309</v>
      </c>
      <c r="BGB15" s="34">
        <f t="shared" si="174"/>
        <v>0.32319877958611248</v>
      </c>
      <c r="BGC15" s="34">
        <f t="shared" si="175"/>
        <v>0.32287857183926022</v>
      </c>
      <c r="BGD15" s="34">
        <f t="shared" si="176"/>
        <v>0.32259674289422796</v>
      </c>
      <c r="BGE15" s="34">
        <f t="shared" si="177"/>
        <v>0.32236814532395031</v>
      </c>
      <c r="BGF15" s="34">
        <f t="shared" si="178"/>
        <v>0.32216469657931845</v>
      </c>
      <c r="BGG15" s="34">
        <f t="shared" si="179"/>
        <v>0.32200122529194425</v>
      </c>
      <c r="BGH15" s="34">
        <f t="shared" si="180"/>
        <v>0.32185602382265155</v>
      </c>
      <c r="BGI15" s="34">
        <f t="shared" si="181"/>
        <v>0.32173760327184825</v>
      </c>
      <c r="BGJ15" s="34">
        <f t="shared" si="182"/>
        <v>0.32163442950170568</v>
      </c>
      <c r="BGK15" s="34">
        <f t="shared" si="183"/>
        <v>0.32154952685093618</v>
      </c>
      <c r="BGL15" s="34">
        <f t="shared" si="184"/>
        <v>0.32147632964160172</v>
      </c>
      <c r="BGM15" s="34">
        <f t="shared" si="185"/>
        <v>0.32141494473839971</v>
      </c>
      <c r="BGN15" s="34">
        <f t="shared" si="186"/>
        <v>0.32136286947900838</v>
      </c>
      <c r="BGO15" s="34">
        <f t="shared" si="187"/>
        <v>0.32131852601840516</v>
      </c>
      <c r="BGP15" s="34">
        <f t="shared" si="188"/>
        <v>0.32128104855451284</v>
      </c>
      <c r="BGQ15" s="34">
        <f t="shared" si="189"/>
        <v>0.32124955627565943</v>
      </c>
      <c r="BGR15" s="34">
        <f t="shared" si="190"/>
        <v>0.32122322273165588</v>
      </c>
      <c r="BGS15" s="34">
        <f t="shared" si="191"/>
        <v>0.32120010317303699</v>
      </c>
      <c r="BGT15" s="34">
        <f t="shared" si="192"/>
        <v>0.32118114330573105</v>
      </c>
      <c r="BGU15" s="34">
        <f t="shared" si="193"/>
        <v>0.32116439529947538</v>
      </c>
      <c r="BGV15" s="34">
        <f t="shared" si="194"/>
        <v>0.32115088805140818</v>
      </c>
      <c r="BGW15" s="34">
        <f t="shared" si="195"/>
        <v>0.32113857532675649</v>
      </c>
      <c r="BGX15" s="34">
        <f t="shared" si="196"/>
        <v>0.32112944464388804</v>
      </c>
      <c r="BGY15" s="34">
        <f t="shared" si="197"/>
        <v>0.32112036277419997</v>
      </c>
      <c r="BGZ15" s="34">
        <f t="shared" si="198"/>
        <v>0.32111392130517985</v>
      </c>
      <c r="BHA15" s="34">
        <f t="shared" si="199"/>
        <v>0.3211071417407444</v>
      </c>
      <c r="BHB15" s="34">
        <f t="shared" si="200"/>
        <v>0.32110326374399323</v>
      </c>
      <c r="BHC15" s="34">
        <f t="shared" si="201"/>
        <v>0.32109809795236138</v>
      </c>
      <c r="BHD15" s="34">
        <f t="shared" si="202"/>
        <v>0.32109543892908454</v>
      </c>
      <c r="BHE15" s="34">
        <f t="shared" si="203"/>
        <v>0.32109149738663989</v>
      </c>
      <c r="BHF15" s="34">
        <f t="shared" si="204"/>
        <v>0.32108994517130751</v>
      </c>
      <c r="BHG15" s="34">
        <f t="shared" si="205"/>
        <v>0.32108710922307554</v>
      </c>
      <c r="BHH15" s="34">
        <f t="shared" si="206"/>
        <v>0.32108597784134985</v>
      </c>
      <c r="BHI15" s="34">
        <f t="shared" si="207"/>
        <v>0.32108356232300234</v>
      </c>
      <c r="BHJ15" s="34">
        <f t="shared" si="208"/>
        <v>0.32108454483879878</v>
      </c>
      <c r="BHK15" s="34">
        <f t="shared" si="209"/>
        <v>0.32107283974497275</v>
      </c>
      <c r="BHL15" s="34">
        <f t="shared" si="210"/>
        <v>0.32103986879397289</v>
      </c>
      <c r="BHM15" s="34">
        <f t="shared" si="211"/>
        <v>0.32101745440848961</v>
      </c>
      <c r="BHN15" s="29">
        <f t="shared" si="212"/>
        <v>1.8475845343573768E-5</v>
      </c>
      <c r="BHO15" s="29">
        <f t="shared" si="213"/>
        <v>1.9288293351172132E-5</v>
      </c>
      <c r="BHP15" s="29">
        <f t="shared" si="214"/>
        <v>2.3774800015135139E-5</v>
      </c>
      <c r="BHQ15" s="29">
        <f t="shared" si="215"/>
        <v>2.9303289994432216E-5</v>
      </c>
      <c r="BHR15" s="29">
        <f t="shared" si="216"/>
        <v>3.2164132384254748E-5</v>
      </c>
      <c r="BHS15" s="29">
        <f t="shared" si="217"/>
        <v>3.3949851892956862E-5</v>
      </c>
      <c r="BHT15" s="29">
        <f t="shared" si="218"/>
        <v>3.5421860453086859E-5</v>
      </c>
      <c r="BHU15" s="29">
        <f t="shared" si="219"/>
        <v>3.6611097925517385E-5</v>
      </c>
      <c r="BHV15" s="29">
        <f t="shared" si="220"/>
        <v>3.7675745803473714E-5</v>
      </c>
      <c r="BHW15" s="29">
        <f t="shared" si="221"/>
        <v>3.8565970427080457E-5</v>
      </c>
      <c r="BHX15" s="29">
        <f t="shared" si="222"/>
        <v>3.9374665375569671E-5</v>
      </c>
      <c r="BHY15" s="29">
        <f t="shared" si="223"/>
        <v>4.0041613408530748E-5</v>
      </c>
      <c r="BHZ15" s="29">
        <f t="shared" si="224"/>
        <v>4.0649367288453134E-5</v>
      </c>
      <c r="BIA15" s="29">
        <f t="shared" si="225"/>
        <v>4.1145022784094801E-5</v>
      </c>
      <c r="BIB15" s="29">
        <f t="shared" si="226"/>
        <v>4.1602061497298443E-5</v>
      </c>
      <c r="BIC15" s="29">
        <f t="shared" si="227"/>
        <v>4.1968953896175497E-5</v>
      </c>
      <c r="BID15" s="29">
        <f t="shared" si="228"/>
        <v>4.2305359774569995E-5</v>
      </c>
      <c r="BIE15" s="29">
        <f t="shared" si="229"/>
        <v>4.2576704088553418E-5</v>
      </c>
      <c r="BIF15" s="29">
        <f t="shared" si="230"/>
        <v>4.2823669735116534E-5</v>
      </c>
      <c r="BIG15" s="29">
        <f t="shared" si="231"/>
        <v>4.3021204229486208E-5</v>
      </c>
      <c r="BIH15" s="29">
        <f t="shared" si="232"/>
        <v>4.3201756391745437E-5</v>
      </c>
      <c r="BII15" s="29">
        <f t="shared" si="233"/>
        <v>4.3345260232792264E-5</v>
      </c>
      <c r="BIJ15" s="29">
        <f t="shared" si="234"/>
        <v>4.3475178123859195E-5</v>
      </c>
      <c r="BIK15" s="29">
        <f t="shared" si="235"/>
        <v>4.3580670424476432E-5</v>
      </c>
      <c r="BIL15" s="29">
        <f t="shared" si="236"/>
        <v>4.367440688983035E-5</v>
      </c>
      <c r="BIM15" s="29">
        <f t="shared" si="237"/>
        <v>4.374910839357455E-5</v>
      </c>
      <c r="BIN15" s="29">
        <f t="shared" si="238"/>
        <v>4.3817184533605753E-5</v>
      </c>
      <c r="BIO15" s="29">
        <f t="shared" si="239"/>
        <v>4.3871484258191395E-5</v>
      </c>
      <c r="BIP15" s="29">
        <f t="shared" si="240"/>
        <v>4.3919791413105742E-5</v>
      </c>
      <c r="BIQ15" s="29">
        <f t="shared" si="241"/>
        <v>4.3958990415007434E-5</v>
      </c>
      <c r="BIR15" s="29">
        <f t="shared" si="242"/>
        <v>4.3994133022489399E-5</v>
      </c>
      <c r="BIS15" s="29">
        <f t="shared" si="243"/>
        <v>4.4022445362926286E-5</v>
      </c>
      <c r="BIT15" s="29">
        <f t="shared" si="244"/>
        <v>4.4047408711996681E-5</v>
      </c>
      <c r="BIU15" s="29">
        <f t="shared" si="245"/>
        <v>4.4067687641318612E-5</v>
      </c>
      <c r="BIV15" s="29">
        <f t="shared" si="246"/>
        <v>4.4085758725415918E-5</v>
      </c>
      <c r="BIW15" s="29">
        <f t="shared" si="247"/>
        <v>4.4100294659319488E-5</v>
      </c>
      <c r="BIX15" s="29">
        <f t="shared" si="248"/>
        <v>4.4113217856077033E-5</v>
      </c>
      <c r="BIY15" s="29">
        <f t="shared" si="249"/>
        <v>4.4123765747041877E-5</v>
      </c>
      <c r="BIZ15" s="29">
        <f t="shared" si="250"/>
        <v>4.4132961629731367E-5</v>
      </c>
      <c r="BJA15" s="29">
        <f t="shared" si="251"/>
        <v>4.4140533232346686E-5</v>
      </c>
      <c r="BJB15" s="29">
        <f t="shared" si="252"/>
        <v>4.4147064010576539E-5</v>
      </c>
      <c r="BJC15" s="29">
        <f t="shared" si="253"/>
        <v>4.4152543064185906E-5</v>
      </c>
      <c r="BJD15" s="29">
        <f t="shared" si="254"/>
        <v>4.4157192730257451E-5</v>
      </c>
      <c r="BJE15" s="29">
        <f t="shared" si="255"/>
        <v>4.4161153178022864E-5</v>
      </c>
      <c r="BJF15" s="29">
        <f t="shared" si="256"/>
        <v>4.4164501216707223E-5</v>
      </c>
      <c r="BJG15" s="29">
        <f t="shared" si="257"/>
        <v>4.4167315147136658E-5</v>
      </c>
      <c r="BJH15" s="29">
        <f t="shared" si="258"/>
        <v>4.4169668533324935E-5</v>
      </c>
      <c r="BJI15" s="29">
        <f t="shared" si="259"/>
        <v>4.4171734994498838E-5</v>
      </c>
      <c r="BJJ15" s="29">
        <f t="shared" si="260"/>
        <v>4.4173429868094868E-5</v>
      </c>
      <c r="BJK15" s="29">
        <f t="shared" si="261"/>
        <v>4.4174927176364738E-5</v>
      </c>
      <c r="BJL15" s="29">
        <f t="shared" si="262"/>
        <v>4.4176134862379712E-5</v>
      </c>
      <c r="BJM15" s="29">
        <f t="shared" si="263"/>
        <v>4.4177235830281634E-5</v>
      </c>
      <c r="BJN15" s="29">
        <f t="shared" si="264"/>
        <v>4.417805232133304E-5</v>
      </c>
      <c r="BJO15" s="29">
        <f t="shared" si="265"/>
        <v>4.4178864491339655E-5</v>
      </c>
      <c r="BJP15" s="29">
        <f t="shared" si="266"/>
        <v>4.4179440563174997E-5</v>
      </c>
      <c r="BJQ15" s="29">
        <f t="shared" si="267"/>
        <v>4.4180046895302692E-5</v>
      </c>
      <c r="BJR15" s="29">
        <f t="shared" si="268"/>
        <v>4.4180393735949525E-5</v>
      </c>
      <c r="BJS15" s="29">
        <f t="shared" si="269"/>
        <v>4.4180855766939829E-5</v>
      </c>
      <c r="BJT15" s="29">
        <f t="shared" si="270"/>
        <v>4.4181093596845141E-5</v>
      </c>
      <c r="BJU15" s="29">
        <f t="shared" si="271"/>
        <v>4.418144614549265E-5</v>
      </c>
      <c r="BJV15" s="29">
        <f t="shared" si="272"/>
        <v>4.4181584984630062E-5</v>
      </c>
      <c r="BJW15" s="29">
        <f t="shared" si="273"/>
        <v>4.4181838651588777E-5</v>
      </c>
      <c r="BJX15" s="29">
        <f t="shared" si="274"/>
        <v>4.4181939851442511E-5</v>
      </c>
      <c r="BJY15" s="29">
        <f t="shared" si="275"/>
        <v>4.4182155917050963E-5</v>
      </c>
      <c r="BJZ15" s="29">
        <f t="shared" si="276"/>
        <v>4.4182068031658599E-5</v>
      </c>
      <c r="BKA15" s="29">
        <f t="shared" si="277"/>
        <v>4.4183115077985017E-5</v>
      </c>
      <c r="BKB15" s="29">
        <f t="shared" si="278"/>
        <v>4.418606479365153E-5</v>
      </c>
      <c r="BKC15" s="29">
        <f t="shared" si="279"/>
        <v>4.4188070406165508E-5</v>
      </c>
      <c r="BKD15" s="289">
        <f t="shared" si="280"/>
        <v>2.6307234997194836E-2</v>
      </c>
      <c r="BKE15" s="29">
        <f t="shared" si="281"/>
        <v>2.7617812362203242E-2</v>
      </c>
      <c r="BKF15" s="29">
        <f t="shared" si="282"/>
        <v>3.5065166801140614E-2</v>
      </c>
      <c r="BKG15" s="29">
        <f t="shared" si="283"/>
        <v>4.4765347715325358E-2</v>
      </c>
      <c r="BKH15" s="29">
        <f t="shared" si="284"/>
        <v>5.0004162562615674E-2</v>
      </c>
      <c r="BKI15" s="29">
        <f t="shared" si="285"/>
        <v>5.3337330062989873E-2</v>
      </c>
      <c r="BKJ15" s="29">
        <f t="shared" si="286"/>
        <v>5.6114393218086464E-2</v>
      </c>
      <c r="BKK15" s="29">
        <f t="shared" si="287"/>
        <v>5.8373919622173517E-2</v>
      </c>
      <c r="BKL15" s="29">
        <f t="shared" si="288"/>
        <v>6.0406872571081335E-2</v>
      </c>
      <c r="BKM15" s="29">
        <f t="shared" si="289"/>
        <v>6.2113238521520751E-2</v>
      </c>
      <c r="BKN15" s="29">
        <f t="shared" si="290"/>
        <v>6.3668083248868412E-2</v>
      </c>
      <c r="BKO15" s="29">
        <f t="shared" si="291"/>
        <v>6.4953744203968933E-2</v>
      </c>
      <c r="BKP15" s="29">
        <f t="shared" si="292"/>
        <v>6.6128002095590929E-2</v>
      </c>
      <c r="BKQ15" s="29">
        <f t="shared" si="293"/>
        <v>6.7087683482225866E-2</v>
      </c>
      <c r="BKR15" s="29">
        <f t="shared" si="294"/>
        <v>6.7974308330059602E-2</v>
      </c>
      <c r="BKS15" s="29">
        <f t="shared" si="295"/>
        <v>6.8687330004773575E-2</v>
      </c>
      <c r="BKT15" s="29">
        <f t="shared" si="296"/>
        <v>6.934217290133031E-2</v>
      </c>
      <c r="BKU15" s="29">
        <f t="shared" si="297"/>
        <v>6.9871161120953595E-2</v>
      </c>
      <c r="BKV15" s="29">
        <f t="shared" si="298"/>
        <v>7.0353275180580863E-2</v>
      </c>
      <c r="BKW15" s="29">
        <f t="shared" si="299"/>
        <v>7.0739362524389865E-2</v>
      </c>
      <c r="BKX15" s="29">
        <f t="shared" si="300"/>
        <v>7.10926396845174E-2</v>
      </c>
      <c r="BKY15" s="29">
        <f t="shared" si="301"/>
        <v>7.1373696753828278E-2</v>
      </c>
      <c r="BKZ15" s="29">
        <f t="shared" si="302"/>
        <v>7.1628358854905649E-2</v>
      </c>
      <c r="BLA15" s="29">
        <f t="shared" si="303"/>
        <v>7.1835296002793758E-2</v>
      </c>
      <c r="BLB15" s="29">
        <f t="shared" si="304"/>
        <v>7.2019290826283763E-2</v>
      </c>
      <c r="BLC15" s="29">
        <f t="shared" si="305"/>
        <v>7.2166003373149212E-2</v>
      </c>
      <c r="BLD15" s="29">
        <f t="shared" si="306"/>
        <v>7.2299767772789875E-2</v>
      </c>
      <c r="BLE15" s="29">
        <f t="shared" si="307"/>
        <v>7.2406506947064991E-2</v>
      </c>
      <c r="BLF15" s="29">
        <f t="shared" si="308"/>
        <v>7.250149981005953E-2</v>
      </c>
      <c r="BLG15" s="29">
        <f t="shared" si="309"/>
        <v>7.2578605534567506E-2</v>
      </c>
      <c r="BLH15" s="29">
        <f t="shared" si="310"/>
        <v>7.2647750222965185E-2</v>
      </c>
      <c r="BLI15" s="29">
        <f t="shared" si="311"/>
        <v>7.2703468539365601E-2</v>
      </c>
      <c r="BLJ15" s="29">
        <f t="shared" si="312"/>
        <v>7.2752605392786732E-2</v>
      </c>
      <c r="BLK15" s="29">
        <f t="shared" si="313"/>
        <v>7.2792528079539148E-2</v>
      </c>
      <c r="BLL15" s="29">
        <f t="shared" si="314"/>
        <v>7.2828109130128646E-2</v>
      </c>
      <c r="BLM15" s="29">
        <f t="shared" si="315"/>
        <v>7.2856733013801675E-2</v>
      </c>
      <c r="BLN15" s="29">
        <f t="shared" si="316"/>
        <v>7.2882183654257998E-2</v>
      </c>
      <c r="BLO15" s="29">
        <f t="shared" si="317"/>
        <v>7.2902958191946712E-2</v>
      </c>
      <c r="BLP15" s="29">
        <f t="shared" si="318"/>
        <v>7.2921071189876716E-2</v>
      </c>
      <c r="BLQ15" s="29">
        <f t="shared" si="319"/>
        <v>7.2935985777818776E-2</v>
      </c>
      <c r="BLR15" s="29">
        <f t="shared" si="320"/>
        <v>7.2948850805810234E-2</v>
      </c>
      <c r="BLS15" s="29">
        <f t="shared" si="321"/>
        <v>7.2959644507515964E-2</v>
      </c>
      <c r="BLT15" s="29">
        <f t="shared" si="322"/>
        <v>7.2968804660407338E-2</v>
      </c>
      <c r="BLU15" s="29">
        <f t="shared" si="323"/>
        <v>7.2976607253258552E-2</v>
      </c>
      <c r="BLV15" s="29">
        <f t="shared" si="324"/>
        <v>7.2983203497982277E-2</v>
      </c>
      <c r="BLW15" s="29">
        <f t="shared" si="325"/>
        <v>7.2988747577705904E-2</v>
      </c>
      <c r="BLX15" s="29">
        <f t="shared" si="326"/>
        <v>7.2993384369015854E-2</v>
      </c>
      <c r="BLY15" s="29">
        <f t="shared" si="327"/>
        <v>7.2997455908493339E-2</v>
      </c>
      <c r="BLZ15" s="29">
        <f t="shared" si="328"/>
        <v>7.3000795356737286E-2</v>
      </c>
      <c r="BMA15" s="29">
        <f t="shared" si="329"/>
        <v>7.3003745572117251E-2</v>
      </c>
      <c r="BMB15" s="29">
        <f t="shared" si="330"/>
        <v>7.3006125155112067E-2</v>
      </c>
      <c r="BMC15" s="29">
        <f t="shared" si="331"/>
        <v>7.3008294482828695E-2</v>
      </c>
      <c r="BMD15" s="29">
        <f t="shared" si="332"/>
        <v>7.3009903293731138E-2</v>
      </c>
      <c r="BME15" s="29">
        <f t="shared" si="333"/>
        <v>7.3011503600054373E-2</v>
      </c>
      <c r="BMF15" s="29">
        <f t="shared" si="334"/>
        <v>7.3012638702438834E-2</v>
      </c>
      <c r="BMG15" s="29">
        <f t="shared" si="335"/>
        <v>7.3013833435451814E-2</v>
      </c>
      <c r="BMH15" s="29">
        <f t="shared" si="336"/>
        <v>7.301451686192087E-2</v>
      </c>
      <c r="BMI15" s="29">
        <f t="shared" si="337"/>
        <v>7.3015427266026015E-2</v>
      </c>
      <c r="BMJ15" s="29">
        <f t="shared" si="338"/>
        <v>7.3015895896669042E-2</v>
      </c>
      <c r="BMK15" s="29">
        <f t="shared" si="339"/>
        <v>7.301659057574382E-2</v>
      </c>
      <c r="BML15" s="29">
        <f t="shared" si="340"/>
        <v>7.3016864151656619E-2</v>
      </c>
      <c r="BMM15" s="29">
        <f t="shared" si="341"/>
        <v>7.301736399104905E-2</v>
      </c>
      <c r="BMN15" s="29">
        <f t="shared" si="342"/>
        <v>7.3017563401093527E-2</v>
      </c>
      <c r="BMO15" s="29">
        <f t="shared" si="343"/>
        <v>7.3017989149761597E-2</v>
      </c>
      <c r="BMP15" s="29">
        <f t="shared" si="344"/>
        <v>7.3017815975017705E-2</v>
      </c>
      <c r="BMQ15" s="29">
        <f t="shared" si="345"/>
        <v>7.3019879146327044E-2</v>
      </c>
      <c r="BMR15" s="29">
        <f t="shared" si="346"/>
        <v>7.3025691552331518E-2</v>
      </c>
      <c r="BMS15" s="29">
        <f t="shared" si="347"/>
        <v>7.3029643678052647E-2</v>
      </c>
      <c r="BMT15" s="284">
        <f t="shared" si="348"/>
        <v>1005.7136882826271</v>
      </c>
      <c r="BMU15" s="110">
        <f t="shared" si="349"/>
        <v>1006.6202241117998</v>
      </c>
      <c r="BMV15" s="110">
        <f t="shared" si="350"/>
        <v>1017.1903235606504</v>
      </c>
      <c r="BMW15" s="110">
        <f t="shared" si="351"/>
        <v>1044.5927523786115</v>
      </c>
      <c r="BMX15" s="110">
        <f t="shared" si="352"/>
        <v>1064.9698858205427</v>
      </c>
      <c r="BMY15" s="110">
        <f t="shared" si="353"/>
        <v>1079.4243073759792</v>
      </c>
      <c r="BMZ15" s="110">
        <f t="shared" si="354"/>
        <v>1092.0620329695485</v>
      </c>
      <c r="BNA15" s="110">
        <f t="shared" si="355"/>
        <v>1102.581550926923</v>
      </c>
      <c r="BNB15" s="110">
        <f t="shared" si="356"/>
        <v>1112.1196174755642</v>
      </c>
      <c r="BNC15" s="110">
        <f t="shared" si="357"/>
        <v>1120.11292724907</v>
      </c>
      <c r="BND15" s="110">
        <f t="shared" si="358"/>
        <v>1127.3422310050771</v>
      </c>
      <c r="BNE15" s="110">
        <f t="shared" si="359"/>
        <v>1133.2552922796374</v>
      </c>
      <c r="BNF15" s="110">
        <f t="shared" si="360"/>
        <v>1138.5883281027027</v>
      </c>
      <c r="BNG15" s="110">
        <f t="shared" si="361"/>
        <v>1142.889742180912</v>
      </c>
      <c r="BNH15" s="110">
        <f t="shared" si="362"/>
        <v>1146.8121837607384</v>
      </c>
      <c r="BNI15" s="110">
        <f t="shared" si="363"/>
        <v>1149.92753396129</v>
      </c>
      <c r="BNJ15" s="110">
        <f t="shared" si="364"/>
        <v>1152.756003032247</v>
      </c>
      <c r="BNK15" s="110">
        <f t="shared" si="365"/>
        <v>1155.0169355302239</v>
      </c>
      <c r="BNL15" s="110">
        <f t="shared" si="366"/>
        <v>1157.0582158513682</v>
      </c>
      <c r="BNM15" s="110">
        <f t="shared" si="367"/>
        <v>1158.679276478581</v>
      </c>
      <c r="BNN15" s="110">
        <f t="shared" si="368"/>
        <v>1160.151717579708</v>
      </c>
      <c r="BNO15" s="110">
        <f t="shared" si="369"/>
        <v>1161.3156135425741</v>
      </c>
      <c r="BNP15" s="110">
        <f t="shared" si="370"/>
        <v>1162.3643606044884</v>
      </c>
      <c r="BNQ15" s="110">
        <f t="shared" si="371"/>
        <v>1163.2124327500965</v>
      </c>
      <c r="BNR15" s="110">
        <f t="shared" si="372"/>
        <v>1163.9633423216947</v>
      </c>
      <c r="BNS15" s="110">
        <f t="shared" si="373"/>
        <v>1164.559965004059</v>
      </c>
      <c r="BNT15" s="110">
        <f t="shared" si="374"/>
        <v>1165.1022743599001</v>
      </c>
      <c r="BNU15" s="110">
        <f t="shared" si="375"/>
        <v>1165.5338779290389</v>
      </c>
      <c r="BNV15" s="110">
        <f t="shared" si="376"/>
        <v>1165.9171308410885</v>
      </c>
      <c r="BNW15" s="110">
        <f t="shared" si="377"/>
        <v>1166.2276241021038</v>
      </c>
      <c r="BNX15" s="110">
        <f t="shared" si="378"/>
        <v>1166.5056062353144</v>
      </c>
      <c r="BNY15" s="110">
        <f t="shared" si="379"/>
        <v>1166.7292979085303</v>
      </c>
      <c r="BNZ15" s="110">
        <f t="shared" si="380"/>
        <v>1166.9263352424493</v>
      </c>
      <c r="BOA15" s="110">
        <f t="shared" si="381"/>
        <v>1167.0862638318188</v>
      </c>
      <c r="BOB15" s="110">
        <f t="shared" si="382"/>
        <v>1167.2286788086683</v>
      </c>
      <c r="BOC15" s="110">
        <f t="shared" si="383"/>
        <v>1167.3431643709187</v>
      </c>
      <c r="BOD15" s="110">
        <f t="shared" si="384"/>
        <v>1167.4448958585447</v>
      </c>
      <c r="BOE15" s="110">
        <f t="shared" si="385"/>
        <v>1167.5278925552152</v>
      </c>
      <c r="BOF15" s="110">
        <f t="shared" si="386"/>
        <v>1167.6002242094987</v>
      </c>
      <c r="BOG15" s="110">
        <f t="shared" si="387"/>
        <v>1167.6597611659126</v>
      </c>
      <c r="BOH15" s="110">
        <f t="shared" si="388"/>
        <v>1167.7111003732705</v>
      </c>
      <c r="BOI15" s="110">
        <f t="shared" si="389"/>
        <v>1167.7541621680873</v>
      </c>
      <c r="BOJ15" s="110">
        <f t="shared" si="390"/>
        <v>1167.7906985847239</v>
      </c>
      <c r="BOK15" s="110">
        <f t="shared" si="391"/>
        <v>1167.8218142012772</v>
      </c>
      <c r="BOL15" s="110">
        <f t="shared" si="392"/>
        <v>1167.8481147672551</v>
      </c>
      <c r="BOM15" s="110">
        <f t="shared" si="393"/>
        <v>1167.8702170844631</v>
      </c>
      <c r="BON15" s="110">
        <f t="shared" si="394"/>
        <v>1167.8887002164779</v>
      </c>
      <c r="BOO15" s="110">
        <f t="shared" si="395"/>
        <v>1167.9049285382071</v>
      </c>
      <c r="BOP15" s="110">
        <f t="shared" si="396"/>
        <v>1167.9182377711531</v>
      </c>
      <c r="BOQ15" s="110">
        <f t="shared" si="397"/>
        <v>1167.9299948903822</v>
      </c>
      <c r="BOR15" s="110">
        <f t="shared" si="398"/>
        <v>1167.9394773650333</v>
      </c>
      <c r="BOS15" s="110">
        <f t="shared" si="399"/>
        <v>1167.9481215388885</v>
      </c>
      <c r="BOT15" s="110">
        <f t="shared" si="400"/>
        <v>1167.9545319315741</v>
      </c>
      <c r="BOU15" s="110">
        <f t="shared" si="401"/>
        <v>1167.9609082041552</v>
      </c>
      <c r="BOV15" s="110">
        <f t="shared" si="402"/>
        <v>1167.9654307736823</v>
      </c>
      <c r="BOW15" s="110">
        <f t="shared" si="403"/>
        <v>1167.9701908021464</v>
      </c>
      <c r="BOX15" s="110">
        <f t="shared" si="404"/>
        <v>1167.9729136362694</v>
      </c>
      <c r="BOY15" s="110">
        <f t="shared" si="405"/>
        <v>1167.9765407043549</v>
      </c>
      <c r="BOZ15" s="110">
        <f t="shared" si="406"/>
        <v>1167.9784077088252</v>
      </c>
      <c r="BPA15" s="110">
        <f t="shared" si="407"/>
        <v>1167.9811752438986</v>
      </c>
      <c r="BPB15" s="110">
        <f t="shared" si="408"/>
        <v>1167.9822651321733</v>
      </c>
      <c r="BPC15" s="110">
        <f t="shared" si="409"/>
        <v>1167.9842564050341</v>
      </c>
      <c r="BPD15" s="110">
        <f t="shared" si="410"/>
        <v>1167.9850508134996</v>
      </c>
      <c r="BPE15" s="110">
        <f t="shared" si="411"/>
        <v>1167.9867468962466</v>
      </c>
      <c r="BPF15" s="110">
        <f t="shared" si="412"/>
        <v>1167.9860570107066</v>
      </c>
      <c r="BPG15" s="110">
        <f t="shared" si="413"/>
        <v>1167.9942760001238</v>
      </c>
      <c r="BPH15" s="110">
        <f t="shared" si="414"/>
        <v>1168.0174286167303</v>
      </c>
      <c r="BPI15" s="110">
        <f t="shared" si="415"/>
        <v>1168.0331694069871</v>
      </c>
      <c r="BPJ15" s="184">
        <f t="shared" si="416"/>
        <v>100</v>
      </c>
      <c r="BPK15" s="34">
        <f t="shared" si="417"/>
        <v>99.986318642026433</v>
      </c>
      <c r="BPL15" s="34">
        <f t="shared" si="418"/>
        <v>67.084685159396287</v>
      </c>
      <c r="BPM15" s="34">
        <f t="shared" si="419"/>
        <v>67.068839625127026</v>
      </c>
      <c r="BPN15" s="34">
        <f t="shared" si="420"/>
        <v>67.075859083894755</v>
      </c>
      <c r="BPO15" s="34">
        <f t="shared" si="421"/>
        <v>67.069592382099444</v>
      </c>
      <c r="BPP15" s="34">
        <f t="shared" si="422"/>
        <v>67.081410666566299</v>
      </c>
      <c r="BPQ15" s="34">
        <f t="shared" si="423"/>
        <v>67.064737099627379</v>
      </c>
      <c r="BPR15" s="34">
        <f t="shared" si="424"/>
        <v>67.07998042831872</v>
      </c>
      <c r="BPS15" s="34">
        <f t="shared" si="425"/>
        <v>67.061914260980842</v>
      </c>
      <c r="BPT15" s="34">
        <f t="shared" si="426"/>
        <v>67.085494373141628</v>
      </c>
      <c r="BPU15" s="34">
        <f t="shared" si="427"/>
        <v>67.06458654823291</v>
      </c>
      <c r="BPV15" s="34">
        <f t="shared" si="428"/>
        <v>67.081015469155787</v>
      </c>
      <c r="BPW15" s="34">
        <f t="shared" si="429"/>
        <v>67.067710489668414</v>
      </c>
      <c r="BPX15" s="34">
        <f t="shared" si="430"/>
        <v>67.07984869584854</v>
      </c>
      <c r="BPY15" s="34">
        <f t="shared" si="431"/>
        <v>67.072678685686327</v>
      </c>
      <c r="BPZ15" s="34">
        <f t="shared" si="432"/>
        <v>67.07503105122511</v>
      </c>
      <c r="BQA15" s="34">
        <f t="shared" si="433"/>
        <v>67.06710828409048</v>
      </c>
      <c r="BQB15" s="34">
        <f t="shared" si="434"/>
        <v>67.082351612781807</v>
      </c>
      <c r="BQC15" s="34">
        <f t="shared" si="435"/>
        <v>67.06458654823291</v>
      </c>
      <c r="BQD15" s="34">
        <f t="shared" si="436"/>
        <v>67.081316571944754</v>
      </c>
      <c r="BQE15" s="34">
        <f t="shared" si="437"/>
        <v>67.067898678911504</v>
      </c>
      <c r="BQF15" s="34">
        <f t="shared" si="438"/>
        <v>67.088430125334042</v>
      </c>
      <c r="BQG15" s="34">
        <f t="shared" si="439"/>
        <v>67.068801987278405</v>
      </c>
      <c r="BQH15" s="34">
        <f t="shared" si="440"/>
        <v>67.07777861417442</v>
      </c>
      <c r="BQI15" s="34">
        <f t="shared" si="441"/>
        <v>67.064624186081531</v>
      </c>
      <c r="BQJ15" s="34">
        <f t="shared" si="442"/>
        <v>67.078362000828022</v>
      </c>
      <c r="BQK15" s="34">
        <f t="shared" si="443"/>
        <v>67.065583951221356</v>
      </c>
      <c r="BQL15" s="34">
        <f t="shared" si="444"/>
        <v>67.082069328917157</v>
      </c>
      <c r="BQM15" s="34">
        <f t="shared" si="445"/>
        <v>67.06797395460876</v>
      </c>
      <c r="BQN15" s="34">
        <f t="shared" si="446"/>
        <v>67.087545635891459</v>
      </c>
      <c r="BQO15" s="34">
        <f t="shared" si="447"/>
        <v>67.066280251420835</v>
      </c>
      <c r="BQP15" s="34">
        <f t="shared" si="448"/>
        <v>67.086792878919042</v>
      </c>
      <c r="BQQ15" s="34">
        <f t="shared" si="449"/>
        <v>67.067221197636357</v>
      </c>
      <c r="BQR15" s="34">
        <f t="shared" si="450"/>
        <v>67.082765629116651</v>
      </c>
      <c r="BQS15" s="34">
        <f t="shared" si="451"/>
        <v>67.067390567955144</v>
      </c>
      <c r="BQT15" s="34">
        <f t="shared" si="452"/>
        <v>67.078907749633032</v>
      </c>
      <c r="BQU15" s="34">
        <f t="shared" si="453"/>
        <v>67.065997967556186</v>
      </c>
      <c r="BQV15" s="34">
        <f t="shared" si="454"/>
        <v>67.079641687681132</v>
      </c>
      <c r="BQW15" s="34">
        <f t="shared" si="455"/>
        <v>67.068293876322031</v>
      </c>
      <c r="BQX15" s="34">
        <f t="shared" si="456"/>
        <v>67.08336783469457</v>
      </c>
      <c r="BQY15" s="34">
        <f t="shared" si="457"/>
        <v>67.065734502615825</v>
      </c>
      <c r="BQZ15" s="34">
        <f t="shared" si="458"/>
        <v>67.085946027325079</v>
      </c>
      <c r="BRA15" s="34">
        <f t="shared" si="459"/>
        <v>67.07077797433098</v>
      </c>
      <c r="BRB15" s="34">
        <f t="shared" si="460"/>
        <v>67.079434679513724</v>
      </c>
      <c r="BRC15" s="34">
        <f t="shared" si="461"/>
        <v>67.067409386879447</v>
      </c>
      <c r="BRD15" s="34">
        <f t="shared" si="462"/>
        <v>67.078362000828022</v>
      </c>
      <c r="BRE15" s="34">
        <f t="shared" si="463"/>
        <v>67.066901275923058</v>
      </c>
      <c r="BRF15" s="34">
        <f t="shared" si="464"/>
        <v>67.080225074334749</v>
      </c>
      <c r="BRG15" s="34">
        <f t="shared" si="465"/>
        <v>67.068971357597192</v>
      </c>
      <c r="BRH15" s="34">
        <f t="shared" si="466"/>
        <v>67.086416500432833</v>
      </c>
      <c r="BRI15" s="34">
        <f t="shared" si="467"/>
        <v>67.071681282697881</v>
      </c>
      <c r="BRJ15" s="34">
        <f t="shared" si="468"/>
        <v>67.087395084496976</v>
      </c>
      <c r="BRK15" s="34">
        <f t="shared" si="469"/>
        <v>67.064925288870498</v>
      </c>
      <c r="BRL15" s="34">
        <f t="shared" si="470"/>
        <v>67.079340584892179</v>
      </c>
      <c r="BRM15" s="34">
        <f t="shared" si="471"/>
        <v>67.064021980503597</v>
      </c>
      <c r="BRN15" s="34">
        <f t="shared" si="472"/>
        <v>67.078042079114766</v>
      </c>
      <c r="BRO15" s="34">
        <f t="shared" si="473"/>
        <v>67.062610561180321</v>
      </c>
      <c r="BRP15" s="34">
        <f t="shared" si="474"/>
        <v>67.078136173736311</v>
      </c>
      <c r="BRQ15" s="34">
        <f t="shared" si="475"/>
        <v>67.064887651021877</v>
      </c>
      <c r="BRR15" s="34">
        <f t="shared" si="476"/>
        <v>67.08218224246302</v>
      </c>
      <c r="BRS15" s="34">
        <f t="shared" si="477"/>
        <v>67.067258835484964</v>
      </c>
      <c r="BRT15" s="34">
        <f t="shared" si="478"/>
        <v>67.082050509992854</v>
      </c>
      <c r="BRU15" s="34">
        <f t="shared" si="479"/>
        <v>67.065339305205313</v>
      </c>
      <c r="BRV15" s="34">
        <f t="shared" si="480"/>
        <v>67.080526177123716</v>
      </c>
      <c r="BRW15" s="34">
        <f t="shared" si="481"/>
        <v>67.065602770145659</v>
      </c>
      <c r="BRX15" s="34">
        <f t="shared" si="482"/>
        <v>99.967048063532687</v>
      </c>
      <c r="BRY15" s="34">
        <f t="shared" si="483"/>
        <v>100</v>
      </c>
      <c r="BRZ15" s="184">
        <f t="shared" si="484"/>
        <v>3.0000010000000001</v>
      </c>
      <c r="BSA15" s="34">
        <f t="shared" si="485"/>
        <v>3.3700360666981237</v>
      </c>
      <c r="BSB15" s="34">
        <f t="shared" si="486"/>
        <v>9.9986382645495642</v>
      </c>
      <c r="BSC15" s="34">
        <f t="shared" si="487"/>
        <v>14.92350256235858</v>
      </c>
      <c r="BSD15" s="34">
        <f t="shared" si="488"/>
        <v>16.92336133302771</v>
      </c>
      <c r="BSE15" s="34">
        <f t="shared" si="489"/>
        <v>18.048730535047689</v>
      </c>
      <c r="BSF15" s="34">
        <f t="shared" si="490"/>
        <v>19.291678382145175</v>
      </c>
      <c r="BSG15" s="34">
        <f t="shared" si="491"/>
        <v>20.352439434338493</v>
      </c>
      <c r="BSH15" s="34">
        <f t="shared" si="492"/>
        <v>21.232221460200826</v>
      </c>
      <c r="BSI15" s="34">
        <f t="shared" si="493"/>
        <v>22.095894761270831</v>
      </c>
      <c r="BSJ15" s="34">
        <f t="shared" si="494"/>
        <v>22.710438586407218</v>
      </c>
      <c r="BSK15" s="34">
        <f t="shared" si="495"/>
        <v>23.427655054132273</v>
      </c>
      <c r="BSL15" s="34">
        <f t="shared" si="496"/>
        <v>23.865336396645745</v>
      </c>
      <c r="BSM15" s="34">
        <f t="shared" si="497"/>
        <v>24.412552449546048</v>
      </c>
      <c r="BSN15" s="34">
        <f t="shared" si="498"/>
        <v>24.733105876887262</v>
      </c>
      <c r="BSO15" s="34">
        <f t="shared" si="499"/>
        <v>25.179298532479937</v>
      </c>
      <c r="BSP15" s="34">
        <f t="shared" si="500"/>
        <v>25.375672188658822</v>
      </c>
      <c r="BSQ15" s="34">
        <f t="shared" si="501"/>
        <v>25.753816500982655</v>
      </c>
      <c r="BSR15" s="34">
        <f t="shared" si="502"/>
        <v>25.879817243455271</v>
      </c>
      <c r="BSS15" s="34">
        <f t="shared" si="503"/>
        <v>26.193824347766551</v>
      </c>
      <c r="BST15" s="34">
        <f t="shared" si="504"/>
        <v>26.249365545941483</v>
      </c>
      <c r="BSU15" s="34">
        <f t="shared" si="505"/>
        <v>26.529174687851977</v>
      </c>
      <c r="BSV15" s="34">
        <f t="shared" si="506"/>
        <v>26.536200007573747</v>
      </c>
      <c r="BSW15" s="34">
        <f t="shared" si="507"/>
        <v>26.778426731711477</v>
      </c>
      <c r="BSX15" s="34">
        <f t="shared" si="508"/>
        <v>26.762156366648998</v>
      </c>
      <c r="BSY15" s="34">
        <f t="shared" si="509"/>
        <v>26.977248019463019</v>
      </c>
      <c r="BSZ15" s="34">
        <f t="shared" si="510"/>
        <v>26.920797499165364</v>
      </c>
      <c r="BTA15" s="34">
        <f t="shared" si="511"/>
        <v>27.107465452358777</v>
      </c>
      <c r="BTB15" s="34">
        <f t="shared" si="512"/>
        <v>27.052728369214332</v>
      </c>
      <c r="BTC15" s="34">
        <f t="shared" si="513"/>
        <v>27.211512326809874</v>
      </c>
      <c r="BTD15" s="34">
        <f t="shared" si="514"/>
        <v>27.095655128982653</v>
      </c>
      <c r="BTE15" s="34">
        <f t="shared" si="515"/>
        <v>27.293999207019084</v>
      </c>
      <c r="BTF15" s="34">
        <f t="shared" si="516"/>
        <v>27.218829841749656</v>
      </c>
      <c r="BTG15" s="34">
        <f t="shared" si="517"/>
        <v>27.362785683219506</v>
      </c>
      <c r="BTH15" s="34">
        <f t="shared" si="518"/>
        <v>27.260742499952308</v>
      </c>
      <c r="BTI15" s="34">
        <f t="shared" si="519"/>
        <v>27.447780276090839</v>
      </c>
      <c r="BTJ15" s="34">
        <f t="shared" si="520"/>
        <v>27.331840387786126</v>
      </c>
      <c r="BTK15" s="34">
        <f t="shared" si="521"/>
        <v>27.476382307640279</v>
      </c>
      <c r="BTL15" s="34">
        <f t="shared" si="522"/>
        <v>27.381809946926307</v>
      </c>
      <c r="BTM15" s="34">
        <f t="shared" si="523"/>
        <v>27.532353863140543</v>
      </c>
      <c r="BTN15" s="34">
        <f t="shared" si="524"/>
        <v>27.425963534413786</v>
      </c>
      <c r="BTO15" s="34">
        <f t="shared" si="525"/>
        <v>27.609389708954556</v>
      </c>
      <c r="BTP15" s="34">
        <f t="shared" si="526"/>
        <v>27.484027716460858</v>
      </c>
      <c r="BTQ15" s="34">
        <f t="shared" si="527"/>
        <v>27.64604878609947</v>
      </c>
      <c r="BTR15" s="34">
        <f t="shared" si="528"/>
        <v>27.543985855388755</v>
      </c>
      <c r="BTS15" s="34">
        <f t="shared" si="529"/>
        <v>27.674812803535971</v>
      </c>
      <c r="BTT15" s="34">
        <f t="shared" si="530"/>
        <v>27.574599987655748</v>
      </c>
      <c r="BTU15" s="34">
        <f t="shared" si="531"/>
        <v>27.687144696912089</v>
      </c>
      <c r="BTV15" s="34">
        <f t="shared" si="532"/>
        <v>27.598804236993086</v>
      </c>
      <c r="BTW15" s="34">
        <f t="shared" si="533"/>
        <v>27.760124574940285</v>
      </c>
      <c r="BTX15" s="34">
        <f t="shared" si="534"/>
        <v>27.606721250166206</v>
      </c>
      <c r="BTY15" s="34">
        <f t="shared" si="535"/>
        <v>27.754127590062442</v>
      </c>
      <c r="BTZ15" s="34">
        <f t="shared" si="536"/>
        <v>27.652989025187313</v>
      </c>
      <c r="BUA15" s="34">
        <f t="shared" si="537"/>
        <v>27.793112300824756</v>
      </c>
      <c r="BUB15" s="34">
        <f t="shared" si="538"/>
        <v>27.690149959797573</v>
      </c>
      <c r="BUC15" s="34">
        <f t="shared" si="539"/>
        <v>27.844870391800761</v>
      </c>
      <c r="BUD15" s="34">
        <f t="shared" si="540"/>
        <v>27.741805549500292</v>
      </c>
      <c r="BUE15" s="34">
        <f t="shared" si="541"/>
        <v>27.888878532304513</v>
      </c>
      <c r="BUF15" s="34">
        <f t="shared" si="542"/>
        <v>27.775741937348187</v>
      </c>
      <c r="BUG15" s="34">
        <f t="shared" si="543"/>
        <v>27.922972297284783</v>
      </c>
      <c r="BUH15" s="34">
        <f t="shared" si="544"/>
        <v>27.81191573727639</v>
      </c>
      <c r="BUI15" s="34">
        <f t="shared" si="545"/>
        <v>27.948644876003836</v>
      </c>
      <c r="BUJ15" s="34">
        <f t="shared" si="546"/>
        <v>27.87043606726802</v>
      </c>
      <c r="BUK15" s="34">
        <f t="shared" si="547"/>
        <v>27.991165323967831</v>
      </c>
      <c r="BUL15" s="34">
        <f t="shared" si="548"/>
        <v>27.923528731037095</v>
      </c>
      <c r="BUM15" s="34">
        <f t="shared" si="549"/>
        <v>26.708221890422738</v>
      </c>
      <c r="BUN15" s="34">
        <f t="shared" si="550"/>
        <v>13.249686028122106</v>
      </c>
      <c r="BUO15" s="34">
        <f t="shared" si="551"/>
        <v>14.04842</v>
      </c>
      <c r="BUP15" s="284">
        <f t="shared" si="552"/>
        <v>487.72419333811081</v>
      </c>
      <c r="BUQ15" s="110">
        <f t="shared" si="553"/>
        <v>247.89465226261584</v>
      </c>
      <c r="BUR15" s="110">
        <f t="shared" si="554"/>
        <v>216.03266988804631</v>
      </c>
      <c r="BUS15" s="110">
        <f t="shared" si="555"/>
        <v>197.2436582553367</v>
      </c>
      <c r="BUT15" s="110">
        <f t="shared" si="556"/>
        <v>184.67305921550118</v>
      </c>
      <c r="BUU15" s="110">
        <f t="shared" si="557"/>
        <v>177.65688582090451</v>
      </c>
      <c r="BUV15" s="110">
        <f t="shared" si="558"/>
        <v>171.91464360031472</v>
      </c>
      <c r="BUW15" s="110">
        <f t="shared" si="559"/>
        <v>168.05634833008619</v>
      </c>
      <c r="BUX15" s="110">
        <f t="shared" si="560"/>
        <v>163.07464223779306</v>
      </c>
      <c r="BUY15" s="110">
        <f t="shared" si="561"/>
        <v>160.38906575739787</v>
      </c>
      <c r="BUZ15" s="110">
        <f t="shared" si="562"/>
        <v>158.03957017815745</v>
      </c>
      <c r="BVA15" s="110">
        <f t="shared" si="563"/>
        <v>155.24139074157426</v>
      </c>
      <c r="BVB15" s="110">
        <f t="shared" si="564"/>
        <v>153.30169926174847</v>
      </c>
      <c r="BVC15" s="110">
        <f t="shared" si="565"/>
        <v>152.26697802332876</v>
      </c>
      <c r="BVD15" s="110">
        <f t="shared" si="566"/>
        <v>150.61742757907413</v>
      </c>
      <c r="BVE15" s="110">
        <f t="shared" si="567"/>
        <v>149.05928236131541</v>
      </c>
      <c r="BVF15" s="110">
        <f t="shared" si="568"/>
        <v>148.85203390622314</v>
      </c>
      <c r="BVG15" s="110">
        <f t="shared" si="569"/>
        <v>148.34470068142934</v>
      </c>
      <c r="BVH15" s="110">
        <f t="shared" si="570"/>
        <v>146.54438958145485</v>
      </c>
      <c r="BVI15" s="110">
        <f t="shared" si="571"/>
        <v>146.31768465804862</v>
      </c>
      <c r="BVJ15" s="110">
        <f t="shared" si="572"/>
        <v>147.01364494687732</v>
      </c>
      <c r="BVK15" s="110">
        <f t="shared" si="573"/>
        <v>145.62607417784488</v>
      </c>
      <c r="BVL15" s="110">
        <f t="shared" si="574"/>
        <v>145.52206303615026</v>
      </c>
      <c r="BVM15" s="110">
        <f t="shared" si="575"/>
        <v>145.96655641706394</v>
      </c>
      <c r="BVN15" s="110">
        <f t="shared" si="576"/>
        <v>145.60431791609443</v>
      </c>
      <c r="BVO15" s="110">
        <f t="shared" si="577"/>
        <v>145.42087295529524</v>
      </c>
      <c r="BVP15" s="110">
        <f t="shared" si="578"/>
        <v>145.28135509894213</v>
      </c>
      <c r="BVQ15" s="110">
        <f t="shared" si="579"/>
        <v>145.72728825413341</v>
      </c>
      <c r="BVR15" s="110">
        <f t="shared" si="580"/>
        <v>144.94758661140932</v>
      </c>
      <c r="BVS15" s="110">
        <f t="shared" si="581"/>
        <v>144.84012650072171</v>
      </c>
      <c r="BVT15" s="110">
        <f t="shared" si="582"/>
        <v>145.51432928247419</v>
      </c>
      <c r="BVU15" s="110">
        <f t="shared" si="583"/>
        <v>145.24461458210448</v>
      </c>
      <c r="BVV15" s="110">
        <f t="shared" si="584"/>
        <v>144.78424947143171</v>
      </c>
      <c r="BVW15" s="110">
        <f t="shared" si="585"/>
        <v>144.92614636817572</v>
      </c>
      <c r="BVX15" s="110">
        <f t="shared" si="586"/>
        <v>145.49346939770714</v>
      </c>
      <c r="BVY15" s="110">
        <f t="shared" si="587"/>
        <v>144.73756933048546</v>
      </c>
      <c r="BVZ15" s="110">
        <f t="shared" si="588"/>
        <v>144.76278053973203</v>
      </c>
      <c r="BWA15" s="110">
        <f t="shared" si="589"/>
        <v>145.62724221013835</v>
      </c>
      <c r="BWB15" s="110">
        <f t="shared" si="590"/>
        <v>145.05851971472572</v>
      </c>
      <c r="BWC15" s="110">
        <f t="shared" si="591"/>
        <v>144.81564226032989</v>
      </c>
      <c r="BWD15" s="110">
        <f t="shared" si="592"/>
        <v>145.83451393336006</v>
      </c>
      <c r="BWE15" s="110">
        <f t="shared" si="593"/>
        <v>145.94615890027978</v>
      </c>
      <c r="BWF15" s="110">
        <f t="shared" si="594"/>
        <v>145.76756531687428</v>
      </c>
      <c r="BWG15" s="110">
        <f t="shared" si="595"/>
        <v>145.63527475710688</v>
      </c>
      <c r="BWH15" s="110">
        <f t="shared" si="596"/>
        <v>146.31566313003057</v>
      </c>
      <c r="BWI15" s="110">
        <f t="shared" si="597"/>
        <v>146.05278532069872</v>
      </c>
      <c r="BWJ15" s="110">
        <f t="shared" si="598"/>
        <v>146.05362736102646</v>
      </c>
      <c r="BWK15" s="110">
        <f t="shared" si="599"/>
        <v>146.6379464674778</v>
      </c>
      <c r="BWL15" s="110">
        <f t="shared" si="600"/>
        <v>145.92235854008345</v>
      </c>
      <c r="BWM15" s="110">
        <f t="shared" si="601"/>
        <v>145.87073915540932</v>
      </c>
      <c r="BWN15" s="110">
        <f t="shared" si="602"/>
        <v>146.40093708513766</v>
      </c>
      <c r="BWO15" s="110">
        <f t="shared" si="603"/>
        <v>146.83491635521167</v>
      </c>
      <c r="BWP15" s="110">
        <f t="shared" si="604"/>
        <v>145.80898823124312</v>
      </c>
      <c r="BWQ15" s="110">
        <f t="shared" si="605"/>
        <v>146.25772247235599</v>
      </c>
      <c r="BWR15" s="110">
        <f t="shared" si="606"/>
        <v>146.99753638400296</v>
      </c>
      <c r="BWS15" s="110">
        <f t="shared" si="607"/>
        <v>146.3131911728477</v>
      </c>
      <c r="BWT15" s="110">
        <f t="shared" si="608"/>
        <v>146.54795587647814</v>
      </c>
      <c r="BWU15" s="110">
        <f t="shared" si="609"/>
        <v>147.02829490838914</v>
      </c>
      <c r="BWV15" s="110">
        <f t="shared" si="610"/>
        <v>147.19342439389465</v>
      </c>
      <c r="BWW15" s="110">
        <f t="shared" si="611"/>
        <v>146.96133287328018</v>
      </c>
      <c r="BWX15" s="110">
        <f t="shared" si="612"/>
        <v>147.38994398619005</v>
      </c>
      <c r="BWY15" s="110">
        <f t="shared" si="613"/>
        <v>147.93858338173951</v>
      </c>
      <c r="BWZ15" s="110">
        <f t="shared" si="614"/>
        <v>147.54043552988281</v>
      </c>
      <c r="BXA15" s="110">
        <f t="shared" si="615"/>
        <v>143.83755196463153</v>
      </c>
      <c r="BXB15" s="110">
        <f t="shared" si="616"/>
        <v>233.83793532958177</v>
      </c>
      <c r="BXC15" s="356">
        <f t="shared" si="617"/>
        <v>0.6951770937931202</v>
      </c>
      <c r="BXD15" s="112">
        <f t="shared" si="618"/>
        <v>0.685424040843019</v>
      </c>
      <c r="BXE15" s="112">
        <f t="shared" si="619"/>
        <v>0.68413025104903924</v>
      </c>
      <c r="BXF15" s="112">
        <f t="shared" si="620"/>
        <v>0.68595121074344934</v>
      </c>
      <c r="BXG15" s="112">
        <f t="shared" si="621"/>
        <v>0.68815602555185162</v>
      </c>
      <c r="BXH15" s="112">
        <f t="shared" si="622"/>
        <v>0.69040527374726912</v>
      </c>
      <c r="BXI15" s="112">
        <f t="shared" si="623"/>
        <v>0.69254951312267921</v>
      </c>
      <c r="BXJ15" s="112">
        <f t="shared" si="624"/>
        <v>0.6945359366629712</v>
      </c>
      <c r="BXK15" s="112">
        <f t="shared" si="625"/>
        <v>0.69631993648484269</v>
      </c>
      <c r="BXL15" s="112">
        <f t="shared" si="626"/>
        <v>0.697891822418923</v>
      </c>
      <c r="BXM15" s="112">
        <f t="shared" si="627"/>
        <v>0.69924796889684449</v>
      </c>
      <c r="BXN15" s="112">
        <f t="shared" si="628"/>
        <v>0.70041341758412545</v>
      </c>
      <c r="BXO15" s="112">
        <f t="shared" si="629"/>
        <v>0.70140442808103176</v>
      </c>
      <c r="BXP15" s="112">
        <f t="shared" si="630"/>
        <v>0.70224853383609509</v>
      </c>
      <c r="BXQ15" s="112">
        <f t="shared" si="631"/>
        <v>0.70295505886543874</v>
      </c>
      <c r="BXR15" s="112">
        <f t="shared" si="632"/>
        <v>0.70355519939380129</v>
      </c>
      <c r="BXS15" s="112">
        <f t="shared" si="633"/>
        <v>0.70405732211970229</v>
      </c>
      <c r="BXT15" s="112">
        <f t="shared" si="634"/>
        <v>0.70448109978585427</v>
      </c>
      <c r="BXU15" s="112">
        <f t="shared" si="635"/>
        <v>0.70483554618896505</v>
      </c>
      <c r="BXV15" s="112">
        <f t="shared" si="636"/>
        <v>0.7051352506243137</v>
      </c>
      <c r="BXW15" s="112">
        <f t="shared" si="637"/>
        <v>0.70538466421771817</v>
      </c>
      <c r="BXX15" s="112">
        <f t="shared" si="638"/>
        <v>0.70559704236802878</v>
      </c>
      <c r="BXY15" s="112">
        <f t="shared" si="639"/>
        <v>0.70577486145484014</v>
      </c>
      <c r="BXZ15" s="112">
        <f t="shared" si="640"/>
        <v>0.70592390880095068</v>
      </c>
      <c r="BYA15" s="112">
        <f t="shared" si="641"/>
        <v>0.70604920617304889</v>
      </c>
      <c r="BYB15" s="112">
        <f t="shared" si="642"/>
        <v>0.70615590798638683</v>
      </c>
      <c r="BYC15" s="112">
        <f t="shared" si="643"/>
        <v>0.70624481975009556</v>
      </c>
      <c r="BYD15" s="112">
        <f t="shared" si="644"/>
        <v>0.70632027604473113</v>
      </c>
      <c r="BYE15" s="112">
        <f t="shared" si="645"/>
        <v>0.7063840880823582</v>
      </c>
      <c r="BYF15" s="112">
        <f t="shared" si="646"/>
        <v>0.70643835869020766</v>
      </c>
      <c r="BYG15" s="112">
        <f t="shared" si="647"/>
        <v>0.70648377038072441</v>
      </c>
      <c r="BYH15" s="112">
        <f t="shared" si="648"/>
        <v>0.70652223180098883</v>
      </c>
      <c r="BYI15" s="112">
        <f t="shared" si="649"/>
        <v>0.70655475433348647</v>
      </c>
      <c r="BYJ15" s="112">
        <f t="shared" si="650"/>
        <v>0.70658235326135688</v>
      </c>
      <c r="BYK15" s="112">
        <f t="shared" si="651"/>
        <v>0.70660555354940613</v>
      </c>
      <c r="BYL15" s="112">
        <f t="shared" si="652"/>
        <v>0.70662535645211721</v>
      </c>
      <c r="BYM15" s="112">
        <f t="shared" si="653"/>
        <v>0.70664199331482036</v>
      </c>
      <c r="BYN15" s="112">
        <f t="shared" si="654"/>
        <v>0.7066561077202772</v>
      </c>
      <c r="BYO15" s="112">
        <f t="shared" si="655"/>
        <v>0.70666796791534325</v>
      </c>
      <c r="BYP15" s="112">
        <f t="shared" si="656"/>
        <v>0.7066780607130424</v>
      </c>
      <c r="BYQ15" s="112">
        <f t="shared" si="657"/>
        <v>0.70668656716762779</v>
      </c>
      <c r="BYR15" s="112">
        <f t="shared" si="658"/>
        <v>0.70669379430017776</v>
      </c>
      <c r="BYS15" s="112">
        <f t="shared" si="659"/>
        <v>0.70669992604277398</v>
      </c>
      <c r="BYT15" s="112">
        <f t="shared" si="660"/>
        <v>0.70670509384303326</v>
      </c>
      <c r="BYU15" s="112">
        <f t="shared" si="661"/>
        <v>0.70670942603581899</v>
      </c>
      <c r="BYV15" s="112">
        <f t="shared" si="662"/>
        <v>0.70671313050633389</v>
      </c>
      <c r="BYW15" s="112">
        <f t="shared" si="663"/>
        <v>0.70671628231553418</v>
      </c>
      <c r="BYX15" s="112">
        <f t="shared" si="664"/>
        <v>0.70671895664331075</v>
      </c>
      <c r="BYY15" s="112">
        <f t="shared" si="665"/>
        <v>0.70672122244116331</v>
      </c>
      <c r="BYZ15" s="112">
        <f t="shared" si="666"/>
        <v>0.70672315595302204</v>
      </c>
      <c r="BZA15" s="112">
        <f t="shared" si="667"/>
        <v>0.70672476165376819</v>
      </c>
      <c r="BZB15" s="112">
        <f t="shared" si="668"/>
        <v>0.70672612535379653</v>
      </c>
      <c r="BZC15" s="112">
        <f t="shared" si="669"/>
        <v>0.70672728765877268</v>
      </c>
      <c r="BZD15" s="112">
        <f t="shared" si="670"/>
        <v>0.70672827753976786</v>
      </c>
      <c r="BZE15" s="112">
        <f t="shared" si="671"/>
        <v>0.70672907547537778</v>
      </c>
      <c r="BZF15" s="112">
        <f t="shared" si="672"/>
        <v>0.70672975256459181</v>
      </c>
      <c r="BZG15" s="112">
        <f t="shared" si="673"/>
        <v>0.70673033838707777</v>
      </c>
      <c r="BZH15" s="112">
        <f t="shared" si="674"/>
        <v>0.70673083254029323</v>
      </c>
      <c r="BZI15" s="112">
        <f t="shared" si="675"/>
        <v>0.70673124383069852</v>
      </c>
      <c r="BZJ15" s="112">
        <f t="shared" si="676"/>
        <v>0.70673157234380557</v>
      </c>
      <c r="BZK15" s="112">
        <f t="shared" si="677"/>
        <v>0.70673186935156496</v>
      </c>
      <c r="BZL15" s="112">
        <f t="shared" si="678"/>
        <v>0.70673213488010722</v>
      </c>
      <c r="BZM15" s="112">
        <f t="shared" si="679"/>
        <v>0.70673224215855102</v>
      </c>
      <c r="BZN15" s="112">
        <f t="shared" si="680"/>
        <v>0.70673304483308796</v>
      </c>
      <c r="BZO15" s="112">
        <f t="shared" si="681"/>
        <v>0.70673638892299251</v>
      </c>
      <c r="BZP15" s="284">
        <f t="shared" si="682"/>
        <v>111.9910202007611</v>
      </c>
      <c r="BZQ15" s="110">
        <f t="shared" si="683"/>
        <v>28.400307191933127</v>
      </c>
      <c r="BZR15" s="110">
        <f t="shared" si="684"/>
        <v>18.479234588808801</v>
      </c>
      <c r="BZS15" s="110">
        <f t="shared" si="685"/>
        <v>13.687105748846852</v>
      </c>
      <c r="BZT15" s="110">
        <f t="shared" si="686"/>
        <v>12.863926229419606</v>
      </c>
      <c r="BZU15" s="110">
        <f t="shared" si="687"/>
        <v>11.883572615503292</v>
      </c>
      <c r="BZV15" s="110">
        <f t="shared" si="688"/>
        <v>12.183435563481162</v>
      </c>
      <c r="BZW15" s="110">
        <f t="shared" si="689"/>
        <v>11.53323643233248</v>
      </c>
      <c r="BZX15" s="110">
        <f t="shared" si="690"/>
        <v>11.953143353217401</v>
      </c>
      <c r="BZY15" s="110">
        <f t="shared" si="691"/>
        <v>11.28538714766537</v>
      </c>
      <c r="BZZ15" s="110">
        <f t="shared" si="692"/>
        <v>12.0087891582828</v>
      </c>
      <c r="CAA15" s="110">
        <f t="shared" si="693"/>
        <v>11.127117767786775</v>
      </c>
      <c r="CAB15" s="110">
        <f t="shared" si="694"/>
        <v>11.860398275754617</v>
      </c>
      <c r="CAC15" s="110">
        <f t="shared" si="695"/>
        <v>11.120585021368482</v>
      </c>
      <c r="CAD15" s="110">
        <f t="shared" si="696"/>
        <v>11.787140413751551</v>
      </c>
      <c r="CAE15" s="110">
        <f t="shared" si="697"/>
        <v>10.912193651158391</v>
      </c>
      <c r="CAF15" s="110">
        <f t="shared" si="698"/>
        <v>11.760932372764586</v>
      </c>
      <c r="CAG15" s="110">
        <f t="shared" si="699"/>
        <v>10.994079135492116</v>
      </c>
      <c r="CAH15" s="110">
        <f t="shared" si="700"/>
        <v>11.544651970596986</v>
      </c>
      <c r="CAI15" s="110">
        <f t="shared" si="701"/>
        <v>10.811263627514231</v>
      </c>
      <c r="CAJ15" s="110">
        <f t="shared" si="702"/>
        <v>11.680264847684569</v>
      </c>
      <c r="CAK15" s="110">
        <f t="shared" si="703"/>
        <v>10.780029112917942</v>
      </c>
      <c r="CAL15" s="110">
        <f t="shared" si="704"/>
        <v>11.451609132443998</v>
      </c>
      <c r="CAM15" s="110">
        <f t="shared" si="705"/>
        <v>10.815339119987176</v>
      </c>
      <c r="CAN15" s="110">
        <f t="shared" si="706"/>
        <v>11.40747486880923</v>
      </c>
      <c r="CAO15" s="110">
        <f t="shared" si="707"/>
        <v>10.704583212107952</v>
      </c>
      <c r="CAP15" s="110">
        <f t="shared" si="708"/>
        <v>11.301067980974411</v>
      </c>
      <c r="CAQ15" s="110">
        <f t="shared" si="709"/>
        <v>10.648002498062874</v>
      </c>
      <c r="CAR15" s="110">
        <f t="shared" si="710"/>
        <v>11.133017536737293</v>
      </c>
      <c r="CAS15" s="110">
        <f t="shared" si="711"/>
        <v>10.425374954064393</v>
      </c>
      <c r="CAT15" s="110">
        <f t="shared" si="712"/>
        <v>11.016826659344233</v>
      </c>
      <c r="CAU15" s="110">
        <f t="shared" si="713"/>
        <v>10.23837315607339</v>
      </c>
      <c r="CAV15" s="110">
        <f t="shared" si="714"/>
        <v>10.639750968583206</v>
      </c>
      <c r="CAW15" s="110">
        <f t="shared" si="715"/>
        <v>9.9437585261553245</v>
      </c>
      <c r="CAX15" s="110">
        <f t="shared" si="716"/>
        <v>10.378571278845136</v>
      </c>
      <c r="CAY15" s="110">
        <f t="shared" si="717"/>
        <v>9.5808757133151889</v>
      </c>
      <c r="CAZ15" s="110">
        <f t="shared" si="718"/>
        <v>9.8135836579190379</v>
      </c>
      <c r="CBA15" s="110">
        <f t="shared" si="719"/>
        <v>9.2252914789329026</v>
      </c>
      <c r="CBB15" s="110">
        <f t="shared" si="720"/>
        <v>9.2994619900671687</v>
      </c>
      <c r="CBC15" s="110">
        <f t="shared" si="721"/>
        <v>8.5399097435899431</v>
      </c>
      <c r="CBD15" s="110">
        <f t="shared" si="722"/>
        <v>8.692923130090108</v>
      </c>
      <c r="CBE15" s="110">
        <f t="shared" si="723"/>
        <v>7.96537189702667</v>
      </c>
      <c r="CBF15" s="110">
        <f t="shared" si="724"/>
        <v>7.8780044528700044</v>
      </c>
      <c r="CBG15" s="110">
        <f t="shared" si="725"/>
        <v>7.1357133193018338</v>
      </c>
      <c r="CBH15" s="110">
        <f t="shared" si="726"/>
        <v>7.0464067762773794</v>
      </c>
      <c r="CBI15" s="110">
        <f t="shared" si="727"/>
        <v>6.2951232415831582</v>
      </c>
      <c r="CBJ15" s="110">
        <f t="shared" si="728"/>
        <v>6.0554946669364416</v>
      </c>
      <c r="CBK15" s="110">
        <f t="shared" si="729"/>
        <v>5.4456417059037916</v>
      </c>
      <c r="CBL15" s="110">
        <f t="shared" si="730"/>
        <v>5.1030855189434554</v>
      </c>
      <c r="CBM15" s="110">
        <f t="shared" si="731"/>
        <v>4.5087117969154633</v>
      </c>
      <c r="CBN15" s="110">
        <f t="shared" si="732"/>
        <v>4.2077334789656495</v>
      </c>
      <c r="CBO15" s="110">
        <f t="shared" si="733"/>
        <v>3.7055657305881518</v>
      </c>
      <c r="CBP15" s="110">
        <f t="shared" si="734"/>
        <v>3.3216616074582865</v>
      </c>
      <c r="CBQ15" s="110">
        <f t="shared" si="735"/>
        <v>2.9019877787995023</v>
      </c>
      <c r="CBR15" s="110">
        <f t="shared" si="736"/>
        <v>2.5996192597586703</v>
      </c>
      <c r="CBS15" s="110">
        <f t="shared" si="737"/>
        <v>2.2299326487756512</v>
      </c>
      <c r="CBT15" s="110">
        <f t="shared" si="738"/>
        <v>1.9565883722058055</v>
      </c>
      <c r="CBU15" s="110">
        <f t="shared" si="739"/>
        <v>1.7210794858073868</v>
      </c>
      <c r="CBV15" s="110">
        <f t="shared" si="740"/>
        <v>1.4716766675099651</v>
      </c>
      <c r="CBW15" s="110">
        <f t="shared" si="741"/>
        <v>1.2910421013015767</v>
      </c>
      <c r="CBX15" s="110">
        <f t="shared" si="742"/>
        <v>1.0808169523311542</v>
      </c>
      <c r="CBY15" s="110">
        <f t="shared" si="743"/>
        <v>0.98013639140026076</v>
      </c>
      <c r="CBZ15" s="110">
        <f t="shared" si="744"/>
        <v>0.82643916722136168</v>
      </c>
      <c r="CCA15" s="110">
        <f t="shared" si="745"/>
        <v>0.54705423300352407</v>
      </c>
      <c r="CCB15" s="110">
        <f t="shared" si="746"/>
        <v>-2.9914503710870064</v>
      </c>
      <c r="CCC15" s="284">
        <f t="shared" si="747"/>
        <v>32.234684039614585</v>
      </c>
      <c r="CCD15" s="110">
        <f t="shared" si="748"/>
        <v>9.1523513793456193</v>
      </c>
      <c r="CCE15" s="110">
        <f t="shared" si="749"/>
        <v>5.7585519228606685</v>
      </c>
      <c r="CCF15" s="110">
        <f t="shared" si="750"/>
        <v>4.4751801219708005</v>
      </c>
      <c r="CCG15" s="110">
        <f t="shared" si="751"/>
        <v>4.3163486366265689</v>
      </c>
      <c r="CCH15" s="110">
        <f t="shared" si="752"/>
        <v>4.0049115455894917</v>
      </c>
      <c r="CCI15" s="110">
        <f t="shared" si="753"/>
        <v>4.0997659822000898</v>
      </c>
      <c r="CCJ15" s="110">
        <f t="shared" si="754"/>
        <v>3.8586351460897852</v>
      </c>
      <c r="CCK15" s="110">
        <f t="shared" si="755"/>
        <v>4.0069625982089363</v>
      </c>
      <c r="CCL15" s="110">
        <f t="shared" si="756"/>
        <v>3.7698523871578984</v>
      </c>
      <c r="CCM15" s="110">
        <f t="shared" si="757"/>
        <v>3.9890851883036582</v>
      </c>
      <c r="CCN15" s="110">
        <f t="shared" si="758"/>
        <v>3.7065228863452044</v>
      </c>
      <c r="CCO15" s="110">
        <f t="shared" si="759"/>
        <v>3.9426986600161689</v>
      </c>
      <c r="CCP15" s="110">
        <f t="shared" si="760"/>
        <v>3.6778936628700971</v>
      </c>
      <c r="CCQ15" s="110">
        <f t="shared" si="761"/>
        <v>3.9083601892102355</v>
      </c>
      <c r="CCR15" s="110">
        <f t="shared" si="762"/>
        <v>3.6215400186644011</v>
      </c>
      <c r="CCS15" s="110">
        <f t="shared" si="763"/>
        <v>3.8879542090394525</v>
      </c>
      <c r="CCT15" s="110">
        <f t="shared" si="764"/>
        <v>3.6231283512708159</v>
      </c>
      <c r="CCU15" s="110">
        <f t="shared" si="765"/>
        <v>3.8344310918393436</v>
      </c>
      <c r="CCV15" s="110">
        <f t="shared" si="766"/>
        <v>3.5814060458100023</v>
      </c>
      <c r="CCW15" s="110">
        <f t="shared" si="767"/>
        <v>3.8460640868108436</v>
      </c>
      <c r="CCX15" s="110">
        <f t="shared" si="768"/>
        <v>3.5643499868611164</v>
      </c>
      <c r="CCY15" s="110">
        <f t="shared" si="769"/>
        <v>3.7881172785063151</v>
      </c>
      <c r="CCZ15" s="110">
        <f t="shared" si="770"/>
        <v>3.567155900346846</v>
      </c>
      <c r="CDA15" s="110">
        <f t="shared" si="771"/>
        <v>3.7692498503217662</v>
      </c>
      <c r="CDB15" s="110">
        <f t="shared" si="772"/>
        <v>3.5321082713188212</v>
      </c>
      <c r="CDC15" s="110">
        <f t="shared" si="773"/>
        <v>3.7410305936927104</v>
      </c>
      <c r="CDD15" s="110">
        <f t="shared" si="774"/>
        <v>3.5124622570619377</v>
      </c>
      <c r="CDE15" s="110">
        <f t="shared" si="775"/>
        <v>3.6860205125956007</v>
      </c>
      <c r="CDF15" s="110">
        <f t="shared" si="776"/>
        <v>3.4567674048529256</v>
      </c>
      <c r="CDG15" s="110">
        <f t="shared" si="777"/>
        <v>3.6432191060929791</v>
      </c>
      <c r="CDH15" s="110">
        <f t="shared" si="778"/>
        <v>3.4018582492252492</v>
      </c>
      <c r="CDI15" s="110">
        <f t="shared" si="779"/>
        <v>3.5471530823075521</v>
      </c>
      <c r="CDJ15" s="110">
        <f t="shared" si="780"/>
        <v>3.3213675331575176</v>
      </c>
      <c r="CDK15" s="110">
        <f t="shared" si="781"/>
        <v>3.4622380584013079</v>
      </c>
      <c r="CDL15" s="110">
        <f t="shared" si="782"/>
        <v>3.2190447706126273</v>
      </c>
      <c r="CDM15" s="110">
        <f t="shared" si="783"/>
        <v>3.3121125813066064</v>
      </c>
      <c r="CDN15" s="110">
        <f t="shared" si="784"/>
        <v>3.1044330214227736</v>
      </c>
      <c r="CDO15" s="110">
        <f t="shared" si="785"/>
        <v>3.1579342244501132</v>
      </c>
      <c r="CDP15" s="110">
        <f t="shared" si="786"/>
        <v>2.9196554592239976</v>
      </c>
      <c r="CDQ15" s="110">
        <f t="shared" si="787"/>
        <v>2.9671539695942259</v>
      </c>
      <c r="CDR15" s="110">
        <f t="shared" si="788"/>
        <v>2.7331859027587453</v>
      </c>
      <c r="CDS15" s="110">
        <f t="shared" si="789"/>
        <v>2.7244207793602495</v>
      </c>
      <c r="CDT15" s="110">
        <f t="shared" si="790"/>
        <v>2.4842375382670188</v>
      </c>
      <c r="CDU15" s="110">
        <f t="shared" si="791"/>
        <v>2.459090658445398</v>
      </c>
      <c r="CDV15" s="110">
        <f t="shared" si="792"/>
        <v>2.2171786196877066</v>
      </c>
      <c r="CDW15" s="110">
        <f t="shared" si="793"/>
        <v>2.1472114169785517</v>
      </c>
      <c r="CDX15" s="110">
        <f t="shared" si="794"/>
        <v>1.9372322608373456</v>
      </c>
      <c r="CDY15" s="110">
        <f t="shared" si="795"/>
        <v>1.8352372987099086</v>
      </c>
      <c r="CDZ15" s="110">
        <f t="shared" si="796"/>
        <v>1.6333511348241581</v>
      </c>
      <c r="CEA15" s="110">
        <f t="shared" si="797"/>
        <v>1.5328269378459414</v>
      </c>
      <c r="CEB15" s="110">
        <f t="shared" si="798"/>
        <v>1.3556007631764486</v>
      </c>
      <c r="CEC15" s="110">
        <f t="shared" si="799"/>
        <v>1.2302920208735515</v>
      </c>
      <c r="CED15" s="110">
        <f t="shared" si="800"/>
        <v>1.0785250351992832</v>
      </c>
      <c r="CEE15" s="110">
        <f t="shared" si="801"/>
        <v>0.96885195043079197</v>
      </c>
      <c r="CEF15" s="110">
        <f t="shared" si="802"/>
        <v>0.83973697653403678</v>
      </c>
      <c r="CEG15" s="110">
        <f t="shared" si="803"/>
        <v>0.73935548518720051</v>
      </c>
      <c r="CEH15" s="110">
        <f t="shared" si="804"/>
        <v>0.6494562824095047</v>
      </c>
      <c r="CEI15" s="110">
        <f t="shared" si="805"/>
        <v>0.55845738770809639</v>
      </c>
      <c r="CEJ15" s="110">
        <f t="shared" si="806"/>
        <v>0.49283818222515091</v>
      </c>
      <c r="CEK15" s="110">
        <f t="shared" si="807"/>
        <v>0.41254210858079232</v>
      </c>
      <c r="CEL15" s="110">
        <f t="shared" si="808"/>
        <v>0.37339493618034009</v>
      </c>
      <c r="CEM15" s="110">
        <f t="shared" si="809"/>
        <v>0.31888504236117632</v>
      </c>
      <c r="CEN15" s="110">
        <f t="shared" si="810"/>
        <v>0.20290305514238804</v>
      </c>
      <c r="CEO15" s="110">
        <f t="shared" si="811"/>
        <v>-0.74077586761545844</v>
      </c>
      <c r="CEP15" s="284">
        <f t="shared" si="812"/>
        <v>367.64005006280809</v>
      </c>
      <c r="CEQ15" s="110">
        <f t="shared" si="813"/>
        <v>166.27582579794921</v>
      </c>
      <c r="CER15" s="110">
        <f t="shared" si="814"/>
        <v>144.89866319737786</v>
      </c>
      <c r="CES15" s="110">
        <f t="shared" si="815"/>
        <v>132.29649904990293</v>
      </c>
      <c r="CET15" s="110">
        <f t="shared" si="816"/>
        <v>123.87074389594815</v>
      </c>
      <c r="CEU15" s="110">
        <f t="shared" si="817"/>
        <v>119.15953798935146</v>
      </c>
      <c r="CEV15" s="110">
        <f t="shared" si="818"/>
        <v>115.3074837306754</v>
      </c>
      <c r="CEW15" s="110">
        <f t="shared" si="819"/>
        <v>112.71668229661589</v>
      </c>
      <c r="CEX15" s="110">
        <f t="shared" si="820"/>
        <v>109.38046705410079</v>
      </c>
      <c r="CEY15" s="110">
        <f t="shared" si="821"/>
        <v>107.58077010939883</v>
      </c>
      <c r="CEZ15" s="110">
        <f t="shared" si="822"/>
        <v>106.00168656571039</v>
      </c>
      <c r="CFA15" s="110">
        <f t="shared" si="823"/>
        <v>104.12705686196821</v>
      </c>
      <c r="CFB15" s="110">
        <f t="shared" si="824"/>
        <v>102.82530456053247</v>
      </c>
      <c r="CFC15" s="110">
        <f t="shared" si="825"/>
        <v>102.13495089405859</v>
      </c>
      <c r="CFD15" s="110">
        <f t="shared" si="826"/>
        <v>101.02492166227231</v>
      </c>
      <c r="CFE15" s="110">
        <f t="shared" si="827"/>
        <v>99.975611447778462</v>
      </c>
      <c r="CFF15" s="110">
        <f t="shared" si="828"/>
        <v>99.842127450384268</v>
      </c>
      <c r="CFG15" s="110">
        <f t="shared" si="829"/>
        <v>99.499857487460588</v>
      </c>
      <c r="CFH15" s="110">
        <f t="shared" si="830"/>
        <v>98.291660420603804</v>
      </c>
      <c r="CFI15" s="110">
        <f t="shared" si="831"/>
        <v>98.141960828794026</v>
      </c>
      <c r="CFJ15" s="110">
        <f t="shared" si="832"/>
        <v>98.61405644904967</v>
      </c>
      <c r="CFK15" s="110">
        <f t="shared" si="833"/>
        <v>97.683890242857842</v>
      </c>
      <c r="CFL15" s="110">
        <f t="shared" si="834"/>
        <v>97.60643380699986</v>
      </c>
      <c r="CFM15" s="110">
        <f t="shared" si="835"/>
        <v>97.90148460524361</v>
      </c>
      <c r="CFN15" s="110">
        <f t="shared" si="836"/>
        <v>97.658979559797331</v>
      </c>
      <c r="CFO15" s="110">
        <f t="shared" si="837"/>
        <v>97.53661650970156</v>
      </c>
      <c r="CFP15" s="110">
        <f t="shared" si="838"/>
        <v>97.445752156764684</v>
      </c>
      <c r="CFQ15" s="110">
        <f t="shared" si="839"/>
        <v>97.746580081929039</v>
      </c>
      <c r="CFR15" s="110">
        <f t="shared" si="840"/>
        <v>97.227563715790126</v>
      </c>
      <c r="CFS15" s="110">
        <f t="shared" si="841"/>
        <v>97.154229399338718</v>
      </c>
      <c r="CFT15" s="110">
        <f t="shared" si="842"/>
        <v>97.605951709011961</v>
      </c>
      <c r="CFU15" s="110">
        <f t="shared" si="843"/>
        <v>97.425702858923174</v>
      </c>
      <c r="CFV15" s="110">
        <f t="shared" si="844"/>
        <v>97.11400477474443</v>
      </c>
      <c r="CFW15" s="110">
        <f t="shared" si="845"/>
        <v>97.209287771918042</v>
      </c>
      <c r="CFX15" s="110">
        <f t="shared" si="846"/>
        <v>97.587034012781118</v>
      </c>
      <c r="CFY15" s="110">
        <f t="shared" si="847"/>
        <v>97.079013319137147</v>
      </c>
      <c r="CFZ15" s="110">
        <f t="shared" si="848"/>
        <v>97.096461944048158</v>
      </c>
      <c r="CGA15" s="110">
        <f t="shared" si="849"/>
        <v>97.677946870001108</v>
      </c>
      <c r="CGB15" s="110">
        <f t="shared" si="850"/>
        <v>97.299186160791834</v>
      </c>
      <c r="CGC15" s="110">
        <f t="shared" si="851"/>
        <v>97.134399514216994</v>
      </c>
      <c r="CGD15" s="110">
        <f t="shared" si="852"/>
        <v>97.819692082348013</v>
      </c>
      <c r="CGE15" s="110">
        <f t="shared" si="853"/>
        <v>97.898260264081443</v>
      </c>
      <c r="CGF15" s="110">
        <f t="shared" si="854"/>
        <v>97.773737758607737</v>
      </c>
      <c r="CGG15" s="110">
        <f t="shared" si="855"/>
        <v>97.682541720651827</v>
      </c>
      <c r="CGH15" s="110">
        <f t="shared" si="856"/>
        <v>98.138122949776061</v>
      </c>
      <c r="CGI15" s="110">
        <f t="shared" si="857"/>
        <v>97.961429650919342</v>
      </c>
      <c r="CGJ15" s="110">
        <f t="shared" si="858"/>
        <v>97.963356470254212</v>
      </c>
      <c r="CGK15" s="110">
        <f t="shared" si="859"/>
        <v>98.356789380812046</v>
      </c>
      <c r="CGL15" s="110">
        <f t="shared" si="860"/>
        <v>97.881317769910027</v>
      </c>
      <c r="CGM15" s="110">
        <f t="shared" si="861"/>
        <v>97.848675820594835</v>
      </c>
      <c r="CGN15" s="110">
        <f t="shared" si="862"/>
        <v>98.205051496695361</v>
      </c>
      <c r="CGO15" s="110">
        <f t="shared" si="863"/>
        <v>98.491182013844394</v>
      </c>
      <c r="CGP15" s="110">
        <f t="shared" si="864"/>
        <v>97.797178917701444</v>
      </c>
      <c r="CGQ15" s="110">
        <f t="shared" si="865"/>
        <v>98.097482258352443</v>
      </c>
      <c r="CGR15" s="110">
        <f t="shared" si="866"/>
        <v>98.592745605092475</v>
      </c>
      <c r="CGS15" s="110">
        <f t="shared" si="867"/>
        <v>98.132704923428236</v>
      </c>
      <c r="CGT15" s="110">
        <f t="shared" si="868"/>
        <v>98.290238046893379</v>
      </c>
      <c r="CGU15" s="110">
        <f t="shared" si="869"/>
        <v>98.614074589185179</v>
      </c>
      <c r="CGV15" s="110">
        <f t="shared" si="870"/>
        <v>98.72780758801116</v>
      </c>
      <c r="CGW15" s="110">
        <f t="shared" si="871"/>
        <v>98.573876436081406</v>
      </c>
      <c r="CGX15" s="110">
        <f t="shared" si="872"/>
        <v>98.861280677945317</v>
      </c>
      <c r="CGY15" s="110">
        <f t="shared" si="873"/>
        <v>99.227847352895921</v>
      </c>
      <c r="CGZ15" s="110">
        <f t="shared" si="874"/>
        <v>98.959683536924175</v>
      </c>
      <c r="CHA15" s="110">
        <f t="shared" si="875"/>
        <v>96.476492720776449</v>
      </c>
      <c r="CHB15" s="110">
        <f t="shared" si="876"/>
        <v>182.33613254210812</v>
      </c>
    </row>
    <row r="16" spans="1:2238" ht="15.75" thickBot="1" x14ac:dyDescent="0.3">
      <c r="A16" s="456"/>
      <c r="B16" s="252">
        <v>1500</v>
      </c>
      <c r="C16" s="432"/>
      <c r="D16" s="432"/>
      <c r="E16" s="378">
        <f>AVERAGE(BNI16:BNQ16)</f>
        <v>1227.143752990605</v>
      </c>
      <c r="F16" s="379">
        <f>MAX(BNI16:BNQ16)</f>
        <v>1230.9918702656209</v>
      </c>
      <c r="G16" s="379">
        <f>MIN(BNI16:BNQ16)</f>
        <v>1221.0233094961118</v>
      </c>
      <c r="H16" s="380">
        <f>AVERAGE(BKS16:BLA16)</f>
        <v>9.1805445712618949E-2</v>
      </c>
      <c r="I16" s="381">
        <f>MAX(BKS16:BLA16)</f>
        <v>9.3365359324039165E-2</v>
      </c>
      <c r="J16" s="381">
        <f>MIN(BKS16:BLA16)</f>
        <v>8.9375137260566562E-2</v>
      </c>
      <c r="K16" s="380">
        <f>AVERAGE(BIC16:BIK16)</f>
        <v>5.3081038124357724E-5</v>
      </c>
      <c r="L16" s="381">
        <f>MAX(BIC16:BIK16)</f>
        <v>5.3734994075997148E-5</v>
      </c>
      <c r="M16" s="381">
        <f>MIN(BIC16:BIK16)</f>
        <v>5.2040821959335302E-5</v>
      </c>
      <c r="N16" s="369">
        <f>AVERAGE(BFM16:BFU16)</f>
        <v>0.24309414783082722</v>
      </c>
      <c r="O16" s="375">
        <f>MAX(BFM16:BFU16)</f>
        <v>0.25063937073804593</v>
      </c>
      <c r="P16" s="375">
        <f>MIN(BFM16:BFU16)</f>
        <v>0.2384075199987479</v>
      </c>
      <c r="Q16" s="380">
        <f>AVERAGE(AXY16:AYF16)</f>
        <v>1878382.9525157365</v>
      </c>
      <c r="R16" s="381">
        <f>MAX(AXY16:AYF16)</f>
        <v>1937228.0558142907</v>
      </c>
      <c r="S16" s="381">
        <f>MIN(AXY16:AYF16)</f>
        <v>1817368.3216740966</v>
      </c>
      <c r="T16" s="378">
        <f>AVERAGE(AVJ16:AVR16)</f>
        <v>1452.7571442934302</v>
      </c>
      <c r="U16" s="379">
        <f>MAX(AVJ16:AVR16)</f>
        <v>1480.9320678909323</v>
      </c>
      <c r="V16" s="379">
        <f>MIN(AVJ16:AVR16)</f>
        <v>1408.6587456425527</v>
      </c>
      <c r="W16" s="382">
        <f>(N16*$A$14*$ASH$24)/K16</f>
        <v>9.9758234550106835</v>
      </c>
      <c r="X16" s="383">
        <f>AVERAGE(BXQ16:BXX16)</f>
        <v>0.70953052170458408</v>
      </c>
      <c r="Y16" s="369">
        <f>AVERAGE(BVD16:BVK16)</f>
        <v>119.92650097413252</v>
      </c>
      <c r="Z16" s="375">
        <f>MAX(BVD16:BVK16)</f>
        <v>121.76582126984916</v>
      </c>
      <c r="AA16" s="375">
        <f>MIN(BVD16:BVK16)</f>
        <v>118.63869413756828</v>
      </c>
      <c r="AB16" s="369">
        <f>AVERAGE(CAD16:CAK16)</f>
        <v>10.769109467109804</v>
      </c>
      <c r="AC16" s="375">
        <f>MAX(CAD16:CAK16)</f>
        <v>11.227634623948132</v>
      </c>
      <c r="AD16" s="375">
        <f>MIN(CAD16:CAK16)</f>
        <v>10.283862872305754</v>
      </c>
      <c r="AE16" s="369">
        <f>AVERAGE(CFD16:CFK16)</f>
        <v>80.440290502277378</v>
      </c>
      <c r="AF16" s="372">
        <f>MAX(CFD16:CFK16)</f>
        <v>81.673035512678354</v>
      </c>
      <c r="AG16" s="373">
        <f>MIN(CFD16:CFK16)</f>
        <v>79.581145644170363</v>
      </c>
      <c r="AH16" s="163">
        <v>40.581139999999998</v>
      </c>
      <c r="AI16" s="125">
        <v>6134.7280000000001</v>
      </c>
      <c r="AJ16" s="49">
        <f t="shared" si="890"/>
        <v>-67.393900000000002</v>
      </c>
      <c r="AK16" s="49">
        <f t="shared" si="0"/>
        <v>6202.1219000000001</v>
      </c>
      <c r="AL16" s="66">
        <v>1499.9760000000001</v>
      </c>
      <c r="AM16" s="66">
        <v>1500.192</v>
      </c>
      <c r="AN16" s="60">
        <f t="shared" si="1"/>
        <v>1500.192</v>
      </c>
      <c r="AO16" s="67">
        <v>-1.989342E-5</v>
      </c>
      <c r="AP16" s="67">
        <v>-3.7950800000000001E-9</v>
      </c>
      <c r="AQ16" s="66">
        <v>-26.441479999999999</v>
      </c>
      <c r="AR16" s="67">
        <v>5.429756E-4</v>
      </c>
      <c r="AS16" s="149">
        <v>4.2446290000000001E-7</v>
      </c>
      <c r="AT16" s="49">
        <v>-5.9605030000000001</v>
      </c>
      <c r="AU16" s="49">
        <v>-6.5618559999999997</v>
      </c>
      <c r="AV16" s="49">
        <v>-10.05884</v>
      </c>
      <c r="AW16" s="49">
        <v>-15.59735</v>
      </c>
      <c r="AX16" s="49">
        <v>-19.013919999999999</v>
      </c>
      <c r="AY16" s="49">
        <v>-21.389399999999998</v>
      </c>
      <c r="AZ16" s="49">
        <v>-23.431709999999999</v>
      </c>
      <c r="BA16" s="49">
        <v>-25.155609999999999</v>
      </c>
      <c r="BB16" s="49">
        <v>-26.664670000000001</v>
      </c>
      <c r="BC16" s="49">
        <v>-27.886690000000002</v>
      </c>
      <c r="BD16" s="49">
        <v>-28.912569999999999</v>
      </c>
      <c r="BE16" s="49">
        <v>-29.806190000000001</v>
      </c>
      <c r="BF16" s="49">
        <v>-30.558700000000002</v>
      </c>
      <c r="BG16" s="49">
        <v>-31.156790000000001</v>
      </c>
      <c r="BH16" s="49">
        <v>-31.708760000000002</v>
      </c>
      <c r="BI16" s="49">
        <v>-32.137689999999999</v>
      </c>
      <c r="BJ16" s="49">
        <v>-32.491950000000003</v>
      </c>
      <c r="BK16" s="49">
        <v>-32.79983</v>
      </c>
      <c r="BL16" s="49">
        <v>-33.075069999999997</v>
      </c>
      <c r="BM16" s="49">
        <v>-33.261850000000003</v>
      </c>
      <c r="BN16" s="49">
        <v>-33.440219999999997</v>
      </c>
      <c r="BO16" s="49">
        <v>-33.58952</v>
      </c>
      <c r="BP16" s="49">
        <v>-33.712560000000003</v>
      </c>
      <c r="BQ16" s="49">
        <v>-33.807279999999999</v>
      </c>
      <c r="BR16" s="49">
        <v>-33.891030000000001</v>
      </c>
      <c r="BS16" s="49">
        <v>-33.970730000000003</v>
      </c>
      <c r="BT16" s="49">
        <v>-34.004719999999999</v>
      </c>
      <c r="BU16" s="49">
        <v>-34.042929999999998</v>
      </c>
      <c r="BV16" s="49">
        <v>-34.111409999999999</v>
      </c>
      <c r="BW16" s="49">
        <v>-34.112740000000002</v>
      </c>
      <c r="BX16" s="49">
        <v>-34.090809999999998</v>
      </c>
      <c r="BY16" s="49">
        <v>-34.142069999999997</v>
      </c>
      <c r="BZ16" s="49">
        <v>-34.181780000000003</v>
      </c>
      <c r="CA16" s="49">
        <v>-34.16272</v>
      </c>
      <c r="CB16" s="49">
        <v>-34.159640000000003</v>
      </c>
      <c r="CC16" s="49">
        <v>-34.207030000000003</v>
      </c>
      <c r="CD16" s="49">
        <v>-34.185670000000002</v>
      </c>
      <c r="CE16" s="49">
        <v>-34.177109999999999</v>
      </c>
      <c r="CF16" s="49">
        <v>-34.192639999999997</v>
      </c>
      <c r="CG16" s="49">
        <v>-34.193420000000003</v>
      </c>
      <c r="CH16" s="49">
        <v>-34.185740000000003</v>
      </c>
      <c r="CI16" s="49">
        <v>-34.23104</v>
      </c>
      <c r="CJ16" s="49">
        <v>-34.228679999999997</v>
      </c>
      <c r="CK16" s="49">
        <v>-34.240650000000002</v>
      </c>
      <c r="CL16" s="49">
        <v>-34.25197</v>
      </c>
      <c r="CM16" s="49">
        <v>-34.226280000000003</v>
      </c>
      <c r="CN16" s="49">
        <v>-34.250340000000001</v>
      </c>
      <c r="CO16" s="49">
        <v>-34.212800000000001</v>
      </c>
      <c r="CP16" s="49">
        <v>-34.235660000000003</v>
      </c>
      <c r="CQ16" s="49">
        <v>-34.264569999999999</v>
      </c>
      <c r="CR16" s="49">
        <v>-34.213639999999998</v>
      </c>
      <c r="CS16" s="49">
        <v>-34.212110000000003</v>
      </c>
      <c r="CT16" s="49">
        <v>-34.22784</v>
      </c>
      <c r="CU16" s="49">
        <v>-34.200519999999997</v>
      </c>
      <c r="CV16" s="49">
        <v>-34.214440000000003</v>
      </c>
      <c r="CW16" s="49">
        <v>-34.216790000000003</v>
      </c>
      <c r="CX16" s="49">
        <v>-34.234560000000002</v>
      </c>
      <c r="CY16" s="49">
        <v>-34.226199999999999</v>
      </c>
      <c r="CZ16" s="49">
        <v>-34.232970000000002</v>
      </c>
      <c r="DA16" s="49">
        <v>-34.241329999999998</v>
      </c>
      <c r="DB16" s="49">
        <v>-34.234180000000002</v>
      </c>
      <c r="DC16" s="49">
        <v>-34.220959999999998</v>
      </c>
      <c r="DD16" s="49">
        <v>-34.26972</v>
      </c>
      <c r="DE16" s="49">
        <v>-34.247250000000001</v>
      </c>
      <c r="DF16" s="49">
        <v>-34.216349999999998</v>
      </c>
      <c r="DG16" s="49">
        <v>-34.225299999999997</v>
      </c>
      <c r="DH16" s="49">
        <v>-34.233139999999999</v>
      </c>
      <c r="DI16" s="49">
        <v>-34.25403</v>
      </c>
      <c r="DJ16" s="47">
        <v>-1.9868340000000002E-2</v>
      </c>
      <c r="DK16" s="47">
        <v>-1.9887640000000002E-2</v>
      </c>
      <c r="DL16" s="47">
        <v>-2.049335E-2</v>
      </c>
      <c r="DM16" s="47">
        <v>-2.1429380000000001E-2</v>
      </c>
      <c r="DN16" s="47">
        <v>-2.1940709999999999E-2</v>
      </c>
      <c r="DO16" s="47">
        <v>-2.2251989999999999E-2</v>
      </c>
      <c r="DP16" s="47">
        <v>-2.248207E-2</v>
      </c>
      <c r="DQ16" s="47">
        <v>-2.266754E-2</v>
      </c>
      <c r="DR16" s="47">
        <v>-2.2781590000000001E-2</v>
      </c>
      <c r="DS16" s="47">
        <v>-2.2825149999999999E-2</v>
      </c>
      <c r="DT16" s="47">
        <v>-2.2802449999999998E-2</v>
      </c>
      <c r="DU16" s="47">
        <v>-2.2827130000000001E-2</v>
      </c>
      <c r="DV16" s="47">
        <v>-2.2819260000000001E-2</v>
      </c>
      <c r="DW16" s="47">
        <v>-2.2807790000000001E-2</v>
      </c>
      <c r="DX16" s="47">
        <v>-2.281408E-2</v>
      </c>
      <c r="DY16" s="47">
        <v>-2.281439E-2</v>
      </c>
      <c r="DZ16" s="47">
        <v>-2.279948E-2</v>
      </c>
      <c r="EA16" s="47">
        <v>-2.2807480000000002E-2</v>
      </c>
      <c r="EB16" s="47">
        <v>-2.2820400000000001E-2</v>
      </c>
      <c r="EC16" s="47">
        <v>-2.2810759999999999E-2</v>
      </c>
      <c r="ED16" s="47">
        <v>-2.2813429999999999E-2</v>
      </c>
      <c r="EE16" s="47">
        <v>-2.282259E-2</v>
      </c>
      <c r="EF16" s="47">
        <v>-2.2826880000000001E-2</v>
      </c>
      <c r="EG16" s="47">
        <v>-2.2828379999999999E-2</v>
      </c>
      <c r="EH16" s="47">
        <v>-2.2832040000000001E-2</v>
      </c>
      <c r="EI16" s="47">
        <v>-2.2844630000000001E-2</v>
      </c>
      <c r="EJ16" s="47">
        <v>-2.283203E-2</v>
      </c>
      <c r="EK16" s="47">
        <v>-2.2830039999999999E-2</v>
      </c>
      <c r="EL16" s="47">
        <v>-2.2852620000000001E-2</v>
      </c>
      <c r="EM16" s="47">
        <v>-2.2835009999999999E-2</v>
      </c>
      <c r="EN16" s="47">
        <v>-2.2804660000000001E-2</v>
      </c>
      <c r="EO16" s="47">
        <v>-2.2826550000000001E-2</v>
      </c>
      <c r="EP16" s="47">
        <v>-2.284278E-2</v>
      </c>
      <c r="EQ16" s="47">
        <v>-2.2821810000000001E-2</v>
      </c>
      <c r="ER16" s="47">
        <v>-2.2812820000000001E-2</v>
      </c>
      <c r="ES16" s="47">
        <v>-2.283897E-2</v>
      </c>
      <c r="ET16" s="47">
        <v>-2.2820139999999999E-2</v>
      </c>
      <c r="EU16" s="47">
        <v>-2.281072E-2</v>
      </c>
      <c r="EV16" s="47">
        <v>-2.2818080000000001E-2</v>
      </c>
      <c r="EW16" s="47">
        <v>-2.2816119999999999E-2</v>
      </c>
      <c r="EX16" s="47">
        <v>-2.2809039999999999E-2</v>
      </c>
      <c r="EY16" s="47">
        <v>-2.2837570000000001E-2</v>
      </c>
      <c r="EZ16" s="47">
        <v>-2.2834710000000001E-2</v>
      </c>
      <c r="FA16" s="47">
        <v>-2.284154E-2</v>
      </c>
      <c r="FB16" s="47">
        <v>-2.284827E-2</v>
      </c>
      <c r="FC16" s="47">
        <v>-2.2830380000000001E-2</v>
      </c>
      <c r="FD16" s="47">
        <v>-2.2845910000000001E-2</v>
      </c>
      <c r="FE16" s="47">
        <v>-2.282035E-2</v>
      </c>
      <c r="FF16" s="47">
        <v>-2.2835270000000001E-2</v>
      </c>
      <c r="FG16" s="47">
        <v>-2.285419E-2</v>
      </c>
      <c r="FH16" s="47">
        <v>-2.2820030000000002E-2</v>
      </c>
      <c r="FI16" s="47">
        <v>-2.281876E-2</v>
      </c>
      <c r="FJ16" s="47">
        <v>-2.2829160000000001E-2</v>
      </c>
      <c r="FK16" s="47">
        <v>-2.2810750000000001E-2</v>
      </c>
      <c r="FL16" s="47">
        <v>-2.282E-2</v>
      </c>
      <c r="FM16" s="47">
        <v>-2.2821419999999999E-2</v>
      </c>
      <c r="FN16" s="47">
        <v>-2.2833309999999999E-2</v>
      </c>
      <c r="FO16" s="47">
        <v>-2.2827610000000002E-2</v>
      </c>
      <c r="FP16" s="47">
        <v>-2.2832160000000001E-2</v>
      </c>
      <c r="FQ16" s="47">
        <v>-2.2837639999999999E-2</v>
      </c>
      <c r="FR16" s="47">
        <v>-2.2832930000000001E-2</v>
      </c>
      <c r="FS16" s="47">
        <v>-2.2824029999999999E-2</v>
      </c>
      <c r="FT16" s="47">
        <v>-2.2856620000000001E-2</v>
      </c>
      <c r="FU16" s="47">
        <v>-2.284154E-2</v>
      </c>
      <c r="FV16" s="47">
        <v>-2.2821129999999998E-2</v>
      </c>
      <c r="FW16" s="47">
        <v>-2.2825990000000001E-2</v>
      </c>
      <c r="FX16" s="47">
        <v>-2.282756E-2</v>
      </c>
      <c r="FY16" s="47">
        <v>-2.2839149999999999E-2</v>
      </c>
      <c r="FZ16" s="47">
        <v>5.9604440000000002E-2</v>
      </c>
      <c r="GA16" s="47">
        <v>7.2334549999999997E-2</v>
      </c>
      <c r="GB16" s="47">
        <v>0.17306730000000001</v>
      </c>
      <c r="GC16" s="47">
        <v>0.3285189</v>
      </c>
      <c r="GD16" s="47">
        <v>0.44211519999999999</v>
      </c>
      <c r="GE16" s="47">
        <v>0.52171219999999996</v>
      </c>
      <c r="GF16" s="47">
        <v>0.59261629999999998</v>
      </c>
      <c r="GG16" s="47">
        <v>0.6506265</v>
      </c>
      <c r="GH16" s="47">
        <v>0.70239759999999996</v>
      </c>
      <c r="GI16" s="47">
        <v>0.74109539999999996</v>
      </c>
      <c r="GJ16" s="47">
        <v>0.77524879999999996</v>
      </c>
      <c r="GK16" s="47">
        <v>0.80119960000000001</v>
      </c>
      <c r="GL16" s="47">
        <v>0.82587949999999999</v>
      </c>
      <c r="GM16" s="47">
        <v>0.84280140000000003</v>
      </c>
      <c r="GN16" s="47">
        <v>0.86069300000000004</v>
      </c>
      <c r="GO16" s="47">
        <v>0.87230479999999999</v>
      </c>
      <c r="GP16" s="47">
        <v>0.88469920000000002</v>
      </c>
      <c r="GQ16" s="47">
        <v>0.89268510000000001</v>
      </c>
      <c r="GR16" s="47">
        <v>0.9029509</v>
      </c>
      <c r="GS16" s="47">
        <v>0.90754210000000002</v>
      </c>
      <c r="GT16" s="47">
        <v>0.9150682</v>
      </c>
      <c r="GU16" s="47">
        <v>0.91889500000000002</v>
      </c>
      <c r="GV16" s="47">
        <v>0.92499849999999995</v>
      </c>
      <c r="GW16" s="47">
        <v>0.92593999999999999</v>
      </c>
      <c r="GX16" s="47">
        <v>0.931029</v>
      </c>
      <c r="GY16" s="47">
        <v>0.93332749999999998</v>
      </c>
      <c r="GZ16" s="47">
        <v>0.93602039999999997</v>
      </c>
      <c r="HA16" s="47">
        <v>0.93650560000000005</v>
      </c>
      <c r="HB16" s="47">
        <v>0.941469</v>
      </c>
      <c r="HC16" s="47">
        <v>0.94065319999999997</v>
      </c>
      <c r="HD16" s="47">
        <v>0.94196259999999998</v>
      </c>
      <c r="HE16" s="47">
        <v>0.94212459999999998</v>
      </c>
      <c r="HF16" s="47">
        <v>0.94683669999999998</v>
      </c>
      <c r="HG16" s="47">
        <v>0.94532179999999999</v>
      </c>
      <c r="HH16" s="47">
        <v>0.94739410000000002</v>
      </c>
      <c r="HI16" s="47">
        <v>0.94829479999999999</v>
      </c>
      <c r="HJ16" s="47">
        <v>0.94975989999999999</v>
      </c>
      <c r="HK16" s="47">
        <v>0.94863869999999995</v>
      </c>
      <c r="HL16" s="47">
        <v>0.95178989999999997</v>
      </c>
      <c r="HM16" s="47">
        <v>0.95095200000000002</v>
      </c>
      <c r="HN16" s="47">
        <v>0.95382639999999996</v>
      </c>
      <c r="HO16" s="47">
        <v>0.95430839999999995</v>
      </c>
      <c r="HP16" s="47">
        <v>0.95707339999999996</v>
      </c>
      <c r="HQ16" s="47">
        <v>0.95625749999999998</v>
      </c>
      <c r="HR16" s="47">
        <v>0.95940289999999995</v>
      </c>
      <c r="HS16" s="47">
        <v>0.95814540000000004</v>
      </c>
      <c r="HT16" s="47">
        <v>0.96174269999999995</v>
      </c>
      <c r="HU16" s="47">
        <v>0.95958509999999997</v>
      </c>
      <c r="HV16" s="47">
        <v>0.96294150000000001</v>
      </c>
      <c r="HW16" s="47">
        <v>0.96314829999999996</v>
      </c>
      <c r="HX16" s="47">
        <v>0.96378370000000002</v>
      </c>
      <c r="HY16" s="47">
        <v>0.96332510000000005</v>
      </c>
      <c r="HZ16" s="47">
        <v>0.96626590000000001</v>
      </c>
      <c r="IA16" s="47">
        <v>0.96468319999999996</v>
      </c>
      <c r="IB16" s="47">
        <v>0.96757360000000003</v>
      </c>
      <c r="IC16" s="47">
        <v>0.96669050000000001</v>
      </c>
      <c r="ID16" s="47">
        <v>0.97075860000000003</v>
      </c>
      <c r="IE16" s="47">
        <v>0.9689392</v>
      </c>
      <c r="IF16" s="47">
        <v>0.97214250000000002</v>
      </c>
      <c r="IG16" s="47">
        <v>0.97146010000000005</v>
      </c>
      <c r="IH16" s="47">
        <v>0.97436880000000003</v>
      </c>
      <c r="II16" s="47">
        <v>0.97299650000000004</v>
      </c>
      <c r="IJ16" s="47">
        <v>0.97724109999999997</v>
      </c>
      <c r="IK16" s="47">
        <v>0.97468129999999997</v>
      </c>
      <c r="IL16" s="47">
        <v>0.98097520000000005</v>
      </c>
      <c r="IM16" s="47">
        <v>0.94532700000000003</v>
      </c>
      <c r="IN16" s="47">
        <v>0.81952979999999997</v>
      </c>
      <c r="IO16" s="47">
        <v>0.77238430000000002</v>
      </c>
      <c r="IP16" s="59">
        <v>675.31349999999998</v>
      </c>
      <c r="IQ16" s="59">
        <v>507.81029999999998</v>
      </c>
      <c r="IR16" s="59">
        <v>311.46519999999998</v>
      </c>
      <c r="IS16" s="59">
        <v>214.72649999999999</v>
      </c>
      <c r="IT16" s="59">
        <v>185.5241</v>
      </c>
      <c r="IU16" s="59">
        <v>155.15100000000001</v>
      </c>
      <c r="IV16" s="59">
        <v>140.06819999999999</v>
      </c>
      <c r="IW16" s="59">
        <v>116.004</v>
      </c>
      <c r="IX16" s="59">
        <v>104.71299999999999</v>
      </c>
      <c r="IY16" s="59">
        <v>85.116309999999999</v>
      </c>
      <c r="IZ16" s="59">
        <v>76.170860000000005</v>
      </c>
      <c r="JA16" s="59">
        <v>60.703040000000001</v>
      </c>
      <c r="JB16" s="59">
        <v>53.923169999999999</v>
      </c>
      <c r="JC16" s="59">
        <v>42.457900000000002</v>
      </c>
      <c r="JD16" s="59">
        <v>37.314160000000001</v>
      </c>
      <c r="JE16" s="59">
        <v>29.190010000000001</v>
      </c>
      <c r="JF16" s="59">
        <v>25.531770000000002</v>
      </c>
      <c r="JG16" s="59">
        <v>19.900289999999998</v>
      </c>
      <c r="JH16" s="59">
        <v>17.294250000000002</v>
      </c>
      <c r="JI16" s="59">
        <v>13.46096</v>
      </c>
      <c r="JJ16" s="59">
        <v>11.65325</v>
      </c>
      <c r="JK16" s="59">
        <v>9.0640640000000001</v>
      </c>
      <c r="JL16" s="59">
        <v>7.8050280000000001</v>
      </c>
      <c r="JM16" s="59">
        <v>6.0810969999999998</v>
      </c>
      <c r="JN16" s="59">
        <v>5.223649</v>
      </c>
      <c r="JO16" s="59">
        <v>4.0718420000000002</v>
      </c>
      <c r="JP16" s="59">
        <v>3.4980190000000002</v>
      </c>
      <c r="JQ16" s="59">
        <v>2.7237450000000001</v>
      </c>
      <c r="JR16" s="59">
        <v>2.3330660000000001</v>
      </c>
      <c r="JS16" s="59">
        <v>1.8219350000000001</v>
      </c>
      <c r="JT16" s="59">
        <v>1.555536</v>
      </c>
      <c r="JU16" s="59">
        <v>1.21471</v>
      </c>
      <c r="JV16" s="59">
        <v>1.0372300000000001</v>
      </c>
      <c r="JW16" s="59">
        <v>0.81264219999999998</v>
      </c>
      <c r="JX16" s="59">
        <v>0.69122399999999995</v>
      </c>
      <c r="JY16" s="59">
        <v>0.54351099999999997</v>
      </c>
      <c r="JZ16" s="59">
        <v>0.46013359999999998</v>
      </c>
      <c r="KA16" s="59">
        <v>0.36365960000000003</v>
      </c>
      <c r="KB16" s="59">
        <v>0.30757970000000001</v>
      </c>
      <c r="KC16" s="59">
        <v>0.24446709999999999</v>
      </c>
      <c r="KD16" s="59">
        <v>0.20554</v>
      </c>
      <c r="KE16" s="59">
        <v>0.16399849999999999</v>
      </c>
      <c r="KF16" s="59">
        <v>0.13637050000000001</v>
      </c>
      <c r="KG16" s="59">
        <v>0.1093828</v>
      </c>
      <c r="KH16" s="59">
        <v>9.0242920000000004E-2</v>
      </c>
      <c r="KI16" s="59">
        <v>7.3140849999999993E-2</v>
      </c>
      <c r="KJ16" s="59">
        <v>5.9736940000000002E-2</v>
      </c>
      <c r="KK16" s="59">
        <v>4.934786E-2</v>
      </c>
      <c r="KL16" s="59">
        <v>3.9601450000000003E-2</v>
      </c>
      <c r="KM16" s="59">
        <v>3.3647990000000003E-2</v>
      </c>
      <c r="KN16" s="59">
        <v>2.63796E-2</v>
      </c>
      <c r="KO16" s="59">
        <v>2.3308010000000001E-2</v>
      </c>
      <c r="KP16" s="59">
        <v>1.7694990000000001E-2</v>
      </c>
      <c r="KQ16" s="59">
        <v>1.6370590000000001E-2</v>
      </c>
      <c r="KR16" s="59">
        <v>1.178543E-2</v>
      </c>
      <c r="KS16" s="59">
        <v>1.1786670000000001E-2</v>
      </c>
      <c r="KT16" s="59">
        <v>8.2042529999999999E-3</v>
      </c>
      <c r="KU16" s="59">
        <v>8.8409000000000005E-3</v>
      </c>
      <c r="KV16" s="59">
        <v>5.4185989999999996E-3</v>
      </c>
      <c r="KW16" s="59">
        <v>6.6128799999999998E-3</v>
      </c>
      <c r="KX16" s="59">
        <v>3.408908E-3</v>
      </c>
      <c r="KY16" s="59">
        <v>5.1595770000000003E-3</v>
      </c>
      <c r="KZ16" s="59">
        <v>3.5586419999999999E-3</v>
      </c>
      <c r="LA16" s="59">
        <v>-2.2363320000000002E-3</v>
      </c>
      <c r="LB16" s="59">
        <v>-4.3813129999999999E-2</v>
      </c>
      <c r="LC16" s="59">
        <v>26463.919999999998</v>
      </c>
      <c r="LD16" s="59">
        <v>31621.4</v>
      </c>
      <c r="LE16" s="59">
        <v>31799.97</v>
      </c>
      <c r="LF16" s="59">
        <v>31771.919999999998</v>
      </c>
      <c r="LG16" s="59">
        <v>31922.560000000001</v>
      </c>
      <c r="LH16" s="59">
        <v>31831.89</v>
      </c>
      <c r="LI16" s="59">
        <v>31929.75</v>
      </c>
      <c r="LJ16" s="59">
        <v>31969.77</v>
      </c>
      <c r="LK16" s="59">
        <v>31938.67</v>
      </c>
      <c r="LL16" s="59">
        <v>31877.85</v>
      </c>
      <c r="LM16" s="59">
        <v>31956.85</v>
      </c>
      <c r="LN16" s="59">
        <v>32033.13</v>
      </c>
      <c r="LO16" s="59">
        <v>32043.7</v>
      </c>
      <c r="LP16" s="59">
        <v>31938.799999999999</v>
      </c>
      <c r="LQ16" s="59">
        <v>32087.95</v>
      </c>
      <c r="LR16" s="59">
        <v>31910.69</v>
      </c>
      <c r="LS16" s="59">
        <v>32033.03</v>
      </c>
      <c r="LT16" s="59">
        <v>32128.31</v>
      </c>
      <c r="LU16" s="59">
        <v>32060.6</v>
      </c>
      <c r="LV16" s="59">
        <v>32062.26</v>
      </c>
      <c r="LW16" s="59">
        <v>32005.83</v>
      </c>
      <c r="LX16" s="59">
        <v>31851.88</v>
      </c>
      <c r="LY16" s="59">
        <v>32079.45</v>
      </c>
      <c r="LZ16" s="59">
        <v>31955.15</v>
      </c>
      <c r="MA16" s="59">
        <v>32121.42</v>
      </c>
      <c r="MB16" s="59">
        <v>31962.41</v>
      </c>
      <c r="MC16" s="59">
        <v>32083.84</v>
      </c>
      <c r="MD16" s="59">
        <v>32035.74</v>
      </c>
      <c r="ME16" s="59">
        <v>32013.32</v>
      </c>
      <c r="MF16" s="59">
        <v>31994.82</v>
      </c>
      <c r="MG16" s="59">
        <v>32043.08</v>
      </c>
      <c r="MH16" s="59">
        <v>31919.21</v>
      </c>
      <c r="MI16" s="59">
        <v>31867.54</v>
      </c>
      <c r="MJ16" s="59">
        <v>32035.25</v>
      </c>
      <c r="MK16" s="59">
        <v>32026.57</v>
      </c>
      <c r="ML16" s="59">
        <v>32047.34</v>
      </c>
      <c r="MM16" s="59">
        <v>31989.360000000001</v>
      </c>
      <c r="MN16" s="59">
        <v>32121.22</v>
      </c>
      <c r="MO16" s="59">
        <v>32014.880000000001</v>
      </c>
      <c r="MP16" s="59">
        <v>32031.360000000001</v>
      </c>
      <c r="MQ16" s="59">
        <v>32054.1</v>
      </c>
      <c r="MR16" s="59">
        <v>31922.25</v>
      </c>
      <c r="MS16" s="59">
        <v>31972.85</v>
      </c>
      <c r="MT16" s="59">
        <v>32010.25</v>
      </c>
      <c r="MU16" s="59">
        <v>32017.29</v>
      </c>
      <c r="MV16" s="59">
        <v>31953.54</v>
      </c>
      <c r="MW16" s="59">
        <v>32071.24</v>
      </c>
      <c r="MX16" s="59">
        <v>31971.84</v>
      </c>
      <c r="MY16" s="59">
        <v>32029.57</v>
      </c>
      <c r="MZ16" s="59">
        <v>32043.29</v>
      </c>
      <c r="NA16" s="59">
        <v>31960.9</v>
      </c>
      <c r="NB16" s="59">
        <v>31983.599999999999</v>
      </c>
      <c r="NC16" s="59">
        <v>31888.83</v>
      </c>
      <c r="ND16" s="59">
        <v>32073.17</v>
      </c>
      <c r="NE16" s="59">
        <v>32024.54</v>
      </c>
      <c r="NF16" s="59">
        <v>32137.26</v>
      </c>
      <c r="NG16" s="59">
        <v>31999.75</v>
      </c>
      <c r="NH16" s="59">
        <v>31987.07</v>
      </c>
      <c r="NI16" s="59">
        <v>32022.31</v>
      </c>
      <c r="NJ16" s="59">
        <v>32077.31</v>
      </c>
      <c r="NK16" s="59">
        <v>32057.759999999998</v>
      </c>
      <c r="NL16" s="59">
        <v>32012.09</v>
      </c>
      <c r="NM16" s="59">
        <v>31945.03</v>
      </c>
      <c r="NN16" s="59">
        <v>32129.23</v>
      </c>
      <c r="NO16" s="59">
        <v>26966.31</v>
      </c>
      <c r="NP16" s="60">
        <v>-3.4441600000000001</v>
      </c>
      <c r="NQ16" s="60">
        <v>-5.1677799999999996</v>
      </c>
      <c r="NR16" s="60">
        <v>-3.171786</v>
      </c>
      <c r="NS16" s="60">
        <v>-2.184828</v>
      </c>
      <c r="NT16" s="60">
        <v>-1.8897040000000001</v>
      </c>
      <c r="NU16" s="60">
        <v>-1.5782069999999999</v>
      </c>
      <c r="NV16" s="60">
        <v>-1.4265289999999999</v>
      </c>
      <c r="NW16" s="60">
        <v>-1.1801429999999999</v>
      </c>
      <c r="NX16" s="60">
        <v>-1.0668629999999999</v>
      </c>
      <c r="NY16" s="60">
        <v>-0.86558489999999999</v>
      </c>
      <c r="NZ16" s="60">
        <v>-0.77629099999999995</v>
      </c>
      <c r="OA16" s="60">
        <v>-0.61779609999999996</v>
      </c>
      <c r="OB16" s="60">
        <v>-0.549288</v>
      </c>
      <c r="OC16" s="60">
        <v>-0.43240070000000003</v>
      </c>
      <c r="OD16" s="60">
        <v>-0.37980950000000002</v>
      </c>
      <c r="OE16" s="60">
        <v>-0.29716989999999999</v>
      </c>
      <c r="OF16" s="60">
        <v>-0.25974170000000002</v>
      </c>
      <c r="OG16" s="60">
        <v>-0.2025585</v>
      </c>
      <c r="OH16" s="60">
        <v>-0.1760795</v>
      </c>
      <c r="OI16" s="60">
        <v>-0.13701150000000001</v>
      </c>
      <c r="OJ16" s="60">
        <v>-0.1186024</v>
      </c>
      <c r="OK16" s="60">
        <v>-9.2351879999999997E-2</v>
      </c>
      <c r="OL16" s="60">
        <v>-7.9468949999999997E-2</v>
      </c>
      <c r="OM16" s="60">
        <v>-6.1892910000000002E-2</v>
      </c>
      <c r="ON16" s="60">
        <v>-5.3172539999999997E-2</v>
      </c>
      <c r="OO16" s="60">
        <v>-4.1462110000000003E-2</v>
      </c>
      <c r="OP16" s="60">
        <v>-3.5606789999999999E-2</v>
      </c>
      <c r="OQ16" s="60">
        <v>-2.7719480000000001E-2</v>
      </c>
      <c r="OR16" s="60">
        <v>-2.3765479999999999E-2</v>
      </c>
      <c r="OS16" s="60">
        <v>-1.8537950000000001E-2</v>
      </c>
      <c r="OT16" s="60">
        <v>-1.5850079999999999E-2</v>
      </c>
      <c r="OU16" s="60">
        <v>-1.235603E-2</v>
      </c>
      <c r="OV16" s="60">
        <v>-1.0563080000000001E-2</v>
      </c>
      <c r="OW16" s="60">
        <v>-8.2694199999999995E-3</v>
      </c>
      <c r="OX16" s="60">
        <v>-7.0415850000000004E-3</v>
      </c>
      <c r="OY16" s="60">
        <v>-5.5325870000000003E-3</v>
      </c>
      <c r="OZ16" s="60">
        <v>-4.6823339999999998E-3</v>
      </c>
      <c r="PA16" s="60">
        <v>-3.7027700000000002E-3</v>
      </c>
      <c r="PB16" s="60">
        <v>-3.1320440000000001E-3</v>
      </c>
      <c r="PC16" s="60">
        <v>-2.488348E-3</v>
      </c>
      <c r="PD16" s="60">
        <v>-2.0935709999999998E-3</v>
      </c>
      <c r="PE16" s="60">
        <v>-1.6690019999999999E-3</v>
      </c>
      <c r="PF16" s="60">
        <v>-1.3873069999999999E-3</v>
      </c>
      <c r="PG16" s="60">
        <v>-1.1139609999999999E-3</v>
      </c>
      <c r="PH16" s="60">
        <v>-9.1971459999999996E-4</v>
      </c>
      <c r="PI16" s="60">
        <v>-7.4418490000000004E-4</v>
      </c>
      <c r="PJ16" s="60">
        <v>-6.0775119999999998E-4</v>
      </c>
      <c r="PK16" s="60">
        <v>-5.024014E-4</v>
      </c>
      <c r="PL16" s="60">
        <v>-4.035442E-4</v>
      </c>
      <c r="PM16" s="60">
        <v>-3.4257740000000002E-4</v>
      </c>
      <c r="PN16" s="60">
        <v>-2.6844400000000001E-4</v>
      </c>
      <c r="PO16" s="60">
        <v>-2.371037E-4</v>
      </c>
      <c r="PP16" s="60">
        <v>-1.801758E-4</v>
      </c>
      <c r="PQ16" s="60">
        <v>-1.666599E-4</v>
      </c>
      <c r="PR16" s="60">
        <v>-1.200183E-4</v>
      </c>
      <c r="PS16" s="60">
        <v>-1.199906E-4</v>
      </c>
      <c r="PT16" s="60">
        <v>-8.3447180000000002E-5</v>
      </c>
      <c r="PU16" s="60">
        <v>-9.0165139999999998E-5</v>
      </c>
      <c r="PV16" s="60">
        <v>-5.5138630000000003E-5</v>
      </c>
      <c r="PW16" s="60">
        <v>-6.7303590000000003E-5</v>
      </c>
      <c r="PX16" s="60">
        <v>-3.468378E-5</v>
      </c>
      <c r="PY16" s="60">
        <v>-5.2521310000000002E-5</v>
      </c>
      <c r="PZ16" s="60">
        <v>-3.6218769999999997E-5</v>
      </c>
      <c r="QA16" s="60">
        <v>2.276965E-5</v>
      </c>
      <c r="QB16" s="60">
        <v>2.233879E-4</v>
      </c>
      <c r="QC16" s="47">
        <v>5.3137999999999998E-6</v>
      </c>
      <c r="QD16" s="47">
        <v>5.3130730000000003E-6</v>
      </c>
      <c r="QE16" s="47">
        <v>3.5647459999999999E-6</v>
      </c>
      <c r="QF16" s="47">
        <v>3.563904E-6</v>
      </c>
      <c r="QG16" s="47">
        <v>3.5642769999999999E-6</v>
      </c>
      <c r="QH16" s="47">
        <v>3.5639439999999998E-6</v>
      </c>
      <c r="QI16" s="47">
        <v>3.5645719999999998E-6</v>
      </c>
      <c r="QJ16" s="47">
        <v>3.5636859999999999E-6</v>
      </c>
      <c r="QK16" s="47">
        <v>3.5644959999999998E-6</v>
      </c>
      <c r="QL16" s="47">
        <v>3.563536E-6</v>
      </c>
      <c r="QM16" s="47">
        <v>3.5647890000000001E-6</v>
      </c>
      <c r="QN16" s="47">
        <v>3.5636780000000001E-6</v>
      </c>
      <c r="QO16" s="47">
        <v>3.5645509999999998E-6</v>
      </c>
      <c r="QP16" s="47">
        <v>3.563844E-6</v>
      </c>
      <c r="QQ16" s="47">
        <v>3.5644889999999998E-6</v>
      </c>
      <c r="QR16" s="47">
        <v>3.5641080000000001E-6</v>
      </c>
      <c r="QS16" s="47">
        <v>3.564233E-6</v>
      </c>
      <c r="QT16" s="47">
        <v>3.563812E-6</v>
      </c>
      <c r="QU16" s="47">
        <v>3.5646219999999999E-6</v>
      </c>
      <c r="QV16" s="47">
        <v>3.5636780000000001E-6</v>
      </c>
      <c r="QW16" s="47">
        <v>3.5645669999999999E-6</v>
      </c>
      <c r="QX16" s="47">
        <v>3.5638539999999999E-6</v>
      </c>
      <c r="QY16" s="47">
        <v>3.5649450000000001E-6</v>
      </c>
      <c r="QZ16" s="47">
        <v>3.5639019999999999E-6</v>
      </c>
      <c r="RA16" s="47">
        <v>3.5643790000000002E-6</v>
      </c>
      <c r="RB16" s="47">
        <v>3.5636800000000002E-6</v>
      </c>
      <c r="RC16" s="47">
        <v>3.56441E-6</v>
      </c>
      <c r="RD16" s="47">
        <v>3.5637310000000001E-6</v>
      </c>
      <c r="RE16" s="47">
        <v>3.5646070000000001E-6</v>
      </c>
      <c r="RF16" s="47">
        <v>3.563858E-6</v>
      </c>
      <c r="RG16" s="47">
        <v>3.5648979999999999E-6</v>
      </c>
      <c r="RH16" s="47">
        <v>3.563768E-6</v>
      </c>
      <c r="RI16" s="47">
        <v>3.5648580000000001E-6</v>
      </c>
      <c r="RJ16" s="47">
        <v>3.5638180000000002E-6</v>
      </c>
      <c r="RK16" s="47">
        <v>3.5646440000000001E-6</v>
      </c>
      <c r="RL16" s="47">
        <v>3.5638270000000002E-6</v>
      </c>
      <c r="RM16" s="47">
        <v>3.5644390000000001E-6</v>
      </c>
      <c r="RN16" s="47">
        <v>3.5637529999999998E-6</v>
      </c>
      <c r="RO16" s="47">
        <v>3.5644780000000002E-6</v>
      </c>
      <c r="RP16" s="47">
        <v>3.5638749999999998E-6</v>
      </c>
      <c r="RQ16" s="47">
        <v>3.5646760000000001E-6</v>
      </c>
      <c r="RR16" s="47">
        <v>3.5637389999999999E-6</v>
      </c>
      <c r="RS16" s="47">
        <v>3.5648129999999999E-6</v>
      </c>
      <c r="RT16" s="47">
        <v>3.5640070000000001E-6</v>
      </c>
      <c r="RU16" s="47">
        <v>3.5644670000000001E-6</v>
      </c>
      <c r="RV16" s="47">
        <v>3.563828E-6</v>
      </c>
      <c r="RW16" s="47">
        <v>3.56441E-6</v>
      </c>
      <c r="RX16" s="47">
        <v>3.5638009999999999E-6</v>
      </c>
      <c r="RY16" s="47">
        <v>3.564509E-6</v>
      </c>
      <c r="RZ16" s="47">
        <v>3.563911E-6</v>
      </c>
      <c r="SA16" s="47">
        <v>3.5648379999999999E-6</v>
      </c>
      <c r="SB16" s="47">
        <v>3.5640550000000001E-6</v>
      </c>
      <c r="SC16" s="47">
        <v>3.5648900000000001E-6</v>
      </c>
      <c r="SD16" s="47">
        <v>3.5636960000000002E-6</v>
      </c>
      <c r="SE16" s="47">
        <v>3.5644620000000001E-6</v>
      </c>
      <c r="SF16" s="47">
        <v>3.5636480000000001E-6</v>
      </c>
      <c r="SG16" s="47">
        <v>3.5643930000000001E-6</v>
      </c>
      <c r="SH16" s="47">
        <v>3.563573E-6</v>
      </c>
      <c r="SI16" s="47">
        <v>3.5643980000000001E-6</v>
      </c>
      <c r="SJ16" s="47">
        <v>3.5636940000000001E-6</v>
      </c>
      <c r="SK16" s="47">
        <v>3.5646129999999999E-6</v>
      </c>
      <c r="SL16" s="47">
        <v>3.5638200000000002E-6</v>
      </c>
      <c r="SM16" s="47">
        <v>3.5646059999999999E-6</v>
      </c>
      <c r="SN16" s="47">
        <v>3.5637179999999999E-6</v>
      </c>
      <c r="SO16" s="47">
        <v>3.564525E-6</v>
      </c>
      <c r="SP16" s="47">
        <v>3.5637319999999999E-6</v>
      </c>
      <c r="SQ16" s="47">
        <v>5.312049E-6</v>
      </c>
      <c r="SR16" s="47">
        <v>5.3137999999999998E-6</v>
      </c>
      <c r="SS16" s="47">
        <v>4.2500760000000004E-6</v>
      </c>
      <c r="ST16" s="47">
        <v>8.4804960000000003E-6</v>
      </c>
      <c r="SU16" s="47">
        <v>8.4861959999999992E-6</v>
      </c>
      <c r="SV16" s="47">
        <v>8.4791130000000004E-6</v>
      </c>
      <c r="SW16" s="47">
        <v>8.4881320000000001E-6</v>
      </c>
      <c r="SX16" s="47">
        <v>8.4767260000000008E-6</v>
      </c>
      <c r="SY16" s="47">
        <v>8.4871050000000008E-6</v>
      </c>
      <c r="SZ16" s="47">
        <v>8.4777489999999992E-6</v>
      </c>
      <c r="TA16" s="47">
        <v>8.4903749999999992E-6</v>
      </c>
      <c r="TB16" s="47">
        <v>8.4745309999999997E-6</v>
      </c>
      <c r="TC16" s="47">
        <v>8.4928699999999992E-6</v>
      </c>
      <c r="TD16" s="47">
        <v>8.4811260000000003E-6</v>
      </c>
      <c r="TE16" s="47">
        <v>8.4887439999999992E-6</v>
      </c>
      <c r="TF16" s="47">
        <v>8.4868539999999992E-6</v>
      </c>
      <c r="TG16" s="47">
        <v>8.4822470000000001E-6</v>
      </c>
      <c r="TH16" s="47">
        <v>8.4837789999999992E-6</v>
      </c>
      <c r="TI16" s="47">
        <v>8.4777270000000007E-6</v>
      </c>
      <c r="TJ16" s="47">
        <v>8.4822229999999994E-6</v>
      </c>
      <c r="TK16" s="47">
        <v>8.4844949999999995E-6</v>
      </c>
      <c r="TL16" s="47">
        <v>8.4820290000000004E-6</v>
      </c>
      <c r="TM16" s="47">
        <v>8.4813510000000008E-6</v>
      </c>
      <c r="TN16" s="47">
        <v>8.4906619999999992E-6</v>
      </c>
      <c r="TO16" s="47">
        <v>8.4848030000000004E-6</v>
      </c>
      <c r="TP16" s="47">
        <v>8.4816000000000002E-6</v>
      </c>
      <c r="TQ16" s="47">
        <v>8.4826629999999997E-6</v>
      </c>
      <c r="TR16" s="47">
        <v>8.4855349999999994E-6</v>
      </c>
      <c r="TS16" s="47">
        <v>8.4826090000000004E-6</v>
      </c>
      <c r="TT16" s="47">
        <v>8.4808119999999997E-6</v>
      </c>
      <c r="TU16" s="47">
        <v>8.4886440000000007E-6</v>
      </c>
      <c r="TV16" s="47">
        <v>8.479058E-6</v>
      </c>
      <c r="TW16" s="47">
        <v>8.4912219999999995E-6</v>
      </c>
      <c r="TX16" s="47">
        <v>8.4766699999999993E-6</v>
      </c>
      <c r="TY16" s="47">
        <v>8.4866070000000002E-6</v>
      </c>
      <c r="TZ16" s="47">
        <v>8.4799720000000002E-6</v>
      </c>
      <c r="UA16" s="47">
        <v>8.4892709999999992E-6</v>
      </c>
      <c r="UB16" s="47">
        <v>8.4827900000000005E-6</v>
      </c>
      <c r="UC16" s="47">
        <v>8.4800250000000002E-6</v>
      </c>
      <c r="UD16" s="47">
        <v>8.4849709999999999E-6</v>
      </c>
      <c r="UE16" s="47">
        <v>8.4857239999999997E-6</v>
      </c>
      <c r="UF16" s="47">
        <v>8.4822190000000002E-6</v>
      </c>
      <c r="UG16" s="47">
        <v>8.4880909999999996E-6</v>
      </c>
      <c r="UH16" s="47">
        <v>8.4807759999999995E-6</v>
      </c>
      <c r="UI16" s="47">
        <v>8.4775600000000005E-6</v>
      </c>
      <c r="UJ16" s="47">
        <v>8.4867180000000005E-6</v>
      </c>
      <c r="UK16" s="47">
        <v>8.4929529999999996E-6</v>
      </c>
      <c r="UL16" s="47">
        <v>8.4789010000000005E-6</v>
      </c>
      <c r="UM16" s="47">
        <v>8.4781590000000008E-6</v>
      </c>
      <c r="UN16" s="47">
        <v>8.4840119999999999E-6</v>
      </c>
      <c r="UO16" s="47">
        <v>8.4917810000000003E-6</v>
      </c>
      <c r="UP16" s="47">
        <v>8.4843469999999996E-6</v>
      </c>
      <c r="UQ16" s="47">
        <v>8.4801649999999998E-6</v>
      </c>
      <c r="UR16" s="47">
        <v>8.4771890000000007E-6</v>
      </c>
      <c r="US16" s="47">
        <v>8.4852570000000006E-6</v>
      </c>
      <c r="UT16" s="47">
        <v>8.4837059999999995E-6</v>
      </c>
      <c r="UU16" s="47">
        <v>8.486348E-6</v>
      </c>
      <c r="UV16" s="47">
        <v>8.4834930000000002E-6</v>
      </c>
      <c r="UW16" s="47">
        <v>8.4760089999999994E-6</v>
      </c>
      <c r="UX16" s="47">
        <v>8.4988650000000002E-6</v>
      </c>
      <c r="UY16" s="47">
        <v>8.4798419999999996E-6</v>
      </c>
      <c r="UZ16" s="47">
        <v>8.4813770000000002E-6</v>
      </c>
      <c r="VA16" s="47">
        <v>8.4787129999999995E-6</v>
      </c>
      <c r="VB16" s="47">
        <v>8.4828189999999998E-6</v>
      </c>
      <c r="VC16" s="47">
        <v>8.4814130000000004E-6</v>
      </c>
      <c r="VD16" s="47">
        <v>8.4847429999999995E-6</v>
      </c>
      <c r="VE16" s="47">
        <v>4.2488769999999997E-6</v>
      </c>
      <c r="VF16" s="49">
        <v>2.9999699999999998</v>
      </c>
      <c r="VG16" s="49">
        <v>3.5228060000000001</v>
      </c>
      <c r="VH16" s="49">
        <v>7.8229730000000002</v>
      </c>
      <c r="VI16" s="49">
        <v>12.69122</v>
      </c>
      <c r="VJ16" s="49">
        <v>14.849959999999999</v>
      </c>
      <c r="VK16" s="49">
        <v>16.16225</v>
      </c>
      <c r="VL16" s="49">
        <v>17.495280000000001</v>
      </c>
      <c r="VM16" s="49">
        <v>18.631129999999999</v>
      </c>
      <c r="VN16" s="49">
        <v>19.560880000000001</v>
      </c>
      <c r="VO16" s="49">
        <v>20.44933</v>
      </c>
      <c r="VP16" s="49">
        <v>21.090910000000001</v>
      </c>
      <c r="VQ16" s="49">
        <v>21.801909999999999</v>
      </c>
      <c r="VR16" s="49">
        <v>22.24436</v>
      </c>
      <c r="VS16" s="49">
        <v>22.766279999999998</v>
      </c>
      <c r="VT16" s="49">
        <v>23.073810000000002</v>
      </c>
      <c r="VU16" s="49">
        <v>23.480969999999999</v>
      </c>
      <c r="VV16" s="49">
        <v>23.6554</v>
      </c>
      <c r="VW16" s="49">
        <v>23.987590000000001</v>
      </c>
      <c r="VX16" s="49">
        <v>24.095859999999998</v>
      </c>
      <c r="VY16" s="49">
        <v>24.358059999999998</v>
      </c>
      <c r="VZ16" s="49">
        <v>24.398849999999999</v>
      </c>
      <c r="WA16" s="49">
        <v>24.631360000000001</v>
      </c>
      <c r="WB16" s="49">
        <v>24.62951</v>
      </c>
      <c r="WC16" s="49">
        <v>24.828250000000001</v>
      </c>
      <c r="WD16" s="49">
        <v>24.804410000000001</v>
      </c>
      <c r="WE16" s="49">
        <v>24.984249999999999</v>
      </c>
      <c r="WF16" s="49">
        <v>24.928660000000001</v>
      </c>
      <c r="WG16" s="49">
        <v>25.08174</v>
      </c>
      <c r="WH16" s="49">
        <v>25.036210000000001</v>
      </c>
      <c r="WI16" s="49">
        <v>25.16751</v>
      </c>
      <c r="WJ16" s="49">
        <v>25.068539999999999</v>
      </c>
      <c r="WK16" s="49">
        <v>25.23687</v>
      </c>
      <c r="WL16" s="49">
        <v>25.178599999999999</v>
      </c>
      <c r="WM16" s="49">
        <v>25.299389999999999</v>
      </c>
      <c r="WN16" s="49">
        <v>25.215910000000001</v>
      </c>
      <c r="WO16" s="49">
        <v>25.38222</v>
      </c>
      <c r="WP16" s="49">
        <v>25.285769999999999</v>
      </c>
      <c r="WQ16" s="49">
        <v>25.415400000000002</v>
      </c>
      <c r="WR16" s="49">
        <v>25.340039999999998</v>
      </c>
      <c r="WS16" s="49">
        <v>25.475290000000001</v>
      </c>
      <c r="WT16" s="49">
        <v>25.391580000000001</v>
      </c>
      <c r="WU16" s="49">
        <v>25.556830000000001</v>
      </c>
      <c r="WV16" s="49">
        <v>25.45983</v>
      </c>
      <c r="WW16" s="49">
        <v>25.60566</v>
      </c>
      <c r="WX16" s="49">
        <v>25.527909999999999</v>
      </c>
      <c r="WY16" s="49">
        <v>25.64714</v>
      </c>
      <c r="WZ16" s="49">
        <v>25.571570000000001</v>
      </c>
      <c r="XA16" s="49">
        <v>25.67727</v>
      </c>
      <c r="XB16" s="49">
        <v>25.612580000000001</v>
      </c>
      <c r="XC16" s="49">
        <v>25.760300000000001</v>
      </c>
      <c r="XD16" s="49">
        <v>25.638739999999999</v>
      </c>
      <c r="XE16" s="49">
        <v>25.773209999999999</v>
      </c>
      <c r="XF16" s="49">
        <v>25.700240000000001</v>
      </c>
      <c r="XG16" s="49">
        <v>25.82527</v>
      </c>
      <c r="XH16" s="49">
        <v>25.74945</v>
      </c>
      <c r="XI16" s="49">
        <v>25.892479999999999</v>
      </c>
      <c r="XJ16" s="49">
        <v>25.815110000000001</v>
      </c>
      <c r="XK16" s="49">
        <v>25.953320000000001</v>
      </c>
      <c r="XL16" s="49">
        <v>25.866510000000002</v>
      </c>
      <c r="XM16" s="49">
        <v>26.004280000000001</v>
      </c>
      <c r="XN16" s="49">
        <v>25.921559999999999</v>
      </c>
      <c r="XO16" s="49">
        <v>26.049109999999999</v>
      </c>
      <c r="XP16" s="49">
        <v>25.997420000000002</v>
      </c>
      <c r="XQ16" s="49">
        <v>26.108809999999998</v>
      </c>
      <c r="XR16" s="49">
        <v>26.06437</v>
      </c>
      <c r="XS16" s="49">
        <v>24.910920000000001</v>
      </c>
      <c r="XT16" s="49">
        <v>17.971150000000002</v>
      </c>
      <c r="XU16" s="49">
        <v>19.015260000000001</v>
      </c>
      <c r="XV16" s="61" t="s">
        <v>357</v>
      </c>
      <c r="XW16" s="61" t="s">
        <v>357</v>
      </c>
      <c r="XX16" s="61" t="s">
        <v>357</v>
      </c>
      <c r="XY16" s="61" t="s">
        <v>357</v>
      </c>
      <c r="XZ16" s="61" t="s">
        <v>357</v>
      </c>
      <c r="YA16" s="61" t="s">
        <v>357</v>
      </c>
      <c r="YB16" s="61" t="s">
        <v>357</v>
      </c>
      <c r="YC16" s="61" t="s">
        <v>357</v>
      </c>
      <c r="YD16" s="61" t="s">
        <v>357</v>
      </c>
      <c r="YE16" s="61" t="s">
        <v>357</v>
      </c>
      <c r="YF16" s="61" t="s">
        <v>357</v>
      </c>
      <c r="YG16" s="61" t="s">
        <v>357</v>
      </c>
      <c r="YH16" s="61" t="s">
        <v>357</v>
      </c>
      <c r="YI16" s="61" t="s">
        <v>357</v>
      </c>
      <c r="YJ16" s="61" t="s">
        <v>357</v>
      </c>
      <c r="YK16" s="61" t="s">
        <v>357</v>
      </c>
      <c r="YL16" s="61" t="s">
        <v>357</v>
      </c>
      <c r="YM16" s="61" t="s">
        <v>357</v>
      </c>
      <c r="YN16" s="61" t="s">
        <v>357</v>
      </c>
      <c r="YO16" s="61" t="s">
        <v>357</v>
      </c>
      <c r="YP16" s="61" t="s">
        <v>357</v>
      </c>
      <c r="YQ16" s="61" t="s">
        <v>357</v>
      </c>
      <c r="YR16" s="61" t="s">
        <v>357</v>
      </c>
      <c r="YS16" s="61" t="s">
        <v>357</v>
      </c>
      <c r="YT16" s="61" t="s">
        <v>357</v>
      </c>
      <c r="YU16" s="61" t="s">
        <v>357</v>
      </c>
      <c r="YV16" s="61" t="s">
        <v>357</v>
      </c>
      <c r="YW16" s="61" t="s">
        <v>357</v>
      </c>
      <c r="YX16" s="61" t="s">
        <v>357</v>
      </c>
      <c r="YY16" s="61" t="s">
        <v>357</v>
      </c>
      <c r="YZ16" s="61" t="s">
        <v>357</v>
      </c>
      <c r="ZA16" s="61" t="s">
        <v>357</v>
      </c>
      <c r="ZB16" s="61" t="s">
        <v>357</v>
      </c>
      <c r="ZC16" s="61" t="s">
        <v>357</v>
      </c>
      <c r="ZD16" s="61" t="s">
        <v>357</v>
      </c>
      <c r="ZE16" s="61" t="s">
        <v>357</v>
      </c>
      <c r="ZF16" s="61" t="s">
        <v>357</v>
      </c>
      <c r="ZG16" s="61" t="s">
        <v>357</v>
      </c>
      <c r="ZH16" s="61" t="s">
        <v>357</v>
      </c>
      <c r="ZI16" s="61" t="s">
        <v>357</v>
      </c>
      <c r="ZJ16" s="61" t="s">
        <v>357</v>
      </c>
      <c r="ZK16" s="61" t="s">
        <v>357</v>
      </c>
      <c r="ZL16" s="61" t="s">
        <v>357</v>
      </c>
      <c r="ZM16" s="61" t="s">
        <v>357</v>
      </c>
      <c r="ZN16" s="61" t="s">
        <v>357</v>
      </c>
      <c r="ZO16" s="61" t="s">
        <v>357</v>
      </c>
      <c r="ZP16" s="61" t="s">
        <v>357</v>
      </c>
      <c r="ZQ16" s="61" t="s">
        <v>357</v>
      </c>
      <c r="ZR16" s="61" t="s">
        <v>357</v>
      </c>
      <c r="ZS16" s="61" t="s">
        <v>357</v>
      </c>
      <c r="ZT16" s="61" t="s">
        <v>357</v>
      </c>
      <c r="ZU16" s="61" t="s">
        <v>357</v>
      </c>
      <c r="ZV16" s="61" t="s">
        <v>357</v>
      </c>
      <c r="ZW16" s="61" t="s">
        <v>357</v>
      </c>
      <c r="ZX16" s="61" t="s">
        <v>357</v>
      </c>
      <c r="ZY16" s="61" t="s">
        <v>357</v>
      </c>
      <c r="ZZ16" s="61" t="s">
        <v>357</v>
      </c>
      <c r="AAA16" s="61" t="s">
        <v>357</v>
      </c>
      <c r="AAB16" s="61" t="s">
        <v>357</v>
      </c>
      <c r="AAC16" s="61" t="s">
        <v>357</v>
      </c>
      <c r="AAD16" s="61" t="s">
        <v>357</v>
      </c>
      <c r="AAE16" s="61" t="s">
        <v>357</v>
      </c>
      <c r="AAF16" s="61" t="s">
        <v>357</v>
      </c>
      <c r="AAG16" s="61" t="s">
        <v>357</v>
      </c>
      <c r="AAH16" s="61" t="s">
        <v>357</v>
      </c>
      <c r="AAI16" s="49">
        <v>6134.7290000000003</v>
      </c>
      <c r="AAJ16" s="49">
        <v>6132.3609999999999</v>
      </c>
      <c r="AAK16" s="49">
        <v>6094.4030000000002</v>
      </c>
      <c r="AAL16" s="49">
        <v>5993.4229999999998</v>
      </c>
      <c r="AAM16" s="49">
        <v>5890.7389999999996</v>
      </c>
      <c r="AAN16" s="49">
        <v>5795.5479999999998</v>
      </c>
      <c r="AAO16" s="49">
        <v>5700.4229999999998</v>
      </c>
      <c r="AAP16" s="49">
        <v>5606.3090000000002</v>
      </c>
      <c r="AAQ16" s="49">
        <v>5511.8339999999998</v>
      </c>
      <c r="AAR16" s="49">
        <v>5417.9319999999998</v>
      </c>
      <c r="AAS16" s="49">
        <v>5322.88</v>
      </c>
      <c r="AAT16" s="49">
        <v>5229.0379999999996</v>
      </c>
      <c r="AAU16" s="49">
        <v>5133.4589999999998</v>
      </c>
      <c r="AAV16" s="49">
        <v>5039.2420000000002</v>
      </c>
      <c r="AAW16" s="49">
        <v>4942.8829999999998</v>
      </c>
      <c r="AAX16" s="49">
        <v>4848.1719999999996</v>
      </c>
      <c r="AAY16" s="49">
        <v>4751.2290000000003</v>
      </c>
      <c r="AAZ16" s="49">
        <v>4655.991</v>
      </c>
      <c r="ABA16" s="49">
        <v>4558.473</v>
      </c>
      <c r="ABB16" s="49">
        <v>4463.0159999999996</v>
      </c>
      <c r="ABC16" s="49">
        <v>4365.0129999999999</v>
      </c>
      <c r="ABD16" s="49">
        <v>4269.2259999999997</v>
      </c>
      <c r="ABE16" s="49">
        <v>4171.0540000000001</v>
      </c>
      <c r="ABF16" s="49">
        <v>4074.8719999999998</v>
      </c>
      <c r="ABG16" s="49">
        <v>3976.3870000000002</v>
      </c>
      <c r="ABH16" s="49">
        <v>3880.1509999999998</v>
      </c>
      <c r="ABI16" s="49">
        <v>3781.4479999999999</v>
      </c>
      <c r="ABJ16" s="49">
        <v>3684.9749999999999</v>
      </c>
      <c r="ABK16" s="49">
        <v>3586.1590000000001</v>
      </c>
      <c r="ABL16" s="49">
        <v>3489.4450000000002</v>
      </c>
      <c r="ABM16" s="49">
        <v>3390.4009999999998</v>
      </c>
      <c r="ABN16" s="49">
        <v>3293.4960000000001</v>
      </c>
      <c r="ABO16" s="49">
        <v>3193.98</v>
      </c>
      <c r="ABP16" s="49">
        <v>3096.8820000000001</v>
      </c>
      <c r="ABQ16" s="49">
        <v>2997.27</v>
      </c>
      <c r="ABR16" s="49">
        <v>2899.9180000000001</v>
      </c>
      <c r="ABS16" s="49">
        <v>2800.2020000000002</v>
      </c>
      <c r="ABT16" s="49">
        <v>2702.616</v>
      </c>
      <c r="ABU16" s="49">
        <v>2602.5360000000001</v>
      </c>
      <c r="ABV16" s="49">
        <v>2504.915</v>
      </c>
      <c r="ABW16" s="49">
        <v>2404.6080000000002</v>
      </c>
      <c r="ABX16" s="49">
        <v>2306.576</v>
      </c>
      <c r="ABY16" s="49">
        <v>2206.3090000000002</v>
      </c>
      <c r="ABZ16" s="49">
        <v>2108.2310000000002</v>
      </c>
      <c r="ACA16" s="49">
        <v>2007.5160000000001</v>
      </c>
      <c r="ACB16" s="49">
        <v>1909.201</v>
      </c>
      <c r="ACC16" s="49">
        <v>1808.6120000000001</v>
      </c>
      <c r="ACD16" s="49">
        <v>1710.059</v>
      </c>
      <c r="ACE16" s="49">
        <v>1609.1980000000001</v>
      </c>
      <c r="ACF16" s="49">
        <v>1510.5730000000001</v>
      </c>
      <c r="ACG16" s="49">
        <v>1409.442</v>
      </c>
      <c r="ACH16" s="49">
        <v>1310.5170000000001</v>
      </c>
      <c r="ACI16" s="49">
        <v>1209.0840000000001</v>
      </c>
      <c r="ACJ16" s="49">
        <v>1110.106</v>
      </c>
      <c r="ACK16" s="49">
        <v>1008.4450000000001</v>
      </c>
      <c r="ACL16" s="49">
        <v>909.12609999999995</v>
      </c>
      <c r="ACM16" s="49">
        <v>807.38400000000001</v>
      </c>
      <c r="ACN16" s="49">
        <v>707.74720000000002</v>
      </c>
      <c r="ACO16" s="49">
        <v>605.84780000000001</v>
      </c>
      <c r="ACP16" s="49">
        <v>506.33539999999999</v>
      </c>
      <c r="ACQ16" s="49">
        <v>404.20800000000003</v>
      </c>
      <c r="ACR16" s="49">
        <v>304.3338</v>
      </c>
      <c r="ACS16" s="49">
        <v>202.0504</v>
      </c>
      <c r="ACT16" s="49">
        <v>102.0562</v>
      </c>
      <c r="ACU16" s="49">
        <v>-2.3737400000000002</v>
      </c>
      <c r="ACV16" s="49">
        <v>-87.924260000000004</v>
      </c>
      <c r="ACW16" s="49">
        <v>-74.688730000000007</v>
      </c>
      <c r="ACX16" s="49">
        <v>-67.393900000000002</v>
      </c>
      <c r="ACY16" s="62">
        <v>-121.8869</v>
      </c>
      <c r="ACZ16" s="62">
        <v>-121.9376</v>
      </c>
      <c r="ADA16" s="62">
        <v>-124.89360000000001</v>
      </c>
      <c r="ADB16" s="62">
        <v>-128.30850000000001</v>
      </c>
      <c r="ADC16" s="62">
        <v>-129.10759999999999</v>
      </c>
      <c r="ADD16" s="62">
        <v>-128.8322</v>
      </c>
      <c r="ADE16" s="62">
        <v>-127.99550000000001</v>
      </c>
      <c r="ADF16" s="62">
        <v>-126.93259999999999</v>
      </c>
      <c r="ADG16" s="62">
        <v>-125.3938</v>
      </c>
      <c r="ADH16" s="62">
        <v>-123.51300000000001</v>
      </c>
      <c r="ADI16" s="62">
        <v>-121.1901</v>
      </c>
      <c r="ADJ16" s="62">
        <v>-119.20359999999999</v>
      </c>
      <c r="ADK16" s="62">
        <v>-116.9551</v>
      </c>
      <c r="ADL16" s="62">
        <v>-114.7713</v>
      </c>
      <c r="ADM16" s="62">
        <v>-112.5774</v>
      </c>
      <c r="ADN16" s="62">
        <v>-110.44499999999999</v>
      </c>
      <c r="ADO16" s="62">
        <v>-108.1361</v>
      </c>
      <c r="ADP16" s="62">
        <v>-106.02290000000001</v>
      </c>
      <c r="ADQ16" s="62">
        <v>-103.83159999999999</v>
      </c>
      <c r="ADR16" s="62">
        <v>-101.6371</v>
      </c>
      <c r="ADS16" s="62">
        <v>-99.381900000000002</v>
      </c>
      <c r="ADT16" s="62">
        <v>-97.259969999999996</v>
      </c>
      <c r="ADU16" s="62">
        <v>-95.012460000000004</v>
      </c>
      <c r="ADV16" s="62">
        <v>-92.846400000000003</v>
      </c>
      <c r="ADW16" s="62">
        <v>-90.585390000000004</v>
      </c>
      <c r="ADX16" s="62">
        <v>-88.464110000000005</v>
      </c>
      <c r="ADY16" s="62">
        <v>-86.136510000000001</v>
      </c>
      <c r="ADZ16" s="62">
        <v>-83.949560000000005</v>
      </c>
      <c r="AEA16" s="62">
        <v>-81.75027</v>
      </c>
      <c r="AEB16" s="62">
        <v>-79.506720000000001</v>
      </c>
      <c r="AEC16" s="62">
        <v>-77.116280000000003</v>
      </c>
      <c r="AED16" s="62">
        <v>-75.004249999999999</v>
      </c>
      <c r="AEE16" s="62">
        <v>-72.756929999999997</v>
      </c>
      <c r="AEF16" s="62">
        <v>-70.504599999999996</v>
      </c>
      <c r="AEG16" s="62">
        <v>-68.173810000000003</v>
      </c>
      <c r="AEH16" s="62">
        <v>-66.056510000000003</v>
      </c>
      <c r="AEI16" s="62">
        <v>-63.701120000000003</v>
      </c>
      <c r="AEJ16" s="62">
        <v>-61.471249999999998</v>
      </c>
      <c r="AEK16" s="62">
        <v>-59.181310000000003</v>
      </c>
      <c r="AEL16" s="62">
        <v>-56.974730000000001</v>
      </c>
      <c r="AEM16" s="62">
        <v>-54.641379999999998</v>
      </c>
      <c r="AEN16" s="62">
        <v>-52.493290000000002</v>
      </c>
      <c r="AEO16" s="62">
        <v>-50.173720000000003</v>
      </c>
      <c r="AEP16" s="62">
        <v>-47.975949999999997</v>
      </c>
      <c r="AEQ16" s="62">
        <v>-45.659219999999998</v>
      </c>
      <c r="AER16" s="62">
        <v>-43.4056</v>
      </c>
      <c r="AES16" s="62">
        <v>-41.113619999999997</v>
      </c>
      <c r="AET16" s="62">
        <v>-38.844450000000002</v>
      </c>
      <c r="AEU16" s="62">
        <v>-36.539580000000001</v>
      </c>
      <c r="AEV16" s="62">
        <v>-34.345269999999999</v>
      </c>
      <c r="AEW16" s="62">
        <v>-31.96011</v>
      </c>
      <c r="AEX16" s="62">
        <v>-29.723590000000002</v>
      </c>
      <c r="AEY16" s="62">
        <v>-27.393730000000001</v>
      </c>
      <c r="AEZ16" s="62">
        <v>-25.146439999999998</v>
      </c>
      <c r="AFA16" s="62">
        <v>-22.803979999999999</v>
      </c>
      <c r="AFB16" s="62">
        <v>-20.56653</v>
      </c>
      <c r="AFC16" s="62">
        <v>-18.227129999999999</v>
      </c>
      <c r="AFD16" s="62">
        <v>-15.972110000000001</v>
      </c>
      <c r="AFE16" s="62">
        <v>-13.62154</v>
      </c>
      <c r="AFF16" s="62">
        <v>-11.3812</v>
      </c>
      <c r="AFG16" s="62">
        <v>-9.0182509999999994</v>
      </c>
      <c r="AFH16" s="62">
        <v>-6.7611230000000004</v>
      </c>
      <c r="AFI16" s="62">
        <v>-4.406244</v>
      </c>
      <c r="AFJ16" s="62">
        <v>-2.152695</v>
      </c>
      <c r="AFK16" s="62">
        <v>0.28701520000000003</v>
      </c>
      <c r="AFL16" s="62">
        <v>2.0232459999999999</v>
      </c>
      <c r="AFM16" s="62">
        <v>1.7095689999999999</v>
      </c>
      <c r="AFN16" s="62">
        <v>1.436272</v>
      </c>
      <c r="AFO16" s="59">
        <v>300</v>
      </c>
      <c r="AFP16" s="59">
        <v>421.04719999999998</v>
      </c>
      <c r="AFQ16" s="59">
        <v>671.95029999999997</v>
      </c>
      <c r="AFR16" s="59">
        <v>1036.221</v>
      </c>
      <c r="AFS16" s="59">
        <v>1149.1120000000001</v>
      </c>
      <c r="AFT16" s="59">
        <v>1207.7670000000001</v>
      </c>
      <c r="AFU16" s="59">
        <v>1255.6959999999999</v>
      </c>
      <c r="AFV16" s="59">
        <v>1287.836</v>
      </c>
      <c r="AFW16" s="59">
        <v>1322.5709999999999</v>
      </c>
      <c r="AFX16" s="59">
        <v>1347.127</v>
      </c>
      <c r="AFY16" s="59">
        <v>1373.4770000000001</v>
      </c>
      <c r="AFZ16" s="59">
        <v>1391.848</v>
      </c>
      <c r="AGA16" s="59">
        <v>1411.2070000000001</v>
      </c>
      <c r="AGB16" s="59">
        <v>1424.8489999999999</v>
      </c>
      <c r="AGC16" s="59">
        <v>1438.74</v>
      </c>
      <c r="AGD16" s="59">
        <v>1448.4490000000001</v>
      </c>
      <c r="AGE16" s="59">
        <v>1458.1669999999999</v>
      </c>
      <c r="AGF16" s="59">
        <v>1464.9469999999999</v>
      </c>
      <c r="AGG16" s="59">
        <v>1471.6030000000001</v>
      </c>
      <c r="AGH16" s="59">
        <v>1476.2750000000001</v>
      </c>
      <c r="AGI16" s="59">
        <v>1480.809</v>
      </c>
      <c r="AGJ16" s="59">
        <v>1483.981</v>
      </c>
      <c r="AGK16" s="59">
        <v>1487.027</v>
      </c>
      <c r="AGL16" s="59">
        <v>1489.1859999999999</v>
      </c>
      <c r="AGM16" s="59">
        <v>1491.2260000000001</v>
      </c>
      <c r="AGN16" s="59">
        <v>1492.6679999999999</v>
      </c>
      <c r="AGO16" s="59">
        <v>1494.04</v>
      </c>
      <c r="AGP16" s="59">
        <v>1495.0129999999999</v>
      </c>
      <c r="AGQ16" s="59">
        <v>1495.9179999999999</v>
      </c>
      <c r="AGR16" s="59">
        <v>1496.575</v>
      </c>
      <c r="AGS16" s="59">
        <v>1497.1849999999999</v>
      </c>
      <c r="AGT16" s="59">
        <v>1497.6210000000001</v>
      </c>
      <c r="AGU16" s="59">
        <v>1498.0239999999999</v>
      </c>
      <c r="AGV16" s="59">
        <v>1498.318</v>
      </c>
      <c r="AGW16" s="59">
        <v>1498.586</v>
      </c>
      <c r="AGX16" s="59">
        <v>1498.7809999999999</v>
      </c>
      <c r="AGY16" s="59">
        <v>1498.9590000000001</v>
      </c>
      <c r="AGZ16" s="59">
        <v>1499.0920000000001</v>
      </c>
      <c r="AHA16" s="59">
        <v>1499.2090000000001</v>
      </c>
      <c r="AHB16" s="59">
        <v>1499.297</v>
      </c>
      <c r="AHC16" s="59">
        <v>1499.374</v>
      </c>
      <c r="AHD16" s="59">
        <v>1499.433</v>
      </c>
      <c r="AHE16" s="59">
        <v>1499.4839999999999</v>
      </c>
      <c r="AHF16" s="59">
        <v>1499.5239999999999</v>
      </c>
      <c r="AHG16" s="59">
        <v>1499.557</v>
      </c>
      <c r="AHH16" s="59">
        <v>1499.585</v>
      </c>
      <c r="AHI16" s="59">
        <v>1499.605</v>
      </c>
      <c r="AHJ16" s="59">
        <v>1499.624</v>
      </c>
      <c r="AHK16" s="59">
        <v>1499.6369999999999</v>
      </c>
      <c r="AHL16" s="59">
        <v>1499.65</v>
      </c>
      <c r="AHM16" s="59">
        <v>1499.6579999999999</v>
      </c>
      <c r="AHN16" s="59">
        <v>1499.6669999999999</v>
      </c>
      <c r="AHO16" s="59">
        <v>1499.671</v>
      </c>
      <c r="AHP16" s="59">
        <v>1499.6780000000001</v>
      </c>
      <c r="AHQ16" s="59">
        <v>1499.68</v>
      </c>
      <c r="AHR16" s="59">
        <v>1499.684</v>
      </c>
      <c r="AHS16" s="59">
        <v>1499.684</v>
      </c>
      <c r="AHT16" s="59">
        <v>1499.6880000000001</v>
      </c>
      <c r="AHU16" s="59">
        <v>1499.6869999999999</v>
      </c>
      <c r="AHV16" s="59">
        <v>1499.69</v>
      </c>
      <c r="AHW16" s="59">
        <v>1499.6890000000001</v>
      </c>
      <c r="AHX16" s="59">
        <v>1499.692</v>
      </c>
      <c r="AHY16" s="59">
        <v>1499.69</v>
      </c>
      <c r="AHZ16" s="59">
        <v>1499.692</v>
      </c>
      <c r="AIA16" s="59">
        <v>1499.6869999999999</v>
      </c>
      <c r="AIB16" s="59">
        <v>1499.712</v>
      </c>
      <c r="AIC16" s="59">
        <v>1499.902</v>
      </c>
      <c r="AID16" s="59">
        <v>1499.9760000000001</v>
      </c>
      <c r="AIE16" s="63">
        <v>1.487821E-8</v>
      </c>
      <c r="AIF16" s="47">
        <v>1.706871E-9</v>
      </c>
      <c r="AIG16" s="47">
        <v>1.533098E-9</v>
      </c>
      <c r="AIH16" s="47">
        <v>1.535107E-9</v>
      </c>
      <c r="AII16" s="47">
        <v>1.5444179999999999E-9</v>
      </c>
      <c r="AIJ16" s="47">
        <v>1.538454E-9</v>
      </c>
      <c r="AIK16" s="47">
        <v>1.537338E-9</v>
      </c>
      <c r="AIL16" s="47">
        <v>1.539846E-9</v>
      </c>
      <c r="AIM16" s="47">
        <v>1.545049E-9</v>
      </c>
      <c r="AIN16" s="47">
        <v>1.538162E-9</v>
      </c>
      <c r="AIO16" s="47">
        <v>1.54002E-9</v>
      </c>
      <c r="AIP16" s="47">
        <v>1.546323E-9</v>
      </c>
      <c r="AIQ16" s="47">
        <v>1.5391769999999999E-9</v>
      </c>
      <c r="AIR16" s="47">
        <v>1.5398489999999999E-9</v>
      </c>
      <c r="AIS16" s="47">
        <v>1.544598E-9</v>
      </c>
      <c r="AIT16" s="47">
        <v>1.540474E-9</v>
      </c>
      <c r="AIU16" s="47">
        <v>1.5357580000000001E-9</v>
      </c>
      <c r="AIV16" s="47">
        <v>1.541425E-9</v>
      </c>
      <c r="AIW16" s="47">
        <v>1.5443849999999999E-9</v>
      </c>
      <c r="AIX16" s="47">
        <v>1.5324119999999999E-9</v>
      </c>
      <c r="AIY16" s="47">
        <v>1.534507E-9</v>
      </c>
      <c r="AIZ16" s="47">
        <v>1.545736E-9</v>
      </c>
      <c r="AJA16" s="47">
        <v>1.5362290000000001E-9</v>
      </c>
      <c r="AJB16" s="47">
        <v>1.5365190000000001E-9</v>
      </c>
      <c r="AJC16" s="47">
        <v>1.5424860000000001E-9</v>
      </c>
      <c r="AJD16" s="47">
        <v>1.5407059999999999E-9</v>
      </c>
      <c r="AJE16" s="47">
        <v>1.541041E-9</v>
      </c>
      <c r="AJF16" s="47">
        <v>1.539855E-9</v>
      </c>
      <c r="AJG16" s="47">
        <v>1.545202E-9</v>
      </c>
      <c r="AJH16" s="47">
        <v>1.5404450000000001E-9</v>
      </c>
      <c r="AJI16" s="47">
        <v>1.538049E-9</v>
      </c>
      <c r="AJJ16" s="47">
        <v>1.546304E-9</v>
      </c>
      <c r="AJK16" s="47">
        <v>1.54086E-9</v>
      </c>
      <c r="AJL16" s="47">
        <v>1.5382959999999999E-9</v>
      </c>
      <c r="AJM16" s="47">
        <v>1.5376530000000001E-9</v>
      </c>
      <c r="AJN16" s="47">
        <v>1.5445800000000001E-9</v>
      </c>
      <c r="AJO16" s="47">
        <v>1.5356179999999999E-9</v>
      </c>
      <c r="AJP16" s="47">
        <v>1.534858E-9</v>
      </c>
      <c r="AJQ16" s="47">
        <v>1.544094E-9</v>
      </c>
      <c r="AJR16" s="47">
        <v>1.537588E-9</v>
      </c>
      <c r="AJS16" s="47">
        <v>1.5327610000000001E-9</v>
      </c>
      <c r="AJT16" s="47">
        <v>1.5434350000000001E-9</v>
      </c>
      <c r="AJU16" s="47">
        <v>1.5426410000000001E-9</v>
      </c>
      <c r="AJV16" s="47">
        <v>1.538819E-9</v>
      </c>
      <c r="AJW16" s="47">
        <v>1.5385540000000001E-9</v>
      </c>
      <c r="AJX16" s="47">
        <v>1.5462499999999999E-9</v>
      </c>
      <c r="AJY16" s="47">
        <v>1.54077E-9</v>
      </c>
      <c r="AJZ16" s="47">
        <v>1.540136E-9</v>
      </c>
      <c r="AKA16" s="47">
        <v>1.5454669999999999E-9</v>
      </c>
      <c r="AKB16" s="47">
        <v>1.539233E-9</v>
      </c>
      <c r="AKC16" s="47">
        <v>1.53761E-9</v>
      </c>
      <c r="AKD16" s="47">
        <v>1.541235E-9</v>
      </c>
      <c r="AKE16" s="47">
        <v>1.544247E-9</v>
      </c>
      <c r="AKF16" s="47">
        <v>1.5339500000000001E-9</v>
      </c>
      <c r="AKG16" s="47">
        <v>1.537008E-9</v>
      </c>
      <c r="AKH16" s="47">
        <v>1.54387E-9</v>
      </c>
      <c r="AKI16" s="47">
        <v>1.5349860000000001E-9</v>
      </c>
      <c r="AKJ16" s="47">
        <v>1.535187E-9</v>
      </c>
      <c r="AKK16" s="47">
        <v>1.543453E-9</v>
      </c>
      <c r="AKL16" s="47">
        <v>1.540749E-9</v>
      </c>
      <c r="AKM16" s="47">
        <v>1.537907E-9</v>
      </c>
      <c r="AKN16" s="47">
        <v>1.5403069999999999E-9</v>
      </c>
      <c r="AKO16" s="47">
        <v>1.5456259999999999E-9</v>
      </c>
      <c r="AKP16" s="47">
        <v>1.5397529999999999E-9</v>
      </c>
      <c r="AKQ16" s="47">
        <v>1.537006E-9</v>
      </c>
      <c r="AKR16" s="47">
        <v>1.7109840000000001E-9</v>
      </c>
      <c r="AKS16" s="441"/>
      <c r="AKT16" s="286">
        <f>P80_C3_LAMINAR!$B$1*P80_C3_LAMINAR!$B$3</f>
        <v>1.487864E-8</v>
      </c>
      <c r="AKU16" s="17">
        <f>P80_C3_LAMINAR!$B$1*(P80_C3_LAMINAR!$B$2)</f>
        <v>2.1255199999999999E-9</v>
      </c>
      <c r="AKV16" s="17">
        <f>P80_C3_LAMINAR!$B$1*($D$2)</f>
        <v>2.3912100000000001E-9</v>
      </c>
      <c r="AKW16" s="17">
        <f>P80_C3_LAMINAR!$B$1*($D$2)</f>
        <v>2.3912100000000001E-9</v>
      </c>
      <c r="AKX16" s="17">
        <f>P80_C3_LAMINAR!$B$1*($D$2)</f>
        <v>2.3912100000000001E-9</v>
      </c>
      <c r="AKY16" s="17">
        <f>P80_C3_LAMINAR!$B$1*($D$2)</f>
        <v>2.3912100000000001E-9</v>
      </c>
      <c r="AKZ16" s="17">
        <f>P80_C3_LAMINAR!$B$1*($D$2)</f>
        <v>2.3912100000000001E-9</v>
      </c>
      <c r="ALA16" s="17">
        <f>P80_C3_LAMINAR!$B$1*($D$2)</f>
        <v>2.3912100000000001E-9</v>
      </c>
      <c r="ALB16" s="17">
        <f>P80_C3_LAMINAR!$B$1*($D$2)</f>
        <v>2.3912100000000001E-9</v>
      </c>
      <c r="ALC16" s="17">
        <f>P80_C3_LAMINAR!$B$1*($D$2)</f>
        <v>2.3912100000000001E-9</v>
      </c>
      <c r="ALD16" s="17">
        <f>P80_C3_LAMINAR!$B$1*($D$2)</f>
        <v>2.3912100000000001E-9</v>
      </c>
      <c r="ALE16" s="17">
        <f>P80_C3_LAMINAR!$B$1*($D$2)</f>
        <v>2.3912100000000001E-9</v>
      </c>
      <c r="ALF16" s="17">
        <f>P80_C3_LAMINAR!$B$1*($D$2)</f>
        <v>2.3912100000000001E-9</v>
      </c>
      <c r="ALG16" s="17">
        <f>P80_C3_LAMINAR!$B$1*($D$2)</f>
        <v>2.3912100000000001E-9</v>
      </c>
      <c r="ALH16" s="17">
        <f>P80_C3_LAMINAR!$B$1*($D$2)</f>
        <v>2.3912100000000001E-9</v>
      </c>
      <c r="ALI16" s="17">
        <f>P80_C3_LAMINAR!$B$1*($D$2)</f>
        <v>2.3912100000000001E-9</v>
      </c>
      <c r="ALJ16" s="17">
        <f>P80_C3_LAMINAR!$B$1*($D$2)</f>
        <v>2.3912100000000001E-9</v>
      </c>
      <c r="ALK16" s="17">
        <f>P80_C3_LAMINAR!$B$1*($D$2)</f>
        <v>2.3912100000000001E-9</v>
      </c>
      <c r="ALL16" s="17">
        <f>P80_C3_LAMINAR!$B$1*($D$2)</f>
        <v>2.3912100000000001E-9</v>
      </c>
      <c r="ALM16" s="17">
        <f>P80_C3_LAMINAR!$B$1*($D$2)</f>
        <v>2.3912100000000001E-9</v>
      </c>
      <c r="ALN16" s="17">
        <f>P80_C3_LAMINAR!$B$1*($D$2)</f>
        <v>2.3912100000000001E-9</v>
      </c>
      <c r="ALO16" s="17">
        <f>P80_C3_LAMINAR!$B$1*($D$2)</f>
        <v>2.3912100000000001E-9</v>
      </c>
      <c r="ALP16" s="17">
        <f>P80_C3_LAMINAR!$B$1*($D$2)</f>
        <v>2.3912100000000001E-9</v>
      </c>
      <c r="ALQ16" s="17">
        <f>P80_C3_LAMINAR!$B$1*($D$2)</f>
        <v>2.3912100000000001E-9</v>
      </c>
      <c r="ALR16" s="17">
        <f>P80_C3_LAMINAR!$B$1*($D$2)</f>
        <v>2.3912100000000001E-9</v>
      </c>
      <c r="ALS16" s="17">
        <f>P80_C3_LAMINAR!$B$1*($D$2)</f>
        <v>2.3912100000000001E-9</v>
      </c>
      <c r="ALT16" s="17">
        <f>P80_C3_LAMINAR!$B$1*($D$2)</f>
        <v>2.3912100000000001E-9</v>
      </c>
      <c r="ALU16" s="17">
        <f>P80_C3_LAMINAR!$B$1*($D$2)</f>
        <v>2.3912100000000001E-9</v>
      </c>
      <c r="ALV16" s="17">
        <f>P80_C3_LAMINAR!$B$1*($D$2)</f>
        <v>2.3912100000000001E-9</v>
      </c>
      <c r="ALW16" s="17">
        <f>P80_C3_LAMINAR!$B$1*($D$2)</f>
        <v>2.3912100000000001E-9</v>
      </c>
      <c r="ALX16" s="17">
        <f>P80_C3_LAMINAR!$B$1*($D$2)</f>
        <v>2.3912100000000001E-9</v>
      </c>
      <c r="ALY16" s="17">
        <f>P80_C3_LAMINAR!$B$1*($D$2)</f>
        <v>2.3912100000000001E-9</v>
      </c>
      <c r="ALZ16" s="17">
        <f>P80_C3_LAMINAR!$B$1*($D$2)</f>
        <v>2.3912100000000001E-9</v>
      </c>
      <c r="AMA16" s="17">
        <f>P80_C3_LAMINAR!$B$1*($D$2)</f>
        <v>2.3912100000000001E-9</v>
      </c>
      <c r="AMB16" s="17">
        <f>P80_C3_LAMINAR!$B$1*($D$2)</f>
        <v>2.3912100000000001E-9</v>
      </c>
      <c r="AMC16" s="17">
        <f>P80_C3_LAMINAR!$B$1*($D$2)</f>
        <v>2.3912100000000001E-9</v>
      </c>
      <c r="AMD16" s="17">
        <f>P80_C3_LAMINAR!$B$1*($D$2)</f>
        <v>2.3912100000000001E-9</v>
      </c>
      <c r="AME16" s="17">
        <f>P80_C3_LAMINAR!$B$1*($D$2)</f>
        <v>2.3912100000000001E-9</v>
      </c>
      <c r="AMF16" s="17">
        <f>P80_C3_LAMINAR!$B$1*($D$2)</f>
        <v>2.3912100000000001E-9</v>
      </c>
      <c r="AMG16" s="17">
        <f>P80_C3_LAMINAR!$B$1*($D$2)</f>
        <v>2.3912100000000001E-9</v>
      </c>
      <c r="AMH16" s="17">
        <f>P80_C3_LAMINAR!$B$1*($D$2)</f>
        <v>2.3912100000000001E-9</v>
      </c>
      <c r="AMI16" s="17">
        <f>P80_C3_LAMINAR!$B$1*($D$2)</f>
        <v>2.3912100000000001E-9</v>
      </c>
      <c r="AMJ16" s="17">
        <f>P80_C3_LAMINAR!$B$1*($D$2)</f>
        <v>2.3912100000000001E-9</v>
      </c>
      <c r="AMK16" s="17">
        <f>P80_C3_LAMINAR!$B$1*($D$2)</f>
        <v>2.3912100000000001E-9</v>
      </c>
      <c r="AML16" s="17">
        <f>P80_C3_LAMINAR!$B$1*($D$2)</f>
        <v>2.3912100000000001E-9</v>
      </c>
      <c r="AMM16" s="17">
        <f>P80_C3_LAMINAR!$B$1*($D$2)</f>
        <v>2.3912100000000001E-9</v>
      </c>
      <c r="AMN16" s="17">
        <f>P80_C3_LAMINAR!$B$1*($D$2)</f>
        <v>2.3912100000000001E-9</v>
      </c>
      <c r="AMO16" s="17">
        <f>P80_C3_LAMINAR!$B$1*($D$2)</f>
        <v>2.3912100000000001E-9</v>
      </c>
      <c r="AMP16" s="17">
        <f>P80_C3_LAMINAR!$B$1*($D$2)</f>
        <v>2.3912100000000001E-9</v>
      </c>
      <c r="AMQ16" s="17">
        <f>P80_C3_LAMINAR!$B$1*($D$2)</f>
        <v>2.3912100000000001E-9</v>
      </c>
      <c r="AMR16" s="17">
        <f>P80_C3_LAMINAR!$B$1*($D$2)</f>
        <v>2.3912100000000001E-9</v>
      </c>
      <c r="AMS16" s="17">
        <f>P80_C3_LAMINAR!$B$1*($D$2)</f>
        <v>2.3912100000000001E-9</v>
      </c>
      <c r="AMT16" s="17">
        <f>P80_C3_LAMINAR!$B$1*($D$2)</f>
        <v>2.3912100000000001E-9</v>
      </c>
      <c r="AMU16" s="17">
        <f>P80_C3_LAMINAR!$B$1*($D$2)</f>
        <v>2.3912100000000001E-9</v>
      </c>
      <c r="AMV16" s="17">
        <f>P80_C3_LAMINAR!$B$1*($D$2)</f>
        <v>2.3912100000000001E-9</v>
      </c>
      <c r="AMW16" s="17">
        <f>P80_C3_LAMINAR!$B$1*($D$2)</f>
        <v>2.3912100000000001E-9</v>
      </c>
      <c r="AMX16" s="17">
        <f>P80_C3_LAMINAR!$B$1*($D$2)</f>
        <v>2.3912100000000001E-9</v>
      </c>
      <c r="AMY16" s="17">
        <f>P80_C3_LAMINAR!$B$1*($D$2)</f>
        <v>2.3912100000000001E-9</v>
      </c>
      <c r="AMZ16" s="17">
        <f>P80_C3_LAMINAR!$B$1*($D$2)</f>
        <v>2.3912100000000001E-9</v>
      </c>
      <c r="ANA16" s="17">
        <f>P80_C3_LAMINAR!$B$1*($D$2)</f>
        <v>2.3912100000000001E-9</v>
      </c>
      <c r="ANB16" s="17">
        <f>P80_C3_LAMINAR!$B$1*($D$2)</f>
        <v>2.3912100000000001E-9</v>
      </c>
      <c r="ANC16" s="17">
        <f>P80_C3_LAMINAR!$B$1*($D$2)</f>
        <v>2.3912100000000001E-9</v>
      </c>
      <c r="AND16" s="17">
        <f>P80_C3_LAMINAR!$B$1*($D$2)</f>
        <v>2.3912100000000001E-9</v>
      </c>
      <c r="ANE16" s="17">
        <f>P80_C3_LAMINAR!$B$1*($D$2)</f>
        <v>2.3912100000000001E-9</v>
      </c>
      <c r="ANF16" s="17">
        <f>P80_C3_LAMINAR!$B$1*($D$2)</f>
        <v>2.3912100000000001E-9</v>
      </c>
      <c r="ANG16" s="17">
        <f>P80_C3_LAMINAR!$B$1*($B$2)</f>
        <v>2.1255199999999999E-9</v>
      </c>
      <c r="ANH16" s="168">
        <f t="shared" si="877"/>
        <v>80.303690391057245</v>
      </c>
      <c r="ANI16" s="168">
        <f t="shared" si="899"/>
        <v>64.113900493892203</v>
      </c>
      <c r="ANJ16" s="168">
        <f t="shared" si="900"/>
        <v>64.197916535979687</v>
      </c>
      <c r="ANK16" s="168">
        <f t="shared" si="901"/>
        <v>64.587300989875416</v>
      </c>
      <c r="ANL16" s="168">
        <f t="shared" si="902"/>
        <v>64.337887513016426</v>
      </c>
      <c r="ANM16" s="168">
        <f t="shared" si="903"/>
        <v>64.29121658072691</v>
      </c>
      <c r="ANN16" s="168">
        <f t="shared" si="904"/>
        <v>64.396100718882906</v>
      </c>
      <c r="ANO16" s="168">
        <f t="shared" si="905"/>
        <v>64.613689303741623</v>
      </c>
      <c r="ANP16" s="168">
        <f t="shared" si="906"/>
        <v>64.325676122130631</v>
      </c>
      <c r="ANQ16" s="168">
        <f t="shared" si="907"/>
        <v>64.403377369616223</v>
      </c>
      <c r="ANR16" s="168">
        <f t="shared" si="908"/>
        <v>64.666967769455624</v>
      </c>
      <c r="ANS16" s="168">
        <f t="shared" si="909"/>
        <v>64.368123251408278</v>
      </c>
      <c r="ANT16" s="168">
        <f t="shared" si="910"/>
        <v>64.396226178378299</v>
      </c>
      <c r="ANU16" s="168">
        <f t="shared" si="911"/>
        <v>64.59482855959952</v>
      </c>
      <c r="ANV16" s="168">
        <f t="shared" si="912"/>
        <v>64.422363573253705</v>
      </c>
      <c r="ANW16" s="168">
        <f t="shared" si="913"/>
        <v>64.225141246481911</v>
      </c>
      <c r="ANX16" s="168">
        <f t="shared" si="914"/>
        <v>64.462134233296112</v>
      </c>
      <c r="ANY16" s="168">
        <f t="shared" si="915"/>
        <v>64.585920935425989</v>
      </c>
      <c r="ANZ16" s="168">
        <f t="shared" si="916"/>
        <v>64.085212089276965</v>
      </c>
      <c r="AOA16" s="168">
        <f t="shared" si="917"/>
        <v>64.172824636899307</v>
      </c>
      <c r="AOB16" s="168">
        <f t="shared" si="918"/>
        <v>64.642419528188654</v>
      </c>
      <c r="AOC16" s="168">
        <f t="shared" si="919"/>
        <v>64.244838387260003</v>
      </c>
      <c r="AOD16" s="168">
        <f t="shared" si="920"/>
        <v>64.256966138482198</v>
      </c>
      <c r="AOE16" s="168">
        <f t="shared" si="921"/>
        <v>64.506505074836596</v>
      </c>
      <c r="AOF16" s="168">
        <f t="shared" si="922"/>
        <v>64.432065774231447</v>
      </c>
      <c r="AOG16" s="168">
        <f t="shared" si="923"/>
        <v>64.446075417884657</v>
      </c>
      <c r="AOH16" s="168">
        <f t="shared" si="924"/>
        <v>64.396477097369115</v>
      </c>
      <c r="AOI16" s="168">
        <f t="shared" si="925"/>
        <v>64.620087738007115</v>
      </c>
      <c r="AOJ16" s="168">
        <f t="shared" si="926"/>
        <v>64.421150798131492</v>
      </c>
      <c r="AOK16" s="168">
        <f t="shared" si="927"/>
        <v>64.32095048113716</v>
      </c>
      <c r="AOL16" s="168">
        <f t="shared" si="928"/>
        <v>64.666173192651414</v>
      </c>
      <c r="AOM16" s="168">
        <f t="shared" si="929"/>
        <v>64.43850602832876</v>
      </c>
      <c r="AON16" s="168">
        <f t="shared" si="930"/>
        <v>64.331279979591912</v>
      </c>
      <c r="AOO16" s="168">
        <f t="shared" si="931"/>
        <v>64.304389827744117</v>
      </c>
      <c r="AOP16" s="168">
        <f t="shared" si="932"/>
        <v>64.594075802627131</v>
      </c>
      <c r="AOQ16" s="168">
        <f t="shared" si="933"/>
        <v>64.219286470029814</v>
      </c>
      <c r="AOR16" s="168">
        <f t="shared" si="934"/>
        <v>64.187503397861335</v>
      </c>
      <c r="AOS16" s="168">
        <f t="shared" si="935"/>
        <v>64.573751364372015</v>
      </c>
      <c r="AOT16" s="168">
        <f t="shared" si="936"/>
        <v>64.30167153867707</v>
      </c>
      <c r="AOU16" s="168">
        <f t="shared" si="937"/>
        <v>64.099807210575392</v>
      </c>
      <c r="AOV16" s="168">
        <f t="shared" si="938"/>
        <v>64.546192095215389</v>
      </c>
      <c r="AOW16" s="168">
        <f t="shared" si="939"/>
        <v>64.512987148765689</v>
      </c>
      <c r="AOX16" s="168">
        <f t="shared" si="940"/>
        <v>64.353151751623656</v>
      </c>
      <c r="AOY16" s="168">
        <f t="shared" si="941"/>
        <v>64.342069496196487</v>
      </c>
      <c r="AOZ16" s="168">
        <f t="shared" si="942"/>
        <v>64.663914921734175</v>
      </c>
      <c r="APA16" s="168">
        <f t="shared" si="943"/>
        <v>64.434742243466687</v>
      </c>
      <c r="APB16" s="168">
        <f t="shared" si="944"/>
        <v>64.408228470105087</v>
      </c>
      <c r="APC16" s="168">
        <f t="shared" si="945"/>
        <v>64.631169993434284</v>
      </c>
      <c r="APD16" s="168">
        <f t="shared" si="946"/>
        <v>64.370465161989117</v>
      </c>
      <c r="APE16" s="168">
        <f t="shared" si="947"/>
        <v>64.302591574976688</v>
      </c>
      <c r="APF16" s="168">
        <f t="shared" si="948"/>
        <v>64.454188465253992</v>
      </c>
      <c r="APG16" s="168">
        <f t="shared" si="949"/>
        <v>64.580149798637507</v>
      </c>
      <c r="APH16" s="168">
        <f t="shared" si="950"/>
        <v>64.149530990586356</v>
      </c>
      <c r="API16" s="168">
        <f t="shared" si="951"/>
        <v>64.277416036232708</v>
      </c>
      <c r="APJ16" s="168">
        <f t="shared" si="952"/>
        <v>64.564383722048674</v>
      </c>
      <c r="APK16" s="168">
        <f t="shared" si="953"/>
        <v>64.192856336331815</v>
      </c>
      <c r="APL16" s="168">
        <f t="shared" si="954"/>
        <v>64.201262122523744</v>
      </c>
      <c r="APM16" s="168">
        <f t="shared" si="955"/>
        <v>64.546944852187806</v>
      </c>
      <c r="APN16" s="168">
        <f t="shared" si="956"/>
        <v>64.433864026998876</v>
      </c>
      <c r="APO16" s="168">
        <f t="shared" si="957"/>
        <v>64.315012065021477</v>
      </c>
      <c r="APP16" s="168">
        <f t="shared" si="958"/>
        <v>64.415379661342996</v>
      </c>
      <c r="APQ16" s="168">
        <f t="shared" si="959"/>
        <v>64.637819346690577</v>
      </c>
      <c r="APR16" s="168">
        <f t="shared" si="960"/>
        <v>64.392211474525439</v>
      </c>
      <c r="APS16" s="168">
        <f t="shared" si="961"/>
        <v>64.277332396569093</v>
      </c>
      <c r="APT16" s="168">
        <f t="shared" si="891"/>
        <v>80.497195980277766</v>
      </c>
      <c r="APU16" s="163">
        <f t="shared" si="3"/>
        <v>1999.5464639241225</v>
      </c>
      <c r="APV16" s="163">
        <f t="shared" si="994"/>
        <v>3546.5291630597062</v>
      </c>
      <c r="APW16" s="163">
        <f t="shared" si="994"/>
        <v>3548.9128934723421</v>
      </c>
      <c r="APX16" s="163">
        <f t="shared" si="994"/>
        <v>3545.9507947859033</v>
      </c>
      <c r="APY16" s="163">
        <f t="shared" si="987"/>
        <v>3549.7225254160026</v>
      </c>
      <c r="APZ16" s="163">
        <f t="shared" si="987"/>
        <v>3544.9525554008223</v>
      </c>
      <c r="AQA16" s="163">
        <f t="shared" si="987"/>
        <v>3549.2930357434107</v>
      </c>
      <c r="AQB16" s="163">
        <f t="shared" si="987"/>
        <v>3545.3803722801422</v>
      </c>
      <c r="AQC16" s="163">
        <f t="shared" si="987"/>
        <v>3550.6605442432906</v>
      </c>
      <c r="AQD16" s="163">
        <f t="shared" si="987"/>
        <v>3544.0346100927982</v>
      </c>
      <c r="AQE16" s="163">
        <f t="shared" si="987"/>
        <v>3551.7039490467164</v>
      </c>
      <c r="AQF16" s="163">
        <f t="shared" si="987"/>
        <v>3546.7926280000502</v>
      </c>
      <c r="AQG16" s="163">
        <f t="shared" si="987"/>
        <v>3549.9784627866225</v>
      </c>
      <c r="AQH16" s="163">
        <f t="shared" si="987"/>
        <v>3549.1880679655901</v>
      </c>
      <c r="AQI16" s="163">
        <f t="shared" si="987"/>
        <v>3547.2614283145354</v>
      </c>
      <c r="AQJ16" s="163">
        <f t="shared" si="987"/>
        <v>3547.9021081377205</v>
      </c>
      <c r="AQK16" s="163">
        <f t="shared" si="987"/>
        <v>3545.371171917147</v>
      </c>
      <c r="AQL16" s="163">
        <f t="shared" si="987"/>
        <v>3547.251391554903</v>
      </c>
      <c r="AQM16" s="163">
        <f t="shared" si="987"/>
        <v>3548.2015381334131</v>
      </c>
      <c r="AQN16" s="163">
        <f t="shared" si="987"/>
        <v>3547.1702610812099</v>
      </c>
      <c r="AQO16" s="163">
        <f t="shared" si="987"/>
        <v>3546.8867226216021</v>
      </c>
      <c r="AQP16" s="163">
        <f t="shared" si="987"/>
        <v>3550.7805671605583</v>
      </c>
      <c r="AQQ16" s="163">
        <f t="shared" si="987"/>
        <v>3548.3303432153598</v>
      </c>
      <c r="AQR16" s="163">
        <f t="shared" si="987"/>
        <v>3546.990854002785</v>
      </c>
      <c r="AQS16" s="163">
        <f t="shared" si="987"/>
        <v>3547.4353988148259</v>
      </c>
      <c r="AQT16" s="163">
        <f t="shared" si="987"/>
        <v>3548.6364643841398</v>
      </c>
      <c r="AQU16" s="163">
        <f t="shared" si="987"/>
        <v>3547.4128161056537</v>
      </c>
      <c r="AQV16" s="163">
        <f t="shared" si="987"/>
        <v>3546.6613137281961</v>
      </c>
      <c r="AQW16" s="163">
        <f t="shared" si="987"/>
        <v>3549.9366429548222</v>
      </c>
      <c r="AQX16" s="163">
        <f t="shared" si="987"/>
        <v>3545.927793878413</v>
      </c>
      <c r="AQY16" s="163">
        <f t="shared" si="987"/>
        <v>3551.0147582186423</v>
      </c>
      <c r="AQZ16" s="163">
        <f t="shared" si="987"/>
        <v>3544.9291362950134</v>
      </c>
      <c r="ARA16" s="163">
        <f t="shared" si="987"/>
        <v>3549.084772981043</v>
      </c>
      <c r="ARB16" s="163">
        <f t="shared" si="987"/>
        <v>3546.3100271410708</v>
      </c>
      <c r="ARC16" s="163">
        <f t="shared" si="987"/>
        <v>3550.1988533002118</v>
      </c>
      <c r="ARD16" s="163">
        <f t="shared" si="987"/>
        <v>3547.4885100012129</v>
      </c>
      <c r="ARE16" s="163">
        <f t="shared" si="987"/>
        <v>3546.3321916519253</v>
      </c>
      <c r="ARF16" s="163">
        <f t="shared" si="987"/>
        <v>3548.4006005327847</v>
      </c>
      <c r="ARG16" s="163">
        <f t="shared" si="987"/>
        <v>3548.7155038662431</v>
      </c>
      <c r="ARH16" s="163">
        <f t="shared" si="987"/>
        <v>3547.2497187616309</v>
      </c>
      <c r="ARI16" s="163">
        <f t="shared" si="987"/>
        <v>3549.7053792849642</v>
      </c>
      <c r="ARJ16" s="163">
        <f t="shared" si="987"/>
        <v>3546.6462585887475</v>
      </c>
      <c r="ARK16" s="163">
        <f t="shared" si="987"/>
        <v>3545.3013327980398</v>
      </c>
      <c r="ARL16" s="163">
        <f t="shared" si="987"/>
        <v>3549.1311929943417</v>
      </c>
      <c r="ARM16" s="163">
        <f t="shared" si="987"/>
        <v>3551.7386595071112</v>
      </c>
      <c r="ARN16" s="163">
        <f t="shared" si="987"/>
        <v>3545.8621367424862</v>
      </c>
      <c r="ARO16" s="163">
        <f t="shared" si="987"/>
        <v>3545.5518335905253</v>
      </c>
      <c r="ARP16" s="163">
        <f t="shared" si="987"/>
        <v>3547.9995483458165</v>
      </c>
      <c r="ARQ16" s="163">
        <f t="shared" si="987"/>
        <v>3551.2485310784082</v>
      </c>
      <c r="ARR16" s="163">
        <f t="shared" si="987"/>
        <v>3548.1396447823486</v>
      </c>
      <c r="ARS16" s="163">
        <f t="shared" si="987"/>
        <v>3546.3907394164457</v>
      </c>
      <c r="ART16" s="163">
        <f t="shared" si="987"/>
        <v>3545.1461812220591</v>
      </c>
      <c r="ARU16" s="163">
        <f t="shared" si="987"/>
        <v>3548.5202052517348</v>
      </c>
      <c r="ARV16" s="163">
        <f t="shared" si="987"/>
        <v>3547.8715796605061</v>
      </c>
      <c r="ARW16" s="163">
        <f t="shared" si="987"/>
        <v>3548.9764596166792</v>
      </c>
      <c r="ARX16" s="163">
        <f t="shared" si="987"/>
        <v>3547.7825034187713</v>
      </c>
      <c r="ARY16" s="163">
        <f t="shared" si="987"/>
        <v>3544.6527072068111</v>
      </c>
      <c r="ARZ16" s="163">
        <f t="shared" si="987"/>
        <v>3554.2110479631651</v>
      </c>
      <c r="ASA16" s="163">
        <f t="shared" si="987"/>
        <v>3546.2556613597299</v>
      </c>
      <c r="ASB16" s="163">
        <f t="shared" si="987"/>
        <v>3546.8975957778698</v>
      </c>
      <c r="ASC16" s="163">
        <f t="shared" si="987"/>
        <v>3545.7835154587005</v>
      </c>
      <c r="ASD16" s="163">
        <f t="shared" si="987"/>
        <v>3547.5006377524346</v>
      </c>
      <c r="ASE16" s="163">
        <f t="shared" si="987"/>
        <v>3546.9126509173179</v>
      </c>
      <c r="ASF16" s="163">
        <f t="shared" si="987"/>
        <v>3548.3052513162788</v>
      </c>
      <c r="ASG16" s="163">
        <f t="shared" si="892"/>
        <v>1998.9823666679213</v>
      </c>
      <c r="ASH16" s="170">
        <f t="shared" si="5"/>
        <v>1.6064380966363892E-3</v>
      </c>
      <c r="ASI16" s="170">
        <f t="shared" si="6"/>
        <v>7.2311713843152558E-4</v>
      </c>
      <c r="ASJ16" s="170">
        <f t="shared" si="7"/>
        <v>7.2357838541556188E-4</v>
      </c>
      <c r="ASK16" s="170">
        <f t="shared" si="8"/>
        <v>7.2857526488914585E-4</v>
      </c>
      <c r="ASL16" s="170">
        <f t="shared" si="9"/>
        <v>7.2499061041934789E-4</v>
      </c>
      <c r="ASM16" s="170">
        <f t="shared" si="10"/>
        <v>7.254395152090559E-4</v>
      </c>
      <c r="ASN16" s="170">
        <f t="shared" si="11"/>
        <v>7.257343935299492E-4</v>
      </c>
      <c r="ASO16" s="170">
        <f t="shared" si="12"/>
        <v>7.2899020718825266E-4</v>
      </c>
      <c r="ASP16" s="170">
        <f t="shared" si="13"/>
        <v>7.2466151377294881E-4</v>
      </c>
      <c r="ASQ16" s="170">
        <f t="shared" si="14"/>
        <v>7.2689332306413181E-4</v>
      </c>
      <c r="ASR16" s="170">
        <f t="shared" si="15"/>
        <v>7.2829232049943066E-4</v>
      </c>
      <c r="ASS16" s="170">
        <f t="shared" si="16"/>
        <v>7.2593049554976546E-4</v>
      </c>
      <c r="AST16" s="170">
        <f t="shared" si="17"/>
        <v>7.2559568294202292E-4</v>
      </c>
      <c r="ASU16" s="170">
        <f t="shared" si="18"/>
        <v>7.2799555642173166E-4</v>
      </c>
      <c r="ASV16" s="170">
        <f t="shared" si="19"/>
        <v>7.2644618813859103E-4</v>
      </c>
      <c r="ASW16" s="170">
        <f t="shared" si="20"/>
        <v>7.2409146914364478E-4</v>
      </c>
      <c r="ASX16" s="170">
        <f t="shared" si="21"/>
        <v>7.2728220665751553E-4</v>
      </c>
      <c r="ASY16" s="170">
        <f t="shared" si="22"/>
        <v>7.2829257141671469E-4</v>
      </c>
      <c r="ASZ16" s="170">
        <f t="shared" si="23"/>
        <v>7.2245289790376442E-4</v>
      </c>
      <c r="ATA16" s="170">
        <f t="shared" si="24"/>
        <v>7.2365090946989214E-4</v>
      </c>
      <c r="ATB16" s="170">
        <f t="shared" si="25"/>
        <v>7.2900461259061192E-4</v>
      </c>
      <c r="ATC16" s="170">
        <f t="shared" si="26"/>
        <v>7.2372637139483367E-4</v>
      </c>
      <c r="ATD16" s="170">
        <f t="shared" si="27"/>
        <v>7.2436284024508292E-4</v>
      </c>
      <c r="ATE16" s="170">
        <f t="shared" si="28"/>
        <v>7.2745048104131305E-4</v>
      </c>
      <c r="ATF16" s="170">
        <f t="shared" si="29"/>
        <v>7.26519961950628E-4</v>
      </c>
      <c r="ATG16" s="170">
        <f t="shared" si="30"/>
        <v>7.2643198101239332E-4</v>
      </c>
      <c r="ATH16" s="170">
        <f t="shared" si="31"/>
        <v>7.2612329532105034E-4</v>
      </c>
      <c r="ATI16" s="170">
        <f t="shared" si="32"/>
        <v>7.2879908197469767E-4</v>
      </c>
      <c r="ATJ16" s="170">
        <f t="shared" si="33"/>
        <v>7.2588507657995788E-4</v>
      </c>
      <c r="ATK16" s="170">
        <f t="shared" si="34"/>
        <v>7.2557541179692361E-4</v>
      </c>
      <c r="ATL16" s="170">
        <f t="shared" si="35"/>
        <v>7.284247190804809E-4</v>
      </c>
      <c r="ATM16" s="170">
        <f t="shared" si="36"/>
        <v>7.2710628112218601E-4</v>
      </c>
      <c r="ATN16" s="170">
        <f t="shared" si="37"/>
        <v>7.2504641725485808E-4</v>
      </c>
      <c r="ATO16" s="170">
        <f t="shared" si="38"/>
        <v>7.2531041376080021E-4</v>
      </c>
      <c r="ATP16" s="170">
        <f t="shared" si="39"/>
        <v>7.2777980582785032E-4</v>
      </c>
      <c r="ATQ16" s="170">
        <f t="shared" si="40"/>
        <v>7.2410987422770099E-4</v>
      </c>
      <c r="ATR16" s="170">
        <f t="shared" si="41"/>
        <v>7.2398748824443321E-4</v>
      </c>
      <c r="ATS16" s="170">
        <f t="shared" si="42"/>
        <v>7.2791951793353216E-4</v>
      </c>
      <c r="ATT16" s="170">
        <f t="shared" si="43"/>
        <v>7.2478812650517512E-4</v>
      </c>
      <c r="ATU16" s="170">
        <f t="shared" si="44"/>
        <v>7.2281133038418362E-4</v>
      </c>
      <c r="ATV16" s="170">
        <f t="shared" si="45"/>
        <v>7.2734140102880614E-4</v>
      </c>
      <c r="ATW16" s="170">
        <f t="shared" si="46"/>
        <v>7.2759426731704754E-4</v>
      </c>
      <c r="ATX16" s="170">
        <f t="shared" si="47"/>
        <v>7.2606693435375272E-4</v>
      </c>
      <c r="ATY16" s="170">
        <f t="shared" si="48"/>
        <v>7.2515853596172276E-4</v>
      </c>
      <c r="ATZ16" s="170">
        <f t="shared" si="49"/>
        <v>7.2825082159291355E-4</v>
      </c>
      <c r="AUA16" s="170">
        <f t="shared" si="50"/>
        <v>7.2687250387756613E-4</v>
      </c>
      <c r="AUB16" s="170">
        <f t="shared" si="51"/>
        <v>7.2663699748966727E-4</v>
      </c>
      <c r="AUC16" s="170">
        <f t="shared" si="52"/>
        <v>7.2864913439537801E-4</v>
      </c>
      <c r="AUD16" s="170">
        <f t="shared" si="53"/>
        <v>7.2504601802613605E-4</v>
      </c>
      <c r="AUE16" s="170">
        <f t="shared" si="54"/>
        <v>7.2491613084660496E-4</v>
      </c>
      <c r="AUF16" s="170">
        <f t="shared" si="55"/>
        <v>7.2698349619376517E-4</v>
      </c>
      <c r="AUG16" s="170">
        <f t="shared" si="56"/>
        <v>7.2865993668420035E-4</v>
      </c>
      <c r="AUH16" s="170">
        <f t="shared" si="57"/>
        <v>7.2311304183243948E-4</v>
      </c>
      <c r="AUI16" s="170">
        <f t="shared" si="58"/>
        <v>7.2468706482756487E-4</v>
      </c>
      <c r="AUJ16" s="170">
        <f t="shared" si="59"/>
        <v>7.2769582392803137E-4</v>
      </c>
      <c r="AUK16" s="170">
        <f t="shared" si="60"/>
        <v>7.2375187909036996E-4</v>
      </c>
      <c r="AUL16" s="170">
        <f t="shared" si="61"/>
        <v>7.2448578098489522E-4</v>
      </c>
      <c r="AUM16" s="170">
        <f t="shared" si="62"/>
        <v>7.2642782300930771E-4</v>
      </c>
      <c r="AUN16" s="170">
        <f t="shared" si="63"/>
        <v>7.2678193768232937E-4</v>
      </c>
      <c r="AUO16" s="170">
        <f t="shared" si="64"/>
        <v>7.253100528369392E-4</v>
      </c>
      <c r="AUP16" s="170">
        <f t="shared" si="65"/>
        <v>7.2667019157270682E-4</v>
      </c>
      <c r="AUQ16" s="170">
        <f t="shared" si="66"/>
        <v>7.2882658465304984E-4</v>
      </c>
      <c r="AUR16" s="170">
        <f t="shared" si="67"/>
        <v>7.2617758385306783E-4</v>
      </c>
      <c r="AUS16" s="170">
        <f t="shared" si="68"/>
        <v>7.2459755115741279E-4</v>
      </c>
      <c r="AUT16" s="170">
        <f t="shared" si="69"/>
        <v>1.6107635029208895E-3</v>
      </c>
      <c r="AUU16" s="284">
        <f t="shared" si="70"/>
        <v>300.00005033133112</v>
      </c>
      <c r="AUV16" s="284">
        <f t="shared" si="71"/>
        <v>329.94643909483472</v>
      </c>
      <c r="AUW16" s="284">
        <f t="shared" si="72"/>
        <v>490.83434382372815</v>
      </c>
      <c r="AUX16" s="284">
        <f t="shared" si="73"/>
        <v>727.84886916933669</v>
      </c>
      <c r="AUY16" s="284">
        <f t="shared" si="74"/>
        <v>866.60459027989521</v>
      </c>
      <c r="AUZ16" s="284">
        <f t="shared" si="75"/>
        <v>961.23537715053794</v>
      </c>
      <c r="AVA16" s="284">
        <f t="shared" si="76"/>
        <v>1042.2398827154261</v>
      </c>
      <c r="AVB16" s="284">
        <f t="shared" si="77"/>
        <v>1109.7635649920546</v>
      </c>
      <c r="AVC16" s="284">
        <f t="shared" si="78"/>
        <v>1170.4481557257418</v>
      </c>
      <c r="AVD16" s="284">
        <f t="shared" si="79"/>
        <v>1221.7527595656547</v>
      </c>
      <c r="AVE16" s="284">
        <f t="shared" si="80"/>
        <v>1267.9589254663424</v>
      </c>
      <c r="AVF16" s="284">
        <f t="shared" si="81"/>
        <v>1305.7353245896441</v>
      </c>
      <c r="AVG16" s="284">
        <f t="shared" si="82"/>
        <v>1339.1626196467371</v>
      </c>
      <c r="AVH16" s="284">
        <f t="shared" si="83"/>
        <v>1366.0591403200397</v>
      </c>
      <c r="AVI16" s="284">
        <f t="shared" si="84"/>
        <v>1389.8767778494685</v>
      </c>
      <c r="AVJ16" s="284">
        <f t="shared" si="85"/>
        <v>1408.6587456425527</v>
      </c>
      <c r="AVK16" s="284">
        <f t="shared" si="86"/>
        <v>1425.1180290076793</v>
      </c>
      <c r="AVL16" s="284">
        <f t="shared" si="87"/>
        <v>1438.1172317152091</v>
      </c>
      <c r="AVM16" s="284">
        <f t="shared" si="88"/>
        <v>1449.3641653958737</v>
      </c>
      <c r="AVN16" s="284">
        <f t="shared" si="89"/>
        <v>1458.1649186611933</v>
      </c>
      <c r="AVO16" s="284">
        <f t="shared" si="90"/>
        <v>1465.8129005590126</v>
      </c>
      <c r="AVP16" s="284">
        <f t="shared" si="91"/>
        <v>1471.766350795418</v>
      </c>
      <c r="AVQ16" s="284">
        <f t="shared" si="92"/>
        <v>1476.8798889730003</v>
      </c>
      <c r="AVR16" s="284">
        <f t="shared" si="93"/>
        <v>1480.9320678909323</v>
      </c>
      <c r="AVS16" s="284">
        <f t="shared" si="94"/>
        <v>1484.3627639054591</v>
      </c>
      <c r="AVT16" s="284">
        <f t="shared" si="95"/>
        <v>1487.0334953991376</v>
      </c>
      <c r="AVU16" s="284">
        <f t="shared" si="96"/>
        <v>1489.342822342122</v>
      </c>
      <c r="AVV16" s="284">
        <f t="shared" si="97"/>
        <v>1491.1463142421126</v>
      </c>
      <c r="AVW16" s="284">
        <f t="shared" si="98"/>
        <v>1492.6695494871046</v>
      </c>
      <c r="AVX16" s="284">
        <f t="shared" si="99"/>
        <v>1493.878916628458</v>
      </c>
      <c r="AVY16" s="284">
        <f t="shared" si="100"/>
        <v>1494.9054272240846</v>
      </c>
      <c r="AVZ16" s="284">
        <f t="shared" si="101"/>
        <v>1495.7174868738375</v>
      </c>
      <c r="AWA16" s="284">
        <f t="shared" si="102"/>
        <v>1496.3931710588643</v>
      </c>
      <c r="AWB16" s="284">
        <f t="shared" si="103"/>
        <v>1496.9329777086041</v>
      </c>
      <c r="AWC16" s="284">
        <f t="shared" si="104"/>
        <v>1497.387872257792</v>
      </c>
      <c r="AWD16" s="284">
        <f t="shared" si="105"/>
        <v>1497.7483660602909</v>
      </c>
      <c r="AWE16" s="284">
        <f t="shared" si="106"/>
        <v>1498.0482153045514</v>
      </c>
      <c r="AWF16" s="284">
        <f t="shared" si="107"/>
        <v>1498.2915927248241</v>
      </c>
      <c r="AWG16" s="284">
        <f t="shared" si="108"/>
        <v>1498.4889175601099</v>
      </c>
      <c r="AWH16" s="284">
        <f t="shared" si="109"/>
        <v>1498.6518303725613</v>
      </c>
      <c r="AWI16" s="284">
        <f t="shared" si="110"/>
        <v>1498.7803081585198</v>
      </c>
      <c r="AWJ16" s="284">
        <f t="shared" si="111"/>
        <v>1498.8915195443296</v>
      </c>
      <c r="AWK16" s="284">
        <f t="shared" si="112"/>
        <v>1498.9759011609956</v>
      </c>
      <c r="AWL16" s="284">
        <f t="shared" si="113"/>
        <v>1499.0517276856115</v>
      </c>
      <c r="AWM16" s="284">
        <f t="shared" si="114"/>
        <v>1499.1056215634705</v>
      </c>
      <c r="AWN16" s="284">
        <f t="shared" si="115"/>
        <v>1499.1550731963289</v>
      </c>
      <c r="AWO16" s="284">
        <f t="shared" si="116"/>
        <v>1499.1891327594305</v>
      </c>
      <c r="AWP16" s="284">
        <f t="shared" si="117"/>
        <v>1499.2232809750947</v>
      </c>
      <c r="AWQ16" s="284">
        <f t="shared" si="118"/>
        <v>1499.2448085790097</v>
      </c>
      <c r="AWR16" s="284">
        <f t="shared" si="119"/>
        <v>1499.2686242653972</v>
      </c>
      <c r="AWS16" s="284">
        <f t="shared" si="120"/>
        <v>1499.2811140037938</v>
      </c>
      <c r="AWT16" s="284">
        <f t="shared" si="121"/>
        <v>1499.2975078400405</v>
      </c>
      <c r="AWU16" s="284">
        <f t="shared" si="122"/>
        <v>1499.3035223372212</v>
      </c>
      <c r="AWV16" s="284">
        <f t="shared" si="123"/>
        <v>1499.3158927260172</v>
      </c>
      <c r="AWW16" s="284">
        <f t="shared" si="124"/>
        <v>1499.3181419807188</v>
      </c>
      <c r="AWX16" s="284">
        <f t="shared" si="125"/>
        <v>1499.3278244736746</v>
      </c>
      <c r="AWY16" s="284">
        <f t="shared" si="126"/>
        <v>1499.3253277777073</v>
      </c>
      <c r="AWZ16" s="284">
        <f t="shared" si="127"/>
        <v>1499.3334825678201</v>
      </c>
      <c r="AXA16" s="284">
        <f t="shared" si="128"/>
        <v>1499.3312065087141</v>
      </c>
      <c r="AXB16" s="284">
        <f t="shared" si="129"/>
        <v>1499.3374972195024</v>
      </c>
      <c r="AXC16" s="284">
        <f t="shared" si="130"/>
        <v>1499.33363786426</v>
      </c>
      <c r="AXD16" s="284">
        <f t="shared" si="131"/>
        <v>1499.3390737744387</v>
      </c>
      <c r="AXE16" s="284">
        <f t="shared" si="132"/>
        <v>1499.3345472777689</v>
      </c>
      <c r="AXF16" s="284">
        <f t="shared" si="133"/>
        <v>1499.3406749282228</v>
      </c>
      <c r="AXG16" s="284">
        <f t="shared" si="134"/>
        <v>1499.3275968367911</v>
      </c>
      <c r="AXH16" s="284">
        <f t="shared" si="135"/>
        <v>1499.4004641200665</v>
      </c>
      <c r="AXI16" s="284">
        <f t="shared" si="136"/>
        <v>1499.6407850860976</v>
      </c>
      <c r="AXJ16" s="284">
        <f t="shared" si="137"/>
        <v>1499.7944319293845</v>
      </c>
      <c r="AXK16" s="234">
        <f t="shared" ref="AXK16:AYP16" si="1007">-NP16/(AKU16*($B$16-AVERAGE(AUV16:AUW16)))</f>
        <v>1487124.0544427973</v>
      </c>
      <c r="AXL16" s="111">
        <f t="shared" si="1007"/>
        <v>2426471.1584043684</v>
      </c>
      <c r="AXM16" s="111">
        <f t="shared" si="1007"/>
        <v>1887430.3084355616</v>
      </c>
      <c r="AXN16" s="111">
        <f t="shared" si="1007"/>
        <v>1558987.4579331104</v>
      </c>
      <c r="AXO16" s="111">
        <f t="shared" si="1007"/>
        <v>1586054.018535668</v>
      </c>
      <c r="AXP16" s="111">
        <f t="shared" si="1007"/>
        <v>1556618.3873780672</v>
      </c>
      <c r="AXQ16" s="111">
        <f t="shared" si="1007"/>
        <v>1657631.9608377696</v>
      </c>
      <c r="AXR16" s="111">
        <f t="shared" si="1007"/>
        <v>1624003.1616487214</v>
      </c>
      <c r="AXS16" s="111">
        <f t="shared" si="1007"/>
        <v>1748659.7245371004</v>
      </c>
      <c r="AXT16" s="111">
        <f t="shared" si="1007"/>
        <v>1698246.6190955522</v>
      </c>
      <c r="AXU16" s="111">
        <f t="shared" si="1007"/>
        <v>1828452.329206367</v>
      </c>
      <c r="AXV16" s="111">
        <f t="shared" si="1007"/>
        <v>1752919.6853999333</v>
      </c>
      <c r="AXW16" s="111">
        <f t="shared" si="1007"/>
        <v>1882385.281588628</v>
      </c>
      <c r="AXX16" s="111">
        <f t="shared" si="1007"/>
        <v>1795147.6962998312</v>
      </c>
      <c r="AXY16" s="111">
        <f t="shared" si="1007"/>
        <v>1911113.1278871002</v>
      </c>
      <c r="AXZ16" s="111">
        <f t="shared" si="1007"/>
        <v>1817368.3216740966</v>
      </c>
      <c r="AYA16" s="111">
        <f t="shared" si="1007"/>
        <v>1930765.9225621745</v>
      </c>
      <c r="AYB16" s="111">
        <f t="shared" si="1007"/>
        <v>1832135.5019381328</v>
      </c>
      <c r="AYC16" s="111">
        <f t="shared" si="1007"/>
        <v>1937228.0558142907</v>
      </c>
      <c r="AYD16" s="111">
        <f t="shared" si="1007"/>
        <v>1835863.2374908598</v>
      </c>
      <c r="AYE16" s="111">
        <f t="shared" si="1007"/>
        <v>1931672.5384021706</v>
      </c>
      <c r="AYF16" s="111">
        <f t="shared" si="1007"/>
        <v>1830916.9143570685</v>
      </c>
      <c r="AYG16" s="111">
        <f t="shared" si="1007"/>
        <v>1915206.4631270894</v>
      </c>
      <c r="AYH16" s="111">
        <f t="shared" si="1007"/>
        <v>1809799.0143421262</v>
      </c>
      <c r="AYI16" s="111">
        <f t="shared" si="1007"/>
        <v>1882574.1515295443</v>
      </c>
      <c r="AYJ16" s="111">
        <f t="shared" si="1007"/>
        <v>1777408.2359660256</v>
      </c>
      <c r="AYK16" s="111">
        <f t="shared" si="1007"/>
        <v>1840159.9490345391</v>
      </c>
      <c r="AYL16" s="111">
        <f t="shared" si="1007"/>
        <v>1723556.5864235628</v>
      </c>
      <c r="AYM16" s="111">
        <f t="shared" si="1007"/>
        <v>1772287.5294936432</v>
      </c>
      <c r="AYN16" s="111">
        <f t="shared" si="1007"/>
        <v>1653507.1962107592</v>
      </c>
      <c r="AYO16" s="111">
        <f t="shared" si="1007"/>
        <v>1680362.3774260075</v>
      </c>
      <c r="AYP16" s="111">
        <f t="shared" si="1007"/>
        <v>1548512.4804844821</v>
      </c>
      <c r="AYQ16" s="111">
        <f t="shared" ref="AYQ16:AZV16" si="1008">-OV16/(AMA16*($B$16-AVERAGE(AWB16:AWC16)))</f>
        <v>1555677.262558033</v>
      </c>
      <c r="AYR16" s="111">
        <f t="shared" si="1008"/>
        <v>1422050.5695193605</v>
      </c>
      <c r="AYS16" s="111">
        <f t="shared" si="1008"/>
        <v>1401135.2466626284</v>
      </c>
      <c r="AYT16" s="111">
        <f t="shared" si="1008"/>
        <v>1264260.7798678433</v>
      </c>
      <c r="AYU16" s="111">
        <f t="shared" si="1008"/>
        <v>1216431.4077357089</v>
      </c>
      <c r="AYV16" s="111">
        <f t="shared" si="1008"/>
        <v>1083144.9270655713</v>
      </c>
      <c r="AYW16" s="111">
        <f t="shared" si="1008"/>
        <v>1020160.5877699546</v>
      </c>
      <c r="AYX16" s="111">
        <f t="shared" si="1008"/>
        <v>893939.80805296649</v>
      </c>
      <c r="AYY16" s="111">
        <f t="shared" si="1008"/>
        <v>821097.6004627482</v>
      </c>
      <c r="AYZ16" s="111">
        <f t="shared" si="1008"/>
        <v>707751.00107155822</v>
      </c>
      <c r="AZA16" s="111">
        <f t="shared" si="1008"/>
        <v>629711.79282826523</v>
      </c>
      <c r="AZB16" s="111">
        <f t="shared" si="1008"/>
        <v>535681.26601059362</v>
      </c>
      <c r="AZC16" s="111">
        <f t="shared" si="1008"/>
        <v>464578.43003325019</v>
      </c>
      <c r="AZD16" s="111">
        <f t="shared" si="1008"/>
        <v>392062.94515613292</v>
      </c>
      <c r="AZE16" s="111">
        <f t="shared" si="1008"/>
        <v>331821.65483272658</v>
      </c>
      <c r="AZF16" s="111">
        <f t="shared" si="1008"/>
        <v>282669.26206938614</v>
      </c>
      <c r="AZG16" s="111">
        <f t="shared" si="1008"/>
        <v>232732.48144952205</v>
      </c>
      <c r="AZH16" s="111">
        <f t="shared" si="1008"/>
        <v>201586.45585699027</v>
      </c>
      <c r="AZI16" s="111">
        <f t="shared" si="1008"/>
        <v>160493.56813024054</v>
      </c>
      <c r="AZJ16" s="111">
        <f t="shared" si="1008"/>
        <v>143643.9959509616</v>
      </c>
      <c r="AZK16" s="111">
        <f t="shared" si="1008"/>
        <v>110323.76426697338</v>
      </c>
      <c r="AZL16" s="111">
        <f t="shared" si="1008"/>
        <v>102947.06521158679</v>
      </c>
      <c r="AZM16" s="111">
        <f t="shared" si="1008"/>
        <v>74531.737149179578</v>
      </c>
      <c r="AZN16" s="111">
        <f t="shared" si="1008"/>
        <v>74828.890797412081</v>
      </c>
      <c r="AZO16" s="111">
        <f t="shared" si="1008"/>
        <v>52268.680956787088</v>
      </c>
      <c r="AZP16" s="111">
        <f t="shared" si="1008"/>
        <v>56646.909767558034</v>
      </c>
      <c r="AZQ16" s="111">
        <f t="shared" si="1008"/>
        <v>34704.629554761406</v>
      </c>
      <c r="AZR16" s="111">
        <f t="shared" si="1008"/>
        <v>42411.655152608255</v>
      </c>
      <c r="AZS16" s="111">
        <f t="shared" si="1008"/>
        <v>21871.122852552122</v>
      </c>
      <c r="AZT16" s="111">
        <f t="shared" si="1008"/>
        <v>33159.256746047533</v>
      </c>
      <c r="AZU16" s="111">
        <f t="shared" si="1008"/>
        <v>22747.326813891104</v>
      </c>
      <c r="AZV16" s="111">
        <f t="shared" si="1008"/>
        <v>-14972.776223726527</v>
      </c>
      <c r="AZW16" s="111">
        <f>-QB16/(ANG16*($B$16-AVERAGE(AXH16:AXI16)))</f>
        <v>-219239.45247098</v>
      </c>
      <c r="AZX16" s="284">
        <f t="shared" ref="AZX16:BBC16" si="1009">-NP16/(SS16*($B$16-AVERAGE(AUU16:AUV16)))</f>
        <v>683.84624498010487</v>
      </c>
      <c r="AZY16" s="110">
        <f t="shared" si="1009"/>
        <v>559.25752816076863</v>
      </c>
      <c r="AZZ16" s="110">
        <f t="shared" si="1009"/>
        <v>419.64268263413612</v>
      </c>
      <c r="BAA16" s="110">
        <f t="shared" si="1009"/>
        <v>366.64992031237239</v>
      </c>
      <c r="BAB16" s="110">
        <f t="shared" si="1009"/>
        <v>379.86103240620855</v>
      </c>
      <c r="BAC16" s="110">
        <f t="shared" si="1009"/>
        <v>373.66096452934528</v>
      </c>
      <c r="BAD16" s="110">
        <f t="shared" si="1009"/>
        <v>396.42126114570755</v>
      </c>
      <c r="BAE16" s="110">
        <f t="shared" si="1009"/>
        <v>386.79362321103235</v>
      </c>
      <c r="BAF16" s="110">
        <f t="shared" si="1009"/>
        <v>413.47736034890346</v>
      </c>
      <c r="BAG16" s="110">
        <f t="shared" si="1009"/>
        <v>400.32099828096023</v>
      </c>
      <c r="BAH16" s="110">
        <f t="shared" si="1009"/>
        <v>428.82379906620224</v>
      </c>
      <c r="BAI16" s="110">
        <f t="shared" si="1009"/>
        <v>410.26876695493195</v>
      </c>
      <c r="BAJ16" s="110">
        <f t="shared" si="1009"/>
        <v>439.02701909263033</v>
      </c>
      <c r="BAK16" s="110">
        <f t="shared" si="1009"/>
        <v>417.50894318074705</v>
      </c>
      <c r="BAL16" s="110">
        <f t="shared" si="1009"/>
        <v>444.5150039508091</v>
      </c>
      <c r="BAM16" s="110">
        <f t="shared" si="1009"/>
        <v>421.45747610253432</v>
      </c>
      <c r="BAN16" s="110">
        <f t="shared" si="1009"/>
        <v>448.04135823643543</v>
      </c>
      <c r="BAO16" s="110">
        <f t="shared" si="1009"/>
        <v>424.46946207738188</v>
      </c>
      <c r="BAP16" s="110">
        <f t="shared" si="1009"/>
        <v>448.85661967773768</v>
      </c>
      <c r="BAQ16" s="110">
        <f t="shared" si="1009"/>
        <v>424.95891060887124</v>
      </c>
      <c r="BAR16" s="110">
        <f t="shared" si="1009"/>
        <v>448.05307589826958</v>
      </c>
      <c r="BAS16" s="110">
        <f t="shared" si="1009"/>
        <v>423.60583599244262</v>
      </c>
      <c r="BAT16" s="110">
        <f t="shared" si="1009"/>
        <v>444.01365435601707</v>
      </c>
      <c r="BAU16" s="110">
        <f t="shared" si="1009"/>
        <v>420.53191168609374</v>
      </c>
      <c r="BAV16" s="110">
        <f t="shared" si="1009"/>
        <v>438.29080169116492</v>
      </c>
      <c r="BAW16" s="110">
        <f t="shared" si="1009"/>
        <v>413.67052105867475</v>
      </c>
      <c r="BAX16" s="110">
        <f t="shared" si="1009"/>
        <v>430.28566842351523</v>
      </c>
      <c r="BAY16" s="110">
        <f t="shared" si="1009"/>
        <v>403.91326115953285</v>
      </c>
      <c r="BAZ16" s="110">
        <f t="shared" si="1009"/>
        <v>416.26170204616733</v>
      </c>
      <c r="BBA16" s="110">
        <f t="shared" si="1009"/>
        <v>389.86963367078482</v>
      </c>
      <c r="BBB16" s="110">
        <f t="shared" si="1009"/>
        <v>398.12858851965296</v>
      </c>
      <c r="BBC16" s="110">
        <f t="shared" si="1009"/>
        <v>369.52420118377137</v>
      </c>
      <c r="BBD16" s="110">
        <f t="shared" ref="BBD16:BCI16" si="1010">-OV16/(TY16*($B$16-AVERAGE(AWA16:AWB16)))</f>
        <v>373.00096198176738</v>
      </c>
      <c r="BBE16" s="110">
        <f t="shared" si="1010"/>
        <v>343.42134543486156</v>
      </c>
      <c r="BBF16" s="110">
        <f t="shared" si="1010"/>
        <v>341.0811646140844</v>
      </c>
      <c r="BBG16" s="110">
        <f t="shared" si="1010"/>
        <v>310.32508755466785</v>
      </c>
      <c r="BBH16" s="110">
        <f t="shared" si="1010"/>
        <v>301.71116974299389</v>
      </c>
      <c r="BBI16" s="110">
        <f t="shared" si="1010"/>
        <v>271.09363923863896</v>
      </c>
      <c r="BBJ16" s="110">
        <f t="shared" si="1010"/>
        <v>258.17637833320424</v>
      </c>
      <c r="BBK16" s="110">
        <f t="shared" si="1010"/>
        <v>228.48623473776118</v>
      </c>
      <c r="BBL16" s="110">
        <f t="shared" si="1010"/>
        <v>211.88125921904791</v>
      </c>
      <c r="BBM16" s="110">
        <f t="shared" si="1010"/>
        <v>184.56360818895902</v>
      </c>
      <c r="BBN16" s="110">
        <f t="shared" si="1010"/>
        <v>165.93693304041886</v>
      </c>
      <c r="BBO16" s="110">
        <f t="shared" si="1010"/>
        <v>142.4679522460217</v>
      </c>
      <c r="BBP16" s="110">
        <f t="shared" si="1010"/>
        <v>124.52270615391349</v>
      </c>
      <c r="BBQ16" s="110">
        <f t="shared" si="1010"/>
        <v>106.01442660143053</v>
      </c>
      <c r="BBR16" s="110">
        <f t="shared" si="1010"/>
        <v>90.306067450422461</v>
      </c>
      <c r="BBS16" s="110">
        <f t="shared" si="1010"/>
        <v>77.311871229636694</v>
      </c>
      <c r="BBT16" s="110">
        <f t="shared" si="1010"/>
        <v>63.9348700563935</v>
      </c>
      <c r="BBU16" s="110">
        <f t="shared" si="1010"/>
        <v>55.683162801367267</v>
      </c>
      <c r="BBV16" s="110">
        <f t="shared" si="1010"/>
        <v>44.542004531949402</v>
      </c>
      <c r="BBW16" s="110">
        <f t="shared" si="1010"/>
        <v>39.986014076369329</v>
      </c>
      <c r="BBX16" s="110">
        <f t="shared" si="1010"/>
        <v>30.760849396742486</v>
      </c>
      <c r="BBY16" s="110">
        <f t="shared" si="1010"/>
        <v>28.763109720628826</v>
      </c>
      <c r="BBZ16" s="110">
        <f t="shared" si="1010"/>
        <v>20.889459626860738</v>
      </c>
      <c r="BCA16" s="110">
        <f t="shared" si="1010"/>
        <v>21.003129501687823</v>
      </c>
      <c r="BCB16" s="110">
        <f t="shared" si="1010"/>
        <v>14.681149342895313</v>
      </c>
      <c r="BCC16" s="110">
        <f t="shared" si="1010"/>
        <v>15.890052222605732</v>
      </c>
      <c r="BCD16" s="110">
        <f t="shared" si="1010"/>
        <v>9.7684012544130407</v>
      </c>
      <c r="BCE16" s="110">
        <f t="shared" si="1010"/>
        <v>11.94320872056992</v>
      </c>
      <c r="BCF16" s="110">
        <f t="shared" si="1010"/>
        <v>6.1639796667699462</v>
      </c>
      <c r="BCG16" s="110">
        <f t="shared" si="1010"/>
        <v>9.335932969506052</v>
      </c>
      <c r="BCH16" s="110">
        <f t="shared" si="1010"/>
        <v>6.446922384716788</v>
      </c>
      <c r="BCI16" s="110">
        <f t="shared" si="1010"/>
        <v>-4.0302505950459979</v>
      </c>
      <c r="BCJ16" s="110">
        <f>-QB16/(VE16*($B$16-AVERAGE(AXG16:AXH16)))</f>
        <v>-82.670237187987979</v>
      </c>
      <c r="BCK16" s="163">
        <f t="shared" ref="BCK16:BDP16" si="1011">-NP16/(SS16*($B$16-300))</f>
        <v>675.31341400326335</v>
      </c>
      <c r="BCL16" s="127">
        <f t="shared" si="1011"/>
        <v>507.81031361058746</v>
      </c>
      <c r="BCM16" s="127">
        <f t="shared" si="1011"/>
        <v>311.46523130033768</v>
      </c>
      <c r="BCN16" s="127">
        <f t="shared" si="1011"/>
        <v>214.72646962011237</v>
      </c>
      <c r="BCO16" s="127">
        <f t="shared" si="1011"/>
        <v>185.52413338215445</v>
      </c>
      <c r="BCP16" s="127">
        <f t="shared" si="1011"/>
        <v>155.1509981565996</v>
      </c>
      <c r="BCQ16" s="127">
        <f t="shared" si="1011"/>
        <v>140.06827612792188</v>
      </c>
      <c r="BCR16" s="127">
        <f t="shared" si="1011"/>
        <v>116.00396520349919</v>
      </c>
      <c r="BCS16" s="127">
        <f t="shared" si="1011"/>
        <v>104.71298381991373</v>
      </c>
      <c r="BCT16" s="127">
        <f t="shared" si="1011"/>
        <v>85.116303191291649</v>
      </c>
      <c r="BCU16" s="127">
        <f t="shared" si="1011"/>
        <v>76.170854689482667</v>
      </c>
      <c r="BCV16" s="127">
        <f t="shared" si="1011"/>
        <v>60.703034400542251</v>
      </c>
      <c r="BCW16" s="127">
        <f t="shared" si="1011"/>
        <v>53.923171672982491</v>
      </c>
      <c r="BCX16" s="127">
        <f t="shared" si="1011"/>
        <v>42.457890363928342</v>
      </c>
      <c r="BCY16" s="127">
        <f t="shared" si="1011"/>
        <v>37.314159404538294</v>
      </c>
      <c r="BCZ16" s="127">
        <f t="shared" si="1011"/>
        <v>29.190008760639966</v>
      </c>
      <c r="BDA16" s="127">
        <f t="shared" si="1011"/>
        <v>25.531774810237067</v>
      </c>
      <c r="BDB16" s="127">
        <f t="shared" si="1011"/>
        <v>19.900296184148896</v>
      </c>
      <c r="BDC16" s="127">
        <f t="shared" si="1011"/>
        <v>17.294242811937149</v>
      </c>
      <c r="BDD16" s="127">
        <f t="shared" si="1011"/>
        <v>13.46095963595503</v>
      </c>
      <c r="BDE16" s="127">
        <f t="shared" si="1011"/>
        <v>11.653253512716704</v>
      </c>
      <c r="BDF16" s="127">
        <f t="shared" si="1011"/>
        <v>9.0640635559394553</v>
      </c>
      <c r="BDG16" s="127">
        <f t="shared" si="1011"/>
        <v>7.8050280012393909</v>
      </c>
      <c r="BDH16" s="127">
        <f t="shared" si="1011"/>
        <v>6.0810961375212225</v>
      </c>
      <c r="BDI16" s="127">
        <f t="shared" si="1011"/>
        <v>5.2236485169810472</v>
      </c>
      <c r="BDJ16" s="127">
        <f t="shared" si="1011"/>
        <v>4.0718420622074323</v>
      </c>
      <c r="BDK16" s="127">
        <f t="shared" si="1011"/>
        <v>3.498018710988565</v>
      </c>
      <c r="BDL16" s="127">
        <f t="shared" si="1011"/>
        <v>2.7237446917425676</v>
      </c>
      <c r="BDM16" s="127">
        <f t="shared" si="1011"/>
        <v>2.3330659957782025</v>
      </c>
      <c r="BDN16" s="127">
        <f t="shared" si="1011"/>
        <v>1.8219348973278242</v>
      </c>
      <c r="BDO16" s="127">
        <f t="shared" si="1011"/>
        <v>1.5555358227590799</v>
      </c>
      <c r="BDP16" s="127">
        <f t="shared" si="1011"/>
        <v>1.2147095105349941</v>
      </c>
      <c r="BDQ16" s="127">
        <f t="shared" ref="BDQ16:BEV16" si="1012">-OV16/(TY16*($B$16-300))</f>
        <v>1.0372303874406659</v>
      </c>
      <c r="BDR16" s="127">
        <f t="shared" si="1012"/>
        <v>0.81264222727779445</v>
      </c>
      <c r="BDS16" s="127">
        <f t="shared" si="1012"/>
        <v>0.69122395786399105</v>
      </c>
      <c r="BDT16" s="127">
        <f t="shared" si="1012"/>
        <v>0.54351093999340616</v>
      </c>
      <c r="BDU16" s="127">
        <f t="shared" si="1012"/>
        <v>0.46013366705876452</v>
      </c>
      <c r="BDV16" s="127">
        <f t="shared" si="1012"/>
        <v>0.36365965972855613</v>
      </c>
      <c r="BDW16" s="127">
        <f t="shared" si="1012"/>
        <v>0.30757972645194054</v>
      </c>
      <c r="BDX16" s="127">
        <f t="shared" si="1012"/>
        <v>0.24446708265058156</v>
      </c>
      <c r="BDY16" s="127">
        <f t="shared" si="1012"/>
        <v>0.20554003249965155</v>
      </c>
      <c r="BDZ16" s="127">
        <f t="shared" si="1012"/>
        <v>0.16399855390591617</v>
      </c>
      <c r="BEA16" s="127">
        <f t="shared" si="1012"/>
        <v>0.13637050833809097</v>
      </c>
      <c r="BEB16" s="127">
        <f t="shared" si="1012"/>
        <v>0.10938278299494966</v>
      </c>
      <c r="BEC16" s="127">
        <f t="shared" si="1012"/>
        <v>9.0242914723928563E-2</v>
      </c>
      <c r="BED16" s="127">
        <f t="shared" si="1012"/>
        <v>7.3140856737604718E-2</v>
      </c>
      <c r="BEE16" s="127">
        <f t="shared" si="1012"/>
        <v>5.9736946822220874E-2</v>
      </c>
      <c r="BEF16" s="127">
        <f t="shared" si="1012"/>
        <v>4.9347859636847916E-2</v>
      </c>
      <c r="BEG16" s="127">
        <f t="shared" si="1012"/>
        <v>3.9601449134561206E-2</v>
      </c>
      <c r="BEH16" s="127">
        <f t="shared" si="1012"/>
        <v>3.3647983358845023E-2</v>
      </c>
      <c r="BEI16" s="127">
        <f t="shared" si="1012"/>
        <v>2.6379596780644405E-2</v>
      </c>
      <c r="BEJ16" s="127">
        <f t="shared" si="1012"/>
        <v>2.3308011260179128E-2</v>
      </c>
      <c r="BEK16" s="127">
        <f t="shared" si="1012"/>
        <v>1.7694985549642162E-2</v>
      </c>
      <c r="BEL16" s="127">
        <f t="shared" si="1012"/>
        <v>1.6370587335298985E-2</v>
      </c>
      <c r="BEM16" s="127">
        <f t="shared" si="1012"/>
        <v>1.1785428785149984E-2</v>
      </c>
      <c r="BEN16" s="127">
        <f t="shared" si="1012"/>
        <v>1.1786674034700878E-2</v>
      </c>
      <c r="BEO16" s="127">
        <f t="shared" si="1012"/>
        <v>8.2042523393576709E-3</v>
      </c>
      <c r="BEP16" s="127">
        <f t="shared" si="1012"/>
        <v>8.840900128036705E-3</v>
      </c>
      <c r="BEQ16" s="127">
        <f t="shared" si="1012"/>
        <v>5.4185984047029814E-3</v>
      </c>
      <c r="BER16" s="127">
        <f t="shared" si="1012"/>
        <v>6.6128796066959412E-3</v>
      </c>
      <c r="BES16" s="127">
        <f t="shared" si="1012"/>
        <v>3.4089076962505985E-3</v>
      </c>
      <c r="BET16" s="127">
        <f t="shared" si="1012"/>
        <v>5.1595770619806153E-3</v>
      </c>
      <c r="BEU16" s="127">
        <f t="shared" si="1012"/>
        <v>3.5586415062364412E-3</v>
      </c>
      <c r="BEV16" s="127">
        <f t="shared" si="1012"/>
        <v>-2.2363327131220516E-3</v>
      </c>
      <c r="BEW16" s="127">
        <f>-QB16/(VE16*($B$16-300))</f>
        <v>-4.3813125993841046E-2</v>
      </c>
      <c r="BEX16" s="184">
        <f t="shared" si="144"/>
        <v>1.1768842745278083</v>
      </c>
      <c r="BEY16" s="34">
        <f t="shared" si="145"/>
        <v>1.0700686528428176</v>
      </c>
      <c r="BEZ16" s="34">
        <f t="shared" si="146"/>
        <v>0.71931670233591039</v>
      </c>
      <c r="BFA16" s="34">
        <f t="shared" si="147"/>
        <v>0.48508056623819884</v>
      </c>
      <c r="BFB16" s="34">
        <f t="shared" si="148"/>
        <v>0.40741226800848335</v>
      </c>
      <c r="BFC16" s="34">
        <f t="shared" si="149"/>
        <v>0.36730373224413837</v>
      </c>
      <c r="BFD16" s="34">
        <f t="shared" si="150"/>
        <v>0.33875631459489619</v>
      </c>
      <c r="BFE16" s="34">
        <f t="shared" si="151"/>
        <v>0.318144650563494</v>
      </c>
      <c r="BFF16" s="34">
        <f t="shared" si="152"/>
        <v>0.30164970559808757</v>
      </c>
      <c r="BFG16" s="34">
        <f t="shared" si="153"/>
        <v>0.28898264303328669</v>
      </c>
      <c r="BFH16" s="34">
        <f t="shared" si="154"/>
        <v>0.27845171834934695</v>
      </c>
      <c r="BFI16" s="34">
        <f t="shared" si="155"/>
        <v>0.27039579533735375</v>
      </c>
      <c r="BFJ16" s="34">
        <f t="shared" si="156"/>
        <v>0.26364635363375888</v>
      </c>
      <c r="BFK16" s="34">
        <f t="shared" si="157"/>
        <v>0.25845538540138063</v>
      </c>
      <c r="BFL16" s="34">
        <f t="shared" si="158"/>
        <v>0.25402636206267598</v>
      </c>
      <c r="BFM16" s="34">
        <f t="shared" si="159"/>
        <v>0.25063937073804593</v>
      </c>
      <c r="BFN16" s="34">
        <f t="shared" si="160"/>
        <v>0.24774463195749244</v>
      </c>
      <c r="BFO16" s="34">
        <f t="shared" si="161"/>
        <v>0.24550525771212806</v>
      </c>
      <c r="BFP16" s="34">
        <f t="shared" si="162"/>
        <v>0.24360015931265946</v>
      </c>
      <c r="BFQ16" s="34">
        <f t="shared" si="163"/>
        <v>0.24212991073510376</v>
      </c>
      <c r="BFR16" s="34">
        <f t="shared" si="164"/>
        <v>0.24086658089708932</v>
      </c>
      <c r="BFS16" s="34">
        <f t="shared" si="165"/>
        <v>0.23989225015348392</v>
      </c>
      <c r="BFT16" s="34">
        <f t="shared" si="166"/>
        <v>0.23906164897269391</v>
      </c>
      <c r="BFU16" s="34">
        <f t="shared" si="167"/>
        <v>0.2384075199987479</v>
      </c>
      <c r="BFV16" s="34">
        <f t="shared" si="168"/>
        <v>0.23785650662884839</v>
      </c>
      <c r="BFW16" s="34">
        <f t="shared" si="169"/>
        <v>0.23742931325008762</v>
      </c>
      <c r="BFX16" s="34">
        <f t="shared" si="170"/>
        <v>0.2370611630150192</v>
      </c>
      <c r="BFY16" s="34">
        <f t="shared" si="171"/>
        <v>0.23677444541848527</v>
      </c>
      <c r="BFZ16" s="34">
        <f t="shared" si="172"/>
        <v>0.23653282249497964</v>
      </c>
      <c r="BGA16" s="34">
        <f t="shared" si="173"/>
        <v>0.23634133775000274</v>
      </c>
      <c r="BGB16" s="34">
        <f t="shared" si="174"/>
        <v>0.23617904862925518</v>
      </c>
      <c r="BGC16" s="34">
        <f t="shared" si="175"/>
        <v>0.23605082155616686</v>
      </c>
      <c r="BGD16" s="34">
        <f t="shared" si="176"/>
        <v>0.23594423472452875</v>
      </c>
      <c r="BGE16" s="34">
        <f t="shared" si="177"/>
        <v>0.23585915124466111</v>
      </c>
      <c r="BGF16" s="34">
        <f t="shared" si="178"/>
        <v>0.23578749910678484</v>
      </c>
      <c r="BGG16" s="34">
        <f t="shared" si="179"/>
        <v>0.23573074729582588</v>
      </c>
      <c r="BGH16" s="34">
        <f t="shared" si="180"/>
        <v>0.23568356344306102</v>
      </c>
      <c r="BGI16" s="34">
        <f t="shared" si="181"/>
        <v>0.23564527980191266</v>
      </c>
      <c r="BGJ16" s="34">
        <f t="shared" si="182"/>
        <v>0.235614249431599</v>
      </c>
      <c r="BGK16" s="34">
        <f t="shared" si="183"/>
        <v>0.2355886366913677</v>
      </c>
      <c r="BGL16" s="34">
        <f t="shared" si="184"/>
        <v>0.23556844166593649</v>
      </c>
      <c r="BGM16" s="34">
        <f t="shared" si="185"/>
        <v>0.23555096348789015</v>
      </c>
      <c r="BGN16" s="34">
        <f t="shared" si="186"/>
        <v>0.23553770365423243</v>
      </c>
      <c r="BGO16" s="34">
        <f t="shared" si="187"/>
        <v>0.23552578945197092</v>
      </c>
      <c r="BGP16" s="34">
        <f t="shared" si="188"/>
        <v>0.23551732213789592</v>
      </c>
      <c r="BGQ16" s="34">
        <f t="shared" si="189"/>
        <v>0.23550955328439011</v>
      </c>
      <c r="BGR16" s="34">
        <f t="shared" si="190"/>
        <v>0.23550420282372048</v>
      </c>
      <c r="BGS16" s="34">
        <f t="shared" si="191"/>
        <v>0.23549883868056057</v>
      </c>
      <c r="BGT16" s="34">
        <f t="shared" si="192"/>
        <v>0.2354954571609498</v>
      </c>
      <c r="BGU16" s="34">
        <f t="shared" si="193"/>
        <v>0.23549171634635352</v>
      </c>
      <c r="BGV16" s="34">
        <f t="shared" si="194"/>
        <v>0.23548975458621108</v>
      </c>
      <c r="BGW16" s="34">
        <f t="shared" si="195"/>
        <v>0.23548717965998447</v>
      </c>
      <c r="BGX16" s="34">
        <f t="shared" si="196"/>
        <v>0.23548623499670776</v>
      </c>
      <c r="BGY16" s="34">
        <f t="shared" si="197"/>
        <v>0.23548429207307361</v>
      </c>
      <c r="BGZ16" s="34">
        <f t="shared" si="198"/>
        <v>0.23548393880305291</v>
      </c>
      <c r="BHA16" s="34">
        <f t="shared" si="199"/>
        <v>0.23548241807386916</v>
      </c>
      <c r="BHB16" s="34">
        <f t="shared" si="200"/>
        <v>0.23548281020224363</v>
      </c>
      <c r="BHC16" s="34">
        <f t="shared" si="201"/>
        <v>0.23548152942454162</v>
      </c>
      <c r="BHD16" s="34">
        <f t="shared" si="202"/>
        <v>0.23548188689717808</v>
      </c>
      <c r="BHE16" s="34">
        <f t="shared" si="203"/>
        <v>0.23548089889517779</v>
      </c>
      <c r="BHF16" s="34">
        <f t="shared" si="204"/>
        <v>0.23548150503407755</v>
      </c>
      <c r="BHG16" s="34">
        <f t="shared" si="205"/>
        <v>0.23548065128702828</v>
      </c>
      <c r="BHH16" s="34">
        <f t="shared" si="206"/>
        <v>0.23548136220400526</v>
      </c>
      <c r="BHI16" s="34">
        <f t="shared" si="207"/>
        <v>0.23548039981600358</v>
      </c>
      <c r="BHJ16" s="34">
        <f t="shared" si="208"/>
        <v>0.23548245382621835</v>
      </c>
      <c r="BHK16" s="34">
        <f t="shared" si="209"/>
        <v>0.23547100994109227</v>
      </c>
      <c r="BHL16" s="34">
        <f t="shared" si="210"/>
        <v>0.23543327515744</v>
      </c>
      <c r="BHM16" s="34">
        <f t="shared" si="211"/>
        <v>0.23540915613235061</v>
      </c>
      <c r="BHN16" s="126">
        <f t="shared" si="212"/>
        <v>1.8475850309141324E-5</v>
      </c>
      <c r="BHO16" s="126">
        <f t="shared" si="213"/>
        <v>1.9901233195679192E-5</v>
      </c>
      <c r="BHP16" s="126">
        <f t="shared" si="214"/>
        <v>2.6517241266666236E-5</v>
      </c>
      <c r="BHQ16" s="126">
        <f t="shared" si="215"/>
        <v>3.4142040691339098E-5</v>
      </c>
      <c r="BHR16" s="126">
        <f t="shared" si="216"/>
        <v>3.8011888232628331E-5</v>
      </c>
      <c r="BHS16" s="126">
        <f t="shared" si="217"/>
        <v>4.054461334352191E-5</v>
      </c>
      <c r="BHT16" s="126">
        <f t="shared" si="218"/>
        <v>4.268021810603107E-5</v>
      </c>
      <c r="BHU16" s="126">
        <f t="shared" si="219"/>
        <v>4.4447356772858262E-5</v>
      </c>
      <c r="BHV16" s="126">
        <f t="shared" si="220"/>
        <v>4.6026651092436255E-5</v>
      </c>
      <c r="BHW16" s="126">
        <f t="shared" si="221"/>
        <v>4.7353230974649352E-5</v>
      </c>
      <c r="BHX16" s="126">
        <f t="shared" si="222"/>
        <v>4.8538095469271054E-5</v>
      </c>
      <c r="BHY16" s="126">
        <f t="shared" si="223"/>
        <v>4.949704839572977E-5</v>
      </c>
      <c r="BHZ16" s="126">
        <f t="shared" si="224"/>
        <v>5.0335970125101662E-5</v>
      </c>
      <c r="BIA16" s="126">
        <f t="shared" si="225"/>
        <v>5.1002861142657247E-5</v>
      </c>
      <c r="BIB16" s="126">
        <f t="shared" si="226"/>
        <v>5.1586229883059823E-5</v>
      </c>
      <c r="BIC16" s="126">
        <f t="shared" si="227"/>
        <v>5.2040821959335302E-5</v>
      </c>
      <c r="BID16" s="126">
        <f t="shared" si="228"/>
        <v>5.2434804599022709E-5</v>
      </c>
      <c r="BIE16" s="126">
        <f t="shared" si="229"/>
        <v>5.2742807490836408E-5</v>
      </c>
      <c r="BIF16" s="126">
        <f t="shared" si="230"/>
        <v>5.3006882948463103E-5</v>
      </c>
      <c r="BIG16" s="126">
        <f t="shared" si="231"/>
        <v>5.321187600707805E-5</v>
      </c>
      <c r="BIH16" s="126">
        <f t="shared" si="232"/>
        <v>5.3388789853801001E-5</v>
      </c>
      <c r="BII16" s="126">
        <f t="shared" si="233"/>
        <v>5.3525686354223341E-5</v>
      </c>
      <c r="BIJ16" s="126">
        <f t="shared" si="234"/>
        <v>5.3642679830462499E-5</v>
      </c>
      <c r="BIK16" s="126">
        <f t="shared" si="235"/>
        <v>5.3734994075997148E-5</v>
      </c>
      <c r="BIL16" s="126">
        <f t="shared" si="236"/>
        <v>5.3812870852498599E-5</v>
      </c>
      <c r="BIM16" s="126">
        <f t="shared" si="237"/>
        <v>5.3873316423095249E-5</v>
      </c>
      <c r="BIN16" s="126">
        <f t="shared" si="238"/>
        <v>5.3925453790039917E-5</v>
      </c>
      <c r="BIO16" s="126">
        <f t="shared" si="239"/>
        <v>5.3966087135723778E-5</v>
      </c>
      <c r="BIP16" s="126">
        <f t="shared" si="240"/>
        <v>5.4000348421687001E-5</v>
      </c>
      <c r="BIQ16" s="126">
        <f t="shared" si="241"/>
        <v>5.4027512112403322E-5</v>
      </c>
      <c r="BIR16" s="126">
        <f t="shared" si="242"/>
        <v>5.4050542153808446E-5</v>
      </c>
      <c r="BIS16" s="126">
        <f t="shared" si="243"/>
        <v>5.4068743617217659E-5</v>
      </c>
      <c r="BIT16" s="126">
        <f t="shared" si="244"/>
        <v>5.4083876667260701E-5</v>
      </c>
      <c r="BIU16" s="126">
        <f t="shared" si="245"/>
        <v>5.4095958857963443E-5</v>
      </c>
      <c r="BIV16" s="126">
        <f t="shared" si="246"/>
        <v>5.4106135212762976E-5</v>
      </c>
      <c r="BIW16" s="126">
        <f t="shared" si="247"/>
        <v>5.411419630020167E-5</v>
      </c>
      <c r="BIX16" s="126">
        <f t="shared" si="248"/>
        <v>5.4120898974382006E-5</v>
      </c>
      <c r="BIY16" s="126">
        <f t="shared" si="249"/>
        <v>5.4126337751641437E-5</v>
      </c>
      <c r="BIZ16" s="126">
        <f t="shared" si="250"/>
        <v>5.4130746363601157E-5</v>
      </c>
      <c r="BJA16" s="126">
        <f t="shared" si="251"/>
        <v>5.4134385453861436E-5</v>
      </c>
      <c r="BJB16" s="126">
        <f t="shared" si="252"/>
        <v>5.4137254904813525E-5</v>
      </c>
      <c r="BJC16" s="126">
        <f t="shared" si="253"/>
        <v>5.4139738409627136E-5</v>
      </c>
      <c r="BJD16" s="126">
        <f t="shared" si="254"/>
        <v>5.4141622573534706E-5</v>
      </c>
      <c r="BJE16" s="126">
        <f t="shared" si="255"/>
        <v>5.4143315566611802E-5</v>
      </c>
      <c r="BJF16" s="126">
        <f t="shared" si="256"/>
        <v>5.4144518782754516E-5</v>
      </c>
      <c r="BJG16" s="126">
        <f t="shared" si="257"/>
        <v>5.4145622762465062E-5</v>
      </c>
      <c r="BJH16" s="126">
        <f t="shared" si="258"/>
        <v>5.4146383089307529E-5</v>
      </c>
      <c r="BJI16" s="126">
        <f t="shared" si="259"/>
        <v>5.4147145367642276E-5</v>
      </c>
      <c r="BJJ16" s="126">
        <f t="shared" si="260"/>
        <v>5.4147625906427946E-5</v>
      </c>
      <c r="BJK16" s="126">
        <f t="shared" si="261"/>
        <v>5.4148157506978221E-5</v>
      </c>
      <c r="BJL16" s="126">
        <f t="shared" si="262"/>
        <v>5.4148436290632552E-5</v>
      </c>
      <c r="BJM16" s="126">
        <f t="shared" si="263"/>
        <v>5.4148802212117803E-5</v>
      </c>
      <c r="BJN16" s="126">
        <f t="shared" si="264"/>
        <v>5.4148936458158384E-5</v>
      </c>
      <c r="BJO16" s="126">
        <f t="shared" si="265"/>
        <v>5.4149212567612837E-5</v>
      </c>
      <c r="BJP16" s="126">
        <f t="shared" si="266"/>
        <v>5.4149262771020898E-5</v>
      </c>
      <c r="BJQ16" s="126">
        <f t="shared" si="267"/>
        <v>5.4149478883082507E-5</v>
      </c>
      <c r="BJR16" s="126">
        <f t="shared" si="268"/>
        <v>5.4149423157345352E-5</v>
      </c>
      <c r="BJS16" s="126">
        <f t="shared" si="269"/>
        <v>5.4149605170026747E-5</v>
      </c>
      <c r="BJT16" s="126">
        <f t="shared" si="270"/>
        <v>5.414955436916931E-5</v>
      </c>
      <c r="BJU16" s="126">
        <f t="shared" si="271"/>
        <v>5.4149694775374561E-5</v>
      </c>
      <c r="BJV16" s="126">
        <f t="shared" si="272"/>
        <v>5.4149608636185504E-5</v>
      </c>
      <c r="BJW16" s="126">
        <f t="shared" si="273"/>
        <v>5.4149729963317568E-5</v>
      </c>
      <c r="BJX16" s="126">
        <f t="shared" si="274"/>
        <v>5.4149628933945023E-5</v>
      </c>
      <c r="BJY16" s="126">
        <f t="shared" si="275"/>
        <v>5.4149765700234818E-5</v>
      </c>
      <c r="BJZ16" s="126">
        <f t="shared" si="276"/>
        <v>5.4149473802280517E-5</v>
      </c>
      <c r="BKA16" s="126">
        <f t="shared" si="277"/>
        <v>5.4151100120377419E-5</v>
      </c>
      <c r="BKB16" s="126">
        <f t="shared" si="278"/>
        <v>5.4156462930655013E-5</v>
      </c>
      <c r="BKC16" s="126">
        <f t="shared" si="279"/>
        <v>5.415989087357287E-5</v>
      </c>
      <c r="BKD16" s="289">
        <f t="shared" si="280"/>
        <v>2.6307242973530012E-2</v>
      </c>
      <c r="BKE16" s="29">
        <f t="shared" si="281"/>
        <v>2.8613981979249553E-2</v>
      </c>
      <c r="BKF16" s="29">
        <f t="shared" si="282"/>
        <v>3.9803755756093601E-2</v>
      </c>
      <c r="BKG16" s="29">
        <f t="shared" si="283"/>
        <v>5.3698523114307159E-2</v>
      </c>
      <c r="BKH16" s="29">
        <f t="shared" si="284"/>
        <v>6.1050522471572118E-2</v>
      </c>
      <c r="BKI16" s="29">
        <f t="shared" si="285"/>
        <v>6.5925414601721466E-2</v>
      </c>
      <c r="BKJ16" s="29">
        <f t="shared" si="286"/>
        <v>7.0073158400186686E-2</v>
      </c>
      <c r="BKK16" s="29">
        <f t="shared" si="287"/>
        <v>7.3541078074159952E-2</v>
      </c>
      <c r="BKL16" s="29">
        <f t="shared" si="288"/>
        <v>7.6681002269538237E-2</v>
      </c>
      <c r="BKM16" s="29">
        <f t="shared" si="289"/>
        <v>7.9360358822023316E-2</v>
      </c>
      <c r="BKN16" s="29">
        <f t="shared" si="290"/>
        <v>8.1796930078280636E-2</v>
      </c>
      <c r="BKO16" s="29">
        <f t="shared" si="291"/>
        <v>8.3807325403420854E-2</v>
      </c>
      <c r="BKP16" s="29">
        <f t="shared" si="292"/>
        <v>8.5600865323711001E-2</v>
      </c>
      <c r="BKQ16" s="29">
        <f t="shared" si="293"/>
        <v>8.705424977405242E-2</v>
      </c>
      <c r="BKR16" s="29">
        <f t="shared" si="294"/>
        <v>8.8348997309503977E-2</v>
      </c>
      <c r="BKS16" s="29">
        <f t="shared" si="295"/>
        <v>8.9375137260566562E-2</v>
      </c>
      <c r="BKT16" s="29">
        <f t="shared" si="296"/>
        <v>9.0278088176628135E-2</v>
      </c>
      <c r="BKU16" s="29">
        <f t="shared" si="297"/>
        <v>9.099365150700546E-2</v>
      </c>
      <c r="BKV16" s="29">
        <f t="shared" si="298"/>
        <v>9.1614474155545966E-2</v>
      </c>
      <c r="BKW16" s="29">
        <f t="shared" si="299"/>
        <v>9.2101369399143401E-2</v>
      </c>
      <c r="BKX16" s="29">
        <f t="shared" si="300"/>
        <v>9.2525265541226032E-2</v>
      </c>
      <c r="BKY16" s="29">
        <f t="shared" si="301"/>
        <v>9.2855736811020773E-2</v>
      </c>
      <c r="BKZ16" s="29">
        <f t="shared" si="302"/>
        <v>9.3139929238395119E-2</v>
      </c>
      <c r="BLA16" s="29">
        <f t="shared" si="303"/>
        <v>9.3365359324039165E-2</v>
      </c>
      <c r="BLB16" s="29">
        <f t="shared" si="304"/>
        <v>9.3556369281619783E-2</v>
      </c>
      <c r="BLC16" s="29">
        <f t="shared" si="305"/>
        <v>9.3705164223956472E-2</v>
      </c>
      <c r="BLD16" s="29">
        <f t="shared" si="306"/>
        <v>9.3833892568045807E-2</v>
      </c>
      <c r="BLE16" s="29">
        <f t="shared" si="307"/>
        <v>9.3934468209862662E-2</v>
      </c>
      <c r="BLF16" s="29">
        <f t="shared" si="308"/>
        <v>9.4019444671327002E-2</v>
      </c>
      <c r="BLG16" s="29">
        <f t="shared" si="309"/>
        <v>9.4086930904762112E-2</v>
      </c>
      <c r="BLH16" s="29">
        <f t="shared" si="310"/>
        <v>9.4144226705908371E-2</v>
      </c>
      <c r="BLI16" s="29">
        <f t="shared" si="311"/>
        <v>9.4189561461626992E-2</v>
      </c>
      <c r="BLJ16" s="29">
        <f t="shared" si="312"/>
        <v>9.4227288694807412E-2</v>
      </c>
      <c r="BLK16" s="29">
        <f t="shared" si="313"/>
        <v>9.425743296663347E-2</v>
      </c>
      <c r="BLL16" s="29">
        <f t="shared" si="314"/>
        <v>9.4282838163194313E-2</v>
      </c>
      <c r="BLM16" s="29">
        <f t="shared" si="315"/>
        <v>9.4302972934324575E-2</v>
      </c>
      <c r="BLN16" s="29">
        <f t="shared" si="316"/>
        <v>9.4319721663145908E-2</v>
      </c>
      <c r="BLO16" s="29">
        <f t="shared" si="317"/>
        <v>9.433331680798443E-2</v>
      </c>
      <c r="BLP16" s="29">
        <f t="shared" si="318"/>
        <v>9.4344339947470088E-2</v>
      </c>
      <c r="BLQ16" s="29">
        <f t="shared" si="319"/>
        <v>9.4353441073658922E-2</v>
      </c>
      <c r="BLR16" s="29">
        <f t="shared" si="320"/>
        <v>9.4360618705065194E-2</v>
      </c>
      <c r="BLS16" s="29">
        <f t="shared" si="321"/>
        <v>9.4366831874929002E-2</v>
      </c>
      <c r="BLT16" s="29">
        <f t="shared" si="322"/>
        <v>9.4371546212548924E-2</v>
      </c>
      <c r="BLU16" s="29">
        <f t="shared" si="323"/>
        <v>9.4375782654414375E-2</v>
      </c>
      <c r="BLV16" s="29">
        <f t="shared" si="324"/>
        <v>9.4378793756026397E-2</v>
      </c>
      <c r="BLW16" s="29">
        <f t="shared" si="325"/>
        <v>9.4381556695021601E-2</v>
      </c>
      <c r="BLX16" s="29">
        <f t="shared" si="326"/>
        <v>9.4383459671917677E-2</v>
      </c>
      <c r="BLY16" s="29">
        <f t="shared" si="327"/>
        <v>9.4385367615585664E-2</v>
      </c>
      <c r="BLZ16" s="29">
        <f t="shared" si="328"/>
        <v>9.4386570422036326E-2</v>
      </c>
      <c r="BMA16" s="29">
        <f t="shared" si="329"/>
        <v>9.4387901076241371E-2</v>
      </c>
      <c r="BMB16" s="29">
        <f t="shared" si="330"/>
        <v>9.4388598918225486E-2</v>
      </c>
      <c r="BMC16" s="29">
        <f t="shared" si="331"/>
        <v>9.4389514897512544E-2</v>
      </c>
      <c r="BMD16" s="29">
        <f t="shared" si="332"/>
        <v>9.4389850948674109E-2</v>
      </c>
      <c r="BME16" s="29">
        <f t="shared" si="333"/>
        <v>9.4390542127232968E-2</v>
      </c>
      <c r="BMF16" s="29">
        <f t="shared" si="334"/>
        <v>9.43906678014554E-2</v>
      </c>
      <c r="BMG16" s="29">
        <f t="shared" si="335"/>
        <v>9.4391208799007392E-2</v>
      </c>
      <c r="BMH16" s="29">
        <f t="shared" si="336"/>
        <v>9.4391069299043423E-2</v>
      </c>
      <c r="BMI16" s="29">
        <f t="shared" si="337"/>
        <v>9.439152493866193E-2</v>
      </c>
      <c r="BMJ16" s="29">
        <f t="shared" si="338"/>
        <v>9.439139776637126E-2</v>
      </c>
      <c r="BMK16" s="29">
        <f t="shared" si="339"/>
        <v>9.4391749253041224E-2</v>
      </c>
      <c r="BML16" s="29">
        <f t="shared" si="340"/>
        <v>9.4391533615681339E-2</v>
      </c>
      <c r="BMM16" s="29">
        <f t="shared" si="341"/>
        <v>9.4391837341417484E-2</v>
      </c>
      <c r="BMN16" s="29">
        <f t="shared" si="342"/>
        <v>9.4391584428175995E-2</v>
      </c>
      <c r="BMO16" s="29">
        <f t="shared" si="343"/>
        <v>9.4391926804258619E-2</v>
      </c>
      <c r="BMP16" s="29">
        <f t="shared" si="344"/>
        <v>9.4391196080060052E-2</v>
      </c>
      <c r="BMQ16" s="29">
        <f t="shared" si="345"/>
        <v>9.4395267485997858E-2</v>
      </c>
      <c r="BMR16" s="29">
        <f t="shared" si="346"/>
        <v>9.4408695681885202E-2</v>
      </c>
      <c r="BMS16" s="29">
        <f t="shared" si="347"/>
        <v>9.4417281219191934E-2</v>
      </c>
      <c r="BMT16" s="163">
        <f t="shared" si="348"/>
        <v>1005.7136929467058</v>
      </c>
      <c r="BMU16" s="127">
        <f t="shared" si="349"/>
        <v>1007.498016383489</v>
      </c>
      <c r="BMV16" s="127">
        <f t="shared" si="350"/>
        <v>1028.7261303981568</v>
      </c>
      <c r="BMW16" s="127">
        <f t="shared" si="351"/>
        <v>1081.042752243771</v>
      </c>
      <c r="BMX16" s="127">
        <f t="shared" si="352"/>
        <v>1115.1391609995048</v>
      </c>
      <c r="BMY16" s="127">
        <f t="shared" si="353"/>
        <v>1137.673455411139</v>
      </c>
      <c r="BMZ16" s="127">
        <f t="shared" si="354"/>
        <v>1155.8744701312589</v>
      </c>
      <c r="BNA16" s="127">
        <f t="shared" si="355"/>
        <v>1170.0581169837358</v>
      </c>
      <c r="BNB16" s="127">
        <f t="shared" si="356"/>
        <v>1181.954516850496</v>
      </c>
      <c r="BNC16" s="127">
        <f t="shared" si="357"/>
        <v>1191.3652581497686</v>
      </c>
      <c r="BND16" s="127">
        <f t="shared" si="358"/>
        <v>1199.3413637509977</v>
      </c>
      <c r="BNE16" s="127">
        <f t="shared" si="359"/>
        <v>1205.5261696946029</v>
      </c>
      <c r="BNF16" s="127">
        <f t="shared" si="360"/>
        <v>1210.7629074283439</v>
      </c>
      <c r="BNG16" s="127">
        <f t="shared" si="361"/>
        <v>1214.8277967930521</v>
      </c>
      <c r="BNH16" s="127">
        <f t="shared" si="362"/>
        <v>1218.3260042927659</v>
      </c>
      <c r="BNI16" s="127">
        <f t="shared" si="363"/>
        <v>1221.0233094961118</v>
      </c>
      <c r="BNJ16" s="127">
        <f t="shared" si="364"/>
        <v>1223.3466041745546</v>
      </c>
      <c r="BNK16" s="127">
        <f t="shared" si="365"/>
        <v>1225.1571131628627</v>
      </c>
      <c r="BNL16" s="127">
        <f t="shared" si="366"/>
        <v>1226.707686060824</v>
      </c>
      <c r="BNM16" s="127">
        <f t="shared" si="367"/>
        <v>1227.9115512031601</v>
      </c>
      <c r="BNN16" s="127">
        <f t="shared" si="368"/>
        <v>1228.9514857483534</v>
      </c>
      <c r="BNO16" s="127">
        <f t="shared" si="369"/>
        <v>1229.7572592969605</v>
      </c>
      <c r="BNP16" s="127">
        <f t="shared" si="370"/>
        <v>1230.4468975069958</v>
      </c>
      <c r="BNQ16" s="127">
        <f t="shared" si="371"/>
        <v>1230.9918702656209</v>
      </c>
      <c r="BNR16" s="127">
        <f t="shared" si="372"/>
        <v>1231.4522575385611</v>
      </c>
      <c r="BNS16" s="127">
        <f t="shared" si="373"/>
        <v>1231.8100500813873</v>
      </c>
      <c r="BNT16" s="127">
        <f t="shared" si="374"/>
        <v>1232.1190109742595</v>
      </c>
      <c r="BNU16" s="127">
        <f t="shared" si="375"/>
        <v>1232.3600375989017</v>
      </c>
      <c r="BNV16" s="127">
        <f t="shared" si="376"/>
        <v>1232.563436910888</v>
      </c>
      <c r="BNW16" s="127">
        <f t="shared" si="377"/>
        <v>1232.7248149887896</v>
      </c>
      <c r="BNX16" s="127">
        <f t="shared" si="378"/>
        <v>1232.8617176517434</v>
      </c>
      <c r="BNY16" s="127">
        <f t="shared" si="379"/>
        <v>1232.9699715861079</v>
      </c>
      <c r="BNZ16" s="127">
        <f t="shared" si="380"/>
        <v>1233.0600136725216</v>
      </c>
      <c r="BOA16" s="127">
        <f t="shared" si="381"/>
        <v>1233.1319280193304</v>
      </c>
      <c r="BOB16" s="127">
        <f t="shared" si="382"/>
        <v>1233.192516079738</v>
      </c>
      <c r="BOC16" s="127">
        <f t="shared" si="383"/>
        <v>1233.2405216816146</v>
      </c>
      <c r="BOD16" s="127">
        <f t="shared" si="384"/>
        <v>1233.2804453919903</v>
      </c>
      <c r="BOE16" s="127">
        <f t="shared" si="385"/>
        <v>1233.3128460657633</v>
      </c>
      <c r="BOF16" s="127">
        <f t="shared" si="386"/>
        <v>1233.3391131415351</v>
      </c>
      <c r="BOG16" s="127">
        <f t="shared" si="387"/>
        <v>1233.3607976483227</v>
      </c>
      <c r="BOH16" s="127">
        <f t="shared" si="388"/>
        <v>1233.3778975484552</v>
      </c>
      <c r="BOI16" s="127">
        <f t="shared" si="389"/>
        <v>1233.3926985520141</v>
      </c>
      <c r="BOJ16" s="127">
        <f t="shared" si="390"/>
        <v>1233.4039283129755</v>
      </c>
      <c r="BOK16" s="127">
        <f t="shared" si="391"/>
        <v>1233.4140191707493</v>
      </c>
      <c r="BOL16" s="127">
        <f t="shared" si="392"/>
        <v>1233.4211910610939</v>
      </c>
      <c r="BOM16" s="127">
        <f t="shared" si="393"/>
        <v>1233.4277716492879</v>
      </c>
      <c r="BON16" s="127">
        <f t="shared" si="394"/>
        <v>1233.4323039109108</v>
      </c>
      <c r="BOO16" s="127">
        <f t="shared" si="395"/>
        <v>1233.4368478995639</v>
      </c>
      <c r="BOP16" s="127">
        <f t="shared" si="396"/>
        <v>1233.4397124697671</v>
      </c>
      <c r="BOQ16" s="127">
        <f t="shared" si="397"/>
        <v>1233.4428814712674</v>
      </c>
      <c r="BOR16" s="127">
        <f t="shared" si="398"/>
        <v>1233.4445433875194</v>
      </c>
      <c r="BOS16" s="127">
        <f t="shared" si="399"/>
        <v>1233.4467247787506</v>
      </c>
      <c r="BOT16" s="127">
        <f t="shared" si="400"/>
        <v>1233.4475250737562</v>
      </c>
      <c r="BOU16" s="127">
        <f t="shared" si="401"/>
        <v>1233.449171083244</v>
      </c>
      <c r="BOV16" s="127">
        <f t="shared" si="402"/>
        <v>1233.4494703691003</v>
      </c>
      <c r="BOW16" s="127">
        <f t="shared" si="403"/>
        <v>1233.4507587182679</v>
      </c>
      <c r="BOX16" s="127">
        <f t="shared" si="404"/>
        <v>1233.4504265093021</v>
      </c>
      <c r="BOY16" s="127">
        <f t="shared" si="405"/>
        <v>1233.451511579723</v>
      </c>
      <c r="BOZ16" s="127">
        <f t="shared" si="406"/>
        <v>1233.4512087293597</v>
      </c>
      <c r="BPA16" s="127">
        <f t="shared" si="407"/>
        <v>1233.4520457648841</v>
      </c>
      <c r="BPB16" s="127">
        <f t="shared" si="408"/>
        <v>1233.4515322433151</v>
      </c>
      <c r="BPC16" s="127">
        <f t="shared" si="409"/>
        <v>1233.4522555392959</v>
      </c>
      <c r="BPD16" s="127">
        <f t="shared" si="410"/>
        <v>1233.4516532489579</v>
      </c>
      <c r="BPE16" s="127">
        <f t="shared" si="411"/>
        <v>1233.4524685866468</v>
      </c>
      <c r="BPF16" s="127">
        <f t="shared" si="412"/>
        <v>1233.4507284290471</v>
      </c>
      <c r="BPG16" s="127">
        <f t="shared" si="413"/>
        <v>1233.4604239456703</v>
      </c>
      <c r="BPH16" s="127">
        <f t="shared" si="414"/>
        <v>1233.4923981333141</v>
      </c>
      <c r="BPI16" s="127">
        <f t="shared" si="415"/>
        <v>1233.5128387129889</v>
      </c>
      <c r="BPJ16" s="141">
        <f t="shared" si="416"/>
        <v>100</v>
      </c>
      <c r="BPK16" s="125">
        <f t="shared" si="417"/>
        <v>99.986318642026433</v>
      </c>
      <c r="BPL16" s="125">
        <f t="shared" si="418"/>
        <v>67.084685159396287</v>
      </c>
      <c r="BPM16" s="125">
        <f t="shared" si="419"/>
        <v>67.068839625127026</v>
      </c>
      <c r="BPN16" s="125">
        <f t="shared" si="420"/>
        <v>67.075859083894755</v>
      </c>
      <c r="BPO16" s="125">
        <f t="shared" si="421"/>
        <v>67.069592382099444</v>
      </c>
      <c r="BPP16" s="125">
        <f t="shared" si="422"/>
        <v>67.081410666566299</v>
      </c>
      <c r="BPQ16" s="125">
        <f t="shared" si="423"/>
        <v>67.064737099627379</v>
      </c>
      <c r="BPR16" s="125">
        <f t="shared" si="424"/>
        <v>67.07998042831872</v>
      </c>
      <c r="BPS16" s="125">
        <f t="shared" si="425"/>
        <v>67.061914260980842</v>
      </c>
      <c r="BPT16" s="125">
        <f t="shared" si="426"/>
        <v>67.085494373141628</v>
      </c>
      <c r="BPU16" s="125">
        <f t="shared" si="427"/>
        <v>67.06458654823291</v>
      </c>
      <c r="BPV16" s="125">
        <f t="shared" si="428"/>
        <v>67.081015469155787</v>
      </c>
      <c r="BPW16" s="125">
        <f t="shared" si="429"/>
        <v>67.067710489668414</v>
      </c>
      <c r="BPX16" s="125">
        <f t="shared" si="430"/>
        <v>67.07984869584854</v>
      </c>
      <c r="BPY16" s="125">
        <f t="shared" si="431"/>
        <v>67.072678685686327</v>
      </c>
      <c r="BPZ16" s="125">
        <f t="shared" si="432"/>
        <v>67.07503105122511</v>
      </c>
      <c r="BQA16" s="125">
        <f t="shared" si="433"/>
        <v>67.06710828409048</v>
      </c>
      <c r="BQB16" s="125">
        <f t="shared" si="434"/>
        <v>67.082351612781807</v>
      </c>
      <c r="BQC16" s="125">
        <f t="shared" si="435"/>
        <v>67.06458654823291</v>
      </c>
      <c r="BQD16" s="125">
        <f t="shared" si="436"/>
        <v>67.081316571944754</v>
      </c>
      <c r="BQE16" s="125">
        <f t="shared" si="437"/>
        <v>67.067898678911504</v>
      </c>
      <c r="BQF16" s="125">
        <f t="shared" si="438"/>
        <v>67.088430125334042</v>
      </c>
      <c r="BQG16" s="125">
        <f t="shared" si="439"/>
        <v>67.068801987278405</v>
      </c>
      <c r="BQH16" s="125">
        <f t="shared" si="440"/>
        <v>67.07777861417442</v>
      </c>
      <c r="BQI16" s="125">
        <f t="shared" si="441"/>
        <v>67.064624186081531</v>
      </c>
      <c r="BQJ16" s="125">
        <f t="shared" si="442"/>
        <v>67.078362000828022</v>
      </c>
      <c r="BQK16" s="125">
        <f t="shared" si="443"/>
        <v>67.065583951221356</v>
      </c>
      <c r="BQL16" s="125">
        <f t="shared" si="444"/>
        <v>67.082069328917157</v>
      </c>
      <c r="BQM16" s="125">
        <f t="shared" si="445"/>
        <v>67.06797395460876</v>
      </c>
      <c r="BQN16" s="125">
        <f t="shared" si="446"/>
        <v>67.087545635891459</v>
      </c>
      <c r="BQO16" s="125">
        <f t="shared" si="447"/>
        <v>67.066280251420835</v>
      </c>
      <c r="BQP16" s="125">
        <f t="shared" si="448"/>
        <v>67.086792878919042</v>
      </c>
      <c r="BQQ16" s="125">
        <f t="shared" si="449"/>
        <v>67.067221197636357</v>
      </c>
      <c r="BQR16" s="125">
        <f t="shared" si="450"/>
        <v>67.082765629116651</v>
      </c>
      <c r="BQS16" s="125">
        <f t="shared" si="451"/>
        <v>67.067390567955144</v>
      </c>
      <c r="BQT16" s="125">
        <f t="shared" si="452"/>
        <v>67.078907749633032</v>
      </c>
      <c r="BQU16" s="125">
        <f t="shared" si="453"/>
        <v>67.065997967556186</v>
      </c>
      <c r="BQV16" s="125">
        <f t="shared" si="454"/>
        <v>67.079641687681132</v>
      </c>
      <c r="BQW16" s="125">
        <f t="shared" si="455"/>
        <v>67.068293876322031</v>
      </c>
      <c r="BQX16" s="125">
        <f t="shared" si="456"/>
        <v>67.08336783469457</v>
      </c>
      <c r="BQY16" s="125">
        <f t="shared" si="457"/>
        <v>67.065734502615825</v>
      </c>
      <c r="BQZ16" s="125">
        <f t="shared" si="458"/>
        <v>67.085946027325079</v>
      </c>
      <c r="BRA16" s="125">
        <f t="shared" si="459"/>
        <v>67.07077797433098</v>
      </c>
      <c r="BRB16" s="125">
        <f t="shared" si="460"/>
        <v>67.079434679513724</v>
      </c>
      <c r="BRC16" s="125">
        <f t="shared" si="461"/>
        <v>67.067409386879447</v>
      </c>
      <c r="BRD16" s="125">
        <f t="shared" si="462"/>
        <v>67.078362000828022</v>
      </c>
      <c r="BRE16" s="125">
        <f t="shared" si="463"/>
        <v>67.066901275923058</v>
      </c>
      <c r="BRF16" s="125">
        <f t="shared" si="464"/>
        <v>67.080225074334749</v>
      </c>
      <c r="BRG16" s="125">
        <f t="shared" si="465"/>
        <v>67.068971357597192</v>
      </c>
      <c r="BRH16" s="125">
        <f t="shared" si="466"/>
        <v>67.086416500432833</v>
      </c>
      <c r="BRI16" s="125">
        <f t="shared" si="467"/>
        <v>67.071681282697881</v>
      </c>
      <c r="BRJ16" s="125">
        <f t="shared" si="468"/>
        <v>67.087395084496976</v>
      </c>
      <c r="BRK16" s="125">
        <f t="shared" si="469"/>
        <v>67.064925288870498</v>
      </c>
      <c r="BRL16" s="125">
        <f t="shared" si="470"/>
        <v>67.079340584892179</v>
      </c>
      <c r="BRM16" s="125">
        <f t="shared" si="471"/>
        <v>67.064021980503597</v>
      </c>
      <c r="BRN16" s="125">
        <f t="shared" si="472"/>
        <v>67.078042079114766</v>
      </c>
      <c r="BRO16" s="125">
        <f t="shared" si="473"/>
        <v>67.062610561180321</v>
      </c>
      <c r="BRP16" s="125">
        <f t="shared" si="474"/>
        <v>67.078136173736311</v>
      </c>
      <c r="BRQ16" s="125">
        <f t="shared" si="475"/>
        <v>67.064887651021877</v>
      </c>
      <c r="BRR16" s="125">
        <f t="shared" si="476"/>
        <v>67.08218224246302</v>
      </c>
      <c r="BRS16" s="125">
        <f t="shared" si="477"/>
        <v>67.067258835484964</v>
      </c>
      <c r="BRT16" s="125">
        <f t="shared" si="478"/>
        <v>67.082050509992854</v>
      </c>
      <c r="BRU16" s="125">
        <f t="shared" si="479"/>
        <v>67.065339305205313</v>
      </c>
      <c r="BRV16" s="125">
        <f t="shared" si="480"/>
        <v>67.080526177123716</v>
      </c>
      <c r="BRW16" s="125">
        <f t="shared" si="481"/>
        <v>67.065602770145659</v>
      </c>
      <c r="BRX16" s="125">
        <f t="shared" si="482"/>
        <v>99.967048063532687</v>
      </c>
      <c r="BRY16" s="125">
        <f t="shared" si="483"/>
        <v>100</v>
      </c>
      <c r="BRZ16" s="141">
        <f t="shared" si="484"/>
        <v>2.9999699999999998</v>
      </c>
      <c r="BSA16" s="125">
        <f t="shared" si="485"/>
        <v>3.5232880336483237</v>
      </c>
      <c r="BSB16" s="125">
        <f t="shared" si="486"/>
        <v>11.661339665546999</v>
      </c>
      <c r="BSC16" s="125">
        <f t="shared" si="487"/>
        <v>18.92267716414359</v>
      </c>
      <c r="BSD16" s="125">
        <f t="shared" si="488"/>
        <v>22.139053010750853</v>
      </c>
      <c r="BSE16" s="125">
        <f t="shared" si="489"/>
        <v>24.097731067042581</v>
      </c>
      <c r="BSF16" s="125">
        <f t="shared" si="490"/>
        <v>26.080667991556911</v>
      </c>
      <c r="BSG16" s="125">
        <f t="shared" si="491"/>
        <v>27.780814189016652</v>
      </c>
      <c r="BSH16" s="125">
        <f t="shared" si="492"/>
        <v>29.160533254631229</v>
      </c>
      <c r="BSI16" s="125">
        <f t="shared" si="493"/>
        <v>30.493209484624263</v>
      </c>
      <c r="BSJ16" s="125">
        <f t="shared" si="494"/>
        <v>31.438853059185274</v>
      </c>
      <c r="BSK16" s="125">
        <f t="shared" si="495"/>
        <v>32.508826374885722</v>
      </c>
      <c r="BSL16" s="125">
        <f t="shared" si="496"/>
        <v>33.160440169883948</v>
      </c>
      <c r="BSM16" s="125">
        <f t="shared" si="497"/>
        <v>33.945217204793465</v>
      </c>
      <c r="BSN16" s="125">
        <f t="shared" si="498"/>
        <v>34.397528391306587</v>
      </c>
      <c r="BSO16" s="125">
        <f t="shared" si="499"/>
        <v>35.008248455434007</v>
      </c>
      <c r="BSP16" s="125">
        <f t="shared" si="500"/>
        <v>35.267072753100038</v>
      </c>
      <c r="BSQ16" s="125">
        <f t="shared" si="501"/>
        <v>35.766548780350931</v>
      </c>
      <c r="BSR16" s="125">
        <f t="shared" si="502"/>
        <v>35.919820072927791</v>
      </c>
      <c r="BSS16" s="125">
        <f t="shared" si="503"/>
        <v>36.320301449233064</v>
      </c>
      <c r="BST16" s="125">
        <f t="shared" si="504"/>
        <v>36.372049993729952</v>
      </c>
      <c r="BSU16" s="125">
        <f t="shared" si="505"/>
        <v>36.72600526508662</v>
      </c>
      <c r="BSV16" s="125">
        <f t="shared" si="506"/>
        <v>36.712008246410527</v>
      </c>
      <c r="BSW16" s="125">
        <f t="shared" si="507"/>
        <v>37.019074837074648</v>
      </c>
      <c r="BSX16" s="125">
        <f t="shared" si="508"/>
        <v>36.978579959650752</v>
      </c>
      <c r="BSY16" s="125">
        <f t="shared" si="509"/>
        <v>37.25399240391954</v>
      </c>
      <c r="BSZ16" s="125">
        <f t="shared" si="510"/>
        <v>37.163489471749891</v>
      </c>
      <c r="BTA16" s="125">
        <f t="shared" si="511"/>
        <v>37.398824437646944</v>
      </c>
      <c r="BTB16" s="125">
        <f t="shared" si="512"/>
        <v>37.321761612991281</v>
      </c>
      <c r="BTC16" s="125">
        <f t="shared" si="513"/>
        <v>37.525376891559645</v>
      </c>
      <c r="BTD16" s="125">
        <f t="shared" si="514"/>
        <v>37.366905827880629</v>
      </c>
      <c r="BTE16" s="125">
        <f t="shared" si="515"/>
        <v>37.629744642748904</v>
      </c>
      <c r="BTF16" s="125">
        <f t="shared" si="516"/>
        <v>37.531381244358116</v>
      </c>
      <c r="BTG16" s="125">
        <f t="shared" si="517"/>
        <v>37.722436606470914</v>
      </c>
      <c r="BTH16" s="125">
        <f t="shared" si="518"/>
        <v>37.589252266986549</v>
      </c>
      <c r="BTI16" s="125">
        <f t="shared" si="519"/>
        <v>37.845843986254096</v>
      </c>
      <c r="BTJ16" s="125">
        <f t="shared" si="520"/>
        <v>37.695560122083727</v>
      </c>
      <c r="BTK16" s="125">
        <f t="shared" si="521"/>
        <v>37.896103495388139</v>
      </c>
      <c r="BTL16" s="125">
        <f t="shared" si="522"/>
        <v>37.77605151497638</v>
      </c>
      <c r="BTM16" s="125">
        <f t="shared" si="523"/>
        <v>37.984103258952686</v>
      </c>
      <c r="BTN16" s="125">
        <f t="shared" si="524"/>
        <v>37.850783017587013</v>
      </c>
      <c r="BTO16" s="125">
        <f t="shared" si="525"/>
        <v>38.107135021391862</v>
      </c>
      <c r="BTP16" s="125">
        <f t="shared" si="526"/>
        <v>37.951063535170007</v>
      </c>
      <c r="BTQ16" s="125">
        <f t="shared" si="527"/>
        <v>38.177073195423027</v>
      </c>
      <c r="BTR16" s="125">
        <f t="shared" si="528"/>
        <v>38.056239027602153</v>
      </c>
      <c r="BTS16" s="125">
        <f t="shared" si="529"/>
        <v>38.240838932743102</v>
      </c>
      <c r="BTT16" s="125">
        <f t="shared" si="530"/>
        <v>38.121935654428093</v>
      </c>
      <c r="BTU16" s="125">
        <f t="shared" si="531"/>
        <v>38.286053942405879</v>
      </c>
      <c r="BTV16" s="125">
        <f t="shared" si="532"/>
        <v>38.182012614921156</v>
      </c>
      <c r="BTW16" s="125">
        <f t="shared" si="533"/>
        <v>38.40867017722946</v>
      </c>
      <c r="BTX16" s="125">
        <f t="shared" si="534"/>
        <v>38.217483266280261</v>
      </c>
      <c r="BTY16" s="125">
        <f t="shared" si="535"/>
        <v>38.426366399508424</v>
      </c>
      <c r="BTZ16" s="125">
        <f t="shared" si="536"/>
        <v>38.308597267236856</v>
      </c>
      <c r="BUA16" s="125">
        <f t="shared" si="537"/>
        <v>38.507863669067163</v>
      </c>
      <c r="BUB16" s="125">
        <f t="shared" si="538"/>
        <v>38.386558030356326</v>
      </c>
      <c r="BUC16" s="125">
        <f t="shared" si="539"/>
        <v>38.608600014367298</v>
      </c>
      <c r="BUD16" s="125">
        <f t="shared" si="540"/>
        <v>38.48518710422784</v>
      </c>
      <c r="BUE16" s="125">
        <f t="shared" si="541"/>
        <v>38.700133774725536</v>
      </c>
      <c r="BUF16" s="125">
        <f t="shared" si="542"/>
        <v>38.561760173246647</v>
      </c>
      <c r="BUG16" s="125">
        <f t="shared" si="543"/>
        <v>38.774805879517153</v>
      </c>
      <c r="BUH16" s="125">
        <f t="shared" si="544"/>
        <v>38.641497836651553</v>
      </c>
      <c r="BUI16" s="125">
        <f t="shared" si="545"/>
        <v>38.840278329994213</v>
      </c>
      <c r="BUJ16" s="125">
        <f t="shared" si="546"/>
        <v>38.754659111273448</v>
      </c>
      <c r="BUK16" s="125">
        <f t="shared" si="547"/>
        <v>38.930407674793571</v>
      </c>
      <c r="BUL16" s="125">
        <f t="shared" si="548"/>
        <v>38.855345187928265</v>
      </c>
      <c r="BUM16" s="125">
        <f t="shared" si="549"/>
        <v>37.144108113629194</v>
      </c>
      <c r="BUN16" s="125">
        <f t="shared" si="550"/>
        <v>17.977073793935261</v>
      </c>
      <c r="BUO16" s="125">
        <f t="shared" si="551"/>
        <v>19.015260000000001</v>
      </c>
      <c r="BUP16" s="284">
        <f t="shared" si="552"/>
        <v>470.16593806459917</v>
      </c>
      <c r="BUQ16" s="110">
        <f t="shared" si="553"/>
        <v>219.55618701743603</v>
      </c>
      <c r="BUR16" s="110">
        <f t="shared" si="554"/>
        <v>183.75433270196564</v>
      </c>
      <c r="BUS16" s="110">
        <f t="shared" si="555"/>
        <v>166.10872250457692</v>
      </c>
      <c r="BUT16" s="110">
        <f t="shared" si="556"/>
        <v>154.31491366216977</v>
      </c>
      <c r="BUU16" s="110">
        <f t="shared" si="557"/>
        <v>147.29696106218566</v>
      </c>
      <c r="BUV16" s="110">
        <f t="shared" si="558"/>
        <v>141.54653339219888</v>
      </c>
      <c r="BUW16" s="110">
        <f t="shared" si="559"/>
        <v>137.52868924967612</v>
      </c>
      <c r="BUX16" s="110">
        <f t="shared" si="560"/>
        <v>132.78745582470199</v>
      </c>
      <c r="BUY16" s="110">
        <f t="shared" si="561"/>
        <v>130.11740215545441</v>
      </c>
      <c r="BUZ16" s="110">
        <f t="shared" si="562"/>
        <v>127.92023038678168</v>
      </c>
      <c r="BVA16" s="110">
        <f t="shared" si="563"/>
        <v>125.48835577700284</v>
      </c>
      <c r="BVB16" s="110">
        <f t="shared" si="564"/>
        <v>123.86093011576601</v>
      </c>
      <c r="BVC16" s="110">
        <f t="shared" si="565"/>
        <v>123.03396675039828</v>
      </c>
      <c r="BVD16" s="110">
        <f t="shared" si="566"/>
        <v>121.76582126984916</v>
      </c>
      <c r="BVE16" s="110">
        <f t="shared" si="567"/>
        <v>120.60660221632985</v>
      </c>
      <c r="BVF16" s="110">
        <f t="shared" si="568"/>
        <v>120.56823890908518</v>
      </c>
      <c r="BVG16" s="110">
        <f t="shared" si="569"/>
        <v>120.29515044766248</v>
      </c>
      <c r="BVH16" s="110">
        <f t="shared" si="570"/>
        <v>118.97406983984095</v>
      </c>
      <c r="BVI16" s="110">
        <f t="shared" si="571"/>
        <v>118.931171665219</v>
      </c>
      <c r="BVJ16" s="110">
        <f t="shared" si="572"/>
        <v>119.63225930750527</v>
      </c>
      <c r="BVK16" s="110">
        <f t="shared" si="573"/>
        <v>118.63869413756828</v>
      </c>
      <c r="BVL16" s="110">
        <f t="shared" si="574"/>
        <v>118.68343557832141</v>
      </c>
      <c r="BVM16" s="110">
        <f t="shared" si="575"/>
        <v>119.16886602214122</v>
      </c>
      <c r="BVN16" s="110">
        <f t="shared" si="576"/>
        <v>118.98883700566211</v>
      </c>
      <c r="BVO16" s="110">
        <f t="shared" si="577"/>
        <v>118.93909669691024</v>
      </c>
      <c r="BVP16" s="110">
        <f t="shared" si="578"/>
        <v>118.92551847462364</v>
      </c>
      <c r="BVQ16" s="110">
        <f t="shared" si="579"/>
        <v>119.38859205946673</v>
      </c>
      <c r="BVR16" s="110">
        <f t="shared" si="580"/>
        <v>118.83872214473674</v>
      </c>
      <c r="BVS16" s="110">
        <f t="shared" si="581"/>
        <v>118.83509416760862</v>
      </c>
      <c r="BVT16" s="110">
        <f t="shared" si="582"/>
        <v>119.46711071818902</v>
      </c>
      <c r="BVU16" s="110">
        <f t="shared" si="583"/>
        <v>119.31943138389293</v>
      </c>
      <c r="BVV16" s="110">
        <f t="shared" si="584"/>
        <v>119.00885876065492</v>
      </c>
      <c r="BVW16" s="110">
        <f t="shared" si="585"/>
        <v>119.19471772664428</v>
      </c>
      <c r="BVX16" s="110">
        <f t="shared" si="586"/>
        <v>119.72634277885572</v>
      </c>
      <c r="BVY16" s="110">
        <f t="shared" si="587"/>
        <v>119.16688199551758</v>
      </c>
      <c r="BVZ16" s="110">
        <f t="shared" si="588"/>
        <v>119.24522218747032</v>
      </c>
      <c r="BWA16" s="110">
        <f t="shared" si="589"/>
        <v>120.00892757722619</v>
      </c>
      <c r="BWB16" s="110">
        <f t="shared" si="590"/>
        <v>119.59172156792711</v>
      </c>
      <c r="BWC16" s="110">
        <f t="shared" si="591"/>
        <v>119.44358059841997</v>
      </c>
      <c r="BWD16" s="110">
        <f t="shared" si="592"/>
        <v>120.33814120409579</v>
      </c>
      <c r="BWE16" s="110">
        <f t="shared" si="593"/>
        <v>120.48025242318114</v>
      </c>
      <c r="BWF16" s="110">
        <f t="shared" si="594"/>
        <v>120.38501796218392</v>
      </c>
      <c r="BWG16" s="110">
        <f t="shared" si="595"/>
        <v>120.32826077326533</v>
      </c>
      <c r="BWH16" s="110">
        <f t="shared" si="596"/>
        <v>120.93997663014365</v>
      </c>
      <c r="BWI16" s="110">
        <f t="shared" si="597"/>
        <v>120.7781088905522</v>
      </c>
      <c r="BWJ16" s="110">
        <f t="shared" si="598"/>
        <v>120.83027935904283</v>
      </c>
      <c r="BWK16" s="110">
        <f t="shared" si="599"/>
        <v>121.35618953383845</v>
      </c>
      <c r="BWL16" s="110">
        <f t="shared" si="600"/>
        <v>120.80964984186292</v>
      </c>
      <c r="BWM16" s="110">
        <f t="shared" si="601"/>
        <v>120.81401968760272</v>
      </c>
      <c r="BWN16" s="110">
        <f t="shared" si="602"/>
        <v>121.30113162274169</v>
      </c>
      <c r="BWO16" s="110">
        <f t="shared" si="603"/>
        <v>121.70877378010933</v>
      </c>
      <c r="BWP16" s="110">
        <f t="shared" si="604"/>
        <v>120.90389832148172</v>
      </c>
      <c r="BWQ16" s="110">
        <f t="shared" si="605"/>
        <v>121.32502874498964</v>
      </c>
      <c r="BWR16" s="110">
        <f t="shared" si="606"/>
        <v>121.98433348381957</v>
      </c>
      <c r="BWS16" s="110">
        <f t="shared" si="607"/>
        <v>121.4668830026514</v>
      </c>
      <c r="BWT16" s="110">
        <f t="shared" si="608"/>
        <v>121.71029286108237</v>
      </c>
      <c r="BWU16" s="110">
        <f t="shared" si="609"/>
        <v>122.15422834449794</v>
      </c>
      <c r="BWV16" s="110">
        <f t="shared" si="610"/>
        <v>122.33962304924843</v>
      </c>
      <c r="BWW16" s="110">
        <f t="shared" si="611"/>
        <v>122.19501130060279</v>
      </c>
      <c r="BWX16" s="110">
        <f t="shared" si="612"/>
        <v>122.60289663754705</v>
      </c>
      <c r="BWY16" s="110">
        <f t="shared" si="613"/>
        <v>123.1094445772207</v>
      </c>
      <c r="BWZ16" s="110">
        <f t="shared" si="614"/>
        <v>122.82143008084941</v>
      </c>
      <c r="BXA16" s="110">
        <f t="shared" si="615"/>
        <v>119.73595206848034</v>
      </c>
      <c r="BXB16" s="110">
        <f t="shared" si="616"/>
        <v>193.01637918418095</v>
      </c>
      <c r="BXC16" s="165">
        <f t="shared" si="617"/>
        <v>0.69074498577120236</v>
      </c>
      <c r="BXD16" s="128">
        <f t="shared" si="618"/>
        <v>0.68435265463307982</v>
      </c>
      <c r="BXE16" s="128">
        <f t="shared" si="619"/>
        <v>0.69047700075929086</v>
      </c>
      <c r="BXF16" s="128">
        <f t="shared" si="620"/>
        <v>0.69687643946931754</v>
      </c>
      <c r="BXG16" s="128">
        <f t="shared" si="621"/>
        <v>0.70177258228312356</v>
      </c>
      <c r="BXH16" s="128">
        <f t="shared" si="622"/>
        <v>0.70554587978925676</v>
      </c>
      <c r="BXI16" s="128">
        <f t="shared" si="623"/>
        <v>0.70827141072047184</v>
      </c>
      <c r="BXJ16" s="128">
        <f t="shared" si="624"/>
        <v>0.71013325937013916</v>
      </c>
      <c r="BXK16" s="128">
        <f t="shared" si="625"/>
        <v>0.71125554008961811</v>
      </c>
      <c r="BXL16" s="128">
        <f t="shared" si="626"/>
        <v>0.71182209035582333</v>
      </c>
      <c r="BXM16" s="128">
        <f t="shared" si="627"/>
        <v>0.71196508017916016</v>
      </c>
      <c r="BXN16" s="128">
        <f t="shared" si="628"/>
        <v>0.71184258560932934</v>
      </c>
      <c r="BXO16" s="128">
        <f t="shared" si="629"/>
        <v>0.71154622542493184</v>
      </c>
      <c r="BXP16" s="128">
        <f t="shared" si="630"/>
        <v>0.71116558933656671</v>
      </c>
      <c r="BXQ16" s="128">
        <f t="shared" si="631"/>
        <v>0.71075005096532518</v>
      </c>
      <c r="BXR16" s="128">
        <f t="shared" si="632"/>
        <v>0.71033624610252544</v>
      </c>
      <c r="BXS16" s="128">
        <f t="shared" si="633"/>
        <v>0.70994634706469995</v>
      </c>
      <c r="BXT16" s="128">
        <f t="shared" si="634"/>
        <v>0.7095920636070866</v>
      </c>
      <c r="BXU16" s="128">
        <f t="shared" si="635"/>
        <v>0.70927804038838205</v>
      </c>
      <c r="BXV16" s="128">
        <f t="shared" si="636"/>
        <v>0.70900349628361625</v>
      </c>
      <c r="BXW16" s="128">
        <f t="shared" si="637"/>
        <v>0.70876936426949777</v>
      </c>
      <c r="BXX16" s="128">
        <f t="shared" si="638"/>
        <v>0.70856856495553988</v>
      </c>
      <c r="BXY16" s="128">
        <f t="shared" si="639"/>
        <v>0.70839974150290985</v>
      </c>
      <c r="BXZ16" s="128">
        <f t="shared" si="640"/>
        <v>0.70825898197446502</v>
      </c>
      <c r="BYA16" s="128">
        <f t="shared" si="641"/>
        <v>0.70814188579605419</v>
      </c>
      <c r="BYB16" s="128">
        <f t="shared" si="642"/>
        <v>0.70804378604636009</v>
      </c>
      <c r="BYC16" s="128">
        <f t="shared" si="643"/>
        <v>0.70796345068069155</v>
      </c>
      <c r="BYD16" s="128">
        <f t="shared" si="644"/>
        <v>0.70789683400396808</v>
      </c>
      <c r="BYE16" s="128">
        <f t="shared" si="645"/>
        <v>0.70784188562430217</v>
      </c>
      <c r="BYF16" s="128">
        <f t="shared" si="646"/>
        <v>0.70779641737678389</v>
      </c>
      <c r="BYG16" s="128">
        <f t="shared" si="647"/>
        <v>0.70775942911788015</v>
      </c>
      <c r="BYH16" s="128">
        <f t="shared" si="648"/>
        <v>0.70772908348792851</v>
      </c>
      <c r="BYI16" s="128">
        <f t="shared" si="649"/>
        <v>0.7077041629095252</v>
      </c>
      <c r="BYJ16" s="128">
        <f t="shared" si="650"/>
        <v>0.70768367844767754</v>
      </c>
      <c r="BYK16" s="128">
        <f t="shared" si="651"/>
        <v>0.70766705045138811</v>
      </c>
      <c r="BYL16" s="128">
        <f t="shared" si="652"/>
        <v>0.70765334629929155</v>
      </c>
      <c r="BYM16" s="128">
        <f t="shared" si="653"/>
        <v>0.70764221165051311</v>
      </c>
      <c r="BYN16" s="128">
        <f t="shared" si="654"/>
        <v>0.70763309867932156</v>
      </c>
      <c r="BYO16" s="128">
        <f t="shared" si="655"/>
        <v>0.70762572003997382</v>
      </c>
      <c r="BYP16" s="128">
        <f t="shared" si="656"/>
        <v>0.70761964547658218</v>
      </c>
      <c r="BYQ16" s="128">
        <f t="shared" si="657"/>
        <v>0.70761468529154326</v>
      </c>
      <c r="BYR16" s="128">
        <f t="shared" si="658"/>
        <v>0.70761062010725106</v>
      </c>
      <c r="BYS16" s="128">
        <f t="shared" si="659"/>
        <v>0.70760732717788066</v>
      </c>
      <c r="BYT16" s="128">
        <f t="shared" si="660"/>
        <v>0.70760470274678433</v>
      </c>
      <c r="BYU16" s="128">
        <f t="shared" si="661"/>
        <v>0.70760258145178467</v>
      </c>
      <c r="BYV16" s="128">
        <f t="shared" si="662"/>
        <v>0.70760084842897297</v>
      </c>
      <c r="BYW16" s="128">
        <f t="shared" si="663"/>
        <v>0.70759943359091648</v>
      </c>
      <c r="BYX16" s="128">
        <f t="shared" si="664"/>
        <v>0.70759828111127121</v>
      </c>
      <c r="BYY16" s="128">
        <f t="shared" si="665"/>
        <v>0.70759735825750703</v>
      </c>
      <c r="BYZ16" s="128">
        <f t="shared" si="666"/>
        <v>0.70759662396489753</v>
      </c>
      <c r="BZA16" s="128">
        <f t="shared" si="667"/>
        <v>0.70759605426211991</v>
      </c>
      <c r="BZB16" s="128">
        <f t="shared" si="668"/>
        <v>0.70759558680485024</v>
      </c>
      <c r="BZC16" s="128">
        <f t="shared" si="669"/>
        <v>0.70759521507769585</v>
      </c>
      <c r="BZD16" s="128">
        <f t="shared" si="670"/>
        <v>0.70759491167100319</v>
      </c>
      <c r="BZE16" s="128">
        <f t="shared" si="671"/>
        <v>0.70759472894912179</v>
      </c>
      <c r="BZF16" s="128">
        <f t="shared" si="672"/>
        <v>0.70759458506422035</v>
      </c>
      <c r="BZG16" s="128">
        <f t="shared" si="673"/>
        <v>0.70759443557260693</v>
      </c>
      <c r="BZH16" s="128">
        <f t="shared" si="674"/>
        <v>0.70759433347746326</v>
      </c>
      <c r="BZI16" s="128">
        <f t="shared" si="675"/>
        <v>0.70759427164839439</v>
      </c>
      <c r="BZJ16" s="128">
        <f t="shared" si="676"/>
        <v>0.70759423155490475</v>
      </c>
      <c r="BZK16" s="128">
        <f t="shared" si="677"/>
        <v>0.70759420842839604</v>
      </c>
      <c r="BZL16" s="128">
        <f t="shared" si="678"/>
        <v>0.70759416770890615</v>
      </c>
      <c r="BZM16" s="128">
        <f t="shared" si="679"/>
        <v>0.70759434445534175</v>
      </c>
      <c r="BZN16" s="128">
        <f t="shared" si="680"/>
        <v>0.70759282358425868</v>
      </c>
      <c r="BZO16" s="128">
        <f t="shared" si="681"/>
        <v>0.70758485107555436</v>
      </c>
      <c r="BZP16" s="284">
        <f t="shared" si="682"/>
        <v>112.18543439562684</v>
      </c>
      <c r="BZQ16" s="110">
        <f t="shared" si="683"/>
        <v>27.139400060395594</v>
      </c>
      <c r="BZR16" s="110">
        <f t="shared" si="684"/>
        <v>17.22356342995861</v>
      </c>
      <c r="BZS16" s="110">
        <f t="shared" si="685"/>
        <v>13.034669866789946</v>
      </c>
      <c r="BZT16" s="110">
        <f t="shared" si="686"/>
        <v>12.259658778432401</v>
      </c>
      <c r="BZU16" s="110">
        <f t="shared" si="687"/>
        <v>11.408198643602562</v>
      </c>
      <c r="BZV16" s="110">
        <f t="shared" si="688"/>
        <v>11.623575642224511</v>
      </c>
      <c r="BZW16" s="110">
        <f t="shared" si="689"/>
        <v>11.061665586121523</v>
      </c>
      <c r="BZX16" s="110">
        <f t="shared" si="690"/>
        <v>11.396086684478071</v>
      </c>
      <c r="BZY16" s="110">
        <f t="shared" si="691"/>
        <v>10.836789090638863</v>
      </c>
      <c r="BZZ16" s="110">
        <f t="shared" si="692"/>
        <v>11.44961001861568</v>
      </c>
      <c r="CAA16" s="110">
        <f t="shared" si="693"/>
        <v>10.700464895961851</v>
      </c>
      <c r="CAB16" s="110">
        <f t="shared" si="694"/>
        <v>11.300307605694073</v>
      </c>
      <c r="CAC16" s="110">
        <f t="shared" si="695"/>
        <v>10.706344916816768</v>
      </c>
      <c r="CAD16" s="110">
        <f t="shared" si="696"/>
        <v>11.227634623948132</v>
      </c>
      <c r="CAE16" s="110">
        <f t="shared" si="697"/>
        <v>10.513073684995675</v>
      </c>
      <c r="CAF16" s="110">
        <f t="shared" si="698"/>
        <v>11.185243598488402</v>
      </c>
      <c r="CAG16" s="110">
        <f t="shared" si="699"/>
        <v>10.579197746492889</v>
      </c>
      <c r="CAH16" s="110">
        <f t="shared" si="700"/>
        <v>10.953059993690294</v>
      </c>
      <c r="CAI16" s="110">
        <f t="shared" si="701"/>
        <v>10.372019377223603</v>
      </c>
      <c r="CAJ16" s="110">
        <f t="shared" si="702"/>
        <v>11.03878383973367</v>
      </c>
      <c r="CAK16" s="110">
        <f t="shared" si="703"/>
        <v>10.283862872305754</v>
      </c>
      <c r="CAL16" s="110">
        <f t="shared" si="704"/>
        <v>10.75221974568292</v>
      </c>
      <c r="CAM16" s="110">
        <f t="shared" si="705"/>
        <v>10.228657534956396</v>
      </c>
      <c r="CAN16" s="110">
        <f t="shared" si="706"/>
        <v>10.59706169202639</v>
      </c>
      <c r="CAO16" s="110">
        <f t="shared" si="707"/>
        <v>9.9904414819264744</v>
      </c>
      <c r="CAP16" s="110">
        <f t="shared" si="708"/>
        <v>10.324165032546594</v>
      </c>
      <c r="CAQ16" s="110">
        <f t="shared" si="709"/>
        <v>9.7334692305916697</v>
      </c>
      <c r="CAR16" s="110">
        <f t="shared" si="710"/>
        <v>9.9222096665891293</v>
      </c>
      <c r="CAS16" s="110">
        <f t="shared" si="711"/>
        <v>9.2442771410852522</v>
      </c>
      <c r="CAT16" s="110">
        <f t="shared" si="712"/>
        <v>9.4641705086476762</v>
      </c>
      <c r="CAU16" s="110">
        <f t="shared" si="713"/>
        <v>8.6868904701419716</v>
      </c>
      <c r="CAV16" s="110">
        <f t="shared" si="714"/>
        <v>8.6751500299826301</v>
      </c>
      <c r="CAW16" s="110">
        <f t="shared" si="715"/>
        <v>7.9338474954046294</v>
      </c>
      <c r="CAX16" s="110">
        <f t="shared" si="716"/>
        <v>7.8689377683000483</v>
      </c>
      <c r="CAY16" s="110">
        <f t="shared" si="717"/>
        <v>7.0276770561959507</v>
      </c>
      <c r="CAZ16" s="110">
        <f t="shared" si="718"/>
        <v>6.7586392858741737</v>
      </c>
      <c r="CBA16" s="110">
        <f t="shared" si="719"/>
        <v>6.0829815800452476</v>
      </c>
      <c r="CBB16" s="110">
        <f t="shared" si="720"/>
        <v>5.679582593223679</v>
      </c>
      <c r="CBC16" s="110">
        <f t="shared" si="721"/>
        <v>4.9494062574383628</v>
      </c>
      <c r="CBD16" s="110">
        <f t="shared" si="722"/>
        <v>4.6030021476681977</v>
      </c>
      <c r="CBE16" s="110">
        <f t="shared" si="723"/>
        <v>3.9701618420870695</v>
      </c>
      <c r="CBF16" s="110">
        <f t="shared" si="724"/>
        <v>3.5174477134276434</v>
      </c>
      <c r="CBG16" s="110">
        <f t="shared" si="725"/>
        <v>2.9846376012454789</v>
      </c>
      <c r="CBH16" s="110">
        <f t="shared" si="726"/>
        <v>2.6105348430304542</v>
      </c>
      <c r="CBI16" s="110">
        <f t="shared" si="727"/>
        <v>2.1946839985330588</v>
      </c>
      <c r="CBJ16" s="110">
        <f t="shared" si="728"/>
        <v>1.8562321879892976</v>
      </c>
      <c r="CBK16" s="110">
        <f t="shared" si="729"/>
        <v>1.5900186719436475</v>
      </c>
      <c r="CBL16" s="110">
        <f t="shared" si="730"/>
        <v>1.2961946047096902</v>
      </c>
      <c r="CBM16" s="110">
        <f t="shared" si="731"/>
        <v>1.1223161960118244</v>
      </c>
      <c r="CBN16" s="110">
        <f t="shared" si="732"/>
        <v>0.89863268100737514</v>
      </c>
      <c r="CBO16" s="110">
        <f t="shared" si="733"/>
        <v>0.80799815869492742</v>
      </c>
      <c r="CBP16" s="110">
        <f t="shared" si="734"/>
        <v>0.61115685993277935</v>
      </c>
      <c r="CBQ16" s="110">
        <f t="shared" si="735"/>
        <v>0.572775833764819</v>
      </c>
      <c r="CBR16" s="110">
        <f t="shared" si="736"/>
        <v>0.41812851113110622</v>
      </c>
      <c r="CBS16" s="110">
        <f t="shared" si="737"/>
        <v>0.4152568087416495</v>
      </c>
      <c r="CBT16" s="110">
        <f t="shared" si="738"/>
        <v>0.29064881938227732</v>
      </c>
      <c r="CBU16" s="110">
        <f t="shared" si="739"/>
        <v>0.31668532342072181</v>
      </c>
      <c r="CBV16" s="110">
        <f t="shared" si="740"/>
        <v>0.19420576848978513</v>
      </c>
      <c r="CBW16" s="110">
        <f t="shared" si="741"/>
        <v>0.23637354807175961</v>
      </c>
      <c r="CBX16" s="110">
        <f t="shared" si="742"/>
        <v>0.12235223676785523</v>
      </c>
      <c r="CBY16" s="110">
        <f t="shared" si="743"/>
        <v>0.18660322052674266</v>
      </c>
      <c r="CBZ16" s="110">
        <f t="shared" si="744"/>
        <v>0.12708165857179807</v>
      </c>
      <c r="CCA16" s="110">
        <f t="shared" si="745"/>
        <v>-8.3282777835848601E-2</v>
      </c>
      <c r="CCB16" s="110">
        <f t="shared" si="746"/>
        <v>-6.0256119488940456</v>
      </c>
      <c r="CCC16" s="163">
        <f t="shared" si="747"/>
        <v>32.113212057004056</v>
      </c>
      <c r="CCD16" s="127">
        <f t="shared" si="748"/>
        <v>8.6502427169809586</v>
      </c>
      <c r="CCE16" s="127">
        <f t="shared" si="749"/>
        <v>5.29232070212929</v>
      </c>
      <c r="CCF16" s="127">
        <f t="shared" si="750"/>
        <v>4.2076013608621903</v>
      </c>
      <c r="CCG16" s="127">
        <f t="shared" si="751"/>
        <v>4.0499789913948119</v>
      </c>
      <c r="CCH16" s="127">
        <f t="shared" si="752"/>
        <v>3.7749520606773079</v>
      </c>
      <c r="CCI16" s="127">
        <f t="shared" si="753"/>
        <v>3.8302830433678854</v>
      </c>
      <c r="CCJ16" s="127">
        <f t="shared" si="754"/>
        <v>3.6140259422404362</v>
      </c>
      <c r="CCK16" s="127">
        <f t="shared" si="755"/>
        <v>3.7184930561426728</v>
      </c>
      <c r="CCL16" s="127">
        <f t="shared" si="756"/>
        <v>3.5142896525983405</v>
      </c>
      <c r="CCM16" s="127">
        <f t="shared" si="757"/>
        <v>3.6870599746897317</v>
      </c>
      <c r="CCN16" s="127">
        <f t="shared" si="758"/>
        <v>3.4499598709895736</v>
      </c>
      <c r="CCO16" s="127">
        <f t="shared" si="759"/>
        <v>3.6322715234201777</v>
      </c>
      <c r="CCP16" s="127">
        <f t="shared" si="760"/>
        <v>3.4204094580309481</v>
      </c>
      <c r="CCQ16" s="127">
        <f t="shared" si="761"/>
        <v>3.5948837478942437</v>
      </c>
      <c r="CCR16" s="127">
        <f t="shared" si="762"/>
        <v>3.3670307747392325</v>
      </c>
      <c r="CCS16" s="127">
        <f t="shared" si="763"/>
        <v>3.5688719383077241</v>
      </c>
      <c r="CCT16" s="127">
        <f t="shared" si="764"/>
        <v>3.3653924456676547</v>
      </c>
      <c r="CCU16" s="127">
        <f t="shared" si="765"/>
        <v>3.512795060519891</v>
      </c>
      <c r="CCV16" s="127">
        <f t="shared" si="766"/>
        <v>3.3177283351302056</v>
      </c>
      <c r="CCW16" s="127">
        <f t="shared" si="767"/>
        <v>3.512262043014156</v>
      </c>
      <c r="CCX16" s="127">
        <f t="shared" si="768"/>
        <v>3.2875712742253631</v>
      </c>
      <c r="CCY16" s="127">
        <f t="shared" si="769"/>
        <v>3.4413012780921393</v>
      </c>
      <c r="CCZ16" s="127">
        <f t="shared" si="770"/>
        <v>3.2672608807848125</v>
      </c>
      <c r="CDA16" s="127">
        <f t="shared" si="771"/>
        <v>3.3958474785456523</v>
      </c>
      <c r="CDB16" s="127">
        <f t="shared" si="772"/>
        <v>3.2007894711773743</v>
      </c>
      <c r="CDC16" s="127">
        <f t="shared" si="773"/>
        <v>3.3246495664349913</v>
      </c>
      <c r="CDD16" s="127">
        <f t="shared" si="774"/>
        <v>3.1298419633990595</v>
      </c>
      <c r="CDE16" s="127">
        <f t="shared" si="775"/>
        <v>3.2105009744673318</v>
      </c>
      <c r="CDF16" s="127">
        <f t="shared" si="776"/>
        <v>3.0040262318321247</v>
      </c>
      <c r="CDG16" s="127">
        <f t="shared" si="777"/>
        <v>3.0783521220056116</v>
      </c>
      <c r="CDH16" s="127">
        <f t="shared" si="778"/>
        <v>2.8509829904409085</v>
      </c>
      <c r="CDI16" s="127">
        <f t="shared" si="779"/>
        <v>2.8688089764257354</v>
      </c>
      <c r="CDJ16" s="127">
        <f t="shared" si="780"/>
        <v>2.6416311672869779</v>
      </c>
      <c r="CDK16" s="127">
        <f t="shared" si="781"/>
        <v>2.6320479015965055</v>
      </c>
      <c r="CDL16" s="127">
        <f t="shared" si="782"/>
        <v>2.3822511626633376</v>
      </c>
      <c r="CDM16" s="127">
        <f t="shared" si="783"/>
        <v>2.3154316808230679</v>
      </c>
      <c r="CDN16" s="127">
        <f t="shared" si="784"/>
        <v>2.0915386510808083</v>
      </c>
      <c r="CDO16" s="127">
        <f t="shared" si="785"/>
        <v>1.9831397170875862</v>
      </c>
      <c r="CDP16" s="127">
        <f t="shared" si="786"/>
        <v>1.7501687094032183</v>
      </c>
      <c r="CDQ16" s="127">
        <f t="shared" si="787"/>
        <v>1.6330543209468702</v>
      </c>
      <c r="CDR16" s="127">
        <f t="shared" si="788"/>
        <v>1.4229332312118435</v>
      </c>
      <c r="CDS16" s="127">
        <f t="shared" si="789"/>
        <v>1.2765923090175901</v>
      </c>
      <c r="CDT16" s="127">
        <f t="shared" si="790"/>
        <v>1.0946350907414957</v>
      </c>
      <c r="CDU16" s="127">
        <f t="shared" si="791"/>
        <v>0.9608111164759553</v>
      </c>
      <c r="CDV16" s="127">
        <f t="shared" si="792"/>
        <v>0.8164374681796589</v>
      </c>
      <c r="CDW16" s="127">
        <f t="shared" si="793"/>
        <v>0.69522758932735462</v>
      </c>
      <c r="CDX16" s="127">
        <f t="shared" si="794"/>
        <v>0.59683099735734835</v>
      </c>
      <c r="CDY16" s="127">
        <f t="shared" si="795"/>
        <v>0.49111751673291182</v>
      </c>
      <c r="CDZ16" s="127">
        <f t="shared" si="796"/>
        <v>0.42765151230050658</v>
      </c>
      <c r="CEA16" s="127">
        <f t="shared" si="797"/>
        <v>0.34305976224645962</v>
      </c>
      <c r="CEB16" s="127">
        <f t="shared" si="798"/>
        <v>0.30867831145393776</v>
      </c>
      <c r="CEC16" s="127">
        <f t="shared" si="799"/>
        <v>0.23565450592281378</v>
      </c>
      <c r="CED16" s="127">
        <f t="shared" si="800"/>
        <v>0.22082896869248098</v>
      </c>
      <c r="CEE16" s="127">
        <f t="shared" si="801"/>
        <v>0.16104448667246721</v>
      </c>
      <c r="CEF16" s="127">
        <f t="shared" si="802"/>
        <v>0.1610429659048393</v>
      </c>
      <c r="CEG16" s="127">
        <f t="shared" si="803"/>
        <v>0.11268269179264927</v>
      </c>
      <c r="CEH16" s="127">
        <f t="shared" si="804"/>
        <v>0.12228820449088852</v>
      </c>
      <c r="CEI16" s="127">
        <f t="shared" si="805"/>
        <v>7.5213201972737218E-2</v>
      </c>
      <c r="CEJ16" s="127">
        <f t="shared" si="806"/>
        <v>9.1772165146131734E-2</v>
      </c>
      <c r="CEK16" s="127">
        <f t="shared" si="807"/>
        <v>4.7453110483067093E-2</v>
      </c>
      <c r="CEL16" s="127">
        <f t="shared" si="808"/>
        <v>7.2085491961608017E-2</v>
      </c>
      <c r="CEM16" s="127">
        <f t="shared" si="809"/>
        <v>4.9597765405021539E-2</v>
      </c>
      <c r="CEN16" s="127">
        <f t="shared" si="810"/>
        <v>-3.0937702381391298E-2</v>
      </c>
      <c r="CEO16" s="127">
        <f t="shared" si="811"/>
        <v>-1.4105869241930844</v>
      </c>
      <c r="CEP16" s="163">
        <f t="shared" si="812"/>
        <v>351.30257601846336</v>
      </c>
      <c r="CEQ16" s="127">
        <f t="shared" si="813"/>
        <v>147.26705193437283</v>
      </c>
      <c r="CER16" s="127">
        <f t="shared" si="814"/>
        <v>123.24885315765269</v>
      </c>
      <c r="CES16" s="127">
        <f t="shared" si="815"/>
        <v>111.41342738016624</v>
      </c>
      <c r="CET16" s="127">
        <f t="shared" si="816"/>
        <v>103.50786261567214</v>
      </c>
      <c r="CEU16" s="127">
        <f t="shared" si="817"/>
        <v>98.796211906062496</v>
      </c>
      <c r="CEV16" s="127">
        <f t="shared" si="818"/>
        <v>94.93886009863391</v>
      </c>
      <c r="CEW16" s="127">
        <f t="shared" si="819"/>
        <v>92.241517216375726</v>
      </c>
      <c r="CEX16" s="127">
        <f t="shared" si="820"/>
        <v>89.065704537865031</v>
      </c>
      <c r="CEY16" s="127">
        <f t="shared" si="821"/>
        <v>87.27607254733212</v>
      </c>
      <c r="CEZ16" s="127">
        <f t="shared" si="822"/>
        <v>85.79978584407003</v>
      </c>
      <c r="CFA16" s="127">
        <f t="shared" si="823"/>
        <v>84.170417622672858</v>
      </c>
      <c r="CFB16" s="127">
        <f t="shared" si="824"/>
        <v>83.078257018612149</v>
      </c>
      <c r="CFC16" s="127">
        <f t="shared" si="825"/>
        <v>82.52654915512403</v>
      </c>
      <c r="CFD16" s="127">
        <f t="shared" si="826"/>
        <v>81.673035512678354</v>
      </c>
      <c r="CFE16" s="127">
        <f t="shared" si="827"/>
        <v>80.89210460177172</v>
      </c>
      <c r="CFF16" s="127">
        <f t="shared" si="828"/>
        <v>80.87084029933952</v>
      </c>
      <c r="CFG16" s="127">
        <f t="shared" si="829"/>
        <v>80.686071304447196</v>
      </c>
      <c r="CFH16" s="127">
        <f t="shared" si="830"/>
        <v>79.799427317554276</v>
      </c>
      <c r="CFI16" s="127">
        <f t="shared" si="831"/>
        <v>79.772578102731629</v>
      </c>
      <c r="CFJ16" s="127">
        <f t="shared" si="832"/>
        <v>80.247121235525981</v>
      </c>
      <c r="CFK16" s="127">
        <f t="shared" si="833"/>
        <v>79.581145644170363</v>
      </c>
      <c r="CFL16" s="127">
        <f t="shared" si="834"/>
        <v>79.604882369209946</v>
      </c>
      <c r="CFM16" s="127">
        <f t="shared" si="835"/>
        <v>79.927961055997216</v>
      </c>
      <c r="CFN16" s="127">
        <f t="shared" si="836"/>
        <v>79.807579654345233</v>
      </c>
      <c r="CFO16" s="127">
        <f t="shared" si="837"/>
        <v>79.77477481022126</v>
      </c>
      <c r="CFP16" s="127">
        <f t="shared" si="838"/>
        <v>79.76788598253178</v>
      </c>
      <c r="CFQ16" s="127">
        <f t="shared" si="839"/>
        <v>80.079901071745766</v>
      </c>
      <c r="CFR16" s="127">
        <f t="shared" si="840"/>
        <v>79.714327976404874</v>
      </c>
      <c r="CFS16" s="127">
        <f t="shared" si="841"/>
        <v>79.710868378465847</v>
      </c>
      <c r="CFT16" s="127">
        <f t="shared" si="842"/>
        <v>80.134384168834117</v>
      </c>
      <c r="CFU16" s="127">
        <f t="shared" si="843"/>
        <v>80.035873743188176</v>
      </c>
      <c r="CFV16" s="127">
        <f t="shared" si="844"/>
        <v>79.8251678176198</v>
      </c>
      <c r="CFW16" s="127">
        <f t="shared" si="845"/>
        <v>79.949918836180473</v>
      </c>
      <c r="CFX16" s="127">
        <f t="shared" si="846"/>
        <v>80.304214758249017</v>
      </c>
      <c r="CFY16" s="127">
        <f t="shared" si="847"/>
        <v>79.92813034251283</v>
      </c>
      <c r="CFZ16" s="127">
        <f t="shared" si="848"/>
        <v>79.981120125280597</v>
      </c>
      <c r="CGA16" s="127">
        <f t="shared" si="849"/>
        <v>80.494730719338804</v>
      </c>
      <c r="CGB16" s="127">
        <f t="shared" si="850"/>
        <v>80.217125029880393</v>
      </c>
      <c r="CGC16" s="127">
        <f t="shared" si="851"/>
        <v>80.116210045060825</v>
      </c>
      <c r="CGD16" s="127">
        <f t="shared" si="852"/>
        <v>80.717794417334204</v>
      </c>
      <c r="CGE16" s="127">
        <f t="shared" si="853"/>
        <v>80.816152733198578</v>
      </c>
      <c r="CGF16" s="127">
        <f t="shared" si="854"/>
        <v>80.748370540580325</v>
      </c>
      <c r="CGG16" s="127">
        <f t="shared" si="855"/>
        <v>80.708264668869191</v>
      </c>
      <c r="CGH16" s="127">
        <f t="shared" si="856"/>
        <v>81.117921970671162</v>
      </c>
      <c r="CGI16" s="127">
        <f t="shared" si="857"/>
        <v>81.009041210148069</v>
      </c>
      <c r="CGJ16" s="127">
        <f t="shared" si="858"/>
        <v>81.045162808416563</v>
      </c>
      <c r="CGK16" s="127">
        <f t="shared" si="859"/>
        <v>81.399156332081589</v>
      </c>
      <c r="CGL16" s="127">
        <f t="shared" si="860"/>
        <v>81.036300865417573</v>
      </c>
      <c r="CGM16" s="127">
        <f t="shared" si="861"/>
        <v>81.040871075276399</v>
      </c>
      <c r="CGN16" s="127">
        <f t="shared" si="862"/>
        <v>81.368224277044789</v>
      </c>
      <c r="CGO16" s="127">
        <f t="shared" si="863"/>
        <v>81.637536591209837</v>
      </c>
      <c r="CGP16" s="127">
        <f t="shared" si="864"/>
        <v>81.092809660673225</v>
      </c>
      <c r="CGQ16" s="127">
        <f t="shared" si="865"/>
        <v>81.374709797431308</v>
      </c>
      <c r="CGR16" s="127">
        <f t="shared" si="866"/>
        <v>81.816137693451452</v>
      </c>
      <c r="CGS16" s="127">
        <f t="shared" si="867"/>
        <v>81.46820870126848</v>
      </c>
      <c r="CGT16" s="127">
        <f t="shared" si="868"/>
        <v>81.631530927246132</v>
      </c>
      <c r="CGU16" s="127">
        <f t="shared" si="869"/>
        <v>81.930665524333293</v>
      </c>
      <c r="CGV16" s="127">
        <f t="shared" si="870"/>
        <v>82.057491602880845</v>
      </c>
      <c r="CGW16" s="127">
        <f t="shared" si="871"/>
        <v>81.961938950538354</v>
      </c>
      <c r="CGX16" s="127">
        <f t="shared" si="872"/>
        <v>82.23545953320567</v>
      </c>
      <c r="CGY16" s="127">
        <f t="shared" si="873"/>
        <v>82.57402998671833</v>
      </c>
      <c r="CGZ16" s="127">
        <f t="shared" si="874"/>
        <v>82.379926190012412</v>
      </c>
      <c r="CHA16" s="127">
        <f t="shared" si="875"/>
        <v>80.310773498574704</v>
      </c>
      <c r="CHB16" s="127">
        <f t="shared" si="876"/>
        <v>150.15900597346808</v>
      </c>
    </row>
    <row r="17" spans="1:2238" ht="15.75" thickTop="1" x14ac:dyDescent="0.25">
      <c r="A17" s="444">
        <v>4</v>
      </c>
      <c r="B17" s="210">
        <v>700</v>
      </c>
      <c r="C17" s="430"/>
      <c r="D17" s="431"/>
      <c r="E17" s="366">
        <f>AVERAGE(BNO17:BOE17)</f>
        <v>1069.7071201840779</v>
      </c>
      <c r="F17" s="367">
        <f>MAX(BNO17:BOE17)</f>
        <v>1072.6345269240662</v>
      </c>
      <c r="G17" s="367">
        <f>MIN(BNO17:BOE17)</f>
        <v>1064.6689195246167</v>
      </c>
      <c r="H17" s="364">
        <f>AVERAGE(BKY17:BLO17)</f>
        <v>5.1117839559857686E-2</v>
      </c>
      <c r="I17" s="365">
        <f>MAX(BKY17:BLO17)</f>
        <v>5.1798416722434987E-2</v>
      </c>
      <c r="J17" s="365">
        <f>MIN(BKY17:BLO17)</f>
        <v>4.9932220975847784E-2</v>
      </c>
      <c r="K17" s="364">
        <f>AVERAGE(BII17:BIY17)</f>
        <v>3.2763029975049194E-5</v>
      </c>
      <c r="L17" s="365">
        <f>MAX(BII17:BIY17)</f>
        <v>3.3128245770597137E-5</v>
      </c>
      <c r="M17" s="365">
        <f>MIN(BII17:BIY17)</f>
        <v>3.2125325582269839E-5</v>
      </c>
      <c r="N17" s="368">
        <f>AVERAGE(BFS17:BGI17)</f>
        <v>0.51857075938655417</v>
      </c>
      <c r="O17" s="374">
        <f>MAX(BFS17:BGI17)</f>
        <v>0.53509353575559782</v>
      </c>
      <c r="P17" s="374">
        <f>MIN(BFS17:BGI17)</f>
        <v>0.50931346808498346</v>
      </c>
      <c r="Q17" s="364">
        <f>AVERAGE(AYE17:AYT17)</f>
        <v>1314253.5730147504</v>
      </c>
      <c r="R17" s="365">
        <f>MAX(AYE17:AYT17)</f>
        <v>1357442.8112644395</v>
      </c>
      <c r="S17" s="365">
        <f>MIN(AYE17:AYT17)</f>
        <v>1272692.5870620767</v>
      </c>
      <c r="T17" s="366">
        <f>AVERAGE(AVP17:AWF17)</f>
        <v>680.99363848472422</v>
      </c>
      <c r="U17" s="367">
        <f>MAX(AVP17:AWF17)</f>
        <v>693.21815289907568</v>
      </c>
      <c r="V17" s="367">
        <f>MIN(AVP17:AWF17)</f>
        <v>659.81985952032881</v>
      </c>
      <c r="W17" s="377">
        <f>(N17*$A$17*$ASH$24)/K17</f>
        <v>45.970196564618391</v>
      </c>
      <c r="X17" s="376">
        <f>AVERAGE(BXW17:BYL17)</f>
        <v>0.68562699644411729</v>
      </c>
      <c r="Y17" s="368">
        <f>AVERAGE(BVJ17:BVY17)</f>
        <v>261.24940823215536</v>
      </c>
      <c r="Z17" s="374">
        <f>MAX(BVJ17:BVY17)</f>
        <v>266.08323819332338</v>
      </c>
      <c r="AA17" s="374">
        <f>MIN(BVJ17:BVY17)</f>
        <v>258.52244027352577</v>
      </c>
      <c r="AB17" s="368">
        <f>AVERAGE(CAJ17:CAY17)</f>
        <v>13.562876248016646</v>
      </c>
      <c r="AC17" s="374">
        <f>MAX(CAJ17:CAY17)</f>
        <v>14.402691936830159</v>
      </c>
      <c r="AD17" s="374">
        <f>MIN(CAJ17:CAY17)</f>
        <v>12.945172162524582</v>
      </c>
      <c r="AE17" s="368">
        <f>AVERAGE(CFJ17:CFY17)</f>
        <v>175.23260280553518</v>
      </c>
      <c r="AF17" s="370">
        <f>MAX(CFJ17:CFY17)</f>
        <v>178.48380617278161</v>
      </c>
      <c r="AG17" s="371">
        <f>MIN(CFJ17:CFY17)</f>
        <v>173.39730700612259</v>
      </c>
      <c r="AH17" s="7">
        <v>49.725290000000001</v>
      </c>
      <c r="AI17" s="13">
        <v>3076.056</v>
      </c>
      <c r="AJ17" s="51">
        <f t="shared" si="890"/>
        <v>-67.514300000000006</v>
      </c>
      <c r="AK17" s="51">
        <f t="shared" si="0"/>
        <v>3143.5702999999999</v>
      </c>
      <c r="AL17" s="49">
        <v>699.7337</v>
      </c>
      <c r="AM17" s="13">
        <v>699.77919999999995</v>
      </c>
      <c r="AN17" s="54">
        <f t="shared" si="1"/>
        <v>699.77919999999995</v>
      </c>
      <c r="AO17" s="47">
        <v>-2.5769809999999999E-5</v>
      </c>
      <c r="AP17" s="47">
        <v>1.580405E-8</v>
      </c>
      <c r="AQ17" s="49">
        <v>-10.799849999999999</v>
      </c>
      <c r="AR17" s="47">
        <v>5.429756E-4</v>
      </c>
      <c r="AS17" s="148">
        <v>4.2446290000000001E-7</v>
      </c>
      <c r="AT17" s="51">
        <v>-7.7212240000000003</v>
      </c>
      <c r="AU17" s="51">
        <v>-7.8436579999999996</v>
      </c>
      <c r="AV17" s="51">
        <v>-8.9999479999999998</v>
      </c>
      <c r="AW17" s="51">
        <v>-10.80883</v>
      </c>
      <c r="AX17" s="51">
        <v>-11.99427</v>
      </c>
      <c r="AY17" s="51">
        <v>-12.78853</v>
      </c>
      <c r="AZ17" s="51">
        <v>-13.47423</v>
      </c>
      <c r="BA17" s="51">
        <v>-14.07226</v>
      </c>
      <c r="BB17" s="51">
        <v>-14.62753</v>
      </c>
      <c r="BC17" s="51">
        <v>-15.111140000000001</v>
      </c>
      <c r="BD17" s="51">
        <v>-15.557309999999999</v>
      </c>
      <c r="BE17" s="51">
        <v>-15.967930000000001</v>
      </c>
      <c r="BF17" s="51">
        <v>-16.347519999999999</v>
      </c>
      <c r="BG17" s="51">
        <v>-16.66236</v>
      </c>
      <c r="BH17" s="51">
        <v>-16.98734</v>
      </c>
      <c r="BI17" s="51">
        <v>-17.25498</v>
      </c>
      <c r="BJ17" s="51">
        <v>-17.508510000000001</v>
      </c>
      <c r="BK17" s="51">
        <v>-17.730080000000001</v>
      </c>
      <c r="BL17" s="51">
        <v>-17.950199999999999</v>
      </c>
      <c r="BM17" s="51">
        <v>-18.121009999999998</v>
      </c>
      <c r="BN17" s="51">
        <v>-18.300989999999999</v>
      </c>
      <c r="BO17" s="51">
        <v>-18.446629999999999</v>
      </c>
      <c r="BP17" s="51">
        <v>-18.59272</v>
      </c>
      <c r="BQ17" s="51">
        <v>-18.70749</v>
      </c>
      <c r="BR17" s="51">
        <v>-18.826029999999999</v>
      </c>
      <c r="BS17" s="51">
        <v>-18.922999999999998</v>
      </c>
      <c r="BT17" s="51">
        <v>-19.003810000000001</v>
      </c>
      <c r="BU17" s="51">
        <v>-19.079630000000002</v>
      </c>
      <c r="BV17" s="51">
        <v>-19.163789999999999</v>
      </c>
      <c r="BW17" s="51">
        <v>-19.212140000000002</v>
      </c>
      <c r="BX17" s="51">
        <v>-19.246790000000001</v>
      </c>
      <c r="BY17" s="51">
        <v>-19.309830000000002</v>
      </c>
      <c r="BZ17" s="51">
        <v>-19.368490000000001</v>
      </c>
      <c r="CA17" s="51">
        <v>-19.39038</v>
      </c>
      <c r="CB17" s="51">
        <v>-19.424399999999999</v>
      </c>
      <c r="CC17" s="51">
        <v>-19.471050000000002</v>
      </c>
      <c r="CD17" s="51">
        <v>-19.485949999999999</v>
      </c>
      <c r="CE17" s="51">
        <v>-19.499269999999999</v>
      </c>
      <c r="CF17" s="51">
        <v>-19.534659999999999</v>
      </c>
      <c r="CG17" s="51">
        <v>-19.549479999999999</v>
      </c>
      <c r="CH17" s="51">
        <v>-19.56494</v>
      </c>
      <c r="CI17" s="51">
        <v>-19.606300000000001</v>
      </c>
      <c r="CJ17" s="51">
        <v>-19.616530000000001</v>
      </c>
      <c r="CK17" s="51">
        <v>-19.633379999999999</v>
      </c>
      <c r="CL17" s="51">
        <v>-19.65625</v>
      </c>
      <c r="CM17" s="51">
        <v>-19.642410000000002</v>
      </c>
      <c r="CN17" s="51">
        <v>-19.66854</v>
      </c>
      <c r="CO17" s="51">
        <v>-19.65044</v>
      </c>
      <c r="CP17" s="51">
        <v>-19.67107</v>
      </c>
      <c r="CQ17" s="51">
        <v>-19.693110000000001</v>
      </c>
      <c r="CR17" s="51">
        <v>-19.672329999999999</v>
      </c>
      <c r="CS17" s="51">
        <v>-19.675879999999999</v>
      </c>
      <c r="CT17" s="51">
        <v>-19.691009999999999</v>
      </c>
      <c r="CU17" s="51">
        <v>-19.677409999999998</v>
      </c>
      <c r="CV17" s="51">
        <v>-19.691759999999999</v>
      </c>
      <c r="CW17" s="51">
        <v>-19.691610000000001</v>
      </c>
      <c r="CX17" s="51">
        <v>-19.70664</v>
      </c>
      <c r="CY17" s="51">
        <v>-19.701640000000001</v>
      </c>
      <c r="CZ17" s="51">
        <v>-19.71256</v>
      </c>
      <c r="DA17" s="51">
        <v>-19.717120000000001</v>
      </c>
      <c r="DB17" s="51">
        <v>-19.713840000000001</v>
      </c>
      <c r="DC17" s="51">
        <v>-19.708269999999999</v>
      </c>
      <c r="DD17" s="51">
        <v>-19.736270000000001</v>
      </c>
      <c r="DE17" s="51">
        <v>-19.727319999999999</v>
      </c>
      <c r="DF17" s="51">
        <v>-19.70804</v>
      </c>
      <c r="DG17" s="51">
        <v>-19.71003</v>
      </c>
      <c r="DH17" s="51">
        <v>-19.71557</v>
      </c>
      <c r="DI17" s="51">
        <v>-19.712299999999999</v>
      </c>
      <c r="DJ17" s="52">
        <v>-2.5737409999999999E-2</v>
      </c>
      <c r="DK17" s="52">
        <v>-2.57165E-2</v>
      </c>
      <c r="DL17" s="52">
        <v>-2.5962679999999998E-2</v>
      </c>
      <c r="DM17" s="52">
        <v>-2.6376739999999999E-2</v>
      </c>
      <c r="DN17" s="52">
        <v>-2.665915E-2</v>
      </c>
      <c r="DO17" s="52">
        <v>-2.6839020000000002E-2</v>
      </c>
      <c r="DP17" s="52">
        <v>-2.697345E-2</v>
      </c>
      <c r="DQ17" s="52">
        <v>-2.7123020000000001E-2</v>
      </c>
      <c r="DR17" s="52">
        <v>-2.724205E-2</v>
      </c>
      <c r="DS17" s="52">
        <v>-2.734251E-2</v>
      </c>
      <c r="DT17" s="52">
        <v>-2.7408700000000001E-2</v>
      </c>
      <c r="DU17" s="52">
        <v>-2.7508540000000001E-2</v>
      </c>
      <c r="DV17" s="52">
        <v>-2.7574499999999998E-2</v>
      </c>
      <c r="DW17" s="52">
        <v>-2.7619169999999998E-2</v>
      </c>
      <c r="DX17" s="52">
        <v>-2.7686249999999999E-2</v>
      </c>
      <c r="DY17" s="52">
        <v>-2.7735909999999999E-2</v>
      </c>
      <c r="DZ17" s="52">
        <v>-2.7770820000000002E-2</v>
      </c>
      <c r="EA17" s="52">
        <v>-2.7814789999999999E-2</v>
      </c>
      <c r="EB17" s="52">
        <v>-2.7863760000000001E-2</v>
      </c>
      <c r="EC17" s="52">
        <v>-2.7886040000000001E-2</v>
      </c>
      <c r="ED17" s="52">
        <v>-2.7927750000000001E-2</v>
      </c>
      <c r="EE17" s="52">
        <v>-2.7957070000000001E-2</v>
      </c>
      <c r="EF17" s="52">
        <v>-2.7993529999999999E-2</v>
      </c>
      <c r="EG17" s="52">
        <v>-2.800973E-2</v>
      </c>
      <c r="EH17" s="52">
        <v>-2.8041110000000001E-2</v>
      </c>
      <c r="EI17" s="52">
        <v>-2.806401E-2</v>
      </c>
      <c r="EJ17" s="52">
        <v>-2.8066899999999999E-2</v>
      </c>
      <c r="EK17" s="52">
        <v>-2.8081419999999999E-2</v>
      </c>
      <c r="EL17" s="52">
        <v>-2.81141E-2</v>
      </c>
      <c r="EM17" s="52">
        <v>-2.8107090000000001E-2</v>
      </c>
      <c r="EN17" s="52">
        <v>-2.8084410000000001E-2</v>
      </c>
      <c r="EO17" s="52">
        <v>-2.811408E-2</v>
      </c>
      <c r="EP17" s="52">
        <v>-2.8141900000000001E-2</v>
      </c>
      <c r="EQ17" s="52">
        <v>-2.812419E-2</v>
      </c>
      <c r="ER17" s="52">
        <v>-2.8127539999999999E-2</v>
      </c>
      <c r="ES17" s="52">
        <v>-2.8155909999999999E-2</v>
      </c>
      <c r="ET17" s="52">
        <v>-2.8141030000000001E-2</v>
      </c>
      <c r="EU17" s="52">
        <v>-2.812862E-2</v>
      </c>
      <c r="EV17" s="52">
        <v>-2.8151059999999999E-2</v>
      </c>
      <c r="EW17" s="52">
        <v>-2.8147309999999998E-2</v>
      </c>
      <c r="EX17" s="52">
        <v>-2.8147040000000002E-2</v>
      </c>
      <c r="EY17" s="52">
        <v>-2.8186409999999999E-2</v>
      </c>
      <c r="EZ17" s="52">
        <v>-2.818327E-2</v>
      </c>
      <c r="FA17" s="52">
        <v>-2.8191399999999998E-2</v>
      </c>
      <c r="FB17" s="52">
        <v>-2.8209959999999999E-2</v>
      </c>
      <c r="FC17" s="52">
        <v>-2.817747E-2</v>
      </c>
      <c r="FD17" s="52">
        <v>-2.8203740000000001E-2</v>
      </c>
      <c r="FE17" s="52">
        <v>-2.816755E-2</v>
      </c>
      <c r="FF17" s="52">
        <v>-2.8188189999999998E-2</v>
      </c>
      <c r="FG17" s="52">
        <v>-2.8211670000000001E-2</v>
      </c>
      <c r="FH17" s="52">
        <v>-2.817478E-2</v>
      </c>
      <c r="FI17" s="52">
        <v>-2.8173340000000002E-2</v>
      </c>
      <c r="FJ17" s="52">
        <v>-2.8189410000000002E-2</v>
      </c>
      <c r="FK17" s="52">
        <v>-2.8164729999999999E-2</v>
      </c>
      <c r="FL17" s="52">
        <v>-2.8180810000000001E-2</v>
      </c>
      <c r="FM17" s="52">
        <v>-2.8176440000000001E-2</v>
      </c>
      <c r="FN17" s="52">
        <v>-2.8194520000000001E-2</v>
      </c>
      <c r="FO17" s="52">
        <v>-2.8183920000000001E-2</v>
      </c>
      <c r="FP17" s="52">
        <v>-2.8196820000000001E-2</v>
      </c>
      <c r="FQ17" s="52">
        <v>-2.8200650000000001E-2</v>
      </c>
      <c r="FR17" s="52">
        <v>-2.8193820000000001E-2</v>
      </c>
      <c r="FS17" s="52">
        <v>-2.8183670000000001E-2</v>
      </c>
      <c r="FT17" s="52">
        <v>-2.8222000000000001E-2</v>
      </c>
      <c r="FU17" s="52">
        <v>-2.8207400000000001E-2</v>
      </c>
      <c r="FV17" s="52">
        <v>-2.8178640000000001E-2</v>
      </c>
      <c r="FW17" s="52">
        <v>-2.8179220000000001E-2</v>
      </c>
      <c r="FX17" s="52">
        <v>-2.8184109999999998E-2</v>
      </c>
      <c r="FY17" s="52">
        <v>-2.8177239999999999E-2</v>
      </c>
      <c r="FZ17" s="52">
        <v>0.1029499</v>
      </c>
      <c r="GA17" s="52">
        <v>0.1137982</v>
      </c>
      <c r="GB17" s="52">
        <v>0.20930840000000001</v>
      </c>
      <c r="GC17" s="52">
        <v>0.31399179999999999</v>
      </c>
      <c r="GD17" s="52">
        <v>0.37862069999999998</v>
      </c>
      <c r="GE17" s="52">
        <v>0.4192013</v>
      </c>
      <c r="GF17" s="52">
        <v>0.45469130000000002</v>
      </c>
      <c r="GG17" s="52">
        <v>0.48298190000000002</v>
      </c>
      <c r="GH17" s="52">
        <v>0.51013969999999997</v>
      </c>
      <c r="GI17" s="52">
        <v>0.53123410000000004</v>
      </c>
      <c r="GJ17" s="52">
        <v>0.55282410000000004</v>
      </c>
      <c r="GK17" s="52">
        <v>0.56928219999999996</v>
      </c>
      <c r="GL17" s="52">
        <v>0.58698709999999998</v>
      </c>
      <c r="GM17" s="52">
        <v>0.59922920000000002</v>
      </c>
      <c r="GN17" s="52">
        <v>0.61397619999999997</v>
      </c>
      <c r="GO17" s="52">
        <v>0.62375760000000002</v>
      </c>
      <c r="GP17" s="52">
        <v>0.63562390000000002</v>
      </c>
      <c r="GQ17" s="52">
        <v>0.64328200000000002</v>
      </c>
      <c r="GR17" s="52">
        <v>0.65373930000000002</v>
      </c>
      <c r="GS17" s="52">
        <v>0.6593173</v>
      </c>
      <c r="GT17" s="52">
        <v>0.66804280000000005</v>
      </c>
      <c r="GU17" s="52">
        <v>0.67291650000000003</v>
      </c>
      <c r="GV17" s="52">
        <v>0.6806622</v>
      </c>
      <c r="GW17" s="52">
        <v>0.68333440000000001</v>
      </c>
      <c r="GX17" s="52">
        <v>0.68996440000000003</v>
      </c>
      <c r="GY17" s="52">
        <v>0.69300629999999996</v>
      </c>
      <c r="GZ17" s="52">
        <v>0.69754150000000004</v>
      </c>
      <c r="HA17" s="52">
        <v>0.6993935</v>
      </c>
      <c r="HB17" s="52">
        <v>0.70476209999999995</v>
      </c>
      <c r="HC17" s="52">
        <v>0.7052988</v>
      </c>
      <c r="HD17" s="52">
        <v>0.70801510000000001</v>
      </c>
      <c r="HE17" s="52">
        <v>0.70885359999999997</v>
      </c>
      <c r="HF17" s="52">
        <v>0.71356960000000003</v>
      </c>
      <c r="HG17" s="52">
        <v>0.71294999999999997</v>
      </c>
      <c r="HH17" s="52">
        <v>0.71591629999999995</v>
      </c>
      <c r="HI17" s="52">
        <v>0.71670710000000004</v>
      </c>
      <c r="HJ17" s="52">
        <v>0.71877480000000005</v>
      </c>
      <c r="HK17" s="52">
        <v>0.71762320000000002</v>
      </c>
      <c r="HL17" s="52">
        <v>0.72124370000000004</v>
      </c>
      <c r="HM17" s="52">
        <v>0.72050460000000005</v>
      </c>
      <c r="HN17" s="52">
        <v>0.72370880000000004</v>
      </c>
      <c r="HO17" s="52">
        <v>0.72384150000000003</v>
      </c>
      <c r="HP17" s="52">
        <v>0.72617509999999996</v>
      </c>
      <c r="HQ17" s="52">
        <v>0.72521270000000004</v>
      </c>
      <c r="HR17" s="52">
        <v>0.72813050000000001</v>
      </c>
      <c r="HS17" s="52">
        <v>0.72649859999999999</v>
      </c>
      <c r="HT17" s="52">
        <v>0.72983039999999999</v>
      </c>
      <c r="HU17" s="52">
        <v>0.72730300000000003</v>
      </c>
      <c r="HV17" s="52">
        <v>0.73032399999999997</v>
      </c>
      <c r="HW17" s="52">
        <v>0.72999599999999998</v>
      </c>
      <c r="HX17" s="52">
        <v>0.73073560000000004</v>
      </c>
      <c r="HY17" s="52">
        <v>0.72971660000000005</v>
      </c>
      <c r="HZ17" s="52">
        <v>0.73225739999999995</v>
      </c>
      <c r="IA17" s="52">
        <v>0.73026550000000001</v>
      </c>
      <c r="IB17" s="52">
        <v>0.73276589999999997</v>
      </c>
      <c r="IC17" s="52">
        <v>0.73135700000000003</v>
      </c>
      <c r="ID17" s="52">
        <v>0.73446239999999996</v>
      </c>
      <c r="IE17" s="52">
        <v>0.73212909999999998</v>
      </c>
      <c r="IF17" s="52">
        <v>0.73484680000000002</v>
      </c>
      <c r="IG17" s="52">
        <v>0.73367420000000005</v>
      </c>
      <c r="IH17" s="52">
        <v>0.73597060000000003</v>
      </c>
      <c r="II17" s="52">
        <v>0.73437870000000005</v>
      </c>
      <c r="IJ17" s="52">
        <v>0.73736550000000001</v>
      </c>
      <c r="IK17" s="52">
        <v>0.73489530000000003</v>
      </c>
      <c r="IL17" s="52">
        <v>0.73958369999999996</v>
      </c>
      <c r="IM17" s="52">
        <v>0.71739839999999999</v>
      </c>
      <c r="IN17" s="52">
        <v>0.66325440000000002</v>
      </c>
      <c r="IO17" s="52">
        <v>0.652285</v>
      </c>
      <c r="IP17" s="53">
        <v>658.68449999999996</v>
      </c>
      <c r="IQ17" s="53">
        <v>490.98500000000001</v>
      </c>
      <c r="IR17" s="53">
        <v>318.50020000000001</v>
      </c>
      <c r="IS17" s="53">
        <v>211.16839999999999</v>
      </c>
      <c r="IT17" s="53">
        <v>184.65539999999999</v>
      </c>
      <c r="IU17" s="53">
        <v>157.2244</v>
      </c>
      <c r="IV17" s="53">
        <v>148.32169999999999</v>
      </c>
      <c r="IW17" s="53">
        <v>127.5497</v>
      </c>
      <c r="IX17" s="53">
        <v>122.744</v>
      </c>
      <c r="IY17" s="53">
        <v>105.203</v>
      </c>
      <c r="IZ17" s="53">
        <v>101.9562</v>
      </c>
      <c r="JA17" s="53">
        <v>86.494860000000003</v>
      </c>
      <c r="JB17" s="53">
        <v>84.273709999999994</v>
      </c>
      <c r="JC17" s="53">
        <v>70.918809999999993</v>
      </c>
      <c r="JD17" s="53">
        <v>68.781819999999996</v>
      </c>
      <c r="JE17" s="53">
        <v>57.592840000000002</v>
      </c>
      <c r="JF17" s="53">
        <v>56.075110000000002</v>
      </c>
      <c r="JG17" s="53">
        <v>46.737549999999999</v>
      </c>
      <c r="JH17" s="53">
        <v>45.266680000000001</v>
      </c>
      <c r="JI17" s="53">
        <v>37.794069999999998</v>
      </c>
      <c r="JJ17" s="53">
        <v>36.333959999999998</v>
      </c>
      <c r="JK17" s="53">
        <v>30.434069999999998</v>
      </c>
      <c r="JL17" s="53">
        <v>29.043320000000001</v>
      </c>
      <c r="JM17" s="53">
        <v>24.467790000000001</v>
      </c>
      <c r="JN17" s="53">
        <v>23.225460000000002</v>
      </c>
      <c r="JO17" s="53">
        <v>19.627960000000002</v>
      </c>
      <c r="JP17" s="53">
        <v>18.610230000000001</v>
      </c>
      <c r="JQ17" s="53">
        <v>15.76285</v>
      </c>
      <c r="JR17" s="53">
        <v>14.816050000000001</v>
      </c>
      <c r="JS17" s="53">
        <v>12.64786</v>
      </c>
      <c r="JT17" s="53">
        <v>11.80907</v>
      </c>
      <c r="JU17" s="53">
        <v>10.092040000000001</v>
      </c>
      <c r="JV17" s="53">
        <v>9.3824640000000006</v>
      </c>
      <c r="JW17" s="53">
        <v>8.0669419999999992</v>
      </c>
      <c r="JX17" s="53">
        <v>7.4587729999999999</v>
      </c>
      <c r="JY17" s="53">
        <v>6.4603380000000001</v>
      </c>
      <c r="JZ17" s="53">
        <v>5.9158840000000001</v>
      </c>
      <c r="KA17" s="53">
        <v>5.1498860000000004</v>
      </c>
      <c r="KB17" s="53">
        <v>4.6983100000000002</v>
      </c>
      <c r="KC17" s="53">
        <v>4.1131760000000002</v>
      </c>
      <c r="KD17" s="53">
        <v>3.7317969999999998</v>
      </c>
      <c r="KE17" s="53">
        <v>3.2817430000000001</v>
      </c>
      <c r="KF17" s="53">
        <v>2.965179</v>
      </c>
      <c r="KG17" s="53">
        <v>2.6138599999999999</v>
      </c>
      <c r="KH17" s="53">
        <v>2.3595920000000001</v>
      </c>
      <c r="KI17" s="53">
        <v>2.0869970000000002</v>
      </c>
      <c r="KJ17" s="53">
        <v>1.869068</v>
      </c>
      <c r="KK17" s="53">
        <v>1.6693039999999999</v>
      </c>
      <c r="KL17" s="53">
        <v>1.4882839999999999</v>
      </c>
      <c r="KM17" s="53">
        <v>1.3314360000000001</v>
      </c>
      <c r="KN17" s="53">
        <v>1.182288</v>
      </c>
      <c r="KO17" s="53">
        <v>1.062419</v>
      </c>
      <c r="KP17" s="53">
        <v>0.93962239999999997</v>
      </c>
      <c r="KQ17" s="53">
        <v>0.84848239999999997</v>
      </c>
      <c r="KR17" s="53">
        <v>0.74752540000000001</v>
      </c>
      <c r="KS17" s="53">
        <v>0.67801219999999995</v>
      </c>
      <c r="KT17" s="53">
        <v>0.59443040000000003</v>
      </c>
      <c r="KU17" s="53">
        <v>0.54034139999999997</v>
      </c>
      <c r="KV17" s="53">
        <v>0.47269620000000001</v>
      </c>
      <c r="KW17" s="53">
        <v>0.43312499999999998</v>
      </c>
      <c r="KX17" s="53">
        <v>0.37757600000000002</v>
      </c>
      <c r="KY17" s="53">
        <v>0.34593220000000002</v>
      </c>
      <c r="KZ17" s="53">
        <v>0.3034347</v>
      </c>
      <c r="LA17" s="53">
        <v>0.26821479999999998</v>
      </c>
      <c r="LB17" s="53">
        <v>0.20701939999999999</v>
      </c>
      <c r="LC17" s="53">
        <v>14604.55</v>
      </c>
      <c r="LD17" s="53">
        <v>17460.18</v>
      </c>
      <c r="LE17" s="53">
        <v>17556.009999999998</v>
      </c>
      <c r="LF17" s="53">
        <v>17548.78</v>
      </c>
      <c r="LG17" s="53">
        <v>17631.87</v>
      </c>
      <c r="LH17" s="53">
        <v>17581.54</v>
      </c>
      <c r="LI17" s="53">
        <v>17633.47</v>
      </c>
      <c r="LJ17" s="53">
        <v>17654.98</v>
      </c>
      <c r="LK17" s="53">
        <v>17635.41</v>
      </c>
      <c r="LL17" s="53">
        <v>17601.59</v>
      </c>
      <c r="LM17" s="53">
        <v>17643.11</v>
      </c>
      <c r="LN17" s="53">
        <v>17685.77</v>
      </c>
      <c r="LO17" s="53">
        <v>17689.900000000001</v>
      </c>
      <c r="LP17" s="53">
        <v>17633.14</v>
      </c>
      <c r="LQ17" s="53">
        <v>17714.439999999999</v>
      </c>
      <c r="LR17" s="53">
        <v>17618.080000000002</v>
      </c>
      <c r="LS17" s="53">
        <v>17684.89</v>
      </c>
      <c r="LT17" s="53">
        <v>17739.29</v>
      </c>
      <c r="LU17" s="53">
        <v>17701.490000000002</v>
      </c>
      <c r="LV17" s="53">
        <v>17704.080000000002</v>
      </c>
      <c r="LW17" s="53">
        <v>17672.810000000001</v>
      </c>
      <c r="LX17" s="53">
        <v>17589.240000000002</v>
      </c>
      <c r="LY17" s="53">
        <v>17715.080000000002</v>
      </c>
      <c r="LZ17" s="53">
        <v>17647.66</v>
      </c>
      <c r="MA17" s="53">
        <v>17739.72</v>
      </c>
      <c r="MB17" s="53">
        <v>17652.95</v>
      </c>
      <c r="MC17" s="53">
        <v>17720.240000000002</v>
      </c>
      <c r="MD17" s="53">
        <v>17694.57</v>
      </c>
      <c r="ME17" s="53">
        <v>17682.43</v>
      </c>
      <c r="MF17" s="53">
        <v>17672.93</v>
      </c>
      <c r="MG17" s="53">
        <v>17699.84</v>
      </c>
      <c r="MH17" s="53">
        <v>17632</v>
      </c>
      <c r="MI17" s="53">
        <v>17603.68</v>
      </c>
      <c r="MJ17" s="53">
        <v>17696.810000000001</v>
      </c>
      <c r="MK17" s="53">
        <v>17692.22</v>
      </c>
      <c r="ML17" s="53">
        <v>17704.07</v>
      </c>
      <c r="MM17" s="53">
        <v>17672.23</v>
      </c>
      <c r="MN17" s="53">
        <v>17745.37</v>
      </c>
      <c r="MO17" s="53">
        <v>17686.79</v>
      </c>
      <c r="MP17" s="53">
        <v>17696.12</v>
      </c>
      <c r="MQ17" s="53">
        <v>17708.830000000002</v>
      </c>
      <c r="MR17" s="53">
        <v>17636.150000000001</v>
      </c>
      <c r="MS17" s="53">
        <v>17664.23</v>
      </c>
      <c r="MT17" s="53">
        <v>17685.03</v>
      </c>
      <c r="MU17" s="53">
        <v>17689.02</v>
      </c>
      <c r="MV17" s="53">
        <v>17653.91</v>
      </c>
      <c r="MW17" s="53">
        <v>17719.03</v>
      </c>
      <c r="MX17" s="53">
        <v>17664.18</v>
      </c>
      <c r="MY17" s="53">
        <v>17696.16</v>
      </c>
      <c r="MZ17" s="53">
        <v>17703.8</v>
      </c>
      <c r="NA17" s="53">
        <v>17658.34</v>
      </c>
      <c r="NB17" s="53">
        <v>17670.93</v>
      </c>
      <c r="NC17" s="53">
        <v>17618.62</v>
      </c>
      <c r="ND17" s="53">
        <v>17720.509999999998</v>
      </c>
      <c r="NE17" s="53">
        <v>17693.68</v>
      </c>
      <c r="NF17" s="53">
        <v>17755.990000000002</v>
      </c>
      <c r="NG17" s="53">
        <v>17680.05</v>
      </c>
      <c r="NH17" s="53">
        <v>17673.060000000001</v>
      </c>
      <c r="NI17" s="53">
        <v>17692.560000000001</v>
      </c>
      <c r="NJ17" s="53">
        <v>17722.97</v>
      </c>
      <c r="NK17" s="53">
        <v>17712.189999999999</v>
      </c>
      <c r="NL17" s="53">
        <v>17686.97</v>
      </c>
      <c r="NM17" s="53">
        <v>17649.93</v>
      </c>
      <c r="NN17" s="53">
        <v>17751.72</v>
      </c>
      <c r="NO17" s="53">
        <v>14899.14</v>
      </c>
      <c r="NP17" s="54">
        <v>-1.1197839999999999</v>
      </c>
      <c r="NQ17" s="54">
        <v>-1.6655180000000001</v>
      </c>
      <c r="NR17" s="54">
        <v>-1.081142</v>
      </c>
      <c r="NS17" s="54">
        <v>-0.71620830000000002</v>
      </c>
      <c r="NT17" s="54">
        <v>-0.62695179999999995</v>
      </c>
      <c r="NU17" s="54">
        <v>-0.5330994</v>
      </c>
      <c r="NV17" s="54">
        <v>-0.50352889999999995</v>
      </c>
      <c r="NW17" s="54">
        <v>-0.43253370000000002</v>
      </c>
      <c r="NX17" s="54">
        <v>-0.41685680000000003</v>
      </c>
      <c r="NY17" s="54">
        <v>-0.3566185</v>
      </c>
      <c r="NZ17" s="54">
        <v>-0.34636040000000001</v>
      </c>
      <c r="OA17" s="54">
        <v>-0.29342950000000001</v>
      </c>
      <c r="OB17" s="54">
        <v>-0.28615119999999999</v>
      </c>
      <c r="OC17" s="54">
        <v>-0.24075099999999999</v>
      </c>
      <c r="OD17" s="54">
        <v>-0.23336979999999999</v>
      </c>
      <c r="OE17" s="54">
        <v>-0.195442</v>
      </c>
      <c r="OF17" s="54">
        <v>-0.19015580000000001</v>
      </c>
      <c r="OG17" s="54">
        <v>-0.1585753</v>
      </c>
      <c r="OH17" s="54">
        <v>-0.15362600000000001</v>
      </c>
      <c r="OI17" s="54">
        <v>-0.12822819999999999</v>
      </c>
      <c r="OJ17" s="54">
        <v>-0.1232644</v>
      </c>
      <c r="OK17" s="54">
        <v>-0.1033622</v>
      </c>
      <c r="OL17" s="54">
        <v>-9.8570729999999995E-2</v>
      </c>
      <c r="OM17" s="54">
        <v>-8.3010399999999998E-2</v>
      </c>
      <c r="ON17" s="54">
        <v>-7.8805500000000001E-2</v>
      </c>
      <c r="OO17" s="54">
        <v>-6.6621490000000005E-2</v>
      </c>
      <c r="OP17" s="54">
        <v>-6.3145320000000005E-2</v>
      </c>
      <c r="OQ17" s="54">
        <v>-5.347271E-2</v>
      </c>
      <c r="OR17" s="54">
        <v>-5.0307270000000001E-2</v>
      </c>
      <c r="OS17" s="54">
        <v>-4.2896789999999997E-2</v>
      </c>
      <c r="OT17" s="54">
        <v>-4.010938E-2</v>
      </c>
      <c r="OU17" s="54">
        <v>-3.4218749999999999E-2</v>
      </c>
      <c r="OV17" s="54">
        <v>-3.1850110000000001E-2</v>
      </c>
      <c r="OW17" s="54">
        <v>-2.7362979999999999E-2</v>
      </c>
      <c r="OX17" s="54">
        <v>-2.5327820000000001E-2</v>
      </c>
      <c r="OY17" s="54">
        <v>-2.1920680000000001E-2</v>
      </c>
      <c r="OZ17" s="54">
        <v>-2.006674E-2</v>
      </c>
      <c r="PA17" s="54">
        <v>-1.7478649999999998E-2</v>
      </c>
      <c r="PB17" s="54">
        <v>-1.594742E-2</v>
      </c>
      <c r="PC17" s="54">
        <v>-1.3955540000000001E-2</v>
      </c>
      <c r="PD17" s="54">
        <v>-1.267033E-2</v>
      </c>
      <c r="PE17" s="54">
        <v>-1.1132690000000001E-2</v>
      </c>
      <c r="PF17" s="54">
        <v>-1.005499E-2</v>
      </c>
      <c r="PG17" s="54">
        <v>-8.8732359999999996E-3</v>
      </c>
      <c r="PH17" s="54">
        <v>-8.0159610000000003E-3</v>
      </c>
      <c r="PI17" s="54">
        <v>-7.0781769999999997E-3</v>
      </c>
      <c r="PJ17" s="54">
        <v>-6.3385009999999999E-3</v>
      </c>
      <c r="PK17" s="54">
        <v>-5.6649580000000003E-3</v>
      </c>
      <c r="PL17" s="54">
        <v>-5.0552720000000004E-3</v>
      </c>
      <c r="PM17" s="54">
        <v>-4.5185470000000004E-3</v>
      </c>
      <c r="PN17" s="54">
        <v>-4.0103999999999999E-3</v>
      </c>
      <c r="PO17" s="54">
        <v>-3.6025319999999999E-3</v>
      </c>
      <c r="PP17" s="54">
        <v>-3.1891749999999998E-3</v>
      </c>
      <c r="PQ17" s="54">
        <v>-2.8793099999999999E-3</v>
      </c>
      <c r="PR17" s="54">
        <v>-2.5375039999999999E-3</v>
      </c>
      <c r="PS17" s="54">
        <v>-2.3007650000000002E-3</v>
      </c>
      <c r="PT17" s="54">
        <v>-2.015359E-3</v>
      </c>
      <c r="PU17" s="54">
        <v>-1.8369149999999999E-3</v>
      </c>
      <c r="PV17" s="54">
        <v>-1.603356E-3</v>
      </c>
      <c r="PW17" s="54">
        <v>-1.469398E-3</v>
      </c>
      <c r="PX17" s="54">
        <v>-1.280544E-3</v>
      </c>
      <c r="PY17" s="54">
        <v>-1.1737920000000001E-3</v>
      </c>
      <c r="PZ17" s="54">
        <v>-1.0294220000000001E-3</v>
      </c>
      <c r="QA17" s="54">
        <v>-9.1029339999999998E-4</v>
      </c>
      <c r="QB17" s="54">
        <v>-3.5183989999999999E-4</v>
      </c>
      <c r="QC17" s="52">
        <v>5.3137999999999998E-6</v>
      </c>
      <c r="QD17" s="52">
        <v>5.3130730000000003E-6</v>
      </c>
      <c r="QE17" s="52">
        <v>3.5647459999999999E-6</v>
      </c>
      <c r="QF17" s="52">
        <v>3.563904E-6</v>
      </c>
      <c r="QG17" s="52">
        <v>3.5642769999999999E-6</v>
      </c>
      <c r="QH17" s="52">
        <v>3.5639439999999998E-6</v>
      </c>
      <c r="QI17" s="52">
        <v>3.5645719999999998E-6</v>
      </c>
      <c r="QJ17" s="52">
        <v>3.5636859999999999E-6</v>
      </c>
      <c r="QK17" s="52">
        <v>3.5644959999999998E-6</v>
      </c>
      <c r="QL17" s="52">
        <v>3.563536E-6</v>
      </c>
      <c r="QM17" s="52">
        <v>3.5647890000000001E-6</v>
      </c>
      <c r="QN17" s="52">
        <v>3.5636780000000001E-6</v>
      </c>
      <c r="QO17" s="52">
        <v>3.5645509999999998E-6</v>
      </c>
      <c r="QP17" s="52">
        <v>3.563844E-6</v>
      </c>
      <c r="QQ17" s="52">
        <v>3.5644889999999998E-6</v>
      </c>
      <c r="QR17" s="52">
        <v>3.5641080000000001E-6</v>
      </c>
      <c r="QS17" s="52">
        <v>3.564233E-6</v>
      </c>
      <c r="QT17" s="52">
        <v>3.563812E-6</v>
      </c>
      <c r="QU17" s="52">
        <v>3.5646219999999999E-6</v>
      </c>
      <c r="QV17" s="52">
        <v>3.5636780000000001E-6</v>
      </c>
      <c r="QW17" s="52">
        <v>3.5645669999999999E-6</v>
      </c>
      <c r="QX17" s="52">
        <v>3.5638539999999999E-6</v>
      </c>
      <c r="QY17" s="52">
        <v>3.5649450000000001E-6</v>
      </c>
      <c r="QZ17" s="52">
        <v>3.5639019999999999E-6</v>
      </c>
      <c r="RA17" s="52">
        <v>3.5643790000000002E-6</v>
      </c>
      <c r="RB17" s="52">
        <v>3.5636800000000002E-6</v>
      </c>
      <c r="RC17" s="52">
        <v>3.56441E-6</v>
      </c>
      <c r="RD17" s="52">
        <v>3.5637310000000001E-6</v>
      </c>
      <c r="RE17" s="52">
        <v>3.5646070000000001E-6</v>
      </c>
      <c r="RF17" s="52">
        <v>3.563858E-6</v>
      </c>
      <c r="RG17" s="52">
        <v>3.5648979999999999E-6</v>
      </c>
      <c r="RH17" s="52">
        <v>3.563768E-6</v>
      </c>
      <c r="RI17" s="52">
        <v>3.5648580000000001E-6</v>
      </c>
      <c r="RJ17" s="52">
        <v>3.5638180000000002E-6</v>
      </c>
      <c r="RK17" s="52">
        <v>3.5646440000000001E-6</v>
      </c>
      <c r="RL17" s="52">
        <v>3.5638270000000002E-6</v>
      </c>
      <c r="RM17" s="52">
        <v>3.5644390000000001E-6</v>
      </c>
      <c r="RN17" s="52">
        <v>3.5637529999999998E-6</v>
      </c>
      <c r="RO17" s="52">
        <v>3.5644780000000002E-6</v>
      </c>
      <c r="RP17" s="52">
        <v>3.5638749999999998E-6</v>
      </c>
      <c r="RQ17" s="52">
        <v>3.5646760000000001E-6</v>
      </c>
      <c r="RR17" s="52">
        <v>3.5637389999999999E-6</v>
      </c>
      <c r="RS17" s="52">
        <v>3.5648129999999999E-6</v>
      </c>
      <c r="RT17" s="52">
        <v>3.5640070000000001E-6</v>
      </c>
      <c r="RU17" s="52">
        <v>3.5644670000000001E-6</v>
      </c>
      <c r="RV17" s="52">
        <v>3.563828E-6</v>
      </c>
      <c r="RW17" s="52">
        <v>3.56441E-6</v>
      </c>
      <c r="RX17" s="52">
        <v>3.5638009999999999E-6</v>
      </c>
      <c r="RY17" s="52">
        <v>3.564509E-6</v>
      </c>
      <c r="RZ17" s="52">
        <v>3.563911E-6</v>
      </c>
      <c r="SA17" s="52">
        <v>3.5648379999999999E-6</v>
      </c>
      <c r="SB17" s="52">
        <v>3.5640550000000001E-6</v>
      </c>
      <c r="SC17" s="52">
        <v>3.5648900000000001E-6</v>
      </c>
      <c r="SD17" s="52">
        <v>3.5636960000000002E-6</v>
      </c>
      <c r="SE17" s="52">
        <v>3.5644620000000001E-6</v>
      </c>
      <c r="SF17" s="52">
        <v>3.5636480000000001E-6</v>
      </c>
      <c r="SG17" s="52">
        <v>3.5643930000000001E-6</v>
      </c>
      <c r="SH17" s="52">
        <v>3.563573E-6</v>
      </c>
      <c r="SI17" s="52">
        <v>3.5643980000000001E-6</v>
      </c>
      <c r="SJ17" s="52">
        <v>3.5636940000000001E-6</v>
      </c>
      <c r="SK17" s="52">
        <v>3.5646129999999999E-6</v>
      </c>
      <c r="SL17" s="52">
        <v>3.5638200000000002E-6</v>
      </c>
      <c r="SM17" s="52">
        <v>3.5646059999999999E-6</v>
      </c>
      <c r="SN17" s="52">
        <v>3.5637179999999999E-6</v>
      </c>
      <c r="SO17" s="52">
        <v>3.564525E-6</v>
      </c>
      <c r="SP17" s="52">
        <v>3.5637319999999999E-6</v>
      </c>
      <c r="SQ17" s="52">
        <v>5.312049E-6</v>
      </c>
      <c r="SR17" s="52">
        <v>5.3137999999999998E-6</v>
      </c>
      <c r="SS17" s="52">
        <v>4.2500760000000004E-6</v>
      </c>
      <c r="ST17" s="52">
        <v>8.4804960000000003E-6</v>
      </c>
      <c r="SU17" s="52">
        <v>8.4861959999999992E-6</v>
      </c>
      <c r="SV17" s="52">
        <v>8.4791130000000004E-6</v>
      </c>
      <c r="SW17" s="52">
        <v>8.4881320000000001E-6</v>
      </c>
      <c r="SX17" s="52">
        <v>8.4767260000000008E-6</v>
      </c>
      <c r="SY17" s="52">
        <v>8.4871050000000008E-6</v>
      </c>
      <c r="SZ17" s="52">
        <v>8.4777489999999992E-6</v>
      </c>
      <c r="TA17" s="52">
        <v>8.4903749999999992E-6</v>
      </c>
      <c r="TB17" s="52">
        <v>8.4745309999999997E-6</v>
      </c>
      <c r="TC17" s="52">
        <v>8.4928699999999992E-6</v>
      </c>
      <c r="TD17" s="52">
        <v>8.4811260000000003E-6</v>
      </c>
      <c r="TE17" s="52">
        <v>8.4887439999999992E-6</v>
      </c>
      <c r="TF17" s="52">
        <v>8.4868539999999992E-6</v>
      </c>
      <c r="TG17" s="52">
        <v>8.4822470000000001E-6</v>
      </c>
      <c r="TH17" s="52">
        <v>8.4837789999999992E-6</v>
      </c>
      <c r="TI17" s="52">
        <v>8.4777270000000007E-6</v>
      </c>
      <c r="TJ17" s="52">
        <v>8.4822229999999994E-6</v>
      </c>
      <c r="TK17" s="52">
        <v>8.4844949999999995E-6</v>
      </c>
      <c r="TL17" s="52">
        <v>8.4820290000000004E-6</v>
      </c>
      <c r="TM17" s="52">
        <v>8.4813510000000008E-6</v>
      </c>
      <c r="TN17" s="52">
        <v>8.4906619999999992E-6</v>
      </c>
      <c r="TO17" s="52">
        <v>8.4848030000000004E-6</v>
      </c>
      <c r="TP17" s="52">
        <v>8.4816000000000002E-6</v>
      </c>
      <c r="TQ17" s="52">
        <v>8.4826629999999997E-6</v>
      </c>
      <c r="TR17" s="52">
        <v>8.4855349999999994E-6</v>
      </c>
      <c r="TS17" s="52">
        <v>8.4826090000000004E-6</v>
      </c>
      <c r="TT17" s="52">
        <v>8.4808119999999997E-6</v>
      </c>
      <c r="TU17" s="52">
        <v>8.4886440000000007E-6</v>
      </c>
      <c r="TV17" s="52">
        <v>8.479058E-6</v>
      </c>
      <c r="TW17" s="52">
        <v>8.4912219999999995E-6</v>
      </c>
      <c r="TX17" s="52">
        <v>8.4766699999999993E-6</v>
      </c>
      <c r="TY17" s="52">
        <v>8.4866070000000002E-6</v>
      </c>
      <c r="TZ17" s="52">
        <v>8.4799720000000002E-6</v>
      </c>
      <c r="UA17" s="52">
        <v>8.4892709999999992E-6</v>
      </c>
      <c r="UB17" s="52">
        <v>8.4827900000000005E-6</v>
      </c>
      <c r="UC17" s="52">
        <v>8.4800250000000002E-6</v>
      </c>
      <c r="UD17" s="52">
        <v>8.4849709999999999E-6</v>
      </c>
      <c r="UE17" s="52">
        <v>8.4857239999999997E-6</v>
      </c>
      <c r="UF17" s="52">
        <v>8.4822190000000002E-6</v>
      </c>
      <c r="UG17" s="52">
        <v>8.4880909999999996E-6</v>
      </c>
      <c r="UH17" s="52">
        <v>8.4807759999999995E-6</v>
      </c>
      <c r="UI17" s="52">
        <v>8.4775600000000005E-6</v>
      </c>
      <c r="UJ17" s="52">
        <v>8.4867180000000005E-6</v>
      </c>
      <c r="UK17" s="52">
        <v>8.4929529999999996E-6</v>
      </c>
      <c r="UL17" s="52">
        <v>8.4789010000000005E-6</v>
      </c>
      <c r="UM17" s="52">
        <v>8.4781590000000008E-6</v>
      </c>
      <c r="UN17" s="52">
        <v>8.4840119999999999E-6</v>
      </c>
      <c r="UO17" s="52">
        <v>8.4917810000000003E-6</v>
      </c>
      <c r="UP17" s="52">
        <v>8.4843469999999996E-6</v>
      </c>
      <c r="UQ17" s="52">
        <v>8.4801649999999998E-6</v>
      </c>
      <c r="UR17" s="52">
        <v>8.4771890000000007E-6</v>
      </c>
      <c r="US17" s="52">
        <v>8.4852570000000006E-6</v>
      </c>
      <c r="UT17" s="52">
        <v>8.4837059999999995E-6</v>
      </c>
      <c r="UU17" s="52">
        <v>8.486348E-6</v>
      </c>
      <c r="UV17" s="52">
        <v>8.4834930000000002E-6</v>
      </c>
      <c r="UW17" s="52">
        <v>8.4760089999999994E-6</v>
      </c>
      <c r="UX17" s="52">
        <v>8.4988650000000002E-6</v>
      </c>
      <c r="UY17" s="52">
        <v>8.4798419999999996E-6</v>
      </c>
      <c r="UZ17" s="52">
        <v>8.4813770000000002E-6</v>
      </c>
      <c r="VA17" s="52">
        <v>8.4787129999999995E-6</v>
      </c>
      <c r="VB17" s="52">
        <v>8.4828189999999998E-6</v>
      </c>
      <c r="VC17" s="52">
        <v>8.4814130000000004E-6</v>
      </c>
      <c r="VD17" s="52">
        <v>8.4847429999999995E-6</v>
      </c>
      <c r="VE17" s="52">
        <v>4.2488769999999997E-6</v>
      </c>
      <c r="VF17" s="51">
        <v>4.0000099999999996</v>
      </c>
      <c r="VG17" s="51">
        <v>4.2795629999999996</v>
      </c>
      <c r="VH17" s="51">
        <v>7.394228</v>
      </c>
      <c r="VI17" s="51">
        <v>9.6878899999999994</v>
      </c>
      <c r="VJ17" s="51">
        <v>10.469279999999999</v>
      </c>
      <c r="VK17" s="51">
        <v>10.74455</v>
      </c>
      <c r="VL17" s="51">
        <v>11.256930000000001</v>
      </c>
      <c r="VM17" s="51">
        <v>11.646369999999999</v>
      </c>
      <c r="VN17" s="51">
        <v>12.026820000000001</v>
      </c>
      <c r="VO17" s="51">
        <v>12.37585</v>
      </c>
      <c r="VP17" s="51">
        <v>12.667820000000001</v>
      </c>
      <c r="VQ17" s="51">
        <v>12.975669999999999</v>
      </c>
      <c r="VR17" s="51">
        <v>13.21184</v>
      </c>
      <c r="VS17" s="51">
        <v>13.46421</v>
      </c>
      <c r="VT17" s="51">
        <v>13.65985</v>
      </c>
      <c r="VU17" s="51">
        <v>13.88279</v>
      </c>
      <c r="VV17" s="51">
        <v>14.02631</v>
      </c>
      <c r="VW17" s="51">
        <v>14.22425</v>
      </c>
      <c r="VX17" s="51">
        <v>14.33872</v>
      </c>
      <c r="VY17" s="51">
        <v>14.512169999999999</v>
      </c>
      <c r="VZ17" s="51">
        <v>14.59484</v>
      </c>
      <c r="WA17" s="51">
        <v>14.74616</v>
      </c>
      <c r="WB17" s="51">
        <v>14.809340000000001</v>
      </c>
      <c r="WC17" s="51">
        <v>14.93939</v>
      </c>
      <c r="WD17" s="51">
        <v>14.98677</v>
      </c>
      <c r="WE17" s="51">
        <v>15.098100000000001</v>
      </c>
      <c r="WF17" s="51">
        <v>15.122109999999999</v>
      </c>
      <c r="WG17" s="51">
        <v>15.22444</v>
      </c>
      <c r="WH17" s="51">
        <v>15.240959999999999</v>
      </c>
      <c r="WI17" s="51">
        <v>15.32436</v>
      </c>
      <c r="WJ17" s="51">
        <v>15.310140000000001</v>
      </c>
      <c r="WK17" s="51">
        <v>15.408200000000001</v>
      </c>
      <c r="WL17" s="51">
        <v>15.41268</v>
      </c>
      <c r="WM17" s="51">
        <v>15.48082</v>
      </c>
      <c r="WN17" s="51">
        <v>15.46855</v>
      </c>
      <c r="WO17" s="51">
        <v>15.5549</v>
      </c>
      <c r="WP17" s="51">
        <v>15.530620000000001</v>
      </c>
      <c r="WQ17" s="51">
        <v>15.59267</v>
      </c>
      <c r="WR17" s="51">
        <v>15.581770000000001</v>
      </c>
      <c r="WS17" s="51">
        <v>15.64978</v>
      </c>
      <c r="WT17" s="51">
        <v>15.624610000000001</v>
      </c>
      <c r="WU17" s="51">
        <v>15.70886</v>
      </c>
      <c r="WV17" s="51">
        <v>15.66907</v>
      </c>
      <c r="WW17" s="51">
        <v>15.744479999999999</v>
      </c>
      <c r="WX17" s="51">
        <v>15.71312</v>
      </c>
      <c r="WY17" s="51">
        <v>15.76637</v>
      </c>
      <c r="WZ17" s="51">
        <v>15.73724</v>
      </c>
      <c r="XA17" s="51">
        <v>15.780860000000001</v>
      </c>
      <c r="XB17" s="51">
        <v>15.754110000000001</v>
      </c>
      <c r="XC17" s="51">
        <v>15.83108</v>
      </c>
      <c r="XD17" s="51">
        <v>15.76961</v>
      </c>
      <c r="XE17" s="51">
        <v>15.83375</v>
      </c>
      <c r="XF17" s="51">
        <v>15.798220000000001</v>
      </c>
      <c r="XG17" s="51">
        <v>15.85567</v>
      </c>
      <c r="XH17" s="51">
        <v>15.819470000000001</v>
      </c>
      <c r="XI17" s="51">
        <v>15.886480000000001</v>
      </c>
      <c r="XJ17" s="51">
        <v>15.85009</v>
      </c>
      <c r="XK17" s="51">
        <v>15.91047</v>
      </c>
      <c r="XL17" s="51">
        <v>15.87284</v>
      </c>
      <c r="XM17" s="51">
        <v>15.934530000000001</v>
      </c>
      <c r="XN17" s="51">
        <v>15.892760000000001</v>
      </c>
      <c r="XO17" s="51">
        <v>15.94835</v>
      </c>
      <c r="XP17" s="51">
        <v>15.922560000000001</v>
      </c>
      <c r="XQ17" s="51">
        <v>15.972709999999999</v>
      </c>
      <c r="XR17" s="51">
        <v>15.96171</v>
      </c>
      <c r="XS17" s="51">
        <v>15.196210000000001</v>
      </c>
      <c r="XT17" s="51">
        <v>11.78238</v>
      </c>
      <c r="XU17" s="51">
        <v>12.38719</v>
      </c>
      <c r="XV17" s="55" t="s">
        <v>357</v>
      </c>
      <c r="XW17" s="55" t="s">
        <v>357</v>
      </c>
      <c r="XX17" s="55" t="s">
        <v>357</v>
      </c>
      <c r="XY17" s="55" t="s">
        <v>357</v>
      </c>
      <c r="XZ17" s="55" t="s">
        <v>357</v>
      </c>
      <c r="YA17" s="55" t="s">
        <v>357</v>
      </c>
      <c r="YB17" s="55" t="s">
        <v>357</v>
      </c>
      <c r="YC17" s="55" t="s">
        <v>357</v>
      </c>
      <c r="YD17" s="55" t="s">
        <v>357</v>
      </c>
      <c r="YE17" s="55" t="s">
        <v>357</v>
      </c>
      <c r="YF17" s="55" t="s">
        <v>357</v>
      </c>
      <c r="YG17" s="55" t="s">
        <v>357</v>
      </c>
      <c r="YH17" s="55" t="s">
        <v>357</v>
      </c>
      <c r="YI17" s="55" t="s">
        <v>357</v>
      </c>
      <c r="YJ17" s="55" t="s">
        <v>357</v>
      </c>
      <c r="YK17" s="55" t="s">
        <v>357</v>
      </c>
      <c r="YL17" s="55" t="s">
        <v>357</v>
      </c>
      <c r="YM17" s="55" t="s">
        <v>357</v>
      </c>
      <c r="YN17" s="55" t="s">
        <v>357</v>
      </c>
      <c r="YO17" s="55" t="s">
        <v>357</v>
      </c>
      <c r="YP17" s="55" t="s">
        <v>357</v>
      </c>
      <c r="YQ17" s="55" t="s">
        <v>357</v>
      </c>
      <c r="YR17" s="55" t="s">
        <v>357</v>
      </c>
      <c r="YS17" s="55" t="s">
        <v>357</v>
      </c>
      <c r="YT17" s="55" t="s">
        <v>357</v>
      </c>
      <c r="YU17" s="55" t="s">
        <v>357</v>
      </c>
      <c r="YV17" s="55" t="s">
        <v>357</v>
      </c>
      <c r="YW17" s="55" t="s">
        <v>357</v>
      </c>
      <c r="YX17" s="55" t="s">
        <v>357</v>
      </c>
      <c r="YY17" s="55" t="s">
        <v>357</v>
      </c>
      <c r="YZ17" s="55" t="s">
        <v>357</v>
      </c>
      <c r="ZA17" s="55" t="s">
        <v>357</v>
      </c>
      <c r="ZB17" s="55" t="s">
        <v>357</v>
      </c>
      <c r="ZC17" s="55" t="s">
        <v>357</v>
      </c>
      <c r="ZD17" s="55" t="s">
        <v>357</v>
      </c>
      <c r="ZE17" s="55" t="s">
        <v>357</v>
      </c>
      <c r="ZF17" s="55" t="s">
        <v>357</v>
      </c>
      <c r="ZG17" s="55" t="s">
        <v>357</v>
      </c>
      <c r="ZH17" s="55" t="s">
        <v>357</v>
      </c>
      <c r="ZI17" s="55" t="s">
        <v>357</v>
      </c>
      <c r="ZJ17" s="55" t="s">
        <v>357</v>
      </c>
      <c r="ZK17" s="55" t="s">
        <v>357</v>
      </c>
      <c r="ZL17" s="55" t="s">
        <v>357</v>
      </c>
      <c r="ZM17" s="55" t="s">
        <v>357</v>
      </c>
      <c r="ZN17" s="55" t="s">
        <v>357</v>
      </c>
      <c r="ZO17" s="55" t="s">
        <v>357</v>
      </c>
      <c r="ZP17" s="55" t="s">
        <v>357</v>
      </c>
      <c r="ZQ17" s="55" t="s">
        <v>357</v>
      </c>
      <c r="ZR17" s="55" t="s">
        <v>357</v>
      </c>
      <c r="ZS17" s="55" t="s">
        <v>357</v>
      </c>
      <c r="ZT17" s="55" t="s">
        <v>357</v>
      </c>
      <c r="ZU17" s="55" t="s">
        <v>357</v>
      </c>
      <c r="ZV17" s="55" t="s">
        <v>357</v>
      </c>
      <c r="ZW17" s="55" t="s">
        <v>357</v>
      </c>
      <c r="ZX17" s="55" t="s">
        <v>357</v>
      </c>
      <c r="ZY17" s="55" t="s">
        <v>357</v>
      </c>
      <c r="ZZ17" s="55" t="s">
        <v>357</v>
      </c>
      <c r="AAA17" s="55" t="s">
        <v>357</v>
      </c>
      <c r="AAB17" s="55" t="s">
        <v>357</v>
      </c>
      <c r="AAC17" s="55" t="s">
        <v>357</v>
      </c>
      <c r="AAD17" s="55" t="s">
        <v>357</v>
      </c>
      <c r="AAE17" s="55" t="s">
        <v>357</v>
      </c>
      <c r="AAF17" s="55" t="s">
        <v>357</v>
      </c>
      <c r="AAG17" s="55" t="s">
        <v>357</v>
      </c>
      <c r="AAH17" s="55" t="s">
        <v>357</v>
      </c>
      <c r="AAI17" s="51">
        <v>3076.056</v>
      </c>
      <c r="AAJ17" s="51">
        <v>3073.9670000000001</v>
      </c>
      <c r="AAK17" s="51">
        <v>3038.6930000000002</v>
      </c>
      <c r="AAL17" s="51">
        <v>2969.0120000000002</v>
      </c>
      <c r="AAM17" s="51">
        <v>2908.3310000000001</v>
      </c>
      <c r="AAN17" s="51">
        <v>2856.8209999999999</v>
      </c>
      <c r="AAO17" s="51">
        <v>2806.5880000000002</v>
      </c>
      <c r="AAP17" s="51">
        <v>2758.6280000000002</v>
      </c>
      <c r="AAQ17" s="51">
        <v>2710.7190000000001</v>
      </c>
      <c r="AAR17" s="51">
        <v>2663.8310000000001</v>
      </c>
      <c r="AAS17" s="51">
        <v>2616.337</v>
      </c>
      <c r="AAT17" s="51">
        <v>2569.924</v>
      </c>
      <c r="AAU17" s="51">
        <v>2522.5230000000001</v>
      </c>
      <c r="AAV17" s="51">
        <v>2476.2510000000002</v>
      </c>
      <c r="AAW17" s="51">
        <v>2428.6129999999998</v>
      </c>
      <c r="AAX17" s="51">
        <v>2382.1239999999998</v>
      </c>
      <c r="AAY17" s="51">
        <v>2334.1990000000001</v>
      </c>
      <c r="AAZ17" s="51">
        <v>2287.4870000000001</v>
      </c>
      <c r="ABA17" s="51">
        <v>2239.1869999999999</v>
      </c>
      <c r="ABB17" s="51">
        <v>2192.3339999999998</v>
      </c>
      <c r="ABC17" s="51">
        <v>2143.7469999999998</v>
      </c>
      <c r="ABD17" s="51">
        <v>2096.598</v>
      </c>
      <c r="ABE17" s="51">
        <v>2047.82</v>
      </c>
      <c r="ABF17" s="51">
        <v>2000.345</v>
      </c>
      <c r="ABG17" s="51">
        <v>1951.328</v>
      </c>
      <c r="ABH17" s="51">
        <v>1903.7950000000001</v>
      </c>
      <c r="ABI17" s="51">
        <v>1854.634</v>
      </c>
      <c r="ABJ17" s="51">
        <v>1806.954</v>
      </c>
      <c r="ABK17" s="51">
        <v>1757.665</v>
      </c>
      <c r="ABL17" s="51">
        <v>1709.8150000000001</v>
      </c>
      <c r="ABM17" s="51">
        <v>1660.345</v>
      </c>
      <c r="ABN17" s="51">
        <v>1612.326</v>
      </c>
      <c r="ABO17" s="51">
        <v>1562.5509999999999</v>
      </c>
      <c r="ABP17" s="51">
        <v>1514.307</v>
      </c>
      <c r="ABQ17" s="51">
        <v>1464.424</v>
      </c>
      <c r="ABR17" s="51">
        <v>1416.04</v>
      </c>
      <c r="ABS17" s="51">
        <v>1366.115</v>
      </c>
      <c r="ABT17" s="51">
        <v>1317.557</v>
      </c>
      <c r="ABU17" s="51">
        <v>1267.3789999999999</v>
      </c>
      <c r="ABV17" s="51">
        <v>1218.712</v>
      </c>
      <c r="ABW17" s="51">
        <v>1168.3710000000001</v>
      </c>
      <c r="ABX17" s="51">
        <v>1119.5429999999999</v>
      </c>
      <c r="ABY17" s="51">
        <v>1069.366</v>
      </c>
      <c r="ABZ17" s="51">
        <v>1020.404</v>
      </c>
      <c r="ACA17" s="51">
        <v>969.99030000000005</v>
      </c>
      <c r="ACB17" s="51">
        <v>920.89819999999997</v>
      </c>
      <c r="ACC17" s="51">
        <v>870.46619999999996</v>
      </c>
      <c r="ACD17" s="51">
        <v>821.29449999999997</v>
      </c>
      <c r="ACE17" s="51">
        <v>770.77539999999999</v>
      </c>
      <c r="ACF17" s="51">
        <v>721.64829999999995</v>
      </c>
      <c r="ACG17" s="51">
        <v>670.99249999999995</v>
      </c>
      <c r="ACH17" s="51">
        <v>621.61609999999996</v>
      </c>
      <c r="ACI17" s="51">
        <v>570.87070000000006</v>
      </c>
      <c r="ACJ17" s="51">
        <v>521.46889999999996</v>
      </c>
      <c r="ACK17" s="51">
        <v>470.62430000000001</v>
      </c>
      <c r="ACL17" s="51">
        <v>421.12240000000003</v>
      </c>
      <c r="ACM17" s="51">
        <v>370.32409999999999</v>
      </c>
      <c r="ACN17" s="51">
        <v>320.66410000000002</v>
      </c>
      <c r="ACO17" s="51">
        <v>269.70769999999999</v>
      </c>
      <c r="ACP17" s="51">
        <v>220.18350000000001</v>
      </c>
      <c r="ACQ17" s="51">
        <v>169.173</v>
      </c>
      <c r="ACR17" s="51">
        <v>119.4695</v>
      </c>
      <c r="ACS17" s="51">
        <v>68.463650000000001</v>
      </c>
      <c r="ACT17" s="51">
        <v>18.748439999999999</v>
      </c>
      <c r="ACU17" s="51">
        <v>-33.851520000000001</v>
      </c>
      <c r="ACV17" s="51">
        <v>-75.285539999999997</v>
      </c>
      <c r="ACW17" s="51">
        <v>-68.783709999999999</v>
      </c>
      <c r="ACX17" s="51">
        <v>-67.514300000000006</v>
      </c>
      <c r="ACY17" s="56">
        <v>-79.169730000000001</v>
      </c>
      <c r="ACZ17" s="56">
        <v>-79.021320000000003</v>
      </c>
      <c r="ADA17" s="56">
        <v>-78.859729999999999</v>
      </c>
      <c r="ADB17" s="56">
        <v>-78.183170000000004</v>
      </c>
      <c r="ADC17" s="56">
        <v>-77.406080000000003</v>
      </c>
      <c r="ADD17" s="56">
        <v>-76.561779999999999</v>
      </c>
      <c r="ADE17" s="56">
        <v>-75.565370000000001</v>
      </c>
      <c r="ADF17" s="56">
        <v>-74.709680000000006</v>
      </c>
      <c r="ADG17" s="56">
        <v>-73.703749999999999</v>
      </c>
      <c r="ADH17" s="56">
        <v>-72.723370000000003</v>
      </c>
      <c r="ADI17" s="56">
        <v>-71.563019999999995</v>
      </c>
      <c r="ADJ17" s="56">
        <v>-70.578599999999994</v>
      </c>
      <c r="ADK17" s="56">
        <v>-69.407589999999999</v>
      </c>
      <c r="ADL17" s="56">
        <v>-68.274330000000006</v>
      </c>
      <c r="ADM17" s="56">
        <v>-67.086690000000004</v>
      </c>
      <c r="ADN17" s="56">
        <v>-65.952190000000002</v>
      </c>
      <c r="ADO17" s="56">
        <v>-64.668679999999995</v>
      </c>
      <c r="ADP17" s="56">
        <v>-63.503050000000002</v>
      </c>
      <c r="ADQ17" s="56">
        <v>-62.23415</v>
      </c>
      <c r="ADR17" s="56">
        <v>-61.011330000000001</v>
      </c>
      <c r="ADS17" s="56">
        <v>-59.707099999999997</v>
      </c>
      <c r="ADT17" s="56">
        <v>-58.485149999999997</v>
      </c>
      <c r="ADU17" s="56">
        <v>-57.161549999999998</v>
      </c>
      <c r="ADV17" s="56">
        <v>-55.896929999999998</v>
      </c>
      <c r="ADW17" s="56">
        <v>-54.550420000000003</v>
      </c>
      <c r="ADX17" s="56">
        <v>-53.29439</v>
      </c>
      <c r="ADY17" s="56">
        <v>-51.885919999999999</v>
      </c>
      <c r="ADZ17" s="56">
        <v>-50.605879999999999</v>
      </c>
      <c r="AEA17" s="56">
        <v>-49.246090000000002</v>
      </c>
      <c r="AEB17" s="56">
        <v>-47.92342</v>
      </c>
      <c r="AEC17" s="56">
        <v>-46.461950000000002</v>
      </c>
      <c r="AED17" s="56">
        <v>-45.19426</v>
      </c>
      <c r="AEE17" s="56">
        <v>-43.80368</v>
      </c>
      <c r="AEF17" s="56">
        <v>-42.454790000000003</v>
      </c>
      <c r="AEG17" s="56">
        <v>-41.02093</v>
      </c>
      <c r="AEH17" s="56">
        <v>-39.733499999999999</v>
      </c>
      <c r="AEI17" s="56">
        <v>-38.274929999999998</v>
      </c>
      <c r="AEJ17" s="56">
        <v>-36.922020000000003</v>
      </c>
      <c r="AEK17" s="56">
        <v>-35.50611</v>
      </c>
      <c r="AEL17" s="56">
        <v>-34.163330000000002</v>
      </c>
      <c r="AEM17" s="56">
        <v>-32.712949999999999</v>
      </c>
      <c r="AEN17" s="56">
        <v>-31.411719999999999</v>
      </c>
      <c r="AEO17" s="56">
        <v>-29.964269999999999</v>
      </c>
      <c r="AEP17" s="56">
        <v>-28.623940000000001</v>
      </c>
      <c r="AEQ17" s="56">
        <v>-27.187899999999999</v>
      </c>
      <c r="AER17" s="56">
        <v>-25.804020000000001</v>
      </c>
      <c r="AES17" s="56">
        <v>-24.376080000000002</v>
      </c>
      <c r="AET17" s="56">
        <v>-22.99024</v>
      </c>
      <c r="AEU17" s="56">
        <v>-21.552510000000002</v>
      </c>
      <c r="AEV17" s="56">
        <v>-20.2163</v>
      </c>
      <c r="AEW17" s="56">
        <v>-18.731960000000001</v>
      </c>
      <c r="AEX17" s="56">
        <v>-17.368690000000001</v>
      </c>
      <c r="AEY17" s="56">
        <v>-15.91661</v>
      </c>
      <c r="AEZ17" s="56">
        <v>-14.54583</v>
      </c>
      <c r="AFA17" s="56">
        <v>-13.0867</v>
      </c>
      <c r="AFB17" s="56">
        <v>-11.72071</v>
      </c>
      <c r="AFC17" s="56">
        <v>-10.26595</v>
      </c>
      <c r="AFD17" s="56">
        <v>-8.8899310000000007</v>
      </c>
      <c r="AFE17" s="56">
        <v>-7.4279359999999999</v>
      </c>
      <c r="AFF17" s="56">
        <v>-6.0625249999999999</v>
      </c>
      <c r="AFG17" s="56">
        <v>-4.5920949999999996</v>
      </c>
      <c r="AFH17" s="56">
        <v>-3.2192210000000001</v>
      </c>
      <c r="AFI17" s="56">
        <v>-1.7544169999999999</v>
      </c>
      <c r="AFJ17" s="56">
        <v>-0.38565759999999999</v>
      </c>
      <c r="AFK17" s="56">
        <v>1.1511830000000001</v>
      </c>
      <c r="AFL17" s="56">
        <v>2.1462819999999998</v>
      </c>
      <c r="AFM17" s="56">
        <v>1.9716320000000001</v>
      </c>
      <c r="AFN17" s="56">
        <v>1.8461890000000001</v>
      </c>
      <c r="AFO17" s="53">
        <v>300</v>
      </c>
      <c r="AFP17" s="53">
        <v>322.05930000000001</v>
      </c>
      <c r="AFQ17" s="53">
        <v>387.77030000000002</v>
      </c>
      <c r="AFR17" s="53">
        <v>504.56729999999999</v>
      </c>
      <c r="AFS17" s="53">
        <v>547.51649999999995</v>
      </c>
      <c r="AFT17" s="53">
        <v>570.06100000000004</v>
      </c>
      <c r="AFU17" s="53">
        <v>587.39769999999999</v>
      </c>
      <c r="AFV17" s="53">
        <v>597.32669999999996</v>
      </c>
      <c r="AFW17" s="53">
        <v>609.94010000000003</v>
      </c>
      <c r="AFX17" s="53">
        <v>616.89750000000004</v>
      </c>
      <c r="AFY17" s="53">
        <v>627.12180000000001</v>
      </c>
      <c r="AFZ17" s="53">
        <v>632.45630000000006</v>
      </c>
      <c r="AGA17" s="53">
        <v>640.82749999999999</v>
      </c>
      <c r="AGB17" s="53">
        <v>645.27639999999997</v>
      </c>
      <c r="AGC17" s="53">
        <v>652.13940000000002</v>
      </c>
      <c r="AGD17" s="53">
        <v>655.84529999999995</v>
      </c>
      <c r="AGE17" s="53">
        <v>661.42819999999995</v>
      </c>
      <c r="AGF17" s="53">
        <v>664.46010000000001</v>
      </c>
      <c r="AGG17" s="53">
        <v>668.97760000000005</v>
      </c>
      <c r="AGH17" s="53">
        <v>671.47209999999995</v>
      </c>
      <c r="AGI17" s="53">
        <v>675.08979999999997</v>
      </c>
      <c r="AGJ17" s="53">
        <v>677.15110000000004</v>
      </c>
      <c r="AGK17" s="53">
        <v>680.03520000000003</v>
      </c>
      <c r="AGL17" s="53">
        <v>681.74180000000001</v>
      </c>
      <c r="AGM17" s="53">
        <v>684.02179999999998</v>
      </c>
      <c r="AGN17" s="53">
        <v>685.39269999999999</v>
      </c>
      <c r="AGO17" s="53">
        <v>687.21590000000003</v>
      </c>
      <c r="AGP17" s="53">
        <v>688.3338</v>
      </c>
      <c r="AGQ17" s="53">
        <v>689.75559999999996</v>
      </c>
      <c r="AGR17" s="53">
        <v>690.6789</v>
      </c>
      <c r="AGS17" s="53">
        <v>691.81889999999999</v>
      </c>
      <c r="AGT17" s="53">
        <v>692.55610000000001</v>
      </c>
      <c r="AGU17" s="53">
        <v>693.44960000000003</v>
      </c>
      <c r="AGV17" s="53">
        <v>694.06</v>
      </c>
      <c r="AGW17" s="53">
        <v>694.75800000000004</v>
      </c>
      <c r="AGX17" s="53">
        <v>695.24369999999999</v>
      </c>
      <c r="AGY17" s="53">
        <v>695.79629999999997</v>
      </c>
      <c r="AGZ17" s="53">
        <v>696.19799999999998</v>
      </c>
      <c r="AHA17" s="53">
        <v>696.62599999999998</v>
      </c>
      <c r="AHB17" s="53">
        <v>696.94960000000003</v>
      </c>
      <c r="AHC17" s="53">
        <v>697.28650000000005</v>
      </c>
      <c r="AHD17" s="53">
        <v>697.5471</v>
      </c>
      <c r="AHE17" s="53">
        <v>697.80880000000002</v>
      </c>
      <c r="AHF17" s="53">
        <v>698.02160000000003</v>
      </c>
      <c r="AHG17" s="53">
        <v>698.22720000000004</v>
      </c>
      <c r="AHH17" s="53">
        <v>698.40009999999995</v>
      </c>
      <c r="AHI17" s="53">
        <v>698.55880000000002</v>
      </c>
      <c r="AHJ17" s="53">
        <v>698.70079999999996</v>
      </c>
      <c r="AHK17" s="53">
        <v>698.82500000000005</v>
      </c>
      <c r="AHL17" s="53">
        <v>698.93619999999999</v>
      </c>
      <c r="AHM17" s="53">
        <v>699.03629999999998</v>
      </c>
      <c r="AHN17" s="53">
        <v>699.12739999999997</v>
      </c>
      <c r="AHO17" s="53">
        <v>699.20339999999999</v>
      </c>
      <c r="AHP17" s="53">
        <v>699.27769999999998</v>
      </c>
      <c r="AHQ17" s="53">
        <v>699.33730000000003</v>
      </c>
      <c r="AHR17" s="53">
        <v>699.39679999999998</v>
      </c>
      <c r="AHS17" s="53">
        <v>699.44269999999995</v>
      </c>
      <c r="AHT17" s="53">
        <v>699.49180000000001</v>
      </c>
      <c r="AHU17" s="53">
        <v>699.52790000000005</v>
      </c>
      <c r="AHV17" s="53">
        <v>699.56669999999997</v>
      </c>
      <c r="AHW17" s="53">
        <v>699.59490000000005</v>
      </c>
      <c r="AHX17" s="53">
        <v>699.62670000000003</v>
      </c>
      <c r="AHY17" s="53">
        <v>699.64829999999995</v>
      </c>
      <c r="AHZ17" s="53">
        <v>699.67420000000004</v>
      </c>
      <c r="AIA17" s="53">
        <v>699.69100000000003</v>
      </c>
      <c r="AIB17" s="53">
        <v>699.71559999999999</v>
      </c>
      <c r="AIC17" s="53">
        <v>699.76369999999997</v>
      </c>
      <c r="AID17" s="53">
        <v>699.7337</v>
      </c>
      <c r="AIE17" s="57">
        <v>1.487821E-8</v>
      </c>
      <c r="AIF17" s="52">
        <v>1.706871E-9</v>
      </c>
      <c r="AIG17" s="52">
        <v>1.533098E-9</v>
      </c>
      <c r="AIH17" s="52">
        <v>1.535107E-9</v>
      </c>
      <c r="AII17" s="52">
        <v>1.5444179999999999E-9</v>
      </c>
      <c r="AIJ17" s="52">
        <v>1.538454E-9</v>
      </c>
      <c r="AIK17" s="52">
        <v>1.537338E-9</v>
      </c>
      <c r="AIL17" s="52">
        <v>1.539846E-9</v>
      </c>
      <c r="AIM17" s="52">
        <v>1.545049E-9</v>
      </c>
      <c r="AIN17" s="52">
        <v>1.538162E-9</v>
      </c>
      <c r="AIO17" s="52">
        <v>1.54002E-9</v>
      </c>
      <c r="AIP17" s="52">
        <v>1.546323E-9</v>
      </c>
      <c r="AIQ17" s="52">
        <v>1.5391769999999999E-9</v>
      </c>
      <c r="AIR17" s="52">
        <v>1.5398489999999999E-9</v>
      </c>
      <c r="AIS17" s="52">
        <v>1.544598E-9</v>
      </c>
      <c r="AIT17" s="52">
        <v>1.540474E-9</v>
      </c>
      <c r="AIU17" s="52">
        <v>1.5357580000000001E-9</v>
      </c>
      <c r="AIV17" s="52">
        <v>1.541425E-9</v>
      </c>
      <c r="AIW17" s="52">
        <v>1.5443849999999999E-9</v>
      </c>
      <c r="AIX17" s="52">
        <v>1.5324119999999999E-9</v>
      </c>
      <c r="AIY17" s="52">
        <v>1.534507E-9</v>
      </c>
      <c r="AIZ17" s="52">
        <v>1.545736E-9</v>
      </c>
      <c r="AJA17" s="52">
        <v>1.5362290000000001E-9</v>
      </c>
      <c r="AJB17" s="52">
        <v>1.5365190000000001E-9</v>
      </c>
      <c r="AJC17" s="52">
        <v>1.5424860000000001E-9</v>
      </c>
      <c r="AJD17" s="52">
        <v>1.5407059999999999E-9</v>
      </c>
      <c r="AJE17" s="52">
        <v>1.541041E-9</v>
      </c>
      <c r="AJF17" s="52">
        <v>1.539855E-9</v>
      </c>
      <c r="AJG17" s="52">
        <v>1.545202E-9</v>
      </c>
      <c r="AJH17" s="52">
        <v>1.5404450000000001E-9</v>
      </c>
      <c r="AJI17" s="52">
        <v>1.538049E-9</v>
      </c>
      <c r="AJJ17" s="52">
        <v>1.546304E-9</v>
      </c>
      <c r="AJK17" s="52">
        <v>1.54086E-9</v>
      </c>
      <c r="AJL17" s="52">
        <v>1.5382959999999999E-9</v>
      </c>
      <c r="AJM17" s="52">
        <v>1.5376530000000001E-9</v>
      </c>
      <c r="AJN17" s="52">
        <v>1.5445800000000001E-9</v>
      </c>
      <c r="AJO17" s="52">
        <v>1.5356179999999999E-9</v>
      </c>
      <c r="AJP17" s="52">
        <v>1.534858E-9</v>
      </c>
      <c r="AJQ17" s="52">
        <v>1.544094E-9</v>
      </c>
      <c r="AJR17" s="52">
        <v>1.537588E-9</v>
      </c>
      <c r="AJS17" s="52">
        <v>1.5327610000000001E-9</v>
      </c>
      <c r="AJT17" s="52">
        <v>1.5434350000000001E-9</v>
      </c>
      <c r="AJU17" s="52">
        <v>1.5426410000000001E-9</v>
      </c>
      <c r="AJV17" s="52">
        <v>1.538819E-9</v>
      </c>
      <c r="AJW17" s="52">
        <v>1.5385540000000001E-9</v>
      </c>
      <c r="AJX17" s="52">
        <v>1.5462499999999999E-9</v>
      </c>
      <c r="AJY17" s="52">
        <v>1.54077E-9</v>
      </c>
      <c r="AJZ17" s="52">
        <v>1.540136E-9</v>
      </c>
      <c r="AKA17" s="52">
        <v>1.5454669999999999E-9</v>
      </c>
      <c r="AKB17" s="52">
        <v>1.539233E-9</v>
      </c>
      <c r="AKC17" s="52">
        <v>1.53761E-9</v>
      </c>
      <c r="AKD17" s="52">
        <v>1.541235E-9</v>
      </c>
      <c r="AKE17" s="52">
        <v>1.544247E-9</v>
      </c>
      <c r="AKF17" s="52">
        <v>1.5339500000000001E-9</v>
      </c>
      <c r="AKG17" s="52">
        <v>1.537008E-9</v>
      </c>
      <c r="AKH17" s="52">
        <v>1.54387E-9</v>
      </c>
      <c r="AKI17" s="52">
        <v>1.5349860000000001E-9</v>
      </c>
      <c r="AKJ17" s="52">
        <v>1.535187E-9</v>
      </c>
      <c r="AKK17" s="52">
        <v>1.543453E-9</v>
      </c>
      <c r="AKL17" s="52">
        <v>1.540749E-9</v>
      </c>
      <c r="AKM17" s="52">
        <v>1.537907E-9</v>
      </c>
      <c r="AKN17" s="52">
        <v>1.5403069999999999E-9</v>
      </c>
      <c r="AKO17" s="52">
        <v>1.5456259999999999E-9</v>
      </c>
      <c r="AKP17" s="52">
        <v>1.5397529999999999E-9</v>
      </c>
      <c r="AKQ17" s="52">
        <v>1.537006E-9</v>
      </c>
      <c r="AKR17" s="52">
        <v>1.7109840000000001E-9</v>
      </c>
      <c r="AKS17" s="441"/>
      <c r="AKT17" s="212">
        <f>P80_C3_LAMINAR!$B$1*P80_C3_LAMINAR!$B$3</f>
        <v>1.487864E-8</v>
      </c>
      <c r="AKU17" s="124">
        <f>P80_C3_LAMINAR!$B$1*(P80_C3_LAMINAR!$B$2)</f>
        <v>2.1255199999999999E-9</v>
      </c>
      <c r="AKV17" s="124">
        <f>P80_C3_LAMINAR!$B$1*($D$2)</f>
        <v>2.3912100000000001E-9</v>
      </c>
      <c r="AKW17" s="124">
        <f>P80_C3_LAMINAR!$B$1*($D$2)</f>
        <v>2.3912100000000001E-9</v>
      </c>
      <c r="AKX17" s="124">
        <f>P80_C3_LAMINAR!$B$1*($D$2)</f>
        <v>2.3912100000000001E-9</v>
      </c>
      <c r="AKY17" s="124">
        <f>P80_C3_LAMINAR!$B$1*($D$2)</f>
        <v>2.3912100000000001E-9</v>
      </c>
      <c r="AKZ17" s="124">
        <f>P80_C3_LAMINAR!$B$1*($D$2)</f>
        <v>2.3912100000000001E-9</v>
      </c>
      <c r="ALA17" s="124">
        <f>P80_C3_LAMINAR!$B$1*($D$2)</f>
        <v>2.3912100000000001E-9</v>
      </c>
      <c r="ALB17" s="124">
        <f>P80_C3_LAMINAR!$B$1*($D$2)</f>
        <v>2.3912100000000001E-9</v>
      </c>
      <c r="ALC17" s="124">
        <f>P80_C3_LAMINAR!$B$1*($D$2)</f>
        <v>2.3912100000000001E-9</v>
      </c>
      <c r="ALD17" s="124">
        <f>P80_C3_LAMINAR!$B$1*($D$2)</f>
        <v>2.3912100000000001E-9</v>
      </c>
      <c r="ALE17" s="124">
        <f>P80_C3_LAMINAR!$B$1*($D$2)</f>
        <v>2.3912100000000001E-9</v>
      </c>
      <c r="ALF17" s="124">
        <f>P80_C3_LAMINAR!$B$1*($D$2)</f>
        <v>2.3912100000000001E-9</v>
      </c>
      <c r="ALG17" s="124">
        <f>P80_C3_LAMINAR!$B$1*($D$2)</f>
        <v>2.3912100000000001E-9</v>
      </c>
      <c r="ALH17" s="124">
        <f>P80_C3_LAMINAR!$B$1*($D$2)</f>
        <v>2.3912100000000001E-9</v>
      </c>
      <c r="ALI17" s="124">
        <f>P80_C3_LAMINAR!$B$1*($D$2)</f>
        <v>2.3912100000000001E-9</v>
      </c>
      <c r="ALJ17" s="124">
        <f>P80_C3_LAMINAR!$B$1*($D$2)</f>
        <v>2.3912100000000001E-9</v>
      </c>
      <c r="ALK17" s="124">
        <f>P80_C3_LAMINAR!$B$1*($D$2)</f>
        <v>2.3912100000000001E-9</v>
      </c>
      <c r="ALL17" s="124">
        <f>P80_C3_LAMINAR!$B$1*($D$2)</f>
        <v>2.3912100000000001E-9</v>
      </c>
      <c r="ALM17" s="124">
        <f>P80_C3_LAMINAR!$B$1*($D$2)</f>
        <v>2.3912100000000001E-9</v>
      </c>
      <c r="ALN17" s="124">
        <f>P80_C3_LAMINAR!$B$1*($D$2)</f>
        <v>2.3912100000000001E-9</v>
      </c>
      <c r="ALO17" s="124">
        <f>P80_C3_LAMINAR!$B$1*($D$2)</f>
        <v>2.3912100000000001E-9</v>
      </c>
      <c r="ALP17" s="124">
        <f>P80_C3_LAMINAR!$B$1*($D$2)</f>
        <v>2.3912100000000001E-9</v>
      </c>
      <c r="ALQ17" s="124">
        <f>P80_C3_LAMINAR!$B$1*($D$2)</f>
        <v>2.3912100000000001E-9</v>
      </c>
      <c r="ALR17" s="124">
        <f>P80_C3_LAMINAR!$B$1*($D$2)</f>
        <v>2.3912100000000001E-9</v>
      </c>
      <c r="ALS17" s="124">
        <f>P80_C3_LAMINAR!$B$1*($D$2)</f>
        <v>2.3912100000000001E-9</v>
      </c>
      <c r="ALT17" s="124">
        <f>P80_C3_LAMINAR!$B$1*($D$2)</f>
        <v>2.3912100000000001E-9</v>
      </c>
      <c r="ALU17" s="124">
        <f>P80_C3_LAMINAR!$B$1*($D$2)</f>
        <v>2.3912100000000001E-9</v>
      </c>
      <c r="ALV17" s="124">
        <f>P80_C3_LAMINAR!$B$1*($D$2)</f>
        <v>2.3912100000000001E-9</v>
      </c>
      <c r="ALW17" s="124">
        <f>P80_C3_LAMINAR!$B$1*($D$2)</f>
        <v>2.3912100000000001E-9</v>
      </c>
      <c r="ALX17" s="124">
        <f>P80_C3_LAMINAR!$B$1*($D$2)</f>
        <v>2.3912100000000001E-9</v>
      </c>
      <c r="ALY17" s="124">
        <f>P80_C3_LAMINAR!$B$1*($D$2)</f>
        <v>2.3912100000000001E-9</v>
      </c>
      <c r="ALZ17" s="124">
        <f>P80_C3_LAMINAR!$B$1*($D$2)</f>
        <v>2.3912100000000001E-9</v>
      </c>
      <c r="AMA17" s="124">
        <f>P80_C3_LAMINAR!$B$1*($D$2)</f>
        <v>2.3912100000000001E-9</v>
      </c>
      <c r="AMB17" s="124">
        <f>P80_C3_LAMINAR!$B$1*($D$2)</f>
        <v>2.3912100000000001E-9</v>
      </c>
      <c r="AMC17" s="124">
        <f>P80_C3_LAMINAR!$B$1*($D$2)</f>
        <v>2.3912100000000001E-9</v>
      </c>
      <c r="AMD17" s="124">
        <f>P80_C3_LAMINAR!$B$1*($D$2)</f>
        <v>2.3912100000000001E-9</v>
      </c>
      <c r="AME17" s="124">
        <f>P80_C3_LAMINAR!$B$1*($D$2)</f>
        <v>2.3912100000000001E-9</v>
      </c>
      <c r="AMF17" s="124">
        <f>P80_C3_LAMINAR!$B$1*($D$2)</f>
        <v>2.3912100000000001E-9</v>
      </c>
      <c r="AMG17" s="124">
        <f>P80_C3_LAMINAR!$B$1*($D$2)</f>
        <v>2.3912100000000001E-9</v>
      </c>
      <c r="AMH17" s="124">
        <f>P80_C3_LAMINAR!$B$1*($D$2)</f>
        <v>2.3912100000000001E-9</v>
      </c>
      <c r="AMI17" s="124">
        <f>P80_C3_LAMINAR!$B$1*($D$2)</f>
        <v>2.3912100000000001E-9</v>
      </c>
      <c r="AMJ17" s="124">
        <f>P80_C3_LAMINAR!$B$1*($D$2)</f>
        <v>2.3912100000000001E-9</v>
      </c>
      <c r="AMK17" s="124">
        <f>P80_C3_LAMINAR!$B$1*($D$2)</f>
        <v>2.3912100000000001E-9</v>
      </c>
      <c r="AML17" s="124">
        <f>P80_C3_LAMINAR!$B$1*($D$2)</f>
        <v>2.3912100000000001E-9</v>
      </c>
      <c r="AMM17" s="124">
        <f>P80_C3_LAMINAR!$B$1*($D$2)</f>
        <v>2.3912100000000001E-9</v>
      </c>
      <c r="AMN17" s="124">
        <f>P80_C3_LAMINAR!$B$1*($D$2)</f>
        <v>2.3912100000000001E-9</v>
      </c>
      <c r="AMO17" s="124">
        <f>P80_C3_LAMINAR!$B$1*($D$2)</f>
        <v>2.3912100000000001E-9</v>
      </c>
      <c r="AMP17" s="124">
        <f>P80_C3_LAMINAR!$B$1*($D$2)</f>
        <v>2.3912100000000001E-9</v>
      </c>
      <c r="AMQ17" s="124">
        <f>P80_C3_LAMINAR!$B$1*($D$2)</f>
        <v>2.3912100000000001E-9</v>
      </c>
      <c r="AMR17" s="124">
        <f>P80_C3_LAMINAR!$B$1*($D$2)</f>
        <v>2.3912100000000001E-9</v>
      </c>
      <c r="AMS17" s="124">
        <f>P80_C3_LAMINAR!$B$1*($D$2)</f>
        <v>2.3912100000000001E-9</v>
      </c>
      <c r="AMT17" s="124">
        <f>P80_C3_LAMINAR!$B$1*($D$2)</f>
        <v>2.3912100000000001E-9</v>
      </c>
      <c r="AMU17" s="124">
        <f>P80_C3_LAMINAR!$B$1*($D$2)</f>
        <v>2.3912100000000001E-9</v>
      </c>
      <c r="AMV17" s="124">
        <f>P80_C3_LAMINAR!$B$1*($D$2)</f>
        <v>2.3912100000000001E-9</v>
      </c>
      <c r="AMW17" s="124">
        <f>P80_C3_LAMINAR!$B$1*($D$2)</f>
        <v>2.3912100000000001E-9</v>
      </c>
      <c r="AMX17" s="124">
        <f>P80_C3_LAMINAR!$B$1*($D$2)</f>
        <v>2.3912100000000001E-9</v>
      </c>
      <c r="AMY17" s="124">
        <f>P80_C3_LAMINAR!$B$1*($D$2)</f>
        <v>2.3912100000000001E-9</v>
      </c>
      <c r="AMZ17" s="124">
        <f>P80_C3_LAMINAR!$B$1*($D$2)</f>
        <v>2.3912100000000001E-9</v>
      </c>
      <c r="ANA17" s="124">
        <f>P80_C3_LAMINAR!$B$1*($D$2)</f>
        <v>2.3912100000000001E-9</v>
      </c>
      <c r="ANB17" s="124">
        <f>P80_C3_LAMINAR!$B$1*($D$2)</f>
        <v>2.3912100000000001E-9</v>
      </c>
      <c r="ANC17" s="124">
        <f>P80_C3_LAMINAR!$B$1*($D$2)</f>
        <v>2.3912100000000001E-9</v>
      </c>
      <c r="AND17" s="124">
        <f>P80_C3_LAMINAR!$B$1*($D$2)</f>
        <v>2.3912100000000001E-9</v>
      </c>
      <c r="ANE17" s="124">
        <f>P80_C3_LAMINAR!$B$1*($D$2)</f>
        <v>2.3912100000000001E-9</v>
      </c>
      <c r="ANF17" s="124">
        <f>P80_C3_LAMINAR!$B$1*($D$2)</f>
        <v>2.3912100000000001E-9</v>
      </c>
      <c r="ANG17" s="124">
        <f>P80_C3_LAMINAR!$B$1*($B$2)</f>
        <v>2.1255199999999999E-9</v>
      </c>
      <c r="ANH17" s="167">
        <f t="shared" si="877"/>
        <v>80.303690391057245</v>
      </c>
      <c r="ANI17" s="167">
        <f t="shared" si="899"/>
        <v>64.113900493892203</v>
      </c>
      <c r="ANJ17" s="167">
        <f t="shared" si="900"/>
        <v>64.197916535979687</v>
      </c>
      <c r="ANK17" s="167">
        <f t="shared" si="901"/>
        <v>64.587300989875416</v>
      </c>
      <c r="ANL17" s="167">
        <f t="shared" si="902"/>
        <v>64.337887513016426</v>
      </c>
      <c r="ANM17" s="167">
        <f t="shared" si="903"/>
        <v>64.29121658072691</v>
      </c>
      <c r="ANN17" s="167">
        <f t="shared" si="904"/>
        <v>64.396100718882906</v>
      </c>
      <c r="ANO17" s="167">
        <f t="shared" si="905"/>
        <v>64.613689303741623</v>
      </c>
      <c r="ANP17" s="167">
        <f t="shared" si="906"/>
        <v>64.325676122130631</v>
      </c>
      <c r="ANQ17" s="167">
        <f t="shared" si="907"/>
        <v>64.403377369616223</v>
      </c>
      <c r="ANR17" s="167">
        <f t="shared" si="908"/>
        <v>64.666967769455624</v>
      </c>
      <c r="ANS17" s="167">
        <f t="shared" si="909"/>
        <v>64.368123251408278</v>
      </c>
      <c r="ANT17" s="167">
        <f t="shared" si="910"/>
        <v>64.396226178378299</v>
      </c>
      <c r="ANU17" s="167">
        <f t="shared" si="911"/>
        <v>64.59482855959952</v>
      </c>
      <c r="ANV17" s="167">
        <f t="shared" si="912"/>
        <v>64.422363573253705</v>
      </c>
      <c r="ANW17" s="167">
        <f t="shared" si="913"/>
        <v>64.225141246481911</v>
      </c>
      <c r="ANX17" s="167">
        <f t="shared" si="914"/>
        <v>64.462134233296112</v>
      </c>
      <c r="ANY17" s="167">
        <f t="shared" si="915"/>
        <v>64.585920935425989</v>
      </c>
      <c r="ANZ17" s="167">
        <f t="shared" si="916"/>
        <v>64.085212089276965</v>
      </c>
      <c r="AOA17" s="167">
        <f t="shared" si="917"/>
        <v>64.172824636899307</v>
      </c>
      <c r="AOB17" s="167">
        <f t="shared" si="918"/>
        <v>64.642419528188654</v>
      </c>
      <c r="AOC17" s="167">
        <f t="shared" si="919"/>
        <v>64.244838387260003</v>
      </c>
      <c r="AOD17" s="167">
        <f t="shared" si="920"/>
        <v>64.256966138482198</v>
      </c>
      <c r="AOE17" s="167">
        <f t="shared" si="921"/>
        <v>64.506505074836596</v>
      </c>
      <c r="AOF17" s="167">
        <f t="shared" si="922"/>
        <v>64.432065774231447</v>
      </c>
      <c r="AOG17" s="167">
        <f t="shared" si="923"/>
        <v>64.446075417884657</v>
      </c>
      <c r="AOH17" s="167">
        <f t="shared" si="924"/>
        <v>64.396477097369115</v>
      </c>
      <c r="AOI17" s="167">
        <f t="shared" si="925"/>
        <v>64.620087738007115</v>
      </c>
      <c r="AOJ17" s="167">
        <f t="shared" si="926"/>
        <v>64.421150798131492</v>
      </c>
      <c r="AOK17" s="167">
        <f t="shared" si="927"/>
        <v>64.32095048113716</v>
      </c>
      <c r="AOL17" s="167">
        <f t="shared" si="928"/>
        <v>64.666173192651414</v>
      </c>
      <c r="AOM17" s="167">
        <f t="shared" si="929"/>
        <v>64.43850602832876</v>
      </c>
      <c r="AON17" s="167">
        <f t="shared" si="930"/>
        <v>64.331279979591912</v>
      </c>
      <c r="AOO17" s="167">
        <f t="shared" si="931"/>
        <v>64.304389827744117</v>
      </c>
      <c r="AOP17" s="167">
        <f t="shared" si="932"/>
        <v>64.594075802627131</v>
      </c>
      <c r="AOQ17" s="167">
        <f t="shared" si="933"/>
        <v>64.219286470029814</v>
      </c>
      <c r="AOR17" s="167">
        <f t="shared" si="934"/>
        <v>64.187503397861335</v>
      </c>
      <c r="AOS17" s="167">
        <f t="shared" si="935"/>
        <v>64.573751364372015</v>
      </c>
      <c r="AOT17" s="167">
        <f t="shared" si="936"/>
        <v>64.30167153867707</v>
      </c>
      <c r="AOU17" s="167">
        <f t="shared" si="937"/>
        <v>64.099807210575392</v>
      </c>
      <c r="AOV17" s="167">
        <f t="shared" si="938"/>
        <v>64.546192095215389</v>
      </c>
      <c r="AOW17" s="167">
        <f t="shared" si="939"/>
        <v>64.512987148765689</v>
      </c>
      <c r="AOX17" s="167">
        <f t="shared" si="940"/>
        <v>64.353151751623656</v>
      </c>
      <c r="AOY17" s="167">
        <f t="shared" si="941"/>
        <v>64.342069496196487</v>
      </c>
      <c r="AOZ17" s="167">
        <f t="shared" si="942"/>
        <v>64.663914921734175</v>
      </c>
      <c r="APA17" s="167">
        <f t="shared" si="943"/>
        <v>64.434742243466687</v>
      </c>
      <c r="APB17" s="167">
        <f t="shared" si="944"/>
        <v>64.408228470105087</v>
      </c>
      <c r="APC17" s="167">
        <f t="shared" si="945"/>
        <v>64.631169993434284</v>
      </c>
      <c r="APD17" s="167">
        <f t="shared" si="946"/>
        <v>64.370465161989117</v>
      </c>
      <c r="APE17" s="167">
        <f t="shared" si="947"/>
        <v>64.302591574976688</v>
      </c>
      <c r="APF17" s="167">
        <f t="shared" si="948"/>
        <v>64.454188465253992</v>
      </c>
      <c r="APG17" s="167">
        <f t="shared" si="949"/>
        <v>64.580149798637507</v>
      </c>
      <c r="APH17" s="167">
        <f t="shared" si="950"/>
        <v>64.149530990586356</v>
      </c>
      <c r="API17" s="167">
        <f t="shared" si="951"/>
        <v>64.277416036232708</v>
      </c>
      <c r="APJ17" s="167">
        <f t="shared" si="952"/>
        <v>64.564383722048674</v>
      </c>
      <c r="APK17" s="167">
        <f t="shared" si="953"/>
        <v>64.192856336331815</v>
      </c>
      <c r="APL17" s="167">
        <f t="shared" si="954"/>
        <v>64.201262122523744</v>
      </c>
      <c r="APM17" s="167">
        <f t="shared" si="955"/>
        <v>64.546944852187806</v>
      </c>
      <c r="APN17" s="167">
        <f t="shared" si="956"/>
        <v>64.433864026998876</v>
      </c>
      <c r="APO17" s="167">
        <f t="shared" si="957"/>
        <v>64.315012065021477</v>
      </c>
      <c r="APP17" s="167">
        <f t="shared" si="958"/>
        <v>64.415379661342996</v>
      </c>
      <c r="APQ17" s="167">
        <f t="shared" si="959"/>
        <v>64.637819346690577</v>
      </c>
      <c r="APR17" s="167">
        <f t="shared" si="960"/>
        <v>64.392211474525439</v>
      </c>
      <c r="APS17" s="167">
        <f t="shared" si="961"/>
        <v>64.277332396569093</v>
      </c>
      <c r="APT17" s="167">
        <f t="shared" si="891"/>
        <v>80.497195980277766</v>
      </c>
      <c r="APU17" s="162">
        <f t="shared" si="3"/>
        <v>1999.5464639241225</v>
      </c>
      <c r="APV17" s="162">
        <f t="shared" si="994"/>
        <v>3546.5291630597062</v>
      </c>
      <c r="APW17" s="162">
        <f t="shared" si="994"/>
        <v>3548.9128934723421</v>
      </c>
      <c r="APX17" s="162">
        <f t="shared" si="994"/>
        <v>3545.9507947859033</v>
      </c>
      <c r="APY17" s="162">
        <f t="shared" si="987"/>
        <v>3549.7225254160026</v>
      </c>
      <c r="APZ17" s="162">
        <f t="shared" si="987"/>
        <v>3544.9525554008223</v>
      </c>
      <c r="AQA17" s="162">
        <f t="shared" si="987"/>
        <v>3549.2930357434107</v>
      </c>
      <c r="AQB17" s="162">
        <f t="shared" si="987"/>
        <v>3545.3803722801422</v>
      </c>
      <c r="AQC17" s="162">
        <f t="shared" si="987"/>
        <v>3550.6605442432906</v>
      </c>
      <c r="AQD17" s="162">
        <f t="shared" si="987"/>
        <v>3544.0346100927982</v>
      </c>
      <c r="AQE17" s="162">
        <f t="shared" si="987"/>
        <v>3551.7039490467164</v>
      </c>
      <c r="AQF17" s="162">
        <f t="shared" si="987"/>
        <v>3546.7926280000502</v>
      </c>
      <c r="AQG17" s="162">
        <f t="shared" si="987"/>
        <v>3549.9784627866225</v>
      </c>
      <c r="AQH17" s="162">
        <f t="shared" si="987"/>
        <v>3549.1880679655901</v>
      </c>
      <c r="AQI17" s="162">
        <f t="shared" si="987"/>
        <v>3547.2614283145354</v>
      </c>
      <c r="AQJ17" s="162">
        <f t="shared" si="987"/>
        <v>3547.9021081377205</v>
      </c>
      <c r="AQK17" s="162">
        <f t="shared" si="987"/>
        <v>3545.371171917147</v>
      </c>
      <c r="AQL17" s="162">
        <f t="shared" si="987"/>
        <v>3547.251391554903</v>
      </c>
      <c r="AQM17" s="162">
        <f t="shared" si="987"/>
        <v>3548.2015381334131</v>
      </c>
      <c r="AQN17" s="162">
        <f t="shared" ref="AQN17:ASF22" si="1013">TL17/ALN17</f>
        <v>3547.1702610812099</v>
      </c>
      <c r="AQO17" s="162">
        <f t="shared" si="1013"/>
        <v>3546.8867226216021</v>
      </c>
      <c r="AQP17" s="162">
        <f t="shared" si="1013"/>
        <v>3550.7805671605583</v>
      </c>
      <c r="AQQ17" s="162">
        <f t="shared" si="1013"/>
        <v>3548.3303432153598</v>
      </c>
      <c r="AQR17" s="162">
        <f t="shared" si="1013"/>
        <v>3546.990854002785</v>
      </c>
      <c r="AQS17" s="162">
        <f t="shared" si="1013"/>
        <v>3547.4353988148259</v>
      </c>
      <c r="AQT17" s="162">
        <f t="shared" si="1013"/>
        <v>3548.6364643841398</v>
      </c>
      <c r="AQU17" s="162">
        <f t="shared" si="1013"/>
        <v>3547.4128161056537</v>
      </c>
      <c r="AQV17" s="162">
        <f t="shared" si="1013"/>
        <v>3546.6613137281961</v>
      </c>
      <c r="AQW17" s="162">
        <f t="shared" si="1013"/>
        <v>3549.9366429548222</v>
      </c>
      <c r="AQX17" s="162">
        <f t="shared" si="1013"/>
        <v>3545.927793878413</v>
      </c>
      <c r="AQY17" s="162">
        <f t="shared" si="1013"/>
        <v>3551.0147582186423</v>
      </c>
      <c r="AQZ17" s="162">
        <f t="shared" si="1013"/>
        <v>3544.9291362950134</v>
      </c>
      <c r="ARA17" s="162">
        <f t="shared" si="1013"/>
        <v>3549.084772981043</v>
      </c>
      <c r="ARB17" s="162">
        <f t="shared" si="1013"/>
        <v>3546.3100271410708</v>
      </c>
      <c r="ARC17" s="162">
        <f t="shared" si="1013"/>
        <v>3550.1988533002118</v>
      </c>
      <c r="ARD17" s="162">
        <f t="shared" si="1013"/>
        <v>3547.4885100012129</v>
      </c>
      <c r="ARE17" s="162">
        <f t="shared" si="1013"/>
        <v>3546.3321916519253</v>
      </c>
      <c r="ARF17" s="162">
        <f t="shared" si="1013"/>
        <v>3548.4006005327847</v>
      </c>
      <c r="ARG17" s="162">
        <f t="shared" si="1013"/>
        <v>3548.7155038662431</v>
      </c>
      <c r="ARH17" s="162">
        <f t="shared" si="1013"/>
        <v>3547.2497187616309</v>
      </c>
      <c r="ARI17" s="162">
        <f t="shared" si="1013"/>
        <v>3549.7053792849642</v>
      </c>
      <c r="ARJ17" s="162">
        <f t="shared" si="1013"/>
        <v>3546.6462585887475</v>
      </c>
      <c r="ARK17" s="162">
        <f t="shared" si="1013"/>
        <v>3545.3013327980398</v>
      </c>
      <c r="ARL17" s="162">
        <f t="shared" si="1013"/>
        <v>3549.1311929943417</v>
      </c>
      <c r="ARM17" s="162">
        <f t="shared" si="1013"/>
        <v>3551.7386595071112</v>
      </c>
      <c r="ARN17" s="162">
        <f t="shared" si="1013"/>
        <v>3545.8621367424862</v>
      </c>
      <c r="ARO17" s="162">
        <f t="shared" si="1013"/>
        <v>3545.5518335905253</v>
      </c>
      <c r="ARP17" s="162">
        <f t="shared" si="1013"/>
        <v>3547.9995483458165</v>
      </c>
      <c r="ARQ17" s="162">
        <f t="shared" si="1013"/>
        <v>3551.2485310784082</v>
      </c>
      <c r="ARR17" s="162">
        <f t="shared" si="1013"/>
        <v>3548.1396447823486</v>
      </c>
      <c r="ARS17" s="162">
        <f t="shared" si="1013"/>
        <v>3546.3907394164457</v>
      </c>
      <c r="ART17" s="162">
        <f t="shared" si="1013"/>
        <v>3545.1461812220591</v>
      </c>
      <c r="ARU17" s="162">
        <f t="shared" si="1013"/>
        <v>3548.5202052517348</v>
      </c>
      <c r="ARV17" s="162">
        <f t="shared" si="1013"/>
        <v>3547.8715796605061</v>
      </c>
      <c r="ARW17" s="162">
        <f t="shared" si="1013"/>
        <v>3548.9764596166792</v>
      </c>
      <c r="ARX17" s="162">
        <f t="shared" si="1013"/>
        <v>3547.7825034187713</v>
      </c>
      <c r="ARY17" s="162">
        <f t="shared" si="1013"/>
        <v>3544.6527072068111</v>
      </c>
      <c r="ARZ17" s="162">
        <f t="shared" si="1013"/>
        <v>3554.2110479631651</v>
      </c>
      <c r="ASA17" s="162">
        <f t="shared" si="1013"/>
        <v>3546.2556613597299</v>
      </c>
      <c r="ASB17" s="162">
        <f t="shared" si="1013"/>
        <v>3546.8975957778698</v>
      </c>
      <c r="ASC17" s="162">
        <f t="shared" si="1013"/>
        <v>3545.7835154587005</v>
      </c>
      <c r="ASD17" s="162">
        <f t="shared" si="1013"/>
        <v>3547.5006377524346</v>
      </c>
      <c r="ASE17" s="162">
        <f t="shared" si="1013"/>
        <v>3546.9126509173179</v>
      </c>
      <c r="ASF17" s="162">
        <f t="shared" si="1013"/>
        <v>3548.3052513162788</v>
      </c>
      <c r="ASG17" s="162">
        <f t="shared" si="892"/>
        <v>1998.9823666679213</v>
      </c>
      <c r="ASH17" s="169">
        <f t="shared" si="5"/>
        <v>1.6064380966363892E-3</v>
      </c>
      <c r="ASI17" s="169">
        <f t="shared" si="6"/>
        <v>7.2311713843152558E-4</v>
      </c>
      <c r="ASJ17" s="169">
        <f t="shared" si="7"/>
        <v>7.2357838541556188E-4</v>
      </c>
      <c r="ASK17" s="169">
        <f t="shared" si="8"/>
        <v>7.2857526488914585E-4</v>
      </c>
      <c r="ASL17" s="169">
        <f t="shared" si="9"/>
        <v>7.2499061041934789E-4</v>
      </c>
      <c r="ASM17" s="169">
        <f t="shared" si="10"/>
        <v>7.254395152090559E-4</v>
      </c>
      <c r="ASN17" s="169">
        <f t="shared" si="11"/>
        <v>7.257343935299492E-4</v>
      </c>
      <c r="ASO17" s="169">
        <f t="shared" si="12"/>
        <v>7.2899020718825266E-4</v>
      </c>
      <c r="ASP17" s="169">
        <f t="shared" si="13"/>
        <v>7.2466151377294881E-4</v>
      </c>
      <c r="ASQ17" s="169">
        <f t="shared" si="14"/>
        <v>7.2689332306413181E-4</v>
      </c>
      <c r="ASR17" s="169">
        <f t="shared" si="15"/>
        <v>7.2829232049943066E-4</v>
      </c>
      <c r="ASS17" s="169">
        <f t="shared" si="16"/>
        <v>7.2593049554976546E-4</v>
      </c>
      <c r="AST17" s="169">
        <f t="shared" si="17"/>
        <v>7.2559568294202292E-4</v>
      </c>
      <c r="ASU17" s="169">
        <f t="shared" si="18"/>
        <v>7.2799555642173166E-4</v>
      </c>
      <c r="ASV17" s="169">
        <f t="shared" si="19"/>
        <v>7.2644618813859103E-4</v>
      </c>
      <c r="ASW17" s="169">
        <f t="shared" si="20"/>
        <v>7.2409146914364478E-4</v>
      </c>
      <c r="ASX17" s="169">
        <f t="shared" si="21"/>
        <v>7.2728220665751553E-4</v>
      </c>
      <c r="ASY17" s="169">
        <f t="shared" si="22"/>
        <v>7.2829257141671469E-4</v>
      </c>
      <c r="ASZ17" s="169">
        <f t="shared" si="23"/>
        <v>7.2245289790376442E-4</v>
      </c>
      <c r="ATA17" s="169">
        <f t="shared" si="24"/>
        <v>7.2365090946989214E-4</v>
      </c>
      <c r="ATB17" s="169">
        <f t="shared" si="25"/>
        <v>7.2900461259061192E-4</v>
      </c>
      <c r="ATC17" s="169">
        <f t="shared" si="26"/>
        <v>7.2372637139483367E-4</v>
      </c>
      <c r="ATD17" s="169">
        <f t="shared" si="27"/>
        <v>7.2436284024508292E-4</v>
      </c>
      <c r="ATE17" s="169">
        <f t="shared" si="28"/>
        <v>7.2745048104131305E-4</v>
      </c>
      <c r="ATF17" s="169">
        <f t="shared" si="29"/>
        <v>7.26519961950628E-4</v>
      </c>
      <c r="ATG17" s="169">
        <f t="shared" si="30"/>
        <v>7.2643198101239332E-4</v>
      </c>
      <c r="ATH17" s="169">
        <f t="shared" si="31"/>
        <v>7.2612329532105034E-4</v>
      </c>
      <c r="ATI17" s="169">
        <f t="shared" si="32"/>
        <v>7.2879908197469767E-4</v>
      </c>
      <c r="ATJ17" s="169">
        <f t="shared" si="33"/>
        <v>7.2588507657995788E-4</v>
      </c>
      <c r="ATK17" s="169">
        <f t="shared" si="34"/>
        <v>7.2557541179692361E-4</v>
      </c>
      <c r="ATL17" s="169">
        <f t="shared" si="35"/>
        <v>7.284247190804809E-4</v>
      </c>
      <c r="ATM17" s="169">
        <f t="shared" si="36"/>
        <v>7.2710628112218601E-4</v>
      </c>
      <c r="ATN17" s="169">
        <f t="shared" si="37"/>
        <v>7.2504641725485808E-4</v>
      </c>
      <c r="ATO17" s="169">
        <f t="shared" si="38"/>
        <v>7.2531041376080021E-4</v>
      </c>
      <c r="ATP17" s="169">
        <f t="shared" si="39"/>
        <v>7.2777980582785032E-4</v>
      </c>
      <c r="ATQ17" s="169">
        <f t="shared" si="40"/>
        <v>7.2410987422770099E-4</v>
      </c>
      <c r="ATR17" s="169">
        <f t="shared" si="41"/>
        <v>7.2398748824443321E-4</v>
      </c>
      <c r="ATS17" s="169">
        <f t="shared" si="42"/>
        <v>7.2791951793353216E-4</v>
      </c>
      <c r="ATT17" s="169">
        <f t="shared" si="43"/>
        <v>7.2478812650517512E-4</v>
      </c>
      <c r="ATU17" s="169">
        <f t="shared" si="44"/>
        <v>7.2281133038418362E-4</v>
      </c>
      <c r="ATV17" s="169">
        <f t="shared" si="45"/>
        <v>7.2734140102880614E-4</v>
      </c>
      <c r="ATW17" s="169">
        <f t="shared" si="46"/>
        <v>7.2759426731704754E-4</v>
      </c>
      <c r="ATX17" s="169">
        <f t="shared" si="47"/>
        <v>7.2606693435375272E-4</v>
      </c>
      <c r="ATY17" s="169">
        <f t="shared" si="48"/>
        <v>7.2515853596172276E-4</v>
      </c>
      <c r="ATZ17" s="169">
        <f t="shared" si="49"/>
        <v>7.2825082159291355E-4</v>
      </c>
      <c r="AUA17" s="169">
        <f t="shared" si="50"/>
        <v>7.2687250387756613E-4</v>
      </c>
      <c r="AUB17" s="169">
        <f t="shared" si="51"/>
        <v>7.2663699748966727E-4</v>
      </c>
      <c r="AUC17" s="169">
        <f t="shared" si="52"/>
        <v>7.2864913439537801E-4</v>
      </c>
      <c r="AUD17" s="169">
        <f t="shared" si="53"/>
        <v>7.2504601802613605E-4</v>
      </c>
      <c r="AUE17" s="169">
        <f t="shared" si="54"/>
        <v>7.2491613084660496E-4</v>
      </c>
      <c r="AUF17" s="169">
        <f t="shared" si="55"/>
        <v>7.2698349619376517E-4</v>
      </c>
      <c r="AUG17" s="169">
        <f t="shared" si="56"/>
        <v>7.2865993668420035E-4</v>
      </c>
      <c r="AUH17" s="169">
        <f t="shared" si="57"/>
        <v>7.2311304183243948E-4</v>
      </c>
      <c r="AUI17" s="169">
        <f t="shared" si="58"/>
        <v>7.2468706482756487E-4</v>
      </c>
      <c r="AUJ17" s="169">
        <f t="shared" si="59"/>
        <v>7.2769582392803137E-4</v>
      </c>
      <c r="AUK17" s="169">
        <f t="shared" si="60"/>
        <v>7.2375187909036996E-4</v>
      </c>
      <c r="AUL17" s="169">
        <f t="shared" si="61"/>
        <v>7.2448578098489522E-4</v>
      </c>
      <c r="AUM17" s="169">
        <f t="shared" si="62"/>
        <v>7.2642782300930771E-4</v>
      </c>
      <c r="AUN17" s="169">
        <f t="shared" si="63"/>
        <v>7.2678193768232937E-4</v>
      </c>
      <c r="AUO17" s="169">
        <f t="shared" si="64"/>
        <v>7.253100528369392E-4</v>
      </c>
      <c r="AUP17" s="169">
        <f t="shared" si="65"/>
        <v>7.2667019157270682E-4</v>
      </c>
      <c r="AUQ17" s="169">
        <f t="shared" si="66"/>
        <v>7.2882658465304984E-4</v>
      </c>
      <c r="AUR17" s="169">
        <f t="shared" si="67"/>
        <v>7.2617758385306783E-4</v>
      </c>
      <c r="AUS17" s="169">
        <f t="shared" si="68"/>
        <v>7.2459755115741279E-4</v>
      </c>
      <c r="AUT17" s="169">
        <f t="shared" si="69"/>
        <v>1.6107635029208895E-3</v>
      </c>
      <c r="AUU17" s="162">
        <f t="shared" si="70"/>
        <v>300.00003885394841</v>
      </c>
      <c r="AUV17" s="162">
        <f t="shared" si="71"/>
        <v>305.00488013532168</v>
      </c>
      <c r="AUW17" s="162">
        <f t="shared" si="72"/>
        <v>346.64942140025607</v>
      </c>
      <c r="AUX17" s="162">
        <f t="shared" si="73"/>
        <v>409.78642546425374</v>
      </c>
      <c r="AUY17" s="162">
        <f t="shared" si="74"/>
        <v>449.91194392919505</v>
      </c>
      <c r="AUZ17" s="162">
        <f t="shared" si="75"/>
        <v>476.4901997166811</v>
      </c>
      <c r="AVA17" s="162">
        <f t="shared" si="76"/>
        <v>499.53676670948659</v>
      </c>
      <c r="AVB17" s="162">
        <f t="shared" si="77"/>
        <v>518.83086765411815</v>
      </c>
      <c r="AVC17" s="162">
        <f t="shared" si="78"/>
        <v>536.94674226058612</v>
      </c>
      <c r="AVD17" s="162">
        <f t="shared" si="79"/>
        <v>552.66103953148411</v>
      </c>
      <c r="AVE17" s="162">
        <f t="shared" si="80"/>
        <v>567.60481161091184</v>
      </c>
      <c r="AVF17" s="162">
        <f t="shared" si="81"/>
        <v>580.47173714053895</v>
      </c>
      <c r="AVG17" s="162">
        <f t="shared" si="82"/>
        <v>592.84919037516545</v>
      </c>
      <c r="AVH17" s="162">
        <f t="shared" si="83"/>
        <v>603.28967163024811</v>
      </c>
      <c r="AVI17" s="162">
        <f t="shared" si="84"/>
        <v>613.56593977154728</v>
      </c>
      <c r="AVJ17" s="162">
        <f t="shared" si="85"/>
        <v>622.11695956613653</v>
      </c>
      <c r="AVK17" s="162">
        <f t="shared" si="86"/>
        <v>630.46427869252693</v>
      </c>
      <c r="AVL17" s="162">
        <f t="shared" si="87"/>
        <v>637.43353805655204</v>
      </c>
      <c r="AVM17" s="162">
        <f t="shared" si="88"/>
        <v>644.21312845071873</v>
      </c>
      <c r="AVN17" s="162">
        <f t="shared" si="89"/>
        <v>649.8237110755058</v>
      </c>
      <c r="AVO17" s="162">
        <f t="shared" si="90"/>
        <v>655.29768778365599</v>
      </c>
      <c r="AVP17" s="162">
        <f t="shared" si="91"/>
        <v>659.81985952032881</v>
      </c>
      <c r="AVQ17" s="162">
        <f t="shared" si="92"/>
        <v>664.1791871193094</v>
      </c>
      <c r="AVR17" s="162">
        <f t="shared" si="93"/>
        <v>667.89255019594975</v>
      </c>
      <c r="AVS17" s="162">
        <f t="shared" si="94"/>
        <v>671.3724955966436</v>
      </c>
      <c r="AVT17" s="162">
        <f t="shared" si="95"/>
        <v>674.2799763825625</v>
      </c>
      <c r="AVU17" s="162">
        <f t="shared" si="96"/>
        <v>677.08973915893819</v>
      </c>
      <c r="AVV17" s="162">
        <f t="shared" si="97"/>
        <v>679.4396437217207</v>
      </c>
      <c r="AVW17" s="162">
        <f t="shared" si="98"/>
        <v>681.64337467676353</v>
      </c>
      <c r="AVX17" s="162">
        <f t="shared" si="99"/>
        <v>683.53358529822901</v>
      </c>
      <c r="AVY17" s="162">
        <f t="shared" si="100"/>
        <v>685.3193640172608</v>
      </c>
      <c r="AVZ17" s="162">
        <f t="shared" si="101"/>
        <v>686.83840979324248</v>
      </c>
      <c r="AWA17" s="162">
        <f t="shared" si="102"/>
        <v>688.24386413141974</v>
      </c>
      <c r="AWB17" s="162">
        <f t="shared" si="103"/>
        <v>689.45558965431542</v>
      </c>
      <c r="AWC17" s="162">
        <f t="shared" si="104"/>
        <v>690.58296601835775</v>
      </c>
      <c r="AWD17" s="162">
        <f t="shared" si="105"/>
        <v>691.54397780075305</v>
      </c>
      <c r="AWE17" s="162">
        <f t="shared" si="106"/>
        <v>692.43911825544399</v>
      </c>
      <c r="AWF17" s="162">
        <f t="shared" si="107"/>
        <v>693.21815289907568</v>
      </c>
      <c r="AWG17" s="162">
        <f t="shared" si="108"/>
        <v>693.92271552119178</v>
      </c>
      <c r="AWH17" s="162">
        <f t="shared" si="109"/>
        <v>694.54168089241921</v>
      </c>
      <c r="AWI17" s="162">
        <f t="shared" si="110"/>
        <v>695.09760173716313</v>
      </c>
      <c r="AWJ17" s="162">
        <f t="shared" si="111"/>
        <v>695.59408239644574</v>
      </c>
      <c r="AWK17" s="162">
        <f t="shared" si="112"/>
        <v>696.03456234851387</v>
      </c>
      <c r="AWL17" s="162">
        <f t="shared" si="113"/>
        <v>696.43153585845334</v>
      </c>
      <c r="AWM17" s="162">
        <f t="shared" si="114"/>
        <v>696.78404364983146</v>
      </c>
      <c r="AWN17" s="162">
        <f t="shared" si="115"/>
        <v>697.09629714804066</v>
      </c>
      <c r="AWO17" s="162">
        <f t="shared" si="116"/>
        <v>697.37346890873334</v>
      </c>
      <c r="AWP17" s="162">
        <f t="shared" si="117"/>
        <v>697.62687915704419</v>
      </c>
      <c r="AWQ17" s="162">
        <f t="shared" si="118"/>
        <v>697.84792851190525</v>
      </c>
      <c r="AWR17" s="162">
        <f t="shared" si="119"/>
        <v>698.0483608379086</v>
      </c>
      <c r="AWS17" s="162">
        <f t="shared" si="120"/>
        <v>698.22479536663639</v>
      </c>
      <c r="AWT17" s="162">
        <f t="shared" si="121"/>
        <v>698.38648878691697</v>
      </c>
      <c r="AWU17" s="162">
        <f t="shared" si="122"/>
        <v>698.52508442000021</v>
      </c>
      <c r="AWV17" s="162">
        <f t="shared" si="123"/>
        <v>698.65430984071213</v>
      </c>
      <c r="AWW17" s="162">
        <f t="shared" si="124"/>
        <v>698.76486871740019</v>
      </c>
      <c r="AWX17" s="162">
        <f t="shared" si="125"/>
        <v>698.86791943907747</v>
      </c>
      <c r="AWY17" s="162">
        <f t="shared" si="126"/>
        <v>698.9528461559197</v>
      </c>
      <c r="AWZ17" s="162">
        <f t="shared" si="127"/>
        <v>699.03831688423759</v>
      </c>
      <c r="AXA17" s="162">
        <f t="shared" si="128"/>
        <v>699.10578568788958</v>
      </c>
      <c r="AXB17" s="162">
        <f t="shared" si="129"/>
        <v>699.17253680322972</v>
      </c>
      <c r="AXC17" s="162">
        <f t="shared" si="130"/>
        <v>699.22557496642878</v>
      </c>
      <c r="AXD17" s="162">
        <f t="shared" si="131"/>
        <v>699.27976022994869</v>
      </c>
      <c r="AXE17" s="162">
        <f t="shared" si="132"/>
        <v>699.32216001700806</v>
      </c>
      <c r="AXF17" s="162">
        <f t="shared" si="133"/>
        <v>699.36683281692035</v>
      </c>
      <c r="AXG17" s="162">
        <f t="shared" si="134"/>
        <v>699.39642225458715</v>
      </c>
      <c r="AXH17" s="162">
        <f t="shared" si="135"/>
        <v>699.45264631171472</v>
      </c>
      <c r="AXI17" s="162">
        <f t="shared" si="136"/>
        <v>699.52785452512069</v>
      </c>
      <c r="AXJ17" s="162">
        <f t="shared" si="137"/>
        <v>699.58235795982853</v>
      </c>
      <c r="AXK17" s="171">
        <f t="shared" ref="AXK17:AYP17" si="1014">-NP17/(AKU17*($B$17-AVERAGE(AUV17:AUW17)))</f>
        <v>1407980.9894752558</v>
      </c>
      <c r="AXL17" s="98">
        <f t="shared" si="1014"/>
        <v>2164560.6667675497</v>
      </c>
      <c r="AXM17" s="98">
        <f t="shared" si="1014"/>
        <v>1673627.2493513192</v>
      </c>
      <c r="AXN17" s="98">
        <f t="shared" si="1014"/>
        <v>1264858.3703818107</v>
      </c>
      <c r="AXO17" s="98">
        <f t="shared" si="1014"/>
        <v>1236824.8330369536</v>
      </c>
      <c r="AXP17" s="98">
        <f t="shared" si="1014"/>
        <v>1168356.2112895441</v>
      </c>
      <c r="AXQ17" s="98">
        <f t="shared" si="1014"/>
        <v>1223481.9414008267</v>
      </c>
      <c r="AXR17" s="98">
        <f t="shared" si="1014"/>
        <v>1165524.4894051824</v>
      </c>
      <c r="AXS17" s="98">
        <f t="shared" si="1014"/>
        <v>1246389.2114813351</v>
      </c>
      <c r="AXT17" s="98">
        <f t="shared" si="1014"/>
        <v>1183988.6769637275</v>
      </c>
      <c r="AXU17" s="98">
        <f t="shared" si="1014"/>
        <v>1277994.7889900319</v>
      </c>
      <c r="AXV17" s="98">
        <f t="shared" si="1014"/>
        <v>1203875.5847297122</v>
      </c>
      <c r="AXW17" s="98">
        <f t="shared" si="1014"/>
        <v>1306815.3652038898</v>
      </c>
      <c r="AXX17" s="98">
        <f t="shared" si="1014"/>
        <v>1225455.6933213994</v>
      </c>
      <c r="AXY17" s="98">
        <f t="shared" si="1014"/>
        <v>1324049.3500375941</v>
      </c>
      <c r="AXZ17" s="98">
        <f t="shared" si="1014"/>
        <v>1237428.6882534199</v>
      </c>
      <c r="AYA17" s="98">
        <f t="shared" si="1014"/>
        <v>1343820.8011950934</v>
      </c>
      <c r="AYB17" s="98">
        <f t="shared" si="1014"/>
        <v>1251678.855950451</v>
      </c>
      <c r="AYC17" s="98">
        <f t="shared" si="1014"/>
        <v>1354280.8184256114</v>
      </c>
      <c r="AYD17" s="98">
        <f t="shared" si="1014"/>
        <v>1263507.7299904923</v>
      </c>
      <c r="AYE17" s="98">
        <f t="shared" si="1014"/>
        <v>1356534.6872858854</v>
      </c>
      <c r="AYF17" s="98">
        <f t="shared" si="1014"/>
        <v>1272692.5870620767</v>
      </c>
      <c r="AYG17" s="98">
        <f t="shared" si="1014"/>
        <v>1357442.8112644395</v>
      </c>
      <c r="AYH17" s="98">
        <f t="shared" si="1014"/>
        <v>1277512.001787947</v>
      </c>
      <c r="AYI17" s="98">
        <f t="shared" si="1014"/>
        <v>1355382.881947781</v>
      </c>
      <c r="AYJ17" s="98">
        <f t="shared" si="1014"/>
        <v>1281831.1267397143</v>
      </c>
      <c r="AYK17" s="98">
        <f t="shared" si="1014"/>
        <v>1357107.6443885949</v>
      </c>
      <c r="AYL17" s="98">
        <f t="shared" si="1014"/>
        <v>1284333.4393081807</v>
      </c>
      <c r="AYM17" s="98">
        <f t="shared" si="1014"/>
        <v>1350909.0096902594</v>
      </c>
      <c r="AYN17" s="98">
        <f t="shared" si="1014"/>
        <v>1288644.4714424321</v>
      </c>
      <c r="AYO17" s="98">
        <f t="shared" si="1014"/>
        <v>1346324.7169154724</v>
      </c>
      <c r="AYP17" s="98">
        <f t="shared" si="1014"/>
        <v>1283396.6986088059</v>
      </c>
      <c r="AYQ17" s="98">
        <f t="shared" ref="AYQ17:AZV17" si="1015">-OV17/(AMA17*($B$17-AVERAGE(AWB17:AWC17)))</f>
        <v>1334538.9453691405</v>
      </c>
      <c r="AYR17" s="98">
        <f t="shared" si="1015"/>
        <v>1280491.9422652905</v>
      </c>
      <c r="AYS17" s="98">
        <f t="shared" si="1015"/>
        <v>1322609.1334419444</v>
      </c>
      <c r="AYT17" s="98">
        <f t="shared" si="1015"/>
        <v>1278305.0707180379</v>
      </c>
      <c r="AYU17" s="98">
        <f t="shared" si="1015"/>
        <v>1305201.1893396587</v>
      </c>
      <c r="AYV17" s="98">
        <f t="shared" si="1015"/>
        <v>1267301.1821672788</v>
      </c>
      <c r="AYW17" s="98">
        <f t="shared" si="1015"/>
        <v>1287398.1563444997</v>
      </c>
      <c r="AYX17" s="98">
        <f t="shared" si="1015"/>
        <v>1253971.9190112075</v>
      </c>
      <c r="AYY17" s="98">
        <f t="shared" si="1015"/>
        <v>1265914.6657036946</v>
      </c>
      <c r="AYZ17" s="98">
        <f t="shared" si="1015"/>
        <v>1235925.9148272311</v>
      </c>
      <c r="AZA17" s="98">
        <f t="shared" si="1015"/>
        <v>1239598.8458279693</v>
      </c>
      <c r="AZB17" s="98">
        <f t="shared" si="1015"/>
        <v>1212738.241758053</v>
      </c>
      <c r="AZC17" s="98">
        <f t="shared" si="1015"/>
        <v>1212339.818466746</v>
      </c>
      <c r="AZD17" s="98">
        <f t="shared" si="1015"/>
        <v>1184115.1163702412</v>
      </c>
      <c r="AZE17" s="98">
        <f t="shared" si="1015"/>
        <v>1171552.6160923203</v>
      </c>
      <c r="AZF17" s="98">
        <f t="shared" si="1015"/>
        <v>1154601.8270411801</v>
      </c>
      <c r="AZG17" s="98">
        <f t="shared" si="1015"/>
        <v>1134529.0350204366</v>
      </c>
      <c r="AZH17" s="98">
        <f t="shared" si="1015"/>
        <v>1115259.4911220428</v>
      </c>
      <c r="AZI17" s="98">
        <f t="shared" si="1015"/>
        <v>1086082.1038653338</v>
      </c>
      <c r="AZJ17" s="98">
        <f t="shared" si="1015"/>
        <v>1068261.8999028131</v>
      </c>
      <c r="AZK17" s="98">
        <f t="shared" si="1015"/>
        <v>1033552.805460652</v>
      </c>
      <c r="AZL17" s="98">
        <f t="shared" si="1015"/>
        <v>1017334.0441108559</v>
      </c>
      <c r="AZM17" s="98">
        <f t="shared" si="1015"/>
        <v>973901.57047662814</v>
      </c>
      <c r="AZN17" s="98">
        <f t="shared" si="1015"/>
        <v>957943.39945164241</v>
      </c>
      <c r="AZO17" s="98">
        <f t="shared" si="1015"/>
        <v>908261.12620351149</v>
      </c>
      <c r="AZP17" s="98">
        <f t="shared" si="1015"/>
        <v>892379.39086522756</v>
      </c>
      <c r="AZQ17" s="98">
        <f t="shared" si="1015"/>
        <v>837163.00508989603</v>
      </c>
      <c r="AZR17" s="98">
        <f t="shared" si="1015"/>
        <v>822257.63340729172</v>
      </c>
      <c r="AZS17" s="98">
        <f t="shared" si="1015"/>
        <v>766081.25647689961</v>
      </c>
      <c r="AZT17" s="98">
        <f t="shared" si="1015"/>
        <v>748856.0746165734</v>
      </c>
      <c r="AZU17" s="98">
        <f t="shared" si="1015"/>
        <v>696186.47952492395</v>
      </c>
      <c r="AZV17" s="98">
        <f t="shared" si="1015"/>
        <v>661521.89022954588</v>
      </c>
      <c r="AZW17" s="98">
        <f>-QB17/(ANG17*($B$17-AVERAGE(AXH17:AXI17)))</f>
        <v>324730.4503362804</v>
      </c>
      <c r="AZX17" s="162">
        <f t="shared" ref="AZX17:BBC17" si="1016">-NP17/(SS17*($B$17-AVERAGE(AUU17:AUV17)))</f>
        <v>662.83146398206213</v>
      </c>
      <c r="AZY17" s="97">
        <f t="shared" si="1016"/>
        <v>524.87490136907013</v>
      </c>
      <c r="AZZ17" s="97">
        <f t="shared" si="1016"/>
        <v>395.92035563314818</v>
      </c>
      <c r="BAA17" s="97">
        <f t="shared" si="1016"/>
        <v>312.66743006073062</v>
      </c>
      <c r="BAB17" s="97">
        <f t="shared" si="1016"/>
        <v>311.91933520712973</v>
      </c>
      <c r="BAC17" s="97">
        <f t="shared" si="1016"/>
        <v>296.66875530342151</v>
      </c>
      <c r="BAD17" s="97">
        <f t="shared" si="1016"/>
        <v>310.9206901012704</v>
      </c>
      <c r="BAE17" s="97">
        <f t="shared" si="1016"/>
        <v>296.4355436859409</v>
      </c>
      <c r="BAF17" s="97">
        <f t="shared" si="1016"/>
        <v>316.35826783544593</v>
      </c>
      <c r="BAG17" s="97">
        <f t="shared" si="1016"/>
        <v>300.86571818039351</v>
      </c>
      <c r="BAH17" s="97">
        <f t="shared" si="1016"/>
        <v>323.76891841087775</v>
      </c>
      <c r="BAI17" s="97">
        <f t="shared" si="1016"/>
        <v>305.25924584992538</v>
      </c>
      <c r="BAJ17" s="97">
        <f t="shared" si="1016"/>
        <v>330.7102734930329</v>
      </c>
      <c r="BAK17" s="97">
        <f t="shared" si="1016"/>
        <v>309.78311864797172</v>
      </c>
      <c r="BAL17" s="97">
        <f t="shared" si="1016"/>
        <v>334.87364673006675</v>
      </c>
      <c r="BAM17" s="97">
        <f t="shared" si="1016"/>
        <v>312.54012978159375</v>
      </c>
      <c r="BAN17" s="97">
        <f t="shared" si="1016"/>
        <v>339.58629102445633</v>
      </c>
      <c r="BAO17" s="97">
        <f t="shared" si="1016"/>
        <v>315.91871682968224</v>
      </c>
      <c r="BAP17" s="97">
        <f t="shared" si="1016"/>
        <v>341.75416596975356</v>
      </c>
      <c r="BAQ17" s="97">
        <f t="shared" si="1016"/>
        <v>318.67318108260247</v>
      </c>
      <c r="BAR17" s="97">
        <f t="shared" si="1016"/>
        <v>342.44017066653799</v>
      </c>
      <c r="BAS17" s="97">
        <f t="shared" si="1016"/>
        <v>320.35473490442018</v>
      </c>
      <c r="BAT17" s="97">
        <f t="shared" si="1016"/>
        <v>342.04693084025365</v>
      </c>
      <c r="BAU17" s="97">
        <f t="shared" si="1016"/>
        <v>322.28938891223271</v>
      </c>
      <c r="BAV17" s="97">
        <f t="shared" si="1016"/>
        <v>341.88064586913345</v>
      </c>
      <c r="BAW17" s="97">
        <f t="shared" si="1016"/>
        <v>322.89275322432371</v>
      </c>
      <c r="BAX17" s="97">
        <f t="shared" si="1016"/>
        <v>342.4884338693841</v>
      </c>
      <c r="BAY17" s="97">
        <f t="shared" si="1016"/>
        <v>324.03028690167537</v>
      </c>
      <c r="BAZ17" s="97">
        <f t="shared" si="1016"/>
        <v>340.37350247837122</v>
      </c>
      <c r="BBA17" s="97">
        <f t="shared" si="1016"/>
        <v>324.85552307244325</v>
      </c>
      <c r="BBB17" s="97">
        <f t="shared" si="1016"/>
        <v>339.31400996730912</v>
      </c>
      <c r="BBC17" s="97">
        <f t="shared" si="1016"/>
        <v>324.01152113482073</v>
      </c>
      <c r="BBD17" s="97">
        <f t="shared" ref="BBD17:BCI17" si="1017">-OV17/(TY17*($B$17-AVERAGE(AWA17:AWB17)))</f>
        <v>336.58235171928726</v>
      </c>
      <c r="BBE17" s="97">
        <f t="shared" si="1017"/>
        <v>323.30097070876627</v>
      </c>
      <c r="BBF17" s="97">
        <f t="shared" si="1017"/>
        <v>333.8555410005938</v>
      </c>
      <c r="BBG17" s="97">
        <f t="shared" si="1017"/>
        <v>322.67604939354209</v>
      </c>
      <c r="BBH17" s="97">
        <f t="shared" si="1017"/>
        <v>329.97261515170612</v>
      </c>
      <c r="BBI17" s="97">
        <f t="shared" si="1017"/>
        <v>320.38773271163569</v>
      </c>
      <c r="BBJ17" s="97">
        <f t="shared" si="1017"/>
        <v>325.8301004776182</v>
      </c>
      <c r="BBK17" s="97">
        <f t="shared" si="1017"/>
        <v>317.59768897056978</v>
      </c>
      <c r="BBL17" s="97">
        <f t="shared" si="1017"/>
        <v>320.72793115279148</v>
      </c>
      <c r="BBM17" s="97">
        <f t="shared" si="1017"/>
        <v>313.6163865517114</v>
      </c>
      <c r="BBN17" s="97">
        <f t="shared" si="1017"/>
        <v>314.86240745502903</v>
      </c>
      <c r="BBO17" s="97">
        <f t="shared" si="1017"/>
        <v>308.21906557178437</v>
      </c>
      <c r="BBP17" s="97">
        <f t="shared" si="1017"/>
        <v>308.4605532073179</v>
      </c>
      <c r="BBQ17" s="97">
        <f t="shared" si="1017"/>
        <v>301.90363795774726</v>
      </c>
      <c r="BBR17" s="97">
        <f t="shared" si="1017"/>
        <v>299.07163919780709</v>
      </c>
      <c r="BBS17" s="97">
        <f t="shared" si="1017"/>
        <v>295.1130220539294</v>
      </c>
      <c r="BBT17" s="97">
        <f t="shared" si="1017"/>
        <v>290.13425470286097</v>
      </c>
      <c r="BBU17" s="97">
        <f t="shared" si="1017"/>
        <v>285.80458187766692</v>
      </c>
      <c r="BBV17" s="97">
        <f t="shared" si="1017"/>
        <v>279.11182168046906</v>
      </c>
      <c r="BBW17" s="97">
        <f t="shared" si="1017"/>
        <v>275.20014950148999</v>
      </c>
      <c r="BBX17" s="97">
        <f t="shared" si="1017"/>
        <v>266.50229952474626</v>
      </c>
      <c r="BBY17" s="97">
        <f t="shared" si="1017"/>
        <v>263.01156969030154</v>
      </c>
      <c r="BBZ17" s="97">
        <f t="shared" si="1017"/>
        <v>252.62642092134078</v>
      </c>
      <c r="BCA17" s="97">
        <f t="shared" si="1017"/>
        <v>248.89925986569094</v>
      </c>
      <c r="BCB17" s="97">
        <f t="shared" si="1017"/>
        <v>236.7261938281614</v>
      </c>
      <c r="BCC17" s="97">
        <f t="shared" si="1017"/>
        <v>232.91859172117924</v>
      </c>
      <c r="BCD17" s="97">
        <f t="shared" si="1017"/>
        <v>219.64452918738888</v>
      </c>
      <c r="BCE17" s="97">
        <f t="shared" si="1017"/>
        <v>216.30714312327262</v>
      </c>
      <c r="BCF17" s="97">
        <f t="shared" si="1017"/>
        <v>202.09276157042584</v>
      </c>
      <c r="BCG17" s="97">
        <f t="shared" si="1017"/>
        <v>197.94703189858191</v>
      </c>
      <c r="BCH17" s="97">
        <f t="shared" si="1017"/>
        <v>185.16127555324883</v>
      </c>
      <c r="BCI17" s="97">
        <f t="shared" si="1017"/>
        <v>173.49723553794701</v>
      </c>
      <c r="BCJ17" s="97">
        <f>-QB17/(VE17*($B$17-AVERAGE(AXG17:AXH17)))</f>
        <v>143.89691188617536</v>
      </c>
      <c r="BCK17" s="162">
        <f t="shared" ref="BCK17:BDP17" si="1018">-NP17/(SS17*($B$17-300))</f>
        <v>658.68469175610028</v>
      </c>
      <c r="BCL17" s="97">
        <f t="shared" si="1018"/>
        <v>490.98484333935187</v>
      </c>
      <c r="BCM17" s="97">
        <f t="shared" si="1018"/>
        <v>318.50018547768639</v>
      </c>
      <c r="BCN17" s="97">
        <f t="shared" si="1018"/>
        <v>211.16840287421573</v>
      </c>
      <c r="BCO17" s="97">
        <f t="shared" si="1018"/>
        <v>184.6554106368751</v>
      </c>
      <c r="BCP17" s="97">
        <f t="shared" si="1018"/>
        <v>157.22444019070571</v>
      </c>
      <c r="BCQ17" s="97">
        <f t="shared" si="1018"/>
        <v>148.32174811081043</v>
      </c>
      <c r="BCR17" s="97">
        <f t="shared" si="1018"/>
        <v>127.54968919226084</v>
      </c>
      <c r="BCS17" s="97">
        <f t="shared" si="1018"/>
        <v>122.74393062732803</v>
      </c>
      <c r="BCT17" s="97">
        <f t="shared" si="1018"/>
        <v>105.20301949453014</v>
      </c>
      <c r="BCU17" s="97">
        <f t="shared" si="1018"/>
        <v>101.95622916634778</v>
      </c>
      <c r="BCV17" s="97">
        <f t="shared" si="1018"/>
        <v>86.494853395645819</v>
      </c>
      <c r="BCW17" s="97">
        <f t="shared" si="1018"/>
        <v>84.273715875988259</v>
      </c>
      <c r="BCX17" s="97">
        <f t="shared" si="1018"/>
        <v>70.918799828534816</v>
      </c>
      <c r="BCY17" s="97">
        <f t="shared" si="1018"/>
        <v>68.78183339862656</v>
      </c>
      <c r="BCZ17" s="97">
        <f t="shared" si="1018"/>
        <v>57.59284865859896</v>
      </c>
      <c r="BDA17" s="97">
        <f t="shared" si="1018"/>
        <v>56.075113058016612</v>
      </c>
      <c r="BDB17" s="97">
        <f t="shared" si="1018"/>
        <v>46.737541561923102</v>
      </c>
      <c r="BDC17" s="97">
        <f t="shared" si="1018"/>
        <v>45.266689414042915</v>
      </c>
      <c r="BDD17" s="97">
        <f t="shared" si="1018"/>
        <v>37.794082052772978</v>
      </c>
      <c r="BDE17" s="97">
        <f t="shared" si="1018"/>
        <v>36.333951984772234</v>
      </c>
      <c r="BDF17" s="97">
        <f t="shared" si="1018"/>
        <v>30.434081582802378</v>
      </c>
      <c r="BDG17" s="97">
        <f t="shared" si="1018"/>
        <v>29.043317210782615</v>
      </c>
      <c r="BDH17" s="97">
        <f t="shared" si="1018"/>
        <v>24.467789096396906</v>
      </c>
      <c r="BDI17" s="97">
        <f t="shared" si="1018"/>
        <v>23.225459976424858</v>
      </c>
      <c r="BDJ17" s="97">
        <f t="shared" si="1018"/>
        <v>19.627958048608608</v>
      </c>
      <c r="BDK17" s="97">
        <f t="shared" si="1018"/>
        <v>18.610229470673467</v>
      </c>
      <c r="BDL17" s="97">
        <f t="shared" si="1018"/>
        <v>15.762850892107974</v>
      </c>
      <c r="BDM17" s="97">
        <f t="shared" si="1018"/>
        <v>14.816050125320368</v>
      </c>
      <c r="BDN17" s="97">
        <f t="shared" si="1018"/>
        <v>12.647864302850623</v>
      </c>
      <c r="BDO17" s="97">
        <f t="shared" si="1018"/>
        <v>11.809071768468661</v>
      </c>
      <c r="BDP17" s="97">
        <f t="shared" si="1018"/>
        <v>10.09203791111368</v>
      </c>
      <c r="BDQ17" s="97">
        <f t="shared" ref="BDQ17:BEV17" si="1019">-OV17/(TY17*($B$17-300))</f>
        <v>9.3824628617773858</v>
      </c>
      <c r="BDR17" s="97">
        <f t="shared" si="1019"/>
        <v>8.0669429097171541</v>
      </c>
      <c r="BDS17" s="97">
        <f t="shared" si="1019"/>
        <v>7.4587735507560087</v>
      </c>
      <c r="BDT17" s="97">
        <f t="shared" si="1019"/>
        <v>6.4603391101276824</v>
      </c>
      <c r="BDU17" s="97">
        <f t="shared" si="1019"/>
        <v>5.9158846819437443</v>
      </c>
      <c r="BDV17" s="97">
        <f t="shared" si="1019"/>
        <v>5.1498850143388823</v>
      </c>
      <c r="BDW17" s="97">
        <f t="shared" si="1019"/>
        <v>4.6983085945288821</v>
      </c>
      <c r="BDX17" s="97">
        <f t="shared" si="1019"/>
        <v>4.1131748661523595</v>
      </c>
      <c r="BDY17" s="97">
        <f t="shared" si="1019"/>
        <v>3.7317961129304575</v>
      </c>
      <c r="BDZ17" s="97">
        <f t="shared" si="1019"/>
        <v>3.2817427320330128</v>
      </c>
      <c r="BEA17" s="97">
        <f t="shared" si="1019"/>
        <v>2.9651780701050772</v>
      </c>
      <c r="BEB17" s="97">
        <f t="shared" si="1019"/>
        <v>2.6138596805031109</v>
      </c>
      <c r="BEC17" s="97">
        <f t="shared" si="1019"/>
        <v>2.3595918286607733</v>
      </c>
      <c r="BED17" s="97">
        <f t="shared" si="1019"/>
        <v>2.086997182771682</v>
      </c>
      <c r="BEE17" s="97">
        <f t="shared" si="1019"/>
        <v>1.8690676242330437</v>
      </c>
      <c r="BEF17" s="97">
        <f t="shared" si="1019"/>
        <v>1.6693039802395377</v>
      </c>
      <c r="BEG17" s="97">
        <f t="shared" si="1019"/>
        <v>1.4882837887599787</v>
      </c>
      <c r="BEH17" s="97">
        <f t="shared" si="1019"/>
        <v>1.331436290854205</v>
      </c>
      <c r="BEI17" s="97">
        <f t="shared" si="1019"/>
        <v>1.1822883163240339</v>
      </c>
      <c r="BEJ17" s="97">
        <f t="shared" si="1019"/>
        <v>1.0624193939759983</v>
      </c>
      <c r="BEK17" s="97">
        <f t="shared" si="1019"/>
        <v>0.93962239446607199</v>
      </c>
      <c r="BEL17" s="97">
        <f t="shared" si="1019"/>
        <v>0.84848237315154484</v>
      </c>
      <c r="BEM17" s="97">
        <f t="shared" si="1019"/>
        <v>0.74752531948960843</v>
      </c>
      <c r="BEN17" s="97">
        <f t="shared" si="1019"/>
        <v>0.678012288098782</v>
      </c>
      <c r="BEO17" s="97">
        <f t="shared" si="1019"/>
        <v>0.59443040940612502</v>
      </c>
      <c r="BEP17" s="97">
        <f t="shared" si="1019"/>
        <v>0.5403412690988737</v>
      </c>
      <c r="BEQ17" s="97">
        <f t="shared" si="1019"/>
        <v>0.47269630731327311</v>
      </c>
      <c r="BER17" s="97">
        <f t="shared" si="1019"/>
        <v>0.43312483338495622</v>
      </c>
      <c r="BES17" s="97">
        <f t="shared" si="1019"/>
        <v>0.37757617223274337</v>
      </c>
      <c r="BET17" s="97">
        <f t="shared" si="1019"/>
        <v>0.34593217184051672</v>
      </c>
      <c r="BEU17" s="97">
        <f t="shared" si="1019"/>
        <v>0.30343469891160824</v>
      </c>
      <c r="BEV17" s="97">
        <f t="shared" si="1019"/>
        <v>0.26821478269878063</v>
      </c>
      <c r="BEW17" s="97">
        <f>-QB17/(VE17*($B$17-300))</f>
        <v>0.2070193488773622</v>
      </c>
      <c r="BEX17" s="139">
        <f t="shared" si="144"/>
        <v>1.176884319552973</v>
      </c>
      <c r="BEY17" s="99">
        <f t="shared" si="145"/>
        <v>1.1575727622320333</v>
      </c>
      <c r="BEZ17" s="99">
        <f t="shared" si="146"/>
        <v>1.0185083828102814</v>
      </c>
      <c r="BFA17" s="99">
        <f t="shared" si="147"/>
        <v>0.8615837901231137</v>
      </c>
      <c r="BFB17" s="99">
        <f t="shared" si="148"/>
        <v>0.78474320665747488</v>
      </c>
      <c r="BFC17" s="99">
        <f t="shared" si="149"/>
        <v>0.740970835921548</v>
      </c>
      <c r="BFD17" s="99">
        <f t="shared" si="150"/>
        <v>0.70678549632729082</v>
      </c>
      <c r="BFE17" s="99">
        <f t="shared" si="151"/>
        <v>0.68050180435268115</v>
      </c>
      <c r="BFF17" s="99">
        <f t="shared" si="152"/>
        <v>0.65754257136576144</v>
      </c>
      <c r="BFG17" s="99">
        <f t="shared" si="153"/>
        <v>0.63884608528186493</v>
      </c>
      <c r="BFH17" s="99">
        <f t="shared" si="154"/>
        <v>0.6220266889395536</v>
      </c>
      <c r="BFI17" s="99">
        <f t="shared" si="155"/>
        <v>0.60823864281787299</v>
      </c>
      <c r="BFJ17" s="99">
        <f t="shared" si="156"/>
        <v>0.5955398899491936</v>
      </c>
      <c r="BFK17" s="99">
        <f t="shared" si="157"/>
        <v>0.58523352577613119</v>
      </c>
      <c r="BFL17" s="99">
        <f t="shared" si="158"/>
        <v>0.5754317811773475</v>
      </c>
      <c r="BFM17" s="99">
        <f t="shared" si="159"/>
        <v>0.56752245082455532</v>
      </c>
      <c r="BFN17" s="99">
        <f t="shared" si="160"/>
        <v>0.56000847871141979</v>
      </c>
      <c r="BFO17" s="99">
        <f t="shared" si="161"/>
        <v>0.55388573163084998</v>
      </c>
      <c r="BFP17" s="99">
        <f t="shared" si="162"/>
        <v>0.54805673153788192</v>
      </c>
      <c r="BFQ17" s="99">
        <f t="shared" si="163"/>
        <v>0.54332480575100217</v>
      </c>
      <c r="BFR17" s="99">
        <f t="shared" si="164"/>
        <v>0.53878618553749225</v>
      </c>
      <c r="BFS17" s="99">
        <f t="shared" si="165"/>
        <v>0.53509353575559782</v>
      </c>
      <c r="BFT17" s="99">
        <f t="shared" si="166"/>
        <v>0.5315814594007624</v>
      </c>
      <c r="BFU17" s="99">
        <f t="shared" si="167"/>
        <v>0.52862596159952735</v>
      </c>
      <c r="BFV17" s="99">
        <f t="shared" si="168"/>
        <v>0.5258859186340783</v>
      </c>
      <c r="BFW17" s="99">
        <f t="shared" si="169"/>
        <v>0.52361830984015145</v>
      </c>
      <c r="BFX17" s="99">
        <f t="shared" si="170"/>
        <v>0.5214454173106543</v>
      </c>
      <c r="BFY17" s="99">
        <f t="shared" si="171"/>
        <v>0.51964195032620164</v>
      </c>
      <c r="BFZ17" s="99">
        <f t="shared" si="172"/>
        <v>0.51796196472960476</v>
      </c>
      <c r="BGA17" s="99">
        <f t="shared" si="173"/>
        <v>0.51652961783648188</v>
      </c>
      <c r="BGB17" s="99">
        <f t="shared" si="174"/>
        <v>0.51518366491626244</v>
      </c>
      <c r="BGC17" s="99">
        <f t="shared" si="175"/>
        <v>0.5140442592585599</v>
      </c>
      <c r="BGD17" s="99">
        <f t="shared" si="176"/>
        <v>0.51299453579302379</v>
      </c>
      <c r="BGE17" s="99">
        <f t="shared" si="177"/>
        <v>0.51209294244683279</v>
      </c>
      <c r="BGF17" s="99">
        <f t="shared" si="178"/>
        <v>0.5112569509614997</v>
      </c>
      <c r="BGG17" s="99">
        <f t="shared" si="179"/>
        <v>0.51054647705170153</v>
      </c>
      <c r="BGH17" s="99">
        <f t="shared" si="180"/>
        <v>0.50988647562549627</v>
      </c>
      <c r="BGI17" s="99">
        <f t="shared" si="181"/>
        <v>0.50931346808498346</v>
      </c>
      <c r="BGJ17" s="99">
        <f t="shared" si="182"/>
        <v>0.50879634532112716</v>
      </c>
      <c r="BGK17" s="99">
        <f t="shared" si="183"/>
        <v>0.508342913471859</v>
      </c>
      <c r="BGL17" s="99">
        <f t="shared" si="184"/>
        <v>0.50793635413232074</v>
      </c>
      <c r="BGM17" s="99">
        <f t="shared" si="185"/>
        <v>0.50757381427990511</v>
      </c>
      <c r="BGN17" s="99">
        <f t="shared" si="186"/>
        <v>0.50725260021744434</v>
      </c>
      <c r="BGO17" s="99">
        <f t="shared" si="187"/>
        <v>0.50696346074749488</v>
      </c>
      <c r="BGP17" s="99">
        <f t="shared" si="188"/>
        <v>0.5067069844813028</v>
      </c>
      <c r="BGQ17" s="99">
        <f t="shared" si="189"/>
        <v>0.50648001292928246</v>
      </c>
      <c r="BGR17" s="99">
        <f t="shared" si="190"/>
        <v>0.50627871195756791</v>
      </c>
      <c r="BGS17" s="99">
        <f t="shared" si="191"/>
        <v>0.50609480818616126</v>
      </c>
      <c r="BGT17" s="99">
        <f t="shared" si="192"/>
        <v>0.50593449828728876</v>
      </c>
      <c r="BGU17" s="99">
        <f t="shared" si="193"/>
        <v>0.50578922808254922</v>
      </c>
      <c r="BGV17" s="99">
        <f t="shared" si="194"/>
        <v>0.50566142012630866</v>
      </c>
      <c r="BGW17" s="99">
        <f t="shared" si="195"/>
        <v>0.50554434723638741</v>
      </c>
      <c r="BGX17" s="99">
        <f t="shared" si="196"/>
        <v>0.50544404126252962</v>
      </c>
      <c r="BGY17" s="99">
        <f t="shared" si="197"/>
        <v>0.50535055265456075</v>
      </c>
      <c r="BGZ17" s="99">
        <f t="shared" si="198"/>
        <v>0.50527059587376577</v>
      </c>
      <c r="BHA17" s="99">
        <f t="shared" si="199"/>
        <v>0.50519609181069647</v>
      </c>
      <c r="BHB17" s="99">
        <f t="shared" si="200"/>
        <v>0.50513470763338753</v>
      </c>
      <c r="BHC17" s="99">
        <f t="shared" si="201"/>
        <v>0.50507294530889502</v>
      </c>
      <c r="BHD17" s="99">
        <f t="shared" si="202"/>
        <v>0.50502420208852039</v>
      </c>
      <c r="BHE17" s="99">
        <f t="shared" si="203"/>
        <v>0.50497598662382648</v>
      </c>
      <c r="BHF17" s="99">
        <f t="shared" si="204"/>
        <v>0.50493768282066331</v>
      </c>
      <c r="BHG17" s="99">
        <f t="shared" si="205"/>
        <v>0.50489855658970284</v>
      </c>
      <c r="BHH17" s="99">
        <f t="shared" si="206"/>
        <v>0.50486794467360752</v>
      </c>
      <c r="BHI17" s="99">
        <f t="shared" si="207"/>
        <v>0.50483569569693865</v>
      </c>
      <c r="BHJ17" s="99">
        <f t="shared" si="208"/>
        <v>0.50481433756030192</v>
      </c>
      <c r="BHK17" s="99">
        <f t="shared" si="209"/>
        <v>0.50477375910184086</v>
      </c>
      <c r="BHL17" s="99">
        <f t="shared" si="210"/>
        <v>0.50471948945074585</v>
      </c>
      <c r="BHM17" s="99">
        <f t="shared" si="211"/>
        <v>0.50468016749611677</v>
      </c>
      <c r="BHN17" s="100">
        <f t="shared" si="212"/>
        <v>1.8475849749126622E-5</v>
      </c>
      <c r="BHO17" s="100">
        <f t="shared" si="213"/>
        <v>1.8719030039965722E-5</v>
      </c>
      <c r="BHP17" s="100">
        <f t="shared" si="214"/>
        <v>2.0666357244916424E-5</v>
      </c>
      <c r="BHQ17" s="100">
        <f t="shared" si="215"/>
        <v>2.3382590018356384E-5</v>
      </c>
      <c r="BHR17" s="100">
        <f t="shared" si="216"/>
        <v>2.4979178133228619E-5</v>
      </c>
      <c r="BHS17" s="100">
        <f t="shared" si="217"/>
        <v>2.5987804756487788E-5</v>
      </c>
      <c r="BHT17" s="100">
        <f t="shared" si="218"/>
        <v>2.6833607299057751E-5</v>
      </c>
      <c r="BHU17" s="100">
        <f t="shared" si="219"/>
        <v>2.7522571949720968E-5</v>
      </c>
      <c r="BHV17" s="100">
        <f t="shared" si="220"/>
        <v>2.8154614518502689E-5</v>
      </c>
      <c r="BHW17" s="100">
        <f t="shared" si="221"/>
        <v>2.8691897482460576E-5</v>
      </c>
      <c r="BHX17" s="100">
        <f t="shared" si="222"/>
        <v>2.919390002078697E-5</v>
      </c>
      <c r="BHY17" s="100">
        <f t="shared" si="223"/>
        <v>2.9619508126355349E-5</v>
      </c>
      <c r="BHZ17" s="100">
        <f t="shared" si="224"/>
        <v>3.002341475696897E-5</v>
      </c>
      <c r="BIA17" s="100">
        <f t="shared" si="225"/>
        <v>3.0360093950140061E-5</v>
      </c>
      <c r="BIB17" s="100">
        <f t="shared" si="226"/>
        <v>3.0688033584249105E-5</v>
      </c>
      <c r="BIC17" s="100">
        <f t="shared" si="227"/>
        <v>3.0958408704267096E-5</v>
      </c>
      <c r="BID17" s="100">
        <f t="shared" si="228"/>
        <v>3.122022284773468E-5</v>
      </c>
      <c r="BIE17" s="100">
        <f t="shared" si="229"/>
        <v>3.1437259947152776E-5</v>
      </c>
      <c r="BIF17" s="100">
        <f t="shared" si="230"/>
        <v>3.1647073292091299E-5</v>
      </c>
      <c r="BIG17" s="100">
        <f t="shared" si="231"/>
        <v>3.1819751918503205E-5</v>
      </c>
      <c r="BIH17" s="100">
        <f t="shared" si="232"/>
        <v>3.1987411748719698E-5</v>
      </c>
      <c r="BII17" s="100">
        <f t="shared" si="233"/>
        <v>3.2125325582269839E-5</v>
      </c>
      <c r="BIJ17" s="100">
        <f t="shared" si="234"/>
        <v>3.2257774921831998E-5</v>
      </c>
      <c r="BIK17" s="100">
        <f t="shared" si="235"/>
        <v>3.2370219091614137E-5</v>
      </c>
      <c r="BIL17" s="100">
        <f t="shared" si="236"/>
        <v>3.247528401440408E-5</v>
      </c>
      <c r="BIM17" s="100">
        <f t="shared" si="237"/>
        <v>3.2562837873100075E-5</v>
      </c>
      <c r="BIN17" s="100">
        <f t="shared" si="238"/>
        <v>3.2647254979559549E-5</v>
      </c>
      <c r="BIO17" s="100">
        <f t="shared" si="239"/>
        <v>3.2717711202399502E-5</v>
      </c>
      <c r="BIP17" s="100">
        <f t="shared" si="240"/>
        <v>3.2783666208648917E-5</v>
      </c>
      <c r="BIQ17" s="100">
        <f t="shared" si="241"/>
        <v>3.284014737733747E-5</v>
      </c>
      <c r="BIR17" s="100">
        <f t="shared" si="242"/>
        <v>3.2893431881643876E-5</v>
      </c>
      <c r="BIS17" s="100">
        <f t="shared" si="243"/>
        <v>3.2938699760201107E-5</v>
      </c>
      <c r="BIT17" s="100">
        <f t="shared" si="244"/>
        <v>3.2980535613923987E-5</v>
      </c>
      <c r="BIU17" s="100">
        <f t="shared" si="245"/>
        <v>3.3016568763642531E-5</v>
      </c>
      <c r="BIV17" s="100">
        <f t="shared" si="246"/>
        <v>3.3050063834008341E-5</v>
      </c>
      <c r="BIW17" s="100">
        <f t="shared" si="247"/>
        <v>3.3078593552016955E-5</v>
      </c>
      <c r="BIX17" s="100">
        <f t="shared" si="248"/>
        <v>3.3105149148636843E-5</v>
      </c>
      <c r="BIY17" s="100">
        <f t="shared" si="249"/>
        <v>3.3128245770597137E-5</v>
      </c>
      <c r="BIZ17" s="100">
        <f t="shared" si="250"/>
        <v>3.3149122859429557E-5</v>
      </c>
      <c r="BJA17" s="100">
        <f t="shared" si="251"/>
        <v>3.3167454526126402E-5</v>
      </c>
      <c r="BJB17" s="100">
        <f t="shared" si="252"/>
        <v>3.318391181877856E-5</v>
      </c>
      <c r="BJC17" s="100">
        <f t="shared" si="253"/>
        <v>3.319860371292716E-5</v>
      </c>
      <c r="BJD17" s="100">
        <f t="shared" si="254"/>
        <v>3.3211633897244487E-5</v>
      </c>
      <c r="BJE17" s="100">
        <f t="shared" si="255"/>
        <v>3.3223373439619455E-5</v>
      </c>
      <c r="BJF17" s="100">
        <f t="shared" si="256"/>
        <v>3.3233795124343861E-5</v>
      </c>
      <c r="BJG17" s="100">
        <f t="shared" si="257"/>
        <v>3.324302444747295E-5</v>
      </c>
      <c r="BJH17" s="100">
        <f t="shared" si="258"/>
        <v>3.3251215072640182E-5</v>
      </c>
      <c r="BJI17" s="100">
        <f t="shared" si="259"/>
        <v>3.325870206345758E-5</v>
      </c>
      <c r="BJJ17" s="100">
        <f t="shared" si="260"/>
        <v>3.3265231812516347E-5</v>
      </c>
      <c r="BJK17" s="100">
        <f t="shared" si="261"/>
        <v>3.3271151620935141E-5</v>
      </c>
      <c r="BJL17" s="100">
        <f t="shared" si="262"/>
        <v>3.3276361927643777E-5</v>
      </c>
      <c r="BJM17" s="100">
        <f t="shared" si="263"/>
        <v>3.3281136319935892E-5</v>
      </c>
      <c r="BJN17" s="100">
        <f t="shared" si="264"/>
        <v>3.3285228242550372E-5</v>
      </c>
      <c r="BJO17" s="100">
        <f t="shared" si="265"/>
        <v>3.3289043142337629E-5</v>
      </c>
      <c r="BJP17" s="100">
        <f t="shared" si="266"/>
        <v>3.3292306694797169E-5</v>
      </c>
      <c r="BJQ17" s="100">
        <f t="shared" si="267"/>
        <v>3.3295348378173984E-5</v>
      </c>
      <c r="BJR17" s="100">
        <f t="shared" si="268"/>
        <v>3.3297854933996782E-5</v>
      </c>
      <c r="BJS17" s="100">
        <f t="shared" si="269"/>
        <v>3.3300377388476822E-5</v>
      </c>
      <c r="BJT17" s="100">
        <f t="shared" si="270"/>
        <v>3.3302368449701902E-5</v>
      </c>
      <c r="BJU17" s="100">
        <f t="shared" si="271"/>
        <v>3.3304338234530849E-5</v>
      </c>
      <c r="BJV17" s="100">
        <f t="shared" si="272"/>
        <v>3.3305903289848045E-5</v>
      </c>
      <c r="BJW17" s="100">
        <f t="shared" si="273"/>
        <v>3.3307502131169921E-5</v>
      </c>
      <c r="BJX17" s="100">
        <f t="shared" si="274"/>
        <v>3.3308753174929E-5</v>
      </c>
      <c r="BJY17" s="100">
        <f t="shared" si="275"/>
        <v>3.3310071243983103E-5</v>
      </c>
      <c r="BJZ17" s="100">
        <f t="shared" si="276"/>
        <v>3.3310944255362572E-5</v>
      </c>
      <c r="BKA17" s="100">
        <f t="shared" si="277"/>
        <v>3.3312603046642959E-5</v>
      </c>
      <c r="BKB17" s="100">
        <f t="shared" si="278"/>
        <v>3.3314821825214204E-5</v>
      </c>
      <c r="BKC17" s="100">
        <f t="shared" si="279"/>
        <v>3.3316429699052088E-5</v>
      </c>
      <c r="BKD17" s="160">
        <f t="shared" si="280"/>
        <v>2.630724207396213E-2</v>
      </c>
      <c r="BKE17" s="100">
        <f t="shared" si="281"/>
        <v>2.6698360814238386E-2</v>
      </c>
      <c r="BKF17" s="100">
        <f t="shared" si="282"/>
        <v>2.9866659897721189E-2</v>
      </c>
      <c r="BKG17" s="100">
        <f t="shared" si="283"/>
        <v>3.4399297713478438E-2</v>
      </c>
      <c r="BKH17" s="100">
        <f t="shared" si="284"/>
        <v>3.7128292367204531E-2</v>
      </c>
      <c r="BKI17" s="100">
        <f t="shared" si="285"/>
        <v>3.8877632430461703E-2</v>
      </c>
      <c r="BKJ17" s="100">
        <f t="shared" si="286"/>
        <v>4.0359746275966793E-2</v>
      </c>
      <c r="BKK17" s="100">
        <f t="shared" si="287"/>
        <v>4.1577204067641683E-2</v>
      </c>
      <c r="BKL17" s="100">
        <f t="shared" si="288"/>
        <v>4.2702023401195235E-2</v>
      </c>
      <c r="BKM17" s="100">
        <f t="shared" si="289"/>
        <v>4.3664099024835534E-2</v>
      </c>
      <c r="BKN17" s="100">
        <f t="shared" si="290"/>
        <v>4.4567813507792813E-2</v>
      </c>
      <c r="BKO17" s="100">
        <f t="shared" si="291"/>
        <v>4.5337576167760574E-2</v>
      </c>
      <c r="BKP17" s="100">
        <f t="shared" si="292"/>
        <v>4.6071062605802855E-2</v>
      </c>
      <c r="BKQ17" s="100">
        <f t="shared" si="293"/>
        <v>4.6684633933845858E-2</v>
      </c>
      <c r="BKR17" s="100">
        <f t="shared" si="294"/>
        <v>4.7284134818492647E-2</v>
      </c>
      <c r="BKS17" s="100">
        <f t="shared" si="295"/>
        <v>4.7779753845261896E-2</v>
      </c>
      <c r="BKT17" s="100">
        <f t="shared" si="296"/>
        <v>4.8260820522195859E-2</v>
      </c>
      <c r="BKU17" s="100">
        <f t="shared" si="297"/>
        <v>4.8660447378911495E-2</v>
      </c>
      <c r="BKV17" s="100">
        <f t="shared" si="298"/>
        <v>4.9047480017461342E-2</v>
      </c>
      <c r="BKW17" s="100">
        <f t="shared" si="299"/>
        <v>4.9366524688552509E-2</v>
      </c>
      <c r="BKX17" s="100">
        <f t="shared" si="300"/>
        <v>4.967673247160781E-2</v>
      </c>
      <c r="BKY17" s="100">
        <f t="shared" si="301"/>
        <v>4.9932220975847784E-2</v>
      </c>
      <c r="BKZ17" s="100">
        <f t="shared" si="302"/>
        <v>5.0177852452873539E-2</v>
      </c>
      <c r="BLA17" s="100">
        <f t="shared" si="303"/>
        <v>5.0386585842620457E-2</v>
      </c>
      <c r="BLB17" s="100">
        <f t="shared" si="304"/>
        <v>5.0581786767034988E-2</v>
      </c>
      <c r="BLC17" s="100">
        <f t="shared" si="305"/>
        <v>5.0744574905066696E-2</v>
      </c>
      <c r="BLD17" s="100">
        <f t="shared" si="306"/>
        <v>5.0901634223400209E-2</v>
      </c>
      <c r="BLE17" s="100">
        <f t="shared" si="307"/>
        <v>5.1032796115541824E-2</v>
      </c>
      <c r="BLF17" s="100">
        <f t="shared" si="308"/>
        <v>5.1155641514903677E-2</v>
      </c>
      <c r="BLG17" s="100">
        <f t="shared" si="309"/>
        <v>5.1260889389982099E-2</v>
      </c>
      <c r="BLH17" s="100">
        <f t="shared" si="310"/>
        <v>5.1360220979764726E-2</v>
      </c>
      <c r="BLI17" s="100">
        <f t="shared" si="311"/>
        <v>5.1444638848810786E-2</v>
      </c>
      <c r="BLJ17" s="100">
        <f t="shared" si="312"/>
        <v>5.1522681421403357E-2</v>
      </c>
      <c r="BLK17" s="100">
        <f t="shared" si="313"/>
        <v>5.1589918458059172E-2</v>
      </c>
      <c r="BLL17" s="100">
        <f t="shared" si="314"/>
        <v>5.1652435285494867E-2</v>
      </c>
      <c r="BLM17" s="100">
        <f t="shared" si="315"/>
        <v>5.1705696491406078E-2</v>
      </c>
      <c r="BLN17" s="100">
        <f t="shared" si="316"/>
        <v>5.1755282122935342E-2</v>
      </c>
      <c r="BLO17" s="100">
        <f t="shared" si="317"/>
        <v>5.1798416722434987E-2</v>
      </c>
      <c r="BLP17" s="100">
        <f t="shared" si="318"/>
        <v>5.1837412330997194E-2</v>
      </c>
      <c r="BLQ17" s="100">
        <f t="shared" si="319"/>
        <v>5.1871658232538406E-2</v>
      </c>
      <c r="BLR17" s="100">
        <f t="shared" si="320"/>
        <v>5.1902406379412812E-2</v>
      </c>
      <c r="BLS17" s="100">
        <f t="shared" si="321"/>
        <v>5.1929859170993908E-2</v>
      </c>
      <c r="BLT17" s="100">
        <f t="shared" si="322"/>
        <v>5.1954209345197892E-2</v>
      </c>
      <c r="BLU17" s="100">
        <f t="shared" si="323"/>
        <v>5.1976149558941032E-2</v>
      </c>
      <c r="BLV17" s="100">
        <f t="shared" si="324"/>
        <v>5.199562833753682E-2</v>
      </c>
      <c r="BLW17" s="100">
        <f t="shared" si="325"/>
        <v>5.2012879717642575E-2</v>
      </c>
      <c r="BLX17" s="100">
        <f t="shared" si="326"/>
        <v>5.2028190514253558E-2</v>
      </c>
      <c r="BLY17" s="100">
        <f t="shared" si="327"/>
        <v>5.2042186776785057E-2</v>
      </c>
      <c r="BLZ17" s="100">
        <f t="shared" si="328"/>
        <v>5.2054394164775433E-2</v>
      </c>
      <c r="BMA17" s="100">
        <f t="shared" si="329"/>
        <v>5.2065461752392704E-2</v>
      </c>
      <c r="BMB17" s="100">
        <f t="shared" si="330"/>
        <v>5.2075203247880807E-2</v>
      </c>
      <c r="BMC17" s="100">
        <f t="shared" si="331"/>
        <v>5.2084130045941271E-2</v>
      </c>
      <c r="BMD17" s="100">
        <f t="shared" si="332"/>
        <v>5.2091781052419434E-2</v>
      </c>
      <c r="BME17" s="100">
        <f t="shared" si="333"/>
        <v>5.209891428471692E-2</v>
      </c>
      <c r="BMF17" s="100">
        <f t="shared" si="334"/>
        <v>5.2105016740434433E-2</v>
      </c>
      <c r="BMG17" s="100">
        <f t="shared" si="335"/>
        <v>5.2110704453302494E-2</v>
      </c>
      <c r="BMH17" s="100">
        <f t="shared" si="336"/>
        <v>5.2115391610331623E-2</v>
      </c>
      <c r="BMI17" s="100">
        <f t="shared" si="337"/>
        <v>5.2120108580487129E-2</v>
      </c>
      <c r="BMJ17" s="100">
        <f t="shared" si="338"/>
        <v>5.2123831908396825E-2</v>
      </c>
      <c r="BMK17" s="100">
        <f t="shared" si="339"/>
        <v>5.2127515500179189E-2</v>
      </c>
      <c r="BML17" s="100">
        <f t="shared" si="340"/>
        <v>5.213044226472429E-2</v>
      </c>
      <c r="BMM17" s="100">
        <f t="shared" si="341"/>
        <v>5.2133432244677598E-2</v>
      </c>
      <c r="BMN17" s="100">
        <f t="shared" si="342"/>
        <v>5.2135771834662975E-2</v>
      </c>
      <c r="BMO17" s="100">
        <f t="shared" si="343"/>
        <v>5.2138236791556179E-2</v>
      </c>
      <c r="BMP17" s="100">
        <f t="shared" si="344"/>
        <v>5.2139869446492633E-2</v>
      </c>
      <c r="BMQ17" s="100">
        <f t="shared" si="345"/>
        <v>5.2142971648675387E-2</v>
      </c>
      <c r="BMR17" s="100">
        <f t="shared" si="346"/>
        <v>5.2147121172092914E-2</v>
      </c>
      <c r="BMS17" s="100">
        <f t="shared" si="347"/>
        <v>5.2150128231780793E-2</v>
      </c>
      <c r="BMT17" s="162">
        <f t="shared" si="348"/>
        <v>1005.7136924206923</v>
      </c>
      <c r="BMU17" s="97">
        <f t="shared" si="349"/>
        <v>1005.954847586765</v>
      </c>
      <c r="BMV17" s="97">
        <f t="shared" si="350"/>
        <v>1008.8351717828879</v>
      </c>
      <c r="BMW17" s="97">
        <f t="shared" si="351"/>
        <v>1015.8669338419919</v>
      </c>
      <c r="BMX17" s="97">
        <f t="shared" si="352"/>
        <v>1021.7599145319514</v>
      </c>
      <c r="BMY17" s="97">
        <f t="shared" si="353"/>
        <v>1026.1837604890102</v>
      </c>
      <c r="BMZ17" s="97">
        <f t="shared" si="354"/>
        <v>1030.3179195774567</v>
      </c>
      <c r="BNA17" s="97">
        <f t="shared" si="355"/>
        <v>1033.9720796356046</v>
      </c>
      <c r="BNB17" s="97">
        <f t="shared" si="356"/>
        <v>1037.5493333313211</v>
      </c>
      <c r="BNC17" s="97">
        <f t="shared" si="357"/>
        <v>1040.757716789338</v>
      </c>
      <c r="BND17" s="97">
        <f t="shared" si="358"/>
        <v>1043.8923708186651</v>
      </c>
      <c r="BNE17" s="97">
        <f t="shared" si="359"/>
        <v>1046.6517650863518</v>
      </c>
      <c r="BNF17" s="97">
        <f t="shared" si="360"/>
        <v>1049.3550566024496</v>
      </c>
      <c r="BNG17" s="97">
        <f t="shared" si="361"/>
        <v>1051.6700044071763</v>
      </c>
      <c r="BNH17" s="97">
        <f t="shared" si="362"/>
        <v>1053.9774715992667</v>
      </c>
      <c r="BNI17" s="97">
        <f t="shared" si="363"/>
        <v>1055.9180582849822</v>
      </c>
      <c r="BNJ17" s="97">
        <f t="shared" si="364"/>
        <v>1057.829297051343</v>
      </c>
      <c r="BNK17" s="97">
        <f t="shared" si="365"/>
        <v>1059.4370689810719</v>
      </c>
      <c r="BNL17" s="97">
        <f t="shared" si="366"/>
        <v>1061.0110464841275</v>
      </c>
      <c r="BNM17" s="97">
        <f t="shared" si="367"/>
        <v>1062.3206839477223</v>
      </c>
      <c r="BNN17" s="97">
        <f t="shared" si="368"/>
        <v>1063.6043057289939</v>
      </c>
      <c r="BNO17" s="97">
        <f t="shared" si="369"/>
        <v>1064.6689195246167</v>
      </c>
      <c r="BNP17" s="97">
        <f t="shared" si="370"/>
        <v>1065.6986346156773</v>
      </c>
      <c r="BNQ17" s="97">
        <f t="shared" si="371"/>
        <v>1066.5783297806029</v>
      </c>
      <c r="BNR17" s="97">
        <f t="shared" si="372"/>
        <v>1067.404793495097</v>
      </c>
      <c r="BNS17" s="97">
        <f t="shared" si="373"/>
        <v>1068.0967844181323</v>
      </c>
      <c r="BNT17" s="97">
        <f t="shared" si="374"/>
        <v>1068.7667636264164</v>
      </c>
      <c r="BNU17" s="97">
        <f t="shared" si="375"/>
        <v>1069.3280062222962</v>
      </c>
      <c r="BNV17" s="97">
        <f t="shared" si="376"/>
        <v>1069.8550759303496</v>
      </c>
      <c r="BNW17" s="97">
        <f t="shared" si="377"/>
        <v>1070.3077175415672</v>
      </c>
      <c r="BNX17" s="97">
        <f t="shared" si="378"/>
        <v>1070.7358140756646</v>
      </c>
      <c r="BNY17" s="97">
        <f t="shared" si="379"/>
        <v>1071.1003153677345</v>
      </c>
      <c r="BNZ17" s="97">
        <f t="shared" si="380"/>
        <v>1071.4378395448209</v>
      </c>
      <c r="BOA17" s="97">
        <f t="shared" si="381"/>
        <v>1071.7290516304138</v>
      </c>
      <c r="BOB17" s="97">
        <f t="shared" si="382"/>
        <v>1072.0001664487193</v>
      </c>
      <c r="BOC17" s="97">
        <f t="shared" si="383"/>
        <v>1072.2314043814172</v>
      </c>
      <c r="BOD17" s="97">
        <f t="shared" si="384"/>
        <v>1072.4468996017354</v>
      </c>
      <c r="BOE17" s="97">
        <f t="shared" si="385"/>
        <v>1072.6345269240662</v>
      </c>
      <c r="BOF17" s="97">
        <f t="shared" si="386"/>
        <v>1072.8042841117135</v>
      </c>
      <c r="BOG17" s="97">
        <f t="shared" si="387"/>
        <v>1072.9534689326651</v>
      </c>
      <c r="BOH17" s="97">
        <f t="shared" si="388"/>
        <v>1073.0874992738893</v>
      </c>
      <c r="BOI17" s="97">
        <f t="shared" si="389"/>
        <v>1073.2072311590478</v>
      </c>
      <c r="BOJ17" s="97">
        <f t="shared" si="390"/>
        <v>1073.3134832391031</v>
      </c>
      <c r="BOK17" s="97">
        <f t="shared" si="391"/>
        <v>1073.4092610909884</v>
      </c>
      <c r="BOL17" s="97">
        <f t="shared" si="392"/>
        <v>1073.4943267861179</v>
      </c>
      <c r="BOM17" s="97">
        <f t="shared" si="393"/>
        <v>1073.5696910749821</v>
      </c>
      <c r="BON17" s="97">
        <f t="shared" si="394"/>
        <v>1073.6365980438486</v>
      </c>
      <c r="BOO17" s="97">
        <f t="shared" si="395"/>
        <v>1073.6977772769947</v>
      </c>
      <c r="BOP17" s="97">
        <f t="shared" si="396"/>
        <v>1073.7511501208173</v>
      </c>
      <c r="BOQ17" s="97">
        <f t="shared" si="397"/>
        <v>1073.7995499963533</v>
      </c>
      <c r="BOR17" s="97">
        <f t="shared" si="398"/>
        <v>1073.8421589176626</v>
      </c>
      <c r="BOS17" s="97">
        <f t="shared" si="399"/>
        <v>1073.8812111209513</v>
      </c>
      <c r="BOT17" s="97">
        <f t="shared" si="400"/>
        <v>1073.9146872208985</v>
      </c>
      <c r="BOU17" s="97">
        <f t="shared" si="401"/>
        <v>1073.945902114204</v>
      </c>
      <c r="BOV17" s="97">
        <f t="shared" si="402"/>
        <v>1073.9726096041848</v>
      </c>
      <c r="BOW17" s="97">
        <f t="shared" si="403"/>
        <v>1073.9975046670768</v>
      </c>
      <c r="BOX17" s="97">
        <f t="shared" si="404"/>
        <v>1074.0180222645599</v>
      </c>
      <c r="BOY17" s="97">
        <f t="shared" si="405"/>
        <v>1074.0386721508969</v>
      </c>
      <c r="BOZ17" s="97">
        <f t="shared" si="406"/>
        <v>1074.0549733477001</v>
      </c>
      <c r="BPA17" s="97">
        <f t="shared" si="407"/>
        <v>1074.0711016713426</v>
      </c>
      <c r="BPB17" s="97">
        <f t="shared" si="408"/>
        <v>1074.0839170623335</v>
      </c>
      <c r="BPC17" s="97">
        <f t="shared" si="409"/>
        <v>1074.0970099643878</v>
      </c>
      <c r="BPD17" s="97">
        <f t="shared" si="410"/>
        <v>1074.1072553572519</v>
      </c>
      <c r="BPE17" s="97">
        <f t="shared" si="411"/>
        <v>1074.1180502247089</v>
      </c>
      <c r="BPF17" s="97">
        <f t="shared" si="412"/>
        <v>1074.1252004330379</v>
      </c>
      <c r="BPG17" s="97">
        <f t="shared" si="413"/>
        <v>1074.1387871091556</v>
      </c>
      <c r="BPH17" s="97">
        <f t="shared" si="414"/>
        <v>1074.156961931601</v>
      </c>
      <c r="BPI17" s="97">
        <f t="shared" si="415"/>
        <v>1074.1701336503002</v>
      </c>
      <c r="BPJ17" s="139">
        <f t="shared" si="416"/>
        <v>100</v>
      </c>
      <c r="BPK17" s="99">
        <f t="shared" si="417"/>
        <v>99.986318642026433</v>
      </c>
      <c r="BPL17" s="99">
        <f t="shared" si="418"/>
        <v>67.084685159396287</v>
      </c>
      <c r="BPM17" s="99">
        <f t="shared" si="419"/>
        <v>67.068839625127026</v>
      </c>
      <c r="BPN17" s="99">
        <f t="shared" si="420"/>
        <v>67.075859083894755</v>
      </c>
      <c r="BPO17" s="99">
        <f t="shared" si="421"/>
        <v>67.069592382099444</v>
      </c>
      <c r="BPP17" s="99">
        <f t="shared" si="422"/>
        <v>67.081410666566299</v>
      </c>
      <c r="BPQ17" s="99">
        <f t="shared" si="423"/>
        <v>67.064737099627379</v>
      </c>
      <c r="BPR17" s="99">
        <f t="shared" si="424"/>
        <v>67.07998042831872</v>
      </c>
      <c r="BPS17" s="99">
        <f t="shared" si="425"/>
        <v>67.061914260980842</v>
      </c>
      <c r="BPT17" s="99">
        <f t="shared" si="426"/>
        <v>67.085494373141628</v>
      </c>
      <c r="BPU17" s="99">
        <f t="shared" si="427"/>
        <v>67.06458654823291</v>
      </c>
      <c r="BPV17" s="99">
        <f t="shared" si="428"/>
        <v>67.081015469155787</v>
      </c>
      <c r="BPW17" s="99">
        <f t="shared" si="429"/>
        <v>67.067710489668414</v>
      </c>
      <c r="BPX17" s="99">
        <f t="shared" si="430"/>
        <v>67.07984869584854</v>
      </c>
      <c r="BPY17" s="99">
        <f t="shared" si="431"/>
        <v>67.072678685686327</v>
      </c>
      <c r="BPZ17" s="99">
        <f t="shared" si="432"/>
        <v>67.07503105122511</v>
      </c>
      <c r="BQA17" s="99">
        <f t="shared" si="433"/>
        <v>67.06710828409048</v>
      </c>
      <c r="BQB17" s="99">
        <f t="shared" si="434"/>
        <v>67.082351612781807</v>
      </c>
      <c r="BQC17" s="99">
        <f t="shared" si="435"/>
        <v>67.06458654823291</v>
      </c>
      <c r="BQD17" s="99">
        <f t="shared" si="436"/>
        <v>67.081316571944754</v>
      </c>
      <c r="BQE17" s="99">
        <f t="shared" si="437"/>
        <v>67.067898678911504</v>
      </c>
      <c r="BQF17" s="99">
        <f t="shared" si="438"/>
        <v>67.088430125334042</v>
      </c>
      <c r="BQG17" s="99">
        <f t="shared" si="439"/>
        <v>67.068801987278405</v>
      </c>
      <c r="BQH17" s="99">
        <f t="shared" si="440"/>
        <v>67.07777861417442</v>
      </c>
      <c r="BQI17" s="99">
        <f t="shared" si="441"/>
        <v>67.064624186081531</v>
      </c>
      <c r="BQJ17" s="99">
        <f t="shared" si="442"/>
        <v>67.078362000828022</v>
      </c>
      <c r="BQK17" s="99">
        <f t="shared" si="443"/>
        <v>67.065583951221356</v>
      </c>
      <c r="BQL17" s="99">
        <f t="shared" si="444"/>
        <v>67.082069328917157</v>
      </c>
      <c r="BQM17" s="99">
        <f t="shared" si="445"/>
        <v>67.06797395460876</v>
      </c>
      <c r="BQN17" s="99">
        <f t="shared" si="446"/>
        <v>67.087545635891459</v>
      </c>
      <c r="BQO17" s="99">
        <f t="shared" si="447"/>
        <v>67.066280251420835</v>
      </c>
      <c r="BQP17" s="99">
        <f t="shared" si="448"/>
        <v>67.086792878919042</v>
      </c>
      <c r="BQQ17" s="99">
        <f t="shared" si="449"/>
        <v>67.067221197636357</v>
      </c>
      <c r="BQR17" s="99">
        <f t="shared" si="450"/>
        <v>67.082765629116651</v>
      </c>
      <c r="BQS17" s="99">
        <f t="shared" si="451"/>
        <v>67.067390567955144</v>
      </c>
      <c r="BQT17" s="99">
        <f t="shared" si="452"/>
        <v>67.078907749633032</v>
      </c>
      <c r="BQU17" s="99">
        <f t="shared" si="453"/>
        <v>67.065997967556186</v>
      </c>
      <c r="BQV17" s="99">
        <f t="shared" si="454"/>
        <v>67.079641687681132</v>
      </c>
      <c r="BQW17" s="99">
        <f t="shared" si="455"/>
        <v>67.068293876322031</v>
      </c>
      <c r="BQX17" s="99">
        <f t="shared" si="456"/>
        <v>67.08336783469457</v>
      </c>
      <c r="BQY17" s="99">
        <f t="shared" si="457"/>
        <v>67.065734502615825</v>
      </c>
      <c r="BQZ17" s="99">
        <f t="shared" si="458"/>
        <v>67.085946027325079</v>
      </c>
      <c r="BRA17" s="99">
        <f t="shared" si="459"/>
        <v>67.07077797433098</v>
      </c>
      <c r="BRB17" s="99">
        <f t="shared" si="460"/>
        <v>67.079434679513724</v>
      </c>
      <c r="BRC17" s="99">
        <f t="shared" si="461"/>
        <v>67.067409386879447</v>
      </c>
      <c r="BRD17" s="99">
        <f t="shared" si="462"/>
        <v>67.078362000828022</v>
      </c>
      <c r="BRE17" s="99">
        <f t="shared" si="463"/>
        <v>67.066901275923058</v>
      </c>
      <c r="BRF17" s="99">
        <f t="shared" si="464"/>
        <v>67.080225074334749</v>
      </c>
      <c r="BRG17" s="99">
        <f t="shared" si="465"/>
        <v>67.068971357597192</v>
      </c>
      <c r="BRH17" s="99">
        <f t="shared" si="466"/>
        <v>67.086416500432833</v>
      </c>
      <c r="BRI17" s="99">
        <f t="shared" si="467"/>
        <v>67.071681282697881</v>
      </c>
      <c r="BRJ17" s="99">
        <f t="shared" si="468"/>
        <v>67.087395084496976</v>
      </c>
      <c r="BRK17" s="99">
        <f t="shared" si="469"/>
        <v>67.064925288870498</v>
      </c>
      <c r="BRL17" s="99">
        <f t="shared" si="470"/>
        <v>67.079340584892179</v>
      </c>
      <c r="BRM17" s="99">
        <f t="shared" si="471"/>
        <v>67.064021980503597</v>
      </c>
      <c r="BRN17" s="99">
        <f t="shared" si="472"/>
        <v>67.078042079114766</v>
      </c>
      <c r="BRO17" s="99">
        <f t="shared" si="473"/>
        <v>67.062610561180321</v>
      </c>
      <c r="BRP17" s="99">
        <f t="shared" si="474"/>
        <v>67.078136173736311</v>
      </c>
      <c r="BRQ17" s="99">
        <f t="shared" si="475"/>
        <v>67.064887651021877</v>
      </c>
      <c r="BRR17" s="99">
        <f t="shared" si="476"/>
        <v>67.08218224246302</v>
      </c>
      <c r="BRS17" s="99">
        <f t="shared" si="477"/>
        <v>67.067258835484964</v>
      </c>
      <c r="BRT17" s="99">
        <f t="shared" si="478"/>
        <v>67.082050509992854</v>
      </c>
      <c r="BRU17" s="99">
        <f t="shared" si="479"/>
        <v>67.065339305205313</v>
      </c>
      <c r="BRV17" s="99">
        <f t="shared" si="480"/>
        <v>67.080526177123716</v>
      </c>
      <c r="BRW17" s="99">
        <f t="shared" si="481"/>
        <v>67.065602770145659</v>
      </c>
      <c r="BRX17" s="99">
        <f t="shared" si="482"/>
        <v>99.967048063532687</v>
      </c>
      <c r="BRY17" s="99">
        <f t="shared" si="483"/>
        <v>100</v>
      </c>
      <c r="BRZ17" s="139">
        <f t="shared" si="484"/>
        <v>4.0000099999999996</v>
      </c>
      <c r="BSA17" s="99">
        <f t="shared" si="485"/>
        <v>4.2801485824493648</v>
      </c>
      <c r="BSB17" s="99">
        <f t="shared" si="486"/>
        <v>11.022229563172244</v>
      </c>
      <c r="BSC17" s="99">
        <f t="shared" si="487"/>
        <v>14.444696008085513</v>
      </c>
      <c r="BSD17" s="99">
        <f t="shared" si="488"/>
        <v>15.608119140010725</v>
      </c>
      <c r="BSE17" s="99">
        <f t="shared" si="489"/>
        <v>16.020001938863238</v>
      </c>
      <c r="BSF17" s="99">
        <f t="shared" si="490"/>
        <v>16.780997728198507</v>
      </c>
      <c r="BSG17" s="99">
        <f t="shared" si="491"/>
        <v>17.365862454211733</v>
      </c>
      <c r="BSH17" s="99">
        <f t="shared" si="492"/>
        <v>17.929074998541168</v>
      </c>
      <c r="BSI17" s="99">
        <f t="shared" si="493"/>
        <v>18.454364353271583</v>
      </c>
      <c r="BSJ17" s="99">
        <f t="shared" si="494"/>
        <v>18.883098527290116</v>
      </c>
      <c r="BSK17" s="99">
        <f t="shared" si="495"/>
        <v>19.34802056919845</v>
      </c>
      <c r="BSL17" s="99">
        <f t="shared" si="496"/>
        <v>19.695348836922236</v>
      </c>
      <c r="BSM17" s="99">
        <f t="shared" si="497"/>
        <v>20.075547385912511</v>
      </c>
      <c r="BSN17" s="99">
        <f t="shared" si="498"/>
        <v>20.363567100361372</v>
      </c>
      <c r="BSO17" s="99">
        <f t="shared" si="499"/>
        <v>20.698129658809442</v>
      </c>
      <c r="BSP17" s="99">
        <f t="shared" si="500"/>
        <v>20.911373099906768</v>
      </c>
      <c r="BSQ17" s="99">
        <f t="shared" si="501"/>
        <v>21.208980622434627</v>
      </c>
      <c r="BSR17" s="99">
        <f t="shared" si="502"/>
        <v>21.374802247194797</v>
      </c>
      <c r="BSS17" s="99">
        <f t="shared" si="503"/>
        <v>21.639095604597269</v>
      </c>
      <c r="BST17" s="99">
        <f t="shared" si="504"/>
        <v>21.756937320016707</v>
      </c>
      <c r="BSU17" s="99">
        <f t="shared" si="505"/>
        <v>21.986912204596486</v>
      </c>
      <c r="BSV17" s="99">
        <f t="shared" si="506"/>
        <v>22.074357638617144</v>
      </c>
      <c r="BSW17" s="99">
        <f t="shared" si="507"/>
        <v>22.27472320563248</v>
      </c>
      <c r="BSX17" s="99">
        <f t="shared" si="508"/>
        <v>22.342376729859531</v>
      </c>
      <c r="BSY17" s="99">
        <f t="shared" si="509"/>
        <v>22.51276314932878</v>
      </c>
      <c r="BSZ17" s="99">
        <f t="shared" si="510"/>
        <v>22.543946436577166</v>
      </c>
      <c r="BTA17" s="99">
        <f t="shared" si="511"/>
        <v>22.700823735573756</v>
      </c>
      <c r="BTB17" s="99">
        <f t="shared" si="512"/>
        <v>22.719871572939176</v>
      </c>
      <c r="BTC17" s="99">
        <f t="shared" si="513"/>
        <v>22.848997958953468</v>
      </c>
      <c r="BTD17" s="99">
        <f t="shared" si="514"/>
        <v>22.821135957326128</v>
      </c>
      <c r="BTE17" s="99">
        <f t="shared" si="515"/>
        <v>22.974585652040197</v>
      </c>
      <c r="BTF17" s="99">
        <f t="shared" si="516"/>
        <v>22.974238801096703</v>
      </c>
      <c r="BTG17" s="99">
        <f t="shared" si="517"/>
        <v>23.082542743765249</v>
      </c>
      <c r="BTH17" s="99">
        <f t="shared" si="518"/>
        <v>23.058903214458439</v>
      </c>
      <c r="BTI17" s="99">
        <f t="shared" si="519"/>
        <v>23.192940515911683</v>
      </c>
      <c r="BTJ17" s="99">
        <f t="shared" si="520"/>
        <v>23.152762203533293</v>
      </c>
      <c r="BTK17" s="99">
        <f t="shared" si="521"/>
        <v>23.249739767598928</v>
      </c>
      <c r="BTL17" s="99">
        <f t="shared" si="522"/>
        <v>23.228761525811073</v>
      </c>
      <c r="BTM17" s="99">
        <f t="shared" si="523"/>
        <v>23.334095882711935</v>
      </c>
      <c r="BTN17" s="99">
        <f t="shared" si="524"/>
        <v>23.291332120506883</v>
      </c>
      <c r="BTO17" s="99">
        <f t="shared" si="525"/>
        <v>23.423079038055256</v>
      </c>
      <c r="BTP17" s="99">
        <f t="shared" si="526"/>
        <v>23.356710202190126</v>
      </c>
      <c r="BTQ17" s="99">
        <f t="shared" si="527"/>
        <v>23.474425786481344</v>
      </c>
      <c r="BTR17" s="99">
        <f t="shared" si="528"/>
        <v>23.424645832322192</v>
      </c>
      <c r="BTS17" s="99">
        <f t="shared" si="529"/>
        <v>23.508243637459493</v>
      </c>
      <c r="BTT17" s="99">
        <f t="shared" si="530"/>
        <v>23.460978370052832</v>
      </c>
      <c r="BTU17" s="99">
        <f t="shared" si="531"/>
        <v>23.530027032373585</v>
      </c>
      <c r="BTV17" s="99">
        <f t="shared" si="532"/>
        <v>23.48547576061668</v>
      </c>
      <c r="BTW17" s="99">
        <f t="shared" si="533"/>
        <v>23.604178921415269</v>
      </c>
      <c r="BTX17" s="99">
        <f t="shared" si="534"/>
        <v>23.506412806977487</v>
      </c>
      <c r="BTY17" s="99">
        <f t="shared" si="535"/>
        <v>23.607206047605889</v>
      </c>
      <c r="BTZ17" s="99">
        <f t="shared" si="536"/>
        <v>23.548715790950073</v>
      </c>
      <c r="BUA17" s="99">
        <f t="shared" si="537"/>
        <v>23.642268938203479</v>
      </c>
      <c r="BUB17" s="99">
        <f t="shared" si="538"/>
        <v>23.583222288805434</v>
      </c>
      <c r="BUC17" s="99">
        <f t="shared" si="539"/>
        <v>23.688528559498582</v>
      </c>
      <c r="BUD17" s="99">
        <f t="shared" si="540"/>
        <v>23.629327137046893</v>
      </c>
      <c r="BUE17" s="99">
        <f t="shared" si="541"/>
        <v>23.724799656412259</v>
      </c>
      <c r="BUF17" s="99">
        <f t="shared" si="542"/>
        <v>23.663209661771777</v>
      </c>
      <c r="BUG17" s="99">
        <f t="shared" si="543"/>
        <v>23.759869818789152</v>
      </c>
      <c r="BUH17" s="99">
        <f t="shared" si="544"/>
        <v>23.691477332321913</v>
      </c>
      <c r="BUI17" s="99">
        <f t="shared" si="545"/>
        <v>23.779635960850996</v>
      </c>
      <c r="BUJ17" s="99">
        <f t="shared" si="546"/>
        <v>23.735947066239579</v>
      </c>
      <c r="BUK17" s="99">
        <f t="shared" si="547"/>
        <v>23.816639363159485</v>
      </c>
      <c r="BUL17" s="99">
        <f t="shared" si="548"/>
        <v>23.794849130809858</v>
      </c>
      <c r="BUM17" s="99">
        <f t="shared" si="549"/>
        <v>22.658724252553224</v>
      </c>
      <c r="BUN17" s="99">
        <f t="shared" si="550"/>
        <v>11.786263802159958</v>
      </c>
      <c r="BUO17" s="99">
        <f t="shared" si="551"/>
        <v>12.38719</v>
      </c>
      <c r="BUP17" s="162">
        <f t="shared" si="552"/>
        <v>679.09869310634713</v>
      </c>
      <c r="BUQ17" s="97">
        <f t="shared" si="553"/>
        <v>393.00564275041631</v>
      </c>
      <c r="BUR17" s="97">
        <f t="shared" si="554"/>
        <v>370.130333747073</v>
      </c>
      <c r="BUS17" s="97">
        <f t="shared" si="555"/>
        <v>344.90702342795913</v>
      </c>
      <c r="BUT17" s="97">
        <f t="shared" si="556"/>
        <v>325.89292508415383</v>
      </c>
      <c r="BUU17" s="97">
        <f t="shared" si="557"/>
        <v>316.1109045163978</v>
      </c>
      <c r="BUV17" s="97">
        <f t="shared" si="558"/>
        <v>307.78918964014645</v>
      </c>
      <c r="BUW17" s="97">
        <f t="shared" si="559"/>
        <v>302.4313788228821</v>
      </c>
      <c r="BUX17" s="97">
        <f t="shared" si="560"/>
        <v>294.67904331603364</v>
      </c>
      <c r="BUY17" s="97">
        <f t="shared" si="561"/>
        <v>290.65656313444674</v>
      </c>
      <c r="BUZ17" s="97">
        <f t="shared" si="562"/>
        <v>286.95295433097277</v>
      </c>
      <c r="BVA17" s="97">
        <f t="shared" si="563"/>
        <v>282.27904852715392</v>
      </c>
      <c r="BVB17" s="97">
        <f t="shared" si="564"/>
        <v>278.93369957106609</v>
      </c>
      <c r="BVC17" s="97">
        <f t="shared" si="565"/>
        <v>277.11271055096927</v>
      </c>
      <c r="BVD17" s="97">
        <f t="shared" si="566"/>
        <v>274.06481513944186</v>
      </c>
      <c r="BVE17" s="97">
        <f t="shared" si="567"/>
        <v>271.09808389013625</v>
      </c>
      <c r="BVF17" s="97">
        <f t="shared" si="568"/>
        <v>270.49211343826926</v>
      </c>
      <c r="BVG17" s="97">
        <f t="shared" si="569"/>
        <v>269.34846962646566</v>
      </c>
      <c r="BVH17" s="97">
        <f t="shared" si="570"/>
        <v>265.84710796105293</v>
      </c>
      <c r="BVI17" s="97">
        <f t="shared" si="571"/>
        <v>265.11081036364203</v>
      </c>
      <c r="BVJ17" s="97">
        <f t="shared" si="572"/>
        <v>266.08323819332338</v>
      </c>
      <c r="BVK17" s="97">
        <f t="shared" si="573"/>
        <v>263.26867593178923</v>
      </c>
      <c r="BVL17" s="97">
        <f t="shared" si="574"/>
        <v>262.78412056686739</v>
      </c>
      <c r="BVM17" s="97">
        <f t="shared" si="575"/>
        <v>263.27029264282857</v>
      </c>
      <c r="BVN17" s="97">
        <f t="shared" si="576"/>
        <v>262.30404276543851</v>
      </c>
      <c r="BVO17" s="97">
        <f t="shared" si="577"/>
        <v>261.74324510651331</v>
      </c>
      <c r="BVP17" s="97">
        <f t="shared" si="578"/>
        <v>261.22535102759343</v>
      </c>
      <c r="BVQ17" s="97">
        <f t="shared" si="579"/>
        <v>261.76499689057317</v>
      </c>
      <c r="BVR17" s="97">
        <f t="shared" si="580"/>
        <v>260.16082341232033</v>
      </c>
      <c r="BVS17" s="97">
        <f t="shared" si="581"/>
        <v>259.74734123807633</v>
      </c>
      <c r="BVT17" s="97">
        <f t="shared" si="582"/>
        <v>260.73766509426798</v>
      </c>
      <c r="BVU17" s="97">
        <f t="shared" si="583"/>
        <v>260.07435734231149</v>
      </c>
      <c r="BVV17" s="97">
        <f t="shared" si="584"/>
        <v>259.10094233816585</v>
      </c>
      <c r="BVW17" s="97">
        <f t="shared" si="585"/>
        <v>259.17948167199989</v>
      </c>
      <c r="BVX17" s="97">
        <f t="shared" si="586"/>
        <v>260.02351721889039</v>
      </c>
      <c r="BVY17" s="97">
        <f t="shared" si="587"/>
        <v>258.52244027352577</v>
      </c>
      <c r="BVZ17" s="97">
        <f t="shared" si="588"/>
        <v>258.45357686421897</v>
      </c>
      <c r="BWA17" s="97">
        <f t="shared" si="589"/>
        <v>259.92694687408897</v>
      </c>
      <c r="BWB17" s="97">
        <f t="shared" si="590"/>
        <v>258.80168603297011</v>
      </c>
      <c r="BWC17" s="97">
        <f t="shared" si="591"/>
        <v>258.27145284118109</v>
      </c>
      <c r="BWD17" s="97">
        <f t="shared" si="592"/>
        <v>259.97004095026102</v>
      </c>
      <c r="BWE17" s="97">
        <f t="shared" si="593"/>
        <v>260.09228013439741</v>
      </c>
      <c r="BWF17" s="97">
        <f t="shared" si="594"/>
        <v>259.69635825373734</v>
      </c>
      <c r="BWG17" s="97">
        <f t="shared" si="595"/>
        <v>259.35799184304892</v>
      </c>
      <c r="BWH17" s="97">
        <f t="shared" si="596"/>
        <v>260.48716196822386</v>
      </c>
      <c r="BWI17" s="97">
        <f t="shared" si="597"/>
        <v>259.95450762928527</v>
      </c>
      <c r="BWJ17" s="97">
        <f t="shared" si="598"/>
        <v>259.86258943938327</v>
      </c>
      <c r="BWK17" s="97">
        <f t="shared" si="599"/>
        <v>260.8655363400801</v>
      </c>
      <c r="BWL17" s="97">
        <f t="shared" si="600"/>
        <v>259.57747225115054</v>
      </c>
      <c r="BWM17" s="97">
        <f t="shared" si="601"/>
        <v>259.44588141371844</v>
      </c>
      <c r="BWN17" s="97">
        <f t="shared" si="602"/>
        <v>260.32874438787007</v>
      </c>
      <c r="BWO17" s="97">
        <f t="shared" si="603"/>
        <v>261.0420217198506</v>
      </c>
      <c r="BWP17" s="97">
        <f t="shared" si="604"/>
        <v>259.17223226776855</v>
      </c>
      <c r="BWQ17" s="97">
        <f t="shared" si="605"/>
        <v>259.92645350665765</v>
      </c>
      <c r="BWR17" s="97">
        <f t="shared" si="606"/>
        <v>261.20328153941017</v>
      </c>
      <c r="BWS17" s="97">
        <f t="shared" si="607"/>
        <v>259.93543851488306</v>
      </c>
      <c r="BWT17" s="97">
        <f t="shared" si="608"/>
        <v>260.33906824486752</v>
      </c>
      <c r="BWU17" s="97">
        <f t="shared" si="609"/>
        <v>261.18950376364904</v>
      </c>
      <c r="BWV17" s="97">
        <f t="shared" si="610"/>
        <v>261.43631811187237</v>
      </c>
      <c r="BWW17" s="97">
        <f t="shared" si="611"/>
        <v>260.98312901166366</v>
      </c>
      <c r="BWX17" s="97">
        <f t="shared" si="612"/>
        <v>261.68820926482761</v>
      </c>
      <c r="BWY17" s="97">
        <f t="shared" si="613"/>
        <v>262.64268579715707</v>
      </c>
      <c r="BWZ17" s="97">
        <f t="shared" si="614"/>
        <v>261.98970013212471</v>
      </c>
      <c r="BXA17" s="97">
        <f t="shared" si="615"/>
        <v>255.03657206153605</v>
      </c>
      <c r="BXB17" s="97">
        <f t="shared" si="616"/>
        <v>420.31821781669044</v>
      </c>
      <c r="BXC17" s="164">
        <f t="shared" si="617"/>
        <v>0.70143424515542752</v>
      </c>
      <c r="BXD17" s="101">
        <f t="shared" si="618"/>
        <v>0.69388210795885885</v>
      </c>
      <c r="BXE17" s="101">
        <f t="shared" si="619"/>
        <v>0.68884773770057783</v>
      </c>
      <c r="BXF17" s="101">
        <f t="shared" si="620"/>
        <v>0.68664061730554193</v>
      </c>
      <c r="BXG17" s="101">
        <f t="shared" si="621"/>
        <v>0.68545504917680766</v>
      </c>
      <c r="BXH17" s="101">
        <f t="shared" si="622"/>
        <v>0.68471499578724071</v>
      </c>
      <c r="BXI17" s="101">
        <f t="shared" si="623"/>
        <v>0.68425214282679836</v>
      </c>
      <c r="BXJ17" s="101">
        <f t="shared" si="624"/>
        <v>0.68397482338955762</v>
      </c>
      <c r="BXK17" s="101">
        <f t="shared" si="625"/>
        <v>0.6838321270196851</v>
      </c>
      <c r="BXL17" s="101">
        <f t="shared" si="626"/>
        <v>0.68378562152002553</v>
      </c>
      <c r="BXM17" s="101">
        <f t="shared" si="627"/>
        <v>0.68380830797943137</v>
      </c>
      <c r="BXN17" s="101">
        <f t="shared" si="628"/>
        <v>0.68387856378771961</v>
      </c>
      <c r="BXO17" s="101">
        <f t="shared" si="629"/>
        <v>0.68398169607020087</v>
      </c>
      <c r="BXP17" s="101">
        <f t="shared" si="630"/>
        <v>0.68410599885021917</v>
      </c>
      <c r="BXQ17" s="101">
        <f t="shared" si="631"/>
        <v>0.68424162843204051</v>
      </c>
      <c r="BXR17" s="101">
        <f t="shared" si="632"/>
        <v>0.68438323071274132</v>
      </c>
      <c r="BXS17" s="101">
        <f t="shared" si="633"/>
        <v>0.68452508970883919</v>
      </c>
      <c r="BXT17" s="101">
        <f t="shared" si="634"/>
        <v>0.68466436358316607</v>
      </c>
      <c r="BXU17" s="101">
        <f t="shared" si="635"/>
        <v>0.68479797439005086</v>
      </c>
      <c r="BXV17" s="101">
        <f t="shared" si="636"/>
        <v>0.68492548880779414</v>
      </c>
      <c r="BXW17" s="101">
        <f t="shared" si="637"/>
        <v>0.68504429000619127</v>
      </c>
      <c r="BXX17" s="101">
        <f t="shared" si="638"/>
        <v>0.68515662805718947</v>
      </c>
      <c r="BXY17" s="101">
        <f t="shared" si="639"/>
        <v>0.6852601744089708</v>
      </c>
      <c r="BXZ17" s="101">
        <f t="shared" si="640"/>
        <v>0.68535477650293719</v>
      </c>
      <c r="BYA17" s="101">
        <f t="shared" si="641"/>
        <v>0.68544155053207945</v>
      </c>
      <c r="BYB17" s="101">
        <f t="shared" si="642"/>
        <v>0.68552152526030952</v>
      </c>
      <c r="BYC17" s="101">
        <f t="shared" si="643"/>
        <v>0.68559340794571344</v>
      </c>
      <c r="BYD17" s="101">
        <f t="shared" si="644"/>
        <v>0.68565905797422877</v>
      </c>
      <c r="BYE17" s="101">
        <f t="shared" si="645"/>
        <v>0.6857188261528544</v>
      </c>
      <c r="BYF17" s="101">
        <f t="shared" si="646"/>
        <v>0.68577321278339476</v>
      </c>
      <c r="BYG17" s="101">
        <f t="shared" si="647"/>
        <v>0.68582185377402693</v>
      </c>
      <c r="BYH17" s="101">
        <f t="shared" si="648"/>
        <v>0.68586578740513671</v>
      </c>
      <c r="BYI17" s="101">
        <f t="shared" si="649"/>
        <v>0.68590537460758971</v>
      </c>
      <c r="BYJ17" s="101">
        <f t="shared" si="650"/>
        <v>0.68594097274218579</v>
      </c>
      <c r="BYK17" s="101">
        <f t="shared" si="651"/>
        <v>0.68597281287855472</v>
      </c>
      <c r="BYL17" s="101">
        <f t="shared" si="652"/>
        <v>0.68600169207451311</v>
      </c>
      <c r="BYM17" s="101">
        <f t="shared" si="653"/>
        <v>0.68602741084298491</v>
      </c>
      <c r="BYN17" s="101">
        <f t="shared" si="654"/>
        <v>0.68605045492740657</v>
      </c>
      <c r="BYO17" s="101">
        <f t="shared" si="655"/>
        <v>0.6860709899198113</v>
      </c>
      <c r="BYP17" s="101">
        <f t="shared" si="656"/>
        <v>0.68608944687533358</v>
      </c>
      <c r="BYQ17" s="101">
        <f t="shared" si="657"/>
        <v>0.68610592901508272</v>
      </c>
      <c r="BYR17" s="101">
        <f t="shared" si="658"/>
        <v>0.68612070031109429</v>
      </c>
      <c r="BYS17" s="101">
        <f t="shared" si="659"/>
        <v>0.68613395152378087</v>
      </c>
      <c r="BYT17" s="101">
        <f t="shared" si="660"/>
        <v>0.68614572977419419</v>
      </c>
      <c r="BYU17" s="101">
        <f t="shared" si="661"/>
        <v>0.68615619278774675</v>
      </c>
      <c r="BYV17" s="101">
        <f t="shared" si="662"/>
        <v>0.68616562697126648</v>
      </c>
      <c r="BYW17" s="101">
        <f t="shared" si="663"/>
        <v>0.68617407582503853</v>
      </c>
      <c r="BYX17" s="101">
        <f t="shared" si="664"/>
        <v>0.6861815912396606</v>
      </c>
      <c r="BYY17" s="101">
        <f t="shared" si="665"/>
        <v>0.68618831904459854</v>
      </c>
      <c r="BYZ17" s="101">
        <f t="shared" si="666"/>
        <v>0.68619436164396741</v>
      </c>
      <c r="BZA17" s="101">
        <f t="shared" si="667"/>
        <v>0.68619973306423054</v>
      </c>
      <c r="BZB17" s="101">
        <f t="shared" si="668"/>
        <v>0.68620452771051954</v>
      </c>
      <c r="BZC17" s="101">
        <f t="shared" si="669"/>
        <v>0.68620882361847657</v>
      </c>
      <c r="BZD17" s="101">
        <f t="shared" si="670"/>
        <v>0.68621265312867596</v>
      </c>
      <c r="BZE17" s="101">
        <f t="shared" si="671"/>
        <v>0.68621602508897872</v>
      </c>
      <c r="BZF17" s="101">
        <f t="shared" si="672"/>
        <v>0.68621908330001946</v>
      </c>
      <c r="BZG17" s="101">
        <f t="shared" si="673"/>
        <v>0.68622182947413612</v>
      </c>
      <c r="BZH17" s="101">
        <f t="shared" si="674"/>
        <v>0.68622424053089692</v>
      </c>
      <c r="BZI17" s="101">
        <f t="shared" si="675"/>
        <v>0.68622639315607781</v>
      </c>
      <c r="BZJ17" s="101">
        <f t="shared" si="676"/>
        <v>0.68622832060986538</v>
      </c>
      <c r="BZK17" s="101">
        <f t="shared" si="677"/>
        <v>0.68623005733996612</v>
      </c>
      <c r="BZL17" s="101">
        <f t="shared" si="678"/>
        <v>0.68623162344237154</v>
      </c>
      <c r="BZM17" s="101">
        <f t="shared" si="679"/>
        <v>0.68623295944654294</v>
      </c>
      <c r="BZN17" s="101">
        <f t="shared" si="680"/>
        <v>0.68623450362556382</v>
      </c>
      <c r="BZO17" s="101">
        <f t="shared" si="681"/>
        <v>0.68623686943942952</v>
      </c>
      <c r="BZP17" s="162">
        <f t="shared" si="682"/>
        <v>128.47150919078825</v>
      </c>
      <c r="BZQ17" s="97">
        <f t="shared" si="683"/>
        <v>35.223790091612962</v>
      </c>
      <c r="BZR17" s="97">
        <f t="shared" si="684"/>
        <v>24.501141101439323</v>
      </c>
      <c r="BZS17" s="97">
        <f t="shared" si="685"/>
        <v>17.667426485276465</v>
      </c>
      <c r="BZT17" s="97">
        <f t="shared" si="686"/>
        <v>16.40865016865818</v>
      </c>
      <c r="BZU17" s="97">
        <f t="shared" si="687"/>
        <v>15.008175106509537</v>
      </c>
      <c r="BZV17" s="97">
        <f t="shared" si="688"/>
        <v>15.291934314986182</v>
      </c>
      <c r="BZW17" s="97">
        <f t="shared" si="689"/>
        <v>14.343375425969121</v>
      </c>
      <c r="BZX17" s="97">
        <f t="shared" si="690"/>
        <v>14.836394660535689</v>
      </c>
      <c r="BZY17" s="97">
        <f t="shared" si="691"/>
        <v>13.916601012445252</v>
      </c>
      <c r="BZZ17" s="97">
        <f t="shared" si="692"/>
        <v>14.831439281067256</v>
      </c>
      <c r="CAA17" s="97">
        <f t="shared" si="693"/>
        <v>13.679212414985033</v>
      </c>
      <c r="CAB17" s="97">
        <f t="shared" si="694"/>
        <v>14.643674664029449</v>
      </c>
      <c r="CAC17" s="97">
        <f t="shared" si="695"/>
        <v>13.66373689963733</v>
      </c>
      <c r="CAD17" s="97">
        <f t="shared" si="696"/>
        <v>14.550781456401834</v>
      </c>
      <c r="CAE17" s="97">
        <f t="shared" si="697"/>
        <v>13.388069277476619</v>
      </c>
      <c r="CAF17" s="97">
        <f t="shared" si="698"/>
        <v>14.549480234511734</v>
      </c>
      <c r="CAG17" s="97">
        <f t="shared" si="699"/>
        <v>13.492044573548144</v>
      </c>
      <c r="CAH17" s="97">
        <f t="shared" si="700"/>
        <v>14.273579019262488</v>
      </c>
      <c r="CAI17" s="97">
        <f t="shared" si="701"/>
        <v>13.285189275928426</v>
      </c>
      <c r="CAJ17" s="97">
        <f t="shared" si="702"/>
        <v>14.402691936830159</v>
      </c>
      <c r="CAK17" s="97">
        <f t="shared" si="703"/>
        <v>13.257385159272557</v>
      </c>
      <c r="CAL17" s="97">
        <f t="shared" si="704"/>
        <v>14.108424130237427</v>
      </c>
      <c r="CAM17" s="97">
        <f t="shared" si="705"/>
        <v>13.343796392659042</v>
      </c>
      <c r="CAN17" s="97">
        <f t="shared" si="706"/>
        <v>14.076539673656454</v>
      </c>
      <c r="CAO17" s="97">
        <f t="shared" si="707"/>
        <v>13.271799745924765</v>
      </c>
      <c r="CAP17" s="97">
        <f t="shared" si="708"/>
        <v>14.004360217832559</v>
      </c>
      <c r="CAQ17" s="97">
        <f t="shared" si="709"/>
        <v>13.321507035075875</v>
      </c>
      <c r="CAR17" s="97">
        <f t="shared" si="710"/>
        <v>13.872512349466923</v>
      </c>
      <c r="CAS17" s="97">
        <f t="shared" si="711"/>
        <v>13.198196172565153</v>
      </c>
      <c r="CAT17" s="97">
        <f t="shared" si="712"/>
        <v>13.875535554703335</v>
      </c>
      <c r="CAU17" s="97">
        <f t="shared" si="713"/>
        <v>13.160578160813031</v>
      </c>
      <c r="CAV17" s="97">
        <f t="shared" si="714"/>
        <v>13.590485527817661</v>
      </c>
      <c r="CAW17" s="97">
        <f t="shared" si="715"/>
        <v>13.034969543653428</v>
      </c>
      <c r="CAX17" s="97">
        <f t="shared" si="716"/>
        <v>13.542066205233379</v>
      </c>
      <c r="CAY17" s="97">
        <f t="shared" si="717"/>
        <v>12.945172162524582</v>
      </c>
      <c r="CAZ17" s="97">
        <f t="shared" si="718"/>
        <v>13.202605676385595</v>
      </c>
      <c r="CBA17" s="97">
        <f t="shared" si="719"/>
        <v>12.949703426007535</v>
      </c>
      <c r="CBB17" s="97">
        <f t="shared" si="720"/>
        <v>13.0339542198078</v>
      </c>
      <c r="CBC17" s="97">
        <f t="shared" si="721"/>
        <v>12.619303344329522</v>
      </c>
      <c r="CBD17" s="97">
        <f t="shared" si="722"/>
        <v>12.893240817907984</v>
      </c>
      <c r="CBE17" s="97">
        <f t="shared" si="723"/>
        <v>12.590951308881756</v>
      </c>
      <c r="CBF17" s="97">
        <f t="shared" si="724"/>
        <v>12.570397371593277</v>
      </c>
      <c r="CBG17" s="97">
        <f t="shared" si="725"/>
        <v>12.26292659193467</v>
      </c>
      <c r="CBH17" s="97">
        <f t="shared" si="726"/>
        <v>12.359802203681735</v>
      </c>
      <c r="CBI17" s="97">
        <f t="shared" si="727"/>
        <v>12.023011799673558</v>
      </c>
      <c r="CBJ17" s="97">
        <f t="shared" si="728"/>
        <v>11.884757968454426</v>
      </c>
      <c r="CBK17" s="97">
        <f t="shared" si="729"/>
        <v>11.775126575513262</v>
      </c>
      <c r="CBL17" s="97">
        <f t="shared" si="730"/>
        <v>11.453979656735152</v>
      </c>
      <c r="CBM17" s="97">
        <f t="shared" si="731"/>
        <v>11.253387139144099</v>
      </c>
      <c r="CBN17" s="97">
        <f t="shared" si="732"/>
        <v>11.019818695346647</v>
      </c>
      <c r="CBO17" s="97">
        <f t="shared" si="733"/>
        <v>10.88751037975171</v>
      </c>
      <c r="CBP17" s="97">
        <f t="shared" si="734"/>
        <v>10.372679328249529</v>
      </c>
      <c r="CBQ17" s="97">
        <f t="shared" si="735"/>
        <v>10.253245460767271</v>
      </c>
      <c r="CBR17" s="97">
        <f t="shared" si="736"/>
        <v>9.8961975481090629</v>
      </c>
      <c r="CBS17" s="97">
        <f t="shared" si="737"/>
        <v>9.6279449589951636</v>
      </c>
      <c r="CBT17" s="97">
        <f t="shared" si="738"/>
        <v>9.1463883067520193</v>
      </c>
      <c r="CBU17" s="97">
        <f t="shared" si="739"/>
        <v>9.0340562506555138</v>
      </c>
      <c r="CBV17" s="97">
        <f t="shared" si="740"/>
        <v>8.4827967498668997</v>
      </c>
      <c r="CBW17" s="97">
        <f t="shared" si="741"/>
        <v>8.2975799133361576</v>
      </c>
      <c r="CBX17" s="97">
        <f t="shared" si="742"/>
        <v>7.7593164652338835</v>
      </c>
      <c r="CBY17" s="97">
        <f t="shared" si="743"/>
        <v>7.6295811095971491</v>
      </c>
      <c r="CBZ17" s="97">
        <f t="shared" si="744"/>
        <v>7.0412233782663396</v>
      </c>
      <c r="CCA17" s="97">
        <f t="shared" si="745"/>
        <v>6.661240054549844</v>
      </c>
      <c r="CCB17" s="97">
        <f t="shared" si="746"/>
        <v>16.157475939471116</v>
      </c>
      <c r="CCC17" s="162">
        <f t="shared" si="747"/>
        <v>37.648628144669779</v>
      </c>
      <c r="CCD17" s="97">
        <f t="shared" si="748"/>
        <v>11.811728971930474</v>
      </c>
      <c r="CCE17" s="97">
        <f t="shared" si="749"/>
        <v>8.0103191330517447</v>
      </c>
      <c r="CCF17" s="97">
        <f t="shared" si="750"/>
        <v>5.9943157401250371</v>
      </c>
      <c r="CCG17" s="97">
        <f t="shared" si="751"/>
        <v>5.7078765836323067</v>
      </c>
      <c r="CCH17" s="97">
        <f t="shared" si="752"/>
        <v>5.2531913165541937</v>
      </c>
      <c r="CCI17" s="97">
        <f t="shared" si="753"/>
        <v>5.3547201426352302</v>
      </c>
      <c r="CCJ17" s="97">
        <f t="shared" si="754"/>
        <v>5.0042447742089253</v>
      </c>
      <c r="CCK17" s="97">
        <f t="shared" si="755"/>
        <v>5.1965928128202838</v>
      </c>
      <c r="CCL17" s="97">
        <f t="shared" si="756"/>
        <v>4.8650538632544258</v>
      </c>
      <c r="CCM17" s="97">
        <f t="shared" si="757"/>
        <v>5.1592151476878785</v>
      </c>
      <c r="CCN17" s="97">
        <f t="shared" si="758"/>
        <v>4.778078411955252</v>
      </c>
      <c r="CCO17" s="97">
        <f t="shared" si="759"/>
        <v>5.1072702119479185</v>
      </c>
      <c r="CCP17" s="97">
        <f t="shared" si="760"/>
        <v>4.7446141116290113</v>
      </c>
      <c r="CCQ17" s="97">
        <f t="shared" si="761"/>
        <v>5.0659356376684608</v>
      </c>
      <c r="CCR17" s="97">
        <f t="shared" si="762"/>
        <v>4.669927388296454</v>
      </c>
      <c r="CCS17" s="97">
        <f t="shared" si="763"/>
        <v>5.0553741885241585</v>
      </c>
      <c r="CCT17" s="97">
        <f t="shared" si="764"/>
        <v>4.6757827877417624</v>
      </c>
      <c r="CCU17" s="97">
        <f t="shared" si="765"/>
        <v>4.9857263311983928</v>
      </c>
      <c r="CCV17" s="97">
        <f t="shared" si="766"/>
        <v>4.6302692545753183</v>
      </c>
      <c r="CCW17" s="97">
        <f t="shared" si="767"/>
        <v>4.9873195653975282</v>
      </c>
      <c r="CCX17" s="97">
        <f t="shared" si="768"/>
        <v>4.6109573877452545</v>
      </c>
      <c r="CCY17" s="97">
        <f t="shared" si="769"/>
        <v>4.9077959744567803</v>
      </c>
      <c r="CCZ17" s="97">
        <f t="shared" si="770"/>
        <v>4.6276125408984425</v>
      </c>
      <c r="CDA17" s="97">
        <f t="shared" si="771"/>
        <v>4.8872086024295633</v>
      </c>
      <c r="CDB17" s="97">
        <f t="shared" si="772"/>
        <v>4.6021667379580666</v>
      </c>
      <c r="CDC17" s="97">
        <f t="shared" si="773"/>
        <v>4.867259662192736</v>
      </c>
      <c r="CDD17" s="97">
        <f t="shared" si="774"/>
        <v>4.6116183303504812</v>
      </c>
      <c r="CDE17" s="97">
        <f t="shared" si="775"/>
        <v>4.8152284656069932</v>
      </c>
      <c r="CDF17" s="97">
        <f t="shared" si="776"/>
        <v>4.5855260212567526</v>
      </c>
      <c r="CDG17" s="97">
        <f t="shared" si="777"/>
        <v>4.8008380084454263</v>
      </c>
      <c r="CDH17" s="97">
        <f t="shared" si="778"/>
        <v>4.5695833961801968</v>
      </c>
      <c r="CDI17" s="97">
        <f t="shared" si="779"/>
        <v>4.7274750986684149</v>
      </c>
      <c r="CDJ17" s="97">
        <f t="shared" si="780"/>
        <v>4.5374961176774971</v>
      </c>
      <c r="CDK17" s="97">
        <f t="shared" si="781"/>
        <v>4.696907453575621</v>
      </c>
      <c r="CDL17" s="97">
        <f t="shared" si="782"/>
        <v>4.512690828968787</v>
      </c>
      <c r="CDM17" s="97">
        <f t="shared" si="783"/>
        <v>4.610298330511962</v>
      </c>
      <c r="CDN17" s="97">
        <f t="shared" si="784"/>
        <v>4.4975137214135019</v>
      </c>
      <c r="CDO17" s="97">
        <f t="shared" si="785"/>
        <v>4.5513836037404012</v>
      </c>
      <c r="CDP17" s="97">
        <f t="shared" si="786"/>
        <v>4.421808709939306</v>
      </c>
      <c r="CDQ17" s="97">
        <f t="shared" si="787"/>
        <v>4.4911352842785908</v>
      </c>
      <c r="CDR17" s="97">
        <f t="shared" si="788"/>
        <v>4.3911228133481437</v>
      </c>
      <c r="CDS17" s="97">
        <f t="shared" si="789"/>
        <v>4.3975622529363241</v>
      </c>
      <c r="CDT17" s="97">
        <f t="shared" si="790"/>
        <v>4.2978731360505309</v>
      </c>
      <c r="CDU17" s="97">
        <f t="shared" si="791"/>
        <v>4.3182303065807277</v>
      </c>
      <c r="CDV17" s="97">
        <f t="shared" si="792"/>
        <v>4.2172510365442903</v>
      </c>
      <c r="CDW17" s="97">
        <f t="shared" si="793"/>
        <v>4.1752863730079373</v>
      </c>
      <c r="CDX17" s="97">
        <f t="shared" si="794"/>
        <v>4.1305060629255674</v>
      </c>
      <c r="CDY17" s="97">
        <f t="shared" si="795"/>
        <v>4.0399336045095851</v>
      </c>
      <c r="CDZ17" s="97">
        <f t="shared" si="796"/>
        <v>3.978219620291648</v>
      </c>
      <c r="CEA17" s="97">
        <f t="shared" si="797"/>
        <v>3.8955202947578749</v>
      </c>
      <c r="CEB17" s="97">
        <f t="shared" si="798"/>
        <v>3.8492366878324282</v>
      </c>
      <c r="CEC17" s="97">
        <f t="shared" si="799"/>
        <v>3.6987335615614172</v>
      </c>
      <c r="CED17" s="97">
        <f t="shared" si="800"/>
        <v>3.6578182307106606</v>
      </c>
      <c r="CEE17" s="97">
        <f t="shared" si="801"/>
        <v>3.5276230898278325</v>
      </c>
      <c r="CEF17" s="97">
        <f t="shared" si="802"/>
        <v>3.4564290803463384</v>
      </c>
      <c r="CEG17" s="97">
        <f t="shared" si="803"/>
        <v>3.2904504685999587</v>
      </c>
      <c r="CEH17" s="97">
        <f t="shared" si="804"/>
        <v>3.2459733083217928</v>
      </c>
      <c r="CEI17" s="97">
        <f t="shared" si="805"/>
        <v>3.0622828213094189</v>
      </c>
      <c r="CEJ17" s="97">
        <f t="shared" si="806"/>
        <v>3.0094746842272944</v>
      </c>
      <c r="CEK17" s="97">
        <f t="shared" si="807"/>
        <v>2.8168391053238291</v>
      </c>
      <c r="CEL17" s="97">
        <f t="shared" si="808"/>
        <v>2.7671144727541632</v>
      </c>
      <c r="CEM17" s="97">
        <f t="shared" si="809"/>
        <v>2.5788724508951395</v>
      </c>
      <c r="CEN17" s="97">
        <f t="shared" si="810"/>
        <v>2.4110519177100231</v>
      </c>
      <c r="CEO17" s="97">
        <f t="shared" si="811"/>
        <v>4.4449839400874902</v>
      </c>
      <c r="CEP17" s="162">
        <f t="shared" si="812"/>
        <v>518.0669394165335</v>
      </c>
      <c r="CEQ17" s="97">
        <f t="shared" si="813"/>
        <v>263.61127672612497</v>
      </c>
      <c r="CER17" s="97">
        <f t="shared" si="814"/>
        <v>248.25561341693833</v>
      </c>
      <c r="CES17" s="97">
        <f t="shared" si="815"/>
        <v>231.33840111969235</v>
      </c>
      <c r="CET17" s="97">
        <f t="shared" si="816"/>
        <v>218.59476071336445</v>
      </c>
      <c r="CEU17" s="97">
        <f t="shared" si="817"/>
        <v>212.02484915845591</v>
      </c>
      <c r="CEV17" s="97">
        <f t="shared" si="818"/>
        <v>206.44184384944711</v>
      </c>
      <c r="CEW17" s="97">
        <f t="shared" si="819"/>
        <v>202.84319642508112</v>
      </c>
      <c r="CEX17" s="97">
        <f t="shared" si="820"/>
        <v>197.65254913891005</v>
      </c>
      <c r="CEY17" s="97">
        <f t="shared" si="821"/>
        <v>194.95763781754255</v>
      </c>
      <c r="CEZ17" s="97">
        <f t="shared" si="822"/>
        <v>192.46759373933179</v>
      </c>
      <c r="CFA17" s="97">
        <f t="shared" si="823"/>
        <v>189.33669410596102</v>
      </c>
      <c r="CFB17" s="97">
        <f t="shared" si="824"/>
        <v>187.09149543211709</v>
      </c>
      <c r="CFC17" s="97">
        <f t="shared" si="825"/>
        <v>185.87677150542754</v>
      </c>
      <c r="CFD17" s="97">
        <f t="shared" si="826"/>
        <v>183.82585287217674</v>
      </c>
      <c r="CFE17" s="97">
        <f t="shared" si="827"/>
        <v>181.82830883400274</v>
      </c>
      <c r="CFF17" s="97">
        <f t="shared" si="828"/>
        <v>181.43193489942561</v>
      </c>
      <c r="CFG17" s="97">
        <f t="shared" si="829"/>
        <v>180.6612154898616</v>
      </c>
      <c r="CFH17" s="97">
        <f t="shared" si="830"/>
        <v>178.31156233418034</v>
      </c>
      <c r="CFI17" s="97">
        <f t="shared" si="831"/>
        <v>177.8219423167788</v>
      </c>
      <c r="CFJ17" s="97">
        <f t="shared" si="832"/>
        <v>178.48380617278161</v>
      </c>
      <c r="CFK17" s="97">
        <f t="shared" si="833"/>
        <v>176.59686759365601</v>
      </c>
      <c r="CFL17" s="97">
        <f t="shared" si="834"/>
        <v>176.25797393630273</v>
      </c>
      <c r="CFM17" s="97">
        <f t="shared" si="835"/>
        <v>176.57848242930905</v>
      </c>
      <c r="CFN17" s="97">
        <f t="shared" si="836"/>
        <v>175.93125039694681</v>
      </c>
      <c r="CFO17" s="97">
        <f t="shared" si="837"/>
        <v>175.5563006412649</v>
      </c>
      <c r="CFP17" s="97">
        <f t="shared" si="838"/>
        <v>175.21384811791864</v>
      </c>
      <c r="CFQ17" s="97">
        <f t="shared" si="839"/>
        <v>175.57887603860129</v>
      </c>
      <c r="CFR17" s="97">
        <f t="shared" si="840"/>
        <v>174.5100366781227</v>
      </c>
      <c r="CFS17" s="97">
        <f t="shared" si="841"/>
        <v>174.23040541445147</v>
      </c>
      <c r="CFT17" s="97">
        <f t="shared" si="842"/>
        <v>174.89379506426081</v>
      </c>
      <c r="CFU17" s="97">
        <f t="shared" si="843"/>
        <v>174.45003513171088</v>
      </c>
      <c r="CFV17" s="97">
        <f t="shared" si="844"/>
        <v>173.79192969013039</v>
      </c>
      <c r="CFW17" s="97">
        <f t="shared" si="845"/>
        <v>173.84478200590127</v>
      </c>
      <c r="CFX17" s="97">
        <f t="shared" si="846"/>
        <v>174.40594857108172</v>
      </c>
      <c r="CFY17" s="97">
        <f t="shared" si="847"/>
        <v>173.39730700612259</v>
      </c>
      <c r="CFZ17" s="97">
        <f t="shared" si="848"/>
        <v>173.352093990203</v>
      </c>
      <c r="CGA17" s="97">
        <f t="shared" si="849"/>
        <v>174.34328324016312</v>
      </c>
      <c r="CGB17" s="97">
        <f t="shared" si="850"/>
        <v>173.59336328438411</v>
      </c>
      <c r="CGC17" s="97">
        <f t="shared" si="851"/>
        <v>173.23435356997547</v>
      </c>
      <c r="CGD17" s="97">
        <f t="shared" si="852"/>
        <v>174.37705213123436</v>
      </c>
      <c r="CGE17" s="97">
        <f t="shared" si="853"/>
        <v>174.4655916224697</v>
      </c>
      <c r="CGF17" s="97">
        <f t="shared" si="854"/>
        <v>174.19159649478755</v>
      </c>
      <c r="CGG17" s="97">
        <f t="shared" si="855"/>
        <v>173.96025266886937</v>
      </c>
      <c r="CGH17" s="97">
        <f t="shared" si="856"/>
        <v>174.71624203912151</v>
      </c>
      <c r="CGI17" s="97">
        <f t="shared" si="857"/>
        <v>174.35830744084296</v>
      </c>
      <c r="CGJ17" s="97">
        <f t="shared" si="858"/>
        <v>174.29908169173214</v>
      </c>
      <c r="CGK17" s="97">
        <f t="shared" si="859"/>
        <v>174.97447338252164</v>
      </c>
      <c r="CGL17" s="97">
        <f t="shared" si="860"/>
        <v>174.11853535790985</v>
      </c>
      <c r="CGM17" s="97">
        <f t="shared" si="861"/>
        <v>174.03378874678378</v>
      </c>
      <c r="CGN17" s="97">
        <f t="shared" si="862"/>
        <v>174.62729412452822</v>
      </c>
      <c r="CGO17" s="97">
        <f t="shared" si="863"/>
        <v>175.09690650284446</v>
      </c>
      <c r="CGP17" s="97">
        <f t="shared" si="864"/>
        <v>173.83232080599433</v>
      </c>
      <c r="CGQ17" s="97">
        <f t="shared" si="865"/>
        <v>174.33699811554757</v>
      </c>
      <c r="CGR17" s="97">
        <f t="shared" si="866"/>
        <v>175.19171371517587</v>
      </c>
      <c r="CGS17" s="97">
        <f t="shared" si="867"/>
        <v>174.33950639796367</v>
      </c>
      <c r="CGT17" s="97">
        <f t="shared" si="868"/>
        <v>174.61035882684061</v>
      </c>
      <c r="CGU17" s="97">
        <f t="shared" si="869"/>
        <v>175.18371386514843</v>
      </c>
      <c r="CGV17" s="97">
        <f t="shared" si="870"/>
        <v>175.35454760811749</v>
      </c>
      <c r="CGW17" s="97">
        <f t="shared" si="871"/>
        <v>175.05366827366322</v>
      </c>
      <c r="CGX17" s="97">
        <f t="shared" si="872"/>
        <v>175.52644488830907</v>
      </c>
      <c r="CGY17" s="97">
        <f t="shared" si="873"/>
        <v>176.16411652945189</v>
      </c>
      <c r="CGZ17" s="97">
        <f t="shared" si="874"/>
        <v>175.72416625355157</v>
      </c>
      <c r="CHA17" s="97">
        <f t="shared" si="875"/>
        <v>171.0613098327008</v>
      </c>
      <c r="CHB17" s="97">
        <f t="shared" si="876"/>
        <v>329.20879084048829</v>
      </c>
    </row>
    <row r="18" spans="1:2238" x14ac:dyDescent="0.25">
      <c r="A18" s="445"/>
      <c r="B18" s="252">
        <v>1100</v>
      </c>
      <c r="C18" s="431"/>
      <c r="D18" s="434"/>
      <c r="E18" s="396">
        <f>AVERAGE(BNM18:BNY18)</f>
        <v>1159.3777709704027</v>
      </c>
      <c r="F18" s="397">
        <f>MAX(BNM18:BNY18)</f>
        <v>1164.5050881816901</v>
      </c>
      <c r="G18" s="397">
        <f>MIN(BNM18:BNY18)</f>
        <v>1151.0777272902146</v>
      </c>
      <c r="H18" s="398">
        <f>AVERAGE(BKW18:BLI18)</f>
        <v>7.0916395430381682E-2</v>
      </c>
      <c r="I18" s="399">
        <f>MAX(BKW18:BLI18)</f>
        <v>7.2152489353539684E-2</v>
      </c>
      <c r="J18" s="399">
        <f>MIN(BKW18:BLI18)</f>
        <v>6.8952725926068451E-2</v>
      </c>
      <c r="K18" s="398">
        <f>AVERAGE(BIG18:BIS18)</f>
        <v>4.3110970393040519E-5</v>
      </c>
      <c r="L18" s="399">
        <f>MAX(BIG18:BIS18)</f>
        <v>4.3742229026135651E-5</v>
      </c>
      <c r="M18" s="399">
        <f>MIN(BIG18:BIS18)</f>
        <v>4.2105358424266732E-5</v>
      </c>
      <c r="N18" s="382">
        <f>AVERAGE(BFQ18:BGC18)</f>
        <v>0.33360784585113695</v>
      </c>
      <c r="O18" s="384">
        <f>MAX(BFQ18:BGC18)</f>
        <v>0.34602007436532911</v>
      </c>
      <c r="P18" s="384">
        <f>MIN(BFQ18:BGC18)</f>
        <v>0.32607470580964498</v>
      </c>
      <c r="Q18" s="398">
        <f>AVERAGE(AYC18:AYN18)</f>
        <v>1630246.8993159982</v>
      </c>
      <c r="R18" s="399">
        <f>MAX(AYC18:AYN18)</f>
        <v>1694724.881046616</v>
      </c>
      <c r="S18" s="399">
        <f>MIN(AYC18:AYN18)</f>
        <v>1562982.6391057945</v>
      </c>
      <c r="T18" s="396">
        <f>AVERAGE(AVN18:AVZ18)</f>
        <v>1058.6800821465815</v>
      </c>
      <c r="U18" s="397">
        <f>MAX(AVN18:AVZ18)</f>
        <v>1082.7743928061875</v>
      </c>
      <c r="V18" s="397">
        <f>MIN(AVN18:AVZ18)</f>
        <v>1020.3608627045351</v>
      </c>
      <c r="W18" s="382">
        <f>(N18*$A$17*$ASH$24)/K18</f>
        <v>22.475059629686353</v>
      </c>
      <c r="X18" s="400">
        <f>AVERAGE(BXU18:BYF18)</f>
        <v>0.70484801363582539</v>
      </c>
      <c r="Y18" s="382">
        <f>AVERAGE(BVH18:BVS18)</f>
        <v>198.70943043570094</v>
      </c>
      <c r="Z18" s="384">
        <f>MAX(BVH18:BVS18)</f>
        <v>201.19300503287536</v>
      </c>
      <c r="AA18" s="384">
        <f>MIN(BVH18:BVS18)</f>
        <v>196.55151826048996</v>
      </c>
      <c r="AB18" s="382">
        <f>AVERAGE(CAH18:CAS18)</f>
        <v>12.10822311461923</v>
      </c>
      <c r="AC18" s="384">
        <f>MAX(CAH18:CAS18)</f>
        <v>12.840210004108719</v>
      </c>
      <c r="AD18" s="384">
        <f>MIN(CAH18:CAS18)</f>
        <v>11.447577636057835</v>
      </c>
      <c r="AE18" s="395">
        <f>AVERAGE(CFH18:CFS18)</f>
        <v>133.28362478002569</v>
      </c>
      <c r="AF18" s="372">
        <f>MAX(CFH18:CFS18)</f>
        <v>134.95661056690179</v>
      </c>
      <c r="AG18" s="373">
        <f>MIN(CFH18:CFS18)</f>
        <v>131.84060304255675</v>
      </c>
      <c r="AH18" s="59">
        <v>52.942950000000003</v>
      </c>
      <c r="AI18" s="49">
        <v>5684.3720000000003</v>
      </c>
      <c r="AJ18" s="49">
        <f t="shared" si="890"/>
        <v>-107.9545</v>
      </c>
      <c r="AK18" s="49">
        <f t="shared" si="0"/>
        <v>5792.3265000000001</v>
      </c>
      <c r="AL18" s="49">
        <v>1099.7560000000001</v>
      </c>
      <c r="AM18" s="49">
        <v>1099.952</v>
      </c>
      <c r="AN18" s="60">
        <f t="shared" si="1"/>
        <v>1099.952</v>
      </c>
      <c r="AO18" s="47">
        <v>-2.641364E-5</v>
      </c>
      <c r="AP18" s="47">
        <v>2.1750940000000001E-8</v>
      </c>
      <c r="AQ18" s="49">
        <v>-22.997389999999999</v>
      </c>
      <c r="AR18" s="47">
        <v>5.429756E-4</v>
      </c>
      <c r="AS18" s="148">
        <v>4.2446290000000001E-7</v>
      </c>
      <c r="AT18" s="49">
        <v>-7.9141199999999996</v>
      </c>
      <c r="AU18" s="49">
        <v>-8.2367749999999997</v>
      </c>
      <c r="AV18" s="49">
        <v>-10.778029999999999</v>
      </c>
      <c r="AW18" s="49">
        <v>-14.82377</v>
      </c>
      <c r="AX18" s="49">
        <v>-17.45317</v>
      </c>
      <c r="AY18" s="49">
        <v>-19.235710000000001</v>
      </c>
      <c r="AZ18" s="49">
        <v>-20.780429999999999</v>
      </c>
      <c r="BA18" s="49">
        <v>-22.124269999999999</v>
      </c>
      <c r="BB18" s="49">
        <v>-23.375820000000001</v>
      </c>
      <c r="BC18" s="49">
        <v>-24.465250000000001</v>
      </c>
      <c r="BD18" s="49">
        <v>-25.47148</v>
      </c>
      <c r="BE18" s="49">
        <v>-26.379470000000001</v>
      </c>
      <c r="BF18" s="49">
        <v>-27.213149999999999</v>
      </c>
      <c r="BG18" s="49">
        <v>-27.905940000000001</v>
      </c>
      <c r="BH18" s="49">
        <v>-28.597249999999999</v>
      </c>
      <c r="BI18" s="49">
        <v>-29.16159</v>
      </c>
      <c r="BJ18" s="49">
        <v>-29.683789999999998</v>
      </c>
      <c r="BK18" s="49">
        <v>-30.135290000000001</v>
      </c>
      <c r="BL18" s="49">
        <v>-30.567900000000002</v>
      </c>
      <c r="BM18" s="49">
        <v>-30.896180000000001</v>
      </c>
      <c r="BN18" s="49">
        <v>-31.223030000000001</v>
      </c>
      <c r="BO18" s="49">
        <v>-31.48488</v>
      </c>
      <c r="BP18" s="49">
        <v>-31.731590000000001</v>
      </c>
      <c r="BQ18" s="49">
        <v>-31.923079999999999</v>
      </c>
      <c r="BR18" s="49">
        <v>-32.112670000000001</v>
      </c>
      <c r="BS18" s="49">
        <v>-32.27223</v>
      </c>
      <c r="BT18" s="49">
        <v>-32.397010000000002</v>
      </c>
      <c r="BU18" s="49">
        <v>-32.51164</v>
      </c>
      <c r="BV18" s="49">
        <v>-32.647309999999997</v>
      </c>
      <c r="BW18" s="49">
        <v>-32.712919999999997</v>
      </c>
      <c r="BX18" s="49">
        <v>-32.755299999999998</v>
      </c>
      <c r="BY18" s="49">
        <v>-32.853140000000003</v>
      </c>
      <c r="BZ18" s="49">
        <v>-32.939660000000003</v>
      </c>
      <c r="CA18" s="49">
        <v>-32.963979999999999</v>
      </c>
      <c r="CB18" s="49">
        <v>-33.005600000000001</v>
      </c>
      <c r="CC18" s="49">
        <v>-33.077959999999997</v>
      </c>
      <c r="CD18" s="49">
        <v>-33.090240000000001</v>
      </c>
      <c r="CE18" s="49">
        <v>-33.104819999999997</v>
      </c>
      <c r="CF18" s="49">
        <v>-33.150120000000001</v>
      </c>
      <c r="CG18" s="49">
        <v>-33.169350000000001</v>
      </c>
      <c r="CH18" s="49">
        <v>-33.185490000000001</v>
      </c>
      <c r="CI18" s="49">
        <v>-33.244990000000001</v>
      </c>
      <c r="CJ18" s="49">
        <v>-33.257660000000001</v>
      </c>
      <c r="CK18" s="49">
        <v>-33.280110000000001</v>
      </c>
      <c r="CL18" s="49">
        <v>-33.308599999999998</v>
      </c>
      <c r="CM18" s="49">
        <v>-33.285130000000002</v>
      </c>
      <c r="CN18" s="49">
        <v>-33.322220000000002</v>
      </c>
      <c r="CO18" s="49">
        <v>-33.2866</v>
      </c>
      <c r="CP18" s="49">
        <v>-33.320160000000001</v>
      </c>
      <c r="CQ18" s="49">
        <v>-33.353679999999997</v>
      </c>
      <c r="CR18" s="49">
        <v>-33.311410000000002</v>
      </c>
      <c r="CS18" s="49">
        <v>-33.314529999999998</v>
      </c>
      <c r="CT18" s="49">
        <v>-33.33605</v>
      </c>
      <c r="CU18" s="49">
        <v>-33.311839999999997</v>
      </c>
      <c r="CV18" s="49">
        <v>-33.331620000000001</v>
      </c>
      <c r="CW18" s="49">
        <v>-33.331479999999999</v>
      </c>
      <c r="CX18" s="49">
        <v>-33.355519999999999</v>
      </c>
      <c r="CY18" s="49">
        <v>-33.343859999999999</v>
      </c>
      <c r="CZ18" s="49">
        <v>-33.359940000000002</v>
      </c>
      <c r="DA18" s="49">
        <v>-33.366169999999997</v>
      </c>
      <c r="DB18" s="49">
        <v>-33.361040000000003</v>
      </c>
      <c r="DC18" s="49">
        <v>-33.348269999999999</v>
      </c>
      <c r="DD18" s="49">
        <v>-33.396050000000002</v>
      </c>
      <c r="DE18" s="49">
        <v>-33.377020000000002</v>
      </c>
      <c r="DF18" s="49">
        <v>-33.34648</v>
      </c>
      <c r="DG18" s="49">
        <v>-33.349870000000003</v>
      </c>
      <c r="DH18" s="49">
        <v>-33.351570000000002</v>
      </c>
      <c r="DI18" s="49">
        <v>-33.384189999999997</v>
      </c>
      <c r="DJ18" s="47">
        <v>-2.6380399999999998E-2</v>
      </c>
      <c r="DK18" s="47">
        <v>-2.6359420000000001E-2</v>
      </c>
      <c r="DL18" s="47">
        <v>-2.6865880000000002E-2</v>
      </c>
      <c r="DM18" s="47">
        <v>-2.769959E-2</v>
      </c>
      <c r="DN18" s="47">
        <v>-2.8231260000000001E-2</v>
      </c>
      <c r="DO18" s="47">
        <v>-2.8562890000000001E-2</v>
      </c>
      <c r="DP18" s="47">
        <v>-2.8829179999999999E-2</v>
      </c>
      <c r="DQ18" s="47">
        <v>-2.9085980000000001E-2</v>
      </c>
      <c r="DR18" s="47">
        <v>-2.9300610000000001E-2</v>
      </c>
      <c r="DS18" s="47">
        <v>-2.947638E-2</v>
      </c>
      <c r="DT18" s="47">
        <v>-2.9603399999999998E-2</v>
      </c>
      <c r="DU18" s="47">
        <v>-2.9759689999999998E-2</v>
      </c>
      <c r="DV18" s="47">
        <v>-2.9866319999999998E-2</v>
      </c>
      <c r="DW18" s="47">
        <v>-2.9945659999999999E-2</v>
      </c>
      <c r="DX18" s="47">
        <v>-3.0039110000000001E-2</v>
      </c>
      <c r="DY18" s="47">
        <v>-3.0109230000000001E-2</v>
      </c>
      <c r="DZ18" s="47">
        <v>-3.01528E-2</v>
      </c>
      <c r="EA18" s="47">
        <v>-3.020902E-2</v>
      </c>
      <c r="EB18" s="47">
        <v>-3.0261710000000001E-2</v>
      </c>
      <c r="EC18" s="47">
        <v>-3.027966E-2</v>
      </c>
      <c r="ED18" s="47">
        <v>-3.0306940000000001E-2</v>
      </c>
      <c r="EE18" s="47">
        <v>-3.0325640000000001E-2</v>
      </c>
      <c r="EF18" s="47">
        <v>-3.034003E-2</v>
      </c>
      <c r="EG18" s="47">
        <v>-3.0338670000000002E-2</v>
      </c>
      <c r="EH18" s="47">
        <v>-3.0348259999999998E-2</v>
      </c>
      <c r="EI18" s="47">
        <v>-3.0360669999999999E-2</v>
      </c>
      <c r="EJ18" s="47">
        <v>-3.0346129999999999E-2</v>
      </c>
      <c r="EK18" s="47">
        <v>-3.034661E-2</v>
      </c>
      <c r="EL18" s="47">
        <v>-3.0373810000000001E-2</v>
      </c>
      <c r="EM18" s="47">
        <v>-3.035237E-2</v>
      </c>
      <c r="EN18" s="47">
        <v>-3.0314560000000001E-2</v>
      </c>
      <c r="EO18" s="47">
        <v>-3.0341630000000001E-2</v>
      </c>
      <c r="EP18" s="47">
        <v>-3.0363029999999999E-2</v>
      </c>
      <c r="EQ18" s="47">
        <v>-3.033686E-2</v>
      </c>
      <c r="ER18" s="47">
        <v>-3.0330050000000001E-2</v>
      </c>
      <c r="ES18" s="47">
        <v>-3.0359379999999998E-2</v>
      </c>
      <c r="ET18" s="47">
        <v>-3.0336189999999999E-2</v>
      </c>
      <c r="EU18" s="47">
        <v>-3.0320710000000001E-2</v>
      </c>
      <c r="EV18" s="47">
        <v>-3.033605E-2</v>
      </c>
      <c r="EW18" s="47">
        <v>-3.0331529999999999E-2</v>
      </c>
      <c r="EX18" s="47">
        <v>-3.0326410000000002E-2</v>
      </c>
      <c r="EY18" s="47">
        <v>-3.0363680000000001E-2</v>
      </c>
      <c r="EZ18" s="47">
        <v>-3.0360069999999999E-2</v>
      </c>
      <c r="FA18" s="47">
        <v>-3.0367390000000001E-2</v>
      </c>
      <c r="FB18" s="47">
        <v>-3.0381689999999999E-2</v>
      </c>
      <c r="FC18" s="47">
        <v>-3.035028E-2</v>
      </c>
      <c r="FD18" s="47">
        <v>-3.0375249999999999E-2</v>
      </c>
      <c r="FE18" s="47">
        <v>-3.0334949999999999E-2</v>
      </c>
      <c r="FF18" s="47">
        <v>-3.035873E-2</v>
      </c>
      <c r="FG18" s="47">
        <v>-3.0383259999999999E-2</v>
      </c>
      <c r="FH18" s="47">
        <v>-3.033955E-2</v>
      </c>
      <c r="FI18" s="47">
        <v>-3.0337719999999999E-2</v>
      </c>
      <c r="FJ18" s="47">
        <v>-3.0353410000000001E-2</v>
      </c>
      <c r="FK18" s="47">
        <v>-3.0327739999999999E-2</v>
      </c>
      <c r="FL18" s="47">
        <v>-3.0342770000000002E-2</v>
      </c>
      <c r="FM18" s="47">
        <v>-3.033982E-2</v>
      </c>
      <c r="FN18" s="47">
        <v>-3.0359540000000001E-2</v>
      </c>
      <c r="FO18" s="47">
        <v>-3.0346649999999999E-2</v>
      </c>
      <c r="FP18" s="47">
        <v>-3.035964E-2</v>
      </c>
      <c r="FQ18" s="47">
        <v>-3.0363560000000001E-2</v>
      </c>
      <c r="FR18" s="47">
        <v>-3.0357680000000001E-2</v>
      </c>
      <c r="FS18" s="47">
        <v>-3.0344679999999999E-2</v>
      </c>
      <c r="FT18" s="47">
        <v>-3.0387250000000001E-2</v>
      </c>
      <c r="FU18" s="47">
        <v>-3.0368800000000001E-2</v>
      </c>
      <c r="FV18" s="47">
        <v>-3.0340599999999999E-2</v>
      </c>
      <c r="FW18" s="47">
        <v>-3.0341280000000002E-2</v>
      </c>
      <c r="FX18" s="47">
        <v>-3.0337840000000001E-2</v>
      </c>
      <c r="FY18" s="47">
        <v>-3.036376E-2</v>
      </c>
      <c r="FZ18" s="47">
        <v>0.1055218</v>
      </c>
      <c r="GA18" s="47">
        <v>0.1205041</v>
      </c>
      <c r="GB18" s="47">
        <v>0.24902199999999999</v>
      </c>
      <c r="GC18" s="47">
        <v>0.41942249999999998</v>
      </c>
      <c r="GD18" s="47">
        <v>0.53843450000000004</v>
      </c>
      <c r="GE18" s="47">
        <v>0.61881330000000001</v>
      </c>
      <c r="GF18" s="47">
        <v>0.69111500000000003</v>
      </c>
      <c r="GG18" s="47">
        <v>0.75202119999999995</v>
      </c>
      <c r="GH18" s="47">
        <v>0.80994759999999999</v>
      </c>
      <c r="GI18" s="47">
        <v>0.85772300000000001</v>
      </c>
      <c r="GJ18" s="47">
        <v>0.9045204</v>
      </c>
      <c r="GK18" s="47">
        <v>0.94256799999999996</v>
      </c>
      <c r="GL18" s="47">
        <v>0.98062459999999996</v>
      </c>
      <c r="GM18" s="47">
        <v>1.00929</v>
      </c>
      <c r="GN18" s="47">
        <v>1.0402260000000001</v>
      </c>
      <c r="GO18" s="47">
        <v>1.0626610000000001</v>
      </c>
      <c r="GP18" s="47">
        <v>1.0869450000000001</v>
      </c>
      <c r="GQ18" s="47">
        <v>1.104228</v>
      </c>
      <c r="GR18" s="47">
        <v>1.124824</v>
      </c>
      <c r="GS18" s="47">
        <v>1.136978</v>
      </c>
      <c r="GT18" s="47">
        <v>1.1531119999999999</v>
      </c>
      <c r="GU18" s="47">
        <v>1.1629970000000001</v>
      </c>
      <c r="GV18" s="47">
        <v>1.176123</v>
      </c>
      <c r="GW18" s="47">
        <v>1.1810970000000001</v>
      </c>
      <c r="GX18" s="47">
        <v>1.1920040000000001</v>
      </c>
      <c r="GY18" s="47">
        <v>1.197792</v>
      </c>
      <c r="GZ18" s="47">
        <v>1.205058</v>
      </c>
      <c r="HA18" s="47">
        <v>1.20855</v>
      </c>
      <c r="HB18" s="47">
        <v>1.2177</v>
      </c>
      <c r="HC18" s="47">
        <v>1.2188749999999999</v>
      </c>
      <c r="HD18" s="47">
        <v>1.222936</v>
      </c>
      <c r="HE18" s="47">
        <v>1.224871</v>
      </c>
      <c r="HF18" s="47">
        <v>1.2326919999999999</v>
      </c>
      <c r="HG18" s="47">
        <v>1.232086</v>
      </c>
      <c r="HH18" s="47">
        <v>1.2367060000000001</v>
      </c>
      <c r="HI18" s="47">
        <v>1.238683</v>
      </c>
      <c r="HJ18" s="47">
        <v>1.2419990000000001</v>
      </c>
      <c r="HK18" s="47">
        <v>1.240863</v>
      </c>
      <c r="HL18" s="47">
        <v>1.2465520000000001</v>
      </c>
      <c r="HM18" s="47">
        <v>1.2458659999999999</v>
      </c>
      <c r="HN18" s="47">
        <v>1.251109</v>
      </c>
      <c r="HO18" s="47">
        <v>1.2519830000000001</v>
      </c>
      <c r="HP18" s="47">
        <v>1.2561059999999999</v>
      </c>
      <c r="HQ18" s="47">
        <v>1.2551730000000001</v>
      </c>
      <c r="HR18" s="47">
        <v>1.260097</v>
      </c>
      <c r="HS18" s="47">
        <v>1.258197</v>
      </c>
      <c r="HT18" s="47">
        <v>1.263776</v>
      </c>
      <c r="HU18" s="47">
        <v>1.2604139999999999</v>
      </c>
      <c r="HV18" s="47">
        <v>1.26566</v>
      </c>
      <c r="HW18" s="47">
        <v>1.265781</v>
      </c>
      <c r="HX18" s="47">
        <v>1.2670079999999999</v>
      </c>
      <c r="HY18" s="47">
        <v>1.266184</v>
      </c>
      <c r="HZ18" s="47">
        <v>1.2705500000000001</v>
      </c>
      <c r="IA18" s="47">
        <v>1.268135</v>
      </c>
      <c r="IB18" s="47">
        <v>1.2724089999999999</v>
      </c>
      <c r="IC18" s="47">
        <v>1.270856</v>
      </c>
      <c r="ID18" s="47">
        <v>1.2765029999999999</v>
      </c>
      <c r="IE18" s="47">
        <v>1.273468</v>
      </c>
      <c r="IF18" s="47">
        <v>1.2783</v>
      </c>
      <c r="IG18" s="47">
        <v>1.2770950000000001</v>
      </c>
      <c r="IH18" s="47">
        <v>1.2812539999999999</v>
      </c>
      <c r="II18" s="47">
        <v>1.2791760000000001</v>
      </c>
      <c r="IJ18" s="47">
        <v>1.2846869999999999</v>
      </c>
      <c r="IK18" s="47">
        <v>1.2811509999999999</v>
      </c>
      <c r="IL18" s="47">
        <v>1.2895529999999999</v>
      </c>
      <c r="IM18" s="47">
        <v>1.2501949999999999</v>
      </c>
      <c r="IN18" s="47">
        <v>1.144312</v>
      </c>
      <c r="IO18" s="47">
        <v>1.117615</v>
      </c>
      <c r="IP18" s="59">
        <v>720.2432</v>
      </c>
      <c r="IQ18" s="59">
        <v>545.43510000000003</v>
      </c>
      <c r="IR18" s="59">
        <v>350.3895</v>
      </c>
      <c r="IS18" s="59">
        <v>235.40360000000001</v>
      </c>
      <c r="IT18" s="59">
        <v>205.32929999999999</v>
      </c>
      <c r="IU18" s="59">
        <v>175.4271</v>
      </c>
      <c r="IV18" s="59">
        <v>165.1429</v>
      </c>
      <c r="IW18" s="59">
        <v>141.74119999999999</v>
      </c>
      <c r="IX18" s="59">
        <v>135.76939999999999</v>
      </c>
      <c r="IY18" s="59">
        <v>115.5018</v>
      </c>
      <c r="IZ18" s="59">
        <v>111.1962</v>
      </c>
      <c r="JA18" s="59">
        <v>93.120480000000001</v>
      </c>
      <c r="JB18" s="59">
        <v>90.017229999999998</v>
      </c>
      <c r="JC18" s="59">
        <v>74.493539999999996</v>
      </c>
      <c r="JD18" s="59">
        <v>71.653970000000001</v>
      </c>
      <c r="JE18" s="59">
        <v>58.844830000000002</v>
      </c>
      <c r="JF18" s="59">
        <v>56.722009999999997</v>
      </c>
      <c r="JG18" s="59">
        <v>46.310540000000003</v>
      </c>
      <c r="JH18" s="59">
        <v>44.40663</v>
      </c>
      <c r="JI18" s="59">
        <v>36.226930000000003</v>
      </c>
      <c r="JJ18" s="59">
        <v>34.573889999999999</v>
      </c>
      <c r="JK18" s="59">
        <v>28.222580000000001</v>
      </c>
      <c r="JL18" s="59">
        <v>26.757359999999998</v>
      </c>
      <c r="JM18" s="59">
        <v>21.91301</v>
      </c>
      <c r="JN18" s="59">
        <v>20.69398</v>
      </c>
      <c r="JO18" s="59">
        <v>16.959599999999998</v>
      </c>
      <c r="JP18" s="59">
        <v>16.020379999999999</v>
      </c>
      <c r="JQ18" s="59">
        <v>13.125640000000001</v>
      </c>
      <c r="JR18" s="59">
        <v>12.3247</v>
      </c>
      <c r="JS18" s="59">
        <v>10.143929999999999</v>
      </c>
      <c r="JT18" s="59">
        <v>9.4843050000000009</v>
      </c>
      <c r="JU18" s="59">
        <v>7.8017849999999997</v>
      </c>
      <c r="JV18" s="59">
        <v>7.2788930000000001</v>
      </c>
      <c r="JW18" s="59">
        <v>6.0145759999999999</v>
      </c>
      <c r="JX18" s="59">
        <v>5.5878629999999996</v>
      </c>
      <c r="JY18" s="59">
        <v>4.6393620000000002</v>
      </c>
      <c r="JZ18" s="59">
        <v>4.2801660000000004</v>
      </c>
      <c r="KA18" s="59">
        <v>3.5647319999999998</v>
      </c>
      <c r="KB18" s="59">
        <v>3.2845010000000001</v>
      </c>
      <c r="KC18" s="59">
        <v>2.7444380000000002</v>
      </c>
      <c r="KD18" s="59">
        <v>2.5200130000000001</v>
      </c>
      <c r="KE18" s="59">
        <v>2.1107499999999999</v>
      </c>
      <c r="KF18" s="59">
        <v>1.935209</v>
      </c>
      <c r="KG18" s="59">
        <v>1.622787</v>
      </c>
      <c r="KH18" s="59">
        <v>1.486094</v>
      </c>
      <c r="KI18" s="59">
        <v>1.250013</v>
      </c>
      <c r="KJ18" s="59">
        <v>1.138541</v>
      </c>
      <c r="KK18" s="59">
        <v>0.96490450000000005</v>
      </c>
      <c r="KL18" s="59">
        <v>0.87514289999999995</v>
      </c>
      <c r="KM18" s="59">
        <v>0.74229780000000001</v>
      </c>
      <c r="KN18" s="59">
        <v>0.67264970000000002</v>
      </c>
      <c r="KO18" s="59">
        <v>0.57217209999999996</v>
      </c>
      <c r="KP18" s="59">
        <v>0.51715420000000001</v>
      </c>
      <c r="KQ18" s="59">
        <v>0.44184780000000001</v>
      </c>
      <c r="KR18" s="59">
        <v>0.39817350000000001</v>
      </c>
      <c r="KS18" s="59">
        <v>0.34174460000000001</v>
      </c>
      <c r="KT18" s="59">
        <v>0.3066855</v>
      </c>
      <c r="KU18" s="59">
        <v>0.26423489999999999</v>
      </c>
      <c r="KV18" s="59">
        <v>0.2358401</v>
      </c>
      <c r="KW18" s="59">
        <v>0.2048217</v>
      </c>
      <c r="KX18" s="59">
        <v>0.1818032</v>
      </c>
      <c r="KY18" s="59">
        <v>0.15828900000000001</v>
      </c>
      <c r="KZ18" s="59">
        <v>0.14152819999999999</v>
      </c>
      <c r="LA18" s="59">
        <v>0.1137044</v>
      </c>
      <c r="LB18" s="59">
        <v>5.7815610000000003E-2</v>
      </c>
      <c r="LC18" s="59">
        <v>20431.5</v>
      </c>
      <c r="LD18" s="59">
        <v>24427.64</v>
      </c>
      <c r="LE18" s="59">
        <v>24568.81</v>
      </c>
      <c r="LF18" s="59">
        <v>24559.51</v>
      </c>
      <c r="LG18" s="59">
        <v>24677.040000000001</v>
      </c>
      <c r="LH18" s="59">
        <v>24607.15</v>
      </c>
      <c r="LI18" s="59">
        <v>24680.34</v>
      </c>
      <c r="LJ18" s="59">
        <v>24711.33</v>
      </c>
      <c r="LK18" s="59">
        <v>24684.43</v>
      </c>
      <c r="LL18" s="59">
        <v>24638.11</v>
      </c>
      <c r="LM18" s="59">
        <v>24696.720000000001</v>
      </c>
      <c r="LN18" s="59">
        <v>24757.48</v>
      </c>
      <c r="LO18" s="59">
        <v>24763.67</v>
      </c>
      <c r="LP18" s="59">
        <v>24685.05</v>
      </c>
      <c r="LQ18" s="59">
        <v>24799.19</v>
      </c>
      <c r="LR18" s="59">
        <v>24664.880000000001</v>
      </c>
      <c r="LS18" s="59">
        <v>24758.7</v>
      </c>
      <c r="LT18" s="59">
        <v>24835.200000000001</v>
      </c>
      <c r="LU18" s="59">
        <v>24782.47</v>
      </c>
      <c r="LV18" s="59">
        <v>24786.28</v>
      </c>
      <c r="LW18" s="59">
        <v>24742.57</v>
      </c>
      <c r="LX18" s="59">
        <v>24625.67</v>
      </c>
      <c r="LY18" s="59">
        <v>24801.83</v>
      </c>
      <c r="LZ18" s="59">
        <v>24707.47</v>
      </c>
      <c r="MA18" s="59">
        <v>24836.3</v>
      </c>
      <c r="MB18" s="59">
        <v>24714.79</v>
      </c>
      <c r="MC18" s="59">
        <v>24808.93</v>
      </c>
      <c r="MD18" s="59">
        <v>24772.93</v>
      </c>
      <c r="ME18" s="59">
        <v>24755.83</v>
      </c>
      <c r="MF18" s="59">
        <v>24742.47</v>
      </c>
      <c r="MG18" s="59">
        <v>24780.02</v>
      </c>
      <c r="MH18" s="59">
        <v>24684.97</v>
      </c>
      <c r="MI18" s="59">
        <v>24645.21</v>
      </c>
      <c r="MJ18" s="59">
        <v>24775.52</v>
      </c>
      <c r="MK18" s="59">
        <v>24768.97</v>
      </c>
      <c r="ML18" s="59">
        <v>24785.49</v>
      </c>
      <c r="MM18" s="59">
        <v>24740.81</v>
      </c>
      <c r="MN18" s="59">
        <v>24843.14</v>
      </c>
      <c r="MO18" s="59">
        <v>24761.02</v>
      </c>
      <c r="MP18" s="59">
        <v>24774.04</v>
      </c>
      <c r="MQ18" s="59">
        <v>24791.73</v>
      </c>
      <c r="MR18" s="59">
        <v>24689.96</v>
      </c>
      <c r="MS18" s="59">
        <v>24729.18</v>
      </c>
      <c r="MT18" s="59">
        <v>24758.27</v>
      </c>
      <c r="MU18" s="59">
        <v>24763.78</v>
      </c>
      <c r="MV18" s="59">
        <v>24714.59</v>
      </c>
      <c r="MW18" s="59">
        <v>24805.69</v>
      </c>
      <c r="MX18" s="59">
        <v>24728.9</v>
      </c>
      <c r="MY18" s="59">
        <v>24773.599999999999</v>
      </c>
      <c r="MZ18" s="59">
        <v>24784.28</v>
      </c>
      <c r="NA18" s="59">
        <v>24720.59</v>
      </c>
      <c r="NB18" s="59">
        <v>24738.2</v>
      </c>
      <c r="NC18" s="59">
        <v>24664.93</v>
      </c>
      <c r="ND18" s="59">
        <v>24807.55</v>
      </c>
      <c r="NE18" s="59">
        <v>24769.96</v>
      </c>
      <c r="NF18" s="59">
        <v>24857.18</v>
      </c>
      <c r="NG18" s="59">
        <v>24750.84</v>
      </c>
      <c r="NH18" s="59">
        <v>24741.05</v>
      </c>
      <c r="NI18" s="59">
        <v>24768.32</v>
      </c>
      <c r="NJ18" s="59">
        <v>24810.880000000001</v>
      </c>
      <c r="NK18" s="59">
        <v>24795.77</v>
      </c>
      <c r="NL18" s="59">
        <v>24760.46</v>
      </c>
      <c r="NM18" s="59">
        <v>24708.6</v>
      </c>
      <c r="NN18" s="59">
        <v>24851.09</v>
      </c>
      <c r="NO18" s="59">
        <v>20857.7</v>
      </c>
      <c r="NP18" s="60">
        <v>-2.4488699999999999</v>
      </c>
      <c r="NQ18" s="60">
        <v>-3.7004480000000002</v>
      </c>
      <c r="NR18" s="60">
        <v>-2.3787790000000002</v>
      </c>
      <c r="NS18" s="60">
        <v>-1.596811</v>
      </c>
      <c r="NT18" s="60">
        <v>-1.39429</v>
      </c>
      <c r="NU18" s="60">
        <v>-1.189638</v>
      </c>
      <c r="NV18" s="60">
        <v>-1.1212679999999999</v>
      </c>
      <c r="NW18" s="60">
        <v>-0.96131679999999997</v>
      </c>
      <c r="NX18" s="60">
        <v>-0.92218639999999996</v>
      </c>
      <c r="NY18" s="60">
        <v>-0.78305899999999995</v>
      </c>
      <c r="NZ18" s="60">
        <v>-0.7554999</v>
      </c>
      <c r="OA18" s="60">
        <v>-0.63181319999999996</v>
      </c>
      <c r="OB18" s="60">
        <v>-0.61130660000000003</v>
      </c>
      <c r="OC18" s="60">
        <v>-0.50577260000000002</v>
      </c>
      <c r="OD18" s="60">
        <v>-0.48622929999999998</v>
      </c>
      <c r="OE18" s="60">
        <v>-0.39938119999999999</v>
      </c>
      <c r="OF18" s="60">
        <v>-0.38469900000000001</v>
      </c>
      <c r="OG18" s="60">
        <v>-0.31425310000000001</v>
      </c>
      <c r="OH18" s="60">
        <v>-0.30141430000000002</v>
      </c>
      <c r="OI18" s="60">
        <v>-0.24582229999999999</v>
      </c>
      <c r="OJ18" s="60">
        <v>-0.23458670000000001</v>
      </c>
      <c r="OK18" s="60">
        <v>-0.1917027</v>
      </c>
      <c r="OL18" s="60">
        <v>-0.1816247</v>
      </c>
      <c r="OM18" s="60">
        <v>-0.14868590000000001</v>
      </c>
      <c r="ON18" s="60">
        <v>-0.140432</v>
      </c>
      <c r="OO18" s="60">
        <v>-0.115129</v>
      </c>
      <c r="OP18" s="60">
        <v>-0.1087157</v>
      </c>
      <c r="OQ18" s="60">
        <v>-8.9052889999999996E-2</v>
      </c>
      <c r="OR18" s="60">
        <v>-8.3695989999999998E-2</v>
      </c>
      <c r="OS18" s="60">
        <v>-6.8808770000000005E-2</v>
      </c>
      <c r="OT18" s="60">
        <v>-6.4426670000000005E-2</v>
      </c>
      <c r="OU18" s="60">
        <v>-5.290653E-2</v>
      </c>
      <c r="OV18" s="60">
        <v>-4.9418480000000001E-2</v>
      </c>
      <c r="OW18" s="60">
        <v>-4.0802749999999999E-2</v>
      </c>
      <c r="OX18" s="60">
        <v>-3.7949499999999997E-2</v>
      </c>
      <c r="OY18" s="60">
        <v>-3.1483789999999998E-2</v>
      </c>
      <c r="OZ18" s="60">
        <v>-2.9036739999999998E-2</v>
      </c>
      <c r="PA18" s="60">
        <v>-2.4197320000000001E-2</v>
      </c>
      <c r="PB18" s="60">
        <v>-2.22971E-2</v>
      </c>
      <c r="PC18" s="60">
        <v>-1.862314E-2</v>
      </c>
      <c r="PD18" s="60">
        <v>-1.7112080000000002E-2</v>
      </c>
      <c r="PE18" s="60">
        <v>-1.4320640000000001E-2</v>
      </c>
      <c r="PF18" s="60">
        <v>-1.312468E-2</v>
      </c>
      <c r="PG18" s="60">
        <v>-1.101771E-2</v>
      </c>
      <c r="PH18" s="60">
        <v>-1.009706E-2</v>
      </c>
      <c r="PI18" s="60">
        <v>-8.4789889999999993E-3</v>
      </c>
      <c r="PJ18" s="60">
        <v>-7.7221879999999996E-3</v>
      </c>
      <c r="PK18" s="60">
        <v>-6.5490089999999997E-3</v>
      </c>
      <c r="PL18" s="60">
        <v>-5.945217E-3</v>
      </c>
      <c r="PM18" s="60">
        <v>-5.0383299999999997E-3</v>
      </c>
      <c r="PN18" s="60">
        <v>-4.5633440000000004E-3</v>
      </c>
      <c r="PO18" s="60">
        <v>-3.8803290000000001E-3</v>
      </c>
      <c r="PP18" s="60">
        <v>-3.510549E-3</v>
      </c>
      <c r="PQ18" s="60">
        <v>-2.9988049999999998E-3</v>
      </c>
      <c r="PR18" s="60">
        <v>-2.7032309999999999E-3</v>
      </c>
      <c r="PS18" s="60">
        <v>-2.31935E-3</v>
      </c>
      <c r="PT18" s="60">
        <v>-2.0795750000000002E-3</v>
      </c>
      <c r="PU18" s="60">
        <v>-1.7965570000000001E-3</v>
      </c>
      <c r="PV18" s="60">
        <v>-1.5999090000000001E-3</v>
      </c>
      <c r="PW18" s="60">
        <v>-1.3897359999999999E-3</v>
      </c>
      <c r="PX18" s="60">
        <v>-1.2331659999999999E-3</v>
      </c>
      <c r="PY18" s="60">
        <v>-1.07419E-3</v>
      </c>
      <c r="PZ18" s="60">
        <v>-9.6028729999999998E-4</v>
      </c>
      <c r="QA18" s="60">
        <v>-7.7180209999999996E-4</v>
      </c>
      <c r="QB18" s="60">
        <v>-1.9652109999999999E-4</v>
      </c>
      <c r="QC18" s="47">
        <v>5.3137999999999998E-6</v>
      </c>
      <c r="QD18" s="47">
        <v>5.3130730000000003E-6</v>
      </c>
      <c r="QE18" s="47">
        <v>3.5647459999999999E-6</v>
      </c>
      <c r="QF18" s="47">
        <v>3.563904E-6</v>
      </c>
      <c r="QG18" s="47">
        <v>3.5642769999999999E-6</v>
      </c>
      <c r="QH18" s="47">
        <v>3.5639439999999998E-6</v>
      </c>
      <c r="QI18" s="47">
        <v>3.5645719999999998E-6</v>
      </c>
      <c r="QJ18" s="47">
        <v>3.5636859999999999E-6</v>
      </c>
      <c r="QK18" s="47">
        <v>3.5644959999999998E-6</v>
      </c>
      <c r="QL18" s="47">
        <v>3.563536E-6</v>
      </c>
      <c r="QM18" s="47">
        <v>3.5647890000000001E-6</v>
      </c>
      <c r="QN18" s="47">
        <v>3.5636780000000001E-6</v>
      </c>
      <c r="QO18" s="47">
        <v>3.5645509999999998E-6</v>
      </c>
      <c r="QP18" s="47">
        <v>3.563844E-6</v>
      </c>
      <c r="QQ18" s="47">
        <v>3.5644889999999998E-6</v>
      </c>
      <c r="QR18" s="47">
        <v>3.5641080000000001E-6</v>
      </c>
      <c r="QS18" s="47">
        <v>3.564233E-6</v>
      </c>
      <c r="QT18" s="47">
        <v>3.563812E-6</v>
      </c>
      <c r="QU18" s="47">
        <v>3.5646219999999999E-6</v>
      </c>
      <c r="QV18" s="47">
        <v>3.5636780000000001E-6</v>
      </c>
      <c r="QW18" s="47">
        <v>3.5645669999999999E-6</v>
      </c>
      <c r="QX18" s="47">
        <v>3.5638539999999999E-6</v>
      </c>
      <c r="QY18" s="47">
        <v>3.5649450000000001E-6</v>
      </c>
      <c r="QZ18" s="47">
        <v>3.5639019999999999E-6</v>
      </c>
      <c r="RA18" s="47">
        <v>3.5643790000000002E-6</v>
      </c>
      <c r="RB18" s="47">
        <v>3.5636800000000002E-6</v>
      </c>
      <c r="RC18" s="47">
        <v>3.56441E-6</v>
      </c>
      <c r="RD18" s="47">
        <v>3.5637310000000001E-6</v>
      </c>
      <c r="RE18" s="47">
        <v>3.5646070000000001E-6</v>
      </c>
      <c r="RF18" s="47">
        <v>3.563858E-6</v>
      </c>
      <c r="RG18" s="47">
        <v>3.5648979999999999E-6</v>
      </c>
      <c r="RH18" s="47">
        <v>3.563768E-6</v>
      </c>
      <c r="RI18" s="47">
        <v>3.5648580000000001E-6</v>
      </c>
      <c r="RJ18" s="47">
        <v>3.5638180000000002E-6</v>
      </c>
      <c r="RK18" s="47">
        <v>3.5646440000000001E-6</v>
      </c>
      <c r="RL18" s="47">
        <v>3.5638270000000002E-6</v>
      </c>
      <c r="RM18" s="47">
        <v>3.5644390000000001E-6</v>
      </c>
      <c r="RN18" s="47">
        <v>3.5637529999999998E-6</v>
      </c>
      <c r="RO18" s="47">
        <v>3.5644780000000002E-6</v>
      </c>
      <c r="RP18" s="47">
        <v>3.5638749999999998E-6</v>
      </c>
      <c r="RQ18" s="47">
        <v>3.5646760000000001E-6</v>
      </c>
      <c r="RR18" s="47">
        <v>3.5637389999999999E-6</v>
      </c>
      <c r="RS18" s="47">
        <v>3.5648129999999999E-6</v>
      </c>
      <c r="RT18" s="47">
        <v>3.5640070000000001E-6</v>
      </c>
      <c r="RU18" s="47">
        <v>3.5644670000000001E-6</v>
      </c>
      <c r="RV18" s="47">
        <v>3.563828E-6</v>
      </c>
      <c r="RW18" s="47">
        <v>3.56441E-6</v>
      </c>
      <c r="RX18" s="47">
        <v>3.5638009999999999E-6</v>
      </c>
      <c r="RY18" s="47">
        <v>3.564509E-6</v>
      </c>
      <c r="RZ18" s="47">
        <v>3.563911E-6</v>
      </c>
      <c r="SA18" s="47">
        <v>3.5648379999999999E-6</v>
      </c>
      <c r="SB18" s="47">
        <v>3.5640550000000001E-6</v>
      </c>
      <c r="SC18" s="47">
        <v>3.5648900000000001E-6</v>
      </c>
      <c r="SD18" s="47">
        <v>3.5636960000000002E-6</v>
      </c>
      <c r="SE18" s="47">
        <v>3.5644620000000001E-6</v>
      </c>
      <c r="SF18" s="47">
        <v>3.5636480000000001E-6</v>
      </c>
      <c r="SG18" s="47">
        <v>3.5643930000000001E-6</v>
      </c>
      <c r="SH18" s="47">
        <v>3.563573E-6</v>
      </c>
      <c r="SI18" s="47">
        <v>3.5643980000000001E-6</v>
      </c>
      <c r="SJ18" s="47">
        <v>3.5636940000000001E-6</v>
      </c>
      <c r="SK18" s="47">
        <v>3.5646129999999999E-6</v>
      </c>
      <c r="SL18" s="47">
        <v>3.5638200000000002E-6</v>
      </c>
      <c r="SM18" s="47">
        <v>3.5646059999999999E-6</v>
      </c>
      <c r="SN18" s="47">
        <v>3.5637179999999999E-6</v>
      </c>
      <c r="SO18" s="47">
        <v>3.564525E-6</v>
      </c>
      <c r="SP18" s="47">
        <v>3.5637319999999999E-6</v>
      </c>
      <c r="SQ18" s="47">
        <v>5.312049E-6</v>
      </c>
      <c r="SR18" s="47">
        <v>5.3137999999999998E-6</v>
      </c>
      <c r="SS18" s="47">
        <v>4.2500760000000004E-6</v>
      </c>
      <c r="ST18" s="47">
        <v>8.4804960000000003E-6</v>
      </c>
      <c r="SU18" s="47">
        <v>8.4861959999999992E-6</v>
      </c>
      <c r="SV18" s="47">
        <v>8.4791130000000004E-6</v>
      </c>
      <c r="SW18" s="47">
        <v>8.4881320000000001E-6</v>
      </c>
      <c r="SX18" s="47">
        <v>8.4767260000000008E-6</v>
      </c>
      <c r="SY18" s="47">
        <v>8.4871050000000008E-6</v>
      </c>
      <c r="SZ18" s="47">
        <v>8.4777489999999992E-6</v>
      </c>
      <c r="TA18" s="47">
        <v>8.4903749999999992E-6</v>
      </c>
      <c r="TB18" s="47">
        <v>8.4745309999999997E-6</v>
      </c>
      <c r="TC18" s="47">
        <v>8.4928699999999992E-6</v>
      </c>
      <c r="TD18" s="47">
        <v>8.4811260000000003E-6</v>
      </c>
      <c r="TE18" s="47">
        <v>8.4887439999999992E-6</v>
      </c>
      <c r="TF18" s="47">
        <v>8.4868539999999992E-6</v>
      </c>
      <c r="TG18" s="47">
        <v>8.4822470000000001E-6</v>
      </c>
      <c r="TH18" s="47">
        <v>8.4837789999999992E-6</v>
      </c>
      <c r="TI18" s="47">
        <v>8.4777270000000007E-6</v>
      </c>
      <c r="TJ18" s="47">
        <v>8.4822229999999994E-6</v>
      </c>
      <c r="TK18" s="47">
        <v>8.4844949999999995E-6</v>
      </c>
      <c r="TL18" s="47">
        <v>8.4820290000000004E-6</v>
      </c>
      <c r="TM18" s="47">
        <v>8.4813510000000008E-6</v>
      </c>
      <c r="TN18" s="47">
        <v>8.4906619999999992E-6</v>
      </c>
      <c r="TO18" s="47">
        <v>8.4848030000000004E-6</v>
      </c>
      <c r="TP18" s="47">
        <v>8.4816000000000002E-6</v>
      </c>
      <c r="TQ18" s="47">
        <v>8.4826629999999997E-6</v>
      </c>
      <c r="TR18" s="47">
        <v>8.4855349999999994E-6</v>
      </c>
      <c r="TS18" s="47">
        <v>8.4826090000000004E-6</v>
      </c>
      <c r="TT18" s="47">
        <v>8.4808119999999997E-6</v>
      </c>
      <c r="TU18" s="47">
        <v>8.4886440000000007E-6</v>
      </c>
      <c r="TV18" s="47">
        <v>8.479058E-6</v>
      </c>
      <c r="TW18" s="47">
        <v>8.4912219999999995E-6</v>
      </c>
      <c r="TX18" s="47">
        <v>8.4766699999999993E-6</v>
      </c>
      <c r="TY18" s="47">
        <v>8.4866070000000002E-6</v>
      </c>
      <c r="TZ18" s="47">
        <v>8.4799720000000002E-6</v>
      </c>
      <c r="UA18" s="47">
        <v>8.4892709999999992E-6</v>
      </c>
      <c r="UB18" s="47">
        <v>8.4827900000000005E-6</v>
      </c>
      <c r="UC18" s="47">
        <v>8.4800250000000002E-6</v>
      </c>
      <c r="UD18" s="47">
        <v>8.4849709999999999E-6</v>
      </c>
      <c r="UE18" s="47">
        <v>8.4857239999999997E-6</v>
      </c>
      <c r="UF18" s="47">
        <v>8.4822190000000002E-6</v>
      </c>
      <c r="UG18" s="47">
        <v>8.4880909999999996E-6</v>
      </c>
      <c r="UH18" s="47">
        <v>8.4807759999999995E-6</v>
      </c>
      <c r="UI18" s="47">
        <v>8.4775600000000005E-6</v>
      </c>
      <c r="UJ18" s="47">
        <v>8.4867180000000005E-6</v>
      </c>
      <c r="UK18" s="47">
        <v>8.4929529999999996E-6</v>
      </c>
      <c r="UL18" s="47">
        <v>8.4789010000000005E-6</v>
      </c>
      <c r="UM18" s="47">
        <v>8.4781590000000008E-6</v>
      </c>
      <c r="UN18" s="47">
        <v>8.4840119999999999E-6</v>
      </c>
      <c r="UO18" s="47">
        <v>8.4917810000000003E-6</v>
      </c>
      <c r="UP18" s="47">
        <v>8.4843469999999996E-6</v>
      </c>
      <c r="UQ18" s="47">
        <v>8.4801649999999998E-6</v>
      </c>
      <c r="UR18" s="47">
        <v>8.4771890000000007E-6</v>
      </c>
      <c r="US18" s="47">
        <v>8.4852570000000006E-6</v>
      </c>
      <c r="UT18" s="47">
        <v>8.4837059999999995E-6</v>
      </c>
      <c r="UU18" s="47">
        <v>8.486348E-6</v>
      </c>
      <c r="UV18" s="47">
        <v>8.4834930000000002E-6</v>
      </c>
      <c r="UW18" s="47">
        <v>8.4760089999999994E-6</v>
      </c>
      <c r="UX18" s="47">
        <v>8.4988650000000002E-6</v>
      </c>
      <c r="UY18" s="47">
        <v>8.4798419999999996E-6</v>
      </c>
      <c r="UZ18" s="47">
        <v>8.4813770000000002E-6</v>
      </c>
      <c r="VA18" s="47">
        <v>8.4787129999999995E-6</v>
      </c>
      <c r="VB18" s="47">
        <v>8.4828189999999998E-6</v>
      </c>
      <c r="VC18" s="47">
        <v>8.4814130000000004E-6</v>
      </c>
      <c r="VD18" s="47">
        <v>8.4847429999999995E-6</v>
      </c>
      <c r="VE18" s="47">
        <v>4.2488769999999997E-6</v>
      </c>
      <c r="VF18" s="49">
        <v>4.000006</v>
      </c>
      <c r="VG18" s="49">
        <v>4.421646</v>
      </c>
      <c r="VH18" s="49">
        <v>8.5544890000000002</v>
      </c>
      <c r="VI18" s="49">
        <v>12.61842</v>
      </c>
      <c r="VJ18" s="49">
        <v>14.302849999999999</v>
      </c>
      <c r="VK18" s="49">
        <v>15.145390000000001</v>
      </c>
      <c r="VL18" s="49">
        <v>16.195329999999998</v>
      </c>
      <c r="VM18" s="49">
        <v>17.07039</v>
      </c>
      <c r="VN18" s="49">
        <v>17.851430000000001</v>
      </c>
      <c r="VO18" s="49">
        <v>18.600570000000001</v>
      </c>
      <c r="VP18" s="49">
        <v>19.192969999999999</v>
      </c>
      <c r="VQ18" s="49">
        <v>19.840070000000001</v>
      </c>
      <c r="VR18" s="49">
        <v>20.30227</v>
      </c>
      <c r="VS18" s="49">
        <v>20.82808</v>
      </c>
      <c r="VT18" s="49">
        <v>21.198560000000001</v>
      </c>
      <c r="VU18" s="49">
        <v>21.648790000000002</v>
      </c>
      <c r="VV18" s="49">
        <v>21.911159999999999</v>
      </c>
      <c r="VW18" s="49">
        <v>22.305219999999998</v>
      </c>
      <c r="VX18" s="49">
        <v>22.50423</v>
      </c>
      <c r="VY18" s="49">
        <v>22.840109999999999</v>
      </c>
      <c r="VZ18" s="49">
        <v>22.974080000000001</v>
      </c>
      <c r="WA18" s="49">
        <v>23.272480000000002</v>
      </c>
      <c r="WB18" s="49">
        <v>23.36064</v>
      </c>
      <c r="WC18" s="49">
        <v>23.616540000000001</v>
      </c>
      <c r="WD18" s="49">
        <v>23.673069999999999</v>
      </c>
      <c r="WE18" s="49">
        <v>23.898409999999998</v>
      </c>
      <c r="WF18" s="49">
        <v>23.9131</v>
      </c>
      <c r="WG18" s="49">
        <v>24.114999999999998</v>
      </c>
      <c r="WH18" s="49">
        <v>24.118099999999998</v>
      </c>
      <c r="WI18" s="49">
        <v>24.288119999999999</v>
      </c>
      <c r="WJ18" s="49">
        <v>24.23508</v>
      </c>
      <c r="WK18" s="49">
        <v>24.431709999999999</v>
      </c>
      <c r="WL18" s="49">
        <v>24.40943</v>
      </c>
      <c r="WM18" s="49">
        <v>24.55387</v>
      </c>
      <c r="WN18" s="49">
        <v>24.503910000000001</v>
      </c>
      <c r="WO18" s="49">
        <v>24.680330000000001</v>
      </c>
      <c r="WP18" s="49">
        <v>24.61206</v>
      </c>
      <c r="WQ18" s="49">
        <v>24.748370000000001</v>
      </c>
      <c r="WR18" s="49">
        <v>24.700279999999999</v>
      </c>
      <c r="WS18" s="49">
        <v>24.843409999999999</v>
      </c>
      <c r="WT18" s="49">
        <v>24.778479999999998</v>
      </c>
      <c r="WU18" s="49">
        <v>24.946860000000001</v>
      </c>
      <c r="WV18" s="49">
        <v>24.86242</v>
      </c>
      <c r="WW18" s="49">
        <v>25.01266</v>
      </c>
      <c r="WX18" s="49">
        <v>24.941939999999999</v>
      </c>
      <c r="WY18" s="49">
        <v>25.06279</v>
      </c>
      <c r="WZ18" s="49">
        <v>24.99579</v>
      </c>
      <c r="XA18" s="49">
        <v>25.095040000000001</v>
      </c>
      <c r="XB18" s="49">
        <v>25.03875</v>
      </c>
      <c r="XC18" s="49">
        <v>25.189240000000002</v>
      </c>
      <c r="XD18" s="49">
        <v>25.073319999999999</v>
      </c>
      <c r="XE18" s="49">
        <v>25.20758</v>
      </c>
      <c r="XF18" s="49">
        <v>25.136089999999999</v>
      </c>
      <c r="XG18" s="49">
        <v>25.259930000000001</v>
      </c>
      <c r="XH18" s="49">
        <v>25.186990000000002</v>
      </c>
      <c r="XI18" s="49">
        <v>25.32517</v>
      </c>
      <c r="XJ18" s="49">
        <v>25.254270000000002</v>
      </c>
      <c r="XK18" s="49">
        <v>25.382529999999999</v>
      </c>
      <c r="XL18" s="49">
        <v>25.305479999999999</v>
      </c>
      <c r="XM18" s="49">
        <v>25.436240000000002</v>
      </c>
      <c r="XN18" s="49">
        <v>25.357600000000001</v>
      </c>
      <c r="XO18" s="49">
        <v>25.478449999999999</v>
      </c>
      <c r="XP18" s="49">
        <v>25.427</v>
      </c>
      <c r="XQ18" s="49">
        <v>25.535350000000001</v>
      </c>
      <c r="XR18" s="49">
        <v>25.503769999999999</v>
      </c>
      <c r="XS18" s="49">
        <v>24.38477</v>
      </c>
      <c r="XT18" s="49">
        <v>18.615279999999998</v>
      </c>
      <c r="XU18" s="49">
        <v>19.756399999999999</v>
      </c>
      <c r="XV18" s="61" t="s">
        <v>357</v>
      </c>
      <c r="XW18" s="61" t="s">
        <v>357</v>
      </c>
      <c r="XX18" s="61" t="s">
        <v>357</v>
      </c>
      <c r="XY18" s="61" t="s">
        <v>357</v>
      </c>
      <c r="XZ18" s="61" t="s">
        <v>357</v>
      </c>
      <c r="YA18" s="61" t="s">
        <v>357</v>
      </c>
      <c r="YB18" s="61" t="s">
        <v>357</v>
      </c>
      <c r="YC18" s="61" t="s">
        <v>357</v>
      </c>
      <c r="YD18" s="61" t="s">
        <v>357</v>
      </c>
      <c r="YE18" s="61" t="s">
        <v>357</v>
      </c>
      <c r="YF18" s="61" t="s">
        <v>357</v>
      </c>
      <c r="YG18" s="61" t="s">
        <v>357</v>
      </c>
      <c r="YH18" s="61" t="s">
        <v>357</v>
      </c>
      <c r="YI18" s="61" t="s">
        <v>357</v>
      </c>
      <c r="YJ18" s="61" t="s">
        <v>357</v>
      </c>
      <c r="YK18" s="61" t="s">
        <v>357</v>
      </c>
      <c r="YL18" s="61" t="s">
        <v>357</v>
      </c>
      <c r="YM18" s="61" t="s">
        <v>357</v>
      </c>
      <c r="YN18" s="61" t="s">
        <v>357</v>
      </c>
      <c r="YO18" s="61" t="s">
        <v>357</v>
      </c>
      <c r="YP18" s="61" t="s">
        <v>357</v>
      </c>
      <c r="YQ18" s="61" t="s">
        <v>357</v>
      </c>
      <c r="YR18" s="61" t="s">
        <v>357</v>
      </c>
      <c r="YS18" s="61" t="s">
        <v>357</v>
      </c>
      <c r="YT18" s="61" t="s">
        <v>357</v>
      </c>
      <c r="YU18" s="61" t="s">
        <v>357</v>
      </c>
      <c r="YV18" s="61" t="s">
        <v>357</v>
      </c>
      <c r="YW18" s="61" t="s">
        <v>357</v>
      </c>
      <c r="YX18" s="61" t="s">
        <v>357</v>
      </c>
      <c r="YY18" s="61" t="s">
        <v>357</v>
      </c>
      <c r="YZ18" s="61" t="s">
        <v>357</v>
      </c>
      <c r="ZA18" s="61" t="s">
        <v>357</v>
      </c>
      <c r="ZB18" s="61" t="s">
        <v>357</v>
      </c>
      <c r="ZC18" s="61" t="s">
        <v>357</v>
      </c>
      <c r="ZD18" s="61" t="s">
        <v>357</v>
      </c>
      <c r="ZE18" s="61" t="s">
        <v>357</v>
      </c>
      <c r="ZF18" s="61" t="s">
        <v>357</v>
      </c>
      <c r="ZG18" s="61" t="s">
        <v>357</v>
      </c>
      <c r="ZH18" s="61" t="s">
        <v>357</v>
      </c>
      <c r="ZI18" s="61" t="s">
        <v>357</v>
      </c>
      <c r="ZJ18" s="61" t="s">
        <v>357</v>
      </c>
      <c r="ZK18" s="61" t="s">
        <v>357</v>
      </c>
      <c r="ZL18" s="61" t="s">
        <v>357</v>
      </c>
      <c r="ZM18" s="61" t="s">
        <v>357</v>
      </c>
      <c r="ZN18" s="61" t="s">
        <v>357</v>
      </c>
      <c r="ZO18" s="61" t="s">
        <v>357</v>
      </c>
      <c r="ZP18" s="61" t="s">
        <v>357</v>
      </c>
      <c r="ZQ18" s="61" t="s">
        <v>357</v>
      </c>
      <c r="ZR18" s="61" t="s">
        <v>357</v>
      </c>
      <c r="ZS18" s="61" t="s">
        <v>357</v>
      </c>
      <c r="ZT18" s="61" t="s">
        <v>357</v>
      </c>
      <c r="ZU18" s="61" t="s">
        <v>357</v>
      </c>
      <c r="ZV18" s="61" t="s">
        <v>357</v>
      </c>
      <c r="ZW18" s="61" t="s">
        <v>357</v>
      </c>
      <c r="ZX18" s="61" t="s">
        <v>357</v>
      </c>
      <c r="ZY18" s="61" t="s">
        <v>357</v>
      </c>
      <c r="ZZ18" s="61" t="s">
        <v>357</v>
      </c>
      <c r="AAA18" s="61" t="s">
        <v>357</v>
      </c>
      <c r="AAB18" s="61" t="s">
        <v>357</v>
      </c>
      <c r="AAC18" s="61" t="s">
        <v>357</v>
      </c>
      <c r="AAD18" s="61" t="s">
        <v>357</v>
      </c>
      <c r="AAE18" s="61" t="s">
        <v>357</v>
      </c>
      <c r="AAF18" s="61" t="s">
        <v>357</v>
      </c>
      <c r="AAG18" s="61" t="s">
        <v>357</v>
      </c>
      <c r="AAH18" s="61" t="s">
        <v>357</v>
      </c>
      <c r="AAI18" s="49">
        <v>5684.3720000000003</v>
      </c>
      <c r="AAJ18" s="49">
        <v>5681.518</v>
      </c>
      <c r="AAK18" s="49">
        <v>5634.3779999999997</v>
      </c>
      <c r="AAL18" s="49">
        <v>5526.7659999999996</v>
      </c>
      <c r="AAM18" s="49">
        <v>5424.884</v>
      </c>
      <c r="AAN18" s="49">
        <v>5334.56</v>
      </c>
      <c r="AAO18" s="49">
        <v>5245.4120000000003</v>
      </c>
      <c r="AAP18" s="49">
        <v>5158.3249999999998</v>
      </c>
      <c r="AAQ18" s="49">
        <v>5071.0559999999996</v>
      </c>
      <c r="AAR18" s="49">
        <v>4984.5469999999996</v>
      </c>
      <c r="AAS18" s="49">
        <v>4896.9930000000004</v>
      </c>
      <c r="AAT18" s="49">
        <v>4810.7479999999996</v>
      </c>
      <c r="AAU18" s="49">
        <v>4722.8720000000003</v>
      </c>
      <c r="AAV18" s="49">
        <v>4636.5889999999999</v>
      </c>
      <c r="AAW18" s="49">
        <v>4548.03</v>
      </c>
      <c r="AAX18" s="49">
        <v>4461.3109999999997</v>
      </c>
      <c r="AAY18" s="49">
        <v>4372.0780000000004</v>
      </c>
      <c r="AAZ18" s="49">
        <v>4284.8940000000002</v>
      </c>
      <c r="ABA18" s="49">
        <v>4194.9120000000003</v>
      </c>
      <c r="ABB18" s="49">
        <v>4107.433</v>
      </c>
      <c r="ABC18" s="49">
        <v>4016.8249999999998</v>
      </c>
      <c r="ABD18" s="49">
        <v>3928.8519999999999</v>
      </c>
      <c r="ABE18" s="49">
        <v>3837.886</v>
      </c>
      <c r="ABF18" s="49">
        <v>3749.393</v>
      </c>
      <c r="ABG18" s="49">
        <v>3657.9589999999998</v>
      </c>
      <c r="ABH18" s="49">
        <v>3569.3209999999999</v>
      </c>
      <c r="ABI18" s="49">
        <v>3477.518</v>
      </c>
      <c r="ABJ18" s="49">
        <v>3388.58</v>
      </c>
      <c r="ABK18" s="49">
        <v>3296.5430000000001</v>
      </c>
      <c r="ABL18" s="49">
        <v>3207.2849999999999</v>
      </c>
      <c r="ABM18" s="49">
        <v>3114.9520000000002</v>
      </c>
      <c r="ABN18" s="49">
        <v>3025.4630000000002</v>
      </c>
      <c r="ABO18" s="49">
        <v>2932.5059999999999</v>
      </c>
      <c r="ABP18" s="49">
        <v>2842.6770000000001</v>
      </c>
      <c r="ABQ18" s="49">
        <v>2749.58</v>
      </c>
      <c r="ABR18" s="49">
        <v>2659.4920000000002</v>
      </c>
      <c r="ABS18" s="49">
        <v>2566.2510000000002</v>
      </c>
      <c r="ABT18" s="49">
        <v>2475.8829999999998</v>
      </c>
      <c r="ABU18" s="49">
        <v>2382.2280000000001</v>
      </c>
      <c r="ABV18" s="49">
        <v>2291.7629999999999</v>
      </c>
      <c r="ABW18" s="49">
        <v>2197.8069999999998</v>
      </c>
      <c r="ABX18" s="49">
        <v>2107.0059999999999</v>
      </c>
      <c r="ABY18" s="49">
        <v>2013.2570000000001</v>
      </c>
      <c r="ABZ18" s="49">
        <v>1922.307</v>
      </c>
      <c r="ACA18" s="49">
        <v>1828.079</v>
      </c>
      <c r="ACB18" s="49">
        <v>1736.884</v>
      </c>
      <c r="ACC18" s="49">
        <v>1642.7059999999999</v>
      </c>
      <c r="ACD18" s="49">
        <v>1551.308</v>
      </c>
      <c r="ACE18" s="49">
        <v>1456.894</v>
      </c>
      <c r="ACF18" s="49">
        <v>1365.527</v>
      </c>
      <c r="ACG18" s="49">
        <v>1270.865</v>
      </c>
      <c r="ACH18" s="49">
        <v>1179.1089999999999</v>
      </c>
      <c r="ACI18" s="49">
        <v>1084.1669999999999</v>
      </c>
      <c r="ACJ18" s="49">
        <v>992.31870000000004</v>
      </c>
      <c r="ACK18" s="49">
        <v>897.15279999999996</v>
      </c>
      <c r="ACL18" s="49">
        <v>805.06600000000003</v>
      </c>
      <c r="ACM18" s="49">
        <v>709.86900000000003</v>
      </c>
      <c r="ACN18" s="49">
        <v>617.40769999999998</v>
      </c>
      <c r="ACO18" s="49">
        <v>521.97490000000005</v>
      </c>
      <c r="ACP18" s="49">
        <v>429.71249999999998</v>
      </c>
      <c r="ACQ18" s="49">
        <v>334.09269999999998</v>
      </c>
      <c r="ACR18" s="49">
        <v>241.49369999999999</v>
      </c>
      <c r="ACS18" s="49">
        <v>145.76939999999999</v>
      </c>
      <c r="ACT18" s="49">
        <v>53.101320000000001</v>
      </c>
      <c r="ACU18" s="49">
        <v>-45.271859999999997</v>
      </c>
      <c r="ACV18" s="49">
        <v>-122.93680000000001</v>
      </c>
      <c r="ACW18" s="49">
        <v>-111.15179999999999</v>
      </c>
      <c r="ACX18" s="49">
        <v>-107.9545</v>
      </c>
      <c r="ACY18" s="62">
        <v>-149.95599999999999</v>
      </c>
      <c r="ACZ18" s="62">
        <v>-149.72309999999999</v>
      </c>
      <c r="ADA18" s="62">
        <v>-151.34829999999999</v>
      </c>
      <c r="ADB18" s="62">
        <v>-152.89359999999999</v>
      </c>
      <c r="ADC18" s="62">
        <v>-152.94470000000001</v>
      </c>
      <c r="ADD18" s="62">
        <v>-152.18430000000001</v>
      </c>
      <c r="ADE18" s="62">
        <v>-150.9873</v>
      </c>
      <c r="ADF18" s="62">
        <v>-149.833</v>
      </c>
      <c r="ADG18" s="62">
        <v>-148.3373</v>
      </c>
      <c r="ADH18" s="62">
        <v>-146.7193</v>
      </c>
      <c r="ADI18" s="62">
        <v>-144.70419999999999</v>
      </c>
      <c r="ADJ18" s="62">
        <v>-142.94800000000001</v>
      </c>
      <c r="ADK18" s="62">
        <v>-140.78479999999999</v>
      </c>
      <c r="ADL18" s="62">
        <v>-138.62360000000001</v>
      </c>
      <c r="ADM18" s="62">
        <v>-136.3409</v>
      </c>
      <c r="ADN18" s="62">
        <v>-134.1026</v>
      </c>
      <c r="ADO18" s="62">
        <v>-131.5489</v>
      </c>
      <c r="ADP18" s="62">
        <v>-129.209</v>
      </c>
      <c r="ADQ18" s="62">
        <v>-126.6546</v>
      </c>
      <c r="ADR18" s="62">
        <v>-124.13679999999999</v>
      </c>
      <c r="ADS18" s="62">
        <v>-121.4379</v>
      </c>
      <c r="ADT18" s="62">
        <v>-118.8997</v>
      </c>
      <c r="ADU18" s="62">
        <v>-116.1396</v>
      </c>
      <c r="ADV18" s="62">
        <v>-113.502</v>
      </c>
      <c r="ADW18" s="62">
        <v>-110.70489999999999</v>
      </c>
      <c r="ADX18" s="62">
        <v>-108.1157</v>
      </c>
      <c r="ADY18" s="62">
        <v>-105.2212</v>
      </c>
      <c r="ADZ18" s="62">
        <v>-102.57689999999999</v>
      </c>
      <c r="AEA18" s="62">
        <v>-99.818380000000005</v>
      </c>
      <c r="AEB18" s="62">
        <v>-97.097949999999997</v>
      </c>
      <c r="AEC18" s="62">
        <v>-94.120590000000007</v>
      </c>
      <c r="AED18" s="62">
        <v>-91.546710000000004</v>
      </c>
      <c r="AEE18" s="62">
        <v>-88.728980000000007</v>
      </c>
      <c r="AEF18" s="62">
        <v>-85.989930000000001</v>
      </c>
      <c r="AEG18" s="62">
        <v>-83.084209999999999</v>
      </c>
      <c r="AEH18" s="62">
        <v>-80.488389999999995</v>
      </c>
      <c r="AEI18" s="62">
        <v>-77.541970000000006</v>
      </c>
      <c r="AEJ18" s="62">
        <v>-74.814019999999999</v>
      </c>
      <c r="AEK18" s="62">
        <v>-71.953469999999996</v>
      </c>
      <c r="AEL18" s="62">
        <v>-69.254919999999998</v>
      </c>
      <c r="AEM18" s="62">
        <v>-66.334739999999996</v>
      </c>
      <c r="AEN18" s="62">
        <v>-63.711440000000003</v>
      </c>
      <c r="AEO18" s="62">
        <v>-60.804250000000003</v>
      </c>
      <c r="AEP18" s="62">
        <v>-58.114510000000003</v>
      </c>
      <c r="AEQ18" s="62">
        <v>-55.218719999999998</v>
      </c>
      <c r="AER18" s="62">
        <v>-52.450249999999997</v>
      </c>
      <c r="AES18" s="62">
        <v>-49.57929</v>
      </c>
      <c r="AET18" s="62">
        <v>-46.796869999999998</v>
      </c>
      <c r="AEU18" s="62">
        <v>-43.910469999999997</v>
      </c>
      <c r="AEV18" s="62">
        <v>-41.229840000000003</v>
      </c>
      <c r="AEW18" s="62">
        <v>-38.241619999999998</v>
      </c>
      <c r="AEX18" s="62">
        <v>-35.508600000000001</v>
      </c>
      <c r="AEY18" s="62">
        <v>-32.585979999999999</v>
      </c>
      <c r="AEZ18" s="62">
        <v>-29.838349999999998</v>
      </c>
      <c r="AFA18" s="62">
        <v>-26.899640000000002</v>
      </c>
      <c r="AFB18" s="62">
        <v>-24.16159</v>
      </c>
      <c r="AFC18" s="62">
        <v>-21.22974</v>
      </c>
      <c r="AFD18" s="62">
        <v>-18.467700000000001</v>
      </c>
      <c r="AFE18" s="62">
        <v>-15.52126</v>
      </c>
      <c r="AFF18" s="62">
        <v>-12.780749999999999</v>
      </c>
      <c r="AFG18" s="62">
        <v>-9.8157789999999991</v>
      </c>
      <c r="AFH18" s="62">
        <v>-7.0583470000000004</v>
      </c>
      <c r="AFI18" s="62">
        <v>-4.1021799999999997</v>
      </c>
      <c r="AFJ18" s="62">
        <v>-1.3514489999999999</v>
      </c>
      <c r="AFK18" s="62">
        <v>1.735098</v>
      </c>
      <c r="AFL18" s="62">
        <v>3.770629</v>
      </c>
      <c r="AFM18" s="62">
        <v>3.429357</v>
      </c>
      <c r="AFN18" s="62">
        <v>3.159008</v>
      </c>
      <c r="AFO18" s="59">
        <v>300</v>
      </c>
      <c r="AFP18" s="59">
        <v>356.38380000000001</v>
      </c>
      <c r="AFQ18" s="59">
        <v>500.82679999999999</v>
      </c>
      <c r="AFR18" s="59">
        <v>737.50869999999998</v>
      </c>
      <c r="AFS18" s="59">
        <v>819.64210000000003</v>
      </c>
      <c r="AFT18" s="59">
        <v>861.34699999999998</v>
      </c>
      <c r="AFU18" s="59">
        <v>893.85180000000003</v>
      </c>
      <c r="AFV18" s="59">
        <v>912.85260000000005</v>
      </c>
      <c r="AFW18" s="59">
        <v>936.69309999999996</v>
      </c>
      <c r="AFX18" s="59">
        <v>950.88630000000001</v>
      </c>
      <c r="AFY18" s="59">
        <v>970.16380000000004</v>
      </c>
      <c r="AFZ18" s="59">
        <v>981.3999</v>
      </c>
      <c r="AGA18" s="59">
        <v>997.0136</v>
      </c>
      <c r="AGB18" s="59">
        <v>1006.322</v>
      </c>
      <c r="AGC18" s="59">
        <v>1018.921</v>
      </c>
      <c r="AGD18" s="59">
        <v>1026.471</v>
      </c>
      <c r="AGE18" s="59">
        <v>1036.537</v>
      </c>
      <c r="AGF18" s="59">
        <v>1042.539</v>
      </c>
      <c r="AGG18" s="59">
        <v>1050.4860000000001</v>
      </c>
      <c r="AGH18" s="59">
        <v>1055.2729999999999</v>
      </c>
      <c r="AGI18" s="59">
        <v>1061.4939999999999</v>
      </c>
      <c r="AGJ18" s="59">
        <v>1065.2760000000001</v>
      </c>
      <c r="AGK18" s="59">
        <v>1070.106</v>
      </c>
      <c r="AGL18" s="59">
        <v>1073.1130000000001</v>
      </c>
      <c r="AGM18" s="59">
        <v>1076.835</v>
      </c>
      <c r="AGN18" s="59">
        <v>1079.1669999999999</v>
      </c>
      <c r="AGO18" s="59">
        <v>1082.0630000000001</v>
      </c>
      <c r="AGP18" s="59">
        <v>1083.8879999999999</v>
      </c>
      <c r="AGQ18" s="59">
        <v>1086.086</v>
      </c>
      <c r="AGR18" s="59">
        <v>1087.53</v>
      </c>
      <c r="AGS18" s="59">
        <v>1089.24</v>
      </c>
      <c r="AGT18" s="59">
        <v>1090.345</v>
      </c>
      <c r="AGU18" s="59">
        <v>1091.6479999999999</v>
      </c>
      <c r="AGV18" s="59">
        <v>1092.519</v>
      </c>
      <c r="AGW18" s="59">
        <v>1093.511</v>
      </c>
      <c r="AGX18" s="59">
        <v>1094.1769999999999</v>
      </c>
      <c r="AGY18" s="59">
        <v>1094.9390000000001</v>
      </c>
      <c r="AGZ18" s="59">
        <v>1095.4649999999999</v>
      </c>
      <c r="AHA18" s="59">
        <v>1096.04</v>
      </c>
      <c r="AHB18" s="59">
        <v>1096.4449999999999</v>
      </c>
      <c r="AHC18" s="59">
        <v>1096.884</v>
      </c>
      <c r="AHD18" s="59">
        <v>1097.1969999999999</v>
      </c>
      <c r="AHE18" s="59">
        <v>1097.529</v>
      </c>
      <c r="AHF18" s="59">
        <v>1097.7729999999999</v>
      </c>
      <c r="AHG18" s="59">
        <v>1098.027</v>
      </c>
      <c r="AHH18" s="59">
        <v>1098.2170000000001</v>
      </c>
      <c r="AHI18" s="59">
        <v>1098.4079999999999</v>
      </c>
      <c r="AHJ18" s="59">
        <v>1098.557</v>
      </c>
      <c r="AHK18" s="59">
        <v>1098.702</v>
      </c>
      <c r="AHL18" s="59">
        <v>1098.8150000000001</v>
      </c>
      <c r="AHM18" s="59">
        <v>1098.9280000000001</v>
      </c>
      <c r="AHN18" s="59">
        <v>1099.0170000000001</v>
      </c>
      <c r="AHO18" s="59">
        <v>1099.0999999999999</v>
      </c>
      <c r="AHP18" s="59">
        <v>1099.17</v>
      </c>
      <c r="AHQ18" s="59">
        <v>1099.2329999999999</v>
      </c>
      <c r="AHR18" s="59">
        <v>1099.287</v>
      </c>
      <c r="AHS18" s="59">
        <v>1099.3340000000001</v>
      </c>
      <c r="AHT18" s="59">
        <v>1099.376</v>
      </c>
      <c r="AHU18" s="59">
        <v>1099.412</v>
      </c>
      <c r="AHV18" s="59">
        <v>1099.4449999999999</v>
      </c>
      <c r="AHW18" s="59">
        <v>1099.471</v>
      </c>
      <c r="AHX18" s="59">
        <v>1099.498</v>
      </c>
      <c r="AHY18" s="59">
        <v>1099.5170000000001</v>
      </c>
      <c r="AHZ18" s="59">
        <v>1099.538</v>
      </c>
      <c r="AIA18" s="59">
        <v>1099.55</v>
      </c>
      <c r="AIB18" s="59">
        <v>1099.5830000000001</v>
      </c>
      <c r="AIC18" s="59">
        <v>1099.7439999999999</v>
      </c>
      <c r="AID18" s="59">
        <v>1099.7560000000001</v>
      </c>
      <c r="AIE18" s="63">
        <v>1.487821E-8</v>
      </c>
      <c r="AIF18" s="47">
        <v>1.706871E-9</v>
      </c>
      <c r="AIG18" s="47">
        <v>1.533098E-9</v>
      </c>
      <c r="AIH18" s="47">
        <v>1.535107E-9</v>
      </c>
      <c r="AII18" s="47">
        <v>1.5444179999999999E-9</v>
      </c>
      <c r="AIJ18" s="47">
        <v>1.538454E-9</v>
      </c>
      <c r="AIK18" s="47">
        <v>1.537338E-9</v>
      </c>
      <c r="AIL18" s="47">
        <v>1.539846E-9</v>
      </c>
      <c r="AIM18" s="47">
        <v>1.545049E-9</v>
      </c>
      <c r="AIN18" s="47">
        <v>1.538162E-9</v>
      </c>
      <c r="AIO18" s="47">
        <v>1.54002E-9</v>
      </c>
      <c r="AIP18" s="47">
        <v>1.546323E-9</v>
      </c>
      <c r="AIQ18" s="47">
        <v>1.5391769999999999E-9</v>
      </c>
      <c r="AIR18" s="47">
        <v>1.5398489999999999E-9</v>
      </c>
      <c r="AIS18" s="47">
        <v>1.544598E-9</v>
      </c>
      <c r="AIT18" s="47">
        <v>1.540474E-9</v>
      </c>
      <c r="AIU18" s="47">
        <v>1.5357580000000001E-9</v>
      </c>
      <c r="AIV18" s="47">
        <v>1.541425E-9</v>
      </c>
      <c r="AIW18" s="47">
        <v>1.5443849999999999E-9</v>
      </c>
      <c r="AIX18" s="47">
        <v>1.5324119999999999E-9</v>
      </c>
      <c r="AIY18" s="47">
        <v>1.534507E-9</v>
      </c>
      <c r="AIZ18" s="47">
        <v>1.545736E-9</v>
      </c>
      <c r="AJA18" s="47">
        <v>1.5362290000000001E-9</v>
      </c>
      <c r="AJB18" s="47">
        <v>1.5365190000000001E-9</v>
      </c>
      <c r="AJC18" s="47">
        <v>1.5424860000000001E-9</v>
      </c>
      <c r="AJD18" s="47">
        <v>1.5407059999999999E-9</v>
      </c>
      <c r="AJE18" s="47">
        <v>1.541041E-9</v>
      </c>
      <c r="AJF18" s="47">
        <v>1.539855E-9</v>
      </c>
      <c r="AJG18" s="47">
        <v>1.545202E-9</v>
      </c>
      <c r="AJH18" s="47">
        <v>1.5404450000000001E-9</v>
      </c>
      <c r="AJI18" s="47">
        <v>1.538049E-9</v>
      </c>
      <c r="AJJ18" s="47">
        <v>1.546304E-9</v>
      </c>
      <c r="AJK18" s="47">
        <v>1.54086E-9</v>
      </c>
      <c r="AJL18" s="47">
        <v>1.5382959999999999E-9</v>
      </c>
      <c r="AJM18" s="47">
        <v>1.5376530000000001E-9</v>
      </c>
      <c r="AJN18" s="47">
        <v>1.5445800000000001E-9</v>
      </c>
      <c r="AJO18" s="47">
        <v>1.5356179999999999E-9</v>
      </c>
      <c r="AJP18" s="47">
        <v>1.534858E-9</v>
      </c>
      <c r="AJQ18" s="47">
        <v>1.544094E-9</v>
      </c>
      <c r="AJR18" s="47">
        <v>1.537588E-9</v>
      </c>
      <c r="AJS18" s="47">
        <v>1.5327610000000001E-9</v>
      </c>
      <c r="AJT18" s="47">
        <v>1.5434350000000001E-9</v>
      </c>
      <c r="AJU18" s="47">
        <v>1.5426410000000001E-9</v>
      </c>
      <c r="AJV18" s="47">
        <v>1.538819E-9</v>
      </c>
      <c r="AJW18" s="47">
        <v>1.5385540000000001E-9</v>
      </c>
      <c r="AJX18" s="47">
        <v>1.5462499999999999E-9</v>
      </c>
      <c r="AJY18" s="47">
        <v>1.54077E-9</v>
      </c>
      <c r="AJZ18" s="47">
        <v>1.540136E-9</v>
      </c>
      <c r="AKA18" s="47">
        <v>1.5454669999999999E-9</v>
      </c>
      <c r="AKB18" s="47">
        <v>1.539233E-9</v>
      </c>
      <c r="AKC18" s="47">
        <v>1.53761E-9</v>
      </c>
      <c r="AKD18" s="47">
        <v>1.541235E-9</v>
      </c>
      <c r="AKE18" s="47">
        <v>1.544247E-9</v>
      </c>
      <c r="AKF18" s="47">
        <v>1.5339500000000001E-9</v>
      </c>
      <c r="AKG18" s="47">
        <v>1.537008E-9</v>
      </c>
      <c r="AKH18" s="47">
        <v>1.54387E-9</v>
      </c>
      <c r="AKI18" s="47">
        <v>1.5349860000000001E-9</v>
      </c>
      <c r="AKJ18" s="47">
        <v>1.535187E-9</v>
      </c>
      <c r="AKK18" s="47">
        <v>1.543453E-9</v>
      </c>
      <c r="AKL18" s="47">
        <v>1.540749E-9</v>
      </c>
      <c r="AKM18" s="47">
        <v>1.537907E-9</v>
      </c>
      <c r="AKN18" s="47">
        <v>1.5403069999999999E-9</v>
      </c>
      <c r="AKO18" s="47">
        <v>1.5456259999999999E-9</v>
      </c>
      <c r="AKP18" s="47">
        <v>1.5397529999999999E-9</v>
      </c>
      <c r="AKQ18" s="47">
        <v>1.537006E-9</v>
      </c>
      <c r="AKR18" s="47">
        <v>1.7109840000000001E-9</v>
      </c>
      <c r="AKS18" s="441"/>
      <c r="AKT18" s="285">
        <f>P80_C3_LAMINAR!$B$1*P80_C3_LAMINAR!$B$3</f>
        <v>1.487864E-8</v>
      </c>
      <c r="AKU18" s="17">
        <f>P80_C3_LAMINAR!$B$1*(P80_C3_LAMINAR!$B$2)</f>
        <v>2.1255199999999999E-9</v>
      </c>
      <c r="AKV18" s="17">
        <f>P80_C3_LAMINAR!$B$1*($D$2)</f>
        <v>2.3912100000000001E-9</v>
      </c>
      <c r="AKW18" s="17">
        <f>P80_C3_LAMINAR!$B$1*($D$2)</f>
        <v>2.3912100000000001E-9</v>
      </c>
      <c r="AKX18" s="17">
        <f>P80_C3_LAMINAR!$B$1*($D$2)</f>
        <v>2.3912100000000001E-9</v>
      </c>
      <c r="AKY18" s="17">
        <f>P80_C3_LAMINAR!$B$1*($D$2)</f>
        <v>2.3912100000000001E-9</v>
      </c>
      <c r="AKZ18" s="17">
        <f>P80_C3_LAMINAR!$B$1*($D$2)</f>
        <v>2.3912100000000001E-9</v>
      </c>
      <c r="ALA18" s="17">
        <f>P80_C3_LAMINAR!$B$1*($D$2)</f>
        <v>2.3912100000000001E-9</v>
      </c>
      <c r="ALB18" s="17">
        <f>P80_C3_LAMINAR!$B$1*($D$2)</f>
        <v>2.3912100000000001E-9</v>
      </c>
      <c r="ALC18" s="17">
        <f>P80_C3_LAMINAR!$B$1*($D$2)</f>
        <v>2.3912100000000001E-9</v>
      </c>
      <c r="ALD18" s="17">
        <f>P80_C3_LAMINAR!$B$1*($D$2)</f>
        <v>2.3912100000000001E-9</v>
      </c>
      <c r="ALE18" s="17">
        <f>P80_C3_LAMINAR!$B$1*($D$2)</f>
        <v>2.3912100000000001E-9</v>
      </c>
      <c r="ALF18" s="17">
        <f>P80_C3_LAMINAR!$B$1*($D$2)</f>
        <v>2.3912100000000001E-9</v>
      </c>
      <c r="ALG18" s="17">
        <f>P80_C3_LAMINAR!$B$1*($D$2)</f>
        <v>2.3912100000000001E-9</v>
      </c>
      <c r="ALH18" s="17">
        <f>P80_C3_LAMINAR!$B$1*($D$2)</f>
        <v>2.3912100000000001E-9</v>
      </c>
      <c r="ALI18" s="17">
        <f>P80_C3_LAMINAR!$B$1*($D$2)</f>
        <v>2.3912100000000001E-9</v>
      </c>
      <c r="ALJ18" s="17">
        <f>P80_C3_LAMINAR!$B$1*($D$2)</f>
        <v>2.3912100000000001E-9</v>
      </c>
      <c r="ALK18" s="17">
        <f>P80_C3_LAMINAR!$B$1*($D$2)</f>
        <v>2.3912100000000001E-9</v>
      </c>
      <c r="ALL18" s="17">
        <f>P80_C3_LAMINAR!$B$1*($D$2)</f>
        <v>2.3912100000000001E-9</v>
      </c>
      <c r="ALM18" s="17">
        <f>P80_C3_LAMINAR!$B$1*($D$2)</f>
        <v>2.3912100000000001E-9</v>
      </c>
      <c r="ALN18" s="17">
        <f>P80_C3_LAMINAR!$B$1*($D$2)</f>
        <v>2.3912100000000001E-9</v>
      </c>
      <c r="ALO18" s="17">
        <f>P80_C3_LAMINAR!$B$1*($D$2)</f>
        <v>2.3912100000000001E-9</v>
      </c>
      <c r="ALP18" s="17">
        <f>P80_C3_LAMINAR!$B$1*($D$2)</f>
        <v>2.3912100000000001E-9</v>
      </c>
      <c r="ALQ18" s="17">
        <f>P80_C3_LAMINAR!$B$1*($D$2)</f>
        <v>2.3912100000000001E-9</v>
      </c>
      <c r="ALR18" s="17">
        <f>P80_C3_LAMINAR!$B$1*($D$2)</f>
        <v>2.3912100000000001E-9</v>
      </c>
      <c r="ALS18" s="17">
        <f>P80_C3_LAMINAR!$B$1*($D$2)</f>
        <v>2.3912100000000001E-9</v>
      </c>
      <c r="ALT18" s="17">
        <f>P80_C3_LAMINAR!$B$1*($D$2)</f>
        <v>2.3912100000000001E-9</v>
      </c>
      <c r="ALU18" s="17">
        <f>P80_C3_LAMINAR!$B$1*($D$2)</f>
        <v>2.3912100000000001E-9</v>
      </c>
      <c r="ALV18" s="17">
        <f>P80_C3_LAMINAR!$B$1*($D$2)</f>
        <v>2.3912100000000001E-9</v>
      </c>
      <c r="ALW18" s="17">
        <f>P80_C3_LAMINAR!$B$1*($D$2)</f>
        <v>2.3912100000000001E-9</v>
      </c>
      <c r="ALX18" s="17">
        <f>P80_C3_LAMINAR!$B$1*($D$2)</f>
        <v>2.3912100000000001E-9</v>
      </c>
      <c r="ALY18" s="17">
        <f>P80_C3_LAMINAR!$B$1*($D$2)</f>
        <v>2.3912100000000001E-9</v>
      </c>
      <c r="ALZ18" s="17">
        <f>P80_C3_LAMINAR!$B$1*($D$2)</f>
        <v>2.3912100000000001E-9</v>
      </c>
      <c r="AMA18" s="17">
        <f>P80_C3_LAMINAR!$B$1*($D$2)</f>
        <v>2.3912100000000001E-9</v>
      </c>
      <c r="AMB18" s="17">
        <f>P80_C3_LAMINAR!$B$1*($D$2)</f>
        <v>2.3912100000000001E-9</v>
      </c>
      <c r="AMC18" s="17">
        <f>P80_C3_LAMINAR!$B$1*($D$2)</f>
        <v>2.3912100000000001E-9</v>
      </c>
      <c r="AMD18" s="17">
        <f>P80_C3_LAMINAR!$B$1*($D$2)</f>
        <v>2.3912100000000001E-9</v>
      </c>
      <c r="AME18" s="17">
        <f>P80_C3_LAMINAR!$B$1*($D$2)</f>
        <v>2.3912100000000001E-9</v>
      </c>
      <c r="AMF18" s="17">
        <f>P80_C3_LAMINAR!$B$1*($D$2)</f>
        <v>2.3912100000000001E-9</v>
      </c>
      <c r="AMG18" s="17">
        <f>P80_C3_LAMINAR!$B$1*($D$2)</f>
        <v>2.3912100000000001E-9</v>
      </c>
      <c r="AMH18" s="17">
        <f>P80_C3_LAMINAR!$B$1*($D$2)</f>
        <v>2.3912100000000001E-9</v>
      </c>
      <c r="AMI18" s="17">
        <f>P80_C3_LAMINAR!$B$1*($D$2)</f>
        <v>2.3912100000000001E-9</v>
      </c>
      <c r="AMJ18" s="17">
        <f>P80_C3_LAMINAR!$B$1*($D$2)</f>
        <v>2.3912100000000001E-9</v>
      </c>
      <c r="AMK18" s="17">
        <f>P80_C3_LAMINAR!$B$1*($D$2)</f>
        <v>2.3912100000000001E-9</v>
      </c>
      <c r="AML18" s="17">
        <f>P80_C3_LAMINAR!$B$1*($D$2)</f>
        <v>2.3912100000000001E-9</v>
      </c>
      <c r="AMM18" s="17">
        <f>P80_C3_LAMINAR!$B$1*($D$2)</f>
        <v>2.3912100000000001E-9</v>
      </c>
      <c r="AMN18" s="17">
        <f>P80_C3_LAMINAR!$B$1*($D$2)</f>
        <v>2.3912100000000001E-9</v>
      </c>
      <c r="AMO18" s="17">
        <f>P80_C3_LAMINAR!$B$1*($D$2)</f>
        <v>2.3912100000000001E-9</v>
      </c>
      <c r="AMP18" s="17">
        <f>P80_C3_LAMINAR!$B$1*($D$2)</f>
        <v>2.3912100000000001E-9</v>
      </c>
      <c r="AMQ18" s="17">
        <f>P80_C3_LAMINAR!$B$1*($D$2)</f>
        <v>2.3912100000000001E-9</v>
      </c>
      <c r="AMR18" s="17">
        <f>P80_C3_LAMINAR!$B$1*($D$2)</f>
        <v>2.3912100000000001E-9</v>
      </c>
      <c r="AMS18" s="17">
        <f>P80_C3_LAMINAR!$B$1*($D$2)</f>
        <v>2.3912100000000001E-9</v>
      </c>
      <c r="AMT18" s="17">
        <f>P80_C3_LAMINAR!$B$1*($D$2)</f>
        <v>2.3912100000000001E-9</v>
      </c>
      <c r="AMU18" s="17">
        <f>P80_C3_LAMINAR!$B$1*($D$2)</f>
        <v>2.3912100000000001E-9</v>
      </c>
      <c r="AMV18" s="17">
        <f>P80_C3_LAMINAR!$B$1*($D$2)</f>
        <v>2.3912100000000001E-9</v>
      </c>
      <c r="AMW18" s="17">
        <f>P80_C3_LAMINAR!$B$1*($D$2)</f>
        <v>2.3912100000000001E-9</v>
      </c>
      <c r="AMX18" s="17">
        <f>P80_C3_LAMINAR!$B$1*($D$2)</f>
        <v>2.3912100000000001E-9</v>
      </c>
      <c r="AMY18" s="17">
        <f>P80_C3_LAMINAR!$B$1*($D$2)</f>
        <v>2.3912100000000001E-9</v>
      </c>
      <c r="AMZ18" s="17">
        <f>P80_C3_LAMINAR!$B$1*($D$2)</f>
        <v>2.3912100000000001E-9</v>
      </c>
      <c r="ANA18" s="17">
        <f>P80_C3_LAMINAR!$B$1*($D$2)</f>
        <v>2.3912100000000001E-9</v>
      </c>
      <c r="ANB18" s="17">
        <f>P80_C3_LAMINAR!$B$1*($D$2)</f>
        <v>2.3912100000000001E-9</v>
      </c>
      <c r="ANC18" s="17">
        <f>P80_C3_LAMINAR!$B$1*($D$2)</f>
        <v>2.3912100000000001E-9</v>
      </c>
      <c r="AND18" s="17">
        <f>P80_C3_LAMINAR!$B$1*($D$2)</f>
        <v>2.3912100000000001E-9</v>
      </c>
      <c r="ANE18" s="17">
        <f>P80_C3_LAMINAR!$B$1*($D$2)</f>
        <v>2.3912100000000001E-9</v>
      </c>
      <c r="ANF18" s="17">
        <f>P80_C3_LAMINAR!$B$1*($D$2)</f>
        <v>2.3912100000000001E-9</v>
      </c>
      <c r="ANG18" s="17">
        <f>P80_C3_LAMINAR!$B$1*($B$2)</f>
        <v>2.1255199999999999E-9</v>
      </c>
      <c r="ANH18" s="287">
        <f t="shared" si="877"/>
        <v>80.303690391057245</v>
      </c>
      <c r="ANI18" s="287">
        <f t="shared" si="899"/>
        <v>64.113900493892203</v>
      </c>
      <c r="ANJ18" s="287">
        <f t="shared" si="900"/>
        <v>64.197916535979687</v>
      </c>
      <c r="ANK18" s="287">
        <f t="shared" si="901"/>
        <v>64.587300989875416</v>
      </c>
      <c r="ANL18" s="287">
        <f t="shared" si="902"/>
        <v>64.337887513016426</v>
      </c>
      <c r="ANM18" s="287">
        <f t="shared" si="903"/>
        <v>64.29121658072691</v>
      </c>
      <c r="ANN18" s="287">
        <f t="shared" si="904"/>
        <v>64.396100718882906</v>
      </c>
      <c r="ANO18" s="287">
        <f t="shared" si="905"/>
        <v>64.613689303741623</v>
      </c>
      <c r="ANP18" s="287">
        <f t="shared" si="906"/>
        <v>64.325676122130631</v>
      </c>
      <c r="ANQ18" s="287">
        <f t="shared" si="907"/>
        <v>64.403377369616223</v>
      </c>
      <c r="ANR18" s="287">
        <f t="shared" si="908"/>
        <v>64.666967769455624</v>
      </c>
      <c r="ANS18" s="287">
        <f t="shared" si="909"/>
        <v>64.368123251408278</v>
      </c>
      <c r="ANT18" s="287">
        <f t="shared" si="910"/>
        <v>64.396226178378299</v>
      </c>
      <c r="ANU18" s="287">
        <f t="shared" si="911"/>
        <v>64.59482855959952</v>
      </c>
      <c r="ANV18" s="287">
        <f t="shared" si="912"/>
        <v>64.422363573253705</v>
      </c>
      <c r="ANW18" s="287">
        <f t="shared" si="913"/>
        <v>64.225141246481911</v>
      </c>
      <c r="ANX18" s="287">
        <f t="shared" si="914"/>
        <v>64.462134233296112</v>
      </c>
      <c r="ANY18" s="287">
        <f t="shared" si="915"/>
        <v>64.585920935425989</v>
      </c>
      <c r="ANZ18" s="287">
        <f t="shared" si="916"/>
        <v>64.085212089276965</v>
      </c>
      <c r="AOA18" s="287">
        <f t="shared" si="917"/>
        <v>64.172824636899307</v>
      </c>
      <c r="AOB18" s="287">
        <f t="shared" si="918"/>
        <v>64.642419528188654</v>
      </c>
      <c r="AOC18" s="287">
        <f t="shared" si="919"/>
        <v>64.244838387260003</v>
      </c>
      <c r="AOD18" s="287">
        <f t="shared" si="920"/>
        <v>64.256966138482198</v>
      </c>
      <c r="AOE18" s="287">
        <f t="shared" si="921"/>
        <v>64.506505074836596</v>
      </c>
      <c r="AOF18" s="287">
        <f t="shared" si="922"/>
        <v>64.432065774231447</v>
      </c>
      <c r="AOG18" s="287">
        <f t="shared" si="923"/>
        <v>64.446075417884657</v>
      </c>
      <c r="AOH18" s="287">
        <f t="shared" si="924"/>
        <v>64.396477097369115</v>
      </c>
      <c r="AOI18" s="287">
        <f t="shared" si="925"/>
        <v>64.620087738007115</v>
      </c>
      <c r="AOJ18" s="287">
        <f t="shared" si="926"/>
        <v>64.421150798131492</v>
      </c>
      <c r="AOK18" s="287">
        <f t="shared" si="927"/>
        <v>64.32095048113716</v>
      </c>
      <c r="AOL18" s="287">
        <f t="shared" si="928"/>
        <v>64.666173192651414</v>
      </c>
      <c r="AOM18" s="287">
        <f t="shared" si="929"/>
        <v>64.43850602832876</v>
      </c>
      <c r="AON18" s="287">
        <f t="shared" si="930"/>
        <v>64.331279979591912</v>
      </c>
      <c r="AOO18" s="287">
        <f t="shared" si="931"/>
        <v>64.304389827744117</v>
      </c>
      <c r="AOP18" s="287">
        <f t="shared" si="932"/>
        <v>64.594075802627131</v>
      </c>
      <c r="AOQ18" s="287">
        <f t="shared" si="933"/>
        <v>64.219286470029814</v>
      </c>
      <c r="AOR18" s="287">
        <f t="shared" si="934"/>
        <v>64.187503397861335</v>
      </c>
      <c r="AOS18" s="287">
        <f t="shared" si="935"/>
        <v>64.573751364372015</v>
      </c>
      <c r="AOT18" s="287">
        <f t="shared" si="936"/>
        <v>64.30167153867707</v>
      </c>
      <c r="AOU18" s="287">
        <f t="shared" si="937"/>
        <v>64.099807210575392</v>
      </c>
      <c r="AOV18" s="287">
        <f t="shared" si="938"/>
        <v>64.546192095215389</v>
      </c>
      <c r="AOW18" s="287">
        <f t="shared" si="939"/>
        <v>64.512987148765689</v>
      </c>
      <c r="AOX18" s="287">
        <f t="shared" si="940"/>
        <v>64.353151751623656</v>
      </c>
      <c r="AOY18" s="287">
        <f t="shared" si="941"/>
        <v>64.342069496196487</v>
      </c>
      <c r="AOZ18" s="287">
        <f t="shared" si="942"/>
        <v>64.663914921734175</v>
      </c>
      <c r="APA18" s="287">
        <f t="shared" si="943"/>
        <v>64.434742243466687</v>
      </c>
      <c r="APB18" s="287">
        <f t="shared" si="944"/>
        <v>64.408228470105087</v>
      </c>
      <c r="APC18" s="287">
        <f t="shared" si="945"/>
        <v>64.631169993434284</v>
      </c>
      <c r="APD18" s="287">
        <f t="shared" si="946"/>
        <v>64.370465161989117</v>
      </c>
      <c r="APE18" s="287">
        <f t="shared" si="947"/>
        <v>64.302591574976688</v>
      </c>
      <c r="APF18" s="287">
        <f t="shared" si="948"/>
        <v>64.454188465253992</v>
      </c>
      <c r="APG18" s="287">
        <f t="shared" si="949"/>
        <v>64.580149798637507</v>
      </c>
      <c r="APH18" s="287">
        <f t="shared" si="950"/>
        <v>64.149530990586356</v>
      </c>
      <c r="API18" s="287">
        <f t="shared" si="951"/>
        <v>64.277416036232708</v>
      </c>
      <c r="APJ18" s="287">
        <f t="shared" si="952"/>
        <v>64.564383722048674</v>
      </c>
      <c r="APK18" s="287">
        <f t="shared" si="953"/>
        <v>64.192856336331815</v>
      </c>
      <c r="APL18" s="287">
        <f t="shared" si="954"/>
        <v>64.201262122523744</v>
      </c>
      <c r="APM18" s="287">
        <f t="shared" si="955"/>
        <v>64.546944852187806</v>
      </c>
      <c r="APN18" s="287">
        <f t="shared" si="956"/>
        <v>64.433864026998876</v>
      </c>
      <c r="APO18" s="287">
        <f t="shared" si="957"/>
        <v>64.315012065021477</v>
      </c>
      <c r="APP18" s="287">
        <f t="shared" si="958"/>
        <v>64.415379661342996</v>
      </c>
      <c r="APQ18" s="287">
        <f t="shared" si="959"/>
        <v>64.637819346690577</v>
      </c>
      <c r="APR18" s="287">
        <f t="shared" si="960"/>
        <v>64.392211474525439</v>
      </c>
      <c r="APS18" s="287">
        <f t="shared" si="961"/>
        <v>64.277332396569093</v>
      </c>
      <c r="APT18" s="287">
        <f t="shared" si="891"/>
        <v>80.497195980277766</v>
      </c>
      <c r="APU18" s="284">
        <f t="shared" si="3"/>
        <v>1999.5464639241225</v>
      </c>
      <c r="APV18" s="284">
        <f t="shared" si="994"/>
        <v>3546.5291630597062</v>
      </c>
      <c r="APW18" s="284">
        <f t="shared" si="994"/>
        <v>3548.9128934723421</v>
      </c>
      <c r="APX18" s="284">
        <f t="shared" si="994"/>
        <v>3545.9507947859033</v>
      </c>
      <c r="APY18" s="284">
        <f t="shared" ref="APY18:AQM22" si="1020">SW18/AKY18</f>
        <v>3549.7225254160026</v>
      </c>
      <c r="APZ18" s="284">
        <f t="shared" si="1020"/>
        <v>3544.9525554008223</v>
      </c>
      <c r="AQA18" s="284">
        <f t="shared" si="1020"/>
        <v>3549.2930357434107</v>
      </c>
      <c r="AQB18" s="284">
        <f t="shared" si="1020"/>
        <v>3545.3803722801422</v>
      </c>
      <c r="AQC18" s="284">
        <f t="shared" si="1020"/>
        <v>3550.6605442432906</v>
      </c>
      <c r="AQD18" s="284">
        <f t="shared" si="1020"/>
        <v>3544.0346100927982</v>
      </c>
      <c r="AQE18" s="284">
        <f t="shared" si="1020"/>
        <v>3551.7039490467164</v>
      </c>
      <c r="AQF18" s="284">
        <f t="shared" si="1020"/>
        <v>3546.7926280000502</v>
      </c>
      <c r="AQG18" s="284">
        <f t="shared" si="1020"/>
        <v>3549.9784627866225</v>
      </c>
      <c r="AQH18" s="284">
        <f t="shared" si="1020"/>
        <v>3549.1880679655901</v>
      </c>
      <c r="AQI18" s="284">
        <f t="shared" si="1020"/>
        <v>3547.2614283145354</v>
      </c>
      <c r="AQJ18" s="284">
        <f t="shared" si="1020"/>
        <v>3547.9021081377205</v>
      </c>
      <c r="AQK18" s="284">
        <f t="shared" si="1020"/>
        <v>3545.371171917147</v>
      </c>
      <c r="AQL18" s="284">
        <f t="shared" si="1020"/>
        <v>3547.251391554903</v>
      </c>
      <c r="AQM18" s="284">
        <f t="shared" si="1020"/>
        <v>3548.2015381334131</v>
      </c>
      <c r="AQN18" s="284">
        <f t="shared" si="1013"/>
        <v>3547.1702610812099</v>
      </c>
      <c r="AQO18" s="284">
        <f t="shared" si="1013"/>
        <v>3546.8867226216021</v>
      </c>
      <c r="AQP18" s="284">
        <f t="shared" si="1013"/>
        <v>3550.7805671605583</v>
      </c>
      <c r="AQQ18" s="284">
        <f t="shared" si="1013"/>
        <v>3548.3303432153598</v>
      </c>
      <c r="AQR18" s="284">
        <f t="shared" si="1013"/>
        <v>3546.990854002785</v>
      </c>
      <c r="AQS18" s="284">
        <f t="shared" si="1013"/>
        <v>3547.4353988148259</v>
      </c>
      <c r="AQT18" s="284">
        <f t="shared" si="1013"/>
        <v>3548.6364643841398</v>
      </c>
      <c r="AQU18" s="284">
        <f t="shared" si="1013"/>
        <v>3547.4128161056537</v>
      </c>
      <c r="AQV18" s="284">
        <f t="shared" si="1013"/>
        <v>3546.6613137281961</v>
      </c>
      <c r="AQW18" s="284">
        <f t="shared" si="1013"/>
        <v>3549.9366429548222</v>
      </c>
      <c r="AQX18" s="284">
        <f t="shared" si="1013"/>
        <v>3545.927793878413</v>
      </c>
      <c r="AQY18" s="284">
        <f t="shared" si="1013"/>
        <v>3551.0147582186423</v>
      </c>
      <c r="AQZ18" s="284">
        <f t="shared" si="1013"/>
        <v>3544.9291362950134</v>
      </c>
      <c r="ARA18" s="284">
        <f t="shared" si="1013"/>
        <v>3549.084772981043</v>
      </c>
      <c r="ARB18" s="284">
        <f t="shared" si="1013"/>
        <v>3546.3100271410708</v>
      </c>
      <c r="ARC18" s="284">
        <f t="shared" si="1013"/>
        <v>3550.1988533002118</v>
      </c>
      <c r="ARD18" s="284">
        <f t="shared" si="1013"/>
        <v>3547.4885100012129</v>
      </c>
      <c r="ARE18" s="284">
        <f t="shared" si="1013"/>
        <v>3546.3321916519253</v>
      </c>
      <c r="ARF18" s="284">
        <f t="shared" si="1013"/>
        <v>3548.4006005327847</v>
      </c>
      <c r="ARG18" s="284">
        <f t="shared" si="1013"/>
        <v>3548.7155038662431</v>
      </c>
      <c r="ARH18" s="284">
        <f t="shared" si="1013"/>
        <v>3547.2497187616309</v>
      </c>
      <c r="ARI18" s="284">
        <f t="shared" si="1013"/>
        <v>3549.7053792849642</v>
      </c>
      <c r="ARJ18" s="284">
        <f t="shared" si="1013"/>
        <v>3546.6462585887475</v>
      </c>
      <c r="ARK18" s="284">
        <f t="shared" si="1013"/>
        <v>3545.3013327980398</v>
      </c>
      <c r="ARL18" s="284">
        <f t="shared" si="1013"/>
        <v>3549.1311929943417</v>
      </c>
      <c r="ARM18" s="284">
        <f t="shared" si="1013"/>
        <v>3551.7386595071112</v>
      </c>
      <c r="ARN18" s="284">
        <f t="shared" si="1013"/>
        <v>3545.8621367424862</v>
      </c>
      <c r="ARO18" s="284">
        <f t="shared" si="1013"/>
        <v>3545.5518335905253</v>
      </c>
      <c r="ARP18" s="284">
        <f t="shared" si="1013"/>
        <v>3547.9995483458165</v>
      </c>
      <c r="ARQ18" s="284">
        <f t="shared" si="1013"/>
        <v>3551.2485310784082</v>
      </c>
      <c r="ARR18" s="284">
        <f t="shared" si="1013"/>
        <v>3548.1396447823486</v>
      </c>
      <c r="ARS18" s="284">
        <f t="shared" si="1013"/>
        <v>3546.3907394164457</v>
      </c>
      <c r="ART18" s="284">
        <f t="shared" si="1013"/>
        <v>3545.1461812220591</v>
      </c>
      <c r="ARU18" s="284">
        <f t="shared" si="1013"/>
        <v>3548.5202052517348</v>
      </c>
      <c r="ARV18" s="284">
        <f t="shared" si="1013"/>
        <v>3547.8715796605061</v>
      </c>
      <c r="ARW18" s="284">
        <f t="shared" si="1013"/>
        <v>3548.9764596166792</v>
      </c>
      <c r="ARX18" s="284">
        <f t="shared" si="1013"/>
        <v>3547.7825034187713</v>
      </c>
      <c r="ARY18" s="284">
        <f t="shared" si="1013"/>
        <v>3544.6527072068111</v>
      </c>
      <c r="ARZ18" s="284">
        <f t="shared" si="1013"/>
        <v>3554.2110479631651</v>
      </c>
      <c r="ASA18" s="284">
        <f t="shared" si="1013"/>
        <v>3546.2556613597299</v>
      </c>
      <c r="ASB18" s="284">
        <f t="shared" si="1013"/>
        <v>3546.8975957778698</v>
      </c>
      <c r="ASC18" s="284">
        <f t="shared" si="1013"/>
        <v>3545.7835154587005</v>
      </c>
      <c r="ASD18" s="284">
        <f t="shared" si="1013"/>
        <v>3547.5006377524346</v>
      </c>
      <c r="ASE18" s="284">
        <f t="shared" si="1013"/>
        <v>3546.9126509173179</v>
      </c>
      <c r="ASF18" s="284">
        <f t="shared" si="1013"/>
        <v>3548.3052513162788</v>
      </c>
      <c r="ASG18" s="284">
        <f t="shared" si="892"/>
        <v>1998.9823666679213</v>
      </c>
      <c r="ASH18" s="288">
        <f t="shared" si="5"/>
        <v>1.6064380966363892E-3</v>
      </c>
      <c r="ASI18" s="288">
        <f t="shared" si="6"/>
        <v>7.2311713843152558E-4</v>
      </c>
      <c r="ASJ18" s="288">
        <f t="shared" si="7"/>
        <v>7.2357838541556188E-4</v>
      </c>
      <c r="ASK18" s="288">
        <f t="shared" si="8"/>
        <v>7.2857526488914585E-4</v>
      </c>
      <c r="ASL18" s="288">
        <f t="shared" si="9"/>
        <v>7.2499061041934789E-4</v>
      </c>
      <c r="ASM18" s="288">
        <f t="shared" si="10"/>
        <v>7.254395152090559E-4</v>
      </c>
      <c r="ASN18" s="288">
        <f t="shared" si="11"/>
        <v>7.257343935299492E-4</v>
      </c>
      <c r="ASO18" s="288">
        <f t="shared" si="12"/>
        <v>7.2899020718825266E-4</v>
      </c>
      <c r="ASP18" s="288">
        <f t="shared" si="13"/>
        <v>7.2466151377294881E-4</v>
      </c>
      <c r="ASQ18" s="288">
        <f t="shared" si="14"/>
        <v>7.2689332306413181E-4</v>
      </c>
      <c r="ASR18" s="288">
        <f t="shared" si="15"/>
        <v>7.2829232049943066E-4</v>
      </c>
      <c r="ASS18" s="288">
        <f t="shared" si="16"/>
        <v>7.2593049554976546E-4</v>
      </c>
      <c r="AST18" s="288">
        <f t="shared" si="17"/>
        <v>7.2559568294202292E-4</v>
      </c>
      <c r="ASU18" s="288">
        <f t="shared" si="18"/>
        <v>7.2799555642173166E-4</v>
      </c>
      <c r="ASV18" s="288">
        <f t="shared" si="19"/>
        <v>7.2644618813859103E-4</v>
      </c>
      <c r="ASW18" s="288">
        <f t="shared" si="20"/>
        <v>7.2409146914364478E-4</v>
      </c>
      <c r="ASX18" s="288">
        <f t="shared" si="21"/>
        <v>7.2728220665751553E-4</v>
      </c>
      <c r="ASY18" s="288">
        <f t="shared" si="22"/>
        <v>7.2829257141671469E-4</v>
      </c>
      <c r="ASZ18" s="288">
        <f t="shared" si="23"/>
        <v>7.2245289790376442E-4</v>
      </c>
      <c r="ATA18" s="288">
        <f t="shared" si="24"/>
        <v>7.2365090946989214E-4</v>
      </c>
      <c r="ATB18" s="288">
        <f t="shared" si="25"/>
        <v>7.2900461259061192E-4</v>
      </c>
      <c r="ATC18" s="288">
        <f t="shared" si="26"/>
        <v>7.2372637139483367E-4</v>
      </c>
      <c r="ATD18" s="288">
        <f t="shared" si="27"/>
        <v>7.2436284024508292E-4</v>
      </c>
      <c r="ATE18" s="288">
        <f t="shared" si="28"/>
        <v>7.2745048104131305E-4</v>
      </c>
      <c r="ATF18" s="288">
        <f t="shared" si="29"/>
        <v>7.26519961950628E-4</v>
      </c>
      <c r="ATG18" s="288">
        <f t="shared" si="30"/>
        <v>7.2643198101239332E-4</v>
      </c>
      <c r="ATH18" s="288">
        <f t="shared" si="31"/>
        <v>7.2612329532105034E-4</v>
      </c>
      <c r="ATI18" s="288">
        <f t="shared" si="32"/>
        <v>7.2879908197469767E-4</v>
      </c>
      <c r="ATJ18" s="288">
        <f t="shared" si="33"/>
        <v>7.2588507657995788E-4</v>
      </c>
      <c r="ATK18" s="288">
        <f t="shared" si="34"/>
        <v>7.2557541179692361E-4</v>
      </c>
      <c r="ATL18" s="288">
        <f t="shared" si="35"/>
        <v>7.284247190804809E-4</v>
      </c>
      <c r="ATM18" s="288">
        <f t="shared" si="36"/>
        <v>7.2710628112218601E-4</v>
      </c>
      <c r="ATN18" s="288">
        <f t="shared" si="37"/>
        <v>7.2504641725485808E-4</v>
      </c>
      <c r="ATO18" s="288">
        <f t="shared" si="38"/>
        <v>7.2531041376080021E-4</v>
      </c>
      <c r="ATP18" s="288">
        <f t="shared" si="39"/>
        <v>7.2777980582785032E-4</v>
      </c>
      <c r="ATQ18" s="288">
        <f t="shared" si="40"/>
        <v>7.2410987422770099E-4</v>
      </c>
      <c r="ATR18" s="288">
        <f t="shared" si="41"/>
        <v>7.2398748824443321E-4</v>
      </c>
      <c r="ATS18" s="288">
        <f t="shared" si="42"/>
        <v>7.2791951793353216E-4</v>
      </c>
      <c r="ATT18" s="288">
        <f t="shared" si="43"/>
        <v>7.2478812650517512E-4</v>
      </c>
      <c r="ATU18" s="288">
        <f t="shared" si="44"/>
        <v>7.2281133038418362E-4</v>
      </c>
      <c r="ATV18" s="288">
        <f t="shared" si="45"/>
        <v>7.2734140102880614E-4</v>
      </c>
      <c r="ATW18" s="288">
        <f t="shared" si="46"/>
        <v>7.2759426731704754E-4</v>
      </c>
      <c r="ATX18" s="288">
        <f t="shared" si="47"/>
        <v>7.2606693435375272E-4</v>
      </c>
      <c r="ATY18" s="288">
        <f t="shared" si="48"/>
        <v>7.2515853596172276E-4</v>
      </c>
      <c r="ATZ18" s="288">
        <f t="shared" si="49"/>
        <v>7.2825082159291355E-4</v>
      </c>
      <c r="AUA18" s="288">
        <f t="shared" si="50"/>
        <v>7.2687250387756613E-4</v>
      </c>
      <c r="AUB18" s="288">
        <f t="shared" si="51"/>
        <v>7.2663699748966727E-4</v>
      </c>
      <c r="AUC18" s="288">
        <f t="shared" si="52"/>
        <v>7.2864913439537801E-4</v>
      </c>
      <c r="AUD18" s="288">
        <f t="shared" si="53"/>
        <v>7.2504601802613605E-4</v>
      </c>
      <c r="AUE18" s="288">
        <f t="shared" si="54"/>
        <v>7.2491613084660496E-4</v>
      </c>
      <c r="AUF18" s="288">
        <f t="shared" si="55"/>
        <v>7.2698349619376517E-4</v>
      </c>
      <c r="AUG18" s="288">
        <f t="shared" si="56"/>
        <v>7.2865993668420035E-4</v>
      </c>
      <c r="AUH18" s="288">
        <f t="shared" si="57"/>
        <v>7.2311304183243948E-4</v>
      </c>
      <c r="AUI18" s="288">
        <f t="shared" si="58"/>
        <v>7.2468706482756487E-4</v>
      </c>
      <c r="AUJ18" s="288">
        <f t="shared" si="59"/>
        <v>7.2769582392803137E-4</v>
      </c>
      <c r="AUK18" s="288">
        <f t="shared" si="60"/>
        <v>7.2375187909036996E-4</v>
      </c>
      <c r="AUL18" s="288">
        <f t="shared" si="61"/>
        <v>7.2448578098489522E-4</v>
      </c>
      <c r="AUM18" s="288">
        <f t="shared" si="62"/>
        <v>7.2642782300930771E-4</v>
      </c>
      <c r="AUN18" s="288">
        <f t="shared" si="63"/>
        <v>7.2678193768232937E-4</v>
      </c>
      <c r="AUO18" s="288">
        <f t="shared" si="64"/>
        <v>7.253100528369392E-4</v>
      </c>
      <c r="AUP18" s="288">
        <f t="shared" si="65"/>
        <v>7.2667019157270682E-4</v>
      </c>
      <c r="AUQ18" s="288">
        <f t="shared" si="66"/>
        <v>7.2882658465304984E-4</v>
      </c>
      <c r="AUR18" s="288">
        <f t="shared" si="67"/>
        <v>7.2617758385306783E-4</v>
      </c>
      <c r="AUS18" s="288">
        <f t="shared" si="68"/>
        <v>7.2459755115741279E-4</v>
      </c>
      <c r="AUT18" s="288">
        <f t="shared" si="69"/>
        <v>1.6107635029208895E-3</v>
      </c>
      <c r="AUU18" s="284">
        <f t="shared" si="70"/>
        <v>300</v>
      </c>
      <c r="AUV18" s="284">
        <f t="shared" si="71"/>
        <v>312.47937170089477</v>
      </c>
      <c r="AUW18" s="284">
        <f t="shared" si="72"/>
        <v>401.17911641085266</v>
      </c>
      <c r="AUX18" s="284">
        <f t="shared" si="73"/>
        <v>535.16207279602338</v>
      </c>
      <c r="AUY18" s="284">
        <f t="shared" si="74"/>
        <v>618.22143255384276</v>
      </c>
      <c r="AUZ18" s="284">
        <f t="shared" si="75"/>
        <v>673.45111086448185</v>
      </c>
      <c r="AVA18" s="284">
        <f t="shared" si="76"/>
        <v>720.81238522913236</v>
      </c>
      <c r="AVB18" s="284">
        <f t="shared" si="77"/>
        <v>760.65066399688089</v>
      </c>
      <c r="AVC18" s="284">
        <f t="shared" si="78"/>
        <v>797.79294697277635</v>
      </c>
      <c r="AVD18" s="284">
        <f t="shared" si="79"/>
        <v>829.99506723688603</v>
      </c>
      <c r="AVE18" s="284">
        <f t="shared" si="80"/>
        <v>860.4241404703514</v>
      </c>
      <c r="AVF18" s="284">
        <f t="shared" si="81"/>
        <v>886.41615554463112</v>
      </c>
      <c r="AVG18" s="284">
        <f t="shared" si="82"/>
        <v>911.16515191694191</v>
      </c>
      <c r="AVH18" s="284">
        <f t="shared" si="83"/>
        <v>931.88595609514039</v>
      </c>
      <c r="AVI18" s="284">
        <f t="shared" si="84"/>
        <v>952.00057525006559</v>
      </c>
      <c r="AVJ18" s="284">
        <f t="shared" si="85"/>
        <v>968.52659466881084</v>
      </c>
      <c r="AVK18" s="284">
        <f t="shared" si="86"/>
        <v>984.44555729484489</v>
      </c>
      <c r="AVL18" s="284">
        <f t="shared" si="87"/>
        <v>997.55933823738746</v>
      </c>
      <c r="AVM18" s="284">
        <f t="shared" si="88"/>
        <v>1010.1180666921995</v>
      </c>
      <c r="AVN18" s="284">
        <f t="shared" si="89"/>
        <v>1020.3608627045351</v>
      </c>
      <c r="AVO18" s="284">
        <f t="shared" si="90"/>
        <v>1030.2270701034154</v>
      </c>
      <c r="AVP18" s="284">
        <f t="shared" si="91"/>
        <v>1038.2263985195366</v>
      </c>
      <c r="AVQ18" s="284">
        <f t="shared" si="92"/>
        <v>1045.8654787091509</v>
      </c>
      <c r="AVR18" s="284">
        <f t="shared" si="93"/>
        <v>1052.2241087035127</v>
      </c>
      <c r="AVS18" s="284">
        <f t="shared" si="94"/>
        <v>1058.1387532596598</v>
      </c>
      <c r="AVT18" s="284">
        <f t="shared" si="95"/>
        <v>1062.9617198829933</v>
      </c>
      <c r="AVU18" s="284">
        <f t="shared" si="96"/>
        <v>1067.5829174922801</v>
      </c>
      <c r="AVV18" s="284">
        <f t="shared" si="97"/>
        <v>1071.3433889320752</v>
      </c>
      <c r="AVW18" s="284">
        <f t="shared" si="98"/>
        <v>1074.8506690467873</v>
      </c>
      <c r="AVX18" s="284">
        <f t="shared" si="99"/>
        <v>1077.7715216307654</v>
      </c>
      <c r="AVY18" s="284">
        <f t="shared" si="100"/>
        <v>1080.5137861146591</v>
      </c>
      <c r="AVZ18" s="284">
        <f t="shared" si="101"/>
        <v>1082.7743928061875</v>
      </c>
      <c r="AWA18" s="284">
        <f t="shared" si="102"/>
        <v>1084.8607665308766</v>
      </c>
      <c r="AWB18" s="284">
        <f t="shared" si="103"/>
        <v>1086.5982834083686</v>
      </c>
      <c r="AWC18" s="284">
        <f t="shared" si="104"/>
        <v>1088.2144935468291</v>
      </c>
      <c r="AWD18" s="284">
        <f t="shared" si="105"/>
        <v>1089.5466244699332</v>
      </c>
      <c r="AWE18" s="284">
        <f t="shared" si="106"/>
        <v>1090.7843074558803</v>
      </c>
      <c r="AWF18" s="284">
        <f t="shared" si="107"/>
        <v>1091.8220582565511</v>
      </c>
      <c r="AWG18" s="284">
        <f t="shared" si="108"/>
        <v>1092.7632305458358</v>
      </c>
      <c r="AWH18" s="284">
        <f t="shared" si="109"/>
        <v>1093.5600676919364</v>
      </c>
      <c r="AWI18" s="284">
        <f t="shared" si="110"/>
        <v>1094.2769025413822</v>
      </c>
      <c r="AWJ18" s="284">
        <f t="shared" si="111"/>
        <v>1094.8933067401581</v>
      </c>
      <c r="AWK18" s="284">
        <f t="shared" si="112"/>
        <v>1095.4408207886215</v>
      </c>
      <c r="AWL18" s="284">
        <f t="shared" si="113"/>
        <v>1095.9160467857132</v>
      </c>
      <c r="AWM18" s="284">
        <f t="shared" si="114"/>
        <v>1096.3379588166424</v>
      </c>
      <c r="AWN18" s="284">
        <f t="shared" si="115"/>
        <v>1096.6992726261506</v>
      </c>
      <c r="AWO18" s="284">
        <f t="shared" si="116"/>
        <v>1097.0187899688069</v>
      </c>
      <c r="AWP18" s="284">
        <f t="shared" si="117"/>
        <v>1097.3019569836113</v>
      </c>
      <c r="AWQ18" s="284">
        <f t="shared" si="118"/>
        <v>1097.5478882021746</v>
      </c>
      <c r="AWR18" s="284">
        <f t="shared" si="119"/>
        <v>1097.7650192902274</v>
      </c>
      <c r="AWS18" s="284">
        <f t="shared" si="120"/>
        <v>1097.9533315424917</v>
      </c>
      <c r="AWT18" s="284">
        <f t="shared" si="121"/>
        <v>1098.1224033974868</v>
      </c>
      <c r="AWU18" s="284">
        <f t="shared" si="122"/>
        <v>1098.263753561791</v>
      </c>
      <c r="AWV18" s="284">
        <f t="shared" si="123"/>
        <v>1098.3950666947158</v>
      </c>
      <c r="AWW18" s="284">
        <f t="shared" si="124"/>
        <v>1098.5028723481739</v>
      </c>
      <c r="AWX18" s="284">
        <f t="shared" si="125"/>
        <v>1098.6050675317124</v>
      </c>
      <c r="AWY18" s="284">
        <f t="shared" si="126"/>
        <v>1098.683313383536</v>
      </c>
      <c r="AWZ18" s="284">
        <f t="shared" si="127"/>
        <v>1098.7657616244296</v>
      </c>
      <c r="AXA18" s="284">
        <f t="shared" si="128"/>
        <v>1098.8252825132315</v>
      </c>
      <c r="AXB18" s="284">
        <f t="shared" si="129"/>
        <v>1098.8886019952863</v>
      </c>
      <c r="AXC18" s="284">
        <f t="shared" si="130"/>
        <v>1098.9324612420976</v>
      </c>
      <c r="AXD18" s="284">
        <f t="shared" si="131"/>
        <v>1098.9824245963378</v>
      </c>
      <c r="AXE18" s="284">
        <f t="shared" si="132"/>
        <v>1099.0152119721265</v>
      </c>
      <c r="AXF18" s="284">
        <f t="shared" si="133"/>
        <v>1099.0562682753352</v>
      </c>
      <c r="AXG18" s="284">
        <f t="shared" si="134"/>
        <v>1099.0712115119675</v>
      </c>
      <c r="AXH18" s="284">
        <f t="shared" si="135"/>
        <v>1099.1583084167839</v>
      </c>
      <c r="AXI18" s="284">
        <f t="shared" si="136"/>
        <v>1099.3389773299616</v>
      </c>
      <c r="AXJ18" s="284">
        <f t="shared" si="137"/>
        <v>1099.4748344737277</v>
      </c>
      <c r="AXK18" s="234">
        <f t="shared" ref="AXK18:AYP18" si="1021">-NP18/(AKU18*($B$18-AVERAGE(AUV18:AUW18)))</f>
        <v>1550286.3509875489</v>
      </c>
      <c r="AXL18" s="111">
        <f t="shared" si="1021"/>
        <v>2449270.5091791828</v>
      </c>
      <c r="AXM18" s="111">
        <f t="shared" si="1021"/>
        <v>1900985.4742283763</v>
      </c>
      <c r="AXN18" s="111">
        <f t="shared" si="1021"/>
        <v>1470358.8877234727</v>
      </c>
      <c r="AXO18" s="111">
        <f t="shared" si="1021"/>
        <v>1447345.9499132752</v>
      </c>
      <c r="AXP18" s="111">
        <f t="shared" si="1021"/>
        <v>1384771.1244371184</v>
      </c>
      <c r="AXQ18" s="111">
        <f t="shared" si="1021"/>
        <v>1461796.3429312315</v>
      </c>
      <c r="AXR18" s="111">
        <f t="shared" si="1021"/>
        <v>1405147.3188769047</v>
      </c>
      <c r="AXS18" s="111">
        <f t="shared" si="1021"/>
        <v>1513623.7754690675</v>
      </c>
      <c r="AXT18" s="111">
        <f t="shared" si="1021"/>
        <v>1445291.5994956743</v>
      </c>
      <c r="AXU18" s="111">
        <f t="shared" si="1021"/>
        <v>1570249.0629398732</v>
      </c>
      <c r="AXV18" s="111">
        <f t="shared" si="1021"/>
        <v>1480454.0563928278</v>
      </c>
      <c r="AXW18" s="111">
        <f t="shared" si="1021"/>
        <v>1617440.6803612974</v>
      </c>
      <c r="AXX18" s="111">
        <f t="shared" si="1021"/>
        <v>1513658.7735724393</v>
      </c>
      <c r="AXY18" s="111">
        <f t="shared" si="1021"/>
        <v>1646294.3513598966</v>
      </c>
      <c r="AXZ18" s="111">
        <f t="shared" si="1021"/>
        <v>1532332.9988638246</v>
      </c>
      <c r="AYA18" s="111">
        <f t="shared" si="1021"/>
        <v>1673027.2870936359</v>
      </c>
      <c r="AYB18" s="111">
        <f t="shared" si="1021"/>
        <v>1550487.1150306973</v>
      </c>
      <c r="AYC18" s="111">
        <f t="shared" si="1021"/>
        <v>1687292.8091014761</v>
      </c>
      <c r="AYD18" s="111">
        <f t="shared" si="1021"/>
        <v>1562982.6391057945</v>
      </c>
      <c r="AYE18" s="111">
        <f t="shared" si="1021"/>
        <v>1692784.9579657731</v>
      </c>
      <c r="AYF18" s="111">
        <f t="shared" si="1021"/>
        <v>1573337.6926243717</v>
      </c>
      <c r="AYG18" s="111">
        <f t="shared" si="1021"/>
        <v>1694724.881046616</v>
      </c>
      <c r="AYH18" s="111">
        <f t="shared" si="1021"/>
        <v>1576186.7217197982</v>
      </c>
      <c r="AYI18" s="111">
        <f t="shared" si="1021"/>
        <v>1691112.7946040586</v>
      </c>
      <c r="AYJ18" s="111">
        <f t="shared" si="1021"/>
        <v>1576677.3330688102</v>
      </c>
      <c r="AYK18" s="111">
        <f t="shared" si="1021"/>
        <v>1689951.7478208586</v>
      </c>
      <c r="AYL18" s="111">
        <f t="shared" si="1021"/>
        <v>1572118.6498152802</v>
      </c>
      <c r="AYM18" s="111">
        <f t="shared" si="1021"/>
        <v>1678138.8211266757</v>
      </c>
      <c r="AYN18" s="111">
        <f t="shared" si="1021"/>
        <v>1567653.7437924654</v>
      </c>
      <c r="AYO18" s="111">
        <f t="shared" si="1021"/>
        <v>1664962.6246797084</v>
      </c>
      <c r="AYP18" s="111">
        <f t="shared" si="1021"/>
        <v>1550433.4516163741</v>
      </c>
      <c r="AYQ18" s="111">
        <f t="shared" ref="AYQ18:AZV18" si="1022">-OV18/(AMA18*($B$18-AVERAGE(AWB18:AWC18)))</f>
        <v>1641048.3345202159</v>
      </c>
      <c r="AYR18" s="111">
        <f t="shared" si="1022"/>
        <v>1534577.2717257782</v>
      </c>
      <c r="AYS18" s="111">
        <f t="shared" si="1022"/>
        <v>1613743.6719750389</v>
      </c>
      <c r="AYT18" s="111">
        <f t="shared" si="1022"/>
        <v>1513940.997583905</v>
      </c>
      <c r="AYU18" s="111">
        <f t="shared" si="1022"/>
        <v>1575522.9757750446</v>
      </c>
      <c r="AYV18" s="111">
        <f t="shared" si="1022"/>
        <v>1479783.459519326</v>
      </c>
      <c r="AYW18" s="111">
        <f t="shared" si="1022"/>
        <v>1533270.8864961928</v>
      </c>
      <c r="AYX18" s="111">
        <f t="shared" si="1022"/>
        <v>1438285.5636761147</v>
      </c>
      <c r="AYY18" s="111">
        <f t="shared" si="1022"/>
        <v>1480723.6687422725</v>
      </c>
      <c r="AYZ18" s="111">
        <f t="shared" si="1022"/>
        <v>1385809.5111422625</v>
      </c>
      <c r="AZA18" s="111">
        <f t="shared" si="1022"/>
        <v>1417176.108994032</v>
      </c>
      <c r="AZB18" s="111">
        <f t="shared" si="1022"/>
        <v>1323493.0193142302</v>
      </c>
      <c r="AZC18" s="111">
        <f t="shared" si="1022"/>
        <v>1344353.8948414321</v>
      </c>
      <c r="AZD18" s="111">
        <f t="shared" si="1022"/>
        <v>1248720.1779833646</v>
      </c>
      <c r="AZE18" s="111">
        <f t="shared" si="1022"/>
        <v>1254100.5656823947</v>
      </c>
      <c r="AZF18" s="111">
        <f t="shared" si="1022"/>
        <v>1168649.6667043478</v>
      </c>
      <c r="AZG18" s="111">
        <f t="shared" si="1022"/>
        <v>1161365.4703809673</v>
      </c>
      <c r="AZH18" s="111">
        <f t="shared" si="1022"/>
        <v>1073842.4134629322</v>
      </c>
      <c r="AZI18" s="111">
        <f t="shared" si="1022"/>
        <v>1056151.4508405603</v>
      </c>
      <c r="AZJ18" s="111">
        <f t="shared" si="1022"/>
        <v>971361.72591223638</v>
      </c>
      <c r="AZK18" s="111">
        <f t="shared" si="1022"/>
        <v>946535.67894191807</v>
      </c>
      <c r="AZL18" s="111">
        <f t="shared" si="1022"/>
        <v>867267.72953798692</v>
      </c>
      <c r="AZM18" s="111">
        <f t="shared" si="1022"/>
        <v>833809.33829510119</v>
      </c>
      <c r="AZN18" s="111">
        <f t="shared" si="1022"/>
        <v>760467.88666615542</v>
      </c>
      <c r="AZO18" s="111">
        <f t="shared" si="1022"/>
        <v>722034.62152571895</v>
      </c>
      <c r="AZP18" s="111">
        <f t="shared" si="1022"/>
        <v>657287.1041746476</v>
      </c>
      <c r="AZQ18" s="111">
        <f t="shared" si="1022"/>
        <v>614133.70433011255</v>
      </c>
      <c r="AZR18" s="111">
        <f t="shared" si="1022"/>
        <v>557461.33078556345</v>
      </c>
      <c r="AZS18" s="111">
        <f t="shared" si="1022"/>
        <v>515099.24612147704</v>
      </c>
      <c r="AZT18" s="111">
        <f t="shared" si="1022"/>
        <v>465874.87696509587</v>
      </c>
      <c r="AZU18" s="111">
        <f t="shared" si="1022"/>
        <v>428930.51935012132</v>
      </c>
      <c r="AZV18" s="111">
        <f t="shared" si="1022"/>
        <v>364608.83722476213</v>
      </c>
      <c r="AZW18" s="111">
        <f>-QB18/(ANG18*($B$18-AVERAGE(AXH18:AXI18)))</f>
        <v>123054.52278318137</v>
      </c>
      <c r="AZX18" s="284">
        <f t="shared" ref="AZX18:BBC18" si="1023">-NP18/(SS18*($B$18-AVERAGE(AUU18:AUV18)))</f>
        <v>725.90477490429123</v>
      </c>
      <c r="AZY18" s="110">
        <f t="shared" si="1023"/>
        <v>587.14374747718375</v>
      </c>
      <c r="AZZ18" s="110">
        <f t="shared" si="1023"/>
        <v>443.65073317448537</v>
      </c>
      <c r="BAA18" s="110">
        <f t="shared" si="1023"/>
        <v>359.86989182900049</v>
      </c>
      <c r="BAB18" s="110">
        <f t="shared" si="1023"/>
        <v>361.68337070185686</v>
      </c>
      <c r="BAC18" s="110">
        <f t="shared" si="1023"/>
        <v>348.35627559467736</v>
      </c>
      <c r="BAD18" s="110">
        <f t="shared" si="1023"/>
        <v>367.73142254294009</v>
      </c>
      <c r="BAE18" s="110">
        <f t="shared" si="1023"/>
        <v>353.49326128422302</v>
      </c>
      <c r="BAF18" s="110">
        <f t="shared" si="1023"/>
        <v>379.63381206640076</v>
      </c>
      <c r="BAG18" s="110">
        <f t="shared" si="1023"/>
        <v>362.6567445481333</v>
      </c>
      <c r="BAH18" s="110">
        <f t="shared" si="1023"/>
        <v>392.60754910755821</v>
      </c>
      <c r="BAI18" s="110">
        <f t="shared" si="1023"/>
        <v>370.24314780472622</v>
      </c>
      <c r="BAJ18" s="110">
        <f t="shared" si="1023"/>
        <v>403.49634552106647</v>
      </c>
      <c r="BAK18" s="110">
        <f t="shared" si="1023"/>
        <v>377.04706310807563</v>
      </c>
      <c r="BAL18" s="110">
        <f t="shared" si="1023"/>
        <v>410.22357374715301</v>
      </c>
      <c r="BAM18" s="110">
        <f t="shared" si="1023"/>
        <v>381.13808836700696</v>
      </c>
      <c r="BAN18" s="110">
        <f t="shared" si="1023"/>
        <v>416.31770906247266</v>
      </c>
      <c r="BAO18" s="110">
        <f t="shared" si="1023"/>
        <v>385.27388280637996</v>
      </c>
      <c r="BAP18" s="110">
        <f t="shared" si="1023"/>
        <v>419.12557651482001</v>
      </c>
      <c r="BAQ18" s="110">
        <f t="shared" si="1023"/>
        <v>387.94114741770483</v>
      </c>
      <c r="BAR18" s="110">
        <f t="shared" si="1023"/>
        <v>420.52221540995606</v>
      </c>
      <c r="BAS18" s="110">
        <f t="shared" si="1023"/>
        <v>389.58551442099372</v>
      </c>
      <c r="BAT18" s="110">
        <f t="shared" si="1023"/>
        <v>420.09216569040291</v>
      </c>
      <c r="BAU18" s="110">
        <f t="shared" si="1023"/>
        <v>391.14160453175441</v>
      </c>
      <c r="BAV18" s="110">
        <f t="shared" si="1023"/>
        <v>419.65216130497356</v>
      </c>
      <c r="BAW18" s="110">
        <f t="shared" si="1023"/>
        <v>390.68767959218661</v>
      </c>
      <c r="BAX18" s="110">
        <f t="shared" si="1023"/>
        <v>419.69966974728959</v>
      </c>
      <c r="BAY18" s="110">
        <f t="shared" si="1023"/>
        <v>390.31059317736992</v>
      </c>
      <c r="BAZ18" s="110">
        <f t="shared" si="1023"/>
        <v>416.21847184514155</v>
      </c>
      <c r="BBA18" s="110">
        <f t="shared" si="1023"/>
        <v>389.07841705635133</v>
      </c>
      <c r="BBB18" s="110">
        <f t="shared" si="1023"/>
        <v>413.35153692395761</v>
      </c>
      <c r="BBC18" s="110">
        <f t="shared" si="1023"/>
        <v>385.69190546421487</v>
      </c>
      <c r="BBD18" s="110">
        <f t="shared" ref="BBD18:BCI18" si="1024">-OV18/(TY18*($B$18-AVERAGE(AWA18:AWB18)))</f>
        <v>408.05326967566015</v>
      </c>
      <c r="BBE18" s="110">
        <f t="shared" si="1024"/>
        <v>382.07157066665241</v>
      </c>
      <c r="BBF18" s="110">
        <f t="shared" si="1024"/>
        <v>402.0246718806639</v>
      </c>
      <c r="BBG18" s="110">
        <f t="shared" si="1024"/>
        <v>377.39357611583614</v>
      </c>
      <c r="BBH18" s="110">
        <f t="shared" si="1024"/>
        <v>393.72263629088582</v>
      </c>
      <c r="BBI18" s="110">
        <f t="shared" si="1024"/>
        <v>370.00833628220101</v>
      </c>
      <c r="BBJ18" s="110">
        <f t="shared" si="1024"/>
        <v>384.24488809615741</v>
      </c>
      <c r="BBK18" s="110">
        <f t="shared" si="1024"/>
        <v>361.02032511307374</v>
      </c>
      <c r="BBL18" s="110">
        <f t="shared" si="1024"/>
        <v>372.3082899690865</v>
      </c>
      <c r="BBM18" s="110">
        <f t="shared" si="1024"/>
        <v>349.39426299299015</v>
      </c>
      <c r="BBN18" s="110">
        <f t="shared" si="1024"/>
        <v>358.24214765207472</v>
      </c>
      <c r="BBO18" s="110">
        <f t="shared" si="1024"/>
        <v>335.20028763215834</v>
      </c>
      <c r="BBP18" s="110">
        <f t="shared" si="1024"/>
        <v>341.49492385238131</v>
      </c>
      <c r="BBQ18" s="110">
        <f t="shared" si="1024"/>
        <v>318.37642250331436</v>
      </c>
      <c r="BBR18" s="110">
        <f t="shared" si="1024"/>
        <v>320.75806826640223</v>
      </c>
      <c r="BBS18" s="110">
        <f t="shared" si="1024"/>
        <v>299.76714012314108</v>
      </c>
      <c r="BBT18" s="110">
        <f t="shared" si="1024"/>
        <v>298.74138916278673</v>
      </c>
      <c r="BBU18" s="110">
        <f t="shared" si="1024"/>
        <v>277.38763889032833</v>
      </c>
      <c r="BBV18" s="110">
        <f t="shared" si="1024"/>
        <v>274.25248292808374</v>
      </c>
      <c r="BBW18" s="110">
        <f t="shared" si="1024"/>
        <v>253.3246161460082</v>
      </c>
      <c r="BBX18" s="110">
        <f t="shared" si="1024"/>
        <v>247.65106187639498</v>
      </c>
      <c r="BBY18" s="110">
        <f t="shared" si="1024"/>
        <v>227.89892913812508</v>
      </c>
      <c r="BBZ18" s="110">
        <f t="shared" si="1024"/>
        <v>220.2850383522094</v>
      </c>
      <c r="BCA18" s="110">
        <f t="shared" si="1024"/>
        <v>201.64752619792745</v>
      </c>
      <c r="BCB18" s="110">
        <f t="shared" si="1024"/>
        <v>192.36031767289813</v>
      </c>
      <c r="BCC18" s="110">
        <f t="shared" si="1024"/>
        <v>175.50165767834034</v>
      </c>
      <c r="BCD18" s="110">
        <f t="shared" si="1024"/>
        <v>165.0590534077638</v>
      </c>
      <c r="BCE18" s="110">
        <f t="shared" si="1024"/>
        <v>150.40120262147491</v>
      </c>
      <c r="BCF18" s="110">
        <f t="shared" si="1024"/>
        <v>139.50563974529314</v>
      </c>
      <c r="BCG18" s="110">
        <f t="shared" si="1024"/>
        <v>126.48178760194061</v>
      </c>
      <c r="BCH18" s="110">
        <f t="shared" si="1024"/>
        <v>117.41913533582098</v>
      </c>
      <c r="BCI18" s="110">
        <f t="shared" si="1024"/>
        <v>97.156250289673196</v>
      </c>
      <c r="BCJ18" s="110">
        <f>-QB18/(VE18*($B$18-AVERAGE(AXG18:AXH18)))</f>
        <v>52.248518480824231</v>
      </c>
      <c r="BCK18" s="284">
        <f t="shared" ref="BCK18:BDP18" si="1025">-NP18/(SS18*($B$18-300))</f>
        <v>720.24300271336313</v>
      </c>
      <c r="BCL18" s="110">
        <f t="shared" si="1025"/>
        <v>545.43507832560738</v>
      </c>
      <c r="BCM18" s="110">
        <f t="shared" si="1025"/>
        <v>350.38947368172978</v>
      </c>
      <c r="BCN18" s="110">
        <f t="shared" si="1025"/>
        <v>235.40360294761965</v>
      </c>
      <c r="BCO18" s="110">
        <f t="shared" si="1025"/>
        <v>205.32933512344059</v>
      </c>
      <c r="BCP18" s="110">
        <f t="shared" si="1025"/>
        <v>175.42710475719045</v>
      </c>
      <c r="BCQ18" s="110">
        <f t="shared" si="1025"/>
        <v>165.14288441111543</v>
      </c>
      <c r="BCR18" s="110">
        <f t="shared" si="1025"/>
        <v>141.74116266004103</v>
      </c>
      <c r="BCS18" s="110">
        <f t="shared" si="1025"/>
        <v>135.76938592229436</v>
      </c>
      <c r="BCT18" s="110">
        <f t="shared" si="1025"/>
        <v>115.50181951071981</v>
      </c>
      <c r="BCU18" s="110">
        <f t="shared" si="1025"/>
        <v>111.19620045991522</v>
      </c>
      <c r="BCV18" s="110">
        <f t="shared" si="1025"/>
        <v>93.120477163055938</v>
      </c>
      <c r="BCW18" s="110">
        <f t="shared" si="1025"/>
        <v>90.017233409324177</v>
      </c>
      <c r="BCX18" s="110">
        <f t="shared" si="1025"/>
        <v>74.493534353247995</v>
      </c>
      <c r="BCY18" s="110">
        <f t="shared" si="1025"/>
        <v>71.653964450693309</v>
      </c>
      <c r="BCZ18" s="110">
        <f t="shared" si="1025"/>
        <v>58.844826108742346</v>
      </c>
      <c r="BDA18" s="110">
        <f t="shared" si="1025"/>
        <v>56.722014049284674</v>
      </c>
      <c r="BDB18" s="110">
        <f t="shared" si="1025"/>
        <v>46.310545596360768</v>
      </c>
      <c r="BDC18" s="110">
        <f t="shared" si="1025"/>
        <v>44.406635280001936</v>
      </c>
      <c r="BDD18" s="110">
        <f t="shared" si="1025"/>
        <v>36.226930490334325</v>
      </c>
      <c r="BDE18" s="110">
        <f t="shared" si="1025"/>
        <v>34.573899252607276</v>
      </c>
      <c r="BDF18" s="110">
        <f t="shared" si="1025"/>
        <v>28.222578522145859</v>
      </c>
      <c r="BDG18" s="110">
        <f t="shared" si="1025"/>
        <v>26.757353706385402</v>
      </c>
      <c r="BDH18" s="110">
        <f t="shared" si="1025"/>
        <v>21.91300874834937</v>
      </c>
      <c r="BDI18" s="110">
        <f t="shared" si="1025"/>
        <v>20.693973107265961</v>
      </c>
      <c r="BDJ18" s="110">
        <f t="shared" si="1025"/>
        <v>16.959596536930199</v>
      </c>
      <c r="BDK18" s="110">
        <f t="shared" si="1025"/>
        <v>16.02038063996584</v>
      </c>
      <c r="BDL18" s="110">
        <f t="shared" si="1025"/>
        <v>13.125643216710852</v>
      </c>
      <c r="BDM18" s="110">
        <f t="shared" si="1025"/>
        <v>12.324699622224703</v>
      </c>
      <c r="BDN18" s="110">
        <f t="shared" si="1025"/>
        <v>10.143929019001876</v>
      </c>
      <c r="BDO18" s="110">
        <f t="shared" si="1025"/>
        <v>9.4843047914658225</v>
      </c>
      <c r="BDP18" s="110">
        <f t="shared" si="1025"/>
        <v>7.8017856658333997</v>
      </c>
      <c r="BDQ18" s="110">
        <f t="shared" ref="BDQ18:BEV18" si="1026">-OV18/(TY18*($B$18-300))</f>
        <v>7.2788924949629461</v>
      </c>
      <c r="BDR18" s="110">
        <f t="shared" si="1026"/>
        <v>6.0145761684118764</v>
      </c>
      <c r="BDS18" s="110">
        <f t="shared" si="1026"/>
        <v>5.5878620201899549</v>
      </c>
      <c r="BDT18" s="110">
        <f t="shared" si="1026"/>
        <v>4.6393624621144687</v>
      </c>
      <c r="BDU18" s="110">
        <f t="shared" si="1026"/>
        <v>4.2801672164881586</v>
      </c>
      <c r="BDV18" s="110">
        <f t="shared" si="1026"/>
        <v>3.564732277812146</v>
      </c>
      <c r="BDW18" s="110">
        <f t="shared" si="1026"/>
        <v>3.2845017113448427</v>
      </c>
      <c r="BDX18" s="110">
        <f t="shared" si="1026"/>
        <v>2.7444381004546097</v>
      </c>
      <c r="BDY18" s="110">
        <f t="shared" si="1026"/>
        <v>2.5200130394455011</v>
      </c>
      <c r="BDZ18" s="110">
        <f t="shared" si="1026"/>
        <v>2.1107502426664735</v>
      </c>
      <c r="BEA18" s="110">
        <f t="shared" si="1026"/>
        <v>1.935208951632309</v>
      </c>
      <c r="BEB18" s="110">
        <f t="shared" si="1026"/>
        <v>1.6227872188047252</v>
      </c>
      <c r="BEC18" s="110">
        <f t="shared" si="1026"/>
        <v>1.4860938239031818</v>
      </c>
      <c r="BED18" s="110">
        <f t="shared" si="1026"/>
        <v>1.2500129733794507</v>
      </c>
      <c r="BEE18" s="110">
        <f t="shared" si="1026"/>
        <v>1.1385413979615149</v>
      </c>
      <c r="BEF18" s="110">
        <f t="shared" si="1026"/>
        <v>0.96490448740525114</v>
      </c>
      <c r="BEG18" s="110">
        <f t="shared" si="1026"/>
        <v>0.87514282928398646</v>
      </c>
      <c r="BEH18" s="110">
        <f t="shared" si="1026"/>
        <v>0.74229784566802848</v>
      </c>
      <c r="BEI18" s="110">
        <f t="shared" si="1026"/>
        <v>0.67264964773680702</v>
      </c>
      <c r="BEJ18" s="110">
        <f t="shared" si="1026"/>
        <v>0.57217212568930564</v>
      </c>
      <c r="BEK18" s="110">
        <f t="shared" si="1026"/>
        <v>0.51715419462250811</v>
      </c>
      <c r="BEL18" s="110">
        <f t="shared" si="1026"/>
        <v>0.44184773140417644</v>
      </c>
      <c r="BEM18" s="110">
        <f t="shared" si="1026"/>
        <v>0.39817348404755498</v>
      </c>
      <c r="BEN18" s="110">
        <f t="shared" si="1026"/>
        <v>0.34174455026956468</v>
      </c>
      <c r="BEO18" s="110">
        <f t="shared" si="1026"/>
        <v>0.30668546364214577</v>
      </c>
      <c r="BEP18" s="110">
        <f t="shared" si="1026"/>
        <v>0.26423484194654229</v>
      </c>
      <c r="BEQ18" s="110">
        <f t="shared" si="1026"/>
        <v>0.23584003687804564</v>
      </c>
      <c r="BER18" s="110">
        <f t="shared" si="1026"/>
        <v>0.20482169345850323</v>
      </c>
      <c r="BES18" s="110">
        <f t="shared" si="1026"/>
        <v>0.18180324065692519</v>
      </c>
      <c r="BET18" s="110">
        <f t="shared" si="1026"/>
        <v>0.15828906640587287</v>
      </c>
      <c r="BEU18" s="110">
        <f t="shared" si="1026"/>
        <v>0.14152820113818299</v>
      </c>
      <c r="BEV18" s="110">
        <f t="shared" si="1026"/>
        <v>0.11370440153579195</v>
      </c>
      <c r="BEW18" s="110">
        <f>-QB18/(VE18*($B$18-300))</f>
        <v>5.7815600451601688E-2</v>
      </c>
      <c r="BEX18" s="184">
        <f t="shared" si="144"/>
        <v>1.176884471974982</v>
      </c>
      <c r="BEY18" s="34">
        <f t="shared" si="145"/>
        <v>1.129883677347024</v>
      </c>
      <c r="BEZ18" s="34">
        <f t="shared" si="146"/>
        <v>0.88006909420209167</v>
      </c>
      <c r="BFA18" s="34">
        <f t="shared" si="147"/>
        <v>0.65973535782881454</v>
      </c>
      <c r="BFB18" s="34">
        <f t="shared" si="148"/>
        <v>0.57109851422329172</v>
      </c>
      <c r="BFC18" s="34">
        <f t="shared" si="149"/>
        <v>0.5242627651757511</v>
      </c>
      <c r="BFD18" s="34">
        <f t="shared" si="150"/>
        <v>0.48981586447111602</v>
      </c>
      <c r="BFE18" s="34">
        <f t="shared" si="151"/>
        <v>0.46416227356891171</v>
      </c>
      <c r="BFF18" s="34">
        <f t="shared" si="152"/>
        <v>0.44255259830536264</v>
      </c>
      <c r="BFG18" s="34">
        <f t="shared" si="153"/>
        <v>0.42538245771492933</v>
      </c>
      <c r="BFH18" s="34">
        <f t="shared" si="154"/>
        <v>0.41033872131887322</v>
      </c>
      <c r="BFI18" s="34">
        <f t="shared" si="155"/>
        <v>0.39830652835469188</v>
      </c>
      <c r="BFJ18" s="34">
        <f t="shared" si="156"/>
        <v>0.38748775768004634</v>
      </c>
      <c r="BFK18" s="34">
        <f t="shared" si="157"/>
        <v>0.37887183435185129</v>
      </c>
      <c r="BFL18" s="34">
        <f t="shared" si="158"/>
        <v>0.37086673135649478</v>
      </c>
      <c r="BFM18" s="34">
        <f t="shared" si="159"/>
        <v>0.3645386131221578</v>
      </c>
      <c r="BFN18" s="34">
        <f t="shared" si="160"/>
        <v>0.3586438467584554</v>
      </c>
      <c r="BFO18" s="34">
        <f t="shared" si="161"/>
        <v>0.3539291629672221</v>
      </c>
      <c r="BFP18" s="34">
        <f t="shared" si="162"/>
        <v>0.34952878602465359</v>
      </c>
      <c r="BFQ18" s="34">
        <f t="shared" si="163"/>
        <v>0.34602007436532911</v>
      </c>
      <c r="BFR18" s="34">
        <f t="shared" si="164"/>
        <v>0.34270633323297695</v>
      </c>
      <c r="BFS18" s="34">
        <f t="shared" si="165"/>
        <v>0.34006584892847036</v>
      </c>
      <c r="BFT18" s="34">
        <f t="shared" si="166"/>
        <v>0.33758198236761955</v>
      </c>
      <c r="BFU18" s="34">
        <f t="shared" si="167"/>
        <v>0.33554196170958339</v>
      </c>
      <c r="BFV18" s="34">
        <f t="shared" si="168"/>
        <v>0.33366639347141919</v>
      </c>
      <c r="BFW18" s="34">
        <f t="shared" si="169"/>
        <v>0.33215245195411047</v>
      </c>
      <c r="BFX18" s="34">
        <f t="shared" si="170"/>
        <v>0.33071467874536092</v>
      </c>
      <c r="BFY18" s="34">
        <f t="shared" si="171"/>
        <v>0.32955385289158623</v>
      </c>
      <c r="BFZ18" s="34">
        <f t="shared" si="172"/>
        <v>0.32847850567521575</v>
      </c>
      <c r="BGA18" s="34">
        <f t="shared" si="173"/>
        <v>0.32758830095851382</v>
      </c>
      <c r="BGB18" s="34">
        <f t="shared" si="174"/>
        <v>0.32675690595494994</v>
      </c>
      <c r="BGC18" s="34">
        <f t="shared" si="175"/>
        <v>0.32607470580964498</v>
      </c>
      <c r="BGD18" s="34">
        <f t="shared" si="176"/>
        <v>0.32544760810321538</v>
      </c>
      <c r="BGE18" s="34">
        <f t="shared" si="177"/>
        <v>0.32492720353378701</v>
      </c>
      <c r="BGF18" s="34">
        <f t="shared" si="178"/>
        <v>0.32444462345079134</v>
      </c>
      <c r="BGG18" s="34">
        <f t="shared" si="179"/>
        <v>0.32404794220188748</v>
      </c>
      <c r="BGH18" s="34">
        <f t="shared" si="180"/>
        <v>0.32368025390462013</v>
      </c>
      <c r="BGI18" s="34">
        <f t="shared" si="181"/>
        <v>0.32337260355069047</v>
      </c>
      <c r="BGJ18" s="34">
        <f t="shared" si="182"/>
        <v>0.32309409003095602</v>
      </c>
      <c r="BGK18" s="34">
        <f t="shared" si="183"/>
        <v>0.32285866320784085</v>
      </c>
      <c r="BGL18" s="34">
        <f t="shared" si="184"/>
        <v>0.3226471661537631</v>
      </c>
      <c r="BGM18" s="34">
        <f t="shared" si="185"/>
        <v>0.3224655219088709</v>
      </c>
      <c r="BGN18" s="34">
        <f t="shared" si="186"/>
        <v>0.32230434989479251</v>
      </c>
      <c r="BGO18" s="34">
        <f t="shared" si="187"/>
        <v>0.32216458790618491</v>
      </c>
      <c r="BGP18" s="34">
        <f t="shared" si="188"/>
        <v>0.32204060687051628</v>
      </c>
      <c r="BGQ18" s="34">
        <f t="shared" si="189"/>
        <v>0.32193450876195628</v>
      </c>
      <c r="BGR18" s="34">
        <f t="shared" si="190"/>
        <v>0.32184074221967868</v>
      </c>
      <c r="BGS18" s="34">
        <f t="shared" si="191"/>
        <v>0.32175768879793198</v>
      </c>
      <c r="BGT18" s="34">
        <f t="shared" si="192"/>
        <v>0.3216855914786817</v>
      </c>
      <c r="BGU18" s="34">
        <f t="shared" si="193"/>
        <v>0.32162196407093846</v>
      </c>
      <c r="BGV18" s="34">
        <f t="shared" si="194"/>
        <v>0.32156680202106624</v>
      </c>
      <c r="BGW18" s="34">
        <f t="shared" si="195"/>
        <v>0.32151729215262687</v>
      </c>
      <c r="BGX18" s="34">
        <f t="shared" si="196"/>
        <v>0.3214759118175981</v>
      </c>
      <c r="BGY18" s="34">
        <f t="shared" si="197"/>
        <v>0.32143747937154959</v>
      </c>
      <c r="BGZ18" s="34">
        <f t="shared" si="198"/>
        <v>0.32140593391237798</v>
      </c>
      <c r="BHA18" s="34">
        <f t="shared" si="199"/>
        <v>0.32137603587223845</v>
      </c>
      <c r="BHB18" s="34">
        <f t="shared" si="200"/>
        <v>0.3213531481653113</v>
      </c>
      <c r="BHC18" s="34">
        <f t="shared" si="201"/>
        <v>0.32132903474396418</v>
      </c>
      <c r="BHD18" s="34">
        <f t="shared" si="202"/>
        <v>0.32131162907442756</v>
      </c>
      <c r="BHE18" s="34">
        <f t="shared" si="203"/>
        <v>0.32129311465368082</v>
      </c>
      <c r="BHF18" s="34">
        <f t="shared" si="204"/>
        <v>0.32128029159629434</v>
      </c>
      <c r="BHG18" s="34">
        <f t="shared" si="205"/>
        <v>0.32126568513793785</v>
      </c>
      <c r="BHH18" s="34">
        <f t="shared" si="206"/>
        <v>0.32125610068575566</v>
      </c>
      <c r="BHI18" s="34">
        <f t="shared" si="207"/>
        <v>0.32124409985535407</v>
      </c>
      <c r="BHJ18" s="34">
        <f t="shared" si="208"/>
        <v>0.32123973214327994</v>
      </c>
      <c r="BHK18" s="34">
        <f t="shared" si="209"/>
        <v>0.32121427722367507</v>
      </c>
      <c r="BHL18" s="34">
        <f t="shared" si="210"/>
        <v>0.32116148783335968</v>
      </c>
      <c r="BHM18" s="34">
        <f t="shared" si="211"/>
        <v>0.32112180335759305</v>
      </c>
      <c r="BHN18" s="29">
        <f t="shared" si="212"/>
        <v>1.8475847853329996E-5</v>
      </c>
      <c r="BHO18" s="29">
        <f t="shared" si="213"/>
        <v>1.9078447343254324E-5</v>
      </c>
      <c r="BHP18" s="29">
        <f t="shared" si="214"/>
        <v>2.3027650628881414E-5</v>
      </c>
      <c r="BHQ18" s="29">
        <f t="shared" si="215"/>
        <v>2.8092962928517876E-5</v>
      </c>
      <c r="BHR18" s="29">
        <f t="shared" si="216"/>
        <v>3.0835512862255985E-5</v>
      </c>
      <c r="BHS18" s="29">
        <f t="shared" si="217"/>
        <v>3.2537898924774411E-5</v>
      </c>
      <c r="BHT18" s="29">
        <f t="shared" si="218"/>
        <v>3.3938009127429389E-5</v>
      </c>
      <c r="BHU18" s="29">
        <f t="shared" si="219"/>
        <v>3.5081360419926582E-5</v>
      </c>
      <c r="BHV18" s="29">
        <f t="shared" si="220"/>
        <v>3.6124375927379708E-5</v>
      </c>
      <c r="BHW18" s="29">
        <f t="shared" si="221"/>
        <v>3.7013973118300614E-5</v>
      </c>
      <c r="BHX18" s="29">
        <f t="shared" si="222"/>
        <v>3.7844296820421552E-5</v>
      </c>
      <c r="BHY18" s="29">
        <f t="shared" si="223"/>
        <v>3.8546986444881088E-5</v>
      </c>
      <c r="BHZ18" s="29">
        <f t="shared" si="224"/>
        <v>3.9211398376000531E-5</v>
      </c>
      <c r="BIA18" s="29">
        <f t="shared" si="225"/>
        <v>3.9764713862738955E-5</v>
      </c>
      <c r="BIB18" s="29">
        <f t="shared" si="226"/>
        <v>4.0299653275894251E-5</v>
      </c>
      <c r="BIC18" s="29">
        <f t="shared" si="227"/>
        <v>4.0737761447775262E-5</v>
      </c>
      <c r="BID18" s="29">
        <f t="shared" si="228"/>
        <v>4.1158737815562831E-5</v>
      </c>
      <c r="BIE18" s="29">
        <f t="shared" si="229"/>
        <v>4.1504849641575507E-5</v>
      </c>
      <c r="BIF18" s="29">
        <f t="shared" si="230"/>
        <v>4.1835791380456889E-5</v>
      </c>
      <c r="BIG18" s="29">
        <f t="shared" si="231"/>
        <v>4.2105358424266732E-5</v>
      </c>
      <c r="BIH18" s="29">
        <f t="shared" si="232"/>
        <v>4.2364740936610422E-5</v>
      </c>
      <c r="BII18" s="29">
        <f t="shared" si="233"/>
        <v>4.257485719176666E-5</v>
      </c>
      <c r="BIJ18" s="29">
        <f t="shared" si="234"/>
        <v>4.2775362614196594E-5</v>
      </c>
      <c r="BIK18" s="29">
        <f t="shared" si="235"/>
        <v>4.2942153132413328E-5</v>
      </c>
      <c r="BIL18" s="29">
        <f t="shared" si="236"/>
        <v>4.3097213289753559E-5</v>
      </c>
      <c r="BIM18" s="29">
        <f t="shared" si="237"/>
        <v>4.3223594790323997E-5</v>
      </c>
      <c r="BIN18" s="29">
        <f t="shared" si="238"/>
        <v>4.3344640314833081E-5</v>
      </c>
      <c r="BIO18" s="29">
        <f t="shared" si="239"/>
        <v>4.344310555971693E-5</v>
      </c>
      <c r="BIP18" s="29">
        <f t="shared" si="240"/>
        <v>4.3534913275188039E-5</v>
      </c>
      <c r="BIQ18" s="29">
        <f t="shared" si="241"/>
        <v>4.3611350056110394E-5</v>
      </c>
      <c r="BIR18" s="29">
        <f t="shared" si="242"/>
        <v>4.3683096498211414E-5</v>
      </c>
      <c r="BIS18" s="29">
        <f t="shared" si="243"/>
        <v>4.3742229026135651E-5</v>
      </c>
      <c r="BIT18" s="29">
        <f t="shared" si="244"/>
        <v>4.3796794238182071E-5</v>
      </c>
      <c r="BIU18" s="29">
        <f t="shared" si="245"/>
        <v>4.384222860801623E-5</v>
      </c>
      <c r="BIV18" s="29">
        <f t="shared" si="246"/>
        <v>4.3884485102822246E-5</v>
      </c>
      <c r="BIW18" s="29">
        <f t="shared" si="247"/>
        <v>4.3919310009571207E-5</v>
      </c>
      <c r="BIX18" s="29">
        <f t="shared" si="248"/>
        <v>4.3951662419211944E-5</v>
      </c>
      <c r="BIY18" s="29">
        <f t="shared" si="249"/>
        <v>4.3978786166585449E-5</v>
      </c>
      <c r="BIZ18" s="29">
        <f t="shared" si="250"/>
        <v>4.400338363577389E-5</v>
      </c>
      <c r="BJA18" s="29">
        <f t="shared" si="251"/>
        <v>4.4024207428467791E-5</v>
      </c>
      <c r="BJB18" s="29">
        <f t="shared" si="252"/>
        <v>4.4042939350067338E-5</v>
      </c>
      <c r="BJC18" s="29">
        <f t="shared" si="253"/>
        <v>4.4059045991181274E-5</v>
      </c>
      <c r="BJD18" s="29">
        <f t="shared" si="254"/>
        <v>4.4073351847211641E-5</v>
      </c>
      <c r="BJE18" s="29">
        <f t="shared" si="255"/>
        <v>4.4085768383996786E-5</v>
      </c>
      <c r="BJF18" s="29">
        <f t="shared" si="256"/>
        <v>4.4096791544842657E-5</v>
      </c>
      <c r="BJG18" s="29">
        <f t="shared" si="257"/>
        <v>4.4106231170560248E-5</v>
      </c>
      <c r="BJH18" s="29">
        <f t="shared" si="258"/>
        <v>4.4114578594251278E-5</v>
      </c>
      <c r="BJI18" s="29">
        <f t="shared" si="259"/>
        <v>4.4121976177961273E-5</v>
      </c>
      <c r="BJJ18" s="29">
        <f t="shared" si="260"/>
        <v>4.4128400856564889E-5</v>
      </c>
      <c r="BJK18" s="29">
        <f t="shared" si="261"/>
        <v>4.4134073055502709E-5</v>
      </c>
      <c r="BJL18" s="29">
        <f t="shared" si="262"/>
        <v>4.4138992326575142E-5</v>
      </c>
      <c r="BJM18" s="29">
        <f t="shared" si="263"/>
        <v>4.4143408916589758E-5</v>
      </c>
      <c r="BJN18" s="29">
        <f t="shared" si="264"/>
        <v>4.4147101297686808E-5</v>
      </c>
      <c r="BJO18" s="29">
        <f t="shared" si="265"/>
        <v>4.4150531450540411E-5</v>
      </c>
      <c r="BJP18" s="29">
        <f t="shared" si="266"/>
        <v>4.4153347514774941E-5</v>
      </c>
      <c r="BJQ18" s="29">
        <f t="shared" si="267"/>
        <v>4.4156017000977159E-5</v>
      </c>
      <c r="BJR18" s="29">
        <f t="shared" si="268"/>
        <v>4.4158060880710771E-5</v>
      </c>
      <c r="BJS18" s="29">
        <f t="shared" si="269"/>
        <v>4.4160214517813483E-5</v>
      </c>
      <c r="BJT18" s="29">
        <f t="shared" si="270"/>
        <v>4.4161769258594195E-5</v>
      </c>
      <c r="BJU18" s="29">
        <f t="shared" si="271"/>
        <v>4.4163423213753969E-5</v>
      </c>
      <c r="BJV18" s="29">
        <f t="shared" si="272"/>
        <v>4.4164568847038517E-5</v>
      </c>
      <c r="BJW18" s="29">
        <f t="shared" si="273"/>
        <v>4.416587391868922E-5</v>
      </c>
      <c r="BJX18" s="29">
        <f t="shared" si="274"/>
        <v>4.4166730340939442E-5</v>
      </c>
      <c r="BJY18" s="29">
        <f t="shared" si="275"/>
        <v>4.4167802748333924E-5</v>
      </c>
      <c r="BJZ18" s="29">
        <f t="shared" si="276"/>
        <v>4.4168193070869277E-5</v>
      </c>
      <c r="BKA18" s="29">
        <f t="shared" si="277"/>
        <v>4.4170468062701701E-5</v>
      </c>
      <c r="BKB18" s="29">
        <f t="shared" si="278"/>
        <v>4.417518712535875E-5</v>
      </c>
      <c r="BKC18" s="29">
        <f t="shared" si="279"/>
        <v>4.4178735660466866E-5</v>
      </c>
      <c r="BKD18" s="289">
        <f t="shared" si="280"/>
        <v>2.6307239028688999E-2</v>
      </c>
      <c r="BKE18" s="29">
        <f t="shared" si="281"/>
        <v>2.7278240707265349E-2</v>
      </c>
      <c r="BKF18" s="29">
        <f t="shared" si="282"/>
        <v>3.3799219550387158E-2</v>
      </c>
      <c r="BKG18" s="29">
        <f t="shared" si="283"/>
        <v>4.2591972893580757E-2</v>
      </c>
      <c r="BKH18" s="29">
        <f t="shared" si="284"/>
        <v>4.7554326293262936E-2</v>
      </c>
      <c r="BKI18" s="29">
        <f t="shared" si="285"/>
        <v>5.0698194977701685E-2</v>
      </c>
      <c r="BKJ18" s="29">
        <f t="shared" si="286"/>
        <v>5.3315087712389332E-2</v>
      </c>
      <c r="BKK18" s="29">
        <f t="shared" si="287"/>
        <v>5.546993164490116E-2</v>
      </c>
      <c r="BKL18" s="29">
        <f t="shared" si="288"/>
        <v>5.7447608794765147E-2</v>
      </c>
      <c r="BKM18" s="29">
        <f t="shared" si="289"/>
        <v>5.9142163857174759E-2</v>
      </c>
      <c r="BKN18" s="29">
        <f t="shared" si="290"/>
        <v>6.0729513900191524E-2</v>
      </c>
      <c r="BKO18" s="29">
        <f t="shared" si="291"/>
        <v>6.2076792374160389E-2</v>
      </c>
      <c r="BKP18" s="29">
        <f t="shared" si="292"/>
        <v>6.3353818858088926E-2</v>
      </c>
      <c r="BKQ18" s="29">
        <f t="shared" si="293"/>
        <v>6.4419600924347092E-2</v>
      </c>
      <c r="BKR18" s="29">
        <f t="shared" si="294"/>
        <v>6.5451988013346882E-2</v>
      </c>
      <c r="BKS18" s="29">
        <f t="shared" si="295"/>
        <v>6.6299013702126541E-2</v>
      </c>
      <c r="BKT18" s="29">
        <f t="shared" si="296"/>
        <v>6.7114265221303579E-2</v>
      </c>
      <c r="BKU18" s="29">
        <f t="shared" si="297"/>
        <v>6.7785580124082076E-2</v>
      </c>
      <c r="BKV18" s="29">
        <f t="shared" si="298"/>
        <v>6.8428404338240767E-2</v>
      </c>
      <c r="BKW18" s="29">
        <f t="shared" si="299"/>
        <v>6.8952725926068451E-2</v>
      </c>
      <c r="BKX18" s="29">
        <f t="shared" si="300"/>
        <v>6.9457874876688752E-2</v>
      </c>
      <c r="BKY18" s="29">
        <f t="shared" si="301"/>
        <v>6.9867558086004145E-2</v>
      </c>
      <c r="BKZ18" s="29">
        <f t="shared" si="302"/>
        <v>7.0258921907583718E-2</v>
      </c>
      <c r="BLA18" s="29">
        <f t="shared" si="303"/>
        <v>7.0584803203700891E-2</v>
      </c>
      <c r="BLB18" s="29">
        <f t="shared" si="304"/>
        <v>7.0888040171435449E-2</v>
      </c>
      <c r="BLC18" s="29">
        <f t="shared" si="305"/>
        <v>7.113539523678987E-2</v>
      </c>
      <c r="BLD18" s="29">
        <f t="shared" si="306"/>
        <v>7.1372482096354495E-2</v>
      </c>
      <c r="BLE18" s="29">
        <f t="shared" si="307"/>
        <v>7.1565471738297443E-2</v>
      </c>
      <c r="BLF18" s="29">
        <f t="shared" si="308"/>
        <v>7.1745520145233652E-2</v>
      </c>
      <c r="BLG18" s="29">
        <f t="shared" si="309"/>
        <v>7.1895504513458372E-2</v>
      </c>
      <c r="BLH18" s="29">
        <f t="shared" si="310"/>
        <v>7.2036353339807083E-2</v>
      </c>
      <c r="BLI18" s="29">
        <f t="shared" si="311"/>
        <v>7.2152489353539684E-2</v>
      </c>
      <c r="BLJ18" s="29">
        <f t="shared" si="312"/>
        <v>7.2259695947432659E-2</v>
      </c>
      <c r="BLK18" s="29">
        <f t="shared" si="313"/>
        <v>7.2348993000110731E-2</v>
      </c>
      <c r="BLL18" s="29">
        <f t="shared" si="314"/>
        <v>7.2432069137965599E-2</v>
      </c>
      <c r="BLM18" s="29">
        <f t="shared" si="315"/>
        <v>7.2500553004547122E-2</v>
      </c>
      <c r="BLN18" s="29">
        <f t="shared" si="316"/>
        <v>7.2564189519883457E-2</v>
      </c>
      <c r="BLO18" s="29">
        <f t="shared" si="317"/>
        <v>7.2617552476343938E-2</v>
      </c>
      <c r="BLP18" s="29">
        <f t="shared" si="318"/>
        <v>7.2665954079071726E-2</v>
      </c>
      <c r="BLQ18" s="29">
        <f t="shared" si="319"/>
        <v>7.2706936631604394E-2</v>
      </c>
      <c r="BLR18" s="29">
        <f t="shared" si="320"/>
        <v>7.2743807436886937E-2</v>
      </c>
      <c r="BLS18" s="29">
        <f t="shared" si="321"/>
        <v>7.2775514741302325E-2</v>
      </c>
      <c r="BLT18" s="29">
        <f t="shared" si="322"/>
        <v>7.2803680116544839E-2</v>
      </c>
      <c r="BLU18" s="29">
        <f t="shared" si="323"/>
        <v>7.2828128148624369E-2</v>
      </c>
      <c r="BLV18" s="29">
        <f t="shared" si="324"/>
        <v>7.2849834472624747E-2</v>
      </c>
      <c r="BLW18" s="29">
        <f t="shared" si="325"/>
        <v>7.2868423943809907E-2</v>
      </c>
      <c r="BLX18" s="29">
        <f t="shared" si="326"/>
        <v>7.2884863598855251E-2</v>
      </c>
      <c r="BLY18" s="29">
        <f t="shared" si="327"/>
        <v>7.2899433444346518E-2</v>
      </c>
      <c r="BLZ18" s="29">
        <f t="shared" si="328"/>
        <v>7.2912087748964655E-2</v>
      </c>
      <c r="BMA18" s="29">
        <f t="shared" si="329"/>
        <v>7.2923260431414505E-2</v>
      </c>
      <c r="BMB18" s="29">
        <f t="shared" si="330"/>
        <v>7.2932950425682472E-2</v>
      </c>
      <c r="BMC18" s="29">
        <f t="shared" si="331"/>
        <v>7.2941650533701094E-2</v>
      </c>
      <c r="BMD18" s="29">
        <f t="shared" si="332"/>
        <v>7.2948924259725101E-2</v>
      </c>
      <c r="BME18" s="29">
        <f t="shared" si="333"/>
        <v>7.295568159082462E-2</v>
      </c>
      <c r="BMF18" s="29">
        <f t="shared" si="334"/>
        <v>7.2961229306627018E-2</v>
      </c>
      <c r="BMG18" s="29">
        <f t="shared" si="335"/>
        <v>7.2966488365689058E-2</v>
      </c>
      <c r="BMH18" s="29">
        <f t="shared" si="336"/>
        <v>7.2970515009378761E-2</v>
      </c>
      <c r="BMI18" s="29">
        <f t="shared" si="337"/>
        <v>7.2974757951112162E-2</v>
      </c>
      <c r="BMJ18" s="29">
        <f t="shared" si="338"/>
        <v>7.2977821031797188E-2</v>
      </c>
      <c r="BMK18" s="29">
        <f t="shared" si="339"/>
        <v>7.2981079618550507E-2</v>
      </c>
      <c r="BML18" s="29">
        <f t="shared" si="340"/>
        <v>7.2983336743696406E-2</v>
      </c>
      <c r="BMM18" s="29">
        <f t="shared" si="341"/>
        <v>7.2985908017216231E-2</v>
      </c>
      <c r="BMN18" s="29">
        <f t="shared" si="342"/>
        <v>7.2987595367731736E-2</v>
      </c>
      <c r="BMO18" s="29">
        <f t="shared" si="343"/>
        <v>7.2989708274048631E-2</v>
      </c>
      <c r="BMP18" s="29">
        <f t="shared" si="344"/>
        <v>7.2990477309569951E-2</v>
      </c>
      <c r="BMQ18" s="29">
        <f t="shared" si="345"/>
        <v>7.2994959670942466E-2</v>
      </c>
      <c r="BMR18" s="29">
        <f t="shared" si="346"/>
        <v>7.3004257764890793E-2</v>
      </c>
      <c r="BMS18" s="29">
        <f t="shared" si="347"/>
        <v>7.3011249750026416E-2</v>
      </c>
      <c r="BMT18" s="284">
        <f t="shared" si="348"/>
        <v>1005.71369064</v>
      </c>
      <c r="BMU18" s="110">
        <f t="shared" si="349"/>
        <v>1006.3583535732597</v>
      </c>
      <c r="BMV18" s="110">
        <f t="shared" si="350"/>
        <v>1014.7379470093215</v>
      </c>
      <c r="BMW18" s="110">
        <f t="shared" si="351"/>
        <v>1037.1909804658305</v>
      </c>
      <c r="BMX18" s="110">
        <f t="shared" si="352"/>
        <v>1055.0317659344546</v>
      </c>
      <c r="BMY18" s="110">
        <f t="shared" si="353"/>
        <v>1067.8993762457371</v>
      </c>
      <c r="BMZ18" s="110">
        <f t="shared" si="354"/>
        <v>1079.3249305374886</v>
      </c>
      <c r="BNA18" s="110">
        <f t="shared" si="355"/>
        <v>1089.0936536680156</v>
      </c>
      <c r="BNB18" s="110">
        <f t="shared" si="356"/>
        <v>1098.2521840992249</v>
      </c>
      <c r="BNC18" s="110">
        <f t="shared" si="357"/>
        <v>1106.1829226992452</v>
      </c>
      <c r="BND18" s="110">
        <f t="shared" si="358"/>
        <v>1113.6336517375482</v>
      </c>
      <c r="BNE18" s="110">
        <f t="shared" si="359"/>
        <v>1119.9426949260767</v>
      </c>
      <c r="BNF18" s="110">
        <f t="shared" si="360"/>
        <v>1125.8870245605285</v>
      </c>
      <c r="BNG18" s="110">
        <f t="shared" si="361"/>
        <v>1130.8071019294007</v>
      </c>
      <c r="BNH18" s="110">
        <f t="shared" si="362"/>
        <v>1135.526824925134</v>
      </c>
      <c r="BNI18" s="110">
        <f t="shared" si="363"/>
        <v>1139.3588083783266</v>
      </c>
      <c r="BNJ18" s="110">
        <f t="shared" si="364"/>
        <v>1143.0080852415572</v>
      </c>
      <c r="BNK18" s="110">
        <f t="shared" si="365"/>
        <v>1145.9816356440379</v>
      </c>
      <c r="BNL18" s="110">
        <f t="shared" si="366"/>
        <v>1148.8004181729443</v>
      </c>
      <c r="BNM18" s="110">
        <f t="shared" si="367"/>
        <v>1151.0777272902146</v>
      </c>
      <c r="BNN18" s="110">
        <f t="shared" si="368"/>
        <v>1153.2523805525373</v>
      </c>
      <c r="BNO18" s="110">
        <f t="shared" si="369"/>
        <v>1155.001610152166</v>
      </c>
      <c r="BNP18" s="110">
        <f t="shared" si="370"/>
        <v>1156.6601979648506</v>
      </c>
      <c r="BNQ18" s="110">
        <f t="shared" si="371"/>
        <v>1158.0318050520057</v>
      </c>
      <c r="BNR18" s="110">
        <f t="shared" si="372"/>
        <v>1159.30023326738</v>
      </c>
      <c r="BNS18" s="110">
        <f t="shared" si="373"/>
        <v>1160.3292074781004</v>
      </c>
      <c r="BNT18" s="110">
        <f t="shared" si="374"/>
        <v>1161.3105979849508</v>
      </c>
      <c r="BNU18" s="110">
        <f t="shared" si="375"/>
        <v>1162.1058995521028</v>
      </c>
      <c r="BNV18" s="110">
        <f t="shared" si="376"/>
        <v>1162.8449698684688</v>
      </c>
      <c r="BNW18" s="110">
        <f t="shared" si="377"/>
        <v>1163.4584788950069</v>
      </c>
      <c r="BNX18" s="110">
        <f t="shared" si="378"/>
        <v>1164.0328263757594</v>
      </c>
      <c r="BNY18" s="110">
        <f t="shared" si="379"/>
        <v>1164.5050881816901</v>
      </c>
      <c r="BNZ18" s="110">
        <f t="shared" si="380"/>
        <v>1164.9399810606781</v>
      </c>
      <c r="BOA18" s="110">
        <f t="shared" si="381"/>
        <v>1165.3014442421193</v>
      </c>
      <c r="BOB18" s="110">
        <f t="shared" si="382"/>
        <v>1165.6370889329812</v>
      </c>
      <c r="BOC18" s="110">
        <f t="shared" si="383"/>
        <v>1165.9133148894725</v>
      </c>
      <c r="BOD18" s="110">
        <f t="shared" si="384"/>
        <v>1166.1696134276117</v>
      </c>
      <c r="BOE18" s="110">
        <f t="shared" si="385"/>
        <v>1166.3842551226167</v>
      </c>
      <c r="BOF18" s="110">
        <f t="shared" si="386"/>
        <v>1166.5787197426434</v>
      </c>
      <c r="BOG18" s="110">
        <f t="shared" si="387"/>
        <v>1166.7432119866719</v>
      </c>
      <c r="BOH18" s="110">
        <f t="shared" si="388"/>
        <v>1166.8910716822893</v>
      </c>
      <c r="BOI18" s="110">
        <f t="shared" si="389"/>
        <v>1167.0181266958</v>
      </c>
      <c r="BOJ18" s="110">
        <f t="shared" si="390"/>
        <v>1167.1309127280695</v>
      </c>
      <c r="BOK18" s="110">
        <f t="shared" si="391"/>
        <v>1167.2287549006028</v>
      </c>
      <c r="BOL18" s="110">
        <f t="shared" si="392"/>
        <v>1167.3155793819492</v>
      </c>
      <c r="BOM18" s="110">
        <f t="shared" si="393"/>
        <v>1167.3899027166055</v>
      </c>
      <c r="BON18" s="110">
        <f t="shared" si="394"/>
        <v>1167.4556047433191</v>
      </c>
      <c r="BOO18" s="110">
        <f t="shared" si="395"/>
        <v>1167.513813529607</v>
      </c>
      <c r="BOP18" s="110">
        <f t="shared" si="396"/>
        <v>1167.5643538424119</v>
      </c>
      <c r="BOQ18" s="110">
        <f t="shared" si="397"/>
        <v>1167.6089646184435</v>
      </c>
      <c r="BOR18" s="110">
        <f t="shared" si="398"/>
        <v>1167.6476460965716</v>
      </c>
      <c r="BOS18" s="110">
        <f t="shared" si="399"/>
        <v>1167.6823688007285</v>
      </c>
      <c r="BOT18" s="110">
        <f t="shared" si="400"/>
        <v>1167.7113934555468</v>
      </c>
      <c r="BOU18" s="110">
        <f t="shared" si="401"/>
        <v>1167.7383532208532</v>
      </c>
      <c r="BOV18" s="110">
        <f t="shared" si="402"/>
        <v>1167.7604838820919</v>
      </c>
      <c r="BOW18" s="110">
        <f t="shared" si="403"/>
        <v>1167.781460472044</v>
      </c>
      <c r="BOX18" s="110">
        <f t="shared" si="404"/>
        <v>1167.7975196826592</v>
      </c>
      <c r="BOY18" s="110">
        <f t="shared" si="405"/>
        <v>1167.8144399499772</v>
      </c>
      <c r="BOZ18" s="110">
        <f t="shared" si="406"/>
        <v>1167.8266540789168</v>
      </c>
      <c r="BPA18" s="110">
        <f t="shared" si="407"/>
        <v>1167.8396468599522</v>
      </c>
      <c r="BPB18" s="110">
        <f t="shared" si="408"/>
        <v>1167.8486460042739</v>
      </c>
      <c r="BPC18" s="110">
        <f t="shared" si="409"/>
        <v>1167.85889709303</v>
      </c>
      <c r="BPD18" s="110">
        <f t="shared" si="410"/>
        <v>1167.8656238537139</v>
      </c>
      <c r="BPE18" s="110">
        <f t="shared" si="411"/>
        <v>1167.8740467630462</v>
      </c>
      <c r="BPF18" s="110">
        <f t="shared" si="412"/>
        <v>1167.8771123528156</v>
      </c>
      <c r="BPG18" s="110">
        <f t="shared" si="413"/>
        <v>1167.8949792254909</v>
      </c>
      <c r="BPH18" s="110">
        <f t="shared" si="414"/>
        <v>1167.932035986792</v>
      </c>
      <c r="BPI18" s="110">
        <f t="shared" si="415"/>
        <v>1167.9598967777079</v>
      </c>
      <c r="BPJ18" s="184">
        <f t="shared" si="416"/>
        <v>100</v>
      </c>
      <c r="BPK18" s="34">
        <f t="shared" si="417"/>
        <v>99.986318642026433</v>
      </c>
      <c r="BPL18" s="34">
        <f t="shared" si="418"/>
        <v>67.084685159396287</v>
      </c>
      <c r="BPM18" s="34">
        <f t="shared" si="419"/>
        <v>67.068839625127026</v>
      </c>
      <c r="BPN18" s="34">
        <f t="shared" si="420"/>
        <v>67.075859083894755</v>
      </c>
      <c r="BPO18" s="34">
        <f t="shared" si="421"/>
        <v>67.069592382099444</v>
      </c>
      <c r="BPP18" s="34">
        <f t="shared" si="422"/>
        <v>67.081410666566299</v>
      </c>
      <c r="BPQ18" s="34">
        <f t="shared" si="423"/>
        <v>67.064737099627379</v>
      </c>
      <c r="BPR18" s="34">
        <f t="shared" si="424"/>
        <v>67.07998042831872</v>
      </c>
      <c r="BPS18" s="34">
        <f t="shared" si="425"/>
        <v>67.061914260980842</v>
      </c>
      <c r="BPT18" s="34">
        <f t="shared" si="426"/>
        <v>67.085494373141628</v>
      </c>
      <c r="BPU18" s="34">
        <f t="shared" si="427"/>
        <v>67.06458654823291</v>
      </c>
      <c r="BPV18" s="34">
        <f t="shared" si="428"/>
        <v>67.081015469155787</v>
      </c>
      <c r="BPW18" s="34">
        <f t="shared" si="429"/>
        <v>67.067710489668414</v>
      </c>
      <c r="BPX18" s="34">
        <f t="shared" si="430"/>
        <v>67.07984869584854</v>
      </c>
      <c r="BPY18" s="34">
        <f t="shared" si="431"/>
        <v>67.072678685686327</v>
      </c>
      <c r="BPZ18" s="34">
        <f t="shared" si="432"/>
        <v>67.07503105122511</v>
      </c>
      <c r="BQA18" s="34">
        <f t="shared" si="433"/>
        <v>67.06710828409048</v>
      </c>
      <c r="BQB18" s="34">
        <f t="shared" si="434"/>
        <v>67.082351612781807</v>
      </c>
      <c r="BQC18" s="34">
        <f t="shared" si="435"/>
        <v>67.06458654823291</v>
      </c>
      <c r="BQD18" s="34">
        <f t="shared" si="436"/>
        <v>67.081316571944754</v>
      </c>
      <c r="BQE18" s="34">
        <f t="shared" si="437"/>
        <v>67.067898678911504</v>
      </c>
      <c r="BQF18" s="34">
        <f t="shared" si="438"/>
        <v>67.088430125334042</v>
      </c>
      <c r="BQG18" s="34">
        <f t="shared" si="439"/>
        <v>67.068801987278405</v>
      </c>
      <c r="BQH18" s="34">
        <f t="shared" si="440"/>
        <v>67.07777861417442</v>
      </c>
      <c r="BQI18" s="34">
        <f t="shared" si="441"/>
        <v>67.064624186081531</v>
      </c>
      <c r="BQJ18" s="34">
        <f t="shared" si="442"/>
        <v>67.078362000828022</v>
      </c>
      <c r="BQK18" s="34">
        <f t="shared" si="443"/>
        <v>67.065583951221356</v>
      </c>
      <c r="BQL18" s="34">
        <f t="shared" si="444"/>
        <v>67.082069328917157</v>
      </c>
      <c r="BQM18" s="34">
        <f t="shared" si="445"/>
        <v>67.06797395460876</v>
      </c>
      <c r="BQN18" s="34">
        <f t="shared" si="446"/>
        <v>67.087545635891459</v>
      </c>
      <c r="BQO18" s="34">
        <f t="shared" si="447"/>
        <v>67.066280251420835</v>
      </c>
      <c r="BQP18" s="34">
        <f t="shared" si="448"/>
        <v>67.086792878919042</v>
      </c>
      <c r="BQQ18" s="34">
        <f t="shared" si="449"/>
        <v>67.067221197636357</v>
      </c>
      <c r="BQR18" s="34">
        <f t="shared" si="450"/>
        <v>67.082765629116651</v>
      </c>
      <c r="BQS18" s="34">
        <f t="shared" si="451"/>
        <v>67.067390567955144</v>
      </c>
      <c r="BQT18" s="34">
        <f t="shared" si="452"/>
        <v>67.078907749633032</v>
      </c>
      <c r="BQU18" s="34">
        <f t="shared" si="453"/>
        <v>67.065997967556186</v>
      </c>
      <c r="BQV18" s="34">
        <f t="shared" si="454"/>
        <v>67.079641687681132</v>
      </c>
      <c r="BQW18" s="34">
        <f t="shared" si="455"/>
        <v>67.068293876322031</v>
      </c>
      <c r="BQX18" s="34">
        <f t="shared" si="456"/>
        <v>67.08336783469457</v>
      </c>
      <c r="BQY18" s="34">
        <f t="shared" si="457"/>
        <v>67.065734502615825</v>
      </c>
      <c r="BQZ18" s="34">
        <f t="shared" si="458"/>
        <v>67.085946027325079</v>
      </c>
      <c r="BRA18" s="34">
        <f t="shared" si="459"/>
        <v>67.07077797433098</v>
      </c>
      <c r="BRB18" s="34">
        <f t="shared" si="460"/>
        <v>67.079434679513724</v>
      </c>
      <c r="BRC18" s="34">
        <f t="shared" si="461"/>
        <v>67.067409386879447</v>
      </c>
      <c r="BRD18" s="34">
        <f t="shared" si="462"/>
        <v>67.078362000828022</v>
      </c>
      <c r="BRE18" s="34">
        <f t="shared" si="463"/>
        <v>67.066901275923058</v>
      </c>
      <c r="BRF18" s="34">
        <f t="shared" si="464"/>
        <v>67.080225074334749</v>
      </c>
      <c r="BRG18" s="34">
        <f t="shared" si="465"/>
        <v>67.068971357597192</v>
      </c>
      <c r="BRH18" s="34">
        <f t="shared" si="466"/>
        <v>67.086416500432833</v>
      </c>
      <c r="BRI18" s="34">
        <f t="shared" si="467"/>
        <v>67.071681282697881</v>
      </c>
      <c r="BRJ18" s="34">
        <f t="shared" si="468"/>
        <v>67.087395084496976</v>
      </c>
      <c r="BRK18" s="34">
        <f t="shared" si="469"/>
        <v>67.064925288870498</v>
      </c>
      <c r="BRL18" s="34">
        <f t="shared" si="470"/>
        <v>67.079340584892179</v>
      </c>
      <c r="BRM18" s="34">
        <f t="shared" si="471"/>
        <v>67.064021980503597</v>
      </c>
      <c r="BRN18" s="34">
        <f t="shared" si="472"/>
        <v>67.078042079114766</v>
      </c>
      <c r="BRO18" s="34">
        <f t="shared" si="473"/>
        <v>67.062610561180321</v>
      </c>
      <c r="BRP18" s="34">
        <f t="shared" si="474"/>
        <v>67.078136173736311</v>
      </c>
      <c r="BRQ18" s="34">
        <f t="shared" si="475"/>
        <v>67.064887651021877</v>
      </c>
      <c r="BRR18" s="34">
        <f t="shared" si="476"/>
        <v>67.08218224246302</v>
      </c>
      <c r="BRS18" s="34">
        <f t="shared" si="477"/>
        <v>67.067258835484964</v>
      </c>
      <c r="BRT18" s="34">
        <f t="shared" si="478"/>
        <v>67.082050509992854</v>
      </c>
      <c r="BRU18" s="34">
        <f t="shared" si="479"/>
        <v>67.065339305205313</v>
      </c>
      <c r="BRV18" s="34">
        <f t="shared" si="480"/>
        <v>67.080526177123716</v>
      </c>
      <c r="BRW18" s="34">
        <f t="shared" si="481"/>
        <v>67.065602770145659</v>
      </c>
      <c r="BRX18" s="34">
        <f t="shared" si="482"/>
        <v>99.967048063532687</v>
      </c>
      <c r="BRY18" s="34">
        <f t="shared" si="483"/>
        <v>100</v>
      </c>
      <c r="BRZ18" s="184">
        <f t="shared" si="484"/>
        <v>4.000006</v>
      </c>
      <c r="BSA18" s="34">
        <f t="shared" si="485"/>
        <v>4.4222510239930823</v>
      </c>
      <c r="BSB18" s="34">
        <f t="shared" si="486"/>
        <v>12.751776325213635</v>
      </c>
      <c r="BSC18" s="34">
        <f t="shared" si="487"/>
        <v>18.814131973251804</v>
      </c>
      <c r="BSD18" s="34">
        <f t="shared" si="488"/>
        <v>21.3233944303431</v>
      </c>
      <c r="BSE18" s="34">
        <f t="shared" si="489"/>
        <v>22.581604363592696</v>
      </c>
      <c r="BSF18" s="34">
        <f t="shared" si="490"/>
        <v>24.142798785941199</v>
      </c>
      <c r="BSG18" s="34">
        <f t="shared" si="491"/>
        <v>25.453600115722878</v>
      </c>
      <c r="BSH18" s="34">
        <f t="shared" si="492"/>
        <v>26.612157436563262</v>
      </c>
      <c r="BSI18" s="34">
        <f t="shared" si="493"/>
        <v>27.736413737927727</v>
      </c>
      <c r="BSJ18" s="34">
        <f t="shared" si="494"/>
        <v>28.609716868515921</v>
      </c>
      <c r="BSK18" s="34">
        <f t="shared" si="495"/>
        <v>29.58352689721125</v>
      </c>
      <c r="BSL18" s="34">
        <f t="shared" si="496"/>
        <v>30.265299143145935</v>
      </c>
      <c r="BSM18" s="34">
        <f t="shared" si="497"/>
        <v>31.055301944754031</v>
      </c>
      <c r="BSN18" s="34">
        <f t="shared" si="498"/>
        <v>31.601979450069845</v>
      </c>
      <c r="BSO18" s="34">
        <f t="shared" si="499"/>
        <v>32.276614598098604</v>
      </c>
      <c r="BSP18" s="34">
        <f t="shared" si="500"/>
        <v>32.666641605080251</v>
      </c>
      <c r="BSQ18" s="34">
        <f t="shared" si="501"/>
        <v>33.258061321977699</v>
      </c>
      <c r="BSR18" s="34">
        <f t="shared" si="502"/>
        <v>33.547169201671316</v>
      </c>
      <c r="BSS18" s="34">
        <f t="shared" si="503"/>
        <v>34.056886317450676</v>
      </c>
      <c r="BST18" s="34">
        <f t="shared" si="504"/>
        <v>34.248105395129336</v>
      </c>
      <c r="BSU18" s="34">
        <f t="shared" si="505"/>
        <v>34.699879463075654</v>
      </c>
      <c r="BSV18" s="34">
        <f t="shared" si="506"/>
        <v>34.820668714945107</v>
      </c>
      <c r="BSW18" s="34">
        <f t="shared" si="507"/>
        <v>35.212407707058162</v>
      </c>
      <c r="BSX18" s="34">
        <f t="shared" si="508"/>
        <v>35.291970737679684</v>
      </c>
      <c r="BSY18" s="34">
        <f t="shared" si="509"/>
        <v>35.634897369573018</v>
      </c>
      <c r="BSZ18" s="34">
        <f t="shared" si="510"/>
        <v>35.649499013862048</v>
      </c>
      <c r="BTA18" s="34">
        <f t="shared" si="511"/>
        <v>35.95733993390634</v>
      </c>
      <c r="BTB18" s="34">
        <f t="shared" si="512"/>
        <v>35.953124644596159</v>
      </c>
      <c r="BTC18" s="34">
        <f t="shared" si="513"/>
        <v>36.214184755958286</v>
      </c>
      <c r="BTD18" s="34">
        <f t="shared" si="514"/>
        <v>36.124558992711712</v>
      </c>
      <c r="BTE18" s="34">
        <f t="shared" si="515"/>
        <v>36.429200946301769</v>
      </c>
      <c r="BTF18" s="34">
        <f t="shared" si="516"/>
        <v>36.384851552011327</v>
      </c>
      <c r="BTG18" s="34">
        <f t="shared" si="517"/>
        <v>36.610835459611003</v>
      </c>
      <c r="BTH18" s="34">
        <f t="shared" si="518"/>
        <v>36.527876825287457</v>
      </c>
      <c r="BTI18" s="34">
        <f t="shared" si="519"/>
        <v>36.799299616395515</v>
      </c>
      <c r="BTJ18" s="34">
        <f t="shared" si="520"/>
        <v>36.691205664622117</v>
      </c>
      <c r="BTK18" s="34">
        <f t="shared" si="521"/>
        <v>36.901516043900905</v>
      </c>
      <c r="BTL18" s="34">
        <f t="shared" si="522"/>
        <v>36.822319527291228</v>
      </c>
      <c r="BTM18" s="34">
        <f t="shared" si="523"/>
        <v>37.041959119778333</v>
      </c>
      <c r="BTN18" s="34">
        <f t="shared" si="524"/>
        <v>36.936845599431756</v>
      </c>
      <c r="BTO18" s="34">
        <f t="shared" si="525"/>
        <v>37.197624368114504</v>
      </c>
      <c r="BTP18" s="34">
        <f t="shared" si="526"/>
        <v>37.060549149702943</v>
      </c>
      <c r="BTQ18" s="34">
        <f t="shared" si="527"/>
        <v>37.292932563824941</v>
      </c>
      <c r="BTR18" s="34">
        <f t="shared" si="528"/>
        <v>37.182692607899014</v>
      </c>
      <c r="BTS18" s="34">
        <f t="shared" si="529"/>
        <v>37.369551364992923</v>
      </c>
      <c r="BTT18" s="34">
        <f t="shared" si="530"/>
        <v>37.263566453354137</v>
      </c>
      <c r="BTU18" s="34">
        <f t="shared" si="531"/>
        <v>37.417920796363212</v>
      </c>
      <c r="BTV18" s="34">
        <f t="shared" si="532"/>
        <v>37.326574221021744</v>
      </c>
      <c r="BTW18" s="34">
        <f t="shared" si="533"/>
        <v>37.557218323353197</v>
      </c>
      <c r="BTX18" s="34">
        <f t="shared" si="534"/>
        <v>37.374659890856194</v>
      </c>
      <c r="BTY18" s="34">
        <f t="shared" si="535"/>
        <v>37.583044763338386</v>
      </c>
      <c r="BTZ18" s="34">
        <f t="shared" si="536"/>
        <v>37.467679238910598</v>
      </c>
      <c r="BUA18" s="34">
        <f t="shared" si="537"/>
        <v>37.664889495063548</v>
      </c>
      <c r="BUB18" s="34">
        <f t="shared" si="538"/>
        <v>37.548058434063819</v>
      </c>
      <c r="BUC18" s="34">
        <f t="shared" si="539"/>
        <v>37.762676994473075</v>
      </c>
      <c r="BUD18" s="34">
        <f t="shared" si="540"/>
        <v>37.649086373472286</v>
      </c>
      <c r="BUE18" s="34">
        <f t="shared" si="541"/>
        <v>37.849003770653773</v>
      </c>
      <c r="BUF18" s="34">
        <f t="shared" si="542"/>
        <v>37.725377363582851</v>
      </c>
      <c r="BUG18" s="34">
        <f t="shared" si="543"/>
        <v>37.927805280700305</v>
      </c>
      <c r="BUH18" s="34">
        <f t="shared" si="544"/>
        <v>37.800797696692463</v>
      </c>
      <c r="BUI18" s="34">
        <f t="shared" si="545"/>
        <v>37.98940115101211</v>
      </c>
      <c r="BUJ18" s="34">
        <f t="shared" si="546"/>
        <v>37.90432732257085</v>
      </c>
      <c r="BUK18" s="34">
        <f t="shared" si="547"/>
        <v>38.075331109251628</v>
      </c>
      <c r="BUL18" s="34">
        <f t="shared" si="548"/>
        <v>38.019633198252222</v>
      </c>
      <c r="BUM18" s="34">
        <f t="shared" si="549"/>
        <v>36.359577775769893</v>
      </c>
      <c r="BUN18" s="34">
        <f t="shared" si="550"/>
        <v>18.621416117208256</v>
      </c>
      <c r="BUO18" s="34">
        <f t="shared" si="551"/>
        <v>19.756399999999999</v>
      </c>
      <c r="BUP18" s="284">
        <f t="shared" si="552"/>
        <v>658.4866968835928</v>
      </c>
      <c r="BUQ18" s="110">
        <f t="shared" si="553"/>
        <v>343.76880379638516</v>
      </c>
      <c r="BUR18" s="110">
        <f t="shared" si="554"/>
        <v>303.30559740177023</v>
      </c>
      <c r="BUS18" s="110">
        <f t="shared" si="555"/>
        <v>276.44497045651309</v>
      </c>
      <c r="BUT18" s="110">
        <f t="shared" si="556"/>
        <v>258.37679151103907</v>
      </c>
      <c r="BUU18" s="110">
        <f t="shared" si="557"/>
        <v>248.65018759526509</v>
      </c>
      <c r="BUV18" s="110">
        <f t="shared" si="558"/>
        <v>240.57786065562306</v>
      </c>
      <c r="BUW18" s="110">
        <f t="shared" si="559"/>
        <v>235.08336941823933</v>
      </c>
      <c r="BUX18" s="110">
        <f t="shared" si="560"/>
        <v>227.92445303021591</v>
      </c>
      <c r="BUY18" s="110">
        <f t="shared" si="561"/>
        <v>223.88628188515136</v>
      </c>
      <c r="BUZ18" s="110">
        <f t="shared" si="562"/>
        <v>220.23838126930875</v>
      </c>
      <c r="BVA18" s="110">
        <f t="shared" si="563"/>
        <v>215.97739336083117</v>
      </c>
      <c r="BVB18" s="110">
        <f t="shared" si="564"/>
        <v>212.86625418852245</v>
      </c>
      <c r="BVC18" s="110">
        <f t="shared" si="565"/>
        <v>211.00623372313942</v>
      </c>
      <c r="BVD18" s="110">
        <f t="shared" si="566"/>
        <v>208.30037889327744</v>
      </c>
      <c r="BVE18" s="110">
        <f t="shared" si="567"/>
        <v>205.74379020661019</v>
      </c>
      <c r="BVF18" s="110">
        <f t="shared" si="568"/>
        <v>205.05234423469062</v>
      </c>
      <c r="BVG18" s="110">
        <f t="shared" si="569"/>
        <v>203.98647062878615</v>
      </c>
      <c r="BVH18" s="110">
        <f t="shared" si="570"/>
        <v>201.17578981443287</v>
      </c>
      <c r="BVI18" s="110">
        <f t="shared" si="571"/>
        <v>200.53321234414926</v>
      </c>
      <c r="BVJ18" s="110">
        <f t="shared" si="572"/>
        <v>201.19300503287536</v>
      </c>
      <c r="BVK18" s="110">
        <f t="shared" si="573"/>
        <v>199.00916166167758</v>
      </c>
      <c r="BVL18" s="110">
        <f t="shared" si="574"/>
        <v>198.61242152567169</v>
      </c>
      <c r="BVM18" s="110">
        <f t="shared" si="575"/>
        <v>198.98704791517488</v>
      </c>
      <c r="BVN18" s="110">
        <f t="shared" si="576"/>
        <v>198.28047617803654</v>
      </c>
      <c r="BVO18" s="110">
        <f t="shared" si="577"/>
        <v>197.87077422351985</v>
      </c>
      <c r="BVP18" s="110">
        <f t="shared" si="578"/>
        <v>197.51960483179872</v>
      </c>
      <c r="BVQ18" s="110">
        <f t="shared" si="579"/>
        <v>197.97831809432421</v>
      </c>
      <c r="BVR18" s="110">
        <f t="shared" si="580"/>
        <v>196.8018353462603</v>
      </c>
      <c r="BVS18" s="110">
        <f t="shared" si="581"/>
        <v>196.55151826048996</v>
      </c>
      <c r="BVT18" s="110">
        <f t="shared" si="582"/>
        <v>197.3774254815207</v>
      </c>
      <c r="BVU18" s="110">
        <f t="shared" si="583"/>
        <v>196.93880008325689</v>
      </c>
      <c r="BVV18" s="110">
        <f t="shared" si="584"/>
        <v>196.26583527964593</v>
      </c>
      <c r="BVW18" s="110">
        <f t="shared" si="585"/>
        <v>196.40411988150589</v>
      </c>
      <c r="BVX18" s="110">
        <f t="shared" si="586"/>
        <v>197.12813291382588</v>
      </c>
      <c r="BVY18" s="110">
        <f t="shared" si="587"/>
        <v>196.06939539625535</v>
      </c>
      <c r="BVZ18" s="110">
        <f t="shared" si="588"/>
        <v>196.09226973130555</v>
      </c>
      <c r="BWA18" s="110">
        <f t="shared" si="589"/>
        <v>197.27396160506143</v>
      </c>
      <c r="BWB18" s="110">
        <f t="shared" si="590"/>
        <v>196.50546226053618</v>
      </c>
      <c r="BWC18" s="110">
        <f t="shared" si="591"/>
        <v>196.18465333132866</v>
      </c>
      <c r="BWD18" s="110">
        <f t="shared" si="592"/>
        <v>197.57033024730882</v>
      </c>
      <c r="BWE18" s="110">
        <f t="shared" si="593"/>
        <v>197.74036216037774</v>
      </c>
      <c r="BWF18" s="110">
        <f t="shared" si="594"/>
        <v>197.5160270395603</v>
      </c>
      <c r="BWG18" s="110">
        <f t="shared" si="595"/>
        <v>197.35553220240951</v>
      </c>
      <c r="BWH18" s="110">
        <f t="shared" si="596"/>
        <v>198.3105456169111</v>
      </c>
      <c r="BWI18" s="110">
        <f t="shared" si="597"/>
        <v>197.97376265352503</v>
      </c>
      <c r="BWJ18" s="110">
        <f t="shared" si="598"/>
        <v>197.9978266989084</v>
      </c>
      <c r="BWK18" s="110">
        <f t="shared" si="599"/>
        <v>198.84690931294017</v>
      </c>
      <c r="BWL18" s="110">
        <f t="shared" si="600"/>
        <v>197.9303701712291</v>
      </c>
      <c r="BWM18" s="110">
        <f t="shared" si="601"/>
        <v>197.9099723128588</v>
      </c>
      <c r="BWN18" s="110">
        <f t="shared" si="602"/>
        <v>198.67434890577786</v>
      </c>
      <c r="BWO18" s="110">
        <f t="shared" si="603"/>
        <v>199.30883233151255</v>
      </c>
      <c r="BWP18" s="110">
        <f t="shared" si="604"/>
        <v>197.9676494728117</v>
      </c>
      <c r="BWQ18" s="110">
        <f t="shared" si="605"/>
        <v>198.62519158428898</v>
      </c>
      <c r="BWR18" s="110">
        <f t="shared" si="606"/>
        <v>199.69034371105118</v>
      </c>
      <c r="BWS18" s="110">
        <f t="shared" si="607"/>
        <v>198.81143240556386</v>
      </c>
      <c r="BWT18" s="110">
        <f t="shared" si="608"/>
        <v>199.1929014516306</v>
      </c>
      <c r="BWU18" s="110">
        <f t="shared" si="609"/>
        <v>199.91667124761213</v>
      </c>
      <c r="BWV18" s="110">
        <f t="shared" si="610"/>
        <v>200.19741472481928</v>
      </c>
      <c r="BWW18" s="110">
        <f t="shared" si="611"/>
        <v>199.94039645720258</v>
      </c>
      <c r="BWX18" s="110">
        <f t="shared" si="612"/>
        <v>200.57650619604257</v>
      </c>
      <c r="BWY18" s="110">
        <f t="shared" si="613"/>
        <v>201.38832810551165</v>
      </c>
      <c r="BWZ18" s="110">
        <f t="shared" si="614"/>
        <v>200.95242648678362</v>
      </c>
      <c r="BXA18" s="110">
        <f t="shared" si="615"/>
        <v>195.97905729236658</v>
      </c>
      <c r="BXB18" s="110">
        <f t="shared" si="616"/>
        <v>321.97216167489239</v>
      </c>
      <c r="BXC18" s="356">
        <f t="shared" si="617"/>
        <v>0.69666026128508562</v>
      </c>
      <c r="BXD18" s="112">
        <f t="shared" si="618"/>
        <v>0.68657041730069845</v>
      </c>
      <c r="BXE18" s="112">
        <f t="shared" si="619"/>
        <v>0.6838411480687232</v>
      </c>
      <c r="BXF18" s="112">
        <f t="shared" si="620"/>
        <v>0.68465107932377445</v>
      </c>
      <c r="BXG18" s="112">
        <f t="shared" si="621"/>
        <v>0.68615604610072067</v>
      </c>
      <c r="BXH18" s="112">
        <f t="shared" si="622"/>
        <v>0.68788370163857537</v>
      </c>
      <c r="BXI18" s="112">
        <f t="shared" si="623"/>
        <v>0.68966951643643226</v>
      </c>
      <c r="BXJ18" s="112">
        <f t="shared" si="624"/>
        <v>0.69143605233239736</v>
      </c>
      <c r="BXK18" s="112">
        <f t="shared" si="625"/>
        <v>0.69312297722231364</v>
      </c>
      <c r="BXL18" s="112">
        <f t="shared" si="626"/>
        <v>0.69469463160743206</v>
      </c>
      <c r="BXM18" s="112">
        <f t="shared" si="627"/>
        <v>0.69613027415875595</v>
      </c>
      <c r="BXN18" s="112">
        <f t="shared" si="628"/>
        <v>0.6974256810440006</v>
      </c>
      <c r="BXO18" s="112">
        <f t="shared" si="629"/>
        <v>0.69858462910419095</v>
      </c>
      <c r="BXP18" s="112">
        <f t="shared" si="630"/>
        <v>0.6996184018131798</v>
      </c>
      <c r="BXQ18" s="112">
        <f t="shared" si="631"/>
        <v>0.70052194253199407</v>
      </c>
      <c r="BXR18" s="112">
        <f t="shared" si="632"/>
        <v>0.70132067793133812</v>
      </c>
      <c r="BXS18" s="112">
        <f t="shared" si="633"/>
        <v>0.70201531849273224</v>
      </c>
      <c r="BXT18" s="112">
        <f t="shared" si="634"/>
        <v>0.70262348100322525</v>
      </c>
      <c r="BXU18" s="112">
        <f t="shared" si="635"/>
        <v>0.70315059699480975</v>
      </c>
      <c r="BXV18" s="112">
        <f t="shared" si="636"/>
        <v>0.70361226295697077</v>
      </c>
      <c r="BXW18" s="112">
        <f t="shared" si="637"/>
        <v>0.7040098468500251</v>
      </c>
      <c r="BXX18" s="112">
        <f t="shared" si="638"/>
        <v>0.70436097902260231</v>
      </c>
      <c r="BXY18" s="112">
        <f t="shared" si="639"/>
        <v>0.70466449818251686</v>
      </c>
      <c r="BXZ18" s="112">
        <f t="shared" si="640"/>
        <v>0.70492692701014525</v>
      </c>
      <c r="BYA18" s="112">
        <f t="shared" si="641"/>
        <v>0.70515491588924528</v>
      </c>
      <c r="BYB18" s="112">
        <f t="shared" si="642"/>
        <v>0.70535527877445736</v>
      </c>
      <c r="BYC18" s="112">
        <f t="shared" si="643"/>
        <v>0.70552725179320208</v>
      </c>
      <c r="BYD18" s="112">
        <f t="shared" si="644"/>
        <v>0.70567810768600669</v>
      </c>
      <c r="BYE18" s="112">
        <f t="shared" si="645"/>
        <v>0.70580991722048425</v>
      </c>
      <c r="BYF18" s="112">
        <f t="shared" si="646"/>
        <v>0.70592558124943838</v>
      </c>
      <c r="BYG18" s="112">
        <f t="shared" si="647"/>
        <v>0.70602541497578486</v>
      </c>
      <c r="BYH18" s="112">
        <f t="shared" si="648"/>
        <v>0.70611276194942241</v>
      </c>
      <c r="BYI18" s="112">
        <f t="shared" si="649"/>
        <v>0.7061889668360003</v>
      </c>
      <c r="BYJ18" s="112">
        <f t="shared" si="650"/>
        <v>0.70625567565507807</v>
      </c>
      <c r="BYK18" s="112">
        <f t="shared" si="651"/>
        <v>0.70631357809522555</v>
      </c>
      <c r="BYL18" s="112">
        <f t="shared" si="652"/>
        <v>0.706364675034304</v>
      </c>
      <c r="BYM18" s="112">
        <f t="shared" si="653"/>
        <v>0.70640897051490292</v>
      </c>
      <c r="BYN18" s="112">
        <f t="shared" si="654"/>
        <v>0.70644776967488054</v>
      </c>
      <c r="BYO18" s="112">
        <f t="shared" si="655"/>
        <v>0.70648147695456387</v>
      </c>
      <c r="BYP18" s="112">
        <f t="shared" si="656"/>
        <v>0.70651110418012508</v>
      </c>
      <c r="BYQ18" s="112">
        <f t="shared" si="657"/>
        <v>0.70653691950103037</v>
      </c>
      <c r="BYR18" s="112">
        <f t="shared" si="658"/>
        <v>0.70655956639171924</v>
      </c>
      <c r="BYS18" s="112">
        <f t="shared" si="659"/>
        <v>0.70657940281482001</v>
      </c>
      <c r="BYT18" s="112">
        <f t="shared" si="660"/>
        <v>0.70659669868827224</v>
      </c>
      <c r="BYU18" s="112">
        <f t="shared" si="661"/>
        <v>0.70661171633453357</v>
      </c>
      <c r="BYV18" s="112">
        <f t="shared" si="662"/>
        <v>0.70662499715530203</v>
      </c>
      <c r="BYW18" s="112">
        <f t="shared" si="663"/>
        <v>0.70663664636784607</v>
      </c>
      <c r="BYX18" s="112">
        <f t="shared" si="664"/>
        <v>0.70664683381795368</v>
      </c>
      <c r="BYY18" s="112">
        <f t="shared" si="665"/>
        <v>0.70665574770601491</v>
      </c>
      <c r="BYZ18" s="112">
        <f t="shared" si="666"/>
        <v>0.70666360029246644</v>
      </c>
      <c r="BZA18" s="112">
        <f t="shared" si="667"/>
        <v>0.70667041758113791</v>
      </c>
      <c r="BZB18" s="112">
        <f t="shared" si="668"/>
        <v>0.70667640281760224</v>
      </c>
      <c r="BZC18" s="112">
        <f t="shared" si="669"/>
        <v>0.70668164973733349</v>
      </c>
      <c r="BZD18" s="112">
        <f t="shared" si="670"/>
        <v>0.70668625603032187</v>
      </c>
      <c r="BZE18" s="112">
        <f t="shared" si="671"/>
        <v>0.70669021283828282</v>
      </c>
      <c r="BZF18" s="112">
        <f t="shared" si="672"/>
        <v>0.70669373557156501</v>
      </c>
      <c r="BZG18" s="112">
        <f t="shared" si="673"/>
        <v>0.70669684719475523</v>
      </c>
      <c r="BZH18" s="112">
        <f t="shared" si="674"/>
        <v>0.70669953891952542</v>
      </c>
      <c r="BZI18" s="112">
        <f t="shared" si="675"/>
        <v>0.70670188711129489</v>
      </c>
      <c r="BZJ18" s="112">
        <f t="shared" si="676"/>
        <v>0.70670394229607381</v>
      </c>
      <c r="BZK18" s="112">
        <f t="shared" si="677"/>
        <v>0.706705754756771</v>
      </c>
      <c r="BZL18" s="112">
        <f t="shared" si="678"/>
        <v>0.70670737188137678</v>
      </c>
      <c r="BZM18" s="112">
        <f t="shared" si="679"/>
        <v>0.70670859816166576</v>
      </c>
      <c r="BZN18" s="112">
        <f t="shared" si="680"/>
        <v>0.70671083209050678</v>
      </c>
      <c r="BZO18" s="112">
        <f t="shared" si="681"/>
        <v>0.70671669235349222</v>
      </c>
      <c r="BZP18" s="284">
        <f t="shared" si="682"/>
        <v>131.00532203862429</v>
      </c>
      <c r="BZQ18" s="110">
        <f t="shared" si="683"/>
        <v>33.530557107043322</v>
      </c>
      <c r="BZR18" s="110">
        <f t="shared" si="684"/>
        <v>22.08167747671056</v>
      </c>
      <c r="BZS18" s="110">
        <f t="shared" si="685"/>
        <v>15.887607010733417</v>
      </c>
      <c r="BZT18" s="110">
        <f t="shared" si="686"/>
        <v>14.627776182368805</v>
      </c>
      <c r="BZU18" s="110">
        <f t="shared" si="687"/>
        <v>13.398041470156443</v>
      </c>
      <c r="BZV18" s="110">
        <f t="shared" si="688"/>
        <v>13.636749651602202</v>
      </c>
      <c r="BZW18" s="110">
        <f t="shared" si="689"/>
        <v>12.809576978504309</v>
      </c>
      <c r="BZX18" s="110">
        <f t="shared" si="690"/>
        <v>13.26177777954784</v>
      </c>
      <c r="BZY18" s="110">
        <f t="shared" si="691"/>
        <v>12.436728808684194</v>
      </c>
      <c r="BZZ18" s="110">
        <f t="shared" si="692"/>
        <v>13.280256432660353</v>
      </c>
      <c r="CAA18" s="110">
        <f t="shared" si="693"/>
        <v>12.21165407642116</v>
      </c>
      <c r="CAB18" s="110">
        <f t="shared" si="694"/>
        <v>13.113951822003497</v>
      </c>
      <c r="CAC18" s="110">
        <f t="shared" si="695"/>
        <v>12.17759452137107</v>
      </c>
      <c r="CAD18" s="110">
        <f t="shared" si="696"/>
        <v>13.024028088963203</v>
      </c>
      <c r="CAE18" s="110">
        <f t="shared" si="697"/>
        <v>11.911283458849315</v>
      </c>
      <c r="CAF18" s="110">
        <f t="shared" si="698"/>
        <v>12.993233646281553</v>
      </c>
      <c r="CAG18" s="110">
        <f t="shared" si="699"/>
        <v>11.972444497804126</v>
      </c>
      <c r="CAH18" s="110">
        <f t="shared" si="700"/>
        <v>12.7253627850891</v>
      </c>
      <c r="CAI18" s="110">
        <f t="shared" si="701"/>
        <v>11.74929945828967</v>
      </c>
      <c r="CAJ18" s="110">
        <f t="shared" si="702"/>
        <v>12.840210004108719</v>
      </c>
      <c r="CAK18" s="110">
        <f t="shared" si="703"/>
        <v>11.702084658023994</v>
      </c>
      <c r="CAL18" s="110">
        <f t="shared" si="704"/>
        <v>12.570960011649818</v>
      </c>
      <c r="CAM18" s="110">
        <f t="shared" si="705"/>
        <v>11.745851812662405</v>
      </c>
      <c r="CAN18" s="110">
        <f t="shared" si="706"/>
        <v>12.527338216207808</v>
      </c>
      <c r="CAO18" s="110">
        <f t="shared" si="707"/>
        <v>11.641666938210873</v>
      </c>
      <c r="CAP18" s="110">
        <f t="shared" si="708"/>
        <v>12.434992804080997</v>
      </c>
      <c r="CAQ18" s="110">
        <f t="shared" si="709"/>
        <v>11.626592594628431</v>
      </c>
      <c r="CAR18" s="110">
        <f t="shared" si="710"/>
        <v>12.286740456421102</v>
      </c>
      <c r="CAS18" s="110">
        <f t="shared" si="711"/>
        <v>11.447577636057835</v>
      </c>
      <c r="CAT18" s="110">
        <f t="shared" si="712"/>
        <v>12.234887908449224</v>
      </c>
      <c r="CAU18" s="110">
        <f t="shared" si="713"/>
        <v>11.336644540182901</v>
      </c>
      <c r="CAV18" s="110">
        <f t="shared" si="714"/>
        <v>11.917117783476682</v>
      </c>
      <c r="CAW18" s="110">
        <f t="shared" si="715"/>
        <v>11.140390997438372</v>
      </c>
      <c r="CAX18" s="110">
        <f t="shared" si="716"/>
        <v>11.784269823457791</v>
      </c>
      <c r="CAY18" s="110">
        <f t="shared" si="717"/>
        <v>10.935430426957391</v>
      </c>
      <c r="CAZ18" s="110">
        <f t="shared" si="718"/>
        <v>11.368431384838507</v>
      </c>
      <c r="CBA18" s="110">
        <f t="shared" si="719"/>
        <v>10.78726795540889</v>
      </c>
      <c r="CBB18" s="110">
        <f t="shared" si="720"/>
        <v>11.075289266936977</v>
      </c>
      <c r="CBC18" s="110">
        <f t="shared" si="721"/>
        <v>10.327717675835773</v>
      </c>
      <c r="CBD18" s="110">
        <f t="shared" si="722"/>
        <v>10.76171083643932</v>
      </c>
      <c r="CBE18" s="110">
        <f t="shared" si="723"/>
        <v>10.075249937606314</v>
      </c>
      <c r="CBF18" s="110">
        <f t="shared" si="724"/>
        <v>10.25683282781036</v>
      </c>
      <c r="CBG18" s="110">
        <f t="shared" si="725"/>
        <v>9.5522043689043077</v>
      </c>
      <c r="CBH18" s="110">
        <f t="shared" si="726"/>
        <v>9.7833414832153256</v>
      </c>
      <c r="CBI18" s="110">
        <f t="shared" si="727"/>
        <v>9.0510895024886828</v>
      </c>
      <c r="CBJ18" s="110">
        <f t="shared" si="728"/>
        <v>9.0825026218781932</v>
      </c>
      <c r="CBK18" s="110">
        <f t="shared" si="729"/>
        <v>8.5091942702824959</v>
      </c>
      <c r="CBL18" s="110">
        <f t="shared" si="730"/>
        <v>8.3715354687097445</v>
      </c>
      <c r="CBM18" s="110">
        <f t="shared" si="731"/>
        <v>7.7368895222353453</v>
      </c>
      <c r="CBN18" s="110">
        <f t="shared" si="732"/>
        <v>7.6520546617196867</v>
      </c>
      <c r="CBO18" s="110">
        <f t="shared" si="733"/>
        <v>7.0695499048818249</v>
      </c>
      <c r="CBP18" s="110">
        <f t="shared" si="734"/>
        <v>6.7838111053935721</v>
      </c>
      <c r="CBQ18" s="110">
        <f t="shared" si="735"/>
        <v>6.2423255101598789</v>
      </c>
      <c r="CBR18" s="110">
        <f t="shared" si="736"/>
        <v>6.0510548730160263</v>
      </c>
      <c r="CBS18" s="110">
        <f t="shared" si="737"/>
        <v>5.4588385563658557</v>
      </c>
      <c r="CBT18" s="110">
        <f t="shared" si="738"/>
        <v>5.1932111073386427</v>
      </c>
      <c r="CBU18" s="110">
        <f t="shared" si="739"/>
        <v>4.752689730842123</v>
      </c>
      <c r="CBV18" s="110">
        <f t="shared" si="740"/>
        <v>4.4448200605069328</v>
      </c>
      <c r="CBW18" s="110">
        <f t="shared" si="741"/>
        <v>4.018192841130265</v>
      </c>
      <c r="CBX18" s="110">
        <f t="shared" si="742"/>
        <v>3.7266754271722595</v>
      </c>
      <c r="CBY18" s="110">
        <f t="shared" si="743"/>
        <v>3.3904891612518795</v>
      </c>
      <c r="CBZ18" s="110">
        <f t="shared" si="744"/>
        <v>3.0989081912246812</v>
      </c>
      <c r="CCA18" s="110">
        <f t="shared" si="745"/>
        <v>2.6226562771344932</v>
      </c>
      <c r="CCB18" s="110">
        <f t="shared" si="746"/>
        <v>4.3736155968040098</v>
      </c>
      <c r="CCC18" s="284">
        <f t="shared" si="747"/>
        <v>38.184989356704982</v>
      </c>
      <c r="CCD18" s="110">
        <f t="shared" si="748"/>
        <v>11.115776385741942</v>
      </c>
      <c r="CCE18" s="110">
        <f t="shared" si="749"/>
        <v>7.1221133667054568</v>
      </c>
      <c r="CCF18" s="110">
        <f t="shared" si="750"/>
        <v>5.3371109132529675</v>
      </c>
      <c r="CCG18" s="110">
        <f t="shared" si="751"/>
        <v>5.0419915788052903</v>
      </c>
      <c r="CCH18" s="110">
        <f t="shared" si="752"/>
        <v>4.6460700045000989</v>
      </c>
      <c r="CCI18" s="110">
        <f t="shared" si="753"/>
        <v>4.7269067300257381</v>
      </c>
      <c r="CCJ18" s="110">
        <f t="shared" si="754"/>
        <v>4.42050996278273</v>
      </c>
      <c r="CCK18" s="110">
        <f t="shared" si="755"/>
        <v>4.5900085504480641</v>
      </c>
      <c r="CCL18" s="110">
        <f t="shared" si="756"/>
        <v>4.2931470569157266</v>
      </c>
      <c r="CCM18" s="110">
        <f t="shared" si="757"/>
        <v>4.5592229867348664</v>
      </c>
      <c r="CCN18" s="110">
        <f t="shared" si="758"/>
        <v>4.2069906592065047</v>
      </c>
      <c r="CCO18" s="110">
        <f t="shared" si="759"/>
        <v>4.5086875241578497</v>
      </c>
      <c r="CCP18" s="110">
        <f t="shared" si="760"/>
        <v>4.1667779816554686</v>
      </c>
      <c r="CCQ18" s="110">
        <f t="shared" si="761"/>
        <v>4.4674016535377064</v>
      </c>
      <c r="CCR18" s="110">
        <f t="shared" si="762"/>
        <v>4.0916108931878243</v>
      </c>
      <c r="CCS18" s="110">
        <f t="shared" si="763"/>
        <v>4.4456589874045793</v>
      </c>
      <c r="CCT18" s="110">
        <f t="shared" si="764"/>
        <v>4.0848711357800873</v>
      </c>
      <c r="CCU18" s="110">
        <f t="shared" si="765"/>
        <v>4.37536555123003</v>
      </c>
      <c r="CCV18" s="110">
        <f t="shared" si="766"/>
        <v>4.0299026269638452</v>
      </c>
      <c r="CCW18" s="110">
        <f t="shared" si="767"/>
        <v>4.3755132469567366</v>
      </c>
      <c r="CCX18" s="110">
        <f t="shared" si="768"/>
        <v>4.0037752548381711</v>
      </c>
      <c r="CCY18" s="110">
        <f t="shared" si="769"/>
        <v>4.3018737313042292</v>
      </c>
      <c r="CCZ18" s="110">
        <f t="shared" si="770"/>
        <v>4.0068900960470195</v>
      </c>
      <c r="CDA18" s="110">
        <f t="shared" si="771"/>
        <v>4.2788606211718259</v>
      </c>
      <c r="CDB18" s="110">
        <f t="shared" si="772"/>
        <v>3.9710660105235784</v>
      </c>
      <c r="CDC18" s="110">
        <f t="shared" si="773"/>
        <v>4.2530402342024392</v>
      </c>
      <c r="CDD18" s="110">
        <f t="shared" si="774"/>
        <v>3.960679098030282</v>
      </c>
      <c r="CDE18" s="110">
        <f t="shared" si="775"/>
        <v>4.1981918640599147</v>
      </c>
      <c r="CDF18" s="110">
        <f t="shared" si="776"/>
        <v>3.9157777731436583</v>
      </c>
      <c r="CDG18" s="110">
        <f t="shared" si="777"/>
        <v>4.1699455837164949</v>
      </c>
      <c r="CDH18" s="110">
        <f t="shared" si="778"/>
        <v>3.8785913776279912</v>
      </c>
      <c r="CDI18" s="110">
        <f t="shared" si="779"/>
        <v>4.0869649228752198</v>
      </c>
      <c r="CDJ18" s="110">
        <f t="shared" si="780"/>
        <v>3.8241285489746395</v>
      </c>
      <c r="CDK18" s="110">
        <f t="shared" si="781"/>
        <v>4.0338600896084733</v>
      </c>
      <c r="CDL18" s="110">
        <f t="shared" si="782"/>
        <v>3.7645837717346238</v>
      </c>
      <c r="CDM18" s="110">
        <f t="shared" si="783"/>
        <v>3.9240553765748749</v>
      </c>
      <c r="CDN18" s="110">
        <f t="shared" si="784"/>
        <v>3.7054541388183058</v>
      </c>
      <c r="CDO18" s="110">
        <f t="shared" si="785"/>
        <v>3.8294219028713039</v>
      </c>
      <c r="CDP18" s="110">
        <f t="shared" si="786"/>
        <v>3.5864595516900097</v>
      </c>
      <c r="CDQ18" s="110">
        <f t="shared" si="787"/>
        <v>3.72024633746843</v>
      </c>
      <c r="CDR18" s="110">
        <f t="shared" si="788"/>
        <v>3.4912326615388971</v>
      </c>
      <c r="CDS18" s="110">
        <f t="shared" si="789"/>
        <v>3.5709969198059897</v>
      </c>
      <c r="CDT18" s="110">
        <f t="shared" si="790"/>
        <v>3.3362099228310509</v>
      </c>
      <c r="CDU18" s="110">
        <f t="shared" si="791"/>
        <v>3.4125330969637035</v>
      </c>
      <c r="CDV18" s="110">
        <f t="shared" si="792"/>
        <v>3.1748147378587306</v>
      </c>
      <c r="CDW18" s="110">
        <f t="shared" si="793"/>
        <v>3.1969309110585713</v>
      </c>
      <c r="CDX18" s="110">
        <f t="shared" si="794"/>
        <v>2.9955023922011232</v>
      </c>
      <c r="CDY18" s="110">
        <f t="shared" si="795"/>
        <v>2.9700655646990644</v>
      </c>
      <c r="CDZ18" s="110">
        <f t="shared" si="796"/>
        <v>2.7569264643272655</v>
      </c>
      <c r="CEA18" s="110">
        <f t="shared" si="797"/>
        <v>2.7332407067582967</v>
      </c>
      <c r="CEB18" s="110">
        <f t="shared" si="798"/>
        <v>2.5302490992035294</v>
      </c>
      <c r="CEC18" s="110">
        <f t="shared" si="799"/>
        <v>2.4545436380890546</v>
      </c>
      <c r="CED18" s="110">
        <f t="shared" si="800"/>
        <v>2.2635234576245917</v>
      </c>
      <c r="CEE18" s="110">
        <f t="shared" si="801"/>
        <v>2.1968451972491998</v>
      </c>
      <c r="CEF18" s="110">
        <f t="shared" si="802"/>
        <v>1.9999657822310284</v>
      </c>
      <c r="CEG18" s="110">
        <f t="shared" si="803"/>
        <v>1.909693079093465</v>
      </c>
      <c r="CEH18" s="110">
        <f t="shared" si="804"/>
        <v>1.7469203529726343</v>
      </c>
      <c r="CEI18" s="110">
        <f t="shared" si="805"/>
        <v>1.6437148403346518</v>
      </c>
      <c r="CEJ18" s="110">
        <f t="shared" si="806"/>
        <v>1.4946642273692492</v>
      </c>
      <c r="CEK18" s="110">
        <f t="shared" si="807"/>
        <v>1.3889450839834869</v>
      </c>
      <c r="CEL18" s="110">
        <f t="shared" si="808"/>
        <v>1.2629811207493895</v>
      </c>
      <c r="CEM18" s="110">
        <f t="shared" si="809"/>
        <v>1.168201611134974</v>
      </c>
      <c r="CEN18" s="110">
        <f t="shared" si="810"/>
        <v>0.96446854557049355</v>
      </c>
      <c r="CEO18" s="110">
        <f t="shared" si="811"/>
        <v>1.1528829829185574</v>
      </c>
      <c r="CEP18" s="284">
        <f t="shared" si="812"/>
        <v>497.53107414611532</v>
      </c>
      <c r="CEQ18" s="110">
        <f t="shared" si="813"/>
        <v>230.5837529209816</v>
      </c>
      <c r="CER18" s="110">
        <f t="shared" si="814"/>
        <v>203.43485540337198</v>
      </c>
      <c r="CES18" s="110">
        <f t="shared" si="815"/>
        <v>185.41892860547634</v>
      </c>
      <c r="CET18" s="110">
        <f t="shared" si="816"/>
        <v>173.30803887061811</v>
      </c>
      <c r="CEU18" s="110">
        <f t="shared" si="817"/>
        <v>166.77677617061897</v>
      </c>
      <c r="CEV18" s="110">
        <f t="shared" si="818"/>
        <v>161.36165381563441</v>
      </c>
      <c r="CEW18" s="110">
        <f t="shared" si="819"/>
        <v>157.67220364489953</v>
      </c>
      <c r="CEX18" s="110">
        <f t="shared" si="820"/>
        <v>152.87779018477084</v>
      </c>
      <c r="CEY18" s="110">
        <f t="shared" si="821"/>
        <v>150.1714225014758</v>
      </c>
      <c r="CEZ18" s="110">
        <f t="shared" si="822"/>
        <v>147.72025730296951</v>
      </c>
      <c r="CFA18" s="110">
        <f t="shared" si="823"/>
        <v>144.86527567277122</v>
      </c>
      <c r="CFB18" s="110">
        <f t="shared" si="824"/>
        <v>142.77755487917736</v>
      </c>
      <c r="CFC18" s="110">
        <f t="shared" si="825"/>
        <v>141.53501784493935</v>
      </c>
      <c r="CFD18" s="110">
        <f t="shared" si="826"/>
        <v>139.71510854314209</v>
      </c>
      <c r="CFE18" s="110">
        <f t="shared" si="827"/>
        <v>137.99448774886943</v>
      </c>
      <c r="CFF18" s="110">
        <f t="shared" si="828"/>
        <v>137.53837378219225</v>
      </c>
      <c r="CFG18" s="110">
        <f t="shared" si="829"/>
        <v>136.82066569180023</v>
      </c>
      <c r="CFH18" s="110">
        <f t="shared" si="830"/>
        <v>134.93458716372282</v>
      </c>
      <c r="CFI18" s="110">
        <f t="shared" si="831"/>
        <v>134.50677718484201</v>
      </c>
      <c r="CFJ18" s="110">
        <f t="shared" si="832"/>
        <v>134.95661056690179</v>
      </c>
      <c r="CFK18" s="110">
        <f t="shared" si="833"/>
        <v>133.49248221933681</v>
      </c>
      <c r="CFL18" s="110">
        <f t="shared" si="834"/>
        <v>133.2158961229112</v>
      </c>
      <c r="CFM18" s="110">
        <f t="shared" si="835"/>
        <v>133.4629403887046</v>
      </c>
      <c r="CFN18" s="110">
        <f t="shared" si="836"/>
        <v>132.9896786752328</v>
      </c>
      <c r="CFO18" s="110">
        <f t="shared" si="837"/>
        <v>132.71577786608611</v>
      </c>
      <c r="CFP18" s="110">
        <f t="shared" si="838"/>
        <v>132.48395637066574</v>
      </c>
      <c r="CFQ18" s="110">
        <f t="shared" si="839"/>
        <v>132.79394923416962</v>
      </c>
      <c r="CFR18" s="110">
        <f t="shared" si="840"/>
        <v>132.01023852517807</v>
      </c>
      <c r="CFS18" s="110">
        <f t="shared" si="841"/>
        <v>131.84060304255675</v>
      </c>
      <c r="CFT18" s="110">
        <f t="shared" si="842"/>
        <v>132.39392864455465</v>
      </c>
      <c r="CFU18" s="110">
        <f t="shared" si="843"/>
        <v>132.10059312930662</v>
      </c>
      <c r="CFV18" s="110">
        <f t="shared" si="844"/>
        <v>131.64527878423087</v>
      </c>
      <c r="CFW18" s="110">
        <f t="shared" si="845"/>
        <v>131.73816091123234</v>
      </c>
      <c r="CFX18" s="110">
        <f t="shared" si="846"/>
        <v>132.22002992636914</v>
      </c>
      <c r="CFY18" s="110">
        <f t="shared" si="847"/>
        <v>131.50851662927877</v>
      </c>
      <c r="CFZ18" s="110">
        <f t="shared" si="848"/>
        <v>131.52460040261209</v>
      </c>
      <c r="CGA18" s="110">
        <f t="shared" si="849"/>
        <v>132.31944016582932</v>
      </c>
      <c r="CGB18" s="110">
        <f t="shared" si="850"/>
        <v>131.80765044395804</v>
      </c>
      <c r="CGC18" s="110">
        <f t="shared" si="851"/>
        <v>131.58991483925135</v>
      </c>
      <c r="CGD18" s="110">
        <f t="shared" si="852"/>
        <v>132.52192227188934</v>
      </c>
      <c r="CGE18" s="110">
        <f t="shared" si="853"/>
        <v>132.64094908125142</v>
      </c>
      <c r="CGF18" s="110">
        <f t="shared" si="854"/>
        <v>132.48407249485626</v>
      </c>
      <c r="CGG18" s="110">
        <f t="shared" si="855"/>
        <v>132.37307927815252</v>
      </c>
      <c r="CGH18" s="110">
        <f t="shared" si="856"/>
        <v>133.01259015829839</v>
      </c>
      <c r="CGI18" s="110">
        <f t="shared" si="857"/>
        <v>132.78618911778037</v>
      </c>
      <c r="CGJ18" s="110">
        <f t="shared" si="858"/>
        <v>132.80418125603327</v>
      </c>
      <c r="CGK18" s="110">
        <f t="shared" si="859"/>
        <v>133.37573102461025</v>
      </c>
      <c r="CGL18" s="110">
        <f t="shared" si="860"/>
        <v>132.76708583379767</v>
      </c>
      <c r="CGM18" s="110">
        <f t="shared" si="861"/>
        <v>132.75608655272197</v>
      </c>
      <c r="CGN18" s="110">
        <f t="shared" si="862"/>
        <v>133.26981174062519</v>
      </c>
      <c r="CGO18" s="110">
        <f t="shared" si="863"/>
        <v>133.68865286531317</v>
      </c>
      <c r="CGP18" s="110">
        <f t="shared" si="864"/>
        <v>132.78110286214977</v>
      </c>
      <c r="CGQ18" s="110">
        <f t="shared" si="865"/>
        <v>133.22121209208825</v>
      </c>
      <c r="CGR18" s="110">
        <f t="shared" si="866"/>
        <v>133.93435330549119</v>
      </c>
      <c r="CGS18" s="110">
        <f t="shared" si="867"/>
        <v>133.34343585666596</v>
      </c>
      <c r="CGT18" s="110">
        <f t="shared" si="868"/>
        <v>133.59939743039814</v>
      </c>
      <c r="CGU18" s="110">
        <f t="shared" si="869"/>
        <v>134.08709853589932</v>
      </c>
      <c r="CGV18" s="110">
        <f t="shared" si="870"/>
        <v>134.27945389381873</v>
      </c>
      <c r="CGW18" s="110">
        <f t="shared" si="871"/>
        <v>134.10942504244414</v>
      </c>
      <c r="CGX18" s="110">
        <f t="shared" si="872"/>
        <v>134.53598225697104</v>
      </c>
      <c r="CGY18" s="110">
        <f t="shared" si="873"/>
        <v>135.07855490081261</v>
      </c>
      <c r="CGZ18" s="110">
        <f t="shared" si="874"/>
        <v>134.78467469021103</v>
      </c>
      <c r="CHA18" s="110">
        <f t="shared" si="875"/>
        <v>131.44948582887363</v>
      </c>
      <c r="CHB18" s="110">
        <f t="shared" si="876"/>
        <v>251.81099995350644</v>
      </c>
    </row>
    <row r="19" spans="1:2238" ht="15.75" thickBot="1" x14ac:dyDescent="0.3">
      <c r="A19" s="446"/>
      <c r="B19" s="253">
        <v>1500</v>
      </c>
      <c r="C19" s="432"/>
      <c r="D19" s="432"/>
      <c r="E19" s="378">
        <f>AVERAGE(BNL19:BNV19)</f>
        <v>1226.0079798234781</v>
      </c>
      <c r="F19" s="379">
        <f>MAX(BNL19:BNV19)</f>
        <v>1230.3890296690979</v>
      </c>
      <c r="G19" s="379">
        <f>MIN(BNL19:BNV19)</f>
        <v>1219.105344650734</v>
      </c>
      <c r="H19" s="380">
        <f>AVERAGE(BKV19:BLF19)</f>
        <v>9.135258555141014E-2</v>
      </c>
      <c r="I19" s="381">
        <f>MAX(BKV19:BLF19)</f>
        <v>9.3116035712770218E-2</v>
      </c>
      <c r="J19" s="381">
        <f>MIN(BKV19:BLF19)</f>
        <v>8.8643006756110088E-2</v>
      </c>
      <c r="K19" s="380">
        <f>AVERAGE(BIF19:BIP19)</f>
        <v>5.2888213041290486E-5</v>
      </c>
      <c r="L19" s="381">
        <f>MAX(BIF19:BIP19)</f>
        <v>5.3632869919572877E-5</v>
      </c>
      <c r="M19" s="381">
        <f>MIN(BIF19:BIP19)</f>
        <v>5.1717202175451951E-5</v>
      </c>
      <c r="N19" s="369">
        <f>AVERAGE(BFP19:BFZ19)</f>
        <v>0.24448997664967179</v>
      </c>
      <c r="O19" s="375">
        <f>MAX(BFP19:BFZ19)</f>
        <v>0.25304506469294175</v>
      </c>
      <c r="P19" s="375">
        <f>MIN(BFP19:BFZ19)</f>
        <v>0.23913122489129243</v>
      </c>
      <c r="Q19" s="380">
        <f>AVERAGE(AYB19:AYK19)</f>
        <v>1967428.7039538934</v>
      </c>
      <c r="R19" s="381">
        <f>MAX(AYB19:AYK19)</f>
        <v>2044649.1354847876</v>
      </c>
      <c r="S19" s="381">
        <f>MIN(AYB19:AYK19)</f>
        <v>1886172.3638461297</v>
      </c>
      <c r="T19" s="378">
        <f>AVERAGE(AVM19:AVW19)</f>
        <v>1444.5485900407039</v>
      </c>
      <c r="U19" s="379">
        <f>MAX(AVM19:AVW19)</f>
        <v>1476.4501865157754</v>
      </c>
      <c r="V19" s="379">
        <f>MIN(AVM19:AVW19)</f>
        <v>1395.2666574269001</v>
      </c>
      <c r="W19" s="382">
        <f>(N19*$A$17*$ASH$24)/K19</f>
        <v>13.426244782974292</v>
      </c>
      <c r="X19" s="383">
        <f>AVERAGE(BXT19:BYC19)</f>
        <v>0.70981340116582159</v>
      </c>
      <c r="Y19" s="369">
        <f>AVERAGE(BVG19:BVP19)</f>
        <v>162.80560140413195</v>
      </c>
      <c r="Z19" s="375">
        <f>MAX(BVG19:BVP19)</f>
        <v>165.72518153383709</v>
      </c>
      <c r="AA19" s="375">
        <f>MIN(BVG19:BVP19)</f>
        <v>161.67878959836409</v>
      </c>
      <c r="AB19" s="369">
        <f>AVERAGE(CAG19:CAP19)</f>
        <v>11.340454525974909</v>
      </c>
      <c r="AC19" s="375">
        <f>MAX(CAG19:CAP19)</f>
        <v>11.945865210882353</v>
      </c>
      <c r="AD19" s="375">
        <f>MIN(CAG19:CAP19)</f>
        <v>10.793197871924663</v>
      </c>
      <c r="AE19" s="369">
        <f>AVERAGE(CFG19:CFP19)</f>
        <v>109.20013682197612</v>
      </c>
      <c r="AF19" s="372">
        <f>MAX(CFG19:CFP19)</f>
        <v>111.15751491483523</v>
      </c>
      <c r="AG19" s="373">
        <f>MIN(CFG19:CFP19)</f>
        <v>108.44414828690932</v>
      </c>
      <c r="AH19" s="7">
        <v>55.563079999999999</v>
      </c>
      <c r="AI19" s="13">
        <v>9033.1440000000002</v>
      </c>
      <c r="AJ19" s="49">
        <f t="shared" si="890"/>
        <v>-142.70519999999999</v>
      </c>
      <c r="AK19" s="49">
        <f t="shared" si="0"/>
        <v>9175.8492000000006</v>
      </c>
      <c r="AL19" s="49">
        <v>1499.8389999999999</v>
      </c>
      <c r="AM19" s="49">
        <v>1500.2719999999999</v>
      </c>
      <c r="AN19" s="60">
        <f t="shared" si="1"/>
        <v>1500.2719999999999</v>
      </c>
      <c r="AO19" s="47">
        <v>-2.7239839999999999E-5</v>
      </c>
      <c r="AP19" s="47">
        <v>1.6122929999999999E-8</v>
      </c>
      <c r="AQ19" s="49">
        <v>-36.203279999999999</v>
      </c>
      <c r="AR19" s="47">
        <v>5.429756E-4</v>
      </c>
      <c r="AS19" s="148">
        <v>4.2446290000000001E-7</v>
      </c>
      <c r="AT19" s="49">
        <v>-8.1616590000000002</v>
      </c>
      <c r="AU19" s="49">
        <v>-8.7511770000000002</v>
      </c>
      <c r="AV19" s="49">
        <v>-12.84099</v>
      </c>
      <c r="AW19" s="49">
        <v>-19.435289999999998</v>
      </c>
      <c r="AX19" s="49">
        <v>-23.64471</v>
      </c>
      <c r="AY19" s="49">
        <v>-26.553129999999999</v>
      </c>
      <c r="AZ19" s="49">
        <v>-29.08062</v>
      </c>
      <c r="BA19" s="49">
        <v>-31.274529999999999</v>
      </c>
      <c r="BB19" s="49">
        <v>-33.283999999999999</v>
      </c>
      <c r="BC19" s="49">
        <v>-35.008459999999999</v>
      </c>
      <c r="BD19" s="49">
        <v>-36.550249999999998</v>
      </c>
      <c r="BE19" s="49">
        <v>-37.888559999999998</v>
      </c>
      <c r="BF19" s="49">
        <v>-39.061390000000003</v>
      </c>
      <c r="BG19" s="49">
        <v>-40.029089999999997</v>
      </c>
      <c r="BH19" s="49">
        <v>-40.974229999999999</v>
      </c>
      <c r="BI19" s="49">
        <v>-41.738379999999999</v>
      </c>
      <c r="BJ19" s="49">
        <v>-42.429290000000002</v>
      </c>
      <c r="BK19" s="49">
        <v>-43.026499999999999</v>
      </c>
      <c r="BL19" s="49">
        <v>-43.590600000000002</v>
      </c>
      <c r="BM19" s="49">
        <v>-44.012070000000001</v>
      </c>
      <c r="BN19" s="49">
        <v>-44.428930000000001</v>
      </c>
      <c r="BO19" s="49">
        <v>-44.770899999999997</v>
      </c>
      <c r="BP19" s="49">
        <v>-45.085450000000002</v>
      </c>
      <c r="BQ19" s="49">
        <v>-45.332279999999997</v>
      </c>
      <c r="BR19" s="49">
        <v>-45.56635</v>
      </c>
      <c r="BS19" s="49">
        <v>-45.76708</v>
      </c>
      <c r="BT19" s="49">
        <v>-45.90945</v>
      </c>
      <c r="BU19" s="49">
        <v>-46.041789999999999</v>
      </c>
      <c r="BV19" s="49">
        <v>-46.205419999999997</v>
      </c>
      <c r="BW19" s="49">
        <v>-46.26943</v>
      </c>
      <c r="BX19" s="49">
        <v>-46.299030000000002</v>
      </c>
      <c r="BY19" s="49">
        <v>-46.414389999999997</v>
      </c>
      <c r="BZ19" s="49">
        <v>-46.51155</v>
      </c>
      <c r="CA19" s="49">
        <v>-46.524250000000002</v>
      </c>
      <c r="CB19" s="49">
        <v>-46.557560000000002</v>
      </c>
      <c r="CC19" s="49">
        <v>-46.645479999999999</v>
      </c>
      <c r="CD19" s="49">
        <v>-46.643210000000003</v>
      </c>
      <c r="CE19" s="49">
        <v>-46.650280000000002</v>
      </c>
      <c r="CF19" s="49">
        <v>-46.695</v>
      </c>
      <c r="CG19" s="49">
        <v>-46.711260000000003</v>
      </c>
      <c r="CH19" s="49">
        <v>-46.71949</v>
      </c>
      <c r="CI19" s="49">
        <v>-46.79271</v>
      </c>
      <c r="CJ19" s="49">
        <v>-46.800539999999998</v>
      </c>
      <c r="CK19" s="49">
        <v>-46.82526</v>
      </c>
      <c r="CL19" s="49">
        <v>-46.853479999999998</v>
      </c>
      <c r="CM19" s="49">
        <v>-46.818959999999997</v>
      </c>
      <c r="CN19" s="49">
        <v>-46.862090000000002</v>
      </c>
      <c r="CO19" s="49">
        <v>-46.810139999999997</v>
      </c>
      <c r="CP19" s="49">
        <v>-46.850709999999999</v>
      </c>
      <c r="CQ19" s="49">
        <v>-46.894019999999998</v>
      </c>
      <c r="CR19" s="49">
        <v>-46.829169999999998</v>
      </c>
      <c r="CS19" s="49">
        <v>-46.830449999999999</v>
      </c>
      <c r="CT19" s="49">
        <v>-46.856499999999997</v>
      </c>
      <c r="CU19" s="49">
        <v>-46.820749999999997</v>
      </c>
      <c r="CV19" s="49">
        <v>-46.844970000000004</v>
      </c>
      <c r="CW19" s="49">
        <v>-46.845689999999998</v>
      </c>
      <c r="CX19" s="49">
        <v>-46.876040000000003</v>
      </c>
      <c r="CY19" s="49">
        <v>-46.86083</v>
      </c>
      <c r="CZ19" s="49">
        <v>-46.878450000000001</v>
      </c>
      <c r="DA19" s="49">
        <v>-46.888779999999997</v>
      </c>
      <c r="DB19" s="49">
        <v>-46.880429999999997</v>
      </c>
      <c r="DC19" s="49">
        <v>-46.863140000000001</v>
      </c>
      <c r="DD19" s="49">
        <v>-46.930549999999997</v>
      </c>
      <c r="DE19" s="49">
        <v>-46.903820000000003</v>
      </c>
      <c r="DF19" s="49">
        <v>-46.862189999999998</v>
      </c>
      <c r="DG19" s="49">
        <v>-46.874670000000002</v>
      </c>
      <c r="DH19" s="49">
        <v>-46.885100000000001</v>
      </c>
      <c r="DI19" s="49">
        <v>-46.947870000000002</v>
      </c>
      <c r="DJ19" s="47">
        <v>-2.7205529999999999E-2</v>
      </c>
      <c r="DK19" s="47">
        <v>-2.7181940000000002E-2</v>
      </c>
      <c r="DL19" s="47">
        <v>-2.7898050000000001E-2</v>
      </c>
      <c r="DM19" s="47">
        <v>-2.9052000000000001E-2</v>
      </c>
      <c r="DN19" s="47">
        <v>-2.971027E-2</v>
      </c>
      <c r="DO19" s="47">
        <v>-3.012132E-2</v>
      </c>
      <c r="DP19" s="47">
        <v>-3.0446879999999999E-2</v>
      </c>
      <c r="DQ19" s="47">
        <v>-3.0737199999999999E-2</v>
      </c>
      <c r="DR19" s="47">
        <v>-3.0954570000000001E-2</v>
      </c>
      <c r="DS19" s="47">
        <v>-3.1106700000000001E-2</v>
      </c>
      <c r="DT19" s="47">
        <v>-3.1173300000000001E-2</v>
      </c>
      <c r="DU19" s="47">
        <v>-3.124329E-2</v>
      </c>
      <c r="DV19" s="47">
        <v>-3.1235059999999999E-2</v>
      </c>
      <c r="DW19" s="47">
        <v>-3.1221269999999999E-2</v>
      </c>
      <c r="DX19" s="47">
        <v>-3.122989E-2</v>
      </c>
      <c r="DY19" s="47">
        <v>-3.123221E-2</v>
      </c>
      <c r="DZ19" s="47">
        <v>-3.1214740000000001E-2</v>
      </c>
      <c r="EA19" s="47">
        <v>-3.122546E-2</v>
      </c>
      <c r="EB19" s="47">
        <v>-3.1241769999999999E-2</v>
      </c>
      <c r="EC19" s="47">
        <v>-3.1230839999999999E-2</v>
      </c>
      <c r="ED19" s="47">
        <v>-3.1237609999999999E-2</v>
      </c>
      <c r="EE19" s="47">
        <v>-3.1248640000000001E-2</v>
      </c>
      <c r="EF19" s="47">
        <v>-3.1258050000000002E-2</v>
      </c>
      <c r="EG19" s="47">
        <v>-3.1258260000000003E-2</v>
      </c>
      <c r="EH19" s="47">
        <v>-3.1266229999999999E-2</v>
      </c>
      <c r="EI19" s="47">
        <v>-3.1281330000000003E-2</v>
      </c>
      <c r="EJ19" s="47">
        <v>-3.1265590000000003E-2</v>
      </c>
      <c r="EK19" s="47">
        <v>-3.1265260000000003E-2</v>
      </c>
      <c r="EL19" s="47">
        <v>-3.129494E-2</v>
      </c>
      <c r="EM19" s="47">
        <v>-3.1271819999999999E-2</v>
      </c>
      <c r="EN19" s="47">
        <v>-3.1231709999999999E-2</v>
      </c>
      <c r="EO19" s="47">
        <v>-3.1260719999999999E-2</v>
      </c>
      <c r="EP19" s="47">
        <v>-3.128272E-2</v>
      </c>
      <c r="EQ19" s="47">
        <v>-3.1255669999999999E-2</v>
      </c>
      <c r="ER19" s="47">
        <v>-3.1246099999999999E-2</v>
      </c>
      <c r="ES19" s="47">
        <v>-3.1279120000000001E-2</v>
      </c>
      <c r="ET19" s="47">
        <v>-3.1254369999999997E-2</v>
      </c>
      <c r="EU19" s="47">
        <v>-3.1239900000000001E-2</v>
      </c>
      <c r="EV19" s="47">
        <v>-3.1253080000000003E-2</v>
      </c>
      <c r="EW19" s="47">
        <v>-3.124992E-2</v>
      </c>
      <c r="EX19" s="47">
        <v>-3.124333E-2</v>
      </c>
      <c r="EY19" s="47">
        <v>-3.1281910000000003E-2</v>
      </c>
      <c r="EZ19" s="47">
        <v>-3.1278399999999998E-2</v>
      </c>
      <c r="FA19" s="47">
        <v>-3.1287259999999997E-2</v>
      </c>
      <c r="FB19" s="47">
        <v>-3.1299750000000001E-2</v>
      </c>
      <c r="FC19" s="47">
        <v>-3.1271140000000003E-2</v>
      </c>
      <c r="FD19" s="47">
        <v>-3.1295389999999999E-2</v>
      </c>
      <c r="FE19" s="47">
        <v>-3.1256539999999999E-2</v>
      </c>
      <c r="FF19" s="47">
        <v>-3.1280309999999999E-2</v>
      </c>
      <c r="FG19" s="47">
        <v>-3.1306140000000003E-2</v>
      </c>
      <c r="FH19" s="47">
        <v>-3.1260509999999998E-2</v>
      </c>
      <c r="FI19" s="47">
        <v>-3.1259049999999997E-2</v>
      </c>
      <c r="FJ19" s="47">
        <v>-3.1274820000000002E-2</v>
      </c>
      <c r="FK19" s="47">
        <v>-3.1249249999999999E-2</v>
      </c>
      <c r="FL19" s="47">
        <v>-3.1264309999999997E-2</v>
      </c>
      <c r="FM19" s="47">
        <v>-3.12635E-2</v>
      </c>
      <c r="FN19" s="47">
        <v>-3.1283119999999998E-2</v>
      </c>
      <c r="FO19" s="47">
        <v>-3.127195E-2</v>
      </c>
      <c r="FP19" s="47">
        <v>-3.12833E-2</v>
      </c>
      <c r="FQ19" s="47">
        <v>-3.128943E-2</v>
      </c>
      <c r="FR19" s="47">
        <v>-3.1283659999999998E-2</v>
      </c>
      <c r="FS19" s="47">
        <v>-3.1271529999999999E-2</v>
      </c>
      <c r="FT19" s="47">
        <v>-3.1316410000000003E-2</v>
      </c>
      <c r="FU19" s="47">
        <v>-3.1298050000000001E-2</v>
      </c>
      <c r="FV19" s="47">
        <v>-3.1270630000000001E-2</v>
      </c>
      <c r="FW19" s="47">
        <v>-3.1276119999999998E-2</v>
      </c>
      <c r="FX19" s="47">
        <v>-3.127518E-2</v>
      </c>
      <c r="FY19" s="47">
        <v>-3.1311319999999997E-2</v>
      </c>
      <c r="FZ19" s="47">
        <v>0.1088206</v>
      </c>
      <c r="GA19" s="47">
        <v>0.12821350000000001</v>
      </c>
      <c r="GB19" s="47">
        <v>0.29228290000000001</v>
      </c>
      <c r="GC19" s="47">
        <v>0.53782370000000002</v>
      </c>
      <c r="GD19" s="47">
        <v>0.71969439999999996</v>
      </c>
      <c r="GE19" s="47">
        <v>0.84821049999999998</v>
      </c>
      <c r="GF19" s="47">
        <v>0.96534620000000004</v>
      </c>
      <c r="GG19" s="47">
        <v>1.065183</v>
      </c>
      <c r="GH19" s="47">
        <v>1.1590229999999999</v>
      </c>
      <c r="GI19" s="47">
        <v>1.235617</v>
      </c>
      <c r="GJ19" s="47">
        <v>1.308057</v>
      </c>
      <c r="GK19" s="47">
        <v>1.3642080000000001</v>
      </c>
      <c r="GL19" s="47">
        <v>1.4174199999999999</v>
      </c>
      <c r="GM19" s="47">
        <v>1.4567950000000001</v>
      </c>
      <c r="GN19" s="47">
        <v>1.498702</v>
      </c>
      <c r="GO19" s="47">
        <v>1.528667</v>
      </c>
      <c r="GP19" s="47">
        <v>1.5607200000000001</v>
      </c>
      <c r="GQ19" s="47">
        <v>1.5833919999999999</v>
      </c>
      <c r="GR19" s="47">
        <v>1.6105309999999999</v>
      </c>
      <c r="GS19" s="47">
        <v>1.6262920000000001</v>
      </c>
      <c r="GT19" s="47">
        <v>1.6476420000000001</v>
      </c>
      <c r="GU19" s="47">
        <v>1.661033</v>
      </c>
      <c r="GV19" s="47">
        <v>1.6788460000000001</v>
      </c>
      <c r="GW19" s="47">
        <v>1.6858359999999999</v>
      </c>
      <c r="GX19" s="47">
        <v>1.700734</v>
      </c>
      <c r="GY19" s="47">
        <v>1.7090110000000001</v>
      </c>
      <c r="GZ19" s="47">
        <v>1.7187520000000001</v>
      </c>
      <c r="HA19" s="47">
        <v>1.723449</v>
      </c>
      <c r="HB19" s="47">
        <v>1.7362500000000001</v>
      </c>
      <c r="HC19" s="47">
        <v>1.7377830000000001</v>
      </c>
      <c r="HD19" s="47">
        <v>1.743309</v>
      </c>
      <c r="HE19" s="47">
        <v>1.746081</v>
      </c>
      <c r="HF19" s="47">
        <v>1.7572430000000001</v>
      </c>
      <c r="HG19" s="47">
        <v>1.7565200000000001</v>
      </c>
      <c r="HH19" s="47">
        <v>1.7629049999999999</v>
      </c>
      <c r="HI19" s="47">
        <v>1.7661340000000001</v>
      </c>
      <c r="HJ19" s="47">
        <v>1.7709280000000001</v>
      </c>
      <c r="HK19" s="47">
        <v>1.7699240000000001</v>
      </c>
      <c r="HL19" s="47">
        <v>1.777933</v>
      </c>
      <c r="HM19" s="47">
        <v>1.7775160000000001</v>
      </c>
      <c r="HN19" s="47">
        <v>1.785037</v>
      </c>
      <c r="HO19" s="47">
        <v>1.78694</v>
      </c>
      <c r="HP19" s="47">
        <v>1.793436</v>
      </c>
      <c r="HQ19" s="47">
        <v>1.792883</v>
      </c>
      <c r="HR19" s="47">
        <v>1.800303</v>
      </c>
      <c r="HS19" s="47">
        <v>1.798597</v>
      </c>
      <c r="HT19" s="47">
        <v>1.8069299999999999</v>
      </c>
      <c r="HU19" s="47">
        <v>1.803299</v>
      </c>
      <c r="HV19" s="47">
        <v>1.8112999999999999</v>
      </c>
      <c r="HW19" s="47">
        <v>1.8124009999999999</v>
      </c>
      <c r="HX19" s="47">
        <v>1.814872</v>
      </c>
      <c r="HY19" s="47">
        <v>1.814686</v>
      </c>
      <c r="HZ19" s="47">
        <v>1.8215619999999999</v>
      </c>
      <c r="IA19" s="47">
        <v>1.8192170000000001</v>
      </c>
      <c r="IB19" s="47">
        <v>1.826095</v>
      </c>
      <c r="IC19" s="47">
        <v>1.8249960000000001</v>
      </c>
      <c r="ID19" s="47">
        <v>1.833985</v>
      </c>
      <c r="IE19" s="47">
        <v>1.8309489999999999</v>
      </c>
      <c r="IF19" s="47">
        <v>1.838652</v>
      </c>
      <c r="IG19" s="47">
        <v>1.838125</v>
      </c>
      <c r="IH19" s="47">
        <v>1.8449469999999999</v>
      </c>
      <c r="II19" s="47">
        <v>1.843137</v>
      </c>
      <c r="IJ19" s="47">
        <v>1.852169</v>
      </c>
      <c r="IK19" s="47">
        <v>1.8482400000000001</v>
      </c>
      <c r="IL19" s="47">
        <v>1.8614390000000001</v>
      </c>
      <c r="IM19" s="47">
        <v>1.8015600000000001</v>
      </c>
      <c r="IN19" s="47">
        <v>1.6213150000000001</v>
      </c>
      <c r="IO19" s="47">
        <v>1.5670489999999999</v>
      </c>
      <c r="IP19" s="59">
        <v>781.21590000000003</v>
      </c>
      <c r="IQ19" s="59">
        <v>598.83299999999997</v>
      </c>
      <c r="IR19" s="59">
        <v>382.25080000000003</v>
      </c>
      <c r="IS19" s="59">
        <v>261.5521</v>
      </c>
      <c r="IT19" s="59">
        <v>228.49289999999999</v>
      </c>
      <c r="IU19" s="59">
        <v>195.65090000000001</v>
      </c>
      <c r="IV19" s="59">
        <v>182.774</v>
      </c>
      <c r="IW19" s="59">
        <v>156.3065</v>
      </c>
      <c r="IX19" s="59">
        <v>147.80090000000001</v>
      </c>
      <c r="IY19" s="59">
        <v>124.6794</v>
      </c>
      <c r="IZ19" s="59">
        <v>118.02379999999999</v>
      </c>
      <c r="JA19" s="59">
        <v>97.688659999999999</v>
      </c>
      <c r="JB19" s="59">
        <v>92.464879999999994</v>
      </c>
      <c r="JC19" s="59">
        <v>75.496099999999998</v>
      </c>
      <c r="JD19" s="59">
        <v>70.901910000000001</v>
      </c>
      <c r="JE19" s="59">
        <v>57.410170000000001</v>
      </c>
      <c r="JF19" s="59">
        <v>53.806849999999997</v>
      </c>
      <c r="JG19" s="59">
        <v>43.309910000000002</v>
      </c>
      <c r="JH19" s="59">
        <v>40.312530000000002</v>
      </c>
      <c r="JI19" s="59">
        <v>32.388509999999997</v>
      </c>
      <c r="JJ19" s="59">
        <v>30.001539999999999</v>
      </c>
      <c r="JK19" s="59">
        <v>24.090430000000001</v>
      </c>
      <c r="JL19" s="59">
        <v>22.160710000000002</v>
      </c>
      <c r="JM19" s="59">
        <v>17.829429999999999</v>
      </c>
      <c r="JN19" s="59">
        <v>16.339210000000001</v>
      </c>
      <c r="JO19" s="59">
        <v>13.1494</v>
      </c>
      <c r="JP19" s="59">
        <v>12.05053</v>
      </c>
      <c r="JQ19" s="59">
        <v>9.6865509999999997</v>
      </c>
      <c r="JR19" s="59">
        <v>8.8364750000000001</v>
      </c>
      <c r="JS19" s="59">
        <v>7.1270030000000002</v>
      </c>
      <c r="JT19" s="59">
        <v>6.4765980000000001</v>
      </c>
      <c r="JU19" s="59">
        <v>5.2208259999999997</v>
      </c>
      <c r="JV19" s="59">
        <v>4.7391519999999998</v>
      </c>
      <c r="JW19" s="59">
        <v>3.834635</v>
      </c>
      <c r="JX19" s="59">
        <v>3.4672260000000001</v>
      </c>
      <c r="JY19" s="59">
        <v>2.815448</v>
      </c>
      <c r="JZ19" s="59">
        <v>2.531269</v>
      </c>
      <c r="KA19" s="59">
        <v>2.0619969999999999</v>
      </c>
      <c r="KB19" s="59">
        <v>1.8522559999999999</v>
      </c>
      <c r="KC19" s="59">
        <v>1.513506</v>
      </c>
      <c r="KD19" s="59">
        <v>1.3547640000000001</v>
      </c>
      <c r="KE19" s="59">
        <v>1.1101989999999999</v>
      </c>
      <c r="KF19" s="59">
        <v>0.99244849999999996</v>
      </c>
      <c r="KG19" s="59">
        <v>0.81533560000000005</v>
      </c>
      <c r="KH19" s="59">
        <v>0.72764649999999997</v>
      </c>
      <c r="KI19" s="59">
        <v>0.60072000000000003</v>
      </c>
      <c r="KJ19" s="59">
        <v>0.53381270000000003</v>
      </c>
      <c r="KK19" s="59">
        <v>0.4443127</v>
      </c>
      <c r="KL19" s="59">
        <v>0.391648</v>
      </c>
      <c r="KM19" s="59">
        <v>0.32727339999999999</v>
      </c>
      <c r="KN19" s="59">
        <v>0.28657939999999998</v>
      </c>
      <c r="KO19" s="59">
        <v>0.24026529999999999</v>
      </c>
      <c r="KP19" s="59">
        <v>0.20860329999999999</v>
      </c>
      <c r="KQ19" s="59">
        <v>0.17636969999999999</v>
      </c>
      <c r="KR19" s="59">
        <v>0.1518264</v>
      </c>
      <c r="KS19" s="59">
        <v>0.13003690000000001</v>
      </c>
      <c r="KT19" s="59">
        <v>0.1116263</v>
      </c>
      <c r="KU19" s="59">
        <v>9.7145590000000004E-2</v>
      </c>
      <c r="KV19" s="59">
        <v>8.1891630000000007E-2</v>
      </c>
      <c r="KW19" s="59">
        <v>7.2713189999999997E-2</v>
      </c>
      <c r="KX19" s="59">
        <v>6.0081200000000001E-2</v>
      </c>
      <c r="KY19" s="59">
        <v>5.494566E-2</v>
      </c>
      <c r="KZ19" s="59">
        <v>4.719421E-2</v>
      </c>
      <c r="LA19" s="59">
        <v>2.92789E-2</v>
      </c>
      <c r="LB19" s="59">
        <v>-6.1028489999999998E-2</v>
      </c>
      <c r="LC19" s="59">
        <v>26385.55</v>
      </c>
      <c r="LD19" s="59">
        <v>31553.87</v>
      </c>
      <c r="LE19" s="59">
        <v>31748.1</v>
      </c>
      <c r="LF19" s="59">
        <v>31737.93</v>
      </c>
      <c r="LG19" s="59">
        <v>31891.45</v>
      </c>
      <c r="LH19" s="59">
        <v>31802.639999999999</v>
      </c>
      <c r="LI19" s="59">
        <v>31898.93</v>
      </c>
      <c r="LJ19" s="59">
        <v>31940.77</v>
      </c>
      <c r="LK19" s="59">
        <v>31907.68</v>
      </c>
      <c r="LL19" s="59">
        <v>31849.45</v>
      </c>
      <c r="LM19" s="59">
        <v>31926.83</v>
      </c>
      <c r="LN19" s="59">
        <v>32006.65</v>
      </c>
      <c r="LO19" s="59">
        <v>32016.12</v>
      </c>
      <c r="LP19" s="59">
        <v>31915.200000000001</v>
      </c>
      <c r="LQ19" s="59">
        <v>32063.96</v>
      </c>
      <c r="LR19" s="59">
        <v>31890.560000000001</v>
      </c>
      <c r="LS19" s="59">
        <v>32012.87</v>
      </c>
      <c r="LT19" s="59">
        <v>32111.63</v>
      </c>
      <c r="LU19" s="59">
        <v>32044.2</v>
      </c>
      <c r="LV19" s="59">
        <v>32048.78</v>
      </c>
      <c r="LW19" s="59">
        <v>31992.76</v>
      </c>
      <c r="LX19" s="59">
        <v>31841.19</v>
      </c>
      <c r="LY19" s="59">
        <v>32069.24</v>
      </c>
      <c r="LZ19" s="59">
        <v>31946.79</v>
      </c>
      <c r="MA19" s="59">
        <v>32113.52</v>
      </c>
      <c r="MB19" s="59">
        <v>31955.96</v>
      </c>
      <c r="MC19" s="59">
        <v>32077.759999999998</v>
      </c>
      <c r="MD19" s="59">
        <v>32030.79</v>
      </c>
      <c r="ME19" s="59">
        <v>32008.7</v>
      </c>
      <c r="MF19" s="59">
        <v>31991.05</v>
      </c>
      <c r="MG19" s="59">
        <v>32039.58</v>
      </c>
      <c r="MH19" s="59">
        <v>31916.36</v>
      </c>
      <c r="MI19" s="59">
        <v>31864.91</v>
      </c>
      <c r="MJ19" s="59">
        <v>32033.11</v>
      </c>
      <c r="MK19" s="59">
        <v>32024.6</v>
      </c>
      <c r="ML19" s="59">
        <v>32045.72</v>
      </c>
      <c r="MM19" s="59">
        <v>31987.89</v>
      </c>
      <c r="MN19" s="59">
        <v>32120.01</v>
      </c>
      <c r="MO19" s="59">
        <v>32013.78</v>
      </c>
      <c r="MP19" s="59">
        <v>32030.46</v>
      </c>
      <c r="MQ19" s="59">
        <v>32053.29</v>
      </c>
      <c r="MR19" s="59">
        <v>31921.57</v>
      </c>
      <c r="MS19" s="59">
        <v>31972.240000000002</v>
      </c>
      <c r="MT19" s="59">
        <v>32009.75</v>
      </c>
      <c r="MU19" s="59">
        <v>32016.83</v>
      </c>
      <c r="MV19" s="59">
        <v>31953.16</v>
      </c>
      <c r="MW19" s="59">
        <v>32070.91</v>
      </c>
      <c r="MX19" s="59">
        <v>31971.56</v>
      </c>
      <c r="MY19" s="59">
        <v>32029.32</v>
      </c>
      <c r="MZ19" s="59">
        <v>32043.09</v>
      </c>
      <c r="NA19" s="59">
        <v>31960.71</v>
      </c>
      <c r="NB19" s="59">
        <v>31983.439999999999</v>
      </c>
      <c r="NC19" s="59">
        <v>31888.7</v>
      </c>
      <c r="ND19" s="59">
        <v>32073.06</v>
      </c>
      <c r="NE19" s="59">
        <v>32024.44</v>
      </c>
      <c r="NF19" s="59">
        <v>32137.18</v>
      </c>
      <c r="NG19" s="59">
        <v>31999.68</v>
      </c>
      <c r="NH19" s="59">
        <v>31987.01</v>
      </c>
      <c r="NI19" s="59">
        <v>32022.26</v>
      </c>
      <c r="NJ19" s="59">
        <v>32077.27</v>
      </c>
      <c r="NK19" s="59">
        <v>32057.72</v>
      </c>
      <c r="NL19" s="59">
        <v>32012.05</v>
      </c>
      <c r="NM19" s="59">
        <v>31945</v>
      </c>
      <c r="NN19" s="59">
        <v>32129.21</v>
      </c>
      <c r="NO19" s="59">
        <v>26966.32</v>
      </c>
      <c r="NP19" s="60">
        <v>-3.9842719999999998</v>
      </c>
      <c r="NQ19" s="60">
        <v>-6.0940810000000001</v>
      </c>
      <c r="NR19" s="60">
        <v>-3.8926259999999999</v>
      </c>
      <c r="NS19" s="60">
        <v>-2.661276</v>
      </c>
      <c r="NT19" s="60">
        <v>-2.3273730000000001</v>
      </c>
      <c r="NU19" s="60">
        <v>-1.990175</v>
      </c>
      <c r="NV19" s="60">
        <v>-1.8614660000000001</v>
      </c>
      <c r="NW19" s="60">
        <v>-1.590152</v>
      </c>
      <c r="NX19" s="60">
        <v>-1.505862</v>
      </c>
      <c r="NY19" s="60">
        <v>-1.2679199999999999</v>
      </c>
      <c r="NZ19" s="60">
        <v>-1.202833</v>
      </c>
      <c r="OA19" s="60">
        <v>-0.99421170000000003</v>
      </c>
      <c r="OB19" s="60">
        <v>-0.94189290000000003</v>
      </c>
      <c r="OC19" s="60">
        <v>-0.76886929999999998</v>
      </c>
      <c r="OD19" s="60">
        <v>-0.72168900000000002</v>
      </c>
      <c r="OE19" s="60">
        <v>-0.58446629999999999</v>
      </c>
      <c r="OF19" s="60">
        <v>-0.54739179999999998</v>
      </c>
      <c r="OG19" s="60">
        <v>-0.44083719999999998</v>
      </c>
      <c r="OH19" s="60">
        <v>-0.41043780000000002</v>
      </c>
      <c r="OI19" s="60">
        <v>-0.32966430000000002</v>
      </c>
      <c r="OJ19" s="60">
        <v>-0.30534430000000001</v>
      </c>
      <c r="OK19" s="60">
        <v>-0.24545239999999999</v>
      </c>
      <c r="OL19" s="60">
        <v>-0.22563520000000001</v>
      </c>
      <c r="OM19" s="60">
        <v>-0.1814665</v>
      </c>
      <c r="ON19" s="60">
        <v>-0.16632</v>
      </c>
      <c r="OO19" s="60">
        <v>-0.1338956</v>
      </c>
      <c r="OP19" s="60">
        <v>-0.12266390000000001</v>
      </c>
      <c r="OQ19" s="60">
        <v>-9.8579780000000006E-2</v>
      </c>
      <c r="OR19" s="60">
        <v>-9.0011629999999995E-2</v>
      </c>
      <c r="OS19" s="60">
        <v>-7.2516330000000004E-2</v>
      </c>
      <c r="OT19" s="60">
        <v>-6.5993070000000001E-2</v>
      </c>
      <c r="OU19" s="60">
        <v>-5.3106260000000002E-2</v>
      </c>
      <c r="OV19" s="60">
        <v>-4.8263180000000003E-2</v>
      </c>
      <c r="OW19" s="60">
        <v>-3.9021119999999999E-2</v>
      </c>
      <c r="OX19" s="60">
        <v>-3.5321060000000001E-2</v>
      </c>
      <c r="OY19" s="60">
        <v>-2.865943E-2</v>
      </c>
      <c r="OZ19" s="60">
        <v>-2.575827E-2</v>
      </c>
      <c r="PA19" s="60">
        <v>-2.0995179999999999E-2</v>
      </c>
      <c r="PB19" s="60">
        <v>-1.8861280000000001E-2</v>
      </c>
      <c r="PC19" s="60">
        <v>-1.5405469999999999E-2</v>
      </c>
      <c r="PD19" s="60">
        <v>-1.3799229999999999E-2</v>
      </c>
      <c r="PE19" s="60">
        <v>-1.129841E-2</v>
      </c>
      <c r="PF19" s="60">
        <v>-1.0096249999999999E-2</v>
      </c>
      <c r="PG19" s="60">
        <v>-8.3034279999999999E-3</v>
      </c>
      <c r="PH19" s="60">
        <v>-7.4158410000000003E-3</v>
      </c>
      <c r="PI19" s="60">
        <v>-6.1121350000000003E-3</v>
      </c>
      <c r="PJ19" s="60">
        <v>-5.430898E-3</v>
      </c>
      <c r="PK19" s="60">
        <v>-4.523465E-3</v>
      </c>
      <c r="PL19" s="60">
        <v>-3.9909469999999999E-3</v>
      </c>
      <c r="PM19" s="60">
        <v>-3.332041E-3</v>
      </c>
      <c r="PN19" s="60">
        <v>-2.9162889999999999E-3</v>
      </c>
      <c r="PO19" s="60">
        <v>-2.4441290000000002E-3</v>
      </c>
      <c r="PP19" s="60">
        <v>-2.1240629999999998E-3</v>
      </c>
      <c r="PQ19" s="60">
        <v>-1.795523E-3</v>
      </c>
      <c r="PR19" s="60">
        <v>-1.546143E-3</v>
      </c>
      <c r="PS19" s="60">
        <v>-1.3238E-3</v>
      </c>
      <c r="PT19" s="60">
        <v>-1.1353750000000001E-3</v>
      </c>
      <c r="PU19" s="60">
        <v>-9.9075269999999993E-4</v>
      </c>
      <c r="PV19" s="60">
        <v>-8.3331370000000004E-4</v>
      </c>
      <c r="PW19" s="60">
        <v>-7.4004959999999999E-4</v>
      </c>
      <c r="PX19" s="60">
        <v>-6.1129350000000001E-4</v>
      </c>
      <c r="PY19" s="60">
        <v>-5.5931280000000002E-4</v>
      </c>
      <c r="PZ19" s="60">
        <v>-4.8032830000000002E-4</v>
      </c>
      <c r="QA19" s="60">
        <v>-2.9810870000000002E-4</v>
      </c>
      <c r="QB19" s="60">
        <v>3.1116310000000002E-4</v>
      </c>
      <c r="QC19" s="47">
        <v>5.3137999999999998E-6</v>
      </c>
      <c r="QD19" s="47">
        <v>5.3130730000000003E-6</v>
      </c>
      <c r="QE19" s="47">
        <v>3.5647459999999999E-6</v>
      </c>
      <c r="QF19" s="47">
        <v>3.563904E-6</v>
      </c>
      <c r="QG19" s="47">
        <v>3.5642769999999999E-6</v>
      </c>
      <c r="QH19" s="47">
        <v>3.5639439999999998E-6</v>
      </c>
      <c r="QI19" s="47">
        <v>3.5645719999999998E-6</v>
      </c>
      <c r="QJ19" s="47">
        <v>3.5636859999999999E-6</v>
      </c>
      <c r="QK19" s="47">
        <v>3.5644959999999998E-6</v>
      </c>
      <c r="QL19" s="47">
        <v>3.563536E-6</v>
      </c>
      <c r="QM19" s="47">
        <v>3.5647890000000001E-6</v>
      </c>
      <c r="QN19" s="47">
        <v>3.5636780000000001E-6</v>
      </c>
      <c r="QO19" s="47">
        <v>3.5645509999999998E-6</v>
      </c>
      <c r="QP19" s="47">
        <v>3.563844E-6</v>
      </c>
      <c r="QQ19" s="47">
        <v>3.5644889999999998E-6</v>
      </c>
      <c r="QR19" s="47">
        <v>3.5641080000000001E-6</v>
      </c>
      <c r="QS19" s="47">
        <v>3.564233E-6</v>
      </c>
      <c r="QT19" s="47">
        <v>3.563812E-6</v>
      </c>
      <c r="QU19" s="47">
        <v>3.5646219999999999E-6</v>
      </c>
      <c r="QV19" s="47">
        <v>3.5636780000000001E-6</v>
      </c>
      <c r="QW19" s="47">
        <v>3.5645669999999999E-6</v>
      </c>
      <c r="QX19" s="47">
        <v>3.5638539999999999E-6</v>
      </c>
      <c r="QY19" s="47">
        <v>3.5649450000000001E-6</v>
      </c>
      <c r="QZ19" s="47">
        <v>3.5639019999999999E-6</v>
      </c>
      <c r="RA19" s="47">
        <v>3.5643790000000002E-6</v>
      </c>
      <c r="RB19" s="47">
        <v>3.5636800000000002E-6</v>
      </c>
      <c r="RC19" s="47">
        <v>3.56441E-6</v>
      </c>
      <c r="RD19" s="47">
        <v>3.5637310000000001E-6</v>
      </c>
      <c r="RE19" s="47">
        <v>3.5646070000000001E-6</v>
      </c>
      <c r="RF19" s="47">
        <v>3.563858E-6</v>
      </c>
      <c r="RG19" s="47">
        <v>3.5648979999999999E-6</v>
      </c>
      <c r="RH19" s="47">
        <v>3.563768E-6</v>
      </c>
      <c r="RI19" s="47">
        <v>3.5648580000000001E-6</v>
      </c>
      <c r="RJ19" s="47">
        <v>3.5638180000000002E-6</v>
      </c>
      <c r="RK19" s="47">
        <v>3.5646440000000001E-6</v>
      </c>
      <c r="RL19" s="47">
        <v>3.5638270000000002E-6</v>
      </c>
      <c r="RM19" s="47">
        <v>3.5644390000000001E-6</v>
      </c>
      <c r="RN19" s="47">
        <v>3.5637529999999998E-6</v>
      </c>
      <c r="RO19" s="47">
        <v>3.5644780000000002E-6</v>
      </c>
      <c r="RP19" s="47">
        <v>3.5638749999999998E-6</v>
      </c>
      <c r="RQ19" s="47">
        <v>3.5646760000000001E-6</v>
      </c>
      <c r="RR19" s="47">
        <v>3.5637389999999999E-6</v>
      </c>
      <c r="RS19" s="47">
        <v>3.5648129999999999E-6</v>
      </c>
      <c r="RT19" s="47">
        <v>3.5640070000000001E-6</v>
      </c>
      <c r="RU19" s="47">
        <v>3.5644670000000001E-6</v>
      </c>
      <c r="RV19" s="47">
        <v>3.563828E-6</v>
      </c>
      <c r="RW19" s="47">
        <v>3.56441E-6</v>
      </c>
      <c r="RX19" s="47">
        <v>3.5638009999999999E-6</v>
      </c>
      <c r="RY19" s="47">
        <v>3.564509E-6</v>
      </c>
      <c r="RZ19" s="47">
        <v>3.563911E-6</v>
      </c>
      <c r="SA19" s="47">
        <v>3.5648379999999999E-6</v>
      </c>
      <c r="SB19" s="47">
        <v>3.5640550000000001E-6</v>
      </c>
      <c r="SC19" s="47">
        <v>3.5648900000000001E-6</v>
      </c>
      <c r="SD19" s="47">
        <v>3.5636960000000002E-6</v>
      </c>
      <c r="SE19" s="47">
        <v>3.5644620000000001E-6</v>
      </c>
      <c r="SF19" s="47">
        <v>3.5636480000000001E-6</v>
      </c>
      <c r="SG19" s="47">
        <v>3.5643930000000001E-6</v>
      </c>
      <c r="SH19" s="47">
        <v>3.563573E-6</v>
      </c>
      <c r="SI19" s="47">
        <v>3.5643980000000001E-6</v>
      </c>
      <c r="SJ19" s="47">
        <v>3.5636940000000001E-6</v>
      </c>
      <c r="SK19" s="47">
        <v>3.5646129999999999E-6</v>
      </c>
      <c r="SL19" s="47">
        <v>3.5638200000000002E-6</v>
      </c>
      <c r="SM19" s="47">
        <v>3.5646059999999999E-6</v>
      </c>
      <c r="SN19" s="47">
        <v>3.5637179999999999E-6</v>
      </c>
      <c r="SO19" s="47">
        <v>3.564525E-6</v>
      </c>
      <c r="SP19" s="47">
        <v>3.5637319999999999E-6</v>
      </c>
      <c r="SQ19" s="47">
        <v>5.312049E-6</v>
      </c>
      <c r="SR19" s="47">
        <v>5.3137999999999998E-6</v>
      </c>
      <c r="SS19" s="47">
        <v>4.2500760000000004E-6</v>
      </c>
      <c r="ST19" s="47">
        <v>8.4804960000000003E-6</v>
      </c>
      <c r="SU19" s="47">
        <v>8.4861959999999992E-6</v>
      </c>
      <c r="SV19" s="47">
        <v>8.4791130000000004E-6</v>
      </c>
      <c r="SW19" s="47">
        <v>8.4881320000000001E-6</v>
      </c>
      <c r="SX19" s="47">
        <v>8.4767260000000008E-6</v>
      </c>
      <c r="SY19" s="47">
        <v>8.4871050000000008E-6</v>
      </c>
      <c r="SZ19" s="47">
        <v>8.4777489999999992E-6</v>
      </c>
      <c r="TA19" s="47">
        <v>8.4903749999999992E-6</v>
      </c>
      <c r="TB19" s="47">
        <v>8.4745309999999997E-6</v>
      </c>
      <c r="TC19" s="47">
        <v>8.4928699999999992E-6</v>
      </c>
      <c r="TD19" s="47">
        <v>8.4811260000000003E-6</v>
      </c>
      <c r="TE19" s="47">
        <v>8.4887439999999992E-6</v>
      </c>
      <c r="TF19" s="47">
        <v>8.4868539999999992E-6</v>
      </c>
      <c r="TG19" s="47">
        <v>8.4822470000000001E-6</v>
      </c>
      <c r="TH19" s="47">
        <v>8.4837789999999992E-6</v>
      </c>
      <c r="TI19" s="47">
        <v>8.4777270000000007E-6</v>
      </c>
      <c r="TJ19" s="47">
        <v>8.4822229999999994E-6</v>
      </c>
      <c r="TK19" s="47">
        <v>8.4844949999999995E-6</v>
      </c>
      <c r="TL19" s="47">
        <v>8.4820290000000004E-6</v>
      </c>
      <c r="TM19" s="47">
        <v>8.4813510000000008E-6</v>
      </c>
      <c r="TN19" s="47">
        <v>8.4906619999999992E-6</v>
      </c>
      <c r="TO19" s="47">
        <v>8.4848030000000004E-6</v>
      </c>
      <c r="TP19" s="47">
        <v>8.4816000000000002E-6</v>
      </c>
      <c r="TQ19" s="47">
        <v>8.4826629999999997E-6</v>
      </c>
      <c r="TR19" s="47">
        <v>8.4855349999999994E-6</v>
      </c>
      <c r="TS19" s="47">
        <v>8.4826090000000004E-6</v>
      </c>
      <c r="TT19" s="47">
        <v>8.4808119999999997E-6</v>
      </c>
      <c r="TU19" s="47">
        <v>8.4886440000000007E-6</v>
      </c>
      <c r="TV19" s="47">
        <v>8.479058E-6</v>
      </c>
      <c r="TW19" s="47">
        <v>8.4912219999999995E-6</v>
      </c>
      <c r="TX19" s="47">
        <v>8.4766699999999993E-6</v>
      </c>
      <c r="TY19" s="47">
        <v>8.4866070000000002E-6</v>
      </c>
      <c r="TZ19" s="47">
        <v>8.4799720000000002E-6</v>
      </c>
      <c r="UA19" s="47">
        <v>8.4892709999999992E-6</v>
      </c>
      <c r="UB19" s="47">
        <v>8.4827900000000005E-6</v>
      </c>
      <c r="UC19" s="47">
        <v>8.4800250000000002E-6</v>
      </c>
      <c r="UD19" s="47">
        <v>8.4849709999999999E-6</v>
      </c>
      <c r="UE19" s="47">
        <v>8.4857239999999997E-6</v>
      </c>
      <c r="UF19" s="47">
        <v>8.4822190000000002E-6</v>
      </c>
      <c r="UG19" s="47">
        <v>8.4880909999999996E-6</v>
      </c>
      <c r="UH19" s="47">
        <v>8.4807759999999995E-6</v>
      </c>
      <c r="UI19" s="47">
        <v>8.4775600000000005E-6</v>
      </c>
      <c r="UJ19" s="47">
        <v>8.4867180000000005E-6</v>
      </c>
      <c r="UK19" s="47">
        <v>8.4929529999999996E-6</v>
      </c>
      <c r="UL19" s="47">
        <v>8.4789010000000005E-6</v>
      </c>
      <c r="UM19" s="47">
        <v>8.4781590000000008E-6</v>
      </c>
      <c r="UN19" s="47">
        <v>8.4840119999999999E-6</v>
      </c>
      <c r="UO19" s="47">
        <v>8.4917810000000003E-6</v>
      </c>
      <c r="UP19" s="47">
        <v>8.4843469999999996E-6</v>
      </c>
      <c r="UQ19" s="47">
        <v>8.4801649999999998E-6</v>
      </c>
      <c r="UR19" s="47">
        <v>8.4771890000000007E-6</v>
      </c>
      <c r="US19" s="47">
        <v>8.4852570000000006E-6</v>
      </c>
      <c r="UT19" s="47">
        <v>8.4837059999999995E-6</v>
      </c>
      <c r="UU19" s="47">
        <v>8.486348E-6</v>
      </c>
      <c r="UV19" s="47">
        <v>8.4834930000000002E-6</v>
      </c>
      <c r="UW19" s="47">
        <v>8.4760089999999994E-6</v>
      </c>
      <c r="UX19" s="47">
        <v>8.4988650000000002E-6</v>
      </c>
      <c r="UY19" s="47">
        <v>8.4798419999999996E-6</v>
      </c>
      <c r="UZ19" s="47">
        <v>8.4813770000000002E-6</v>
      </c>
      <c r="VA19" s="47">
        <v>8.4787129999999995E-6</v>
      </c>
      <c r="VB19" s="47">
        <v>8.4828189999999998E-6</v>
      </c>
      <c r="VC19" s="47">
        <v>8.4814130000000004E-6</v>
      </c>
      <c r="VD19" s="47">
        <v>8.4847429999999995E-6</v>
      </c>
      <c r="VE19" s="47">
        <v>4.2488769999999997E-6</v>
      </c>
      <c r="VF19" s="49">
        <v>3.9999440000000002</v>
      </c>
      <c r="VG19" s="49">
        <v>4.5778850000000002</v>
      </c>
      <c r="VH19" s="49">
        <v>9.7817360000000004</v>
      </c>
      <c r="VI19" s="49">
        <v>15.695320000000001</v>
      </c>
      <c r="VJ19" s="49">
        <v>18.352689999999999</v>
      </c>
      <c r="VK19" s="49">
        <v>19.84347</v>
      </c>
      <c r="VL19" s="49">
        <v>21.500039999999998</v>
      </c>
      <c r="VM19" s="49">
        <v>22.910119999999999</v>
      </c>
      <c r="VN19" s="49">
        <v>24.13625</v>
      </c>
      <c r="VO19" s="49">
        <v>25.312100000000001</v>
      </c>
      <c r="VP19" s="49">
        <v>26.235130000000002</v>
      </c>
      <c r="VQ19" s="49">
        <v>27.232379999999999</v>
      </c>
      <c r="VR19" s="49">
        <v>27.941549999999999</v>
      </c>
      <c r="VS19" s="49">
        <v>28.740089999999999</v>
      </c>
      <c r="VT19" s="49">
        <v>29.298500000000001</v>
      </c>
      <c r="VU19" s="49">
        <v>29.96782</v>
      </c>
      <c r="VV19" s="49">
        <v>30.35491</v>
      </c>
      <c r="VW19" s="49">
        <v>30.92812</v>
      </c>
      <c r="VX19" s="49">
        <v>31.213570000000001</v>
      </c>
      <c r="VY19" s="49">
        <v>31.690159999999999</v>
      </c>
      <c r="VZ19" s="49">
        <v>31.872769999999999</v>
      </c>
      <c r="WA19" s="49">
        <v>32.294029999999999</v>
      </c>
      <c r="WB19" s="49">
        <v>32.403759999999998</v>
      </c>
      <c r="WC19" s="49">
        <v>32.763260000000002</v>
      </c>
      <c r="WD19" s="49">
        <v>32.825769999999999</v>
      </c>
      <c r="WE19" s="49">
        <v>33.143329999999999</v>
      </c>
      <c r="WF19" s="49">
        <v>33.14781</v>
      </c>
      <c r="WG19" s="49">
        <v>33.427770000000002</v>
      </c>
      <c r="WH19" s="49">
        <v>33.422130000000003</v>
      </c>
      <c r="WI19" s="49">
        <v>33.660260000000001</v>
      </c>
      <c r="WJ19" s="49">
        <v>33.575960000000002</v>
      </c>
      <c r="WK19" s="49">
        <v>33.85436</v>
      </c>
      <c r="WL19" s="49">
        <v>33.81568</v>
      </c>
      <c r="WM19" s="49">
        <v>34.024140000000003</v>
      </c>
      <c r="WN19" s="49">
        <v>33.946759999999998</v>
      </c>
      <c r="WO19" s="49">
        <v>34.20626</v>
      </c>
      <c r="WP19" s="49">
        <v>34.106470000000002</v>
      </c>
      <c r="WQ19" s="49">
        <v>34.312660000000001</v>
      </c>
      <c r="WR19" s="49">
        <v>34.240209999999998</v>
      </c>
      <c r="WS19" s="49">
        <v>34.454590000000003</v>
      </c>
      <c r="WT19" s="49">
        <v>34.36524</v>
      </c>
      <c r="WU19" s="49">
        <v>34.617229999999999</v>
      </c>
      <c r="WV19" s="49">
        <v>34.503430000000002</v>
      </c>
      <c r="WW19" s="49">
        <v>34.730449999999998</v>
      </c>
      <c r="WX19" s="49">
        <v>34.63861</v>
      </c>
      <c r="WY19" s="49">
        <v>34.827449999999999</v>
      </c>
      <c r="WZ19" s="49">
        <v>34.740189999999998</v>
      </c>
      <c r="XA19" s="49">
        <v>34.903239999999997</v>
      </c>
      <c r="XB19" s="49">
        <v>34.832039999999999</v>
      </c>
      <c r="XC19" s="49">
        <v>35.061549999999997</v>
      </c>
      <c r="XD19" s="49">
        <v>34.908580000000001</v>
      </c>
      <c r="XE19" s="49">
        <v>35.118209999999998</v>
      </c>
      <c r="XF19" s="49">
        <v>35.029699999999998</v>
      </c>
      <c r="XG19" s="49">
        <v>35.225990000000003</v>
      </c>
      <c r="XH19" s="49">
        <v>35.135719999999999</v>
      </c>
      <c r="XI19" s="49">
        <v>35.353749999999998</v>
      </c>
      <c r="XJ19" s="49">
        <v>35.264330000000001</v>
      </c>
      <c r="XK19" s="49">
        <v>35.47186</v>
      </c>
      <c r="XL19" s="49">
        <v>35.372410000000002</v>
      </c>
      <c r="XM19" s="49">
        <v>35.58267</v>
      </c>
      <c r="XN19" s="49">
        <v>35.484909999999999</v>
      </c>
      <c r="XO19" s="49">
        <v>35.682020000000001</v>
      </c>
      <c r="XP19" s="49">
        <v>35.624009999999998</v>
      </c>
      <c r="XQ19" s="49">
        <v>35.803429999999999</v>
      </c>
      <c r="XR19" s="49">
        <v>35.763939999999998</v>
      </c>
      <c r="XS19" s="49">
        <v>34.219059999999999</v>
      </c>
      <c r="XT19" s="49">
        <v>25.803339999999999</v>
      </c>
      <c r="XU19" s="49">
        <v>27.160630000000001</v>
      </c>
      <c r="XV19" s="61" t="s">
        <v>357</v>
      </c>
      <c r="XW19" s="61" t="s">
        <v>357</v>
      </c>
      <c r="XX19" s="61" t="s">
        <v>357</v>
      </c>
      <c r="XY19" s="61" t="s">
        <v>357</v>
      </c>
      <c r="XZ19" s="61" t="s">
        <v>357</v>
      </c>
      <c r="YA19" s="61" t="s">
        <v>357</v>
      </c>
      <c r="YB19" s="61" t="s">
        <v>357</v>
      </c>
      <c r="YC19" s="61" t="s">
        <v>357</v>
      </c>
      <c r="YD19" s="61" t="s">
        <v>357</v>
      </c>
      <c r="YE19" s="61" t="s">
        <v>357</v>
      </c>
      <c r="YF19" s="61" t="s">
        <v>357</v>
      </c>
      <c r="YG19" s="61" t="s">
        <v>357</v>
      </c>
      <c r="YH19" s="61" t="s">
        <v>357</v>
      </c>
      <c r="YI19" s="61" t="s">
        <v>357</v>
      </c>
      <c r="YJ19" s="61" t="s">
        <v>357</v>
      </c>
      <c r="YK19" s="61" t="s">
        <v>357</v>
      </c>
      <c r="YL19" s="61" t="s">
        <v>357</v>
      </c>
      <c r="YM19" s="61" t="s">
        <v>357</v>
      </c>
      <c r="YN19" s="61" t="s">
        <v>357</v>
      </c>
      <c r="YO19" s="61" t="s">
        <v>357</v>
      </c>
      <c r="YP19" s="61" t="s">
        <v>357</v>
      </c>
      <c r="YQ19" s="61" t="s">
        <v>357</v>
      </c>
      <c r="YR19" s="61" t="s">
        <v>357</v>
      </c>
      <c r="YS19" s="61" t="s">
        <v>357</v>
      </c>
      <c r="YT19" s="61" t="s">
        <v>357</v>
      </c>
      <c r="YU19" s="61" t="s">
        <v>357</v>
      </c>
      <c r="YV19" s="61" t="s">
        <v>357</v>
      </c>
      <c r="YW19" s="61" t="s">
        <v>357</v>
      </c>
      <c r="YX19" s="61" t="s">
        <v>357</v>
      </c>
      <c r="YY19" s="61" t="s">
        <v>357</v>
      </c>
      <c r="YZ19" s="61" t="s">
        <v>357</v>
      </c>
      <c r="ZA19" s="61" t="s">
        <v>357</v>
      </c>
      <c r="ZB19" s="61" t="s">
        <v>357</v>
      </c>
      <c r="ZC19" s="61" t="s">
        <v>357</v>
      </c>
      <c r="ZD19" s="61" t="s">
        <v>357</v>
      </c>
      <c r="ZE19" s="61" t="s">
        <v>357</v>
      </c>
      <c r="ZF19" s="61" t="s">
        <v>357</v>
      </c>
      <c r="ZG19" s="61" t="s">
        <v>357</v>
      </c>
      <c r="ZH19" s="61" t="s">
        <v>357</v>
      </c>
      <c r="ZI19" s="61" t="s">
        <v>357</v>
      </c>
      <c r="ZJ19" s="61" t="s">
        <v>357</v>
      </c>
      <c r="ZK19" s="61" t="s">
        <v>357</v>
      </c>
      <c r="ZL19" s="61" t="s">
        <v>357</v>
      </c>
      <c r="ZM19" s="61" t="s">
        <v>357</v>
      </c>
      <c r="ZN19" s="61" t="s">
        <v>357</v>
      </c>
      <c r="ZO19" s="61" t="s">
        <v>357</v>
      </c>
      <c r="ZP19" s="61" t="s">
        <v>357</v>
      </c>
      <c r="ZQ19" s="61" t="s">
        <v>357</v>
      </c>
      <c r="ZR19" s="61" t="s">
        <v>357</v>
      </c>
      <c r="ZS19" s="61" t="s">
        <v>357</v>
      </c>
      <c r="ZT19" s="61" t="s">
        <v>357</v>
      </c>
      <c r="ZU19" s="61" t="s">
        <v>357</v>
      </c>
      <c r="ZV19" s="61" t="s">
        <v>357</v>
      </c>
      <c r="ZW19" s="61" t="s">
        <v>357</v>
      </c>
      <c r="ZX19" s="61" t="s">
        <v>357</v>
      </c>
      <c r="ZY19" s="61" t="s">
        <v>357</v>
      </c>
      <c r="ZZ19" s="61" t="s">
        <v>357</v>
      </c>
      <c r="AAA19" s="61" t="s">
        <v>357</v>
      </c>
      <c r="AAB19" s="61" t="s">
        <v>357</v>
      </c>
      <c r="AAC19" s="61" t="s">
        <v>357</v>
      </c>
      <c r="AAD19" s="61" t="s">
        <v>357</v>
      </c>
      <c r="AAE19" s="61" t="s">
        <v>357</v>
      </c>
      <c r="AAF19" s="61" t="s">
        <v>357</v>
      </c>
      <c r="AAG19" s="61" t="s">
        <v>357</v>
      </c>
      <c r="AAH19" s="61" t="s">
        <v>357</v>
      </c>
      <c r="AAI19" s="49">
        <v>9033.1460000000006</v>
      </c>
      <c r="AAJ19" s="49">
        <v>9029.5049999999992</v>
      </c>
      <c r="AAK19" s="49">
        <v>8969.8089999999993</v>
      </c>
      <c r="AAL19" s="49">
        <v>8819.3690000000006</v>
      </c>
      <c r="AAM19" s="49">
        <v>8669.2630000000008</v>
      </c>
      <c r="AAN19" s="49">
        <v>8531.893</v>
      </c>
      <c r="AAO19" s="49">
        <v>8394.8870000000006</v>
      </c>
      <c r="AAP19" s="49">
        <v>8259.2659999999996</v>
      </c>
      <c r="AAQ19" s="49">
        <v>8122.982</v>
      </c>
      <c r="AAR19" s="49">
        <v>7987.1270000000004</v>
      </c>
      <c r="AAS19" s="49">
        <v>7849.5370000000003</v>
      </c>
      <c r="AAT19" s="49">
        <v>7713.5240000000003</v>
      </c>
      <c r="AAU19" s="49">
        <v>7574.9480000000003</v>
      </c>
      <c r="AAV19" s="49">
        <v>7438.3990000000003</v>
      </c>
      <c r="AAW19" s="49">
        <v>7298.3869999999997</v>
      </c>
      <c r="AAX19" s="49">
        <v>7160.8850000000002</v>
      </c>
      <c r="AAY19" s="49">
        <v>7019.5969999999998</v>
      </c>
      <c r="AAZ19" s="49">
        <v>6881.1109999999999</v>
      </c>
      <c r="ABA19" s="49">
        <v>6738.5029999999997</v>
      </c>
      <c r="ABB19" s="49">
        <v>6599.3909999999996</v>
      </c>
      <c r="ABC19" s="49">
        <v>6455.6869999999999</v>
      </c>
      <c r="ABD19" s="49">
        <v>6315.7539999999999</v>
      </c>
      <c r="ABE19" s="49">
        <v>6171.424</v>
      </c>
      <c r="ABF19" s="49">
        <v>6030.616</v>
      </c>
      <c r="ABG19" s="49">
        <v>5885.5</v>
      </c>
      <c r="ABH19" s="49">
        <v>5744.3940000000002</v>
      </c>
      <c r="ABI19" s="49">
        <v>5598.6440000000002</v>
      </c>
      <c r="ABJ19" s="49">
        <v>5456.9960000000001</v>
      </c>
      <c r="ABK19" s="49">
        <v>5310.8239999999996</v>
      </c>
      <c r="ABL19" s="49">
        <v>5168.5940000000001</v>
      </c>
      <c r="ABM19" s="49">
        <v>5021.8829999999998</v>
      </c>
      <c r="ABN19" s="49">
        <v>4879.2219999999998</v>
      </c>
      <c r="ABO19" s="49">
        <v>4731.4930000000004</v>
      </c>
      <c r="ABP19" s="49">
        <v>4588.2749999999996</v>
      </c>
      <c r="ABQ19" s="49">
        <v>4440.2349999999997</v>
      </c>
      <c r="ABR19" s="49">
        <v>4296.5</v>
      </c>
      <c r="ABS19" s="49">
        <v>4148.1289999999999</v>
      </c>
      <c r="ABT19" s="49">
        <v>4003.866</v>
      </c>
      <c r="ABU19" s="49">
        <v>3854.7449999999999</v>
      </c>
      <c r="ABV19" s="49">
        <v>3710.2539999999999</v>
      </c>
      <c r="ABW19" s="49">
        <v>3560.569</v>
      </c>
      <c r="ABX19" s="49">
        <v>3415.3440000000001</v>
      </c>
      <c r="ABY19" s="49">
        <v>3265.7109999999998</v>
      </c>
      <c r="ABZ19" s="49">
        <v>3120.1950000000002</v>
      </c>
      <c r="ACA19" s="49">
        <v>2969.7060000000001</v>
      </c>
      <c r="ACB19" s="49">
        <v>2823.6770000000001</v>
      </c>
      <c r="ACC19" s="49">
        <v>2673.1759999999999</v>
      </c>
      <c r="ACD19" s="49">
        <v>2526.6460000000002</v>
      </c>
      <c r="ACE19" s="49">
        <v>2375.5659999999998</v>
      </c>
      <c r="ACF19" s="49">
        <v>2228.8850000000002</v>
      </c>
      <c r="ACG19" s="49">
        <v>2077.2620000000002</v>
      </c>
      <c r="ACH19" s="49">
        <v>1929.9110000000001</v>
      </c>
      <c r="ACI19" s="49">
        <v>1777.683</v>
      </c>
      <c r="ACJ19" s="49">
        <v>1630.0329999999999</v>
      </c>
      <c r="ACK19" s="49">
        <v>1477.2539999999999</v>
      </c>
      <c r="ACL19" s="49">
        <v>1329</v>
      </c>
      <c r="ACM19" s="49">
        <v>1175.962</v>
      </c>
      <c r="ACN19" s="49">
        <v>1026.9949999999999</v>
      </c>
      <c r="ACO19" s="49">
        <v>873.48829999999998</v>
      </c>
      <c r="ACP19" s="49">
        <v>724.61059999999998</v>
      </c>
      <c r="ACQ19" s="49">
        <v>570.6232</v>
      </c>
      <c r="ACR19" s="49">
        <v>421.05169999999998</v>
      </c>
      <c r="ACS19" s="49">
        <v>266.66329999999999</v>
      </c>
      <c r="ACT19" s="49">
        <v>116.748</v>
      </c>
      <c r="ACU19" s="49">
        <v>-41.661749999999998</v>
      </c>
      <c r="ACV19" s="49">
        <v>-168.63579999999999</v>
      </c>
      <c r="ACW19" s="49">
        <v>-149.25880000000001</v>
      </c>
      <c r="ACX19" s="49">
        <v>-142.70519999999999</v>
      </c>
      <c r="ACY19" s="62">
        <v>-245.75149999999999</v>
      </c>
      <c r="ACZ19" s="62">
        <v>-245.39259999999999</v>
      </c>
      <c r="ADA19" s="62">
        <v>-250.22800000000001</v>
      </c>
      <c r="ADB19" s="62">
        <v>-255.94640000000001</v>
      </c>
      <c r="ADC19" s="62">
        <v>-257.26409999999998</v>
      </c>
      <c r="ADD19" s="62">
        <v>-256.7149</v>
      </c>
      <c r="ADE19" s="62">
        <v>-255.24449999999999</v>
      </c>
      <c r="ADF19" s="62">
        <v>-253.55279999999999</v>
      </c>
      <c r="ADG19" s="62">
        <v>-251.0609</v>
      </c>
      <c r="ADH19" s="62">
        <v>-248.12780000000001</v>
      </c>
      <c r="ADI19" s="62">
        <v>-244.286</v>
      </c>
      <c r="ADJ19" s="62">
        <v>-240.6514</v>
      </c>
      <c r="ADK19" s="62">
        <v>-236.18690000000001</v>
      </c>
      <c r="ADL19" s="62">
        <v>-231.88679999999999</v>
      </c>
      <c r="ADM19" s="62">
        <v>-227.50110000000001</v>
      </c>
      <c r="ADN19" s="62">
        <v>-223.29849999999999</v>
      </c>
      <c r="ADO19" s="62">
        <v>-218.6857</v>
      </c>
      <c r="ADP19" s="62">
        <v>-214.50020000000001</v>
      </c>
      <c r="ADQ19" s="62">
        <v>-210.08080000000001</v>
      </c>
      <c r="ADR19" s="62">
        <v>-205.73820000000001</v>
      </c>
      <c r="ADS19" s="62">
        <v>-201.20580000000001</v>
      </c>
      <c r="ADT19" s="62">
        <v>-196.97620000000001</v>
      </c>
      <c r="ADU19" s="62">
        <v>-192.44890000000001</v>
      </c>
      <c r="ADV19" s="62">
        <v>-188.1181</v>
      </c>
      <c r="ADW19" s="62">
        <v>-183.54990000000001</v>
      </c>
      <c r="ADX19" s="62">
        <v>-179.30170000000001</v>
      </c>
      <c r="ADY19" s="62">
        <v>-174.57830000000001</v>
      </c>
      <c r="ADZ19" s="62">
        <v>-170.21809999999999</v>
      </c>
      <c r="AEA19" s="62">
        <v>-165.73169999999999</v>
      </c>
      <c r="AEB19" s="62">
        <v>-161.2422</v>
      </c>
      <c r="AEC19" s="62">
        <v>-156.37540000000001</v>
      </c>
      <c r="AED19" s="62">
        <v>-152.13849999999999</v>
      </c>
      <c r="AEE19" s="62">
        <v>-147.54249999999999</v>
      </c>
      <c r="AEF19" s="62">
        <v>-143.02500000000001</v>
      </c>
      <c r="AEG19" s="62">
        <v>-138.26830000000001</v>
      </c>
      <c r="AEH19" s="62">
        <v>-133.99969999999999</v>
      </c>
      <c r="AEI19" s="62">
        <v>-129.17939999999999</v>
      </c>
      <c r="AEJ19" s="62">
        <v>-124.6825</v>
      </c>
      <c r="AEK19" s="62">
        <v>-119.9961</v>
      </c>
      <c r="AEL19" s="62">
        <v>-115.5455</v>
      </c>
      <c r="AEM19" s="62">
        <v>-110.7625</v>
      </c>
      <c r="AEN19" s="62">
        <v>-106.4269</v>
      </c>
      <c r="AEO19" s="62">
        <v>-101.6617</v>
      </c>
      <c r="AEP19" s="62">
        <v>-97.217839999999995</v>
      </c>
      <c r="AEQ19" s="62">
        <v>-92.461259999999996</v>
      </c>
      <c r="AER19" s="62">
        <v>-87.888729999999995</v>
      </c>
      <c r="AES19" s="62">
        <v>-83.173569999999998</v>
      </c>
      <c r="AET19" s="62">
        <v>-78.567629999999994</v>
      </c>
      <c r="AEU19" s="62">
        <v>-73.821619999999996</v>
      </c>
      <c r="AEV19" s="62">
        <v>-69.375240000000005</v>
      </c>
      <c r="AEW19" s="62">
        <v>-64.455100000000002</v>
      </c>
      <c r="AEX19" s="62">
        <v>-59.918219999999998</v>
      </c>
      <c r="AEY19" s="62">
        <v>-55.104349999999997</v>
      </c>
      <c r="AEZ19" s="62">
        <v>-50.53837</v>
      </c>
      <c r="AFA19" s="62">
        <v>-45.692059999999998</v>
      </c>
      <c r="AFB19" s="62">
        <v>-41.138269999999999</v>
      </c>
      <c r="AFC19" s="62">
        <v>-36.295360000000002</v>
      </c>
      <c r="AFD19" s="62">
        <v>-31.69753</v>
      </c>
      <c r="AFE19" s="62">
        <v>-26.82592</v>
      </c>
      <c r="AFF19" s="62">
        <v>-22.256969999999999</v>
      </c>
      <c r="AFG19" s="62">
        <v>-17.350429999999999</v>
      </c>
      <c r="AFH19" s="62">
        <v>-12.74559</v>
      </c>
      <c r="AFI19" s="62">
        <v>-7.847855</v>
      </c>
      <c r="AFJ19" s="62">
        <v>-3.2462460000000002</v>
      </c>
      <c r="AFK19" s="62">
        <v>1.857591</v>
      </c>
      <c r="AFL19" s="62">
        <v>5.3235549999999998</v>
      </c>
      <c r="AFM19" s="62">
        <v>4.7394970000000001</v>
      </c>
      <c r="AFN19" s="62">
        <v>4.2595450000000001</v>
      </c>
      <c r="AFO19" s="59">
        <v>300</v>
      </c>
      <c r="AFP19" s="59">
        <v>400.48309999999998</v>
      </c>
      <c r="AFQ19" s="59">
        <v>630.22680000000003</v>
      </c>
      <c r="AFR19" s="59">
        <v>985.93719999999996</v>
      </c>
      <c r="AFS19" s="59">
        <v>1103.7180000000001</v>
      </c>
      <c r="AFT19" s="59">
        <v>1163.155</v>
      </c>
      <c r="AFU19" s="59">
        <v>1210.2439999999999</v>
      </c>
      <c r="AFV19" s="59">
        <v>1239.0719999999999</v>
      </c>
      <c r="AFW19" s="59">
        <v>1274.039</v>
      </c>
      <c r="AFX19" s="59">
        <v>1296.4670000000001</v>
      </c>
      <c r="AFY19" s="59">
        <v>1324.6559999999999</v>
      </c>
      <c r="AFZ19" s="59">
        <v>1342.5129999999999</v>
      </c>
      <c r="AGA19" s="59">
        <v>1365.047</v>
      </c>
      <c r="AGB19" s="59">
        <v>1379.634</v>
      </c>
      <c r="AGC19" s="59">
        <v>1397.4580000000001</v>
      </c>
      <c r="AGD19" s="59">
        <v>1408.9929999999999</v>
      </c>
      <c r="AGE19" s="59">
        <v>1422.8219999999999</v>
      </c>
      <c r="AGF19" s="59">
        <v>1431.7429999999999</v>
      </c>
      <c r="AGG19" s="59">
        <v>1442.2660000000001</v>
      </c>
      <c r="AGH19" s="59">
        <v>1449.1210000000001</v>
      </c>
      <c r="AGI19" s="59">
        <v>1457.046</v>
      </c>
      <c r="AGJ19" s="59">
        <v>1462.2190000000001</v>
      </c>
      <c r="AGK19" s="59">
        <v>1468.106</v>
      </c>
      <c r="AGL19" s="59">
        <v>1472.0250000000001</v>
      </c>
      <c r="AGM19" s="59">
        <v>1476.367</v>
      </c>
      <c r="AGN19" s="59">
        <v>1479.2619999999999</v>
      </c>
      <c r="AGO19" s="59">
        <v>1482.4829999999999</v>
      </c>
      <c r="AGP19" s="59">
        <v>1484.64</v>
      </c>
      <c r="AGQ19" s="59">
        <v>1486.9749999999999</v>
      </c>
      <c r="AGR19" s="59">
        <v>1488.59</v>
      </c>
      <c r="AGS19" s="59">
        <v>1490.3219999999999</v>
      </c>
      <c r="AGT19" s="59">
        <v>1491.5</v>
      </c>
      <c r="AGU19" s="59">
        <v>1492.7560000000001</v>
      </c>
      <c r="AGV19" s="59">
        <v>1493.634</v>
      </c>
      <c r="AGW19" s="59">
        <v>1494.55</v>
      </c>
      <c r="AGX19" s="59">
        <v>1495.1890000000001</v>
      </c>
      <c r="AGY19" s="59">
        <v>1495.8589999999999</v>
      </c>
      <c r="AGZ19" s="59">
        <v>1496.337</v>
      </c>
      <c r="AHA19" s="59">
        <v>1496.819</v>
      </c>
      <c r="AHB19" s="59">
        <v>1497.1690000000001</v>
      </c>
      <c r="AHC19" s="59">
        <v>1497.519</v>
      </c>
      <c r="AHD19" s="59">
        <v>1497.7760000000001</v>
      </c>
      <c r="AHE19" s="59">
        <v>1498.029</v>
      </c>
      <c r="AHF19" s="59">
        <v>1498.2190000000001</v>
      </c>
      <c r="AHG19" s="59">
        <v>1498.402</v>
      </c>
      <c r="AHH19" s="59">
        <v>1498.5429999999999</v>
      </c>
      <c r="AHI19" s="59">
        <v>1498.673</v>
      </c>
      <c r="AHJ19" s="59">
        <v>1498.779</v>
      </c>
      <c r="AHK19" s="59">
        <v>1498.873</v>
      </c>
      <c r="AHL19" s="59">
        <v>1498.95</v>
      </c>
      <c r="AHM19" s="59">
        <v>1499.019</v>
      </c>
      <c r="AHN19" s="59">
        <v>1499.077</v>
      </c>
      <c r="AHO19" s="59">
        <v>1499.124</v>
      </c>
      <c r="AHP19" s="59">
        <v>1499.1679999999999</v>
      </c>
      <c r="AHQ19" s="59">
        <v>1499.201</v>
      </c>
      <c r="AHR19" s="59">
        <v>1499.2329999999999</v>
      </c>
      <c r="AHS19" s="59">
        <v>1499.2539999999999</v>
      </c>
      <c r="AHT19" s="59">
        <v>1499.279</v>
      </c>
      <c r="AHU19" s="59">
        <v>1499.2929999999999</v>
      </c>
      <c r="AHV19" s="59">
        <v>1499.3109999999999</v>
      </c>
      <c r="AHW19" s="59">
        <v>1499.319</v>
      </c>
      <c r="AHX19" s="59">
        <v>1499.3340000000001</v>
      </c>
      <c r="AHY19" s="59">
        <v>1499.338</v>
      </c>
      <c r="AHZ19" s="59">
        <v>1499.35</v>
      </c>
      <c r="AIA19" s="59">
        <v>1499.346</v>
      </c>
      <c r="AIB19" s="59">
        <v>1499.394</v>
      </c>
      <c r="AIC19" s="59">
        <v>1499.7380000000001</v>
      </c>
      <c r="AID19" s="59">
        <v>1499.8389999999999</v>
      </c>
      <c r="AIE19" s="63">
        <v>1.487821E-8</v>
      </c>
      <c r="AIF19" s="47">
        <v>1.706871E-9</v>
      </c>
      <c r="AIG19" s="47">
        <v>1.533098E-9</v>
      </c>
      <c r="AIH19" s="47">
        <v>1.535107E-9</v>
      </c>
      <c r="AII19" s="47">
        <v>1.5444179999999999E-9</v>
      </c>
      <c r="AIJ19" s="47">
        <v>1.538454E-9</v>
      </c>
      <c r="AIK19" s="47">
        <v>1.537338E-9</v>
      </c>
      <c r="AIL19" s="47">
        <v>1.539846E-9</v>
      </c>
      <c r="AIM19" s="47">
        <v>1.545049E-9</v>
      </c>
      <c r="AIN19" s="47">
        <v>1.538162E-9</v>
      </c>
      <c r="AIO19" s="47">
        <v>1.54002E-9</v>
      </c>
      <c r="AIP19" s="47">
        <v>1.546323E-9</v>
      </c>
      <c r="AIQ19" s="47">
        <v>1.5391769999999999E-9</v>
      </c>
      <c r="AIR19" s="47">
        <v>1.5398489999999999E-9</v>
      </c>
      <c r="AIS19" s="47">
        <v>1.544598E-9</v>
      </c>
      <c r="AIT19" s="47">
        <v>1.540474E-9</v>
      </c>
      <c r="AIU19" s="47">
        <v>1.5357580000000001E-9</v>
      </c>
      <c r="AIV19" s="47">
        <v>1.541425E-9</v>
      </c>
      <c r="AIW19" s="47">
        <v>1.5443849999999999E-9</v>
      </c>
      <c r="AIX19" s="47">
        <v>1.5324119999999999E-9</v>
      </c>
      <c r="AIY19" s="47">
        <v>1.534507E-9</v>
      </c>
      <c r="AIZ19" s="47">
        <v>1.545736E-9</v>
      </c>
      <c r="AJA19" s="47">
        <v>1.5362290000000001E-9</v>
      </c>
      <c r="AJB19" s="47">
        <v>1.5365190000000001E-9</v>
      </c>
      <c r="AJC19" s="47">
        <v>1.5424860000000001E-9</v>
      </c>
      <c r="AJD19" s="47">
        <v>1.5407059999999999E-9</v>
      </c>
      <c r="AJE19" s="47">
        <v>1.541041E-9</v>
      </c>
      <c r="AJF19" s="47">
        <v>1.539855E-9</v>
      </c>
      <c r="AJG19" s="47">
        <v>1.545202E-9</v>
      </c>
      <c r="AJH19" s="47">
        <v>1.5404450000000001E-9</v>
      </c>
      <c r="AJI19" s="47">
        <v>1.538049E-9</v>
      </c>
      <c r="AJJ19" s="47">
        <v>1.546304E-9</v>
      </c>
      <c r="AJK19" s="47">
        <v>1.54086E-9</v>
      </c>
      <c r="AJL19" s="47">
        <v>1.5382959999999999E-9</v>
      </c>
      <c r="AJM19" s="47">
        <v>1.5376530000000001E-9</v>
      </c>
      <c r="AJN19" s="47">
        <v>1.5445800000000001E-9</v>
      </c>
      <c r="AJO19" s="47">
        <v>1.5356179999999999E-9</v>
      </c>
      <c r="AJP19" s="47">
        <v>1.534858E-9</v>
      </c>
      <c r="AJQ19" s="47">
        <v>1.544094E-9</v>
      </c>
      <c r="AJR19" s="47">
        <v>1.537588E-9</v>
      </c>
      <c r="AJS19" s="47">
        <v>1.5327610000000001E-9</v>
      </c>
      <c r="AJT19" s="47">
        <v>1.5434350000000001E-9</v>
      </c>
      <c r="AJU19" s="47">
        <v>1.5426410000000001E-9</v>
      </c>
      <c r="AJV19" s="47">
        <v>1.538819E-9</v>
      </c>
      <c r="AJW19" s="47">
        <v>1.5385540000000001E-9</v>
      </c>
      <c r="AJX19" s="47">
        <v>1.5462499999999999E-9</v>
      </c>
      <c r="AJY19" s="47">
        <v>1.54077E-9</v>
      </c>
      <c r="AJZ19" s="47">
        <v>1.540136E-9</v>
      </c>
      <c r="AKA19" s="47">
        <v>1.5454669999999999E-9</v>
      </c>
      <c r="AKB19" s="47">
        <v>1.539233E-9</v>
      </c>
      <c r="AKC19" s="47">
        <v>1.53761E-9</v>
      </c>
      <c r="AKD19" s="47">
        <v>1.541235E-9</v>
      </c>
      <c r="AKE19" s="47">
        <v>1.544247E-9</v>
      </c>
      <c r="AKF19" s="47">
        <v>1.5339500000000001E-9</v>
      </c>
      <c r="AKG19" s="47">
        <v>1.537008E-9</v>
      </c>
      <c r="AKH19" s="47">
        <v>1.54387E-9</v>
      </c>
      <c r="AKI19" s="47">
        <v>1.5349860000000001E-9</v>
      </c>
      <c r="AKJ19" s="47">
        <v>1.535187E-9</v>
      </c>
      <c r="AKK19" s="47">
        <v>1.543453E-9</v>
      </c>
      <c r="AKL19" s="47">
        <v>1.540749E-9</v>
      </c>
      <c r="AKM19" s="47">
        <v>1.537907E-9</v>
      </c>
      <c r="AKN19" s="47">
        <v>1.5403069999999999E-9</v>
      </c>
      <c r="AKO19" s="47">
        <v>1.5456259999999999E-9</v>
      </c>
      <c r="AKP19" s="47">
        <v>1.5397529999999999E-9</v>
      </c>
      <c r="AKQ19" s="47">
        <v>1.537006E-9</v>
      </c>
      <c r="AKR19" s="47">
        <v>1.7109840000000001E-9</v>
      </c>
      <c r="AKS19" s="441"/>
      <c r="AKT19" s="286">
        <f>P80_C3_LAMINAR!$B$1*P80_C3_LAMINAR!$B$3</f>
        <v>1.487864E-8</v>
      </c>
      <c r="AKU19" s="17">
        <f>P80_C3_LAMINAR!$B$1*(P80_C3_LAMINAR!$B$2)</f>
        <v>2.1255199999999999E-9</v>
      </c>
      <c r="AKV19" s="17">
        <f>P80_C3_LAMINAR!$B$1*($D$2)</f>
        <v>2.3912100000000001E-9</v>
      </c>
      <c r="AKW19" s="17">
        <f>P80_C3_LAMINAR!$B$1*($D$2)</f>
        <v>2.3912100000000001E-9</v>
      </c>
      <c r="AKX19" s="17">
        <f>P80_C3_LAMINAR!$B$1*($D$2)</f>
        <v>2.3912100000000001E-9</v>
      </c>
      <c r="AKY19" s="17">
        <f>P80_C3_LAMINAR!$B$1*($D$2)</f>
        <v>2.3912100000000001E-9</v>
      </c>
      <c r="AKZ19" s="17">
        <f>P80_C3_LAMINAR!$B$1*($D$2)</f>
        <v>2.3912100000000001E-9</v>
      </c>
      <c r="ALA19" s="17">
        <f>P80_C3_LAMINAR!$B$1*($D$2)</f>
        <v>2.3912100000000001E-9</v>
      </c>
      <c r="ALB19" s="17">
        <f>P80_C3_LAMINAR!$B$1*($D$2)</f>
        <v>2.3912100000000001E-9</v>
      </c>
      <c r="ALC19" s="17">
        <f>P80_C3_LAMINAR!$B$1*($D$2)</f>
        <v>2.3912100000000001E-9</v>
      </c>
      <c r="ALD19" s="17">
        <f>P80_C3_LAMINAR!$B$1*($D$2)</f>
        <v>2.3912100000000001E-9</v>
      </c>
      <c r="ALE19" s="17">
        <f>P80_C3_LAMINAR!$B$1*($D$2)</f>
        <v>2.3912100000000001E-9</v>
      </c>
      <c r="ALF19" s="17">
        <f>P80_C3_LAMINAR!$B$1*($D$2)</f>
        <v>2.3912100000000001E-9</v>
      </c>
      <c r="ALG19" s="17">
        <f>P80_C3_LAMINAR!$B$1*($D$2)</f>
        <v>2.3912100000000001E-9</v>
      </c>
      <c r="ALH19" s="17">
        <f>P80_C3_LAMINAR!$B$1*($D$2)</f>
        <v>2.3912100000000001E-9</v>
      </c>
      <c r="ALI19" s="17">
        <f>P80_C3_LAMINAR!$B$1*($D$2)</f>
        <v>2.3912100000000001E-9</v>
      </c>
      <c r="ALJ19" s="17">
        <f>P80_C3_LAMINAR!$B$1*($D$2)</f>
        <v>2.3912100000000001E-9</v>
      </c>
      <c r="ALK19" s="17">
        <f>P80_C3_LAMINAR!$B$1*($D$2)</f>
        <v>2.3912100000000001E-9</v>
      </c>
      <c r="ALL19" s="17">
        <f>P80_C3_LAMINAR!$B$1*($D$2)</f>
        <v>2.3912100000000001E-9</v>
      </c>
      <c r="ALM19" s="17">
        <f>P80_C3_LAMINAR!$B$1*($D$2)</f>
        <v>2.3912100000000001E-9</v>
      </c>
      <c r="ALN19" s="17">
        <f>P80_C3_LAMINAR!$B$1*($D$2)</f>
        <v>2.3912100000000001E-9</v>
      </c>
      <c r="ALO19" s="17">
        <f>P80_C3_LAMINAR!$B$1*($D$2)</f>
        <v>2.3912100000000001E-9</v>
      </c>
      <c r="ALP19" s="17">
        <f>P80_C3_LAMINAR!$B$1*($D$2)</f>
        <v>2.3912100000000001E-9</v>
      </c>
      <c r="ALQ19" s="17">
        <f>P80_C3_LAMINAR!$B$1*($D$2)</f>
        <v>2.3912100000000001E-9</v>
      </c>
      <c r="ALR19" s="17">
        <f>P80_C3_LAMINAR!$B$1*($D$2)</f>
        <v>2.3912100000000001E-9</v>
      </c>
      <c r="ALS19" s="17">
        <f>P80_C3_LAMINAR!$B$1*($D$2)</f>
        <v>2.3912100000000001E-9</v>
      </c>
      <c r="ALT19" s="17">
        <f>P80_C3_LAMINAR!$B$1*($D$2)</f>
        <v>2.3912100000000001E-9</v>
      </c>
      <c r="ALU19" s="17">
        <f>P80_C3_LAMINAR!$B$1*($D$2)</f>
        <v>2.3912100000000001E-9</v>
      </c>
      <c r="ALV19" s="17">
        <f>P80_C3_LAMINAR!$B$1*($D$2)</f>
        <v>2.3912100000000001E-9</v>
      </c>
      <c r="ALW19" s="17">
        <f>P80_C3_LAMINAR!$B$1*($D$2)</f>
        <v>2.3912100000000001E-9</v>
      </c>
      <c r="ALX19" s="17">
        <f>P80_C3_LAMINAR!$B$1*($D$2)</f>
        <v>2.3912100000000001E-9</v>
      </c>
      <c r="ALY19" s="17">
        <f>P80_C3_LAMINAR!$B$1*($D$2)</f>
        <v>2.3912100000000001E-9</v>
      </c>
      <c r="ALZ19" s="17">
        <f>P80_C3_LAMINAR!$B$1*($D$2)</f>
        <v>2.3912100000000001E-9</v>
      </c>
      <c r="AMA19" s="17">
        <f>P80_C3_LAMINAR!$B$1*($D$2)</f>
        <v>2.3912100000000001E-9</v>
      </c>
      <c r="AMB19" s="17">
        <f>P80_C3_LAMINAR!$B$1*($D$2)</f>
        <v>2.3912100000000001E-9</v>
      </c>
      <c r="AMC19" s="17">
        <f>P80_C3_LAMINAR!$B$1*($D$2)</f>
        <v>2.3912100000000001E-9</v>
      </c>
      <c r="AMD19" s="17">
        <f>P80_C3_LAMINAR!$B$1*($D$2)</f>
        <v>2.3912100000000001E-9</v>
      </c>
      <c r="AME19" s="17">
        <f>P80_C3_LAMINAR!$B$1*($D$2)</f>
        <v>2.3912100000000001E-9</v>
      </c>
      <c r="AMF19" s="17">
        <f>P80_C3_LAMINAR!$B$1*($D$2)</f>
        <v>2.3912100000000001E-9</v>
      </c>
      <c r="AMG19" s="17">
        <f>P80_C3_LAMINAR!$B$1*($D$2)</f>
        <v>2.3912100000000001E-9</v>
      </c>
      <c r="AMH19" s="17">
        <f>P80_C3_LAMINAR!$B$1*($D$2)</f>
        <v>2.3912100000000001E-9</v>
      </c>
      <c r="AMI19" s="17">
        <f>P80_C3_LAMINAR!$B$1*($D$2)</f>
        <v>2.3912100000000001E-9</v>
      </c>
      <c r="AMJ19" s="17">
        <f>P80_C3_LAMINAR!$B$1*($D$2)</f>
        <v>2.3912100000000001E-9</v>
      </c>
      <c r="AMK19" s="17">
        <f>P80_C3_LAMINAR!$B$1*($D$2)</f>
        <v>2.3912100000000001E-9</v>
      </c>
      <c r="AML19" s="17">
        <f>P80_C3_LAMINAR!$B$1*($D$2)</f>
        <v>2.3912100000000001E-9</v>
      </c>
      <c r="AMM19" s="17">
        <f>P80_C3_LAMINAR!$B$1*($D$2)</f>
        <v>2.3912100000000001E-9</v>
      </c>
      <c r="AMN19" s="17">
        <f>P80_C3_LAMINAR!$B$1*($D$2)</f>
        <v>2.3912100000000001E-9</v>
      </c>
      <c r="AMO19" s="17">
        <f>P80_C3_LAMINAR!$B$1*($D$2)</f>
        <v>2.3912100000000001E-9</v>
      </c>
      <c r="AMP19" s="17">
        <f>P80_C3_LAMINAR!$B$1*($D$2)</f>
        <v>2.3912100000000001E-9</v>
      </c>
      <c r="AMQ19" s="17">
        <f>P80_C3_LAMINAR!$B$1*($D$2)</f>
        <v>2.3912100000000001E-9</v>
      </c>
      <c r="AMR19" s="17">
        <f>P80_C3_LAMINAR!$B$1*($D$2)</f>
        <v>2.3912100000000001E-9</v>
      </c>
      <c r="AMS19" s="17">
        <f>P80_C3_LAMINAR!$B$1*($D$2)</f>
        <v>2.3912100000000001E-9</v>
      </c>
      <c r="AMT19" s="17">
        <f>P80_C3_LAMINAR!$B$1*($D$2)</f>
        <v>2.3912100000000001E-9</v>
      </c>
      <c r="AMU19" s="17">
        <f>P80_C3_LAMINAR!$B$1*($D$2)</f>
        <v>2.3912100000000001E-9</v>
      </c>
      <c r="AMV19" s="17">
        <f>P80_C3_LAMINAR!$B$1*($D$2)</f>
        <v>2.3912100000000001E-9</v>
      </c>
      <c r="AMW19" s="17">
        <f>P80_C3_LAMINAR!$B$1*($D$2)</f>
        <v>2.3912100000000001E-9</v>
      </c>
      <c r="AMX19" s="17">
        <f>P80_C3_LAMINAR!$B$1*($D$2)</f>
        <v>2.3912100000000001E-9</v>
      </c>
      <c r="AMY19" s="17">
        <f>P80_C3_LAMINAR!$B$1*($D$2)</f>
        <v>2.3912100000000001E-9</v>
      </c>
      <c r="AMZ19" s="17">
        <f>P80_C3_LAMINAR!$B$1*($D$2)</f>
        <v>2.3912100000000001E-9</v>
      </c>
      <c r="ANA19" s="17">
        <f>P80_C3_LAMINAR!$B$1*($D$2)</f>
        <v>2.3912100000000001E-9</v>
      </c>
      <c r="ANB19" s="17">
        <f>P80_C3_LAMINAR!$B$1*($D$2)</f>
        <v>2.3912100000000001E-9</v>
      </c>
      <c r="ANC19" s="17">
        <f>P80_C3_LAMINAR!$B$1*($D$2)</f>
        <v>2.3912100000000001E-9</v>
      </c>
      <c r="AND19" s="17">
        <f>P80_C3_LAMINAR!$B$1*($D$2)</f>
        <v>2.3912100000000001E-9</v>
      </c>
      <c r="ANE19" s="17">
        <f>P80_C3_LAMINAR!$B$1*($D$2)</f>
        <v>2.3912100000000001E-9</v>
      </c>
      <c r="ANF19" s="17">
        <f>P80_C3_LAMINAR!$B$1*($D$2)</f>
        <v>2.3912100000000001E-9</v>
      </c>
      <c r="ANG19" s="17">
        <f>P80_C3_LAMINAR!$B$1*($B$2)</f>
        <v>2.1255199999999999E-9</v>
      </c>
      <c r="ANH19" s="168">
        <f t="shared" si="877"/>
        <v>80.303690391057245</v>
      </c>
      <c r="ANI19" s="168">
        <f t="shared" si="899"/>
        <v>64.113900493892203</v>
      </c>
      <c r="ANJ19" s="168">
        <f t="shared" si="900"/>
        <v>64.197916535979687</v>
      </c>
      <c r="ANK19" s="168">
        <f t="shared" si="901"/>
        <v>64.587300989875416</v>
      </c>
      <c r="ANL19" s="168">
        <f t="shared" si="902"/>
        <v>64.337887513016426</v>
      </c>
      <c r="ANM19" s="168">
        <f t="shared" si="903"/>
        <v>64.29121658072691</v>
      </c>
      <c r="ANN19" s="168">
        <f t="shared" si="904"/>
        <v>64.396100718882906</v>
      </c>
      <c r="ANO19" s="168">
        <f t="shared" si="905"/>
        <v>64.613689303741623</v>
      </c>
      <c r="ANP19" s="168">
        <f t="shared" si="906"/>
        <v>64.325676122130631</v>
      </c>
      <c r="ANQ19" s="168">
        <f t="shared" si="907"/>
        <v>64.403377369616223</v>
      </c>
      <c r="ANR19" s="168">
        <f t="shared" si="908"/>
        <v>64.666967769455624</v>
      </c>
      <c r="ANS19" s="168">
        <f t="shared" si="909"/>
        <v>64.368123251408278</v>
      </c>
      <c r="ANT19" s="168">
        <f t="shared" si="910"/>
        <v>64.396226178378299</v>
      </c>
      <c r="ANU19" s="168">
        <f t="shared" si="911"/>
        <v>64.59482855959952</v>
      </c>
      <c r="ANV19" s="168">
        <f t="shared" si="912"/>
        <v>64.422363573253705</v>
      </c>
      <c r="ANW19" s="168">
        <f t="shared" si="913"/>
        <v>64.225141246481911</v>
      </c>
      <c r="ANX19" s="168">
        <f t="shared" si="914"/>
        <v>64.462134233296112</v>
      </c>
      <c r="ANY19" s="168">
        <f t="shared" si="915"/>
        <v>64.585920935425989</v>
      </c>
      <c r="ANZ19" s="168">
        <f t="shared" si="916"/>
        <v>64.085212089276965</v>
      </c>
      <c r="AOA19" s="168">
        <f t="shared" si="917"/>
        <v>64.172824636899307</v>
      </c>
      <c r="AOB19" s="168">
        <f t="shared" si="918"/>
        <v>64.642419528188654</v>
      </c>
      <c r="AOC19" s="168">
        <f t="shared" si="919"/>
        <v>64.244838387260003</v>
      </c>
      <c r="AOD19" s="168">
        <f t="shared" si="920"/>
        <v>64.256966138482198</v>
      </c>
      <c r="AOE19" s="168">
        <f t="shared" si="921"/>
        <v>64.506505074836596</v>
      </c>
      <c r="AOF19" s="168">
        <f t="shared" si="922"/>
        <v>64.432065774231447</v>
      </c>
      <c r="AOG19" s="168">
        <f t="shared" si="923"/>
        <v>64.446075417884657</v>
      </c>
      <c r="AOH19" s="168">
        <f t="shared" si="924"/>
        <v>64.396477097369115</v>
      </c>
      <c r="AOI19" s="168">
        <f t="shared" si="925"/>
        <v>64.620087738007115</v>
      </c>
      <c r="AOJ19" s="168">
        <f t="shared" si="926"/>
        <v>64.421150798131492</v>
      </c>
      <c r="AOK19" s="168">
        <f t="shared" si="927"/>
        <v>64.32095048113716</v>
      </c>
      <c r="AOL19" s="168">
        <f t="shared" si="928"/>
        <v>64.666173192651414</v>
      </c>
      <c r="AOM19" s="168">
        <f t="shared" si="929"/>
        <v>64.43850602832876</v>
      </c>
      <c r="AON19" s="168">
        <f t="shared" si="930"/>
        <v>64.331279979591912</v>
      </c>
      <c r="AOO19" s="168">
        <f t="shared" si="931"/>
        <v>64.304389827744117</v>
      </c>
      <c r="AOP19" s="168">
        <f t="shared" si="932"/>
        <v>64.594075802627131</v>
      </c>
      <c r="AOQ19" s="168">
        <f t="shared" si="933"/>
        <v>64.219286470029814</v>
      </c>
      <c r="AOR19" s="168">
        <f t="shared" si="934"/>
        <v>64.187503397861335</v>
      </c>
      <c r="AOS19" s="168">
        <f t="shared" si="935"/>
        <v>64.573751364372015</v>
      </c>
      <c r="AOT19" s="168">
        <f t="shared" si="936"/>
        <v>64.30167153867707</v>
      </c>
      <c r="AOU19" s="168">
        <f t="shared" si="937"/>
        <v>64.099807210575392</v>
      </c>
      <c r="AOV19" s="168">
        <f t="shared" si="938"/>
        <v>64.546192095215389</v>
      </c>
      <c r="AOW19" s="168">
        <f t="shared" si="939"/>
        <v>64.512987148765689</v>
      </c>
      <c r="AOX19" s="168">
        <f t="shared" si="940"/>
        <v>64.353151751623656</v>
      </c>
      <c r="AOY19" s="168">
        <f t="shared" si="941"/>
        <v>64.342069496196487</v>
      </c>
      <c r="AOZ19" s="168">
        <f t="shared" si="942"/>
        <v>64.663914921734175</v>
      </c>
      <c r="APA19" s="168">
        <f t="shared" si="943"/>
        <v>64.434742243466687</v>
      </c>
      <c r="APB19" s="168">
        <f t="shared" si="944"/>
        <v>64.408228470105087</v>
      </c>
      <c r="APC19" s="168">
        <f t="shared" si="945"/>
        <v>64.631169993434284</v>
      </c>
      <c r="APD19" s="168">
        <f t="shared" si="946"/>
        <v>64.370465161989117</v>
      </c>
      <c r="APE19" s="168">
        <f t="shared" si="947"/>
        <v>64.302591574976688</v>
      </c>
      <c r="APF19" s="168">
        <f t="shared" si="948"/>
        <v>64.454188465253992</v>
      </c>
      <c r="APG19" s="168">
        <f t="shared" si="949"/>
        <v>64.580149798637507</v>
      </c>
      <c r="APH19" s="168">
        <f t="shared" si="950"/>
        <v>64.149530990586356</v>
      </c>
      <c r="API19" s="168">
        <f t="shared" si="951"/>
        <v>64.277416036232708</v>
      </c>
      <c r="APJ19" s="168">
        <f t="shared" si="952"/>
        <v>64.564383722048674</v>
      </c>
      <c r="APK19" s="168">
        <f t="shared" si="953"/>
        <v>64.192856336331815</v>
      </c>
      <c r="APL19" s="168">
        <f t="shared" si="954"/>
        <v>64.201262122523744</v>
      </c>
      <c r="APM19" s="168">
        <f t="shared" si="955"/>
        <v>64.546944852187806</v>
      </c>
      <c r="APN19" s="168">
        <f t="shared" si="956"/>
        <v>64.433864026998876</v>
      </c>
      <c r="APO19" s="168">
        <f t="shared" si="957"/>
        <v>64.315012065021477</v>
      </c>
      <c r="APP19" s="168">
        <f t="shared" si="958"/>
        <v>64.415379661342996</v>
      </c>
      <c r="APQ19" s="168">
        <f t="shared" si="959"/>
        <v>64.637819346690577</v>
      </c>
      <c r="APR19" s="168">
        <f t="shared" si="960"/>
        <v>64.392211474525439</v>
      </c>
      <c r="APS19" s="168">
        <f t="shared" si="961"/>
        <v>64.277332396569093</v>
      </c>
      <c r="APT19" s="168">
        <f t="shared" si="891"/>
        <v>80.497195980277766</v>
      </c>
      <c r="APU19" s="163">
        <f t="shared" si="3"/>
        <v>1999.5464639241225</v>
      </c>
      <c r="APV19" s="163">
        <f t="shared" si="994"/>
        <v>3546.5291630597062</v>
      </c>
      <c r="APW19" s="163">
        <f t="shared" si="994"/>
        <v>3548.9128934723421</v>
      </c>
      <c r="APX19" s="163">
        <f t="shared" si="994"/>
        <v>3545.9507947859033</v>
      </c>
      <c r="APY19" s="163">
        <f t="shared" si="1020"/>
        <v>3549.7225254160026</v>
      </c>
      <c r="APZ19" s="163">
        <f t="shared" si="1020"/>
        <v>3544.9525554008223</v>
      </c>
      <c r="AQA19" s="163">
        <f t="shared" si="1020"/>
        <v>3549.2930357434107</v>
      </c>
      <c r="AQB19" s="163">
        <f t="shared" si="1020"/>
        <v>3545.3803722801422</v>
      </c>
      <c r="AQC19" s="163">
        <f t="shared" si="1020"/>
        <v>3550.6605442432906</v>
      </c>
      <c r="AQD19" s="163">
        <f t="shared" si="1020"/>
        <v>3544.0346100927982</v>
      </c>
      <c r="AQE19" s="163">
        <f t="shared" si="1020"/>
        <v>3551.7039490467164</v>
      </c>
      <c r="AQF19" s="163">
        <f t="shared" si="1020"/>
        <v>3546.7926280000502</v>
      </c>
      <c r="AQG19" s="163">
        <f t="shared" si="1020"/>
        <v>3549.9784627866225</v>
      </c>
      <c r="AQH19" s="163">
        <f t="shared" si="1020"/>
        <v>3549.1880679655901</v>
      </c>
      <c r="AQI19" s="163">
        <f t="shared" si="1020"/>
        <v>3547.2614283145354</v>
      </c>
      <c r="AQJ19" s="163">
        <f t="shared" si="1020"/>
        <v>3547.9021081377205</v>
      </c>
      <c r="AQK19" s="163">
        <f t="shared" si="1020"/>
        <v>3545.371171917147</v>
      </c>
      <c r="AQL19" s="163">
        <f t="shared" si="1020"/>
        <v>3547.251391554903</v>
      </c>
      <c r="AQM19" s="163">
        <f t="shared" si="1020"/>
        <v>3548.2015381334131</v>
      </c>
      <c r="AQN19" s="163">
        <f t="shared" si="1013"/>
        <v>3547.1702610812099</v>
      </c>
      <c r="AQO19" s="163">
        <f t="shared" si="1013"/>
        <v>3546.8867226216021</v>
      </c>
      <c r="AQP19" s="163">
        <f t="shared" si="1013"/>
        <v>3550.7805671605583</v>
      </c>
      <c r="AQQ19" s="163">
        <f t="shared" si="1013"/>
        <v>3548.3303432153598</v>
      </c>
      <c r="AQR19" s="163">
        <f t="shared" si="1013"/>
        <v>3546.990854002785</v>
      </c>
      <c r="AQS19" s="163">
        <f t="shared" si="1013"/>
        <v>3547.4353988148259</v>
      </c>
      <c r="AQT19" s="163">
        <f t="shared" si="1013"/>
        <v>3548.6364643841398</v>
      </c>
      <c r="AQU19" s="163">
        <f t="shared" si="1013"/>
        <v>3547.4128161056537</v>
      </c>
      <c r="AQV19" s="163">
        <f t="shared" si="1013"/>
        <v>3546.6613137281961</v>
      </c>
      <c r="AQW19" s="163">
        <f t="shared" si="1013"/>
        <v>3549.9366429548222</v>
      </c>
      <c r="AQX19" s="163">
        <f t="shared" si="1013"/>
        <v>3545.927793878413</v>
      </c>
      <c r="AQY19" s="163">
        <f t="shared" si="1013"/>
        <v>3551.0147582186423</v>
      </c>
      <c r="AQZ19" s="163">
        <f t="shared" si="1013"/>
        <v>3544.9291362950134</v>
      </c>
      <c r="ARA19" s="163">
        <f t="shared" si="1013"/>
        <v>3549.084772981043</v>
      </c>
      <c r="ARB19" s="163">
        <f t="shared" si="1013"/>
        <v>3546.3100271410708</v>
      </c>
      <c r="ARC19" s="163">
        <f t="shared" si="1013"/>
        <v>3550.1988533002118</v>
      </c>
      <c r="ARD19" s="163">
        <f t="shared" si="1013"/>
        <v>3547.4885100012129</v>
      </c>
      <c r="ARE19" s="163">
        <f t="shared" si="1013"/>
        <v>3546.3321916519253</v>
      </c>
      <c r="ARF19" s="163">
        <f t="shared" si="1013"/>
        <v>3548.4006005327847</v>
      </c>
      <c r="ARG19" s="163">
        <f t="shared" si="1013"/>
        <v>3548.7155038662431</v>
      </c>
      <c r="ARH19" s="163">
        <f t="shared" si="1013"/>
        <v>3547.2497187616309</v>
      </c>
      <c r="ARI19" s="163">
        <f t="shared" si="1013"/>
        <v>3549.7053792849642</v>
      </c>
      <c r="ARJ19" s="163">
        <f t="shared" si="1013"/>
        <v>3546.6462585887475</v>
      </c>
      <c r="ARK19" s="163">
        <f t="shared" si="1013"/>
        <v>3545.3013327980398</v>
      </c>
      <c r="ARL19" s="163">
        <f t="shared" si="1013"/>
        <v>3549.1311929943417</v>
      </c>
      <c r="ARM19" s="163">
        <f t="shared" si="1013"/>
        <v>3551.7386595071112</v>
      </c>
      <c r="ARN19" s="163">
        <f t="shared" si="1013"/>
        <v>3545.8621367424862</v>
      </c>
      <c r="ARO19" s="163">
        <f t="shared" si="1013"/>
        <v>3545.5518335905253</v>
      </c>
      <c r="ARP19" s="163">
        <f t="shared" si="1013"/>
        <v>3547.9995483458165</v>
      </c>
      <c r="ARQ19" s="163">
        <f t="shared" si="1013"/>
        <v>3551.2485310784082</v>
      </c>
      <c r="ARR19" s="163">
        <f t="shared" si="1013"/>
        <v>3548.1396447823486</v>
      </c>
      <c r="ARS19" s="163">
        <f t="shared" si="1013"/>
        <v>3546.3907394164457</v>
      </c>
      <c r="ART19" s="163">
        <f t="shared" si="1013"/>
        <v>3545.1461812220591</v>
      </c>
      <c r="ARU19" s="163">
        <f t="shared" si="1013"/>
        <v>3548.5202052517348</v>
      </c>
      <c r="ARV19" s="163">
        <f t="shared" si="1013"/>
        <v>3547.8715796605061</v>
      </c>
      <c r="ARW19" s="163">
        <f t="shared" si="1013"/>
        <v>3548.9764596166792</v>
      </c>
      <c r="ARX19" s="163">
        <f t="shared" si="1013"/>
        <v>3547.7825034187713</v>
      </c>
      <c r="ARY19" s="163">
        <f t="shared" si="1013"/>
        <v>3544.6527072068111</v>
      </c>
      <c r="ARZ19" s="163">
        <f t="shared" si="1013"/>
        <v>3554.2110479631651</v>
      </c>
      <c r="ASA19" s="163">
        <f t="shared" si="1013"/>
        <v>3546.2556613597299</v>
      </c>
      <c r="ASB19" s="163">
        <f t="shared" si="1013"/>
        <v>3546.8975957778698</v>
      </c>
      <c r="ASC19" s="163">
        <f t="shared" si="1013"/>
        <v>3545.7835154587005</v>
      </c>
      <c r="ASD19" s="163">
        <f t="shared" si="1013"/>
        <v>3547.5006377524346</v>
      </c>
      <c r="ASE19" s="163">
        <f t="shared" si="1013"/>
        <v>3546.9126509173179</v>
      </c>
      <c r="ASF19" s="163">
        <f t="shared" si="1013"/>
        <v>3548.3052513162788</v>
      </c>
      <c r="ASG19" s="163">
        <f t="shared" si="892"/>
        <v>1998.9823666679213</v>
      </c>
      <c r="ASH19" s="170">
        <f t="shared" si="5"/>
        <v>1.6064380966363892E-3</v>
      </c>
      <c r="ASI19" s="170">
        <f t="shared" si="6"/>
        <v>7.2311713843152558E-4</v>
      </c>
      <c r="ASJ19" s="170">
        <f t="shared" si="7"/>
        <v>7.2357838541556188E-4</v>
      </c>
      <c r="ASK19" s="170">
        <f t="shared" si="8"/>
        <v>7.2857526488914585E-4</v>
      </c>
      <c r="ASL19" s="170">
        <f t="shared" si="9"/>
        <v>7.2499061041934789E-4</v>
      </c>
      <c r="ASM19" s="170">
        <f t="shared" si="10"/>
        <v>7.254395152090559E-4</v>
      </c>
      <c r="ASN19" s="170">
        <f t="shared" si="11"/>
        <v>7.257343935299492E-4</v>
      </c>
      <c r="ASO19" s="170">
        <f t="shared" si="12"/>
        <v>7.2899020718825266E-4</v>
      </c>
      <c r="ASP19" s="170">
        <f t="shared" si="13"/>
        <v>7.2466151377294881E-4</v>
      </c>
      <c r="ASQ19" s="170">
        <f t="shared" si="14"/>
        <v>7.2689332306413181E-4</v>
      </c>
      <c r="ASR19" s="170">
        <f t="shared" si="15"/>
        <v>7.2829232049943066E-4</v>
      </c>
      <c r="ASS19" s="170">
        <f t="shared" si="16"/>
        <v>7.2593049554976546E-4</v>
      </c>
      <c r="AST19" s="170">
        <f t="shared" si="17"/>
        <v>7.2559568294202292E-4</v>
      </c>
      <c r="ASU19" s="170">
        <f t="shared" si="18"/>
        <v>7.2799555642173166E-4</v>
      </c>
      <c r="ASV19" s="170">
        <f t="shared" si="19"/>
        <v>7.2644618813859103E-4</v>
      </c>
      <c r="ASW19" s="170">
        <f t="shared" si="20"/>
        <v>7.2409146914364478E-4</v>
      </c>
      <c r="ASX19" s="170">
        <f t="shared" si="21"/>
        <v>7.2728220665751553E-4</v>
      </c>
      <c r="ASY19" s="170">
        <f t="shared" si="22"/>
        <v>7.2829257141671469E-4</v>
      </c>
      <c r="ASZ19" s="170">
        <f t="shared" si="23"/>
        <v>7.2245289790376442E-4</v>
      </c>
      <c r="ATA19" s="170">
        <f t="shared" si="24"/>
        <v>7.2365090946989214E-4</v>
      </c>
      <c r="ATB19" s="170">
        <f t="shared" si="25"/>
        <v>7.2900461259061192E-4</v>
      </c>
      <c r="ATC19" s="170">
        <f t="shared" si="26"/>
        <v>7.2372637139483367E-4</v>
      </c>
      <c r="ATD19" s="170">
        <f t="shared" si="27"/>
        <v>7.2436284024508292E-4</v>
      </c>
      <c r="ATE19" s="170">
        <f t="shared" si="28"/>
        <v>7.2745048104131305E-4</v>
      </c>
      <c r="ATF19" s="170">
        <f t="shared" si="29"/>
        <v>7.26519961950628E-4</v>
      </c>
      <c r="ATG19" s="170">
        <f t="shared" si="30"/>
        <v>7.2643198101239332E-4</v>
      </c>
      <c r="ATH19" s="170">
        <f t="shared" si="31"/>
        <v>7.2612329532105034E-4</v>
      </c>
      <c r="ATI19" s="170">
        <f t="shared" si="32"/>
        <v>7.2879908197469767E-4</v>
      </c>
      <c r="ATJ19" s="170">
        <f t="shared" si="33"/>
        <v>7.2588507657995788E-4</v>
      </c>
      <c r="ATK19" s="170">
        <f t="shared" si="34"/>
        <v>7.2557541179692361E-4</v>
      </c>
      <c r="ATL19" s="170">
        <f t="shared" si="35"/>
        <v>7.284247190804809E-4</v>
      </c>
      <c r="ATM19" s="170">
        <f t="shared" si="36"/>
        <v>7.2710628112218601E-4</v>
      </c>
      <c r="ATN19" s="170">
        <f t="shared" si="37"/>
        <v>7.2504641725485808E-4</v>
      </c>
      <c r="ATO19" s="170">
        <f t="shared" si="38"/>
        <v>7.2531041376080021E-4</v>
      </c>
      <c r="ATP19" s="170">
        <f t="shared" si="39"/>
        <v>7.2777980582785032E-4</v>
      </c>
      <c r="ATQ19" s="170">
        <f t="shared" si="40"/>
        <v>7.2410987422770099E-4</v>
      </c>
      <c r="ATR19" s="170">
        <f t="shared" si="41"/>
        <v>7.2398748824443321E-4</v>
      </c>
      <c r="ATS19" s="170">
        <f t="shared" si="42"/>
        <v>7.2791951793353216E-4</v>
      </c>
      <c r="ATT19" s="170">
        <f t="shared" si="43"/>
        <v>7.2478812650517512E-4</v>
      </c>
      <c r="ATU19" s="170">
        <f t="shared" si="44"/>
        <v>7.2281133038418362E-4</v>
      </c>
      <c r="ATV19" s="170">
        <f t="shared" si="45"/>
        <v>7.2734140102880614E-4</v>
      </c>
      <c r="ATW19" s="170">
        <f t="shared" si="46"/>
        <v>7.2759426731704754E-4</v>
      </c>
      <c r="ATX19" s="170">
        <f t="shared" si="47"/>
        <v>7.2606693435375272E-4</v>
      </c>
      <c r="ATY19" s="170">
        <f t="shared" si="48"/>
        <v>7.2515853596172276E-4</v>
      </c>
      <c r="ATZ19" s="170">
        <f t="shared" si="49"/>
        <v>7.2825082159291355E-4</v>
      </c>
      <c r="AUA19" s="170">
        <f t="shared" si="50"/>
        <v>7.2687250387756613E-4</v>
      </c>
      <c r="AUB19" s="170">
        <f t="shared" si="51"/>
        <v>7.2663699748966727E-4</v>
      </c>
      <c r="AUC19" s="170">
        <f t="shared" si="52"/>
        <v>7.2864913439537801E-4</v>
      </c>
      <c r="AUD19" s="170">
        <f t="shared" si="53"/>
        <v>7.2504601802613605E-4</v>
      </c>
      <c r="AUE19" s="170">
        <f t="shared" si="54"/>
        <v>7.2491613084660496E-4</v>
      </c>
      <c r="AUF19" s="170">
        <f t="shared" si="55"/>
        <v>7.2698349619376517E-4</v>
      </c>
      <c r="AUG19" s="170">
        <f t="shared" si="56"/>
        <v>7.2865993668420035E-4</v>
      </c>
      <c r="AUH19" s="170">
        <f t="shared" si="57"/>
        <v>7.2311304183243948E-4</v>
      </c>
      <c r="AUI19" s="170">
        <f t="shared" si="58"/>
        <v>7.2468706482756487E-4</v>
      </c>
      <c r="AUJ19" s="170">
        <f t="shared" si="59"/>
        <v>7.2769582392803137E-4</v>
      </c>
      <c r="AUK19" s="170">
        <f t="shared" si="60"/>
        <v>7.2375187909036996E-4</v>
      </c>
      <c r="AUL19" s="170">
        <f t="shared" si="61"/>
        <v>7.2448578098489522E-4</v>
      </c>
      <c r="AUM19" s="170">
        <f t="shared" si="62"/>
        <v>7.2642782300930771E-4</v>
      </c>
      <c r="AUN19" s="170">
        <f t="shared" si="63"/>
        <v>7.2678193768232937E-4</v>
      </c>
      <c r="AUO19" s="170">
        <f t="shared" si="64"/>
        <v>7.253100528369392E-4</v>
      </c>
      <c r="AUP19" s="170">
        <f t="shared" si="65"/>
        <v>7.2667019157270682E-4</v>
      </c>
      <c r="AUQ19" s="170">
        <f t="shared" si="66"/>
        <v>7.2882658465304984E-4</v>
      </c>
      <c r="AUR19" s="170">
        <f t="shared" si="67"/>
        <v>7.2617758385306783E-4</v>
      </c>
      <c r="AUS19" s="170">
        <f t="shared" si="68"/>
        <v>7.2459755115741279E-4</v>
      </c>
      <c r="AUT19" s="170">
        <f t="shared" si="69"/>
        <v>1.6107635029208895E-3</v>
      </c>
      <c r="AUU19" s="284">
        <f t="shared" si="70"/>
        <v>300</v>
      </c>
      <c r="AUV19" s="284">
        <f t="shared" si="71"/>
        <v>321.9482126735619</v>
      </c>
      <c r="AUW19" s="284">
        <f t="shared" si="72"/>
        <v>460.28270793119947</v>
      </c>
      <c r="AUX19" s="284">
        <f t="shared" si="73"/>
        <v>668.98285832300689</v>
      </c>
      <c r="AUY19" s="284">
        <f t="shared" si="74"/>
        <v>795.84298628050169</v>
      </c>
      <c r="AUZ19" s="284">
        <f t="shared" si="75"/>
        <v>881.53938804806694</v>
      </c>
      <c r="AVA19" s="284">
        <f t="shared" si="76"/>
        <v>955.12643660040044</v>
      </c>
      <c r="AVB19" s="284">
        <f t="shared" si="77"/>
        <v>1017.4814231615111</v>
      </c>
      <c r="AVC19" s="284">
        <f t="shared" si="78"/>
        <v>1075.2531855554769</v>
      </c>
      <c r="AVD19" s="284">
        <f t="shared" si="79"/>
        <v>1125.4314986803486</v>
      </c>
      <c r="AVE19" s="284">
        <f t="shared" si="80"/>
        <v>1172.4857490224006</v>
      </c>
      <c r="AVF19" s="284">
        <f t="shared" si="81"/>
        <v>1212.6943097221836</v>
      </c>
      <c r="AVG19" s="284">
        <f t="shared" si="82"/>
        <v>1250.5623488477372</v>
      </c>
      <c r="AVH19" s="284">
        <f t="shared" si="83"/>
        <v>1282.1096002821153</v>
      </c>
      <c r="AVI19" s="284">
        <f t="shared" si="84"/>
        <v>1312.0196708986166</v>
      </c>
      <c r="AVJ19" s="284">
        <f t="shared" si="85"/>
        <v>1336.3889394954761</v>
      </c>
      <c r="AVK19" s="284">
        <f t="shared" si="86"/>
        <v>1359.2709726238309</v>
      </c>
      <c r="AVL19" s="284">
        <f t="shared" si="87"/>
        <v>1377.9300609182378</v>
      </c>
      <c r="AVM19" s="284">
        <f t="shared" si="88"/>
        <v>1395.2666574269001</v>
      </c>
      <c r="AVN19" s="284">
        <f t="shared" si="89"/>
        <v>1409.2502795313865</v>
      </c>
      <c r="AVO19" s="284">
        <f t="shared" si="90"/>
        <v>1422.2896694081271</v>
      </c>
      <c r="AVP19" s="284">
        <f t="shared" si="91"/>
        <v>1432.7311524597549</v>
      </c>
      <c r="AVQ19" s="284">
        <f t="shared" si="92"/>
        <v>1442.3628473305275</v>
      </c>
      <c r="AVR19" s="284">
        <f t="shared" si="93"/>
        <v>1450.2496300177934</v>
      </c>
      <c r="AVS19" s="284">
        <f t="shared" si="94"/>
        <v>1457.36630223727</v>
      </c>
      <c r="AVT19" s="284">
        <f t="shared" si="95"/>
        <v>1463.0797347810976</v>
      </c>
      <c r="AVU19" s="284">
        <f t="shared" si="96"/>
        <v>1468.3698596444206</v>
      </c>
      <c r="AVV19" s="284">
        <f t="shared" si="97"/>
        <v>1472.6181710946908</v>
      </c>
      <c r="AVW19" s="284">
        <f t="shared" si="98"/>
        <v>1476.4501865157754</v>
      </c>
      <c r="AVX19" s="284">
        <f t="shared" si="99"/>
        <v>1479.5886520196138</v>
      </c>
      <c r="AVY19" s="284">
        <f t="shared" si="100"/>
        <v>1482.4366004935368</v>
      </c>
      <c r="AVZ19" s="284">
        <f t="shared" si="101"/>
        <v>1484.7511509651729</v>
      </c>
      <c r="AWA19" s="284">
        <f t="shared" si="102"/>
        <v>1486.8128474761786</v>
      </c>
      <c r="AWB19" s="284">
        <f t="shared" si="103"/>
        <v>1488.5059254848802</v>
      </c>
      <c r="AWC19" s="284">
        <f t="shared" si="104"/>
        <v>1490.0278754788599</v>
      </c>
      <c r="AWD19" s="284">
        <f t="shared" si="105"/>
        <v>1491.2657389338319</v>
      </c>
      <c r="AWE19" s="284">
        <f t="shared" si="106"/>
        <v>1492.3740264161463</v>
      </c>
      <c r="AWF19" s="284">
        <f t="shared" si="107"/>
        <v>1493.2915918424835</v>
      </c>
      <c r="AWG19" s="284">
        <f t="shared" si="108"/>
        <v>1494.0927422193267</v>
      </c>
      <c r="AWH19" s="284">
        <f t="shared" si="109"/>
        <v>1494.7641465962154</v>
      </c>
      <c r="AWI19" s="284">
        <f t="shared" si="110"/>
        <v>1495.3428459770453</v>
      </c>
      <c r="AWJ19" s="284">
        <f t="shared" si="111"/>
        <v>1495.8392885856392</v>
      </c>
      <c r="AWK19" s="284">
        <f t="shared" si="112"/>
        <v>1496.2574812010846</v>
      </c>
      <c r="AWL19" s="284">
        <f t="shared" si="113"/>
        <v>1496.6238654327674</v>
      </c>
      <c r="AWM19" s="284">
        <f t="shared" si="114"/>
        <v>1496.9282502256406</v>
      </c>
      <c r="AWN19" s="284">
        <f t="shared" si="115"/>
        <v>1497.193898271697</v>
      </c>
      <c r="AWO19" s="284">
        <f t="shared" si="116"/>
        <v>1497.4119191356938</v>
      </c>
      <c r="AWP19" s="284">
        <f t="shared" si="117"/>
        <v>1497.6110599573722</v>
      </c>
      <c r="AWQ19" s="284">
        <f t="shared" si="118"/>
        <v>1497.770002918769</v>
      </c>
      <c r="AWR19" s="284">
        <f t="shared" si="119"/>
        <v>1497.917660880581</v>
      </c>
      <c r="AWS19" s="284">
        <f t="shared" si="120"/>
        <v>1498.0296226773012</v>
      </c>
      <c r="AWT19" s="284">
        <f t="shared" si="121"/>
        <v>1498.1405385000505</v>
      </c>
      <c r="AWU19" s="284">
        <f t="shared" si="122"/>
        <v>1498.2180552917648</v>
      </c>
      <c r="AWV19" s="284">
        <f t="shared" si="123"/>
        <v>1498.2999591990208</v>
      </c>
      <c r="AWW19" s="284">
        <f t="shared" si="124"/>
        <v>1498.3529142335144</v>
      </c>
      <c r="AWX19" s="284">
        <f t="shared" si="125"/>
        <v>1498.4147648215969</v>
      </c>
      <c r="AWY19" s="284">
        <f t="shared" si="126"/>
        <v>1498.4451678732814</v>
      </c>
      <c r="AWZ19" s="284">
        <f t="shared" si="127"/>
        <v>1498.494017801896</v>
      </c>
      <c r="AXA19" s="284">
        <f t="shared" si="128"/>
        <v>1498.5135839249697</v>
      </c>
      <c r="AXB19" s="284">
        <f t="shared" si="129"/>
        <v>1498.550149363539</v>
      </c>
      <c r="AXC19" s="284">
        <f t="shared" si="130"/>
        <v>1498.5596314497727</v>
      </c>
      <c r="AXD19" s="284">
        <f t="shared" si="131"/>
        <v>1498.5880128026995</v>
      </c>
      <c r="AXE19" s="284">
        <f t="shared" si="132"/>
        <v>1498.592910234602</v>
      </c>
      <c r="AXF19" s="284">
        <f t="shared" si="133"/>
        <v>1498.61796501699</v>
      </c>
      <c r="AXG19" s="284">
        <f t="shared" si="134"/>
        <v>1498.6007637198227</v>
      </c>
      <c r="AXH19" s="284">
        <f t="shared" si="135"/>
        <v>1498.7367358866766</v>
      </c>
      <c r="AXI19" s="284">
        <f t="shared" si="136"/>
        <v>1499.1152728777261</v>
      </c>
      <c r="AXJ19" s="284">
        <f t="shared" si="137"/>
        <v>1499.3896775990283</v>
      </c>
      <c r="AXK19" s="172">
        <f t="shared" ref="AXK19:AYP19" si="1027">-NP19/(AKU19*($B$19-AVERAGE(AUV19:AUW19)))</f>
        <v>1690431.0258496266</v>
      </c>
      <c r="AXL19" s="166">
        <f t="shared" si="1027"/>
        <v>2724635.1785930255</v>
      </c>
      <c r="AXM19" s="166">
        <f t="shared" si="1027"/>
        <v>2120788.2377454527</v>
      </c>
      <c r="AXN19" s="166">
        <f t="shared" si="1027"/>
        <v>1682937.1170457804</v>
      </c>
      <c r="AXO19" s="166">
        <f t="shared" si="1027"/>
        <v>1673299.8902560701</v>
      </c>
      <c r="AXP19" s="166">
        <f t="shared" si="1027"/>
        <v>1620195.0646526117</v>
      </c>
      <c r="AXQ19" s="166">
        <f t="shared" si="1027"/>
        <v>1716062.2629397821</v>
      </c>
      <c r="AXR19" s="166">
        <f t="shared" si="1027"/>
        <v>1663921.3052953805</v>
      </c>
      <c r="AXS19" s="166">
        <f t="shared" si="1027"/>
        <v>1793945.0968967115</v>
      </c>
      <c r="AXT19" s="166">
        <f t="shared" si="1027"/>
        <v>1724869.2691519281</v>
      </c>
      <c r="AXU19" s="166">
        <f t="shared" si="1027"/>
        <v>1874351.1045793861</v>
      </c>
      <c r="AXV19" s="166">
        <f t="shared" si="1027"/>
        <v>1779382.4270042698</v>
      </c>
      <c r="AXW19" s="166">
        <f t="shared" si="1027"/>
        <v>1941002.3859963443</v>
      </c>
      <c r="AXX19" s="166">
        <f t="shared" si="1027"/>
        <v>1829054.1664694329</v>
      </c>
      <c r="AXY19" s="166">
        <f t="shared" si="1027"/>
        <v>1983367.54139343</v>
      </c>
      <c r="AXZ19" s="166">
        <f t="shared" si="1027"/>
        <v>1860150.5697362057</v>
      </c>
      <c r="AYA19" s="166">
        <f t="shared" si="1027"/>
        <v>2018650.9505522323</v>
      </c>
      <c r="AYB19" s="166">
        <f t="shared" si="1027"/>
        <v>1886172.3638461297</v>
      </c>
      <c r="AYC19" s="166">
        <f t="shared" si="1027"/>
        <v>2037805.3612794294</v>
      </c>
      <c r="AYD19" s="166">
        <f t="shared" si="1027"/>
        <v>1901860.0814678436</v>
      </c>
      <c r="AYE19" s="166">
        <f t="shared" si="1027"/>
        <v>2044649.1354847876</v>
      </c>
      <c r="AYF19" s="166">
        <f t="shared" si="1027"/>
        <v>1911726.3960650701</v>
      </c>
      <c r="AYG19" s="166">
        <f t="shared" si="1027"/>
        <v>2042782.1252372051</v>
      </c>
      <c r="AYH19" s="166">
        <f t="shared" si="1027"/>
        <v>1907861.83944158</v>
      </c>
      <c r="AYI19" s="166">
        <f t="shared" si="1027"/>
        <v>2029302.1950175203</v>
      </c>
      <c r="AYJ19" s="166">
        <f t="shared" si="1027"/>
        <v>1897747.7081268916</v>
      </c>
      <c r="AYK19" s="166">
        <f t="shared" si="1027"/>
        <v>2014379.8335724722</v>
      </c>
      <c r="AYL19" s="166">
        <f t="shared" si="1027"/>
        <v>1875560.0085145431</v>
      </c>
      <c r="AYM19" s="166">
        <f t="shared" si="1027"/>
        <v>1982512.8412004418</v>
      </c>
      <c r="AYN19" s="166">
        <f t="shared" si="1027"/>
        <v>1848468.7019137018</v>
      </c>
      <c r="AYO19" s="166">
        <f t="shared" si="1027"/>
        <v>1941073.9457976012</v>
      </c>
      <c r="AYP19" s="166">
        <f t="shared" si="1027"/>
        <v>1799663.2479064669</v>
      </c>
      <c r="AYQ19" s="166">
        <f t="shared" ref="AYQ19:AZV19" si="1028">-OV19/(AMA19*($B$19-AVERAGE(AWB19:AWC19)))</f>
        <v>1880498.7938055405</v>
      </c>
      <c r="AYR19" s="166">
        <f t="shared" si="1028"/>
        <v>1744705.4830085456</v>
      </c>
      <c r="AYS19" s="166">
        <f t="shared" si="1028"/>
        <v>1805745.2351005296</v>
      </c>
      <c r="AYT19" s="166">
        <f t="shared" si="1028"/>
        <v>1672248.672774012</v>
      </c>
      <c r="AYU19" s="166">
        <f t="shared" si="1028"/>
        <v>1707728.350058025</v>
      </c>
      <c r="AYV19" s="166">
        <f t="shared" si="1028"/>
        <v>1575888.2446560103</v>
      </c>
      <c r="AYW19" s="166">
        <f t="shared" si="1028"/>
        <v>1594612.2814237089</v>
      </c>
      <c r="AYX19" s="166">
        <f t="shared" si="1028"/>
        <v>1461247.4385998049</v>
      </c>
      <c r="AYY19" s="166">
        <f t="shared" si="1028"/>
        <v>1460368.6391644648</v>
      </c>
      <c r="AYZ19" s="166">
        <f t="shared" si="1028"/>
        <v>1327491.539513754</v>
      </c>
      <c r="AZA19" s="166">
        <f t="shared" si="1028"/>
        <v>1309649.6601021232</v>
      </c>
      <c r="AZB19" s="166">
        <f t="shared" si="1028"/>
        <v>1181547.2445038969</v>
      </c>
      <c r="AZC19" s="166">
        <f t="shared" si="1028"/>
        <v>1149865.5003083132</v>
      </c>
      <c r="AZD19" s="166">
        <f t="shared" si="1028"/>
        <v>1027154.4460931544</v>
      </c>
      <c r="AZE19" s="166">
        <f t="shared" si="1028"/>
        <v>983426.42385514954</v>
      </c>
      <c r="AZF19" s="166">
        <f t="shared" si="1028"/>
        <v>877345.99833637523</v>
      </c>
      <c r="AZG19" s="166">
        <f t="shared" si="1028"/>
        <v>823648.70401857526</v>
      </c>
      <c r="AZH19" s="166">
        <f t="shared" si="1028"/>
        <v>727682.81186548888</v>
      </c>
      <c r="AZI19" s="166">
        <f t="shared" si="1028"/>
        <v>669844.057429882</v>
      </c>
      <c r="AZJ19" s="166">
        <f t="shared" si="1028"/>
        <v>587096.43339160748</v>
      </c>
      <c r="AZK19" s="166">
        <f t="shared" si="1028"/>
        <v>530771.42799076391</v>
      </c>
      <c r="AZL19" s="166">
        <f t="shared" si="1028"/>
        <v>464610.23601578345</v>
      </c>
      <c r="AZM19" s="166">
        <f t="shared" si="1028"/>
        <v>411834.74057557882</v>
      </c>
      <c r="AZN19" s="166">
        <f t="shared" si="1028"/>
        <v>361740.94513810711</v>
      </c>
      <c r="AZO19" s="166">
        <f t="shared" si="1028"/>
        <v>317345.40122504934</v>
      </c>
      <c r="AZP19" s="166">
        <f t="shared" si="1028"/>
        <v>282216.26535408717</v>
      </c>
      <c r="AZQ19" s="166">
        <f t="shared" si="1028"/>
        <v>241151.52879528154</v>
      </c>
      <c r="AZR19" s="166">
        <f t="shared" si="1028"/>
        <v>217004.83765359558</v>
      </c>
      <c r="AZS19" s="166">
        <f t="shared" si="1028"/>
        <v>181365.68592544709</v>
      </c>
      <c r="AZT19" s="166">
        <f t="shared" si="1028"/>
        <v>167725.50050544192</v>
      </c>
      <c r="AZU19" s="166">
        <f t="shared" si="1028"/>
        <v>144446.52688831111</v>
      </c>
      <c r="AZV19" s="166">
        <f t="shared" si="1028"/>
        <v>93647.728449088478</v>
      </c>
      <c r="AZW19" s="166">
        <f>-QB19/(ANG19*($B$19-AVERAGE(AXH19:AXI19)))</f>
        <v>-136307.69832787919</v>
      </c>
      <c r="AZX19" s="163">
        <f t="shared" ref="AZX19:BBC19" si="1029">-NP19/(SS19*($B$19-AVERAGE(AUU19:AUV19)))</f>
        <v>788.42606012976387</v>
      </c>
      <c r="AZY19" s="127">
        <f t="shared" si="1029"/>
        <v>648.03824955239861</v>
      </c>
      <c r="AZZ19" s="127">
        <f t="shared" si="1029"/>
        <v>490.39662929853966</v>
      </c>
      <c r="BAA19" s="127">
        <f t="shared" si="1029"/>
        <v>408.89503722313412</v>
      </c>
      <c r="BAB19" s="127">
        <f t="shared" si="1029"/>
        <v>414.61934070265164</v>
      </c>
      <c r="BAC19" s="127">
        <f t="shared" si="1029"/>
        <v>403.63482570021819</v>
      </c>
      <c r="BAD19" s="127">
        <f t="shared" si="1029"/>
        <v>426.96206443868471</v>
      </c>
      <c r="BAE19" s="127">
        <f t="shared" si="1029"/>
        <v>413.47926599258642</v>
      </c>
      <c r="BAF19" s="127">
        <f t="shared" si="1029"/>
        <v>443.78249015415258</v>
      </c>
      <c r="BAG19" s="127">
        <f t="shared" si="1029"/>
        <v>426.20434345011307</v>
      </c>
      <c r="BAH19" s="127">
        <f t="shared" si="1029"/>
        <v>460.71559029250716</v>
      </c>
      <c r="BAI19" s="127">
        <f t="shared" si="1029"/>
        <v>436.80608974019128</v>
      </c>
      <c r="BAJ19" s="127">
        <f t="shared" si="1029"/>
        <v>474.86070448575867</v>
      </c>
      <c r="BAK19" s="127">
        <f t="shared" si="1029"/>
        <v>446.42453370678464</v>
      </c>
      <c r="BAL19" s="127">
        <f t="shared" si="1029"/>
        <v>483.98392350169598</v>
      </c>
      <c r="BAM19" s="127">
        <f t="shared" si="1029"/>
        <v>452.73176012586578</v>
      </c>
      <c r="BAN19" s="127">
        <f t="shared" si="1029"/>
        <v>491.38874256229718</v>
      </c>
      <c r="BAO19" s="127">
        <f t="shared" si="1029"/>
        <v>458.29931782870216</v>
      </c>
      <c r="BAP19" s="127">
        <f t="shared" si="1029"/>
        <v>494.92821541314231</v>
      </c>
      <c r="BAQ19" s="127">
        <f t="shared" si="1029"/>
        <v>461.42936983941843</v>
      </c>
      <c r="BAR19" s="127">
        <f t="shared" si="1029"/>
        <v>496.64851655823645</v>
      </c>
      <c r="BAS19" s="127">
        <f t="shared" si="1029"/>
        <v>462.88427206481254</v>
      </c>
      <c r="BAT19" s="127">
        <f t="shared" si="1029"/>
        <v>495.26913183376894</v>
      </c>
      <c r="BAU19" s="127">
        <f t="shared" si="1029"/>
        <v>463.18191189330008</v>
      </c>
      <c r="BAV19" s="127">
        <f t="shared" si="1029"/>
        <v>492.92453954819058</v>
      </c>
      <c r="BAW19" s="127">
        <f t="shared" si="1029"/>
        <v>460.37003026902545</v>
      </c>
      <c r="BAX19" s="127">
        <f t="shared" si="1029"/>
        <v>490.09154231290057</v>
      </c>
      <c r="BAY19" s="127">
        <f t="shared" si="1029"/>
        <v>456.44948687028739</v>
      </c>
      <c r="BAZ19" s="127">
        <f t="shared" si="1029"/>
        <v>482.41537816921021</v>
      </c>
      <c r="BBA19" s="127">
        <f t="shared" si="1029"/>
        <v>450.42585499182337</v>
      </c>
      <c r="BBB19" s="127">
        <f t="shared" si="1029"/>
        <v>473.72045731889011</v>
      </c>
      <c r="BBC19" s="127">
        <f t="shared" si="1029"/>
        <v>440.63795948518873</v>
      </c>
      <c r="BBD19" s="127">
        <f t="shared" ref="BBD19:BCI19" si="1030">-OV19/(TY19*($B$19-AVERAGE(AWA19:AWB19)))</f>
        <v>460.83461277899249</v>
      </c>
      <c r="BBE19" s="127">
        <f t="shared" si="1030"/>
        <v>428.72632978725983</v>
      </c>
      <c r="BBF19" s="127">
        <f t="shared" si="1030"/>
        <v>444.83960296331804</v>
      </c>
      <c r="BBG19" s="127">
        <f t="shared" si="1030"/>
        <v>413.01830511432576</v>
      </c>
      <c r="BBH19" s="127">
        <f t="shared" si="1030"/>
        <v>423.8094030794187</v>
      </c>
      <c r="BBI19" s="127">
        <f t="shared" si="1030"/>
        <v>392.27357670709324</v>
      </c>
      <c r="BBJ19" s="127">
        <f t="shared" si="1030"/>
        <v>398.93835446902216</v>
      </c>
      <c r="BBK19" s="127">
        <f t="shared" si="1030"/>
        <v>367.16995134600569</v>
      </c>
      <c r="BBL19" s="127">
        <f t="shared" si="1030"/>
        <v>368.73244655421649</v>
      </c>
      <c r="BBM19" s="127">
        <f t="shared" si="1030"/>
        <v>337.13753023421827</v>
      </c>
      <c r="BBN19" s="127">
        <f t="shared" si="1030"/>
        <v>334.59648425750453</v>
      </c>
      <c r="BBO19" s="127">
        <f t="shared" si="1030"/>
        <v>303.48023354762597</v>
      </c>
      <c r="BBP19" s="127">
        <f t="shared" si="1030"/>
        <v>297.10713040503487</v>
      </c>
      <c r="BBQ19" s="127">
        <f t="shared" si="1030"/>
        <v>267.27462325143813</v>
      </c>
      <c r="BBR19" s="127">
        <f t="shared" si="1030"/>
        <v>257.41308511469873</v>
      </c>
      <c r="BBS19" s="127">
        <f t="shared" si="1030"/>
        <v>230.86489808251301</v>
      </c>
      <c r="BBT19" s="127">
        <f t="shared" si="1030"/>
        <v>217.96891304988006</v>
      </c>
      <c r="BBU19" s="127">
        <f t="shared" si="1030"/>
        <v>193.8097813562398</v>
      </c>
      <c r="BBV19" s="127">
        <f t="shared" si="1030"/>
        <v>179.58735564745209</v>
      </c>
      <c r="BBW19" s="127">
        <f t="shared" si="1030"/>
        <v>158.35549037801653</v>
      </c>
      <c r="BBX19" s="127">
        <f t="shared" si="1030"/>
        <v>143.78230096720515</v>
      </c>
      <c r="BBY19" s="127">
        <f t="shared" si="1030"/>
        <v>126.46292530249073</v>
      </c>
      <c r="BBZ19" s="127">
        <f t="shared" si="1030"/>
        <v>112.73125474776889</v>
      </c>
      <c r="BCA19" s="127">
        <f t="shared" si="1030"/>
        <v>99.389088941060933</v>
      </c>
      <c r="BCB19" s="127">
        <f t="shared" si="1030"/>
        <v>87.526775334012697</v>
      </c>
      <c r="BCC19" s="127">
        <f t="shared" si="1030"/>
        <v>77.913898276958648</v>
      </c>
      <c r="BCD19" s="127">
        <f t="shared" si="1030"/>
        <v>66.935306379804018</v>
      </c>
      <c r="BCE19" s="127">
        <f t="shared" si="1030"/>
        <v>60.380078866622227</v>
      </c>
      <c r="BCF19" s="127">
        <f t="shared" si="1030"/>
        <v>50.552908662122739</v>
      </c>
      <c r="BCG19" s="127">
        <f t="shared" si="1030"/>
        <v>46.777566087530047</v>
      </c>
      <c r="BCH19" s="127">
        <f t="shared" si="1030"/>
        <v>40.6099093445576</v>
      </c>
      <c r="BCI19" s="127">
        <f t="shared" si="1030"/>
        <v>25.265192149511059</v>
      </c>
      <c r="BCJ19" s="127">
        <f>-QB19/(VE19*($B$19-AVERAGE(AXG19:AXH19)))</f>
        <v>-55.011596090258784</v>
      </c>
      <c r="BCK19" s="163">
        <f t="shared" ref="BCK19:BDP19" si="1031">-NP19/(SS19*($B$19-300))</f>
        <v>781.21583394430274</v>
      </c>
      <c r="BCL19" s="127">
        <f t="shared" si="1031"/>
        <v>598.83299671780196</v>
      </c>
      <c r="BCM19" s="127">
        <f t="shared" si="1031"/>
        <v>382.25077525902071</v>
      </c>
      <c r="BCN19" s="127">
        <f t="shared" si="1031"/>
        <v>261.55212225618408</v>
      </c>
      <c r="BCO19" s="127">
        <f t="shared" si="1031"/>
        <v>228.49285331566477</v>
      </c>
      <c r="BCP19" s="127">
        <f t="shared" si="1031"/>
        <v>195.65091129130121</v>
      </c>
      <c r="BCQ19" s="127">
        <f t="shared" si="1031"/>
        <v>182.77394549338868</v>
      </c>
      <c r="BCR19" s="127">
        <f t="shared" si="1031"/>
        <v>156.30642835340689</v>
      </c>
      <c r="BCS19" s="127">
        <f t="shared" si="1031"/>
        <v>147.8008921867409</v>
      </c>
      <c r="BCT19" s="127">
        <f t="shared" si="1031"/>
        <v>124.67946603770758</v>
      </c>
      <c r="BCU19" s="127">
        <f t="shared" si="1031"/>
        <v>118.02380506628896</v>
      </c>
      <c r="BCV19" s="127">
        <f t="shared" si="1031"/>
        <v>97.688650068398942</v>
      </c>
      <c r="BCW19" s="127">
        <f t="shared" si="1031"/>
        <v>92.464886442564435</v>
      </c>
      <c r="BCX19" s="127">
        <f t="shared" si="1031"/>
        <v>75.49610452432276</v>
      </c>
      <c r="BCY19" s="127">
        <f t="shared" si="1031"/>
        <v>70.90190842120019</v>
      </c>
      <c r="BCZ19" s="127">
        <f t="shared" si="1031"/>
        <v>57.410176526286229</v>
      </c>
      <c r="BDA19" s="127">
        <f t="shared" si="1031"/>
        <v>53.806855697680909</v>
      </c>
      <c r="BDB19" s="127">
        <f t="shared" si="1031"/>
        <v>43.309912193222615</v>
      </c>
      <c r="BDC19" s="127">
        <f t="shared" si="1031"/>
        <v>40.312534806137549</v>
      </c>
      <c r="BDD19" s="127">
        <f t="shared" si="1031"/>
        <v>32.388506334981876</v>
      </c>
      <c r="BDE19" s="127">
        <f t="shared" si="1031"/>
        <v>30.001539062978686</v>
      </c>
      <c r="BDF19" s="127">
        <f t="shared" si="1031"/>
        <v>24.090426243167691</v>
      </c>
      <c r="BDG19" s="127">
        <f t="shared" si="1031"/>
        <v>22.160718797281838</v>
      </c>
      <c r="BDH19" s="127">
        <f t="shared" si="1031"/>
        <v>17.829428802741621</v>
      </c>
      <c r="BDI19" s="127">
        <f t="shared" si="1031"/>
        <v>16.339208571647841</v>
      </c>
      <c r="BDJ19" s="127">
        <f t="shared" si="1031"/>
        <v>13.149396787199239</v>
      </c>
      <c r="BDK19" s="127">
        <f t="shared" si="1031"/>
        <v>12.050527929162675</v>
      </c>
      <c r="BDL19" s="127">
        <f t="shared" si="1031"/>
        <v>9.6865508475682134</v>
      </c>
      <c r="BDM19" s="127">
        <f t="shared" si="1031"/>
        <v>8.8364751386283427</v>
      </c>
      <c r="BDN19" s="127">
        <f t="shared" si="1031"/>
        <v>7.1270033770260799</v>
      </c>
      <c r="BDO19" s="127">
        <f t="shared" si="1031"/>
        <v>6.4765972436005095</v>
      </c>
      <c r="BDP19" s="127">
        <f t="shared" si="1031"/>
        <v>5.2208257094668866</v>
      </c>
      <c r="BDQ19" s="127">
        <f t="shared" ref="BDQ19:BEV19" si="1032">-OV19/(TY19*($B$19-300))</f>
        <v>4.7391515439169822</v>
      </c>
      <c r="BDR19" s="127">
        <f t="shared" si="1032"/>
        <v>3.8346353030410949</v>
      </c>
      <c r="BDS19" s="127">
        <f t="shared" si="1032"/>
        <v>3.4672254739737571</v>
      </c>
      <c r="BDT19" s="127">
        <f t="shared" si="1032"/>
        <v>2.8154484943436451</v>
      </c>
      <c r="BDU19" s="127">
        <f t="shared" si="1032"/>
        <v>2.531269070551089</v>
      </c>
      <c r="BDV19" s="127">
        <f t="shared" si="1032"/>
        <v>2.0619968333814378</v>
      </c>
      <c r="BDW19" s="127">
        <f t="shared" si="1032"/>
        <v>1.8522560164970407</v>
      </c>
      <c r="BDX19" s="127">
        <f t="shared" si="1032"/>
        <v>1.5135062731422835</v>
      </c>
      <c r="BDY19" s="127">
        <f t="shared" si="1032"/>
        <v>1.3547637900363383</v>
      </c>
      <c r="BDZ19" s="127">
        <f t="shared" si="1032"/>
        <v>1.1101981312401916</v>
      </c>
      <c r="BEA19" s="127">
        <f t="shared" si="1032"/>
        <v>0.99244849540040603</v>
      </c>
      <c r="BEB19" s="127">
        <f t="shared" si="1032"/>
        <v>0.81533560244765202</v>
      </c>
      <c r="BEC19" s="127">
        <f t="shared" si="1032"/>
        <v>0.7276464970429013</v>
      </c>
      <c r="BED19" s="127">
        <f t="shared" si="1032"/>
        <v>0.60072005007881724</v>
      </c>
      <c r="BEE19" s="127">
        <f t="shared" si="1032"/>
        <v>0.53381262763924731</v>
      </c>
      <c r="BEF19" s="127">
        <f t="shared" si="1032"/>
        <v>0.44431268681216701</v>
      </c>
      <c r="BEG19" s="127">
        <f t="shared" si="1032"/>
        <v>0.39164801431721641</v>
      </c>
      <c r="BEH19" s="127">
        <f t="shared" si="1032"/>
        <v>0.32727336981070354</v>
      </c>
      <c r="BEI19" s="127">
        <f t="shared" si="1032"/>
        <v>0.28657942779808332</v>
      </c>
      <c r="BEJ19" s="127">
        <f t="shared" si="1032"/>
        <v>0.24026527740111334</v>
      </c>
      <c r="BEK19" s="127">
        <f t="shared" si="1032"/>
        <v>0.20860328685389254</v>
      </c>
      <c r="BEL19" s="127">
        <f t="shared" si="1032"/>
        <v>0.17636975711636715</v>
      </c>
      <c r="BEM19" s="127">
        <f t="shared" si="1032"/>
        <v>0.15182649827699737</v>
      </c>
      <c r="BEN19" s="127">
        <f t="shared" si="1032"/>
        <v>0.13003684527902204</v>
      </c>
      <c r="BEO19" s="127">
        <f t="shared" si="1032"/>
        <v>0.11162633656162158</v>
      </c>
      <c r="BEP19" s="127">
        <f t="shared" si="1032"/>
        <v>9.7145589440472344E-2</v>
      </c>
      <c r="BEQ19" s="127">
        <f t="shared" si="1032"/>
        <v>8.1891629977696931E-2</v>
      </c>
      <c r="BER19" s="127">
        <f t="shared" si="1032"/>
        <v>7.2713192680858296E-2</v>
      </c>
      <c r="BES19" s="127">
        <f t="shared" si="1032"/>
        <v>6.0081199823605304E-2</v>
      </c>
      <c r="BET19" s="127">
        <f t="shared" si="1032"/>
        <v>5.4945649553526967E-2</v>
      </c>
      <c r="BEU19" s="127">
        <f t="shared" si="1032"/>
        <v>4.7194209659797648E-2</v>
      </c>
      <c r="BEV19" s="127">
        <f t="shared" si="1032"/>
        <v>2.927889703514493E-2</v>
      </c>
      <c r="BEW19" s="127">
        <f>-QB19/(VE19*($B$19-300))</f>
        <v>-6.1028498432252422E-2</v>
      </c>
      <c r="BEX19" s="141">
        <f t="shared" si="144"/>
        <v>1.176884471974982</v>
      </c>
      <c r="BEY19" s="125">
        <f t="shared" si="145"/>
        <v>1.0966525909882399</v>
      </c>
      <c r="BEZ19" s="125">
        <f t="shared" si="146"/>
        <v>0.76706192848172094</v>
      </c>
      <c r="BFA19" s="125">
        <f t="shared" si="147"/>
        <v>0.52776440711433448</v>
      </c>
      <c r="BFB19" s="125">
        <f t="shared" si="148"/>
        <v>0.44363693301187634</v>
      </c>
      <c r="BFC19" s="125">
        <f t="shared" si="149"/>
        <v>0.40051000145808946</v>
      </c>
      <c r="BFD19" s="125">
        <f t="shared" si="150"/>
        <v>0.36965298840346905</v>
      </c>
      <c r="BFE19" s="125">
        <f t="shared" si="151"/>
        <v>0.34699929999257617</v>
      </c>
      <c r="BFF19" s="125">
        <f t="shared" si="152"/>
        <v>0.32835554112783272</v>
      </c>
      <c r="BFG19" s="125">
        <f t="shared" si="153"/>
        <v>0.31371553222607479</v>
      </c>
      <c r="BFH19" s="125">
        <f t="shared" si="154"/>
        <v>0.30112548650324716</v>
      </c>
      <c r="BFI19" s="125">
        <f t="shared" si="155"/>
        <v>0.29114125362176257</v>
      </c>
      <c r="BFJ19" s="125">
        <f t="shared" si="156"/>
        <v>0.28232526104580669</v>
      </c>
      <c r="BFK19" s="125">
        <f t="shared" si="157"/>
        <v>0.27537843996707151</v>
      </c>
      <c r="BFL19" s="125">
        <f t="shared" si="158"/>
        <v>0.26910064644890286</v>
      </c>
      <c r="BFM19" s="125">
        <f t="shared" si="159"/>
        <v>0.26419355260885841</v>
      </c>
      <c r="BFN19" s="125">
        <f t="shared" si="160"/>
        <v>0.25974610559877165</v>
      </c>
      <c r="BFO19" s="125">
        <f t="shared" si="161"/>
        <v>0.25622878229190793</v>
      </c>
      <c r="BFP19" s="125">
        <f t="shared" si="162"/>
        <v>0.25304506469294175</v>
      </c>
      <c r="BFQ19" s="125">
        <f t="shared" si="163"/>
        <v>0.25053416466938594</v>
      </c>
      <c r="BFR19" s="125">
        <f t="shared" si="164"/>
        <v>0.24823729595070426</v>
      </c>
      <c r="BFS19" s="125">
        <f t="shared" si="165"/>
        <v>0.24642818786088488</v>
      </c>
      <c r="BFT19" s="125">
        <f t="shared" si="166"/>
        <v>0.24478260948410799</v>
      </c>
      <c r="BFU19" s="125">
        <f t="shared" si="167"/>
        <v>0.24345142676448242</v>
      </c>
      <c r="BFV19" s="125">
        <f t="shared" si="168"/>
        <v>0.24226259455188975</v>
      </c>
      <c r="BFW19" s="125">
        <f t="shared" si="169"/>
        <v>0.2413165415385371</v>
      </c>
      <c r="BFX19" s="125">
        <f t="shared" si="170"/>
        <v>0.24044714570618647</v>
      </c>
      <c r="BFY19" s="125">
        <f t="shared" si="171"/>
        <v>0.23975348703597663</v>
      </c>
      <c r="BFZ19" s="125">
        <f t="shared" si="172"/>
        <v>0.23913122489129243</v>
      </c>
      <c r="BGA19" s="125">
        <f t="shared" si="173"/>
        <v>0.23862398586969849</v>
      </c>
      <c r="BGB19" s="125">
        <f t="shared" si="174"/>
        <v>0.23816555896889693</v>
      </c>
      <c r="BGC19" s="125">
        <f t="shared" si="175"/>
        <v>0.23779428718609308</v>
      </c>
      <c r="BGD19" s="125">
        <f t="shared" si="176"/>
        <v>0.23746454854207957</v>
      </c>
      <c r="BGE19" s="125">
        <f t="shared" si="177"/>
        <v>0.23719444816955207</v>
      </c>
      <c r="BGF19" s="125">
        <f t="shared" si="178"/>
        <v>0.23695217210552366</v>
      </c>
      <c r="BGG19" s="125">
        <f t="shared" si="179"/>
        <v>0.23675548386494527</v>
      </c>
      <c r="BGH19" s="125">
        <f t="shared" si="180"/>
        <v>0.23657966122632237</v>
      </c>
      <c r="BGI19" s="125">
        <f t="shared" si="181"/>
        <v>0.23643429288774626</v>
      </c>
      <c r="BGJ19" s="125">
        <f t="shared" si="182"/>
        <v>0.2363075139954505</v>
      </c>
      <c r="BGK19" s="125">
        <f t="shared" si="183"/>
        <v>0.2362013715651885</v>
      </c>
      <c r="BGL19" s="125">
        <f t="shared" si="184"/>
        <v>0.23610996136595311</v>
      </c>
      <c r="BGM19" s="125">
        <f t="shared" si="185"/>
        <v>0.23603160064496528</v>
      </c>
      <c r="BGN19" s="125">
        <f t="shared" si="186"/>
        <v>0.23596563160311146</v>
      </c>
      <c r="BGO19" s="125">
        <f t="shared" si="187"/>
        <v>0.23590786552799048</v>
      </c>
      <c r="BGP19" s="125">
        <f t="shared" si="188"/>
        <v>0.23585989611678115</v>
      </c>
      <c r="BGQ19" s="125">
        <f t="shared" si="189"/>
        <v>0.2358180473484828</v>
      </c>
      <c r="BGR19" s="125">
        <f t="shared" si="190"/>
        <v>0.23578371260480141</v>
      </c>
      <c r="BGS19" s="125">
        <f t="shared" si="191"/>
        <v>0.23575235989679735</v>
      </c>
      <c r="BGT19" s="125">
        <f t="shared" si="192"/>
        <v>0.23572734191795863</v>
      </c>
      <c r="BGU19" s="125">
        <f t="shared" si="193"/>
        <v>0.23570410498060218</v>
      </c>
      <c r="BGV19" s="125">
        <f t="shared" si="194"/>
        <v>0.23568648860326999</v>
      </c>
      <c r="BGW19" s="125">
        <f t="shared" si="195"/>
        <v>0.23566903939865763</v>
      </c>
      <c r="BGX19" s="125">
        <f t="shared" si="196"/>
        <v>0.23565684604150508</v>
      </c>
      <c r="BGY19" s="125">
        <f t="shared" si="197"/>
        <v>0.23564396396382503</v>
      </c>
      <c r="BGZ19" s="125">
        <f t="shared" si="198"/>
        <v>0.23563563579619418</v>
      </c>
      <c r="BHA19" s="125">
        <f t="shared" si="199"/>
        <v>0.2356259093819934</v>
      </c>
      <c r="BHB19" s="125">
        <f t="shared" si="200"/>
        <v>0.23562112859531217</v>
      </c>
      <c r="BHC19" s="125">
        <f t="shared" si="201"/>
        <v>0.23561344750004234</v>
      </c>
      <c r="BHD19" s="125">
        <f t="shared" si="202"/>
        <v>0.23561037109035143</v>
      </c>
      <c r="BHE19" s="125">
        <f t="shared" si="203"/>
        <v>0.23560462206916979</v>
      </c>
      <c r="BHF19" s="125">
        <f t="shared" si="204"/>
        <v>0.23560313128875862</v>
      </c>
      <c r="BHG19" s="125">
        <f t="shared" si="205"/>
        <v>0.23559866926479833</v>
      </c>
      <c r="BHH19" s="125">
        <f t="shared" si="206"/>
        <v>0.23559789932358804</v>
      </c>
      <c r="BHI19" s="125">
        <f t="shared" si="207"/>
        <v>0.23559396045842268</v>
      </c>
      <c r="BHJ19" s="125">
        <f t="shared" si="208"/>
        <v>0.23559666466211907</v>
      </c>
      <c r="BHK19" s="125">
        <f t="shared" si="209"/>
        <v>0.23557529026845095</v>
      </c>
      <c r="BHL19" s="125">
        <f t="shared" si="210"/>
        <v>0.23551580587578472</v>
      </c>
      <c r="BHM19" s="125">
        <f t="shared" si="211"/>
        <v>0.23547270390567038</v>
      </c>
      <c r="BHN19" s="126">
        <f t="shared" si="212"/>
        <v>1.8475847853329996E-5</v>
      </c>
      <c r="BHO19" s="126">
        <f t="shared" si="213"/>
        <v>1.9527413056050174E-5</v>
      </c>
      <c r="BHP19" s="126">
        <f t="shared" si="214"/>
        <v>2.5377147779352748E-5</v>
      </c>
      <c r="BHQ19" s="126">
        <f t="shared" si="215"/>
        <v>3.2403169336266961E-5</v>
      </c>
      <c r="BHR19" s="126">
        <f t="shared" si="216"/>
        <v>3.6070098616255236E-5</v>
      </c>
      <c r="BHS19" s="126">
        <f t="shared" si="217"/>
        <v>3.8415553630056178E-5</v>
      </c>
      <c r="BHT19" s="126">
        <f t="shared" si="218"/>
        <v>4.038261123463974E-5</v>
      </c>
      <c r="BHU19" s="126">
        <f t="shared" si="219"/>
        <v>4.202960817771764E-5</v>
      </c>
      <c r="BHV19" s="126">
        <f t="shared" si="220"/>
        <v>4.3545447965833858E-5</v>
      </c>
      <c r="BHW19" s="126">
        <f t="shared" si="221"/>
        <v>4.4855969268631031E-5</v>
      </c>
      <c r="BHX19" s="126">
        <f t="shared" si="222"/>
        <v>4.60795086537914E-5</v>
      </c>
      <c r="BHY19" s="126">
        <f t="shared" si="223"/>
        <v>4.7119730506307945E-5</v>
      </c>
      <c r="BHZ19" s="126">
        <f t="shared" si="224"/>
        <v>4.8093331814740921E-5</v>
      </c>
      <c r="BIA19" s="126">
        <f t="shared" si="225"/>
        <v>4.8898492138675791E-5</v>
      </c>
      <c r="BIB19" s="126">
        <f t="shared" si="226"/>
        <v>4.965552568527241E-5</v>
      </c>
      <c r="BIC19" s="126">
        <f t="shared" si="227"/>
        <v>5.0266758650914825E-5</v>
      </c>
      <c r="BID19" s="126">
        <f t="shared" si="228"/>
        <v>5.0835313368593102E-5</v>
      </c>
      <c r="BIE19" s="126">
        <f t="shared" si="229"/>
        <v>5.1294525953580568E-5</v>
      </c>
      <c r="BIF19" s="126">
        <f t="shared" si="230"/>
        <v>5.1717202175451951E-5</v>
      </c>
      <c r="BIG19" s="126">
        <f t="shared" si="231"/>
        <v>5.2055054934994171E-5</v>
      </c>
      <c r="BIH19" s="126">
        <f t="shared" si="232"/>
        <v>5.2367411797837117E-5</v>
      </c>
      <c r="BII19" s="126">
        <f t="shared" si="233"/>
        <v>5.2615541994708375E-5</v>
      </c>
      <c r="BIJ19" s="126">
        <f t="shared" si="234"/>
        <v>5.2842763837035519E-5</v>
      </c>
      <c r="BIK19" s="126">
        <f t="shared" si="235"/>
        <v>5.3027574500814446E-5</v>
      </c>
      <c r="BIL19" s="126">
        <f t="shared" si="236"/>
        <v>5.3193335635678982E-5</v>
      </c>
      <c r="BIM19" s="126">
        <f t="shared" si="237"/>
        <v>5.3325700044219718E-5</v>
      </c>
      <c r="BIN19" s="126">
        <f t="shared" si="238"/>
        <v>5.3447675093979347E-5</v>
      </c>
      <c r="BIO19" s="126">
        <f t="shared" si="239"/>
        <v>5.3545213519902893E-5</v>
      </c>
      <c r="BIP19" s="126">
        <f t="shared" si="240"/>
        <v>5.3632869919572877E-5</v>
      </c>
      <c r="BIQ19" s="126">
        <f t="shared" si="241"/>
        <v>5.3704428494143921E-5</v>
      </c>
      <c r="BIR19" s="126">
        <f t="shared" si="242"/>
        <v>5.3769178746301377E-5</v>
      </c>
      <c r="BIS19" s="126">
        <f t="shared" si="243"/>
        <v>5.3821670907120954E-5</v>
      </c>
      <c r="BIT19" s="126">
        <f t="shared" si="244"/>
        <v>5.38683286149189E-5</v>
      </c>
      <c r="BIU19" s="126">
        <f t="shared" si="245"/>
        <v>5.390657315594505E-5</v>
      </c>
      <c r="BIV19" s="126">
        <f t="shared" si="246"/>
        <v>5.3940896993499648E-5</v>
      </c>
      <c r="BIW19" s="126">
        <f t="shared" si="247"/>
        <v>5.396877520598884E-5</v>
      </c>
      <c r="BIX19" s="126">
        <f t="shared" si="248"/>
        <v>5.3993705540367635E-5</v>
      </c>
      <c r="BIY19" s="126">
        <f t="shared" si="249"/>
        <v>5.4014324371211011E-5</v>
      </c>
      <c r="BIZ19" s="126">
        <f t="shared" si="250"/>
        <v>5.403231135727491E-5</v>
      </c>
      <c r="BJA19" s="126">
        <f t="shared" si="251"/>
        <v>5.40473739331248E-5</v>
      </c>
      <c r="BJB19" s="126">
        <f t="shared" si="252"/>
        <v>5.4060348339802025E-5</v>
      </c>
      <c r="BJC19" s="126">
        <f t="shared" si="253"/>
        <v>5.4071472351680472E-5</v>
      </c>
      <c r="BJD19" s="126">
        <f t="shared" si="254"/>
        <v>5.4080838526023069E-5</v>
      </c>
      <c r="BJE19" s="126">
        <f t="shared" si="255"/>
        <v>5.4089041004222177E-5</v>
      </c>
      <c r="BJF19" s="126">
        <f t="shared" si="256"/>
        <v>5.4095853074938546E-5</v>
      </c>
      <c r="BJG19" s="126">
        <f t="shared" si="257"/>
        <v>5.4101796452647692E-5</v>
      </c>
      <c r="BJH19" s="126">
        <f t="shared" si="258"/>
        <v>5.4106673025652191E-5</v>
      </c>
      <c r="BJI19" s="126">
        <f t="shared" si="259"/>
        <v>5.4111126325608324E-5</v>
      </c>
      <c r="BJJ19" s="126">
        <f t="shared" si="260"/>
        <v>5.4114680030043382E-5</v>
      </c>
      <c r="BJK19" s="126">
        <f t="shared" si="261"/>
        <v>5.4117980888469011E-5</v>
      </c>
      <c r="BJL19" s="126">
        <f t="shared" si="262"/>
        <v>5.4120483425940646E-5</v>
      </c>
      <c r="BJM19" s="126">
        <f t="shared" si="263"/>
        <v>5.4122962293329251E-5</v>
      </c>
      <c r="BJN19" s="126">
        <f t="shared" si="264"/>
        <v>5.4124694550974438E-5</v>
      </c>
      <c r="BJO19" s="126">
        <f t="shared" si="265"/>
        <v>5.4126524693203683E-5</v>
      </c>
      <c r="BJP19" s="126">
        <f t="shared" si="266"/>
        <v>5.4127707888976243E-5</v>
      </c>
      <c r="BJQ19" s="126">
        <f t="shared" si="267"/>
        <v>5.4129089758059129E-5</v>
      </c>
      <c r="BJR19" s="126">
        <f t="shared" si="268"/>
        <v>5.4129768991587919E-5</v>
      </c>
      <c r="BJS19" s="126">
        <f t="shared" si="269"/>
        <v>5.4130860300533677E-5</v>
      </c>
      <c r="BJT19" s="126">
        <f t="shared" si="270"/>
        <v>5.4131297392562556E-5</v>
      </c>
      <c r="BJU19" s="126">
        <f t="shared" si="271"/>
        <v>5.4132114211932937E-5</v>
      </c>
      <c r="BJV19" s="126">
        <f t="shared" si="272"/>
        <v>5.4132326022970586E-5</v>
      </c>
      <c r="BJW19" s="126">
        <f t="shared" si="273"/>
        <v>5.4132959993546614E-5</v>
      </c>
      <c r="BJX19" s="126">
        <f t="shared" si="274"/>
        <v>5.4133069388373287E-5</v>
      </c>
      <c r="BJY19" s="126">
        <f t="shared" si="275"/>
        <v>5.4133629032752086E-5</v>
      </c>
      <c r="BJZ19" s="126">
        <f t="shared" si="276"/>
        <v>5.413324481191929E-5</v>
      </c>
      <c r="BKA19" s="126">
        <f t="shared" si="277"/>
        <v>5.413628179582099E-5</v>
      </c>
      <c r="BKB19" s="126">
        <f t="shared" si="278"/>
        <v>5.4144734247422264E-5</v>
      </c>
      <c r="BKC19" s="126">
        <f t="shared" si="279"/>
        <v>5.4150859384944489E-5</v>
      </c>
      <c r="BKD19" s="161">
        <f t="shared" si="280"/>
        <v>2.6307239028688999E-2</v>
      </c>
      <c r="BKE19" s="126">
        <f t="shared" si="281"/>
        <v>2.8005669071706388E-2</v>
      </c>
      <c r="BKF19" s="126">
        <f t="shared" si="282"/>
        <v>3.7816170148537255E-2</v>
      </c>
      <c r="BKG19" s="126">
        <f t="shared" si="283"/>
        <v>5.044778719253943E-2</v>
      </c>
      <c r="BKH19" s="126">
        <f t="shared" si="284"/>
        <v>5.7344439235262695E-2</v>
      </c>
      <c r="BKI19" s="126">
        <f t="shared" si="285"/>
        <v>6.1824531029137174E-2</v>
      </c>
      <c r="BKJ19" s="126">
        <f t="shared" si="286"/>
        <v>6.5612269943472495E-2</v>
      </c>
      <c r="BKK19" s="126">
        <f t="shared" si="287"/>
        <v>6.8805321164928629E-2</v>
      </c>
      <c r="BKL19" s="126">
        <f t="shared" si="288"/>
        <v>7.1766186945905114E-2</v>
      </c>
      <c r="BKM19" s="126">
        <f t="shared" si="289"/>
        <v>7.4349181569182604E-2</v>
      </c>
      <c r="BKN19" s="126">
        <f t="shared" si="290"/>
        <v>7.678694148235643E-2</v>
      </c>
      <c r="BKO19" s="126">
        <f t="shared" si="291"/>
        <v>7.8885395936948127E-2</v>
      </c>
      <c r="BKP19" s="126">
        <f t="shared" si="292"/>
        <v>8.0876765395502176E-2</v>
      </c>
      <c r="BKQ19" s="126">
        <f t="shared" si="293"/>
        <v>8.2548002726841818E-2</v>
      </c>
      <c r="BKR19" s="126">
        <f t="shared" si="294"/>
        <v>8.4143448315211686E-2</v>
      </c>
      <c r="BKS19" s="126">
        <f t="shared" si="295"/>
        <v>8.5451509882360693E-2</v>
      </c>
      <c r="BKT19" s="126">
        <f t="shared" si="296"/>
        <v>8.6686571817917335E-2</v>
      </c>
      <c r="BKU19" s="126">
        <f t="shared" si="297"/>
        <v>8.7698652786252496E-2</v>
      </c>
      <c r="BKV19" s="126">
        <f t="shared" si="298"/>
        <v>8.8643006756110088E-2</v>
      </c>
      <c r="BKW19" s="126">
        <f t="shared" si="299"/>
        <v>8.9407528726681118E-2</v>
      </c>
      <c r="BKX19" s="126">
        <f t="shared" si="300"/>
        <v>9.012267978905103E-2</v>
      </c>
      <c r="BKY19" s="126">
        <f t="shared" si="301"/>
        <v>9.0696906472178568E-2</v>
      </c>
      <c r="BKZ19" s="126">
        <f t="shared" si="302"/>
        <v>9.1227820227644529E-2</v>
      </c>
      <c r="BLA19" s="126">
        <f t="shared" si="303"/>
        <v>9.1663418307721206E-2</v>
      </c>
      <c r="BLB19" s="126">
        <f t="shared" si="304"/>
        <v>9.2057146931757122E-2</v>
      </c>
      <c r="BLC19" s="126">
        <f t="shared" si="305"/>
        <v>9.2373694848044557E-2</v>
      </c>
      <c r="BLD19" s="126">
        <f t="shared" si="306"/>
        <v>9.2667147315274673E-2</v>
      </c>
      <c r="BLE19" s="126">
        <f t="shared" si="307"/>
        <v>9.2903055978278443E-2</v>
      </c>
      <c r="BLF19" s="126">
        <f t="shared" si="308"/>
        <v>9.3116035712770218E-2</v>
      </c>
      <c r="BLG19" s="126">
        <f t="shared" si="309"/>
        <v>9.3290600761335274E-2</v>
      </c>
      <c r="BLH19" s="126">
        <f t="shared" si="310"/>
        <v>9.3449109440331302E-2</v>
      </c>
      <c r="BLI19" s="126">
        <f t="shared" si="311"/>
        <v>9.3578002275094802E-2</v>
      </c>
      <c r="BLJ19" s="126">
        <f t="shared" si="312"/>
        <v>9.3692868007296287E-2</v>
      </c>
      <c r="BLK19" s="126">
        <f t="shared" si="313"/>
        <v>9.3787234282988213E-2</v>
      </c>
      <c r="BLL19" s="126">
        <f t="shared" si="314"/>
        <v>9.3872091510238287E-2</v>
      </c>
      <c r="BLM19" s="126">
        <f t="shared" si="315"/>
        <v>9.3941129544984708E-2</v>
      </c>
      <c r="BLN19" s="126">
        <f t="shared" si="316"/>
        <v>9.4002956236648089E-2</v>
      </c>
      <c r="BLO19" s="126">
        <f t="shared" si="317"/>
        <v>9.4054154308408133E-2</v>
      </c>
      <c r="BLP19" s="126">
        <f t="shared" si="318"/>
        <v>9.4098864790543649E-2</v>
      </c>
      <c r="BLQ19" s="126">
        <f t="shared" si="319"/>
        <v>9.4136340239850624E-2</v>
      </c>
      <c r="BLR19" s="126">
        <f t="shared" si="320"/>
        <v>9.4168645468239304E-2</v>
      </c>
      <c r="BLS19" s="126">
        <f t="shared" si="321"/>
        <v>9.4196361938172518E-2</v>
      </c>
      <c r="BLT19" s="126">
        <f t="shared" si="322"/>
        <v>9.4219711940642631E-2</v>
      </c>
      <c r="BLU19" s="126">
        <f t="shared" si="323"/>
        <v>9.4240170878821528E-2</v>
      </c>
      <c r="BLV19" s="126">
        <f t="shared" si="324"/>
        <v>9.4257168956319817E-2</v>
      </c>
      <c r="BLW19" s="126">
        <f t="shared" si="325"/>
        <v>9.427200470322894E-2</v>
      </c>
      <c r="BLX19" s="126">
        <f t="shared" si="326"/>
        <v>9.4284181213568949E-2</v>
      </c>
      <c r="BLY19" s="126">
        <f t="shared" si="327"/>
        <v>9.4295303755274631E-2</v>
      </c>
      <c r="BLZ19" s="126">
        <f t="shared" si="328"/>
        <v>9.4304181472744525E-2</v>
      </c>
      <c r="BMA19" s="126">
        <f t="shared" si="329"/>
        <v>9.4312429134004352E-2</v>
      </c>
      <c r="BMB19" s="126">
        <f t="shared" si="330"/>
        <v>9.4318683101150158E-2</v>
      </c>
      <c r="BMC19" s="126">
        <f t="shared" si="331"/>
        <v>9.4324878786589211E-2</v>
      </c>
      <c r="BMD19" s="126">
        <f t="shared" si="332"/>
        <v>9.4329208909241805E-2</v>
      </c>
      <c r="BME19" s="126">
        <f t="shared" si="333"/>
        <v>9.4333784174351953E-2</v>
      </c>
      <c r="BMF19" s="126">
        <f t="shared" si="334"/>
        <v>9.4336742357225667E-2</v>
      </c>
      <c r="BMG19" s="126">
        <f t="shared" si="335"/>
        <v>9.4340197506422668E-2</v>
      </c>
      <c r="BMH19" s="126">
        <f t="shared" si="336"/>
        <v>9.4341895923450242E-2</v>
      </c>
      <c r="BMI19" s="126">
        <f t="shared" si="337"/>
        <v>9.4344624867841842E-2</v>
      </c>
      <c r="BMJ19" s="126">
        <f t="shared" si="338"/>
        <v>9.4345717914339378E-2</v>
      </c>
      <c r="BMK19" s="126">
        <f t="shared" si="339"/>
        <v>9.4347760626567787E-2</v>
      </c>
      <c r="BML19" s="126">
        <f t="shared" si="340"/>
        <v>9.4348290341714186E-2</v>
      </c>
      <c r="BMM19" s="126">
        <f t="shared" si="341"/>
        <v>9.4349875867472621E-2</v>
      </c>
      <c r="BMN19" s="126">
        <f t="shared" si="342"/>
        <v>9.4350149463711563E-2</v>
      </c>
      <c r="BMO19" s="126">
        <f t="shared" si="343"/>
        <v>9.4351549159675668E-2</v>
      </c>
      <c r="BMP19" s="126">
        <f t="shared" si="344"/>
        <v>9.4350588201181029E-2</v>
      </c>
      <c r="BMQ19" s="126">
        <f t="shared" si="345"/>
        <v>9.4358184443946461E-2</v>
      </c>
      <c r="BMR19" s="126">
        <f t="shared" si="346"/>
        <v>9.4379332987599943E-2</v>
      </c>
      <c r="BMS19" s="126">
        <f t="shared" si="347"/>
        <v>9.4394664793155628E-2</v>
      </c>
      <c r="BMT19" s="163">
        <f t="shared" si="348"/>
        <v>1005.71369064</v>
      </c>
      <c r="BMU19" s="127">
        <f t="shared" si="349"/>
        <v>1006.9425281969579</v>
      </c>
      <c r="BMV19" s="127">
        <f t="shared" si="350"/>
        <v>1023.4398947924662</v>
      </c>
      <c r="BMW19" s="127">
        <f t="shared" si="351"/>
        <v>1066.8370589450451</v>
      </c>
      <c r="BMX19" s="127">
        <f t="shared" si="352"/>
        <v>1097.7712078238551</v>
      </c>
      <c r="BMY19" s="127">
        <f t="shared" si="353"/>
        <v>1118.7636732561309</v>
      </c>
      <c r="BMZ19" s="127">
        <f t="shared" si="354"/>
        <v>1136.2549078983379</v>
      </c>
      <c r="BNA19" s="127">
        <f t="shared" si="355"/>
        <v>1150.4395352306146</v>
      </c>
      <c r="BNB19" s="127">
        <f t="shared" si="356"/>
        <v>1162.9296236965624</v>
      </c>
      <c r="BNC19" s="127">
        <f t="shared" si="357"/>
        <v>1173.2085092170382</v>
      </c>
      <c r="BND19" s="127">
        <f t="shared" si="358"/>
        <v>1182.3395799715308</v>
      </c>
      <c r="BNE19" s="127">
        <f t="shared" si="359"/>
        <v>1189.7466089720278</v>
      </c>
      <c r="BNF19" s="127">
        <f t="shared" si="360"/>
        <v>1196.3927565493264</v>
      </c>
      <c r="BNG19" s="127">
        <f t="shared" si="361"/>
        <v>1201.6925365990703</v>
      </c>
      <c r="BNH19" s="127">
        <f t="shared" si="362"/>
        <v>1206.5270718046438</v>
      </c>
      <c r="BNI19" s="127">
        <f t="shared" si="363"/>
        <v>1210.3363902115466</v>
      </c>
      <c r="BNJ19" s="127">
        <f t="shared" si="364"/>
        <v>1213.8137650649178</v>
      </c>
      <c r="BNK19" s="127">
        <f t="shared" si="365"/>
        <v>1216.5826785993577</v>
      </c>
      <c r="BNL19" s="127">
        <f t="shared" si="366"/>
        <v>1219.105344650734</v>
      </c>
      <c r="BNM19" s="127">
        <f t="shared" si="367"/>
        <v>1221.1074392411717</v>
      </c>
      <c r="BNN19" s="127">
        <f t="shared" si="368"/>
        <v>1222.9499035850201</v>
      </c>
      <c r="BNO19" s="127">
        <f t="shared" si="369"/>
        <v>1224.4094296094067</v>
      </c>
      <c r="BNP19" s="127">
        <f t="shared" si="370"/>
        <v>1225.7441011356398</v>
      </c>
      <c r="BNQ19" s="127">
        <f t="shared" si="371"/>
        <v>1226.8291735011171</v>
      </c>
      <c r="BNR19" s="127">
        <f t="shared" si="372"/>
        <v>1227.8026325781404</v>
      </c>
      <c r="BNS19" s="127">
        <f t="shared" si="373"/>
        <v>1228.5804826653807</v>
      </c>
      <c r="BNT19" s="127">
        <f t="shared" si="374"/>
        <v>1229.2979474484516</v>
      </c>
      <c r="BNU19" s="127">
        <f t="shared" si="375"/>
        <v>1229.872293974101</v>
      </c>
      <c r="BNV19" s="127">
        <f t="shared" si="376"/>
        <v>1230.3890296690979</v>
      </c>
      <c r="BNW19" s="127">
        <f t="shared" si="377"/>
        <v>1230.8113407900842</v>
      </c>
      <c r="BNX19" s="127">
        <f t="shared" si="378"/>
        <v>1231.1938838767514</v>
      </c>
      <c r="BNY19" s="127">
        <f t="shared" si="379"/>
        <v>1231.5043216215979</v>
      </c>
      <c r="BNZ19" s="127">
        <f t="shared" si="380"/>
        <v>1231.7805100518497</v>
      </c>
      <c r="BOA19" s="127">
        <f t="shared" si="381"/>
        <v>1232.0070876156851</v>
      </c>
      <c r="BOB19" s="127">
        <f t="shared" si="382"/>
        <v>1232.2105909278941</v>
      </c>
      <c r="BOC19" s="127">
        <f t="shared" si="383"/>
        <v>1232.3759901684693</v>
      </c>
      <c r="BOD19" s="127">
        <f t="shared" si="384"/>
        <v>1232.5239875585137</v>
      </c>
      <c r="BOE19" s="127">
        <f t="shared" si="385"/>
        <v>1232.6464543470638</v>
      </c>
      <c r="BOF19" s="127">
        <f t="shared" si="386"/>
        <v>1232.7533379102526</v>
      </c>
      <c r="BOG19" s="127">
        <f t="shared" si="387"/>
        <v>1232.8428795192392</v>
      </c>
      <c r="BOH19" s="127">
        <f t="shared" si="388"/>
        <v>1232.92003424315</v>
      </c>
      <c r="BOI19" s="127">
        <f t="shared" si="389"/>
        <v>1232.986205088609</v>
      </c>
      <c r="BOJ19" s="127">
        <f t="shared" si="390"/>
        <v>1233.0419338699198</v>
      </c>
      <c r="BOK19" s="127">
        <f t="shared" si="391"/>
        <v>1233.0907495645445</v>
      </c>
      <c r="BOL19" s="127">
        <f t="shared" si="392"/>
        <v>1233.131298291592</v>
      </c>
      <c r="BOM19" s="127">
        <f t="shared" si="393"/>
        <v>1233.1666819744005</v>
      </c>
      <c r="BON19" s="127">
        <f t="shared" si="394"/>
        <v>1233.1957185613587</v>
      </c>
      <c r="BOO19" s="127">
        <f t="shared" si="395"/>
        <v>1233.2222380889407</v>
      </c>
      <c r="BOP19" s="127">
        <f t="shared" si="396"/>
        <v>1233.2434027261202</v>
      </c>
      <c r="BOQ19" s="127">
        <f t="shared" si="397"/>
        <v>1233.2630632772743</v>
      </c>
      <c r="BOR19" s="127">
        <f t="shared" si="398"/>
        <v>1233.2779700192204</v>
      </c>
      <c r="BOS19" s="127">
        <f t="shared" si="399"/>
        <v>1233.2927367429606</v>
      </c>
      <c r="BOT19" s="127">
        <f t="shared" si="400"/>
        <v>1233.3030564571936</v>
      </c>
      <c r="BOU19" s="127">
        <f t="shared" si="401"/>
        <v>1233.3139598246948</v>
      </c>
      <c r="BOV19" s="127">
        <f t="shared" si="402"/>
        <v>1233.3210091879614</v>
      </c>
      <c r="BOW19" s="127">
        <f t="shared" si="403"/>
        <v>1233.3292425095451</v>
      </c>
      <c r="BOX19" s="127">
        <f t="shared" si="404"/>
        <v>1233.3332895661395</v>
      </c>
      <c r="BOY19" s="127">
        <f t="shared" si="405"/>
        <v>1233.3397920335208</v>
      </c>
      <c r="BOZ19" s="127">
        <f t="shared" si="406"/>
        <v>1233.3423964609228</v>
      </c>
      <c r="BPA19" s="127">
        <f t="shared" si="407"/>
        <v>1233.3472635882467</v>
      </c>
      <c r="BPB19" s="127">
        <f t="shared" si="408"/>
        <v>1233.3485257100428</v>
      </c>
      <c r="BPC19" s="127">
        <f t="shared" si="409"/>
        <v>1233.3523034035197</v>
      </c>
      <c r="BPD19" s="127">
        <f t="shared" si="410"/>
        <v>1233.352955270133</v>
      </c>
      <c r="BPE19" s="127">
        <f t="shared" si="411"/>
        <v>1233.3562901332098</v>
      </c>
      <c r="BPF19" s="127">
        <f t="shared" si="412"/>
        <v>1233.3540005955319</v>
      </c>
      <c r="BPG19" s="127">
        <f t="shared" si="413"/>
        <v>1233.3720983581502</v>
      </c>
      <c r="BPH19" s="127">
        <f t="shared" si="414"/>
        <v>1233.4224753846088</v>
      </c>
      <c r="BPI19" s="127">
        <f t="shared" si="415"/>
        <v>1233.4589887414118</v>
      </c>
      <c r="BPJ19" s="141">
        <f t="shared" si="416"/>
        <v>100</v>
      </c>
      <c r="BPK19" s="125">
        <f t="shared" si="417"/>
        <v>99.986318642026433</v>
      </c>
      <c r="BPL19" s="125">
        <f t="shared" si="418"/>
        <v>67.084685159396287</v>
      </c>
      <c r="BPM19" s="125">
        <f t="shared" si="419"/>
        <v>67.068839625127026</v>
      </c>
      <c r="BPN19" s="125">
        <f t="shared" si="420"/>
        <v>67.075859083894755</v>
      </c>
      <c r="BPO19" s="125">
        <f t="shared" si="421"/>
        <v>67.069592382099444</v>
      </c>
      <c r="BPP19" s="125">
        <f t="shared" si="422"/>
        <v>67.081410666566299</v>
      </c>
      <c r="BPQ19" s="125">
        <f t="shared" si="423"/>
        <v>67.064737099627379</v>
      </c>
      <c r="BPR19" s="125">
        <f t="shared" si="424"/>
        <v>67.07998042831872</v>
      </c>
      <c r="BPS19" s="125">
        <f t="shared" si="425"/>
        <v>67.061914260980842</v>
      </c>
      <c r="BPT19" s="125">
        <f t="shared" si="426"/>
        <v>67.085494373141628</v>
      </c>
      <c r="BPU19" s="125">
        <f t="shared" si="427"/>
        <v>67.06458654823291</v>
      </c>
      <c r="BPV19" s="125">
        <f t="shared" si="428"/>
        <v>67.081015469155787</v>
      </c>
      <c r="BPW19" s="125">
        <f t="shared" si="429"/>
        <v>67.067710489668414</v>
      </c>
      <c r="BPX19" s="125">
        <f t="shared" si="430"/>
        <v>67.07984869584854</v>
      </c>
      <c r="BPY19" s="125">
        <f t="shared" si="431"/>
        <v>67.072678685686327</v>
      </c>
      <c r="BPZ19" s="125">
        <f t="shared" si="432"/>
        <v>67.07503105122511</v>
      </c>
      <c r="BQA19" s="125">
        <f t="shared" si="433"/>
        <v>67.06710828409048</v>
      </c>
      <c r="BQB19" s="125">
        <f t="shared" si="434"/>
        <v>67.082351612781807</v>
      </c>
      <c r="BQC19" s="125">
        <f t="shared" si="435"/>
        <v>67.06458654823291</v>
      </c>
      <c r="BQD19" s="125">
        <f t="shared" si="436"/>
        <v>67.081316571944754</v>
      </c>
      <c r="BQE19" s="125">
        <f t="shared" si="437"/>
        <v>67.067898678911504</v>
      </c>
      <c r="BQF19" s="125">
        <f t="shared" si="438"/>
        <v>67.088430125334042</v>
      </c>
      <c r="BQG19" s="125">
        <f t="shared" si="439"/>
        <v>67.068801987278405</v>
      </c>
      <c r="BQH19" s="125">
        <f t="shared" si="440"/>
        <v>67.07777861417442</v>
      </c>
      <c r="BQI19" s="125">
        <f t="shared" si="441"/>
        <v>67.064624186081531</v>
      </c>
      <c r="BQJ19" s="125">
        <f t="shared" si="442"/>
        <v>67.078362000828022</v>
      </c>
      <c r="BQK19" s="125">
        <f t="shared" si="443"/>
        <v>67.065583951221356</v>
      </c>
      <c r="BQL19" s="125">
        <f t="shared" si="444"/>
        <v>67.082069328917157</v>
      </c>
      <c r="BQM19" s="125">
        <f t="shared" si="445"/>
        <v>67.06797395460876</v>
      </c>
      <c r="BQN19" s="125">
        <f t="shared" si="446"/>
        <v>67.087545635891459</v>
      </c>
      <c r="BQO19" s="125">
        <f t="shared" si="447"/>
        <v>67.066280251420835</v>
      </c>
      <c r="BQP19" s="125">
        <f t="shared" si="448"/>
        <v>67.086792878919042</v>
      </c>
      <c r="BQQ19" s="125">
        <f t="shared" si="449"/>
        <v>67.067221197636357</v>
      </c>
      <c r="BQR19" s="125">
        <f t="shared" si="450"/>
        <v>67.082765629116651</v>
      </c>
      <c r="BQS19" s="125">
        <f t="shared" si="451"/>
        <v>67.067390567955144</v>
      </c>
      <c r="BQT19" s="125">
        <f t="shared" si="452"/>
        <v>67.078907749633032</v>
      </c>
      <c r="BQU19" s="125">
        <f t="shared" si="453"/>
        <v>67.065997967556186</v>
      </c>
      <c r="BQV19" s="125">
        <f t="shared" si="454"/>
        <v>67.079641687681132</v>
      </c>
      <c r="BQW19" s="125">
        <f t="shared" si="455"/>
        <v>67.068293876322031</v>
      </c>
      <c r="BQX19" s="125">
        <f t="shared" si="456"/>
        <v>67.08336783469457</v>
      </c>
      <c r="BQY19" s="125">
        <f t="shared" si="457"/>
        <v>67.065734502615825</v>
      </c>
      <c r="BQZ19" s="125">
        <f t="shared" si="458"/>
        <v>67.085946027325079</v>
      </c>
      <c r="BRA19" s="125">
        <f t="shared" si="459"/>
        <v>67.07077797433098</v>
      </c>
      <c r="BRB19" s="125">
        <f t="shared" si="460"/>
        <v>67.079434679513724</v>
      </c>
      <c r="BRC19" s="125">
        <f t="shared" si="461"/>
        <v>67.067409386879447</v>
      </c>
      <c r="BRD19" s="125">
        <f t="shared" si="462"/>
        <v>67.078362000828022</v>
      </c>
      <c r="BRE19" s="125">
        <f t="shared" si="463"/>
        <v>67.066901275923058</v>
      </c>
      <c r="BRF19" s="125">
        <f t="shared" si="464"/>
        <v>67.080225074334749</v>
      </c>
      <c r="BRG19" s="125">
        <f t="shared" si="465"/>
        <v>67.068971357597192</v>
      </c>
      <c r="BRH19" s="125">
        <f t="shared" si="466"/>
        <v>67.086416500432833</v>
      </c>
      <c r="BRI19" s="125">
        <f t="shared" si="467"/>
        <v>67.071681282697881</v>
      </c>
      <c r="BRJ19" s="125">
        <f t="shared" si="468"/>
        <v>67.087395084496976</v>
      </c>
      <c r="BRK19" s="125">
        <f t="shared" si="469"/>
        <v>67.064925288870498</v>
      </c>
      <c r="BRL19" s="125">
        <f t="shared" si="470"/>
        <v>67.079340584892179</v>
      </c>
      <c r="BRM19" s="125">
        <f t="shared" si="471"/>
        <v>67.064021980503597</v>
      </c>
      <c r="BRN19" s="125">
        <f t="shared" si="472"/>
        <v>67.078042079114766</v>
      </c>
      <c r="BRO19" s="125">
        <f t="shared" si="473"/>
        <v>67.062610561180321</v>
      </c>
      <c r="BRP19" s="125">
        <f t="shared" si="474"/>
        <v>67.078136173736311</v>
      </c>
      <c r="BRQ19" s="125">
        <f t="shared" si="475"/>
        <v>67.064887651021877</v>
      </c>
      <c r="BRR19" s="125">
        <f t="shared" si="476"/>
        <v>67.08218224246302</v>
      </c>
      <c r="BRS19" s="125">
        <f t="shared" si="477"/>
        <v>67.067258835484964</v>
      </c>
      <c r="BRT19" s="125">
        <f t="shared" si="478"/>
        <v>67.082050509992854</v>
      </c>
      <c r="BRU19" s="125">
        <f t="shared" si="479"/>
        <v>67.065339305205313</v>
      </c>
      <c r="BRV19" s="125">
        <f t="shared" si="480"/>
        <v>67.080526177123716</v>
      </c>
      <c r="BRW19" s="125">
        <f t="shared" si="481"/>
        <v>67.065602770145659</v>
      </c>
      <c r="BRX19" s="125">
        <f t="shared" si="482"/>
        <v>99.967048063532687</v>
      </c>
      <c r="BRY19" s="125">
        <f t="shared" si="483"/>
        <v>100</v>
      </c>
      <c r="BRZ19" s="141">
        <f t="shared" si="484"/>
        <v>3.9999440000000002</v>
      </c>
      <c r="BSA19" s="125">
        <f t="shared" si="485"/>
        <v>4.5785114025348417</v>
      </c>
      <c r="BSB19" s="125">
        <f t="shared" si="486"/>
        <v>14.581175981907268</v>
      </c>
      <c r="BSC19" s="125">
        <f t="shared" si="487"/>
        <v>23.401806394336099</v>
      </c>
      <c r="BSD19" s="125">
        <f t="shared" si="488"/>
        <v>27.361095706646822</v>
      </c>
      <c r="BSE19" s="125">
        <f t="shared" si="489"/>
        <v>29.586388250208195</v>
      </c>
      <c r="BSF19" s="125">
        <f t="shared" si="490"/>
        <v>32.050667668376455</v>
      </c>
      <c r="BSG19" s="125">
        <f t="shared" si="491"/>
        <v>34.161201535713303</v>
      </c>
      <c r="BSH19" s="125">
        <f t="shared" si="492"/>
        <v>35.981301493955947</v>
      </c>
      <c r="BSI19" s="125">
        <f t="shared" si="493"/>
        <v>37.744374402279092</v>
      </c>
      <c r="BSJ19" s="125">
        <f t="shared" si="494"/>
        <v>39.107008519718839</v>
      </c>
      <c r="BSK19" s="125">
        <f t="shared" si="495"/>
        <v>40.606199786849423</v>
      </c>
      <c r="BSL19" s="125">
        <f t="shared" si="496"/>
        <v>41.653439210155774</v>
      </c>
      <c r="BSM19" s="125">
        <f t="shared" si="497"/>
        <v>42.852349946293941</v>
      </c>
      <c r="BSN19" s="125">
        <f t="shared" si="498"/>
        <v>43.677051409051906</v>
      </c>
      <c r="BSO19" s="125">
        <f t="shared" si="499"/>
        <v>44.679623040603708</v>
      </c>
      <c r="BSP19" s="125">
        <f t="shared" si="500"/>
        <v>45.255156090524949</v>
      </c>
      <c r="BSQ19" s="125">
        <f t="shared" si="501"/>
        <v>46.115183420449789</v>
      </c>
      <c r="BSR19" s="125">
        <f t="shared" si="502"/>
        <v>46.53022628093526</v>
      </c>
      <c r="BSS19" s="125">
        <f t="shared" si="503"/>
        <v>47.253195212362051</v>
      </c>
      <c r="BST19" s="125">
        <f t="shared" si="504"/>
        <v>47.513632153919396</v>
      </c>
      <c r="BSU19" s="125">
        <f t="shared" si="505"/>
        <v>48.151247670078519</v>
      </c>
      <c r="BSV19" s="125">
        <f t="shared" si="506"/>
        <v>48.300071919202111</v>
      </c>
      <c r="BSW19" s="125">
        <f t="shared" si="507"/>
        <v>48.850223992691163</v>
      </c>
      <c r="BSX19" s="125">
        <f t="shared" si="508"/>
        <v>48.936876978009344</v>
      </c>
      <c r="BSY19" s="125">
        <f t="shared" si="509"/>
        <v>49.419989155591963</v>
      </c>
      <c r="BSZ19" s="125">
        <f t="shared" si="510"/>
        <v>49.416546575169534</v>
      </c>
      <c r="BTA19" s="125">
        <f t="shared" si="511"/>
        <v>49.843404068937865</v>
      </c>
      <c r="BTB19" s="125">
        <f t="shared" si="512"/>
        <v>49.822747470899323</v>
      </c>
      <c r="BTC19" s="125">
        <f t="shared" si="513"/>
        <v>50.188276184965837</v>
      </c>
      <c r="BTD19" s="125">
        <f t="shared" si="514"/>
        <v>50.047977879872022</v>
      </c>
      <c r="BTE19" s="125">
        <f t="shared" si="515"/>
        <v>50.478958834581817</v>
      </c>
      <c r="BTF19" s="125">
        <f t="shared" si="516"/>
        <v>50.405867606507748</v>
      </c>
      <c r="BTG19" s="125">
        <f t="shared" si="517"/>
        <v>50.731399620294852</v>
      </c>
      <c r="BTH19" s="125">
        <f t="shared" si="518"/>
        <v>50.604294086029341</v>
      </c>
      <c r="BTI19" s="125">
        <f t="shared" si="519"/>
        <v>51.00281926928551</v>
      </c>
      <c r="BTJ19" s="125">
        <f t="shared" si="520"/>
        <v>50.845297194313048</v>
      </c>
      <c r="BTK19" s="125">
        <f t="shared" si="521"/>
        <v>51.162528016952905</v>
      </c>
      <c r="BTL19" s="125">
        <f t="shared" si="522"/>
        <v>51.044115827899617</v>
      </c>
      <c r="BTM19" s="125">
        <f t="shared" si="523"/>
        <v>51.372396714811835</v>
      </c>
      <c r="BTN19" s="125">
        <f t="shared" si="524"/>
        <v>51.227660609828213</v>
      </c>
      <c r="BTO19" s="125">
        <f t="shared" si="525"/>
        <v>51.616865537571634</v>
      </c>
      <c r="BTP19" s="125">
        <f t="shared" si="526"/>
        <v>51.431681362809215</v>
      </c>
      <c r="BTQ19" s="125">
        <f t="shared" si="527"/>
        <v>51.781790891544269</v>
      </c>
      <c r="BTR19" s="125">
        <f t="shared" si="528"/>
        <v>51.638196066340349</v>
      </c>
      <c r="BTS19" s="125">
        <f t="shared" si="529"/>
        <v>51.929022334972387</v>
      </c>
      <c r="BTT19" s="125">
        <f t="shared" si="530"/>
        <v>51.790456659587427</v>
      </c>
      <c r="BTU19" s="125">
        <f t="shared" si="531"/>
        <v>52.042422321560601</v>
      </c>
      <c r="BTV19" s="125">
        <f t="shared" si="532"/>
        <v>51.925943840231568</v>
      </c>
      <c r="BTW19" s="125">
        <f t="shared" si="533"/>
        <v>52.276856630258159</v>
      </c>
      <c r="BTX19" s="125">
        <f t="shared" si="534"/>
        <v>52.035243229566113</v>
      </c>
      <c r="BTY19" s="125">
        <f t="shared" si="535"/>
        <v>52.359221251636122</v>
      </c>
      <c r="BTZ19" s="125">
        <f t="shared" si="536"/>
        <v>52.215024828255565</v>
      </c>
      <c r="BUA19" s="125">
        <f t="shared" si="537"/>
        <v>52.5252057588526</v>
      </c>
      <c r="BUB19" s="125">
        <f t="shared" si="538"/>
        <v>52.379346149853738</v>
      </c>
      <c r="BUC19" s="125">
        <f t="shared" si="539"/>
        <v>52.716417769095038</v>
      </c>
      <c r="BUD19" s="125">
        <f t="shared" si="540"/>
        <v>52.572092009495023</v>
      </c>
      <c r="BUE19" s="125">
        <f t="shared" si="541"/>
        <v>52.893646255597957</v>
      </c>
      <c r="BUF19" s="125">
        <f t="shared" si="542"/>
        <v>52.733143789778808</v>
      </c>
      <c r="BUG19" s="125">
        <f t="shared" si="543"/>
        <v>53.057078370365126</v>
      </c>
      <c r="BUH19" s="125">
        <f t="shared" si="544"/>
        <v>52.897667925802885</v>
      </c>
      <c r="BUI19" s="125">
        <f t="shared" si="545"/>
        <v>53.203337395266878</v>
      </c>
      <c r="BUJ19" s="125">
        <f t="shared" si="546"/>
        <v>53.105129806211394</v>
      </c>
      <c r="BUK19" s="125">
        <f t="shared" si="547"/>
        <v>53.385892580164871</v>
      </c>
      <c r="BUL19" s="125">
        <f t="shared" si="548"/>
        <v>53.314936596601228</v>
      </c>
      <c r="BUM19" s="125">
        <f t="shared" si="549"/>
        <v>51.023264664121768</v>
      </c>
      <c r="BUN19" s="125">
        <f t="shared" si="550"/>
        <v>25.811845502931167</v>
      </c>
      <c r="BUO19" s="125">
        <f t="shared" si="551"/>
        <v>27.160630000000001</v>
      </c>
      <c r="BUP19" s="163">
        <f t="shared" si="552"/>
        <v>638.72123234378751</v>
      </c>
      <c r="BUQ19" s="127">
        <f t="shared" si="553"/>
        <v>307.75089458167048</v>
      </c>
      <c r="BUR19" s="127">
        <f t="shared" si="554"/>
        <v>260.54315928131149</v>
      </c>
      <c r="BUS19" s="127">
        <f t="shared" si="555"/>
        <v>235.10636706946585</v>
      </c>
      <c r="BUT19" s="127">
        <f t="shared" si="556"/>
        <v>218.3789705181608</v>
      </c>
      <c r="BUU19" s="127">
        <f t="shared" si="557"/>
        <v>208.84493301293446</v>
      </c>
      <c r="BUV19" s="127">
        <f t="shared" si="558"/>
        <v>200.86940535308634</v>
      </c>
      <c r="BUW19" s="127">
        <f t="shared" si="559"/>
        <v>195.17956163686358</v>
      </c>
      <c r="BUX19" s="127">
        <f t="shared" si="560"/>
        <v>188.27227392882551</v>
      </c>
      <c r="BUY19" s="127">
        <f t="shared" si="561"/>
        <v>184.10939492556867</v>
      </c>
      <c r="BUZ19" s="127">
        <f t="shared" si="562"/>
        <v>180.41559072604159</v>
      </c>
      <c r="BVA19" s="127">
        <f t="shared" si="563"/>
        <v>176.36804759028115</v>
      </c>
      <c r="BVB19" s="127">
        <f t="shared" si="564"/>
        <v>173.43440808684775</v>
      </c>
      <c r="BVC19" s="127">
        <f t="shared" si="565"/>
        <v>171.64952268929738</v>
      </c>
      <c r="BVD19" s="127">
        <f t="shared" si="566"/>
        <v>169.28650629677588</v>
      </c>
      <c r="BVE19" s="127">
        <f t="shared" si="567"/>
        <v>167.12622000369382</v>
      </c>
      <c r="BVF19" s="127">
        <f t="shared" si="568"/>
        <v>166.5564954664359</v>
      </c>
      <c r="BVG19" s="127">
        <f t="shared" si="569"/>
        <v>165.72518153383709</v>
      </c>
      <c r="BVH19" s="127">
        <f t="shared" si="570"/>
        <v>163.50970330988972</v>
      </c>
      <c r="BVI19" s="127">
        <f t="shared" si="571"/>
        <v>163.09643442978981</v>
      </c>
      <c r="BVJ19" s="127">
        <f t="shared" si="572"/>
        <v>163.7553767875356</v>
      </c>
      <c r="BVK19" s="127">
        <f t="shared" si="573"/>
        <v>162.12212257992945</v>
      </c>
      <c r="BVL19" s="127">
        <f t="shared" si="574"/>
        <v>161.94903356734216</v>
      </c>
      <c r="BVM19" s="127">
        <f t="shared" si="575"/>
        <v>162.4121260101285</v>
      </c>
      <c r="BVN19" s="127">
        <f t="shared" si="576"/>
        <v>161.99669772678482</v>
      </c>
      <c r="BVO19" s="127">
        <f t="shared" si="577"/>
        <v>161.81054849771814</v>
      </c>
      <c r="BVP19" s="127">
        <f t="shared" si="578"/>
        <v>161.67878959836409</v>
      </c>
      <c r="BVQ19" s="127">
        <f t="shared" si="579"/>
        <v>162.21106137184501</v>
      </c>
      <c r="BVR19" s="127">
        <f t="shared" si="580"/>
        <v>161.39407911367712</v>
      </c>
      <c r="BVS19" s="127">
        <f t="shared" si="581"/>
        <v>161.33551822953754</v>
      </c>
      <c r="BVT19" s="127">
        <f t="shared" si="582"/>
        <v>162.15687093712629</v>
      </c>
      <c r="BVU19" s="127">
        <f t="shared" si="583"/>
        <v>161.93592132493845</v>
      </c>
      <c r="BVV19" s="127">
        <f t="shared" si="584"/>
        <v>161.51057276942228</v>
      </c>
      <c r="BVW19" s="127">
        <f t="shared" si="585"/>
        <v>161.75885386444352</v>
      </c>
      <c r="BVX19" s="127">
        <f t="shared" si="586"/>
        <v>162.48710600352965</v>
      </c>
      <c r="BVY19" s="127">
        <f t="shared" si="587"/>
        <v>161.7431403266576</v>
      </c>
      <c r="BVZ19" s="127">
        <f t="shared" si="588"/>
        <v>161.879910251659</v>
      </c>
      <c r="BWA19" s="127">
        <f t="shared" si="589"/>
        <v>162.963093595218</v>
      </c>
      <c r="BWB19" s="127">
        <f t="shared" si="590"/>
        <v>162.44274773995764</v>
      </c>
      <c r="BWC19" s="127">
        <f t="shared" si="591"/>
        <v>162.29115627419449</v>
      </c>
      <c r="BWD19" s="127">
        <f t="shared" si="592"/>
        <v>163.55123722611208</v>
      </c>
      <c r="BWE19" s="127">
        <f t="shared" si="593"/>
        <v>163.80037863435524</v>
      </c>
      <c r="BWF19" s="127">
        <f t="shared" si="594"/>
        <v>163.72416261194806</v>
      </c>
      <c r="BWG19" s="127">
        <f t="shared" si="595"/>
        <v>163.70163686679558</v>
      </c>
      <c r="BWH19" s="127">
        <f t="shared" si="596"/>
        <v>164.5983498503488</v>
      </c>
      <c r="BWI19" s="127">
        <f t="shared" si="597"/>
        <v>164.42935932410114</v>
      </c>
      <c r="BWJ19" s="127">
        <f t="shared" si="598"/>
        <v>164.55871980744843</v>
      </c>
      <c r="BWK19" s="127">
        <f t="shared" si="599"/>
        <v>165.35908540680532</v>
      </c>
      <c r="BWL19" s="127">
        <f t="shared" si="600"/>
        <v>164.69088160463474</v>
      </c>
      <c r="BWM19" s="127">
        <f t="shared" si="601"/>
        <v>164.771552991601</v>
      </c>
      <c r="BWN19" s="127">
        <f t="shared" si="602"/>
        <v>165.5091796528001</v>
      </c>
      <c r="BWO19" s="127">
        <f t="shared" si="603"/>
        <v>166.13984897256543</v>
      </c>
      <c r="BWP19" s="127">
        <f t="shared" si="604"/>
        <v>165.12175164352081</v>
      </c>
      <c r="BWQ19" s="127">
        <f t="shared" si="605"/>
        <v>165.7725247939718</v>
      </c>
      <c r="BWR19" s="127">
        <f t="shared" si="606"/>
        <v>166.75776077062497</v>
      </c>
      <c r="BWS19" s="127">
        <f t="shared" si="607"/>
        <v>166.12603784298892</v>
      </c>
      <c r="BWT19" s="127">
        <f t="shared" si="608"/>
        <v>166.54228094408171</v>
      </c>
      <c r="BWU19" s="127">
        <f t="shared" si="609"/>
        <v>167.24201644550777</v>
      </c>
      <c r="BWV19" s="127">
        <f t="shared" si="610"/>
        <v>167.57959587928002</v>
      </c>
      <c r="BWW19" s="127">
        <f t="shared" si="611"/>
        <v>167.4676452778169</v>
      </c>
      <c r="BWX19" s="127">
        <f t="shared" si="612"/>
        <v>168.10673600468624</v>
      </c>
      <c r="BWY19" s="127">
        <f t="shared" si="613"/>
        <v>168.89239422256685</v>
      </c>
      <c r="BWZ19" s="127">
        <f t="shared" si="614"/>
        <v>168.60936063187182</v>
      </c>
      <c r="BXA19" s="127">
        <f t="shared" si="615"/>
        <v>164.50663023191424</v>
      </c>
      <c r="BXB19" s="127">
        <f t="shared" si="616"/>
        <v>269.2241887600585</v>
      </c>
      <c r="BXC19" s="165">
        <f t="shared" si="617"/>
        <v>0.69257735815608146</v>
      </c>
      <c r="BXD19" s="128">
        <f t="shared" si="618"/>
        <v>0.68417998062170093</v>
      </c>
      <c r="BXE19" s="128">
        <f t="shared" si="619"/>
        <v>0.68751619098426353</v>
      </c>
      <c r="BXF19" s="128">
        <f t="shared" si="620"/>
        <v>0.69271407639772342</v>
      </c>
      <c r="BXG19" s="128">
        <f t="shared" si="621"/>
        <v>0.69717430355519572</v>
      </c>
      <c r="BXH19" s="128">
        <f t="shared" si="622"/>
        <v>0.70099293783722383</v>
      </c>
      <c r="BXI19" s="128">
        <f t="shared" si="623"/>
        <v>0.70414943368134975</v>
      </c>
      <c r="BXJ19" s="128">
        <f t="shared" si="624"/>
        <v>0.70669473000615324</v>
      </c>
      <c r="BXK19" s="128">
        <f t="shared" si="625"/>
        <v>0.70864227206147801</v>
      </c>
      <c r="BXL19" s="128">
        <f t="shared" si="626"/>
        <v>0.71007036862383532</v>
      </c>
      <c r="BXM19" s="128">
        <f t="shared" si="627"/>
        <v>0.71103080423194798</v>
      </c>
      <c r="BXN19" s="128">
        <f t="shared" si="628"/>
        <v>0.71162611778711737</v>
      </c>
      <c r="BXO19" s="128">
        <f t="shared" si="629"/>
        <v>0.71191328867466719</v>
      </c>
      <c r="BXP19" s="128">
        <f t="shared" si="630"/>
        <v>0.71198613632129915</v>
      </c>
      <c r="BXQ19" s="128">
        <f t="shared" si="631"/>
        <v>0.71188955158568656</v>
      </c>
      <c r="BXR19" s="128">
        <f t="shared" si="632"/>
        <v>0.7116887306365276</v>
      </c>
      <c r="BXS19" s="128">
        <f t="shared" si="633"/>
        <v>0.71141564934037682</v>
      </c>
      <c r="BXT19" s="128">
        <f t="shared" si="634"/>
        <v>0.71110819107506429</v>
      </c>
      <c r="BXU19" s="128">
        <f t="shared" si="635"/>
        <v>0.7107842704701024</v>
      </c>
      <c r="BXV19" s="128">
        <f t="shared" si="636"/>
        <v>0.71046233735796149</v>
      </c>
      <c r="BXW19" s="128">
        <f t="shared" si="637"/>
        <v>0.71015371320684106</v>
      </c>
      <c r="BXX19" s="128">
        <f t="shared" si="638"/>
        <v>0.70986112966245929</v>
      </c>
      <c r="BXY19" s="128">
        <f t="shared" si="639"/>
        <v>0.70959183081071964</v>
      </c>
      <c r="BXZ19" s="128">
        <f t="shared" si="640"/>
        <v>0.70934871350996753</v>
      </c>
      <c r="BYA19" s="128">
        <f t="shared" si="641"/>
        <v>0.7091298672079186</v>
      </c>
      <c r="BYB19" s="128">
        <f t="shared" si="642"/>
        <v>0.70893312356531191</v>
      </c>
      <c r="BYC19" s="128">
        <f t="shared" si="643"/>
        <v>0.70876083479186935</v>
      </c>
      <c r="BYD19" s="128">
        <f t="shared" si="644"/>
        <v>0.70860835112119436</v>
      </c>
      <c r="BYE19" s="128">
        <f t="shared" si="645"/>
        <v>0.70847433107295865</v>
      </c>
      <c r="BYF19" s="128">
        <f t="shared" si="646"/>
        <v>0.70835663861581055</v>
      </c>
      <c r="BYG19" s="128">
        <f t="shared" si="647"/>
        <v>0.70825521861876239</v>
      </c>
      <c r="BYH19" s="128">
        <f t="shared" si="648"/>
        <v>0.70816706167503474</v>
      </c>
      <c r="BYI19" s="128">
        <f t="shared" si="649"/>
        <v>0.70809068881898096</v>
      </c>
      <c r="BYJ19" s="128">
        <f t="shared" si="650"/>
        <v>0.70802451653594756</v>
      </c>
      <c r="BYK19" s="128">
        <f t="shared" si="651"/>
        <v>0.70796778541953642</v>
      </c>
      <c r="BYL19" s="128">
        <f t="shared" si="652"/>
        <v>0.70791846704111983</v>
      </c>
      <c r="BYM19" s="128">
        <f t="shared" si="653"/>
        <v>0.70787637252586388</v>
      </c>
      <c r="BYN19" s="128">
        <f t="shared" si="654"/>
        <v>0.70784012796636764</v>
      </c>
      <c r="BYO19" s="128">
        <f t="shared" si="655"/>
        <v>0.70780922573431082</v>
      </c>
      <c r="BYP19" s="128">
        <f t="shared" si="656"/>
        <v>0.70778255203772356</v>
      </c>
      <c r="BYQ19" s="128">
        <f t="shared" si="657"/>
        <v>0.707759790412964</v>
      </c>
      <c r="BYR19" s="128">
        <f t="shared" si="658"/>
        <v>0.70774021314724944</v>
      </c>
      <c r="BYS19" s="128">
        <f t="shared" si="659"/>
        <v>0.70772343858103159</v>
      </c>
      <c r="BYT19" s="128">
        <f t="shared" si="660"/>
        <v>0.70770915535145407</v>
      </c>
      <c r="BYU19" s="128">
        <f t="shared" si="661"/>
        <v>0.70769701678884156</v>
      </c>
      <c r="BYV19" s="128">
        <f t="shared" si="662"/>
        <v>0.70768653226841205</v>
      </c>
      <c r="BYW19" s="128">
        <f t="shared" si="663"/>
        <v>0.70767752229808856</v>
      </c>
      <c r="BYX19" s="128">
        <f t="shared" si="664"/>
        <v>0.70766979941349806</v>
      </c>
      <c r="BYY19" s="128">
        <f t="shared" si="665"/>
        <v>0.70766325461642132</v>
      </c>
      <c r="BYZ19" s="128">
        <f t="shared" si="666"/>
        <v>0.70765763150994132</v>
      </c>
      <c r="BZA19" s="128">
        <f t="shared" si="667"/>
        <v>0.70765287478537298</v>
      </c>
      <c r="BZB19" s="128">
        <f t="shared" si="668"/>
        <v>0.70764884797158167</v>
      </c>
      <c r="BZC19" s="128">
        <f t="shared" si="669"/>
        <v>0.70764544028063325</v>
      </c>
      <c r="BZD19" s="128">
        <f t="shared" si="670"/>
        <v>0.70764253797258503</v>
      </c>
      <c r="BZE19" s="128">
        <f t="shared" si="671"/>
        <v>0.70764020524893567</v>
      </c>
      <c r="BZF19" s="128">
        <f t="shared" si="672"/>
        <v>0.70763820052439097</v>
      </c>
      <c r="BZG19" s="128">
        <f t="shared" si="673"/>
        <v>0.70763646971008531</v>
      </c>
      <c r="BZH19" s="128">
        <f t="shared" si="674"/>
        <v>0.70763504926473009</v>
      </c>
      <c r="BZI19" s="128">
        <f t="shared" si="675"/>
        <v>0.70763388393078341</v>
      </c>
      <c r="BZJ19" s="128">
        <f t="shared" si="676"/>
        <v>0.70763292549728596</v>
      </c>
      <c r="BZK19" s="128">
        <f t="shared" si="677"/>
        <v>0.70763208309957792</v>
      </c>
      <c r="BZL19" s="128">
        <f t="shared" si="678"/>
        <v>0.70763132476536805</v>
      </c>
      <c r="BZM19" s="128">
        <f t="shared" si="679"/>
        <v>0.70763112594473287</v>
      </c>
      <c r="BZN19" s="128">
        <f t="shared" si="680"/>
        <v>0.70762811728659958</v>
      </c>
      <c r="BZO19" s="128">
        <f t="shared" si="681"/>
        <v>0.70761506893218173</v>
      </c>
      <c r="BZP19" s="163">
        <f t="shared" si="682"/>
        <v>132.55173818428514</v>
      </c>
      <c r="BZQ19" s="127">
        <f t="shared" si="683"/>
        <v>32.282879834529666</v>
      </c>
      <c r="BZR19" s="127">
        <f t="shared" si="684"/>
        <v>20.602078132913249</v>
      </c>
      <c r="BZS19" s="127">
        <f t="shared" si="685"/>
        <v>14.992827478821354</v>
      </c>
      <c r="BZT19" s="127">
        <f t="shared" si="686"/>
        <v>13.803006140356711</v>
      </c>
      <c r="BZU19" s="127">
        <f t="shared" si="687"/>
        <v>12.686552144645345</v>
      </c>
      <c r="BZV19" s="127">
        <f t="shared" si="688"/>
        <v>12.859412962387344</v>
      </c>
      <c r="BZW19" s="127">
        <f t="shared" si="689"/>
        <v>12.103480341853935</v>
      </c>
      <c r="BZX19" s="127">
        <f t="shared" si="690"/>
        <v>12.46640579098235</v>
      </c>
      <c r="BZY19" s="127">
        <f t="shared" si="691"/>
        <v>11.708899901085152</v>
      </c>
      <c r="BZZ19" s="127">
        <f t="shared" si="692"/>
        <v>12.445675577557594</v>
      </c>
      <c r="CAA19" s="127">
        <f t="shared" si="693"/>
        <v>11.475496834036074</v>
      </c>
      <c r="CAB19" s="127">
        <f t="shared" si="694"/>
        <v>12.261175764080459</v>
      </c>
      <c r="CAC19" s="127">
        <f t="shared" si="695"/>
        <v>11.431443717365221</v>
      </c>
      <c r="CAD19" s="127">
        <f t="shared" si="696"/>
        <v>12.16082774397473</v>
      </c>
      <c r="CAE19" s="127">
        <f t="shared" si="697"/>
        <v>11.185496647169749</v>
      </c>
      <c r="CAF19" s="127">
        <f t="shared" si="698"/>
        <v>12.109946586169343</v>
      </c>
      <c r="CAG19" s="127">
        <f t="shared" si="699"/>
        <v>11.237762492948482</v>
      </c>
      <c r="CAH19" s="127">
        <f t="shared" si="700"/>
        <v>11.848796366909308</v>
      </c>
      <c r="CAI19" s="127">
        <f t="shared" si="701"/>
        <v>11.015933664256282</v>
      </c>
      <c r="CAJ19" s="127">
        <f t="shared" si="702"/>
        <v>11.945865210882353</v>
      </c>
      <c r="CAK19" s="127">
        <f t="shared" si="703"/>
        <v>10.949937168725798</v>
      </c>
      <c r="CAL19" s="127">
        <f t="shared" si="704"/>
        <v>11.668273430191634</v>
      </c>
      <c r="CAM19" s="127">
        <f t="shared" si="705"/>
        <v>10.94838949916188</v>
      </c>
      <c r="CAN19" s="127">
        <f t="shared" si="706"/>
        <v>11.577218435417072</v>
      </c>
      <c r="CAO19" s="127">
        <f t="shared" si="707"/>
        <v>10.793197871924663</v>
      </c>
      <c r="CAP19" s="127">
        <f t="shared" si="708"/>
        <v>11.419171119331638</v>
      </c>
      <c r="CAQ19" s="127">
        <f t="shared" si="709"/>
        <v>10.688462142133607</v>
      </c>
      <c r="CAR19" s="127">
        <f t="shared" si="710"/>
        <v>11.187809425148949</v>
      </c>
      <c r="CAS19" s="127">
        <f t="shared" si="711"/>
        <v>10.406451011881785</v>
      </c>
      <c r="CAT19" s="127">
        <f t="shared" si="712"/>
        <v>10.999455764813275</v>
      </c>
      <c r="CAU19" s="127">
        <f t="shared" si="713"/>
        <v>10.14990212157821</v>
      </c>
      <c r="CAV19" s="127">
        <f t="shared" si="714"/>
        <v>10.535727391912429</v>
      </c>
      <c r="CAW19" s="127">
        <f t="shared" si="715"/>
        <v>9.7740326726704687</v>
      </c>
      <c r="CAX19" s="127">
        <f t="shared" si="716"/>
        <v>10.177891359868076</v>
      </c>
      <c r="CAY19" s="127">
        <f t="shared" si="717"/>
        <v>9.3250256708523889</v>
      </c>
      <c r="CAZ19" s="127">
        <f t="shared" si="718"/>
        <v>9.5148011041417835</v>
      </c>
      <c r="CBA19" s="127">
        <f t="shared" si="719"/>
        <v>8.8719950124901636</v>
      </c>
      <c r="CBB19" s="127">
        <f t="shared" si="720"/>
        <v>8.8970375111901294</v>
      </c>
      <c r="CBC19" s="127">
        <f t="shared" si="721"/>
        <v>8.1059409365975021</v>
      </c>
      <c r="CBD19" s="127">
        <f t="shared" si="722"/>
        <v>8.2007044680278316</v>
      </c>
      <c r="CBE19" s="127">
        <f t="shared" si="723"/>
        <v>7.4579828102759071</v>
      </c>
      <c r="CBF19" s="127">
        <f t="shared" si="724"/>
        <v>7.3254316887782807</v>
      </c>
      <c r="CBG19" s="127">
        <f t="shared" si="725"/>
        <v>6.5912601082908733</v>
      </c>
      <c r="CBH19" s="127">
        <f t="shared" si="726"/>
        <v>6.4684201501680532</v>
      </c>
      <c r="CBI19" s="127">
        <f t="shared" si="727"/>
        <v>5.7555626031069336</v>
      </c>
      <c r="CBJ19" s="127">
        <f t="shared" si="728"/>
        <v>5.5063825366222314</v>
      </c>
      <c r="CBK19" s="127">
        <f t="shared" si="729"/>
        <v>4.9392142536309853</v>
      </c>
      <c r="CBL19" s="127">
        <f t="shared" si="730"/>
        <v>4.5908154340011347</v>
      </c>
      <c r="CBM19" s="127">
        <f t="shared" si="731"/>
        <v>4.0542045068881745</v>
      </c>
      <c r="CBN19" s="127">
        <f t="shared" si="732"/>
        <v>3.7530693387011502</v>
      </c>
      <c r="CBO19" s="127">
        <f t="shared" si="733"/>
        <v>3.3044752318982122</v>
      </c>
      <c r="CBP19" s="127">
        <f t="shared" si="734"/>
        <v>2.9420216158051749</v>
      </c>
      <c r="CBQ19" s="127">
        <f t="shared" si="735"/>
        <v>2.5864314027820003</v>
      </c>
      <c r="CBR19" s="127">
        <f t="shared" si="736"/>
        <v>2.3116498632234173</v>
      </c>
      <c r="CBS19" s="127">
        <f t="shared" si="737"/>
        <v>2.0084739194018475</v>
      </c>
      <c r="CBT19" s="127">
        <f t="shared" si="738"/>
        <v>1.7655184644667568</v>
      </c>
      <c r="CBU19" s="127">
        <f t="shared" si="739"/>
        <v>1.578483639695565</v>
      </c>
      <c r="CBV19" s="127">
        <f t="shared" si="740"/>
        <v>1.3500985001322732</v>
      </c>
      <c r="CBW19" s="127">
        <f t="shared" si="741"/>
        <v>1.2099826007469321</v>
      </c>
      <c r="CBX19" s="127">
        <f t="shared" si="742"/>
        <v>1.0150509711018847</v>
      </c>
      <c r="CBY19" s="127">
        <f t="shared" si="743"/>
        <v>0.94428196209837589</v>
      </c>
      <c r="CBZ19" s="127">
        <f t="shared" si="744"/>
        <v>0.80732045770314875</v>
      </c>
      <c r="CCA19" s="127">
        <f t="shared" si="745"/>
        <v>0.52110936376323302</v>
      </c>
      <c r="CCB19" s="127">
        <f t="shared" si="746"/>
        <v>-3.7476213396930369</v>
      </c>
      <c r="CCC19" s="163">
        <f t="shared" si="747"/>
        <v>38.484420197843775</v>
      </c>
      <c r="CCD19" s="127">
        <f t="shared" si="748"/>
        <v>10.618322103997089</v>
      </c>
      <c r="CCE19" s="127">
        <f t="shared" si="749"/>
        <v>6.5837846197330157</v>
      </c>
      <c r="CCF19" s="127">
        <f t="shared" si="750"/>
        <v>4.999805056563436</v>
      </c>
      <c r="CCG19" s="127">
        <f t="shared" si="751"/>
        <v>4.7175561001769131</v>
      </c>
      <c r="CCH19" s="127">
        <f t="shared" si="752"/>
        <v>4.3567608951021768</v>
      </c>
      <c r="CCI19" s="127">
        <f t="shared" si="753"/>
        <v>4.4085897499426938</v>
      </c>
      <c r="CCJ19" s="127">
        <f t="shared" si="754"/>
        <v>4.1258128949366153</v>
      </c>
      <c r="CCK19" s="127">
        <f t="shared" si="755"/>
        <v>4.2556615137119884</v>
      </c>
      <c r="CCL19" s="127">
        <f t="shared" si="756"/>
        <v>3.9802202067584682</v>
      </c>
      <c r="CCM19" s="127">
        <f t="shared" si="757"/>
        <v>4.2004392472655194</v>
      </c>
      <c r="CCN19" s="127">
        <f t="shared" si="758"/>
        <v>3.880572875549317</v>
      </c>
      <c r="CCO19" s="127">
        <f t="shared" si="759"/>
        <v>4.1340677643600108</v>
      </c>
      <c r="CCP19" s="127">
        <f t="shared" si="760"/>
        <v>3.8326030475219026</v>
      </c>
      <c r="CCQ19" s="127">
        <f t="shared" si="761"/>
        <v>4.0849563661379946</v>
      </c>
      <c r="CCR19" s="127">
        <f t="shared" si="762"/>
        <v>3.759713084197704</v>
      </c>
      <c r="CCS19" s="127">
        <f t="shared" si="763"/>
        <v>4.0532485624194354</v>
      </c>
      <c r="CCT19" s="127">
        <f t="shared" si="764"/>
        <v>3.7492275746876542</v>
      </c>
      <c r="CCU19" s="127">
        <f t="shared" si="765"/>
        <v>3.9833109584811766</v>
      </c>
      <c r="CCV19" s="127">
        <f t="shared" si="766"/>
        <v>3.6933364359988081</v>
      </c>
      <c r="CCW19" s="127">
        <f t="shared" si="767"/>
        <v>3.9803172001422205</v>
      </c>
      <c r="CCX19" s="127">
        <f t="shared" si="768"/>
        <v>3.6633964237978125</v>
      </c>
      <c r="CCY19" s="127">
        <f t="shared" si="769"/>
        <v>3.9054370919574679</v>
      </c>
      <c r="CCZ19" s="127">
        <f t="shared" si="770"/>
        <v>3.6538563871947485</v>
      </c>
      <c r="CDA19" s="127">
        <f t="shared" si="771"/>
        <v>3.8707078235301342</v>
      </c>
      <c r="CDB19" s="127">
        <f t="shared" si="772"/>
        <v>3.6043234005411251</v>
      </c>
      <c r="CDC19" s="127">
        <f t="shared" si="773"/>
        <v>3.8261329251544116</v>
      </c>
      <c r="CDD19" s="127">
        <f t="shared" si="774"/>
        <v>3.5691858754728236</v>
      </c>
      <c r="CDE19" s="127">
        <f t="shared" si="775"/>
        <v>3.7504409035179203</v>
      </c>
      <c r="CDF19" s="127">
        <f t="shared" si="776"/>
        <v>3.4948721842739925</v>
      </c>
      <c r="CDG19" s="127">
        <f t="shared" si="777"/>
        <v>3.6852468355046253</v>
      </c>
      <c r="CDH19" s="127">
        <f t="shared" si="778"/>
        <v>3.4178627398705785</v>
      </c>
      <c r="CDI19" s="127">
        <f t="shared" si="779"/>
        <v>3.5609899324758048</v>
      </c>
      <c r="CDJ19" s="127">
        <f t="shared" si="780"/>
        <v>3.3113714774820329</v>
      </c>
      <c r="CDK19" s="127">
        <f t="shared" si="781"/>
        <v>3.4451233570108992</v>
      </c>
      <c r="CDL19" s="127">
        <f t="shared" si="782"/>
        <v>3.1806362663263288</v>
      </c>
      <c r="CDM19" s="127">
        <f t="shared" si="783"/>
        <v>3.2615230592550222</v>
      </c>
      <c r="CDN19" s="127">
        <f t="shared" si="784"/>
        <v>3.0339021099542265</v>
      </c>
      <c r="CDO19" s="127">
        <f t="shared" si="785"/>
        <v>3.0710369291537858</v>
      </c>
      <c r="CDP19" s="127">
        <f t="shared" si="786"/>
        <v>2.8178758322865489</v>
      </c>
      <c r="CDQ19" s="127">
        <f t="shared" si="787"/>
        <v>2.846831151508014</v>
      </c>
      <c r="CDR19" s="127">
        <f t="shared" si="788"/>
        <v>2.6031994780643095</v>
      </c>
      <c r="CDS19" s="127">
        <f t="shared" si="789"/>
        <v>2.5776432047567717</v>
      </c>
      <c r="CDT19" s="127">
        <f t="shared" si="790"/>
        <v>2.3346124907981514</v>
      </c>
      <c r="CDU19" s="127">
        <f t="shared" si="791"/>
        <v>2.2950030598736664</v>
      </c>
      <c r="CDV19" s="127">
        <f t="shared" si="792"/>
        <v>2.0603998855740149</v>
      </c>
      <c r="CDW19" s="127">
        <f t="shared" si="793"/>
        <v>1.9835247276115948</v>
      </c>
      <c r="CDX19" s="127">
        <f t="shared" si="794"/>
        <v>1.7837189164725791</v>
      </c>
      <c r="CDY19" s="127">
        <f t="shared" si="795"/>
        <v>1.6756248806218697</v>
      </c>
      <c r="CDZ19" s="127">
        <f t="shared" si="796"/>
        <v>1.4895375746202251</v>
      </c>
      <c r="CEA19" s="127">
        <f t="shared" si="797"/>
        <v>1.3840892108447322</v>
      </c>
      <c r="CEB19" s="127">
        <f t="shared" si="798"/>
        <v>1.2232107601655047</v>
      </c>
      <c r="CEC19" s="127">
        <f t="shared" si="799"/>
        <v>1.1021420136510989</v>
      </c>
      <c r="CED19" s="127">
        <f t="shared" si="800"/>
        <v>0.97145995915769767</v>
      </c>
      <c r="CEE19" s="127">
        <f t="shared" si="801"/>
        <v>0.86954794506356181</v>
      </c>
      <c r="CEF19" s="127">
        <f t="shared" si="802"/>
        <v>0.76246082211392896</v>
      </c>
      <c r="CEG19" s="127">
        <f t="shared" si="803"/>
        <v>0.6721266520582091</v>
      </c>
      <c r="CEH19" s="127">
        <f t="shared" si="804"/>
        <v>0.5999022747914371</v>
      </c>
      <c r="CEI19" s="127">
        <f t="shared" si="805"/>
        <v>0.51561621369862709</v>
      </c>
      <c r="CEJ19" s="127">
        <f t="shared" si="806"/>
        <v>0.46417280117602111</v>
      </c>
      <c r="CEK19" s="127">
        <f t="shared" si="807"/>
        <v>0.38935121240804077</v>
      </c>
      <c r="CEL19" s="127">
        <f t="shared" si="808"/>
        <v>0.3613399771032213</v>
      </c>
      <c r="CEM19" s="127">
        <f t="shared" si="809"/>
        <v>0.3125561401769284</v>
      </c>
      <c r="CEN19" s="127">
        <f t="shared" si="810"/>
        <v>0.19402485750341081</v>
      </c>
      <c r="CEO19" s="127">
        <f t="shared" si="811"/>
        <v>-0.93898311714047766</v>
      </c>
      <c r="CEP19" s="163">
        <f t="shared" si="812"/>
        <v>478.70273857168127</v>
      </c>
      <c r="CEQ19" s="127">
        <f t="shared" si="813"/>
        <v>206.42367409809421</v>
      </c>
      <c r="CER19" s="127">
        <f t="shared" si="814"/>
        <v>174.75313123340749</v>
      </c>
      <c r="CES19" s="127">
        <f t="shared" si="815"/>
        <v>157.69196090221766</v>
      </c>
      <c r="CET19" s="127">
        <f t="shared" si="816"/>
        <v>146.47930561986848</v>
      </c>
      <c r="CEU19" s="127">
        <f t="shared" si="817"/>
        <v>140.07816123881327</v>
      </c>
      <c r="CEV19" s="127">
        <f t="shared" si="818"/>
        <v>134.72824546800095</v>
      </c>
      <c r="CEW19" s="127">
        <f t="shared" si="819"/>
        <v>130.90835939232224</v>
      </c>
      <c r="CEX19" s="127">
        <f t="shared" si="820"/>
        <v>126.28158190311808</v>
      </c>
      <c r="CEY19" s="127">
        <f t="shared" si="821"/>
        <v>123.49108916076172</v>
      </c>
      <c r="CEZ19" s="127">
        <f t="shared" si="822"/>
        <v>121.0099788304404</v>
      </c>
      <c r="CFA19" s="127">
        <f t="shared" si="823"/>
        <v>118.29757796247027</v>
      </c>
      <c r="CFB19" s="127">
        <f t="shared" si="824"/>
        <v>116.32911293940629</v>
      </c>
      <c r="CFC19" s="127">
        <f t="shared" si="825"/>
        <v>115.13601663842172</v>
      </c>
      <c r="CFD19" s="127">
        <f t="shared" si="826"/>
        <v>113.54699828744167</v>
      </c>
      <c r="CFE19" s="127">
        <f t="shared" si="827"/>
        <v>112.09328113575383</v>
      </c>
      <c r="CFF19" s="127">
        <f t="shared" si="828"/>
        <v>111.7173764153253</v>
      </c>
      <c r="CFG19" s="127">
        <f t="shared" si="829"/>
        <v>111.15751491483523</v>
      </c>
      <c r="CFH19" s="127">
        <f t="shared" si="830"/>
        <v>109.67082168570337</v>
      </c>
      <c r="CFI19" s="127">
        <f t="shared" si="831"/>
        <v>109.39622051502494</v>
      </c>
      <c r="CFJ19" s="127">
        <f t="shared" si="832"/>
        <v>109.8441267977044</v>
      </c>
      <c r="CFK19" s="127">
        <f t="shared" si="833"/>
        <v>108.74918604664107</v>
      </c>
      <c r="CFL19" s="127">
        <f t="shared" si="834"/>
        <v>108.62455186499554</v>
      </c>
      <c r="CFM19" s="127">
        <f t="shared" si="835"/>
        <v>108.93171166536915</v>
      </c>
      <c r="CFN19" s="127">
        <f t="shared" si="836"/>
        <v>108.65360353986617</v>
      </c>
      <c r="CFO19" s="127">
        <f t="shared" si="837"/>
        <v>108.52948290271223</v>
      </c>
      <c r="CFP19" s="127">
        <f t="shared" si="838"/>
        <v>108.44414828690932</v>
      </c>
      <c r="CFQ19" s="127">
        <f t="shared" si="839"/>
        <v>108.80306273739349</v>
      </c>
      <c r="CFR19" s="127">
        <f t="shared" si="840"/>
        <v>108.25951060546703</v>
      </c>
      <c r="CFS19" s="127">
        <f t="shared" si="841"/>
        <v>108.21881156574995</v>
      </c>
      <c r="CFT19" s="127">
        <f t="shared" si="842"/>
        <v>108.76920077765924</v>
      </c>
      <c r="CFU19" s="127">
        <f t="shared" si="843"/>
        <v>108.62171833832822</v>
      </c>
      <c r="CFV19" s="127">
        <f t="shared" si="844"/>
        <v>108.33319030180976</v>
      </c>
      <c r="CFW19" s="127">
        <f t="shared" si="845"/>
        <v>108.49982878707415</v>
      </c>
      <c r="CFX19" s="127">
        <f t="shared" si="846"/>
        <v>108.98520450172211</v>
      </c>
      <c r="CFY19" s="127">
        <f t="shared" si="847"/>
        <v>108.48505907952284</v>
      </c>
      <c r="CFZ19" s="127">
        <f t="shared" si="848"/>
        <v>108.57740774600875</v>
      </c>
      <c r="CGA19" s="127">
        <f t="shared" si="849"/>
        <v>109.30578325673972</v>
      </c>
      <c r="CGB19" s="127">
        <f t="shared" si="850"/>
        <v>108.95980543971872</v>
      </c>
      <c r="CGC19" s="127">
        <f t="shared" si="851"/>
        <v>108.85601050759449</v>
      </c>
      <c r="CGD19" s="127">
        <f t="shared" si="852"/>
        <v>109.70333693122321</v>
      </c>
      <c r="CGE19" s="127">
        <f t="shared" si="853"/>
        <v>109.87456880026799</v>
      </c>
      <c r="CGF19" s="127">
        <f t="shared" si="854"/>
        <v>109.8181463154024</v>
      </c>
      <c r="CGG19" s="127">
        <f t="shared" si="855"/>
        <v>109.80026213142841</v>
      </c>
      <c r="CGH19" s="127">
        <f t="shared" si="856"/>
        <v>110.40085100681733</v>
      </c>
      <c r="CGI19" s="127">
        <f t="shared" si="857"/>
        <v>110.28707561996823</v>
      </c>
      <c r="CGJ19" s="127">
        <f t="shared" si="858"/>
        <v>110.37538460839218</v>
      </c>
      <c r="CGK19" s="127">
        <f t="shared" si="859"/>
        <v>110.91391081635405</v>
      </c>
      <c r="CGL19" s="127">
        <f t="shared" si="860"/>
        <v>110.47081221810537</v>
      </c>
      <c r="CGM19" s="127">
        <f t="shared" si="861"/>
        <v>110.52715291618149</v>
      </c>
      <c r="CGN19" s="127">
        <f t="shared" si="862"/>
        <v>111.02277543161685</v>
      </c>
      <c r="CGO19" s="127">
        <f t="shared" si="863"/>
        <v>111.4401759537471</v>
      </c>
      <c r="CGP19" s="127">
        <f t="shared" si="864"/>
        <v>110.7506642223139</v>
      </c>
      <c r="CGQ19" s="127">
        <f t="shared" si="865"/>
        <v>111.18637876119082</v>
      </c>
      <c r="CGR19" s="127">
        <f t="shared" si="866"/>
        <v>111.84613511469297</v>
      </c>
      <c r="CGS19" s="127">
        <f t="shared" si="867"/>
        <v>111.42123660360549</v>
      </c>
      <c r="CGT19" s="127">
        <f t="shared" si="868"/>
        <v>111.70050999892898</v>
      </c>
      <c r="CGU19" s="127">
        <f t="shared" si="869"/>
        <v>112.17171505972169</v>
      </c>
      <c r="CGV19" s="127">
        <f t="shared" si="870"/>
        <v>112.40153700362474</v>
      </c>
      <c r="CGW19" s="127">
        <f t="shared" si="871"/>
        <v>112.3284190633818</v>
      </c>
      <c r="CGX19" s="127">
        <f t="shared" si="872"/>
        <v>112.7570011712628</v>
      </c>
      <c r="CGY19" s="127">
        <f t="shared" si="873"/>
        <v>113.28233201686368</v>
      </c>
      <c r="CGZ19" s="127">
        <f t="shared" si="874"/>
        <v>113.0912345377739</v>
      </c>
      <c r="CHA19" s="127">
        <f t="shared" si="875"/>
        <v>110.33990776543965</v>
      </c>
      <c r="CHB19" s="127">
        <f t="shared" si="876"/>
        <v>210.31377338170273</v>
      </c>
    </row>
    <row r="20" spans="1:2238" ht="15.75" thickTop="1" x14ac:dyDescent="0.25">
      <c r="A20" s="444">
        <v>5</v>
      </c>
      <c r="B20" s="292">
        <v>700</v>
      </c>
      <c r="C20" s="430"/>
      <c r="D20" s="430"/>
      <c r="E20" s="366">
        <f>AVERAGE(BNQ20:BOE20)</f>
        <v>1068.9723463778689</v>
      </c>
      <c r="F20" s="367">
        <f>MAX(BNQ20:BOE20)</f>
        <v>1071.8951585753223</v>
      </c>
      <c r="G20" s="367">
        <f>MIN(BNQ20:BOE20)</f>
        <v>1064.4899276526812</v>
      </c>
      <c r="H20" s="364">
        <f>AVERAGE(BLA20:BLO20)</f>
        <v>5.0946669217391841E-2</v>
      </c>
      <c r="I20" s="365">
        <f>MAX(BLA20:BLO20)</f>
        <v>5.1628230441609003E-2</v>
      </c>
      <c r="J20" s="365">
        <f>MIN(BLA20:BLO20)</f>
        <v>4.9889376677734902E-2</v>
      </c>
      <c r="K20" s="364">
        <f>AVERAGE(BIK20:BIY20)</f>
        <v>3.2671139652457776E-5</v>
      </c>
      <c r="L20" s="365">
        <f>MAX(BIK20:BIY20)</f>
        <v>3.3037096403312195E-5</v>
      </c>
      <c r="M20" s="365">
        <f>MIN(BIK20:BIY20)</f>
        <v>3.2102208734880338E-5</v>
      </c>
      <c r="N20" s="368">
        <f>AVERAGE(BFU20:BGI20)</f>
        <v>0.5209086959755902</v>
      </c>
      <c r="O20" s="374">
        <f>MAX(BFU20:BGI20)</f>
        <v>0.53570994231148228</v>
      </c>
      <c r="P20" s="374">
        <f>MIN(BFU20:BGI20)</f>
        <v>0.51158036115526617</v>
      </c>
      <c r="Q20" s="364">
        <f>AVERAGE(AYG20:AYT20)</f>
        <v>1522932.0533750958</v>
      </c>
      <c r="R20" s="365">
        <f>MAX(AYG20:AYT20)</f>
        <v>1545185.0513232693</v>
      </c>
      <c r="S20" s="365">
        <f>MIN(AYG20:AYT20)</f>
        <v>1492693.5107645676</v>
      </c>
      <c r="T20" s="366">
        <f>AVERAGE(AVR20:AWF20)</f>
        <v>677.92206671288579</v>
      </c>
      <c r="U20" s="367">
        <f>MAX(AVR20:AWF20)</f>
        <v>690.1463941954139</v>
      </c>
      <c r="V20" s="367">
        <f>MIN(AVR20:AWF20)</f>
        <v>659.0606477622714</v>
      </c>
      <c r="W20" s="377">
        <f>(N20*$A$20*$ASH$24)/K20</f>
        <v>57.884159539414256</v>
      </c>
      <c r="X20" s="376">
        <f>AVERAGE(BXY20:BYL20)</f>
        <v>0.68552739320309741</v>
      </c>
      <c r="Y20" s="368">
        <f>AVERAGE(BVL20:BVY20)</f>
        <v>332.64671692256769</v>
      </c>
      <c r="Z20" s="374">
        <f>MAX(BVL20:BVY20)</f>
        <v>336.00400459913027</v>
      </c>
      <c r="AA20" s="374">
        <f>MIN(BVL20:BVY20)</f>
        <v>329.77553678153674</v>
      </c>
      <c r="AB20" s="368">
        <f>AVERAGE(CAL20:CAY20)</f>
        <v>15.768337923260004</v>
      </c>
      <c r="AC20" s="374">
        <f>MAX(CAL20:CAY20)</f>
        <v>16.187408634062159</v>
      </c>
      <c r="AD20" s="374">
        <f>MIN(CAL20:CAY20)</f>
        <v>15.439814054160713</v>
      </c>
      <c r="AE20" s="368">
        <f>AVERAGE(CFL20:CFY20)</f>
        <v>223.1205418105944</v>
      </c>
      <c r="AF20" s="370">
        <f>MAX(CFL20:CFY20)</f>
        <v>225.36185239257725</v>
      </c>
      <c r="AG20" s="371">
        <f>MIN(CFL20:CFY20)</f>
        <v>221.18850595863913</v>
      </c>
      <c r="AH20" s="162">
        <v>62.921169999999996</v>
      </c>
      <c r="AI20" s="99">
        <v>4455.3760000000002</v>
      </c>
      <c r="AJ20" s="51">
        <f t="shared" si="890"/>
        <v>-106.2486</v>
      </c>
      <c r="AK20" s="51">
        <f t="shared" si="0"/>
        <v>4561.6246000000001</v>
      </c>
      <c r="AL20" s="51">
        <v>699.51260000000002</v>
      </c>
      <c r="AM20" s="51">
        <v>699.55769999999995</v>
      </c>
      <c r="AN20" s="54">
        <f t="shared" si="1"/>
        <v>699.55769999999995</v>
      </c>
      <c r="AO20" s="52">
        <v>-3.2637579999999999E-5</v>
      </c>
      <c r="AP20" s="52">
        <v>-2.017503E-8</v>
      </c>
      <c r="AQ20" s="51">
        <v>-13.66586</v>
      </c>
      <c r="AR20" s="52">
        <v>5.429756E-4</v>
      </c>
      <c r="AS20" s="147">
        <v>4.2446290000000001E-7</v>
      </c>
      <c r="AT20" s="51">
        <v>-9.7790029999999994</v>
      </c>
      <c r="AU20" s="51">
        <v>-9.8976579999999998</v>
      </c>
      <c r="AV20" s="51">
        <v>-11.20735</v>
      </c>
      <c r="AW20" s="51">
        <v>-13.27971</v>
      </c>
      <c r="AX20" s="51">
        <v>-14.68079</v>
      </c>
      <c r="AY20" s="51">
        <v>-15.64456</v>
      </c>
      <c r="AZ20" s="51">
        <v>-16.4816</v>
      </c>
      <c r="BA20" s="51">
        <v>-17.225840000000002</v>
      </c>
      <c r="BB20" s="51">
        <v>-17.915030000000002</v>
      </c>
      <c r="BC20" s="51">
        <v>-18.52684</v>
      </c>
      <c r="BD20" s="51">
        <v>-19.090949999999999</v>
      </c>
      <c r="BE20" s="51">
        <v>-19.618089999999999</v>
      </c>
      <c r="BF20" s="51">
        <v>-20.107340000000001</v>
      </c>
      <c r="BG20" s="51">
        <v>-20.52008</v>
      </c>
      <c r="BH20" s="51">
        <v>-20.94529</v>
      </c>
      <c r="BI20" s="51">
        <v>-21.303159999999998</v>
      </c>
      <c r="BJ20" s="51">
        <v>-21.64442</v>
      </c>
      <c r="BK20" s="51">
        <v>-21.94594</v>
      </c>
      <c r="BL20" s="51">
        <v>-22.24352</v>
      </c>
      <c r="BM20" s="51">
        <v>-22.48414</v>
      </c>
      <c r="BN20" s="51">
        <v>-22.737850000000002</v>
      </c>
      <c r="BO20" s="51">
        <v>-22.94416</v>
      </c>
      <c r="BP20" s="51">
        <v>-23.151420000000002</v>
      </c>
      <c r="BQ20" s="51">
        <v>-23.318349999999999</v>
      </c>
      <c r="BR20" s="51">
        <v>-23.492660000000001</v>
      </c>
      <c r="BS20" s="51">
        <v>-23.633510000000001</v>
      </c>
      <c r="BT20" s="51">
        <v>-23.75591</v>
      </c>
      <c r="BU20" s="51">
        <v>-23.874610000000001</v>
      </c>
      <c r="BV20" s="51">
        <v>-23.992999999999999</v>
      </c>
      <c r="BW20" s="51">
        <v>-24.07507</v>
      </c>
      <c r="BX20" s="51">
        <v>-24.13702</v>
      </c>
      <c r="BY20" s="51">
        <v>-24.229900000000001</v>
      </c>
      <c r="BZ20" s="51">
        <v>-24.316610000000001</v>
      </c>
      <c r="CA20" s="51">
        <v>-24.359819999999999</v>
      </c>
      <c r="CB20" s="51">
        <v>-24.416239999999998</v>
      </c>
      <c r="CC20" s="51">
        <v>-24.484950000000001</v>
      </c>
      <c r="CD20" s="51">
        <v>-24.516089999999998</v>
      </c>
      <c r="CE20" s="51">
        <v>-24.541239999999998</v>
      </c>
      <c r="CF20" s="51">
        <v>-24.59836</v>
      </c>
      <c r="CG20" s="51">
        <v>-24.623380000000001</v>
      </c>
      <c r="CH20" s="51">
        <v>-24.650590000000001</v>
      </c>
      <c r="CI20" s="51">
        <v>-24.714079999999999</v>
      </c>
      <c r="CJ20" s="51">
        <v>-24.728639999999999</v>
      </c>
      <c r="CK20" s="51">
        <v>-24.758120000000002</v>
      </c>
      <c r="CL20" s="51">
        <v>-24.79063</v>
      </c>
      <c r="CM20" s="51">
        <v>-24.77901</v>
      </c>
      <c r="CN20" s="51">
        <v>-24.813580000000002</v>
      </c>
      <c r="CO20" s="51">
        <v>-24.800660000000001</v>
      </c>
      <c r="CP20" s="51">
        <v>-24.824349999999999</v>
      </c>
      <c r="CQ20" s="51">
        <v>-24.85455</v>
      </c>
      <c r="CR20" s="51">
        <v>-24.834309999999999</v>
      </c>
      <c r="CS20" s="51">
        <v>-24.84168</v>
      </c>
      <c r="CT20" s="51">
        <v>-24.861840000000001</v>
      </c>
      <c r="CU20" s="51">
        <v>-24.84948</v>
      </c>
      <c r="CV20" s="51">
        <v>-24.86673</v>
      </c>
      <c r="CW20" s="51">
        <v>-24.869330000000001</v>
      </c>
      <c r="CX20" s="51">
        <v>-24.889309999999998</v>
      </c>
      <c r="CY20" s="51">
        <v>-24.88862</v>
      </c>
      <c r="CZ20" s="51">
        <v>-24.89968</v>
      </c>
      <c r="DA20" s="51">
        <v>-24.910240000000002</v>
      </c>
      <c r="DB20" s="51">
        <v>-24.904630000000001</v>
      </c>
      <c r="DC20" s="51">
        <v>-24.903369999999999</v>
      </c>
      <c r="DD20" s="51">
        <v>-24.936140000000002</v>
      </c>
      <c r="DE20" s="51">
        <v>-24.928039999999999</v>
      </c>
      <c r="DF20" s="51">
        <v>-24.900490000000001</v>
      </c>
      <c r="DG20" s="51">
        <v>-24.907820000000001</v>
      </c>
      <c r="DH20" s="51">
        <v>-24.918479999999999</v>
      </c>
      <c r="DI20" s="51">
        <v>-24.903210000000001</v>
      </c>
      <c r="DJ20" s="52">
        <v>-3.2596680000000003E-2</v>
      </c>
      <c r="DK20" s="52">
        <v>-3.2560720000000001E-2</v>
      </c>
      <c r="DL20" s="52">
        <v>-3.2840800000000003E-2</v>
      </c>
      <c r="DM20" s="52">
        <v>-3.3310029999999997E-2</v>
      </c>
      <c r="DN20" s="52">
        <v>-3.3644279999999999E-2</v>
      </c>
      <c r="DO20" s="52">
        <v>-3.3867300000000003E-2</v>
      </c>
      <c r="DP20" s="52">
        <v>-3.4028919999999997E-2</v>
      </c>
      <c r="DQ20" s="52">
        <v>-3.421834E-2</v>
      </c>
      <c r="DR20" s="52">
        <v>-3.43662E-2</v>
      </c>
      <c r="DS20" s="52">
        <v>-3.4493210000000003E-2</v>
      </c>
      <c r="DT20" s="52">
        <v>-3.4580380000000001E-2</v>
      </c>
      <c r="DU20" s="52">
        <v>-3.4705470000000002E-2</v>
      </c>
      <c r="DV20" s="52">
        <v>-3.4793640000000001E-2</v>
      </c>
      <c r="DW20" s="52">
        <v>-3.4851149999999997E-2</v>
      </c>
      <c r="DX20" s="52">
        <v>-3.494071E-2</v>
      </c>
      <c r="DY20" s="52">
        <v>-3.5005349999999998E-2</v>
      </c>
      <c r="DZ20" s="52">
        <v>-3.5056749999999998E-2</v>
      </c>
      <c r="EA20" s="52">
        <v>-3.5113900000000003E-2</v>
      </c>
      <c r="EB20" s="52">
        <v>-3.5176249999999999E-2</v>
      </c>
      <c r="EC20" s="52">
        <v>-3.5209280000000003E-2</v>
      </c>
      <c r="ED20" s="52">
        <v>-3.5272400000000002E-2</v>
      </c>
      <c r="EE20" s="52">
        <v>-3.5309279999999998E-2</v>
      </c>
      <c r="EF20" s="52">
        <v>-3.5360799999999998E-2</v>
      </c>
      <c r="EG20" s="52">
        <v>-3.538119E-2</v>
      </c>
      <c r="EH20" s="52">
        <v>-3.5429790000000003E-2</v>
      </c>
      <c r="EI20" s="52">
        <v>-3.5456479999999999E-2</v>
      </c>
      <c r="EJ20" s="52">
        <v>-3.5464420000000003E-2</v>
      </c>
      <c r="EK20" s="52">
        <v>-3.5488970000000002E-2</v>
      </c>
      <c r="EL20" s="52">
        <v>-3.5525170000000002E-2</v>
      </c>
      <c r="EM20" s="52">
        <v>-3.5522570000000003E-2</v>
      </c>
      <c r="EN20" s="52">
        <v>-3.5499500000000003E-2</v>
      </c>
      <c r="EO20" s="52">
        <v>-3.5534349999999999E-2</v>
      </c>
      <c r="EP20" s="52">
        <v>-3.5570079999999997E-2</v>
      </c>
      <c r="EQ20" s="52">
        <v>-3.5550869999999998E-2</v>
      </c>
      <c r="ER20" s="52">
        <v>-3.5558680000000002E-2</v>
      </c>
      <c r="ES20" s="52">
        <v>-3.559242E-2</v>
      </c>
      <c r="ET20" s="52">
        <v>-3.5577699999999997E-2</v>
      </c>
      <c r="EU20" s="52">
        <v>-3.5559470000000003E-2</v>
      </c>
      <c r="EV20" s="52">
        <v>-3.5594380000000002E-2</v>
      </c>
      <c r="EW20" s="52">
        <v>-3.5586510000000002E-2</v>
      </c>
      <c r="EX20" s="52">
        <v>-3.5587470000000003E-2</v>
      </c>
      <c r="EY20" s="52">
        <v>-3.5643080000000001E-2</v>
      </c>
      <c r="EZ20" s="52">
        <v>-3.5633239999999997E-2</v>
      </c>
      <c r="FA20" s="52">
        <v>-3.5646419999999998E-2</v>
      </c>
      <c r="FB20" s="52">
        <v>-3.5668209999999999E-2</v>
      </c>
      <c r="FC20" s="52">
        <v>-3.5628100000000003E-2</v>
      </c>
      <c r="FD20" s="52">
        <v>-3.5657790000000002E-2</v>
      </c>
      <c r="FE20" s="52">
        <v>-3.5619999999999999E-2</v>
      </c>
      <c r="FF20" s="52">
        <v>-3.5637870000000002E-2</v>
      </c>
      <c r="FG20" s="52">
        <v>-3.5665759999999998E-2</v>
      </c>
      <c r="FH20" s="52">
        <v>-3.5623639999999998E-2</v>
      </c>
      <c r="FI20" s="52">
        <v>-3.5621519999999997E-2</v>
      </c>
      <c r="FJ20" s="52">
        <v>-3.564001E-2</v>
      </c>
      <c r="FK20" s="52">
        <v>-3.5611959999999998E-2</v>
      </c>
      <c r="FL20" s="52">
        <v>-3.5628199999999999E-2</v>
      </c>
      <c r="FM20" s="52">
        <v>-3.5623589999999997E-2</v>
      </c>
      <c r="FN20" s="52">
        <v>-3.5645610000000001E-2</v>
      </c>
      <c r="FO20" s="52">
        <v>-3.5637580000000002E-2</v>
      </c>
      <c r="FP20" s="52">
        <v>-3.5648079999999999E-2</v>
      </c>
      <c r="FQ20" s="52">
        <v>-3.5657649999999999E-2</v>
      </c>
      <c r="FR20" s="52">
        <v>-3.5645349999999999E-2</v>
      </c>
      <c r="FS20" s="52">
        <v>-3.5638990000000002E-2</v>
      </c>
      <c r="FT20" s="52">
        <v>-3.5682449999999998E-2</v>
      </c>
      <c r="FU20" s="52">
        <v>-3.5666950000000003E-2</v>
      </c>
      <c r="FV20" s="52">
        <v>-3.5625089999999998E-2</v>
      </c>
      <c r="FW20" s="52">
        <v>-3.5630910000000002E-2</v>
      </c>
      <c r="FX20" s="52">
        <v>-3.5640110000000003E-2</v>
      </c>
      <c r="FY20" s="52">
        <v>-3.5614180000000002E-2</v>
      </c>
      <c r="FZ20" s="52">
        <v>0.16298309999999999</v>
      </c>
      <c r="GA20" s="52">
        <v>0.17881330000000001</v>
      </c>
      <c r="GB20" s="52">
        <v>0.32362340000000001</v>
      </c>
      <c r="GC20" s="52">
        <v>0.47872310000000001</v>
      </c>
      <c r="GD20" s="52">
        <v>0.57361549999999994</v>
      </c>
      <c r="GE20" s="52">
        <v>0.63385959999999997</v>
      </c>
      <c r="GF20" s="52">
        <v>0.68683459999999996</v>
      </c>
      <c r="GG20" s="52">
        <v>0.72923260000000001</v>
      </c>
      <c r="GH20" s="52">
        <v>0.77100349999999995</v>
      </c>
      <c r="GI20" s="52">
        <v>0.80302150000000005</v>
      </c>
      <c r="GJ20" s="52">
        <v>0.83727240000000003</v>
      </c>
      <c r="GK20" s="52">
        <v>0.86255590000000004</v>
      </c>
      <c r="GL20" s="52">
        <v>0.89156489999999999</v>
      </c>
      <c r="GM20" s="52">
        <v>0.91061289999999995</v>
      </c>
      <c r="GN20" s="52">
        <v>0.93565200000000004</v>
      </c>
      <c r="GO20" s="52">
        <v>0.95107600000000003</v>
      </c>
      <c r="GP20" s="52">
        <v>0.97170800000000002</v>
      </c>
      <c r="GQ20" s="52">
        <v>0.9838306</v>
      </c>
      <c r="GR20" s="52">
        <v>1.002124</v>
      </c>
      <c r="GS20" s="52">
        <v>1.011239</v>
      </c>
      <c r="GT20" s="52">
        <v>1.0272479999999999</v>
      </c>
      <c r="GU20" s="52">
        <v>1.0346089999999999</v>
      </c>
      <c r="GV20" s="52">
        <v>1.0491520000000001</v>
      </c>
      <c r="GW20" s="52">
        <v>1.053331</v>
      </c>
      <c r="GX20" s="52">
        <v>1.0661389999999999</v>
      </c>
      <c r="GY20" s="52">
        <v>1.070551</v>
      </c>
      <c r="GZ20" s="52">
        <v>1.079996</v>
      </c>
      <c r="HA20" s="52">
        <v>1.0826579999999999</v>
      </c>
      <c r="HB20" s="52">
        <v>1.092894</v>
      </c>
      <c r="HC20" s="52">
        <v>1.0934759999999999</v>
      </c>
      <c r="HD20" s="52">
        <v>1.1003099999999999</v>
      </c>
      <c r="HE20" s="52">
        <v>1.100773</v>
      </c>
      <c r="HF20" s="52">
        <v>1.1102270000000001</v>
      </c>
      <c r="HG20" s="52">
        <v>1.108625</v>
      </c>
      <c r="HH20" s="52">
        <v>1.1153900000000001</v>
      </c>
      <c r="HI20" s="52">
        <v>1.1158189999999999</v>
      </c>
      <c r="HJ20" s="52">
        <v>1.1212139999999999</v>
      </c>
      <c r="HK20" s="52">
        <v>1.1184970000000001</v>
      </c>
      <c r="HL20" s="52">
        <v>1.126385</v>
      </c>
      <c r="HM20" s="52">
        <v>1.1243890000000001</v>
      </c>
      <c r="HN20" s="52">
        <v>1.13124</v>
      </c>
      <c r="HO20" s="52">
        <v>1.1309</v>
      </c>
      <c r="HP20" s="52">
        <v>1.1361079999999999</v>
      </c>
      <c r="HQ20" s="52">
        <v>1.133894</v>
      </c>
      <c r="HR20" s="52">
        <v>1.1400490000000001</v>
      </c>
      <c r="HS20" s="52">
        <v>1.136649</v>
      </c>
      <c r="HT20" s="52">
        <v>1.143578</v>
      </c>
      <c r="HU20" s="52">
        <v>1.138898</v>
      </c>
      <c r="HV20" s="52">
        <v>1.1453040000000001</v>
      </c>
      <c r="HW20" s="52">
        <v>1.143888</v>
      </c>
      <c r="HX20" s="52">
        <v>1.146914</v>
      </c>
      <c r="HY20" s="52">
        <v>1.1443239999999999</v>
      </c>
      <c r="HZ20" s="52">
        <v>1.1499630000000001</v>
      </c>
      <c r="IA20" s="52">
        <v>1.146037</v>
      </c>
      <c r="IB20" s="52">
        <v>1.1514329999999999</v>
      </c>
      <c r="IC20" s="52">
        <v>1.148495</v>
      </c>
      <c r="ID20" s="52">
        <v>1.1549720000000001</v>
      </c>
      <c r="IE20" s="52">
        <v>1.1502570000000001</v>
      </c>
      <c r="IF20" s="52">
        <v>1.155953</v>
      </c>
      <c r="IG20" s="52">
        <v>1.154039</v>
      </c>
      <c r="IH20" s="52">
        <v>1.158836</v>
      </c>
      <c r="II20" s="52">
        <v>1.155206</v>
      </c>
      <c r="IJ20" s="52">
        <v>1.1622049999999999</v>
      </c>
      <c r="IK20" s="52">
        <v>1.156792</v>
      </c>
      <c r="IL20" s="52">
        <v>1.1652389999999999</v>
      </c>
      <c r="IM20" s="52">
        <v>1.131664</v>
      </c>
      <c r="IN20" s="52">
        <v>1.044581</v>
      </c>
      <c r="IO20" s="52">
        <v>1.0423720000000001</v>
      </c>
      <c r="IP20" s="53">
        <v>742.20190000000002</v>
      </c>
      <c r="IQ20" s="53">
        <v>560.90430000000003</v>
      </c>
      <c r="IR20" s="53">
        <v>376.16320000000002</v>
      </c>
      <c r="IS20" s="53">
        <v>255.97890000000001</v>
      </c>
      <c r="IT20" s="53">
        <v>225.86580000000001</v>
      </c>
      <c r="IU20" s="53">
        <v>196.0915</v>
      </c>
      <c r="IV20" s="53">
        <v>184.64500000000001</v>
      </c>
      <c r="IW20" s="53">
        <v>161.99709999999999</v>
      </c>
      <c r="IX20" s="53">
        <v>155.18770000000001</v>
      </c>
      <c r="IY20" s="53">
        <v>136.23269999999999</v>
      </c>
      <c r="IZ20" s="53">
        <v>131.0847</v>
      </c>
      <c r="JA20" s="53">
        <v>114.25660000000001</v>
      </c>
      <c r="JB20" s="53">
        <v>110.3035</v>
      </c>
      <c r="JC20" s="53">
        <v>95.612830000000002</v>
      </c>
      <c r="JD20" s="53">
        <v>91.869339999999994</v>
      </c>
      <c r="JE20" s="53">
        <v>79.414420000000007</v>
      </c>
      <c r="JF20" s="53">
        <v>76.580629999999999</v>
      </c>
      <c r="JG20" s="53">
        <v>65.911739999999995</v>
      </c>
      <c r="JH20" s="53">
        <v>63.208669999999998</v>
      </c>
      <c r="JI20" s="53">
        <v>54.604889999999997</v>
      </c>
      <c r="JJ20" s="53">
        <v>51.792789999999997</v>
      </c>
      <c r="JK20" s="53">
        <v>45.008119999999998</v>
      </c>
      <c r="JL20" s="53">
        <v>42.313009999999998</v>
      </c>
      <c r="JM20" s="53">
        <v>37.019559999999998</v>
      </c>
      <c r="JN20" s="53">
        <v>34.544899999999998</v>
      </c>
      <c r="JO20" s="53">
        <v>30.376580000000001</v>
      </c>
      <c r="JP20" s="53">
        <v>28.25093</v>
      </c>
      <c r="JQ20" s="53">
        <v>24.936219999999999</v>
      </c>
      <c r="JR20" s="53">
        <v>22.948899999999998</v>
      </c>
      <c r="JS20" s="53">
        <v>20.472370000000002</v>
      </c>
      <c r="JT20" s="53">
        <v>18.650230000000001</v>
      </c>
      <c r="JU20" s="53">
        <v>16.69819</v>
      </c>
      <c r="JV20" s="53">
        <v>15.11232</v>
      </c>
      <c r="JW20" s="53">
        <v>13.607950000000001</v>
      </c>
      <c r="JX20" s="53">
        <v>12.227309999999999</v>
      </c>
      <c r="JY20" s="53">
        <v>11.11863</v>
      </c>
      <c r="JZ20" s="53">
        <v>9.8736230000000003</v>
      </c>
      <c r="KA20" s="53">
        <v>9.0268219999999992</v>
      </c>
      <c r="KB20" s="53">
        <v>7.9733970000000003</v>
      </c>
      <c r="KC20" s="53">
        <v>7.3444640000000003</v>
      </c>
      <c r="KD20" s="53">
        <v>6.4342499999999996</v>
      </c>
      <c r="KE20" s="53">
        <v>5.9629240000000001</v>
      </c>
      <c r="KF20" s="53">
        <v>5.1966140000000003</v>
      </c>
      <c r="KG20" s="53">
        <v>4.830311</v>
      </c>
      <c r="KH20" s="53">
        <v>4.2082730000000002</v>
      </c>
      <c r="KI20" s="53">
        <v>3.919737</v>
      </c>
      <c r="KJ20" s="53">
        <v>3.3860570000000001</v>
      </c>
      <c r="KK20" s="53">
        <v>3.1852520000000002</v>
      </c>
      <c r="KL20" s="53">
        <v>2.7429410000000001</v>
      </c>
      <c r="KM20" s="53">
        <v>2.5859709999999998</v>
      </c>
      <c r="KN20" s="53">
        <v>2.2144469999999998</v>
      </c>
      <c r="KO20" s="53">
        <v>2.1001240000000001</v>
      </c>
      <c r="KP20" s="53">
        <v>1.790772</v>
      </c>
      <c r="KQ20" s="53">
        <v>1.7048639999999999</v>
      </c>
      <c r="KR20" s="53">
        <v>1.446585</v>
      </c>
      <c r="KS20" s="53">
        <v>1.385159</v>
      </c>
      <c r="KT20" s="53">
        <v>1.1715439999999999</v>
      </c>
      <c r="KU20" s="53">
        <v>1.1201620000000001</v>
      </c>
      <c r="KV20" s="53">
        <v>0.94383850000000002</v>
      </c>
      <c r="KW20" s="53">
        <v>0.91285439999999995</v>
      </c>
      <c r="KX20" s="53">
        <v>0.77086600000000005</v>
      </c>
      <c r="KY20" s="53">
        <v>0.74164600000000003</v>
      </c>
      <c r="KZ20" s="53">
        <v>0.62666290000000002</v>
      </c>
      <c r="LA20" s="53">
        <v>0.58208199999999999</v>
      </c>
      <c r="LB20" s="53">
        <v>0.43036289999999999</v>
      </c>
      <c r="LC20" s="53">
        <v>14566.84</v>
      </c>
      <c r="LD20" s="53">
        <v>17428.580000000002</v>
      </c>
      <c r="LE20" s="53">
        <v>17530.47</v>
      </c>
      <c r="LF20" s="53">
        <v>17529.2</v>
      </c>
      <c r="LG20" s="53">
        <v>17613.93</v>
      </c>
      <c r="LH20" s="53">
        <v>17564.64</v>
      </c>
      <c r="LI20" s="53">
        <v>17617.71</v>
      </c>
      <c r="LJ20" s="53">
        <v>17640.060000000001</v>
      </c>
      <c r="LK20" s="53">
        <v>17621.38</v>
      </c>
      <c r="LL20" s="53">
        <v>17588.18</v>
      </c>
      <c r="LM20" s="53">
        <v>17630.560000000001</v>
      </c>
      <c r="LN20" s="53">
        <v>17673.82</v>
      </c>
      <c r="LO20" s="53">
        <v>17678.72</v>
      </c>
      <c r="LP20" s="53">
        <v>17622.54</v>
      </c>
      <c r="LQ20" s="53">
        <v>17704.55</v>
      </c>
      <c r="LR20" s="53">
        <v>17608.73</v>
      </c>
      <c r="LS20" s="53">
        <v>17676.12</v>
      </c>
      <c r="LT20" s="53">
        <v>17731.099999999999</v>
      </c>
      <c r="LU20" s="53">
        <v>17693.830000000002</v>
      </c>
      <c r="LV20" s="53">
        <v>17696.91</v>
      </c>
      <c r="LW20" s="53">
        <v>17666.23</v>
      </c>
      <c r="LX20" s="53">
        <v>17583.04</v>
      </c>
      <c r="LY20" s="53">
        <v>17709.43</v>
      </c>
      <c r="LZ20" s="53">
        <v>17642.32</v>
      </c>
      <c r="MA20" s="53">
        <v>17734.91</v>
      </c>
      <c r="MB20" s="53">
        <v>17648.38</v>
      </c>
      <c r="MC20" s="53">
        <v>17716.150000000001</v>
      </c>
      <c r="MD20" s="53">
        <v>17690.669999999998</v>
      </c>
      <c r="ME20" s="53">
        <v>17678.98</v>
      </c>
      <c r="MF20" s="53">
        <v>17669.61</v>
      </c>
      <c r="MG20" s="53">
        <v>17696.939999999999</v>
      </c>
      <c r="MH20" s="53">
        <v>17629.189999999999</v>
      </c>
      <c r="MI20" s="53">
        <v>17601.25</v>
      </c>
      <c r="MJ20" s="53">
        <v>17694.46</v>
      </c>
      <c r="MK20" s="53">
        <v>17690.2</v>
      </c>
      <c r="ML20" s="53">
        <v>17702.09</v>
      </c>
      <c r="MM20" s="53">
        <v>17670.55</v>
      </c>
      <c r="MN20" s="53">
        <v>17743.73</v>
      </c>
      <c r="MO20" s="53">
        <v>17685.400000000001</v>
      </c>
      <c r="MP20" s="53">
        <v>17694.75</v>
      </c>
      <c r="MQ20" s="53">
        <v>17707.68</v>
      </c>
      <c r="MR20" s="53">
        <v>17635.009999999998</v>
      </c>
      <c r="MS20" s="53">
        <v>17663.28</v>
      </c>
      <c r="MT20" s="53">
        <v>17684.09</v>
      </c>
      <c r="MU20" s="53">
        <v>17688.240000000002</v>
      </c>
      <c r="MV20" s="53">
        <v>17653.13</v>
      </c>
      <c r="MW20" s="53">
        <v>17718.39</v>
      </c>
      <c r="MX20" s="53">
        <v>17663.54</v>
      </c>
      <c r="MY20" s="53">
        <v>17695.63</v>
      </c>
      <c r="MZ20" s="53">
        <v>17703.27</v>
      </c>
      <c r="NA20" s="53">
        <v>17657.900000000001</v>
      </c>
      <c r="NB20" s="53">
        <v>17670.490000000002</v>
      </c>
      <c r="NC20" s="53">
        <v>17618.259999999998</v>
      </c>
      <c r="ND20" s="53">
        <v>17720.150000000001</v>
      </c>
      <c r="NE20" s="53">
        <v>17693.38</v>
      </c>
      <c r="NF20" s="53">
        <v>17755.689999999999</v>
      </c>
      <c r="NG20" s="53">
        <v>17679.8</v>
      </c>
      <c r="NH20" s="53">
        <v>17672.82</v>
      </c>
      <c r="NI20" s="53">
        <v>17692.36</v>
      </c>
      <c r="NJ20" s="53">
        <v>17722.759999999998</v>
      </c>
      <c r="NK20" s="53">
        <v>17712.02</v>
      </c>
      <c r="NL20" s="53">
        <v>17686.8</v>
      </c>
      <c r="NM20" s="53">
        <v>17649.8</v>
      </c>
      <c r="NN20" s="53">
        <v>17751.59</v>
      </c>
      <c r="NO20" s="53">
        <v>14899.05</v>
      </c>
      <c r="NP20" s="54">
        <v>-1.2617659999999999</v>
      </c>
      <c r="NQ20" s="54">
        <v>-1.9026989999999999</v>
      </c>
      <c r="NR20" s="54">
        <v>-1.276878</v>
      </c>
      <c r="NS20" s="54">
        <v>-0.86818960000000001</v>
      </c>
      <c r="NT20" s="54">
        <v>-0.76687150000000004</v>
      </c>
      <c r="NU20" s="54">
        <v>-0.66488570000000002</v>
      </c>
      <c r="NV20" s="54">
        <v>-0.62684039999999996</v>
      </c>
      <c r="NW20" s="54">
        <v>-0.54934830000000001</v>
      </c>
      <c r="NX20" s="54">
        <v>-0.52704079999999998</v>
      </c>
      <c r="NY20" s="54">
        <v>-0.46180339999999998</v>
      </c>
      <c r="NZ20" s="54">
        <v>-0.44531399999999999</v>
      </c>
      <c r="OA20" s="54">
        <v>-0.3876097</v>
      </c>
      <c r="OB20" s="54">
        <v>-0.37453520000000001</v>
      </c>
      <c r="OC20" s="54">
        <v>-0.3245808</v>
      </c>
      <c r="OD20" s="54">
        <v>-0.31170340000000002</v>
      </c>
      <c r="OE20" s="54">
        <v>-0.2694937</v>
      </c>
      <c r="OF20" s="54">
        <v>-0.25969189999999998</v>
      </c>
      <c r="OG20" s="54">
        <v>-0.2236312</v>
      </c>
      <c r="OH20" s="54">
        <v>-0.2145175</v>
      </c>
      <c r="OI20" s="54">
        <v>-0.18526409999999999</v>
      </c>
      <c r="OJ20" s="54">
        <v>-0.17570910000000001</v>
      </c>
      <c r="OK20" s="54">
        <v>-0.15285950000000001</v>
      </c>
      <c r="OL20" s="54">
        <v>-0.14360700000000001</v>
      </c>
      <c r="OM20" s="54">
        <v>-0.12559400000000001</v>
      </c>
      <c r="ON20" s="54">
        <v>-0.1172131</v>
      </c>
      <c r="OO20" s="54">
        <v>-0.1031046</v>
      </c>
      <c r="OP20" s="54">
        <v>-9.5856640000000007E-2</v>
      </c>
      <c r="OQ20" s="54">
        <v>-8.4591739999999999E-2</v>
      </c>
      <c r="OR20" s="54">
        <v>-7.7922039999999998E-2</v>
      </c>
      <c r="OS20" s="54">
        <v>-6.9434579999999996E-2</v>
      </c>
      <c r="OT20" s="54">
        <v>-6.3345289999999999E-2</v>
      </c>
      <c r="OU20" s="54">
        <v>-5.6618019999999998E-2</v>
      </c>
      <c r="OV20" s="54">
        <v>-5.130092E-2</v>
      </c>
      <c r="OW20" s="54">
        <v>-4.6157999999999998E-2</v>
      </c>
      <c r="OX20" s="54">
        <v>-4.1520380000000003E-2</v>
      </c>
      <c r="OY20" s="54">
        <v>-3.7726799999999998E-2</v>
      </c>
      <c r="OZ20" s="54">
        <v>-3.3491430000000003E-2</v>
      </c>
      <c r="PA20" s="54">
        <v>-3.063693E-2</v>
      </c>
      <c r="PB20" s="54">
        <v>-2.7064020000000001E-2</v>
      </c>
      <c r="PC20" s="54">
        <v>-2.4918940000000001E-2</v>
      </c>
      <c r="PD20" s="54">
        <v>-2.1845799999999999E-2</v>
      </c>
      <c r="PE20" s="54">
        <v>-2.0228090000000001E-2</v>
      </c>
      <c r="PF20" s="54">
        <v>-1.762184E-2</v>
      </c>
      <c r="PG20" s="54">
        <v>-1.6397390000000001E-2</v>
      </c>
      <c r="PH20" s="54">
        <v>-1.429627E-2</v>
      </c>
      <c r="PI20" s="54">
        <v>-1.329403E-2</v>
      </c>
      <c r="PJ20" s="54">
        <v>-1.148301E-2</v>
      </c>
      <c r="PK20" s="54">
        <v>-1.080949E-2</v>
      </c>
      <c r="PL20" s="54">
        <v>-9.3169810000000002E-3</v>
      </c>
      <c r="PM20" s="54">
        <v>-8.7761090000000007E-3</v>
      </c>
      <c r="PN20" s="54">
        <v>-7.5115490000000002E-3</v>
      </c>
      <c r="PO20" s="54">
        <v>-7.1212610000000003E-3</v>
      </c>
      <c r="PP20" s="54">
        <v>-6.0780649999999997E-3</v>
      </c>
      <c r="PQ20" s="54">
        <v>-5.7854259999999998E-3</v>
      </c>
      <c r="PR20" s="54">
        <v>-4.91049E-3</v>
      </c>
      <c r="PS20" s="54">
        <v>-4.7003959999999999E-3</v>
      </c>
      <c r="PT20" s="54">
        <v>-3.9720060000000001E-3</v>
      </c>
      <c r="PU20" s="54">
        <v>-3.8080409999999999E-3</v>
      </c>
      <c r="PV20" s="54">
        <v>-3.2014410000000002E-3</v>
      </c>
      <c r="PW20" s="54">
        <v>-3.0969050000000001E-3</v>
      </c>
      <c r="PX20" s="54">
        <v>-2.6143799999999999E-3</v>
      </c>
      <c r="PY20" s="54">
        <v>-2.5165000000000001E-3</v>
      </c>
      <c r="PZ20" s="54">
        <v>-2.1259949999999999E-3</v>
      </c>
      <c r="QA20" s="54">
        <v>-1.9755269999999999E-3</v>
      </c>
      <c r="QB20" s="54">
        <v>-7.3142349999999999E-4</v>
      </c>
      <c r="QC20" s="52">
        <v>5.3137999999999998E-6</v>
      </c>
      <c r="QD20" s="52">
        <v>5.3130730000000003E-6</v>
      </c>
      <c r="QE20" s="52">
        <v>3.5647459999999999E-6</v>
      </c>
      <c r="QF20" s="52">
        <v>3.563904E-6</v>
      </c>
      <c r="QG20" s="52">
        <v>3.5642769999999999E-6</v>
      </c>
      <c r="QH20" s="52">
        <v>3.5639439999999998E-6</v>
      </c>
      <c r="QI20" s="52">
        <v>3.5645719999999998E-6</v>
      </c>
      <c r="QJ20" s="52">
        <v>3.5636859999999999E-6</v>
      </c>
      <c r="QK20" s="52">
        <v>3.5644959999999998E-6</v>
      </c>
      <c r="QL20" s="52">
        <v>3.563536E-6</v>
      </c>
      <c r="QM20" s="52">
        <v>3.5647890000000001E-6</v>
      </c>
      <c r="QN20" s="52">
        <v>3.5636780000000001E-6</v>
      </c>
      <c r="QO20" s="52">
        <v>3.5645509999999998E-6</v>
      </c>
      <c r="QP20" s="52">
        <v>3.563844E-6</v>
      </c>
      <c r="QQ20" s="52">
        <v>3.5644889999999998E-6</v>
      </c>
      <c r="QR20" s="52">
        <v>3.5641080000000001E-6</v>
      </c>
      <c r="QS20" s="52">
        <v>3.564233E-6</v>
      </c>
      <c r="QT20" s="52">
        <v>3.563812E-6</v>
      </c>
      <c r="QU20" s="52">
        <v>3.5646219999999999E-6</v>
      </c>
      <c r="QV20" s="52">
        <v>3.5636780000000001E-6</v>
      </c>
      <c r="QW20" s="52">
        <v>3.5645669999999999E-6</v>
      </c>
      <c r="QX20" s="52">
        <v>3.5638539999999999E-6</v>
      </c>
      <c r="QY20" s="52">
        <v>3.5649450000000001E-6</v>
      </c>
      <c r="QZ20" s="52">
        <v>3.5639019999999999E-6</v>
      </c>
      <c r="RA20" s="52">
        <v>3.5643790000000002E-6</v>
      </c>
      <c r="RB20" s="52">
        <v>3.5636800000000002E-6</v>
      </c>
      <c r="RC20" s="52">
        <v>3.56441E-6</v>
      </c>
      <c r="RD20" s="52">
        <v>3.5637310000000001E-6</v>
      </c>
      <c r="RE20" s="52">
        <v>3.5646070000000001E-6</v>
      </c>
      <c r="RF20" s="52">
        <v>3.563858E-6</v>
      </c>
      <c r="RG20" s="52">
        <v>3.5648979999999999E-6</v>
      </c>
      <c r="RH20" s="52">
        <v>3.563768E-6</v>
      </c>
      <c r="RI20" s="52">
        <v>3.5648580000000001E-6</v>
      </c>
      <c r="RJ20" s="52">
        <v>3.5638180000000002E-6</v>
      </c>
      <c r="RK20" s="52">
        <v>3.5646440000000001E-6</v>
      </c>
      <c r="RL20" s="52">
        <v>3.5638270000000002E-6</v>
      </c>
      <c r="RM20" s="52">
        <v>3.5644390000000001E-6</v>
      </c>
      <c r="RN20" s="52">
        <v>3.5637529999999998E-6</v>
      </c>
      <c r="RO20" s="52">
        <v>3.5644780000000002E-6</v>
      </c>
      <c r="RP20" s="52">
        <v>3.5638749999999998E-6</v>
      </c>
      <c r="RQ20" s="52">
        <v>3.5646760000000001E-6</v>
      </c>
      <c r="RR20" s="52">
        <v>3.5637389999999999E-6</v>
      </c>
      <c r="RS20" s="52">
        <v>3.5648129999999999E-6</v>
      </c>
      <c r="RT20" s="52">
        <v>3.5640070000000001E-6</v>
      </c>
      <c r="RU20" s="52">
        <v>3.5644670000000001E-6</v>
      </c>
      <c r="RV20" s="52">
        <v>3.563828E-6</v>
      </c>
      <c r="RW20" s="52">
        <v>3.56441E-6</v>
      </c>
      <c r="RX20" s="52">
        <v>3.5638009999999999E-6</v>
      </c>
      <c r="RY20" s="52">
        <v>3.564509E-6</v>
      </c>
      <c r="RZ20" s="52">
        <v>3.563911E-6</v>
      </c>
      <c r="SA20" s="52">
        <v>3.5648379999999999E-6</v>
      </c>
      <c r="SB20" s="52">
        <v>3.5640550000000001E-6</v>
      </c>
      <c r="SC20" s="52">
        <v>3.5648900000000001E-6</v>
      </c>
      <c r="SD20" s="52">
        <v>3.5636960000000002E-6</v>
      </c>
      <c r="SE20" s="52">
        <v>3.5644620000000001E-6</v>
      </c>
      <c r="SF20" s="52">
        <v>3.5636480000000001E-6</v>
      </c>
      <c r="SG20" s="52">
        <v>3.5643930000000001E-6</v>
      </c>
      <c r="SH20" s="52">
        <v>3.563573E-6</v>
      </c>
      <c r="SI20" s="52">
        <v>3.5643980000000001E-6</v>
      </c>
      <c r="SJ20" s="52">
        <v>3.5636940000000001E-6</v>
      </c>
      <c r="SK20" s="52">
        <v>3.5646129999999999E-6</v>
      </c>
      <c r="SL20" s="52">
        <v>3.5638200000000002E-6</v>
      </c>
      <c r="SM20" s="52">
        <v>3.5646059999999999E-6</v>
      </c>
      <c r="SN20" s="52">
        <v>3.5637179999999999E-6</v>
      </c>
      <c r="SO20" s="52">
        <v>3.564525E-6</v>
      </c>
      <c r="SP20" s="52">
        <v>3.5637319999999999E-6</v>
      </c>
      <c r="SQ20" s="52">
        <v>5.312049E-6</v>
      </c>
      <c r="SR20" s="52">
        <v>5.3137999999999998E-6</v>
      </c>
      <c r="SS20" s="52">
        <v>4.2500760000000004E-6</v>
      </c>
      <c r="ST20" s="52">
        <v>8.4804960000000003E-6</v>
      </c>
      <c r="SU20" s="52">
        <v>8.4861959999999992E-6</v>
      </c>
      <c r="SV20" s="52">
        <v>8.4791130000000004E-6</v>
      </c>
      <c r="SW20" s="52">
        <v>8.4881320000000001E-6</v>
      </c>
      <c r="SX20" s="52">
        <v>8.4767260000000008E-6</v>
      </c>
      <c r="SY20" s="52">
        <v>8.4871050000000008E-6</v>
      </c>
      <c r="SZ20" s="52">
        <v>8.4777489999999992E-6</v>
      </c>
      <c r="TA20" s="52">
        <v>8.4903749999999992E-6</v>
      </c>
      <c r="TB20" s="52">
        <v>8.4745309999999997E-6</v>
      </c>
      <c r="TC20" s="52">
        <v>8.4928699999999992E-6</v>
      </c>
      <c r="TD20" s="52">
        <v>8.4811260000000003E-6</v>
      </c>
      <c r="TE20" s="52">
        <v>8.4887439999999992E-6</v>
      </c>
      <c r="TF20" s="52">
        <v>8.4868539999999992E-6</v>
      </c>
      <c r="TG20" s="52">
        <v>8.4822470000000001E-6</v>
      </c>
      <c r="TH20" s="52">
        <v>8.4837789999999992E-6</v>
      </c>
      <c r="TI20" s="52">
        <v>8.4777270000000007E-6</v>
      </c>
      <c r="TJ20" s="52">
        <v>8.4822229999999994E-6</v>
      </c>
      <c r="TK20" s="52">
        <v>8.4844949999999995E-6</v>
      </c>
      <c r="TL20" s="52">
        <v>8.4820290000000004E-6</v>
      </c>
      <c r="TM20" s="52">
        <v>8.4813510000000008E-6</v>
      </c>
      <c r="TN20" s="52">
        <v>8.4906619999999992E-6</v>
      </c>
      <c r="TO20" s="52">
        <v>8.4848030000000004E-6</v>
      </c>
      <c r="TP20" s="52">
        <v>8.4816000000000002E-6</v>
      </c>
      <c r="TQ20" s="52">
        <v>8.4826629999999997E-6</v>
      </c>
      <c r="TR20" s="52">
        <v>8.4855349999999994E-6</v>
      </c>
      <c r="TS20" s="52">
        <v>8.4826090000000004E-6</v>
      </c>
      <c r="TT20" s="52">
        <v>8.4808119999999997E-6</v>
      </c>
      <c r="TU20" s="52">
        <v>8.4886440000000007E-6</v>
      </c>
      <c r="TV20" s="52">
        <v>8.479058E-6</v>
      </c>
      <c r="TW20" s="52">
        <v>8.4912219999999995E-6</v>
      </c>
      <c r="TX20" s="52">
        <v>8.4766699999999993E-6</v>
      </c>
      <c r="TY20" s="52">
        <v>8.4866070000000002E-6</v>
      </c>
      <c r="TZ20" s="52">
        <v>8.4799720000000002E-6</v>
      </c>
      <c r="UA20" s="52">
        <v>8.4892709999999992E-6</v>
      </c>
      <c r="UB20" s="52">
        <v>8.4827900000000005E-6</v>
      </c>
      <c r="UC20" s="52">
        <v>8.4800250000000002E-6</v>
      </c>
      <c r="UD20" s="52">
        <v>8.4849709999999999E-6</v>
      </c>
      <c r="UE20" s="52">
        <v>8.4857239999999997E-6</v>
      </c>
      <c r="UF20" s="52">
        <v>8.4822190000000002E-6</v>
      </c>
      <c r="UG20" s="52">
        <v>8.4880909999999996E-6</v>
      </c>
      <c r="UH20" s="52">
        <v>8.4807759999999995E-6</v>
      </c>
      <c r="UI20" s="52">
        <v>8.4775600000000005E-6</v>
      </c>
      <c r="UJ20" s="52">
        <v>8.4867180000000005E-6</v>
      </c>
      <c r="UK20" s="52">
        <v>8.4929529999999996E-6</v>
      </c>
      <c r="UL20" s="52">
        <v>8.4789010000000005E-6</v>
      </c>
      <c r="UM20" s="52">
        <v>8.4781590000000008E-6</v>
      </c>
      <c r="UN20" s="52">
        <v>8.4840119999999999E-6</v>
      </c>
      <c r="UO20" s="52">
        <v>8.4917810000000003E-6</v>
      </c>
      <c r="UP20" s="52">
        <v>8.4843469999999996E-6</v>
      </c>
      <c r="UQ20" s="52">
        <v>8.4801649999999998E-6</v>
      </c>
      <c r="UR20" s="52">
        <v>8.4771890000000007E-6</v>
      </c>
      <c r="US20" s="52">
        <v>8.4852570000000006E-6</v>
      </c>
      <c r="UT20" s="52">
        <v>8.4837059999999995E-6</v>
      </c>
      <c r="UU20" s="52">
        <v>8.486348E-6</v>
      </c>
      <c r="UV20" s="52">
        <v>8.4834930000000002E-6</v>
      </c>
      <c r="UW20" s="52">
        <v>8.4760089999999994E-6</v>
      </c>
      <c r="UX20" s="52">
        <v>8.4988650000000002E-6</v>
      </c>
      <c r="UY20" s="52">
        <v>8.4798419999999996E-6</v>
      </c>
      <c r="UZ20" s="52">
        <v>8.4813770000000002E-6</v>
      </c>
      <c r="VA20" s="52">
        <v>8.4787129999999995E-6</v>
      </c>
      <c r="VB20" s="52">
        <v>8.4828189999999998E-6</v>
      </c>
      <c r="VC20" s="52">
        <v>8.4814130000000004E-6</v>
      </c>
      <c r="VD20" s="52">
        <v>8.4847429999999995E-6</v>
      </c>
      <c r="VE20" s="52">
        <v>4.2488769999999997E-6</v>
      </c>
      <c r="VF20" s="51">
        <v>4.9999919999999998</v>
      </c>
      <c r="VG20" s="51">
        <v>5.3223130000000003</v>
      </c>
      <c r="VH20" s="51">
        <v>9.0952559999999991</v>
      </c>
      <c r="VI20" s="51">
        <v>11.837149999999999</v>
      </c>
      <c r="VJ20" s="51">
        <v>12.81826</v>
      </c>
      <c r="VK20" s="51">
        <v>13.10233</v>
      </c>
      <c r="VL20" s="51">
        <v>13.765090000000001</v>
      </c>
      <c r="VM20" s="51">
        <v>14.220689999999999</v>
      </c>
      <c r="VN20" s="51">
        <v>14.732609999999999</v>
      </c>
      <c r="VO20" s="51">
        <v>15.143280000000001</v>
      </c>
      <c r="VP20" s="51">
        <v>15.560169999999999</v>
      </c>
      <c r="VQ20" s="51">
        <v>15.917770000000001</v>
      </c>
      <c r="VR20" s="51">
        <v>16.274180000000001</v>
      </c>
      <c r="VS20" s="51">
        <v>16.560559999999999</v>
      </c>
      <c r="VT20" s="51">
        <v>16.872900000000001</v>
      </c>
      <c r="VU20" s="51">
        <v>17.127929999999999</v>
      </c>
      <c r="VV20" s="51">
        <v>17.376750000000001</v>
      </c>
      <c r="VW20" s="51">
        <v>17.59984</v>
      </c>
      <c r="VX20" s="51">
        <v>17.81194</v>
      </c>
      <c r="VY20" s="51">
        <v>18.011489999999998</v>
      </c>
      <c r="VZ20" s="51">
        <v>18.18421</v>
      </c>
      <c r="WA20" s="51">
        <v>18.349689999999999</v>
      </c>
      <c r="WB20" s="51">
        <v>18.499639999999999</v>
      </c>
      <c r="WC20" s="51">
        <v>18.644469999999998</v>
      </c>
      <c r="WD20" s="51">
        <v>18.770299999999999</v>
      </c>
      <c r="WE20" s="51">
        <v>18.886299999999999</v>
      </c>
      <c r="WF20" s="51">
        <v>18.980599999999999</v>
      </c>
      <c r="WG20" s="51">
        <v>19.093070000000001</v>
      </c>
      <c r="WH20" s="51">
        <v>19.1723</v>
      </c>
      <c r="WI20" s="51">
        <v>19.25759</v>
      </c>
      <c r="WJ20" s="51">
        <v>19.30171</v>
      </c>
      <c r="WK20" s="51">
        <v>19.402450000000002</v>
      </c>
      <c r="WL20" s="51">
        <v>19.458639999999999</v>
      </c>
      <c r="WM20" s="51">
        <v>19.53012</v>
      </c>
      <c r="WN20" s="51">
        <v>19.564620000000001</v>
      </c>
      <c r="WO20" s="51">
        <v>19.654920000000001</v>
      </c>
      <c r="WP20" s="51">
        <v>19.6708</v>
      </c>
      <c r="WQ20" s="51">
        <v>19.732700000000001</v>
      </c>
      <c r="WR20" s="51">
        <v>19.760259999999999</v>
      </c>
      <c r="WS20" s="51">
        <v>19.827220000000001</v>
      </c>
      <c r="WT20" s="51">
        <v>19.839300000000001</v>
      </c>
      <c r="WU20" s="51">
        <v>19.924530000000001</v>
      </c>
      <c r="WV20" s="51">
        <v>19.90765</v>
      </c>
      <c r="WW20" s="51">
        <v>19.989820000000002</v>
      </c>
      <c r="WX20" s="51">
        <v>19.984089999999998</v>
      </c>
      <c r="WY20" s="51">
        <v>20.030629999999999</v>
      </c>
      <c r="WZ20" s="51">
        <v>20.02862</v>
      </c>
      <c r="XA20" s="51">
        <v>20.068560000000002</v>
      </c>
      <c r="XB20" s="51">
        <v>20.066220000000001</v>
      </c>
      <c r="XC20" s="51">
        <v>20.142379999999999</v>
      </c>
      <c r="XD20" s="51">
        <v>20.10192</v>
      </c>
      <c r="XE20" s="51">
        <v>20.16039</v>
      </c>
      <c r="XF20" s="51">
        <v>20.151869999999999</v>
      </c>
      <c r="XG20" s="51">
        <v>20.20262</v>
      </c>
      <c r="XH20" s="51">
        <v>20.188970000000001</v>
      </c>
      <c r="XI20" s="51">
        <v>20.246829999999999</v>
      </c>
      <c r="XJ20" s="51">
        <v>20.23631</v>
      </c>
      <c r="XK20" s="51">
        <v>20.293700000000001</v>
      </c>
      <c r="XL20" s="51">
        <v>20.28284</v>
      </c>
      <c r="XM20" s="51">
        <v>20.332999999999998</v>
      </c>
      <c r="XN20" s="51">
        <v>20.310040000000001</v>
      </c>
      <c r="XO20" s="51">
        <v>20.358450000000001</v>
      </c>
      <c r="XP20" s="51">
        <v>20.370519999999999</v>
      </c>
      <c r="XQ20" s="51">
        <v>20.416899999999998</v>
      </c>
      <c r="XR20" s="51">
        <v>20.433509999999998</v>
      </c>
      <c r="XS20" s="51">
        <v>19.353860000000001</v>
      </c>
      <c r="XT20" s="51">
        <v>14.96814</v>
      </c>
      <c r="XU20" s="51">
        <v>15.958449999999999</v>
      </c>
      <c r="XV20" s="55" t="s">
        <v>357</v>
      </c>
      <c r="XW20" s="55" t="s">
        <v>357</v>
      </c>
      <c r="XX20" s="55" t="s">
        <v>357</v>
      </c>
      <c r="XY20" s="55" t="s">
        <v>357</v>
      </c>
      <c r="XZ20" s="55" t="s">
        <v>357</v>
      </c>
      <c r="YA20" s="55" t="s">
        <v>357</v>
      </c>
      <c r="YB20" s="55" t="s">
        <v>357</v>
      </c>
      <c r="YC20" s="55" t="s">
        <v>357</v>
      </c>
      <c r="YD20" s="55" t="s">
        <v>357</v>
      </c>
      <c r="YE20" s="55" t="s">
        <v>357</v>
      </c>
      <c r="YF20" s="55" t="s">
        <v>357</v>
      </c>
      <c r="YG20" s="55" t="s">
        <v>357</v>
      </c>
      <c r="YH20" s="55" t="s">
        <v>357</v>
      </c>
      <c r="YI20" s="55" t="s">
        <v>357</v>
      </c>
      <c r="YJ20" s="55" t="s">
        <v>357</v>
      </c>
      <c r="YK20" s="55" t="s">
        <v>357</v>
      </c>
      <c r="YL20" s="55" t="s">
        <v>357</v>
      </c>
      <c r="YM20" s="55" t="s">
        <v>357</v>
      </c>
      <c r="YN20" s="55" t="s">
        <v>357</v>
      </c>
      <c r="YO20" s="55" t="s">
        <v>357</v>
      </c>
      <c r="YP20" s="55" t="s">
        <v>357</v>
      </c>
      <c r="YQ20" s="55" t="s">
        <v>357</v>
      </c>
      <c r="YR20" s="55" t="s">
        <v>357</v>
      </c>
      <c r="YS20" s="55" t="s">
        <v>357</v>
      </c>
      <c r="YT20" s="55" t="s">
        <v>357</v>
      </c>
      <c r="YU20" s="55" t="s">
        <v>357</v>
      </c>
      <c r="YV20" s="55" t="s">
        <v>357</v>
      </c>
      <c r="YW20" s="55" t="s">
        <v>357</v>
      </c>
      <c r="YX20" s="55" t="s">
        <v>357</v>
      </c>
      <c r="YY20" s="55" t="s">
        <v>357</v>
      </c>
      <c r="YZ20" s="55" t="s">
        <v>357</v>
      </c>
      <c r="ZA20" s="55" t="s">
        <v>357</v>
      </c>
      <c r="ZB20" s="55" t="s">
        <v>357</v>
      </c>
      <c r="ZC20" s="55" t="s">
        <v>357</v>
      </c>
      <c r="ZD20" s="55" t="s">
        <v>357</v>
      </c>
      <c r="ZE20" s="55" t="s">
        <v>357</v>
      </c>
      <c r="ZF20" s="55" t="s">
        <v>357</v>
      </c>
      <c r="ZG20" s="55" t="s">
        <v>357</v>
      </c>
      <c r="ZH20" s="55" t="s">
        <v>357</v>
      </c>
      <c r="ZI20" s="55" t="s">
        <v>357</v>
      </c>
      <c r="ZJ20" s="55" t="s">
        <v>357</v>
      </c>
      <c r="ZK20" s="55" t="s">
        <v>357</v>
      </c>
      <c r="ZL20" s="55" t="s">
        <v>357</v>
      </c>
      <c r="ZM20" s="55" t="s">
        <v>357</v>
      </c>
      <c r="ZN20" s="55" t="s">
        <v>357</v>
      </c>
      <c r="ZO20" s="55" t="s">
        <v>357</v>
      </c>
      <c r="ZP20" s="55" t="s">
        <v>357</v>
      </c>
      <c r="ZQ20" s="55" t="s">
        <v>357</v>
      </c>
      <c r="ZR20" s="55" t="s">
        <v>357</v>
      </c>
      <c r="ZS20" s="55" t="s">
        <v>357</v>
      </c>
      <c r="ZT20" s="55" t="s">
        <v>357</v>
      </c>
      <c r="ZU20" s="55" t="s">
        <v>357</v>
      </c>
      <c r="ZV20" s="55" t="s">
        <v>357</v>
      </c>
      <c r="ZW20" s="55" t="s">
        <v>357</v>
      </c>
      <c r="ZX20" s="55" t="s">
        <v>357</v>
      </c>
      <c r="ZY20" s="55" t="s">
        <v>357</v>
      </c>
      <c r="ZZ20" s="55" t="s">
        <v>357</v>
      </c>
      <c r="AAA20" s="55" t="s">
        <v>357</v>
      </c>
      <c r="AAB20" s="55" t="s">
        <v>357</v>
      </c>
      <c r="AAC20" s="55" t="s">
        <v>357</v>
      </c>
      <c r="AAD20" s="55" t="s">
        <v>357</v>
      </c>
      <c r="AAE20" s="55" t="s">
        <v>357</v>
      </c>
      <c r="AAF20" s="55" t="s">
        <v>357</v>
      </c>
      <c r="AAG20" s="55" t="s">
        <v>357</v>
      </c>
      <c r="AAH20" s="55" t="s">
        <v>357</v>
      </c>
      <c r="AAI20" s="51">
        <v>4455.3760000000002</v>
      </c>
      <c r="AAJ20" s="51">
        <v>4452.3270000000002</v>
      </c>
      <c r="AAK20" s="51">
        <v>4400.1180000000004</v>
      </c>
      <c r="AAL20" s="51">
        <v>4300.643</v>
      </c>
      <c r="AAM20" s="51">
        <v>4215.549</v>
      </c>
      <c r="AAN20" s="51">
        <v>4143.47</v>
      </c>
      <c r="AAO20" s="51">
        <v>4072.9169999999999</v>
      </c>
      <c r="AAP20" s="51">
        <v>4005.4569999999999</v>
      </c>
      <c r="AAQ20" s="51">
        <v>3937.8049999999998</v>
      </c>
      <c r="AAR20" s="51">
        <v>3871.4969999999998</v>
      </c>
      <c r="AAS20" s="51">
        <v>3804.1350000000002</v>
      </c>
      <c r="AAT20" s="51">
        <v>3738.183</v>
      </c>
      <c r="AAU20" s="51">
        <v>3670.72</v>
      </c>
      <c r="AAV20" s="51">
        <v>3604.7930000000001</v>
      </c>
      <c r="AAW20" s="51">
        <v>3536.8180000000002</v>
      </c>
      <c r="AAX20" s="51">
        <v>3470.375</v>
      </c>
      <c r="AAY20" s="51">
        <v>3401.8829999999998</v>
      </c>
      <c r="AAZ20" s="51">
        <v>3334.962</v>
      </c>
      <c r="ABA20" s="51">
        <v>3265.748</v>
      </c>
      <c r="ABB20" s="51">
        <v>3198.4389999999999</v>
      </c>
      <c r="ABC20" s="51">
        <v>3128.6759999999999</v>
      </c>
      <c r="ABD20" s="51">
        <v>3060.7930000000001</v>
      </c>
      <c r="ABE20" s="51">
        <v>2990.5520000000001</v>
      </c>
      <c r="ABF20" s="51">
        <v>2921.9279999999999</v>
      </c>
      <c r="ABG20" s="51">
        <v>2851.1579999999999</v>
      </c>
      <c r="ABH20" s="51">
        <v>2782.2910000000002</v>
      </c>
      <c r="ABI20" s="51">
        <v>2711.2049999999999</v>
      </c>
      <c r="ABJ20" s="51">
        <v>2641.9780000000001</v>
      </c>
      <c r="ABK20" s="51">
        <v>2570.4859999999999</v>
      </c>
      <c r="ABL20" s="51">
        <v>2500.8670000000002</v>
      </c>
      <c r="ABM20" s="51">
        <v>2428.9340000000002</v>
      </c>
      <c r="ABN20" s="51">
        <v>2358.8850000000002</v>
      </c>
      <c r="ABO20" s="51">
        <v>2286.4839999999999</v>
      </c>
      <c r="ABP20" s="51">
        <v>2215.9659999999999</v>
      </c>
      <c r="ABQ20" s="51">
        <v>2143.2130000000002</v>
      </c>
      <c r="ABR20" s="51">
        <v>2072.395</v>
      </c>
      <c r="ABS20" s="51">
        <v>1999.5540000000001</v>
      </c>
      <c r="ABT20" s="51">
        <v>1928.3109999999999</v>
      </c>
      <c r="ABU20" s="51">
        <v>1855.002</v>
      </c>
      <c r="ABV20" s="51">
        <v>1783.5429999999999</v>
      </c>
      <c r="ABW20" s="51">
        <v>1709.9159999999999</v>
      </c>
      <c r="ABX20" s="51">
        <v>1638.0909999999999</v>
      </c>
      <c r="ABY20" s="51">
        <v>1564.6990000000001</v>
      </c>
      <c r="ABZ20" s="51">
        <v>1492.6369999999999</v>
      </c>
      <c r="ACA20" s="51">
        <v>1418.8920000000001</v>
      </c>
      <c r="ACB20" s="51">
        <v>1346.616</v>
      </c>
      <c r="ACC20" s="51">
        <v>1272.731</v>
      </c>
      <c r="ACD20" s="51">
        <v>1200.383</v>
      </c>
      <c r="ACE20" s="51">
        <v>1126.3399999999999</v>
      </c>
      <c r="ACF20" s="51">
        <v>1054.047</v>
      </c>
      <c r="ACG20" s="51">
        <v>979.73379999999997</v>
      </c>
      <c r="ACH20" s="51">
        <v>906.98940000000005</v>
      </c>
      <c r="ACI20" s="51">
        <v>832.53369999999995</v>
      </c>
      <c r="ACJ20" s="51">
        <v>759.72439999999995</v>
      </c>
      <c r="ACK20" s="51">
        <v>685.11099999999999</v>
      </c>
      <c r="ACL20" s="51">
        <v>612.14660000000003</v>
      </c>
      <c r="ACM20" s="51">
        <v>537.62729999999999</v>
      </c>
      <c r="ACN20" s="51">
        <v>464.48020000000002</v>
      </c>
      <c r="ACO20" s="51">
        <v>389.596</v>
      </c>
      <c r="ACP20" s="51">
        <v>316.58319999999998</v>
      </c>
      <c r="ACQ20" s="51">
        <v>241.68510000000001</v>
      </c>
      <c r="ACR20" s="51">
        <v>168.3544</v>
      </c>
      <c r="ACS20" s="51">
        <v>93.434119999999993</v>
      </c>
      <c r="ACT20" s="51">
        <v>20.119209999999999</v>
      </c>
      <c r="ACU20" s="51">
        <v>-57.645119999999999</v>
      </c>
      <c r="ACV20" s="51">
        <v>-119.00830000000001</v>
      </c>
      <c r="ACW20" s="51">
        <v>-107.30880000000001</v>
      </c>
      <c r="ACX20" s="51">
        <v>-106.2486</v>
      </c>
      <c r="ACY20" s="56">
        <v>-145.23050000000001</v>
      </c>
      <c r="ACZ20" s="56">
        <v>-144.91329999999999</v>
      </c>
      <c r="ADA20" s="56">
        <v>-144.434</v>
      </c>
      <c r="ADB20" s="56">
        <v>-143.012</v>
      </c>
      <c r="ADC20" s="56">
        <v>-141.5934</v>
      </c>
      <c r="ADD20" s="56">
        <v>-140.11770000000001</v>
      </c>
      <c r="ADE20" s="56">
        <v>-138.33750000000001</v>
      </c>
      <c r="ADF20" s="56">
        <v>-136.85220000000001</v>
      </c>
      <c r="ADG20" s="56">
        <v>-135.05959999999999</v>
      </c>
      <c r="ADH20" s="56">
        <v>-133.3323</v>
      </c>
      <c r="ADI20" s="56">
        <v>-131.2696</v>
      </c>
      <c r="ADJ20" s="56">
        <v>-129.52019999999999</v>
      </c>
      <c r="ADK20" s="56">
        <v>-127.4331</v>
      </c>
      <c r="ADL20" s="56">
        <v>-125.4121</v>
      </c>
      <c r="ADM20" s="56">
        <v>-123.28830000000001</v>
      </c>
      <c r="ADN20" s="56">
        <v>-121.26049999999999</v>
      </c>
      <c r="ADO20" s="56">
        <v>-118.96429999999999</v>
      </c>
      <c r="ADP20" s="56">
        <v>-116.87179999999999</v>
      </c>
      <c r="ADQ20" s="56">
        <v>-114.57380000000001</v>
      </c>
      <c r="ADR20" s="56">
        <v>-112.3783</v>
      </c>
      <c r="ADS20" s="56">
        <v>-110.04219999999999</v>
      </c>
      <c r="ADT20" s="56">
        <v>-107.8262</v>
      </c>
      <c r="ADU20" s="56">
        <v>-105.43129999999999</v>
      </c>
      <c r="ADV20" s="56">
        <v>-103.1268</v>
      </c>
      <c r="ADW20" s="56">
        <v>-100.69329999999999</v>
      </c>
      <c r="ADX20" s="56">
        <v>-98.391189999999995</v>
      </c>
      <c r="ADY20" s="56">
        <v>-95.825450000000004</v>
      </c>
      <c r="ADZ20" s="56">
        <v>-93.496579999999994</v>
      </c>
      <c r="AEA20" s="56">
        <v>-90.988429999999994</v>
      </c>
      <c r="AEB20" s="56">
        <v>-88.572839999999999</v>
      </c>
      <c r="AEC20" s="56">
        <v>-85.899479999999997</v>
      </c>
      <c r="AED20" s="56">
        <v>-83.555549999999997</v>
      </c>
      <c r="AEE20" s="56">
        <v>-81.000789999999995</v>
      </c>
      <c r="AEF20" s="56">
        <v>-78.513679999999994</v>
      </c>
      <c r="AEG20" s="56">
        <v>-75.878749999999997</v>
      </c>
      <c r="AEH20" s="56">
        <v>-73.490020000000001</v>
      </c>
      <c r="AEI20" s="56">
        <v>-70.808850000000007</v>
      </c>
      <c r="AEJ20" s="56">
        <v>-68.292460000000005</v>
      </c>
      <c r="AEK20" s="56">
        <v>-65.69153</v>
      </c>
      <c r="AEL20" s="56">
        <v>-63.189430000000002</v>
      </c>
      <c r="AEM20" s="56">
        <v>-60.514069999999997</v>
      </c>
      <c r="AEN20" s="56">
        <v>-58.097799999999999</v>
      </c>
      <c r="AEO20" s="56">
        <v>-55.415750000000003</v>
      </c>
      <c r="AEP20" s="56">
        <v>-52.921140000000001</v>
      </c>
      <c r="AEQ20" s="56">
        <v>-50.26681</v>
      </c>
      <c r="AER20" s="56">
        <v>-47.687710000000003</v>
      </c>
      <c r="AES20" s="56">
        <v>-45.042079999999999</v>
      </c>
      <c r="AET20" s="56">
        <v>-42.469630000000002</v>
      </c>
      <c r="AEU20" s="56">
        <v>-39.800040000000003</v>
      </c>
      <c r="AEV20" s="56">
        <v>-37.306840000000001</v>
      </c>
      <c r="AEW20" s="56">
        <v>-34.563009999999998</v>
      </c>
      <c r="AEX20" s="56">
        <v>-32.019159999999999</v>
      </c>
      <c r="AEY20" s="56">
        <v>-29.328019999999999</v>
      </c>
      <c r="AEZ20" s="56">
        <v>-26.77094</v>
      </c>
      <c r="AFA20" s="56">
        <v>-24.065999999999999</v>
      </c>
      <c r="AFB20" s="56">
        <v>-21.515139999999999</v>
      </c>
      <c r="AFC20" s="56">
        <v>-18.821259999999999</v>
      </c>
      <c r="AFD20" s="56">
        <v>-16.256630000000001</v>
      </c>
      <c r="AFE20" s="56">
        <v>-13.54308</v>
      </c>
      <c r="AFF20" s="56">
        <v>-10.993880000000001</v>
      </c>
      <c r="AFG20" s="56">
        <v>-8.2671989999999997</v>
      </c>
      <c r="AFH20" s="56">
        <v>-5.701225</v>
      </c>
      <c r="AFI20" s="56">
        <v>-2.9848720000000002</v>
      </c>
      <c r="AFJ20" s="56">
        <v>-0.43445499999999998</v>
      </c>
      <c r="AFK20" s="56">
        <v>2.441665</v>
      </c>
      <c r="AFL20" s="56">
        <v>4.2891700000000004</v>
      </c>
      <c r="AFM20" s="56">
        <v>3.878654</v>
      </c>
      <c r="AFN20" s="56">
        <v>3.6571539999999998</v>
      </c>
      <c r="AFO20" s="53">
        <v>300</v>
      </c>
      <c r="AFP20" s="53">
        <v>319.15929999999997</v>
      </c>
      <c r="AFQ20" s="53">
        <v>379.91090000000003</v>
      </c>
      <c r="AFR20" s="53">
        <v>492.27210000000002</v>
      </c>
      <c r="AFS20" s="53">
        <v>534.69439999999997</v>
      </c>
      <c r="AFT20" s="53">
        <v>558.16010000000006</v>
      </c>
      <c r="AFU20" s="53">
        <v>575.69069999999999</v>
      </c>
      <c r="AFV20" s="53">
        <v>585.92899999999997</v>
      </c>
      <c r="AFW20" s="53">
        <v>599.00670000000002</v>
      </c>
      <c r="AFX20" s="53">
        <v>606.03399999999999</v>
      </c>
      <c r="AFY20" s="53">
        <v>616.87289999999996</v>
      </c>
      <c r="AFZ20" s="53">
        <v>622.18320000000006</v>
      </c>
      <c r="AGA20" s="53">
        <v>631.2672</v>
      </c>
      <c r="AGB20" s="53">
        <v>635.73180000000002</v>
      </c>
      <c r="AGC20" s="53">
        <v>643.31769999999995</v>
      </c>
      <c r="AGD20" s="53">
        <v>647.10109999999997</v>
      </c>
      <c r="AGE20" s="53">
        <v>653.37419999999997</v>
      </c>
      <c r="AGF20" s="53">
        <v>656.54290000000003</v>
      </c>
      <c r="AGG20" s="53">
        <v>661.71879999999999</v>
      </c>
      <c r="AGH20" s="53">
        <v>664.39160000000004</v>
      </c>
      <c r="AGI20" s="53">
        <v>668.60059999999999</v>
      </c>
      <c r="AGJ20" s="53">
        <v>670.89070000000004</v>
      </c>
      <c r="AGK20" s="53">
        <v>674.3057</v>
      </c>
      <c r="AGL20" s="53">
        <v>676.26739999999995</v>
      </c>
      <c r="AGM20" s="53">
        <v>679.01430000000005</v>
      </c>
      <c r="AGN20" s="53">
        <v>680.64549999999997</v>
      </c>
      <c r="AGO20" s="53">
        <v>682.86630000000002</v>
      </c>
      <c r="AGP20" s="53">
        <v>684.24040000000002</v>
      </c>
      <c r="AGQ20" s="53">
        <v>686.00360000000001</v>
      </c>
      <c r="AGR20" s="53">
        <v>687.17129999999997</v>
      </c>
      <c r="AGS20" s="53">
        <v>688.59929999999997</v>
      </c>
      <c r="AGT20" s="53">
        <v>689.56769999999995</v>
      </c>
      <c r="AGU20" s="53">
        <v>690.69770000000005</v>
      </c>
      <c r="AGV20" s="53">
        <v>691.52549999999997</v>
      </c>
      <c r="AGW20" s="53">
        <v>692.41719999999998</v>
      </c>
      <c r="AGX20" s="53">
        <v>693.09659999999997</v>
      </c>
      <c r="AGY20" s="53">
        <v>693.80719999999997</v>
      </c>
      <c r="AGZ20" s="53">
        <v>694.38670000000002</v>
      </c>
      <c r="AHA20" s="53">
        <v>694.94159999999999</v>
      </c>
      <c r="AHB20" s="53">
        <v>695.42179999999996</v>
      </c>
      <c r="AHC20" s="53">
        <v>695.86090000000002</v>
      </c>
      <c r="AHD20" s="53">
        <v>696.25750000000005</v>
      </c>
      <c r="AHE20" s="53">
        <v>696.601</v>
      </c>
      <c r="AHF20" s="53">
        <v>696.93370000000004</v>
      </c>
      <c r="AHG20" s="53">
        <v>697.20360000000005</v>
      </c>
      <c r="AHH20" s="53">
        <v>697.48059999999998</v>
      </c>
      <c r="AHI20" s="53">
        <v>697.69039999999995</v>
      </c>
      <c r="AHJ20" s="53">
        <v>697.92219999999998</v>
      </c>
      <c r="AHK20" s="53">
        <v>698.08780000000002</v>
      </c>
      <c r="AHL20" s="53">
        <v>698.27300000000002</v>
      </c>
      <c r="AHM20" s="53">
        <v>698.40769999999998</v>
      </c>
      <c r="AHN20" s="53">
        <v>698.56280000000004</v>
      </c>
      <c r="AHO20" s="53">
        <v>698.66520000000003</v>
      </c>
      <c r="AHP20" s="53">
        <v>698.79399999999998</v>
      </c>
      <c r="AHQ20" s="53">
        <v>698.87509999999997</v>
      </c>
      <c r="AHR20" s="53">
        <v>698.98050000000001</v>
      </c>
      <c r="AHS20" s="53">
        <v>699.04280000000006</v>
      </c>
      <c r="AHT20" s="53">
        <v>699.13120000000004</v>
      </c>
      <c r="AHU20" s="53">
        <v>699.18110000000001</v>
      </c>
      <c r="AHV20" s="53">
        <v>699.25220000000002</v>
      </c>
      <c r="AHW20" s="53">
        <v>699.29169999999999</v>
      </c>
      <c r="AHX20" s="53">
        <v>699.35080000000005</v>
      </c>
      <c r="AHY20" s="53">
        <v>699.38009999999997</v>
      </c>
      <c r="AHZ20" s="53">
        <v>699.42909999999995</v>
      </c>
      <c r="AIA20" s="53">
        <v>699.4538</v>
      </c>
      <c r="AIB20" s="53">
        <v>699.49940000000004</v>
      </c>
      <c r="AIC20" s="53">
        <v>699.56449999999995</v>
      </c>
      <c r="AID20" s="53">
        <v>699.51260000000002</v>
      </c>
      <c r="AIE20" s="57">
        <v>1.487821E-8</v>
      </c>
      <c r="AIF20" s="52">
        <v>1.706871E-9</v>
      </c>
      <c r="AIG20" s="52">
        <v>1.533098E-9</v>
      </c>
      <c r="AIH20" s="52">
        <v>1.535107E-9</v>
      </c>
      <c r="AII20" s="52">
        <v>1.5444179999999999E-9</v>
      </c>
      <c r="AIJ20" s="52">
        <v>1.538454E-9</v>
      </c>
      <c r="AIK20" s="52">
        <v>1.537338E-9</v>
      </c>
      <c r="AIL20" s="52">
        <v>1.539846E-9</v>
      </c>
      <c r="AIM20" s="52">
        <v>1.545049E-9</v>
      </c>
      <c r="AIN20" s="52">
        <v>1.538162E-9</v>
      </c>
      <c r="AIO20" s="52">
        <v>1.54002E-9</v>
      </c>
      <c r="AIP20" s="52">
        <v>1.546323E-9</v>
      </c>
      <c r="AIQ20" s="52">
        <v>1.5391769999999999E-9</v>
      </c>
      <c r="AIR20" s="52">
        <v>1.5398489999999999E-9</v>
      </c>
      <c r="AIS20" s="52">
        <v>1.544598E-9</v>
      </c>
      <c r="AIT20" s="52">
        <v>1.540474E-9</v>
      </c>
      <c r="AIU20" s="52">
        <v>1.5357580000000001E-9</v>
      </c>
      <c r="AIV20" s="52">
        <v>1.541425E-9</v>
      </c>
      <c r="AIW20" s="52">
        <v>1.5443849999999999E-9</v>
      </c>
      <c r="AIX20" s="52">
        <v>1.5324119999999999E-9</v>
      </c>
      <c r="AIY20" s="52">
        <v>1.534507E-9</v>
      </c>
      <c r="AIZ20" s="52">
        <v>1.545736E-9</v>
      </c>
      <c r="AJA20" s="52">
        <v>1.5362290000000001E-9</v>
      </c>
      <c r="AJB20" s="52">
        <v>1.5365190000000001E-9</v>
      </c>
      <c r="AJC20" s="52">
        <v>1.5424860000000001E-9</v>
      </c>
      <c r="AJD20" s="52">
        <v>1.5407059999999999E-9</v>
      </c>
      <c r="AJE20" s="52">
        <v>1.541041E-9</v>
      </c>
      <c r="AJF20" s="52">
        <v>1.539855E-9</v>
      </c>
      <c r="AJG20" s="52">
        <v>1.545202E-9</v>
      </c>
      <c r="AJH20" s="52">
        <v>1.5404450000000001E-9</v>
      </c>
      <c r="AJI20" s="52">
        <v>1.538049E-9</v>
      </c>
      <c r="AJJ20" s="52">
        <v>1.546304E-9</v>
      </c>
      <c r="AJK20" s="52">
        <v>1.54086E-9</v>
      </c>
      <c r="AJL20" s="52">
        <v>1.5382959999999999E-9</v>
      </c>
      <c r="AJM20" s="52">
        <v>1.5376530000000001E-9</v>
      </c>
      <c r="AJN20" s="52">
        <v>1.5445800000000001E-9</v>
      </c>
      <c r="AJO20" s="52">
        <v>1.5356179999999999E-9</v>
      </c>
      <c r="AJP20" s="52">
        <v>1.534858E-9</v>
      </c>
      <c r="AJQ20" s="52">
        <v>1.544094E-9</v>
      </c>
      <c r="AJR20" s="52">
        <v>1.537588E-9</v>
      </c>
      <c r="AJS20" s="52">
        <v>1.5327610000000001E-9</v>
      </c>
      <c r="AJT20" s="52">
        <v>1.5434350000000001E-9</v>
      </c>
      <c r="AJU20" s="52">
        <v>1.5426410000000001E-9</v>
      </c>
      <c r="AJV20" s="52">
        <v>1.538819E-9</v>
      </c>
      <c r="AJW20" s="52">
        <v>1.5385540000000001E-9</v>
      </c>
      <c r="AJX20" s="52">
        <v>1.5462499999999999E-9</v>
      </c>
      <c r="AJY20" s="52">
        <v>1.54077E-9</v>
      </c>
      <c r="AJZ20" s="52">
        <v>1.540136E-9</v>
      </c>
      <c r="AKA20" s="52">
        <v>1.5454669999999999E-9</v>
      </c>
      <c r="AKB20" s="52">
        <v>1.539233E-9</v>
      </c>
      <c r="AKC20" s="52">
        <v>1.53761E-9</v>
      </c>
      <c r="AKD20" s="52">
        <v>1.541235E-9</v>
      </c>
      <c r="AKE20" s="52">
        <v>1.544247E-9</v>
      </c>
      <c r="AKF20" s="52">
        <v>1.5339500000000001E-9</v>
      </c>
      <c r="AKG20" s="52">
        <v>1.537008E-9</v>
      </c>
      <c r="AKH20" s="52">
        <v>1.54387E-9</v>
      </c>
      <c r="AKI20" s="52">
        <v>1.5349860000000001E-9</v>
      </c>
      <c r="AKJ20" s="52">
        <v>1.535187E-9</v>
      </c>
      <c r="AKK20" s="52">
        <v>1.543453E-9</v>
      </c>
      <c r="AKL20" s="52">
        <v>1.540749E-9</v>
      </c>
      <c r="AKM20" s="52">
        <v>1.537907E-9</v>
      </c>
      <c r="AKN20" s="52">
        <v>1.5403069999999999E-9</v>
      </c>
      <c r="AKO20" s="52">
        <v>1.5456259999999999E-9</v>
      </c>
      <c r="AKP20" s="52">
        <v>1.5397529999999999E-9</v>
      </c>
      <c r="AKQ20" s="52">
        <v>1.537006E-9</v>
      </c>
      <c r="AKR20" s="52">
        <v>1.7109840000000001E-9</v>
      </c>
      <c r="AKS20" s="441"/>
      <c r="AKT20" s="285">
        <f>P80_C3_LAMINAR!$B$1*P80_C3_LAMINAR!$B$3</f>
        <v>1.487864E-8</v>
      </c>
      <c r="AKU20" s="124">
        <f>P80_C3_LAMINAR!$B$1*(P80_C3_LAMINAR!$B$2)</f>
        <v>2.1255199999999999E-9</v>
      </c>
      <c r="AKV20" s="124">
        <f>P80_C3_LAMINAR!$B$1*($D$2)</f>
        <v>2.3912100000000001E-9</v>
      </c>
      <c r="AKW20" s="124">
        <f>P80_C3_LAMINAR!$B$1*($D$2)</f>
        <v>2.3912100000000001E-9</v>
      </c>
      <c r="AKX20" s="124">
        <f>P80_C3_LAMINAR!$B$1*($D$2)</f>
        <v>2.3912100000000001E-9</v>
      </c>
      <c r="AKY20" s="124">
        <f>P80_C3_LAMINAR!$B$1*($D$2)</f>
        <v>2.3912100000000001E-9</v>
      </c>
      <c r="AKZ20" s="124">
        <f>P80_C3_LAMINAR!$B$1*($D$2)</f>
        <v>2.3912100000000001E-9</v>
      </c>
      <c r="ALA20" s="124">
        <f>P80_C3_LAMINAR!$B$1*($D$2)</f>
        <v>2.3912100000000001E-9</v>
      </c>
      <c r="ALB20" s="124">
        <f>P80_C3_LAMINAR!$B$1*($D$2)</f>
        <v>2.3912100000000001E-9</v>
      </c>
      <c r="ALC20" s="124">
        <f>P80_C3_LAMINAR!$B$1*($D$2)</f>
        <v>2.3912100000000001E-9</v>
      </c>
      <c r="ALD20" s="124">
        <f>P80_C3_LAMINAR!$B$1*($D$2)</f>
        <v>2.3912100000000001E-9</v>
      </c>
      <c r="ALE20" s="124">
        <f>P80_C3_LAMINAR!$B$1*($D$2)</f>
        <v>2.3912100000000001E-9</v>
      </c>
      <c r="ALF20" s="124">
        <f>P80_C3_LAMINAR!$B$1*($D$2)</f>
        <v>2.3912100000000001E-9</v>
      </c>
      <c r="ALG20" s="124">
        <f>P80_C3_LAMINAR!$B$1*($D$2)</f>
        <v>2.3912100000000001E-9</v>
      </c>
      <c r="ALH20" s="124">
        <f>P80_C3_LAMINAR!$B$1*($D$2)</f>
        <v>2.3912100000000001E-9</v>
      </c>
      <c r="ALI20" s="124">
        <f>P80_C3_LAMINAR!$B$1*($D$2)</f>
        <v>2.3912100000000001E-9</v>
      </c>
      <c r="ALJ20" s="124">
        <f>P80_C3_LAMINAR!$B$1*($D$2)</f>
        <v>2.3912100000000001E-9</v>
      </c>
      <c r="ALK20" s="124">
        <f>P80_C3_LAMINAR!$B$1*($D$2)</f>
        <v>2.3912100000000001E-9</v>
      </c>
      <c r="ALL20" s="124">
        <f>P80_C3_LAMINAR!$B$1*($D$2)</f>
        <v>2.3912100000000001E-9</v>
      </c>
      <c r="ALM20" s="124">
        <f>P80_C3_LAMINAR!$B$1*($D$2)</f>
        <v>2.3912100000000001E-9</v>
      </c>
      <c r="ALN20" s="124">
        <f>P80_C3_LAMINAR!$B$1*($D$2)</f>
        <v>2.3912100000000001E-9</v>
      </c>
      <c r="ALO20" s="124">
        <f>P80_C3_LAMINAR!$B$1*($D$2)</f>
        <v>2.3912100000000001E-9</v>
      </c>
      <c r="ALP20" s="124">
        <f>P80_C3_LAMINAR!$B$1*($D$2)</f>
        <v>2.3912100000000001E-9</v>
      </c>
      <c r="ALQ20" s="124">
        <f>P80_C3_LAMINAR!$B$1*($D$2)</f>
        <v>2.3912100000000001E-9</v>
      </c>
      <c r="ALR20" s="124">
        <f>P80_C3_LAMINAR!$B$1*($D$2)</f>
        <v>2.3912100000000001E-9</v>
      </c>
      <c r="ALS20" s="124">
        <f>P80_C3_LAMINAR!$B$1*($D$2)</f>
        <v>2.3912100000000001E-9</v>
      </c>
      <c r="ALT20" s="124">
        <f>P80_C3_LAMINAR!$B$1*($D$2)</f>
        <v>2.3912100000000001E-9</v>
      </c>
      <c r="ALU20" s="124">
        <f>P80_C3_LAMINAR!$B$1*($D$2)</f>
        <v>2.3912100000000001E-9</v>
      </c>
      <c r="ALV20" s="124">
        <f>P80_C3_LAMINAR!$B$1*($D$2)</f>
        <v>2.3912100000000001E-9</v>
      </c>
      <c r="ALW20" s="124">
        <f>P80_C3_LAMINAR!$B$1*($D$2)</f>
        <v>2.3912100000000001E-9</v>
      </c>
      <c r="ALX20" s="124">
        <f>P80_C3_LAMINAR!$B$1*($D$2)</f>
        <v>2.3912100000000001E-9</v>
      </c>
      <c r="ALY20" s="124">
        <f>P80_C3_LAMINAR!$B$1*($D$2)</f>
        <v>2.3912100000000001E-9</v>
      </c>
      <c r="ALZ20" s="124">
        <f>P80_C3_LAMINAR!$B$1*($D$2)</f>
        <v>2.3912100000000001E-9</v>
      </c>
      <c r="AMA20" s="124">
        <f>P80_C3_LAMINAR!$B$1*($D$2)</f>
        <v>2.3912100000000001E-9</v>
      </c>
      <c r="AMB20" s="124">
        <f>P80_C3_LAMINAR!$B$1*($D$2)</f>
        <v>2.3912100000000001E-9</v>
      </c>
      <c r="AMC20" s="124">
        <f>P80_C3_LAMINAR!$B$1*($D$2)</f>
        <v>2.3912100000000001E-9</v>
      </c>
      <c r="AMD20" s="124">
        <f>P80_C3_LAMINAR!$B$1*($D$2)</f>
        <v>2.3912100000000001E-9</v>
      </c>
      <c r="AME20" s="124">
        <f>P80_C3_LAMINAR!$B$1*($D$2)</f>
        <v>2.3912100000000001E-9</v>
      </c>
      <c r="AMF20" s="124">
        <f>P80_C3_LAMINAR!$B$1*($D$2)</f>
        <v>2.3912100000000001E-9</v>
      </c>
      <c r="AMG20" s="124">
        <f>P80_C3_LAMINAR!$B$1*($D$2)</f>
        <v>2.3912100000000001E-9</v>
      </c>
      <c r="AMH20" s="124">
        <f>P80_C3_LAMINAR!$B$1*($D$2)</f>
        <v>2.3912100000000001E-9</v>
      </c>
      <c r="AMI20" s="124">
        <f>P80_C3_LAMINAR!$B$1*($D$2)</f>
        <v>2.3912100000000001E-9</v>
      </c>
      <c r="AMJ20" s="124">
        <f>P80_C3_LAMINAR!$B$1*($D$2)</f>
        <v>2.3912100000000001E-9</v>
      </c>
      <c r="AMK20" s="124">
        <f>P80_C3_LAMINAR!$B$1*($D$2)</f>
        <v>2.3912100000000001E-9</v>
      </c>
      <c r="AML20" s="124">
        <f>P80_C3_LAMINAR!$B$1*($D$2)</f>
        <v>2.3912100000000001E-9</v>
      </c>
      <c r="AMM20" s="124">
        <f>P80_C3_LAMINAR!$B$1*($D$2)</f>
        <v>2.3912100000000001E-9</v>
      </c>
      <c r="AMN20" s="124">
        <f>P80_C3_LAMINAR!$B$1*($D$2)</f>
        <v>2.3912100000000001E-9</v>
      </c>
      <c r="AMO20" s="124">
        <f>P80_C3_LAMINAR!$B$1*($D$2)</f>
        <v>2.3912100000000001E-9</v>
      </c>
      <c r="AMP20" s="124">
        <f>P80_C3_LAMINAR!$B$1*($D$2)</f>
        <v>2.3912100000000001E-9</v>
      </c>
      <c r="AMQ20" s="124">
        <f>P80_C3_LAMINAR!$B$1*($D$2)</f>
        <v>2.3912100000000001E-9</v>
      </c>
      <c r="AMR20" s="124">
        <f>P80_C3_LAMINAR!$B$1*($D$2)</f>
        <v>2.3912100000000001E-9</v>
      </c>
      <c r="AMS20" s="124">
        <f>P80_C3_LAMINAR!$B$1*($D$2)</f>
        <v>2.3912100000000001E-9</v>
      </c>
      <c r="AMT20" s="124">
        <f>P80_C3_LAMINAR!$B$1*($D$2)</f>
        <v>2.3912100000000001E-9</v>
      </c>
      <c r="AMU20" s="124">
        <f>P80_C3_LAMINAR!$B$1*($D$2)</f>
        <v>2.3912100000000001E-9</v>
      </c>
      <c r="AMV20" s="124">
        <f>P80_C3_LAMINAR!$B$1*($D$2)</f>
        <v>2.3912100000000001E-9</v>
      </c>
      <c r="AMW20" s="124">
        <f>P80_C3_LAMINAR!$B$1*($D$2)</f>
        <v>2.3912100000000001E-9</v>
      </c>
      <c r="AMX20" s="124">
        <f>P80_C3_LAMINAR!$B$1*($D$2)</f>
        <v>2.3912100000000001E-9</v>
      </c>
      <c r="AMY20" s="124">
        <f>P80_C3_LAMINAR!$B$1*($D$2)</f>
        <v>2.3912100000000001E-9</v>
      </c>
      <c r="AMZ20" s="124">
        <f>P80_C3_LAMINAR!$B$1*($D$2)</f>
        <v>2.3912100000000001E-9</v>
      </c>
      <c r="ANA20" s="124">
        <f>P80_C3_LAMINAR!$B$1*($D$2)</f>
        <v>2.3912100000000001E-9</v>
      </c>
      <c r="ANB20" s="124">
        <f>P80_C3_LAMINAR!$B$1*($D$2)</f>
        <v>2.3912100000000001E-9</v>
      </c>
      <c r="ANC20" s="124">
        <f>P80_C3_LAMINAR!$B$1*($D$2)</f>
        <v>2.3912100000000001E-9</v>
      </c>
      <c r="AND20" s="124">
        <f>P80_C3_LAMINAR!$B$1*($D$2)</f>
        <v>2.3912100000000001E-9</v>
      </c>
      <c r="ANE20" s="124">
        <f>P80_C3_LAMINAR!$B$1*($D$2)</f>
        <v>2.3912100000000001E-9</v>
      </c>
      <c r="ANF20" s="124">
        <f>P80_C3_LAMINAR!$B$1*($D$2)</f>
        <v>2.3912100000000001E-9</v>
      </c>
      <c r="ANG20" s="124">
        <f>P80_C3_LAMINAR!$B$1*($B$2)</f>
        <v>2.1255199999999999E-9</v>
      </c>
      <c r="ANH20" s="287">
        <f t="shared" si="877"/>
        <v>80.303690391057245</v>
      </c>
      <c r="ANI20" s="287">
        <f t="shared" si="899"/>
        <v>64.113900493892203</v>
      </c>
      <c r="ANJ20" s="287">
        <f t="shared" si="900"/>
        <v>64.197916535979687</v>
      </c>
      <c r="ANK20" s="287">
        <f t="shared" si="901"/>
        <v>64.587300989875416</v>
      </c>
      <c r="ANL20" s="287">
        <f t="shared" si="902"/>
        <v>64.337887513016426</v>
      </c>
      <c r="ANM20" s="287">
        <f t="shared" si="903"/>
        <v>64.29121658072691</v>
      </c>
      <c r="ANN20" s="287">
        <f t="shared" si="904"/>
        <v>64.396100718882906</v>
      </c>
      <c r="ANO20" s="287">
        <f t="shared" si="905"/>
        <v>64.613689303741623</v>
      </c>
      <c r="ANP20" s="287">
        <f t="shared" si="906"/>
        <v>64.325676122130631</v>
      </c>
      <c r="ANQ20" s="287">
        <f t="shared" si="907"/>
        <v>64.403377369616223</v>
      </c>
      <c r="ANR20" s="287">
        <f t="shared" si="908"/>
        <v>64.666967769455624</v>
      </c>
      <c r="ANS20" s="287">
        <f t="shared" si="909"/>
        <v>64.368123251408278</v>
      </c>
      <c r="ANT20" s="287">
        <f t="shared" si="910"/>
        <v>64.396226178378299</v>
      </c>
      <c r="ANU20" s="287">
        <f t="shared" si="911"/>
        <v>64.59482855959952</v>
      </c>
      <c r="ANV20" s="287">
        <f t="shared" si="912"/>
        <v>64.422363573253705</v>
      </c>
      <c r="ANW20" s="287">
        <f t="shared" si="913"/>
        <v>64.225141246481911</v>
      </c>
      <c r="ANX20" s="287">
        <f t="shared" si="914"/>
        <v>64.462134233296112</v>
      </c>
      <c r="ANY20" s="287">
        <f t="shared" si="915"/>
        <v>64.585920935425989</v>
      </c>
      <c r="ANZ20" s="287">
        <f t="shared" si="916"/>
        <v>64.085212089276965</v>
      </c>
      <c r="AOA20" s="287">
        <f t="shared" si="917"/>
        <v>64.172824636899307</v>
      </c>
      <c r="AOB20" s="287">
        <f t="shared" si="918"/>
        <v>64.642419528188654</v>
      </c>
      <c r="AOC20" s="287">
        <f t="shared" si="919"/>
        <v>64.244838387260003</v>
      </c>
      <c r="AOD20" s="287">
        <f t="shared" si="920"/>
        <v>64.256966138482198</v>
      </c>
      <c r="AOE20" s="287">
        <f t="shared" si="921"/>
        <v>64.506505074836596</v>
      </c>
      <c r="AOF20" s="287">
        <f t="shared" si="922"/>
        <v>64.432065774231447</v>
      </c>
      <c r="AOG20" s="287">
        <f t="shared" si="923"/>
        <v>64.446075417884657</v>
      </c>
      <c r="AOH20" s="287">
        <f t="shared" si="924"/>
        <v>64.396477097369115</v>
      </c>
      <c r="AOI20" s="287">
        <f t="shared" si="925"/>
        <v>64.620087738007115</v>
      </c>
      <c r="AOJ20" s="287">
        <f t="shared" si="926"/>
        <v>64.421150798131492</v>
      </c>
      <c r="AOK20" s="287">
        <f t="shared" si="927"/>
        <v>64.32095048113716</v>
      </c>
      <c r="AOL20" s="287">
        <f t="shared" si="928"/>
        <v>64.666173192651414</v>
      </c>
      <c r="AOM20" s="287">
        <f t="shared" si="929"/>
        <v>64.43850602832876</v>
      </c>
      <c r="AON20" s="287">
        <f t="shared" si="930"/>
        <v>64.331279979591912</v>
      </c>
      <c r="AOO20" s="287">
        <f t="shared" si="931"/>
        <v>64.304389827744117</v>
      </c>
      <c r="AOP20" s="287">
        <f t="shared" si="932"/>
        <v>64.594075802627131</v>
      </c>
      <c r="AOQ20" s="287">
        <f t="shared" si="933"/>
        <v>64.219286470029814</v>
      </c>
      <c r="AOR20" s="287">
        <f t="shared" si="934"/>
        <v>64.187503397861335</v>
      </c>
      <c r="AOS20" s="287">
        <f t="shared" si="935"/>
        <v>64.573751364372015</v>
      </c>
      <c r="AOT20" s="287">
        <f t="shared" si="936"/>
        <v>64.30167153867707</v>
      </c>
      <c r="AOU20" s="287">
        <f t="shared" si="937"/>
        <v>64.099807210575392</v>
      </c>
      <c r="AOV20" s="287">
        <f t="shared" si="938"/>
        <v>64.546192095215389</v>
      </c>
      <c r="AOW20" s="287">
        <f t="shared" si="939"/>
        <v>64.512987148765689</v>
      </c>
      <c r="AOX20" s="287">
        <f t="shared" si="940"/>
        <v>64.353151751623656</v>
      </c>
      <c r="AOY20" s="287">
        <f t="shared" si="941"/>
        <v>64.342069496196487</v>
      </c>
      <c r="AOZ20" s="287">
        <f t="shared" si="942"/>
        <v>64.663914921734175</v>
      </c>
      <c r="APA20" s="287">
        <f t="shared" si="943"/>
        <v>64.434742243466687</v>
      </c>
      <c r="APB20" s="287">
        <f t="shared" si="944"/>
        <v>64.408228470105087</v>
      </c>
      <c r="APC20" s="287">
        <f t="shared" si="945"/>
        <v>64.631169993434284</v>
      </c>
      <c r="APD20" s="287">
        <f t="shared" si="946"/>
        <v>64.370465161989117</v>
      </c>
      <c r="APE20" s="287">
        <f t="shared" si="947"/>
        <v>64.302591574976688</v>
      </c>
      <c r="APF20" s="287">
        <f t="shared" si="948"/>
        <v>64.454188465253992</v>
      </c>
      <c r="APG20" s="287">
        <f t="shared" si="949"/>
        <v>64.580149798637507</v>
      </c>
      <c r="APH20" s="287">
        <f t="shared" si="950"/>
        <v>64.149530990586356</v>
      </c>
      <c r="API20" s="287">
        <f t="shared" si="951"/>
        <v>64.277416036232708</v>
      </c>
      <c r="APJ20" s="287">
        <f t="shared" si="952"/>
        <v>64.564383722048674</v>
      </c>
      <c r="APK20" s="287">
        <f t="shared" si="953"/>
        <v>64.192856336331815</v>
      </c>
      <c r="APL20" s="287">
        <f t="shared" si="954"/>
        <v>64.201262122523744</v>
      </c>
      <c r="APM20" s="287">
        <f t="shared" si="955"/>
        <v>64.546944852187806</v>
      </c>
      <c r="APN20" s="287">
        <f t="shared" si="956"/>
        <v>64.433864026998876</v>
      </c>
      <c r="APO20" s="287">
        <f t="shared" si="957"/>
        <v>64.315012065021477</v>
      </c>
      <c r="APP20" s="287">
        <f t="shared" si="958"/>
        <v>64.415379661342996</v>
      </c>
      <c r="APQ20" s="287">
        <f t="shared" si="959"/>
        <v>64.637819346690577</v>
      </c>
      <c r="APR20" s="287">
        <f t="shared" si="960"/>
        <v>64.392211474525439</v>
      </c>
      <c r="APS20" s="287">
        <f t="shared" si="961"/>
        <v>64.277332396569093</v>
      </c>
      <c r="APT20" s="287">
        <f t="shared" si="891"/>
        <v>80.497195980277766</v>
      </c>
      <c r="APU20" s="284">
        <f t="shared" si="3"/>
        <v>1999.5464639241225</v>
      </c>
      <c r="APV20" s="284">
        <f t="shared" si="994"/>
        <v>3546.5291630597062</v>
      </c>
      <c r="APW20" s="284">
        <f t="shared" si="994"/>
        <v>3548.9128934723421</v>
      </c>
      <c r="APX20" s="284">
        <f t="shared" si="994"/>
        <v>3545.9507947859033</v>
      </c>
      <c r="APY20" s="284">
        <f t="shared" si="1020"/>
        <v>3549.7225254160026</v>
      </c>
      <c r="APZ20" s="284">
        <f t="shared" si="1020"/>
        <v>3544.9525554008223</v>
      </c>
      <c r="AQA20" s="284">
        <f t="shared" si="1020"/>
        <v>3549.2930357434107</v>
      </c>
      <c r="AQB20" s="284">
        <f t="shared" si="1020"/>
        <v>3545.3803722801422</v>
      </c>
      <c r="AQC20" s="284">
        <f t="shared" si="1020"/>
        <v>3550.6605442432906</v>
      </c>
      <c r="AQD20" s="284">
        <f t="shared" si="1020"/>
        <v>3544.0346100927982</v>
      </c>
      <c r="AQE20" s="284">
        <f t="shared" si="1020"/>
        <v>3551.7039490467164</v>
      </c>
      <c r="AQF20" s="284">
        <f t="shared" si="1020"/>
        <v>3546.7926280000502</v>
      </c>
      <c r="AQG20" s="284">
        <f t="shared" si="1020"/>
        <v>3549.9784627866225</v>
      </c>
      <c r="AQH20" s="284">
        <f t="shared" si="1020"/>
        <v>3549.1880679655901</v>
      </c>
      <c r="AQI20" s="284">
        <f t="shared" si="1020"/>
        <v>3547.2614283145354</v>
      </c>
      <c r="AQJ20" s="284">
        <f t="shared" si="1020"/>
        <v>3547.9021081377205</v>
      </c>
      <c r="AQK20" s="284">
        <f t="shared" si="1020"/>
        <v>3545.371171917147</v>
      </c>
      <c r="AQL20" s="284">
        <f t="shared" si="1020"/>
        <v>3547.251391554903</v>
      </c>
      <c r="AQM20" s="284">
        <f t="shared" si="1020"/>
        <v>3548.2015381334131</v>
      </c>
      <c r="AQN20" s="284">
        <f t="shared" si="1013"/>
        <v>3547.1702610812099</v>
      </c>
      <c r="AQO20" s="284">
        <f t="shared" si="1013"/>
        <v>3546.8867226216021</v>
      </c>
      <c r="AQP20" s="284">
        <f t="shared" si="1013"/>
        <v>3550.7805671605583</v>
      </c>
      <c r="AQQ20" s="284">
        <f t="shared" si="1013"/>
        <v>3548.3303432153598</v>
      </c>
      <c r="AQR20" s="284">
        <f t="shared" si="1013"/>
        <v>3546.990854002785</v>
      </c>
      <c r="AQS20" s="284">
        <f t="shared" si="1013"/>
        <v>3547.4353988148259</v>
      </c>
      <c r="AQT20" s="284">
        <f t="shared" si="1013"/>
        <v>3548.6364643841398</v>
      </c>
      <c r="AQU20" s="284">
        <f t="shared" si="1013"/>
        <v>3547.4128161056537</v>
      </c>
      <c r="AQV20" s="284">
        <f t="shared" si="1013"/>
        <v>3546.6613137281961</v>
      </c>
      <c r="AQW20" s="284">
        <f t="shared" si="1013"/>
        <v>3549.9366429548222</v>
      </c>
      <c r="AQX20" s="284">
        <f t="shared" si="1013"/>
        <v>3545.927793878413</v>
      </c>
      <c r="AQY20" s="284">
        <f t="shared" si="1013"/>
        <v>3551.0147582186423</v>
      </c>
      <c r="AQZ20" s="284">
        <f t="shared" si="1013"/>
        <v>3544.9291362950134</v>
      </c>
      <c r="ARA20" s="284">
        <f t="shared" si="1013"/>
        <v>3549.084772981043</v>
      </c>
      <c r="ARB20" s="284">
        <f t="shared" si="1013"/>
        <v>3546.3100271410708</v>
      </c>
      <c r="ARC20" s="284">
        <f t="shared" si="1013"/>
        <v>3550.1988533002118</v>
      </c>
      <c r="ARD20" s="284">
        <f t="shared" si="1013"/>
        <v>3547.4885100012129</v>
      </c>
      <c r="ARE20" s="284">
        <f t="shared" si="1013"/>
        <v>3546.3321916519253</v>
      </c>
      <c r="ARF20" s="284">
        <f t="shared" si="1013"/>
        <v>3548.4006005327847</v>
      </c>
      <c r="ARG20" s="284">
        <f t="shared" si="1013"/>
        <v>3548.7155038662431</v>
      </c>
      <c r="ARH20" s="284">
        <f t="shared" si="1013"/>
        <v>3547.2497187616309</v>
      </c>
      <c r="ARI20" s="284">
        <f t="shared" si="1013"/>
        <v>3549.7053792849642</v>
      </c>
      <c r="ARJ20" s="284">
        <f t="shared" si="1013"/>
        <v>3546.6462585887475</v>
      </c>
      <c r="ARK20" s="284">
        <f t="shared" si="1013"/>
        <v>3545.3013327980398</v>
      </c>
      <c r="ARL20" s="284">
        <f t="shared" si="1013"/>
        <v>3549.1311929943417</v>
      </c>
      <c r="ARM20" s="284">
        <f t="shared" si="1013"/>
        <v>3551.7386595071112</v>
      </c>
      <c r="ARN20" s="284">
        <f t="shared" si="1013"/>
        <v>3545.8621367424862</v>
      </c>
      <c r="ARO20" s="284">
        <f t="shared" si="1013"/>
        <v>3545.5518335905253</v>
      </c>
      <c r="ARP20" s="284">
        <f t="shared" si="1013"/>
        <v>3547.9995483458165</v>
      </c>
      <c r="ARQ20" s="284">
        <f t="shared" si="1013"/>
        <v>3551.2485310784082</v>
      </c>
      <c r="ARR20" s="284">
        <f t="shared" si="1013"/>
        <v>3548.1396447823486</v>
      </c>
      <c r="ARS20" s="284">
        <f t="shared" si="1013"/>
        <v>3546.3907394164457</v>
      </c>
      <c r="ART20" s="284">
        <f t="shared" si="1013"/>
        <v>3545.1461812220591</v>
      </c>
      <c r="ARU20" s="284">
        <f t="shared" si="1013"/>
        <v>3548.5202052517348</v>
      </c>
      <c r="ARV20" s="284">
        <f t="shared" si="1013"/>
        <v>3547.8715796605061</v>
      </c>
      <c r="ARW20" s="284">
        <f t="shared" si="1013"/>
        <v>3548.9764596166792</v>
      </c>
      <c r="ARX20" s="284">
        <f t="shared" si="1013"/>
        <v>3547.7825034187713</v>
      </c>
      <c r="ARY20" s="284">
        <f t="shared" si="1013"/>
        <v>3544.6527072068111</v>
      </c>
      <c r="ARZ20" s="284">
        <f t="shared" si="1013"/>
        <v>3554.2110479631651</v>
      </c>
      <c r="ASA20" s="284">
        <f t="shared" si="1013"/>
        <v>3546.2556613597299</v>
      </c>
      <c r="ASB20" s="284">
        <f t="shared" si="1013"/>
        <v>3546.8975957778698</v>
      </c>
      <c r="ASC20" s="284">
        <f t="shared" si="1013"/>
        <v>3545.7835154587005</v>
      </c>
      <c r="ASD20" s="284">
        <f t="shared" si="1013"/>
        <v>3547.5006377524346</v>
      </c>
      <c r="ASE20" s="284">
        <f t="shared" si="1013"/>
        <v>3546.9126509173179</v>
      </c>
      <c r="ASF20" s="284">
        <f t="shared" si="1013"/>
        <v>3548.3052513162788</v>
      </c>
      <c r="ASG20" s="284">
        <f t="shared" si="892"/>
        <v>1998.9823666679213</v>
      </c>
      <c r="ASH20" s="288">
        <f t="shared" si="5"/>
        <v>1.6064380966363892E-3</v>
      </c>
      <c r="ASI20" s="288">
        <f t="shared" si="6"/>
        <v>7.2311713843152558E-4</v>
      </c>
      <c r="ASJ20" s="288">
        <f t="shared" si="7"/>
        <v>7.2357838541556188E-4</v>
      </c>
      <c r="ASK20" s="288">
        <f t="shared" si="8"/>
        <v>7.2857526488914585E-4</v>
      </c>
      <c r="ASL20" s="288">
        <f t="shared" si="9"/>
        <v>7.2499061041934789E-4</v>
      </c>
      <c r="ASM20" s="288">
        <f t="shared" si="10"/>
        <v>7.254395152090559E-4</v>
      </c>
      <c r="ASN20" s="288">
        <f t="shared" si="11"/>
        <v>7.257343935299492E-4</v>
      </c>
      <c r="ASO20" s="288">
        <f t="shared" si="12"/>
        <v>7.2899020718825266E-4</v>
      </c>
      <c r="ASP20" s="288">
        <f t="shared" si="13"/>
        <v>7.2466151377294881E-4</v>
      </c>
      <c r="ASQ20" s="288">
        <f t="shared" si="14"/>
        <v>7.2689332306413181E-4</v>
      </c>
      <c r="ASR20" s="288">
        <f t="shared" si="15"/>
        <v>7.2829232049943066E-4</v>
      </c>
      <c r="ASS20" s="288">
        <f t="shared" si="16"/>
        <v>7.2593049554976546E-4</v>
      </c>
      <c r="AST20" s="288">
        <f t="shared" si="17"/>
        <v>7.2559568294202292E-4</v>
      </c>
      <c r="ASU20" s="288">
        <f t="shared" si="18"/>
        <v>7.2799555642173166E-4</v>
      </c>
      <c r="ASV20" s="288">
        <f t="shared" si="19"/>
        <v>7.2644618813859103E-4</v>
      </c>
      <c r="ASW20" s="288">
        <f t="shared" si="20"/>
        <v>7.2409146914364478E-4</v>
      </c>
      <c r="ASX20" s="288">
        <f t="shared" si="21"/>
        <v>7.2728220665751553E-4</v>
      </c>
      <c r="ASY20" s="288">
        <f t="shared" si="22"/>
        <v>7.2829257141671469E-4</v>
      </c>
      <c r="ASZ20" s="288">
        <f t="shared" si="23"/>
        <v>7.2245289790376442E-4</v>
      </c>
      <c r="ATA20" s="288">
        <f t="shared" si="24"/>
        <v>7.2365090946989214E-4</v>
      </c>
      <c r="ATB20" s="288">
        <f t="shared" si="25"/>
        <v>7.2900461259061192E-4</v>
      </c>
      <c r="ATC20" s="288">
        <f t="shared" si="26"/>
        <v>7.2372637139483367E-4</v>
      </c>
      <c r="ATD20" s="288">
        <f t="shared" si="27"/>
        <v>7.2436284024508292E-4</v>
      </c>
      <c r="ATE20" s="288">
        <f t="shared" si="28"/>
        <v>7.2745048104131305E-4</v>
      </c>
      <c r="ATF20" s="288">
        <f t="shared" si="29"/>
        <v>7.26519961950628E-4</v>
      </c>
      <c r="ATG20" s="288">
        <f t="shared" si="30"/>
        <v>7.2643198101239332E-4</v>
      </c>
      <c r="ATH20" s="288">
        <f t="shared" si="31"/>
        <v>7.2612329532105034E-4</v>
      </c>
      <c r="ATI20" s="288">
        <f t="shared" si="32"/>
        <v>7.2879908197469767E-4</v>
      </c>
      <c r="ATJ20" s="288">
        <f t="shared" si="33"/>
        <v>7.2588507657995788E-4</v>
      </c>
      <c r="ATK20" s="288">
        <f t="shared" si="34"/>
        <v>7.2557541179692361E-4</v>
      </c>
      <c r="ATL20" s="288">
        <f t="shared" si="35"/>
        <v>7.284247190804809E-4</v>
      </c>
      <c r="ATM20" s="288">
        <f t="shared" si="36"/>
        <v>7.2710628112218601E-4</v>
      </c>
      <c r="ATN20" s="288">
        <f t="shared" si="37"/>
        <v>7.2504641725485808E-4</v>
      </c>
      <c r="ATO20" s="288">
        <f t="shared" si="38"/>
        <v>7.2531041376080021E-4</v>
      </c>
      <c r="ATP20" s="288">
        <f t="shared" si="39"/>
        <v>7.2777980582785032E-4</v>
      </c>
      <c r="ATQ20" s="288">
        <f t="shared" si="40"/>
        <v>7.2410987422770099E-4</v>
      </c>
      <c r="ATR20" s="288">
        <f t="shared" si="41"/>
        <v>7.2398748824443321E-4</v>
      </c>
      <c r="ATS20" s="288">
        <f t="shared" si="42"/>
        <v>7.2791951793353216E-4</v>
      </c>
      <c r="ATT20" s="288">
        <f t="shared" si="43"/>
        <v>7.2478812650517512E-4</v>
      </c>
      <c r="ATU20" s="288">
        <f t="shared" si="44"/>
        <v>7.2281133038418362E-4</v>
      </c>
      <c r="ATV20" s="288">
        <f t="shared" si="45"/>
        <v>7.2734140102880614E-4</v>
      </c>
      <c r="ATW20" s="288">
        <f t="shared" si="46"/>
        <v>7.2759426731704754E-4</v>
      </c>
      <c r="ATX20" s="288">
        <f t="shared" si="47"/>
        <v>7.2606693435375272E-4</v>
      </c>
      <c r="ATY20" s="288">
        <f t="shared" si="48"/>
        <v>7.2515853596172276E-4</v>
      </c>
      <c r="ATZ20" s="288">
        <f t="shared" si="49"/>
        <v>7.2825082159291355E-4</v>
      </c>
      <c r="AUA20" s="288">
        <f t="shared" si="50"/>
        <v>7.2687250387756613E-4</v>
      </c>
      <c r="AUB20" s="288">
        <f t="shared" si="51"/>
        <v>7.2663699748966727E-4</v>
      </c>
      <c r="AUC20" s="288">
        <f t="shared" si="52"/>
        <v>7.2864913439537801E-4</v>
      </c>
      <c r="AUD20" s="288">
        <f t="shared" si="53"/>
        <v>7.2504601802613605E-4</v>
      </c>
      <c r="AUE20" s="288">
        <f t="shared" si="54"/>
        <v>7.2491613084660496E-4</v>
      </c>
      <c r="AUF20" s="288">
        <f t="shared" si="55"/>
        <v>7.2698349619376517E-4</v>
      </c>
      <c r="AUG20" s="288">
        <f t="shared" si="56"/>
        <v>7.2865993668420035E-4</v>
      </c>
      <c r="AUH20" s="288">
        <f t="shared" si="57"/>
        <v>7.2311304183243948E-4</v>
      </c>
      <c r="AUI20" s="288">
        <f t="shared" si="58"/>
        <v>7.2468706482756487E-4</v>
      </c>
      <c r="AUJ20" s="288">
        <f t="shared" si="59"/>
        <v>7.2769582392803137E-4</v>
      </c>
      <c r="AUK20" s="288">
        <f t="shared" si="60"/>
        <v>7.2375187909036996E-4</v>
      </c>
      <c r="AUL20" s="288">
        <f t="shared" si="61"/>
        <v>7.2448578098489522E-4</v>
      </c>
      <c r="AUM20" s="288">
        <f t="shared" si="62"/>
        <v>7.2642782300930771E-4</v>
      </c>
      <c r="AUN20" s="288">
        <f t="shared" si="63"/>
        <v>7.2678193768232937E-4</v>
      </c>
      <c r="AUO20" s="288">
        <f t="shared" si="64"/>
        <v>7.253100528369392E-4</v>
      </c>
      <c r="AUP20" s="288">
        <f t="shared" si="65"/>
        <v>7.2667019157270682E-4</v>
      </c>
      <c r="AUQ20" s="288">
        <f t="shared" si="66"/>
        <v>7.2882658465304984E-4</v>
      </c>
      <c r="AUR20" s="288">
        <f t="shared" si="67"/>
        <v>7.2617758385306783E-4</v>
      </c>
      <c r="AUS20" s="288">
        <f t="shared" si="68"/>
        <v>7.2459755115741279E-4</v>
      </c>
      <c r="AUT20" s="288">
        <f t="shared" si="69"/>
        <v>1.6107635029208895E-3</v>
      </c>
      <c r="AUU20" s="162">
        <f t="shared" si="70"/>
        <v>299.99996932202907</v>
      </c>
      <c r="AUV20" s="162">
        <f t="shared" si="71"/>
        <v>303.97540349230604</v>
      </c>
      <c r="AUW20" s="162">
        <f t="shared" si="72"/>
        <v>341.26300211931493</v>
      </c>
      <c r="AUX20" s="162">
        <f t="shared" si="73"/>
        <v>398.67001020413375</v>
      </c>
      <c r="AUY20" s="162">
        <f t="shared" si="74"/>
        <v>436.35322259831389</v>
      </c>
      <c r="AUZ20" s="162">
        <f t="shared" si="75"/>
        <v>461.93703070513442</v>
      </c>
      <c r="AVA20" s="162">
        <f t="shared" si="76"/>
        <v>484.34096644853855</v>
      </c>
      <c r="AVB20" s="162">
        <f t="shared" si="77"/>
        <v>503.40957509920122</v>
      </c>
      <c r="AVC20" s="162">
        <f t="shared" si="78"/>
        <v>521.29796136901962</v>
      </c>
      <c r="AVD20" s="162">
        <f t="shared" si="79"/>
        <v>537.11556564320915</v>
      </c>
      <c r="AVE20" s="162">
        <f t="shared" si="80"/>
        <v>552.07461572140039</v>
      </c>
      <c r="AVF20" s="162">
        <f t="shared" si="81"/>
        <v>565.27371621822147</v>
      </c>
      <c r="AVG20" s="162">
        <f t="shared" si="82"/>
        <v>577.90274314501153</v>
      </c>
      <c r="AVH20" s="162">
        <f t="shared" si="83"/>
        <v>588.79204846898892</v>
      </c>
      <c r="AVI20" s="162">
        <f t="shared" si="84"/>
        <v>599.4523293888418</v>
      </c>
      <c r="AVJ20" s="162">
        <f t="shared" si="85"/>
        <v>608.56869021449575</v>
      </c>
      <c r="AVK20" s="162">
        <f t="shared" si="86"/>
        <v>617.41091230647453</v>
      </c>
      <c r="AVL20" s="162">
        <f t="shared" si="87"/>
        <v>624.99295150923137</v>
      </c>
      <c r="AVM20" s="162">
        <f t="shared" si="88"/>
        <v>632.34483493834625</v>
      </c>
      <c r="AVN20" s="162">
        <f t="shared" si="89"/>
        <v>638.5856228812404</v>
      </c>
      <c r="AVO20" s="162">
        <f t="shared" si="90"/>
        <v>644.63574919767302</v>
      </c>
      <c r="AVP20" s="162">
        <f t="shared" si="91"/>
        <v>649.80537694339853</v>
      </c>
      <c r="AVQ20" s="162">
        <f t="shared" si="92"/>
        <v>654.71991583900831</v>
      </c>
      <c r="AVR20" s="162">
        <f t="shared" si="93"/>
        <v>659.0606477622714</v>
      </c>
      <c r="AVS20" s="162">
        <f t="shared" si="94"/>
        <v>663.07646757149837</v>
      </c>
      <c r="AVT20" s="162">
        <f t="shared" si="95"/>
        <v>666.54980979499385</v>
      </c>
      <c r="AVU20" s="162">
        <f t="shared" si="96"/>
        <v>669.85192483057665</v>
      </c>
      <c r="AVV20" s="162">
        <f t="shared" si="97"/>
        <v>672.73324641430838</v>
      </c>
      <c r="AVW20" s="162">
        <f t="shared" si="98"/>
        <v>675.38030078392296</v>
      </c>
      <c r="AVX20" s="162">
        <f t="shared" si="99"/>
        <v>677.74009594463462</v>
      </c>
      <c r="AVY20" s="162">
        <f t="shared" si="100"/>
        <v>679.92563275539089</v>
      </c>
      <c r="AVZ20" s="162">
        <f t="shared" si="101"/>
        <v>681.87261058665774</v>
      </c>
      <c r="AWA20" s="162">
        <f t="shared" si="102"/>
        <v>683.62539527602985</v>
      </c>
      <c r="AWB20" s="162">
        <f t="shared" si="103"/>
        <v>685.21023536132873</v>
      </c>
      <c r="AWC20" s="162">
        <f t="shared" si="104"/>
        <v>686.64641094663796</v>
      </c>
      <c r="AWD20" s="162">
        <f t="shared" si="105"/>
        <v>687.92596850677762</v>
      </c>
      <c r="AWE20" s="162">
        <f t="shared" si="106"/>
        <v>689.08585996284194</v>
      </c>
      <c r="AWF20" s="162">
        <f t="shared" si="107"/>
        <v>690.1463941954139</v>
      </c>
      <c r="AWG20" s="162">
        <f t="shared" si="108"/>
        <v>691.07426509465813</v>
      </c>
      <c r="AWH20" s="162">
        <f t="shared" si="109"/>
        <v>691.93017241645782</v>
      </c>
      <c r="AWI20" s="162">
        <f t="shared" si="110"/>
        <v>692.67610201006141</v>
      </c>
      <c r="AWJ20" s="162">
        <f t="shared" si="111"/>
        <v>693.3766666629258</v>
      </c>
      <c r="AWK20" s="162">
        <f t="shared" si="112"/>
        <v>693.97674755368871</v>
      </c>
      <c r="AWL20" s="162">
        <f t="shared" si="113"/>
        <v>694.54716630730388</v>
      </c>
      <c r="AWM20" s="162">
        <f t="shared" si="114"/>
        <v>695.03431767391749</v>
      </c>
      <c r="AWN20" s="162">
        <f t="shared" si="115"/>
        <v>695.49063800763997</v>
      </c>
      <c r="AWO20" s="162">
        <f t="shared" si="116"/>
        <v>695.88104030002978</v>
      </c>
      <c r="AWP20" s="162">
        <f t="shared" si="117"/>
        <v>696.25659741718141</v>
      </c>
      <c r="AWQ20" s="162">
        <f t="shared" si="118"/>
        <v>696.57221377147391</v>
      </c>
      <c r="AWR20" s="162">
        <f t="shared" si="119"/>
        <v>696.87425699045809</v>
      </c>
      <c r="AWS20" s="162">
        <f t="shared" si="120"/>
        <v>697.13005184197914</v>
      </c>
      <c r="AWT20" s="162">
        <f t="shared" si="121"/>
        <v>697.37843865169157</v>
      </c>
      <c r="AWU20" s="162">
        <f t="shared" si="122"/>
        <v>697.58229585233005</v>
      </c>
      <c r="AWV20" s="162">
        <f t="shared" si="123"/>
        <v>697.78467683328859</v>
      </c>
      <c r="AWW20" s="162">
        <f t="shared" si="124"/>
        <v>697.95078056146542</v>
      </c>
      <c r="AWX20" s="162">
        <f t="shared" si="125"/>
        <v>698.11408676104804</v>
      </c>
      <c r="AWY20" s="162">
        <f t="shared" si="126"/>
        <v>698.24334609507309</v>
      </c>
      <c r="AWZ20" s="162">
        <f t="shared" si="127"/>
        <v>698.38131545407964</v>
      </c>
      <c r="AXA20" s="162">
        <f t="shared" si="128"/>
        <v>698.48586515739419</v>
      </c>
      <c r="AXB20" s="162">
        <f t="shared" si="129"/>
        <v>698.59455123935538</v>
      </c>
      <c r="AXC20" s="162">
        <f t="shared" si="130"/>
        <v>698.67822871706971</v>
      </c>
      <c r="AXD20" s="162">
        <f t="shared" si="131"/>
        <v>698.76755766647705</v>
      </c>
      <c r="AXE20" s="162">
        <f t="shared" si="132"/>
        <v>698.834861395448</v>
      </c>
      <c r="AXF20" s="162">
        <f t="shared" si="133"/>
        <v>698.91145724543298</v>
      </c>
      <c r="AXG20" s="162">
        <f t="shared" si="134"/>
        <v>698.95935701495785</v>
      </c>
      <c r="AXH20" s="162">
        <f t="shared" si="135"/>
        <v>699.05090832650637</v>
      </c>
      <c r="AXI20" s="162">
        <f t="shared" si="136"/>
        <v>699.16955924097874</v>
      </c>
      <c r="AXJ20" s="162">
        <f t="shared" si="137"/>
        <v>699.24984935775581</v>
      </c>
      <c r="AXK20" s="234">
        <f t="shared" ref="AXK20:AYP20" si="1033">-NP20/(AKU20*($B$20-AVERAGE(AUV20:AUW20)))</f>
        <v>1573018.4887411157</v>
      </c>
      <c r="AXL20" s="111">
        <f t="shared" si="1033"/>
        <v>2410984.1465433426</v>
      </c>
      <c r="AXM20" s="111">
        <f t="shared" si="1033"/>
        <v>1890301.5589404386</v>
      </c>
      <c r="AXN20" s="111">
        <f t="shared" si="1033"/>
        <v>1447352.5093791615</v>
      </c>
      <c r="AXO20" s="111">
        <f t="shared" si="1033"/>
        <v>1413660.2122671965</v>
      </c>
      <c r="AXP20" s="111">
        <f t="shared" si="1033"/>
        <v>1348960.323443016</v>
      </c>
      <c r="AXQ20" s="111">
        <f t="shared" si="1033"/>
        <v>1397009.6733170301</v>
      </c>
      <c r="AXR20" s="111">
        <f t="shared" si="1033"/>
        <v>1345114.9458595836</v>
      </c>
      <c r="AXS20" s="111">
        <f t="shared" si="1033"/>
        <v>1418279.3648439278</v>
      </c>
      <c r="AXT20" s="111">
        <f t="shared" si="1033"/>
        <v>1366525.8475557016</v>
      </c>
      <c r="AXU20" s="111">
        <f t="shared" si="1033"/>
        <v>1450253.0828984731</v>
      </c>
      <c r="AXV20" s="111">
        <f t="shared" si="1033"/>
        <v>1389576.5611435794</v>
      </c>
      <c r="AXW20" s="111">
        <f t="shared" si="1033"/>
        <v>1479346.7024834766</v>
      </c>
      <c r="AXX20" s="111">
        <f t="shared" si="1033"/>
        <v>1414104.2351271936</v>
      </c>
      <c r="AXY20" s="111">
        <f t="shared" si="1033"/>
        <v>1498144.349573428</v>
      </c>
      <c r="AXZ20" s="111">
        <f t="shared" si="1033"/>
        <v>1430261.1064210038</v>
      </c>
      <c r="AYA20" s="111">
        <f t="shared" si="1033"/>
        <v>1522515.5011347162</v>
      </c>
      <c r="AYB20" s="111">
        <f t="shared" si="1033"/>
        <v>1449175.2293197049</v>
      </c>
      <c r="AYC20" s="111">
        <f t="shared" si="1033"/>
        <v>1536425.9587559586</v>
      </c>
      <c r="AYD20" s="111">
        <f t="shared" si="1033"/>
        <v>1467941.6741505847</v>
      </c>
      <c r="AYE20" s="111">
        <f t="shared" si="1033"/>
        <v>1539282.0197069256</v>
      </c>
      <c r="AYF20" s="111">
        <f t="shared" si="1033"/>
        <v>1482857.8905496711</v>
      </c>
      <c r="AYG20" s="111">
        <f t="shared" si="1033"/>
        <v>1542614.4590295902</v>
      </c>
      <c r="AYH20" s="111">
        <f t="shared" si="1033"/>
        <v>1492693.5107645676</v>
      </c>
      <c r="AYI20" s="111">
        <f t="shared" si="1033"/>
        <v>1541498.6864726753</v>
      </c>
      <c r="AYJ20" s="111">
        <f t="shared" si="1033"/>
        <v>1501987.2473233757</v>
      </c>
      <c r="AYK20" s="111">
        <f t="shared" si="1033"/>
        <v>1545185.0513232693</v>
      </c>
      <c r="AYL20" s="111">
        <f t="shared" si="1033"/>
        <v>1509233.0530357438</v>
      </c>
      <c r="AYM20" s="111">
        <f t="shared" si="1033"/>
        <v>1539502.8690924617</v>
      </c>
      <c r="AYN20" s="111">
        <f t="shared" si="1033"/>
        <v>1520214.1004913449</v>
      </c>
      <c r="AYO20" s="111">
        <f t="shared" si="1033"/>
        <v>1535615.2242212903</v>
      </c>
      <c r="AYP20" s="111">
        <f t="shared" si="1033"/>
        <v>1519527.6668254572</v>
      </c>
      <c r="AYQ20" s="111">
        <f t="shared" ref="AYQ20:AZV20" si="1034">-OV20/(AMA20*($B$20-AVERAGE(AWB20:AWC20)))</f>
        <v>1524619.8936306706</v>
      </c>
      <c r="AYR20" s="111">
        <f t="shared" si="1034"/>
        <v>1518285.828371047</v>
      </c>
      <c r="AYS20" s="111">
        <f t="shared" si="1034"/>
        <v>1510668.4806173237</v>
      </c>
      <c r="AYT20" s="111">
        <f t="shared" si="1034"/>
        <v>1519402.6760525303</v>
      </c>
      <c r="AYU20" s="111">
        <f t="shared" si="1034"/>
        <v>1491645.5172703068</v>
      </c>
      <c r="AYV20" s="111">
        <f t="shared" si="1034"/>
        <v>1507724.4549285998</v>
      </c>
      <c r="AYW20" s="111">
        <f t="shared" si="1034"/>
        <v>1470485.8272890896</v>
      </c>
      <c r="AYX20" s="111">
        <f t="shared" si="1034"/>
        <v>1494355.1949723784</v>
      </c>
      <c r="AYY20" s="111">
        <f t="shared" si="1034"/>
        <v>1444797.3503656215</v>
      </c>
      <c r="AYZ20" s="111">
        <f t="shared" si="1034"/>
        <v>1474257.5320566781</v>
      </c>
      <c r="AZA20" s="111">
        <f t="shared" si="1034"/>
        <v>1414678.2199872807</v>
      </c>
      <c r="AZB20" s="111">
        <f t="shared" si="1034"/>
        <v>1447457.2756028157</v>
      </c>
      <c r="AZC20" s="111">
        <f t="shared" si="1034"/>
        <v>1385825.953401651</v>
      </c>
      <c r="AZD20" s="111">
        <f t="shared" si="1034"/>
        <v>1414216.4366290602</v>
      </c>
      <c r="AZE20" s="111">
        <f t="shared" si="1034"/>
        <v>1339296.8987382953</v>
      </c>
      <c r="AZF20" s="111">
        <f t="shared" si="1034"/>
        <v>1379565.2303641164</v>
      </c>
      <c r="AZG20" s="111">
        <f t="shared" si="1034"/>
        <v>1299715.3036090042</v>
      </c>
      <c r="AZH20" s="111">
        <f t="shared" si="1034"/>
        <v>1336664.9072392387</v>
      </c>
      <c r="AZI20" s="111">
        <f t="shared" si="1034"/>
        <v>1246736.1205435239</v>
      </c>
      <c r="AZJ20" s="111">
        <f t="shared" si="1034"/>
        <v>1285595.4304608086</v>
      </c>
      <c r="AZK20" s="111">
        <f t="shared" si="1034"/>
        <v>1192079.336530302</v>
      </c>
      <c r="AZL20" s="111">
        <f t="shared" si="1034"/>
        <v>1229669.0457185076</v>
      </c>
      <c r="AZM20" s="111">
        <f t="shared" si="1034"/>
        <v>1127533.7296324284</v>
      </c>
      <c r="AZN20" s="111">
        <f t="shared" si="1034"/>
        <v>1164741.094731062</v>
      </c>
      <c r="AZO20" s="111">
        <f t="shared" si="1034"/>
        <v>1060441.7441968808</v>
      </c>
      <c r="AZP20" s="111">
        <f t="shared" si="1034"/>
        <v>1090920.1841840022</v>
      </c>
      <c r="AZQ20" s="111">
        <f t="shared" si="1034"/>
        <v>981832.94344051578</v>
      </c>
      <c r="AZR20" s="111">
        <f t="shared" si="1034"/>
        <v>1014105.048757788</v>
      </c>
      <c r="AZS20" s="111">
        <f t="shared" si="1034"/>
        <v>912027.03630712721</v>
      </c>
      <c r="AZT20" s="111">
        <f t="shared" si="1034"/>
        <v>933935.1040063235</v>
      </c>
      <c r="AZU20" s="111">
        <f t="shared" si="1034"/>
        <v>835143.23485295253</v>
      </c>
      <c r="AZV20" s="111">
        <f t="shared" si="1034"/>
        <v>830424.36340142135</v>
      </c>
      <c r="AZW20" s="111">
        <f>-QB20/(ANG20*($B$20-AVERAGE(AXH20:AXI20)))</f>
        <v>386747.75558355928</v>
      </c>
      <c r="AZX20" s="284">
        <f t="shared" ref="AZX20:BBC20" si="1035">-NP20/(SS20*($B$20-AVERAGE(AUU20:AUV20)))</f>
        <v>745.90860277595721</v>
      </c>
      <c r="AZY20" s="110">
        <f t="shared" si="1035"/>
        <v>594.52351761750776</v>
      </c>
      <c r="AZZ20" s="110">
        <f t="shared" si="1035"/>
        <v>455.90917172859878</v>
      </c>
      <c r="BAA20" s="110">
        <f t="shared" si="1035"/>
        <v>362.46290135073434</v>
      </c>
      <c r="BAB20" s="110">
        <f t="shared" si="1035"/>
        <v>360.15374143239637</v>
      </c>
      <c r="BAC20" s="110">
        <f t="shared" si="1035"/>
        <v>345.74746319774283</v>
      </c>
      <c r="BAD20" s="110">
        <f t="shared" si="1035"/>
        <v>358.31691123961218</v>
      </c>
      <c r="BAE20" s="110">
        <f t="shared" si="1035"/>
        <v>345.32449317485822</v>
      </c>
      <c r="BAF20" s="110">
        <f t="shared" si="1035"/>
        <v>363.45169273720052</v>
      </c>
      <c r="BAG20" s="110">
        <f t="shared" si="1035"/>
        <v>350.65232199774658</v>
      </c>
      <c r="BAH20" s="110">
        <f t="shared" si="1035"/>
        <v>371.01401504225458</v>
      </c>
      <c r="BAI20" s="110">
        <f t="shared" si="1035"/>
        <v>355.90680194062048</v>
      </c>
      <c r="BAJ20" s="110">
        <f t="shared" si="1035"/>
        <v>378.22894838373986</v>
      </c>
      <c r="BAK20" s="110">
        <f t="shared" si="1035"/>
        <v>361.21946180711575</v>
      </c>
      <c r="BAL20" s="110">
        <f t="shared" si="1035"/>
        <v>382.83086049305314</v>
      </c>
      <c r="BAM20" s="110">
        <f t="shared" si="1035"/>
        <v>365.08089765294221</v>
      </c>
      <c r="BAN20" s="110">
        <f t="shared" si="1035"/>
        <v>388.7437382400563</v>
      </c>
      <c r="BAO20" s="110">
        <f t="shared" si="1035"/>
        <v>369.61002794593355</v>
      </c>
      <c r="BAP20" s="110">
        <f t="shared" si="1035"/>
        <v>391.78062528585508</v>
      </c>
      <c r="BAQ20" s="110">
        <f t="shared" si="1035"/>
        <v>374.07453560024146</v>
      </c>
      <c r="BAR20" s="110">
        <f t="shared" si="1035"/>
        <v>392.52241730642237</v>
      </c>
      <c r="BAS20" s="110">
        <f t="shared" si="1035"/>
        <v>377.13126900664003</v>
      </c>
      <c r="BAT20" s="110">
        <f t="shared" si="1035"/>
        <v>392.60756396468639</v>
      </c>
      <c r="BAU20" s="110">
        <f t="shared" si="1035"/>
        <v>380.35629794238855</v>
      </c>
      <c r="BAV20" s="110">
        <f t="shared" si="1035"/>
        <v>392.70226770570622</v>
      </c>
      <c r="BAW20" s="110">
        <f t="shared" si="1035"/>
        <v>382.10571888096609</v>
      </c>
      <c r="BAX20" s="110">
        <f t="shared" si="1035"/>
        <v>393.63950294736867</v>
      </c>
      <c r="BAY20" s="110">
        <f t="shared" si="1035"/>
        <v>384.47361093523199</v>
      </c>
      <c r="BAZ20" s="110">
        <f t="shared" si="1035"/>
        <v>391.62288410040048</v>
      </c>
      <c r="BBA20" s="110">
        <f t="shared" si="1035"/>
        <v>386.8709445841551</v>
      </c>
      <c r="BBB20" s="110">
        <f t="shared" si="1035"/>
        <v>390.5627275531441</v>
      </c>
      <c r="BBC20" s="110">
        <f t="shared" si="1035"/>
        <v>387.18203657707352</v>
      </c>
      <c r="BBD20" s="110">
        <f t="shared" ref="BBD20:BCI20" si="1036">-OV20/(TY20*($B$20-AVERAGE(AWA20:AWB20)))</f>
        <v>387.93835062643103</v>
      </c>
      <c r="BBE20" s="110">
        <f t="shared" si="1036"/>
        <v>386.81803239803804</v>
      </c>
      <c r="BBF20" s="110">
        <f t="shared" si="1036"/>
        <v>384.69380776515533</v>
      </c>
      <c r="BBG20" s="110">
        <f t="shared" si="1036"/>
        <v>386.93393555458016</v>
      </c>
      <c r="BBH20" s="110">
        <f t="shared" si="1036"/>
        <v>380.34454693132818</v>
      </c>
      <c r="BBI20" s="110">
        <f t="shared" si="1036"/>
        <v>384.54266900426467</v>
      </c>
      <c r="BBJ20" s="110">
        <f t="shared" si="1036"/>
        <v>375.31667189369347</v>
      </c>
      <c r="BBK20" s="110">
        <f t="shared" si="1036"/>
        <v>381.68609510729664</v>
      </c>
      <c r="BBL20" s="110">
        <f t="shared" si="1036"/>
        <v>369.06249884711951</v>
      </c>
      <c r="BBM20" s="110">
        <f t="shared" si="1036"/>
        <v>377.20373656926847</v>
      </c>
      <c r="BBN20" s="110">
        <f t="shared" si="1036"/>
        <v>362.25682613305025</v>
      </c>
      <c r="BBO20" s="110">
        <f t="shared" si="1036"/>
        <v>370.9019242951415</v>
      </c>
      <c r="BBP20" s="110">
        <f t="shared" si="1036"/>
        <v>355.31436557270109</v>
      </c>
      <c r="BBQ20" s="110">
        <f t="shared" si="1036"/>
        <v>363.42998572745518</v>
      </c>
      <c r="BBR20" s="110">
        <f t="shared" si="1036"/>
        <v>344.53324150820958</v>
      </c>
      <c r="BBS20" s="110">
        <f t="shared" si="1036"/>
        <v>355.33891209381056</v>
      </c>
      <c r="BBT20" s="110">
        <f t="shared" si="1036"/>
        <v>334.83525497984829</v>
      </c>
      <c r="BBU20" s="110">
        <f t="shared" si="1036"/>
        <v>345.04387877077608</v>
      </c>
      <c r="BBV20" s="110">
        <f t="shared" si="1036"/>
        <v>322.59932775896107</v>
      </c>
      <c r="BBW20" s="110">
        <f t="shared" si="1036"/>
        <v>333.4016870649989</v>
      </c>
      <c r="BBX20" s="110">
        <f t="shared" si="1036"/>
        <v>309.21850387622305</v>
      </c>
      <c r="BBY20" s="110">
        <f t="shared" si="1036"/>
        <v>319.82121679729022</v>
      </c>
      <c r="BBZ20" s="110">
        <f t="shared" si="1036"/>
        <v>294.08617583248031</v>
      </c>
      <c r="BCA20" s="110">
        <f t="shared" si="1036"/>
        <v>304.21608422627844</v>
      </c>
      <c r="BCB20" s="110">
        <f t="shared" si="1036"/>
        <v>277.67140357348603</v>
      </c>
      <c r="BCC20" s="110">
        <f t="shared" si="1036"/>
        <v>286.04563351468011</v>
      </c>
      <c r="BCD20" s="110">
        <f t="shared" si="1036"/>
        <v>258.62280748533919</v>
      </c>
      <c r="BCE20" s="110">
        <f t="shared" si="1036"/>
        <v>267.77580320496418</v>
      </c>
      <c r="BCF20" s="110">
        <f t="shared" si="1036"/>
        <v>241.44129816584729</v>
      </c>
      <c r="BCG20" s="110">
        <f t="shared" si="1036"/>
        <v>247.46481156356472</v>
      </c>
      <c r="BCH20" s="110">
        <f t="shared" si="1036"/>
        <v>222.4495391546312</v>
      </c>
      <c r="BCI20" s="110">
        <f t="shared" si="1036"/>
        <v>218.70601341835189</v>
      </c>
      <c r="BCJ20" s="110">
        <f>-QB20/(VE20*($B$20-AVERAGE(AXG20:AXH20)))</f>
        <v>173.03325661079276</v>
      </c>
      <c r="BCK20" s="284">
        <f t="shared" ref="BCK20:BDP20" si="1037">-NP20/(SS20*($B$20-300))</f>
        <v>742.20202179913952</v>
      </c>
      <c r="BCL20" s="110">
        <f t="shared" si="1037"/>
        <v>560.90439757297213</v>
      </c>
      <c r="BCM20" s="110">
        <f t="shared" si="1037"/>
        <v>376.16324204625965</v>
      </c>
      <c r="BCN20" s="110">
        <f t="shared" si="1037"/>
        <v>255.97889779272901</v>
      </c>
      <c r="BCO20" s="110">
        <f t="shared" si="1037"/>
        <v>225.86580298232874</v>
      </c>
      <c r="BCP20" s="110">
        <f t="shared" si="1037"/>
        <v>196.0915393513958</v>
      </c>
      <c r="BCQ20" s="110">
        <f t="shared" si="1037"/>
        <v>184.64494076602088</v>
      </c>
      <c r="BCR20" s="110">
        <f t="shared" si="1037"/>
        <v>161.99709970181945</v>
      </c>
      <c r="BCS20" s="110">
        <f t="shared" si="1037"/>
        <v>155.18772727941936</v>
      </c>
      <c r="BCT20" s="110">
        <f t="shared" si="1037"/>
        <v>136.2327307552477</v>
      </c>
      <c r="BCU20" s="110">
        <f t="shared" si="1037"/>
        <v>131.08466278183937</v>
      </c>
      <c r="BCV20" s="110">
        <f t="shared" si="1037"/>
        <v>114.25655626387345</v>
      </c>
      <c r="BCW20" s="110">
        <f t="shared" si="1037"/>
        <v>110.30347952535736</v>
      </c>
      <c r="BCX20" s="110">
        <f t="shared" si="1037"/>
        <v>95.612814831031628</v>
      </c>
      <c r="BCY20" s="110">
        <f t="shared" si="1037"/>
        <v>91.86934782729152</v>
      </c>
      <c r="BCZ20" s="110">
        <f t="shared" si="1037"/>
        <v>79.414403651957457</v>
      </c>
      <c r="BDA20" s="110">
        <f t="shared" si="1037"/>
        <v>76.580638890589412</v>
      </c>
      <c r="BDB20" s="110">
        <f t="shared" si="1037"/>
        <v>65.911730922424468</v>
      </c>
      <c r="BDC20" s="110">
        <f t="shared" si="1037"/>
        <v>63.208682426001786</v>
      </c>
      <c r="BDD20" s="110">
        <f t="shared" si="1037"/>
        <v>54.604888759517323</v>
      </c>
      <c r="BDE20" s="110">
        <f t="shared" si="1037"/>
        <v>51.79278041906295</v>
      </c>
      <c r="BDF20" s="110">
        <f t="shared" si="1037"/>
        <v>45.008121863760451</v>
      </c>
      <c r="BDG20" s="110">
        <f t="shared" si="1037"/>
        <v>42.313003613637228</v>
      </c>
      <c r="BDH20" s="110">
        <f t="shared" si="1037"/>
        <v>37.019548198453123</v>
      </c>
      <c r="BDI20" s="110">
        <f t="shared" si="1037"/>
        <v>34.544900581338666</v>
      </c>
      <c r="BDJ20" s="110">
        <f t="shared" si="1037"/>
        <v>30.376576138098546</v>
      </c>
      <c r="BDK20" s="110">
        <f t="shared" si="1037"/>
        <v>28.25093081621468</v>
      </c>
      <c r="BDL20" s="110">
        <f t="shared" si="1037"/>
        <v>24.936214834145598</v>
      </c>
      <c r="BDM20" s="110">
        <f t="shared" si="1037"/>
        <v>22.948906798306062</v>
      </c>
      <c r="BDN20" s="110">
        <f t="shared" si="1037"/>
        <v>20.47237440762877</v>
      </c>
      <c r="BDO20" s="110">
        <f t="shared" si="1037"/>
        <v>18.650227847063711</v>
      </c>
      <c r="BDP20" s="110">
        <f t="shared" si="1037"/>
        <v>16.69819044506864</v>
      </c>
      <c r="BDQ20" s="110">
        <f t="shared" ref="BDQ20:BEV20" si="1038">-OV20/(TY20*($B$20-300))</f>
        <v>15.112317561070048</v>
      </c>
      <c r="BDR20" s="110">
        <f t="shared" si="1038"/>
        <v>13.607945875292984</v>
      </c>
      <c r="BDS20" s="110">
        <f t="shared" si="1038"/>
        <v>12.227310213091327</v>
      </c>
      <c r="BDT20" s="110">
        <f t="shared" si="1038"/>
        <v>11.118629601817325</v>
      </c>
      <c r="BDU20" s="110">
        <f t="shared" si="1038"/>
        <v>9.8736236037039991</v>
      </c>
      <c r="BDV20" s="110">
        <f t="shared" si="1038"/>
        <v>9.0268222484201779</v>
      </c>
      <c r="BDW20" s="110">
        <f t="shared" si="1038"/>
        <v>7.9733974378615198</v>
      </c>
      <c r="BDX20" s="110">
        <f t="shared" si="1038"/>
        <v>7.3444637541190581</v>
      </c>
      <c r="BDY20" s="110">
        <f t="shared" si="1038"/>
        <v>6.434250056932707</v>
      </c>
      <c r="BDZ20" s="110">
        <f t="shared" si="1038"/>
        <v>5.9629242654209955</v>
      </c>
      <c r="BEA20" s="110">
        <f t="shared" si="1038"/>
        <v>5.1966131764328409</v>
      </c>
      <c r="BEB20" s="110">
        <f t="shared" si="1038"/>
        <v>4.8303095495808863</v>
      </c>
      <c r="BEC20" s="110">
        <f t="shared" si="1038"/>
        <v>4.2082742009757972</v>
      </c>
      <c r="BED20" s="110">
        <f t="shared" si="1038"/>
        <v>3.9197385368693416</v>
      </c>
      <c r="BEE20" s="110">
        <f t="shared" si="1038"/>
        <v>3.3860564540013929</v>
      </c>
      <c r="BEF20" s="110">
        <f t="shared" si="1038"/>
        <v>3.1852530383031046</v>
      </c>
      <c r="BEG20" s="110">
        <f t="shared" si="1038"/>
        <v>2.7429407918079844</v>
      </c>
      <c r="BEH20" s="110">
        <f t="shared" si="1038"/>
        <v>2.585970670459377</v>
      </c>
      <c r="BEI20" s="110">
        <f t="shared" si="1038"/>
        <v>2.2144465939047175</v>
      </c>
      <c r="BEJ20" s="110">
        <f t="shared" si="1038"/>
        <v>2.1001245224094918</v>
      </c>
      <c r="BEK20" s="110">
        <f t="shared" si="1038"/>
        <v>1.7907722182133079</v>
      </c>
      <c r="BEL20" s="110">
        <f t="shared" si="1038"/>
        <v>1.7048640063670288</v>
      </c>
      <c r="BEM20" s="110">
        <f t="shared" si="1038"/>
        <v>1.4465851506443055</v>
      </c>
      <c r="BEN20" s="110">
        <f t="shared" si="1038"/>
        <v>1.3851593913026157</v>
      </c>
      <c r="BEO20" s="110">
        <f t="shared" si="1038"/>
        <v>1.1715437064778955</v>
      </c>
      <c r="BEP20" s="110">
        <f t="shared" si="1038"/>
        <v>1.1201616333475115</v>
      </c>
      <c r="BEQ20" s="110">
        <f t="shared" si="1038"/>
        <v>0.94383863520098621</v>
      </c>
      <c r="BER20" s="110">
        <f t="shared" si="1038"/>
        <v>0.9128544221062217</v>
      </c>
      <c r="BES20" s="110">
        <f t="shared" si="1038"/>
        <v>0.77086581418665789</v>
      </c>
      <c r="BET20" s="110">
        <f t="shared" si="1038"/>
        <v>0.74164614381139105</v>
      </c>
      <c r="BEU20" s="110">
        <f t="shared" si="1038"/>
        <v>0.626662974671791</v>
      </c>
      <c r="BEV20" s="110">
        <f t="shared" si="1038"/>
        <v>0.58208215617137726</v>
      </c>
      <c r="BEW20" s="110">
        <f>-QB20/(VE20*($B$20-300))</f>
        <v>0.43036283469726239</v>
      </c>
      <c r="BEX20" s="184">
        <f t="shared" si="144"/>
        <v>1.1768845923230862</v>
      </c>
      <c r="BEY20" s="34">
        <f t="shared" si="145"/>
        <v>1.1614931258786241</v>
      </c>
      <c r="BEZ20" s="34">
        <f t="shared" si="146"/>
        <v>1.0345842924661759</v>
      </c>
      <c r="BFA20" s="34">
        <f t="shared" si="147"/>
        <v>0.88560797791565027</v>
      </c>
      <c r="BFB20" s="34">
        <f t="shared" si="148"/>
        <v>0.80912738420980967</v>
      </c>
      <c r="BFC20" s="34">
        <f t="shared" si="149"/>
        <v>0.76431487004527399</v>
      </c>
      <c r="BFD20" s="34">
        <f t="shared" si="150"/>
        <v>0.72896031112414261</v>
      </c>
      <c r="BFE20" s="34">
        <f t="shared" si="151"/>
        <v>0.70134808525030534</v>
      </c>
      <c r="BFF20" s="34">
        <f t="shared" si="152"/>
        <v>0.67728126284108847</v>
      </c>
      <c r="BFG20" s="34">
        <f t="shared" si="153"/>
        <v>0.65733589599044695</v>
      </c>
      <c r="BFH20" s="34">
        <f t="shared" si="154"/>
        <v>0.63952467934273927</v>
      </c>
      <c r="BFI20" s="34">
        <f t="shared" si="155"/>
        <v>0.62459182421316617</v>
      </c>
      <c r="BFJ20" s="34">
        <f t="shared" si="156"/>
        <v>0.61094249124181932</v>
      </c>
      <c r="BFK20" s="34">
        <f t="shared" si="157"/>
        <v>0.59964352866271797</v>
      </c>
      <c r="BFL20" s="34">
        <f t="shared" si="158"/>
        <v>0.58897984757596067</v>
      </c>
      <c r="BFM20" s="34">
        <f t="shared" si="159"/>
        <v>0.58015692767245941</v>
      </c>
      <c r="BFN20" s="34">
        <f t="shared" si="160"/>
        <v>0.57184823681450847</v>
      </c>
      <c r="BFO20" s="34">
        <f t="shared" si="161"/>
        <v>0.56491091737900923</v>
      </c>
      <c r="BFP20" s="34">
        <f t="shared" si="162"/>
        <v>0.5583430465228969</v>
      </c>
      <c r="BFQ20" s="34">
        <f t="shared" si="163"/>
        <v>0.55288645553825</v>
      </c>
      <c r="BFR20" s="34">
        <f t="shared" si="164"/>
        <v>0.54769742762781459</v>
      </c>
      <c r="BFS20" s="34">
        <f t="shared" si="165"/>
        <v>0.54334013555453919</v>
      </c>
      <c r="BFT20" s="34">
        <f t="shared" si="166"/>
        <v>0.53926164921995623</v>
      </c>
      <c r="BFU20" s="34">
        <f t="shared" si="167"/>
        <v>0.53570994231148228</v>
      </c>
      <c r="BFV20" s="34">
        <f t="shared" si="168"/>
        <v>0.53246549811304256</v>
      </c>
      <c r="BFW20" s="34">
        <f t="shared" si="169"/>
        <v>0.52969085941391902</v>
      </c>
      <c r="BFX20" s="34">
        <f t="shared" si="170"/>
        <v>0.5270796850838253</v>
      </c>
      <c r="BFY20" s="34">
        <f t="shared" si="171"/>
        <v>0.52482219880516556</v>
      </c>
      <c r="BFZ20" s="34">
        <f t="shared" si="172"/>
        <v>0.52276523490940863</v>
      </c>
      <c r="BGA20" s="34">
        <f t="shared" si="173"/>
        <v>0.52094504029659316</v>
      </c>
      <c r="BGB20" s="34">
        <f t="shared" si="174"/>
        <v>0.51927052692763076</v>
      </c>
      <c r="BGC20" s="34">
        <f t="shared" si="175"/>
        <v>0.51778783325631794</v>
      </c>
      <c r="BGD20" s="34">
        <f t="shared" si="176"/>
        <v>0.51646024859848294</v>
      </c>
      <c r="BGE20" s="34">
        <f t="shared" si="177"/>
        <v>0.51526571462598525</v>
      </c>
      <c r="BGF20" s="34">
        <f t="shared" si="178"/>
        <v>0.51418799539889048</v>
      </c>
      <c r="BGG20" s="34">
        <f t="shared" si="179"/>
        <v>0.51323159432237087</v>
      </c>
      <c r="BGH20" s="34">
        <f t="shared" si="180"/>
        <v>0.51236770641547214</v>
      </c>
      <c r="BGI20" s="34">
        <f t="shared" si="181"/>
        <v>0.51158036115526617</v>
      </c>
      <c r="BGJ20" s="34">
        <f t="shared" si="182"/>
        <v>0.51089348775581211</v>
      </c>
      <c r="BGK20" s="34">
        <f t="shared" si="183"/>
        <v>0.51026152011765735</v>
      </c>
      <c r="BGL20" s="34">
        <f t="shared" si="184"/>
        <v>0.50971202928459935</v>
      </c>
      <c r="BGM20" s="34">
        <f t="shared" si="185"/>
        <v>0.50919703325426691</v>
      </c>
      <c r="BGN20" s="34">
        <f t="shared" si="186"/>
        <v>0.50875673116869102</v>
      </c>
      <c r="BGO20" s="34">
        <f t="shared" si="187"/>
        <v>0.50833889866635784</v>
      </c>
      <c r="BGP20" s="34">
        <f t="shared" si="188"/>
        <v>0.50798260260601813</v>
      </c>
      <c r="BGQ20" s="34">
        <f t="shared" si="189"/>
        <v>0.50764930870085434</v>
      </c>
      <c r="BGR20" s="34">
        <f t="shared" si="190"/>
        <v>0.50736450793410048</v>
      </c>
      <c r="BGS20" s="34">
        <f t="shared" si="191"/>
        <v>0.50709083820852563</v>
      </c>
      <c r="BGT20" s="34">
        <f t="shared" si="192"/>
        <v>0.50686107572520189</v>
      </c>
      <c r="BGU20" s="34">
        <f t="shared" si="193"/>
        <v>0.50664138910404444</v>
      </c>
      <c r="BGV20" s="34">
        <f t="shared" si="194"/>
        <v>0.50645548941637808</v>
      </c>
      <c r="BGW20" s="34">
        <f t="shared" si="195"/>
        <v>0.50627510405269993</v>
      </c>
      <c r="BGX20" s="34">
        <f t="shared" si="196"/>
        <v>0.50612715330039615</v>
      </c>
      <c r="BGY20" s="34">
        <f t="shared" si="197"/>
        <v>0.50598035943521769</v>
      </c>
      <c r="BGZ20" s="34">
        <f t="shared" si="198"/>
        <v>0.5058599423135135</v>
      </c>
      <c r="BHA20" s="34">
        <f t="shared" si="199"/>
        <v>0.50574160912662192</v>
      </c>
      <c r="BHB20" s="34">
        <f t="shared" si="200"/>
        <v>0.50564798585910342</v>
      </c>
      <c r="BHC20" s="34">
        <f t="shared" si="201"/>
        <v>0.50554809210915885</v>
      </c>
      <c r="BHD20" s="34">
        <f t="shared" si="202"/>
        <v>0.50547242142535853</v>
      </c>
      <c r="BHE20" s="34">
        <f t="shared" si="203"/>
        <v>0.505393780936499</v>
      </c>
      <c r="BHF20" s="34">
        <f t="shared" si="204"/>
        <v>0.50533325224803682</v>
      </c>
      <c r="BHG20" s="34">
        <f t="shared" si="205"/>
        <v>0.5052686515263396</v>
      </c>
      <c r="BHH20" s="34">
        <f t="shared" si="206"/>
        <v>0.50521998986639893</v>
      </c>
      <c r="BHI20" s="34">
        <f t="shared" si="207"/>
        <v>0.50516462125832695</v>
      </c>
      <c r="BHJ20" s="34">
        <f t="shared" si="208"/>
        <v>0.50513000226555216</v>
      </c>
      <c r="BHK20" s="34">
        <f t="shared" si="209"/>
        <v>0.50506384783579739</v>
      </c>
      <c r="BHL20" s="34">
        <f t="shared" si="210"/>
        <v>0.5049781371714519</v>
      </c>
      <c r="BHM20" s="34">
        <f t="shared" si="211"/>
        <v>0.50492015395752554</v>
      </c>
      <c r="BHN20" s="29">
        <f t="shared" si="212"/>
        <v>1.8475846356462895E-5</v>
      </c>
      <c r="BHO20" s="29">
        <f t="shared" si="213"/>
        <v>1.8669174959233784E-5</v>
      </c>
      <c r="BHP20" s="29">
        <f t="shared" si="214"/>
        <v>2.0421875873814953E-5</v>
      </c>
      <c r="BHQ20" s="29">
        <f t="shared" si="215"/>
        <v>2.292331332261116E-5</v>
      </c>
      <c r="BHR20" s="29">
        <f t="shared" si="216"/>
        <v>2.4450016128377525E-5</v>
      </c>
      <c r="BHS20" s="29">
        <f t="shared" si="217"/>
        <v>2.5440101836796713E-5</v>
      </c>
      <c r="BHT20" s="29">
        <f t="shared" si="218"/>
        <v>2.6278822633288815E-5</v>
      </c>
      <c r="BHU20" s="29">
        <f t="shared" si="219"/>
        <v>2.6973257387110558E-5</v>
      </c>
      <c r="BHV20" s="29">
        <f t="shared" si="220"/>
        <v>2.7609471580172654E-5</v>
      </c>
      <c r="BHW20" s="29">
        <f t="shared" si="221"/>
        <v>2.8160439740554623E-5</v>
      </c>
      <c r="BHX20" s="29">
        <f t="shared" si="222"/>
        <v>2.867202341539634E-5</v>
      </c>
      <c r="BHY20" s="29">
        <f t="shared" si="223"/>
        <v>2.9116146586896776E-5</v>
      </c>
      <c r="BHZ20" s="29">
        <f t="shared" si="224"/>
        <v>2.9535006933664744E-5</v>
      </c>
      <c r="BIA20" s="29">
        <f t="shared" si="225"/>
        <v>2.9891600186952684E-5</v>
      </c>
      <c r="BIB20" s="29">
        <f t="shared" si="226"/>
        <v>3.0236766683716865E-5</v>
      </c>
      <c r="BIC20" s="29">
        <f t="shared" si="227"/>
        <v>3.0528977930565997E-5</v>
      </c>
      <c r="BID20" s="29">
        <f t="shared" si="228"/>
        <v>3.0809884651098161E-5</v>
      </c>
      <c r="BIE20" s="29">
        <f t="shared" si="229"/>
        <v>3.1048847295093589E-5</v>
      </c>
      <c r="BIF20" s="29">
        <f t="shared" si="230"/>
        <v>3.1278924656320784E-5</v>
      </c>
      <c r="BIG20" s="29">
        <f t="shared" si="231"/>
        <v>3.1473005023033396E-5</v>
      </c>
      <c r="BIH20" s="29">
        <f t="shared" si="232"/>
        <v>3.1660110289430331E-5</v>
      </c>
      <c r="BII20" s="29">
        <f t="shared" si="233"/>
        <v>3.1819189030031281E-5</v>
      </c>
      <c r="BIJ20" s="29">
        <f t="shared" si="234"/>
        <v>3.1969752862099233E-5</v>
      </c>
      <c r="BIK20" s="29">
        <f t="shared" si="235"/>
        <v>3.2102208734880338E-5</v>
      </c>
      <c r="BIL20" s="29">
        <f t="shared" si="236"/>
        <v>3.2224316720091365E-5</v>
      </c>
      <c r="BIM20" s="29">
        <f t="shared" si="237"/>
        <v>3.2329599474236393E-5</v>
      </c>
      <c r="BIN20" s="29">
        <f t="shared" si="238"/>
        <v>3.2429412364618184E-5</v>
      </c>
      <c r="BIO20" s="29">
        <f t="shared" si="239"/>
        <v>3.2516286318737015E-5</v>
      </c>
      <c r="BIP20" s="29">
        <f t="shared" si="240"/>
        <v>3.2595918850341471E-5</v>
      </c>
      <c r="BIQ20" s="29">
        <f t="shared" si="241"/>
        <v>3.2666767493429326E-5</v>
      </c>
      <c r="BIR20" s="29">
        <f t="shared" si="242"/>
        <v>3.2732266088319209E-5</v>
      </c>
      <c r="BIS20" s="29">
        <f t="shared" si="243"/>
        <v>3.2790520420196089E-5</v>
      </c>
      <c r="BIT20" s="29">
        <f t="shared" si="244"/>
        <v>3.2842888624717852E-5</v>
      </c>
      <c r="BIU20" s="29">
        <f t="shared" si="245"/>
        <v>3.2890177785123508E-5</v>
      </c>
      <c r="BIV20" s="29">
        <f t="shared" si="246"/>
        <v>3.2932981073850586E-5</v>
      </c>
      <c r="BIW20" s="29">
        <f t="shared" si="247"/>
        <v>3.2971076819914084E-5</v>
      </c>
      <c r="BIX20" s="29">
        <f t="shared" si="248"/>
        <v>3.3005577615099123E-5</v>
      </c>
      <c r="BIY20" s="29">
        <f t="shared" si="249"/>
        <v>3.3037096403312195E-5</v>
      </c>
      <c r="BIZ20" s="29">
        <f t="shared" si="250"/>
        <v>3.3064651699185625E-5</v>
      </c>
      <c r="BJA20" s="29">
        <f t="shared" si="251"/>
        <v>3.3090052751195945E-5</v>
      </c>
      <c r="BJB20" s="29">
        <f t="shared" si="252"/>
        <v>3.3112176611942455E-5</v>
      </c>
      <c r="BJC20" s="29">
        <f t="shared" si="253"/>
        <v>3.3132943695165808E-5</v>
      </c>
      <c r="BJD20" s="29">
        <f t="shared" si="254"/>
        <v>3.3150723443427613E-5</v>
      </c>
      <c r="BJE20" s="29">
        <f t="shared" si="255"/>
        <v>3.3167616947781914E-5</v>
      </c>
      <c r="BJF20" s="29">
        <f t="shared" si="256"/>
        <v>3.3182038722237617E-5</v>
      </c>
      <c r="BJG20" s="29">
        <f t="shared" si="257"/>
        <v>3.3195543025442331E-5</v>
      </c>
      <c r="BJH20" s="29">
        <f t="shared" si="258"/>
        <v>3.3207092923880188E-5</v>
      </c>
      <c r="BJI20" s="29">
        <f t="shared" si="259"/>
        <v>3.3218200478786817E-5</v>
      </c>
      <c r="BJJ20" s="29">
        <f t="shared" si="260"/>
        <v>3.3227532824802182E-5</v>
      </c>
      <c r="BJK20" s="29">
        <f t="shared" si="261"/>
        <v>3.3236461792117991E-5</v>
      </c>
      <c r="BJL20" s="29">
        <f t="shared" si="262"/>
        <v>3.3244022012557083E-5</v>
      </c>
      <c r="BJM20" s="29">
        <f t="shared" si="263"/>
        <v>3.3251361916845252E-5</v>
      </c>
      <c r="BJN20" s="29">
        <f t="shared" si="264"/>
        <v>3.3257384953688646E-5</v>
      </c>
      <c r="BJO20" s="29">
        <f t="shared" si="265"/>
        <v>3.3263363480441217E-5</v>
      </c>
      <c r="BJP20" s="29">
        <f t="shared" si="266"/>
        <v>3.3268269677183973E-5</v>
      </c>
      <c r="BJQ20" s="29">
        <f t="shared" si="267"/>
        <v>3.3273092659095448E-5</v>
      </c>
      <c r="BJR20" s="29">
        <f t="shared" si="268"/>
        <v>3.3276909711911945E-5</v>
      </c>
      <c r="BJS20" s="29">
        <f t="shared" si="269"/>
        <v>3.328098357345692E-5</v>
      </c>
      <c r="BJT20" s="29">
        <f t="shared" si="270"/>
        <v>3.3284070368164605E-5</v>
      </c>
      <c r="BJU20" s="29">
        <f t="shared" si="271"/>
        <v>3.3287279036915964E-5</v>
      </c>
      <c r="BJV20" s="29">
        <f t="shared" si="272"/>
        <v>3.3289749218506618E-5</v>
      </c>
      <c r="BJW20" s="29">
        <f t="shared" si="273"/>
        <v>3.3292386065737016E-5</v>
      </c>
      <c r="BJX20" s="29">
        <f t="shared" si="274"/>
        <v>3.3294372649714136E-5</v>
      </c>
      <c r="BJY20" s="29">
        <f t="shared" si="275"/>
        <v>3.3296633387193579E-5</v>
      </c>
      <c r="BJZ20" s="29">
        <f t="shared" si="276"/>
        <v>3.3298047091252649E-5</v>
      </c>
      <c r="BKA20" s="29">
        <f t="shared" si="277"/>
        <v>3.3300748980011817E-5</v>
      </c>
      <c r="BKB20" s="29">
        <f t="shared" si="278"/>
        <v>3.3304250370530628E-5</v>
      </c>
      <c r="BKC20" s="29">
        <f t="shared" si="279"/>
        <v>3.3306619560697697E-5</v>
      </c>
      <c r="BKD20" s="289">
        <f t="shared" si="280"/>
        <v>2.6307236624227983E-2</v>
      </c>
      <c r="BKE20" s="29">
        <f t="shared" si="281"/>
        <v>2.6618096219043586E-2</v>
      </c>
      <c r="BKF20" s="29">
        <f t="shared" si="282"/>
        <v>2.9465269082598035E-2</v>
      </c>
      <c r="BKG20" s="29">
        <f t="shared" si="283"/>
        <v>3.3623273962393188E-2</v>
      </c>
      <c r="BKH20" s="29">
        <f t="shared" si="284"/>
        <v>3.6218391159564128E-2</v>
      </c>
      <c r="BKI20" s="29">
        <f t="shared" si="285"/>
        <v>3.7925264958242916E-2</v>
      </c>
      <c r="BKJ20" s="29">
        <f t="shared" si="286"/>
        <v>3.938602830712859E-2</v>
      </c>
      <c r="BKK20" s="29">
        <f t="shared" si="287"/>
        <v>4.0605784297672712E-2</v>
      </c>
      <c r="BKL20" s="29">
        <f t="shared" si="288"/>
        <v>4.1731406995098454E-2</v>
      </c>
      <c r="BKM20" s="29">
        <f t="shared" si="289"/>
        <v>4.2712425339949504E-2</v>
      </c>
      <c r="BKN20" s="29">
        <f t="shared" si="290"/>
        <v>4.3628416463572441E-2</v>
      </c>
      <c r="BKO20" s="29">
        <f t="shared" si="291"/>
        <v>4.4427539514943652E-2</v>
      </c>
      <c r="BKP20" s="29">
        <f t="shared" si="292"/>
        <v>4.5184487922299787E-2</v>
      </c>
      <c r="BKQ20" s="29">
        <f t="shared" si="293"/>
        <v>4.5831375348689696E-2</v>
      </c>
      <c r="BKR20" s="29">
        <f t="shared" si="294"/>
        <v>4.6459653495218453E-2</v>
      </c>
      <c r="BKS20" s="29">
        <f t="shared" si="295"/>
        <v>4.699314143238216E-2</v>
      </c>
      <c r="BKT20" s="29">
        <f t="shared" si="296"/>
        <v>4.7507347882964915E-2</v>
      </c>
      <c r="BKU20" s="29">
        <f t="shared" si="297"/>
        <v>4.7945803177747499E-2</v>
      </c>
      <c r="BKV20" s="29">
        <f t="shared" si="298"/>
        <v>4.8368833127585574E-2</v>
      </c>
      <c r="BKW20" s="29">
        <f t="shared" si="299"/>
        <v>4.8726335843420537E-2</v>
      </c>
      <c r="BKX20" s="29">
        <f t="shared" si="300"/>
        <v>4.9071551395625079E-2</v>
      </c>
      <c r="BKY20" s="29">
        <f t="shared" si="301"/>
        <v>4.9365483940103788E-2</v>
      </c>
      <c r="BKZ20" s="29">
        <f t="shared" si="302"/>
        <v>4.9644039579945988E-2</v>
      </c>
      <c r="BLA20" s="29">
        <f t="shared" si="303"/>
        <v>4.9889376677734902E-2</v>
      </c>
      <c r="BLB20" s="29">
        <f t="shared" si="304"/>
        <v>5.0115778736693234E-2</v>
      </c>
      <c r="BLC20" s="29">
        <f t="shared" si="305"/>
        <v>5.0311161188619918E-2</v>
      </c>
      <c r="BLD20" s="29">
        <f t="shared" si="306"/>
        <v>5.0496541883847973E-2</v>
      </c>
      <c r="BLE20" s="29">
        <f t="shared" si="307"/>
        <v>5.0658008354801873E-2</v>
      </c>
      <c r="BLF20" s="29">
        <f t="shared" si="308"/>
        <v>5.0806110533199965E-2</v>
      </c>
      <c r="BLG20" s="29">
        <f t="shared" si="309"/>
        <v>5.0937951891729442E-2</v>
      </c>
      <c r="BLH20" s="29">
        <f t="shared" si="310"/>
        <v>5.1059900293739538E-2</v>
      </c>
      <c r="BLI20" s="29">
        <f t="shared" si="311"/>
        <v>5.1168411397814105E-2</v>
      </c>
      <c r="BLJ20" s="29">
        <f t="shared" si="312"/>
        <v>5.1265998596536369E-2</v>
      </c>
      <c r="BLK20" s="29">
        <f t="shared" si="313"/>
        <v>5.1354153656482764E-2</v>
      </c>
      <c r="BLL20" s="29">
        <f t="shared" si="314"/>
        <v>5.1433972798909371E-2</v>
      </c>
      <c r="BLM20" s="29">
        <f t="shared" si="315"/>
        <v>5.1505034453076665E-2</v>
      </c>
      <c r="BLN20" s="29">
        <f t="shared" si="316"/>
        <v>5.1569407356082481E-2</v>
      </c>
      <c r="BLO20" s="29">
        <f t="shared" si="317"/>
        <v>5.1628230441609003E-2</v>
      </c>
      <c r="BLP20" s="29">
        <f t="shared" si="318"/>
        <v>5.1679667526805889E-2</v>
      </c>
      <c r="BLQ20" s="29">
        <f t="shared" si="319"/>
        <v>5.1727092385941371E-2</v>
      </c>
      <c r="BLR20" s="29">
        <f t="shared" si="320"/>
        <v>5.176840565800836E-2</v>
      </c>
      <c r="BLS20" s="29">
        <f t="shared" si="321"/>
        <v>5.1807191308581829E-2</v>
      </c>
      <c r="BLT20" s="29">
        <f t="shared" si="322"/>
        <v>5.1840402248208038E-2</v>
      </c>
      <c r="BLU20" s="29">
        <f t="shared" si="323"/>
        <v>5.187196167703003E-2</v>
      </c>
      <c r="BLV20" s="29">
        <f t="shared" si="324"/>
        <v>5.1898906578953609E-2</v>
      </c>
      <c r="BLW20" s="29">
        <f t="shared" si="325"/>
        <v>5.1924139834151714E-2</v>
      </c>
      <c r="BLX20" s="29">
        <f t="shared" si="326"/>
        <v>5.1945723139404328E-2</v>
      </c>
      <c r="BLY20" s="29">
        <f t="shared" si="327"/>
        <v>5.1966481506705173E-2</v>
      </c>
      <c r="BLZ20" s="29">
        <f t="shared" si="328"/>
        <v>5.1983923536808571E-2</v>
      </c>
      <c r="BMA20" s="29">
        <f t="shared" si="329"/>
        <v>5.2000612736814153E-2</v>
      </c>
      <c r="BMB20" s="29">
        <f t="shared" si="330"/>
        <v>5.201474442608725E-2</v>
      </c>
      <c r="BMC20" s="29">
        <f t="shared" si="331"/>
        <v>5.2028465019303818E-2</v>
      </c>
      <c r="BMD20" s="29">
        <f t="shared" si="332"/>
        <v>5.2039724503760348E-2</v>
      </c>
      <c r="BME20" s="29">
        <f t="shared" si="333"/>
        <v>5.2050901254215208E-2</v>
      </c>
      <c r="BMF20" s="29">
        <f t="shared" si="334"/>
        <v>5.2060073654642512E-2</v>
      </c>
      <c r="BMG20" s="29">
        <f t="shared" si="335"/>
        <v>5.2069090789577152E-2</v>
      </c>
      <c r="BMH20" s="29">
        <f t="shared" si="336"/>
        <v>5.2076227438291156E-2</v>
      </c>
      <c r="BMI20" s="29">
        <f t="shared" si="337"/>
        <v>5.2083844447468254E-2</v>
      </c>
      <c r="BMJ20" s="29">
        <f t="shared" si="338"/>
        <v>5.2089616056479111E-2</v>
      </c>
      <c r="BMK20" s="29">
        <f t="shared" si="339"/>
        <v>5.2095615675264752E-2</v>
      </c>
      <c r="BML20" s="29">
        <f t="shared" si="340"/>
        <v>5.2100234551475937E-2</v>
      </c>
      <c r="BMM20" s="29">
        <f t="shared" si="341"/>
        <v>5.2105165156414057E-2</v>
      </c>
      <c r="BMN20" s="29">
        <f t="shared" si="342"/>
        <v>5.210887990324136E-2</v>
      </c>
      <c r="BMO20" s="29">
        <f t="shared" si="343"/>
        <v>5.2113107357386217E-2</v>
      </c>
      <c r="BMP20" s="29">
        <f t="shared" si="344"/>
        <v>5.2115750939958079E-2</v>
      </c>
      <c r="BMQ20" s="29">
        <f t="shared" si="345"/>
        <v>5.212080346081132E-2</v>
      </c>
      <c r="BMR20" s="29">
        <f t="shared" si="346"/>
        <v>5.2127351189214112E-2</v>
      </c>
      <c r="BMS20" s="29">
        <f t="shared" si="347"/>
        <v>5.2131781752779285E-2</v>
      </c>
      <c r="BMT20" s="284">
        <f t="shared" si="348"/>
        <v>1005.713689234017</v>
      </c>
      <c r="BMU20" s="110">
        <f t="shared" si="349"/>
        <v>1005.9033253006861</v>
      </c>
      <c r="BMV20" s="110">
        <f t="shared" si="350"/>
        <v>1008.3783025601687</v>
      </c>
      <c r="BMW20" s="110">
        <f t="shared" si="351"/>
        <v>1014.4183779549544</v>
      </c>
      <c r="BMX20" s="110">
        <f t="shared" si="352"/>
        <v>1019.6574685950161</v>
      </c>
      <c r="BMY20" s="110">
        <f t="shared" si="353"/>
        <v>1023.7134544041959</v>
      </c>
      <c r="BMZ20" s="110">
        <f t="shared" si="354"/>
        <v>1027.5624186132432</v>
      </c>
      <c r="BNA20" s="110">
        <f t="shared" si="355"/>
        <v>1031.0378369770096</v>
      </c>
      <c r="BNB20" s="110">
        <f t="shared" si="356"/>
        <v>1034.4511955665052</v>
      </c>
      <c r="BNC20" s="110">
        <f t="shared" si="357"/>
        <v>1037.5832975007143</v>
      </c>
      <c r="BND20" s="110">
        <f t="shared" si="358"/>
        <v>1040.6363243888488</v>
      </c>
      <c r="BNE20" s="110">
        <f t="shared" si="359"/>
        <v>1043.3982921517606</v>
      </c>
      <c r="BNF20" s="110">
        <f t="shared" si="360"/>
        <v>1046.0965701271264</v>
      </c>
      <c r="BNG20" s="110">
        <f t="shared" si="361"/>
        <v>1048.4638957173086</v>
      </c>
      <c r="BNH20" s="110">
        <f t="shared" si="362"/>
        <v>1050.815609970535</v>
      </c>
      <c r="BNI20" s="110">
        <f t="shared" si="363"/>
        <v>1052.8519086424405</v>
      </c>
      <c r="BNJ20" s="110">
        <f t="shared" si="364"/>
        <v>1054.8478256105459</v>
      </c>
      <c r="BNK20" s="110">
        <f t="shared" si="365"/>
        <v>1056.57472563495</v>
      </c>
      <c r="BNL20" s="110">
        <f t="shared" si="366"/>
        <v>1058.2620776783594</v>
      </c>
      <c r="BNM20" s="110">
        <f t="shared" si="367"/>
        <v>1059.703863310536</v>
      </c>
      <c r="BNN20" s="110">
        <f t="shared" si="368"/>
        <v>1061.1094773275813</v>
      </c>
      <c r="BNO20" s="110">
        <f t="shared" si="369"/>
        <v>1062.3163942726935</v>
      </c>
      <c r="BNP20" s="110">
        <f t="shared" si="370"/>
        <v>1063.4685551475657</v>
      </c>
      <c r="BNQ20" s="110">
        <f t="shared" si="371"/>
        <v>1064.4899276526812</v>
      </c>
      <c r="BNR20" s="110">
        <f t="shared" si="372"/>
        <v>1065.4378500908965</v>
      </c>
      <c r="BNS20" s="110">
        <f t="shared" si="373"/>
        <v>1066.2599681928114</v>
      </c>
      <c r="BNT20" s="110">
        <f t="shared" si="374"/>
        <v>1067.0434267012213</v>
      </c>
      <c r="BNU20" s="110">
        <f t="shared" si="375"/>
        <v>1067.7284915682594</v>
      </c>
      <c r="BNV20" s="110">
        <f t="shared" si="376"/>
        <v>1068.359009442549</v>
      </c>
      <c r="BNW20" s="110">
        <f t="shared" si="377"/>
        <v>1068.9220100033108</v>
      </c>
      <c r="BNX20" s="110">
        <f t="shared" si="378"/>
        <v>1069.4441801122098</v>
      </c>
      <c r="BNY20" s="110">
        <f t="shared" si="379"/>
        <v>1069.9099430144572</v>
      </c>
      <c r="BNZ20" s="110">
        <f t="shared" si="380"/>
        <v>1070.3297158380592</v>
      </c>
      <c r="BOA20" s="110">
        <f t="shared" si="381"/>
        <v>1070.7096404270144</v>
      </c>
      <c r="BOB20" s="110">
        <f t="shared" si="382"/>
        <v>1071.0542270187389</v>
      </c>
      <c r="BOC20" s="110">
        <f t="shared" si="383"/>
        <v>1071.3614726384737</v>
      </c>
      <c r="BOD20" s="110">
        <f t="shared" si="384"/>
        <v>1071.6401743920308</v>
      </c>
      <c r="BOE20" s="110">
        <f t="shared" si="385"/>
        <v>1071.8951585753223</v>
      </c>
      <c r="BOF20" s="110">
        <f t="shared" si="386"/>
        <v>1072.118367496754</v>
      </c>
      <c r="BOG20" s="110">
        <f t="shared" si="387"/>
        <v>1072.3243638722979</v>
      </c>
      <c r="BOH20" s="110">
        <f t="shared" si="388"/>
        <v>1072.5039680057391</v>
      </c>
      <c r="BOI20" s="110">
        <f t="shared" si="389"/>
        <v>1072.6727137434054</v>
      </c>
      <c r="BOJ20" s="110">
        <f t="shared" si="390"/>
        <v>1072.8173051579786</v>
      </c>
      <c r="BOK20" s="110">
        <f t="shared" si="391"/>
        <v>1072.9547912570786</v>
      </c>
      <c r="BOL20" s="110">
        <f t="shared" si="392"/>
        <v>1073.0722397998441</v>
      </c>
      <c r="BOM20" s="110">
        <f t="shared" si="393"/>
        <v>1073.1822818762196</v>
      </c>
      <c r="BON20" s="110">
        <f t="shared" si="394"/>
        <v>1073.2764481205149</v>
      </c>
      <c r="BOO20" s="110">
        <f t="shared" si="395"/>
        <v>1073.367051298826</v>
      </c>
      <c r="BOP20" s="110">
        <f t="shared" si="396"/>
        <v>1073.4432070810096</v>
      </c>
      <c r="BOQ20" s="110">
        <f t="shared" si="397"/>
        <v>1073.5160991140581</v>
      </c>
      <c r="BOR20" s="110">
        <f t="shared" si="398"/>
        <v>1073.57783868293</v>
      </c>
      <c r="BOS20" s="110">
        <f t="shared" si="399"/>
        <v>1073.6377977831858</v>
      </c>
      <c r="BOT20" s="110">
        <f t="shared" si="400"/>
        <v>1073.687013252232</v>
      </c>
      <c r="BOU20" s="110">
        <f t="shared" si="401"/>
        <v>1073.7358772682862</v>
      </c>
      <c r="BOV20" s="110">
        <f t="shared" si="402"/>
        <v>1073.7759859655039</v>
      </c>
      <c r="BOW20" s="110">
        <f t="shared" si="403"/>
        <v>1073.8154223662</v>
      </c>
      <c r="BOX20" s="110">
        <f t="shared" si="404"/>
        <v>1073.8466391324391</v>
      </c>
      <c r="BOY20" s="110">
        <f t="shared" si="405"/>
        <v>1073.8799616091449</v>
      </c>
      <c r="BOZ20" s="110">
        <f t="shared" si="406"/>
        <v>1073.9052140504957</v>
      </c>
      <c r="BPA20" s="110">
        <f t="shared" si="407"/>
        <v>1073.9314669498297</v>
      </c>
      <c r="BPB20" s="110">
        <f t="shared" si="408"/>
        <v>1073.9516800272572</v>
      </c>
      <c r="BPC20" s="110">
        <f t="shared" si="409"/>
        <v>1073.9732591863487</v>
      </c>
      <c r="BPD20" s="110">
        <f t="shared" si="410"/>
        <v>1073.9895183457115</v>
      </c>
      <c r="BPE20" s="110">
        <f t="shared" si="411"/>
        <v>1074.008022937137</v>
      </c>
      <c r="BPF20" s="110">
        <f t="shared" si="412"/>
        <v>1074.019595269817</v>
      </c>
      <c r="BPG20" s="110">
        <f t="shared" si="413"/>
        <v>1074.0417143395498</v>
      </c>
      <c r="BPH20" s="110">
        <f t="shared" si="414"/>
        <v>1074.0703822251701</v>
      </c>
      <c r="BPI20" s="110">
        <f t="shared" si="415"/>
        <v>1074.0897824931249</v>
      </c>
      <c r="BPJ20" s="184">
        <f t="shared" si="416"/>
        <v>100</v>
      </c>
      <c r="BPK20" s="34">
        <f t="shared" si="417"/>
        <v>99.986318642026433</v>
      </c>
      <c r="BPL20" s="34">
        <f t="shared" si="418"/>
        <v>67.084685159396287</v>
      </c>
      <c r="BPM20" s="34">
        <f t="shared" si="419"/>
        <v>67.068839625127026</v>
      </c>
      <c r="BPN20" s="34">
        <f t="shared" si="420"/>
        <v>67.075859083894755</v>
      </c>
      <c r="BPO20" s="34">
        <f t="shared" si="421"/>
        <v>67.069592382099444</v>
      </c>
      <c r="BPP20" s="34">
        <f t="shared" si="422"/>
        <v>67.081410666566299</v>
      </c>
      <c r="BPQ20" s="34">
        <f t="shared" si="423"/>
        <v>67.064737099627379</v>
      </c>
      <c r="BPR20" s="34">
        <f t="shared" si="424"/>
        <v>67.07998042831872</v>
      </c>
      <c r="BPS20" s="34">
        <f t="shared" si="425"/>
        <v>67.061914260980842</v>
      </c>
      <c r="BPT20" s="34">
        <f t="shared" si="426"/>
        <v>67.085494373141628</v>
      </c>
      <c r="BPU20" s="34">
        <f t="shared" si="427"/>
        <v>67.06458654823291</v>
      </c>
      <c r="BPV20" s="34">
        <f t="shared" si="428"/>
        <v>67.081015469155787</v>
      </c>
      <c r="BPW20" s="34">
        <f t="shared" si="429"/>
        <v>67.067710489668414</v>
      </c>
      <c r="BPX20" s="34">
        <f t="shared" si="430"/>
        <v>67.07984869584854</v>
      </c>
      <c r="BPY20" s="34">
        <f t="shared" si="431"/>
        <v>67.072678685686327</v>
      </c>
      <c r="BPZ20" s="34">
        <f t="shared" si="432"/>
        <v>67.07503105122511</v>
      </c>
      <c r="BQA20" s="34">
        <f t="shared" si="433"/>
        <v>67.06710828409048</v>
      </c>
      <c r="BQB20" s="34">
        <f t="shared" si="434"/>
        <v>67.082351612781807</v>
      </c>
      <c r="BQC20" s="34">
        <f t="shared" si="435"/>
        <v>67.06458654823291</v>
      </c>
      <c r="BQD20" s="34">
        <f t="shared" si="436"/>
        <v>67.081316571944754</v>
      </c>
      <c r="BQE20" s="34">
        <f t="shared" si="437"/>
        <v>67.067898678911504</v>
      </c>
      <c r="BQF20" s="34">
        <f t="shared" si="438"/>
        <v>67.088430125334042</v>
      </c>
      <c r="BQG20" s="34">
        <f t="shared" si="439"/>
        <v>67.068801987278405</v>
      </c>
      <c r="BQH20" s="34">
        <f t="shared" si="440"/>
        <v>67.07777861417442</v>
      </c>
      <c r="BQI20" s="34">
        <f t="shared" si="441"/>
        <v>67.064624186081531</v>
      </c>
      <c r="BQJ20" s="34">
        <f t="shared" si="442"/>
        <v>67.078362000828022</v>
      </c>
      <c r="BQK20" s="34">
        <f t="shared" si="443"/>
        <v>67.065583951221356</v>
      </c>
      <c r="BQL20" s="34">
        <f t="shared" si="444"/>
        <v>67.082069328917157</v>
      </c>
      <c r="BQM20" s="34">
        <f t="shared" si="445"/>
        <v>67.06797395460876</v>
      </c>
      <c r="BQN20" s="34">
        <f t="shared" si="446"/>
        <v>67.087545635891459</v>
      </c>
      <c r="BQO20" s="34">
        <f t="shared" si="447"/>
        <v>67.066280251420835</v>
      </c>
      <c r="BQP20" s="34">
        <f t="shared" si="448"/>
        <v>67.086792878919042</v>
      </c>
      <c r="BQQ20" s="34">
        <f t="shared" si="449"/>
        <v>67.067221197636357</v>
      </c>
      <c r="BQR20" s="34">
        <f t="shared" si="450"/>
        <v>67.082765629116651</v>
      </c>
      <c r="BQS20" s="34">
        <f t="shared" si="451"/>
        <v>67.067390567955144</v>
      </c>
      <c r="BQT20" s="34">
        <f t="shared" si="452"/>
        <v>67.078907749633032</v>
      </c>
      <c r="BQU20" s="34">
        <f t="shared" si="453"/>
        <v>67.065997967556186</v>
      </c>
      <c r="BQV20" s="34">
        <f t="shared" si="454"/>
        <v>67.079641687681132</v>
      </c>
      <c r="BQW20" s="34">
        <f t="shared" si="455"/>
        <v>67.068293876322031</v>
      </c>
      <c r="BQX20" s="34">
        <f t="shared" si="456"/>
        <v>67.08336783469457</v>
      </c>
      <c r="BQY20" s="34">
        <f t="shared" si="457"/>
        <v>67.065734502615825</v>
      </c>
      <c r="BQZ20" s="34">
        <f t="shared" si="458"/>
        <v>67.085946027325079</v>
      </c>
      <c r="BRA20" s="34">
        <f t="shared" si="459"/>
        <v>67.07077797433098</v>
      </c>
      <c r="BRB20" s="34">
        <f t="shared" si="460"/>
        <v>67.079434679513724</v>
      </c>
      <c r="BRC20" s="34">
        <f t="shared" si="461"/>
        <v>67.067409386879447</v>
      </c>
      <c r="BRD20" s="34">
        <f t="shared" si="462"/>
        <v>67.078362000828022</v>
      </c>
      <c r="BRE20" s="34">
        <f t="shared" si="463"/>
        <v>67.066901275923058</v>
      </c>
      <c r="BRF20" s="34">
        <f t="shared" si="464"/>
        <v>67.080225074334749</v>
      </c>
      <c r="BRG20" s="34">
        <f t="shared" si="465"/>
        <v>67.068971357597192</v>
      </c>
      <c r="BRH20" s="34">
        <f t="shared" si="466"/>
        <v>67.086416500432833</v>
      </c>
      <c r="BRI20" s="34">
        <f t="shared" si="467"/>
        <v>67.071681282697881</v>
      </c>
      <c r="BRJ20" s="34">
        <f t="shared" si="468"/>
        <v>67.087395084496976</v>
      </c>
      <c r="BRK20" s="34">
        <f t="shared" si="469"/>
        <v>67.064925288870498</v>
      </c>
      <c r="BRL20" s="34">
        <f t="shared" si="470"/>
        <v>67.079340584892179</v>
      </c>
      <c r="BRM20" s="34">
        <f t="shared" si="471"/>
        <v>67.064021980503597</v>
      </c>
      <c r="BRN20" s="34">
        <f t="shared" si="472"/>
        <v>67.078042079114766</v>
      </c>
      <c r="BRO20" s="34">
        <f t="shared" si="473"/>
        <v>67.062610561180321</v>
      </c>
      <c r="BRP20" s="34">
        <f t="shared" si="474"/>
        <v>67.078136173736311</v>
      </c>
      <c r="BRQ20" s="34">
        <f t="shared" si="475"/>
        <v>67.064887651021877</v>
      </c>
      <c r="BRR20" s="34">
        <f t="shared" si="476"/>
        <v>67.08218224246302</v>
      </c>
      <c r="BRS20" s="34">
        <f t="shared" si="477"/>
        <v>67.067258835484964</v>
      </c>
      <c r="BRT20" s="34">
        <f t="shared" si="478"/>
        <v>67.082050509992854</v>
      </c>
      <c r="BRU20" s="34">
        <f t="shared" si="479"/>
        <v>67.065339305205313</v>
      </c>
      <c r="BRV20" s="34">
        <f t="shared" si="480"/>
        <v>67.080526177123716</v>
      </c>
      <c r="BRW20" s="34">
        <f t="shared" si="481"/>
        <v>67.065602770145659</v>
      </c>
      <c r="BRX20" s="34">
        <f t="shared" si="482"/>
        <v>99.967048063532687</v>
      </c>
      <c r="BRY20" s="34">
        <f t="shared" si="483"/>
        <v>100</v>
      </c>
      <c r="BRZ20" s="184">
        <f t="shared" si="484"/>
        <v>4.9999919999999998</v>
      </c>
      <c r="BSA20" s="34">
        <f t="shared" si="485"/>
        <v>5.3230412643304543</v>
      </c>
      <c r="BSB20" s="34">
        <f t="shared" si="486"/>
        <v>13.557872379350449</v>
      </c>
      <c r="BSC20" s="34">
        <f t="shared" si="487"/>
        <v>17.649254208306395</v>
      </c>
      <c r="BSD20" s="34">
        <f t="shared" si="488"/>
        <v>19.110094414098572</v>
      </c>
      <c r="BSE20" s="34">
        <f t="shared" si="489"/>
        <v>19.535425122841435</v>
      </c>
      <c r="BSF20" s="34">
        <f t="shared" si="490"/>
        <v>20.519976940289045</v>
      </c>
      <c r="BSG20" s="34">
        <f t="shared" si="491"/>
        <v>21.204422197129603</v>
      </c>
      <c r="BSH20" s="34">
        <f t="shared" si="492"/>
        <v>21.962752382945581</v>
      </c>
      <c r="BSI20" s="34">
        <f t="shared" si="493"/>
        <v>22.581043453468691</v>
      </c>
      <c r="BSJ20" s="34">
        <f t="shared" si="494"/>
        <v>23.194537277241373</v>
      </c>
      <c r="BSK20" s="34">
        <f t="shared" si="495"/>
        <v>23.734985659759385</v>
      </c>
      <c r="BSL20" s="34">
        <f t="shared" si="496"/>
        <v>24.260485453567643</v>
      </c>
      <c r="BSM20" s="34">
        <f t="shared" si="497"/>
        <v>24.69229958662612</v>
      </c>
      <c r="BSN20" s="34">
        <f t="shared" si="498"/>
        <v>25.153455662228165</v>
      </c>
      <c r="BSO20" s="34">
        <f t="shared" si="499"/>
        <v>25.536373879242714</v>
      </c>
      <c r="BSP20" s="34">
        <f t="shared" si="500"/>
        <v>25.906436013021597</v>
      </c>
      <c r="BSQ20" s="34">
        <f t="shared" si="501"/>
        <v>26.242133365059662</v>
      </c>
      <c r="BSR20" s="34">
        <f t="shared" si="502"/>
        <v>26.552348824643961</v>
      </c>
      <c r="BSS20" s="34">
        <f t="shared" si="503"/>
        <v>26.856931395597467</v>
      </c>
      <c r="BST20" s="34">
        <f t="shared" si="504"/>
        <v>27.107711847750373</v>
      </c>
      <c r="BSU20" s="34">
        <f t="shared" si="505"/>
        <v>27.359870163592561</v>
      </c>
      <c r="BSV20" s="34">
        <f t="shared" si="506"/>
        <v>27.575008038553186</v>
      </c>
      <c r="BSW20" s="34">
        <f t="shared" si="507"/>
        <v>27.79902047979995</v>
      </c>
      <c r="BSX20" s="34">
        <f t="shared" si="508"/>
        <v>27.982888503158609</v>
      </c>
      <c r="BSY20" s="34">
        <f t="shared" si="509"/>
        <v>28.161344716697339</v>
      </c>
      <c r="BSZ20" s="34">
        <f t="shared" si="510"/>
        <v>28.296159050165389</v>
      </c>
      <c r="BTA20" s="34">
        <f t="shared" si="511"/>
        <v>28.469251850378157</v>
      </c>
      <c r="BTB20" s="34">
        <f t="shared" si="512"/>
        <v>28.580364606813596</v>
      </c>
      <c r="BTC20" s="34">
        <f t="shared" si="513"/>
        <v>28.713540702800167</v>
      </c>
      <c r="BTD20" s="34">
        <f t="shared" si="514"/>
        <v>28.770928817037682</v>
      </c>
      <c r="BTE20" s="34">
        <f t="shared" si="515"/>
        <v>28.930261119691291</v>
      </c>
      <c r="BTF20" s="34">
        <f t="shared" si="516"/>
        <v>29.005172501120658</v>
      </c>
      <c r="BTG20" s="34">
        <f t="shared" si="517"/>
        <v>29.120216480190621</v>
      </c>
      <c r="BTH20" s="34">
        <f t="shared" si="518"/>
        <v>29.164897744627513</v>
      </c>
      <c r="BTI20" s="34">
        <f t="shared" si="519"/>
        <v>29.30622443120836</v>
      </c>
      <c r="BTJ20" s="34">
        <f t="shared" si="520"/>
        <v>29.324866280500242</v>
      </c>
      <c r="BTK20" s="34">
        <f t="shared" si="521"/>
        <v>29.422808275433226</v>
      </c>
      <c r="BTL20" s="34">
        <f t="shared" si="522"/>
        <v>29.457909289382624</v>
      </c>
      <c r="BTM20" s="34">
        <f t="shared" si="523"/>
        <v>29.562732036336854</v>
      </c>
      <c r="BTN20" s="34">
        <f t="shared" si="524"/>
        <v>29.574096591106738</v>
      </c>
      <c r="BTO20" s="34">
        <f t="shared" si="525"/>
        <v>29.708956664334849</v>
      </c>
      <c r="BTP20" s="34">
        <f t="shared" si="526"/>
        <v>29.674844254102528</v>
      </c>
      <c r="BTQ20" s="34">
        <f t="shared" si="527"/>
        <v>29.804067589092845</v>
      </c>
      <c r="BTR20" s="34">
        <f t="shared" si="528"/>
        <v>29.791679216556073</v>
      </c>
      <c r="BTS20" s="34">
        <f t="shared" si="529"/>
        <v>29.866413781473177</v>
      </c>
      <c r="BTT20" s="34">
        <f t="shared" si="530"/>
        <v>29.858540671808246</v>
      </c>
      <c r="BTU20" s="34">
        <f t="shared" si="531"/>
        <v>29.923195522982347</v>
      </c>
      <c r="BTV20" s="34">
        <f t="shared" si="532"/>
        <v>29.913763672921011</v>
      </c>
      <c r="BTW20" s="34">
        <f t="shared" si="533"/>
        <v>30.032337744685545</v>
      </c>
      <c r="BTX20" s="34">
        <f t="shared" si="534"/>
        <v>29.964217867964827</v>
      </c>
      <c r="BTY20" s="34">
        <f t="shared" si="535"/>
        <v>30.057976204632084</v>
      </c>
      <c r="BTZ20" s="34">
        <f t="shared" si="536"/>
        <v>30.038235907980329</v>
      </c>
      <c r="BUA20" s="34">
        <f t="shared" si="537"/>
        <v>30.123973020145371</v>
      </c>
      <c r="BUB20" s="34">
        <f t="shared" si="538"/>
        <v>30.097150365468895</v>
      </c>
      <c r="BUC20" s="34">
        <f t="shared" si="539"/>
        <v>30.190300852946191</v>
      </c>
      <c r="BUD20" s="34">
        <f t="shared" si="540"/>
        <v>30.168307500884438</v>
      </c>
      <c r="BUE20" s="34">
        <f t="shared" si="541"/>
        <v>30.260826159587584</v>
      </c>
      <c r="BUF20" s="34">
        <f t="shared" si="542"/>
        <v>30.237632046701854</v>
      </c>
      <c r="BUG20" s="34">
        <f t="shared" si="543"/>
        <v>30.318398661613475</v>
      </c>
      <c r="BUH20" s="34">
        <f t="shared" si="544"/>
        <v>30.276355540419118</v>
      </c>
      <c r="BUI20" s="34">
        <f t="shared" si="545"/>
        <v>30.355273725945757</v>
      </c>
      <c r="BUJ20" s="34">
        <f t="shared" si="546"/>
        <v>30.366573241474651</v>
      </c>
      <c r="BUK20" s="34">
        <f t="shared" si="547"/>
        <v>30.443296360710917</v>
      </c>
      <c r="BUL20" s="34">
        <f t="shared" si="548"/>
        <v>30.461165355271739</v>
      </c>
      <c r="BUM20" s="34">
        <f t="shared" si="549"/>
        <v>28.85810191899952</v>
      </c>
      <c r="BUN20" s="34">
        <f t="shared" si="550"/>
        <v>14.9730739178046</v>
      </c>
      <c r="BUO20" s="34">
        <f t="shared" si="551"/>
        <v>15.958449999999999</v>
      </c>
      <c r="BUP20" s="284">
        <f t="shared" si="552"/>
        <v>851.97589256655999</v>
      </c>
      <c r="BUQ20" s="110">
        <f t="shared" si="553"/>
        <v>499.84604015530277</v>
      </c>
      <c r="BUR20" s="110">
        <f t="shared" si="554"/>
        <v>475.76378391405285</v>
      </c>
      <c r="BUS20" s="110">
        <f t="shared" si="555"/>
        <v>443.99681566295277</v>
      </c>
      <c r="BUT20" s="110">
        <f t="shared" si="556"/>
        <v>419.23143900959906</v>
      </c>
      <c r="BUU20" s="110">
        <f t="shared" si="557"/>
        <v>406.49425862658279</v>
      </c>
      <c r="BUV20" s="110">
        <f t="shared" si="558"/>
        <v>395.63400063948541</v>
      </c>
      <c r="BUW20" s="110">
        <f t="shared" si="559"/>
        <v>388.53994281720122</v>
      </c>
      <c r="BUX20" s="110">
        <f t="shared" si="560"/>
        <v>378.47384534155515</v>
      </c>
      <c r="BUY20" s="110">
        <f t="shared" si="561"/>
        <v>373.10836239419996</v>
      </c>
      <c r="BUZ20" s="110">
        <f t="shared" si="562"/>
        <v>368.17495952333877</v>
      </c>
      <c r="BVA20" s="110">
        <f t="shared" si="563"/>
        <v>361.95715752033789</v>
      </c>
      <c r="BVB20" s="110">
        <f t="shared" si="564"/>
        <v>357.48492627453402</v>
      </c>
      <c r="BVC20" s="110">
        <f t="shared" si="565"/>
        <v>354.99812644360935</v>
      </c>
      <c r="BVD20" s="110">
        <f t="shared" si="566"/>
        <v>350.92704836583067</v>
      </c>
      <c r="BVE20" s="110">
        <f t="shared" si="567"/>
        <v>346.95510426338103</v>
      </c>
      <c r="BVF20" s="110">
        <f t="shared" si="568"/>
        <v>345.98546876459829</v>
      </c>
      <c r="BVG20" s="110">
        <f t="shared" si="569"/>
        <v>344.40487273029379</v>
      </c>
      <c r="BVH20" s="110">
        <f t="shared" si="570"/>
        <v>339.82457363952494</v>
      </c>
      <c r="BVI20" s="110">
        <f t="shared" si="571"/>
        <v>338.72308123223502</v>
      </c>
      <c r="BVJ20" s="110">
        <f t="shared" si="572"/>
        <v>339.83788088318545</v>
      </c>
      <c r="BVK20" s="110">
        <f t="shared" si="573"/>
        <v>336.18589568921414</v>
      </c>
      <c r="BVL20" s="110">
        <f t="shared" si="574"/>
        <v>335.48417144737857</v>
      </c>
      <c r="BVM20" s="110">
        <f t="shared" si="575"/>
        <v>336.00400459913027</v>
      </c>
      <c r="BVN20" s="110">
        <f t="shared" si="576"/>
        <v>334.67225846012172</v>
      </c>
      <c r="BVO20" s="110">
        <f t="shared" si="577"/>
        <v>333.94395433991889</v>
      </c>
      <c r="BVP20" s="110">
        <f t="shared" si="578"/>
        <v>333.24295705142009</v>
      </c>
      <c r="BVQ20" s="110">
        <f t="shared" si="579"/>
        <v>333.88834543298515</v>
      </c>
      <c r="BVR20" s="110">
        <f t="shared" si="580"/>
        <v>331.84892745253489</v>
      </c>
      <c r="BVS20" s="110">
        <f t="shared" si="581"/>
        <v>331.32039398475774</v>
      </c>
      <c r="BVT20" s="110">
        <f t="shared" si="582"/>
        <v>332.50540017286716</v>
      </c>
      <c r="BVU20" s="110">
        <f t="shared" si="583"/>
        <v>331.67614739301797</v>
      </c>
      <c r="BVV20" s="110">
        <f t="shared" si="584"/>
        <v>330.46203270819763</v>
      </c>
      <c r="BVW20" s="110">
        <f t="shared" si="585"/>
        <v>330.57578064273741</v>
      </c>
      <c r="BVX20" s="110">
        <f t="shared" si="586"/>
        <v>331.65412644934401</v>
      </c>
      <c r="BVY20" s="110">
        <f t="shared" si="587"/>
        <v>329.77553678153674</v>
      </c>
      <c r="BVZ20" s="110">
        <f t="shared" si="588"/>
        <v>329.69580675326171</v>
      </c>
      <c r="BWA20" s="110">
        <f t="shared" si="589"/>
        <v>331.57992655257664</v>
      </c>
      <c r="BWB20" s="110">
        <f t="shared" si="590"/>
        <v>330.18352521242446</v>
      </c>
      <c r="BWC20" s="110">
        <f t="shared" si="591"/>
        <v>329.53917562063731</v>
      </c>
      <c r="BWD20" s="110">
        <f t="shared" si="592"/>
        <v>331.66361474069686</v>
      </c>
      <c r="BWE20" s="110">
        <f t="shared" si="593"/>
        <v>331.85657473897373</v>
      </c>
      <c r="BWF20" s="110">
        <f t="shared" si="594"/>
        <v>331.40142386373537</v>
      </c>
      <c r="BWG20" s="110">
        <f t="shared" si="595"/>
        <v>330.96894560744806</v>
      </c>
      <c r="BWH20" s="110">
        <f t="shared" si="596"/>
        <v>332.42482529000279</v>
      </c>
      <c r="BWI20" s="110">
        <f t="shared" si="597"/>
        <v>331.81515876394354</v>
      </c>
      <c r="BWJ20" s="110">
        <f t="shared" si="598"/>
        <v>331.74721599277171</v>
      </c>
      <c r="BWK20" s="110">
        <f t="shared" si="599"/>
        <v>333.03338474971116</v>
      </c>
      <c r="BWL20" s="110">
        <f t="shared" si="600"/>
        <v>331.45051667761078</v>
      </c>
      <c r="BWM20" s="110">
        <f t="shared" si="601"/>
        <v>331.33862579822608</v>
      </c>
      <c r="BWN20" s="110">
        <f t="shared" si="602"/>
        <v>332.51863947727588</v>
      </c>
      <c r="BWO20" s="110">
        <f t="shared" si="603"/>
        <v>333.49412784595802</v>
      </c>
      <c r="BWP20" s="110">
        <f t="shared" si="604"/>
        <v>331.13786217689278</v>
      </c>
      <c r="BWQ20" s="110">
        <f t="shared" si="605"/>
        <v>332.09721681198982</v>
      </c>
      <c r="BWR20" s="110">
        <f t="shared" si="606"/>
        <v>333.75632983186233</v>
      </c>
      <c r="BWS20" s="110">
        <f t="shared" si="607"/>
        <v>332.23232551385382</v>
      </c>
      <c r="BWT20" s="110">
        <f t="shared" si="608"/>
        <v>332.85712421117734</v>
      </c>
      <c r="BWU20" s="110">
        <f t="shared" si="609"/>
        <v>333.98440690624608</v>
      </c>
      <c r="BWV20" s="110">
        <f t="shared" si="610"/>
        <v>334.28634250833653</v>
      </c>
      <c r="BWW20" s="110">
        <f t="shared" si="611"/>
        <v>333.74543411098779</v>
      </c>
      <c r="BWX20" s="110">
        <f t="shared" si="612"/>
        <v>334.8080442163847</v>
      </c>
      <c r="BWY20" s="110">
        <f t="shared" si="613"/>
        <v>336.23229804851974</v>
      </c>
      <c r="BWZ20" s="110">
        <f t="shared" si="614"/>
        <v>335.48295097230152</v>
      </c>
      <c r="BXA20" s="110">
        <f t="shared" si="615"/>
        <v>325.98752908020282</v>
      </c>
      <c r="BXB20" s="110">
        <f t="shared" si="616"/>
        <v>535.32497423459779</v>
      </c>
      <c r="BXC20" s="356">
        <f t="shared" si="617"/>
        <v>0.70199412145904172</v>
      </c>
      <c r="BXD20" s="112">
        <f t="shared" si="618"/>
        <v>0.69488452729288186</v>
      </c>
      <c r="BXE20" s="112">
        <f t="shared" si="619"/>
        <v>0.68985286246143518</v>
      </c>
      <c r="BXF20" s="112">
        <f t="shared" si="620"/>
        <v>0.68747632456280905</v>
      </c>
      <c r="BXG20" s="112">
        <f t="shared" si="621"/>
        <v>0.6861208593403284</v>
      </c>
      <c r="BXH20" s="112">
        <f t="shared" si="622"/>
        <v>0.68522478720607716</v>
      </c>
      <c r="BXI20" s="112">
        <f t="shared" si="623"/>
        <v>0.68462396080127608</v>
      </c>
      <c r="BXJ20" s="112">
        <f t="shared" si="624"/>
        <v>0.68422510405111936</v>
      </c>
      <c r="BXK20" s="112">
        <f t="shared" si="625"/>
        <v>0.68397723269704724</v>
      </c>
      <c r="BXL20" s="112">
        <f t="shared" si="626"/>
        <v>0.68384100412637416</v>
      </c>
      <c r="BXM20" s="112">
        <f t="shared" si="627"/>
        <v>0.68378814458677384</v>
      </c>
      <c r="BXN20" s="112">
        <f t="shared" si="628"/>
        <v>0.68379630440636174</v>
      </c>
      <c r="BXO20" s="112">
        <f t="shared" si="629"/>
        <v>0.68384896052878008</v>
      </c>
      <c r="BXP20" s="112">
        <f t="shared" si="630"/>
        <v>0.68393311986244432</v>
      </c>
      <c r="BXQ20" s="112">
        <f t="shared" si="631"/>
        <v>0.68403828011585788</v>
      </c>
      <c r="BXR20" s="112">
        <f t="shared" si="632"/>
        <v>0.68415720262375501</v>
      </c>
      <c r="BXS20" s="112">
        <f t="shared" si="633"/>
        <v>0.68428367197224949</v>
      </c>
      <c r="BXT20" s="112">
        <f t="shared" si="634"/>
        <v>0.68441329883204571</v>
      </c>
      <c r="BXU20" s="112">
        <f t="shared" si="635"/>
        <v>0.68454215612779079</v>
      </c>
      <c r="BXV20" s="112">
        <f t="shared" si="636"/>
        <v>0.68466906803052408</v>
      </c>
      <c r="BXW20" s="112">
        <f t="shared" si="637"/>
        <v>0.68479055242738707</v>
      </c>
      <c r="BXX20" s="112">
        <f t="shared" si="638"/>
        <v>0.6849080405166087</v>
      </c>
      <c r="BXY20" s="112">
        <f t="shared" si="639"/>
        <v>0.68501895149550707</v>
      </c>
      <c r="BXZ20" s="112">
        <f t="shared" si="640"/>
        <v>0.68512215156340028</v>
      </c>
      <c r="BYA20" s="112">
        <f t="shared" si="641"/>
        <v>0.68521856760538769</v>
      </c>
      <c r="BYB20" s="112">
        <f t="shared" si="642"/>
        <v>0.68530903174657043</v>
      </c>
      <c r="BYC20" s="112">
        <f t="shared" si="643"/>
        <v>0.68539188606390589</v>
      </c>
      <c r="BYD20" s="112">
        <f t="shared" si="644"/>
        <v>0.68546850536613324</v>
      </c>
      <c r="BYE20" s="112">
        <f t="shared" si="645"/>
        <v>0.68553934853033993</v>
      </c>
      <c r="BYF20" s="112">
        <f t="shared" si="646"/>
        <v>0.68560480534338275</v>
      </c>
      <c r="BYG20" s="112">
        <f t="shared" si="647"/>
        <v>0.68566424598609788</v>
      </c>
      <c r="BYH20" s="112">
        <f t="shared" si="648"/>
        <v>0.68571854115191844</v>
      </c>
      <c r="BYI20" s="112">
        <f t="shared" si="649"/>
        <v>0.6857682309564902</v>
      </c>
      <c r="BYJ20" s="112">
        <f t="shared" si="650"/>
        <v>0.68581333778112175</v>
      </c>
      <c r="BYK20" s="112">
        <f t="shared" si="651"/>
        <v>0.68585420710583989</v>
      </c>
      <c r="BYL20" s="112">
        <f t="shared" si="652"/>
        <v>0.6858916941472688</v>
      </c>
      <c r="BYM20" s="112">
        <f t="shared" si="653"/>
        <v>0.68592549464172914</v>
      </c>
      <c r="BYN20" s="112">
        <f t="shared" si="654"/>
        <v>0.68595600144609359</v>
      </c>
      <c r="BYO20" s="112">
        <f t="shared" si="655"/>
        <v>0.68598354447866772</v>
      </c>
      <c r="BYP20" s="112">
        <f t="shared" si="656"/>
        <v>0.6860085363945051</v>
      </c>
      <c r="BYQ20" s="112">
        <f t="shared" si="657"/>
        <v>0.68603110492919761</v>
      </c>
      <c r="BYR20" s="112">
        <f t="shared" si="658"/>
        <v>0.68605149331372917</v>
      </c>
      <c r="BYS20" s="112">
        <f t="shared" si="659"/>
        <v>0.68606997783778645</v>
      </c>
      <c r="BYT20" s="112">
        <f t="shared" si="660"/>
        <v>0.68608651877266569</v>
      </c>
      <c r="BYU20" s="112">
        <f t="shared" si="661"/>
        <v>0.68610140394863506</v>
      </c>
      <c r="BYV20" s="112">
        <f t="shared" si="662"/>
        <v>0.68611490231333583</v>
      </c>
      <c r="BYW20" s="112">
        <f t="shared" si="663"/>
        <v>0.68612710947111555</v>
      </c>
      <c r="BYX20" s="112">
        <f t="shared" si="664"/>
        <v>0.6861380397668444</v>
      </c>
      <c r="BYY20" s="112">
        <f t="shared" si="665"/>
        <v>0.68614792878747599</v>
      </c>
      <c r="BYZ20" s="112">
        <f t="shared" si="666"/>
        <v>0.68615688081484538</v>
      </c>
      <c r="BZA20" s="112">
        <f t="shared" si="667"/>
        <v>0.68616492205968482</v>
      </c>
      <c r="BZB20" s="112">
        <f t="shared" si="668"/>
        <v>0.6861721545134537</v>
      </c>
      <c r="BZC20" s="112">
        <f t="shared" si="669"/>
        <v>0.68617872232681743</v>
      </c>
      <c r="BZD20" s="112">
        <f t="shared" si="670"/>
        <v>0.68618459974598056</v>
      </c>
      <c r="BZE20" s="112">
        <f t="shared" si="671"/>
        <v>0.68618982454945909</v>
      </c>
      <c r="BZF20" s="112">
        <f t="shared" si="672"/>
        <v>0.68619460082117134</v>
      </c>
      <c r="BZG20" s="112">
        <f t="shared" si="673"/>
        <v>0.68619893867969228</v>
      </c>
      <c r="BZH20" s="112">
        <f t="shared" si="674"/>
        <v>0.68620275531985875</v>
      </c>
      <c r="BZI20" s="112">
        <f t="shared" si="675"/>
        <v>0.68620620041228964</v>
      </c>
      <c r="BZJ20" s="112">
        <f t="shared" si="676"/>
        <v>0.68620930049699114</v>
      </c>
      <c r="BZK20" s="112">
        <f t="shared" si="677"/>
        <v>0.68621210852829417</v>
      </c>
      <c r="BZL20" s="112">
        <f t="shared" si="678"/>
        <v>0.68621468942602382</v>
      </c>
      <c r="BZM20" s="112">
        <f t="shared" si="679"/>
        <v>0.68621692317344873</v>
      </c>
      <c r="BZN20" s="112">
        <f t="shared" si="680"/>
        <v>0.68621942623513821</v>
      </c>
      <c r="BZO20" s="112">
        <f t="shared" si="681"/>
        <v>0.68622320115356894</v>
      </c>
      <c r="BZP20" s="284">
        <f t="shared" si="682"/>
        <v>144.76305741135559</v>
      </c>
      <c r="BZQ20" s="110">
        <f t="shared" si="683"/>
        <v>39.966043972607416</v>
      </c>
      <c r="BZR20" s="110">
        <f t="shared" si="684"/>
        <v>28.341163375248126</v>
      </c>
      <c r="BZS20" s="110">
        <f t="shared" si="685"/>
        <v>20.724266195228648</v>
      </c>
      <c r="BZT20" s="110">
        <f t="shared" si="686"/>
        <v>19.221924016095972</v>
      </c>
      <c r="BZU20" s="110">
        <f t="shared" si="687"/>
        <v>17.749497002636829</v>
      </c>
      <c r="BZV20" s="110">
        <f t="shared" si="688"/>
        <v>17.872642629510022</v>
      </c>
      <c r="BZW20" s="110">
        <f t="shared" si="689"/>
        <v>16.930307563313175</v>
      </c>
      <c r="BZX20" s="110">
        <f t="shared" si="690"/>
        <v>17.252256045690189</v>
      </c>
      <c r="BZY20" s="110">
        <f t="shared" si="691"/>
        <v>16.399494792992712</v>
      </c>
      <c r="BZZ20" s="110">
        <f t="shared" si="692"/>
        <v>17.167970205935553</v>
      </c>
      <c r="CAA20" s="110">
        <f t="shared" si="693"/>
        <v>16.091090041430309</v>
      </c>
      <c r="CAB20" s="110">
        <f t="shared" si="694"/>
        <v>16.878344872567123</v>
      </c>
      <c r="CAC20" s="110">
        <f t="shared" si="695"/>
        <v>16.038973912250594</v>
      </c>
      <c r="CAD20" s="110">
        <f t="shared" si="696"/>
        <v>16.732332937841822</v>
      </c>
      <c r="CAE20" s="110">
        <f t="shared" si="697"/>
        <v>15.712377927874563</v>
      </c>
      <c r="CAF20" s="110">
        <f t="shared" si="698"/>
        <v>16.722659793298355</v>
      </c>
      <c r="CAG20" s="110">
        <f t="shared" si="699"/>
        <v>15.833066513282958</v>
      </c>
      <c r="CAH20" s="110">
        <f t="shared" si="700"/>
        <v>16.399523673655537</v>
      </c>
      <c r="CAI20" s="110">
        <f t="shared" si="701"/>
        <v>15.618470254969496</v>
      </c>
      <c r="CAJ20" s="110">
        <f t="shared" si="702"/>
        <v>16.52463114046969</v>
      </c>
      <c r="CAK20" s="110">
        <f t="shared" si="703"/>
        <v>15.606640030691853</v>
      </c>
      <c r="CAL20" s="110">
        <f t="shared" si="704"/>
        <v>16.187408634062159</v>
      </c>
      <c r="CAM20" s="110">
        <f t="shared" si="705"/>
        <v>15.731034430804129</v>
      </c>
      <c r="CAN20" s="110">
        <f t="shared" si="706"/>
        <v>16.142639136427974</v>
      </c>
      <c r="CAO20" s="110">
        <f t="shared" si="707"/>
        <v>15.671144993505377</v>
      </c>
      <c r="CAP20" s="110">
        <f t="shared" si="708"/>
        <v>16.05900913512788</v>
      </c>
      <c r="CAQ20" s="110">
        <f t="shared" si="709"/>
        <v>15.757701281424099</v>
      </c>
      <c r="CAR20" s="110">
        <f t="shared" si="710"/>
        <v>15.90578864508117</v>
      </c>
      <c r="CAS20" s="110">
        <f t="shared" si="711"/>
        <v>15.657725592907363</v>
      </c>
      <c r="CAT20" s="110">
        <f t="shared" si="712"/>
        <v>15.90874368579466</v>
      </c>
      <c r="CAU20" s="110">
        <f t="shared" si="713"/>
        <v>15.656754634207367</v>
      </c>
      <c r="CAV20" s="110">
        <f t="shared" si="714"/>
        <v>15.594815803828716</v>
      </c>
      <c r="CAW20" s="110">
        <f t="shared" si="715"/>
        <v>15.518558737594036</v>
      </c>
      <c r="CAX20" s="110">
        <f t="shared" si="716"/>
        <v>15.525592160714387</v>
      </c>
      <c r="CAY20" s="110">
        <f t="shared" si="717"/>
        <v>15.439814054160713</v>
      </c>
      <c r="CAZ20" s="110">
        <f t="shared" si="718"/>
        <v>15.136456594218744</v>
      </c>
      <c r="CBA20" s="110">
        <f t="shared" si="719"/>
        <v>15.451468936105631</v>
      </c>
      <c r="CBB20" s="110">
        <f t="shared" si="720"/>
        <v>14.927652622011587</v>
      </c>
      <c r="CBC20" s="110">
        <f t="shared" si="721"/>
        <v>15.075658521299598</v>
      </c>
      <c r="CBD20" s="110">
        <f t="shared" si="722"/>
        <v>14.748719852899095</v>
      </c>
      <c r="CBE20" s="110">
        <f t="shared" si="723"/>
        <v>15.05051479153609</v>
      </c>
      <c r="CBF20" s="110">
        <f t="shared" si="724"/>
        <v>14.373599201030546</v>
      </c>
      <c r="CBG20" s="110">
        <f t="shared" si="725"/>
        <v>14.662496054784155</v>
      </c>
      <c r="CBH20" s="110">
        <f t="shared" si="726"/>
        <v>14.151780827622098</v>
      </c>
      <c r="CBI20" s="110">
        <f t="shared" si="727"/>
        <v>14.381222264073566</v>
      </c>
      <c r="CBJ20" s="110">
        <f t="shared" si="728"/>
        <v>13.605536954036477</v>
      </c>
      <c r="CBK20" s="110">
        <f t="shared" si="729"/>
        <v>14.087709354721474</v>
      </c>
      <c r="CBL20" s="110">
        <f t="shared" si="730"/>
        <v>13.137475135029447</v>
      </c>
      <c r="CBM20" s="110">
        <f t="shared" si="731"/>
        <v>13.502504446576953</v>
      </c>
      <c r="CBN20" s="110">
        <f t="shared" si="732"/>
        <v>12.662971866196665</v>
      </c>
      <c r="CBO20" s="110">
        <f t="shared" si="733"/>
        <v>13.115126377873759</v>
      </c>
      <c r="CBP20" s="110">
        <f t="shared" si="734"/>
        <v>11.97432471978532</v>
      </c>
      <c r="CBQ20" s="110">
        <f t="shared" si="735"/>
        <v>12.403574854645658</v>
      </c>
      <c r="CBR20" s="110">
        <f t="shared" si="736"/>
        <v>11.46620103722837</v>
      </c>
      <c r="CBS20" s="110">
        <f t="shared" si="737"/>
        <v>11.714871574616101</v>
      </c>
      <c r="CBT20" s="110">
        <f t="shared" si="738"/>
        <v>10.686105376661011</v>
      </c>
      <c r="CBU20" s="110">
        <f t="shared" si="739"/>
        <v>11.051004362940235</v>
      </c>
      <c r="CBV20" s="110">
        <f t="shared" si="740"/>
        <v>9.9546369036174678</v>
      </c>
      <c r="CBW20" s="110">
        <f t="shared" si="741"/>
        <v>10.239296296567129</v>
      </c>
      <c r="CBX20" s="110">
        <f t="shared" si="742"/>
        <v>9.2424294946180545</v>
      </c>
      <c r="CBY20" s="110">
        <f t="shared" si="743"/>
        <v>9.5199738745758111</v>
      </c>
      <c r="CBZ20" s="110">
        <f t="shared" si="744"/>
        <v>8.4506216864157757</v>
      </c>
      <c r="CCA20" s="110">
        <f t="shared" si="745"/>
        <v>8.3657282840832163</v>
      </c>
      <c r="CCB20" s="110">
        <f t="shared" si="746"/>
        <v>19.250986215696969</v>
      </c>
      <c r="CCC20" s="284">
        <f t="shared" si="747"/>
        <v>42.731244448807814</v>
      </c>
      <c r="CCD20" s="110">
        <f t="shared" si="748"/>
        <v>13.628786592305008</v>
      </c>
      <c r="CCE20" s="110">
        <f t="shared" si="749"/>
        <v>9.4466826299023534</v>
      </c>
      <c r="CCF20" s="110">
        <f t="shared" si="750"/>
        <v>7.1235090954915909</v>
      </c>
      <c r="CCG20" s="110">
        <f t="shared" si="751"/>
        <v>6.7547202955105119</v>
      </c>
      <c r="CCH20" s="110">
        <f t="shared" si="752"/>
        <v>6.271113603240857</v>
      </c>
      <c r="CCI20" s="110">
        <f t="shared" si="753"/>
        <v>6.3165357522423813</v>
      </c>
      <c r="CCJ20" s="110">
        <f t="shared" si="754"/>
        <v>5.9622631248637843</v>
      </c>
      <c r="CCK20" s="110">
        <f t="shared" si="755"/>
        <v>6.1009239275574645</v>
      </c>
      <c r="CCL20" s="110">
        <f t="shared" si="756"/>
        <v>5.7892013946060228</v>
      </c>
      <c r="CCM20" s="110">
        <f t="shared" si="757"/>
        <v>6.0305891001554173</v>
      </c>
      <c r="CCN20" s="110">
        <f t="shared" si="758"/>
        <v>5.677331221548453</v>
      </c>
      <c r="CCO20" s="110">
        <f t="shared" si="759"/>
        <v>5.9473016077240946</v>
      </c>
      <c r="CCP20" s="110">
        <f t="shared" si="760"/>
        <v>5.627785948881546</v>
      </c>
      <c r="CCQ20" s="110">
        <f t="shared" si="761"/>
        <v>5.8858112020766056</v>
      </c>
      <c r="CCR20" s="110">
        <f t="shared" si="762"/>
        <v>5.5388839572128958</v>
      </c>
      <c r="CCS20" s="110">
        <f t="shared" si="763"/>
        <v>5.8708917900127044</v>
      </c>
      <c r="CCT20" s="110">
        <f t="shared" si="764"/>
        <v>5.5447503830912463</v>
      </c>
      <c r="CCU20" s="110">
        <f t="shared" si="765"/>
        <v>5.7883264367148914</v>
      </c>
      <c r="CCV20" s="110">
        <f t="shared" si="766"/>
        <v>5.4999498303336001</v>
      </c>
      <c r="CCW20" s="110">
        <f t="shared" si="767"/>
        <v>5.7802652227419813</v>
      </c>
      <c r="CCX20" s="110">
        <f t="shared" si="768"/>
        <v>5.4843861513020666</v>
      </c>
      <c r="CCY20" s="110">
        <f t="shared" si="769"/>
        <v>5.687513387817468</v>
      </c>
      <c r="CCZ20" s="110">
        <f t="shared" si="770"/>
        <v>5.5102818449124582</v>
      </c>
      <c r="CDA20" s="110">
        <f t="shared" si="771"/>
        <v>5.6604014950400439</v>
      </c>
      <c r="CDB20" s="110">
        <f t="shared" si="772"/>
        <v>5.4881132616970012</v>
      </c>
      <c r="CDC20" s="110">
        <f t="shared" si="773"/>
        <v>5.6341259586394186</v>
      </c>
      <c r="CDD20" s="110">
        <f t="shared" si="774"/>
        <v>5.5080170383375284</v>
      </c>
      <c r="CDE20" s="110">
        <f t="shared" si="775"/>
        <v>5.5741018291007087</v>
      </c>
      <c r="CDF20" s="110">
        <f t="shared" si="776"/>
        <v>5.4917085156578134</v>
      </c>
      <c r="CDG20" s="110">
        <f t="shared" si="777"/>
        <v>5.554687045435144</v>
      </c>
      <c r="CDH20" s="110">
        <f t="shared" si="778"/>
        <v>5.4866901783336148</v>
      </c>
      <c r="CDI20" s="110">
        <f t="shared" si="779"/>
        <v>5.4728755341118003</v>
      </c>
      <c r="CDJ20" s="110">
        <f t="shared" si="780"/>
        <v>5.4510560110991655</v>
      </c>
      <c r="CDK20" s="110">
        <f t="shared" si="781"/>
        <v>5.4324307714780735</v>
      </c>
      <c r="CDL20" s="110">
        <f t="shared" si="782"/>
        <v>5.4300212560703409</v>
      </c>
      <c r="CDM20" s="110">
        <f t="shared" si="783"/>
        <v>5.3309514299568574</v>
      </c>
      <c r="CDN20" s="110">
        <f t="shared" si="784"/>
        <v>5.4138842466903769</v>
      </c>
      <c r="CDO20" s="110">
        <f t="shared" si="785"/>
        <v>5.2567516966287986</v>
      </c>
      <c r="CDP20" s="110">
        <f t="shared" si="786"/>
        <v>5.327259359801527</v>
      </c>
      <c r="CDQ20" s="110">
        <f t="shared" si="787"/>
        <v>5.1797523853089231</v>
      </c>
      <c r="CDR20" s="110">
        <f t="shared" si="788"/>
        <v>5.2925469240332816</v>
      </c>
      <c r="CDS20" s="110">
        <f t="shared" si="789"/>
        <v>5.069297532527445</v>
      </c>
      <c r="CDT20" s="110">
        <f t="shared" si="790"/>
        <v>5.1811751956702361</v>
      </c>
      <c r="CDU20" s="110">
        <f t="shared" si="791"/>
        <v>4.9823494754770374</v>
      </c>
      <c r="CDV20" s="110">
        <f t="shared" si="792"/>
        <v>5.0844318934348376</v>
      </c>
      <c r="CDW20" s="110">
        <f t="shared" si="793"/>
        <v>4.8167315950353604</v>
      </c>
      <c r="CDX20" s="110">
        <f t="shared" si="794"/>
        <v>4.9799210535081988</v>
      </c>
      <c r="CDY20" s="110">
        <f t="shared" si="795"/>
        <v>4.667983169787024</v>
      </c>
      <c r="CDZ20" s="110">
        <f t="shared" si="796"/>
        <v>4.8081537450476297</v>
      </c>
      <c r="CEA20" s="110">
        <f t="shared" si="797"/>
        <v>4.507129185945745</v>
      </c>
      <c r="CEB20" s="110">
        <f t="shared" si="798"/>
        <v>4.6677873327814741</v>
      </c>
      <c r="CEC20" s="110">
        <f t="shared" si="799"/>
        <v>4.2954152167830264</v>
      </c>
      <c r="CED20" s="110">
        <f t="shared" si="800"/>
        <v>4.4515924065551147</v>
      </c>
      <c r="CEE20" s="110">
        <f t="shared" si="801"/>
        <v>4.1097436864136414</v>
      </c>
      <c r="CEF20" s="110">
        <f t="shared" si="802"/>
        <v>4.2276653351347298</v>
      </c>
      <c r="CEG20" s="110">
        <f t="shared" si="803"/>
        <v>3.86219259112519</v>
      </c>
      <c r="CEH20" s="110">
        <f t="shared" si="804"/>
        <v>3.9888860135265412</v>
      </c>
      <c r="CEI20" s="110">
        <f t="shared" si="805"/>
        <v>3.6078670070643648</v>
      </c>
      <c r="CEJ20" s="110">
        <f t="shared" si="806"/>
        <v>3.7276471759714549</v>
      </c>
      <c r="CEK20" s="110">
        <f t="shared" si="807"/>
        <v>3.3670738774472704</v>
      </c>
      <c r="CEL20" s="110">
        <f t="shared" si="808"/>
        <v>3.4610534336226086</v>
      </c>
      <c r="CEM20" s="110">
        <f t="shared" si="809"/>
        <v>3.0996764525944038</v>
      </c>
      <c r="CEN20" s="110">
        <f t="shared" si="810"/>
        <v>3.040657716620923</v>
      </c>
      <c r="CEO20" s="110">
        <f t="shared" si="811"/>
        <v>5.3471575679376633</v>
      </c>
      <c r="CEP20" s="162">
        <f t="shared" si="812"/>
        <v>650.57345471870224</v>
      </c>
      <c r="CEQ20" s="97">
        <f t="shared" si="813"/>
        <v>335.27534874554766</v>
      </c>
      <c r="CER20" s="97">
        <f t="shared" si="814"/>
        <v>319.10661083920309</v>
      </c>
      <c r="CES20" s="97">
        <f t="shared" si="815"/>
        <v>297.80061331829734</v>
      </c>
      <c r="CET20" s="97">
        <f t="shared" si="816"/>
        <v>281.20219917710108</v>
      </c>
      <c r="CEU20" s="97">
        <f t="shared" si="817"/>
        <v>272.64763851289456</v>
      </c>
      <c r="CEV20" s="97">
        <f t="shared" si="818"/>
        <v>265.36158602334126</v>
      </c>
      <c r="CEW20" s="97">
        <f t="shared" si="819"/>
        <v>260.59693329331282</v>
      </c>
      <c r="CEX20" s="97">
        <f t="shared" si="820"/>
        <v>253.85702597883608</v>
      </c>
      <c r="CEY20" s="97">
        <f t="shared" si="821"/>
        <v>250.26213585655256</v>
      </c>
      <c r="CEZ20" s="97">
        <f t="shared" si="822"/>
        <v>246.94558910030781</v>
      </c>
      <c r="CFA20" s="97">
        <f t="shared" si="823"/>
        <v>242.780245262064</v>
      </c>
      <c r="CFB20" s="97">
        <f t="shared" si="824"/>
        <v>239.77885225196383</v>
      </c>
      <c r="CFC20" s="97">
        <f t="shared" si="825"/>
        <v>238.11938325128213</v>
      </c>
      <c r="CFD20" s="97">
        <f t="shared" si="826"/>
        <v>235.38032880720112</v>
      </c>
      <c r="CFE20" s="97">
        <f t="shared" si="827"/>
        <v>232.70641121994348</v>
      </c>
      <c r="CFF20" s="97">
        <f t="shared" si="828"/>
        <v>232.068973781474</v>
      </c>
      <c r="CFG20" s="97">
        <f t="shared" si="829"/>
        <v>231.00412136310229</v>
      </c>
      <c r="CFH20" s="97">
        <f t="shared" si="830"/>
        <v>227.93050376739745</v>
      </c>
      <c r="CFI20" s="97">
        <f t="shared" si="831"/>
        <v>227.19707246878096</v>
      </c>
      <c r="CFJ20" s="97">
        <f t="shared" si="832"/>
        <v>227.9571490644727</v>
      </c>
      <c r="CFK20" s="97">
        <f t="shared" si="833"/>
        <v>225.50871273145501</v>
      </c>
      <c r="CFL20" s="97">
        <f t="shared" si="834"/>
        <v>225.02032186060373</v>
      </c>
      <c r="CFM20" s="97">
        <f t="shared" si="835"/>
        <v>225.36185239257725</v>
      </c>
      <c r="CFN20" s="97">
        <f t="shared" si="836"/>
        <v>224.46973561239696</v>
      </c>
      <c r="CFO20" s="97">
        <f t="shared" si="837"/>
        <v>223.98273375153872</v>
      </c>
      <c r="CFP20" s="97">
        <f t="shared" si="838"/>
        <v>223.51885680134501</v>
      </c>
      <c r="CFQ20" s="97">
        <f t="shared" si="839"/>
        <v>223.95562526121893</v>
      </c>
      <c r="CFR20" s="97">
        <f t="shared" si="840"/>
        <v>222.59685885949924</v>
      </c>
      <c r="CFS20" s="97">
        <f t="shared" si="841"/>
        <v>222.23939496066572</v>
      </c>
      <c r="CFT20" s="97">
        <f t="shared" si="842"/>
        <v>223.03315042354413</v>
      </c>
      <c r="CFU20" s="97">
        <f t="shared" si="843"/>
        <v>222.47836849038276</v>
      </c>
      <c r="CFV20" s="97">
        <f t="shared" si="844"/>
        <v>221.65740636221247</v>
      </c>
      <c r="CFW20" s="97">
        <f t="shared" si="845"/>
        <v>221.73390161660132</v>
      </c>
      <c r="CFX20" s="97">
        <f t="shared" si="846"/>
        <v>222.45087299709584</v>
      </c>
      <c r="CFY20" s="97">
        <f t="shared" si="847"/>
        <v>221.18850595863913</v>
      </c>
      <c r="CFZ20" s="97">
        <f t="shared" si="848"/>
        <v>221.13628785079186</v>
      </c>
      <c r="CGA20" s="97">
        <f t="shared" si="849"/>
        <v>222.40377969396084</v>
      </c>
      <c r="CGB20" s="97">
        <f t="shared" si="850"/>
        <v>221.47334766665384</v>
      </c>
      <c r="CGC20" s="97">
        <f t="shared" si="851"/>
        <v>221.03685687808897</v>
      </c>
      <c r="CGD20" s="97">
        <f t="shared" si="852"/>
        <v>222.4661371869243</v>
      </c>
      <c r="CGE20" s="97">
        <f t="shared" si="853"/>
        <v>222.60389984699589</v>
      </c>
      <c r="CGF20" s="97">
        <f t="shared" si="854"/>
        <v>222.28785444375248</v>
      </c>
      <c r="CGG20" s="97">
        <f t="shared" si="855"/>
        <v>221.99217275709358</v>
      </c>
      <c r="CGH20" s="97">
        <f t="shared" si="856"/>
        <v>222.96692068497501</v>
      </c>
      <c r="CGI20" s="97">
        <f t="shared" si="857"/>
        <v>222.55713859387393</v>
      </c>
      <c r="CGJ20" s="97">
        <f t="shared" si="858"/>
        <v>222.51467501700751</v>
      </c>
      <c r="CGK20" s="97">
        <f t="shared" si="859"/>
        <v>223.38076767931855</v>
      </c>
      <c r="CGL20" s="97">
        <f t="shared" si="860"/>
        <v>222.32933027769053</v>
      </c>
      <c r="CGM20" s="97">
        <f t="shared" si="861"/>
        <v>222.25876066321194</v>
      </c>
      <c r="CGN20" s="97">
        <f t="shared" si="862"/>
        <v>223.05195915402766</v>
      </c>
      <c r="CGO20" s="97">
        <f t="shared" si="863"/>
        <v>223.69500201191673</v>
      </c>
      <c r="CGP20" s="97">
        <f t="shared" si="864"/>
        <v>222.10121649309272</v>
      </c>
      <c r="CGQ20" s="97">
        <f t="shared" si="865"/>
        <v>222.74314750702919</v>
      </c>
      <c r="CGR20" s="97">
        <f t="shared" si="866"/>
        <v>223.85380635787899</v>
      </c>
      <c r="CGS20" s="97">
        <f t="shared" si="867"/>
        <v>222.82926561642472</v>
      </c>
      <c r="CGT20" s="97">
        <f t="shared" si="868"/>
        <v>223.24850608235332</v>
      </c>
      <c r="CGU20" s="97">
        <f t="shared" si="869"/>
        <v>224.0083617557232</v>
      </c>
      <c r="CGV20" s="97">
        <f t="shared" si="870"/>
        <v>224.21764670784452</v>
      </c>
      <c r="CGW20" s="97">
        <f t="shared" si="871"/>
        <v>223.8587848276392</v>
      </c>
      <c r="CGX20" s="97">
        <f t="shared" si="872"/>
        <v>224.57134408253836</v>
      </c>
      <c r="CGY20" s="97">
        <f t="shared" si="873"/>
        <v>225.52339032769865</v>
      </c>
      <c r="CGZ20" s="97">
        <f t="shared" si="874"/>
        <v>225.01826153784108</v>
      </c>
      <c r="CHA20" s="97">
        <f t="shared" si="875"/>
        <v>218.65048290179053</v>
      </c>
      <c r="CHB20" s="97">
        <f t="shared" si="876"/>
        <v>419.18619372862207</v>
      </c>
    </row>
    <row r="21" spans="1:2238" x14ac:dyDescent="0.25">
      <c r="A21" s="445"/>
      <c r="B21" s="293">
        <v>1100</v>
      </c>
      <c r="C21" s="431"/>
      <c r="D21" s="434"/>
      <c r="E21" s="396">
        <f>AVERAGE(BNO21:BOE21)</f>
        <v>1159.2644824347281</v>
      </c>
      <c r="F21" s="397">
        <f>MAX(BNO21:BOE21)</f>
        <v>1164.9169538430397</v>
      </c>
      <c r="G21" s="397">
        <f>MIN(BNO21:BOE21)</f>
        <v>1149.3275978314446</v>
      </c>
      <c r="H21" s="398">
        <f>AVERAGE(BKY21:BLO21)</f>
        <v>7.0891880787514391E-2</v>
      </c>
      <c r="I21" s="399">
        <f>MAX(BKY21:BLO21)</f>
        <v>7.2254013147510912E-2</v>
      </c>
      <c r="J21" s="399">
        <f>MIN(BKY21:BLO21)</f>
        <v>6.8549371506956877E-2</v>
      </c>
      <c r="K21" s="398">
        <f>AVERAGE(BII21:BIY21)</f>
        <v>4.3098243234390027E-5</v>
      </c>
      <c r="L21" s="399">
        <f>MAX(BII21:BIY21)</f>
        <v>4.3793902353032145E-5</v>
      </c>
      <c r="M21" s="399">
        <f>MIN(BII21:BIY21)</f>
        <v>4.1898013554224615E-5</v>
      </c>
      <c r="N21" s="382">
        <f>AVERAGE(BFS21:BGI21)</f>
        <v>0.33379121614767621</v>
      </c>
      <c r="O21" s="384">
        <f>MAX(BFS21:BGI21)</f>
        <v>0.34871294300590949</v>
      </c>
      <c r="P21" s="384">
        <f>MIN(BFS21:BGI21)</f>
        <v>0.32548078562427007</v>
      </c>
      <c r="Q21" s="398">
        <f>AVERAGE(AYE21:AYT21)</f>
        <v>1781983.8889962838</v>
      </c>
      <c r="R21" s="399">
        <f>MAX(AYE21:AYT21)</f>
        <v>1852954.0861566735</v>
      </c>
      <c r="S21" s="399">
        <f>MIN(AYE21:AYT21)</f>
        <v>1705805.6790149629</v>
      </c>
      <c r="T21" s="396">
        <f>AVERAGE(AVP21:AWF21)</f>
        <v>1058.1992117793429</v>
      </c>
      <c r="U21" s="397">
        <f>MAX(AVP21:AWF21)</f>
        <v>1084.7501824579829</v>
      </c>
      <c r="V21" s="397">
        <f>MIN(AVP21:AWF21)</f>
        <v>1012.4813221702279</v>
      </c>
      <c r="W21" s="382">
        <f>(N21*$A$20*$ASH$24)/K21</f>
        <v>28.117567366630325</v>
      </c>
      <c r="X21" s="400">
        <f>AVERAGE(BXW21:BYL21)</f>
        <v>0.70481979855741306</v>
      </c>
      <c r="Y21" s="382">
        <f>AVERAGE(BVJ21:BVY21)</f>
        <v>252.59963189304523</v>
      </c>
      <c r="Z21" s="384">
        <f>MAX(BVJ21:BVY21)</f>
        <v>258.02275816350391</v>
      </c>
      <c r="AA21" s="384">
        <f>MIN(BVJ21:BVY21)</f>
        <v>250.0852449649353</v>
      </c>
      <c r="AB21" s="382">
        <f>AVERAGE(CAJ21:CAY21)</f>
        <v>13.261439218906379</v>
      </c>
      <c r="AC21" s="384">
        <f>MAX(CAJ21:CAY21)</f>
        <v>14.296458438963064</v>
      </c>
      <c r="AD21" s="384">
        <f>MIN(CAJ21:CAY21)</f>
        <v>12.386211669062723</v>
      </c>
      <c r="AE21" s="395">
        <f>AVERAGE(CFJ21:CFY21)</f>
        <v>169.43078195802477</v>
      </c>
      <c r="AF21" s="372">
        <f>MAX(CFJ21:CFY21)</f>
        <v>173.07702451612505</v>
      </c>
      <c r="AG21" s="373">
        <f>MIN(CFJ21:CFY21)</f>
        <v>167.73826546690432</v>
      </c>
      <c r="AH21" s="59">
        <v>67.473259999999996</v>
      </c>
      <c r="AI21" s="49">
        <v>7991.5060000000003</v>
      </c>
      <c r="AJ21" s="49">
        <f t="shared" si="890"/>
        <v>-160.44800000000001</v>
      </c>
      <c r="AK21" s="49">
        <f t="shared" si="0"/>
        <v>8151.9540000000006</v>
      </c>
      <c r="AL21" s="49">
        <v>1099.33</v>
      </c>
      <c r="AM21" s="49">
        <v>1099.5999999999999</v>
      </c>
      <c r="AN21" s="60">
        <f t="shared" si="1"/>
        <v>1099.5999999999999</v>
      </c>
      <c r="AO21" s="47">
        <v>-3.3728479999999999E-5</v>
      </c>
      <c r="AP21" s="47">
        <v>8.9139329999999994E-8</v>
      </c>
      <c r="AQ21" s="49">
        <v>-29.309069999999998</v>
      </c>
      <c r="AR21" s="47">
        <v>5.429756E-4</v>
      </c>
      <c r="AS21" s="148">
        <v>4.2446290000000001E-7</v>
      </c>
      <c r="AT21" s="49">
        <v>-10.105729999999999</v>
      </c>
      <c r="AU21" s="49">
        <v>-10.40842</v>
      </c>
      <c r="AV21" s="49">
        <v>-13.287610000000001</v>
      </c>
      <c r="AW21" s="49">
        <v>-17.9236</v>
      </c>
      <c r="AX21" s="49">
        <v>-21.028400000000001</v>
      </c>
      <c r="AY21" s="49">
        <v>-23.15399</v>
      </c>
      <c r="AZ21" s="49">
        <v>-24.993069999999999</v>
      </c>
      <c r="BA21" s="49">
        <v>-26.618839999999999</v>
      </c>
      <c r="BB21" s="49">
        <v>-28.14132</v>
      </c>
      <c r="BC21" s="49">
        <v>-29.490790000000001</v>
      </c>
      <c r="BD21" s="49">
        <v>-30.753399999999999</v>
      </c>
      <c r="BE21" s="49">
        <v>-31.910879999999999</v>
      </c>
      <c r="BF21" s="49">
        <v>-32.997019999999999</v>
      </c>
      <c r="BG21" s="49">
        <v>-33.916460000000001</v>
      </c>
      <c r="BH21" s="49">
        <v>-34.850999999999999</v>
      </c>
      <c r="BI21" s="49">
        <v>-35.630859999999998</v>
      </c>
      <c r="BJ21" s="49">
        <v>-36.375320000000002</v>
      </c>
      <c r="BK21" s="49">
        <v>-37.022680000000001</v>
      </c>
      <c r="BL21" s="49">
        <v>-37.65916</v>
      </c>
      <c r="BM21" s="49">
        <v>-38.163350000000001</v>
      </c>
      <c r="BN21" s="49">
        <v>-38.678049999999999</v>
      </c>
      <c r="BO21" s="49">
        <v>-39.097270000000002</v>
      </c>
      <c r="BP21" s="49">
        <v>-39.50676</v>
      </c>
      <c r="BQ21" s="49">
        <v>-39.830739999999999</v>
      </c>
      <c r="BR21" s="49">
        <v>-40.15231</v>
      </c>
      <c r="BS21" s="49">
        <v>-40.41366</v>
      </c>
      <c r="BT21" s="49">
        <v>-40.635260000000002</v>
      </c>
      <c r="BU21" s="49">
        <v>-40.835839999999997</v>
      </c>
      <c r="BV21" s="49">
        <v>-41.05538</v>
      </c>
      <c r="BW21" s="49">
        <v>-41.189900000000002</v>
      </c>
      <c r="BX21" s="49">
        <v>-41.294559999999997</v>
      </c>
      <c r="BY21" s="49">
        <v>-41.455419999999997</v>
      </c>
      <c r="BZ21" s="49">
        <v>-41.606290000000001</v>
      </c>
      <c r="CA21" s="49">
        <v>-41.673400000000001</v>
      </c>
      <c r="CB21" s="49">
        <v>-41.766030000000001</v>
      </c>
      <c r="CC21" s="49">
        <v>-41.88344</v>
      </c>
      <c r="CD21" s="49">
        <v>-41.930370000000003</v>
      </c>
      <c r="CE21" s="49">
        <v>-41.973149999999997</v>
      </c>
      <c r="CF21" s="49">
        <v>-42.061169999999997</v>
      </c>
      <c r="CG21" s="49">
        <v>-42.10371</v>
      </c>
      <c r="CH21" s="49">
        <v>-42.147709999999996</v>
      </c>
      <c r="CI21" s="49">
        <v>-42.245130000000003</v>
      </c>
      <c r="CJ21" s="49">
        <v>-42.27637</v>
      </c>
      <c r="CK21" s="49">
        <v>-42.320349999999998</v>
      </c>
      <c r="CL21" s="49">
        <v>-42.375549999999997</v>
      </c>
      <c r="CM21" s="49">
        <v>-42.353870000000001</v>
      </c>
      <c r="CN21" s="49">
        <v>-42.414999999999999</v>
      </c>
      <c r="CO21" s="49">
        <v>-42.381149999999998</v>
      </c>
      <c r="CP21" s="49">
        <v>-42.433039999999998</v>
      </c>
      <c r="CQ21" s="49">
        <v>-42.484920000000002</v>
      </c>
      <c r="CR21" s="49">
        <v>-42.44361</v>
      </c>
      <c r="CS21" s="49">
        <v>-42.455170000000003</v>
      </c>
      <c r="CT21" s="49">
        <v>-42.49297</v>
      </c>
      <c r="CU21" s="49">
        <v>-42.468159999999997</v>
      </c>
      <c r="CV21" s="49">
        <v>-42.502699999999997</v>
      </c>
      <c r="CW21" s="49">
        <v>-42.50723</v>
      </c>
      <c r="CX21" s="49">
        <v>-42.544269999999997</v>
      </c>
      <c r="CY21" s="49">
        <v>-42.536929999999998</v>
      </c>
      <c r="CZ21" s="49">
        <v>-42.565579999999997</v>
      </c>
      <c r="DA21" s="49">
        <v>-42.579360000000001</v>
      </c>
      <c r="DB21" s="49">
        <v>-42.577800000000003</v>
      </c>
      <c r="DC21" s="49">
        <v>-42.569830000000003</v>
      </c>
      <c r="DD21" s="49">
        <v>-42.635429999999999</v>
      </c>
      <c r="DE21" s="49">
        <v>-42.621310000000001</v>
      </c>
      <c r="DF21" s="49">
        <v>-42.587870000000002</v>
      </c>
      <c r="DG21" s="49">
        <v>-42.601959999999998</v>
      </c>
      <c r="DH21" s="49">
        <v>-42.620919999999998</v>
      </c>
      <c r="DI21" s="49">
        <v>-42.674869999999999</v>
      </c>
      <c r="DJ21" s="47">
        <v>-3.3685769999999997E-2</v>
      </c>
      <c r="DK21" s="47">
        <v>-3.359591E-2</v>
      </c>
      <c r="DL21" s="47">
        <v>-3.4170640000000002E-2</v>
      </c>
      <c r="DM21" s="47">
        <v>-3.5127209999999999E-2</v>
      </c>
      <c r="DN21" s="47">
        <v>-3.5763900000000001E-2</v>
      </c>
      <c r="DO21" s="47">
        <v>-3.6168699999999998E-2</v>
      </c>
      <c r="DP21" s="47">
        <v>-3.6492530000000002E-2</v>
      </c>
      <c r="DQ21" s="47">
        <v>-3.6817229999999999E-2</v>
      </c>
      <c r="DR21" s="47">
        <v>-3.7087870000000002E-2</v>
      </c>
      <c r="DS21" s="47">
        <v>-3.731524E-2</v>
      </c>
      <c r="DT21" s="47">
        <v>-3.7487810000000003E-2</v>
      </c>
      <c r="DU21" s="47">
        <v>-3.769306E-2</v>
      </c>
      <c r="DV21" s="47">
        <v>-3.78444E-2</v>
      </c>
      <c r="DW21" s="47">
        <v>-3.7959590000000001E-2</v>
      </c>
      <c r="DX21" s="47">
        <v>-3.8096129999999999E-2</v>
      </c>
      <c r="DY21" s="47">
        <v>-3.8202550000000002E-2</v>
      </c>
      <c r="DZ21" s="47">
        <v>-3.8281780000000001E-2</v>
      </c>
      <c r="EA21" s="47">
        <v>-3.836987E-2</v>
      </c>
      <c r="EB21" s="47">
        <v>-3.8457249999999998E-2</v>
      </c>
      <c r="EC21" s="47">
        <v>-3.850398E-2</v>
      </c>
      <c r="ED21" s="47">
        <v>-3.8568819999999997E-2</v>
      </c>
      <c r="EE21" s="47">
        <v>-3.8615299999999998E-2</v>
      </c>
      <c r="EF21" s="47">
        <v>-3.8662700000000001E-2</v>
      </c>
      <c r="EG21" s="47">
        <v>-3.867802E-2</v>
      </c>
      <c r="EH21" s="47">
        <v>-3.8708190000000003E-2</v>
      </c>
      <c r="EI21" s="47">
        <v>-3.872606E-2</v>
      </c>
      <c r="EJ21" s="47">
        <v>-3.8712429999999999E-2</v>
      </c>
      <c r="EK21" s="47">
        <v>-3.8715880000000001E-2</v>
      </c>
      <c r="EL21" s="47">
        <v>-3.8748020000000001E-2</v>
      </c>
      <c r="EM21" s="47">
        <v>-3.8725000000000002E-2</v>
      </c>
      <c r="EN21" s="47">
        <v>-3.8681859999999998E-2</v>
      </c>
      <c r="EO21" s="47">
        <v>-3.871281E-2</v>
      </c>
      <c r="EP21" s="47">
        <v>-3.8742800000000001E-2</v>
      </c>
      <c r="EQ21" s="47">
        <v>-3.8710219999999997E-2</v>
      </c>
      <c r="ER21" s="47">
        <v>-3.8707800000000001E-2</v>
      </c>
      <c r="ES21" s="47">
        <v>-3.8741480000000002E-2</v>
      </c>
      <c r="ET21" s="47">
        <v>-3.8714930000000002E-2</v>
      </c>
      <c r="EU21" s="47">
        <v>-3.869384E-2</v>
      </c>
      <c r="EV21" s="47">
        <v>-3.872018E-2</v>
      </c>
      <c r="EW21" s="47">
        <v>-3.8711309999999999E-2</v>
      </c>
      <c r="EX21" s="47">
        <v>-3.8708729999999997E-2</v>
      </c>
      <c r="EY21" s="47">
        <v>-3.8759700000000001E-2</v>
      </c>
      <c r="EZ21" s="47">
        <v>-3.8754329999999997E-2</v>
      </c>
      <c r="FA21" s="47">
        <v>-3.876392E-2</v>
      </c>
      <c r="FB21" s="47">
        <v>-3.8787370000000002E-2</v>
      </c>
      <c r="FC21" s="47">
        <v>-3.8743409999999999E-2</v>
      </c>
      <c r="FD21" s="47">
        <v>-3.8778119999999999E-2</v>
      </c>
      <c r="FE21" s="47">
        <v>-3.8727610000000003E-2</v>
      </c>
      <c r="FF21" s="47">
        <v>-3.8758180000000003E-2</v>
      </c>
      <c r="FG21" s="47">
        <v>-3.879005E-2</v>
      </c>
      <c r="FH21" s="47">
        <v>-3.8738950000000001E-2</v>
      </c>
      <c r="FI21" s="47">
        <v>-3.8737019999999997E-2</v>
      </c>
      <c r="FJ21" s="47">
        <v>-3.8761070000000002E-2</v>
      </c>
      <c r="FK21" s="47">
        <v>-3.8728459999999999E-2</v>
      </c>
      <c r="FL21" s="47">
        <v>-3.8751679999999997E-2</v>
      </c>
      <c r="FM21" s="47">
        <v>-3.8747820000000002E-2</v>
      </c>
      <c r="FN21" s="47">
        <v>-3.877535E-2</v>
      </c>
      <c r="FO21" s="47">
        <v>-3.8761980000000001E-2</v>
      </c>
      <c r="FP21" s="47">
        <v>-3.8783169999999999E-2</v>
      </c>
      <c r="FQ21" s="47">
        <v>-3.8790470000000001E-2</v>
      </c>
      <c r="FR21" s="47">
        <v>-3.8785260000000002E-2</v>
      </c>
      <c r="FS21" s="47">
        <v>-3.8773740000000001E-2</v>
      </c>
      <c r="FT21" s="47">
        <v>-3.8830490000000002E-2</v>
      </c>
      <c r="FU21" s="47">
        <v>-3.8814059999999997E-2</v>
      </c>
      <c r="FV21" s="47">
        <v>-3.8781820000000002E-2</v>
      </c>
      <c r="FW21" s="47">
        <v>-3.8788830000000003E-2</v>
      </c>
      <c r="FX21" s="47">
        <v>-3.8796419999999998E-2</v>
      </c>
      <c r="FY21" s="47">
        <v>-3.8837950000000003E-2</v>
      </c>
      <c r="FZ21" s="47">
        <v>0.16842570000000001</v>
      </c>
      <c r="GA21" s="47">
        <v>0.18940660000000001</v>
      </c>
      <c r="GB21" s="47">
        <v>0.38095420000000002</v>
      </c>
      <c r="GC21" s="47">
        <v>0.62838070000000001</v>
      </c>
      <c r="GD21" s="47">
        <v>0.80152069999999997</v>
      </c>
      <c r="GE21" s="47">
        <v>0.91913029999999996</v>
      </c>
      <c r="GF21" s="47">
        <v>1.025485</v>
      </c>
      <c r="GG21" s="47">
        <v>1.1162510000000001</v>
      </c>
      <c r="GH21" s="47">
        <v>1.203972</v>
      </c>
      <c r="GI21" s="47">
        <v>1.277399</v>
      </c>
      <c r="GJ21" s="47">
        <v>1.3511489999999999</v>
      </c>
      <c r="GK21" s="47">
        <v>1.411691</v>
      </c>
      <c r="GL21" s="47">
        <v>1.474162</v>
      </c>
      <c r="GM21" s="47">
        <v>1.521895</v>
      </c>
      <c r="GN21" s="47">
        <v>1.5750310000000001</v>
      </c>
      <c r="GO21" s="47">
        <v>1.613991</v>
      </c>
      <c r="GP21" s="47">
        <v>1.6576340000000001</v>
      </c>
      <c r="GQ21" s="47">
        <v>1.6889860000000001</v>
      </c>
      <c r="GR21" s="47">
        <v>1.727101</v>
      </c>
      <c r="GS21" s="47">
        <v>1.750958</v>
      </c>
      <c r="GT21" s="47">
        <v>1.7826960000000001</v>
      </c>
      <c r="GU21" s="47">
        <v>1.8030550000000001</v>
      </c>
      <c r="GV21" s="47">
        <v>1.8304149999999999</v>
      </c>
      <c r="GW21" s="47">
        <v>1.842975</v>
      </c>
      <c r="GX21" s="47">
        <v>1.865774</v>
      </c>
      <c r="GY21" s="47">
        <v>1.878082</v>
      </c>
      <c r="GZ21" s="47">
        <v>1.8940539999999999</v>
      </c>
      <c r="HA21" s="47">
        <v>1.90232</v>
      </c>
      <c r="HB21" s="47">
        <v>1.920177</v>
      </c>
      <c r="HC21" s="47">
        <v>1.9246000000000001</v>
      </c>
      <c r="HD21" s="47">
        <v>1.934744</v>
      </c>
      <c r="HE21" s="47">
        <v>1.9398070000000001</v>
      </c>
      <c r="HF21" s="47">
        <v>1.95522</v>
      </c>
      <c r="HG21" s="47">
        <v>1.956162</v>
      </c>
      <c r="HH21" s="47">
        <v>1.966531</v>
      </c>
      <c r="HI21" s="47">
        <v>1.9712590000000001</v>
      </c>
      <c r="HJ21" s="47">
        <v>1.97909</v>
      </c>
      <c r="HK21" s="47">
        <v>1.9784219999999999</v>
      </c>
      <c r="HL21" s="47">
        <v>1.990286</v>
      </c>
      <c r="HM21" s="47">
        <v>1.990499</v>
      </c>
      <c r="HN21" s="47">
        <v>2.0014159999999999</v>
      </c>
      <c r="HO21" s="47">
        <v>2.003844</v>
      </c>
      <c r="HP21" s="47">
        <v>2.012394</v>
      </c>
      <c r="HQ21" s="47">
        <v>2.012079</v>
      </c>
      <c r="HR21" s="47">
        <v>2.0220560000000001</v>
      </c>
      <c r="HS21" s="47">
        <v>2.0196420000000002</v>
      </c>
      <c r="HT21" s="47">
        <v>2.0307970000000002</v>
      </c>
      <c r="HU21" s="47">
        <v>2.0259140000000002</v>
      </c>
      <c r="HV21" s="47">
        <v>2.0365340000000001</v>
      </c>
      <c r="HW21" s="47">
        <v>2.0373230000000002</v>
      </c>
      <c r="HX21" s="47">
        <v>2.0413830000000002</v>
      </c>
      <c r="HY21" s="47">
        <v>2.0405769999999999</v>
      </c>
      <c r="HZ21" s="47">
        <v>2.04962</v>
      </c>
      <c r="IA21" s="47">
        <v>2.046144</v>
      </c>
      <c r="IB21" s="47">
        <v>2.0550190000000002</v>
      </c>
      <c r="IC21" s="47">
        <v>2.053239</v>
      </c>
      <c r="ID21" s="47">
        <v>2.0641319999999999</v>
      </c>
      <c r="IE21" s="47">
        <v>2.0596000000000001</v>
      </c>
      <c r="IF21" s="47">
        <v>2.069401</v>
      </c>
      <c r="IG21" s="47">
        <v>2.0680130000000001</v>
      </c>
      <c r="IH21" s="47">
        <v>2.076819</v>
      </c>
      <c r="II21" s="47">
        <v>2.0742829999999999</v>
      </c>
      <c r="IJ21" s="47">
        <v>2.08494</v>
      </c>
      <c r="IK21" s="47">
        <v>2.0801959999999999</v>
      </c>
      <c r="IL21" s="47">
        <v>2.0957569999999999</v>
      </c>
      <c r="IM21" s="47">
        <v>2.0350100000000002</v>
      </c>
      <c r="IN21" s="47">
        <v>1.895921</v>
      </c>
      <c r="IO21" s="47">
        <v>1.8526879999999999</v>
      </c>
      <c r="IP21" s="59">
        <v>810.74480000000005</v>
      </c>
      <c r="IQ21" s="59">
        <v>622.88409999999999</v>
      </c>
      <c r="IR21" s="59">
        <v>413.26659999999998</v>
      </c>
      <c r="IS21" s="59">
        <v>280.09620000000001</v>
      </c>
      <c r="IT21" s="59">
        <v>244.66890000000001</v>
      </c>
      <c r="IU21" s="59">
        <v>212.64930000000001</v>
      </c>
      <c r="IV21" s="59">
        <v>201.41249999999999</v>
      </c>
      <c r="IW21" s="59">
        <v>175.94730000000001</v>
      </c>
      <c r="IX21" s="59">
        <v>170.20699999999999</v>
      </c>
      <c r="IY21" s="59">
        <v>147.83070000000001</v>
      </c>
      <c r="IZ21" s="59">
        <v>144.11920000000001</v>
      </c>
      <c r="JA21" s="59">
        <v>123.47320000000001</v>
      </c>
      <c r="JB21" s="59">
        <v>121.04689999999999</v>
      </c>
      <c r="JC21" s="59">
        <v>102.5056</v>
      </c>
      <c r="JD21" s="59">
        <v>100.04049999999999</v>
      </c>
      <c r="JE21" s="59">
        <v>84.032740000000004</v>
      </c>
      <c r="JF21" s="59">
        <v>82.347579999999994</v>
      </c>
      <c r="JG21" s="59">
        <v>68.697490000000002</v>
      </c>
      <c r="JH21" s="59">
        <v>66.965209999999999</v>
      </c>
      <c r="JI21" s="59">
        <v>55.868760000000002</v>
      </c>
      <c r="JJ21" s="59">
        <v>54.026499999999999</v>
      </c>
      <c r="JK21" s="59">
        <v>45.189430000000002</v>
      </c>
      <c r="JL21" s="59">
        <v>43.372070000000001</v>
      </c>
      <c r="JM21" s="59">
        <v>36.447969999999998</v>
      </c>
      <c r="JN21" s="59">
        <v>34.794840000000001</v>
      </c>
      <c r="JO21" s="59">
        <v>29.306560000000001</v>
      </c>
      <c r="JP21" s="59">
        <v>27.9451</v>
      </c>
      <c r="JQ21" s="59">
        <v>23.571619999999999</v>
      </c>
      <c r="JR21" s="59">
        <v>22.288959999999999</v>
      </c>
      <c r="JS21" s="59">
        <v>18.933499999999999</v>
      </c>
      <c r="JT21" s="59">
        <v>17.786919999999999</v>
      </c>
      <c r="JU21" s="59">
        <v>15.11537</v>
      </c>
      <c r="JV21" s="59">
        <v>14.143459999999999</v>
      </c>
      <c r="JW21" s="59">
        <v>12.08588</v>
      </c>
      <c r="JX21" s="59">
        <v>11.248609999999999</v>
      </c>
      <c r="JY21" s="59">
        <v>9.6757469999999994</v>
      </c>
      <c r="JZ21" s="59">
        <v>8.921875</v>
      </c>
      <c r="KA21" s="59">
        <v>7.710515</v>
      </c>
      <c r="KB21" s="59">
        <v>7.0863259999999997</v>
      </c>
      <c r="KC21" s="59">
        <v>6.1554260000000003</v>
      </c>
      <c r="KD21" s="59">
        <v>5.6289179999999996</v>
      </c>
      <c r="KE21" s="59">
        <v>4.9079649999999999</v>
      </c>
      <c r="KF21" s="59">
        <v>4.471679</v>
      </c>
      <c r="KG21" s="59">
        <v>3.9080360000000001</v>
      </c>
      <c r="KH21" s="59">
        <v>3.5578289999999999</v>
      </c>
      <c r="KI21" s="59">
        <v>3.1191759999999999</v>
      </c>
      <c r="KJ21" s="59">
        <v>2.8195649999999999</v>
      </c>
      <c r="KK21" s="59">
        <v>2.494796</v>
      </c>
      <c r="KL21" s="59">
        <v>2.2450749999999999</v>
      </c>
      <c r="KM21" s="59">
        <v>1.9895069999999999</v>
      </c>
      <c r="KN21" s="59">
        <v>1.785652</v>
      </c>
      <c r="KO21" s="59">
        <v>1.58822</v>
      </c>
      <c r="KP21" s="59">
        <v>1.420466</v>
      </c>
      <c r="KQ21" s="59">
        <v>1.26908</v>
      </c>
      <c r="KR21" s="59">
        <v>1.1316310000000001</v>
      </c>
      <c r="KS21" s="59">
        <v>1.0150779999999999</v>
      </c>
      <c r="KT21" s="59">
        <v>0.90145969999999997</v>
      </c>
      <c r="KU21" s="59">
        <v>0.81101290000000004</v>
      </c>
      <c r="KV21" s="59">
        <v>0.71932739999999995</v>
      </c>
      <c r="KW21" s="59">
        <v>0.6518467</v>
      </c>
      <c r="KX21" s="59">
        <v>0.5764203</v>
      </c>
      <c r="KY21" s="59">
        <v>0.52187969999999995</v>
      </c>
      <c r="KZ21" s="59">
        <v>0.46494780000000002</v>
      </c>
      <c r="LA21" s="59">
        <v>0.40023900000000001</v>
      </c>
      <c r="LB21" s="59">
        <v>0.28705550000000002</v>
      </c>
      <c r="LC21" s="59">
        <v>20377.82</v>
      </c>
      <c r="LD21" s="59">
        <v>24381.599999999999</v>
      </c>
      <c r="LE21" s="59">
        <v>24532</v>
      </c>
      <c r="LF21" s="59">
        <v>24533.64</v>
      </c>
      <c r="LG21" s="59">
        <v>24654.34</v>
      </c>
      <c r="LH21" s="59">
        <v>24585.7</v>
      </c>
      <c r="LI21" s="59">
        <v>24659.47</v>
      </c>
      <c r="LJ21" s="59">
        <v>24691.69</v>
      </c>
      <c r="LK21" s="59">
        <v>24664.67</v>
      </c>
      <c r="LL21" s="59">
        <v>24619.59</v>
      </c>
      <c r="LM21" s="59">
        <v>24677.88</v>
      </c>
      <c r="LN21" s="59">
        <v>24740.14</v>
      </c>
      <c r="LO21" s="59">
        <v>24745.96</v>
      </c>
      <c r="LP21" s="59">
        <v>24669.09</v>
      </c>
      <c r="LQ21" s="59">
        <v>24783.02</v>
      </c>
      <c r="LR21" s="59">
        <v>24650.560000000001</v>
      </c>
      <c r="LS21" s="59">
        <v>24744.13</v>
      </c>
      <c r="LT21" s="59">
        <v>24822.49</v>
      </c>
      <c r="LU21" s="59">
        <v>24769.67</v>
      </c>
      <c r="LV21" s="59">
        <v>24775.14</v>
      </c>
      <c r="LW21" s="59">
        <v>24731.55</v>
      </c>
      <c r="LX21" s="59">
        <v>24616.06</v>
      </c>
      <c r="LY21" s="59">
        <v>24792.42</v>
      </c>
      <c r="LZ21" s="59">
        <v>24699.24</v>
      </c>
      <c r="MA21" s="59">
        <v>24828.32</v>
      </c>
      <c r="MB21" s="59">
        <v>24707.81</v>
      </c>
      <c r="MC21" s="59">
        <v>24802.18</v>
      </c>
      <c r="MD21" s="59">
        <v>24767.02</v>
      </c>
      <c r="ME21" s="59">
        <v>24750.2</v>
      </c>
      <c r="MF21" s="59">
        <v>24737.5</v>
      </c>
      <c r="MG21" s="59">
        <v>24775.33</v>
      </c>
      <c r="MH21" s="59">
        <v>24680.84</v>
      </c>
      <c r="MI21" s="59">
        <v>24641.33</v>
      </c>
      <c r="MJ21" s="59">
        <v>24772.09</v>
      </c>
      <c r="MK21" s="59">
        <v>24765.78</v>
      </c>
      <c r="ML21" s="59">
        <v>24782.65</v>
      </c>
      <c r="MM21" s="59">
        <v>24738.19</v>
      </c>
      <c r="MN21" s="59">
        <v>24840.81</v>
      </c>
      <c r="MO21" s="59">
        <v>24758.880000000001</v>
      </c>
      <c r="MP21" s="59">
        <v>24772.12</v>
      </c>
      <c r="MQ21" s="59">
        <v>24789.98</v>
      </c>
      <c r="MR21" s="59">
        <v>24688.38</v>
      </c>
      <c r="MS21" s="59">
        <v>24727.75</v>
      </c>
      <c r="MT21" s="59">
        <v>24756.98</v>
      </c>
      <c r="MU21" s="59">
        <v>24762.61</v>
      </c>
      <c r="MV21" s="59">
        <v>24713.54</v>
      </c>
      <c r="MW21" s="59">
        <v>24804.74</v>
      </c>
      <c r="MX21" s="59">
        <v>24728.03</v>
      </c>
      <c r="MY21" s="59">
        <v>24772.83</v>
      </c>
      <c r="MZ21" s="59">
        <v>24783.58</v>
      </c>
      <c r="NA21" s="59">
        <v>24719.96</v>
      </c>
      <c r="NB21" s="59">
        <v>24737.62</v>
      </c>
      <c r="NC21" s="59">
        <v>24664.42</v>
      </c>
      <c r="ND21" s="59">
        <v>24807.09</v>
      </c>
      <c r="NE21" s="59">
        <v>24769.55</v>
      </c>
      <c r="NF21" s="59">
        <v>24856.799999999999</v>
      </c>
      <c r="NG21" s="59">
        <v>24750.5</v>
      </c>
      <c r="NH21" s="59">
        <v>24740.74</v>
      </c>
      <c r="NI21" s="59">
        <v>24768.05</v>
      </c>
      <c r="NJ21" s="59">
        <v>24810.63</v>
      </c>
      <c r="NK21" s="59">
        <v>24795.55</v>
      </c>
      <c r="NL21" s="59">
        <v>24760.26</v>
      </c>
      <c r="NM21" s="59">
        <v>24708.42</v>
      </c>
      <c r="NN21" s="59">
        <v>24850.93</v>
      </c>
      <c r="NO21" s="59">
        <v>20857.580000000002</v>
      </c>
      <c r="NP21" s="60">
        <v>-2.7565819999999999</v>
      </c>
      <c r="NQ21" s="60">
        <v>-4.2258930000000001</v>
      </c>
      <c r="NR21" s="60">
        <v>-2.8056489999999998</v>
      </c>
      <c r="NS21" s="60">
        <v>-1.8999740000000001</v>
      </c>
      <c r="NT21" s="60">
        <v>-1.6614260000000001</v>
      </c>
      <c r="NU21" s="60">
        <v>-1.442056</v>
      </c>
      <c r="NV21" s="60">
        <v>-1.3675269999999999</v>
      </c>
      <c r="NW21" s="60">
        <v>-1.1933100000000001</v>
      </c>
      <c r="NX21" s="60">
        <v>-1.1560969999999999</v>
      </c>
      <c r="NY21" s="60">
        <v>-1.0022359999999999</v>
      </c>
      <c r="NZ21" s="60">
        <v>-0.97918879999999997</v>
      </c>
      <c r="OA21" s="60">
        <v>-0.83775310000000003</v>
      </c>
      <c r="OB21" s="60">
        <v>-0.82202900000000001</v>
      </c>
      <c r="OC21" s="60">
        <v>-0.69596029999999998</v>
      </c>
      <c r="OD21" s="60">
        <v>-0.67885439999999997</v>
      </c>
      <c r="OE21" s="60">
        <v>-0.57033219999999996</v>
      </c>
      <c r="OF21" s="60">
        <v>-0.5584962</v>
      </c>
      <c r="OG21" s="60">
        <v>-0.46616600000000002</v>
      </c>
      <c r="OH21" s="60">
        <v>-0.45453280000000001</v>
      </c>
      <c r="OI21" s="60">
        <v>-0.37910440000000001</v>
      </c>
      <c r="OJ21" s="60">
        <v>-0.36657420000000002</v>
      </c>
      <c r="OK21" s="60">
        <v>-0.30695050000000001</v>
      </c>
      <c r="OL21" s="60">
        <v>-0.29440280000000002</v>
      </c>
      <c r="OM21" s="60">
        <v>-0.24730969999999999</v>
      </c>
      <c r="ON21" s="60">
        <v>-0.23612230000000001</v>
      </c>
      <c r="OO21" s="60">
        <v>-0.1989455</v>
      </c>
      <c r="OP21" s="60">
        <v>-0.1896378</v>
      </c>
      <c r="OQ21" s="60">
        <v>-0.15992509999999999</v>
      </c>
      <c r="OR21" s="60">
        <v>-0.15136240000000001</v>
      </c>
      <c r="OS21" s="60">
        <v>-0.12843060000000001</v>
      </c>
      <c r="OT21" s="60">
        <v>-0.12082619999999999</v>
      </c>
      <c r="OU21" s="60">
        <v>-0.10250239999999999</v>
      </c>
      <c r="OV21" s="60">
        <v>-9.6023990000000004E-2</v>
      </c>
      <c r="OW21" s="60">
        <v>-8.1990309999999997E-2</v>
      </c>
      <c r="OX21" s="60">
        <v>-7.639398E-2</v>
      </c>
      <c r="OY21" s="60">
        <v>-6.5661860000000002E-2</v>
      </c>
      <c r="OZ21" s="60">
        <v>-6.0526179999999999E-2</v>
      </c>
      <c r="PA21" s="60">
        <v>-5.2338799999999998E-2</v>
      </c>
      <c r="PB21" s="60">
        <v>-4.8106080000000002E-2</v>
      </c>
      <c r="PC21" s="60">
        <v>-4.176933E-2</v>
      </c>
      <c r="PD21" s="60">
        <v>-3.8223020000000003E-2</v>
      </c>
      <c r="PE21" s="60">
        <v>-3.3298679999999997E-2</v>
      </c>
      <c r="PF21" s="60">
        <v>-3.0327139999999999E-2</v>
      </c>
      <c r="PG21" s="60">
        <v>-2.653312E-2</v>
      </c>
      <c r="PH21" s="60">
        <v>-2.4173179999999999E-2</v>
      </c>
      <c r="PI21" s="60">
        <v>-2.1157749999999999E-2</v>
      </c>
      <c r="PJ21" s="60">
        <v>-1.912378E-2</v>
      </c>
      <c r="PK21" s="60">
        <v>-1.693271E-2</v>
      </c>
      <c r="PL21" s="60">
        <v>-1.525175E-2</v>
      </c>
      <c r="PM21" s="60">
        <v>-1.350373E-2</v>
      </c>
      <c r="PN21" s="60">
        <v>-1.2114099999999999E-2</v>
      </c>
      <c r="PO21" s="60">
        <v>-1.077091E-2</v>
      </c>
      <c r="PP21" s="60">
        <v>-9.6424159999999991E-3</v>
      </c>
      <c r="PQ21" s="60">
        <v>-8.6131999999999997E-3</v>
      </c>
      <c r="PR21" s="60">
        <v>-7.6827340000000001E-3</v>
      </c>
      <c r="PS21" s="60">
        <v>-6.8891229999999996E-3</v>
      </c>
      <c r="PT21" s="60">
        <v>-6.1126239999999997E-3</v>
      </c>
      <c r="PU21" s="60">
        <v>-5.5141519999999996E-3</v>
      </c>
      <c r="PV21" s="60">
        <v>-4.8798260000000003E-3</v>
      </c>
      <c r="PW21" s="60">
        <v>-4.4228460000000002E-3</v>
      </c>
      <c r="PX21" s="60">
        <v>-3.9098420000000002E-3</v>
      </c>
      <c r="PY21" s="60">
        <v>-3.5416079999999999E-3</v>
      </c>
      <c r="PZ21" s="60">
        <v>-3.154731E-3</v>
      </c>
      <c r="QA21" s="60">
        <v>-2.71674E-3</v>
      </c>
      <c r="QB21" s="60">
        <v>-9.7573099999999997E-4</v>
      </c>
      <c r="QC21" s="47">
        <v>5.3137999999999998E-6</v>
      </c>
      <c r="QD21" s="47">
        <v>5.3130730000000003E-6</v>
      </c>
      <c r="QE21" s="47">
        <v>3.5647459999999999E-6</v>
      </c>
      <c r="QF21" s="47">
        <v>3.563904E-6</v>
      </c>
      <c r="QG21" s="47">
        <v>3.5642769999999999E-6</v>
      </c>
      <c r="QH21" s="47">
        <v>3.5639439999999998E-6</v>
      </c>
      <c r="QI21" s="47">
        <v>3.5645719999999998E-6</v>
      </c>
      <c r="QJ21" s="47">
        <v>3.5636859999999999E-6</v>
      </c>
      <c r="QK21" s="47">
        <v>3.5644959999999998E-6</v>
      </c>
      <c r="QL21" s="47">
        <v>3.563536E-6</v>
      </c>
      <c r="QM21" s="47">
        <v>3.5647890000000001E-6</v>
      </c>
      <c r="QN21" s="47">
        <v>3.5636780000000001E-6</v>
      </c>
      <c r="QO21" s="47">
        <v>3.5645509999999998E-6</v>
      </c>
      <c r="QP21" s="47">
        <v>3.563844E-6</v>
      </c>
      <c r="QQ21" s="47">
        <v>3.5644889999999998E-6</v>
      </c>
      <c r="QR21" s="47">
        <v>3.5641080000000001E-6</v>
      </c>
      <c r="QS21" s="47">
        <v>3.564233E-6</v>
      </c>
      <c r="QT21" s="47">
        <v>3.563812E-6</v>
      </c>
      <c r="QU21" s="47">
        <v>3.5646219999999999E-6</v>
      </c>
      <c r="QV21" s="47">
        <v>3.5636780000000001E-6</v>
      </c>
      <c r="QW21" s="47">
        <v>3.5645669999999999E-6</v>
      </c>
      <c r="QX21" s="47">
        <v>3.5638539999999999E-6</v>
      </c>
      <c r="QY21" s="47">
        <v>3.5649450000000001E-6</v>
      </c>
      <c r="QZ21" s="47">
        <v>3.5639019999999999E-6</v>
      </c>
      <c r="RA21" s="47">
        <v>3.5643790000000002E-6</v>
      </c>
      <c r="RB21" s="47">
        <v>3.5636800000000002E-6</v>
      </c>
      <c r="RC21" s="47">
        <v>3.56441E-6</v>
      </c>
      <c r="RD21" s="47">
        <v>3.5637310000000001E-6</v>
      </c>
      <c r="RE21" s="47">
        <v>3.5646070000000001E-6</v>
      </c>
      <c r="RF21" s="47">
        <v>3.563858E-6</v>
      </c>
      <c r="RG21" s="47">
        <v>3.5648979999999999E-6</v>
      </c>
      <c r="RH21" s="47">
        <v>3.563768E-6</v>
      </c>
      <c r="RI21" s="47">
        <v>3.5648580000000001E-6</v>
      </c>
      <c r="RJ21" s="47">
        <v>3.5638180000000002E-6</v>
      </c>
      <c r="RK21" s="47">
        <v>3.5646440000000001E-6</v>
      </c>
      <c r="RL21" s="47">
        <v>3.5638270000000002E-6</v>
      </c>
      <c r="RM21" s="47">
        <v>3.5644390000000001E-6</v>
      </c>
      <c r="RN21" s="47">
        <v>3.5637529999999998E-6</v>
      </c>
      <c r="RO21" s="47">
        <v>3.5644780000000002E-6</v>
      </c>
      <c r="RP21" s="47">
        <v>3.5638749999999998E-6</v>
      </c>
      <c r="RQ21" s="47">
        <v>3.5646760000000001E-6</v>
      </c>
      <c r="RR21" s="47">
        <v>3.5637389999999999E-6</v>
      </c>
      <c r="RS21" s="47">
        <v>3.5648129999999999E-6</v>
      </c>
      <c r="RT21" s="47">
        <v>3.5640070000000001E-6</v>
      </c>
      <c r="RU21" s="47">
        <v>3.5644670000000001E-6</v>
      </c>
      <c r="RV21" s="47">
        <v>3.563828E-6</v>
      </c>
      <c r="RW21" s="47">
        <v>3.56441E-6</v>
      </c>
      <c r="RX21" s="47">
        <v>3.5638009999999999E-6</v>
      </c>
      <c r="RY21" s="47">
        <v>3.564509E-6</v>
      </c>
      <c r="RZ21" s="47">
        <v>3.563911E-6</v>
      </c>
      <c r="SA21" s="47">
        <v>3.5648379999999999E-6</v>
      </c>
      <c r="SB21" s="47">
        <v>3.5640550000000001E-6</v>
      </c>
      <c r="SC21" s="47">
        <v>3.5648900000000001E-6</v>
      </c>
      <c r="SD21" s="47">
        <v>3.5636960000000002E-6</v>
      </c>
      <c r="SE21" s="47">
        <v>3.5644620000000001E-6</v>
      </c>
      <c r="SF21" s="47">
        <v>3.5636480000000001E-6</v>
      </c>
      <c r="SG21" s="47">
        <v>3.5643930000000001E-6</v>
      </c>
      <c r="SH21" s="47">
        <v>3.563573E-6</v>
      </c>
      <c r="SI21" s="47">
        <v>3.5643980000000001E-6</v>
      </c>
      <c r="SJ21" s="47">
        <v>3.5636940000000001E-6</v>
      </c>
      <c r="SK21" s="47">
        <v>3.5646129999999999E-6</v>
      </c>
      <c r="SL21" s="47">
        <v>3.5638200000000002E-6</v>
      </c>
      <c r="SM21" s="47">
        <v>3.5646059999999999E-6</v>
      </c>
      <c r="SN21" s="47">
        <v>3.5637179999999999E-6</v>
      </c>
      <c r="SO21" s="47">
        <v>3.564525E-6</v>
      </c>
      <c r="SP21" s="47">
        <v>3.5637319999999999E-6</v>
      </c>
      <c r="SQ21" s="47">
        <v>5.312049E-6</v>
      </c>
      <c r="SR21" s="47">
        <v>5.3137999999999998E-6</v>
      </c>
      <c r="SS21" s="47">
        <v>4.2500760000000004E-6</v>
      </c>
      <c r="ST21" s="47">
        <v>8.4804960000000003E-6</v>
      </c>
      <c r="SU21" s="47">
        <v>8.4861959999999992E-6</v>
      </c>
      <c r="SV21" s="47">
        <v>8.4791130000000004E-6</v>
      </c>
      <c r="SW21" s="47">
        <v>8.4881320000000001E-6</v>
      </c>
      <c r="SX21" s="47">
        <v>8.4767260000000008E-6</v>
      </c>
      <c r="SY21" s="47">
        <v>8.4871050000000008E-6</v>
      </c>
      <c r="SZ21" s="47">
        <v>8.4777489999999992E-6</v>
      </c>
      <c r="TA21" s="47">
        <v>8.4903749999999992E-6</v>
      </c>
      <c r="TB21" s="47">
        <v>8.4745309999999997E-6</v>
      </c>
      <c r="TC21" s="47">
        <v>8.4928699999999992E-6</v>
      </c>
      <c r="TD21" s="47">
        <v>8.4811260000000003E-6</v>
      </c>
      <c r="TE21" s="47">
        <v>8.4887439999999992E-6</v>
      </c>
      <c r="TF21" s="47">
        <v>8.4868539999999992E-6</v>
      </c>
      <c r="TG21" s="47">
        <v>8.4822470000000001E-6</v>
      </c>
      <c r="TH21" s="47">
        <v>8.4837789999999992E-6</v>
      </c>
      <c r="TI21" s="47">
        <v>8.4777270000000007E-6</v>
      </c>
      <c r="TJ21" s="47">
        <v>8.4822229999999994E-6</v>
      </c>
      <c r="TK21" s="47">
        <v>8.4844949999999995E-6</v>
      </c>
      <c r="TL21" s="47">
        <v>8.4820290000000004E-6</v>
      </c>
      <c r="TM21" s="47">
        <v>8.4813510000000008E-6</v>
      </c>
      <c r="TN21" s="47">
        <v>8.4906619999999992E-6</v>
      </c>
      <c r="TO21" s="47">
        <v>8.4848030000000004E-6</v>
      </c>
      <c r="TP21" s="47">
        <v>8.4816000000000002E-6</v>
      </c>
      <c r="TQ21" s="47">
        <v>8.4826629999999997E-6</v>
      </c>
      <c r="TR21" s="47">
        <v>8.4855349999999994E-6</v>
      </c>
      <c r="TS21" s="47">
        <v>8.4826090000000004E-6</v>
      </c>
      <c r="TT21" s="47">
        <v>8.4808119999999997E-6</v>
      </c>
      <c r="TU21" s="47">
        <v>8.4886440000000007E-6</v>
      </c>
      <c r="TV21" s="47">
        <v>8.479058E-6</v>
      </c>
      <c r="TW21" s="47">
        <v>8.4912219999999995E-6</v>
      </c>
      <c r="TX21" s="47">
        <v>8.4766699999999993E-6</v>
      </c>
      <c r="TY21" s="47">
        <v>8.4866070000000002E-6</v>
      </c>
      <c r="TZ21" s="47">
        <v>8.4799720000000002E-6</v>
      </c>
      <c r="UA21" s="47">
        <v>8.4892709999999992E-6</v>
      </c>
      <c r="UB21" s="47">
        <v>8.4827900000000005E-6</v>
      </c>
      <c r="UC21" s="47">
        <v>8.4800250000000002E-6</v>
      </c>
      <c r="UD21" s="47">
        <v>8.4849709999999999E-6</v>
      </c>
      <c r="UE21" s="47">
        <v>8.4857239999999997E-6</v>
      </c>
      <c r="UF21" s="47">
        <v>8.4822190000000002E-6</v>
      </c>
      <c r="UG21" s="47">
        <v>8.4880909999999996E-6</v>
      </c>
      <c r="UH21" s="47">
        <v>8.4807759999999995E-6</v>
      </c>
      <c r="UI21" s="47">
        <v>8.4775600000000005E-6</v>
      </c>
      <c r="UJ21" s="47">
        <v>8.4867180000000005E-6</v>
      </c>
      <c r="UK21" s="47">
        <v>8.4929529999999996E-6</v>
      </c>
      <c r="UL21" s="47">
        <v>8.4789010000000005E-6</v>
      </c>
      <c r="UM21" s="47">
        <v>8.4781590000000008E-6</v>
      </c>
      <c r="UN21" s="47">
        <v>8.4840119999999999E-6</v>
      </c>
      <c r="UO21" s="47">
        <v>8.4917810000000003E-6</v>
      </c>
      <c r="UP21" s="47">
        <v>8.4843469999999996E-6</v>
      </c>
      <c r="UQ21" s="47">
        <v>8.4801649999999998E-6</v>
      </c>
      <c r="UR21" s="47">
        <v>8.4771890000000007E-6</v>
      </c>
      <c r="US21" s="47">
        <v>8.4852570000000006E-6</v>
      </c>
      <c r="UT21" s="47">
        <v>8.4837059999999995E-6</v>
      </c>
      <c r="UU21" s="47">
        <v>8.486348E-6</v>
      </c>
      <c r="UV21" s="47">
        <v>8.4834930000000002E-6</v>
      </c>
      <c r="UW21" s="47">
        <v>8.4760089999999994E-6</v>
      </c>
      <c r="UX21" s="47">
        <v>8.4988650000000002E-6</v>
      </c>
      <c r="UY21" s="47">
        <v>8.4798419999999996E-6</v>
      </c>
      <c r="UZ21" s="47">
        <v>8.4813770000000002E-6</v>
      </c>
      <c r="VA21" s="47">
        <v>8.4787129999999995E-6</v>
      </c>
      <c r="VB21" s="47">
        <v>8.4828189999999998E-6</v>
      </c>
      <c r="VC21" s="47">
        <v>8.4814130000000004E-6</v>
      </c>
      <c r="VD21" s="47">
        <v>8.4847429999999995E-6</v>
      </c>
      <c r="VE21" s="47">
        <v>4.2488769999999997E-6</v>
      </c>
      <c r="VF21" s="49">
        <v>4.9999060000000002</v>
      </c>
      <c r="VG21" s="49">
        <v>5.4625329999999996</v>
      </c>
      <c r="VH21" s="49">
        <v>10.351190000000001</v>
      </c>
      <c r="VI21" s="49">
        <v>15.115170000000001</v>
      </c>
      <c r="VJ21" s="49">
        <v>17.146509999999999</v>
      </c>
      <c r="VK21" s="49">
        <v>18.06099</v>
      </c>
      <c r="VL21" s="49">
        <v>19.333030000000001</v>
      </c>
      <c r="VM21" s="49">
        <v>20.365819999999999</v>
      </c>
      <c r="VN21" s="49">
        <v>21.341719999999999</v>
      </c>
      <c r="VO21" s="49">
        <v>22.249890000000001</v>
      </c>
      <c r="VP21" s="49">
        <v>23.026129999999998</v>
      </c>
      <c r="VQ21" s="49">
        <v>23.823260000000001</v>
      </c>
      <c r="VR21" s="49">
        <v>24.464300000000001</v>
      </c>
      <c r="VS21" s="49">
        <v>25.128699999999998</v>
      </c>
      <c r="VT21" s="49">
        <v>25.67088</v>
      </c>
      <c r="VU21" s="49">
        <v>26.250910000000001</v>
      </c>
      <c r="VV21" s="49">
        <v>26.672509999999999</v>
      </c>
      <c r="VW21" s="49">
        <v>27.185600000000001</v>
      </c>
      <c r="VX21" s="49">
        <v>27.53162</v>
      </c>
      <c r="VY21" s="49">
        <v>27.97861</v>
      </c>
      <c r="VZ21" s="49">
        <v>28.245979999999999</v>
      </c>
      <c r="WA21" s="49">
        <v>28.633780000000002</v>
      </c>
      <c r="WB21" s="49">
        <v>28.84787</v>
      </c>
      <c r="WC21" s="49">
        <v>29.183260000000001</v>
      </c>
      <c r="WD21" s="49">
        <v>29.354089999999999</v>
      </c>
      <c r="WE21" s="49">
        <v>29.641919999999999</v>
      </c>
      <c r="WF21" s="49">
        <v>29.756830000000001</v>
      </c>
      <c r="WG21" s="49">
        <v>30.0185</v>
      </c>
      <c r="WH21" s="49">
        <v>30.11084</v>
      </c>
      <c r="WI21" s="49">
        <v>30.327549999999999</v>
      </c>
      <c r="WJ21" s="49">
        <v>30.352789999999999</v>
      </c>
      <c r="WK21" s="49">
        <v>30.59404</v>
      </c>
      <c r="WL21" s="49">
        <v>30.651140000000002</v>
      </c>
      <c r="WM21" s="49">
        <v>30.829059999999998</v>
      </c>
      <c r="WN21" s="49">
        <v>30.847460000000002</v>
      </c>
      <c r="WO21" s="49">
        <v>31.058859999999999</v>
      </c>
      <c r="WP21" s="49">
        <v>31.04926</v>
      </c>
      <c r="WQ21" s="49">
        <v>31.207439999999998</v>
      </c>
      <c r="WR21" s="49">
        <v>31.223739999999999</v>
      </c>
      <c r="WS21" s="49">
        <v>31.391760000000001</v>
      </c>
      <c r="WT21" s="49">
        <v>31.378150000000002</v>
      </c>
      <c r="WU21" s="49">
        <v>31.57864</v>
      </c>
      <c r="WV21" s="49">
        <v>31.532900000000001</v>
      </c>
      <c r="WW21" s="49">
        <v>31.709669999999999</v>
      </c>
      <c r="WX21" s="49">
        <v>31.68216</v>
      </c>
      <c r="WY21" s="49">
        <v>31.817029999999999</v>
      </c>
      <c r="WZ21" s="49">
        <v>31.792380000000001</v>
      </c>
      <c r="XA21" s="49">
        <v>31.904209999999999</v>
      </c>
      <c r="XB21" s="49">
        <v>31.886330000000001</v>
      </c>
      <c r="XC21" s="49">
        <v>32.06447</v>
      </c>
      <c r="XD21" s="49">
        <v>31.974820000000001</v>
      </c>
      <c r="XE21" s="49">
        <v>32.129219999999997</v>
      </c>
      <c r="XF21" s="49">
        <v>32.092149999999997</v>
      </c>
      <c r="XG21" s="49">
        <v>32.233179999999997</v>
      </c>
      <c r="XH21" s="49">
        <v>32.194920000000003</v>
      </c>
      <c r="XI21" s="49">
        <v>32.351559999999999</v>
      </c>
      <c r="XJ21" s="49">
        <v>32.315860000000001</v>
      </c>
      <c r="XK21" s="49">
        <v>32.460149999999999</v>
      </c>
      <c r="XL21" s="49">
        <v>32.42248</v>
      </c>
      <c r="XM21" s="49">
        <v>32.571100000000001</v>
      </c>
      <c r="XN21" s="49">
        <v>32.524410000000003</v>
      </c>
      <c r="XO21" s="49">
        <v>32.658720000000002</v>
      </c>
      <c r="XP21" s="49">
        <v>32.646090000000001</v>
      </c>
      <c r="XQ21" s="49">
        <v>32.773829999999997</v>
      </c>
      <c r="XR21" s="49">
        <v>32.788400000000003</v>
      </c>
      <c r="XS21" s="49">
        <v>31.342269999999999</v>
      </c>
      <c r="XT21" s="49">
        <v>24.367550000000001</v>
      </c>
      <c r="XU21" s="49">
        <v>25.377420000000001</v>
      </c>
      <c r="XV21" s="61" t="s">
        <v>357</v>
      </c>
      <c r="XW21" s="61" t="s">
        <v>357</v>
      </c>
      <c r="XX21" s="61" t="s">
        <v>357</v>
      </c>
      <c r="XY21" s="61" t="s">
        <v>357</v>
      </c>
      <c r="XZ21" s="61" t="s">
        <v>357</v>
      </c>
      <c r="YA21" s="61" t="s">
        <v>357</v>
      </c>
      <c r="YB21" s="61" t="s">
        <v>357</v>
      </c>
      <c r="YC21" s="61" t="s">
        <v>357</v>
      </c>
      <c r="YD21" s="61" t="s">
        <v>357</v>
      </c>
      <c r="YE21" s="61" t="s">
        <v>357</v>
      </c>
      <c r="YF21" s="61" t="s">
        <v>357</v>
      </c>
      <c r="YG21" s="61" t="s">
        <v>357</v>
      </c>
      <c r="YH21" s="61" t="s">
        <v>357</v>
      </c>
      <c r="YI21" s="61" t="s">
        <v>357</v>
      </c>
      <c r="YJ21" s="61" t="s">
        <v>357</v>
      </c>
      <c r="YK21" s="61" t="s">
        <v>357</v>
      </c>
      <c r="YL21" s="61" t="s">
        <v>357</v>
      </c>
      <c r="YM21" s="61" t="s">
        <v>357</v>
      </c>
      <c r="YN21" s="61" t="s">
        <v>357</v>
      </c>
      <c r="YO21" s="61" t="s">
        <v>357</v>
      </c>
      <c r="YP21" s="61" t="s">
        <v>357</v>
      </c>
      <c r="YQ21" s="61" t="s">
        <v>357</v>
      </c>
      <c r="YR21" s="61" t="s">
        <v>357</v>
      </c>
      <c r="YS21" s="61" t="s">
        <v>357</v>
      </c>
      <c r="YT21" s="61" t="s">
        <v>357</v>
      </c>
      <c r="YU21" s="61" t="s">
        <v>357</v>
      </c>
      <c r="YV21" s="61" t="s">
        <v>357</v>
      </c>
      <c r="YW21" s="61" t="s">
        <v>357</v>
      </c>
      <c r="YX21" s="61" t="s">
        <v>357</v>
      </c>
      <c r="YY21" s="61" t="s">
        <v>357</v>
      </c>
      <c r="YZ21" s="61" t="s">
        <v>357</v>
      </c>
      <c r="ZA21" s="61" t="s">
        <v>357</v>
      </c>
      <c r="ZB21" s="61" t="s">
        <v>357</v>
      </c>
      <c r="ZC21" s="61" t="s">
        <v>357</v>
      </c>
      <c r="ZD21" s="61" t="s">
        <v>357</v>
      </c>
      <c r="ZE21" s="61" t="s">
        <v>357</v>
      </c>
      <c r="ZF21" s="61" t="s">
        <v>357</v>
      </c>
      <c r="ZG21" s="61" t="s">
        <v>357</v>
      </c>
      <c r="ZH21" s="61" t="s">
        <v>357</v>
      </c>
      <c r="ZI21" s="61" t="s">
        <v>357</v>
      </c>
      <c r="ZJ21" s="61" t="s">
        <v>357</v>
      </c>
      <c r="ZK21" s="61" t="s">
        <v>357</v>
      </c>
      <c r="ZL21" s="61" t="s">
        <v>357</v>
      </c>
      <c r="ZM21" s="61" t="s">
        <v>357</v>
      </c>
      <c r="ZN21" s="61" t="s">
        <v>357</v>
      </c>
      <c r="ZO21" s="61" t="s">
        <v>357</v>
      </c>
      <c r="ZP21" s="61" t="s">
        <v>357</v>
      </c>
      <c r="ZQ21" s="61" t="s">
        <v>357</v>
      </c>
      <c r="ZR21" s="61" t="s">
        <v>357</v>
      </c>
      <c r="ZS21" s="61" t="s">
        <v>357</v>
      </c>
      <c r="ZT21" s="61" t="s">
        <v>357</v>
      </c>
      <c r="ZU21" s="61" t="s">
        <v>357</v>
      </c>
      <c r="ZV21" s="61" t="s">
        <v>357</v>
      </c>
      <c r="ZW21" s="61" t="s">
        <v>357</v>
      </c>
      <c r="ZX21" s="61" t="s">
        <v>357</v>
      </c>
      <c r="ZY21" s="61" t="s">
        <v>357</v>
      </c>
      <c r="ZZ21" s="61" t="s">
        <v>357</v>
      </c>
      <c r="AAA21" s="61" t="s">
        <v>357</v>
      </c>
      <c r="AAB21" s="61" t="s">
        <v>357</v>
      </c>
      <c r="AAC21" s="61" t="s">
        <v>357</v>
      </c>
      <c r="AAD21" s="61" t="s">
        <v>357</v>
      </c>
      <c r="AAE21" s="61" t="s">
        <v>357</v>
      </c>
      <c r="AAF21" s="61" t="s">
        <v>357</v>
      </c>
      <c r="AAG21" s="61" t="s">
        <v>357</v>
      </c>
      <c r="AAH21" s="61" t="s">
        <v>357</v>
      </c>
      <c r="AAI21" s="49">
        <v>7991.509</v>
      </c>
      <c r="AAJ21" s="49">
        <v>7987.5439999999999</v>
      </c>
      <c r="AAK21" s="49">
        <v>7919.8140000000003</v>
      </c>
      <c r="AAL21" s="49">
        <v>7771.5309999999999</v>
      </c>
      <c r="AAM21" s="49">
        <v>7633.5169999999998</v>
      </c>
      <c r="AAN21" s="49">
        <v>7512.0709999999999</v>
      </c>
      <c r="AAO21" s="49">
        <v>7392.2349999999997</v>
      </c>
      <c r="AAP21" s="49">
        <v>7275.0010000000002</v>
      </c>
      <c r="AAQ21" s="49">
        <v>7157.2160000000003</v>
      </c>
      <c r="AAR21" s="49">
        <v>7040.0780000000004</v>
      </c>
      <c r="AAS21" s="49">
        <v>6921.1949999999997</v>
      </c>
      <c r="AAT21" s="49">
        <v>6803.6589999999997</v>
      </c>
      <c r="AAU21" s="49">
        <v>6683.71</v>
      </c>
      <c r="AAV21" s="49">
        <v>6565.5360000000001</v>
      </c>
      <c r="AAW21" s="49">
        <v>6444.0619999999999</v>
      </c>
      <c r="AAX21" s="49">
        <v>6324.7430000000004</v>
      </c>
      <c r="AAY21" s="49">
        <v>6201.8469999999998</v>
      </c>
      <c r="AAZ21" s="49">
        <v>6081.3890000000001</v>
      </c>
      <c r="ABA21" s="49">
        <v>5956.9539999999997</v>
      </c>
      <c r="ABB21" s="49">
        <v>5835.6559999999999</v>
      </c>
      <c r="ABC21" s="49">
        <v>5709.9880000000003</v>
      </c>
      <c r="ABD21" s="49">
        <v>5587.5450000000001</v>
      </c>
      <c r="ABE21" s="49">
        <v>5460.9709999999995</v>
      </c>
      <c r="ABF21" s="49">
        <v>5337.3339999999998</v>
      </c>
      <c r="ABG21" s="49">
        <v>5209.7020000000002</v>
      </c>
      <c r="ABH21" s="49">
        <v>5085.567</v>
      </c>
      <c r="ABI21" s="49">
        <v>4957.1719999999996</v>
      </c>
      <c r="ABJ21" s="49">
        <v>4832.32</v>
      </c>
      <c r="ABK21" s="49">
        <v>4703.24</v>
      </c>
      <c r="ABL21" s="49">
        <v>4577.6660000000002</v>
      </c>
      <c r="ABM21" s="49">
        <v>4447.7950000000001</v>
      </c>
      <c r="ABN21" s="49">
        <v>4321.5690000000004</v>
      </c>
      <c r="ABO21" s="49">
        <v>4190.6170000000002</v>
      </c>
      <c r="ABP21" s="49">
        <v>4063.5590000000002</v>
      </c>
      <c r="ABQ21" s="49">
        <v>3932.0540000000001</v>
      </c>
      <c r="ABR21" s="49">
        <v>3804.4270000000001</v>
      </c>
      <c r="ABS21" s="49">
        <v>3672.5610000000001</v>
      </c>
      <c r="ABT21" s="49">
        <v>3544.2820000000002</v>
      </c>
      <c r="ABU21" s="49">
        <v>3411.5219999999999</v>
      </c>
      <c r="ABV21" s="49">
        <v>3282.7820000000002</v>
      </c>
      <c r="ABW21" s="49">
        <v>3149.364</v>
      </c>
      <c r="ABX21" s="49">
        <v>3020.0120000000002</v>
      </c>
      <c r="ABY21" s="49">
        <v>2886.81</v>
      </c>
      <c r="ABZ21" s="49">
        <v>2756.982</v>
      </c>
      <c r="ACA21" s="49">
        <v>2622.9609999999998</v>
      </c>
      <c r="ACB21" s="49">
        <v>2492.6089999999999</v>
      </c>
      <c r="ACC21" s="49">
        <v>2358.3270000000002</v>
      </c>
      <c r="ACD21" s="49">
        <v>2227.556</v>
      </c>
      <c r="ACE21" s="49">
        <v>2092.8000000000002</v>
      </c>
      <c r="ACF21" s="49">
        <v>1961.943</v>
      </c>
      <c r="ACG21" s="49">
        <v>1826.6210000000001</v>
      </c>
      <c r="ACH21" s="49">
        <v>1694.9649999999999</v>
      </c>
      <c r="ACI21" s="49">
        <v>1559.1179999999999</v>
      </c>
      <c r="ACJ21" s="49">
        <v>1427.152</v>
      </c>
      <c r="ACK21" s="49">
        <v>1290.8050000000001</v>
      </c>
      <c r="ACL21" s="49">
        <v>1158.3610000000001</v>
      </c>
      <c r="ACM21" s="49">
        <v>1021.8680000000001</v>
      </c>
      <c r="ACN21" s="49">
        <v>888.78710000000001</v>
      </c>
      <c r="ACO21" s="49">
        <v>751.63210000000004</v>
      </c>
      <c r="ACP21" s="49">
        <v>618.62339999999995</v>
      </c>
      <c r="ACQ21" s="49">
        <v>481.0342</v>
      </c>
      <c r="ACR21" s="49">
        <v>347.28769999999997</v>
      </c>
      <c r="ACS21" s="49">
        <v>209.4297</v>
      </c>
      <c r="ACT21" s="49">
        <v>75.362380000000002</v>
      </c>
      <c r="ACU21" s="49">
        <v>-66.863600000000005</v>
      </c>
      <c r="ACV21" s="49">
        <v>-179.67150000000001</v>
      </c>
      <c r="ACW21" s="49">
        <v>-162.9752</v>
      </c>
      <c r="ACX21" s="49">
        <v>-160.44800000000001</v>
      </c>
      <c r="ACY21" s="62">
        <v>-269.2002</v>
      </c>
      <c r="ACZ21" s="62">
        <v>-268.27600000000001</v>
      </c>
      <c r="ADA21" s="62">
        <v>-270.57029999999997</v>
      </c>
      <c r="ADB21" s="62">
        <v>-272.63869999999997</v>
      </c>
      <c r="ADC21" s="62">
        <v>-272.63159999999999</v>
      </c>
      <c r="ADD21" s="62">
        <v>-271.36630000000002</v>
      </c>
      <c r="ADE21" s="62">
        <v>-269.33420000000001</v>
      </c>
      <c r="ADF21" s="62">
        <v>-267.48610000000002</v>
      </c>
      <c r="ADG21" s="62">
        <v>-264.99099999999999</v>
      </c>
      <c r="ADH21" s="62">
        <v>-262.33159999999998</v>
      </c>
      <c r="ADI21" s="62">
        <v>-258.97550000000001</v>
      </c>
      <c r="ADJ21" s="62">
        <v>-256.05950000000001</v>
      </c>
      <c r="ADK21" s="62">
        <v>-252.4408</v>
      </c>
      <c r="ADL21" s="62">
        <v>-248.82490000000001</v>
      </c>
      <c r="ADM21" s="62">
        <v>-244.97579999999999</v>
      </c>
      <c r="ADN21" s="62">
        <v>-241.2159</v>
      </c>
      <c r="ADO21" s="62">
        <v>-236.88910000000001</v>
      </c>
      <c r="ADP21" s="62">
        <v>-232.91759999999999</v>
      </c>
      <c r="ADQ21" s="62">
        <v>-228.53980000000001</v>
      </c>
      <c r="ADR21" s="62">
        <v>-224.26439999999999</v>
      </c>
      <c r="ADS21" s="62">
        <v>-219.6584</v>
      </c>
      <c r="ADT21" s="62">
        <v>-215.3116</v>
      </c>
      <c r="ADU21" s="62">
        <v>-210.559</v>
      </c>
      <c r="ADV21" s="62">
        <v>-205.9734</v>
      </c>
      <c r="ADW21" s="62">
        <v>-201.06870000000001</v>
      </c>
      <c r="ADX21" s="62">
        <v>-196.4736</v>
      </c>
      <c r="ADY21" s="62">
        <v>-191.31059999999999</v>
      </c>
      <c r="ADZ21" s="62">
        <v>-186.6086</v>
      </c>
      <c r="AEA21" s="62">
        <v>-181.6421</v>
      </c>
      <c r="AEB21" s="62">
        <v>-176.7963</v>
      </c>
      <c r="AEC21" s="62">
        <v>-171.4528</v>
      </c>
      <c r="AED21" s="62">
        <v>-166.8246</v>
      </c>
      <c r="AEE21" s="62">
        <v>-161.7534</v>
      </c>
      <c r="AEF21" s="62">
        <v>-156.8297</v>
      </c>
      <c r="AEG21" s="62">
        <v>-151.5967</v>
      </c>
      <c r="AEH21" s="62">
        <v>-146.90770000000001</v>
      </c>
      <c r="AEI21" s="62">
        <v>-141.58080000000001</v>
      </c>
      <c r="AEJ21" s="62">
        <v>-136.65119999999999</v>
      </c>
      <c r="AEK21" s="62">
        <v>-131.48070000000001</v>
      </c>
      <c r="AEL21" s="62">
        <v>-126.58620000000001</v>
      </c>
      <c r="AEM21" s="62">
        <v>-121.28870000000001</v>
      </c>
      <c r="AEN21" s="62">
        <v>-116.54519999999999</v>
      </c>
      <c r="AEO21" s="62">
        <v>-111.2534</v>
      </c>
      <c r="AEP21" s="62">
        <v>-106.3674</v>
      </c>
      <c r="AEQ21" s="62">
        <v>-101.108</v>
      </c>
      <c r="AER21" s="62">
        <v>-96.061779999999999</v>
      </c>
      <c r="AES21" s="62">
        <v>-90.825490000000002</v>
      </c>
      <c r="AET21" s="62">
        <v>-85.760400000000004</v>
      </c>
      <c r="AEU21" s="62">
        <v>-80.48545</v>
      </c>
      <c r="AEV21" s="62">
        <v>-75.600120000000004</v>
      </c>
      <c r="AEW21" s="62">
        <v>-70.137640000000005</v>
      </c>
      <c r="AEX21" s="62">
        <v>-65.147620000000003</v>
      </c>
      <c r="AEY21" s="62">
        <v>-59.79757</v>
      </c>
      <c r="AEZ21" s="62">
        <v>-54.771990000000002</v>
      </c>
      <c r="AFA21" s="62">
        <v>-49.384399999999999</v>
      </c>
      <c r="AFB21" s="62">
        <v>-44.369149999999998</v>
      </c>
      <c r="AFC21" s="62">
        <v>-38.98771</v>
      </c>
      <c r="AFD21" s="62">
        <v>-33.927329999999998</v>
      </c>
      <c r="AFE21" s="62">
        <v>-28.506769999999999</v>
      </c>
      <c r="AFF21" s="62">
        <v>-23.474720000000001</v>
      </c>
      <c r="AFG21" s="62">
        <v>-18.010010000000001</v>
      </c>
      <c r="AFH21" s="62">
        <v>-12.93854</v>
      </c>
      <c r="AFI21" s="62">
        <v>-7.4827490000000001</v>
      </c>
      <c r="AFJ21" s="62">
        <v>-2.4137710000000001</v>
      </c>
      <c r="AFK21" s="62">
        <v>3.3128380000000002</v>
      </c>
      <c r="AFL21" s="62">
        <v>7.0432389999999998</v>
      </c>
      <c r="AFM21" s="62">
        <v>6.4546559999999999</v>
      </c>
      <c r="AFN21" s="62">
        <v>6.0265409999999999</v>
      </c>
      <c r="AFO21" s="59">
        <v>300</v>
      </c>
      <c r="AFP21" s="59">
        <v>348.7636</v>
      </c>
      <c r="AFQ21" s="59">
        <v>482.64150000000001</v>
      </c>
      <c r="AFR21" s="59">
        <v>712.15629999999999</v>
      </c>
      <c r="AFS21" s="59">
        <v>795.15329999999994</v>
      </c>
      <c r="AFT21" s="59">
        <v>838.53530000000001</v>
      </c>
      <c r="AFU21" s="59">
        <v>871.08410000000003</v>
      </c>
      <c r="AFV21" s="59">
        <v>889.72799999999995</v>
      </c>
      <c r="AFW21" s="59">
        <v>913.99850000000004</v>
      </c>
      <c r="AFX21" s="59">
        <v>927.51080000000002</v>
      </c>
      <c r="AFY21" s="59">
        <v>947.58119999999997</v>
      </c>
      <c r="AFZ21" s="59">
        <v>958.25429999999994</v>
      </c>
      <c r="AGA21" s="59">
        <v>975.02009999999996</v>
      </c>
      <c r="AGB21" s="59">
        <v>984.12400000000002</v>
      </c>
      <c r="AGC21" s="59">
        <v>998.12300000000005</v>
      </c>
      <c r="AGD21" s="59">
        <v>1005.803</v>
      </c>
      <c r="AGE21" s="59">
        <v>1017.385</v>
      </c>
      <c r="AGF21" s="59">
        <v>1023.7140000000001</v>
      </c>
      <c r="AGG21" s="59">
        <v>1033.2090000000001</v>
      </c>
      <c r="AGH21" s="59">
        <v>1038.444</v>
      </c>
      <c r="AGI21" s="59">
        <v>1046.135</v>
      </c>
      <c r="AGJ21" s="59">
        <v>1050.482</v>
      </c>
      <c r="AGK21" s="59">
        <v>1056.6579999999999</v>
      </c>
      <c r="AGL21" s="59">
        <v>1060.271</v>
      </c>
      <c r="AGM21" s="59">
        <v>1065.184</v>
      </c>
      <c r="AGN21" s="59">
        <v>1068.0989999999999</v>
      </c>
      <c r="AGO21" s="59">
        <v>1072.0509999999999</v>
      </c>
      <c r="AGP21" s="59">
        <v>1074.4349999999999</v>
      </c>
      <c r="AGQ21" s="59">
        <v>1077.53</v>
      </c>
      <c r="AGR21" s="59">
        <v>1079.5060000000001</v>
      </c>
      <c r="AGS21" s="59">
        <v>1081.998</v>
      </c>
      <c r="AGT21" s="59">
        <v>1083.576</v>
      </c>
      <c r="AGU21" s="59">
        <v>1085.5340000000001</v>
      </c>
      <c r="AGV21" s="59">
        <v>1086.8430000000001</v>
      </c>
      <c r="AGW21" s="59">
        <v>1088.377</v>
      </c>
      <c r="AGX21" s="59">
        <v>1089.4169999999999</v>
      </c>
      <c r="AGY21" s="59">
        <v>1090.635</v>
      </c>
      <c r="AGZ21" s="59">
        <v>1091.4949999999999</v>
      </c>
      <c r="AHA21" s="59">
        <v>1092.4380000000001</v>
      </c>
      <c r="AHB21" s="59">
        <v>1093.1300000000001</v>
      </c>
      <c r="AHC21" s="59">
        <v>1093.874</v>
      </c>
      <c r="AHD21" s="59">
        <v>1094.4290000000001</v>
      </c>
      <c r="AHE21" s="59">
        <v>1095.008</v>
      </c>
      <c r="AHF21" s="59">
        <v>1095.461</v>
      </c>
      <c r="AHG21" s="59">
        <v>1095.9159999999999</v>
      </c>
      <c r="AHH21" s="59">
        <v>1096.2829999999999</v>
      </c>
      <c r="AHI21" s="59">
        <v>1096.635</v>
      </c>
      <c r="AHJ21" s="59">
        <v>1096.9359999999999</v>
      </c>
      <c r="AHK21" s="59">
        <v>1097.211</v>
      </c>
      <c r="AHL21" s="59">
        <v>1097.4469999999999</v>
      </c>
      <c r="AHM21" s="59">
        <v>1097.6690000000001</v>
      </c>
      <c r="AHN21" s="59">
        <v>1097.8610000000001</v>
      </c>
      <c r="AHO21" s="59">
        <v>1098.029</v>
      </c>
      <c r="AHP21" s="59">
        <v>1098.1859999999999</v>
      </c>
      <c r="AHQ21" s="59">
        <v>1098.318</v>
      </c>
      <c r="AHR21" s="59">
        <v>1098.443</v>
      </c>
      <c r="AHS21" s="59">
        <v>1098.5440000000001</v>
      </c>
      <c r="AHT21" s="59">
        <v>1098.6479999999999</v>
      </c>
      <c r="AHU21" s="59">
        <v>1098.7270000000001</v>
      </c>
      <c r="AHV21" s="59">
        <v>1098.808</v>
      </c>
      <c r="AHW21" s="59">
        <v>1098.8699999999999</v>
      </c>
      <c r="AHX21" s="59">
        <v>1098.9369999999999</v>
      </c>
      <c r="AHY21" s="59">
        <v>1098.9829999999999</v>
      </c>
      <c r="AHZ21" s="59">
        <v>1099.038</v>
      </c>
      <c r="AIA21" s="59">
        <v>1099.0719999999999</v>
      </c>
      <c r="AIB21" s="59">
        <v>1099.1379999999999</v>
      </c>
      <c r="AIC21" s="59">
        <v>1099.364</v>
      </c>
      <c r="AID21" s="59">
        <v>1099.33</v>
      </c>
      <c r="AIE21" s="63">
        <v>1.487821E-8</v>
      </c>
      <c r="AIF21" s="47">
        <v>1.706871E-9</v>
      </c>
      <c r="AIG21" s="47">
        <v>1.533098E-9</v>
      </c>
      <c r="AIH21" s="47">
        <v>1.535107E-9</v>
      </c>
      <c r="AII21" s="47">
        <v>1.5444179999999999E-9</v>
      </c>
      <c r="AIJ21" s="47">
        <v>1.538454E-9</v>
      </c>
      <c r="AIK21" s="47">
        <v>1.537338E-9</v>
      </c>
      <c r="AIL21" s="47">
        <v>1.539846E-9</v>
      </c>
      <c r="AIM21" s="47">
        <v>1.545049E-9</v>
      </c>
      <c r="AIN21" s="47">
        <v>1.538162E-9</v>
      </c>
      <c r="AIO21" s="47">
        <v>1.54002E-9</v>
      </c>
      <c r="AIP21" s="47">
        <v>1.546323E-9</v>
      </c>
      <c r="AIQ21" s="47">
        <v>1.5391769999999999E-9</v>
      </c>
      <c r="AIR21" s="47">
        <v>1.5398489999999999E-9</v>
      </c>
      <c r="AIS21" s="47">
        <v>1.544598E-9</v>
      </c>
      <c r="AIT21" s="47">
        <v>1.540474E-9</v>
      </c>
      <c r="AIU21" s="47">
        <v>1.5357580000000001E-9</v>
      </c>
      <c r="AIV21" s="47">
        <v>1.541425E-9</v>
      </c>
      <c r="AIW21" s="47">
        <v>1.5443849999999999E-9</v>
      </c>
      <c r="AIX21" s="47">
        <v>1.5324119999999999E-9</v>
      </c>
      <c r="AIY21" s="47">
        <v>1.534507E-9</v>
      </c>
      <c r="AIZ21" s="47">
        <v>1.545736E-9</v>
      </c>
      <c r="AJA21" s="47">
        <v>1.5362290000000001E-9</v>
      </c>
      <c r="AJB21" s="47">
        <v>1.5365190000000001E-9</v>
      </c>
      <c r="AJC21" s="47">
        <v>1.5424860000000001E-9</v>
      </c>
      <c r="AJD21" s="47">
        <v>1.5407059999999999E-9</v>
      </c>
      <c r="AJE21" s="47">
        <v>1.541041E-9</v>
      </c>
      <c r="AJF21" s="47">
        <v>1.539855E-9</v>
      </c>
      <c r="AJG21" s="47">
        <v>1.545202E-9</v>
      </c>
      <c r="AJH21" s="47">
        <v>1.5404450000000001E-9</v>
      </c>
      <c r="AJI21" s="47">
        <v>1.538049E-9</v>
      </c>
      <c r="AJJ21" s="47">
        <v>1.546304E-9</v>
      </c>
      <c r="AJK21" s="47">
        <v>1.54086E-9</v>
      </c>
      <c r="AJL21" s="47">
        <v>1.5382959999999999E-9</v>
      </c>
      <c r="AJM21" s="47">
        <v>1.5376530000000001E-9</v>
      </c>
      <c r="AJN21" s="47">
        <v>1.5445800000000001E-9</v>
      </c>
      <c r="AJO21" s="47">
        <v>1.5356179999999999E-9</v>
      </c>
      <c r="AJP21" s="47">
        <v>1.534858E-9</v>
      </c>
      <c r="AJQ21" s="47">
        <v>1.544094E-9</v>
      </c>
      <c r="AJR21" s="47">
        <v>1.537588E-9</v>
      </c>
      <c r="AJS21" s="47">
        <v>1.5327610000000001E-9</v>
      </c>
      <c r="AJT21" s="47">
        <v>1.5434350000000001E-9</v>
      </c>
      <c r="AJU21" s="47">
        <v>1.5426410000000001E-9</v>
      </c>
      <c r="AJV21" s="47">
        <v>1.538819E-9</v>
      </c>
      <c r="AJW21" s="47">
        <v>1.5385540000000001E-9</v>
      </c>
      <c r="AJX21" s="47">
        <v>1.5462499999999999E-9</v>
      </c>
      <c r="AJY21" s="47">
        <v>1.54077E-9</v>
      </c>
      <c r="AJZ21" s="47">
        <v>1.540136E-9</v>
      </c>
      <c r="AKA21" s="47">
        <v>1.5454669999999999E-9</v>
      </c>
      <c r="AKB21" s="47">
        <v>1.539233E-9</v>
      </c>
      <c r="AKC21" s="47">
        <v>1.53761E-9</v>
      </c>
      <c r="AKD21" s="47">
        <v>1.541235E-9</v>
      </c>
      <c r="AKE21" s="47">
        <v>1.544247E-9</v>
      </c>
      <c r="AKF21" s="47">
        <v>1.5339500000000001E-9</v>
      </c>
      <c r="AKG21" s="47">
        <v>1.537008E-9</v>
      </c>
      <c r="AKH21" s="47">
        <v>1.54387E-9</v>
      </c>
      <c r="AKI21" s="47">
        <v>1.5349860000000001E-9</v>
      </c>
      <c r="AKJ21" s="47">
        <v>1.535187E-9</v>
      </c>
      <c r="AKK21" s="47">
        <v>1.543453E-9</v>
      </c>
      <c r="AKL21" s="47">
        <v>1.540749E-9</v>
      </c>
      <c r="AKM21" s="47">
        <v>1.537907E-9</v>
      </c>
      <c r="AKN21" s="47">
        <v>1.5403069999999999E-9</v>
      </c>
      <c r="AKO21" s="47">
        <v>1.5456259999999999E-9</v>
      </c>
      <c r="AKP21" s="47">
        <v>1.5397529999999999E-9</v>
      </c>
      <c r="AKQ21" s="47">
        <v>1.537006E-9</v>
      </c>
      <c r="AKR21" s="47">
        <v>1.7109840000000001E-9</v>
      </c>
      <c r="AKS21" s="441"/>
      <c r="AKT21" s="285">
        <f>P80_C3_LAMINAR!$B$1*P80_C3_LAMINAR!$B$3</f>
        <v>1.487864E-8</v>
      </c>
      <c r="AKU21" s="17">
        <f>P80_C3_LAMINAR!$B$1*(P80_C3_LAMINAR!$B$2)</f>
        <v>2.1255199999999999E-9</v>
      </c>
      <c r="AKV21" s="17">
        <f>P80_C3_LAMINAR!$B$1*($D$2)</f>
        <v>2.3912100000000001E-9</v>
      </c>
      <c r="AKW21" s="17">
        <f>P80_C3_LAMINAR!$B$1*($D$2)</f>
        <v>2.3912100000000001E-9</v>
      </c>
      <c r="AKX21" s="17">
        <f>P80_C3_LAMINAR!$B$1*($D$2)</f>
        <v>2.3912100000000001E-9</v>
      </c>
      <c r="AKY21" s="17">
        <f>P80_C3_LAMINAR!$B$1*($D$2)</f>
        <v>2.3912100000000001E-9</v>
      </c>
      <c r="AKZ21" s="17">
        <f>P80_C3_LAMINAR!$B$1*($D$2)</f>
        <v>2.3912100000000001E-9</v>
      </c>
      <c r="ALA21" s="17">
        <f>P80_C3_LAMINAR!$B$1*($D$2)</f>
        <v>2.3912100000000001E-9</v>
      </c>
      <c r="ALB21" s="17">
        <f>P80_C3_LAMINAR!$B$1*($D$2)</f>
        <v>2.3912100000000001E-9</v>
      </c>
      <c r="ALC21" s="17">
        <f>P80_C3_LAMINAR!$B$1*($D$2)</f>
        <v>2.3912100000000001E-9</v>
      </c>
      <c r="ALD21" s="17">
        <f>P80_C3_LAMINAR!$B$1*($D$2)</f>
        <v>2.3912100000000001E-9</v>
      </c>
      <c r="ALE21" s="17">
        <f>P80_C3_LAMINAR!$B$1*($D$2)</f>
        <v>2.3912100000000001E-9</v>
      </c>
      <c r="ALF21" s="17">
        <f>P80_C3_LAMINAR!$B$1*($D$2)</f>
        <v>2.3912100000000001E-9</v>
      </c>
      <c r="ALG21" s="17">
        <f>P80_C3_LAMINAR!$B$1*($D$2)</f>
        <v>2.3912100000000001E-9</v>
      </c>
      <c r="ALH21" s="17">
        <f>P80_C3_LAMINAR!$B$1*($D$2)</f>
        <v>2.3912100000000001E-9</v>
      </c>
      <c r="ALI21" s="17">
        <f>P80_C3_LAMINAR!$B$1*($D$2)</f>
        <v>2.3912100000000001E-9</v>
      </c>
      <c r="ALJ21" s="17">
        <f>P80_C3_LAMINAR!$B$1*($D$2)</f>
        <v>2.3912100000000001E-9</v>
      </c>
      <c r="ALK21" s="17">
        <f>P80_C3_LAMINAR!$B$1*($D$2)</f>
        <v>2.3912100000000001E-9</v>
      </c>
      <c r="ALL21" s="17">
        <f>P80_C3_LAMINAR!$B$1*($D$2)</f>
        <v>2.3912100000000001E-9</v>
      </c>
      <c r="ALM21" s="17">
        <f>P80_C3_LAMINAR!$B$1*($D$2)</f>
        <v>2.3912100000000001E-9</v>
      </c>
      <c r="ALN21" s="17">
        <f>P80_C3_LAMINAR!$B$1*($D$2)</f>
        <v>2.3912100000000001E-9</v>
      </c>
      <c r="ALO21" s="17">
        <f>P80_C3_LAMINAR!$B$1*($D$2)</f>
        <v>2.3912100000000001E-9</v>
      </c>
      <c r="ALP21" s="17">
        <f>P80_C3_LAMINAR!$B$1*($D$2)</f>
        <v>2.3912100000000001E-9</v>
      </c>
      <c r="ALQ21" s="17">
        <f>P80_C3_LAMINAR!$B$1*($D$2)</f>
        <v>2.3912100000000001E-9</v>
      </c>
      <c r="ALR21" s="17">
        <f>P80_C3_LAMINAR!$B$1*($D$2)</f>
        <v>2.3912100000000001E-9</v>
      </c>
      <c r="ALS21" s="17">
        <f>P80_C3_LAMINAR!$B$1*($D$2)</f>
        <v>2.3912100000000001E-9</v>
      </c>
      <c r="ALT21" s="17">
        <f>P80_C3_LAMINAR!$B$1*($D$2)</f>
        <v>2.3912100000000001E-9</v>
      </c>
      <c r="ALU21" s="17">
        <f>P80_C3_LAMINAR!$B$1*($D$2)</f>
        <v>2.3912100000000001E-9</v>
      </c>
      <c r="ALV21" s="17">
        <f>P80_C3_LAMINAR!$B$1*($D$2)</f>
        <v>2.3912100000000001E-9</v>
      </c>
      <c r="ALW21" s="17">
        <f>P80_C3_LAMINAR!$B$1*($D$2)</f>
        <v>2.3912100000000001E-9</v>
      </c>
      <c r="ALX21" s="17">
        <f>P80_C3_LAMINAR!$B$1*($D$2)</f>
        <v>2.3912100000000001E-9</v>
      </c>
      <c r="ALY21" s="17">
        <f>P80_C3_LAMINAR!$B$1*($D$2)</f>
        <v>2.3912100000000001E-9</v>
      </c>
      <c r="ALZ21" s="17">
        <f>P80_C3_LAMINAR!$B$1*($D$2)</f>
        <v>2.3912100000000001E-9</v>
      </c>
      <c r="AMA21" s="17">
        <f>P80_C3_LAMINAR!$B$1*($D$2)</f>
        <v>2.3912100000000001E-9</v>
      </c>
      <c r="AMB21" s="17">
        <f>P80_C3_LAMINAR!$B$1*($D$2)</f>
        <v>2.3912100000000001E-9</v>
      </c>
      <c r="AMC21" s="17">
        <f>P80_C3_LAMINAR!$B$1*($D$2)</f>
        <v>2.3912100000000001E-9</v>
      </c>
      <c r="AMD21" s="17">
        <f>P80_C3_LAMINAR!$B$1*($D$2)</f>
        <v>2.3912100000000001E-9</v>
      </c>
      <c r="AME21" s="17">
        <f>P80_C3_LAMINAR!$B$1*($D$2)</f>
        <v>2.3912100000000001E-9</v>
      </c>
      <c r="AMF21" s="17">
        <f>P80_C3_LAMINAR!$B$1*($D$2)</f>
        <v>2.3912100000000001E-9</v>
      </c>
      <c r="AMG21" s="17">
        <f>P80_C3_LAMINAR!$B$1*($D$2)</f>
        <v>2.3912100000000001E-9</v>
      </c>
      <c r="AMH21" s="17">
        <f>P80_C3_LAMINAR!$B$1*($D$2)</f>
        <v>2.3912100000000001E-9</v>
      </c>
      <c r="AMI21" s="17">
        <f>P80_C3_LAMINAR!$B$1*($D$2)</f>
        <v>2.3912100000000001E-9</v>
      </c>
      <c r="AMJ21" s="17">
        <f>P80_C3_LAMINAR!$B$1*($D$2)</f>
        <v>2.3912100000000001E-9</v>
      </c>
      <c r="AMK21" s="17">
        <f>P80_C3_LAMINAR!$B$1*($D$2)</f>
        <v>2.3912100000000001E-9</v>
      </c>
      <c r="AML21" s="17">
        <f>P80_C3_LAMINAR!$B$1*($D$2)</f>
        <v>2.3912100000000001E-9</v>
      </c>
      <c r="AMM21" s="17">
        <f>P80_C3_LAMINAR!$B$1*($D$2)</f>
        <v>2.3912100000000001E-9</v>
      </c>
      <c r="AMN21" s="17">
        <f>P80_C3_LAMINAR!$B$1*($D$2)</f>
        <v>2.3912100000000001E-9</v>
      </c>
      <c r="AMO21" s="17">
        <f>P80_C3_LAMINAR!$B$1*($D$2)</f>
        <v>2.3912100000000001E-9</v>
      </c>
      <c r="AMP21" s="17">
        <f>P80_C3_LAMINAR!$B$1*($D$2)</f>
        <v>2.3912100000000001E-9</v>
      </c>
      <c r="AMQ21" s="17">
        <f>P80_C3_LAMINAR!$B$1*($D$2)</f>
        <v>2.3912100000000001E-9</v>
      </c>
      <c r="AMR21" s="17">
        <f>P80_C3_LAMINAR!$B$1*($D$2)</f>
        <v>2.3912100000000001E-9</v>
      </c>
      <c r="AMS21" s="17">
        <f>P80_C3_LAMINAR!$B$1*($D$2)</f>
        <v>2.3912100000000001E-9</v>
      </c>
      <c r="AMT21" s="17">
        <f>P80_C3_LAMINAR!$B$1*($D$2)</f>
        <v>2.3912100000000001E-9</v>
      </c>
      <c r="AMU21" s="17">
        <f>P80_C3_LAMINAR!$B$1*($D$2)</f>
        <v>2.3912100000000001E-9</v>
      </c>
      <c r="AMV21" s="17">
        <f>P80_C3_LAMINAR!$B$1*($D$2)</f>
        <v>2.3912100000000001E-9</v>
      </c>
      <c r="AMW21" s="17">
        <f>P80_C3_LAMINAR!$B$1*($D$2)</f>
        <v>2.3912100000000001E-9</v>
      </c>
      <c r="AMX21" s="17">
        <f>P80_C3_LAMINAR!$B$1*($D$2)</f>
        <v>2.3912100000000001E-9</v>
      </c>
      <c r="AMY21" s="17">
        <f>P80_C3_LAMINAR!$B$1*($D$2)</f>
        <v>2.3912100000000001E-9</v>
      </c>
      <c r="AMZ21" s="17">
        <f>P80_C3_LAMINAR!$B$1*($D$2)</f>
        <v>2.3912100000000001E-9</v>
      </c>
      <c r="ANA21" s="17">
        <f>P80_C3_LAMINAR!$B$1*($D$2)</f>
        <v>2.3912100000000001E-9</v>
      </c>
      <c r="ANB21" s="17">
        <f>P80_C3_LAMINAR!$B$1*($D$2)</f>
        <v>2.3912100000000001E-9</v>
      </c>
      <c r="ANC21" s="17">
        <f>P80_C3_LAMINAR!$B$1*($D$2)</f>
        <v>2.3912100000000001E-9</v>
      </c>
      <c r="AND21" s="17">
        <f>P80_C3_LAMINAR!$B$1*($D$2)</f>
        <v>2.3912100000000001E-9</v>
      </c>
      <c r="ANE21" s="17">
        <f>P80_C3_LAMINAR!$B$1*($D$2)</f>
        <v>2.3912100000000001E-9</v>
      </c>
      <c r="ANF21" s="17">
        <f>P80_C3_LAMINAR!$B$1*($D$2)</f>
        <v>2.3912100000000001E-9</v>
      </c>
      <c r="ANG21" s="17">
        <f>P80_C3_LAMINAR!$B$1*($B$2)</f>
        <v>2.1255199999999999E-9</v>
      </c>
      <c r="ANH21" s="287">
        <f t="shared" si="877"/>
        <v>80.303690391057245</v>
      </c>
      <c r="ANI21" s="287">
        <f t="shared" si="899"/>
        <v>64.113900493892203</v>
      </c>
      <c r="ANJ21" s="287">
        <f t="shared" si="900"/>
        <v>64.197916535979687</v>
      </c>
      <c r="ANK21" s="287">
        <f t="shared" si="901"/>
        <v>64.587300989875416</v>
      </c>
      <c r="ANL21" s="287">
        <f t="shared" si="902"/>
        <v>64.337887513016426</v>
      </c>
      <c r="ANM21" s="287">
        <f t="shared" si="903"/>
        <v>64.29121658072691</v>
      </c>
      <c r="ANN21" s="287">
        <f t="shared" si="904"/>
        <v>64.396100718882906</v>
      </c>
      <c r="ANO21" s="287">
        <f t="shared" si="905"/>
        <v>64.613689303741623</v>
      </c>
      <c r="ANP21" s="287">
        <f t="shared" si="906"/>
        <v>64.325676122130631</v>
      </c>
      <c r="ANQ21" s="287">
        <f t="shared" si="907"/>
        <v>64.403377369616223</v>
      </c>
      <c r="ANR21" s="287">
        <f t="shared" si="908"/>
        <v>64.666967769455624</v>
      </c>
      <c r="ANS21" s="287">
        <f t="shared" si="909"/>
        <v>64.368123251408278</v>
      </c>
      <c r="ANT21" s="287">
        <f t="shared" si="910"/>
        <v>64.396226178378299</v>
      </c>
      <c r="ANU21" s="287">
        <f t="shared" si="911"/>
        <v>64.59482855959952</v>
      </c>
      <c r="ANV21" s="287">
        <f t="shared" si="912"/>
        <v>64.422363573253705</v>
      </c>
      <c r="ANW21" s="287">
        <f t="shared" si="913"/>
        <v>64.225141246481911</v>
      </c>
      <c r="ANX21" s="287">
        <f t="shared" si="914"/>
        <v>64.462134233296112</v>
      </c>
      <c r="ANY21" s="287">
        <f t="shared" si="915"/>
        <v>64.585920935425989</v>
      </c>
      <c r="ANZ21" s="287">
        <f t="shared" si="916"/>
        <v>64.085212089276965</v>
      </c>
      <c r="AOA21" s="287">
        <f t="shared" si="917"/>
        <v>64.172824636899307</v>
      </c>
      <c r="AOB21" s="287">
        <f t="shared" si="918"/>
        <v>64.642419528188654</v>
      </c>
      <c r="AOC21" s="287">
        <f t="shared" si="919"/>
        <v>64.244838387260003</v>
      </c>
      <c r="AOD21" s="287">
        <f t="shared" si="920"/>
        <v>64.256966138482198</v>
      </c>
      <c r="AOE21" s="287">
        <f t="shared" si="921"/>
        <v>64.506505074836596</v>
      </c>
      <c r="AOF21" s="287">
        <f t="shared" si="922"/>
        <v>64.432065774231447</v>
      </c>
      <c r="AOG21" s="287">
        <f t="shared" si="923"/>
        <v>64.446075417884657</v>
      </c>
      <c r="AOH21" s="287">
        <f t="shared" si="924"/>
        <v>64.396477097369115</v>
      </c>
      <c r="AOI21" s="287">
        <f t="shared" si="925"/>
        <v>64.620087738007115</v>
      </c>
      <c r="AOJ21" s="287">
        <f t="shared" si="926"/>
        <v>64.421150798131492</v>
      </c>
      <c r="AOK21" s="287">
        <f t="shared" si="927"/>
        <v>64.32095048113716</v>
      </c>
      <c r="AOL21" s="287">
        <f t="shared" si="928"/>
        <v>64.666173192651414</v>
      </c>
      <c r="AOM21" s="287">
        <f t="shared" si="929"/>
        <v>64.43850602832876</v>
      </c>
      <c r="AON21" s="287">
        <f t="shared" si="930"/>
        <v>64.331279979591912</v>
      </c>
      <c r="AOO21" s="287">
        <f t="shared" si="931"/>
        <v>64.304389827744117</v>
      </c>
      <c r="AOP21" s="287">
        <f t="shared" si="932"/>
        <v>64.594075802627131</v>
      </c>
      <c r="AOQ21" s="287">
        <f t="shared" si="933"/>
        <v>64.219286470029814</v>
      </c>
      <c r="AOR21" s="287">
        <f t="shared" si="934"/>
        <v>64.187503397861335</v>
      </c>
      <c r="AOS21" s="287">
        <f t="shared" si="935"/>
        <v>64.573751364372015</v>
      </c>
      <c r="AOT21" s="287">
        <f t="shared" si="936"/>
        <v>64.30167153867707</v>
      </c>
      <c r="AOU21" s="287">
        <f t="shared" si="937"/>
        <v>64.099807210575392</v>
      </c>
      <c r="AOV21" s="287">
        <f t="shared" si="938"/>
        <v>64.546192095215389</v>
      </c>
      <c r="AOW21" s="287">
        <f t="shared" si="939"/>
        <v>64.512987148765689</v>
      </c>
      <c r="AOX21" s="287">
        <f t="shared" si="940"/>
        <v>64.353151751623656</v>
      </c>
      <c r="AOY21" s="287">
        <f t="shared" si="941"/>
        <v>64.342069496196487</v>
      </c>
      <c r="AOZ21" s="287">
        <f t="shared" si="942"/>
        <v>64.663914921734175</v>
      </c>
      <c r="APA21" s="287">
        <f t="shared" si="943"/>
        <v>64.434742243466687</v>
      </c>
      <c r="APB21" s="287">
        <f t="shared" si="944"/>
        <v>64.408228470105087</v>
      </c>
      <c r="APC21" s="287">
        <f t="shared" si="945"/>
        <v>64.631169993434284</v>
      </c>
      <c r="APD21" s="287">
        <f t="shared" si="946"/>
        <v>64.370465161989117</v>
      </c>
      <c r="APE21" s="287">
        <f t="shared" si="947"/>
        <v>64.302591574976688</v>
      </c>
      <c r="APF21" s="287">
        <f t="shared" si="948"/>
        <v>64.454188465253992</v>
      </c>
      <c r="APG21" s="287">
        <f t="shared" si="949"/>
        <v>64.580149798637507</v>
      </c>
      <c r="APH21" s="287">
        <f t="shared" si="950"/>
        <v>64.149530990586356</v>
      </c>
      <c r="API21" s="287">
        <f t="shared" si="951"/>
        <v>64.277416036232708</v>
      </c>
      <c r="APJ21" s="287">
        <f t="shared" si="952"/>
        <v>64.564383722048674</v>
      </c>
      <c r="APK21" s="287">
        <f t="shared" si="953"/>
        <v>64.192856336331815</v>
      </c>
      <c r="APL21" s="287">
        <f t="shared" si="954"/>
        <v>64.201262122523744</v>
      </c>
      <c r="APM21" s="287">
        <f t="shared" si="955"/>
        <v>64.546944852187806</v>
      </c>
      <c r="APN21" s="287">
        <f t="shared" si="956"/>
        <v>64.433864026998876</v>
      </c>
      <c r="APO21" s="287">
        <f t="shared" si="957"/>
        <v>64.315012065021477</v>
      </c>
      <c r="APP21" s="287">
        <f t="shared" si="958"/>
        <v>64.415379661342996</v>
      </c>
      <c r="APQ21" s="287">
        <f t="shared" si="959"/>
        <v>64.637819346690577</v>
      </c>
      <c r="APR21" s="287">
        <f t="shared" si="960"/>
        <v>64.392211474525439</v>
      </c>
      <c r="APS21" s="287">
        <f t="shared" si="961"/>
        <v>64.277332396569093</v>
      </c>
      <c r="APT21" s="287">
        <f t="shared" si="891"/>
        <v>80.497195980277766</v>
      </c>
      <c r="APU21" s="284">
        <f t="shared" si="3"/>
        <v>1999.5464639241225</v>
      </c>
      <c r="APV21" s="284">
        <f t="shared" si="994"/>
        <v>3546.5291630597062</v>
      </c>
      <c r="APW21" s="284">
        <f t="shared" si="994"/>
        <v>3548.9128934723421</v>
      </c>
      <c r="APX21" s="284">
        <f t="shared" si="994"/>
        <v>3545.9507947859033</v>
      </c>
      <c r="APY21" s="284">
        <f t="shared" si="1020"/>
        <v>3549.7225254160026</v>
      </c>
      <c r="APZ21" s="284">
        <f t="shared" si="1020"/>
        <v>3544.9525554008223</v>
      </c>
      <c r="AQA21" s="284">
        <f t="shared" si="1020"/>
        <v>3549.2930357434107</v>
      </c>
      <c r="AQB21" s="284">
        <f t="shared" si="1020"/>
        <v>3545.3803722801422</v>
      </c>
      <c r="AQC21" s="284">
        <f t="shared" si="1020"/>
        <v>3550.6605442432906</v>
      </c>
      <c r="AQD21" s="284">
        <f t="shared" si="1020"/>
        <v>3544.0346100927982</v>
      </c>
      <c r="AQE21" s="284">
        <f t="shared" si="1020"/>
        <v>3551.7039490467164</v>
      </c>
      <c r="AQF21" s="284">
        <f t="shared" si="1020"/>
        <v>3546.7926280000502</v>
      </c>
      <c r="AQG21" s="284">
        <f t="shared" si="1020"/>
        <v>3549.9784627866225</v>
      </c>
      <c r="AQH21" s="284">
        <f t="shared" si="1020"/>
        <v>3549.1880679655901</v>
      </c>
      <c r="AQI21" s="284">
        <f t="shared" si="1020"/>
        <v>3547.2614283145354</v>
      </c>
      <c r="AQJ21" s="284">
        <f t="shared" si="1020"/>
        <v>3547.9021081377205</v>
      </c>
      <c r="AQK21" s="284">
        <f t="shared" si="1020"/>
        <v>3545.371171917147</v>
      </c>
      <c r="AQL21" s="284">
        <f t="shared" si="1020"/>
        <v>3547.251391554903</v>
      </c>
      <c r="AQM21" s="284">
        <f t="shared" si="1020"/>
        <v>3548.2015381334131</v>
      </c>
      <c r="AQN21" s="284">
        <f t="shared" si="1013"/>
        <v>3547.1702610812099</v>
      </c>
      <c r="AQO21" s="284">
        <f t="shared" si="1013"/>
        <v>3546.8867226216021</v>
      </c>
      <c r="AQP21" s="284">
        <f t="shared" si="1013"/>
        <v>3550.7805671605583</v>
      </c>
      <c r="AQQ21" s="284">
        <f t="shared" si="1013"/>
        <v>3548.3303432153598</v>
      </c>
      <c r="AQR21" s="284">
        <f t="shared" si="1013"/>
        <v>3546.990854002785</v>
      </c>
      <c r="AQS21" s="284">
        <f t="shared" si="1013"/>
        <v>3547.4353988148259</v>
      </c>
      <c r="AQT21" s="284">
        <f t="shared" si="1013"/>
        <v>3548.6364643841398</v>
      </c>
      <c r="AQU21" s="284">
        <f t="shared" si="1013"/>
        <v>3547.4128161056537</v>
      </c>
      <c r="AQV21" s="284">
        <f t="shared" si="1013"/>
        <v>3546.6613137281961</v>
      </c>
      <c r="AQW21" s="284">
        <f t="shared" si="1013"/>
        <v>3549.9366429548222</v>
      </c>
      <c r="AQX21" s="284">
        <f t="shared" si="1013"/>
        <v>3545.927793878413</v>
      </c>
      <c r="AQY21" s="284">
        <f t="shared" si="1013"/>
        <v>3551.0147582186423</v>
      </c>
      <c r="AQZ21" s="284">
        <f t="shared" si="1013"/>
        <v>3544.9291362950134</v>
      </c>
      <c r="ARA21" s="284">
        <f t="shared" si="1013"/>
        <v>3549.084772981043</v>
      </c>
      <c r="ARB21" s="284">
        <f t="shared" si="1013"/>
        <v>3546.3100271410708</v>
      </c>
      <c r="ARC21" s="284">
        <f t="shared" si="1013"/>
        <v>3550.1988533002118</v>
      </c>
      <c r="ARD21" s="284">
        <f t="shared" si="1013"/>
        <v>3547.4885100012129</v>
      </c>
      <c r="ARE21" s="284">
        <f t="shared" si="1013"/>
        <v>3546.3321916519253</v>
      </c>
      <c r="ARF21" s="284">
        <f t="shared" si="1013"/>
        <v>3548.4006005327847</v>
      </c>
      <c r="ARG21" s="284">
        <f t="shared" si="1013"/>
        <v>3548.7155038662431</v>
      </c>
      <c r="ARH21" s="284">
        <f t="shared" si="1013"/>
        <v>3547.2497187616309</v>
      </c>
      <c r="ARI21" s="284">
        <f t="shared" si="1013"/>
        <v>3549.7053792849642</v>
      </c>
      <c r="ARJ21" s="284">
        <f t="shared" si="1013"/>
        <v>3546.6462585887475</v>
      </c>
      <c r="ARK21" s="284">
        <f t="shared" si="1013"/>
        <v>3545.3013327980398</v>
      </c>
      <c r="ARL21" s="284">
        <f t="shared" si="1013"/>
        <v>3549.1311929943417</v>
      </c>
      <c r="ARM21" s="284">
        <f t="shared" si="1013"/>
        <v>3551.7386595071112</v>
      </c>
      <c r="ARN21" s="284">
        <f t="shared" si="1013"/>
        <v>3545.8621367424862</v>
      </c>
      <c r="ARO21" s="284">
        <f t="shared" si="1013"/>
        <v>3545.5518335905253</v>
      </c>
      <c r="ARP21" s="284">
        <f t="shared" si="1013"/>
        <v>3547.9995483458165</v>
      </c>
      <c r="ARQ21" s="284">
        <f t="shared" si="1013"/>
        <v>3551.2485310784082</v>
      </c>
      <c r="ARR21" s="284">
        <f t="shared" si="1013"/>
        <v>3548.1396447823486</v>
      </c>
      <c r="ARS21" s="284">
        <f t="shared" si="1013"/>
        <v>3546.3907394164457</v>
      </c>
      <c r="ART21" s="284">
        <f t="shared" si="1013"/>
        <v>3545.1461812220591</v>
      </c>
      <c r="ARU21" s="284">
        <f t="shared" si="1013"/>
        <v>3548.5202052517348</v>
      </c>
      <c r="ARV21" s="284">
        <f t="shared" si="1013"/>
        <v>3547.8715796605061</v>
      </c>
      <c r="ARW21" s="284">
        <f t="shared" si="1013"/>
        <v>3548.9764596166792</v>
      </c>
      <c r="ARX21" s="284">
        <f t="shared" si="1013"/>
        <v>3547.7825034187713</v>
      </c>
      <c r="ARY21" s="284">
        <f t="shared" si="1013"/>
        <v>3544.6527072068111</v>
      </c>
      <c r="ARZ21" s="284">
        <f t="shared" si="1013"/>
        <v>3554.2110479631651</v>
      </c>
      <c r="ASA21" s="284">
        <f t="shared" si="1013"/>
        <v>3546.2556613597299</v>
      </c>
      <c r="ASB21" s="284">
        <f t="shared" si="1013"/>
        <v>3546.8975957778698</v>
      </c>
      <c r="ASC21" s="284">
        <f t="shared" si="1013"/>
        <v>3545.7835154587005</v>
      </c>
      <c r="ASD21" s="284">
        <f t="shared" si="1013"/>
        <v>3547.5006377524346</v>
      </c>
      <c r="ASE21" s="284">
        <f t="shared" si="1013"/>
        <v>3546.9126509173179</v>
      </c>
      <c r="ASF21" s="284">
        <f t="shared" si="1013"/>
        <v>3548.3052513162788</v>
      </c>
      <c r="ASG21" s="284">
        <f t="shared" si="892"/>
        <v>1998.9823666679213</v>
      </c>
      <c r="ASH21" s="288">
        <f t="shared" si="5"/>
        <v>1.6064380966363892E-3</v>
      </c>
      <c r="ASI21" s="288">
        <f t="shared" si="6"/>
        <v>7.2311713843152558E-4</v>
      </c>
      <c r="ASJ21" s="288">
        <f t="shared" si="7"/>
        <v>7.2357838541556188E-4</v>
      </c>
      <c r="ASK21" s="288">
        <f t="shared" si="8"/>
        <v>7.2857526488914585E-4</v>
      </c>
      <c r="ASL21" s="288">
        <f t="shared" si="9"/>
        <v>7.2499061041934789E-4</v>
      </c>
      <c r="ASM21" s="288">
        <f t="shared" si="10"/>
        <v>7.254395152090559E-4</v>
      </c>
      <c r="ASN21" s="288">
        <f t="shared" si="11"/>
        <v>7.257343935299492E-4</v>
      </c>
      <c r="ASO21" s="288">
        <f t="shared" si="12"/>
        <v>7.2899020718825266E-4</v>
      </c>
      <c r="ASP21" s="288">
        <f t="shared" si="13"/>
        <v>7.2466151377294881E-4</v>
      </c>
      <c r="ASQ21" s="288">
        <f t="shared" si="14"/>
        <v>7.2689332306413181E-4</v>
      </c>
      <c r="ASR21" s="288">
        <f t="shared" si="15"/>
        <v>7.2829232049943066E-4</v>
      </c>
      <c r="ASS21" s="288">
        <f t="shared" si="16"/>
        <v>7.2593049554976546E-4</v>
      </c>
      <c r="AST21" s="288">
        <f t="shared" si="17"/>
        <v>7.2559568294202292E-4</v>
      </c>
      <c r="ASU21" s="288">
        <f t="shared" si="18"/>
        <v>7.2799555642173166E-4</v>
      </c>
      <c r="ASV21" s="288">
        <f t="shared" si="19"/>
        <v>7.2644618813859103E-4</v>
      </c>
      <c r="ASW21" s="288">
        <f t="shared" si="20"/>
        <v>7.2409146914364478E-4</v>
      </c>
      <c r="ASX21" s="288">
        <f t="shared" si="21"/>
        <v>7.2728220665751553E-4</v>
      </c>
      <c r="ASY21" s="288">
        <f t="shared" si="22"/>
        <v>7.2829257141671469E-4</v>
      </c>
      <c r="ASZ21" s="288">
        <f t="shared" si="23"/>
        <v>7.2245289790376442E-4</v>
      </c>
      <c r="ATA21" s="288">
        <f t="shared" si="24"/>
        <v>7.2365090946989214E-4</v>
      </c>
      <c r="ATB21" s="288">
        <f t="shared" si="25"/>
        <v>7.2900461259061192E-4</v>
      </c>
      <c r="ATC21" s="288">
        <f t="shared" si="26"/>
        <v>7.2372637139483367E-4</v>
      </c>
      <c r="ATD21" s="288">
        <f t="shared" si="27"/>
        <v>7.2436284024508292E-4</v>
      </c>
      <c r="ATE21" s="288">
        <f t="shared" si="28"/>
        <v>7.2745048104131305E-4</v>
      </c>
      <c r="ATF21" s="288">
        <f t="shared" si="29"/>
        <v>7.26519961950628E-4</v>
      </c>
      <c r="ATG21" s="288">
        <f t="shared" si="30"/>
        <v>7.2643198101239332E-4</v>
      </c>
      <c r="ATH21" s="288">
        <f t="shared" si="31"/>
        <v>7.2612329532105034E-4</v>
      </c>
      <c r="ATI21" s="288">
        <f t="shared" si="32"/>
        <v>7.2879908197469767E-4</v>
      </c>
      <c r="ATJ21" s="288">
        <f t="shared" si="33"/>
        <v>7.2588507657995788E-4</v>
      </c>
      <c r="ATK21" s="288">
        <f t="shared" si="34"/>
        <v>7.2557541179692361E-4</v>
      </c>
      <c r="ATL21" s="288">
        <f t="shared" si="35"/>
        <v>7.284247190804809E-4</v>
      </c>
      <c r="ATM21" s="288">
        <f t="shared" si="36"/>
        <v>7.2710628112218601E-4</v>
      </c>
      <c r="ATN21" s="288">
        <f t="shared" si="37"/>
        <v>7.2504641725485808E-4</v>
      </c>
      <c r="ATO21" s="288">
        <f t="shared" si="38"/>
        <v>7.2531041376080021E-4</v>
      </c>
      <c r="ATP21" s="288">
        <f t="shared" si="39"/>
        <v>7.2777980582785032E-4</v>
      </c>
      <c r="ATQ21" s="288">
        <f t="shared" si="40"/>
        <v>7.2410987422770099E-4</v>
      </c>
      <c r="ATR21" s="288">
        <f t="shared" si="41"/>
        <v>7.2398748824443321E-4</v>
      </c>
      <c r="ATS21" s="288">
        <f t="shared" si="42"/>
        <v>7.2791951793353216E-4</v>
      </c>
      <c r="ATT21" s="288">
        <f t="shared" si="43"/>
        <v>7.2478812650517512E-4</v>
      </c>
      <c r="ATU21" s="288">
        <f t="shared" si="44"/>
        <v>7.2281133038418362E-4</v>
      </c>
      <c r="ATV21" s="288">
        <f t="shared" si="45"/>
        <v>7.2734140102880614E-4</v>
      </c>
      <c r="ATW21" s="288">
        <f t="shared" si="46"/>
        <v>7.2759426731704754E-4</v>
      </c>
      <c r="ATX21" s="288">
        <f t="shared" si="47"/>
        <v>7.2606693435375272E-4</v>
      </c>
      <c r="ATY21" s="288">
        <f t="shared" si="48"/>
        <v>7.2515853596172276E-4</v>
      </c>
      <c r="ATZ21" s="288">
        <f t="shared" si="49"/>
        <v>7.2825082159291355E-4</v>
      </c>
      <c r="AUA21" s="288">
        <f t="shared" si="50"/>
        <v>7.2687250387756613E-4</v>
      </c>
      <c r="AUB21" s="288">
        <f t="shared" si="51"/>
        <v>7.2663699748966727E-4</v>
      </c>
      <c r="AUC21" s="288">
        <f t="shared" si="52"/>
        <v>7.2864913439537801E-4</v>
      </c>
      <c r="AUD21" s="288">
        <f t="shared" si="53"/>
        <v>7.2504601802613605E-4</v>
      </c>
      <c r="AUE21" s="288">
        <f t="shared" si="54"/>
        <v>7.2491613084660496E-4</v>
      </c>
      <c r="AUF21" s="288">
        <f t="shared" si="55"/>
        <v>7.2698349619376517E-4</v>
      </c>
      <c r="AUG21" s="288">
        <f t="shared" si="56"/>
        <v>7.2865993668420035E-4</v>
      </c>
      <c r="AUH21" s="288">
        <f t="shared" si="57"/>
        <v>7.2311304183243948E-4</v>
      </c>
      <c r="AUI21" s="288">
        <f t="shared" si="58"/>
        <v>7.2468706482756487E-4</v>
      </c>
      <c r="AUJ21" s="288">
        <f t="shared" si="59"/>
        <v>7.2769582392803137E-4</v>
      </c>
      <c r="AUK21" s="288">
        <f t="shared" si="60"/>
        <v>7.2375187909036996E-4</v>
      </c>
      <c r="AUL21" s="288">
        <f t="shared" si="61"/>
        <v>7.2448578098489522E-4</v>
      </c>
      <c r="AUM21" s="288">
        <f t="shared" si="62"/>
        <v>7.2642782300930771E-4</v>
      </c>
      <c r="AUN21" s="288">
        <f t="shared" si="63"/>
        <v>7.2678193768232937E-4</v>
      </c>
      <c r="AUO21" s="288">
        <f t="shared" si="64"/>
        <v>7.253100528369392E-4</v>
      </c>
      <c r="AUP21" s="288">
        <f t="shared" si="65"/>
        <v>7.2667019157270682E-4</v>
      </c>
      <c r="AUQ21" s="288">
        <f t="shared" si="66"/>
        <v>7.2882658465304984E-4</v>
      </c>
      <c r="AUR21" s="288">
        <f t="shared" si="67"/>
        <v>7.2617758385306783E-4</v>
      </c>
      <c r="AUS21" s="288">
        <f t="shared" si="68"/>
        <v>7.2459755115741279E-4</v>
      </c>
      <c r="AUT21" s="288">
        <f t="shared" si="69"/>
        <v>1.6107635029208895E-3</v>
      </c>
      <c r="AUU21" s="284">
        <f t="shared" si="70"/>
        <v>299.99997031387437</v>
      </c>
      <c r="AUV21" s="284">
        <f t="shared" si="71"/>
        <v>309.81211701067184</v>
      </c>
      <c r="AUW21" s="284">
        <f t="shared" si="72"/>
        <v>388.86043691309266</v>
      </c>
      <c r="AUX21" s="284">
        <f t="shared" si="73"/>
        <v>510.24832316600151</v>
      </c>
      <c r="AUY21" s="284">
        <f t="shared" si="74"/>
        <v>587.97838043390129</v>
      </c>
      <c r="AUZ21" s="284">
        <f t="shared" si="75"/>
        <v>640.16649755175058</v>
      </c>
      <c r="AVA21" s="284">
        <f t="shared" si="76"/>
        <v>684.88181005811316</v>
      </c>
      <c r="AVB21" s="284">
        <f t="shared" si="77"/>
        <v>722.99953038292119</v>
      </c>
      <c r="AVC21" s="284">
        <f t="shared" si="78"/>
        <v>758.77422995712607</v>
      </c>
      <c r="AVD21" s="284">
        <f t="shared" si="79"/>
        <v>790.31489546898263</v>
      </c>
      <c r="AVE21" s="284">
        <f t="shared" si="80"/>
        <v>820.35733749184055</v>
      </c>
      <c r="AVF21" s="284">
        <f t="shared" si="81"/>
        <v>846.59828626277613</v>
      </c>
      <c r="AVG21" s="284">
        <f t="shared" si="82"/>
        <v>871.91288539387597</v>
      </c>
      <c r="AVH21" s="284">
        <f t="shared" si="83"/>
        <v>893.48857561422551</v>
      </c>
      <c r="AVI21" s="284">
        <f t="shared" si="84"/>
        <v>914.81733183921835</v>
      </c>
      <c r="AVJ21" s="284">
        <f t="shared" si="85"/>
        <v>932.6827659410169</v>
      </c>
      <c r="AVK21" s="284">
        <f t="shared" si="86"/>
        <v>950.19928540417925</v>
      </c>
      <c r="AVL21" s="284">
        <f t="shared" si="87"/>
        <v>964.88937804584691</v>
      </c>
      <c r="AVM21" s="284">
        <f t="shared" si="88"/>
        <v>979.24734607908783</v>
      </c>
      <c r="AVN21" s="284">
        <f t="shared" si="89"/>
        <v>991.15338206595789</v>
      </c>
      <c r="AVO21" s="284">
        <f t="shared" si="90"/>
        <v>1002.8320804214389</v>
      </c>
      <c r="AVP21" s="284">
        <f t="shared" si="91"/>
        <v>1012.4813221702279</v>
      </c>
      <c r="AVQ21" s="284">
        <f t="shared" si="92"/>
        <v>1021.8313775292465</v>
      </c>
      <c r="AVR21" s="284">
        <f t="shared" si="93"/>
        <v>1029.8029733683368</v>
      </c>
      <c r="AVS21" s="284">
        <f t="shared" si="94"/>
        <v>1037.3078668881185</v>
      </c>
      <c r="AVT21" s="284">
        <f t="shared" si="95"/>
        <v>1043.5778904437993</v>
      </c>
      <c r="AVU21" s="284">
        <f t="shared" si="96"/>
        <v>1049.6695764125373</v>
      </c>
      <c r="AVV21" s="284">
        <f t="shared" si="97"/>
        <v>1054.7568594592192</v>
      </c>
      <c r="AVW21" s="284">
        <f t="shared" si="98"/>
        <v>1059.5478168949019</v>
      </c>
      <c r="AVX21" s="284">
        <f t="shared" si="99"/>
        <v>1063.6513879922531</v>
      </c>
      <c r="AVY21" s="284">
        <f t="shared" si="100"/>
        <v>1067.5432877322858</v>
      </c>
      <c r="AVZ21" s="284">
        <f t="shared" si="101"/>
        <v>1070.845025199669</v>
      </c>
      <c r="AWA21" s="284">
        <f t="shared" si="102"/>
        <v>1073.910249130161</v>
      </c>
      <c r="AWB21" s="284">
        <f t="shared" si="103"/>
        <v>1076.547743722459</v>
      </c>
      <c r="AWC21" s="284">
        <f t="shared" si="104"/>
        <v>1079.0081068931843</v>
      </c>
      <c r="AWD21" s="284">
        <f t="shared" si="105"/>
        <v>1081.1006703925611</v>
      </c>
      <c r="AWE21" s="284">
        <f t="shared" si="106"/>
        <v>1083.054263561887</v>
      </c>
      <c r="AWF21" s="284">
        <f t="shared" si="107"/>
        <v>1084.7501824579829</v>
      </c>
      <c r="AWG21" s="284">
        <f t="shared" si="108"/>
        <v>1086.2854976397321</v>
      </c>
      <c r="AWH21" s="284">
        <f t="shared" si="109"/>
        <v>1087.633304065401</v>
      </c>
      <c r="AWI21" s="284">
        <f t="shared" si="110"/>
        <v>1088.8424910866361</v>
      </c>
      <c r="AWJ21" s="284">
        <f t="shared" si="111"/>
        <v>1089.9240706197418</v>
      </c>
      <c r="AWK21" s="284">
        <f t="shared" si="112"/>
        <v>1090.8811995975677</v>
      </c>
      <c r="AWL21" s="284">
        <f t="shared" si="113"/>
        <v>1091.745881221507</v>
      </c>
      <c r="AWM21" s="284">
        <f t="shared" si="114"/>
        <v>1092.5089790826239</v>
      </c>
      <c r="AWN21" s="284">
        <f t="shared" si="115"/>
        <v>1093.1890094341206</v>
      </c>
      <c r="AWO21" s="284">
        <f t="shared" si="116"/>
        <v>1093.7869087000608</v>
      </c>
      <c r="AWP21" s="284">
        <f t="shared" si="117"/>
        <v>1094.3394131473642</v>
      </c>
      <c r="AWQ21" s="284">
        <f t="shared" si="118"/>
        <v>1094.8150816163193</v>
      </c>
      <c r="AWR21" s="284">
        <f t="shared" si="119"/>
        <v>1095.2530352500191</v>
      </c>
      <c r="AWS21" s="284">
        <f t="shared" si="120"/>
        <v>1095.6313994055079</v>
      </c>
      <c r="AWT21" s="284">
        <f t="shared" si="121"/>
        <v>1095.9844097455098</v>
      </c>
      <c r="AWU21" s="284">
        <f t="shared" si="122"/>
        <v>1096.2795918688519</v>
      </c>
      <c r="AWV21" s="284">
        <f t="shared" si="123"/>
        <v>1096.5620631442614</v>
      </c>
      <c r="AWW21" s="284">
        <f t="shared" si="124"/>
        <v>1096.796319540211</v>
      </c>
      <c r="AWX21" s="284">
        <f t="shared" si="125"/>
        <v>1097.0224905555976</v>
      </c>
      <c r="AWY21" s="284">
        <f t="shared" si="126"/>
        <v>1097.1988647426779</v>
      </c>
      <c r="AWZ21" s="284">
        <f t="shared" si="127"/>
        <v>1097.3879559300117</v>
      </c>
      <c r="AXA21" s="284">
        <f t="shared" si="128"/>
        <v>1097.5270974497444</v>
      </c>
      <c r="AXB21" s="284">
        <f t="shared" si="129"/>
        <v>1097.6757951115312</v>
      </c>
      <c r="AXC21" s="284">
        <f t="shared" si="130"/>
        <v>1097.7830237569633</v>
      </c>
      <c r="AXD21" s="284">
        <f t="shared" si="131"/>
        <v>1097.9036327163694</v>
      </c>
      <c r="AXE21" s="284">
        <f t="shared" si="132"/>
        <v>1097.988462159504</v>
      </c>
      <c r="AXF21" s="284">
        <f t="shared" si="133"/>
        <v>1098.0894552128791</v>
      </c>
      <c r="AXG21" s="284">
        <f t="shared" si="134"/>
        <v>1098.140056345989</v>
      </c>
      <c r="AXH21" s="284">
        <f t="shared" si="135"/>
        <v>1098.3048470397275</v>
      </c>
      <c r="AXI21" s="284">
        <f t="shared" si="136"/>
        <v>1098.5786832908809</v>
      </c>
      <c r="AXJ21" s="284">
        <f t="shared" si="137"/>
        <v>1098.7930619407048</v>
      </c>
      <c r="AXK21" s="234">
        <f t="shared" ref="AXK21:AYP21" si="1039">-NP21/(AKU21*($B$21-AVERAGE(AUV21:AUW21)))</f>
        <v>1727668.009689599</v>
      </c>
      <c r="AXL21" s="111">
        <f t="shared" si="1039"/>
        <v>2717000.9151300327</v>
      </c>
      <c r="AXM21" s="111">
        <f t="shared" si="1039"/>
        <v>2129871.3565665544</v>
      </c>
      <c r="AXN21" s="111">
        <f t="shared" si="1039"/>
        <v>1635153.0450525209</v>
      </c>
      <c r="AXO21" s="111">
        <f t="shared" si="1039"/>
        <v>1588214.6745588165</v>
      </c>
      <c r="AXP21" s="111">
        <f t="shared" si="1039"/>
        <v>1522664.278624014</v>
      </c>
      <c r="AXQ21" s="111">
        <f t="shared" si="1039"/>
        <v>1592527.4228328322</v>
      </c>
      <c r="AXR21" s="111">
        <f t="shared" si="1039"/>
        <v>1533359.6483139552</v>
      </c>
      <c r="AXS21" s="111">
        <f t="shared" si="1039"/>
        <v>1640777.3327268469</v>
      </c>
      <c r="AXT21" s="111">
        <f t="shared" si="1039"/>
        <v>1572602.312766853</v>
      </c>
      <c r="AXU21" s="111">
        <f t="shared" si="1039"/>
        <v>1700953.729620748</v>
      </c>
      <c r="AXV21" s="111">
        <f t="shared" si="1039"/>
        <v>1612278.4864269826</v>
      </c>
      <c r="AXW21" s="111">
        <f t="shared" si="1039"/>
        <v>1755304.2115976983</v>
      </c>
      <c r="AXX21" s="111">
        <f t="shared" si="1039"/>
        <v>1651344.7239355622</v>
      </c>
      <c r="AXY21" s="111">
        <f t="shared" si="1039"/>
        <v>1790474.2980048247</v>
      </c>
      <c r="AXZ21" s="111">
        <f t="shared" si="1039"/>
        <v>1674289.0587158815</v>
      </c>
      <c r="AYA21" s="111">
        <f t="shared" si="1039"/>
        <v>1825679.5208624767</v>
      </c>
      <c r="AYB21" s="111">
        <f t="shared" si="1039"/>
        <v>1698174.6983493199</v>
      </c>
      <c r="AYC21" s="111">
        <f t="shared" si="1039"/>
        <v>1845353.7768138808</v>
      </c>
      <c r="AYD21" s="111">
        <f t="shared" si="1039"/>
        <v>1716863.3203879567</v>
      </c>
      <c r="AYE21" s="111">
        <f t="shared" si="1039"/>
        <v>1850482.3675256975</v>
      </c>
      <c r="AYF21" s="111">
        <f t="shared" si="1039"/>
        <v>1730403.0088878816</v>
      </c>
      <c r="AYG21" s="111">
        <f t="shared" si="1039"/>
        <v>1852954.0861566735</v>
      </c>
      <c r="AYH21" s="111">
        <f t="shared" si="1039"/>
        <v>1736559.7639714049</v>
      </c>
      <c r="AYI21" s="111">
        <f t="shared" si="1039"/>
        <v>1849997.2936643225</v>
      </c>
      <c r="AYJ21" s="111">
        <f t="shared" si="1039"/>
        <v>1741039.4649151461</v>
      </c>
      <c r="AYK21" s="111">
        <f t="shared" si="1039"/>
        <v>1850887.6707939536</v>
      </c>
      <c r="AYL21" s="111">
        <f t="shared" si="1039"/>
        <v>1741659.2557077347</v>
      </c>
      <c r="AYM21" s="111">
        <f t="shared" si="1039"/>
        <v>1839959.3855844003</v>
      </c>
      <c r="AYN21" s="111">
        <f t="shared" si="1039"/>
        <v>1743482.8830845149</v>
      </c>
      <c r="AYO21" s="111">
        <f t="shared" si="1039"/>
        <v>1829290.0543222239</v>
      </c>
      <c r="AYP21" s="111">
        <f t="shared" si="1039"/>
        <v>1730504.4240171683</v>
      </c>
      <c r="AYQ21" s="111">
        <f t="shared" ref="AYQ21:AZV21" si="1040">-OV21/(AMA21*($B$21-AVERAGE(AWB21:AWC21)))</f>
        <v>1807080.1967196227</v>
      </c>
      <c r="AYR21" s="111">
        <f t="shared" si="1040"/>
        <v>1719085.4228977053</v>
      </c>
      <c r="AYS21" s="111">
        <f t="shared" si="1040"/>
        <v>1782551.2666771256</v>
      </c>
      <c r="AYT21" s="111">
        <f t="shared" si="1040"/>
        <v>1705805.6790149629</v>
      </c>
      <c r="AYU21" s="111">
        <f t="shared" si="1040"/>
        <v>1747801.8994917786</v>
      </c>
      <c r="AYV21" s="111">
        <f t="shared" si="1040"/>
        <v>1678450.3441146847</v>
      </c>
      <c r="AYW21" s="111">
        <f t="shared" si="1040"/>
        <v>1710398.4489083865</v>
      </c>
      <c r="AYX21" s="111">
        <f t="shared" si="1040"/>
        <v>1645316.5341102011</v>
      </c>
      <c r="AYY21" s="111">
        <f t="shared" si="1040"/>
        <v>1665540.786881875</v>
      </c>
      <c r="AYZ21" s="111">
        <f t="shared" si="1040"/>
        <v>1603121.7117641077</v>
      </c>
      <c r="AZA21" s="111">
        <f t="shared" si="1040"/>
        <v>1611006.2130818742</v>
      </c>
      <c r="AZB21" s="111">
        <f t="shared" si="1040"/>
        <v>1551684.6939260741</v>
      </c>
      <c r="AZC21" s="111">
        <f t="shared" si="1040"/>
        <v>1552383.2422147903</v>
      </c>
      <c r="AZD21" s="111">
        <f t="shared" si="1040"/>
        <v>1490378.1876352024</v>
      </c>
      <c r="AZE21" s="111">
        <f t="shared" si="1040"/>
        <v>1474810.5239290788</v>
      </c>
      <c r="AZF21" s="111">
        <f t="shared" si="1040"/>
        <v>1425959.3565473382</v>
      </c>
      <c r="AZG21" s="111">
        <f t="shared" si="1040"/>
        <v>1399420.8709218188</v>
      </c>
      <c r="AZH21" s="111">
        <f t="shared" si="1040"/>
        <v>1347115.6071066002</v>
      </c>
      <c r="AZI21" s="111">
        <f t="shared" si="1040"/>
        <v>1309745.9414070721</v>
      </c>
      <c r="AZJ21" s="111">
        <f t="shared" si="1040"/>
        <v>1258496.6088249276</v>
      </c>
      <c r="AZK21" s="111">
        <f t="shared" si="1040"/>
        <v>1214295.2420008078</v>
      </c>
      <c r="AZL21" s="111">
        <f t="shared" si="1040"/>
        <v>1165479.7242873772</v>
      </c>
      <c r="AZM21" s="111">
        <f t="shared" si="1040"/>
        <v>1111993.0718466318</v>
      </c>
      <c r="AZN21" s="111">
        <f t="shared" si="1040"/>
        <v>1064446.4101175109</v>
      </c>
      <c r="AZO21" s="111">
        <f t="shared" si="1040"/>
        <v>1005433.9863582279</v>
      </c>
      <c r="AZP21" s="111">
        <f t="shared" si="1040"/>
        <v>961416.48736753012</v>
      </c>
      <c r="AZQ21" s="111">
        <f t="shared" si="1040"/>
        <v>898768.38922181039</v>
      </c>
      <c r="AZR21" s="111">
        <f t="shared" si="1040"/>
        <v>857630.16396252823</v>
      </c>
      <c r="AZS21" s="111">
        <f t="shared" si="1040"/>
        <v>796069.6747679715</v>
      </c>
      <c r="AZT21" s="111">
        <f t="shared" si="1040"/>
        <v>755259.20754903893</v>
      </c>
      <c r="AZU21" s="111">
        <f t="shared" si="1040"/>
        <v>699804.92902213603</v>
      </c>
      <c r="AZV21" s="111">
        <f t="shared" si="1040"/>
        <v>639159.05626634113</v>
      </c>
      <c r="AZW21" s="111">
        <f>-QB21/(ANG21*($B$21-AVERAGE(AXH21:AXI21)))</f>
        <v>294599.49532873725</v>
      </c>
      <c r="AZX21" s="284">
        <f t="shared" ref="AZX21:BBC21" si="1041">-NP21/(SS21*($B$21-AVERAGE(AUU21:AUV21)))</f>
        <v>815.74752998740007</v>
      </c>
      <c r="AZY21" s="110">
        <f t="shared" si="1041"/>
        <v>663.82226436477004</v>
      </c>
      <c r="AZZ21" s="110">
        <f t="shared" si="1041"/>
        <v>508.28733216768359</v>
      </c>
      <c r="BAA21" s="110">
        <f t="shared" si="1041"/>
        <v>406.75695573360781</v>
      </c>
      <c r="BAB21" s="110">
        <f t="shared" si="1041"/>
        <v>402.80731207441193</v>
      </c>
      <c r="BAC21" s="110">
        <f t="shared" si="1041"/>
        <v>388.86593538344118</v>
      </c>
      <c r="BAD21" s="110">
        <f t="shared" si="1041"/>
        <v>406.83291856511181</v>
      </c>
      <c r="BAE21" s="110">
        <f t="shared" si="1041"/>
        <v>391.95973360419316</v>
      </c>
      <c r="BAF21" s="110">
        <f t="shared" si="1041"/>
        <v>418.38477309409859</v>
      </c>
      <c r="BAG21" s="110">
        <f t="shared" si="1041"/>
        <v>401.35383527920231</v>
      </c>
      <c r="BAH21" s="110">
        <f t="shared" si="1041"/>
        <v>432.59210670254907</v>
      </c>
      <c r="BAI21" s="110">
        <f t="shared" si="1041"/>
        <v>410.3045272320054</v>
      </c>
      <c r="BAJ21" s="110">
        <f t="shared" si="1041"/>
        <v>445.64130388942016</v>
      </c>
      <c r="BAK21" s="110">
        <f t="shared" si="1041"/>
        <v>418.71711176203132</v>
      </c>
      <c r="BAL21" s="110">
        <f t="shared" si="1041"/>
        <v>454.08454135169723</v>
      </c>
      <c r="BAM21" s="110">
        <f t="shared" si="1041"/>
        <v>423.98229099715667</v>
      </c>
      <c r="BAN21" s="110">
        <f t="shared" si="1041"/>
        <v>462.44603572226924</v>
      </c>
      <c r="BAO21" s="110">
        <f t="shared" si="1041"/>
        <v>429.58879847423577</v>
      </c>
      <c r="BAP21" s="110">
        <f t="shared" si="1041"/>
        <v>466.65800431219861</v>
      </c>
      <c r="BAQ21" s="110">
        <f t="shared" si="1041"/>
        <v>433.90154851739271</v>
      </c>
      <c r="BAR21" s="110">
        <f t="shared" si="1041"/>
        <v>468.04916434891356</v>
      </c>
      <c r="BAS21" s="110">
        <f t="shared" si="1041"/>
        <v>436.38274170049442</v>
      </c>
      <c r="BAT21" s="110">
        <f t="shared" si="1041"/>
        <v>467.73170300932168</v>
      </c>
      <c r="BAU21" s="110">
        <f t="shared" si="1041"/>
        <v>438.83757249232025</v>
      </c>
      <c r="BAV21" s="110">
        <f t="shared" si="1041"/>
        <v>467.38104266004768</v>
      </c>
      <c r="BAW21" s="110">
        <f t="shared" si="1041"/>
        <v>439.24486945353021</v>
      </c>
      <c r="BAX21" s="110">
        <f t="shared" si="1041"/>
        <v>467.82957473146325</v>
      </c>
      <c r="BAY21" s="110">
        <f t="shared" si="1041"/>
        <v>440.10070806064465</v>
      </c>
      <c r="BAZ21" s="110">
        <f t="shared" si="1041"/>
        <v>464.34841162400249</v>
      </c>
      <c r="BBA21" s="110">
        <f t="shared" si="1041"/>
        <v>440.27989592181746</v>
      </c>
      <c r="BBB21" s="110">
        <f t="shared" si="1041"/>
        <v>461.9104805497351</v>
      </c>
      <c r="BBC21" s="110">
        <f t="shared" si="1041"/>
        <v>437.77195128545424</v>
      </c>
      <c r="BBD21" s="110">
        <f t="shared" ref="BBD21:BCI21" si="1042">-OV21/(TY21*($B$21-AVERAGE(AWA21:AWB21)))</f>
        <v>456.77471433034384</v>
      </c>
      <c r="BBE21" s="110">
        <f t="shared" si="1042"/>
        <v>435.09441359376069</v>
      </c>
      <c r="BBF21" s="110">
        <f t="shared" si="1042"/>
        <v>451.17121801506437</v>
      </c>
      <c r="BBG21" s="110">
        <f t="shared" si="1042"/>
        <v>431.89191665066153</v>
      </c>
      <c r="BBH21" s="110">
        <f t="shared" si="1042"/>
        <v>443.38421315325195</v>
      </c>
      <c r="BBI21" s="110">
        <f t="shared" si="1042"/>
        <v>425.93179345573725</v>
      </c>
      <c r="BBJ21" s="110">
        <f t="shared" si="1042"/>
        <v>434.72390438050979</v>
      </c>
      <c r="BBK21" s="110">
        <f t="shared" si="1042"/>
        <v>418.66154416055514</v>
      </c>
      <c r="BBL21" s="110">
        <f t="shared" si="1042"/>
        <v>424.15504989467797</v>
      </c>
      <c r="BBM21" s="110">
        <f t="shared" si="1042"/>
        <v>409.10936246180842</v>
      </c>
      <c r="BBN21" s="110">
        <f t="shared" si="1042"/>
        <v>411.82981073222783</v>
      </c>
      <c r="BBO21" s="110">
        <f t="shared" si="1042"/>
        <v>397.12938859120669</v>
      </c>
      <c r="BBP21" s="110">
        <f t="shared" si="1042"/>
        <v>398.02278894893857</v>
      </c>
      <c r="BBQ21" s="110">
        <f t="shared" si="1042"/>
        <v>383.18878954199852</v>
      </c>
      <c r="BBR21" s="110">
        <f t="shared" si="1042"/>
        <v>379.9416502418411</v>
      </c>
      <c r="BBS21" s="110">
        <f t="shared" si="1042"/>
        <v>368.04879791475577</v>
      </c>
      <c r="BBT21" s="110">
        <f t="shared" si="1042"/>
        <v>361.67566408445612</v>
      </c>
      <c r="BBU21" s="110">
        <f t="shared" si="1042"/>
        <v>349.20601084283641</v>
      </c>
      <c r="BBV21" s="110">
        <f t="shared" si="1042"/>
        <v>340.76555710711511</v>
      </c>
      <c r="BBW21" s="110">
        <f t="shared" si="1042"/>
        <v>328.48395142944435</v>
      </c>
      <c r="BBX21" s="110">
        <f t="shared" si="1042"/>
        <v>317.49598260090465</v>
      </c>
      <c r="BBY21" s="110">
        <f t="shared" si="1042"/>
        <v>305.72789725800266</v>
      </c>
      <c r="BBZ21" s="110">
        <f t="shared" si="1042"/>
        <v>292.92259235818904</v>
      </c>
      <c r="BCA21" s="110">
        <f t="shared" si="1042"/>
        <v>281.05624252938219</v>
      </c>
      <c r="BCB21" s="110">
        <f t="shared" si="1042"/>
        <v>266.44885245393704</v>
      </c>
      <c r="BCC21" s="110">
        <f t="shared" si="1042"/>
        <v>255.18867686591796</v>
      </c>
      <c r="BCD21" s="110">
        <f t="shared" si="1042"/>
        <v>239.92037228497207</v>
      </c>
      <c r="BCE21" s="110">
        <f t="shared" si="1042"/>
        <v>229.66595457278035</v>
      </c>
      <c r="BCF21" s="110">
        <f t="shared" si="1042"/>
        <v>213.8184713839851</v>
      </c>
      <c r="BCG21" s="110">
        <f t="shared" si="1042"/>
        <v>203.26840556793186</v>
      </c>
      <c r="BCH21" s="110">
        <f t="shared" si="1042"/>
        <v>189.67381465404355</v>
      </c>
      <c r="BCI21" s="110">
        <f t="shared" si="1042"/>
        <v>169.8406983325865</v>
      </c>
      <c r="BCJ21" s="110">
        <f>-QB21/(VE21*($B$21-AVERAGE(AXG21:AXH21)))</f>
        <v>129.1916759452609</v>
      </c>
      <c r="BCK21" s="284">
        <f t="shared" ref="BCK21:BDP21" si="1043">-NP21/(SS21*($B$21-300))</f>
        <v>810.74491373801311</v>
      </c>
      <c r="BCL21" s="110">
        <f t="shared" si="1043"/>
        <v>622.88411550456487</v>
      </c>
      <c r="BCM21" s="110">
        <f t="shared" si="1043"/>
        <v>413.26658611231704</v>
      </c>
      <c r="BCN21" s="110">
        <f t="shared" si="1043"/>
        <v>280.09621997017848</v>
      </c>
      <c r="BCO21" s="110">
        <f t="shared" si="1043"/>
        <v>244.66896839021825</v>
      </c>
      <c r="BCP21" s="110">
        <f t="shared" si="1043"/>
        <v>212.64931767288454</v>
      </c>
      <c r="BCQ21" s="110">
        <f t="shared" si="1043"/>
        <v>201.41246632391136</v>
      </c>
      <c r="BCR21" s="110">
        <f t="shared" si="1043"/>
        <v>175.94735347791027</v>
      </c>
      <c r="BCS21" s="110">
        <f t="shared" si="1043"/>
        <v>170.20699910192425</v>
      </c>
      <c r="BCT21" s="110">
        <f t="shared" si="1043"/>
        <v>147.83059971106366</v>
      </c>
      <c r="BCU21" s="110">
        <f t="shared" si="1043"/>
        <v>144.11924355371036</v>
      </c>
      <c r="BCV21" s="110">
        <f t="shared" si="1043"/>
        <v>123.47315380056847</v>
      </c>
      <c r="BCW21" s="110">
        <f t="shared" si="1043"/>
        <v>121.04691224049165</v>
      </c>
      <c r="BCX21" s="110">
        <f t="shared" si="1043"/>
        <v>102.50563695333985</v>
      </c>
      <c r="BCY21" s="110">
        <f t="shared" si="1043"/>
        <v>100.04047276623753</v>
      </c>
      <c r="BCZ21" s="110">
        <f t="shared" si="1043"/>
        <v>84.03274649186406</v>
      </c>
      <c r="BDA21" s="110">
        <f t="shared" si="1043"/>
        <v>82.34757382491793</v>
      </c>
      <c r="BDB21" s="110">
        <f t="shared" si="1043"/>
        <v>68.697498285531992</v>
      </c>
      <c r="BDC21" s="110">
        <f t="shared" si="1043"/>
        <v>66.965211247104278</v>
      </c>
      <c r="BDD21" s="110">
        <f t="shared" si="1043"/>
        <v>55.868766777383101</v>
      </c>
      <c r="BDE21" s="110">
        <f t="shared" si="1043"/>
        <v>54.026504739634049</v>
      </c>
      <c r="BDF21" s="110">
        <f t="shared" si="1043"/>
        <v>45.189423981310298</v>
      </c>
      <c r="BDG21" s="110">
        <f t="shared" si="1043"/>
        <v>43.372073576722997</v>
      </c>
      <c r="BDH21" s="110">
        <f t="shared" si="1043"/>
        <v>36.447972670250891</v>
      </c>
      <c r="BDI21" s="110">
        <f t="shared" si="1043"/>
        <v>34.79483683366886</v>
      </c>
      <c r="BDJ21" s="110">
        <f t="shared" si="1043"/>
        <v>29.306564052826371</v>
      </c>
      <c r="BDK21" s="110">
        <f t="shared" si="1043"/>
        <v>27.94508741355401</v>
      </c>
      <c r="BDL21" s="110">
        <f t="shared" si="1043"/>
        <v>23.571607883773392</v>
      </c>
      <c r="BDM21" s="110">
        <f t="shared" si="1043"/>
        <v>22.288954513818695</v>
      </c>
      <c r="BDN21" s="110">
        <f t="shared" si="1043"/>
        <v>18.933500631791883</v>
      </c>
      <c r="BDO21" s="110">
        <f t="shared" si="1043"/>
        <v>17.786927488175436</v>
      </c>
      <c r="BDP21" s="110">
        <f t="shared" si="1043"/>
        <v>15.115369596787417</v>
      </c>
      <c r="BDQ21" s="110">
        <f t="shared" ref="BDQ21:BEV21" si="1044">-OV21/(TY21*($B$21-300))</f>
        <v>14.143460101310218</v>
      </c>
      <c r="BDR21" s="110">
        <f t="shared" si="1044"/>
        <v>12.085875696287676</v>
      </c>
      <c r="BDS21" s="110">
        <f t="shared" si="1044"/>
        <v>11.248607212562776</v>
      </c>
      <c r="BDT21" s="110">
        <f t="shared" si="1044"/>
        <v>9.6757464230518497</v>
      </c>
      <c r="BDU21" s="110">
        <f t="shared" si="1044"/>
        <v>8.9218752303206657</v>
      </c>
      <c r="BDV21" s="110">
        <f t="shared" si="1044"/>
        <v>7.7105154513786793</v>
      </c>
      <c r="BDW21" s="110">
        <f t="shared" si="1044"/>
        <v>7.086325221041835</v>
      </c>
      <c r="BDX21" s="110">
        <f t="shared" si="1044"/>
        <v>6.155424954248411</v>
      </c>
      <c r="BDY21" s="110">
        <f t="shared" si="1044"/>
        <v>5.6289187992918555</v>
      </c>
      <c r="BDZ21" s="110">
        <f t="shared" si="1044"/>
        <v>4.9079647900144989</v>
      </c>
      <c r="BEA21" s="110">
        <f t="shared" si="1044"/>
        <v>4.4716787613417059</v>
      </c>
      <c r="BEB21" s="110">
        <f t="shared" si="1044"/>
        <v>3.9080360629397606</v>
      </c>
      <c r="BEC21" s="110">
        <f t="shared" si="1044"/>
        <v>3.5578290613406196</v>
      </c>
      <c r="BED21" s="110">
        <f t="shared" si="1044"/>
        <v>3.1191763531618069</v>
      </c>
      <c r="BEE21" s="110">
        <f t="shared" si="1044"/>
        <v>2.8195655448311356</v>
      </c>
      <c r="BEF21" s="110">
        <f t="shared" si="1044"/>
        <v>2.494796978127801</v>
      </c>
      <c r="BEG21" s="110">
        <f t="shared" si="1044"/>
        <v>2.2450752674851127</v>
      </c>
      <c r="BEH21" s="110">
        <f t="shared" si="1044"/>
        <v>1.9895063815753884</v>
      </c>
      <c r="BEI21" s="110">
        <f t="shared" si="1044"/>
        <v>1.7856521659661102</v>
      </c>
      <c r="BEJ21" s="110">
        <f t="shared" si="1044"/>
        <v>1.5882195737289799</v>
      </c>
      <c r="BEK21" s="110">
        <f t="shared" si="1044"/>
        <v>1.4204661096299143</v>
      </c>
      <c r="BEL21" s="110">
        <f t="shared" si="1044"/>
        <v>1.2690798101678678</v>
      </c>
      <c r="BEM21" s="110">
        <f t="shared" si="1044"/>
        <v>1.1316313566212464</v>
      </c>
      <c r="BEN21" s="110">
        <f t="shared" si="1044"/>
        <v>1.0150776042368397</v>
      </c>
      <c r="BEO21" s="110">
        <f t="shared" si="1044"/>
        <v>0.90145963743077662</v>
      </c>
      <c r="BEP21" s="110">
        <f t="shared" si="1044"/>
        <v>0.81101299997117249</v>
      </c>
      <c r="BEQ21" s="110">
        <f t="shared" si="1044"/>
        <v>0.71932737661857393</v>
      </c>
      <c r="BER21" s="110">
        <f t="shared" si="1044"/>
        <v>0.65184668715940819</v>
      </c>
      <c r="BES21" s="110">
        <f t="shared" si="1044"/>
        <v>0.57642032464125159</v>
      </c>
      <c r="BET21" s="110">
        <f t="shared" si="1044"/>
        <v>0.5218795780034915</v>
      </c>
      <c r="BEU21" s="110">
        <f t="shared" si="1044"/>
        <v>0.46494773335527934</v>
      </c>
      <c r="BEV21" s="110">
        <f t="shared" si="1044"/>
        <v>0.40023899368548937</v>
      </c>
      <c r="BEW21" s="110">
        <f>-QB21/(VE21*($B$21-300))</f>
        <v>0.28705555609164496</v>
      </c>
      <c r="BEX21" s="184">
        <f t="shared" si="144"/>
        <v>1.1768845884321275</v>
      </c>
      <c r="BEY21" s="34">
        <f t="shared" si="145"/>
        <v>1.1396111456167894</v>
      </c>
      <c r="BEZ21" s="34">
        <f t="shared" si="146"/>
        <v>0.90794873450034708</v>
      </c>
      <c r="BFA21" s="34">
        <f t="shared" si="147"/>
        <v>0.69194806834794853</v>
      </c>
      <c r="BFB21" s="34">
        <f t="shared" si="148"/>
        <v>0.60047333939718739</v>
      </c>
      <c r="BFC21" s="34">
        <f t="shared" si="149"/>
        <v>0.551521116682544</v>
      </c>
      <c r="BFD21" s="34">
        <f t="shared" si="150"/>
        <v>0.51551280294995205</v>
      </c>
      <c r="BFE21" s="34">
        <f t="shared" si="151"/>
        <v>0.48833412299106349</v>
      </c>
      <c r="BFF21" s="34">
        <f t="shared" si="152"/>
        <v>0.46531013792132114</v>
      </c>
      <c r="BFG21" s="34">
        <f t="shared" si="153"/>
        <v>0.44674008248697028</v>
      </c>
      <c r="BFH21" s="34">
        <f t="shared" si="154"/>
        <v>0.43037993988321732</v>
      </c>
      <c r="BFI21" s="34">
        <f t="shared" si="155"/>
        <v>0.41703999089233501</v>
      </c>
      <c r="BFJ21" s="34">
        <f t="shared" si="156"/>
        <v>0.40493190031593768</v>
      </c>
      <c r="BFK21" s="34">
        <f t="shared" si="157"/>
        <v>0.3951537280146879</v>
      </c>
      <c r="BFL21" s="34">
        <f t="shared" si="158"/>
        <v>0.38594080949763504</v>
      </c>
      <c r="BFM21" s="34">
        <f t="shared" si="159"/>
        <v>0.37854815644231871</v>
      </c>
      <c r="BFN21" s="34">
        <f t="shared" si="160"/>
        <v>0.37156978227184601</v>
      </c>
      <c r="BFO21" s="34">
        <f t="shared" si="161"/>
        <v>0.36591276640182746</v>
      </c>
      <c r="BFP21" s="34">
        <f t="shared" si="162"/>
        <v>0.36054766245338349</v>
      </c>
      <c r="BFQ21" s="34">
        <f t="shared" si="163"/>
        <v>0.3562166542342477</v>
      </c>
      <c r="BFR21" s="34">
        <f t="shared" si="164"/>
        <v>0.35206825597772989</v>
      </c>
      <c r="BFS21" s="34">
        <f t="shared" si="165"/>
        <v>0.34871294300590949</v>
      </c>
      <c r="BFT21" s="34">
        <f t="shared" si="166"/>
        <v>0.34552211779422404</v>
      </c>
      <c r="BFU21" s="34">
        <f t="shared" si="167"/>
        <v>0.34284746764487273</v>
      </c>
      <c r="BFV21" s="34">
        <f t="shared" si="168"/>
        <v>0.34036697576745106</v>
      </c>
      <c r="BFW21" s="34">
        <f t="shared" si="169"/>
        <v>0.33832198327079116</v>
      </c>
      <c r="BFX21" s="34">
        <f t="shared" si="170"/>
        <v>0.33635855465980863</v>
      </c>
      <c r="BFY21" s="34">
        <f t="shared" si="171"/>
        <v>0.33473623653276213</v>
      </c>
      <c r="BFZ21" s="34">
        <f t="shared" si="172"/>
        <v>0.33322265966927633</v>
      </c>
      <c r="BGA21" s="34">
        <f t="shared" si="173"/>
        <v>0.33193708538183753</v>
      </c>
      <c r="BGB21" s="34">
        <f t="shared" si="174"/>
        <v>0.33072695566517851</v>
      </c>
      <c r="BGC21" s="34">
        <f t="shared" si="175"/>
        <v>0.32970722493356336</v>
      </c>
      <c r="BGD21" s="34">
        <f t="shared" si="176"/>
        <v>0.3287661532967659</v>
      </c>
      <c r="BGE21" s="34">
        <f t="shared" si="177"/>
        <v>0.32796069069047912</v>
      </c>
      <c r="BGF21" s="34">
        <f t="shared" si="178"/>
        <v>0.32721287202288468</v>
      </c>
      <c r="BGG21" s="34">
        <f t="shared" si="179"/>
        <v>0.32657952331515261</v>
      </c>
      <c r="BGH21" s="34">
        <f t="shared" si="180"/>
        <v>0.32599044523526777</v>
      </c>
      <c r="BGI21" s="34">
        <f t="shared" si="181"/>
        <v>0.32548078562427007</v>
      </c>
      <c r="BGJ21" s="34">
        <f t="shared" si="182"/>
        <v>0.32502076328886892</v>
      </c>
      <c r="BGK21" s="34">
        <f t="shared" si="183"/>
        <v>0.3246179942015312</v>
      </c>
      <c r="BGL21" s="34">
        <f t="shared" si="184"/>
        <v>0.32425749773977375</v>
      </c>
      <c r="BGM21" s="34">
        <f t="shared" si="185"/>
        <v>0.32393572278088884</v>
      </c>
      <c r="BGN21" s="34">
        <f t="shared" si="186"/>
        <v>0.32365150460264819</v>
      </c>
      <c r="BGO21" s="34">
        <f t="shared" si="187"/>
        <v>0.32339516701218518</v>
      </c>
      <c r="BGP21" s="34">
        <f t="shared" si="188"/>
        <v>0.32316928130784089</v>
      </c>
      <c r="BGQ21" s="34">
        <f t="shared" si="189"/>
        <v>0.32296825027106302</v>
      </c>
      <c r="BGR21" s="34">
        <f t="shared" si="190"/>
        <v>0.32279170538995033</v>
      </c>
      <c r="BGS21" s="34">
        <f t="shared" si="191"/>
        <v>0.32262873597603914</v>
      </c>
      <c r="BGT21" s="34">
        <f t="shared" si="192"/>
        <v>0.32248856224308681</v>
      </c>
      <c r="BGU21" s="34">
        <f t="shared" si="193"/>
        <v>0.32235961027206694</v>
      </c>
      <c r="BGV21" s="34">
        <f t="shared" si="194"/>
        <v>0.32224828695496371</v>
      </c>
      <c r="BGW21" s="34">
        <f t="shared" si="195"/>
        <v>0.32214449261598277</v>
      </c>
      <c r="BGX21" s="34">
        <f t="shared" si="196"/>
        <v>0.32205775261274028</v>
      </c>
      <c r="BGY21" s="34">
        <f t="shared" si="197"/>
        <v>0.32197479144967106</v>
      </c>
      <c r="BGZ21" s="34">
        <f t="shared" si="198"/>
        <v>0.32190602329929718</v>
      </c>
      <c r="BHA21" s="34">
        <f t="shared" si="199"/>
        <v>0.32183965655406133</v>
      </c>
      <c r="BHB21" s="34">
        <f t="shared" si="200"/>
        <v>0.32178792098485964</v>
      </c>
      <c r="BHC21" s="34">
        <f t="shared" si="201"/>
        <v>0.32173247362941909</v>
      </c>
      <c r="BHD21" s="34">
        <f t="shared" si="202"/>
        <v>0.32169168525578151</v>
      </c>
      <c r="BHE21" s="34">
        <f t="shared" si="203"/>
        <v>0.32164810699558222</v>
      </c>
      <c r="BHF21" s="34">
        <f t="shared" si="204"/>
        <v>0.32161668922898118</v>
      </c>
      <c r="BHG21" s="34">
        <f t="shared" si="205"/>
        <v>0.32158135839204832</v>
      </c>
      <c r="BHH21" s="34">
        <f t="shared" si="206"/>
        <v>0.32155651335178148</v>
      </c>
      <c r="BHI21" s="34">
        <f t="shared" si="207"/>
        <v>0.32152693928205345</v>
      </c>
      <c r="BHJ21" s="34">
        <f t="shared" si="208"/>
        <v>0.32151212366053145</v>
      </c>
      <c r="BHK21" s="34">
        <f t="shared" si="209"/>
        <v>0.32146388367866646</v>
      </c>
      <c r="BHL21" s="34">
        <f t="shared" si="210"/>
        <v>0.32138375426588373</v>
      </c>
      <c r="BHM21" s="34">
        <f t="shared" si="211"/>
        <v>0.32132105108937004</v>
      </c>
      <c r="BHN21" s="29">
        <f t="shared" si="212"/>
        <v>1.8475846404857906E-5</v>
      </c>
      <c r="BHO21" s="29">
        <f t="shared" si="213"/>
        <v>1.8950702909132812E-5</v>
      </c>
      <c r="BHP21" s="29">
        <f t="shared" si="214"/>
        <v>2.2511556610448706E-5</v>
      </c>
      <c r="BHQ21" s="29">
        <f t="shared" si="215"/>
        <v>2.7218175864878215E-5</v>
      </c>
      <c r="BHR21" s="29">
        <f t="shared" si="216"/>
        <v>2.9865097059042474E-5</v>
      </c>
      <c r="BHS21" s="29">
        <f t="shared" si="217"/>
        <v>3.1521993208695435E-5</v>
      </c>
      <c r="BHT21" s="29">
        <f t="shared" si="218"/>
        <v>3.288038284899297E-5</v>
      </c>
      <c r="BHU21" s="29">
        <f t="shared" si="219"/>
        <v>3.4001530017894403E-5</v>
      </c>
      <c r="BHV21" s="29">
        <f t="shared" si="220"/>
        <v>3.5028118214196791E-5</v>
      </c>
      <c r="BHW21" s="29">
        <f t="shared" si="221"/>
        <v>3.5915950008138431E-5</v>
      </c>
      <c r="BHX21" s="29">
        <f t="shared" si="222"/>
        <v>3.6748998552309261E-5</v>
      </c>
      <c r="BHY21" s="29">
        <f t="shared" si="223"/>
        <v>3.746814586571961E-5</v>
      </c>
      <c r="BHZ21" s="29">
        <f t="shared" si="224"/>
        <v>3.815557071561572E-5</v>
      </c>
      <c r="BIA21" s="29">
        <f t="shared" si="225"/>
        <v>3.8737282456442809E-5</v>
      </c>
      <c r="BIB21" s="29">
        <f t="shared" si="226"/>
        <v>3.9309106024635136E-5</v>
      </c>
      <c r="BIC21" s="29">
        <f t="shared" si="227"/>
        <v>3.978594346707048E-5</v>
      </c>
      <c r="BID21" s="29">
        <f t="shared" si="228"/>
        <v>4.0251828282046084E-5</v>
      </c>
      <c r="BIE21" s="29">
        <f t="shared" si="229"/>
        <v>4.0641437114717929E-5</v>
      </c>
      <c r="BIF21" s="29">
        <f t="shared" si="230"/>
        <v>4.1021375731241915E-5</v>
      </c>
      <c r="BIG21" s="29">
        <f t="shared" si="231"/>
        <v>4.1335849962482066E-5</v>
      </c>
      <c r="BIH21" s="29">
        <f t="shared" si="232"/>
        <v>4.1643853784728932E-5</v>
      </c>
      <c r="BII21" s="29">
        <f t="shared" si="233"/>
        <v>4.1898013554224615E-5</v>
      </c>
      <c r="BIJ21" s="29">
        <f t="shared" si="234"/>
        <v>4.2144034848470804E-5</v>
      </c>
      <c r="BIK21" s="29">
        <f t="shared" si="235"/>
        <v>4.2353596734869579E-5</v>
      </c>
      <c r="BIL21" s="29">
        <f t="shared" si="236"/>
        <v>4.2550738557975049E-5</v>
      </c>
      <c r="BIM21" s="29">
        <f t="shared" si="237"/>
        <v>4.2715334390212528E-5</v>
      </c>
      <c r="BIN21" s="29">
        <f t="shared" si="238"/>
        <v>4.2875157709111787E-5</v>
      </c>
      <c r="BIO21" s="29">
        <f t="shared" si="239"/>
        <v>4.3008562348879714E-5</v>
      </c>
      <c r="BIP21" s="29">
        <f t="shared" si="240"/>
        <v>4.3134141957986819E-5</v>
      </c>
      <c r="BIQ21" s="29">
        <f t="shared" si="241"/>
        <v>4.324166265475686E-5</v>
      </c>
      <c r="BIR21" s="29">
        <f t="shared" si="242"/>
        <v>4.3343602472320074E-5</v>
      </c>
      <c r="BIS21" s="29">
        <f t="shared" si="243"/>
        <v>4.3430058047372142E-5</v>
      </c>
      <c r="BIT21" s="29">
        <f t="shared" si="244"/>
        <v>4.3510299165330897E-5</v>
      </c>
      <c r="BIU21" s="29">
        <f t="shared" si="245"/>
        <v>4.357932684908077E-5</v>
      </c>
      <c r="BIV21" s="29">
        <f t="shared" si="246"/>
        <v>4.3643705107519805E-5</v>
      </c>
      <c r="BIW21" s="29">
        <f t="shared" si="247"/>
        <v>4.3698449166043851E-5</v>
      </c>
      <c r="BIX21" s="29">
        <f t="shared" si="248"/>
        <v>4.3749549067442992E-5</v>
      </c>
      <c r="BIY21" s="29">
        <f t="shared" si="249"/>
        <v>4.3793902353032145E-5</v>
      </c>
      <c r="BIZ21" s="29">
        <f t="shared" si="250"/>
        <v>4.3834050044349558E-5</v>
      </c>
      <c r="BJA21" s="29">
        <f t="shared" si="251"/>
        <v>4.3869290305016405E-5</v>
      </c>
      <c r="BJB21" s="29">
        <f t="shared" si="252"/>
        <v>4.3900902849643148E-5</v>
      </c>
      <c r="BJC21" s="29">
        <f t="shared" si="253"/>
        <v>4.3929176610381287E-5</v>
      </c>
      <c r="BJD21" s="29">
        <f t="shared" si="254"/>
        <v>4.3954194992126876E-5</v>
      </c>
      <c r="BJE21" s="29">
        <f t="shared" si="255"/>
        <v>4.3976795202075859E-5</v>
      </c>
      <c r="BJF21" s="29">
        <f t="shared" si="256"/>
        <v>4.3996738979942495E-5</v>
      </c>
      <c r="BJG21" s="29">
        <f t="shared" si="257"/>
        <v>4.4014510710659556E-5</v>
      </c>
      <c r="BJH21" s="29">
        <f t="shared" si="258"/>
        <v>4.4030135228492016E-5</v>
      </c>
      <c r="BJI21" s="29">
        <f t="shared" si="259"/>
        <v>4.4044572789378184E-5</v>
      </c>
      <c r="BJJ21" s="29">
        <f t="shared" si="260"/>
        <v>4.4057002014052555E-5</v>
      </c>
      <c r="BJK21" s="29">
        <f t="shared" si="261"/>
        <v>4.4068445319074272E-5</v>
      </c>
      <c r="BJL21" s="29">
        <f t="shared" si="262"/>
        <v>4.4078331276303448E-5</v>
      </c>
      <c r="BJM21" s="29">
        <f t="shared" si="263"/>
        <v>4.4087554507231263E-5</v>
      </c>
      <c r="BJN21" s="29">
        <f t="shared" si="264"/>
        <v>4.4095266633092304E-5</v>
      </c>
      <c r="BJO21" s="29">
        <f t="shared" si="265"/>
        <v>4.4102646491112589E-5</v>
      </c>
      <c r="BJP21" s="29">
        <f t="shared" si="266"/>
        <v>4.4108766554509042E-5</v>
      </c>
      <c r="BJQ21" s="29">
        <f t="shared" si="267"/>
        <v>4.4114675271175929E-5</v>
      </c>
      <c r="BJR21" s="29">
        <f t="shared" si="268"/>
        <v>4.4119282969441819E-5</v>
      </c>
      <c r="BJS21" s="29">
        <f t="shared" si="269"/>
        <v>4.4124222819280062E-5</v>
      </c>
      <c r="BJT21" s="29">
        <f t="shared" si="270"/>
        <v>4.41278577264081E-5</v>
      </c>
      <c r="BJU21" s="29">
        <f t="shared" si="271"/>
        <v>4.4131742230265871E-5</v>
      </c>
      <c r="BJV21" s="29">
        <f t="shared" si="272"/>
        <v>4.4134543388548169E-5</v>
      </c>
      <c r="BJW21" s="29">
        <f t="shared" si="273"/>
        <v>4.4137694054181004E-5</v>
      </c>
      <c r="BJX21" s="29">
        <f t="shared" si="274"/>
        <v>4.4139910033371683E-5</v>
      </c>
      <c r="BJY21" s="29">
        <f t="shared" si="275"/>
        <v>4.4142548230432485E-5</v>
      </c>
      <c r="BJZ21" s="29">
        <f t="shared" si="276"/>
        <v>4.4143870053275825E-5</v>
      </c>
      <c r="BKA21" s="29">
        <f t="shared" si="277"/>
        <v>4.414817474276242E-5</v>
      </c>
      <c r="BKB21" s="29">
        <f t="shared" si="278"/>
        <v>4.4155327808553394E-5</v>
      </c>
      <c r="BKC21" s="29">
        <f t="shared" si="279"/>
        <v>4.4160927628326709E-5</v>
      </c>
      <c r="BKD21" s="289">
        <f t="shared" si="280"/>
        <v>2.6307236701966288E-2</v>
      </c>
      <c r="BKE21" s="29">
        <f t="shared" si="281"/>
        <v>2.7071890374056117E-2</v>
      </c>
      <c r="BKF21" s="29">
        <f t="shared" si="282"/>
        <v>3.2930916665271669E-2</v>
      </c>
      <c r="BKG21" s="29">
        <f t="shared" si="283"/>
        <v>4.1038190211097357E-2</v>
      </c>
      <c r="BKH21" s="29">
        <f t="shared" si="284"/>
        <v>4.5783219584056123E-2</v>
      </c>
      <c r="BKI21" s="29">
        <f t="shared" si="285"/>
        <v>4.8816667817091777E-2</v>
      </c>
      <c r="BKJ21" s="29">
        <f t="shared" si="286"/>
        <v>5.1335891695313426E-2</v>
      </c>
      <c r="BKK21" s="29">
        <f t="shared" si="287"/>
        <v>5.3434408593689052E-2</v>
      </c>
      <c r="BKL21" s="29">
        <f t="shared" si="288"/>
        <v>5.5369268154808367E-2</v>
      </c>
      <c r="BKM21" s="29">
        <f t="shared" si="289"/>
        <v>5.7051581477100967E-2</v>
      </c>
      <c r="BKN21" s="29">
        <f t="shared" si="290"/>
        <v>5.8636733453190731E-2</v>
      </c>
      <c r="BKO21" s="29">
        <f t="shared" si="291"/>
        <v>6.0009771559308395E-2</v>
      </c>
      <c r="BKP21" s="29">
        <f t="shared" si="292"/>
        <v>6.1325895088801159E-2</v>
      </c>
      <c r="BKQ21" s="29">
        <f t="shared" si="293"/>
        <v>6.2442241549266989E-2</v>
      </c>
      <c r="BKR21" s="29">
        <f t="shared" si="294"/>
        <v>6.3541869668911427E-2</v>
      </c>
      <c r="BKS21" s="29">
        <f t="shared" si="295"/>
        <v>6.446053442702257E-2</v>
      </c>
      <c r="BKT21" s="29">
        <f t="shared" si="296"/>
        <v>6.5359608272506878E-2</v>
      </c>
      <c r="BKU21" s="29">
        <f t="shared" si="297"/>
        <v>6.6112662823455112E-2</v>
      </c>
      <c r="BKV21" s="29">
        <f t="shared" si="298"/>
        <v>6.6848103868047043E-2</v>
      </c>
      <c r="BKW21" s="29">
        <f t="shared" si="299"/>
        <v>6.7457668859495987E-2</v>
      </c>
      <c r="BKX21" s="29">
        <f t="shared" si="300"/>
        <v>6.8055468872571787E-2</v>
      </c>
      <c r="BKY21" s="29">
        <f t="shared" si="301"/>
        <v>6.8549371506956877E-2</v>
      </c>
      <c r="BKZ21" s="29">
        <f t="shared" si="302"/>
        <v>6.9028008080148667E-2</v>
      </c>
      <c r="BLA21" s="29">
        <f t="shared" si="303"/>
        <v>6.9436158201775414E-2</v>
      </c>
      <c r="BLB21" s="29">
        <f t="shared" si="304"/>
        <v>6.9820509224960484E-2</v>
      </c>
      <c r="BLC21" s="29">
        <f t="shared" si="305"/>
        <v>7.0141709586285447E-2</v>
      </c>
      <c r="BLD21" s="29">
        <f t="shared" si="306"/>
        <v>7.045386890157225E-2</v>
      </c>
      <c r="BLE21" s="29">
        <f t="shared" si="307"/>
        <v>7.0714640665010223E-2</v>
      </c>
      <c r="BLF21" s="29">
        <f t="shared" si="308"/>
        <v>7.0960298257057075E-2</v>
      </c>
      <c r="BLG21" s="29">
        <f t="shared" si="309"/>
        <v>7.1170773002564663E-2</v>
      </c>
      <c r="BLH21" s="29">
        <f t="shared" si="310"/>
        <v>7.1370448574451809E-2</v>
      </c>
      <c r="BLI21" s="29">
        <f t="shared" si="311"/>
        <v>7.1539892113412287E-2</v>
      </c>
      <c r="BLJ21" s="29">
        <f t="shared" si="312"/>
        <v>7.1697237971736202E-2</v>
      </c>
      <c r="BLK21" s="29">
        <f t="shared" si="313"/>
        <v>7.1832659521136349E-2</v>
      </c>
      <c r="BLL21" s="29">
        <f t="shared" si="314"/>
        <v>7.1959014042242822E-2</v>
      </c>
      <c r="BLM21" s="29">
        <f t="shared" si="315"/>
        <v>7.2066501524615495E-2</v>
      </c>
      <c r="BLN21" s="29">
        <f t="shared" si="316"/>
        <v>7.2166869066307496E-2</v>
      </c>
      <c r="BLO21" s="29">
        <f t="shared" si="317"/>
        <v>7.2254013147510912E-2</v>
      </c>
      <c r="BLP21" s="29">
        <f t="shared" si="318"/>
        <v>7.2332916749331191E-2</v>
      </c>
      <c r="BLQ21" s="29">
        <f t="shared" si="319"/>
        <v>7.2402193433881365E-2</v>
      </c>
      <c r="BLR21" s="29">
        <f t="shared" si="320"/>
        <v>7.2464352902324322E-2</v>
      </c>
      <c r="BLS21" s="29">
        <f t="shared" si="321"/>
        <v>7.2519958880320382E-2</v>
      </c>
      <c r="BLT21" s="29">
        <f t="shared" si="322"/>
        <v>7.2569171645379127E-2</v>
      </c>
      <c r="BLU21" s="29">
        <f t="shared" si="323"/>
        <v>7.2613635128968859E-2</v>
      </c>
      <c r="BLV21" s="29">
        <f t="shared" si="324"/>
        <v>7.2652878246133465E-2</v>
      </c>
      <c r="BLW21" s="29">
        <f t="shared" si="325"/>
        <v>7.2687852118401591E-2</v>
      </c>
      <c r="BLX21" s="29">
        <f t="shared" si="326"/>
        <v>7.2718604029603687E-2</v>
      </c>
      <c r="BLY21" s="29">
        <f t="shared" si="327"/>
        <v>7.2747022835767255E-2</v>
      </c>
      <c r="BLZ21" s="29">
        <f t="shared" si="328"/>
        <v>7.2771490794403287E-2</v>
      </c>
      <c r="BMA21" s="29">
        <f t="shared" si="329"/>
        <v>7.2794019815808908E-2</v>
      </c>
      <c r="BMB21" s="29">
        <f t="shared" si="330"/>
        <v>7.2813484298159897E-2</v>
      </c>
      <c r="BMC21" s="29">
        <f t="shared" si="331"/>
        <v>7.283164518674215E-2</v>
      </c>
      <c r="BMD21" s="29">
        <f t="shared" si="332"/>
        <v>7.2846831580391125E-2</v>
      </c>
      <c r="BME21" s="29">
        <f t="shared" si="333"/>
        <v>7.2861364478809421E-2</v>
      </c>
      <c r="BMF21" s="29">
        <f t="shared" si="334"/>
        <v>7.2873417096282561E-2</v>
      </c>
      <c r="BMG21" s="29">
        <f t="shared" si="335"/>
        <v>7.2885054002988184E-2</v>
      </c>
      <c r="BMH21" s="29">
        <f t="shared" si="336"/>
        <v>7.2894128968710961E-2</v>
      </c>
      <c r="BMI21" s="29">
        <f t="shared" si="337"/>
        <v>7.2903858451932965E-2</v>
      </c>
      <c r="BMJ21" s="29">
        <f t="shared" si="338"/>
        <v>7.2911017955134813E-2</v>
      </c>
      <c r="BMK21" s="29">
        <f t="shared" si="339"/>
        <v>7.2918669286522506E-2</v>
      </c>
      <c r="BML21" s="29">
        <f t="shared" si="340"/>
        <v>7.2924186879767761E-2</v>
      </c>
      <c r="BMM21" s="29">
        <f t="shared" si="341"/>
        <v>7.2930393051224798E-2</v>
      </c>
      <c r="BMN21" s="29">
        <f t="shared" si="342"/>
        <v>7.2934758165650565E-2</v>
      </c>
      <c r="BMO21" s="29">
        <f t="shared" si="343"/>
        <v>7.2939955071880336E-2</v>
      </c>
      <c r="BMP21" s="29">
        <f t="shared" si="344"/>
        <v>7.2942558929186524E-2</v>
      </c>
      <c r="BMQ21" s="29">
        <f t="shared" si="345"/>
        <v>7.295103890638921E-2</v>
      </c>
      <c r="BMR21" s="29">
        <f t="shared" si="346"/>
        <v>7.2965130602559047E-2</v>
      </c>
      <c r="BMS21" s="29">
        <f t="shared" si="347"/>
        <v>7.297616288518638E-2</v>
      </c>
      <c r="BMT21" s="284">
        <f t="shared" si="348"/>
        <v>1005.7136892794736</v>
      </c>
      <c r="BMU21" s="110">
        <f t="shared" si="349"/>
        <v>1006.2084600010309</v>
      </c>
      <c r="BMV21" s="110">
        <f t="shared" si="350"/>
        <v>1013.2113314908677</v>
      </c>
      <c r="BMW21" s="110">
        <f t="shared" si="351"/>
        <v>1032.3259448238166</v>
      </c>
      <c r="BMX21" s="110">
        <f t="shared" si="352"/>
        <v>1048.2857570673777</v>
      </c>
      <c r="BMY21" s="110">
        <f t="shared" si="353"/>
        <v>1060.0704116165325</v>
      </c>
      <c r="BMZ21" s="110">
        <f t="shared" si="354"/>
        <v>1070.630880159687</v>
      </c>
      <c r="BNA21" s="110">
        <f t="shared" si="355"/>
        <v>1079.8584409999305</v>
      </c>
      <c r="BNB21" s="110">
        <f t="shared" si="356"/>
        <v>1088.6316778720047</v>
      </c>
      <c r="BNC21" s="110">
        <f t="shared" si="357"/>
        <v>1096.4075027843148</v>
      </c>
      <c r="BND21" s="110">
        <f t="shared" si="358"/>
        <v>1103.8127464433931</v>
      </c>
      <c r="BNE21" s="110">
        <f t="shared" si="359"/>
        <v>1110.2554793661971</v>
      </c>
      <c r="BNF21" s="110">
        <f t="shared" si="360"/>
        <v>1116.4297027255761</v>
      </c>
      <c r="BNG21" s="110">
        <f t="shared" si="361"/>
        <v>1121.6482555281136</v>
      </c>
      <c r="BNH21" s="110">
        <f t="shared" si="362"/>
        <v>1126.7582121698979</v>
      </c>
      <c r="BNI21" s="110">
        <f t="shared" si="363"/>
        <v>1130.9951645494571</v>
      </c>
      <c r="BNJ21" s="110">
        <f t="shared" si="364"/>
        <v>1135.1065890500872</v>
      </c>
      <c r="BNK21" s="110">
        <f t="shared" si="365"/>
        <v>1138.5191370448579</v>
      </c>
      <c r="BNL21" s="110">
        <f t="shared" si="366"/>
        <v>1141.8211248778462</v>
      </c>
      <c r="BNM21" s="110">
        <f t="shared" si="367"/>
        <v>1144.532864261992</v>
      </c>
      <c r="BNN21" s="110">
        <f t="shared" si="368"/>
        <v>1147.1685998981841</v>
      </c>
      <c r="BNO21" s="110">
        <f t="shared" si="369"/>
        <v>1149.3275978314446</v>
      </c>
      <c r="BNP21" s="110">
        <f t="shared" si="370"/>
        <v>1151.4030388355686</v>
      </c>
      <c r="BNQ21" s="110">
        <f t="shared" si="371"/>
        <v>1153.1592916157956</v>
      </c>
      <c r="BNR21" s="110">
        <f t="shared" si="372"/>
        <v>1154.8013951331945</v>
      </c>
      <c r="BNS21" s="110">
        <f t="shared" si="373"/>
        <v>1156.1647465789342</v>
      </c>
      <c r="BNT21" s="110">
        <f t="shared" si="374"/>
        <v>1157.4817586869344</v>
      </c>
      <c r="BNU21" s="110">
        <f t="shared" si="375"/>
        <v>1158.5758461583669</v>
      </c>
      <c r="BNV21" s="110">
        <f t="shared" si="376"/>
        <v>1159.6013531731896</v>
      </c>
      <c r="BNW21" s="110">
        <f t="shared" si="377"/>
        <v>1160.4759529939374</v>
      </c>
      <c r="BNX21" s="110">
        <f t="shared" si="378"/>
        <v>1161.3022008933522</v>
      </c>
      <c r="BNY21" s="110">
        <f t="shared" si="379"/>
        <v>1162.0006715146546</v>
      </c>
      <c r="BNZ21" s="110">
        <f t="shared" si="380"/>
        <v>1162.6470551691477</v>
      </c>
      <c r="BOA21" s="110">
        <f t="shared" si="381"/>
        <v>1163.2016513488957</v>
      </c>
      <c r="BOB21" s="110">
        <f t="shared" si="382"/>
        <v>1163.7176709477392</v>
      </c>
      <c r="BOC21" s="110">
        <f t="shared" si="383"/>
        <v>1164.1555368637632</v>
      </c>
      <c r="BOD21" s="110">
        <f t="shared" si="384"/>
        <v>1164.5634798024198</v>
      </c>
      <c r="BOE21" s="110">
        <f t="shared" si="385"/>
        <v>1164.9169538430397</v>
      </c>
      <c r="BOF21" s="110">
        <f t="shared" si="386"/>
        <v>1165.2364219153842</v>
      </c>
      <c r="BOG21" s="110">
        <f t="shared" si="387"/>
        <v>1165.5164557568323</v>
      </c>
      <c r="BOH21" s="110">
        <f t="shared" si="388"/>
        <v>1165.7673559359396</v>
      </c>
      <c r="BOI21" s="110">
        <f t="shared" si="389"/>
        <v>1165.9915112188771</v>
      </c>
      <c r="BOJ21" s="110">
        <f t="shared" si="390"/>
        <v>1166.1896638249661</v>
      </c>
      <c r="BOK21" s="110">
        <f t="shared" si="391"/>
        <v>1166.3685070727211</v>
      </c>
      <c r="BOL21" s="110">
        <f t="shared" si="392"/>
        <v>1166.5262053106001</v>
      </c>
      <c r="BOM21" s="110">
        <f t="shared" si="393"/>
        <v>1166.6666310043033</v>
      </c>
      <c r="BON21" s="110">
        <f t="shared" si="394"/>
        <v>1166.7900139497249</v>
      </c>
      <c r="BOO21" s="110">
        <f t="shared" si="395"/>
        <v>1166.9039603042306</v>
      </c>
      <c r="BOP21" s="110">
        <f t="shared" si="396"/>
        <v>1167.0020072742038</v>
      </c>
      <c r="BOQ21" s="110">
        <f t="shared" si="397"/>
        <v>1167.0922368777753</v>
      </c>
      <c r="BOR21" s="110">
        <f t="shared" si="398"/>
        <v>1167.1701560051843</v>
      </c>
      <c r="BOS21" s="110">
        <f t="shared" si="399"/>
        <v>1167.2428258110888</v>
      </c>
      <c r="BOT21" s="110">
        <f t="shared" si="400"/>
        <v>1167.3035704633696</v>
      </c>
      <c r="BOU21" s="110">
        <f t="shared" si="401"/>
        <v>1167.3616816568426</v>
      </c>
      <c r="BOV21" s="110">
        <f t="shared" si="402"/>
        <v>1167.4098607225135</v>
      </c>
      <c r="BOW21" s="110">
        <f t="shared" si="403"/>
        <v>1167.4563655611594</v>
      </c>
      <c r="BOX21" s="110">
        <f t="shared" si="404"/>
        <v>1167.4926235529283</v>
      </c>
      <c r="BOY21" s="110">
        <f t="shared" si="405"/>
        <v>1167.5314883156202</v>
      </c>
      <c r="BOZ21" s="110">
        <f t="shared" si="406"/>
        <v>1167.5600817297129</v>
      </c>
      <c r="BPA21" s="110">
        <f t="shared" si="407"/>
        <v>1167.59063426225</v>
      </c>
      <c r="BPB21" s="110">
        <f t="shared" si="408"/>
        <v>1167.612663274411</v>
      </c>
      <c r="BPC21" s="110">
        <f t="shared" si="409"/>
        <v>1167.6374381423591</v>
      </c>
      <c r="BPD21" s="110">
        <f t="shared" si="410"/>
        <v>1167.6548614703577</v>
      </c>
      <c r="BPE21" s="110">
        <f t="shared" si="411"/>
        <v>1167.6756026390183</v>
      </c>
      <c r="BPF21" s="110">
        <f t="shared" si="412"/>
        <v>1167.6859938714651</v>
      </c>
      <c r="BPG21" s="110">
        <f t="shared" si="413"/>
        <v>1167.7198307193028</v>
      </c>
      <c r="BPH21" s="110">
        <f t="shared" si="414"/>
        <v>1167.7760450589496</v>
      </c>
      <c r="BPI21" s="110">
        <f t="shared" si="415"/>
        <v>1167.8200422737023</v>
      </c>
      <c r="BPJ21" s="184">
        <f t="shared" si="416"/>
        <v>100</v>
      </c>
      <c r="BPK21" s="34">
        <f t="shared" si="417"/>
        <v>99.986318642026433</v>
      </c>
      <c r="BPL21" s="34">
        <f t="shared" si="418"/>
        <v>67.084685159396287</v>
      </c>
      <c r="BPM21" s="34">
        <f t="shared" si="419"/>
        <v>67.068839625127026</v>
      </c>
      <c r="BPN21" s="34">
        <f t="shared" si="420"/>
        <v>67.075859083894755</v>
      </c>
      <c r="BPO21" s="34">
        <f t="shared" si="421"/>
        <v>67.069592382099444</v>
      </c>
      <c r="BPP21" s="34">
        <f t="shared" si="422"/>
        <v>67.081410666566299</v>
      </c>
      <c r="BPQ21" s="34">
        <f t="shared" si="423"/>
        <v>67.064737099627379</v>
      </c>
      <c r="BPR21" s="34">
        <f t="shared" si="424"/>
        <v>67.07998042831872</v>
      </c>
      <c r="BPS21" s="34">
        <f t="shared" si="425"/>
        <v>67.061914260980842</v>
      </c>
      <c r="BPT21" s="34">
        <f t="shared" si="426"/>
        <v>67.085494373141628</v>
      </c>
      <c r="BPU21" s="34">
        <f t="shared" si="427"/>
        <v>67.06458654823291</v>
      </c>
      <c r="BPV21" s="34">
        <f t="shared" si="428"/>
        <v>67.081015469155787</v>
      </c>
      <c r="BPW21" s="34">
        <f t="shared" si="429"/>
        <v>67.067710489668414</v>
      </c>
      <c r="BPX21" s="34">
        <f t="shared" si="430"/>
        <v>67.07984869584854</v>
      </c>
      <c r="BPY21" s="34">
        <f t="shared" si="431"/>
        <v>67.072678685686327</v>
      </c>
      <c r="BPZ21" s="34">
        <f t="shared" si="432"/>
        <v>67.07503105122511</v>
      </c>
      <c r="BQA21" s="34">
        <f t="shared" si="433"/>
        <v>67.06710828409048</v>
      </c>
      <c r="BQB21" s="34">
        <f t="shared" si="434"/>
        <v>67.082351612781807</v>
      </c>
      <c r="BQC21" s="34">
        <f t="shared" si="435"/>
        <v>67.06458654823291</v>
      </c>
      <c r="BQD21" s="34">
        <f t="shared" si="436"/>
        <v>67.081316571944754</v>
      </c>
      <c r="BQE21" s="34">
        <f t="shared" si="437"/>
        <v>67.067898678911504</v>
      </c>
      <c r="BQF21" s="34">
        <f t="shared" si="438"/>
        <v>67.088430125334042</v>
      </c>
      <c r="BQG21" s="34">
        <f t="shared" si="439"/>
        <v>67.068801987278405</v>
      </c>
      <c r="BQH21" s="34">
        <f t="shared" si="440"/>
        <v>67.07777861417442</v>
      </c>
      <c r="BQI21" s="34">
        <f t="shared" si="441"/>
        <v>67.064624186081531</v>
      </c>
      <c r="BQJ21" s="34">
        <f t="shared" si="442"/>
        <v>67.078362000828022</v>
      </c>
      <c r="BQK21" s="34">
        <f t="shared" si="443"/>
        <v>67.065583951221356</v>
      </c>
      <c r="BQL21" s="34">
        <f t="shared" si="444"/>
        <v>67.082069328917157</v>
      </c>
      <c r="BQM21" s="34">
        <f t="shared" si="445"/>
        <v>67.06797395460876</v>
      </c>
      <c r="BQN21" s="34">
        <f t="shared" si="446"/>
        <v>67.087545635891459</v>
      </c>
      <c r="BQO21" s="34">
        <f t="shared" si="447"/>
        <v>67.066280251420835</v>
      </c>
      <c r="BQP21" s="34">
        <f t="shared" si="448"/>
        <v>67.086792878919042</v>
      </c>
      <c r="BQQ21" s="34">
        <f t="shared" si="449"/>
        <v>67.067221197636357</v>
      </c>
      <c r="BQR21" s="34">
        <f t="shared" si="450"/>
        <v>67.082765629116651</v>
      </c>
      <c r="BQS21" s="34">
        <f t="shared" si="451"/>
        <v>67.067390567955144</v>
      </c>
      <c r="BQT21" s="34">
        <f t="shared" si="452"/>
        <v>67.078907749633032</v>
      </c>
      <c r="BQU21" s="34">
        <f t="shared" si="453"/>
        <v>67.065997967556186</v>
      </c>
      <c r="BQV21" s="34">
        <f t="shared" si="454"/>
        <v>67.079641687681132</v>
      </c>
      <c r="BQW21" s="34">
        <f t="shared" si="455"/>
        <v>67.068293876322031</v>
      </c>
      <c r="BQX21" s="34">
        <f t="shared" si="456"/>
        <v>67.08336783469457</v>
      </c>
      <c r="BQY21" s="34">
        <f t="shared" si="457"/>
        <v>67.065734502615825</v>
      </c>
      <c r="BQZ21" s="34">
        <f t="shared" si="458"/>
        <v>67.085946027325079</v>
      </c>
      <c r="BRA21" s="34">
        <f t="shared" si="459"/>
        <v>67.07077797433098</v>
      </c>
      <c r="BRB21" s="34">
        <f t="shared" si="460"/>
        <v>67.079434679513724</v>
      </c>
      <c r="BRC21" s="34">
        <f t="shared" si="461"/>
        <v>67.067409386879447</v>
      </c>
      <c r="BRD21" s="34">
        <f t="shared" si="462"/>
        <v>67.078362000828022</v>
      </c>
      <c r="BRE21" s="34">
        <f t="shared" si="463"/>
        <v>67.066901275923058</v>
      </c>
      <c r="BRF21" s="34">
        <f t="shared" si="464"/>
        <v>67.080225074334749</v>
      </c>
      <c r="BRG21" s="34">
        <f t="shared" si="465"/>
        <v>67.068971357597192</v>
      </c>
      <c r="BRH21" s="34">
        <f t="shared" si="466"/>
        <v>67.086416500432833</v>
      </c>
      <c r="BRI21" s="34">
        <f t="shared" si="467"/>
        <v>67.071681282697881</v>
      </c>
      <c r="BRJ21" s="34">
        <f t="shared" si="468"/>
        <v>67.087395084496976</v>
      </c>
      <c r="BRK21" s="34">
        <f t="shared" si="469"/>
        <v>67.064925288870498</v>
      </c>
      <c r="BRL21" s="34">
        <f t="shared" si="470"/>
        <v>67.079340584892179</v>
      </c>
      <c r="BRM21" s="34">
        <f t="shared" si="471"/>
        <v>67.064021980503597</v>
      </c>
      <c r="BRN21" s="34">
        <f t="shared" si="472"/>
        <v>67.078042079114766</v>
      </c>
      <c r="BRO21" s="34">
        <f t="shared" si="473"/>
        <v>67.062610561180321</v>
      </c>
      <c r="BRP21" s="34">
        <f t="shared" si="474"/>
        <v>67.078136173736311</v>
      </c>
      <c r="BRQ21" s="34">
        <f t="shared" si="475"/>
        <v>67.064887651021877</v>
      </c>
      <c r="BRR21" s="34">
        <f t="shared" si="476"/>
        <v>67.08218224246302</v>
      </c>
      <c r="BRS21" s="34">
        <f t="shared" si="477"/>
        <v>67.067258835484964</v>
      </c>
      <c r="BRT21" s="34">
        <f t="shared" si="478"/>
        <v>67.082050509992854</v>
      </c>
      <c r="BRU21" s="34">
        <f t="shared" si="479"/>
        <v>67.065339305205313</v>
      </c>
      <c r="BRV21" s="34">
        <f t="shared" si="480"/>
        <v>67.080526177123716</v>
      </c>
      <c r="BRW21" s="34">
        <f t="shared" si="481"/>
        <v>67.065602770145659</v>
      </c>
      <c r="BRX21" s="34">
        <f t="shared" si="482"/>
        <v>99.967048063532687</v>
      </c>
      <c r="BRY21" s="34">
        <f t="shared" si="483"/>
        <v>100</v>
      </c>
      <c r="BRZ21" s="184">
        <f t="shared" si="484"/>
        <v>4.9999060000000002</v>
      </c>
      <c r="BSA21" s="34">
        <f t="shared" si="485"/>
        <v>5.4632804509555948</v>
      </c>
      <c r="BSB21" s="34">
        <f t="shared" si="486"/>
        <v>15.430034404134267</v>
      </c>
      <c r="BSC21" s="34">
        <f t="shared" si="487"/>
        <v>22.536799629282942</v>
      </c>
      <c r="BSD21" s="34">
        <f t="shared" si="488"/>
        <v>25.562863054134123</v>
      </c>
      <c r="BSE21" s="34">
        <f t="shared" si="489"/>
        <v>26.928730827981585</v>
      </c>
      <c r="BSF21" s="34">
        <f t="shared" si="490"/>
        <v>28.820249615942672</v>
      </c>
      <c r="BSG21" s="34">
        <f t="shared" si="491"/>
        <v>30.367404512069808</v>
      </c>
      <c r="BSH21" s="34">
        <f t="shared" si="492"/>
        <v>31.815334267733782</v>
      </c>
      <c r="BSI21" s="34">
        <f t="shared" si="493"/>
        <v>33.178131350995194</v>
      </c>
      <c r="BSJ21" s="34">
        <f t="shared" si="494"/>
        <v>34.323560130487387</v>
      </c>
      <c r="BSK21" s="34">
        <f t="shared" si="495"/>
        <v>35.522861209121587</v>
      </c>
      <c r="BSL21" s="34">
        <f t="shared" si="496"/>
        <v>36.469781843491646</v>
      </c>
      <c r="BSM21" s="34">
        <f t="shared" si="497"/>
        <v>37.467657411491629</v>
      </c>
      <c r="BSN21" s="34">
        <f t="shared" si="498"/>
        <v>38.269138197368548</v>
      </c>
      <c r="BSO21" s="34">
        <f t="shared" si="499"/>
        <v>39.138007478449026</v>
      </c>
      <c r="BSP21" s="34">
        <f t="shared" si="500"/>
        <v>39.765184722210925</v>
      </c>
      <c r="BSQ21" s="34">
        <f t="shared" si="501"/>
        <v>40.53492195435674</v>
      </c>
      <c r="BSR21" s="34">
        <f t="shared" si="502"/>
        <v>41.041524839379889</v>
      </c>
      <c r="BSS21" s="34">
        <f t="shared" si="503"/>
        <v>41.718903284191221</v>
      </c>
      <c r="BST21" s="34">
        <f t="shared" si="504"/>
        <v>42.107074582691247</v>
      </c>
      <c r="BSU21" s="34">
        <f t="shared" si="505"/>
        <v>42.693718700036541</v>
      </c>
      <c r="BSV21" s="34">
        <f t="shared" si="506"/>
        <v>42.999769030377742</v>
      </c>
      <c r="BSW21" s="34">
        <f t="shared" si="507"/>
        <v>43.512421774785054</v>
      </c>
      <c r="BSX21" s="34">
        <f t="shared" si="508"/>
        <v>43.761273265833957</v>
      </c>
      <c r="BSY21" s="34">
        <f t="shared" si="509"/>
        <v>44.199039895837998</v>
      </c>
      <c r="BSZ21" s="34">
        <f t="shared" si="510"/>
        <v>44.361294927912347</v>
      </c>
      <c r="BTA21" s="34">
        <f t="shared" si="511"/>
        <v>44.759917429233575</v>
      </c>
      <c r="BTB21" s="34">
        <f t="shared" si="512"/>
        <v>44.886569989903514</v>
      </c>
      <c r="BTC21" s="34">
        <f t="shared" si="513"/>
        <v>45.219123542520485</v>
      </c>
      <c r="BTD21" s="34">
        <f t="shared" si="514"/>
        <v>45.243554093833815</v>
      </c>
      <c r="BTE21" s="34">
        <f t="shared" si="515"/>
        <v>45.617618697962371</v>
      </c>
      <c r="BTF21" s="34">
        <f t="shared" si="516"/>
        <v>45.688784162510821</v>
      </c>
      <c r="BTG21" s="34">
        <f t="shared" si="517"/>
        <v>45.967403225417222</v>
      </c>
      <c r="BTH21" s="34">
        <f t="shared" si="518"/>
        <v>45.984180453363642</v>
      </c>
      <c r="BTI21" s="34">
        <f t="shared" si="519"/>
        <v>46.309927577292605</v>
      </c>
      <c r="BTJ21" s="34">
        <f t="shared" si="520"/>
        <v>46.28766484375241</v>
      </c>
      <c r="BTK21" s="34">
        <f t="shared" si="521"/>
        <v>46.532432150039568</v>
      </c>
      <c r="BTL21" s="34">
        <f t="shared" si="522"/>
        <v>46.547267120739697</v>
      </c>
      <c r="BTM21" s="34">
        <f t="shared" si="523"/>
        <v>46.805663579109819</v>
      </c>
      <c r="BTN21" s="34">
        <f t="shared" si="524"/>
        <v>46.774857930987274</v>
      </c>
      <c r="BTO21" s="34">
        <f t="shared" si="525"/>
        <v>47.086101768956709</v>
      </c>
      <c r="BTP21" s="34">
        <f t="shared" si="526"/>
        <v>47.003734563355778</v>
      </c>
      <c r="BTQ21" s="34">
        <f t="shared" si="527"/>
        <v>47.277921857617009</v>
      </c>
      <c r="BTR21" s="34">
        <f t="shared" si="528"/>
        <v>47.230809489328976</v>
      </c>
      <c r="BTS21" s="34">
        <f t="shared" si="529"/>
        <v>47.44037423074289</v>
      </c>
      <c r="BTT21" s="34">
        <f t="shared" si="530"/>
        <v>47.395880059813557</v>
      </c>
      <c r="BTU21" s="34">
        <f t="shared" si="531"/>
        <v>47.570723252504841</v>
      </c>
      <c r="BTV21" s="34">
        <f t="shared" si="532"/>
        <v>47.53461987443432</v>
      </c>
      <c r="BTW21" s="34">
        <f t="shared" si="533"/>
        <v>47.808203034812038</v>
      </c>
      <c r="BTX21" s="34">
        <f t="shared" si="534"/>
        <v>47.662137386327238</v>
      </c>
      <c r="BTY21" s="34">
        <f t="shared" si="535"/>
        <v>47.902809927456218</v>
      </c>
      <c r="BTZ21" s="34">
        <f t="shared" si="536"/>
        <v>47.836333426837847</v>
      </c>
      <c r="BUA21" s="34">
        <f t="shared" si="537"/>
        <v>48.062649531273138</v>
      </c>
      <c r="BUB21" s="34">
        <f t="shared" si="538"/>
        <v>47.995283971606369</v>
      </c>
      <c r="BUC21" s="34">
        <f t="shared" si="539"/>
        <v>48.239814798768002</v>
      </c>
      <c r="BUD21" s="34">
        <f t="shared" si="540"/>
        <v>48.176510521707343</v>
      </c>
      <c r="BUE21" s="34">
        <f t="shared" si="541"/>
        <v>48.402753379824119</v>
      </c>
      <c r="BUF21" s="34">
        <f t="shared" si="542"/>
        <v>48.335391901802211</v>
      </c>
      <c r="BUG21" s="34">
        <f t="shared" si="543"/>
        <v>48.566546729320748</v>
      </c>
      <c r="BUH21" s="34">
        <f t="shared" si="544"/>
        <v>48.484424496572288</v>
      </c>
      <c r="BUI21" s="34">
        <f t="shared" si="545"/>
        <v>48.695474613195955</v>
      </c>
      <c r="BUJ21" s="34">
        <f t="shared" si="546"/>
        <v>48.665909512018999</v>
      </c>
      <c r="BUK21" s="34">
        <f t="shared" si="547"/>
        <v>48.868506950886676</v>
      </c>
      <c r="BUL21" s="34">
        <f t="shared" si="548"/>
        <v>48.879163400453081</v>
      </c>
      <c r="BUM21" s="34">
        <f t="shared" si="549"/>
        <v>46.733748308234176</v>
      </c>
      <c r="BUN21" s="34">
        <f t="shared" si="550"/>
        <v>24.375582226368774</v>
      </c>
      <c r="BUO21" s="34">
        <f t="shared" si="551"/>
        <v>25.377420000000001</v>
      </c>
      <c r="BUP21" s="284">
        <f t="shared" si="552"/>
        <v>828.75277183514117</v>
      </c>
      <c r="BUQ21" s="110">
        <f t="shared" si="553"/>
        <v>441.63032858997508</v>
      </c>
      <c r="BUR21" s="110">
        <f t="shared" si="554"/>
        <v>393.99698415515104</v>
      </c>
      <c r="BUS21" s="110">
        <f t="shared" si="555"/>
        <v>358.84551942640763</v>
      </c>
      <c r="BUT21" s="110">
        <f t="shared" si="556"/>
        <v>334.82328294268001</v>
      </c>
      <c r="BUU21" s="110">
        <f t="shared" si="557"/>
        <v>322.22642095111144</v>
      </c>
      <c r="BUV21" s="110">
        <f t="shared" si="558"/>
        <v>311.7226037574942</v>
      </c>
      <c r="BUW21" s="110">
        <f t="shared" si="559"/>
        <v>304.55382441269188</v>
      </c>
      <c r="BUX21" s="110">
        <f t="shared" si="560"/>
        <v>295.22553029529172</v>
      </c>
      <c r="BUY21" s="110">
        <f t="shared" si="561"/>
        <v>289.85398604766328</v>
      </c>
      <c r="BUZ21" s="110">
        <f t="shared" si="562"/>
        <v>284.94615558763553</v>
      </c>
      <c r="BVA21" s="110">
        <f t="shared" si="563"/>
        <v>279.24148818863023</v>
      </c>
      <c r="BVB21" s="110">
        <f t="shared" si="564"/>
        <v>274.99348834468759</v>
      </c>
      <c r="BVC21" s="110">
        <f t="shared" si="565"/>
        <v>272.33390011504002</v>
      </c>
      <c r="BVD21" s="110">
        <f t="shared" si="566"/>
        <v>268.59788563002343</v>
      </c>
      <c r="BVE21" s="110">
        <f t="shared" si="567"/>
        <v>265.0445866727959</v>
      </c>
      <c r="BVF21" s="110">
        <f t="shared" si="568"/>
        <v>263.8914865019521</v>
      </c>
      <c r="BVG21" s="110">
        <f t="shared" si="569"/>
        <v>262.28489545397224</v>
      </c>
      <c r="BVH21" s="110">
        <f t="shared" si="570"/>
        <v>258.46055916383227</v>
      </c>
      <c r="BVI21" s="110">
        <f t="shared" si="571"/>
        <v>257.38148061765924</v>
      </c>
      <c r="BVJ21" s="110">
        <f t="shared" si="572"/>
        <v>258.02275816350391</v>
      </c>
      <c r="BVK21" s="110">
        <f t="shared" si="573"/>
        <v>255.0344504869453</v>
      </c>
      <c r="BVL21" s="110">
        <f t="shared" si="574"/>
        <v>254.35290590120474</v>
      </c>
      <c r="BVM21" s="110">
        <f t="shared" si="575"/>
        <v>254.65647860954056</v>
      </c>
      <c r="BVN21" s="110">
        <f t="shared" si="576"/>
        <v>253.58844748531166</v>
      </c>
      <c r="BVO21" s="110">
        <f t="shared" si="577"/>
        <v>252.94090383656805</v>
      </c>
      <c r="BVP21" s="110">
        <f t="shared" si="578"/>
        <v>252.3741611800636</v>
      </c>
      <c r="BVQ21" s="110">
        <f t="shared" si="579"/>
        <v>252.85055264390863</v>
      </c>
      <c r="BVR21" s="110">
        <f t="shared" si="580"/>
        <v>251.27930609911706</v>
      </c>
      <c r="BVS21" s="110">
        <f t="shared" si="581"/>
        <v>250.88374453092388</v>
      </c>
      <c r="BVT21" s="110">
        <f t="shared" si="582"/>
        <v>251.8678378872772</v>
      </c>
      <c r="BVU21" s="110">
        <f t="shared" si="583"/>
        <v>251.27427678677208</v>
      </c>
      <c r="BVV21" s="110">
        <f t="shared" si="584"/>
        <v>250.39186458433642</v>
      </c>
      <c r="BVW21" s="110">
        <f t="shared" si="585"/>
        <v>250.5439150377268</v>
      </c>
      <c r="BVX21" s="110">
        <f t="shared" si="586"/>
        <v>251.44726209058788</v>
      </c>
      <c r="BVY21" s="110">
        <f t="shared" si="587"/>
        <v>250.0852449649353</v>
      </c>
      <c r="BVZ21" s="110">
        <f t="shared" si="588"/>
        <v>250.12765300094577</v>
      </c>
      <c r="BWA21" s="110">
        <f t="shared" si="589"/>
        <v>251.67328498164468</v>
      </c>
      <c r="BWB21" s="110">
        <f t="shared" si="590"/>
        <v>250.71530856954337</v>
      </c>
      <c r="BWC21" s="110">
        <f t="shared" si="591"/>
        <v>250.34628737892928</v>
      </c>
      <c r="BWD21" s="110">
        <f t="shared" si="592"/>
        <v>252.14048886361684</v>
      </c>
      <c r="BWE21" s="110">
        <f t="shared" si="593"/>
        <v>252.39463590431211</v>
      </c>
      <c r="BWF21" s="110">
        <f t="shared" si="594"/>
        <v>252.16126732256049</v>
      </c>
      <c r="BWG21" s="110">
        <f t="shared" si="595"/>
        <v>252.00407046268109</v>
      </c>
      <c r="BWH21" s="110">
        <f t="shared" si="596"/>
        <v>253.27570864705842</v>
      </c>
      <c r="BWI21" s="110">
        <f t="shared" si="597"/>
        <v>252.92435649551626</v>
      </c>
      <c r="BWJ21" s="110">
        <f t="shared" si="598"/>
        <v>253.01568424580407</v>
      </c>
      <c r="BWK21" s="110">
        <f t="shared" si="599"/>
        <v>254.17486577538344</v>
      </c>
      <c r="BWL21" s="110">
        <f t="shared" si="600"/>
        <v>253.10063436776255</v>
      </c>
      <c r="BWM21" s="110">
        <f t="shared" si="601"/>
        <v>253.16664318435068</v>
      </c>
      <c r="BWN21" s="110">
        <f t="shared" si="602"/>
        <v>254.22738995667422</v>
      </c>
      <c r="BWO21" s="110">
        <f t="shared" si="603"/>
        <v>255.12816280581913</v>
      </c>
      <c r="BWP21" s="110">
        <f t="shared" si="604"/>
        <v>253.50710984807421</v>
      </c>
      <c r="BWQ21" s="110">
        <f t="shared" si="605"/>
        <v>254.4393872645831</v>
      </c>
      <c r="BWR21" s="110">
        <f t="shared" si="606"/>
        <v>255.89944497326906</v>
      </c>
      <c r="BWS21" s="110">
        <f t="shared" si="607"/>
        <v>254.87260699769072</v>
      </c>
      <c r="BWT21" s="110">
        <f t="shared" si="608"/>
        <v>255.48772433300394</v>
      </c>
      <c r="BWU21" s="110">
        <f t="shared" si="609"/>
        <v>256.55081560136409</v>
      </c>
      <c r="BWV21" s="110">
        <f t="shared" si="610"/>
        <v>257.02120126488637</v>
      </c>
      <c r="BWW21" s="110">
        <f t="shared" si="611"/>
        <v>256.79746230990992</v>
      </c>
      <c r="BWX21" s="110">
        <f t="shared" si="612"/>
        <v>257.71971106801925</v>
      </c>
      <c r="BWY21" s="110">
        <f t="shared" si="613"/>
        <v>258.90772991794398</v>
      </c>
      <c r="BWZ21" s="110">
        <f t="shared" si="614"/>
        <v>258.50129099138275</v>
      </c>
      <c r="BXA21" s="110">
        <f t="shared" si="615"/>
        <v>252.26476967699909</v>
      </c>
      <c r="BXB21" s="110">
        <f t="shared" si="616"/>
        <v>416.92553747553183</v>
      </c>
      <c r="BXC21" s="356">
        <f t="shared" si="617"/>
        <v>0.69771492039478367</v>
      </c>
      <c r="BXD21" s="112">
        <f t="shared" si="618"/>
        <v>0.68761153010444143</v>
      </c>
      <c r="BXE21" s="112">
        <f t="shared" si="619"/>
        <v>0.68397948102881412</v>
      </c>
      <c r="BXF21" s="112">
        <f t="shared" si="620"/>
        <v>0.684069791197081</v>
      </c>
      <c r="BXG21" s="112">
        <f t="shared" si="621"/>
        <v>0.68506599595479034</v>
      </c>
      <c r="BXH21" s="112">
        <f t="shared" si="622"/>
        <v>0.68640081684516618</v>
      </c>
      <c r="BXI21" s="112">
        <f t="shared" si="623"/>
        <v>0.68789086257860543</v>
      </c>
      <c r="BXJ21" s="112">
        <f t="shared" si="624"/>
        <v>0.68944314692742747</v>
      </c>
      <c r="BXK21" s="112">
        <f t="shared" si="625"/>
        <v>0.69098980017179035</v>
      </c>
      <c r="BXL21" s="112">
        <f t="shared" si="626"/>
        <v>0.69248487871163333</v>
      </c>
      <c r="BXM21" s="112">
        <f t="shared" si="627"/>
        <v>0.69390235277942858</v>
      </c>
      <c r="BXN21" s="112">
        <f t="shared" si="628"/>
        <v>0.69522012896932484</v>
      </c>
      <c r="BXO21" s="112">
        <f t="shared" si="629"/>
        <v>0.69643704648371152</v>
      </c>
      <c r="BXP21" s="112">
        <f t="shared" si="630"/>
        <v>0.69755375429450772</v>
      </c>
      <c r="BXQ21" s="112">
        <f t="shared" si="631"/>
        <v>0.69855775515000451</v>
      </c>
      <c r="BXR21" s="112">
        <f t="shared" si="632"/>
        <v>0.69946692082189788</v>
      </c>
      <c r="BXS21" s="112">
        <f t="shared" si="633"/>
        <v>0.70027800180548516</v>
      </c>
      <c r="BXT21" s="112">
        <f t="shared" si="634"/>
        <v>0.70100401373410326</v>
      </c>
      <c r="BXU21" s="112">
        <f t="shared" si="635"/>
        <v>0.70164676191414255</v>
      </c>
      <c r="BXV21" s="112">
        <f t="shared" si="636"/>
        <v>0.70222101999502329</v>
      </c>
      <c r="BXW21" s="112">
        <f t="shared" si="637"/>
        <v>0.70272495416265335</v>
      </c>
      <c r="BXX21" s="112">
        <f t="shared" si="638"/>
        <v>0.70317853343672243</v>
      </c>
      <c r="BXY21" s="112">
        <f t="shared" si="639"/>
        <v>0.70357804624878828</v>
      </c>
      <c r="BXZ21" s="112">
        <f t="shared" si="640"/>
        <v>0.70392927924984161</v>
      </c>
      <c r="BYA21" s="112">
        <f t="shared" si="641"/>
        <v>0.7042402935405605</v>
      </c>
      <c r="BYB21" s="112">
        <f t="shared" si="642"/>
        <v>0.70451846372614357</v>
      </c>
      <c r="BYC21" s="112">
        <f t="shared" si="643"/>
        <v>0.70476138734312854</v>
      </c>
      <c r="BYD21" s="112">
        <f t="shared" si="644"/>
        <v>0.70497795558684428</v>
      </c>
      <c r="BYE21" s="112">
        <f t="shared" si="645"/>
        <v>0.70517066851418364</v>
      </c>
      <c r="BYF21" s="112">
        <f t="shared" si="646"/>
        <v>0.7053425727081698</v>
      </c>
      <c r="BYG21" s="112">
        <f t="shared" si="647"/>
        <v>0.70549341372395713</v>
      </c>
      <c r="BYH21" s="112">
        <f t="shared" si="648"/>
        <v>0.70562752971665077</v>
      </c>
      <c r="BYI21" s="112">
        <f t="shared" si="649"/>
        <v>0.70574656160341387</v>
      </c>
      <c r="BYJ21" s="112">
        <f t="shared" si="650"/>
        <v>0.70585222363458078</v>
      </c>
      <c r="BYK21" s="112">
        <f t="shared" si="651"/>
        <v>0.70594556454374124</v>
      </c>
      <c r="BYL21" s="112">
        <f t="shared" si="652"/>
        <v>0.70602932917922667</v>
      </c>
      <c r="BYM21" s="112">
        <f t="shared" si="653"/>
        <v>0.70610313544674352</v>
      </c>
      <c r="BYN21" s="112">
        <f t="shared" si="654"/>
        <v>0.70616871276773341</v>
      </c>
      <c r="BYO21" s="112">
        <f t="shared" si="655"/>
        <v>0.70622664661215406</v>
      </c>
      <c r="BYP21" s="112">
        <f t="shared" si="656"/>
        <v>0.70627836924470411</v>
      </c>
      <c r="BYQ21" s="112">
        <f t="shared" si="657"/>
        <v>0.70632425774461405</v>
      </c>
      <c r="BYR21" s="112">
        <f t="shared" si="658"/>
        <v>0.70636514822101981</v>
      </c>
      <c r="BYS21" s="112">
        <f t="shared" si="659"/>
        <v>0.70640159233724509</v>
      </c>
      <c r="BYT21" s="112">
        <f t="shared" si="660"/>
        <v>0.70643382890052642</v>
      </c>
      <c r="BYU21" s="112">
        <f t="shared" si="661"/>
        <v>0.70646231798063219</v>
      </c>
      <c r="BYV21" s="112">
        <f t="shared" si="662"/>
        <v>0.70648791681799783</v>
      </c>
      <c r="BYW21" s="112">
        <f t="shared" si="663"/>
        <v>0.70651075954968123</v>
      </c>
      <c r="BYX21" s="112">
        <f t="shared" si="664"/>
        <v>0.70653102689401504</v>
      </c>
      <c r="BYY21" s="112">
        <f t="shared" si="665"/>
        <v>0.70654911267278142</v>
      </c>
      <c r="BYZ21" s="112">
        <f t="shared" si="666"/>
        <v>0.70656529694578485</v>
      </c>
      <c r="BZA21" s="112">
        <f t="shared" si="667"/>
        <v>0.70657962615690739</v>
      </c>
      <c r="BZB21" s="112">
        <f t="shared" si="668"/>
        <v>0.70659238344058928</v>
      </c>
      <c r="BZC21" s="112">
        <f t="shared" si="669"/>
        <v>0.70660378622747622</v>
      </c>
      <c r="BZD21" s="112">
        <f t="shared" si="670"/>
        <v>0.70661393856485366</v>
      </c>
      <c r="BZE21" s="112">
        <f t="shared" si="671"/>
        <v>0.70662280923697141</v>
      </c>
      <c r="BZF21" s="112">
        <f t="shared" si="672"/>
        <v>0.706630857454834</v>
      </c>
      <c r="BZG21" s="112">
        <f t="shared" si="673"/>
        <v>0.70663808247486015</v>
      </c>
      <c r="BZH21" s="112">
        <f t="shared" si="674"/>
        <v>0.70664441490044427</v>
      </c>
      <c r="BZI21" s="112">
        <f t="shared" si="675"/>
        <v>0.70665004326077252</v>
      </c>
      <c r="BZJ21" s="112">
        <f t="shared" si="676"/>
        <v>0.70665505168897491</v>
      </c>
      <c r="BZK21" s="112">
        <f t="shared" si="677"/>
        <v>0.70665956650402306</v>
      </c>
      <c r="BZL21" s="112">
        <f t="shared" si="678"/>
        <v>0.70666364873745291</v>
      </c>
      <c r="BZM21" s="112">
        <f t="shared" si="679"/>
        <v>0.70666697844172599</v>
      </c>
      <c r="BZN21" s="112">
        <f t="shared" si="680"/>
        <v>0.70667170712344995</v>
      </c>
      <c r="BZO21" s="112">
        <f t="shared" si="681"/>
        <v>0.70668133188873683</v>
      </c>
      <c r="BZP21" s="284">
        <f t="shared" si="682"/>
        <v>148.60954660582303</v>
      </c>
      <c r="BZQ21" s="110">
        <f t="shared" si="683"/>
        <v>38.413750825380482</v>
      </c>
      <c r="BZR21" s="110">
        <f t="shared" si="684"/>
        <v>25.687846981632841</v>
      </c>
      <c r="BZS21" s="110">
        <f t="shared" si="685"/>
        <v>18.350446224994702</v>
      </c>
      <c r="BZT21" s="110">
        <f t="shared" si="686"/>
        <v>16.670242261365718</v>
      </c>
      <c r="BZU21" s="110">
        <f t="shared" si="687"/>
        <v>15.296722312288813</v>
      </c>
      <c r="BZV21" s="110">
        <f t="shared" si="688"/>
        <v>15.418025314179665</v>
      </c>
      <c r="BZW21" s="110">
        <f t="shared" si="689"/>
        <v>14.496746724278594</v>
      </c>
      <c r="BZX21" s="110">
        <f t="shared" si="690"/>
        <v>14.895687127185589</v>
      </c>
      <c r="BZY21" s="110">
        <f t="shared" si="691"/>
        <v>14.006683499983462</v>
      </c>
      <c r="BZZ21" s="110">
        <f t="shared" si="692"/>
        <v>14.871181563287594</v>
      </c>
      <c r="CAA21" s="110">
        <f t="shared" si="693"/>
        <v>13.729391335929073</v>
      </c>
      <c r="CAB21" s="110">
        <f t="shared" si="694"/>
        <v>14.670874240578716</v>
      </c>
      <c r="CAC21" s="110">
        <f t="shared" si="695"/>
        <v>13.674361890802604</v>
      </c>
      <c r="CAD21" s="110">
        <f t="shared" si="696"/>
        <v>14.556699042999149</v>
      </c>
      <c r="CAE21" s="110">
        <f t="shared" si="697"/>
        <v>13.354054104801421</v>
      </c>
      <c r="CAF21" s="110">
        <f t="shared" si="698"/>
        <v>14.525696101369784</v>
      </c>
      <c r="CAG21" s="110">
        <f t="shared" si="699"/>
        <v>13.413108634414609</v>
      </c>
      <c r="CAH21" s="110">
        <f t="shared" si="700"/>
        <v>14.215014510420909</v>
      </c>
      <c r="CAI21" s="110">
        <f t="shared" si="701"/>
        <v>13.163090109864251</v>
      </c>
      <c r="CAJ21" s="110">
        <f t="shared" si="702"/>
        <v>14.296458438963064</v>
      </c>
      <c r="CAK21" s="110">
        <f t="shared" si="703"/>
        <v>13.091477328831353</v>
      </c>
      <c r="CAL21" s="110">
        <f t="shared" si="704"/>
        <v>13.963393659805467</v>
      </c>
      <c r="CAM21" s="110">
        <f t="shared" si="705"/>
        <v>13.131543660358266</v>
      </c>
      <c r="CAN21" s="110">
        <f t="shared" si="706"/>
        <v>13.890712694842643</v>
      </c>
      <c r="CAO21" s="110">
        <f t="shared" si="707"/>
        <v>13.016394210012185</v>
      </c>
      <c r="CAP21" s="110">
        <f t="shared" si="708"/>
        <v>13.776464071057987</v>
      </c>
      <c r="CAQ21" s="110">
        <f t="shared" si="709"/>
        <v>13.017266381023584</v>
      </c>
      <c r="CAR21" s="110">
        <f t="shared" si="710"/>
        <v>13.602962214939961</v>
      </c>
      <c r="CAS21" s="110">
        <f t="shared" si="711"/>
        <v>12.845444677626205</v>
      </c>
      <c r="CAT21" s="110">
        <f t="shared" si="712"/>
        <v>13.552715081952954</v>
      </c>
      <c r="CAU21" s="110">
        <f t="shared" si="713"/>
        <v>12.748413088282479</v>
      </c>
      <c r="CAV21" s="110">
        <f t="shared" si="714"/>
        <v>13.21311776016651</v>
      </c>
      <c r="CAW21" s="110">
        <f t="shared" si="715"/>
        <v>12.558444214067281</v>
      </c>
      <c r="CAX21" s="110">
        <f t="shared" si="716"/>
        <v>13.092008351509335</v>
      </c>
      <c r="CAY21" s="110">
        <f t="shared" si="717"/>
        <v>12.386211669062723</v>
      </c>
      <c r="CAZ21" s="110">
        <f t="shared" si="718"/>
        <v>12.67229540636437</v>
      </c>
      <c r="CBA21" s="110">
        <f t="shared" si="719"/>
        <v>12.289418275080308</v>
      </c>
      <c r="CBB21" s="110">
        <f t="shared" si="720"/>
        <v>12.40455883668459</v>
      </c>
      <c r="CBC21" s="110">
        <f t="shared" si="721"/>
        <v>11.857915459210925</v>
      </c>
      <c r="CBD21" s="110">
        <f t="shared" si="722"/>
        <v>12.145824667824424</v>
      </c>
      <c r="CBE21" s="110">
        <f t="shared" si="723"/>
        <v>11.691220207797375</v>
      </c>
      <c r="CBF21" s="110">
        <f t="shared" si="724"/>
        <v>11.692705632178029</v>
      </c>
      <c r="CBG21" s="110">
        <f t="shared" si="725"/>
        <v>11.228249659189824</v>
      </c>
      <c r="CBH21" s="110">
        <f t="shared" si="726"/>
        <v>11.324191844530464</v>
      </c>
      <c r="CBI21" s="110">
        <f t="shared" si="727"/>
        <v>10.826362886818803</v>
      </c>
      <c r="CBJ21" s="110">
        <f t="shared" si="728"/>
        <v>10.702444561665924</v>
      </c>
      <c r="CBK21" s="110">
        <f t="shared" si="729"/>
        <v>10.401969148879221</v>
      </c>
      <c r="CBL21" s="110">
        <f t="shared" si="730"/>
        <v>10.104753606874176</v>
      </c>
      <c r="CBM21" s="110">
        <f t="shared" si="731"/>
        <v>9.7210779360594266</v>
      </c>
      <c r="CBN21" s="110">
        <f t="shared" si="732"/>
        <v>9.5032196796759631</v>
      </c>
      <c r="CBO21" s="110">
        <f t="shared" si="733"/>
        <v>9.1716578995887215</v>
      </c>
      <c r="CBP21" s="110">
        <f t="shared" si="734"/>
        <v>8.7137172482302674</v>
      </c>
      <c r="CBQ21" s="110">
        <f t="shared" si="735"/>
        <v>8.3985039933283918</v>
      </c>
      <c r="CBR21" s="110">
        <f t="shared" si="736"/>
        <v>8.078604189955664</v>
      </c>
      <c r="CBS21" s="110">
        <f t="shared" si="737"/>
        <v>7.6485952041128797</v>
      </c>
      <c r="CBT21" s="110">
        <f t="shared" si="738"/>
        <v>7.2383812775965088</v>
      </c>
      <c r="CBU21" s="110">
        <f t="shared" si="739"/>
        <v>6.9579380307547858</v>
      </c>
      <c r="CBV21" s="110">
        <f t="shared" si="740"/>
        <v>6.5102981023908484</v>
      </c>
      <c r="CBW21" s="110">
        <f t="shared" si="741"/>
        <v>6.1866759077078859</v>
      </c>
      <c r="CBX21" s="110">
        <f t="shared" si="742"/>
        <v>5.7637378607731238</v>
      </c>
      <c r="CBY21" s="110">
        <f t="shared" si="743"/>
        <v>5.5004018573244631</v>
      </c>
      <c r="CBZ21" s="110">
        <f t="shared" si="744"/>
        <v>5.0592883361538785</v>
      </c>
      <c r="CCA21" s="110">
        <f t="shared" si="745"/>
        <v>4.6004088686212645</v>
      </c>
      <c r="CCB21" s="110">
        <f t="shared" si="746"/>
        <v>10.476642759179249</v>
      </c>
      <c r="CCC21" s="284">
        <f t="shared" si="747"/>
        <v>43.679553476552684</v>
      </c>
      <c r="CCD21" s="110">
        <f t="shared" si="748"/>
        <v>12.978965854945073</v>
      </c>
      <c r="CCE21" s="110">
        <f t="shared" si="749"/>
        <v>8.4722357769778185</v>
      </c>
      <c r="CCF21" s="110">
        <f t="shared" si="750"/>
        <v>6.265399778171826</v>
      </c>
      <c r="CCG21" s="110">
        <f t="shared" si="751"/>
        <v>5.8317335170257474</v>
      </c>
      <c r="CCH21" s="110">
        <f t="shared" si="752"/>
        <v>5.3850893787214043</v>
      </c>
      <c r="CCI21" s="110">
        <f t="shared" si="753"/>
        <v>5.4272548547298616</v>
      </c>
      <c r="CCJ21" s="110">
        <f t="shared" si="754"/>
        <v>5.0833063145338588</v>
      </c>
      <c r="CCK21" s="110">
        <f t="shared" si="755"/>
        <v>5.2414514498306515</v>
      </c>
      <c r="CCL21" s="110">
        <f t="shared" si="756"/>
        <v>4.9178258225119951</v>
      </c>
      <c r="CCM21" s="110">
        <f t="shared" si="757"/>
        <v>5.1930898461016595</v>
      </c>
      <c r="CCN21" s="110">
        <f t="shared" si="758"/>
        <v>4.8130734916183506</v>
      </c>
      <c r="CCO21" s="110">
        <f t="shared" si="759"/>
        <v>5.1332728090264128</v>
      </c>
      <c r="CCP21" s="110">
        <f t="shared" si="760"/>
        <v>4.7627886196894194</v>
      </c>
      <c r="CCQ21" s="110">
        <f t="shared" si="761"/>
        <v>5.0819229943551205</v>
      </c>
      <c r="CCR21" s="110">
        <f t="shared" si="762"/>
        <v>4.6702161211612117</v>
      </c>
      <c r="CCS21" s="110">
        <f t="shared" si="763"/>
        <v>5.0590678993370739</v>
      </c>
      <c r="CCT21" s="110">
        <f t="shared" si="764"/>
        <v>4.6590153846522835</v>
      </c>
      <c r="CCU21" s="110">
        <f t="shared" si="765"/>
        <v>4.975730518644097</v>
      </c>
      <c r="CCV21" s="110">
        <f t="shared" si="766"/>
        <v>4.5971028454429517</v>
      </c>
      <c r="CCW21" s="110">
        <f t="shared" si="767"/>
        <v>4.9602631007157134</v>
      </c>
      <c r="CCX21" s="110">
        <f t="shared" si="768"/>
        <v>4.5617823971465601</v>
      </c>
      <c r="CCY21" s="110">
        <f t="shared" si="769"/>
        <v>4.8659424518075776</v>
      </c>
      <c r="CCZ21" s="110">
        <f t="shared" si="770"/>
        <v>4.5616968053222973</v>
      </c>
      <c r="CDA21" s="110">
        <f t="shared" si="771"/>
        <v>4.8303319490114456</v>
      </c>
      <c r="CDB21" s="110">
        <f t="shared" si="772"/>
        <v>4.5205764606611858</v>
      </c>
      <c r="CDC21" s="110">
        <f t="shared" si="773"/>
        <v>4.7955122484932824</v>
      </c>
      <c r="CDD21" s="110">
        <f t="shared" si="774"/>
        <v>4.5133690919014873</v>
      </c>
      <c r="CDE21" s="110">
        <f t="shared" si="775"/>
        <v>4.7293488662765801</v>
      </c>
      <c r="CDF21" s="110">
        <f t="shared" si="776"/>
        <v>4.4707229057289277</v>
      </c>
      <c r="CDG21" s="110">
        <f t="shared" si="777"/>
        <v>4.6980417973294379</v>
      </c>
      <c r="CDH21" s="110">
        <f t="shared" si="778"/>
        <v>4.435406713706822</v>
      </c>
      <c r="CDI21" s="110">
        <f t="shared" si="779"/>
        <v>4.606426254185731</v>
      </c>
      <c r="CDJ21" s="110">
        <f t="shared" si="780"/>
        <v>4.3822583506352117</v>
      </c>
      <c r="CDK21" s="110">
        <f t="shared" si="781"/>
        <v>4.5530836601385287</v>
      </c>
      <c r="CDL21" s="110">
        <f t="shared" si="782"/>
        <v>4.3309138768846003</v>
      </c>
      <c r="CDM21" s="110">
        <f t="shared" si="783"/>
        <v>4.4402993138741271</v>
      </c>
      <c r="CDN21" s="110">
        <f t="shared" si="784"/>
        <v>4.2842965383091443</v>
      </c>
      <c r="CDO21" s="110">
        <f t="shared" si="785"/>
        <v>4.3499721940180986</v>
      </c>
      <c r="CDP21" s="110">
        <f t="shared" si="786"/>
        <v>4.1744283087545995</v>
      </c>
      <c r="CDQ21" s="110">
        <f t="shared" si="787"/>
        <v>4.2526345995187143</v>
      </c>
      <c r="CDR21" s="110">
        <f t="shared" si="788"/>
        <v>4.1005630549021435</v>
      </c>
      <c r="CDS21" s="110">
        <f t="shared" si="789"/>
        <v>4.1167919736839247</v>
      </c>
      <c r="CDT21" s="110">
        <f t="shared" si="790"/>
        <v>3.9628501287405764</v>
      </c>
      <c r="CDU21" s="110">
        <f t="shared" si="791"/>
        <v>3.9868989416773388</v>
      </c>
      <c r="CDV21" s="110">
        <f t="shared" si="792"/>
        <v>3.8294874316938983</v>
      </c>
      <c r="CDW21" s="110">
        <f t="shared" si="793"/>
        <v>3.7944266068391279</v>
      </c>
      <c r="CDX21" s="110">
        <f t="shared" si="794"/>
        <v>3.684642562536129</v>
      </c>
      <c r="CDY21" s="110">
        <f t="shared" si="795"/>
        <v>3.6018954058321255</v>
      </c>
      <c r="CDZ21" s="110">
        <f t="shared" si="796"/>
        <v>3.4761899851214482</v>
      </c>
      <c r="CEA21" s="110">
        <f t="shared" si="797"/>
        <v>3.4010643382020538</v>
      </c>
      <c r="CEB21" s="110">
        <f t="shared" si="798"/>
        <v>3.2853758638684516</v>
      </c>
      <c r="CEC21" s="110">
        <f t="shared" si="799"/>
        <v>3.1507301588100591</v>
      </c>
      <c r="CED21" s="110">
        <f t="shared" si="800"/>
        <v>3.04005730615699</v>
      </c>
      <c r="CEE21" s="110">
        <f t="shared" si="801"/>
        <v>2.9244030985495204</v>
      </c>
      <c r="CEF21" s="110">
        <f t="shared" si="802"/>
        <v>2.7903675113682267</v>
      </c>
      <c r="CEG21" s="110">
        <f t="shared" si="803"/>
        <v>2.6477189395095619</v>
      </c>
      <c r="CEH21" s="110">
        <f t="shared" si="804"/>
        <v>2.5423651178123134</v>
      </c>
      <c r="CEI21" s="110">
        <f t="shared" si="805"/>
        <v>2.3912010178945082</v>
      </c>
      <c r="CEJ21" s="110">
        <f t="shared" si="806"/>
        <v>2.2841795674135446</v>
      </c>
      <c r="CEK21" s="110">
        <f t="shared" si="807"/>
        <v>2.1303993211012848</v>
      </c>
      <c r="CEL21" s="110">
        <f t="shared" si="808"/>
        <v>2.0311596781920001</v>
      </c>
      <c r="CEM21" s="110">
        <f t="shared" si="809"/>
        <v>1.8883260051942985</v>
      </c>
      <c r="CEN21" s="110">
        <f t="shared" si="810"/>
        <v>1.6870672315224475</v>
      </c>
      <c r="CEO21" s="110">
        <f t="shared" si="811"/>
        <v>2.8522848042697193</v>
      </c>
      <c r="CEP21" s="284">
        <f t="shared" si="812"/>
        <v>627.26603510167399</v>
      </c>
      <c r="CEQ21" s="110">
        <f t="shared" si="813"/>
        <v>296.22477673254485</v>
      </c>
      <c r="CER21" s="110">
        <f t="shared" si="814"/>
        <v>264.26390362527064</v>
      </c>
      <c r="CES21" s="110">
        <f t="shared" si="815"/>
        <v>240.68717847620485</v>
      </c>
      <c r="CET21" s="110">
        <f t="shared" si="816"/>
        <v>224.58506754967493</v>
      </c>
      <c r="CEU21" s="110">
        <f t="shared" si="817"/>
        <v>216.12646319295143</v>
      </c>
      <c r="CEV21" s="110">
        <f t="shared" si="818"/>
        <v>209.08025635793499</v>
      </c>
      <c r="CEW21" s="110">
        <f t="shared" si="819"/>
        <v>204.26655835968899</v>
      </c>
      <c r="CEX21" s="110">
        <f t="shared" si="820"/>
        <v>198.01928989923226</v>
      </c>
      <c r="CEY21" s="110">
        <f t="shared" si="821"/>
        <v>194.41915813231211</v>
      </c>
      <c r="CEZ21" s="110">
        <f t="shared" si="822"/>
        <v>191.12167578917413</v>
      </c>
      <c r="CFA21" s="110">
        <f t="shared" si="823"/>
        <v>187.29919866416492</v>
      </c>
      <c r="CFB21" s="110">
        <f t="shared" si="824"/>
        <v>184.44870288400182</v>
      </c>
      <c r="CFC21" s="110">
        <f t="shared" si="825"/>
        <v>182.67129537204366</v>
      </c>
      <c r="CFD21" s="110">
        <f t="shared" si="826"/>
        <v>180.15898109874948</v>
      </c>
      <c r="CFE21" s="110">
        <f t="shared" si="827"/>
        <v>177.76813873266619</v>
      </c>
      <c r="CFF21" s="110">
        <f t="shared" si="828"/>
        <v>177.00462683259437</v>
      </c>
      <c r="CFG21" s="110">
        <f t="shared" si="829"/>
        <v>175.9233875692004</v>
      </c>
      <c r="CFH21" s="110">
        <f t="shared" si="830"/>
        <v>173.35722576638591</v>
      </c>
      <c r="CFI21" s="110">
        <f t="shared" si="831"/>
        <v>172.63749876923544</v>
      </c>
      <c r="CFJ21" s="110">
        <f t="shared" si="832"/>
        <v>173.07702451612505</v>
      </c>
      <c r="CFK21" s="110">
        <f t="shared" si="833"/>
        <v>171.07343153542323</v>
      </c>
      <c r="CFL21" s="110">
        <f t="shared" si="834"/>
        <v>170.60289551538028</v>
      </c>
      <c r="CFM21" s="110">
        <f t="shared" si="835"/>
        <v>170.80107628766049</v>
      </c>
      <c r="CFN21" s="110">
        <f t="shared" si="836"/>
        <v>170.08558995452856</v>
      </c>
      <c r="CFO21" s="110">
        <f t="shared" si="837"/>
        <v>169.65238238387585</v>
      </c>
      <c r="CFP21" s="110">
        <f t="shared" si="838"/>
        <v>169.27703674390008</v>
      </c>
      <c r="CFQ21" s="110">
        <f t="shared" si="839"/>
        <v>169.59949713842431</v>
      </c>
      <c r="CFR21" s="110">
        <f t="shared" si="840"/>
        <v>168.55253600111089</v>
      </c>
      <c r="CFS21" s="110">
        <f t="shared" si="841"/>
        <v>168.28496108813411</v>
      </c>
      <c r="CFT21" s="110">
        <f t="shared" si="842"/>
        <v>168.94424251045533</v>
      </c>
      <c r="CFU21" s="110">
        <f t="shared" si="843"/>
        <v>168.54718957839609</v>
      </c>
      <c r="CFV21" s="110">
        <f t="shared" si="844"/>
        <v>167.95033022837296</v>
      </c>
      <c r="CFW21" s="110">
        <f t="shared" si="845"/>
        <v>168.0524587032844</v>
      </c>
      <c r="CFX21" s="110">
        <f t="shared" si="846"/>
        <v>168.65359367642006</v>
      </c>
      <c r="CFY21" s="110">
        <f t="shared" si="847"/>
        <v>167.73826546690432</v>
      </c>
      <c r="CFZ21" s="110">
        <f t="shared" si="848"/>
        <v>167.7676727559205</v>
      </c>
      <c r="CGA21" s="110">
        <f t="shared" si="849"/>
        <v>168.80721855895175</v>
      </c>
      <c r="CGB21" s="110">
        <f t="shared" si="850"/>
        <v>168.16937008450466</v>
      </c>
      <c r="CGC21" s="110">
        <f t="shared" si="851"/>
        <v>167.91857543519563</v>
      </c>
      <c r="CGD21" s="110">
        <f t="shared" si="852"/>
        <v>169.12532924739341</v>
      </c>
      <c r="CGE21" s="110">
        <f t="shared" si="853"/>
        <v>169.30213187527573</v>
      </c>
      <c r="CGF21" s="110">
        <f t="shared" si="854"/>
        <v>169.13743273110668</v>
      </c>
      <c r="CGG21" s="110">
        <f t="shared" si="855"/>
        <v>169.02772018145234</v>
      </c>
      <c r="CGH21" s="110">
        <f t="shared" si="856"/>
        <v>169.87932004370137</v>
      </c>
      <c r="CGI21" s="110">
        <f t="shared" si="857"/>
        <v>169.64299527199165</v>
      </c>
      <c r="CGJ21" s="110">
        <f t="shared" si="858"/>
        <v>169.70662841694309</v>
      </c>
      <c r="CGK21" s="110">
        <f t="shared" si="859"/>
        <v>170.48672894550944</v>
      </c>
      <c r="CGL21" s="110">
        <f t="shared" si="860"/>
        <v>169.77403507688982</v>
      </c>
      <c r="CGM21" s="110">
        <f t="shared" si="861"/>
        <v>169.82172938439544</v>
      </c>
      <c r="CGN21" s="110">
        <f t="shared" si="862"/>
        <v>170.53454524992438</v>
      </c>
      <c r="CGO21" s="110">
        <f t="shared" si="863"/>
        <v>171.13010752102042</v>
      </c>
      <c r="CGP21" s="110">
        <f t="shared" si="864"/>
        <v>170.03261290763766</v>
      </c>
      <c r="CGQ21" s="110">
        <f t="shared" si="865"/>
        <v>170.65672536454528</v>
      </c>
      <c r="CGR21" s="110">
        <f t="shared" si="866"/>
        <v>171.63438692408869</v>
      </c>
      <c r="CGS21" s="110">
        <f t="shared" si="867"/>
        <v>170.94384314671393</v>
      </c>
      <c r="CGT21" s="110">
        <f t="shared" si="868"/>
        <v>171.35655680788355</v>
      </c>
      <c r="CGU21" s="110">
        <f t="shared" si="869"/>
        <v>172.07247030759714</v>
      </c>
      <c r="CGV21" s="110">
        <f t="shared" si="870"/>
        <v>172.39318644434795</v>
      </c>
      <c r="CGW21" s="110">
        <f t="shared" si="871"/>
        <v>172.24613858170198</v>
      </c>
      <c r="CGX21" s="110">
        <f t="shared" si="872"/>
        <v>172.86460043446652</v>
      </c>
      <c r="CGY21" s="110">
        <f t="shared" si="873"/>
        <v>173.65893592089373</v>
      </c>
      <c r="CGZ21" s="110">
        <f t="shared" si="874"/>
        <v>173.38439918165957</v>
      </c>
      <c r="CHA21" s="110">
        <f t="shared" si="875"/>
        <v>169.20213397613469</v>
      </c>
      <c r="CHB21" s="110">
        <f t="shared" si="876"/>
        <v>326.63570970988923</v>
      </c>
    </row>
    <row r="22" spans="1:2238" ht="15.75" thickBot="1" x14ac:dyDescent="0.3">
      <c r="A22" s="446"/>
      <c r="B22" s="294">
        <v>1500</v>
      </c>
      <c r="C22" s="432"/>
      <c r="D22" s="457"/>
      <c r="E22" s="401">
        <f>AVERAGE(BNM22:BNY22)</f>
        <v>1223.4128136756112</v>
      </c>
      <c r="F22" s="402">
        <f>MAX(BNM22:BNY22)</f>
        <v>1229.2717439261578</v>
      </c>
      <c r="G22" s="402">
        <f>MIN(BNM22:BNY22)</f>
        <v>1213.9277597211003</v>
      </c>
      <c r="H22" s="403">
        <f>AVERAGE(BKW22:BLI22)</f>
        <v>9.033974541262875E-2</v>
      </c>
      <c r="I22" s="404">
        <f>MAX(BKW22:BLI22)</f>
        <v>9.2656405265583455E-2</v>
      </c>
      <c r="J22" s="404">
        <f>MIN(BKW22:BLI22)</f>
        <v>8.6727734592636371E-2</v>
      </c>
      <c r="K22" s="403">
        <f>AVERAGE(BIG22:BIS22)</f>
        <v>5.2449345101343402E-5</v>
      </c>
      <c r="L22" s="404">
        <f>MAX(BIG22:BIS22)</f>
        <v>5.3443222653807782E-5</v>
      </c>
      <c r="M22" s="404">
        <f>MIN(BIG22:BIS22)</f>
        <v>5.0854110978832499E-5</v>
      </c>
      <c r="N22" s="405">
        <f>AVERAGE(BFQ22:BGC22)</f>
        <v>0.24771050058921992</v>
      </c>
      <c r="O22" s="406">
        <f>MAX(BFQ22:BGC22)</f>
        <v>0.25960086126197757</v>
      </c>
      <c r="P22" s="406">
        <f>MIN(BFQ22:BGC22)</f>
        <v>0.24047884231004041</v>
      </c>
      <c r="Q22" s="403">
        <f>AVERAGE(AYC22:AYN22)</f>
        <v>2101511.6369339037</v>
      </c>
      <c r="R22" s="404">
        <f>MAX(AYC22:AYN22)</f>
        <v>2188309.5241690567</v>
      </c>
      <c r="S22" s="404">
        <f>MIN(AYC22:AYN22)</f>
        <v>2012661.0309626264</v>
      </c>
      <c r="T22" s="401">
        <f>AVERAGE(AVN22:AVZ22)</f>
        <v>1426.1103048829777</v>
      </c>
      <c r="U22" s="402">
        <f>MAX(AVN22:AVZ22)</f>
        <v>1468.1763193840588</v>
      </c>
      <c r="V22" s="402">
        <f>MIN(AVN22:AVZ22)</f>
        <v>1360.0314724541565</v>
      </c>
      <c r="W22" s="405">
        <f>(N22*$A$20*$ASH$24)/K22</f>
        <v>17.146155397905211</v>
      </c>
      <c r="X22" s="407">
        <f>AVERAGE(BXU22:BYF22)</f>
        <v>0.71034040681407984</v>
      </c>
      <c r="Y22" s="405">
        <f>AVERAGE(BVH22:BVS22)</f>
        <v>208.61502721756253</v>
      </c>
      <c r="Z22" s="406">
        <f>MAX(BVH22:BVS22)</f>
        <v>211.540177561283</v>
      </c>
      <c r="AA22" s="406">
        <f>MIN(BVH22:BVS22)</f>
        <v>206.5792666085413</v>
      </c>
      <c r="AB22" s="405">
        <f>AVERAGE(CAH22:CAS22)</f>
        <v>12.253149239626978</v>
      </c>
      <c r="AC22" s="406">
        <f>MAX(CAH22:CAS22)</f>
        <v>13.081111730545814</v>
      </c>
      <c r="AD22" s="408">
        <f>MIN(CAH22:CAS22)</f>
        <v>11.449401709599039</v>
      </c>
      <c r="AE22" s="409">
        <f>AVERAGE(CFH22:CFS22)</f>
        <v>139.92777355563067</v>
      </c>
      <c r="AF22" s="410">
        <f>MAX(CFH22:CFS22)</f>
        <v>141.88632394127319</v>
      </c>
      <c r="AG22" s="411">
        <f>MIN(CFH22:CFS22)</f>
        <v>138.56688944668446</v>
      </c>
      <c r="AH22" s="127">
        <v>71.694069999999996</v>
      </c>
      <c r="AI22" s="125">
        <v>12585.73</v>
      </c>
      <c r="AJ22" s="49">
        <f t="shared" si="890"/>
        <v>-258.02809999999999</v>
      </c>
      <c r="AK22" s="49">
        <f t="shared" si="0"/>
        <v>12843.758099999999</v>
      </c>
      <c r="AL22" s="66">
        <v>1499.442</v>
      </c>
      <c r="AM22" s="66">
        <v>1500.14</v>
      </c>
      <c r="AN22" s="69">
        <f t="shared" si="1"/>
        <v>1500.14</v>
      </c>
      <c r="AO22" s="67">
        <v>-3.5145709999999999E-5</v>
      </c>
      <c r="AP22" s="67">
        <v>1.5663650000000001E-8</v>
      </c>
      <c r="AQ22" s="66">
        <v>-46.713760000000001</v>
      </c>
      <c r="AR22" s="67">
        <v>5.429756E-4</v>
      </c>
      <c r="AS22" s="149">
        <v>4.2446290000000001E-7</v>
      </c>
      <c r="AT22" s="66">
        <v>-10.53051</v>
      </c>
      <c r="AU22" s="66">
        <v>-11.10914</v>
      </c>
      <c r="AV22" s="66">
        <v>-15.766439999999999</v>
      </c>
      <c r="AW22" s="66">
        <v>-23.362649999999999</v>
      </c>
      <c r="AX22" s="66">
        <v>-28.357900000000001</v>
      </c>
      <c r="AY22" s="66">
        <v>-31.808330000000002</v>
      </c>
      <c r="AZ22" s="66">
        <v>-34.803879999999999</v>
      </c>
      <c r="BA22" s="66">
        <v>-37.451560000000001</v>
      </c>
      <c r="BB22" s="66">
        <v>-39.915880000000001</v>
      </c>
      <c r="BC22" s="66">
        <v>-42.087449999999997</v>
      </c>
      <c r="BD22" s="66">
        <v>-44.090510000000002</v>
      </c>
      <c r="BE22" s="66">
        <v>-45.89396</v>
      </c>
      <c r="BF22" s="66">
        <v>-47.531579999999998</v>
      </c>
      <c r="BG22" s="66">
        <v>-48.875660000000003</v>
      </c>
      <c r="BH22" s="66">
        <v>-50.202370000000002</v>
      </c>
      <c r="BI22" s="66">
        <v>-51.299160000000001</v>
      </c>
      <c r="BJ22" s="66">
        <v>-52.33493</v>
      </c>
      <c r="BK22" s="66">
        <v>-53.23366</v>
      </c>
      <c r="BL22" s="66">
        <v>-54.110520000000001</v>
      </c>
      <c r="BM22" s="66">
        <v>-54.794580000000003</v>
      </c>
      <c r="BN22" s="66">
        <v>-55.489190000000001</v>
      </c>
      <c r="BO22" s="66">
        <v>-56.058160000000001</v>
      </c>
      <c r="BP22" s="66">
        <v>-56.609659999999998</v>
      </c>
      <c r="BQ22" s="66">
        <v>-57.049050000000001</v>
      </c>
      <c r="BR22" s="66">
        <v>-57.483029999999999</v>
      </c>
      <c r="BS22" s="66">
        <v>-57.843699999999998</v>
      </c>
      <c r="BT22" s="66">
        <v>-58.142110000000002</v>
      </c>
      <c r="BU22" s="66">
        <v>-58.410040000000002</v>
      </c>
      <c r="BV22" s="66">
        <v>-58.709330000000001</v>
      </c>
      <c r="BW22" s="66">
        <v>-58.877299999999998</v>
      </c>
      <c r="BX22" s="66">
        <v>-59.000349999999997</v>
      </c>
      <c r="BY22" s="66">
        <v>-59.213209999999997</v>
      </c>
      <c r="BZ22" s="66">
        <v>-59.404069999999997</v>
      </c>
      <c r="CA22" s="66">
        <v>-59.478140000000003</v>
      </c>
      <c r="CB22" s="66">
        <v>-59.583120000000001</v>
      </c>
      <c r="CC22" s="66">
        <v>-59.734749999999998</v>
      </c>
      <c r="CD22" s="66">
        <v>-59.779179999999997</v>
      </c>
      <c r="CE22" s="66">
        <v>-59.823340000000002</v>
      </c>
      <c r="CF22" s="66">
        <v>-59.92407</v>
      </c>
      <c r="CG22" s="66">
        <v>-59.970959999999998</v>
      </c>
      <c r="CH22" s="66">
        <v>-60.01484</v>
      </c>
      <c r="CI22" s="66">
        <v>-60.134309999999999</v>
      </c>
      <c r="CJ22" s="66">
        <v>-60.166820000000001</v>
      </c>
      <c r="CK22" s="66">
        <v>-60.215739999999997</v>
      </c>
      <c r="CL22" s="66">
        <v>-60.277450000000002</v>
      </c>
      <c r="CM22" s="66">
        <v>-60.239809999999999</v>
      </c>
      <c r="CN22" s="66">
        <v>-60.314239999999998</v>
      </c>
      <c r="CO22" s="66">
        <v>-60.254800000000003</v>
      </c>
      <c r="CP22" s="66">
        <v>-60.320480000000003</v>
      </c>
      <c r="CQ22" s="66">
        <v>-60.384900000000002</v>
      </c>
      <c r="CR22" s="66">
        <v>-60.313220000000001</v>
      </c>
      <c r="CS22" s="66">
        <v>-60.321669999999997</v>
      </c>
      <c r="CT22" s="66">
        <v>-60.364840000000001</v>
      </c>
      <c r="CU22" s="66">
        <v>-60.323790000000002</v>
      </c>
      <c r="CV22" s="66">
        <v>-60.3626</v>
      </c>
      <c r="CW22" s="66">
        <v>-60.36412</v>
      </c>
      <c r="CX22" s="66">
        <v>-60.409750000000003</v>
      </c>
      <c r="CY22" s="66">
        <v>-60.391269999999999</v>
      </c>
      <c r="CZ22" s="66">
        <v>-60.42362</v>
      </c>
      <c r="DA22" s="66">
        <v>-60.43638</v>
      </c>
      <c r="DB22" s="66">
        <v>-60.428959999999996</v>
      </c>
      <c r="DC22" s="66">
        <v>-60.409089999999999</v>
      </c>
      <c r="DD22" s="66">
        <v>-60.496839999999999</v>
      </c>
      <c r="DE22" s="66">
        <v>-60.466659999999997</v>
      </c>
      <c r="DF22" s="66">
        <v>-60.413899999999998</v>
      </c>
      <c r="DG22" s="66">
        <v>-60.427109999999999</v>
      </c>
      <c r="DH22" s="66">
        <v>-60.451169999999998</v>
      </c>
      <c r="DI22" s="66">
        <v>-60.499470000000002</v>
      </c>
      <c r="DJ22" s="67">
        <v>-3.5101710000000001E-2</v>
      </c>
      <c r="DK22" s="67">
        <v>-3.5041509999999998E-2</v>
      </c>
      <c r="DL22" s="67">
        <v>-3.5871859999999998E-2</v>
      </c>
      <c r="DM22" s="67">
        <v>-3.7228089999999998E-2</v>
      </c>
      <c r="DN22" s="67">
        <v>-3.8033049999999999E-2</v>
      </c>
      <c r="DO22" s="67">
        <v>-3.8539740000000003E-2</v>
      </c>
      <c r="DP22" s="67">
        <v>-3.8950619999999998E-2</v>
      </c>
      <c r="DQ22" s="67">
        <v>-3.9338440000000002E-2</v>
      </c>
      <c r="DR22" s="67">
        <v>-3.9644400000000003E-2</v>
      </c>
      <c r="DS22" s="67">
        <v>-3.9882340000000002E-2</v>
      </c>
      <c r="DT22" s="67">
        <v>-4.003052E-2</v>
      </c>
      <c r="DU22" s="67">
        <v>-4.0200199999999998E-2</v>
      </c>
      <c r="DV22" s="67">
        <v>-4.0267570000000003E-2</v>
      </c>
      <c r="DW22" s="67">
        <v>-4.027642E-2</v>
      </c>
      <c r="DX22" s="67">
        <v>-4.0287009999999998E-2</v>
      </c>
      <c r="DY22" s="67">
        <v>-4.0290609999999998E-2</v>
      </c>
      <c r="DZ22" s="67">
        <v>-4.0270460000000001E-2</v>
      </c>
      <c r="EA22" s="67">
        <v>-4.028267E-2</v>
      </c>
      <c r="EB22" s="67">
        <v>-4.0300860000000001E-2</v>
      </c>
      <c r="EC22" s="67">
        <v>-4.0289199999999997E-2</v>
      </c>
      <c r="ED22" s="67">
        <v>-4.030127E-2</v>
      </c>
      <c r="EE22" s="67">
        <v>-4.0313040000000001E-2</v>
      </c>
      <c r="EF22" s="67">
        <v>-4.0328660000000002E-2</v>
      </c>
      <c r="EG22" s="67">
        <v>-4.0325760000000002E-2</v>
      </c>
      <c r="EH22" s="67">
        <v>-4.0340349999999997E-2</v>
      </c>
      <c r="EI22" s="67">
        <v>-4.0355530000000001E-2</v>
      </c>
      <c r="EJ22" s="67">
        <v>-4.0336839999999999E-2</v>
      </c>
      <c r="EK22" s="67">
        <v>-4.0338010000000001E-2</v>
      </c>
      <c r="EL22" s="67">
        <v>-4.037321E-2</v>
      </c>
      <c r="EM22" s="67">
        <v>-4.0345609999999997E-2</v>
      </c>
      <c r="EN22" s="67">
        <v>-4.029638E-2</v>
      </c>
      <c r="EO22" s="67">
        <v>-4.033113E-2</v>
      </c>
      <c r="EP22" s="67">
        <v>-4.0359689999999997E-2</v>
      </c>
      <c r="EQ22" s="67">
        <v>-4.0324989999999998E-2</v>
      </c>
      <c r="ER22" s="67">
        <v>-4.0317739999999998E-2</v>
      </c>
      <c r="ES22" s="67">
        <v>-4.0355090000000003E-2</v>
      </c>
      <c r="ET22" s="67">
        <v>-4.0325079999999999E-2</v>
      </c>
      <c r="EU22" s="67">
        <v>-4.030396E-2</v>
      </c>
      <c r="EV22" s="67">
        <v>-4.0326260000000003E-2</v>
      </c>
      <c r="EW22" s="67">
        <v>-4.0318680000000003E-2</v>
      </c>
      <c r="EX22" s="67">
        <v>-4.031357E-2</v>
      </c>
      <c r="EY22" s="67">
        <v>-4.0363400000000001E-2</v>
      </c>
      <c r="EZ22" s="67">
        <v>-4.0358779999999997E-2</v>
      </c>
      <c r="FA22" s="67">
        <v>-4.0368019999999998E-2</v>
      </c>
      <c r="FB22" s="67">
        <v>-4.0389059999999997E-2</v>
      </c>
      <c r="FC22" s="67">
        <v>-4.034592E-2</v>
      </c>
      <c r="FD22" s="67">
        <v>-4.0380439999999997E-2</v>
      </c>
      <c r="FE22" s="67">
        <v>-4.0326529999999999E-2</v>
      </c>
      <c r="FF22" s="67">
        <v>-4.0358739999999997E-2</v>
      </c>
      <c r="FG22" s="67">
        <v>-4.0390919999999997E-2</v>
      </c>
      <c r="FH22" s="67">
        <v>-4.033407E-2</v>
      </c>
      <c r="FI22" s="67">
        <v>-4.0331190000000003E-2</v>
      </c>
      <c r="FJ22" s="67">
        <v>-4.0353430000000003E-2</v>
      </c>
      <c r="FK22" s="67">
        <v>-4.0319340000000002E-2</v>
      </c>
      <c r="FL22" s="67">
        <v>-4.0340290000000001E-2</v>
      </c>
      <c r="FM22" s="67">
        <v>-4.0336080000000003E-2</v>
      </c>
      <c r="FN22" s="67">
        <v>-4.0363139999999999E-2</v>
      </c>
      <c r="FO22" s="67">
        <v>-4.03465E-2</v>
      </c>
      <c r="FP22" s="67">
        <v>-4.0365600000000001E-2</v>
      </c>
      <c r="FQ22" s="67">
        <v>-4.0370799999999998E-2</v>
      </c>
      <c r="FR22" s="67">
        <v>-4.0364160000000003E-2</v>
      </c>
      <c r="FS22" s="67">
        <v>-4.0348299999999997E-2</v>
      </c>
      <c r="FT22" s="67">
        <v>-4.0405709999999997E-2</v>
      </c>
      <c r="FU22" s="67">
        <v>-4.038336E-2</v>
      </c>
      <c r="FV22" s="67">
        <v>-4.0348179999999997E-2</v>
      </c>
      <c r="FW22" s="67">
        <v>-4.0350410000000003E-2</v>
      </c>
      <c r="FX22" s="67">
        <v>-4.0351079999999998E-2</v>
      </c>
      <c r="FY22" s="67">
        <v>-4.0371820000000003E-2</v>
      </c>
      <c r="FZ22" s="67">
        <v>0.17550640000000001</v>
      </c>
      <c r="GA22" s="67">
        <v>0.20296629999999999</v>
      </c>
      <c r="GB22" s="67">
        <v>0.4463857</v>
      </c>
      <c r="GC22" s="67">
        <v>0.80080470000000004</v>
      </c>
      <c r="GD22" s="67">
        <v>1.0650219999999999</v>
      </c>
      <c r="GE22" s="67">
        <v>1.252335</v>
      </c>
      <c r="GF22" s="67">
        <v>1.4246220000000001</v>
      </c>
      <c r="GG22" s="67">
        <v>1.5743290000000001</v>
      </c>
      <c r="GH22" s="67">
        <v>1.7184459999999999</v>
      </c>
      <c r="GI22" s="67">
        <v>1.8398399999999999</v>
      </c>
      <c r="GJ22" s="67">
        <v>1.9593780000000001</v>
      </c>
      <c r="GK22" s="67">
        <v>2.0572059999999999</v>
      </c>
      <c r="GL22" s="67">
        <v>2.1535920000000002</v>
      </c>
      <c r="GM22" s="67">
        <v>2.2250489999999998</v>
      </c>
      <c r="GN22" s="67">
        <v>2.3007399999999998</v>
      </c>
      <c r="GO22" s="67">
        <v>2.356557</v>
      </c>
      <c r="GP22" s="67">
        <v>2.4177</v>
      </c>
      <c r="GQ22" s="67">
        <v>2.4622679999999999</v>
      </c>
      <c r="GR22" s="67">
        <v>2.5153349999999999</v>
      </c>
      <c r="GS22" s="67">
        <v>2.5489769999999998</v>
      </c>
      <c r="GT22" s="67">
        <v>2.592803</v>
      </c>
      <c r="GU22" s="67">
        <v>2.6221350000000001</v>
      </c>
      <c r="GV22" s="67">
        <v>2.659958</v>
      </c>
      <c r="GW22" s="67">
        <v>2.6784370000000002</v>
      </c>
      <c r="GX22" s="67">
        <v>2.7108409999999998</v>
      </c>
      <c r="GY22" s="67">
        <v>2.730172</v>
      </c>
      <c r="GZ22" s="67">
        <v>2.753457</v>
      </c>
      <c r="HA22" s="67">
        <v>2.7670330000000001</v>
      </c>
      <c r="HB22" s="67">
        <v>2.7937630000000002</v>
      </c>
      <c r="HC22" s="67">
        <v>2.8013880000000002</v>
      </c>
      <c r="HD22" s="67">
        <v>2.8161649999999998</v>
      </c>
      <c r="HE22" s="67">
        <v>2.8250389999999999</v>
      </c>
      <c r="HF22" s="67">
        <v>2.8479860000000001</v>
      </c>
      <c r="HG22" s="67">
        <v>2.8506849999999999</v>
      </c>
      <c r="HH22" s="67">
        <v>2.8661439999999998</v>
      </c>
      <c r="HI22" s="67">
        <v>2.874492</v>
      </c>
      <c r="HJ22" s="67">
        <v>2.886593</v>
      </c>
      <c r="HK22" s="67">
        <v>2.8874529999999998</v>
      </c>
      <c r="HL22" s="67">
        <v>2.9050929999999999</v>
      </c>
      <c r="HM22" s="67">
        <v>2.9069639999999999</v>
      </c>
      <c r="HN22" s="67">
        <v>2.9234330000000002</v>
      </c>
      <c r="HO22" s="67">
        <v>2.9288669999999999</v>
      </c>
      <c r="HP22" s="67">
        <v>2.9423379999999999</v>
      </c>
      <c r="HQ22" s="67">
        <v>2.9435479999999998</v>
      </c>
      <c r="HR22" s="67">
        <v>2.959057</v>
      </c>
      <c r="HS22" s="67">
        <v>2.9577599999999999</v>
      </c>
      <c r="HT22" s="67">
        <v>2.9748570000000001</v>
      </c>
      <c r="HU22" s="67">
        <v>2.970148</v>
      </c>
      <c r="HV22" s="67">
        <v>2.9864860000000002</v>
      </c>
      <c r="HW22" s="67">
        <v>2.989992</v>
      </c>
      <c r="HX22" s="67">
        <v>2.9967739999999998</v>
      </c>
      <c r="HY22" s="67">
        <v>2.9980180000000001</v>
      </c>
      <c r="HZ22" s="67">
        <v>3.0122330000000002</v>
      </c>
      <c r="IA22" s="67">
        <v>3.0098850000000001</v>
      </c>
      <c r="IB22" s="67">
        <v>3.023898</v>
      </c>
      <c r="IC22" s="67">
        <v>3.0235650000000001</v>
      </c>
      <c r="ID22" s="67">
        <v>3.0408219999999999</v>
      </c>
      <c r="IE22" s="67">
        <v>3.0370439999999999</v>
      </c>
      <c r="IF22" s="67">
        <v>3.0525829999999998</v>
      </c>
      <c r="IG22" s="67">
        <v>3.053083</v>
      </c>
      <c r="IH22" s="67">
        <v>3.0671309999999998</v>
      </c>
      <c r="II22" s="67">
        <v>3.0659230000000002</v>
      </c>
      <c r="IJ22" s="67">
        <v>3.083075</v>
      </c>
      <c r="IK22" s="67">
        <v>3.0784400000000001</v>
      </c>
      <c r="IL22" s="67">
        <v>3.1028030000000002</v>
      </c>
      <c r="IM22" s="67">
        <v>3.0102980000000001</v>
      </c>
      <c r="IN22" s="67">
        <v>2.757374</v>
      </c>
      <c r="IO22" s="67">
        <v>2.7227480000000002</v>
      </c>
      <c r="IP22" s="68">
        <v>881.12279999999998</v>
      </c>
      <c r="IQ22" s="68">
        <v>685.6191</v>
      </c>
      <c r="IR22" s="68">
        <v>452.21019999999999</v>
      </c>
      <c r="IS22" s="68">
        <v>309.28160000000003</v>
      </c>
      <c r="IT22" s="68">
        <v>270.5052</v>
      </c>
      <c r="IU22" s="68">
        <v>235.572</v>
      </c>
      <c r="IV22" s="68">
        <v>223.00190000000001</v>
      </c>
      <c r="IW22" s="68">
        <v>194.435</v>
      </c>
      <c r="IX22" s="68">
        <v>187.5907</v>
      </c>
      <c r="IY22" s="68">
        <v>161.92590000000001</v>
      </c>
      <c r="IZ22" s="68">
        <v>157.1498</v>
      </c>
      <c r="JA22" s="68">
        <v>133.27340000000001</v>
      </c>
      <c r="JB22" s="68">
        <v>129.91980000000001</v>
      </c>
      <c r="JC22" s="68">
        <v>108.6224</v>
      </c>
      <c r="JD22" s="68">
        <v>105.325</v>
      </c>
      <c r="JE22" s="68">
        <v>87.196299999999994</v>
      </c>
      <c r="JF22" s="68">
        <v>84.693950000000001</v>
      </c>
      <c r="JG22" s="68">
        <v>69.577789999999993</v>
      </c>
      <c r="JH22" s="68">
        <v>67.138140000000007</v>
      </c>
      <c r="JI22" s="68">
        <v>55.064230000000002</v>
      </c>
      <c r="JJ22" s="68">
        <v>52.7898</v>
      </c>
      <c r="JK22" s="68">
        <v>43.310250000000003</v>
      </c>
      <c r="JL22" s="68">
        <v>41.202730000000003</v>
      </c>
      <c r="JM22" s="68">
        <v>33.906219999999998</v>
      </c>
      <c r="JN22" s="68">
        <v>32.101390000000002</v>
      </c>
      <c r="JO22" s="68">
        <v>26.432279999999999</v>
      </c>
      <c r="JP22" s="68">
        <v>25.00686</v>
      </c>
      <c r="JQ22" s="68">
        <v>20.587250000000001</v>
      </c>
      <c r="JR22" s="68">
        <v>19.346550000000001</v>
      </c>
      <c r="JS22" s="68">
        <v>16.002389999999998</v>
      </c>
      <c r="JT22" s="68">
        <v>14.961930000000001</v>
      </c>
      <c r="JU22" s="68">
        <v>12.370290000000001</v>
      </c>
      <c r="JV22" s="68">
        <v>11.535410000000001</v>
      </c>
      <c r="JW22" s="68">
        <v>9.5811530000000005</v>
      </c>
      <c r="JX22" s="68">
        <v>8.8938790000000001</v>
      </c>
      <c r="JY22" s="68">
        <v>7.4251129999999996</v>
      </c>
      <c r="JZ22" s="68">
        <v>6.8409440000000004</v>
      </c>
      <c r="KA22" s="68">
        <v>5.7300979999999999</v>
      </c>
      <c r="KB22" s="68">
        <v>5.2708130000000004</v>
      </c>
      <c r="KC22" s="68">
        <v>4.4302000000000001</v>
      </c>
      <c r="KD22" s="68">
        <v>4.060003</v>
      </c>
      <c r="KE22" s="68">
        <v>3.422393</v>
      </c>
      <c r="KF22" s="68">
        <v>3.1307909999999999</v>
      </c>
      <c r="KG22" s="68">
        <v>2.643106</v>
      </c>
      <c r="KH22" s="68">
        <v>2.41554</v>
      </c>
      <c r="KI22" s="68">
        <v>2.0458599999999998</v>
      </c>
      <c r="KJ22" s="68">
        <v>1.8598440000000001</v>
      </c>
      <c r="KK22" s="68">
        <v>1.5877079999999999</v>
      </c>
      <c r="KL22" s="68">
        <v>1.4372640000000001</v>
      </c>
      <c r="KM22" s="68">
        <v>1.2294659999999999</v>
      </c>
      <c r="KN22" s="68">
        <v>1.11311</v>
      </c>
      <c r="KO22" s="68">
        <v>0.95591859999999995</v>
      </c>
      <c r="KP22" s="68">
        <v>0.86214809999999997</v>
      </c>
      <c r="KQ22" s="68">
        <v>0.74351250000000002</v>
      </c>
      <c r="KR22" s="68">
        <v>0.66724660000000002</v>
      </c>
      <c r="KS22" s="68">
        <v>0.57836920000000003</v>
      </c>
      <c r="KT22" s="68">
        <v>0.5175054</v>
      </c>
      <c r="KU22" s="68">
        <v>0.44963799999999998</v>
      </c>
      <c r="KV22" s="68">
        <v>0.39928629999999998</v>
      </c>
      <c r="KW22" s="68">
        <v>0.34879490000000002</v>
      </c>
      <c r="KX22" s="68">
        <v>0.30824940000000001</v>
      </c>
      <c r="KY22" s="68">
        <v>0.270374</v>
      </c>
      <c r="KZ22" s="68">
        <v>0.2439943</v>
      </c>
      <c r="LA22" s="68">
        <v>0.1877665</v>
      </c>
      <c r="LB22" s="68">
        <v>1.8027649999999999E-2</v>
      </c>
      <c r="LC22" s="68">
        <v>26311.18</v>
      </c>
      <c r="LD22" s="68">
        <v>31489.1</v>
      </c>
      <c r="LE22" s="68">
        <v>31696.59</v>
      </c>
      <c r="LF22" s="68">
        <v>31703.16</v>
      </c>
      <c r="LG22" s="68">
        <v>31860.93</v>
      </c>
      <c r="LH22" s="68">
        <v>31773.7</v>
      </c>
      <c r="LI22" s="68">
        <v>31869.8</v>
      </c>
      <c r="LJ22" s="68">
        <v>31913.21</v>
      </c>
      <c r="LK22" s="68">
        <v>31878.95</v>
      </c>
      <c r="LL22" s="68">
        <v>31822.62</v>
      </c>
      <c r="LM22" s="68">
        <v>31898.66</v>
      </c>
      <c r="LN22" s="68">
        <v>31981.08</v>
      </c>
      <c r="LO22" s="68">
        <v>31989.22</v>
      </c>
      <c r="LP22" s="68">
        <v>31891.45</v>
      </c>
      <c r="LQ22" s="68">
        <v>32039.29</v>
      </c>
      <c r="LR22" s="68">
        <v>31869.25</v>
      </c>
      <c r="LS22" s="68">
        <v>31990.78</v>
      </c>
      <c r="LT22" s="68">
        <v>32092.87</v>
      </c>
      <c r="LU22" s="68">
        <v>32025.040000000001</v>
      </c>
      <c r="LV22" s="68">
        <v>32032.6</v>
      </c>
      <c r="LW22" s="68">
        <v>31976.51</v>
      </c>
      <c r="LX22" s="68">
        <v>31827.49</v>
      </c>
      <c r="LY22" s="68">
        <v>32055.67</v>
      </c>
      <c r="LZ22" s="68">
        <v>31935.34</v>
      </c>
      <c r="MA22" s="68">
        <v>32102.29</v>
      </c>
      <c r="MB22" s="68">
        <v>31946.51</v>
      </c>
      <c r="MC22" s="68">
        <v>32068.54</v>
      </c>
      <c r="MD22" s="68">
        <v>32023.03</v>
      </c>
      <c r="ME22" s="68">
        <v>32001.22</v>
      </c>
      <c r="MF22" s="68">
        <v>31984.74</v>
      </c>
      <c r="MG22" s="68">
        <v>32033.54</v>
      </c>
      <c r="MH22" s="68">
        <v>31911.279999999999</v>
      </c>
      <c r="MI22" s="68">
        <v>31860.080000000002</v>
      </c>
      <c r="MJ22" s="68">
        <v>32029.02</v>
      </c>
      <c r="MK22" s="68">
        <v>32020.74</v>
      </c>
      <c r="ML22" s="68">
        <v>32042.45</v>
      </c>
      <c r="MM22" s="68">
        <v>31984.83</v>
      </c>
      <c r="MN22" s="68">
        <v>32117.41</v>
      </c>
      <c r="MO22" s="68">
        <v>32011.35</v>
      </c>
      <c r="MP22" s="68">
        <v>32028.39</v>
      </c>
      <c r="MQ22" s="68">
        <v>32051.360000000001</v>
      </c>
      <c r="MR22" s="68">
        <v>31919.93</v>
      </c>
      <c r="MS22" s="68">
        <v>31970.720000000001</v>
      </c>
      <c r="MT22" s="68">
        <v>32008.45</v>
      </c>
      <c r="MU22" s="68">
        <v>32015.63</v>
      </c>
      <c r="MV22" s="68">
        <v>31952.14</v>
      </c>
      <c r="MW22" s="68">
        <v>32069.97</v>
      </c>
      <c r="MX22" s="68">
        <v>31970.74</v>
      </c>
      <c r="MY22" s="68">
        <v>32028.58</v>
      </c>
      <c r="MZ22" s="68">
        <v>32042.44</v>
      </c>
      <c r="NA22" s="68">
        <v>31960.13</v>
      </c>
      <c r="NB22" s="68">
        <v>31982.93</v>
      </c>
      <c r="NC22" s="68">
        <v>31888.23</v>
      </c>
      <c r="ND22" s="68">
        <v>32072.66</v>
      </c>
      <c r="NE22" s="68">
        <v>32024.080000000002</v>
      </c>
      <c r="NF22" s="68">
        <v>32136.86</v>
      </c>
      <c r="NG22" s="68">
        <v>31999.39</v>
      </c>
      <c r="NH22" s="68">
        <v>31986.76</v>
      </c>
      <c r="NI22" s="68">
        <v>32022.03</v>
      </c>
      <c r="NJ22" s="68">
        <v>32077.07</v>
      </c>
      <c r="NK22" s="68">
        <v>32057.55</v>
      </c>
      <c r="NL22" s="68">
        <v>32011.9</v>
      </c>
      <c r="NM22" s="68">
        <v>31944.86</v>
      </c>
      <c r="NN22" s="68">
        <v>32129.1</v>
      </c>
      <c r="NO22" s="68">
        <v>26966.26</v>
      </c>
      <c r="NP22" s="69">
        <v>-4.4938060000000002</v>
      </c>
      <c r="NQ22" s="69">
        <v>-6.9772679999999996</v>
      </c>
      <c r="NR22" s="69">
        <v>-4.6050519999999997</v>
      </c>
      <c r="NS22" s="69">
        <v>-3.1469200000000002</v>
      </c>
      <c r="NT22" s="69">
        <v>-2.7553010000000002</v>
      </c>
      <c r="NU22" s="69">
        <v>-2.396255</v>
      </c>
      <c r="NV22" s="69">
        <v>-2.271169</v>
      </c>
      <c r="NW22" s="69">
        <v>-1.978046</v>
      </c>
      <c r="NX22" s="69">
        <v>-1.9112579999999999</v>
      </c>
      <c r="NY22" s="69">
        <v>-1.646695</v>
      </c>
      <c r="NZ22" s="69">
        <v>-1.601583</v>
      </c>
      <c r="OA22" s="69">
        <v>-1.3563700000000001</v>
      </c>
      <c r="OB22" s="69">
        <v>-1.323428</v>
      </c>
      <c r="OC22" s="69">
        <v>-1.1062339999999999</v>
      </c>
      <c r="OD22" s="69">
        <v>-1.072071</v>
      </c>
      <c r="OE22" s="69">
        <v>-0.88770490000000002</v>
      </c>
      <c r="OF22" s="69">
        <v>-0.86161460000000001</v>
      </c>
      <c r="OG22" s="69">
        <v>-0.70820919999999998</v>
      </c>
      <c r="OH22" s="69">
        <v>-0.6835599</v>
      </c>
      <c r="OI22" s="69">
        <v>-0.56046759999999995</v>
      </c>
      <c r="OJ22" s="69">
        <v>-0.53727460000000005</v>
      </c>
      <c r="OK22" s="69">
        <v>-0.44127919999999998</v>
      </c>
      <c r="OL22" s="69">
        <v>-0.41951640000000001</v>
      </c>
      <c r="OM22" s="69">
        <v>-0.34509479999999998</v>
      </c>
      <c r="ON22" s="69">
        <v>-0.32676630000000001</v>
      </c>
      <c r="OO22" s="69">
        <v>-0.26915050000000001</v>
      </c>
      <c r="OP22" s="69">
        <v>-0.2545481</v>
      </c>
      <c r="OQ22" s="69">
        <v>-0.20951600000000001</v>
      </c>
      <c r="OR22" s="69">
        <v>-0.1970712</v>
      </c>
      <c r="OS22" s="69">
        <v>-0.1628222</v>
      </c>
      <c r="OT22" s="69">
        <v>-0.15245410000000001</v>
      </c>
      <c r="OU22" s="69">
        <v>-0.12583059999999999</v>
      </c>
      <c r="OV22" s="69">
        <v>-0.11747580000000001</v>
      </c>
      <c r="OW22" s="69">
        <v>-9.7497490000000006E-2</v>
      </c>
      <c r="OX22" s="69">
        <v>-9.0603059999999999E-2</v>
      </c>
      <c r="OY22" s="69">
        <v>-7.5582800000000006E-2</v>
      </c>
      <c r="OZ22" s="69">
        <v>-6.9613659999999994E-2</v>
      </c>
      <c r="PA22" s="69">
        <v>-5.8343659999999999E-2</v>
      </c>
      <c r="PB22" s="69">
        <v>-5.3671990000000003E-2</v>
      </c>
      <c r="PC22" s="69">
        <v>-4.5093510000000003E-2</v>
      </c>
      <c r="PD22" s="69">
        <v>-4.1354009999999997E-2</v>
      </c>
      <c r="PE22" s="69">
        <v>-3.4829449999999998E-2</v>
      </c>
      <c r="PF22" s="69">
        <v>-3.1849759999999998E-2</v>
      </c>
      <c r="PG22" s="69">
        <v>-2.691756E-2</v>
      </c>
      <c r="PH22" s="69">
        <v>-2.4618080000000001E-2</v>
      </c>
      <c r="PI22" s="69">
        <v>-2.0815980000000001E-2</v>
      </c>
      <c r="PJ22" s="69">
        <v>-1.8921670000000002E-2</v>
      </c>
      <c r="PK22" s="69">
        <v>-1.616416E-2</v>
      </c>
      <c r="PL22" s="69">
        <v>-1.464592E-2</v>
      </c>
      <c r="PM22" s="69">
        <v>-1.2517459999999999E-2</v>
      </c>
      <c r="PN22" s="69">
        <v>-1.1327230000000001E-2</v>
      </c>
      <c r="PO22" s="69">
        <v>-9.7242030000000007E-3</v>
      </c>
      <c r="PP22" s="69">
        <v>-8.7786579999999999E-3</v>
      </c>
      <c r="PQ22" s="69">
        <v>-7.5692900000000002E-3</v>
      </c>
      <c r="PR22" s="69">
        <v>-6.7949849999999999E-3</v>
      </c>
      <c r="PS22" s="69">
        <v>-5.8879090000000002E-3</v>
      </c>
      <c r="PT22" s="69">
        <v>-5.2636569999999997E-3</v>
      </c>
      <c r="PU22" s="69">
        <v>-4.5856949999999999E-3</v>
      </c>
      <c r="PV22" s="69">
        <v>-4.0630620000000001E-3</v>
      </c>
      <c r="PW22" s="69">
        <v>-3.549913E-3</v>
      </c>
      <c r="PX22" s="69">
        <v>-3.13627E-3</v>
      </c>
      <c r="PY22" s="69">
        <v>-2.7522409999999999E-3</v>
      </c>
      <c r="PZ22" s="69">
        <v>-2.4832999999999999E-3</v>
      </c>
      <c r="QA22" s="69">
        <v>-1.9117800000000001E-3</v>
      </c>
      <c r="QB22" s="69">
        <v>-9.1916740000000003E-5</v>
      </c>
      <c r="QC22" s="67">
        <v>5.3137999999999998E-6</v>
      </c>
      <c r="QD22" s="67">
        <v>5.3130730000000003E-6</v>
      </c>
      <c r="QE22" s="67">
        <v>3.5647459999999999E-6</v>
      </c>
      <c r="QF22" s="67">
        <v>3.563904E-6</v>
      </c>
      <c r="QG22" s="67">
        <v>3.5642769999999999E-6</v>
      </c>
      <c r="QH22" s="67">
        <v>3.5639439999999998E-6</v>
      </c>
      <c r="QI22" s="67">
        <v>3.5645719999999998E-6</v>
      </c>
      <c r="QJ22" s="67">
        <v>3.5636859999999999E-6</v>
      </c>
      <c r="QK22" s="67">
        <v>3.5644959999999998E-6</v>
      </c>
      <c r="QL22" s="67">
        <v>3.563536E-6</v>
      </c>
      <c r="QM22" s="67">
        <v>3.5647890000000001E-6</v>
      </c>
      <c r="QN22" s="67">
        <v>3.5636780000000001E-6</v>
      </c>
      <c r="QO22" s="67">
        <v>3.5645509999999998E-6</v>
      </c>
      <c r="QP22" s="67">
        <v>3.563844E-6</v>
      </c>
      <c r="QQ22" s="67">
        <v>3.5644889999999998E-6</v>
      </c>
      <c r="QR22" s="67">
        <v>3.5641080000000001E-6</v>
      </c>
      <c r="QS22" s="67">
        <v>3.564233E-6</v>
      </c>
      <c r="QT22" s="67">
        <v>3.563812E-6</v>
      </c>
      <c r="QU22" s="67">
        <v>3.5646219999999999E-6</v>
      </c>
      <c r="QV22" s="67">
        <v>3.5636780000000001E-6</v>
      </c>
      <c r="QW22" s="67">
        <v>3.5645669999999999E-6</v>
      </c>
      <c r="QX22" s="67">
        <v>3.5638539999999999E-6</v>
      </c>
      <c r="QY22" s="67">
        <v>3.5649450000000001E-6</v>
      </c>
      <c r="QZ22" s="67">
        <v>3.5639019999999999E-6</v>
      </c>
      <c r="RA22" s="67">
        <v>3.5643790000000002E-6</v>
      </c>
      <c r="RB22" s="67">
        <v>3.5636800000000002E-6</v>
      </c>
      <c r="RC22" s="67">
        <v>3.56441E-6</v>
      </c>
      <c r="RD22" s="67">
        <v>3.5637310000000001E-6</v>
      </c>
      <c r="RE22" s="67">
        <v>3.5646070000000001E-6</v>
      </c>
      <c r="RF22" s="67">
        <v>3.563858E-6</v>
      </c>
      <c r="RG22" s="67">
        <v>3.5648979999999999E-6</v>
      </c>
      <c r="RH22" s="67">
        <v>3.563768E-6</v>
      </c>
      <c r="RI22" s="67">
        <v>3.5648580000000001E-6</v>
      </c>
      <c r="RJ22" s="67">
        <v>3.5638180000000002E-6</v>
      </c>
      <c r="RK22" s="67">
        <v>3.5646440000000001E-6</v>
      </c>
      <c r="RL22" s="67">
        <v>3.5638270000000002E-6</v>
      </c>
      <c r="RM22" s="67">
        <v>3.5644390000000001E-6</v>
      </c>
      <c r="RN22" s="67">
        <v>3.5637529999999998E-6</v>
      </c>
      <c r="RO22" s="67">
        <v>3.5644780000000002E-6</v>
      </c>
      <c r="RP22" s="67">
        <v>3.5638749999999998E-6</v>
      </c>
      <c r="RQ22" s="67">
        <v>3.5646760000000001E-6</v>
      </c>
      <c r="RR22" s="67">
        <v>3.5637389999999999E-6</v>
      </c>
      <c r="RS22" s="67">
        <v>3.5648129999999999E-6</v>
      </c>
      <c r="RT22" s="67">
        <v>3.5640070000000001E-6</v>
      </c>
      <c r="RU22" s="67">
        <v>3.5644670000000001E-6</v>
      </c>
      <c r="RV22" s="67">
        <v>3.563828E-6</v>
      </c>
      <c r="RW22" s="67">
        <v>3.56441E-6</v>
      </c>
      <c r="RX22" s="67">
        <v>3.5638009999999999E-6</v>
      </c>
      <c r="RY22" s="67">
        <v>3.564509E-6</v>
      </c>
      <c r="RZ22" s="67">
        <v>3.563911E-6</v>
      </c>
      <c r="SA22" s="67">
        <v>3.5648379999999999E-6</v>
      </c>
      <c r="SB22" s="67">
        <v>3.5640550000000001E-6</v>
      </c>
      <c r="SC22" s="67">
        <v>3.5648900000000001E-6</v>
      </c>
      <c r="SD22" s="67">
        <v>3.5636960000000002E-6</v>
      </c>
      <c r="SE22" s="67">
        <v>3.5644620000000001E-6</v>
      </c>
      <c r="SF22" s="67">
        <v>3.5636480000000001E-6</v>
      </c>
      <c r="SG22" s="67">
        <v>3.5643930000000001E-6</v>
      </c>
      <c r="SH22" s="67">
        <v>3.563573E-6</v>
      </c>
      <c r="SI22" s="67">
        <v>3.5643980000000001E-6</v>
      </c>
      <c r="SJ22" s="67">
        <v>3.5636940000000001E-6</v>
      </c>
      <c r="SK22" s="67">
        <v>3.5646129999999999E-6</v>
      </c>
      <c r="SL22" s="67">
        <v>3.5638200000000002E-6</v>
      </c>
      <c r="SM22" s="67">
        <v>3.5646059999999999E-6</v>
      </c>
      <c r="SN22" s="67">
        <v>3.5637179999999999E-6</v>
      </c>
      <c r="SO22" s="67">
        <v>3.564525E-6</v>
      </c>
      <c r="SP22" s="67">
        <v>3.5637319999999999E-6</v>
      </c>
      <c r="SQ22" s="67">
        <v>5.312049E-6</v>
      </c>
      <c r="SR22" s="67">
        <v>5.3137999999999998E-6</v>
      </c>
      <c r="SS22" s="67">
        <v>4.2500760000000004E-6</v>
      </c>
      <c r="ST22" s="67">
        <v>8.4804960000000003E-6</v>
      </c>
      <c r="SU22" s="67">
        <v>8.4861959999999992E-6</v>
      </c>
      <c r="SV22" s="67">
        <v>8.4791130000000004E-6</v>
      </c>
      <c r="SW22" s="67">
        <v>8.4881320000000001E-6</v>
      </c>
      <c r="SX22" s="67">
        <v>8.4767260000000008E-6</v>
      </c>
      <c r="SY22" s="67">
        <v>8.4871050000000008E-6</v>
      </c>
      <c r="SZ22" s="67">
        <v>8.4777489999999992E-6</v>
      </c>
      <c r="TA22" s="67">
        <v>8.4903749999999992E-6</v>
      </c>
      <c r="TB22" s="67">
        <v>8.4745309999999997E-6</v>
      </c>
      <c r="TC22" s="67">
        <v>8.4928699999999992E-6</v>
      </c>
      <c r="TD22" s="67">
        <v>8.4811260000000003E-6</v>
      </c>
      <c r="TE22" s="67">
        <v>8.4887439999999992E-6</v>
      </c>
      <c r="TF22" s="67">
        <v>8.4868539999999992E-6</v>
      </c>
      <c r="TG22" s="67">
        <v>8.4822470000000001E-6</v>
      </c>
      <c r="TH22" s="67">
        <v>8.4837789999999992E-6</v>
      </c>
      <c r="TI22" s="67">
        <v>8.4777270000000007E-6</v>
      </c>
      <c r="TJ22" s="67">
        <v>8.4822229999999994E-6</v>
      </c>
      <c r="TK22" s="67">
        <v>8.4844949999999995E-6</v>
      </c>
      <c r="TL22" s="67">
        <v>8.4820290000000004E-6</v>
      </c>
      <c r="TM22" s="67">
        <v>8.4813510000000008E-6</v>
      </c>
      <c r="TN22" s="67">
        <v>8.4906619999999992E-6</v>
      </c>
      <c r="TO22" s="67">
        <v>8.4848030000000004E-6</v>
      </c>
      <c r="TP22" s="67">
        <v>8.4816000000000002E-6</v>
      </c>
      <c r="TQ22" s="67">
        <v>8.4826629999999997E-6</v>
      </c>
      <c r="TR22" s="67">
        <v>8.4855349999999994E-6</v>
      </c>
      <c r="TS22" s="67">
        <v>8.4826090000000004E-6</v>
      </c>
      <c r="TT22" s="67">
        <v>8.4808119999999997E-6</v>
      </c>
      <c r="TU22" s="67">
        <v>8.4886440000000007E-6</v>
      </c>
      <c r="TV22" s="67">
        <v>8.479058E-6</v>
      </c>
      <c r="TW22" s="67">
        <v>8.4912219999999995E-6</v>
      </c>
      <c r="TX22" s="67">
        <v>8.4766699999999993E-6</v>
      </c>
      <c r="TY22" s="67">
        <v>8.4866070000000002E-6</v>
      </c>
      <c r="TZ22" s="67">
        <v>8.4799720000000002E-6</v>
      </c>
      <c r="UA22" s="67">
        <v>8.4892709999999992E-6</v>
      </c>
      <c r="UB22" s="67">
        <v>8.4827900000000005E-6</v>
      </c>
      <c r="UC22" s="67">
        <v>8.4800250000000002E-6</v>
      </c>
      <c r="UD22" s="67">
        <v>8.4849709999999999E-6</v>
      </c>
      <c r="UE22" s="67">
        <v>8.4857239999999997E-6</v>
      </c>
      <c r="UF22" s="67">
        <v>8.4822190000000002E-6</v>
      </c>
      <c r="UG22" s="67">
        <v>8.4880909999999996E-6</v>
      </c>
      <c r="UH22" s="67">
        <v>8.4807759999999995E-6</v>
      </c>
      <c r="UI22" s="67">
        <v>8.4775600000000005E-6</v>
      </c>
      <c r="UJ22" s="67">
        <v>8.4867180000000005E-6</v>
      </c>
      <c r="UK22" s="67">
        <v>8.4929529999999996E-6</v>
      </c>
      <c r="UL22" s="67">
        <v>8.4789010000000005E-6</v>
      </c>
      <c r="UM22" s="67">
        <v>8.4781590000000008E-6</v>
      </c>
      <c r="UN22" s="67">
        <v>8.4840119999999999E-6</v>
      </c>
      <c r="UO22" s="67">
        <v>8.4917810000000003E-6</v>
      </c>
      <c r="UP22" s="67">
        <v>8.4843469999999996E-6</v>
      </c>
      <c r="UQ22" s="67">
        <v>8.4801649999999998E-6</v>
      </c>
      <c r="UR22" s="67">
        <v>8.4771890000000007E-6</v>
      </c>
      <c r="US22" s="67">
        <v>8.4852570000000006E-6</v>
      </c>
      <c r="UT22" s="67">
        <v>8.4837059999999995E-6</v>
      </c>
      <c r="UU22" s="67">
        <v>8.486348E-6</v>
      </c>
      <c r="UV22" s="67">
        <v>8.4834930000000002E-6</v>
      </c>
      <c r="UW22" s="67">
        <v>8.4760089999999994E-6</v>
      </c>
      <c r="UX22" s="67">
        <v>8.4988650000000002E-6</v>
      </c>
      <c r="UY22" s="67">
        <v>8.4798419999999996E-6</v>
      </c>
      <c r="UZ22" s="67">
        <v>8.4813770000000002E-6</v>
      </c>
      <c r="VA22" s="67">
        <v>8.4787129999999995E-6</v>
      </c>
      <c r="VB22" s="67">
        <v>8.4828189999999998E-6</v>
      </c>
      <c r="VC22" s="67">
        <v>8.4814130000000004E-6</v>
      </c>
      <c r="VD22" s="67">
        <v>8.4847429999999995E-6</v>
      </c>
      <c r="VE22" s="67">
        <v>4.2488769999999997E-6</v>
      </c>
      <c r="VF22" s="66">
        <v>4.9999390000000004</v>
      </c>
      <c r="VG22" s="66">
        <v>5.6278560000000004</v>
      </c>
      <c r="VH22" s="66">
        <v>11.68634</v>
      </c>
      <c r="VI22" s="66">
        <v>18.55217</v>
      </c>
      <c r="VJ22" s="66">
        <v>21.70354</v>
      </c>
      <c r="VK22" s="66">
        <v>23.33156</v>
      </c>
      <c r="VL22" s="66">
        <v>25.29505</v>
      </c>
      <c r="VM22" s="66">
        <v>26.950890000000001</v>
      </c>
      <c r="VN22" s="66">
        <v>28.45759</v>
      </c>
      <c r="VO22" s="66">
        <v>29.888819999999999</v>
      </c>
      <c r="VP22" s="66">
        <v>31.08136</v>
      </c>
      <c r="VQ22" s="66">
        <v>32.330410000000001</v>
      </c>
      <c r="VR22" s="66">
        <v>33.301740000000002</v>
      </c>
      <c r="VS22" s="66">
        <v>34.343339999999998</v>
      </c>
      <c r="VT22" s="66">
        <v>35.157130000000002</v>
      </c>
      <c r="VU22" s="66">
        <v>36.063589999999998</v>
      </c>
      <c r="VV22" s="66">
        <v>36.686590000000002</v>
      </c>
      <c r="VW22" s="66">
        <v>37.488370000000003</v>
      </c>
      <c r="VX22" s="66">
        <v>37.98818</v>
      </c>
      <c r="VY22" s="66">
        <v>38.67933</v>
      </c>
      <c r="VZ22" s="66">
        <v>39.054139999999997</v>
      </c>
      <c r="WA22" s="66">
        <v>39.6648</v>
      </c>
      <c r="WB22" s="66">
        <v>39.947470000000003</v>
      </c>
      <c r="WC22" s="66">
        <v>40.47439</v>
      </c>
      <c r="WD22" s="66">
        <v>40.689970000000002</v>
      </c>
      <c r="WE22" s="66">
        <v>41.15137</v>
      </c>
      <c r="WF22" s="66">
        <v>41.283099999999997</v>
      </c>
      <c r="WG22" s="66">
        <v>41.698819999999998</v>
      </c>
      <c r="WH22" s="66">
        <v>41.798699999999997</v>
      </c>
      <c r="WI22" s="66">
        <v>42.152729999999998</v>
      </c>
      <c r="WJ22" s="66">
        <v>42.150410000000001</v>
      </c>
      <c r="WK22" s="66">
        <v>42.543300000000002</v>
      </c>
      <c r="WL22" s="66">
        <v>42.588560000000001</v>
      </c>
      <c r="WM22" s="66">
        <v>42.887479999999996</v>
      </c>
      <c r="WN22" s="66">
        <v>42.881480000000003</v>
      </c>
      <c r="WO22" s="66">
        <v>43.230310000000003</v>
      </c>
      <c r="WP22" s="66">
        <v>43.18909</v>
      </c>
      <c r="WQ22" s="66">
        <v>43.466320000000003</v>
      </c>
      <c r="WR22" s="66">
        <v>43.459859999999999</v>
      </c>
      <c r="WS22" s="66">
        <v>43.748080000000002</v>
      </c>
      <c r="WT22" s="66">
        <v>43.707979999999999</v>
      </c>
      <c r="WU22" s="66">
        <v>44.041060000000002</v>
      </c>
      <c r="WV22" s="66">
        <v>43.963900000000002</v>
      </c>
      <c r="WW22" s="66">
        <v>44.264589999999998</v>
      </c>
      <c r="WX22" s="66">
        <v>44.211620000000003</v>
      </c>
      <c r="WY22" s="66">
        <v>44.459919999999997</v>
      </c>
      <c r="WZ22" s="66">
        <v>44.413809999999998</v>
      </c>
      <c r="XA22" s="66">
        <v>44.623629999999999</v>
      </c>
      <c r="XB22" s="66">
        <v>44.5946</v>
      </c>
      <c r="XC22" s="66">
        <v>44.896299999999997</v>
      </c>
      <c r="XD22" s="66">
        <v>44.763350000000003</v>
      </c>
      <c r="XE22" s="66">
        <v>45.037210000000002</v>
      </c>
      <c r="XF22" s="66">
        <v>44.980989999999998</v>
      </c>
      <c r="XG22" s="66">
        <v>45.236559999999997</v>
      </c>
      <c r="XH22" s="66">
        <v>45.180370000000003</v>
      </c>
      <c r="XI22" s="66">
        <v>45.46172</v>
      </c>
      <c r="XJ22" s="66">
        <v>45.410290000000003</v>
      </c>
      <c r="XK22" s="66">
        <v>45.674799999999998</v>
      </c>
      <c r="XL22" s="66">
        <v>45.615729999999999</v>
      </c>
      <c r="XM22" s="66">
        <v>45.885890000000003</v>
      </c>
      <c r="XN22" s="66">
        <v>45.820439999999998</v>
      </c>
      <c r="XO22" s="66">
        <v>46.07479</v>
      </c>
      <c r="XP22" s="66">
        <v>46.059690000000003</v>
      </c>
      <c r="XQ22" s="66">
        <v>46.298200000000001</v>
      </c>
      <c r="XR22" s="66">
        <v>46.317529999999998</v>
      </c>
      <c r="XS22" s="66">
        <v>44.214709999999997</v>
      </c>
      <c r="XT22" s="66">
        <v>33.808759999999999</v>
      </c>
      <c r="XU22" s="66">
        <v>35.85125</v>
      </c>
      <c r="XV22" s="61" t="s">
        <v>357</v>
      </c>
      <c r="XW22" s="61" t="s">
        <v>357</v>
      </c>
      <c r="XX22" s="61" t="s">
        <v>357</v>
      </c>
      <c r="XY22" s="61" t="s">
        <v>357</v>
      </c>
      <c r="XZ22" s="61" t="s">
        <v>357</v>
      </c>
      <c r="YA22" s="61" t="s">
        <v>357</v>
      </c>
      <c r="YB22" s="61" t="s">
        <v>357</v>
      </c>
      <c r="YC22" s="61" t="s">
        <v>357</v>
      </c>
      <c r="YD22" s="61" t="s">
        <v>357</v>
      </c>
      <c r="YE22" s="61" t="s">
        <v>357</v>
      </c>
      <c r="YF22" s="61" t="s">
        <v>357</v>
      </c>
      <c r="YG22" s="61" t="s">
        <v>357</v>
      </c>
      <c r="YH22" s="61" t="s">
        <v>357</v>
      </c>
      <c r="YI22" s="61" t="s">
        <v>357</v>
      </c>
      <c r="YJ22" s="61" t="s">
        <v>357</v>
      </c>
      <c r="YK22" s="61" t="s">
        <v>357</v>
      </c>
      <c r="YL22" s="61" t="s">
        <v>357</v>
      </c>
      <c r="YM22" s="61" t="s">
        <v>357</v>
      </c>
      <c r="YN22" s="61" t="s">
        <v>357</v>
      </c>
      <c r="YO22" s="61" t="s">
        <v>357</v>
      </c>
      <c r="YP22" s="61" t="s">
        <v>357</v>
      </c>
      <c r="YQ22" s="61" t="s">
        <v>357</v>
      </c>
      <c r="YR22" s="61" t="s">
        <v>357</v>
      </c>
      <c r="YS22" s="61" t="s">
        <v>357</v>
      </c>
      <c r="YT22" s="61" t="s">
        <v>357</v>
      </c>
      <c r="YU22" s="61" t="s">
        <v>357</v>
      </c>
      <c r="YV22" s="61" t="s">
        <v>357</v>
      </c>
      <c r="YW22" s="61" t="s">
        <v>357</v>
      </c>
      <c r="YX22" s="61" t="s">
        <v>357</v>
      </c>
      <c r="YY22" s="61" t="s">
        <v>357</v>
      </c>
      <c r="YZ22" s="61" t="s">
        <v>357</v>
      </c>
      <c r="ZA22" s="61" t="s">
        <v>357</v>
      </c>
      <c r="ZB22" s="61" t="s">
        <v>357</v>
      </c>
      <c r="ZC22" s="61" t="s">
        <v>357</v>
      </c>
      <c r="ZD22" s="61" t="s">
        <v>357</v>
      </c>
      <c r="ZE22" s="61" t="s">
        <v>357</v>
      </c>
      <c r="ZF22" s="61" t="s">
        <v>357</v>
      </c>
      <c r="ZG22" s="61" t="s">
        <v>357</v>
      </c>
      <c r="ZH22" s="61" t="s">
        <v>357</v>
      </c>
      <c r="ZI22" s="61" t="s">
        <v>357</v>
      </c>
      <c r="ZJ22" s="61" t="s">
        <v>357</v>
      </c>
      <c r="ZK22" s="61" t="s">
        <v>357</v>
      </c>
      <c r="ZL22" s="61" t="s">
        <v>357</v>
      </c>
      <c r="ZM22" s="61" t="s">
        <v>357</v>
      </c>
      <c r="ZN22" s="61" t="s">
        <v>357</v>
      </c>
      <c r="ZO22" s="61" t="s">
        <v>357</v>
      </c>
      <c r="ZP22" s="61" t="s">
        <v>357</v>
      </c>
      <c r="ZQ22" s="61" t="s">
        <v>357</v>
      </c>
      <c r="ZR22" s="61" t="s">
        <v>357</v>
      </c>
      <c r="ZS22" s="61" t="s">
        <v>357</v>
      </c>
      <c r="ZT22" s="61" t="s">
        <v>357</v>
      </c>
      <c r="ZU22" s="61" t="s">
        <v>357</v>
      </c>
      <c r="ZV22" s="61" t="s">
        <v>357</v>
      </c>
      <c r="ZW22" s="61" t="s">
        <v>357</v>
      </c>
      <c r="ZX22" s="61" t="s">
        <v>357</v>
      </c>
      <c r="ZY22" s="61" t="s">
        <v>357</v>
      </c>
      <c r="ZZ22" s="61" t="s">
        <v>357</v>
      </c>
      <c r="AAA22" s="61" t="s">
        <v>357</v>
      </c>
      <c r="AAB22" s="61" t="s">
        <v>357</v>
      </c>
      <c r="AAC22" s="61" t="s">
        <v>357</v>
      </c>
      <c r="AAD22" s="61" t="s">
        <v>357</v>
      </c>
      <c r="AAE22" s="61" t="s">
        <v>357</v>
      </c>
      <c r="AAF22" s="61" t="s">
        <v>357</v>
      </c>
      <c r="AAG22" s="61" t="s">
        <v>357</v>
      </c>
      <c r="AAH22" s="61" t="s">
        <v>357</v>
      </c>
      <c r="AAI22" s="49">
        <v>12585.73</v>
      </c>
      <c r="AAJ22" s="49">
        <v>12580.52</v>
      </c>
      <c r="AAK22" s="49">
        <v>12493.99</v>
      </c>
      <c r="AAL22" s="49">
        <v>12284.71</v>
      </c>
      <c r="AAM22" s="49">
        <v>12079.12</v>
      </c>
      <c r="AAN22" s="49">
        <v>11892.86</v>
      </c>
      <c r="AAO22" s="49">
        <v>11707.47</v>
      </c>
      <c r="AAP22" s="49">
        <v>11523.82</v>
      </c>
      <c r="AAQ22" s="49">
        <v>11339.08</v>
      </c>
      <c r="AAR22" s="49">
        <v>11154.37</v>
      </c>
      <c r="AAS22" s="49">
        <v>10967.04</v>
      </c>
      <c r="AAT22" s="49">
        <v>10781.28</v>
      </c>
      <c r="AAU22" s="49">
        <v>10591.99</v>
      </c>
      <c r="AAV22" s="49">
        <v>10405.11</v>
      </c>
      <c r="AAW22" s="49">
        <v>10213.33</v>
      </c>
      <c r="AAX22" s="49">
        <v>10024.700000000001</v>
      </c>
      <c r="AAY22" s="49">
        <v>9830.5930000000008</v>
      </c>
      <c r="AAZ22" s="49">
        <v>9640.2080000000005</v>
      </c>
      <c r="ABA22" s="49">
        <v>9443.66</v>
      </c>
      <c r="ABB22" s="49">
        <v>9251.9860000000008</v>
      </c>
      <c r="ABC22" s="49">
        <v>9053.3729999999996</v>
      </c>
      <c r="ABD22" s="49">
        <v>8859.9840000000004</v>
      </c>
      <c r="ABE22" s="49">
        <v>8659.9509999999991</v>
      </c>
      <c r="ABF22" s="49">
        <v>8464.8670000000002</v>
      </c>
      <c r="ABG22" s="49">
        <v>8263.1880000000001</v>
      </c>
      <c r="ABH22" s="49">
        <v>8067.2939999999999</v>
      </c>
      <c r="ABI22" s="49">
        <v>7864.2939999999999</v>
      </c>
      <c r="ABJ22" s="49">
        <v>7667.2740000000003</v>
      </c>
      <c r="ABK22" s="49">
        <v>7463.2380000000003</v>
      </c>
      <c r="ABL22" s="49">
        <v>7265.09</v>
      </c>
      <c r="ABM22" s="49">
        <v>7059.87</v>
      </c>
      <c r="ABN22" s="49">
        <v>6860.7690000000002</v>
      </c>
      <c r="ABO22" s="49">
        <v>6653.6819999999998</v>
      </c>
      <c r="ABP22" s="49">
        <v>6453.348</v>
      </c>
      <c r="ABQ22" s="49">
        <v>6245.442</v>
      </c>
      <c r="ABR22" s="49">
        <v>6044.1120000000001</v>
      </c>
      <c r="ABS22" s="49">
        <v>5835.424</v>
      </c>
      <c r="ABT22" s="49">
        <v>5633.0320000000002</v>
      </c>
      <c r="ABU22" s="49">
        <v>5422.9089999999997</v>
      </c>
      <c r="ABV22" s="49">
        <v>5219.8190000000004</v>
      </c>
      <c r="ABW22" s="49">
        <v>5008.5280000000002</v>
      </c>
      <c r="ABX22" s="49">
        <v>4804.2870000000003</v>
      </c>
      <c r="ABY22" s="49">
        <v>4593.0410000000002</v>
      </c>
      <c r="ABZ22" s="49">
        <v>4387.9849999999997</v>
      </c>
      <c r="ACA22" s="49">
        <v>4175.1689999999999</v>
      </c>
      <c r="ACB22" s="49">
        <v>3969.0749999999998</v>
      </c>
      <c r="ACC22" s="49">
        <v>3755.8</v>
      </c>
      <c r="ACD22" s="49">
        <v>3548.777</v>
      </c>
      <c r="ACE22" s="49">
        <v>3334.4870000000001</v>
      </c>
      <c r="ACF22" s="49">
        <v>3127.123</v>
      </c>
      <c r="ACG22" s="49">
        <v>2911.7860000000001</v>
      </c>
      <c r="ACH22" s="49">
        <v>2703.027</v>
      </c>
      <c r="ACI22" s="49">
        <v>2486.5010000000002</v>
      </c>
      <c r="ACJ22" s="49">
        <v>2277.0039999999999</v>
      </c>
      <c r="ACK22" s="49">
        <v>2059.4490000000001</v>
      </c>
      <c r="ACL22" s="49">
        <v>1848.9280000000001</v>
      </c>
      <c r="ACM22" s="49">
        <v>1630.7460000000001</v>
      </c>
      <c r="ACN22" s="49">
        <v>1418.8320000000001</v>
      </c>
      <c r="ACO22" s="49">
        <v>1199.5060000000001</v>
      </c>
      <c r="ACP22" s="49">
        <v>987.52300000000002</v>
      </c>
      <c r="ACQ22" s="49">
        <v>767.20820000000003</v>
      </c>
      <c r="ACR22" s="49">
        <v>553.85350000000005</v>
      </c>
      <c r="ACS22" s="49">
        <v>332.77420000000001</v>
      </c>
      <c r="ACT22" s="49">
        <v>118.681</v>
      </c>
      <c r="ACU22" s="49">
        <v>-109.17270000000001</v>
      </c>
      <c r="ACV22" s="49">
        <v>-289.19119999999998</v>
      </c>
      <c r="ACW22" s="49">
        <v>-262.27</v>
      </c>
      <c r="ACX22" s="49">
        <v>-258.02809999999999</v>
      </c>
      <c r="ACY22" s="62">
        <v>-441.7808</v>
      </c>
      <c r="ACZ22" s="62">
        <v>-440.74939999999998</v>
      </c>
      <c r="ADA22" s="62">
        <v>-448.14519999999999</v>
      </c>
      <c r="ADB22" s="62">
        <v>-456.8272</v>
      </c>
      <c r="ADC22" s="62">
        <v>-458.84199999999998</v>
      </c>
      <c r="ADD22" s="62">
        <v>-457.83530000000002</v>
      </c>
      <c r="ADE22" s="62">
        <v>-455.34719999999999</v>
      </c>
      <c r="ADF22" s="62">
        <v>-452.75450000000001</v>
      </c>
      <c r="ADG22" s="62">
        <v>-448.80709999999999</v>
      </c>
      <c r="ADH22" s="62">
        <v>-444.26240000000001</v>
      </c>
      <c r="ADI22" s="62">
        <v>-438.238</v>
      </c>
      <c r="ADJ22" s="62">
        <v>-432.77269999999999</v>
      </c>
      <c r="ADK22" s="62">
        <v>-425.7124</v>
      </c>
      <c r="ADL22" s="62">
        <v>-418.43169999999998</v>
      </c>
      <c r="ADM22" s="62">
        <v>-410.64019999999999</v>
      </c>
      <c r="ADN22" s="62">
        <v>-403.24700000000001</v>
      </c>
      <c r="ADO22" s="62">
        <v>-395.04849999999999</v>
      </c>
      <c r="ADP22" s="62">
        <v>-387.6506</v>
      </c>
      <c r="ADQ22" s="62">
        <v>-379.72649999999999</v>
      </c>
      <c r="ADR22" s="62">
        <v>-372.06580000000002</v>
      </c>
      <c r="ADS22" s="62">
        <v>-363.97289999999998</v>
      </c>
      <c r="ADT22" s="62">
        <v>-356.45159999999998</v>
      </c>
      <c r="ADU22" s="62">
        <v>-348.34519999999998</v>
      </c>
      <c r="ADV22" s="62">
        <v>-340.61540000000002</v>
      </c>
      <c r="ADW22" s="62">
        <v>-332.42090000000002</v>
      </c>
      <c r="ADX22" s="62">
        <v>-324.81529999999998</v>
      </c>
      <c r="ADY22" s="62">
        <v>-316.29759999999999</v>
      </c>
      <c r="ADZ22" s="62">
        <v>-308.52460000000002</v>
      </c>
      <c r="AEA22" s="62">
        <v>-300.38249999999999</v>
      </c>
      <c r="AEB22" s="62">
        <v>-292.36680000000001</v>
      </c>
      <c r="AEC22" s="62">
        <v>-283.55930000000001</v>
      </c>
      <c r="AED22" s="62">
        <v>-275.9529</v>
      </c>
      <c r="AEE22" s="62">
        <v>-267.60169999999999</v>
      </c>
      <c r="AEF22" s="62">
        <v>-259.48820000000001</v>
      </c>
      <c r="AEG22" s="62">
        <v>-250.8612</v>
      </c>
      <c r="AEH22" s="62">
        <v>-243.1533</v>
      </c>
      <c r="AEI22" s="62">
        <v>-234.3775</v>
      </c>
      <c r="AEJ22" s="62">
        <v>-226.26150000000001</v>
      </c>
      <c r="AEK22" s="62">
        <v>-217.72980000000001</v>
      </c>
      <c r="AEL22" s="62">
        <v>-209.67859999999999</v>
      </c>
      <c r="AEM22" s="62">
        <v>-200.94499999999999</v>
      </c>
      <c r="AEN22" s="62">
        <v>-193.11619999999999</v>
      </c>
      <c r="AEO22" s="62">
        <v>-184.3964</v>
      </c>
      <c r="AEP22" s="62">
        <v>-176.3433</v>
      </c>
      <c r="AEQ22" s="62">
        <v>-167.6463</v>
      </c>
      <c r="AER22" s="62">
        <v>-159.33269999999999</v>
      </c>
      <c r="AES22" s="62">
        <v>-150.68279999999999</v>
      </c>
      <c r="AET22" s="62">
        <v>-142.31270000000001</v>
      </c>
      <c r="AEU22" s="62">
        <v>-133.59389999999999</v>
      </c>
      <c r="AEV22" s="62">
        <v>-125.5164</v>
      </c>
      <c r="AEW22" s="62">
        <v>-116.4687</v>
      </c>
      <c r="AEX22" s="62">
        <v>-108.2137</v>
      </c>
      <c r="AEY22" s="62">
        <v>-99.342680000000001</v>
      </c>
      <c r="AEZ22" s="62">
        <v>-91.022019999999998</v>
      </c>
      <c r="AFA22" s="62">
        <v>-82.078959999999995</v>
      </c>
      <c r="AFB22" s="62">
        <v>-73.768699999999995</v>
      </c>
      <c r="AFC22" s="62">
        <v>-64.822710000000001</v>
      </c>
      <c r="AFD22" s="62">
        <v>-56.41863</v>
      </c>
      <c r="AFE22" s="62">
        <v>-47.403930000000003</v>
      </c>
      <c r="AFF22" s="62">
        <v>-39.044260000000001</v>
      </c>
      <c r="AFG22" s="62">
        <v>-29.94811</v>
      </c>
      <c r="AFH22" s="62">
        <v>-21.513449999999999</v>
      </c>
      <c r="AFI22" s="62">
        <v>-12.42182</v>
      </c>
      <c r="AFJ22" s="62">
        <v>-3.9847600000000001</v>
      </c>
      <c r="AFK22" s="62">
        <v>5.5387209999999998</v>
      </c>
      <c r="AFL22" s="62">
        <v>11.77073</v>
      </c>
      <c r="AFM22" s="62">
        <v>10.73827</v>
      </c>
      <c r="AFN22" s="62">
        <v>9.9947590000000002</v>
      </c>
      <c r="AFO22" s="59">
        <v>300</v>
      </c>
      <c r="AFP22" s="59">
        <v>386.42590000000001</v>
      </c>
      <c r="AFQ22" s="59">
        <v>599.54010000000005</v>
      </c>
      <c r="AFR22" s="59">
        <v>946.04859999999996</v>
      </c>
      <c r="AFS22" s="59">
        <v>1066.73</v>
      </c>
      <c r="AFT22" s="59">
        <v>1128.182</v>
      </c>
      <c r="AFU22" s="59">
        <v>1174.9280000000001</v>
      </c>
      <c r="AFV22" s="59">
        <v>1202.1020000000001</v>
      </c>
      <c r="AFW22" s="59">
        <v>1237.2639999999999</v>
      </c>
      <c r="AFX22" s="59">
        <v>1257.8800000000001</v>
      </c>
      <c r="AFY22" s="59">
        <v>1287.0409999999999</v>
      </c>
      <c r="AFZ22" s="59">
        <v>1303.741</v>
      </c>
      <c r="AGA22" s="59">
        <v>1328.0229999999999</v>
      </c>
      <c r="AGB22" s="59">
        <v>1342.2619999999999</v>
      </c>
      <c r="AGC22" s="59">
        <v>1362.421</v>
      </c>
      <c r="AGD22" s="59">
        <v>1374.306</v>
      </c>
      <c r="AGE22" s="59">
        <v>1390.829</v>
      </c>
      <c r="AGF22" s="59">
        <v>1400.5060000000001</v>
      </c>
      <c r="AGG22" s="59">
        <v>1413.8340000000001</v>
      </c>
      <c r="AGH22" s="59">
        <v>1421.7170000000001</v>
      </c>
      <c r="AGI22" s="59">
        <v>1432.318</v>
      </c>
      <c r="AGJ22" s="59">
        <v>1438.6690000000001</v>
      </c>
      <c r="AGK22" s="59">
        <v>1446.9939999999999</v>
      </c>
      <c r="AGL22" s="59">
        <v>1452.12</v>
      </c>
      <c r="AGM22" s="59">
        <v>1458.59</v>
      </c>
      <c r="AGN22" s="59">
        <v>1462.604</v>
      </c>
      <c r="AGO22" s="59">
        <v>1467.6769999999999</v>
      </c>
      <c r="AGP22" s="59">
        <v>1470.8510000000001</v>
      </c>
      <c r="AGQ22" s="59">
        <v>1474.7190000000001</v>
      </c>
      <c r="AGR22" s="59">
        <v>1477.252</v>
      </c>
      <c r="AGS22" s="59">
        <v>1480.28</v>
      </c>
      <c r="AGT22" s="59">
        <v>1482.232</v>
      </c>
      <c r="AGU22" s="59">
        <v>1484.5450000000001</v>
      </c>
      <c r="AGV22" s="59">
        <v>1486.096</v>
      </c>
      <c r="AGW22" s="59">
        <v>1487.8630000000001</v>
      </c>
      <c r="AGX22" s="59">
        <v>1489.0540000000001</v>
      </c>
      <c r="AGY22" s="59">
        <v>1490.415</v>
      </c>
      <c r="AGZ22" s="59">
        <v>1491.3630000000001</v>
      </c>
      <c r="AHA22" s="59">
        <v>1492.3910000000001</v>
      </c>
      <c r="AHB22" s="59">
        <v>1493.124</v>
      </c>
      <c r="AHC22" s="59">
        <v>1493.9110000000001</v>
      </c>
      <c r="AHD22" s="59">
        <v>1494.479</v>
      </c>
      <c r="AHE22" s="59">
        <v>1495.075</v>
      </c>
      <c r="AHF22" s="59">
        <v>1495.52</v>
      </c>
      <c r="AHG22" s="59">
        <v>1495.9749999999999</v>
      </c>
      <c r="AHH22" s="59">
        <v>1496.3240000000001</v>
      </c>
      <c r="AHI22" s="59">
        <v>1496.664</v>
      </c>
      <c r="AHJ22" s="59">
        <v>1496.94</v>
      </c>
      <c r="AHK22" s="59">
        <v>1497.1980000000001</v>
      </c>
      <c r="AHL22" s="59">
        <v>1497.4069999999999</v>
      </c>
      <c r="AHM22" s="59">
        <v>1497.6079999999999</v>
      </c>
      <c r="AHN22" s="59">
        <v>1497.7729999999999</v>
      </c>
      <c r="AHO22" s="59">
        <v>1497.92</v>
      </c>
      <c r="AHP22" s="59">
        <v>1498.05</v>
      </c>
      <c r="AHQ22" s="59">
        <v>1498.16</v>
      </c>
      <c r="AHR22" s="59">
        <v>1498.261</v>
      </c>
      <c r="AHS22" s="59">
        <v>1498.3409999999999</v>
      </c>
      <c r="AHT22" s="59">
        <v>1498.423</v>
      </c>
      <c r="AHU22" s="59">
        <v>1498.481</v>
      </c>
      <c r="AHV22" s="59">
        <v>1498.5450000000001</v>
      </c>
      <c r="AHW22" s="59">
        <v>1498.587</v>
      </c>
      <c r="AHX22" s="59">
        <v>1498.6379999999999</v>
      </c>
      <c r="AHY22" s="59">
        <v>1498.6659999999999</v>
      </c>
      <c r="AHZ22" s="59">
        <v>1498.7070000000001</v>
      </c>
      <c r="AIA22" s="59">
        <v>1498.7170000000001</v>
      </c>
      <c r="AIB22" s="59">
        <v>1498.809</v>
      </c>
      <c r="AIC22" s="59">
        <v>1499.3589999999999</v>
      </c>
      <c r="AID22" s="59">
        <v>1499.442</v>
      </c>
      <c r="AIE22" s="63">
        <v>1.487821E-8</v>
      </c>
      <c r="AIF22" s="47">
        <v>1.706871E-9</v>
      </c>
      <c r="AIG22" s="47">
        <v>1.533098E-9</v>
      </c>
      <c r="AIH22" s="47">
        <v>1.535107E-9</v>
      </c>
      <c r="AII22" s="47">
        <v>1.5444179999999999E-9</v>
      </c>
      <c r="AIJ22" s="47">
        <v>1.538454E-9</v>
      </c>
      <c r="AIK22" s="47">
        <v>1.537338E-9</v>
      </c>
      <c r="AIL22" s="47">
        <v>1.539846E-9</v>
      </c>
      <c r="AIM22" s="47">
        <v>1.545049E-9</v>
      </c>
      <c r="AIN22" s="47">
        <v>1.538162E-9</v>
      </c>
      <c r="AIO22" s="47">
        <v>1.54002E-9</v>
      </c>
      <c r="AIP22" s="47">
        <v>1.546323E-9</v>
      </c>
      <c r="AIQ22" s="47">
        <v>1.5391769999999999E-9</v>
      </c>
      <c r="AIR22" s="47">
        <v>1.5398489999999999E-9</v>
      </c>
      <c r="AIS22" s="47">
        <v>1.544598E-9</v>
      </c>
      <c r="AIT22" s="47">
        <v>1.540474E-9</v>
      </c>
      <c r="AIU22" s="47">
        <v>1.5357580000000001E-9</v>
      </c>
      <c r="AIV22" s="47">
        <v>1.541425E-9</v>
      </c>
      <c r="AIW22" s="47">
        <v>1.5443849999999999E-9</v>
      </c>
      <c r="AIX22" s="47">
        <v>1.5324119999999999E-9</v>
      </c>
      <c r="AIY22" s="47">
        <v>1.534507E-9</v>
      </c>
      <c r="AIZ22" s="47">
        <v>1.545736E-9</v>
      </c>
      <c r="AJA22" s="47">
        <v>1.5362290000000001E-9</v>
      </c>
      <c r="AJB22" s="47">
        <v>1.5365190000000001E-9</v>
      </c>
      <c r="AJC22" s="47">
        <v>1.5424860000000001E-9</v>
      </c>
      <c r="AJD22" s="47">
        <v>1.5407059999999999E-9</v>
      </c>
      <c r="AJE22" s="47">
        <v>1.541041E-9</v>
      </c>
      <c r="AJF22" s="47">
        <v>1.539855E-9</v>
      </c>
      <c r="AJG22" s="47">
        <v>1.545202E-9</v>
      </c>
      <c r="AJH22" s="47">
        <v>1.5404450000000001E-9</v>
      </c>
      <c r="AJI22" s="47">
        <v>1.538049E-9</v>
      </c>
      <c r="AJJ22" s="47">
        <v>1.546304E-9</v>
      </c>
      <c r="AJK22" s="47">
        <v>1.54086E-9</v>
      </c>
      <c r="AJL22" s="47">
        <v>1.5382959999999999E-9</v>
      </c>
      <c r="AJM22" s="47">
        <v>1.5376530000000001E-9</v>
      </c>
      <c r="AJN22" s="47">
        <v>1.5445800000000001E-9</v>
      </c>
      <c r="AJO22" s="47">
        <v>1.5356179999999999E-9</v>
      </c>
      <c r="AJP22" s="47">
        <v>1.534858E-9</v>
      </c>
      <c r="AJQ22" s="47">
        <v>1.544094E-9</v>
      </c>
      <c r="AJR22" s="47">
        <v>1.537588E-9</v>
      </c>
      <c r="AJS22" s="47">
        <v>1.5327610000000001E-9</v>
      </c>
      <c r="AJT22" s="47">
        <v>1.5434350000000001E-9</v>
      </c>
      <c r="AJU22" s="47">
        <v>1.5426410000000001E-9</v>
      </c>
      <c r="AJV22" s="47">
        <v>1.538819E-9</v>
      </c>
      <c r="AJW22" s="47">
        <v>1.5385540000000001E-9</v>
      </c>
      <c r="AJX22" s="47">
        <v>1.5462499999999999E-9</v>
      </c>
      <c r="AJY22" s="47">
        <v>1.54077E-9</v>
      </c>
      <c r="AJZ22" s="47">
        <v>1.540136E-9</v>
      </c>
      <c r="AKA22" s="47">
        <v>1.5454669999999999E-9</v>
      </c>
      <c r="AKB22" s="47">
        <v>1.539233E-9</v>
      </c>
      <c r="AKC22" s="47">
        <v>1.53761E-9</v>
      </c>
      <c r="AKD22" s="47">
        <v>1.541235E-9</v>
      </c>
      <c r="AKE22" s="47">
        <v>1.544247E-9</v>
      </c>
      <c r="AKF22" s="47">
        <v>1.5339500000000001E-9</v>
      </c>
      <c r="AKG22" s="47">
        <v>1.537008E-9</v>
      </c>
      <c r="AKH22" s="47">
        <v>1.54387E-9</v>
      </c>
      <c r="AKI22" s="47">
        <v>1.5349860000000001E-9</v>
      </c>
      <c r="AKJ22" s="47">
        <v>1.535187E-9</v>
      </c>
      <c r="AKK22" s="47">
        <v>1.543453E-9</v>
      </c>
      <c r="AKL22" s="47">
        <v>1.540749E-9</v>
      </c>
      <c r="AKM22" s="47">
        <v>1.537907E-9</v>
      </c>
      <c r="AKN22" s="47">
        <v>1.5403069999999999E-9</v>
      </c>
      <c r="AKO22" s="47">
        <v>1.5456259999999999E-9</v>
      </c>
      <c r="AKP22" s="47">
        <v>1.5397529999999999E-9</v>
      </c>
      <c r="AKQ22" s="47">
        <v>1.537006E-9</v>
      </c>
      <c r="AKR22" s="47">
        <v>1.7109840000000001E-9</v>
      </c>
      <c r="AKS22" s="441"/>
      <c r="AKT22" s="286">
        <f>P80_C3_LAMINAR!$B$1*P80_C3_LAMINAR!$B$3</f>
        <v>1.487864E-8</v>
      </c>
      <c r="AKU22" s="17">
        <f>P80_C3_LAMINAR!$B$1*(P80_C3_LAMINAR!$B$2)</f>
        <v>2.1255199999999999E-9</v>
      </c>
      <c r="AKV22" s="17">
        <f>P80_C3_LAMINAR!$B$1*($D$2)</f>
        <v>2.3912100000000001E-9</v>
      </c>
      <c r="AKW22" s="17">
        <f>P80_C3_LAMINAR!$B$1*($D$2)</f>
        <v>2.3912100000000001E-9</v>
      </c>
      <c r="AKX22" s="17">
        <f>P80_C3_LAMINAR!$B$1*($D$2)</f>
        <v>2.3912100000000001E-9</v>
      </c>
      <c r="AKY22" s="17">
        <f>P80_C3_LAMINAR!$B$1*($D$2)</f>
        <v>2.3912100000000001E-9</v>
      </c>
      <c r="AKZ22" s="17">
        <f>P80_C3_LAMINAR!$B$1*($D$2)</f>
        <v>2.3912100000000001E-9</v>
      </c>
      <c r="ALA22" s="17">
        <f>P80_C3_LAMINAR!$B$1*($D$2)</f>
        <v>2.3912100000000001E-9</v>
      </c>
      <c r="ALB22" s="17">
        <f>P80_C3_LAMINAR!$B$1*($D$2)</f>
        <v>2.3912100000000001E-9</v>
      </c>
      <c r="ALC22" s="17">
        <f>P80_C3_LAMINAR!$B$1*($D$2)</f>
        <v>2.3912100000000001E-9</v>
      </c>
      <c r="ALD22" s="17">
        <f>P80_C3_LAMINAR!$B$1*($D$2)</f>
        <v>2.3912100000000001E-9</v>
      </c>
      <c r="ALE22" s="17">
        <f>P80_C3_LAMINAR!$B$1*($D$2)</f>
        <v>2.3912100000000001E-9</v>
      </c>
      <c r="ALF22" s="17">
        <f>P80_C3_LAMINAR!$B$1*($D$2)</f>
        <v>2.3912100000000001E-9</v>
      </c>
      <c r="ALG22" s="17">
        <f>P80_C3_LAMINAR!$B$1*($D$2)</f>
        <v>2.3912100000000001E-9</v>
      </c>
      <c r="ALH22" s="17">
        <f>P80_C3_LAMINAR!$B$1*($D$2)</f>
        <v>2.3912100000000001E-9</v>
      </c>
      <c r="ALI22" s="17">
        <f>P80_C3_LAMINAR!$B$1*($D$2)</f>
        <v>2.3912100000000001E-9</v>
      </c>
      <c r="ALJ22" s="17">
        <f>P80_C3_LAMINAR!$B$1*($D$2)</f>
        <v>2.3912100000000001E-9</v>
      </c>
      <c r="ALK22" s="17">
        <f>P80_C3_LAMINAR!$B$1*($D$2)</f>
        <v>2.3912100000000001E-9</v>
      </c>
      <c r="ALL22" s="17">
        <f>P80_C3_LAMINAR!$B$1*($D$2)</f>
        <v>2.3912100000000001E-9</v>
      </c>
      <c r="ALM22" s="17">
        <f>P80_C3_LAMINAR!$B$1*($D$2)</f>
        <v>2.3912100000000001E-9</v>
      </c>
      <c r="ALN22" s="17">
        <f>P80_C3_LAMINAR!$B$1*($D$2)</f>
        <v>2.3912100000000001E-9</v>
      </c>
      <c r="ALO22" s="17">
        <f>P80_C3_LAMINAR!$B$1*($D$2)</f>
        <v>2.3912100000000001E-9</v>
      </c>
      <c r="ALP22" s="17">
        <f>P80_C3_LAMINAR!$B$1*($D$2)</f>
        <v>2.3912100000000001E-9</v>
      </c>
      <c r="ALQ22" s="17">
        <f>P80_C3_LAMINAR!$B$1*($D$2)</f>
        <v>2.3912100000000001E-9</v>
      </c>
      <c r="ALR22" s="17">
        <f>P80_C3_LAMINAR!$B$1*($D$2)</f>
        <v>2.3912100000000001E-9</v>
      </c>
      <c r="ALS22" s="17">
        <f>P80_C3_LAMINAR!$B$1*($D$2)</f>
        <v>2.3912100000000001E-9</v>
      </c>
      <c r="ALT22" s="17">
        <f>P80_C3_LAMINAR!$B$1*($D$2)</f>
        <v>2.3912100000000001E-9</v>
      </c>
      <c r="ALU22" s="17">
        <f>P80_C3_LAMINAR!$B$1*($D$2)</f>
        <v>2.3912100000000001E-9</v>
      </c>
      <c r="ALV22" s="17">
        <f>P80_C3_LAMINAR!$B$1*($D$2)</f>
        <v>2.3912100000000001E-9</v>
      </c>
      <c r="ALW22" s="17">
        <f>P80_C3_LAMINAR!$B$1*($D$2)</f>
        <v>2.3912100000000001E-9</v>
      </c>
      <c r="ALX22" s="17">
        <f>P80_C3_LAMINAR!$B$1*($D$2)</f>
        <v>2.3912100000000001E-9</v>
      </c>
      <c r="ALY22" s="17">
        <f>P80_C3_LAMINAR!$B$1*($D$2)</f>
        <v>2.3912100000000001E-9</v>
      </c>
      <c r="ALZ22" s="17">
        <f>P80_C3_LAMINAR!$B$1*($D$2)</f>
        <v>2.3912100000000001E-9</v>
      </c>
      <c r="AMA22" s="17">
        <f>P80_C3_LAMINAR!$B$1*($D$2)</f>
        <v>2.3912100000000001E-9</v>
      </c>
      <c r="AMB22" s="17">
        <f>P80_C3_LAMINAR!$B$1*($D$2)</f>
        <v>2.3912100000000001E-9</v>
      </c>
      <c r="AMC22" s="17">
        <f>P80_C3_LAMINAR!$B$1*($D$2)</f>
        <v>2.3912100000000001E-9</v>
      </c>
      <c r="AMD22" s="17">
        <f>P80_C3_LAMINAR!$B$1*($D$2)</f>
        <v>2.3912100000000001E-9</v>
      </c>
      <c r="AME22" s="17">
        <f>P80_C3_LAMINAR!$B$1*($D$2)</f>
        <v>2.3912100000000001E-9</v>
      </c>
      <c r="AMF22" s="17">
        <f>P80_C3_LAMINAR!$B$1*($D$2)</f>
        <v>2.3912100000000001E-9</v>
      </c>
      <c r="AMG22" s="17">
        <f>P80_C3_LAMINAR!$B$1*($D$2)</f>
        <v>2.3912100000000001E-9</v>
      </c>
      <c r="AMH22" s="17">
        <f>P80_C3_LAMINAR!$B$1*($D$2)</f>
        <v>2.3912100000000001E-9</v>
      </c>
      <c r="AMI22" s="17">
        <f>P80_C3_LAMINAR!$B$1*($D$2)</f>
        <v>2.3912100000000001E-9</v>
      </c>
      <c r="AMJ22" s="17">
        <f>P80_C3_LAMINAR!$B$1*($D$2)</f>
        <v>2.3912100000000001E-9</v>
      </c>
      <c r="AMK22" s="17">
        <f>P80_C3_LAMINAR!$B$1*($D$2)</f>
        <v>2.3912100000000001E-9</v>
      </c>
      <c r="AML22" s="17">
        <f>P80_C3_LAMINAR!$B$1*($D$2)</f>
        <v>2.3912100000000001E-9</v>
      </c>
      <c r="AMM22" s="17">
        <f>P80_C3_LAMINAR!$B$1*($D$2)</f>
        <v>2.3912100000000001E-9</v>
      </c>
      <c r="AMN22" s="17">
        <f>P80_C3_LAMINAR!$B$1*($D$2)</f>
        <v>2.3912100000000001E-9</v>
      </c>
      <c r="AMO22" s="17">
        <f>P80_C3_LAMINAR!$B$1*($D$2)</f>
        <v>2.3912100000000001E-9</v>
      </c>
      <c r="AMP22" s="17">
        <f>P80_C3_LAMINAR!$B$1*($D$2)</f>
        <v>2.3912100000000001E-9</v>
      </c>
      <c r="AMQ22" s="17">
        <f>P80_C3_LAMINAR!$B$1*($D$2)</f>
        <v>2.3912100000000001E-9</v>
      </c>
      <c r="AMR22" s="17">
        <f>P80_C3_LAMINAR!$B$1*($D$2)</f>
        <v>2.3912100000000001E-9</v>
      </c>
      <c r="AMS22" s="17">
        <f>P80_C3_LAMINAR!$B$1*($D$2)</f>
        <v>2.3912100000000001E-9</v>
      </c>
      <c r="AMT22" s="17">
        <f>P80_C3_LAMINAR!$B$1*($D$2)</f>
        <v>2.3912100000000001E-9</v>
      </c>
      <c r="AMU22" s="17">
        <f>P80_C3_LAMINAR!$B$1*($D$2)</f>
        <v>2.3912100000000001E-9</v>
      </c>
      <c r="AMV22" s="17">
        <f>P80_C3_LAMINAR!$B$1*($D$2)</f>
        <v>2.3912100000000001E-9</v>
      </c>
      <c r="AMW22" s="17">
        <f>P80_C3_LAMINAR!$B$1*($D$2)</f>
        <v>2.3912100000000001E-9</v>
      </c>
      <c r="AMX22" s="17">
        <f>P80_C3_LAMINAR!$B$1*($D$2)</f>
        <v>2.3912100000000001E-9</v>
      </c>
      <c r="AMY22" s="17">
        <f>P80_C3_LAMINAR!$B$1*($D$2)</f>
        <v>2.3912100000000001E-9</v>
      </c>
      <c r="AMZ22" s="17">
        <f>P80_C3_LAMINAR!$B$1*($D$2)</f>
        <v>2.3912100000000001E-9</v>
      </c>
      <c r="ANA22" s="17">
        <f>P80_C3_LAMINAR!$B$1*($D$2)</f>
        <v>2.3912100000000001E-9</v>
      </c>
      <c r="ANB22" s="17">
        <f>P80_C3_LAMINAR!$B$1*($D$2)</f>
        <v>2.3912100000000001E-9</v>
      </c>
      <c r="ANC22" s="17">
        <f>P80_C3_LAMINAR!$B$1*($D$2)</f>
        <v>2.3912100000000001E-9</v>
      </c>
      <c r="AND22" s="17">
        <f>P80_C3_LAMINAR!$B$1*($D$2)</f>
        <v>2.3912100000000001E-9</v>
      </c>
      <c r="ANE22" s="17">
        <f>P80_C3_LAMINAR!$B$1*($D$2)</f>
        <v>2.3912100000000001E-9</v>
      </c>
      <c r="ANF22" s="17">
        <f>P80_C3_LAMINAR!$B$1*($D$2)</f>
        <v>2.3912100000000001E-9</v>
      </c>
      <c r="ANG22" s="17">
        <f>P80_C3_LAMINAR!$B$1*($B$2)</f>
        <v>2.1255199999999999E-9</v>
      </c>
      <c r="ANH22" s="168">
        <f t="shared" si="877"/>
        <v>80.303690391057245</v>
      </c>
      <c r="ANI22" s="168">
        <f t="shared" si="899"/>
        <v>64.113900493892203</v>
      </c>
      <c r="ANJ22" s="168">
        <f t="shared" si="900"/>
        <v>64.197916535979687</v>
      </c>
      <c r="ANK22" s="168">
        <f t="shared" si="901"/>
        <v>64.587300989875416</v>
      </c>
      <c r="ANL22" s="168">
        <f t="shared" si="902"/>
        <v>64.337887513016426</v>
      </c>
      <c r="ANM22" s="168">
        <f t="shared" si="903"/>
        <v>64.29121658072691</v>
      </c>
      <c r="ANN22" s="168">
        <f t="shared" si="904"/>
        <v>64.396100718882906</v>
      </c>
      <c r="ANO22" s="168">
        <f t="shared" si="905"/>
        <v>64.613689303741623</v>
      </c>
      <c r="ANP22" s="168">
        <f t="shared" si="906"/>
        <v>64.325676122130631</v>
      </c>
      <c r="ANQ22" s="168">
        <f t="shared" si="907"/>
        <v>64.403377369616223</v>
      </c>
      <c r="ANR22" s="168">
        <f t="shared" si="908"/>
        <v>64.666967769455624</v>
      </c>
      <c r="ANS22" s="168">
        <f t="shared" si="909"/>
        <v>64.368123251408278</v>
      </c>
      <c r="ANT22" s="168">
        <f t="shared" si="910"/>
        <v>64.396226178378299</v>
      </c>
      <c r="ANU22" s="168">
        <f t="shared" si="911"/>
        <v>64.59482855959952</v>
      </c>
      <c r="ANV22" s="168">
        <f t="shared" si="912"/>
        <v>64.422363573253705</v>
      </c>
      <c r="ANW22" s="168">
        <f t="shared" si="913"/>
        <v>64.225141246481911</v>
      </c>
      <c r="ANX22" s="168">
        <f t="shared" si="914"/>
        <v>64.462134233296112</v>
      </c>
      <c r="ANY22" s="168">
        <f t="shared" si="915"/>
        <v>64.585920935425989</v>
      </c>
      <c r="ANZ22" s="168">
        <f t="shared" si="916"/>
        <v>64.085212089276965</v>
      </c>
      <c r="AOA22" s="168">
        <f t="shared" si="917"/>
        <v>64.172824636899307</v>
      </c>
      <c r="AOB22" s="168">
        <f t="shared" si="918"/>
        <v>64.642419528188654</v>
      </c>
      <c r="AOC22" s="168">
        <f t="shared" si="919"/>
        <v>64.244838387260003</v>
      </c>
      <c r="AOD22" s="168">
        <f t="shared" si="920"/>
        <v>64.256966138482198</v>
      </c>
      <c r="AOE22" s="168">
        <f t="shared" si="921"/>
        <v>64.506505074836596</v>
      </c>
      <c r="AOF22" s="168">
        <f t="shared" si="922"/>
        <v>64.432065774231447</v>
      </c>
      <c r="AOG22" s="168">
        <f t="shared" si="923"/>
        <v>64.446075417884657</v>
      </c>
      <c r="AOH22" s="168">
        <f t="shared" si="924"/>
        <v>64.396477097369115</v>
      </c>
      <c r="AOI22" s="168">
        <f t="shared" si="925"/>
        <v>64.620087738007115</v>
      </c>
      <c r="AOJ22" s="168">
        <f t="shared" si="926"/>
        <v>64.421150798131492</v>
      </c>
      <c r="AOK22" s="168">
        <f t="shared" si="927"/>
        <v>64.32095048113716</v>
      </c>
      <c r="AOL22" s="168">
        <f t="shared" si="928"/>
        <v>64.666173192651414</v>
      </c>
      <c r="AOM22" s="168">
        <f t="shared" si="929"/>
        <v>64.43850602832876</v>
      </c>
      <c r="AON22" s="168">
        <f t="shared" si="930"/>
        <v>64.331279979591912</v>
      </c>
      <c r="AOO22" s="168">
        <f t="shared" si="931"/>
        <v>64.304389827744117</v>
      </c>
      <c r="AOP22" s="168">
        <f t="shared" si="932"/>
        <v>64.594075802627131</v>
      </c>
      <c r="AOQ22" s="168">
        <f t="shared" si="933"/>
        <v>64.219286470029814</v>
      </c>
      <c r="AOR22" s="168">
        <f t="shared" si="934"/>
        <v>64.187503397861335</v>
      </c>
      <c r="AOS22" s="168">
        <f t="shared" si="935"/>
        <v>64.573751364372015</v>
      </c>
      <c r="AOT22" s="168">
        <f t="shared" si="936"/>
        <v>64.30167153867707</v>
      </c>
      <c r="AOU22" s="168">
        <f t="shared" si="937"/>
        <v>64.099807210575392</v>
      </c>
      <c r="AOV22" s="168">
        <f t="shared" si="938"/>
        <v>64.546192095215389</v>
      </c>
      <c r="AOW22" s="168">
        <f t="shared" si="939"/>
        <v>64.512987148765689</v>
      </c>
      <c r="AOX22" s="168">
        <f t="shared" si="940"/>
        <v>64.353151751623656</v>
      </c>
      <c r="AOY22" s="168">
        <f t="shared" si="941"/>
        <v>64.342069496196487</v>
      </c>
      <c r="AOZ22" s="168">
        <f t="shared" si="942"/>
        <v>64.663914921734175</v>
      </c>
      <c r="APA22" s="168">
        <f t="shared" si="943"/>
        <v>64.434742243466687</v>
      </c>
      <c r="APB22" s="168">
        <f t="shared" si="944"/>
        <v>64.408228470105087</v>
      </c>
      <c r="APC22" s="168">
        <f t="shared" si="945"/>
        <v>64.631169993434284</v>
      </c>
      <c r="APD22" s="168">
        <f t="shared" si="946"/>
        <v>64.370465161989117</v>
      </c>
      <c r="APE22" s="168">
        <f t="shared" si="947"/>
        <v>64.302591574976688</v>
      </c>
      <c r="APF22" s="168">
        <f t="shared" si="948"/>
        <v>64.454188465253992</v>
      </c>
      <c r="APG22" s="168">
        <f t="shared" si="949"/>
        <v>64.580149798637507</v>
      </c>
      <c r="APH22" s="168">
        <f t="shared" si="950"/>
        <v>64.149530990586356</v>
      </c>
      <c r="API22" s="168">
        <f t="shared" si="951"/>
        <v>64.277416036232708</v>
      </c>
      <c r="APJ22" s="168">
        <f t="shared" si="952"/>
        <v>64.564383722048674</v>
      </c>
      <c r="APK22" s="168">
        <f t="shared" si="953"/>
        <v>64.192856336331815</v>
      </c>
      <c r="APL22" s="168">
        <f t="shared" si="954"/>
        <v>64.201262122523744</v>
      </c>
      <c r="APM22" s="168">
        <f t="shared" si="955"/>
        <v>64.546944852187806</v>
      </c>
      <c r="APN22" s="168">
        <f t="shared" si="956"/>
        <v>64.433864026998876</v>
      </c>
      <c r="APO22" s="168">
        <f t="shared" si="957"/>
        <v>64.315012065021477</v>
      </c>
      <c r="APP22" s="168">
        <f t="shared" si="958"/>
        <v>64.415379661342996</v>
      </c>
      <c r="APQ22" s="168">
        <f t="shared" si="959"/>
        <v>64.637819346690577</v>
      </c>
      <c r="APR22" s="168">
        <f t="shared" si="960"/>
        <v>64.392211474525439</v>
      </c>
      <c r="APS22" s="168">
        <f t="shared" si="961"/>
        <v>64.277332396569093</v>
      </c>
      <c r="APT22" s="168">
        <f t="shared" si="891"/>
        <v>80.497195980277766</v>
      </c>
      <c r="APU22" s="163">
        <f t="shared" si="3"/>
        <v>1999.5464639241225</v>
      </c>
      <c r="APV22" s="163">
        <f t="shared" si="994"/>
        <v>3546.5291630597062</v>
      </c>
      <c r="APW22" s="163">
        <f t="shared" si="994"/>
        <v>3548.9128934723421</v>
      </c>
      <c r="APX22" s="163">
        <f t="shared" si="994"/>
        <v>3545.9507947859033</v>
      </c>
      <c r="APY22" s="163">
        <f t="shared" si="1020"/>
        <v>3549.7225254160026</v>
      </c>
      <c r="APZ22" s="163">
        <f t="shared" si="1020"/>
        <v>3544.9525554008223</v>
      </c>
      <c r="AQA22" s="163">
        <f t="shared" si="1020"/>
        <v>3549.2930357434107</v>
      </c>
      <c r="AQB22" s="163">
        <f t="shared" si="1020"/>
        <v>3545.3803722801422</v>
      </c>
      <c r="AQC22" s="163">
        <f t="shared" si="1020"/>
        <v>3550.6605442432906</v>
      </c>
      <c r="AQD22" s="163">
        <f t="shared" si="1020"/>
        <v>3544.0346100927982</v>
      </c>
      <c r="AQE22" s="163">
        <f t="shared" si="1020"/>
        <v>3551.7039490467164</v>
      </c>
      <c r="AQF22" s="163">
        <f t="shared" si="1020"/>
        <v>3546.7926280000502</v>
      </c>
      <c r="AQG22" s="163">
        <f t="shared" si="1020"/>
        <v>3549.9784627866225</v>
      </c>
      <c r="AQH22" s="163">
        <f t="shared" si="1020"/>
        <v>3549.1880679655901</v>
      </c>
      <c r="AQI22" s="163">
        <f t="shared" si="1020"/>
        <v>3547.2614283145354</v>
      </c>
      <c r="AQJ22" s="163">
        <f t="shared" si="1020"/>
        <v>3547.9021081377205</v>
      </c>
      <c r="AQK22" s="163">
        <f t="shared" si="1020"/>
        <v>3545.371171917147</v>
      </c>
      <c r="AQL22" s="163">
        <f t="shared" si="1020"/>
        <v>3547.251391554903</v>
      </c>
      <c r="AQM22" s="163">
        <f t="shared" si="1020"/>
        <v>3548.2015381334131</v>
      </c>
      <c r="AQN22" s="163">
        <f t="shared" si="1013"/>
        <v>3547.1702610812099</v>
      </c>
      <c r="AQO22" s="163">
        <f t="shared" si="1013"/>
        <v>3546.8867226216021</v>
      </c>
      <c r="AQP22" s="163">
        <f t="shared" si="1013"/>
        <v>3550.7805671605583</v>
      </c>
      <c r="AQQ22" s="163">
        <f t="shared" si="1013"/>
        <v>3548.3303432153598</v>
      </c>
      <c r="AQR22" s="163">
        <f t="shared" si="1013"/>
        <v>3546.990854002785</v>
      </c>
      <c r="AQS22" s="163">
        <f t="shared" si="1013"/>
        <v>3547.4353988148259</v>
      </c>
      <c r="AQT22" s="163">
        <f t="shared" si="1013"/>
        <v>3548.6364643841398</v>
      </c>
      <c r="AQU22" s="163">
        <f t="shared" si="1013"/>
        <v>3547.4128161056537</v>
      </c>
      <c r="AQV22" s="163">
        <f t="shared" si="1013"/>
        <v>3546.6613137281961</v>
      </c>
      <c r="AQW22" s="163">
        <f t="shared" si="1013"/>
        <v>3549.9366429548222</v>
      </c>
      <c r="AQX22" s="163">
        <f t="shared" si="1013"/>
        <v>3545.927793878413</v>
      </c>
      <c r="AQY22" s="163">
        <f t="shared" si="1013"/>
        <v>3551.0147582186423</v>
      </c>
      <c r="AQZ22" s="163">
        <f t="shared" si="1013"/>
        <v>3544.9291362950134</v>
      </c>
      <c r="ARA22" s="163">
        <f t="shared" si="1013"/>
        <v>3549.084772981043</v>
      </c>
      <c r="ARB22" s="163">
        <f t="shared" si="1013"/>
        <v>3546.3100271410708</v>
      </c>
      <c r="ARC22" s="163">
        <f t="shared" si="1013"/>
        <v>3550.1988533002118</v>
      </c>
      <c r="ARD22" s="163">
        <f t="shared" si="1013"/>
        <v>3547.4885100012129</v>
      </c>
      <c r="ARE22" s="163">
        <f t="shared" si="1013"/>
        <v>3546.3321916519253</v>
      </c>
      <c r="ARF22" s="163">
        <f t="shared" si="1013"/>
        <v>3548.4006005327847</v>
      </c>
      <c r="ARG22" s="163">
        <f t="shared" si="1013"/>
        <v>3548.7155038662431</v>
      </c>
      <c r="ARH22" s="163">
        <f t="shared" si="1013"/>
        <v>3547.2497187616309</v>
      </c>
      <c r="ARI22" s="163">
        <f t="shared" si="1013"/>
        <v>3549.7053792849642</v>
      </c>
      <c r="ARJ22" s="163">
        <f t="shared" si="1013"/>
        <v>3546.6462585887475</v>
      </c>
      <c r="ARK22" s="163">
        <f t="shared" si="1013"/>
        <v>3545.3013327980398</v>
      </c>
      <c r="ARL22" s="163">
        <f t="shared" si="1013"/>
        <v>3549.1311929943417</v>
      </c>
      <c r="ARM22" s="163">
        <f t="shared" si="1013"/>
        <v>3551.7386595071112</v>
      </c>
      <c r="ARN22" s="163">
        <f t="shared" si="1013"/>
        <v>3545.8621367424862</v>
      </c>
      <c r="ARO22" s="163">
        <f t="shared" si="1013"/>
        <v>3545.5518335905253</v>
      </c>
      <c r="ARP22" s="163">
        <f t="shared" si="1013"/>
        <v>3547.9995483458165</v>
      </c>
      <c r="ARQ22" s="163">
        <f t="shared" si="1013"/>
        <v>3551.2485310784082</v>
      </c>
      <c r="ARR22" s="163">
        <f t="shared" ref="ARR22:ASF22" si="1045">UP22/AMR22</f>
        <v>3548.1396447823486</v>
      </c>
      <c r="ARS22" s="163">
        <f t="shared" si="1045"/>
        <v>3546.3907394164457</v>
      </c>
      <c r="ART22" s="163">
        <f t="shared" si="1045"/>
        <v>3545.1461812220591</v>
      </c>
      <c r="ARU22" s="163">
        <f t="shared" si="1045"/>
        <v>3548.5202052517348</v>
      </c>
      <c r="ARV22" s="163">
        <f t="shared" si="1045"/>
        <v>3547.8715796605061</v>
      </c>
      <c r="ARW22" s="163">
        <f t="shared" si="1045"/>
        <v>3548.9764596166792</v>
      </c>
      <c r="ARX22" s="163">
        <f t="shared" si="1045"/>
        <v>3547.7825034187713</v>
      </c>
      <c r="ARY22" s="163">
        <f t="shared" si="1045"/>
        <v>3544.6527072068111</v>
      </c>
      <c r="ARZ22" s="163">
        <f t="shared" si="1045"/>
        <v>3554.2110479631651</v>
      </c>
      <c r="ASA22" s="163">
        <f t="shared" si="1045"/>
        <v>3546.2556613597299</v>
      </c>
      <c r="ASB22" s="163">
        <f t="shared" si="1045"/>
        <v>3546.8975957778698</v>
      </c>
      <c r="ASC22" s="163">
        <f t="shared" si="1045"/>
        <v>3545.7835154587005</v>
      </c>
      <c r="ASD22" s="163">
        <f t="shared" si="1045"/>
        <v>3547.5006377524346</v>
      </c>
      <c r="ASE22" s="163">
        <f t="shared" si="1045"/>
        <v>3546.9126509173179</v>
      </c>
      <c r="ASF22" s="163">
        <f t="shared" si="1045"/>
        <v>3548.3052513162788</v>
      </c>
      <c r="ASG22" s="163">
        <f t="shared" si="892"/>
        <v>1998.9823666679213</v>
      </c>
      <c r="ASH22" s="170">
        <f t="shared" si="5"/>
        <v>1.6064380966363892E-3</v>
      </c>
      <c r="ASI22" s="170">
        <f t="shared" si="6"/>
        <v>7.2311713843152558E-4</v>
      </c>
      <c r="ASJ22" s="170">
        <f t="shared" si="7"/>
        <v>7.2357838541556188E-4</v>
      </c>
      <c r="ASK22" s="170">
        <f t="shared" si="8"/>
        <v>7.2857526488914585E-4</v>
      </c>
      <c r="ASL22" s="170">
        <f t="shared" si="9"/>
        <v>7.2499061041934789E-4</v>
      </c>
      <c r="ASM22" s="170">
        <f t="shared" si="10"/>
        <v>7.254395152090559E-4</v>
      </c>
      <c r="ASN22" s="170">
        <f t="shared" si="11"/>
        <v>7.257343935299492E-4</v>
      </c>
      <c r="ASO22" s="170">
        <f t="shared" si="12"/>
        <v>7.2899020718825266E-4</v>
      </c>
      <c r="ASP22" s="170">
        <f t="shared" si="13"/>
        <v>7.2466151377294881E-4</v>
      </c>
      <c r="ASQ22" s="170">
        <f t="shared" si="14"/>
        <v>7.2689332306413181E-4</v>
      </c>
      <c r="ASR22" s="170">
        <f t="shared" si="15"/>
        <v>7.2829232049943066E-4</v>
      </c>
      <c r="ASS22" s="170">
        <f t="shared" si="16"/>
        <v>7.2593049554976546E-4</v>
      </c>
      <c r="AST22" s="170">
        <f t="shared" si="17"/>
        <v>7.2559568294202292E-4</v>
      </c>
      <c r="ASU22" s="170">
        <f t="shared" si="18"/>
        <v>7.2799555642173166E-4</v>
      </c>
      <c r="ASV22" s="170">
        <f t="shared" si="19"/>
        <v>7.2644618813859103E-4</v>
      </c>
      <c r="ASW22" s="170">
        <f t="shared" si="20"/>
        <v>7.2409146914364478E-4</v>
      </c>
      <c r="ASX22" s="170">
        <f t="shared" si="21"/>
        <v>7.2728220665751553E-4</v>
      </c>
      <c r="ASY22" s="170">
        <f t="shared" si="22"/>
        <v>7.2829257141671469E-4</v>
      </c>
      <c r="ASZ22" s="170">
        <f t="shared" si="23"/>
        <v>7.2245289790376442E-4</v>
      </c>
      <c r="ATA22" s="170">
        <f t="shared" si="24"/>
        <v>7.2365090946989214E-4</v>
      </c>
      <c r="ATB22" s="170">
        <f t="shared" si="25"/>
        <v>7.2900461259061192E-4</v>
      </c>
      <c r="ATC22" s="170">
        <f t="shared" si="26"/>
        <v>7.2372637139483367E-4</v>
      </c>
      <c r="ATD22" s="170">
        <f t="shared" si="27"/>
        <v>7.2436284024508292E-4</v>
      </c>
      <c r="ATE22" s="170">
        <f t="shared" si="28"/>
        <v>7.2745048104131305E-4</v>
      </c>
      <c r="ATF22" s="170">
        <f t="shared" si="29"/>
        <v>7.26519961950628E-4</v>
      </c>
      <c r="ATG22" s="170">
        <f t="shared" si="30"/>
        <v>7.2643198101239332E-4</v>
      </c>
      <c r="ATH22" s="170">
        <f t="shared" si="31"/>
        <v>7.2612329532105034E-4</v>
      </c>
      <c r="ATI22" s="170">
        <f t="shared" si="32"/>
        <v>7.2879908197469767E-4</v>
      </c>
      <c r="ATJ22" s="170">
        <f t="shared" si="33"/>
        <v>7.2588507657995788E-4</v>
      </c>
      <c r="ATK22" s="170">
        <f t="shared" si="34"/>
        <v>7.2557541179692361E-4</v>
      </c>
      <c r="ATL22" s="170">
        <f t="shared" si="35"/>
        <v>7.284247190804809E-4</v>
      </c>
      <c r="ATM22" s="170">
        <f t="shared" si="36"/>
        <v>7.2710628112218601E-4</v>
      </c>
      <c r="ATN22" s="170">
        <f t="shared" si="37"/>
        <v>7.2504641725485808E-4</v>
      </c>
      <c r="ATO22" s="170">
        <f t="shared" si="38"/>
        <v>7.2531041376080021E-4</v>
      </c>
      <c r="ATP22" s="170">
        <f t="shared" si="39"/>
        <v>7.2777980582785032E-4</v>
      </c>
      <c r="ATQ22" s="170">
        <f t="shared" si="40"/>
        <v>7.2410987422770099E-4</v>
      </c>
      <c r="ATR22" s="170">
        <f t="shared" si="41"/>
        <v>7.2398748824443321E-4</v>
      </c>
      <c r="ATS22" s="170">
        <f t="shared" si="42"/>
        <v>7.2791951793353216E-4</v>
      </c>
      <c r="ATT22" s="170">
        <f t="shared" si="43"/>
        <v>7.2478812650517512E-4</v>
      </c>
      <c r="ATU22" s="170">
        <f t="shared" si="44"/>
        <v>7.2281133038418362E-4</v>
      </c>
      <c r="ATV22" s="170">
        <f t="shared" si="45"/>
        <v>7.2734140102880614E-4</v>
      </c>
      <c r="ATW22" s="170">
        <f t="shared" si="46"/>
        <v>7.2759426731704754E-4</v>
      </c>
      <c r="ATX22" s="170">
        <f t="shared" si="47"/>
        <v>7.2606693435375272E-4</v>
      </c>
      <c r="ATY22" s="170">
        <f t="shared" si="48"/>
        <v>7.2515853596172276E-4</v>
      </c>
      <c r="ATZ22" s="170">
        <f t="shared" si="49"/>
        <v>7.2825082159291355E-4</v>
      </c>
      <c r="AUA22" s="170">
        <f t="shared" si="50"/>
        <v>7.2687250387756613E-4</v>
      </c>
      <c r="AUB22" s="170">
        <f t="shared" si="51"/>
        <v>7.2663699748966727E-4</v>
      </c>
      <c r="AUC22" s="170">
        <f t="shared" si="52"/>
        <v>7.2864913439537801E-4</v>
      </c>
      <c r="AUD22" s="170">
        <f t="shared" si="53"/>
        <v>7.2504601802613605E-4</v>
      </c>
      <c r="AUE22" s="170">
        <f t="shared" si="54"/>
        <v>7.2491613084660496E-4</v>
      </c>
      <c r="AUF22" s="170">
        <f t="shared" si="55"/>
        <v>7.2698349619376517E-4</v>
      </c>
      <c r="AUG22" s="170">
        <f t="shared" si="56"/>
        <v>7.2865993668420035E-4</v>
      </c>
      <c r="AUH22" s="170">
        <f t="shared" si="57"/>
        <v>7.2311304183243948E-4</v>
      </c>
      <c r="AUI22" s="170">
        <f t="shared" si="58"/>
        <v>7.2468706482756487E-4</v>
      </c>
      <c r="AUJ22" s="170">
        <f t="shared" si="59"/>
        <v>7.2769582392803137E-4</v>
      </c>
      <c r="AUK22" s="170">
        <f t="shared" si="60"/>
        <v>7.2375187909036996E-4</v>
      </c>
      <c r="AUL22" s="170">
        <f t="shared" si="61"/>
        <v>7.2448578098489522E-4</v>
      </c>
      <c r="AUM22" s="170">
        <f t="shared" si="62"/>
        <v>7.2642782300930771E-4</v>
      </c>
      <c r="AUN22" s="170">
        <f t="shared" si="63"/>
        <v>7.2678193768232937E-4</v>
      </c>
      <c r="AUO22" s="170">
        <f t="shared" si="64"/>
        <v>7.253100528369392E-4</v>
      </c>
      <c r="AUP22" s="170">
        <f t="shared" si="65"/>
        <v>7.2667019157270682E-4</v>
      </c>
      <c r="AUQ22" s="170">
        <f t="shared" si="66"/>
        <v>7.2882658465304984E-4</v>
      </c>
      <c r="AUR22" s="170">
        <f t="shared" si="67"/>
        <v>7.2617758385306783E-4</v>
      </c>
      <c r="AUS22" s="170">
        <f t="shared" si="68"/>
        <v>7.2459755115741279E-4</v>
      </c>
      <c r="AUT22" s="170">
        <f t="shared" si="69"/>
        <v>1.6107635029208895E-3</v>
      </c>
      <c r="AUU22" s="163">
        <f t="shared" si="70"/>
        <v>299.99991453407824</v>
      </c>
      <c r="AUV22" s="163">
        <f t="shared" si="71"/>
        <v>317.02800478632344</v>
      </c>
      <c r="AUW22" s="163">
        <f t="shared" si="72"/>
        <v>439.52111766716308</v>
      </c>
      <c r="AUX22" s="163">
        <f t="shared" si="73"/>
        <v>627.55435478962261</v>
      </c>
      <c r="AUY22" s="163">
        <f t="shared" si="74"/>
        <v>745.61204005463674</v>
      </c>
      <c r="AUZ22" s="163">
        <f t="shared" si="75"/>
        <v>825.33846881167335</v>
      </c>
      <c r="AVA22" s="163">
        <f t="shared" si="76"/>
        <v>893.53853674216225</v>
      </c>
      <c r="AVB22" s="163">
        <f t="shared" si="77"/>
        <v>952.03470193530802</v>
      </c>
      <c r="AVC22" s="163">
        <f t="shared" si="78"/>
        <v>1006.8478776321498</v>
      </c>
      <c r="AVD22" s="163">
        <f t="shared" si="79"/>
        <v>1055.2903866723966</v>
      </c>
      <c r="AVE22" s="163">
        <f t="shared" si="80"/>
        <v>1101.4223647357067</v>
      </c>
      <c r="AVF22" s="163">
        <f t="shared" si="81"/>
        <v>1141.6351162432029</v>
      </c>
      <c r="AVG22" s="163">
        <f t="shared" si="82"/>
        <v>1180.3935524294113</v>
      </c>
      <c r="AVH22" s="163">
        <f t="shared" si="83"/>
        <v>1213.5055697601724</v>
      </c>
      <c r="AVI22" s="163">
        <f t="shared" si="84"/>
        <v>1246.1180415225654</v>
      </c>
      <c r="AVJ22" s="163">
        <f t="shared" si="85"/>
        <v>1273.2286753662952</v>
      </c>
      <c r="AVK22" s="163">
        <f t="shared" si="86"/>
        <v>1299.5860985943543</v>
      </c>
      <c r="AVL22" s="163">
        <f t="shared" si="87"/>
        <v>1321.5027702979967</v>
      </c>
      <c r="AVM22" s="163">
        <f t="shared" si="88"/>
        <v>1342.6641515838619</v>
      </c>
      <c r="AVN22" s="163">
        <f t="shared" si="89"/>
        <v>1360.0314724541565</v>
      </c>
      <c r="AVO22" s="163">
        <f t="shared" si="90"/>
        <v>1376.8595877995904</v>
      </c>
      <c r="AVP22" s="163">
        <f t="shared" si="91"/>
        <v>1390.5713883150465</v>
      </c>
      <c r="AVQ22" s="163">
        <f t="shared" si="92"/>
        <v>1403.7079337622424</v>
      </c>
      <c r="AVR22" s="163">
        <f t="shared" si="93"/>
        <v>1414.7048933485692</v>
      </c>
      <c r="AVS22" s="163">
        <f t="shared" si="94"/>
        <v>1424.9511965067236</v>
      </c>
      <c r="AVT22" s="163">
        <f t="shared" si="95"/>
        <v>1433.3525046009802</v>
      </c>
      <c r="AVU22" s="163">
        <f t="shared" si="96"/>
        <v>1441.4145976729958</v>
      </c>
      <c r="AVV22" s="163">
        <f t="shared" si="97"/>
        <v>1448.014911989957</v>
      </c>
      <c r="AVW22" s="163">
        <f t="shared" si="98"/>
        <v>1454.1655221370806</v>
      </c>
      <c r="AVX22" s="163">
        <f t="shared" si="99"/>
        <v>1459.3235794427201</v>
      </c>
      <c r="AVY22" s="163">
        <f t="shared" si="100"/>
        <v>1464.1600560645893</v>
      </c>
      <c r="AVZ22" s="163">
        <f t="shared" si="101"/>
        <v>1468.1763193840588</v>
      </c>
      <c r="AWA22" s="163">
        <f t="shared" si="102"/>
        <v>1471.8663597267473</v>
      </c>
      <c r="AWB22" s="163">
        <f t="shared" si="103"/>
        <v>1474.9697396081192</v>
      </c>
      <c r="AWC22" s="163">
        <f t="shared" si="104"/>
        <v>1477.8387875907729</v>
      </c>
      <c r="AWD22" s="163">
        <f t="shared" si="105"/>
        <v>1480.2283925026557</v>
      </c>
      <c r="AWE22" s="163">
        <f t="shared" si="106"/>
        <v>1482.4317769487375</v>
      </c>
      <c r="AWF22" s="163">
        <f t="shared" si="107"/>
        <v>1484.3042718383008</v>
      </c>
      <c r="AWG22" s="163">
        <f t="shared" si="108"/>
        <v>1485.981343174398</v>
      </c>
      <c r="AWH22" s="163">
        <f t="shared" si="109"/>
        <v>1487.4236954185999</v>
      </c>
      <c r="AWI22" s="163">
        <f t="shared" si="110"/>
        <v>1488.7007030138982</v>
      </c>
      <c r="AWJ22" s="163">
        <f t="shared" si="111"/>
        <v>1489.822710673531</v>
      </c>
      <c r="AWK22" s="163">
        <f t="shared" si="112"/>
        <v>1490.7987803397427</v>
      </c>
      <c r="AWL22" s="163">
        <f t="shared" si="113"/>
        <v>1491.6693957246355</v>
      </c>
      <c r="AWM22" s="163">
        <f t="shared" si="114"/>
        <v>1492.4202246846053</v>
      </c>
      <c r="AWN22" s="163">
        <f t="shared" si="115"/>
        <v>1493.0830676311259</v>
      </c>
      <c r="AWO22" s="163">
        <f t="shared" si="116"/>
        <v>1493.6498958406596</v>
      </c>
      <c r="AWP22" s="163">
        <f t="shared" si="117"/>
        <v>1494.1726947495856</v>
      </c>
      <c r="AWQ22" s="163">
        <f t="shared" si="118"/>
        <v>1494.6076116350512</v>
      </c>
      <c r="AWR22" s="163">
        <f t="shared" si="119"/>
        <v>1495.0117501656314</v>
      </c>
      <c r="AWS22" s="163">
        <f t="shared" si="120"/>
        <v>1495.3417792947748</v>
      </c>
      <c r="AWT22" s="163">
        <f t="shared" si="121"/>
        <v>1495.6580750530791</v>
      </c>
      <c r="AWU22" s="163">
        <f t="shared" si="122"/>
        <v>1495.9035700310976</v>
      </c>
      <c r="AWV22" s="163">
        <f t="shared" si="123"/>
        <v>1496.1502346020545</v>
      </c>
      <c r="AWW22" s="163">
        <f t="shared" si="124"/>
        <v>1496.3353015062607</v>
      </c>
      <c r="AWX22" s="163">
        <f t="shared" si="125"/>
        <v>1496.5291619810353</v>
      </c>
      <c r="AWY22" s="163">
        <f t="shared" si="126"/>
        <v>1496.6563552786033</v>
      </c>
      <c r="AWZ22" s="163">
        <f t="shared" si="127"/>
        <v>1496.815584994981</v>
      </c>
      <c r="AXA22" s="163">
        <f t="shared" si="128"/>
        <v>1496.9087539885447</v>
      </c>
      <c r="AXB22" s="163">
        <f t="shared" si="129"/>
        <v>1497.0320132372904</v>
      </c>
      <c r="AXC22" s="163">
        <f t="shared" si="130"/>
        <v>1497.0944521080085</v>
      </c>
      <c r="AXD22" s="163">
        <f t="shared" si="131"/>
        <v>1497.1904640344203</v>
      </c>
      <c r="AXE22" s="163">
        <f t="shared" si="132"/>
        <v>1497.2349205099972</v>
      </c>
      <c r="AXF22" s="163">
        <f t="shared" si="133"/>
        <v>1497.316221334728</v>
      </c>
      <c r="AXG22" s="163">
        <f t="shared" si="134"/>
        <v>1497.3141291627032</v>
      </c>
      <c r="AXH22" s="163">
        <f t="shared" si="135"/>
        <v>1497.558760865131</v>
      </c>
      <c r="AXI22" s="163">
        <f t="shared" si="136"/>
        <v>1498.1301615718837</v>
      </c>
      <c r="AXJ22" s="163">
        <f t="shared" si="137"/>
        <v>1498.5569142040165</v>
      </c>
      <c r="AXK22" s="172">
        <f t="shared" ref="AXK22:AYP22" si="1046">-NP22/(AKU22*($B$22-AVERAGE(AUV22:AUW22)))</f>
        <v>1884788.20342162</v>
      </c>
      <c r="AXL22" s="166">
        <f t="shared" si="1046"/>
        <v>3019136.7539717858</v>
      </c>
      <c r="AXM22" s="166">
        <f t="shared" si="1046"/>
        <v>2367574.6488498226</v>
      </c>
      <c r="AXN22" s="166">
        <f t="shared" si="1046"/>
        <v>1841834.9526251259</v>
      </c>
      <c r="AXO22" s="166">
        <f t="shared" si="1046"/>
        <v>1798831.5701091355</v>
      </c>
      <c r="AXP22" s="166">
        <f t="shared" si="1046"/>
        <v>1736116.7361822228</v>
      </c>
      <c r="AXQ22" s="166">
        <f t="shared" si="1046"/>
        <v>1824576.2429248278</v>
      </c>
      <c r="AXR22" s="166">
        <f t="shared" si="1046"/>
        <v>1764045.7620884001</v>
      </c>
      <c r="AXS22" s="166">
        <f t="shared" si="1046"/>
        <v>1895640.8559736623</v>
      </c>
      <c r="AXT22" s="166">
        <f t="shared" si="1046"/>
        <v>1819543.9203496606</v>
      </c>
      <c r="AXU22" s="166">
        <f t="shared" si="1046"/>
        <v>1975833.7434010403</v>
      </c>
      <c r="AXV22" s="166">
        <f t="shared" si="1046"/>
        <v>1871740.079451656</v>
      </c>
      <c r="AXW22" s="166">
        <f t="shared" si="1046"/>
        <v>2048406.9073273614</v>
      </c>
      <c r="AXX22" s="166">
        <f t="shared" si="1046"/>
        <v>1924985.0750087656</v>
      </c>
      <c r="AXY22" s="166">
        <f t="shared" si="1046"/>
        <v>2099034.6184963915</v>
      </c>
      <c r="AXZ22" s="166">
        <f t="shared" si="1046"/>
        <v>1959492.1636680013</v>
      </c>
      <c r="AYA22" s="166">
        <f t="shared" si="1046"/>
        <v>2145862.3344003628</v>
      </c>
      <c r="AYB22" s="166">
        <f t="shared" si="1046"/>
        <v>1992381.6814220531</v>
      </c>
      <c r="AYC22" s="166">
        <f t="shared" si="1046"/>
        <v>2172967.5982297766</v>
      </c>
      <c r="AYD22" s="166">
        <f t="shared" si="1046"/>
        <v>2015630.4885434527</v>
      </c>
      <c r="AYE22" s="166">
        <f t="shared" si="1046"/>
        <v>2184392.3157978072</v>
      </c>
      <c r="AYF22" s="166">
        <f t="shared" si="1046"/>
        <v>2032546.861928504</v>
      </c>
      <c r="AYG22" s="166">
        <f t="shared" si="1046"/>
        <v>2188309.5241690567</v>
      </c>
      <c r="AYH22" s="166">
        <f t="shared" si="1046"/>
        <v>2037005.4269722276</v>
      </c>
      <c r="AYI22" s="166">
        <f t="shared" si="1046"/>
        <v>2182383.695059482</v>
      </c>
      <c r="AYJ22" s="166">
        <f t="shared" si="1046"/>
        <v>2035955.2724685555</v>
      </c>
      <c r="AYK22" s="166">
        <f t="shared" si="1046"/>
        <v>2176488.6466571316</v>
      </c>
      <c r="AYL22" s="166">
        <f t="shared" si="1046"/>
        <v>2025623.1387134341</v>
      </c>
      <c r="AYM22" s="166">
        <f t="shared" si="1046"/>
        <v>2154175.6437047869</v>
      </c>
      <c r="AYN22" s="166">
        <f t="shared" si="1046"/>
        <v>2012661.0309626264</v>
      </c>
      <c r="AYO22" s="166">
        <f t="shared" si="1046"/>
        <v>2126714.3777488219</v>
      </c>
      <c r="AYP22" s="166">
        <f t="shared" si="1046"/>
        <v>1979619.4265423005</v>
      </c>
      <c r="AYQ22" s="166">
        <f t="shared" ref="AYQ22:AZV22" si="1047">-OV22/(AMA22*($B$22-AVERAGE(AWB22:AWC22)))</f>
        <v>2082078.7761173134</v>
      </c>
      <c r="AYR22" s="166">
        <f t="shared" si="1047"/>
        <v>1944695.6545582979</v>
      </c>
      <c r="AYS22" s="166">
        <f t="shared" si="1047"/>
        <v>2029470.7684281759</v>
      </c>
      <c r="AYT22" s="166">
        <f t="shared" si="1047"/>
        <v>1900471.7526097612</v>
      </c>
      <c r="AYU22" s="166">
        <f t="shared" si="1047"/>
        <v>1959476.2290862631</v>
      </c>
      <c r="AYV22" s="166">
        <f t="shared" si="1047"/>
        <v>1834875.4190642335</v>
      </c>
      <c r="AYW22" s="166">
        <f t="shared" si="1047"/>
        <v>1880206.945035154</v>
      </c>
      <c r="AYX22" s="166">
        <f t="shared" si="1047"/>
        <v>1756147.8123704505</v>
      </c>
      <c r="AYY22" s="166">
        <f t="shared" si="1047"/>
        <v>1784882.1533859614</v>
      </c>
      <c r="AYZ22" s="166">
        <f t="shared" si="1047"/>
        <v>1661620.3152133711</v>
      </c>
      <c r="AZA22" s="166">
        <f t="shared" si="1047"/>
        <v>1674317.8231451106</v>
      </c>
      <c r="AZB22" s="166">
        <f t="shared" si="1047"/>
        <v>1553025.49544419</v>
      </c>
      <c r="AZC22" s="166">
        <f t="shared" si="1047"/>
        <v>1552002.9098663419</v>
      </c>
      <c r="AZD22" s="166">
        <f t="shared" si="1047"/>
        <v>1429730.664500932</v>
      </c>
      <c r="AZE22" s="166">
        <f t="shared" si="1047"/>
        <v>1410557.3359037454</v>
      </c>
      <c r="AZF22" s="166">
        <f t="shared" si="1047"/>
        <v>1302390.9309218365</v>
      </c>
      <c r="AZG22" s="166">
        <f t="shared" si="1047"/>
        <v>1269873.5945994391</v>
      </c>
      <c r="AZH22" s="166">
        <f t="shared" si="1047"/>
        <v>1163265.7781407884</v>
      </c>
      <c r="AZI22" s="166">
        <f t="shared" si="1047"/>
        <v>1122737.4484542066</v>
      </c>
      <c r="AZJ22" s="166">
        <f t="shared" si="1047"/>
        <v>1023545.2693546414</v>
      </c>
      <c r="AZK22" s="166">
        <f t="shared" si="1047"/>
        <v>977107.63212680793</v>
      </c>
      <c r="AZL22" s="166">
        <f t="shared" si="1047"/>
        <v>887239.3381679873</v>
      </c>
      <c r="AZM22" s="166">
        <f t="shared" si="1047"/>
        <v>834003.52048668009</v>
      </c>
      <c r="AZN22" s="166">
        <f t="shared" si="1047"/>
        <v>754378.40447780094</v>
      </c>
      <c r="AZO22" s="166">
        <f t="shared" si="1047"/>
        <v>701520.5245101396</v>
      </c>
      <c r="AZP22" s="166">
        <f t="shared" si="1047"/>
        <v>632994.31045688095</v>
      </c>
      <c r="AZQ22" s="166">
        <f t="shared" si="1047"/>
        <v>578583.69593363255</v>
      </c>
      <c r="AZR22" s="166">
        <f t="shared" si="1047"/>
        <v>519526.11113560462</v>
      </c>
      <c r="AZS22" s="166">
        <f t="shared" si="1047"/>
        <v>470555.44880690688</v>
      </c>
      <c r="AZT22" s="166">
        <f t="shared" si="1047"/>
        <v>422467.43231291056</v>
      </c>
      <c r="AZU22" s="166">
        <f t="shared" si="1047"/>
        <v>386808.07103271509</v>
      </c>
      <c r="AZV22" s="166">
        <f t="shared" si="1047"/>
        <v>311872.84249356284</v>
      </c>
      <c r="AZW22" s="166">
        <f>-QB22/(ANG22*($B$22-AVERAGE(AXH22:AXI22)))</f>
        <v>20061.969978921905</v>
      </c>
      <c r="AZX22" s="163">
        <f t="shared" ref="AZX22:BBC22" si="1048">-NP22/(SS22*($B$22-AVERAGE(AUU22:AUV22)))</f>
        <v>887.41888196149375</v>
      </c>
      <c r="AZY22" s="127">
        <f t="shared" si="1048"/>
        <v>733.46193872255787</v>
      </c>
      <c r="AZZ22" s="127">
        <f t="shared" si="1048"/>
        <v>561.48295786193489</v>
      </c>
      <c r="BAA22" s="127">
        <f t="shared" si="1048"/>
        <v>456.27023697986198</v>
      </c>
      <c r="BAB22" s="127">
        <f t="shared" si="1048"/>
        <v>454.29677221133528</v>
      </c>
      <c r="BAC22" s="127">
        <f t="shared" si="1048"/>
        <v>441.31029219904298</v>
      </c>
      <c r="BAD22" s="127">
        <f t="shared" si="1048"/>
        <v>463.61073802116289</v>
      </c>
      <c r="BAE22" s="127">
        <f t="shared" si="1048"/>
        <v>448.21471975265189</v>
      </c>
      <c r="BAF22" s="127">
        <f t="shared" si="1048"/>
        <v>480.0468478026479</v>
      </c>
      <c r="BAG22" s="127">
        <f t="shared" si="1048"/>
        <v>460.84189778530367</v>
      </c>
      <c r="BAH22" s="127">
        <f t="shared" si="1048"/>
        <v>498.26693513623064</v>
      </c>
      <c r="BAI22" s="127">
        <f t="shared" si="1048"/>
        <v>471.78412812688424</v>
      </c>
      <c r="BAJ22" s="127">
        <f t="shared" si="1048"/>
        <v>514.44857076815833</v>
      </c>
      <c r="BAK22" s="127">
        <f t="shared" si="1048"/>
        <v>482.42955085374786</v>
      </c>
      <c r="BAL22" s="127">
        <f t="shared" si="1048"/>
        <v>525.90913683200324</v>
      </c>
      <c r="BAM22" s="127">
        <f t="shared" si="1048"/>
        <v>489.88375895891795</v>
      </c>
      <c r="BAN22" s="127">
        <f t="shared" si="1048"/>
        <v>536.44630008139882</v>
      </c>
      <c r="BAO22" s="127">
        <f t="shared" si="1048"/>
        <v>497.23123672454648</v>
      </c>
      <c r="BAP22" s="127">
        <f t="shared" si="1048"/>
        <v>541.97502443540168</v>
      </c>
      <c r="BAQ22" s="127">
        <f t="shared" si="1048"/>
        <v>502.27914898792989</v>
      </c>
      <c r="BAR22" s="127">
        <f t="shared" si="1048"/>
        <v>544.76525206086683</v>
      </c>
      <c r="BAS22" s="127">
        <f t="shared" si="1048"/>
        <v>505.27051221016302</v>
      </c>
      <c r="BAT22" s="127">
        <f t="shared" si="1048"/>
        <v>544.56786291977539</v>
      </c>
      <c r="BAU22" s="127">
        <f t="shared" si="1048"/>
        <v>507.5024625830257</v>
      </c>
      <c r="BAV22" s="127">
        <f t="shared" si="1048"/>
        <v>543.72153710338171</v>
      </c>
      <c r="BAW22" s="127">
        <f t="shared" si="1048"/>
        <v>506.55607461624305</v>
      </c>
      <c r="BAX22" s="127">
        <f t="shared" si="1048"/>
        <v>542.78916636070562</v>
      </c>
      <c r="BAY22" s="127">
        <f t="shared" si="1048"/>
        <v>505.10773910567912</v>
      </c>
      <c r="BAZ22" s="127">
        <f t="shared" si="1048"/>
        <v>536.71534746136206</v>
      </c>
      <c r="BBA22" s="127">
        <f t="shared" si="1048"/>
        <v>501.92829750234318</v>
      </c>
      <c r="BBB22" s="127">
        <f t="shared" si="1048"/>
        <v>530.69335612592965</v>
      </c>
      <c r="BBC22" s="127">
        <f t="shared" si="1048"/>
        <v>495.16366429927461</v>
      </c>
      <c r="BBD22" s="127">
        <f t="shared" ref="BBD22:BCI22" si="1049">-OV22/(TY22*($B$22-AVERAGE(AWA22:AWB22)))</f>
        <v>520.74784067808969</v>
      </c>
      <c r="BBE22" s="127">
        <f t="shared" si="1049"/>
        <v>487.26529601579489</v>
      </c>
      <c r="BBF22" s="127">
        <f t="shared" si="1049"/>
        <v>509.03587952954723</v>
      </c>
      <c r="BBG22" s="127">
        <f t="shared" si="1049"/>
        <v>477.24557870300595</v>
      </c>
      <c r="BBH22" s="127">
        <f t="shared" si="1049"/>
        <v>493.57538825473614</v>
      </c>
      <c r="BBI22" s="127">
        <f t="shared" si="1049"/>
        <v>462.81407393341078</v>
      </c>
      <c r="BBJ22" s="127">
        <f t="shared" si="1049"/>
        <v>475.65210936195058</v>
      </c>
      <c r="BBK22" s="127">
        <f t="shared" si="1049"/>
        <v>445.32823658173504</v>
      </c>
      <c r="BBL22" s="127">
        <f t="shared" si="1049"/>
        <v>453.70372551750989</v>
      </c>
      <c r="BBM22" s="127">
        <f t="shared" si="1049"/>
        <v>423.85826976360477</v>
      </c>
      <c r="BBN22" s="127">
        <f t="shared" si="1049"/>
        <v>428.5862038331299</v>
      </c>
      <c r="BBO22" s="127">
        <f t="shared" si="1049"/>
        <v>398.69920780547477</v>
      </c>
      <c r="BBP22" s="127">
        <f t="shared" si="1049"/>
        <v>399.90429807848847</v>
      </c>
      <c r="BBQ22" s="127">
        <f t="shared" si="1049"/>
        <v>370.09512823067854</v>
      </c>
      <c r="BBR22" s="127">
        <f t="shared" si="1049"/>
        <v>366.54980693331311</v>
      </c>
      <c r="BBS22" s="127">
        <f t="shared" si="1049"/>
        <v>339.62594879847626</v>
      </c>
      <c r="BBT22" s="127">
        <f t="shared" si="1049"/>
        <v>332.29500511274352</v>
      </c>
      <c r="BBU22" s="127">
        <f t="shared" si="1049"/>
        <v>305.8858189376113</v>
      </c>
      <c r="BBV22" s="127">
        <f t="shared" si="1049"/>
        <v>296.8245884609571</v>
      </c>
      <c r="BBW22" s="127">
        <f t="shared" si="1049"/>
        <v>271.87818277604759</v>
      </c>
      <c r="BBX22" s="127">
        <f t="shared" si="1049"/>
        <v>260.39574689873257</v>
      </c>
      <c r="BBY22" s="127">
        <f t="shared" si="1049"/>
        <v>237.46605013251965</v>
      </c>
      <c r="BBZ22" s="127">
        <f t="shared" si="1049"/>
        <v>224.42489378879185</v>
      </c>
      <c r="BCA22" s="127">
        <f t="shared" si="1049"/>
        <v>203.69646073982759</v>
      </c>
      <c r="BCB22" s="127">
        <f t="shared" si="1049"/>
        <v>190.25761510113185</v>
      </c>
      <c r="BCC22" s="127">
        <f t="shared" si="1049"/>
        <v>171.95497840609704</v>
      </c>
      <c r="BCD22" s="127">
        <f t="shared" si="1049"/>
        <v>158.15322338957495</v>
      </c>
      <c r="BCE22" s="127">
        <f t="shared" si="1049"/>
        <v>142.52196505210605</v>
      </c>
      <c r="BCF22" s="127">
        <f t="shared" si="1049"/>
        <v>129.44667437740739</v>
      </c>
      <c r="BCG22" s="127">
        <f t="shared" si="1049"/>
        <v>116.40224083321579</v>
      </c>
      <c r="BCH22" s="127">
        <f t="shared" si="1049"/>
        <v>107.46955983508548</v>
      </c>
      <c r="BCI22" s="127">
        <f t="shared" si="1049"/>
        <v>83.923440317922754</v>
      </c>
      <c r="BCJ22" s="127">
        <f>-QB22/(VE22*($B$22-AVERAGE(AXG22:AXH22)))</f>
        <v>8.4387440892052954</v>
      </c>
      <c r="BCK22" s="163">
        <f t="shared" ref="BCK22:BDP22" si="1050">-NP22/(SS22*($B$22-300))</f>
        <v>881.12267482589334</v>
      </c>
      <c r="BCL22" s="127">
        <f t="shared" si="1050"/>
        <v>685.61909586420404</v>
      </c>
      <c r="BCM22" s="127">
        <f t="shared" si="1050"/>
        <v>452.21007543701955</v>
      </c>
      <c r="BCN22" s="127">
        <f t="shared" si="1050"/>
        <v>309.28156439633881</v>
      </c>
      <c r="BCO22" s="127">
        <f t="shared" si="1050"/>
        <v>270.50523798011943</v>
      </c>
      <c r="BCP22" s="127">
        <f t="shared" si="1050"/>
        <v>235.57198459247905</v>
      </c>
      <c r="BCQ22" s="127">
        <f t="shared" si="1050"/>
        <v>223.00193450338284</v>
      </c>
      <c r="BCR22" s="127">
        <f t="shared" si="1050"/>
        <v>194.43506367865655</v>
      </c>
      <c r="BCS22" s="127">
        <f t="shared" si="1050"/>
        <v>187.59065412305114</v>
      </c>
      <c r="BCT22" s="127">
        <f t="shared" si="1050"/>
        <v>161.92587334134873</v>
      </c>
      <c r="BCU22" s="127">
        <f t="shared" si="1050"/>
        <v>157.14976209455696</v>
      </c>
      <c r="BCV22" s="127">
        <f t="shared" si="1050"/>
        <v>133.27338060221408</v>
      </c>
      <c r="BCW22" s="127">
        <f t="shared" si="1050"/>
        <v>129.91988763787279</v>
      </c>
      <c r="BCX22" s="127">
        <f t="shared" si="1050"/>
        <v>108.62230770868295</v>
      </c>
      <c r="BCY22" s="127">
        <f t="shared" si="1050"/>
        <v>105.32498051518661</v>
      </c>
      <c r="BCZ22" s="127">
        <f t="shared" si="1050"/>
        <v>87.196293459946745</v>
      </c>
      <c r="BDA22" s="127">
        <f t="shared" si="1050"/>
        <v>84.693947642648396</v>
      </c>
      <c r="BDB22" s="127">
        <f t="shared" si="1050"/>
        <v>69.577790319039394</v>
      </c>
      <c r="BDC22" s="127">
        <f t="shared" si="1050"/>
        <v>67.13814434447778</v>
      </c>
      <c r="BDD22" s="127">
        <f t="shared" si="1050"/>
        <v>55.064222644526829</v>
      </c>
      <c r="BDE22" s="127">
        <f t="shared" si="1050"/>
        <v>52.78980121602482</v>
      </c>
      <c r="BDF22" s="127">
        <f t="shared" si="1050"/>
        <v>43.310246794262532</v>
      </c>
      <c r="BDG22" s="127">
        <f t="shared" si="1050"/>
        <v>41.202724447462124</v>
      </c>
      <c r="BDH22" s="127">
        <f t="shared" si="1050"/>
        <v>33.906220524429351</v>
      </c>
      <c r="BDI22" s="127">
        <f t="shared" si="1050"/>
        <v>32.101387264824737</v>
      </c>
      <c r="BDJ22" s="127">
        <f t="shared" si="1050"/>
        <v>26.432285452046735</v>
      </c>
      <c r="BDK22" s="127">
        <f t="shared" si="1050"/>
        <v>25.006860114225077</v>
      </c>
      <c r="BDL22" s="127">
        <f t="shared" si="1050"/>
        <v>20.587258232662943</v>
      </c>
      <c r="BDM22" s="127">
        <f t="shared" si="1050"/>
        <v>19.346552876996608</v>
      </c>
      <c r="BDN22" s="127">
        <f t="shared" si="1050"/>
        <v>16.002386900368727</v>
      </c>
      <c r="BDO22" s="127">
        <f t="shared" si="1050"/>
        <v>14.961931667000739</v>
      </c>
      <c r="BDP22" s="127">
        <f t="shared" si="1050"/>
        <v>12.370286130441947</v>
      </c>
      <c r="BDQ22" s="127">
        <f t="shared" ref="BDQ22:BEV22" si="1051">-OV22/(TY22*($B$22-300))</f>
        <v>11.535411030580301</v>
      </c>
      <c r="BDR22" s="127">
        <f t="shared" si="1051"/>
        <v>9.5811529016054937</v>
      </c>
      <c r="BDS22" s="127">
        <f t="shared" si="1051"/>
        <v>8.8938791092898324</v>
      </c>
      <c r="BDT22" s="127">
        <f t="shared" si="1051"/>
        <v>7.4251120995175715</v>
      </c>
      <c r="BDU22" s="127">
        <f t="shared" si="1051"/>
        <v>6.8409448478434109</v>
      </c>
      <c r="BDV22" s="127">
        <f t="shared" si="1051"/>
        <v>5.7300981543327216</v>
      </c>
      <c r="BDW22" s="127">
        <f t="shared" si="1051"/>
        <v>5.270812288183464</v>
      </c>
      <c r="BDX22" s="127">
        <f t="shared" si="1051"/>
        <v>4.4301998097431818</v>
      </c>
      <c r="BDY22" s="127">
        <f t="shared" si="1051"/>
        <v>4.0600030089215577</v>
      </c>
      <c r="BDZ22" s="127">
        <f t="shared" si="1051"/>
        <v>3.4223922040467367</v>
      </c>
      <c r="BEA22" s="127">
        <f t="shared" si="1051"/>
        <v>3.1307907778496014</v>
      </c>
      <c r="BEB22" s="127">
        <f t="shared" si="1051"/>
        <v>2.6431065578000825</v>
      </c>
      <c r="BEC22" s="127">
        <f t="shared" si="1051"/>
        <v>2.415539879552691</v>
      </c>
      <c r="BED22" s="127">
        <f t="shared" si="1051"/>
        <v>2.0458606604794656</v>
      </c>
      <c r="BEE22" s="127">
        <f t="shared" si="1051"/>
        <v>1.8598446117055996</v>
      </c>
      <c r="BEF22" s="127">
        <f t="shared" si="1051"/>
        <v>1.5877079538941403</v>
      </c>
      <c r="BEG22" s="127">
        <f t="shared" si="1051"/>
        <v>1.4372642597981897</v>
      </c>
      <c r="BEH22" s="127">
        <f t="shared" si="1051"/>
        <v>1.2294660586921617</v>
      </c>
      <c r="BEI22" s="127">
        <f t="shared" si="1051"/>
        <v>1.1131102205361965</v>
      </c>
      <c r="BEJ22" s="127">
        <f t="shared" si="1051"/>
        <v>0.95591858338890401</v>
      </c>
      <c r="BEK22" s="127">
        <f t="shared" si="1051"/>
        <v>0.86214811564733185</v>
      </c>
      <c r="BEL22" s="127">
        <f t="shared" si="1051"/>
        <v>0.74351252467573337</v>
      </c>
      <c r="BEM22" s="127">
        <f t="shared" si="1051"/>
        <v>0.66724667666232873</v>
      </c>
      <c r="BEN22" s="127">
        <f t="shared" si="1051"/>
        <v>0.57836917332675741</v>
      </c>
      <c r="BEO22" s="127">
        <f t="shared" si="1051"/>
        <v>0.51750544782731278</v>
      </c>
      <c r="BEP22" s="127">
        <f t="shared" si="1051"/>
        <v>0.44963798107159014</v>
      </c>
      <c r="BEQ22" s="127">
        <f t="shared" si="1051"/>
        <v>0.39928633104248884</v>
      </c>
      <c r="BER22" s="127">
        <f t="shared" si="1051"/>
        <v>0.34879487532901005</v>
      </c>
      <c r="BES22" s="127">
        <f t="shared" si="1051"/>
        <v>0.30824941631275093</v>
      </c>
      <c r="BET22" s="127">
        <f t="shared" si="1051"/>
        <v>0.2703740545055443</v>
      </c>
      <c r="BEU22" s="127">
        <f t="shared" si="1051"/>
        <v>0.24399432814634384</v>
      </c>
      <c r="BEV22" s="127">
        <f t="shared" si="1051"/>
        <v>0.18776644148208146</v>
      </c>
      <c r="BEW22" s="127">
        <f>-QB22/(VE22*($B$22-300))</f>
        <v>1.8027653738466268E-2</v>
      </c>
      <c r="BEX22" s="141">
        <f t="shared" si="144"/>
        <v>1.1768848072534648</v>
      </c>
      <c r="BEY22" s="125">
        <f t="shared" si="145"/>
        <v>1.1136724083112477</v>
      </c>
      <c r="BEZ22" s="125">
        <f t="shared" si="146"/>
        <v>0.80329551277638711</v>
      </c>
      <c r="BFA22" s="125">
        <f t="shared" si="147"/>
        <v>0.56260519729937009</v>
      </c>
      <c r="BFB22" s="125">
        <f t="shared" si="148"/>
        <v>0.47352419572868321</v>
      </c>
      <c r="BFC22" s="125">
        <f t="shared" si="149"/>
        <v>0.42778248553086334</v>
      </c>
      <c r="BFD22" s="125">
        <f t="shared" si="150"/>
        <v>0.39513163347130986</v>
      </c>
      <c r="BFE22" s="125">
        <f t="shared" si="151"/>
        <v>0.37085343724843112</v>
      </c>
      <c r="BFF22" s="125">
        <f t="shared" si="152"/>
        <v>0.35066403717591826</v>
      </c>
      <c r="BFG22" s="125">
        <f t="shared" si="153"/>
        <v>0.33456700264824824</v>
      </c>
      <c r="BFH22" s="125">
        <f t="shared" si="154"/>
        <v>0.32055399717365907</v>
      </c>
      <c r="BFI22" s="125">
        <f t="shared" si="155"/>
        <v>0.30926286040879014</v>
      </c>
      <c r="BFJ22" s="125">
        <f t="shared" si="156"/>
        <v>0.29910815834755944</v>
      </c>
      <c r="BFK22" s="125">
        <f t="shared" si="157"/>
        <v>0.29094661812081474</v>
      </c>
      <c r="BFL22" s="125">
        <f t="shared" si="158"/>
        <v>0.28333218028133417</v>
      </c>
      <c r="BFM22" s="125">
        <f t="shared" si="159"/>
        <v>0.2772992380892782</v>
      </c>
      <c r="BFN22" s="125">
        <f t="shared" si="160"/>
        <v>0.27167522180667647</v>
      </c>
      <c r="BFO22" s="125">
        <f t="shared" si="161"/>
        <v>0.26716958112231493</v>
      </c>
      <c r="BFP22" s="125">
        <f t="shared" si="162"/>
        <v>0.26295879068194689</v>
      </c>
      <c r="BFQ22" s="125">
        <f t="shared" si="163"/>
        <v>0.25960086126197757</v>
      </c>
      <c r="BFR22" s="125">
        <f t="shared" si="164"/>
        <v>0.25642799361752</v>
      </c>
      <c r="BFS22" s="125">
        <f t="shared" si="165"/>
        <v>0.25389947223083842</v>
      </c>
      <c r="BFT22" s="125">
        <f t="shared" si="166"/>
        <v>0.25152336401362546</v>
      </c>
      <c r="BFU22" s="125">
        <f t="shared" si="167"/>
        <v>0.24956819139629766</v>
      </c>
      <c r="BFV22" s="125">
        <f t="shared" si="168"/>
        <v>0.24777363776249767</v>
      </c>
      <c r="BFW22" s="125">
        <f t="shared" si="169"/>
        <v>0.24632136230213772</v>
      </c>
      <c r="BFX22" s="125">
        <f t="shared" si="170"/>
        <v>0.24494364228201898</v>
      </c>
      <c r="BFY22" s="125">
        <f t="shared" si="171"/>
        <v>0.24382714478215492</v>
      </c>
      <c r="BFZ22" s="125">
        <f t="shared" si="172"/>
        <v>0.24279584147588662</v>
      </c>
      <c r="BGA22" s="125">
        <f t="shared" si="173"/>
        <v>0.24193766657790974</v>
      </c>
      <c r="BGB22" s="125">
        <f t="shared" si="174"/>
        <v>0.24113848764695406</v>
      </c>
      <c r="BGC22" s="125">
        <f t="shared" si="175"/>
        <v>0.24047884231004041</v>
      </c>
      <c r="BGD22" s="125">
        <f t="shared" si="176"/>
        <v>0.23987595019023419</v>
      </c>
      <c r="BGE22" s="125">
        <f t="shared" si="177"/>
        <v>0.23937124410857374</v>
      </c>
      <c r="BGF22" s="125">
        <f t="shared" si="178"/>
        <v>0.23890653334933418</v>
      </c>
      <c r="BGG22" s="125">
        <f t="shared" si="179"/>
        <v>0.23852085487669844</v>
      </c>
      <c r="BGH22" s="125">
        <f t="shared" si="180"/>
        <v>0.23816633391332351</v>
      </c>
      <c r="BGI22" s="125">
        <f t="shared" si="181"/>
        <v>0.23786587985442198</v>
      </c>
      <c r="BGJ22" s="125">
        <f t="shared" si="182"/>
        <v>0.23759742557619581</v>
      </c>
      <c r="BGK22" s="125">
        <f t="shared" si="183"/>
        <v>0.23736702775407428</v>
      </c>
      <c r="BGL22" s="125">
        <f t="shared" si="184"/>
        <v>0.23716341429657967</v>
      </c>
      <c r="BGM22" s="125">
        <f t="shared" si="185"/>
        <v>0.23698480299906152</v>
      </c>
      <c r="BGN22" s="125">
        <f t="shared" si="186"/>
        <v>0.23682964210101742</v>
      </c>
      <c r="BGO22" s="125">
        <f t="shared" si="187"/>
        <v>0.23669141607680405</v>
      </c>
      <c r="BGP22" s="125">
        <f t="shared" si="188"/>
        <v>0.23657233783943676</v>
      </c>
      <c r="BGQ22" s="125">
        <f t="shared" si="189"/>
        <v>0.23646731333753307</v>
      </c>
      <c r="BGR22" s="125">
        <f t="shared" si="190"/>
        <v>0.23637757588017738</v>
      </c>
      <c r="BGS22" s="125">
        <f t="shared" si="191"/>
        <v>0.23629486928327667</v>
      </c>
      <c r="BGT22" s="125">
        <f t="shared" si="192"/>
        <v>0.23622610967854821</v>
      </c>
      <c r="BGU22" s="125">
        <f t="shared" si="193"/>
        <v>0.23616225193773807</v>
      </c>
      <c r="BGV22" s="125">
        <f t="shared" si="194"/>
        <v>0.23611012979186963</v>
      </c>
      <c r="BGW22" s="125">
        <f t="shared" si="195"/>
        <v>0.23606019817060442</v>
      </c>
      <c r="BGX22" s="125">
        <f t="shared" si="196"/>
        <v>0.23602145797750509</v>
      </c>
      <c r="BGY22" s="125">
        <f t="shared" si="197"/>
        <v>0.23598254602179222</v>
      </c>
      <c r="BGZ22" s="125">
        <f t="shared" si="198"/>
        <v>0.23595335967619507</v>
      </c>
      <c r="BHA22" s="125">
        <f t="shared" si="199"/>
        <v>0.23592279426424487</v>
      </c>
      <c r="BHB22" s="125">
        <f t="shared" si="200"/>
        <v>0.2359027443723187</v>
      </c>
      <c r="BHC22" s="125">
        <f t="shared" si="201"/>
        <v>0.23587764927880439</v>
      </c>
      <c r="BHD22" s="125">
        <f t="shared" si="202"/>
        <v>0.23586296803445406</v>
      </c>
      <c r="BHE22" s="125">
        <f t="shared" si="203"/>
        <v>0.23584354808084598</v>
      </c>
      <c r="BHF22" s="125">
        <f t="shared" si="204"/>
        <v>0.23583371182449786</v>
      </c>
      <c r="BHG22" s="125">
        <f t="shared" si="205"/>
        <v>0.23581858826505164</v>
      </c>
      <c r="BHH22" s="125">
        <f t="shared" si="206"/>
        <v>0.23581158624875734</v>
      </c>
      <c r="BHI22" s="125">
        <f t="shared" si="207"/>
        <v>0.23579878222234665</v>
      </c>
      <c r="BHJ22" s="125">
        <f t="shared" si="208"/>
        <v>0.2357991117000468</v>
      </c>
      <c r="BHK22" s="125">
        <f t="shared" si="209"/>
        <v>0.23576059305247613</v>
      </c>
      <c r="BHL22" s="125">
        <f t="shared" si="210"/>
        <v>0.23567067178064666</v>
      </c>
      <c r="BHM22" s="125">
        <f t="shared" si="211"/>
        <v>0.23560355849416043</v>
      </c>
      <c r="BHN22" s="126">
        <f t="shared" si="212"/>
        <v>1.8475843683199826E-5</v>
      </c>
      <c r="BHO22" s="126">
        <f t="shared" si="213"/>
        <v>1.9294998220706993E-5</v>
      </c>
      <c r="BHP22" s="126">
        <f t="shared" si="214"/>
        <v>2.4574568233013545E-5</v>
      </c>
      <c r="BHQ22" s="126">
        <f t="shared" si="215"/>
        <v>3.1129186342739199E-5</v>
      </c>
      <c r="BHR22" s="126">
        <f t="shared" si="216"/>
        <v>3.4653025962879025E-5</v>
      </c>
      <c r="BHS22" s="126">
        <f t="shared" si="217"/>
        <v>3.6886075373041994E-5</v>
      </c>
      <c r="BHT22" s="126">
        <f t="shared" si="218"/>
        <v>3.873862547449029E-5</v>
      </c>
      <c r="BHU22" s="126">
        <f t="shared" si="219"/>
        <v>4.0300559210262898E-5</v>
      </c>
      <c r="BHV22" s="126">
        <f t="shared" si="220"/>
        <v>4.17496633386968E-5</v>
      </c>
      <c r="BHW22" s="126">
        <f t="shared" si="221"/>
        <v>4.3022549650488802E-5</v>
      </c>
      <c r="BHX22" s="126">
        <f t="shared" si="222"/>
        <v>4.4229599997017578E-5</v>
      </c>
      <c r="BHY22" s="126">
        <f t="shared" si="223"/>
        <v>4.5277952492773151E-5</v>
      </c>
      <c r="BHZ22" s="126">
        <f t="shared" si="224"/>
        <v>4.6284525345906743E-5</v>
      </c>
      <c r="BIA22" s="126">
        <f t="shared" si="225"/>
        <v>4.7140656491507883E-5</v>
      </c>
      <c r="BIB22" s="126">
        <f t="shared" si="226"/>
        <v>4.7979433192452296E-5</v>
      </c>
      <c r="BIC22" s="126">
        <f t="shared" si="227"/>
        <v>4.8672461135333258E-5</v>
      </c>
      <c r="BID22" s="126">
        <f t="shared" si="228"/>
        <v>4.9341667069384309E-5</v>
      </c>
      <c r="BIE22" s="126">
        <f t="shared" si="229"/>
        <v>4.9894028496069972E-5</v>
      </c>
      <c r="BIF22" s="126">
        <f t="shared" si="230"/>
        <v>5.0423232079103149E-5</v>
      </c>
      <c r="BIG22" s="126">
        <f t="shared" si="231"/>
        <v>5.0854110978832499E-5</v>
      </c>
      <c r="BIH22" s="126">
        <f t="shared" si="232"/>
        <v>5.1268296991975329E-5</v>
      </c>
      <c r="BII22" s="126">
        <f t="shared" si="233"/>
        <v>5.1603131300939834E-5</v>
      </c>
      <c r="BIJ22" s="126">
        <f t="shared" si="234"/>
        <v>5.192149289790046E-5</v>
      </c>
      <c r="BIK22" s="126">
        <f t="shared" si="235"/>
        <v>5.2186045481450872E-5</v>
      </c>
      <c r="BIL22" s="126">
        <f t="shared" si="236"/>
        <v>5.2430833055875894E-5</v>
      </c>
      <c r="BIM22" s="126">
        <f t="shared" si="237"/>
        <v>5.263024945795349E-5</v>
      </c>
      <c r="BIN22" s="126">
        <f t="shared" si="238"/>
        <v>5.282046684213188E-5</v>
      </c>
      <c r="BIO22" s="126">
        <f t="shared" si="239"/>
        <v>5.2975325343087106E-5</v>
      </c>
      <c r="BIP22" s="126">
        <f t="shared" si="240"/>
        <v>5.3118903329675393E-5</v>
      </c>
      <c r="BIQ22" s="126">
        <f t="shared" si="241"/>
        <v>5.3238752838303058E-5</v>
      </c>
      <c r="BIR22" s="126">
        <f t="shared" si="242"/>
        <v>5.3350655145530839E-5</v>
      </c>
      <c r="BIS22" s="126">
        <f t="shared" si="243"/>
        <v>5.3443222653807782E-5</v>
      </c>
      <c r="BIT22" s="126">
        <f t="shared" si="244"/>
        <v>5.3527979748954422E-5</v>
      </c>
      <c r="BIU22" s="126">
        <f t="shared" si="245"/>
        <v>5.3599041885394756E-5</v>
      </c>
      <c r="BIV22" s="126">
        <f t="shared" si="246"/>
        <v>5.3664556808720496E-5</v>
      </c>
      <c r="BIW22" s="126">
        <f t="shared" si="247"/>
        <v>5.3718988842927418E-5</v>
      </c>
      <c r="BIX22" s="126">
        <f t="shared" si="248"/>
        <v>5.3769069229067364E-5</v>
      </c>
      <c r="BIY22" s="126">
        <f t="shared" si="249"/>
        <v>5.3811545252921579E-5</v>
      </c>
      <c r="BIZ22" s="126">
        <f t="shared" si="250"/>
        <v>5.384952245145055E-5</v>
      </c>
      <c r="BJA22" s="126">
        <f t="shared" si="251"/>
        <v>5.3882134334845687E-5</v>
      </c>
      <c r="BJB22" s="126">
        <f t="shared" si="252"/>
        <v>5.3910968804874232E-5</v>
      </c>
      <c r="BJC22" s="126">
        <f t="shared" si="253"/>
        <v>5.3936273063946231E-5</v>
      </c>
      <c r="BJD22" s="126">
        <f t="shared" si="254"/>
        <v>5.3958262819751287E-5</v>
      </c>
      <c r="BJE22" s="126">
        <f t="shared" si="255"/>
        <v>5.3977858502907688E-5</v>
      </c>
      <c r="BJF22" s="126">
        <f t="shared" si="256"/>
        <v>5.399474413499549E-5</v>
      </c>
      <c r="BJG22" s="126">
        <f t="shared" si="257"/>
        <v>5.4009640273916125E-5</v>
      </c>
      <c r="BJH22" s="126">
        <f t="shared" si="258"/>
        <v>5.4022370645305157E-5</v>
      </c>
      <c r="BJI22" s="126">
        <f t="shared" si="259"/>
        <v>5.4034105594033718E-5</v>
      </c>
      <c r="BJJ22" s="126">
        <f t="shared" si="260"/>
        <v>5.4043863093323534E-5</v>
      </c>
      <c r="BJK22" s="126">
        <f t="shared" si="261"/>
        <v>5.4052926142372106E-5</v>
      </c>
      <c r="BJL22" s="126">
        <f t="shared" si="262"/>
        <v>5.4060324432002199E-5</v>
      </c>
      <c r="BJM22" s="126">
        <f t="shared" si="263"/>
        <v>5.4067412483619482E-5</v>
      </c>
      <c r="BJN22" s="126">
        <f t="shared" si="264"/>
        <v>5.4072912315235347E-5</v>
      </c>
      <c r="BJO22" s="126">
        <f t="shared" si="265"/>
        <v>5.4078436934782598E-5</v>
      </c>
      <c r="BJP22" s="126">
        <f t="shared" si="266"/>
        <v>5.408258100122085E-5</v>
      </c>
      <c r="BJQ22" s="126">
        <f t="shared" si="267"/>
        <v>5.408692111800496E-5</v>
      </c>
      <c r="BJR22" s="126">
        <f t="shared" si="268"/>
        <v>5.4089768223778174E-5</v>
      </c>
      <c r="BJS22" s="126">
        <f t="shared" si="269"/>
        <v>5.4093331902309522E-5</v>
      </c>
      <c r="BJT22" s="126">
        <f t="shared" si="270"/>
        <v>5.4095416818037608E-5</v>
      </c>
      <c r="BJU22" s="126">
        <f t="shared" si="271"/>
        <v>5.4098174774794182E-5</v>
      </c>
      <c r="BJV22" s="126">
        <f t="shared" si="272"/>
        <v>5.4099571724495517E-5</v>
      </c>
      <c r="BJW22" s="126">
        <f t="shared" si="273"/>
        <v>5.4101719628566599E-5</v>
      </c>
      <c r="BJX22" s="126">
        <f t="shared" si="274"/>
        <v>5.410271410105357E-5</v>
      </c>
      <c r="BJY22" s="126">
        <f t="shared" si="275"/>
        <v>5.4104532646146396E-5</v>
      </c>
      <c r="BJZ22" s="126">
        <f t="shared" si="276"/>
        <v>5.4104485850173185E-5</v>
      </c>
      <c r="BKA22" s="126">
        <f t="shared" si="277"/>
        <v>5.4109956873788084E-5</v>
      </c>
      <c r="BKB22" s="126">
        <f t="shared" si="278"/>
        <v>5.4122730390732834E-5</v>
      </c>
      <c r="BKC22" s="126">
        <f t="shared" si="279"/>
        <v>5.4132265325295591E-5</v>
      </c>
      <c r="BKD22" s="161">
        <f t="shared" si="280"/>
        <v>2.6307232330088103E-2</v>
      </c>
      <c r="BKE22" s="126">
        <f t="shared" si="281"/>
        <v>2.7628674481736878E-2</v>
      </c>
      <c r="BKF22" s="126">
        <f t="shared" si="282"/>
        <v>3.6432074362537668E-2</v>
      </c>
      <c r="BKG22" s="126">
        <f t="shared" si="283"/>
        <v>4.8093420880741478E-2</v>
      </c>
      <c r="BKH22" s="126">
        <f t="shared" si="284"/>
        <v>5.4660947083806227E-2</v>
      </c>
      <c r="BKI22" s="126">
        <f t="shared" si="285"/>
        <v>5.8898132228023391E-2</v>
      </c>
      <c r="BKJ22" s="126">
        <f t="shared" si="286"/>
        <v>6.2444821595613431E-2</v>
      </c>
      <c r="BKK22" s="126">
        <f t="shared" si="287"/>
        <v>6.5453738091600003E-2</v>
      </c>
      <c r="BKL22" s="126">
        <f t="shared" si="288"/>
        <v>6.826101767886282E-2</v>
      </c>
      <c r="BKM22" s="126">
        <f t="shared" si="289"/>
        <v>7.0741993671016995E-2</v>
      </c>
      <c r="BKN22" s="126">
        <f t="shared" si="290"/>
        <v>7.3111492287523214E-2</v>
      </c>
      <c r="BKO22" s="126">
        <f t="shared" si="291"/>
        <v>7.5186695312594809E-2</v>
      </c>
      <c r="BKP22" s="126">
        <f t="shared" si="292"/>
        <v>7.7198438066960529E-2</v>
      </c>
      <c r="BKQ22" s="126">
        <f t="shared" si="293"/>
        <v>7.8927898262172128E-2</v>
      </c>
      <c r="BKR22" s="126">
        <f t="shared" si="294"/>
        <v>8.0642242259879038E-2</v>
      </c>
      <c r="BKS22" s="126">
        <f t="shared" si="295"/>
        <v>8.2076355911183285E-2</v>
      </c>
      <c r="BKT22" s="126">
        <f t="shared" si="296"/>
        <v>8.3478899882189303E-2</v>
      </c>
      <c r="BKU22" s="126">
        <f t="shared" si="297"/>
        <v>8.4651586021980266E-2</v>
      </c>
      <c r="BKV22" s="126">
        <f t="shared" si="298"/>
        <v>8.5789552899662724E-2</v>
      </c>
      <c r="BKW22" s="126">
        <f t="shared" si="299"/>
        <v>8.6727734592636371E-2</v>
      </c>
      <c r="BKX22" s="126">
        <f t="shared" si="300"/>
        <v>8.7640468839839225E-2</v>
      </c>
      <c r="BKY22" s="126">
        <f t="shared" si="301"/>
        <v>8.83868662784658E-2</v>
      </c>
      <c r="BKZ22" s="126">
        <f t="shared" si="302"/>
        <v>8.9104214149674135E-2</v>
      </c>
      <c r="BLA22" s="126">
        <f t="shared" si="303"/>
        <v>8.9706425548938581E-2</v>
      </c>
      <c r="BLB22" s="126">
        <f t="shared" si="304"/>
        <v>9.0268918499273043E-2</v>
      </c>
      <c r="BLC22" s="126">
        <f t="shared" si="305"/>
        <v>9.0731121081226149E-2</v>
      </c>
      <c r="BLD22" s="126">
        <f t="shared" si="306"/>
        <v>9.1175499487029882E-2</v>
      </c>
      <c r="BLE22" s="126">
        <f t="shared" si="307"/>
        <v>9.1539912817582197E-2</v>
      </c>
      <c r="BLF22" s="126">
        <f t="shared" si="308"/>
        <v>9.1879986597243307E-2</v>
      </c>
      <c r="BLG22" s="126">
        <f t="shared" si="309"/>
        <v>9.2165542912458251E-2</v>
      </c>
      <c r="BLH22" s="126">
        <f t="shared" si="310"/>
        <v>9.2433594294223431E-2</v>
      </c>
      <c r="BLI22" s="126">
        <f t="shared" si="311"/>
        <v>9.2656405265583455E-2</v>
      </c>
      <c r="BLJ22" s="126">
        <f t="shared" si="312"/>
        <v>9.2861291914974414E-2</v>
      </c>
      <c r="BLK22" s="126">
        <f t="shared" si="313"/>
        <v>9.3033732822005499E-2</v>
      </c>
      <c r="BLL22" s="126">
        <f t="shared" si="314"/>
        <v>9.3193256652946324E-2</v>
      </c>
      <c r="BLM22" s="126">
        <f t="shared" si="315"/>
        <v>9.3326198410064565E-2</v>
      </c>
      <c r="BLN22" s="126">
        <f t="shared" si="316"/>
        <v>9.3448840893372423E-2</v>
      </c>
      <c r="BLO22" s="126">
        <f t="shared" si="317"/>
        <v>9.3553111454481405E-2</v>
      </c>
      <c r="BLP22" s="126">
        <f t="shared" si="318"/>
        <v>9.3646535332626124E-2</v>
      </c>
      <c r="BLQ22" s="126">
        <f t="shared" si="319"/>
        <v>9.3726910618016746E-2</v>
      </c>
      <c r="BLR22" s="126">
        <f t="shared" si="320"/>
        <v>9.3798092687768564E-2</v>
      </c>
      <c r="BLS22" s="126">
        <f t="shared" si="321"/>
        <v>9.3860650824133168E-2</v>
      </c>
      <c r="BLT22" s="126">
        <f t="shared" si="322"/>
        <v>9.3915084234497209E-2</v>
      </c>
      <c r="BLU22" s="126">
        <f t="shared" si="323"/>
        <v>9.3963646178967131E-2</v>
      </c>
      <c r="BLV22" s="126">
        <f t="shared" si="324"/>
        <v>9.4005533758139831E-2</v>
      </c>
      <c r="BLW22" s="126">
        <f t="shared" si="325"/>
        <v>9.4042518258970087E-2</v>
      </c>
      <c r="BLX22" s="126">
        <f t="shared" si="326"/>
        <v>9.4074149551640965E-2</v>
      </c>
      <c r="BLY22" s="126">
        <f t="shared" si="327"/>
        <v>9.410332718388395E-2</v>
      </c>
      <c r="BLZ22" s="126">
        <f t="shared" si="328"/>
        <v>9.4127602531081864E-2</v>
      </c>
      <c r="BMA22" s="126">
        <f t="shared" si="329"/>
        <v>9.4150161943588634E-2</v>
      </c>
      <c r="BMB22" s="126">
        <f t="shared" si="330"/>
        <v>9.4168585918310621E-2</v>
      </c>
      <c r="BMC22" s="126">
        <f t="shared" si="331"/>
        <v>9.4186244422812593E-2</v>
      </c>
      <c r="BMD22" s="126">
        <f t="shared" si="332"/>
        <v>9.4199950992842091E-2</v>
      </c>
      <c r="BME22" s="126">
        <f t="shared" si="333"/>
        <v>9.4213723575543237E-2</v>
      </c>
      <c r="BMF22" s="126">
        <f t="shared" si="334"/>
        <v>9.4224057304048231E-2</v>
      </c>
      <c r="BMG22" s="126">
        <f t="shared" si="335"/>
        <v>9.4234882476393805E-2</v>
      </c>
      <c r="BMH22" s="126">
        <f t="shared" si="336"/>
        <v>9.4241985191472699E-2</v>
      </c>
      <c r="BMI22" s="126">
        <f t="shared" si="337"/>
        <v>9.4250877147915899E-2</v>
      </c>
      <c r="BMJ22" s="126">
        <f t="shared" si="338"/>
        <v>9.4256080175112764E-2</v>
      </c>
      <c r="BMK22" s="126">
        <f t="shared" si="339"/>
        <v>9.42629637502235E-2</v>
      </c>
      <c r="BML22" s="126">
        <f t="shared" si="340"/>
        <v>9.426645079903398E-2</v>
      </c>
      <c r="BMM22" s="126">
        <f t="shared" si="341"/>
        <v>9.4271812904813831E-2</v>
      </c>
      <c r="BMN22" s="126">
        <f t="shared" si="342"/>
        <v>9.4274295761266336E-2</v>
      </c>
      <c r="BMO22" s="126">
        <f t="shared" si="343"/>
        <v>9.4278836403152266E-2</v>
      </c>
      <c r="BMP22" s="126">
        <f t="shared" si="344"/>
        <v>9.427871955461184E-2</v>
      </c>
      <c r="BMQ22" s="126">
        <f t="shared" si="345"/>
        <v>9.4292382667734459E-2</v>
      </c>
      <c r="BMR22" s="126">
        <f t="shared" si="346"/>
        <v>9.4324299132065678E-2</v>
      </c>
      <c r="BMS22" s="126">
        <f t="shared" si="347"/>
        <v>9.4348138543131566E-2</v>
      </c>
      <c r="BMT22" s="163">
        <f t="shared" si="348"/>
        <v>1005.7136867230666</v>
      </c>
      <c r="BMU22" s="127">
        <f t="shared" si="349"/>
        <v>1006.628913411325</v>
      </c>
      <c r="BMV22" s="127">
        <f t="shared" si="350"/>
        <v>1020.1389024416379</v>
      </c>
      <c r="BMW22" s="127">
        <f t="shared" si="351"/>
        <v>1057.1611969924711</v>
      </c>
      <c r="BMX22" s="127">
        <f t="shared" si="352"/>
        <v>1085.3952487647257</v>
      </c>
      <c r="BMY22" s="127">
        <f t="shared" si="353"/>
        <v>1105.0382192533898</v>
      </c>
      <c r="BMZ22" s="127">
        <f t="shared" si="354"/>
        <v>1121.6602853048723</v>
      </c>
      <c r="BNA22" s="127">
        <f t="shared" si="355"/>
        <v>1135.5347818417222</v>
      </c>
      <c r="BNB22" s="127">
        <f t="shared" si="356"/>
        <v>1148.069214154383</v>
      </c>
      <c r="BNC22" s="127">
        <f t="shared" si="357"/>
        <v>1158.6902815708575</v>
      </c>
      <c r="BND22" s="127">
        <f t="shared" si="358"/>
        <v>1168.3588422805994</v>
      </c>
      <c r="BNE22" s="127">
        <f t="shared" si="359"/>
        <v>1176.4091022315965</v>
      </c>
      <c r="BNF22" s="127">
        <f t="shared" si="360"/>
        <v>1183.8251059716158</v>
      </c>
      <c r="BNG22" s="127">
        <f t="shared" si="361"/>
        <v>1189.892318192627</v>
      </c>
      <c r="BNH22" s="127">
        <f t="shared" si="362"/>
        <v>1195.6290331947966</v>
      </c>
      <c r="BNI22" s="127">
        <f t="shared" si="363"/>
        <v>1200.2218499659257</v>
      </c>
      <c r="BNJ22" s="127">
        <f t="shared" si="364"/>
        <v>1204.5392177558758</v>
      </c>
      <c r="BNK22" s="127">
        <f t="shared" si="365"/>
        <v>1208.0228648675716</v>
      </c>
      <c r="BNL22" s="127">
        <f t="shared" si="366"/>
        <v>1211.2993455318556</v>
      </c>
      <c r="BNM22" s="127">
        <f t="shared" si="367"/>
        <v>1213.9277597211003</v>
      </c>
      <c r="BNN22" s="127">
        <f t="shared" si="368"/>
        <v>1216.4253710509636</v>
      </c>
      <c r="BNO22" s="127">
        <f t="shared" si="369"/>
        <v>1218.4266862320139</v>
      </c>
      <c r="BNP22" s="127">
        <f t="shared" si="370"/>
        <v>1220.3172688209095</v>
      </c>
      <c r="BNQ22" s="127">
        <f t="shared" si="371"/>
        <v>1221.8809462581944</v>
      </c>
      <c r="BNR22" s="127">
        <f t="shared" si="372"/>
        <v>1223.3232328068516</v>
      </c>
      <c r="BNS22" s="127">
        <f t="shared" si="373"/>
        <v>1224.495860208915</v>
      </c>
      <c r="BNT22" s="127">
        <f t="shared" si="374"/>
        <v>1225.613176724089</v>
      </c>
      <c r="BNU22" s="127">
        <f t="shared" si="375"/>
        <v>1226.5224050258335</v>
      </c>
      <c r="BNV22" s="127">
        <f t="shared" si="376"/>
        <v>1227.3654547808221</v>
      </c>
      <c r="BNW22" s="127">
        <f t="shared" si="377"/>
        <v>1228.0694621396106</v>
      </c>
      <c r="BNX22" s="127">
        <f t="shared" si="378"/>
        <v>1228.7272100874848</v>
      </c>
      <c r="BNY22" s="127">
        <f t="shared" si="379"/>
        <v>1229.2717439261578</v>
      </c>
      <c r="BNZ22" s="127">
        <f t="shared" si="380"/>
        <v>1229.7707683178246</v>
      </c>
      <c r="BOA22" s="127">
        <f t="shared" si="381"/>
        <v>1230.1895418555282</v>
      </c>
      <c r="BOB22" s="127">
        <f t="shared" si="382"/>
        <v>1230.5759776108973</v>
      </c>
      <c r="BOC22" s="127">
        <f t="shared" si="383"/>
        <v>1230.8973274028103</v>
      </c>
      <c r="BOD22" s="127">
        <f t="shared" si="384"/>
        <v>1231.193236497789</v>
      </c>
      <c r="BOE22" s="127">
        <f t="shared" si="385"/>
        <v>1231.4444155826081</v>
      </c>
      <c r="BOF22" s="127">
        <f t="shared" si="386"/>
        <v>1231.6691577403026</v>
      </c>
      <c r="BOG22" s="127">
        <f t="shared" si="387"/>
        <v>1231.8622809232525</v>
      </c>
      <c r="BOH22" s="127">
        <f t="shared" si="388"/>
        <v>1232.0331408063225</v>
      </c>
      <c r="BOI22" s="127">
        <f t="shared" si="389"/>
        <v>1232.183167299836</v>
      </c>
      <c r="BOJ22" s="127">
        <f t="shared" si="390"/>
        <v>1232.3136090208109</v>
      </c>
      <c r="BOK22" s="127">
        <f t="shared" si="391"/>
        <v>1232.4299028728587</v>
      </c>
      <c r="BOL22" s="127">
        <f t="shared" si="392"/>
        <v>1232.5301549459714</v>
      </c>
      <c r="BOM22" s="127">
        <f t="shared" si="393"/>
        <v>1232.6186276715237</v>
      </c>
      <c r="BON22" s="127">
        <f t="shared" si="394"/>
        <v>1232.6942618162252</v>
      </c>
      <c r="BOO22" s="127">
        <f t="shared" si="395"/>
        <v>1232.7640022846479</v>
      </c>
      <c r="BOP22" s="127">
        <f t="shared" si="396"/>
        <v>1232.8220058964926</v>
      </c>
      <c r="BOQ22" s="127">
        <f t="shared" si="397"/>
        <v>1232.8758937360171</v>
      </c>
      <c r="BOR22" s="127">
        <f t="shared" si="398"/>
        <v>1232.9198920481501</v>
      </c>
      <c r="BOS22" s="127">
        <f t="shared" si="399"/>
        <v>1232.9620529490753</v>
      </c>
      <c r="BOT22" s="127">
        <f t="shared" si="400"/>
        <v>1232.9947720194455</v>
      </c>
      <c r="BOU22" s="127">
        <f t="shared" si="401"/>
        <v>1233.0276431292673</v>
      </c>
      <c r="BOV22" s="127">
        <f t="shared" si="402"/>
        <v>1233.0523030676288</v>
      </c>
      <c r="BOW22" s="127">
        <f t="shared" si="403"/>
        <v>1233.078132429968</v>
      </c>
      <c r="BOX22" s="127">
        <f t="shared" si="404"/>
        <v>1233.0950779866125</v>
      </c>
      <c r="BOY22" s="127">
        <f t="shared" si="405"/>
        <v>1233.1162902272517</v>
      </c>
      <c r="BOZ22" s="127">
        <f t="shared" si="406"/>
        <v>1233.1287012667269</v>
      </c>
      <c r="BPA22" s="127">
        <f t="shared" si="407"/>
        <v>1233.1451197978267</v>
      </c>
      <c r="BPB22" s="127">
        <f t="shared" si="408"/>
        <v>1233.1534364971544</v>
      </c>
      <c r="BPC22" s="127">
        <f t="shared" si="409"/>
        <v>1233.1662245701818</v>
      </c>
      <c r="BPD22" s="127">
        <f t="shared" si="410"/>
        <v>1233.1721456477701</v>
      </c>
      <c r="BPE22" s="127">
        <f t="shared" si="411"/>
        <v>1233.1829736409561</v>
      </c>
      <c r="BPF22" s="127">
        <f t="shared" si="412"/>
        <v>1233.1826950016248</v>
      </c>
      <c r="BPG22" s="127">
        <f t="shared" si="413"/>
        <v>1233.2152736701933</v>
      </c>
      <c r="BPH22" s="127">
        <f t="shared" si="414"/>
        <v>1233.2913552475738</v>
      </c>
      <c r="BPI22" s="127">
        <f t="shared" si="415"/>
        <v>1233.3481640291079</v>
      </c>
      <c r="BPJ22" s="141">
        <f t="shared" si="416"/>
        <v>100</v>
      </c>
      <c r="BPK22" s="125">
        <f t="shared" si="417"/>
        <v>99.986318642026433</v>
      </c>
      <c r="BPL22" s="125">
        <f t="shared" si="418"/>
        <v>67.084685159396287</v>
      </c>
      <c r="BPM22" s="125">
        <f t="shared" si="419"/>
        <v>67.068839625127026</v>
      </c>
      <c r="BPN22" s="125">
        <f t="shared" si="420"/>
        <v>67.075859083894755</v>
      </c>
      <c r="BPO22" s="125">
        <f t="shared" si="421"/>
        <v>67.069592382099444</v>
      </c>
      <c r="BPP22" s="125">
        <f t="shared" si="422"/>
        <v>67.081410666566299</v>
      </c>
      <c r="BPQ22" s="125">
        <f t="shared" si="423"/>
        <v>67.064737099627379</v>
      </c>
      <c r="BPR22" s="125">
        <f t="shared" si="424"/>
        <v>67.07998042831872</v>
      </c>
      <c r="BPS22" s="125">
        <f t="shared" si="425"/>
        <v>67.061914260980842</v>
      </c>
      <c r="BPT22" s="125">
        <f t="shared" si="426"/>
        <v>67.085494373141628</v>
      </c>
      <c r="BPU22" s="125">
        <f t="shared" si="427"/>
        <v>67.06458654823291</v>
      </c>
      <c r="BPV22" s="125">
        <f t="shared" si="428"/>
        <v>67.081015469155787</v>
      </c>
      <c r="BPW22" s="125">
        <f t="shared" si="429"/>
        <v>67.067710489668414</v>
      </c>
      <c r="BPX22" s="125">
        <f t="shared" si="430"/>
        <v>67.07984869584854</v>
      </c>
      <c r="BPY22" s="125">
        <f t="shared" si="431"/>
        <v>67.072678685686327</v>
      </c>
      <c r="BPZ22" s="125">
        <f t="shared" si="432"/>
        <v>67.07503105122511</v>
      </c>
      <c r="BQA22" s="125">
        <f t="shared" si="433"/>
        <v>67.06710828409048</v>
      </c>
      <c r="BQB22" s="125">
        <f t="shared" si="434"/>
        <v>67.082351612781807</v>
      </c>
      <c r="BQC22" s="125">
        <f t="shared" si="435"/>
        <v>67.06458654823291</v>
      </c>
      <c r="BQD22" s="125">
        <f t="shared" si="436"/>
        <v>67.081316571944754</v>
      </c>
      <c r="BQE22" s="125">
        <f t="shared" si="437"/>
        <v>67.067898678911504</v>
      </c>
      <c r="BQF22" s="125">
        <f t="shared" si="438"/>
        <v>67.088430125334042</v>
      </c>
      <c r="BQG22" s="125">
        <f t="shared" si="439"/>
        <v>67.068801987278405</v>
      </c>
      <c r="BQH22" s="125">
        <f t="shared" si="440"/>
        <v>67.07777861417442</v>
      </c>
      <c r="BQI22" s="125">
        <f t="shared" si="441"/>
        <v>67.064624186081531</v>
      </c>
      <c r="BQJ22" s="125">
        <f t="shared" si="442"/>
        <v>67.078362000828022</v>
      </c>
      <c r="BQK22" s="125">
        <f t="shared" si="443"/>
        <v>67.065583951221356</v>
      </c>
      <c r="BQL22" s="125">
        <f t="shared" si="444"/>
        <v>67.082069328917157</v>
      </c>
      <c r="BQM22" s="125">
        <f t="shared" si="445"/>
        <v>67.06797395460876</v>
      </c>
      <c r="BQN22" s="125">
        <f t="shared" si="446"/>
        <v>67.087545635891459</v>
      </c>
      <c r="BQO22" s="125">
        <f t="shared" si="447"/>
        <v>67.066280251420835</v>
      </c>
      <c r="BQP22" s="125">
        <f t="shared" si="448"/>
        <v>67.086792878919042</v>
      </c>
      <c r="BQQ22" s="125">
        <f t="shared" si="449"/>
        <v>67.067221197636357</v>
      </c>
      <c r="BQR22" s="125">
        <f t="shared" si="450"/>
        <v>67.082765629116651</v>
      </c>
      <c r="BQS22" s="125">
        <f t="shared" si="451"/>
        <v>67.067390567955144</v>
      </c>
      <c r="BQT22" s="125">
        <f t="shared" si="452"/>
        <v>67.078907749633032</v>
      </c>
      <c r="BQU22" s="125">
        <f t="shared" si="453"/>
        <v>67.065997967556186</v>
      </c>
      <c r="BQV22" s="125">
        <f t="shared" si="454"/>
        <v>67.079641687681132</v>
      </c>
      <c r="BQW22" s="125">
        <f t="shared" si="455"/>
        <v>67.068293876322031</v>
      </c>
      <c r="BQX22" s="125">
        <f t="shared" si="456"/>
        <v>67.08336783469457</v>
      </c>
      <c r="BQY22" s="125">
        <f t="shared" si="457"/>
        <v>67.065734502615825</v>
      </c>
      <c r="BQZ22" s="125">
        <f t="shared" si="458"/>
        <v>67.085946027325079</v>
      </c>
      <c r="BRA22" s="125">
        <f t="shared" si="459"/>
        <v>67.07077797433098</v>
      </c>
      <c r="BRB22" s="125">
        <f t="shared" si="460"/>
        <v>67.079434679513724</v>
      </c>
      <c r="BRC22" s="125">
        <f t="shared" si="461"/>
        <v>67.067409386879447</v>
      </c>
      <c r="BRD22" s="125">
        <f t="shared" si="462"/>
        <v>67.078362000828022</v>
      </c>
      <c r="BRE22" s="125">
        <f t="shared" si="463"/>
        <v>67.066901275923058</v>
      </c>
      <c r="BRF22" s="125">
        <f t="shared" si="464"/>
        <v>67.080225074334749</v>
      </c>
      <c r="BRG22" s="125">
        <f t="shared" si="465"/>
        <v>67.068971357597192</v>
      </c>
      <c r="BRH22" s="125">
        <f t="shared" si="466"/>
        <v>67.086416500432833</v>
      </c>
      <c r="BRI22" s="125">
        <f t="shared" si="467"/>
        <v>67.071681282697881</v>
      </c>
      <c r="BRJ22" s="125">
        <f t="shared" si="468"/>
        <v>67.087395084496976</v>
      </c>
      <c r="BRK22" s="125">
        <f t="shared" si="469"/>
        <v>67.064925288870498</v>
      </c>
      <c r="BRL22" s="125">
        <f t="shared" si="470"/>
        <v>67.079340584892179</v>
      </c>
      <c r="BRM22" s="125">
        <f t="shared" si="471"/>
        <v>67.064021980503597</v>
      </c>
      <c r="BRN22" s="125">
        <f t="shared" si="472"/>
        <v>67.078042079114766</v>
      </c>
      <c r="BRO22" s="125">
        <f t="shared" si="473"/>
        <v>67.062610561180321</v>
      </c>
      <c r="BRP22" s="125">
        <f t="shared" si="474"/>
        <v>67.078136173736311</v>
      </c>
      <c r="BRQ22" s="125">
        <f t="shared" si="475"/>
        <v>67.064887651021877</v>
      </c>
      <c r="BRR22" s="125">
        <f t="shared" si="476"/>
        <v>67.08218224246302</v>
      </c>
      <c r="BRS22" s="125">
        <f t="shared" si="477"/>
        <v>67.067258835484964</v>
      </c>
      <c r="BRT22" s="125">
        <f t="shared" si="478"/>
        <v>67.082050509992854</v>
      </c>
      <c r="BRU22" s="125">
        <f t="shared" si="479"/>
        <v>67.065339305205313</v>
      </c>
      <c r="BRV22" s="125">
        <f t="shared" si="480"/>
        <v>67.080526177123716</v>
      </c>
      <c r="BRW22" s="125">
        <f t="shared" si="481"/>
        <v>67.065602770145659</v>
      </c>
      <c r="BRX22" s="125">
        <f t="shared" si="482"/>
        <v>99.967048063532687</v>
      </c>
      <c r="BRY22" s="125">
        <f t="shared" si="483"/>
        <v>100</v>
      </c>
      <c r="BRZ22" s="141">
        <f t="shared" si="484"/>
        <v>4.9999390000000004</v>
      </c>
      <c r="BSA22" s="125">
        <f t="shared" si="485"/>
        <v>5.6286260724819703</v>
      </c>
      <c r="BSB22" s="125">
        <f t="shared" si="486"/>
        <v>17.420280012096235</v>
      </c>
      <c r="BSC22" s="125">
        <f t="shared" si="487"/>
        <v>27.661385083885538</v>
      </c>
      <c r="BSD22" s="125">
        <f t="shared" si="488"/>
        <v>32.356708205338705</v>
      </c>
      <c r="BSE22" s="125">
        <f t="shared" si="489"/>
        <v>34.787090798284147</v>
      </c>
      <c r="BSF22" s="125">
        <f t="shared" si="490"/>
        <v>37.707987576068035</v>
      </c>
      <c r="BSG22" s="125">
        <f t="shared" si="491"/>
        <v>40.186379855576504</v>
      </c>
      <c r="BSH22" s="125">
        <f t="shared" si="492"/>
        <v>42.423372544673917</v>
      </c>
      <c r="BSI22" s="125">
        <f t="shared" si="493"/>
        <v>44.568993189910252</v>
      </c>
      <c r="BSJ22" s="125">
        <f t="shared" si="494"/>
        <v>46.330969593992805</v>
      </c>
      <c r="BSK22" s="125">
        <f t="shared" si="495"/>
        <v>48.207871939608459</v>
      </c>
      <c r="BSL22" s="125">
        <f t="shared" si="496"/>
        <v>49.644060643823018</v>
      </c>
      <c r="BSM22" s="125">
        <f t="shared" si="497"/>
        <v>51.206966436241309</v>
      </c>
      <c r="BSN22" s="125">
        <f t="shared" si="498"/>
        <v>52.410866576948344</v>
      </c>
      <c r="BSO22" s="125">
        <f t="shared" si="499"/>
        <v>53.767928621130444</v>
      </c>
      <c r="BSP22" s="125">
        <f t="shared" si="500"/>
        <v>54.694853546892141</v>
      </c>
      <c r="BSQ22" s="125">
        <f t="shared" si="501"/>
        <v>55.896803901552609</v>
      </c>
      <c r="BSR22" s="125">
        <f t="shared" si="502"/>
        <v>56.629171587899087</v>
      </c>
      <c r="BSS22" s="125">
        <f t="shared" si="503"/>
        <v>57.674746078068779</v>
      </c>
      <c r="BST22" s="125">
        <f t="shared" si="504"/>
        <v>58.219101824148623</v>
      </c>
      <c r="BSU22" s="125">
        <f t="shared" si="505"/>
        <v>59.141259501651867</v>
      </c>
      <c r="BSV22" s="125">
        <f t="shared" si="506"/>
        <v>59.544499588633201</v>
      </c>
      <c r="BSW22" s="125">
        <f t="shared" si="507"/>
        <v>60.347566678881748</v>
      </c>
      <c r="BSX22" s="125">
        <f t="shared" si="508"/>
        <v>60.66087881956436</v>
      </c>
      <c r="BSY22" s="125">
        <f t="shared" si="509"/>
        <v>61.360770300924877</v>
      </c>
      <c r="BSZ22" s="125">
        <f t="shared" si="510"/>
        <v>61.544585718253522</v>
      </c>
      <c r="BTA22" s="125">
        <f t="shared" si="511"/>
        <v>62.176182690556601</v>
      </c>
      <c r="BTB22" s="125">
        <f t="shared" si="512"/>
        <v>62.309795177981748</v>
      </c>
      <c r="BTC22" s="125">
        <f t="shared" si="513"/>
        <v>62.850757991480009</v>
      </c>
      <c r="BTD22" s="125">
        <f t="shared" si="514"/>
        <v>62.82896415493515</v>
      </c>
      <c r="BTE22" s="125">
        <f t="shared" si="515"/>
        <v>63.434709425529377</v>
      </c>
      <c r="BTF22" s="125">
        <f t="shared" si="516"/>
        <v>63.48277831206741</v>
      </c>
      <c r="BTG22" s="125">
        <f t="shared" si="517"/>
        <v>63.947006054742388</v>
      </c>
      <c r="BTH22" s="125">
        <f t="shared" si="518"/>
        <v>63.923244067009215</v>
      </c>
      <c r="BTI22" s="125">
        <f t="shared" si="519"/>
        <v>64.458016979499845</v>
      </c>
      <c r="BTJ22" s="125">
        <f t="shared" si="520"/>
        <v>64.385499777664876</v>
      </c>
      <c r="BTK22" s="125">
        <f t="shared" si="521"/>
        <v>64.811262513423344</v>
      </c>
      <c r="BTL22" s="125">
        <f t="shared" si="522"/>
        <v>64.788449828558342</v>
      </c>
      <c r="BTM22" s="125">
        <f t="shared" si="523"/>
        <v>65.229152959629616</v>
      </c>
      <c r="BTN22" s="125">
        <f t="shared" si="524"/>
        <v>65.154719285567609</v>
      </c>
      <c r="BTO22" s="125">
        <f t="shared" si="525"/>
        <v>65.668497223842721</v>
      </c>
      <c r="BTP22" s="125">
        <f t="shared" si="526"/>
        <v>65.533696106920615</v>
      </c>
      <c r="BTQ22" s="125">
        <f t="shared" si="527"/>
        <v>65.996833996678461</v>
      </c>
      <c r="BTR22" s="125">
        <f t="shared" si="528"/>
        <v>65.909350922872903</v>
      </c>
      <c r="BTS22" s="125">
        <f t="shared" si="529"/>
        <v>66.291393102023989</v>
      </c>
      <c r="BTT22" s="125">
        <f t="shared" si="530"/>
        <v>66.211828487183027</v>
      </c>
      <c r="BTU22" s="125">
        <f t="shared" si="531"/>
        <v>66.535994881307914</v>
      </c>
      <c r="BTV22" s="125">
        <f t="shared" si="532"/>
        <v>66.47950264117722</v>
      </c>
      <c r="BTW22" s="125">
        <f t="shared" si="533"/>
        <v>66.940492885484517</v>
      </c>
      <c r="BTX22" s="125">
        <f t="shared" si="534"/>
        <v>66.724908461478478</v>
      </c>
      <c r="BTY22" s="125">
        <f t="shared" si="535"/>
        <v>67.14787692614172</v>
      </c>
      <c r="BTZ22" s="125">
        <f t="shared" si="536"/>
        <v>67.048347820549864</v>
      </c>
      <c r="BUA22" s="125">
        <f t="shared" si="537"/>
        <v>67.451890545096987</v>
      </c>
      <c r="BUB22" s="125">
        <f t="shared" si="538"/>
        <v>67.353628711990751</v>
      </c>
      <c r="BUC22" s="125">
        <f t="shared" si="539"/>
        <v>67.788537963345419</v>
      </c>
      <c r="BUD22" s="125">
        <f t="shared" si="540"/>
        <v>67.697697476681157</v>
      </c>
      <c r="BUE22" s="125">
        <f t="shared" si="541"/>
        <v>68.107697594520999</v>
      </c>
      <c r="BUF22" s="125">
        <f t="shared" si="542"/>
        <v>68.003872203384688</v>
      </c>
      <c r="BUG22" s="125">
        <f t="shared" si="543"/>
        <v>68.420139967685216</v>
      </c>
      <c r="BUH22" s="125">
        <f t="shared" si="544"/>
        <v>68.304933543136386</v>
      </c>
      <c r="BUI22" s="125">
        <f t="shared" si="545"/>
        <v>68.699378504526038</v>
      </c>
      <c r="BUJ22" s="125">
        <f t="shared" si="546"/>
        <v>68.661720459989127</v>
      </c>
      <c r="BUK22" s="125">
        <f t="shared" si="547"/>
        <v>69.034467699183821</v>
      </c>
      <c r="BUL22" s="125">
        <f t="shared" si="548"/>
        <v>69.047654572208074</v>
      </c>
      <c r="BUM22" s="125">
        <f t="shared" si="549"/>
        <v>65.927551790650924</v>
      </c>
      <c r="BUN22" s="125">
        <f t="shared" si="550"/>
        <v>33.819904313382651</v>
      </c>
      <c r="BUO22" s="125">
        <f t="shared" si="551"/>
        <v>35.85125</v>
      </c>
      <c r="BUP22" s="163">
        <f t="shared" si="552"/>
        <v>808.97634072322444</v>
      </c>
      <c r="BUQ22" s="127">
        <f t="shared" si="553"/>
        <v>399.68078489611645</v>
      </c>
      <c r="BUR22" s="127">
        <f t="shared" si="554"/>
        <v>342.0135423855441</v>
      </c>
      <c r="BUS22" s="127">
        <f t="shared" si="555"/>
        <v>308.16225780025997</v>
      </c>
      <c r="BUT22" s="127">
        <f t="shared" si="556"/>
        <v>285.95767278731881</v>
      </c>
      <c r="BUU22" s="127">
        <f t="shared" si="557"/>
        <v>273.8136665931105</v>
      </c>
      <c r="BUV22" s="127">
        <f t="shared" si="558"/>
        <v>263.60043376649742</v>
      </c>
      <c r="BUW22" s="127">
        <f t="shared" si="559"/>
        <v>256.30456836906188</v>
      </c>
      <c r="BUX22" s="127">
        <f t="shared" si="560"/>
        <v>247.29440577344099</v>
      </c>
      <c r="BUY22" s="127">
        <f t="shared" si="561"/>
        <v>241.77175278386053</v>
      </c>
      <c r="BUZ22" s="127">
        <f t="shared" si="562"/>
        <v>236.75334438987738</v>
      </c>
      <c r="BVA22" s="127">
        <f t="shared" si="563"/>
        <v>231.1925043107457</v>
      </c>
      <c r="BVB22" s="127">
        <f t="shared" si="564"/>
        <v>226.96021382249114</v>
      </c>
      <c r="BVC22" s="127">
        <f t="shared" si="565"/>
        <v>224.18347045441394</v>
      </c>
      <c r="BVD22" s="127">
        <f t="shared" si="566"/>
        <v>220.65697117166667</v>
      </c>
      <c r="BVE22" s="127">
        <f t="shared" si="567"/>
        <v>217.41103451052351</v>
      </c>
      <c r="BVF22" s="127">
        <f t="shared" si="568"/>
        <v>216.23756237883239</v>
      </c>
      <c r="BVG22" s="127">
        <f t="shared" si="569"/>
        <v>214.7635502242571</v>
      </c>
      <c r="BVH22" s="127">
        <f t="shared" si="570"/>
        <v>211.540177561283</v>
      </c>
      <c r="BVI22" s="127">
        <f t="shared" si="571"/>
        <v>210.65643368252799</v>
      </c>
      <c r="BVJ22" s="127">
        <f t="shared" si="572"/>
        <v>211.20786679922821</v>
      </c>
      <c r="BVK22" s="127">
        <f t="shared" si="573"/>
        <v>208.81887585798421</v>
      </c>
      <c r="BVL22" s="127">
        <f t="shared" si="574"/>
        <v>208.35075507642389</v>
      </c>
      <c r="BVM22" s="127">
        <f t="shared" si="575"/>
        <v>208.72713774931191</v>
      </c>
      <c r="BVN22" s="127">
        <f t="shared" si="576"/>
        <v>207.99584480369012</v>
      </c>
      <c r="BVO22" s="127">
        <f t="shared" si="577"/>
        <v>207.60815782746215</v>
      </c>
      <c r="BVP22" s="127">
        <f t="shared" si="578"/>
        <v>207.30112988262727</v>
      </c>
      <c r="BVQ22" s="127">
        <f t="shared" si="579"/>
        <v>207.86414305187756</v>
      </c>
      <c r="BVR22" s="127">
        <f t="shared" si="580"/>
        <v>206.7305377097928</v>
      </c>
      <c r="BVS22" s="127">
        <f t="shared" si="581"/>
        <v>206.5792666085413</v>
      </c>
      <c r="BVT22" s="127">
        <f t="shared" si="582"/>
        <v>207.57325560306191</v>
      </c>
      <c r="BVU22" s="127">
        <f t="shared" si="583"/>
        <v>207.25231826728859</v>
      </c>
      <c r="BVV22" s="127">
        <f t="shared" si="584"/>
        <v>206.69652193612669</v>
      </c>
      <c r="BVW22" s="127">
        <f t="shared" si="585"/>
        <v>206.9975209054783</v>
      </c>
      <c r="BVX22" s="127">
        <f t="shared" si="586"/>
        <v>207.92458282489133</v>
      </c>
      <c r="BVY22" s="127">
        <f t="shared" si="587"/>
        <v>206.98002104464746</v>
      </c>
      <c r="BVZ22" s="127">
        <f t="shared" si="588"/>
        <v>207.1874405939999</v>
      </c>
      <c r="BWA22" s="127">
        <f t="shared" si="589"/>
        <v>208.6283350881686</v>
      </c>
      <c r="BWB22" s="127">
        <f t="shared" si="590"/>
        <v>208.00704929358216</v>
      </c>
      <c r="BWC22" s="127">
        <f t="shared" si="591"/>
        <v>207.86666968875582</v>
      </c>
      <c r="BWD22" s="127">
        <f t="shared" si="592"/>
        <v>209.53580940523565</v>
      </c>
      <c r="BWE22" s="127">
        <f t="shared" si="593"/>
        <v>209.92218262594034</v>
      </c>
      <c r="BWF22" s="127">
        <f t="shared" si="594"/>
        <v>209.89471196653906</v>
      </c>
      <c r="BWG22" s="127">
        <f t="shared" si="595"/>
        <v>209.93895302029026</v>
      </c>
      <c r="BWH22" s="127">
        <f t="shared" si="596"/>
        <v>211.17556472506334</v>
      </c>
      <c r="BWI22" s="127">
        <f t="shared" si="597"/>
        <v>211.04017501536845</v>
      </c>
      <c r="BWJ22" s="127">
        <f t="shared" si="598"/>
        <v>211.28743733213051</v>
      </c>
      <c r="BWK22" s="127">
        <f t="shared" si="599"/>
        <v>212.42018082027755</v>
      </c>
      <c r="BWL22" s="127">
        <f t="shared" si="600"/>
        <v>211.6743362318438</v>
      </c>
      <c r="BWM22" s="127">
        <f t="shared" si="601"/>
        <v>211.89057815402745</v>
      </c>
      <c r="BWN22" s="127">
        <f t="shared" si="602"/>
        <v>212.94346172593185</v>
      </c>
      <c r="BWO22" s="127">
        <f t="shared" si="603"/>
        <v>213.86104812114638</v>
      </c>
      <c r="BWP22" s="127">
        <f t="shared" si="604"/>
        <v>212.66505214904601</v>
      </c>
      <c r="BWQ22" s="127">
        <f t="shared" si="605"/>
        <v>213.61639992081052</v>
      </c>
      <c r="BWR22" s="127">
        <f t="shared" si="606"/>
        <v>215.01206046635613</v>
      </c>
      <c r="BWS22" s="127">
        <f t="shared" si="607"/>
        <v>214.31728443610979</v>
      </c>
      <c r="BWT22" s="127">
        <f t="shared" si="608"/>
        <v>214.98892421530502</v>
      </c>
      <c r="BWU22" s="127">
        <f t="shared" si="609"/>
        <v>216.03475746023716</v>
      </c>
      <c r="BWV22" s="127">
        <f t="shared" si="610"/>
        <v>216.59529516429495</v>
      </c>
      <c r="BWW22" s="127">
        <f t="shared" si="611"/>
        <v>216.57955156504693</v>
      </c>
      <c r="BWX22" s="127">
        <f t="shared" si="612"/>
        <v>217.5342441872526</v>
      </c>
      <c r="BWY22" s="127">
        <f t="shared" si="613"/>
        <v>218.69715101153002</v>
      </c>
      <c r="BWZ22" s="127">
        <f t="shared" si="614"/>
        <v>218.50364973144997</v>
      </c>
      <c r="BXA22" s="127">
        <f t="shared" si="615"/>
        <v>213.09454200444111</v>
      </c>
      <c r="BXB22" s="127">
        <f t="shared" si="616"/>
        <v>349.91580018327886</v>
      </c>
      <c r="BXC22" s="165">
        <f t="shared" si="617"/>
        <v>0.69397741197159191</v>
      </c>
      <c r="BXD22" s="128">
        <f t="shared" si="618"/>
        <v>0.68448823982646267</v>
      </c>
      <c r="BXE22" s="128">
        <f t="shared" si="619"/>
        <v>0.68582049495063091</v>
      </c>
      <c r="BXF22" s="128">
        <f t="shared" si="620"/>
        <v>0.68995646489807805</v>
      </c>
      <c r="BXG22" s="128">
        <f t="shared" si="621"/>
        <v>0.69387386320599087</v>
      </c>
      <c r="BXH22" s="128">
        <f t="shared" si="622"/>
        <v>0.69745452262332897</v>
      </c>
      <c r="BXI22" s="128">
        <f t="shared" si="623"/>
        <v>0.70063402877845882</v>
      </c>
      <c r="BXJ22" s="128">
        <f t="shared" si="624"/>
        <v>0.70339881628260703</v>
      </c>
      <c r="BXK22" s="128">
        <f t="shared" si="625"/>
        <v>0.70571817234204459</v>
      </c>
      <c r="BXL22" s="128">
        <f t="shared" si="626"/>
        <v>0.70760959141228585</v>
      </c>
      <c r="BXM22" s="128">
        <f t="shared" si="627"/>
        <v>0.70908784731783725</v>
      </c>
      <c r="BXN22" s="128">
        <f t="shared" si="628"/>
        <v>0.71021003629931223</v>
      </c>
      <c r="BXO22" s="128">
        <f t="shared" si="629"/>
        <v>0.71100709739494328</v>
      </c>
      <c r="BXP22" s="128">
        <f t="shared" si="630"/>
        <v>0.71154597257820651</v>
      </c>
      <c r="BXQ22" s="128">
        <f t="shared" si="631"/>
        <v>0.71184861653553611</v>
      </c>
      <c r="BXR22" s="128">
        <f t="shared" si="632"/>
        <v>0.71198353789460334</v>
      </c>
      <c r="BXS22" s="128">
        <f t="shared" si="633"/>
        <v>0.71197534272380003</v>
      </c>
      <c r="BXT22" s="128">
        <f t="shared" si="634"/>
        <v>0.71187230306722704</v>
      </c>
      <c r="BXU22" s="128">
        <f t="shared" si="635"/>
        <v>0.71169372926970653</v>
      </c>
      <c r="BXV22" s="128">
        <f t="shared" si="636"/>
        <v>0.71147105830552271</v>
      </c>
      <c r="BXW22" s="128">
        <f t="shared" si="637"/>
        <v>0.71121898310338982</v>
      </c>
      <c r="BXX22" s="128">
        <f t="shared" si="638"/>
        <v>0.71095110681018303</v>
      </c>
      <c r="BXY22" s="128">
        <f t="shared" si="639"/>
        <v>0.71067964879590861</v>
      </c>
      <c r="BXZ22" s="128">
        <f t="shared" si="640"/>
        <v>0.71041565600288348</v>
      </c>
      <c r="BYA22" s="128">
        <f t="shared" si="641"/>
        <v>0.71016038929971814</v>
      </c>
      <c r="BYB22" s="128">
        <f t="shared" si="642"/>
        <v>0.7099171962141243</v>
      </c>
      <c r="BYC22" s="128">
        <f t="shared" si="643"/>
        <v>0.70969218870534401</v>
      </c>
      <c r="BYD22" s="128">
        <f t="shared" si="644"/>
        <v>0.7094828745158569</v>
      </c>
      <c r="BYE22" s="128">
        <f t="shared" si="645"/>
        <v>0.70928961747027275</v>
      </c>
      <c r="BYF22" s="128">
        <f t="shared" si="646"/>
        <v>0.70911243327604923</v>
      </c>
      <c r="BYG22" s="128">
        <f t="shared" si="647"/>
        <v>0.70895321118133992</v>
      </c>
      <c r="BYH22" s="128">
        <f t="shared" si="648"/>
        <v>0.70880923720374767</v>
      </c>
      <c r="BYI22" s="128">
        <f t="shared" si="649"/>
        <v>0.70867967608923044</v>
      </c>
      <c r="BYJ22" s="128">
        <f t="shared" si="650"/>
        <v>0.70856343358379881</v>
      </c>
      <c r="BYK22" s="128">
        <f t="shared" si="651"/>
        <v>0.70846011998721115</v>
      </c>
      <c r="BYL22" s="128">
        <f t="shared" si="652"/>
        <v>0.70836712807274649</v>
      </c>
      <c r="BYM22" s="128">
        <f t="shared" si="653"/>
        <v>0.70828508956176883</v>
      </c>
      <c r="BYN22" s="128">
        <f t="shared" si="654"/>
        <v>0.70821220714023514</v>
      </c>
      <c r="BYO22" s="128">
        <f t="shared" si="655"/>
        <v>0.70814805662714009</v>
      </c>
      <c r="BYP22" s="128">
        <f t="shared" si="656"/>
        <v>0.7080909933209738</v>
      </c>
      <c r="BYQ22" s="128">
        <f t="shared" si="657"/>
        <v>0.70804072684087616</v>
      </c>
      <c r="BYR22" s="128">
        <f t="shared" si="658"/>
        <v>0.70799620090983506</v>
      </c>
      <c r="BYS22" s="128">
        <f t="shared" si="659"/>
        <v>0.70795689200279133</v>
      </c>
      <c r="BYT22" s="128">
        <f t="shared" si="660"/>
        <v>0.70792245356191041</v>
      </c>
      <c r="BYU22" s="128">
        <f t="shared" si="661"/>
        <v>0.70789237364275304</v>
      </c>
      <c r="BYV22" s="128">
        <f t="shared" si="662"/>
        <v>0.70786561961483652</v>
      </c>
      <c r="BYW22" s="128">
        <f t="shared" si="663"/>
        <v>0.70784203157181935</v>
      </c>
      <c r="BYX22" s="128">
        <f t="shared" si="664"/>
        <v>0.70782130571592372</v>
      </c>
      <c r="BYY22" s="128">
        <f t="shared" si="665"/>
        <v>0.7078031281548669</v>
      </c>
      <c r="BYZ22" s="128">
        <f t="shared" si="666"/>
        <v>0.70778708921548827</v>
      </c>
      <c r="BZA22" s="128">
        <f t="shared" si="667"/>
        <v>0.70777312372509626</v>
      </c>
      <c r="BZB22" s="128">
        <f t="shared" si="668"/>
        <v>0.70776086738417776</v>
      </c>
      <c r="BZC22" s="128">
        <f t="shared" si="669"/>
        <v>0.70775010204206135</v>
      </c>
      <c r="BZD22" s="128">
        <f t="shared" si="670"/>
        <v>0.70774064016179006</v>
      </c>
      <c r="BZE22" s="128">
        <f t="shared" si="671"/>
        <v>0.70773261606932525</v>
      </c>
      <c r="BZF22" s="128">
        <f t="shared" si="672"/>
        <v>0.70772544930425085</v>
      </c>
      <c r="BZG22" s="128">
        <f t="shared" si="673"/>
        <v>0.70771912999033137</v>
      </c>
      <c r="BZH22" s="128">
        <f t="shared" si="674"/>
        <v>0.70771370625567198</v>
      </c>
      <c r="BZI22" s="128">
        <f t="shared" si="675"/>
        <v>0.70770905066341405</v>
      </c>
      <c r="BZJ22" s="128">
        <f t="shared" si="676"/>
        <v>0.70770507528410531</v>
      </c>
      <c r="BZK22" s="128">
        <f t="shared" si="677"/>
        <v>0.70770155009589442</v>
      </c>
      <c r="BZL22" s="128">
        <f t="shared" si="678"/>
        <v>0.70769839221333486</v>
      </c>
      <c r="BZM22" s="128">
        <f t="shared" si="679"/>
        <v>0.70769640309883175</v>
      </c>
      <c r="BZN22" s="128">
        <f t="shared" si="680"/>
        <v>0.7076903050622948</v>
      </c>
      <c r="BZO22" s="128">
        <f t="shared" si="681"/>
        <v>0.70766975130777465</v>
      </c>
      <c r="BZP22" s="163">
        <f t="shared" si="682"/>
        <v>151.85480178611903</v>
      </c>
      <c r="BZQ22" s="127">
        <f t="shared" si="683"/>
        <v>37.354451721125514</v>
      </c>
      <c r="BZR22" s="127">
        <f t="shared" si="684"/>
        <v>24.127068370000327</v>
      </c>
      <c r="BZS22" s="127">
        <f t="shared" si="685"/>
        <v>17.218990600371299</v>
      </c>
      <c r="BZT22" s="127">
        <f t="shared" si="686"/>
        <v>15.583704261459587</v>
      </c>
      <c r="BZU22" s="127">
        <f t="shared" si="687"/>
        <v>14.287152554993723</v>
      </c>
      <c r="BZV22" s="127">
        <f t="shared" si="688"/>
        <v>14.373683799339567</v>
      </c>
      <c r="BZW22" s="127">
        <f t="shared" si="689"/>
        <v>13.488356086849173</v>
      </c>
      <c r="BZX22" s="127">
        <f t="shared" si="690"/>
        <v>13.839999015824512</v>
      </c>
      <c r="BZY22" s="127">
        <f t="shared" si="691"/>
        <v>12.965762274547812</v>
      </c>
      <c r="BZZ22" s="127">
        <f t="shared" si="692"/>
        <v>13.754640862173162</v>
      </c>
      <c r="CAA22" s="127">
        <f t="shared" si="693"/>
        <v>12.635413210577765</v>
      </c>
      <c r="CAB22" s="127">
        <f t="shared" si="694"/>
        <v>13.517114110640742</v>
      </c>
      <c r="CAC22" s="127">
        <f t="shared" si="695"/>
        <v>12.539425082734988</v>
      </c>
      <c r="CAD22" s="127">
        <f t="shared" si="696"/>
        <v>13.38176881898767</v>
      </c>
      <c r="CAE22" s="127">
        <f t="shared" si="697"/>
        <v>12.221201940121075</v>
      </c>
      <c r="CAF22" s="127">
        <f t="shared" si="698"/>
        <v>13.318746404151636</v>
      </c>
      <c r="CAG22" s="127">
        <f t="shared" si="699"/>
        <v>12.251285904569958</v>
      </c>
      <c r="CAH22" s="127">
        <f t="shared" si="700"/>
        <v>13.008733841927734</v>
      </c>
      <c r="CAI22" s="127">
        <f t="shared" si="701"/>
        <v>11.992756747282943</v>
      </c>
      <c r="CAJ22" s="127">
        <f t="shared" si="702"/>
        <v>13.081111730545814</v>
      </c>
      <c r="CAK22" s="127">
        <f t="shared" si="703"/>
        <v>11.907648380484012</v>
      </c>
      <c r="CAL22" s="127">
        <f t="shared" si="704"/>
        <v>12.759629371512531</v>
      </c>
      <c r="CAM22" s="127">
        <f t="shared" si="705"/>
        <v>11.911059186377884</v>
      </c>
      <c r="CAN22" s="127">
        <f t="shared" si="706"/>
        <v>12.6650731161112</v>
      </c>
      <c r="CAO22" s="127">
        <f t="shared" si="707"/>
        <v>11.760152609807692</v>
      </c>
      <c r="CAP22" s="127">
        <f t="shared" si="708"/>
        <v>12.51297827695999</v>
      </c>
      <c r="CAQ22" s="127">
        <f t="shared" si="709"/>
        <v>11.691736149555778</v>
      </c>
      <c r="CAR22" s="127">
        <f t="shared" si="710"/>
        <v>12.297509755359105</v>
      </c>
      <c r="CAS22" s="127">
        <f t="shared" si="711"/>
        <v>11.449401709599039</v>
      </c>
      <c r="CAT22" s="127">
        <f t="shared" si="712"/>
        <v>12.165309666381191</v>
      </c>
      <c r="CAU22" s="127">
        <f t="shared" si="713"/>
        <v>11.26003469721844</v>
      </c>
      <c r="CAV22" s="127">
        <f t="shared" si="714"/>
        <v>11.754824567816659</v>
      </c>
      <c r="CAW22" s="127">
        <f t="shared" si="715"/>
        <v>10.969967158536688</v>
      </c>
      <c r="CAX22" s="127">
        <f t="shared" si="716"/>
        <v>11.510493953643065</v>
      </c>
      <c r="CAY22" s="127">
        <f t="shared" si="717"/>
        <v>10.657472318958437</v>
      </c>
      <c r="CAZ22" s="127">
        <f t="shared" si="718"/>
        <v>10.973043271371496</v>
      </c>
      <c r="CBA22" s="127">
        <f t="shared" si="719"/>
        <v>10.377560244809924</v>
      </c>
      <c r="CBB22" s="127">
        <f t="shared" si="720"/>
        <v>10.534128374901304</v>
      </c>
      <c r="CBC22" s="127">
        <f t="shared" si="721"/>
        <v>9.7784982406706202</v>
      </c>
      <c r="CBD22" s="127">
        <f t="shared" si="722"/>
        <v>10.057190804827615</v>
      </c>
      <c r="CBE22" s="127">
        <f t="shared" si="723"/>
        <v>9.3640281246854791</v>
      </c>
      <c r="CBF22" s="127">
        <f t="shared" si="724"/>
        <v>9.3914914507851393</v>
      </c>
      <c r="CBG22" s="127">
        <f t="shared" si="725"/>
        <v>8.6857168833418452</v>
      </c>
      <c r="CBH22" s="127">
        <f t="shared" si="726"/>
        <v>8.7509905743822642</v>
      </c>
      <c r="CBI22" s="127">
        <f t="shared" si="727"/>
        <v>8.0284751625390349</v>
      </c>
      <c r="CBJ22" s="127">
        <f t="shared" si="728"/>
        <v>7.9134300091318428</v>
      </c>
      <c r="CBK22" s="127">
        <f t="shared" si="729"/>
        <v>7.3452948329386389</v>
      </c>
      <c r="CBL22" s="127">
        <f t="shared" si="730"/>
        <v>7.0897035180015235</v>
      </c>
      <c r="CBM22" s="127">
        <f t="shared" si="731"/>
        <v>6.4909417681767838</v>
      </c>
      <c r="CBN22" s="127">
        <f t="shared" si="732"/>
        <v>6.2995312165309336</v>
      </c>
      <c r="CBO22" s="127">
        <f t="shared" si="733"/>
        <v>5.7686529892588174</v>
      </c>
      <c r="CBP22" s="127">
        <f t="shared" si="734"/>
        <v>5.4227153607188852</v>
      </c>
      <c r="CBQ22" s="127">
        <f t="shared" si="735"/>
        <v>4.9448720700666424</v>
      </c>
      <c r="CBR22" s="127">
        <f t="shared" si="736"/>
        <v>4.6864025347067511</v>
      </c>
      <c r="CBS22" s="127">
        <f t="shared" si="737"/>
        <v>4.1927960953728336</v>
      </c>
      <c r="CBT22" s="127">
        <f t="shared" si="738"/>
        <v>3.9066340085415088</v>
      </c>
      <c r="CBU22" s="127">
        <f t="shared" si="739"/>
        <v>3.5437209262306411</v>
      </c>
      <c r="CBV22" s="127">
        <f t="shared" si="740"/>
        <v>3.2420918848598892</v>
      </c>
      <c r="CBW22" s="127">
        <f t="shared" si="741"/>
        <v>2.8992473308032851</v>
      </c>
      <c r="CBX22" s="127">
        <f t="shared" si="742"/>
        <v>2.6357117937953496</v>
      </c>
      <c r="CBY22" s="127">
        <f t="shared" si="743"/>
        <v>2.3803339497806437</v>
      </c>
      <c r="CBZ22" s="127">
        <f t="shared" si="744"/>
        <v>2.1635516131907053</v>
      </c>
      <c r="CCA22" s="127">
        <f t="shared" si="745"/>
        <v>1.7367053357050639</v>
      </c>
      <c r="CCB22" s="127">
        <f t="shared" si="746"/>
        <v>0.5519338535760373</v>
      </c>
      <c r="CCC22" s="163">
        <f t="shared" si="747"/>
        <v>44.507238063135027</v>
      </c>
      <c r="CCD22" s="127">
        <f t="shared" si="748"/>
        <v>12.549560265833922</v>
      </c>
      <c r="CCE22" s="127">
        <f t="shared" si="749"/>
        <v>7.9077306422295619</v>
      </c>
      <c r="CCF22" s="127">
        <f t="shared" si="750"/>
        <v>5.8547006682891771</v>
      </c>
      <c r="CCG22" s="127">
        <f t="shared" si="751"/>
        <v>5.4285952965301565</v>
      </c>
      <c r="CCH22" s="127">
        <f t="shared" si="752"/>
        <v>5.0062162578308804</v>
      </c>
      <c r="CCI22" s="127">
        <f t="shared" si="753"/>
        <v>5.0324776177930755</v>
      </c>
      <c r="CCJ22" s="127">
        <f t="shared" si="754"/>
        <v>4.7012527030061761</v>
      </c>
      <c r="CCK22" s="127">
        <f t="shared" si="755"/>
        <v>4.8364691768520469</v>
      </c>
      <c r="CCL22" s="127">
        <f t="shared" si="756"/>
        <v>4.5176937615935326</v>
      </c>
      <c r="CCM22" s="127">
        <f t="shared" si="757"/>
        <v>4.7627215906245466</v>
      </c>
      <c r="CCN22" s="127">
        <f t="shared" si="758"/>
        <v>4.3872480963323168</v>
      </c>
      <c r="CCO22" s="127">
        <f t="shared" si="759"/>
        <v>4.6785903781727294</v>
      </c>
      <c r="CCP22" s="127">
        <f t="shared" si="760"/>
        <v>4.3167354347392406</v>
      </c>
      <c r="CCQ22" s="127">
        <f t="shared" si="761"/>
        <v>4.6153133094812837</v>
      </c>
      <c r="CCR22" s="127">
        <f t="shared" si="762"/>
        <v>4.2195875284195221</v>
      </c>
      <c r="CCS22" s="127">
        <f t="shared" si="763"/>
        <v>4.5780948349074624</v>
      </c>
      <c r="CCT22" s="127">
        <f t="shared" si="764"/>
        <v>4.1981858310750217</v>
      </c>
      <c r="CCU22" s="127">
        <f t="shared" si="765"/>
        <v>4.4910874722230929</v>
      </c>
      <c r="CCV22" s="127">
        <f t="shared" si="766"/>
        <v>4.1297536286462959</v>
      </c>
      <c r="CCW22" s="127">
        <f t="shared" si="767"/>
        <v>4.4750010036954642</v>
      </c>
      <c r="CCX22" s="127">
        <f t="shared" si="768"/>
        <v>4.0901100179611669</v>
      </c>
      <c r="CCY22" s="127">
        <f t="shared" si="769"/>
        <v>4.383541823207679</v>
      </c>
      <c r="CCZ22" s="127">
        <f t="shared" si="770"/>
        <v>4.0793682851265904</v>
      </c>
      <c r="CDA22" s="127">
        <f t="shared" si="771"/>
        <v>4.3431574861219797</v>
      </c>
      <c r="CDB22" s="127">
        <f t="shared" si="772"/>
        <v>4.027887173128752</v>
      </c>
      <c r="CDC22" s="127">
        <f t="shared" si="773"/>
        <v>4.2975910400106176</v>
      </c>
      <c r="CDD22" s="127">
        <f t="shared" si="774"/>
        <v>4.0003368464228775</v>
      </c>
      <c r="CDE22" s="127">
        <f t="shared" si="775"/>
        <v>4.2209694691847979</v>
      </c>
      <c r="CDF22" s="127">
        <f t="shared" si="776"/>
        <v>3.9352404994210852</v>
      </c>
      <c r="CDG22" s="127">
        <f t="shared" si="777"/>
        <v>4.1674747447697431</v>
      </c>
      <c r="CDH22" s="127">
        <f t="shared" si="778"/>
        <v>3.8735475680953866</v>
      </c>
      <c r="CDI22" s="127">
        <f t="shared" si="779"/>
        <v>4.0549047937827138</v>
      </c>
      <c r="CDJ22" s="127">
        <f t="shared" si="780"/>
        <v>3.789616405914348</v>
      </c>
      <c r="CDK22" s="127">
        <f t="shared" si="781"/>
        <v>3.9669758330133109</v>
      </c>
      <c r="CDL22" s="127">
        <f t="shared" si="782"/>
        <v>3.6959853266935814</v>
      </c>
      <c r="CDM22" s="127">
        <f t="shared" si="783"/>
        <v>3.817767947053921</v>
      </c>
      <c r="CDN22" s="127">
        <f t="shared" si="784"/>
        <v>3.5959353352470766</v>
      </c>
      <c r="CDO22" s="127">
        <f t="shared" si="785"/>
        <v>3.6768110399712981</v>
      </c>
      <c r="CDP22" s="127">
        <f t="shared" si="786"/>
        <v>3.4305707170086803</v>
      </c>
      <c r="CDQ22" s="127">
        <f t="shared" si="787"/>
        <v>3.5148045434822275</v>
      </c>
      <c r="CDR22" s="127">
        <f t="shared" si="788"/>
        <v>3.2829351843738053</v>
      </c>
      <c r="CDS22" s="127">
        <f t="shared" si="789"/>
        <v>3.3109924853377817</v>
      </c>
      <c r="CDT22" s="127">
        <f t="shared" si="790"/>
        <v>3.0749601574709273</v>
      </c>
      <c r="CDU22" s="127">
        <f t="shared" si="791"/>
        <v>3.0962767629649588</v>
      </c>
      <c r="CDV22" s="127">
        <f t="shared" si="792"/>
        <v>2.8591304038793819</v>
      </c>
      <c r="CDW22" s="127">
        <f t="shared" si="793"/>
        <v>2.8300200348982618</v>
      </c>
      <c r="CDX22" s="127">
        <f t="shared" si="794"/>
        <v>2.6287560222599868</v>
      </c>
      <c r="CDY22" s="127">
        <f t="shared" si="795"/>
        <v>2.5587380226598686</v>
      </c>
      <c r="CDZ22" s="127">
        <f t="shared" si="796"/>
        <v>2.3545089227975677</v>
      </c>
      <c r="CEA22" s="127">
        <f t="shared" si="797"/>
        <v>2.2908958546512532</v>
      </c>
      <c r="CEB22" s="127">
        <f t="shared" si="798"/>
        <v>2.1028913097866138</v>
      </c>
      <c r="CEC22" s="127">
        <f t="shared" si="799"/>
        <v>1.9984905334932828</v>
      </c>
      <c r="CED22" s="127">
        <f t="shared" si="800"/>
        <v>1.8262712829353411</v>
      </c>
      <c r="CEE22" s="127">
        <f t="shared" si="801"/>
        <v>1.7329772084644965</v>
      </c>
      <c r="CEF22" s="127">
        <f t="shared" si="802"/>
        <v>1.5642575999409716</v>
      </c>
      <c r="CEG22" s="127">
        <f t="shared" si="803"/>
        <v>1.4624281121748095</v>
      </c>
      <c r="CEH22" s="127">
        <f t="shared" si="804"/>
        <v>1.3252017198710795</v>
      </c>
      <c r="CEI22" s="127">
        <f t="shared" si="805"/>
        <v>1.2193631049095546</v>
      </c>
      <c r="CEJ22" s="127">
        <f t="shared" si="806"/>
        <v>1.0965690674307165</v>
      </c>
      <c r="CEK22" s="127">
        <f t="shared" si="807"/>
        <v>0.99779348758527753</v>
      </c>
      <c r="CEL22" s="127">
        <f t="shared" si="808"/>
        <v>0.89987418038175482</v>
      </c>
      <c r="CEM22" s="127">
        <f t="shared" si="809"/>
        <v>0.8277789230178193</v>
      </c>
      <c r="CEN22" s="127">
        <f t="shared" si="810"/>
        <v>0.64496329100701244</v>
      </c>
      <c r="CEO22" s="127">
        <f t="shared" si="811"/>
        <v>0.14413169460598238</v>
      </c>
      <c r="CEP22" s="163">
        <f t="shared" si="812"/>
        <v>607.69803439897225</v>
      </c>
      <c r="CEQ22" s="127">
        <f t="shared" si="813"/>
        <v>268.08573696552071</v>
      </c>
      <c r="CER22" s="127">
        <f t="shared" si="814"/>
        <v>229.3974570634536</v>
      </c>
      <c r="CES22" s="127">
        <f t="shared" si="815"/>
        <v>206.69247647890271</v>
      </c>
      <c r="CET22" s="127">
        <f t="shared" si="816"/>
        <v>191.808223991879</v>
      </c>
      <c r="CEU22" s="127">
        <f t="shared" si="817"/>
        <v>183.65451659335247</v>
      </c>
      <c r="CEV22" s="127">
        <f t="shared" si="818"/>
        <v>176.80357267718941</v>
      </c>
      <c r="CEW22" s="127">
        <f t="shared" si="819"/>
        <v>171.90533105583899</v>
      </c>
      <c r="CEX22" s="127">
        <f t="shared" si="820"/>
        <v>165.87008367477284</v>
      </c>
      <c r="CEY22" s="127">
        <f t="shared" si="821"/>
        <v>162.16799921943169</v>
      </c>
      <c r="CEZ22" s="127">
        <f t="shared" si="822"/>
        <v>158.79738500565014</v>
      </c>
      <c r="CFA22" s="127">
        <f t="shared" si="823"/>
        <v>155.07066117517189</v>
      </c>
      <c r="CFB22" s="127">
        <f t="shared" si="824"/>
        <v>152.23095362316408</v>
      </c>
      <c r="CFC22" s="127">
        <f t="shared" si="825"/>
        <v>150.37379307305409</v>
      </c>
      <c r="CFD22" s="127">
        <f t="shared" si="826"/>
        <v>148.00315878054548</v>
      </c>
      <c r="CFE22" s="127">
        <f t="shared" si="827"/>
        <v>145.81981281810951</v>
      </c>
      <c r="CFF22" s="127">
        <f t="shared" si="828"/>
        <v>145.04086827751161</v>
      </c>
      <c r="CFG22" s="127">
        <f t="shared" si="829"/>
        <v>144.04918895755426</v>
      </c>
      <c r="CFH22" s="127">
        <f t="shared" si="830"/>
        <v>141.88632394127319</v>
      </c>
      <c r="CFI22" s="127">
        <f t="shared" si="831"/>
        <v>141.29686528174801</v>
      </c>
      <c r="CFJ22" s="127">
        <f t="shared" si="832"/>
        <v>141.67443378740245</v>
      </c>
      <c r="CFK22" s="127">
        <f t="shared" si="833"/>
        <v>140.07267471841425</v>
      </c>
      <c r="CFL22" s="127">
        <f t="shared" si="834"/>
        <v>139.74773100867449</v>
      </c>
      <c r="CFM22" s="127">
        <f t="shared" si="835"/>
        <v>139.99572019306422</v>
      </c>
      <c r="CFN22" s="127">
        <f t="shared" si="836"/>
        <v>139.50594004966672</v>
      </c>
      <c r="CFO22" s="127">
        <f t="shared" si="837"/>
        <v>139.24681980037764</v>
      </c>
      <c r="CFP22" s="127">
        <f t="shared" si="838"/>
        <v>139.04481882028776</v>
      </c>
      <c r="CFQ22" s="127">
        <f t="shared" si="839"/>
        <v>139.42485561966558</v>
      </c>
      <c r="CFR22" s="127">
        <f t="shared" si="840"/>
        <v>138.67021000030954</v>
      </c>
      <c r="CFS22" s="127">
        <f t="shared" si="841"/>
        <v>138.56688944668446</v>
      </c>
      <c r="CFT22" s="127">
        <f t="shared" si="842"/>
        <v>139.23295875726171</v>
      </c>
      <c r="CFU22" s="127">
        <f t="shared" si="843"/>
        <v>139.01857822590449</v>
      </c>
      <c r="CFV22" s="127">
        <f t="shared" si="844"/>
        <v>138.64167548901267</v>
      </c>
      <c r="CFW22" s="127">
        <f t="shared" si="845"/>
        <v>138.84368252369535</v>
      </c>
      <c r="CFX22" s="127">
        <f t="shared" si="846"/>
        <v>139.461558836861</v>
      </c>
      <c r="CFY22" s="127">
        <f t="shared" si="847"/>
        <v>138.82653301343407</v>
      </c>
      <c r="CFZ22" s="127">
        <f t="shared" si="848"/>
        <v>138.96645624713551</v>
      </c>
      <c r="CGA22" s="127">
        <f t="shared" si="849"/>
        <v>139.93526213761132</v>
      </c>
      <c r="CGB22" s="127">
        <f t="shared" si="850"/>
        <v>139.52244760173991</v>
      </c>
      <c r="CGC22" s="127">
        <f t="shared" si="851"/>
        <v>139.42556374826165</v>
      </c>
      <c r="CGD22" s="127">
        <f t="shared" si="852"/>
        <v>140.54788305853469</v>
      </c>
      <c r="CGE22" s="127">
        <f t="shared" si="853"/>
        <v>140.81230552331024</v>
      </c>
      <c r="CGF22" s="127">
        <f t="shared" si="854"/>
        <v>140.78709520078345</v>
      </c>
      <c r="CGG22" s="127">
        <f t="shared" si="855"/>
        <v>140.81320349294688</v>
      </c>
      <c r="CGH22" s="127">
        <f t="shared" si="856"/>
        <v>141.64153819714778</v>
      </c>
      <c r="CGI22" s="127">
        <f t="shared" si="857"/>
        <v>141.55016966538435</v>
      </c>
      <c r="CGJ22" s="127">
        <f t="shared" si="858"/>
        <v>141.71800678204474</v>
      </c>
      <c r="CGK22" s="127">
        <f t="shared" si="859"/>
        <v>142.47994151649189</v>
      </c>
      <c r="CGL22" s="127">
        <f t="shared" si="860"/>
        <v>141.98623360480147</v>
      </c>
      <c r="CGM22" s="127">
        <f t="shared" si="861"/>
        <v>142.13413519305939</v>
      </c>
      <c r="CGN22" s="127">
        <f t="shared" si="862"/>
        <v>142.84147830924621</v>
      </c>
      <c r="CGO22" s="127">
        <f t="shared" si="863"/>
        <v>143.44970712594571</v>
      </c>
      <c r="CGP22" s="127">
        <f t="shared" si="864"/>
        <v>142.63897531477116</v>
      </c>
      <c r="CGQ22" s="127">
        <f t="shared" si="865"/>
        <v>143.27605826843558</v>
      </c>
      <c r="CGR22" s="127">
        <f t="shared" si="866"/>
        <v>144.21079783760123</v>
      </c>
      <c r="CGS22" s="127">
        <f t="shared" si="867"/>
        <v>143.74325210853246</v>
      </c>
      <c r="CGT22" s="127">
        <f t="shared" si="868"/>
        <v>144.19386143944843</v>
      </c>
      <c r="CGU22" s="127">
        <f t="shared" si="869"/>
        <v>144.89773441885836</v>
      </c>
      <c r="CGV22" s="127">
        <f t="shared" si="870"/>
        <v>145.27810521317508</v>
      </c>
      <c r="CGW22" s="127">
        <f t="shared" si="871"/>
        <v>145.27008242954369</v>
      </c>
      <c r="CGX22" s="127">
        <f t="shared" si="872"/>
        <v>145.91033867283736</v>
      </c>
      <c r="CGY22" s="127">
        <f t="shared" si="873"/>
        <v>146.68821037433136</v>
      </c>
      <c r="CGZ22" s="127">
        <f t="shared" si="874"/>
        <v>146.5568076058986</v>
      </c>
      <c r="CHA22" s="127">
        <f t="shared" si="875"/>
        <v>142.92940710587189</v>
      </c>
      <c r="CHB22" s="127">
        <f t="shared" si="876"/>
        <v>273.70768142348675</v>
      </c>
    </row>
    <row r="23" spans="1:2238" s="2" customFormat="1" ht="15.75" thickTop="1" x14ac:dyDescent="0.25">
      <c r="A23" s="267"/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394"/>
      <c r="AK23" s="394"/>
      <c r="AL23" s="267"/>
      <c r="AM23" s="267"/>
      <c r="AN23" s="267"/>
      <c r="AO23" s="267"/>
      <c r="AP23" s="267"/>
      <c r="AQ23" s="267"/>
      <c r="AR23" s="267"/>
      <c r="AS23" s="267"/>
      <c r="AT23" s="267"/>
      <c r="AU23" s="267"/>
      <c r="AV23" s="267"/>
      <c r="AW23" s="267"/>
      <c r="AX23" s="267"/>
      <c r="AY23" s="267"/>
      <c r="AZ23" s="267"/>
      <c r="BA23" s="267"/>
      <c r="BB23" s="267"/>
      <c r="BC23" s="267"/>
      <c r="BD23" s="267"/>
      <c r="BE23" s="267"/>
      <c r="BF23" s="267"/>
      <c r="BG23" s="267"/>
      <c r="BH23" s="267"/>
      <c r="BI23" s="267"/>
      <c r="BJ23" s="267"/>
      <c r="BK23" s="267"/>
      <c r="BL23" s="267"/>
      <c r="BM23" s="267"/>
      <c r="BN23" s="267"/>
      <c r="BO23" s="267"/>
      <c r="BP23" s="267"/>
      <c r="BQ23" s="267"/>
      <c r="BR23" s="267"/>
      <c r="BS23" s="267"/>
      <c r="BT23" s="267"/>
      <c r="BU23" s="267"/>
      <c r="BV23" s="267"/>
      <c r="BW23" s="267"/>
      <c r="BX23" s="267"/>
      <c r="BY23" s="267"/>
      <c r="BZ23" s="267"/>
      <c r="CA23" s="267"/>
      <c r="CB23" s="267"/>
      <c r="CC23" s="267"/>
      <c r="CD23" s="267"/>
      <c r="CE23" s="267"/>
      <c r="CF23" s="267"/>
      <c r="CG23" s="267"/>
      <c r="CH23" s="267"/>
      <c r="CI23" s="267"/>
      <c r="CJ23" s="267"/>
      <c r="CK23" s="267"/>
      <c r="CL23" s="267"/>
      <c r="CM23" s="267"/>
      <c r="CN23" s="267"/>
      <c r="CO23" s="267"/>
      <c r="CP23" s="267"/>
      <c r="CQ23" s="267"/>
      <c r="CR23" s="267"/>
      <c r="CS23" s="267"/>
      <c r="CT23" s="267"/>
      <c r="CU23" s="267"/>
      <c r="CV23" s="267"/>
      <c r="CW23" s="267"/>
      <c r="CX23" s="267"/>
      <c r="CY23" s="267"/>
      <c r="CZ23" s="267"/>
      <c r="DA23" s="267"/>
      <c r="DB23" s="267"/>
      <c r="DC23" s="267"/>
      <c r="DD23" s="267"/>
      <c r="DE23" s="267"/>
      <c r="DF23" s="267"/>
      <c r="DG23" s="267"/>
      <c r="DH23" s="267"/>
      <c r="DI23" s="267"/>
      <c r="DJ23" s="267"/>
      <c r="DK23" s="267"/>
      <c r="DL23" s="267"/>
      <c r="DM23" s="267"/>
      <c r="DN23" s="267"/>
      <c r="DO23" s="267"/>
      <c r="DP23" s="267"/>
      <c r="DQ23" s="267"/>
      <c r="DR23" s="267"/>
      <c r="DS23" s="267"/>
      <c r="DT23" s="267"/>
      <c r="DU23" s="267"/>
      <c r="DV23" s="267"/>
      <c r="DW23" s="267"/>
      <c r="DX23" s="267"/>
      <c r="DY23" s="267"/>
      <c r="DZ23" s="267"/>
      <c r="EA23" s="267"/>
      <c r="EB23" s="267"/>
      <c r="EC23" s="267"/>
      <c r="ED23" s="267"/>
      <c r="EE23" s="267"/>
      <c r="EF23" s="267"/>
      <c r="EG23" s="267"/>
      <c r="EH23" s="267"/>
      <c r="EI23" s="267"/>
      <c r="EJ23" s="267"/>
      <c r="EK23" s="267"/>
      <c r="EL23" s="267"/>
      <c r="EM23" s="267"/>
      <c r="EN23" s="267"/>
      <c r="EO23" s="267"/>
      <c r="EP23" s="267"/>
      <c r="EQ23" s="267"/>
      <c r="ER23" s="267"/>
      <c r="ES23" s="267"/>
      <c r="ET23" s="267"/>
      <c r="EU23" s="267"/>
      <c r="EV23" s="267"/>
      <c r="EW23" s="267"/>
      <c r="EX23" s="267"/>
      <c r="EY23" s="267"/>
      <c r="EZ23" s="267"/>
      <c r="FA23" s="267"/>
      <c r="FB23" s="267"/>
      <c r="FC23" s="267"/>
      <c r="FD23" s="267"/>
      <c r="FE23" s="267"/>
      <c r="FF23" s="267"/>
      <c r="FG23" s="267"/>
      <c r="FH23" s="267"/>
      <c r="FI23" s="267"/>
      <c r="FJ23" s="267"/>
      <c r="FK23" s="267"/>
      <c r="FL23" s="267"/>
      <c r="FM23" s="267"/>
      <c r="FN23" s="267"/>
      <c r="FO23" s="267"/>
      <c r="FP23" s="267"/>
      <c r="FQ23" s="267"/>
      <c r="FR23" s="267"/>
      <c r="FS23" s="267"/>
      <c r="FT23" s="267"/>
      <c r="FU23" s="267"/>
      <c r="FV23" s="267"/>
      <c r="FW23" s="267"/>
      <c r="FX23" s="267"/>
      <c r="FY23" s="267"/>
      <c r="FZ23" s="267"/>
      <c r="GA23" s="267"/>
      <c r="GB23" s="267"/>
      <c r="GC23" s="267"/>
      <c r="GD23" s="267"/>
      <c r="GE23" s="267"/>
      <c r="GF23" s="267"/>
      <c r="GG23" s="267"/>
      <c r="GH23" s="267"/>
      <c r="GI23" s="267"/>
      <c r="GJ23" s="267"/>
      <c r="GK23" s="267"/>
      <c r="GL23" s="267"/>
      <c r="GM23" s="267"/>
      <c r="GN23" s="267"/>
      <c r="GO23" s="267"/>
      <c r="GP23" s="267"/>
      <c r="GQ23" s="267"/>
      <c r="GR23" s="267"/>
      <c r="GS23" s="267"/>
      <c r="GT23" s="267"/>
      <c r="GU23" s="267"/>
      <c r="GV23" s="267"/>
      <c r="GW23" s="267"/>
      <c r="GX23" s="267"/>
      <c r="GY23" s="267"/>
      <c r="GZ23" s="267"/>
      <c r="HA23" s="267"/>
      <c r="HB23" s="267"/>
      <c r="HC23" s="267"/>
      <c r="HD23" s="267"/>
      <c r="HE23" s="267"/>
      <c r="HF23" s="267"/>
      <c r="HG23" s="267"/>
      <c r="HH23" s="267"/>
      <c r="HI23" s="267"/>
      <c r="HJ23" s="267"/>
      <c r="HK23" s="267"/>
      <c r="HL23" s="267"/>
      <c r="HM23" s="267"/>
      <c r="HN23" s="267"/>
      <c r="HO23" s="267"/>
      <c r="HP23" s="267"/>
      <c r="HQ23" s="267"/>
      <c r="HR23" s="267"/>
      <c r="HS23" s="267"/>
      <c r="HT23" s="267"/>
      <c r="HU23" s="267"/>
      <c r="HV23" s="267"/>
      <c r="HW23" s="267"/>
      <c r="HX23" s="267"/>
      <c r="HY23" s="267"/>
      <c r="HZ23" s="267"/>
      <c r="IA23" s="267"/>
      <c r="IB23" s="267"/>
      <c r="IC23" s="267"/>
      <c r="ID23" s="267"/>
      <c r="IE23" s="267"/>
      <c r="IF23" s="267"/>
      <c r="IG23" s="267"/>
      <c r="IH23" s="267"/>
      <c r="II23" s="267"/>
      <c r="IJ23" s="267"/>
      <c r="IK23" s="267"/>
      <c r="IL23" s="267"/>
      <c r="IM23" s="267"/>
      <c r="IN23" s="267"/>
      <c r="IO23" s="267"/>
      <c r="IP23" s="267"/>
      <c r="IQ23" s="267"/>
      <c r="IR23" s="267"/>
      <c r="IS23" s="267"/>
      <c r="IT23" s="267"/>
      <c r="IU23" s="267"/>
      <c r="IV23" s="267"/>
      <c r="IW23" s="267"/>
      <c r="IX23" s="267"/>
      <c r="IY23" s="267"/>
      <c r="IZ23" s="267"/>
      <c r="JA23" s="267"/>
      <c r="JB23" s="267"/>
      <c r="JC23" s="267"/>
      <c r="JD23" s="267"/>
      <c r="JE23" s="267"/>
      <c r="JF23" s="267"/>
      <c r="JG23" s="267"/>
      <c r="JH23" s="267"/>
      <c r="JI23" s="267"/>
      <c r="JJ23" s="267"/>
      <c r="JK23" s="267"/>
      <c r="JL23" s="267"/>
      <c r="JM23" s="267"/>
      <c r="JN23" s="267"/>
      <c r="JO23" s="267"/>
      <c r="JP23" s="267"/>
      <c r="JQ23" s="267"/>
      <c r="JR23" s="267"/>
      <c r="JS23" s="267"/>
      <c r="JT23" s="267"/>
      <c r="JU23" s="267"/>
      <c r="JV23" s="267"/>
      <c r="JW23" s="267"/>
      <c r="JX23" s="267"/>
      <c r="JY23" s="267"/>
      <c r="JZ23" s="267"/>
      <c r="KA23" s="267"/>
      <c r="KB23" s="267"/>
      <c r="KC23" s="267"/>
      <c r="KD23" s="267"/>
      <c r="KE23" s="267"/>
      <c r="KF23" s="267"/>
      <c r="KG23" s="267"/>
      <c r="KH23" s="267"/>
      <c r="KI23" s="267"/>
      <c r="KJ23" s="267"/>
      <c r="KK23" s="267"/>
      <c r="KL23" s="267"/>
      <c r="KM23" s="267"/>
      <c r="KN23" s="267"/>
      <c r="KO23" s="267"/>
      <c r="KP23" s="267"/>
      <c r="KQ23" s="267"/>
      <c r="KR23" s="267"/>
      <c r="KS23" s="267"/>
      <c r="KT23" s="267"/>
      <c r="KU23" s="267"/>
      <c r="KV23" s="267"/>
      <c r="KW23" s="267"/>
      <c r="KX23" s="267"/>
      <c r="KY23" s="267"/>
      <c r="KZ23" s="267"/>
      <c r="LA23" s="267"/>
      <c r="LB23" s="267"/>
      <c r="LC23" s="267"/>
      <c r="LD23" s="267"/>
      <c r="LE23" s="267"/>
      <c r="LF23" s="267"/>
      <c r="LG23" s="267"/>
      <c r="LH23" s="267"/>
      <c r="LI23" s="267"/>
      <c r="LJ23" s="267"/>
      <c r="LK23" s="267"/>
      <c r="LL23" s="267"/>
      <c r="LM23" s="267"/>
      <c r="LN23" s="267"/>
      <c r="LO23" s="267"/>
      <c r="LP23" s="267"/>
      <c r="LQ23" s="267"/>
      <c r="LR23" s="267"/>
      <c r="LS23" s="267"/>
      <c r="LT23" s="267"/>
      <c r="LU23" s="267"/>
      <c r="LV23" s="267"/>
      <c r="LW23" s="267"/>
      <c r="LX23" s="267"/>
      <c r="LY23" s="267"/>
      <c r="LZ23" s="267"/>
      <c r="MA23" s="267"/>
      <c r="MB23" s="267"/>
      <c r="MC23" s="267"/>
      <c r="MD23" s="267"/>
      <c r="ME23" s="267"/>
      <c r="MF23" s="267"/>
      <c r="MG23" s="267"/>
      <c r="MH23" s="267"/>
      <c r="MI23" s="267"/>
      <c r="MJ23" s="267"/>
      <c r="MK23" s="267"/>
      <c r="ML23" s="267"/>
      <c r="MM23" s="267"/>
      <c r="MN23" s="267"/>
      <c r="MO23" s="267"/>
      <c r="MP23" s="267"/>
      <c r="MQ23" s="267"/>
      <c r="MR23" s="267"/>
      <c r="MS23" s="267"/>
      <c r="MT23" s="267"/>
      <c r="MU23" s="267"/>
      <c r="MV23" s="267"/>
      <c r="MW23" s="267"/>
      <c r="MX23" s="267"/>
      <c r="MY23" s="267"/>
      <c r="MZ23" s="267"/>
      <c r="NA23" s="267"/>
      <c r="NB23" s="267"/>
      <c r="NC23" s="267"/>
      <c r="ND23" s="267"/>
      <c r="NE23" s="267"/>
      <c r="NF23" s="267"/>
      <c r="NG23" s="267"/>
      <c r="NH23" s="267"/>
      <c r="NI23" s="267"/>
      <c r="NJ23" s="267"/>
      <c r="NK23" s="267"/>
      <c r="NL23" s="267"/>
      <c r="NM23" s="267"/>
      <c r="NN23" s="267"/>
      <c r="NO23" s="267"/>
      <c r="NP23" s="267"/>
      <c r="NQ23" s="267"/>
      <c r="NR23" s="267"/>
      <c r="NS23" s="267"/>
      <c r="NT23" s="267"/>
      <c r="NU23" s="267"/>
      <c r="NV23" s="267"/>
      <c r="NW23" s="267"/>
      <c r="NX23" s="267"/>
      <c r="NY23" s="267"/>
      <c r="NZ23" s="267"/>
      <c r="OA23" s="267"/>
      <c r="OB23" s="267"/>
      <c r="OC23" s="267"/>
      <c r="OD23" s="267"/>
      <c r="OE23" s="267"/>
      <c r="OF23" s="267"/>
      <c r="OG23" s="267"/>
      <c r="OH23" s="267"/>
      <c r="OI23" s="267"/>
      <c r="OJ23" s="267"/>
      <c r="OK23" s="267"/>
      <c r="OL23" s="267"/>
      <c r="OM23" s="267"/>
      <c r="ON23" s="267"/>
      <c r="OO23" s="267"/>
      <c r="OP23" s="267"/>
      <c r="OQ23" s="267"/>
      <c r="OR23" s="267"/>
      <c r="OS23" s="267"/>
      <c r="OT23" s="267"/>
      <c r="OU23" s="267"/>
      <c r="OV23" s="267"/>
      <c r="OW23" s="267"/>
      <c r="OX23" s="267"/>
      <c r="OY23" s="267"/>
      <c r="OZ23" s="267"/>
      <c r="PA23" s="267"/>
      <c r="PB23" s="267"/>
      <c r="PC23" s="267"/>
      <c r="PD23" s="267"/>
      <c r="PE23" s="267"/>
      <c r="PF23" s="267"/>
      <c r="PG23" s="267"/>
      <c r="PH23" s="267"/>
      <c r="PI23" s="267"/>
      <c r="PJ23" s="267"/>
      <c r="PK23" s="267"/>
      <c r="PL23" s="267"/>
      <c r="PM23" s="267"/>
      <c r="PN23" s="267"/>
      <c r="PO23" s="267"/>
      <c r="PP23" s="267"/>
      <c r="PQ23" s="267"/>
      <c r="PR23" s="267"/>
      <c r="PS23" s="267"/>
      <c r="PT23" s="267"/>
      <c r="PU23" s="267"/>
      <c r="PV23" s="267"/>
      <c r="PW23" s="267"/>
      <c r="PX23" s="267"/>
      <c r="PY23" s="267"/>
      <c r="PZ23" s="267"/>
      <c r="QA23" s="267"/>
      <c r="QB23" s="267"/>
      <c r="QC23" s="267"/>
      <c r="QD23" s="267"/>
      <c r="QE23" s="267"/>
      <c r="QF23" s="267"/>
      <c r="QG23" s="267"/>
      <c r="QH23" s="267"/>
      <c r="QI23" s="267"/>
      <c r="QJ23" s="267"/>
      <c r="QK23" s="267"/>
      <c r="QL23" s="267"/>
      <c r="QM23" s="267"/>
      <c r="QN23" s="267"/>
      <c r="QO23" s="267"/>
      <c r="QP23" s="267"/>
      <c r="QQ23" s="267"/>
      <c r="QR23" s="267"/>
      <c r="QS23" s="267"/>
      <c r="QT23" s="267"/>
      <c r="QU23" s="267"/>
      <c r="QV23" s="267"/>
      <c r="QW23" s="267"/>
      <c r="QX23" s="267"/>
      <c r="QY23" s="267"/>
      <c r="QZ23" s="267"/>
      <c r="RA23" s="267"/>
      <c r="RB23" s="267"/>
      <c r="RC23" s="267"/>
      <c r="RD23" s="267"/>
      <c r="RE23" s="267"/>
      <c r="RF23" s="267"/>
      <c r="RG23" s="267"/>
      <c r="RH23" s="267"/>
      <c r="RI23" s="267"/>
      <c r="RJ23" s="267"/>
      <c r="RK23" s="267"/>
      <c r="RL23" s="267"/>
      <c r="RM23" s="267"/>
      <c r="RN23" s="267"/>
      <c r="RO23" s="267"/>
      <c r="RP23" s="267"/>
      <c r="RQ23" s="267"/>
      <c r="RR23" s="267"/>
      <c r="RS23" s="267"/>
      <c r="RT23" s="267"/>
      <c r="RU23" s="267"/>
      <c r="RV23" s="267"/>
      <c r="RW23" s="267"/>
      <c r="RX23" s="267"/>
      <c r="RY23" s="267"/>
      <c r="RZ23" s="267"/>
      <c r="SA23" s="267"/>
      <c r="SB23" s="267"/>
      <c r="SC23" s="267"/>
      <c r="SD23" s="267"/>
      <c r="SE23" s="267"/>
      <c r="SF23" s="267"/>
      <c r="SG23" s="267"/>
      <c r="SH23" s="267"/>
      <c r="SI23" s="267"/>
      <c r="SJ23" s="267"/>
      <c r="SK23" s="267"/>
      <c r="SL23" s="267"/>
      <c r="SM23" s="267"/>
      <c r="SN23" s="267"/>
      <c r="SO23" s="267"/>
      <c r="SP23" s="267"/>
      <c r="SQ23" s="267"/>
      <c r="SR23" s="267"/>
      <c r="SS23" s="344">
        <f>SUM(SS5:VE5)</f>
        <v>5.4296191499999993E-4</v>
      </c>
      <c r="ST23" s="267"/>
      <c r="SU23" s="267"/>
      <c r="SV23" s="267"/>
      <c r="SW23" s="267"/>
      <c r="SX23" s="267"/>
      <c r="SY23" s="267"/>
      <c r="SZ23" s="267"/>
      <c r="TA23" s="267"/>
      <c r="TB23" s="267"/>
      <c r="TC23" s="267"/>
      <c r="TD23" s="267"/>
      <c r="TE23" s="267"/>
      <c r="TF23" s="267"/>
      <c r="TG23" s="267"/>
      <c r="TH23" s="267"/>
      <c r="TI23" s="267"/>
      <c r="TJ23" s="267"/>
      <c r="TK23" s="267"/>
      <c r="TL23" s="267"/>
      <c r="TM23" s="267"/>
      <c r="TN23" s="267"/>
      <c r="TO23" s="267"/>
      <c r="TP23" s="267"/>
      <c r="TQ23" s="267"/>
      <c r="TR23" s="267"/>
      <c r="TS23" s="267"/>
      <c r="TT23" s="267"/>
      <c r="TU23" s="267"/>
      <c r="TV23" s="267"/>
      <c r="TW23" s="267"/>
      <c r="TX23" s="267"/>
      <c r="TY23" s="267"/>
      <c r="TZ23" s="267"/>
      <c r="UA23" s="267"/>
      <c r="UB23" s="267"/>
      <c r="UC23" s="267"/>
      <c r="UD23" s="267"/>
      <c r="UE23" s="267"/>
      <c r="UF23" s="267"/>
      <c r="UG23" s="267"/>
      <c r="UH23" s="267"/>
      <c r="UI23" s="267"/>
      <c r="UJ23" s="267"/>
      <c r="UK23" s="267"/>
      <c r="UL23" s="267"/>
      <c r="UM23" s="267"/>
      <c r="UN23" s="267"/>
      <c r="UO23" s="267"/>
      <c r="UP23" s="267"/>
      <c r="UQ23" s="267"/>
      <c r="UR23" s="267"/>
      <c r="US23" s="267"/>
      <c r="UT23" s="267"/>
      <c r="UU23" s="267"/>
      <c r="UV23" s="267"/>
      <c r="UW23" s="267"/>
      <c r="UX23" s="267"/>
      <c r="UY23" s="267"/>
      <c r="UZ23" s="267"/>
      <c r="VA23" s="267"/>
      <c r="VB23" s="267"/>
      <c r="VC23" s="267"/>
      <c r="VD23" s="267"/>
      <c r="VE23" s="267"/>
      <c r="VF23" s="267"/>
      <c r="VG23" s="267"/>
      <c r="VH23" s="267"/>
      <c r="VI23" s="267"/>
      <c r="VJ23" s="267"/>
      <c r="VK23" s="267"/>
      <c r="VL23" s="267"/>
      <c r="VM23" s="267"/>
      <c r="VN23" s="267"/>
      <c r="VO23" s="267"/>
      <c r="VP23" s="267"/>
      <c r="VQ23" s="267"/>
      <c r="VR23" s="267"/>
      <c r="VS23" s="267"/>
      <c r="VT23" s="267"/>
      <c r="VU23" s="267"/>
      <c r="VV23" s="267"/>
      <c r="VW23" s="267"/>
      <c r="VX23" s="267"/>
      <c r="VY23" s="267"/>
      <c r="VZ23" s="267"/>
      <c r="WA23" s="267"/>
      <c r="WB23" s="267"/>
      <c r="WC23" s="267"/>
      <c r="WD23" s="267"/>
      <c r="WE23" s="267"/>
      <c r="WF23" s="267"/>
      <c r="WG23" s="267"/>
      <c r="WH23" s="267"/>
      <c r="WI23" s="267"/>
      <c r="WJ23" s="267"/>
      <c r="WK23" s="267"/>
      <c r="WL23" s="267"/>
      <c r="WM23" s="267"/>
      <c r="WN23" s="267"/>
      <c r="WO23" s="267"/>
      <c r="WP23" s="267"/>
      <c r="WQ23" s="267"/>
      <c r="WR23" s="267"/>
      <c r="WS23" s="267"/>
      <c r="WT23" s="267"/>
      <c r="WU23" s="267"/>
      <c r="WV23" s="267"/>
      <c r="WW23" s="267"/>
      <c r="WX23" s="267"/>
      <c r="WY23" s="267"/>
      <c r="WZ23" s="267"/>
      <c r="XA23" s="267"/>
      <c r="XB23" s="267"/>
      <c r="XC23" s="267"/>
      <c r="XD23" s="267"/>
      <c r="XE23" s="267"/>
      <c r="XF23" s="267"/>
      <c r="XG23" s="267"/>
      <c r="XH23" s="267"/>
      <c r="XI23" s="267"/>
      <c r="XJ23" s="267"/>
      <c r="XK23" s="267"/>
      <c r="XL23" s="267"/>
      <c r="XM23" s="267"/>
      <c r="XN23" s="267"/>
      <c r="XO23" s="267"/>
      <c r="XP23" s="267"/>
      <c r="XQ23" s="267"/>
      <c r="XR23" s="267"/>
      <c r="XS23" s="267"/>
      <c r="XT23" s="267"/>
      <c r="XU23" s="267"/>
      <c r="XV23" s="267"/>
      <c r="XW23" s="267"/>
      <c r="XX23" s="267"/>
      <c r="XY23" s="267"/>
      <c r="XZ23" s="267"/>
      <c r="YA23" s="267"/>
      <c r="YB23" s="267"/>
      <c r="YC23" s="267"/>
      <c r="YD23" s="267"/>
      <c r="YE23" s="267"/>
      <c r="YF23" s="267"/>
      <c r="YG23" s="267"/>
      <c r="YH23" s="267"/>
      <c r="YI23" s="267"/>
      <c r="YJ23" s="267"/>
      <c r="YK23" s="267"/>
      <c r="YL23" s="267"/>
      <c r="YM23" s="267"/>
      <c r="YN23" s="267"/>
      <c r="YO23" s="267"/>
      <c r="YP23" s="267"/>
      <c r="YQ23" s="267"/>
      <c r="YR23" s="267"/>
      <c r="YS23" s="267"/>
      <c r="YT23" s="267"/>
      <c r="YU23" s="267"/>
      <c r="YV23" s="267"/>
      <c r="YW23" s="267"/>
      <c r="YX23" s="267"/>
      <c r="YY23" s="267"/>
      <c r="YZ23" s="267"/>
      <c r="ZA23" s="267"/>
      <c r="ZB23" s="267"/>
      <c r="ZC23" s="267"/>
      <c r="ZD23" s="267"/>
      <c r="ZE23" s="267"/>
      <c r="ZF23" s="267"/>
      <c r="ZG23" s="267"/>
      <c r="ZH23" s="267"/>
      <c r="ZI23" s="267"/>
      <c r="ZJ23" s="267"/>
      <c r="ZK23" s="267"/>
      <c r="ZL23" s="267"/>
      <c r="ZM23" s="267"/>
      <c r="ZN23" s="267"/>
      <c r="ZO23" s="267"/>
      <c r="ZP23" s="267"/>
      <c r="ZQ23" s="267"/>
      <c r="ZR23" s="267"/>
      <c r="ZS23" s="267"/>
      <c r="ZT23" s="267"/>
      <c r="ZU23" s="267"/>
      <c r="ZV23" s="267"/>
      <c r="ZW23" s="267"/>
      <c r="ZX23" s="267"/>
      <c r="ZY23" s="267"/>
      <c r="ZZ23" s="267"/>
      <c r="AAA23" s="267"/>
      <c r="AAB23" s="267"/>
      <c r="AAC23" s="267"/>
      <c r="AAD23" s="267"/>
      <c r="AAE23" s="267"/>
      <c r="AAF23" s="267"/>
      <c r="AAG23" s="267"/>
      <c r="AAH23" s="267"/>
      <c r="AAI23" s="267"/>
      <c r="AAJ23" s="267"/>
      <c r="AAK23" s="267"/>
      <c r="AAL23" s="267"/>
      <c r="AAM23" s="267"/>
      <c r="AAN23" s="267"/>
      <c r="AAO23" s="267"/>
      <c r="AAP23" s="267"/>
      <c r="AAQ23" s="267"/>
      <c r="AAR23" s="267"/>
      <c r="AAS23" s="267"/>
      <c r="AAT23" s="267"/>
      <c r="AAU23" s="267"/>
      <c r="AAV23" s="267"/>
      <c r="AAW23" s="267"/>
      <c r="AAX23" s="267"/>
      <c r="AAY23" s="267"/>
      <c r="AAZ23" s="267"/>
      <c r="ABA23" s="267"/>
      <c r="ABB23" s="267"/>
      <c r="ABC23" s="267"/>
      <c r="ABD23" s="267"/>
      <c r="ABE23" s="267"/>
      <c r="ABF23" s="267"/>
      <c r="ABG23" s="267"/>
      <c r="ABH23" s="267"/>
      <c r="ABI23" s="267"/>
      <c r="ABJ23" s="267"/>
      <c r="ABK23" s="267"/>
      <c r="ABL23" s="267"/>
      <c r="ABM23" s="267"/>
      <c r="ABN23" s="267"/>
      <c r="ABO23" s="267"/>
      <c r="ABP23" s="267"/>
      <c r="ABQ23" s="267"/>
      <c r="ABR23" s="267"/>
      <c r="ABS23" s="267"/>
      <c r="ABT23" s="267"/>
      <c r="ABU23" s="267"/>
      <c r="ABV23" s="267"/>
      <c r="ABW23" s="267"/>
      <c r="ABX23" s="267"/>
      <c r="ABY23" s="267"/>
      <c r="ABZ23" s="267"/>
      <c r="ACA23" s="267"/>
      <c r="ACB23" s="267"/>
      <c r="ACC23" s="267"/>
      <c r="ACD23" s="267"/>
      <c r="ACE23" s="267"/>
      <c r="ACF23" s="267"/>
      <c r="ACG23" s="267"/>
      <c r="ACH23" s="267"/>
      <c r="ACI23" s="267"/>
      <c r="ACJ23" s="267"/>
      <c r="ACK23" s="267"/>
      <c r="ACL23" s="267"/>
      <c r="ACM23" s="267"/>
      <c r="ACN23" s="267"/>
      <c r="ACO23" s="267"/>
      <c r="ACP23" s="267"/>
      <c r="ACQ23" s="267"/>
      <c r="ACR23" s="267"/>
      <c r="ACS23" s="267"/>
      <c r="ACT23" s="267"/>
      <c r="ACU23" s="267"/>
      <c r="ACV23" s="267"/>
      <c r="ACW23" s="267"/>
      <c r="ACX23" s="267"/>
      <c r="ACY23" s="267"/>
      <c r="ACZ23" s="267"/>
      <c r="ADA23" s="267"/>
      <c r="ADB23" s="267"/>
      <c r="ADC23" s="267"/>
      <c r="ADD23" s="267"/>
      <c r="ADE23" s="267"/>
      <c r="ADF23" s="267"/>
      <c r="ADG23" s="267"/>
      <c r="ADH23" s="267"/>
      <c r="ADI23" s="267"/>
      <c r="ADJ23" s="267"/>
      <c r="ADK23" s="267"/>
      <c r="ADL23" s="267"/>
      <c r="ADM23" s="267"/>
      <c r="ADN23" s="267"/>
      <c r="ADO23" s="267"/>
      <c r="ADP23" s="267"/>
      <c r="ADQ23" s="267"/>
      <c r="ADR23" s="267"/>
      <c r="ADS23" s="267"/>
      <c r="ADT23" s="267"/>
      <c r="ADU23" s="267"/>
      <c r="ADV23" s="267"/>
      <c r="ADW23" s="267"/>
      <c r="ADX23" s="267"/>
      <c r="ADY23" s="267"/>
      <c r="ADZ23" s="267"/>
      <c r="AEA23" s="267"/>
      <c r="AEB23" s="267"/>
      <c r="AEC23" s="267"/>
      <c r="AED23" s="267"/>
      <c r="AEE23" s="267"/>
      <c r="AEF23" s="267"/>
      <c r="AEG23" s="267"/>
      <c r="AEH23" s="267"/>
      <c r="AEI23" s="267"/>
      <c r="AEJ23" s="267"/>
      <c r="AEK23" s="267"/>
      <c r="AEL23" s="267"/>
      <c r="AEM23" s="267"/>
      <c r="AEN23" s="267"/>
      <c r="AEO23" s="267"/>
      <c r="AEP23" s="267"/>
      <c r="AEQ23" s="267"/>
      <c r="AER23" s="267"/>
      <c r="AES23" s="267"/>
      <c r="AET23" s="267"/>
      <c r="AEU23" s="267"/>
      <c r="AEV23" s="267"/>
      <c r="AEW23" s="267"/>
      <c r="AEX23" s="267"/>
      <c r="AEY23" s="267"/>
      <c r="AEZ23" s="267"/>
      <c r="AFA23" s="267"/>
      <c r="AFB23" s="267"/>
      <c r="AFC23" s="267"/>
      <c r="AFD23" s="267"/>
      <c r="AFE23" s="267"/>
      <c r="AFF23" s="267"/>
      <c r="AFG23" s="267"/>
      <c r="AFH23" s="267"/>
      <c r="AFI23" s="267"/>
      <c r="AFJ23" s="267"/>
      <c r="AFK23" s="267"/>
      <c r="AFL23" s="267"/>
      <c r="AFM23" s="267"/>
      <c r="AFN23" s="267"/>
      <c r="AFO23" s="267"/>
      <c r="AFP23" s="267"/>
      <c r="AFQ23" s="267"/>
      <c r="AFR23" s="267"/>
      <c r="AFS23" s="267"/>
      <c r="AFT23" s="267"/>
      <c r="AFU23" s="267"/>
      <c r="AFV23" s="267"/>
      <c r="AFW23" s="267"/>
      <c r="AFX23" s="267"/>
      <c r="AFY23" s="267"/>
      <c r="AFZ23" s="267"/>
      <c r="AGA23" s="267"/>
      <c r="AGB23" s="267"/>
      <c r="AGC23" s="267"/>
      <c r="AGD23" s="267"/>
      <c r="AGE23" s="267"/>
      <c r="AGF23" s="267"/>
      <c r="AGG23" s="267"/>
      <c r="AGH23" s="267"/>
      <c r="AGI23" s="267"/>
      <c r="AGJ23" s="267"/>
      <c r="AGK23" s="267"/>
      <c r="AGL23" s="267"/>
      <c r="AGM23" s="267"/>
      <c r="AGN23" s="267"/>
      <c r="AGO23" s="267"/>
      <c r="AGP23" s="267"/>
      <c r="AGQ23" s="267"/>
      <c r="AGR23" s="267"/>
      <c r="AGS23" s="267"/>
      <c r="AGT23" s="267"/>
      <c r="AGU23" s="267"/>
      <c r="AGV23" s="267"/>
      <c r="AGW23" s="267"/>
      <c r="AGX23" s="267"/>
      <c r="AGY23" s="267"/>
      <c r="AGZ23" s="267"/>
      <c r="AHA23" s="267"/>
      <c r="AHB23" s="267"/>
      <c r="AHC23" s="267"/>
      <c r="AHD23" s="267"/>
      <c r="AHE23" s="267"/>
      <c r="AHF23" s="267"/>
      <c r="AHG23" s="267"/>
      <c r="AHH23" s="267"/>
      <c r="AHI23" s="267"/>
      <c r="AHJ23" s="267"/>
      <c r="AHK23" s="267"/>
      <c r="AHL23" s="267"/>
      <c r="AHM23" s="267"/>
      <c r="AHN23" s="267"/>
      <c r="AHO23" s="267"/>
      <c r="AHP23" s="267"/>
      <c r="AHQ23" s="267"/>
      <c r="AHR23" s="267"/>
      <c r="AHS23" s="267"/>
      <c r="AHT23" s="267"/>
      <c r="AHU23" s="267"/>
      <c r="AHV23" s="267"/>
      <c r="AHW23" s="267"/>
      <c r="AHX23" s="267"/>
      <c r="AHY23" s="267"/>
      <c r="AHZ23" s="267"/>
      <c r="AIA23" s="267"/>
      <c r="AIB23" s="267"/>
      <c r="AIC23" s="267"/>
      <c r="AID23" s="267"/>
      <c r="AIE23" s="343">
        <f>SUM(AIE5:AKR5)</f>
        <v>1.15313544E-7</v>
      </c>
      <c r="AIF23" s="267"/>
      <c r="AIG23" s="267"/>
      <c r="AIH23" s="267"/>
      <c r="AII23" s="267"/>
      <c r="AIJ23" s="267"/>
      <c r="AIK23" s="267"/>
      <c r="AIL23" s="267"/>
      <c r="AIM23" s="267"/>
      <c r="AIN23" s="267"/>
      <c r="AIO23" s="267"/>
      <c r="AIP23" s="267"/>
      <c r="AIQ23" s="267"/>
      <c r="AIR23" s="267"/>
      <c r="AIS23" s="267"/>
      <c r="AIT23" s="267"/>
      <c r="AIU23" s="267"/>
      <c r="AIV23" s="267"/>
      <c r="AIW23" s="267"/>
      <c r="AIX23" s="267"/>
      <c r="AIY23" s="267"/>
      <c r="AIZ23" s="267"/>
      <c r="AJA23" s="267"/>
      <c r="AJB23" s="267"/>
      <c r="AJC23" s="267"/>
      <c r="AJD23" s="267"/>
      <c r="AJE23" s="267"/>
      <c r="AJF23" s="267"/>
      <c r="AJG23" s="267"/>
      <c r="AJH23" s="267"/>
      <c r="AJI23" s="267"/>
      <c r="AJJ23" s="267"/>
      <c r="AJK23" s="267"/>
      <c r="AJL23" s="267"/>
      <c r="AJM23" s="267"/>
      <c r="AJN23" s="267"/>
      <c r="AJO23" s="267"/>
      <c r="AJP23" s="267"/>
      <c r="AJQ23" s="267"/>
      <c r="AJR23" s="267"/>
      <c r="AJS23" s="267"/>
      <c r="AJT23" s="267"/>
      <c r="AJU23" s="267"/>
      <c r="AJV23" s="267"/>
      <c r="AJW23" s="267"/>
      <c r="AJX23" s="267"/>
      <c r="AJY23" s="267"/>
      <c r="AJZ23" s="267"/>
      <c r="AKA23" s="267"/>
      <c r="AKB23" s="267"/>
      <c r="AKC23" s="267"/>
      <c r="AKD23" s="267"/>
      <c r="AKE23" s="267"/>
      <c r="AKF23" s="267"/>
      <c r="AKG23" s="267"/>
      <c r="AKH23" s="267"/>
      <c r="AKI23" s="267"/>
      <c r="AKJ23" s="267"/>
      <c r="AKK23" s="267"/>
      <c r="AKL23" s="267"/>
      <c r="AKM23" s="267"/>
      <c r="AKN23" s="267"/>
      <c r="AKO23" s="267"/>
      <c r="AKP23" s="267"/>
      <c r="AKQ23" s="267"/>
      <c r="AKR23" s="267"/>
      <c r="AKS23" s="267"/>
      <c r="AKT23" s="343">
        <f>SUM(AKT5:ANF5)</f>
        <v>1.6765039000000022E-7</v>
      </c>
      <c r="AKU23" s="267"/>
      <c r="AKV23" s="267"/>
      <c r="AKW23" s="267"/>
      <c r="AKX23" s="267"/>
      <c r="AKY23" s="267"/>
      <c r="AKZ23" s="267"/>
      <c r="ALA23" s="267"/>
      <c r="ALB23" s="267"/>
      <c r="ALC23" s="267"/>
      <c r="ALD23" s="267"/>
      <c r="ALE23" s="267"/>
      <c r="ALF23" s="267"/>
      <c r="ALG23" s="267"/>
      <c r="ALH23" s="267"/>
      <c r="ALI23" s="267"/>
      <c r="ALJ23" s="267"/>
      <c r="ALK23" s="267"/>
      <c r="ALL23" s="267"/>
      <c r="ALM23" s="267"/>
      <c r="ALN23" s="267"/>
      <c r="ALO23" s="267"/>
      <c r="ALP23" s="267"/>
      <c r="ALQ23" s="267"/>
      <c r="ALR23" s="267"/>
      <c r="ALS23" s="267"/>
      <c r="ALT23" s="267"/>
      <c r="ALU23" s="267"/>
      <c r="ALV23" s="267"/>
      <c r="ALW23" s="267"/>
      <c r="ALX23" s="267"/>
      <c r="ALY23" s="267"/>
      <c r="ALZ23" s="267"/>
      <c r="AMA23" s="267"/>
      <c r="AMB23" s="267"/>
      <c r="AMC23" s="267"/>
      <c r="AMD23" s="267"/>
      <c r="AME23" s="267"/>
      <c r="AMF23" s="267"/>
      <c r="AMG23" s="267"/>
      <c r="AMH23" s="267"/>
      <c r="AMI23" s="267"/>
      <c r="AMJ23" s="267"/>
      <c r="AMK23" s="267"/>
      <c r="AML23" s="267"/>
      <c r="AMM23" s="267"/>
      <c r="AMN23" s="267"/>
      <c r="AMO23" s="267"/>
      <c r="AMP23" s="267"/>
      <c r="AMQ23" s="267"/>
      <c r="AMR23" s="267"/>
      <c r="AMS23" s="267"/>
      <c r="AMT23" s="267"/>
      <c r="AMU23" s="267"/>
      <c r="AMV23" s="267"/>
      <c r="AMW23" s="267"/>
      <c r="AMX23" s="267"/>
      <c r="AMY23" s="267"/>
      <c r="AMZ23" s="267"/>
      <c r="ANA23" s="267"/>
      <c r="ANB23" s="267"/>
      <c r="ANC23" s="267"/>
      <c r="AND23" s="267"/>
      <c r="ANE23" s="267"/>
      <c r="ANF23" s="267"/>
      <c r="ANG23" s="267"/>
      <c r="ANH23" s="267"/>
      <c r="ANI23" s="267"/>
      <c r="ANJ23" s="267"/>
      <c r="ANK23" s="267"/>
      <c r="ANL23" s="267"/>
      <c r="ANM23" s="267"/>
      <c r="ANN23" s="267"/>
      <c r="ANO23" s="267"/>
      <c r="ANP23" s="267"/>
      <c r="ANQ23" s="267"/>
      <c r="ANR23" s="267"/>
      <c r="ANS23" s="267"/>
      <c r="ANT23" s="267"/>
      <c r="ANU23" s="267"/>
      <c r="ANV23" s="267"/>
      <c r="ANW23" s="267"/>
      <c r="ANX23" s="267"/>
      <c r="ANY23" s="267"/>
      <c r="ANZ23" s="267"/>
      <c r="AOA23" s="267"/>
      <c r="AOB23" s="267"/>
      <c r="AOC23" s="267"/>
      <c r="AOD23" s="267"/>
      <c r="AOE23" s="267"/>
      <c r="AOF23" s="267"/>
      <c r="AOG23" s="267"/>
      <c r="AOH23" s="267"/>
      <c r="AOI23" s="267"/>
      <c r="AOJ23" s="267"/>
      <c r="AOK23" s="267"/>
      <c r="AOL23" s="267"/>
      <c r="AOM23" s="267"/>
      <c r="AON23" s="267"/>
      <c r="AOO23" s="267"/>
      <c r="AOP23" s="267"/>
      <c r="AOQ23" s="267"/>
      <c r="AOR23" s="267"/>
      <c r="AOS23" s="267"/>
      <c r="AOT23" s="267"/>
      <c r="AOU23" s="267"/>
      <c r="AOV23" s="267"/>
      <c r="AOW23" s="267"/>
      <c r="AOX23" s="267"/>
      <c r="AOY23" s="267"/>
      <c r="AOZ23" s="267"/>
      <c r="APA23" s="267"/>
      <c r="APB23" s="267"/>
      <c r="APC23" s="267"/>
      <c r="APD23" s="267"/>
      <c r="APE23" s="267"/>
      <c r="APF23" s="267"/>
      <c r="APG23" s="267"/>
      <c r="APH23" s="267"/>
      <c r="API23" s="267"/>
      <c r="APJ23" s="267"/>
      <c r="APK23" s="267"/>
      <c r="APL23" s="267"/>
      <c r="APM23" s="267"/>
      <c r="APN23" s="267"/>
      <c r="APO23" s="267"/>
      <c r="APP23" s="267"/>
      <c r="APQ23" s="267"/>
      <c r="APR23" s="267"/>
      <c r="APS23" s="267"/>
      <c r="APT23" s="267"/>
      <c r="APU23" s="267"/>
      <c r="APV23" s="299">
        <f t="shared" ref="APV23:ARH23" si="1052">+$APU$20/APV20</f>
        <v>0.56380375628972657</v>
      </c>
      <c r="APW23" s="299">
        <f t="shared" si="1052"/>
        <v>0.563425061122793</v>
      </c>
      <c r="APX23" s="299">
        <f t="shared" si="1052"/>
        <v>0.56389571645052983</v>
      </c>
      <c r="APY23" s="299">
        <f t="shared" si="1052"/>
        <v>0.56329655335237494</v>
      </c>
      <c r="APZ23" s="299">
        <f t="shared" si="1052"/>
        <v>0.56405450642146515</v>
      </c>
      <c r="AQA23" s="299">
        <f t="shared" si="1052"/>
        <v>0.56336471623716222</v>
      </c>
      <c r="AQB23" s="299">
        <f t="shared" si="1052"/>
        <v>0.56398644262763642</v>
      </c>
      <c r="AQC23" s="299">
        <f t="shared" si="1052"/>
        <v>0.56314774082416874</v>
      </c>
      <c r="AQD23" s="299">
        <f t="shared" si="1052"/>
        <v>0.56420060295962116</v>
      </c>
      <c r="AQE23" s="299">
        <f t="shared" si="1052"/>
        <v>0.56298230162477481</v>
      </c>
      <c r="AQF23" s="299">
        <f t="shared" si="1052"/>
        <v>0.56376187548681633</v>
      </c>
      <c r="AQG23" s="299">
        <f t="shared" si="1052"/>
        <v>0.56325594222184117</v>
      </c>
      <c r="AQH23" s="299">
        <f t="shared" si="1052"/>
        <v>0.56338137783447217</v>
      </c>
      <c r="AQI23" s="299">
        <f t="shared" si="1052"/>
        <v>0.56368736963212707</v>
      </c>
      <c r="AQJ23" s="299">
        <f t="shared" si="1052"/>
        <v>0.56358557902085871</v>
      </c>
      <c r="AQK23" s="299">
        <f t="shared" si="1052"/>
        <v>0.56398790619230843</v>
      </c>
      <c r="AQL23" s="299">
        <f t="shared" si="1052"/>
        <v>0.56368896455563611</v>
      </c>
      <c r="AQM23" s="299">
        <f t="shared" si="1052"/>
        <v>0.56353801846780527</v>
      </c>
      <c r="AQN23" s="299">
        <f t="shared" si="1052"/>
        <v>0.56370185718535049</v>
      </c>
      <c r="AQO23" s="299">
        <f t="shared" si="1052"/>
        <v>0.56374691956505518</v>
      </c>
      <c r="AQP23" s="299">
        <f t="shared" si="1052"/>
        <v>0.5631287053942321</v>
      </c>
      <c r="AQQ23" s="299">
        <f t="shared" si="1052"/>
        <v>0.56351756192807312</v>
      </c>
      <c r="AQR23" s="299">
        <f t="shared" si="1052"/>
        <v>0.56373036926994924</v>
      </c>
      <c r="AQS23" s="299">
        <f t="shared" si="1052"/>
        <v>0.56365972572528233</v>
      </c>
      <c r="AQT23" s="299">
        <f t="shared" si="1052"/>
        <v>0.5634689503961744</v>
      </c>
      <c r="AQU23" s="299">
        <f t="shared" si="1052"/>
        <v>0.56366331396389968</v>
      </c>
      <c r="AQV23" s="299">
        <f t="shared" si="1052"/>
        <v>0.5637827486330319</v>
      </c>
      <c r="AQW23" s="299">
        <f t="shared" si="1052"/>
        <v>0.56326257762723952</v>
      </c>
      <c r="AQX23" s="299">
        <f t="shared" si="1052"/>
        <v>0.56389937419935099</v>
      </c>
      <c r="AQY23" s="299">
        <f t="shared" si="1052"/>
        <v>0.56309156679686401</v>
      </c>
      <c r="AQZ23" s="299">
        <f t="shared" si="1052"/>
        <v>0.56405823277301126</v>
      </c>
      <c r="ARA23" s="299">
        <f t="shared" si="1052"/>
        <v>0.56339777487045184</v>
      </c>
      <c r="ARB23" s="299">
        <f t="shared" si="1052"/>
        <v>0.56383859522177682</v>
      </c>
      <c r="ARC23" s="299">
        <f t="shared" si="1052"/>
        <v>0.56322097621809941</v>
      </c>
      <c r="ARD23" s="299">
        <f t="shared" si="1052"/>
        <v>0.56365128689971111</v>
      </c>
      <c r="ARE23" s="299">
        <f t="shared" si="1052"/>
        <v>0.56383507124094567</v>
      </c>
      <c r="ARF23" s="299">
        <f t="shared" si="1052"/>
        <v>0.56350640444145317</v>
      </c>
      <c r="ARG23" s="299">
        <f t="shared" si="1052"/>
        <v>0.56345640042028255</v>
      </c>
      <c r="ARH23" s="299">
        <f t="shared" si="1052"/>
        <v>0.56368923037709839</v>
      </c>
      <c r="ARI23" s="299"/>
      <c r="ARJ23" s="299"/>
      <c r="ARK23" s="299"/>
      <c r="ARL23" s="299"/>
      <c r="ARM23" s="299"/>
      <c r="ARN23" s="299"/>
      <c r="ARO23" s="299"/>
      <c r="ARP23" s="299"/>
      <c r="ARQ23" s="299"/>
      <c r="ARR23" s="299"/>
      <c r="ARS23" s="299"/>
      <c r="ART23" s="299"/>
      <c r="ARU23" s="299"/>
      <c r="ARV23" s="299"/>
      <c r="ARW23" s="299"/>
      <c r="ARX23" s="299"/>
      <c r="ARY23" s="299"/>
      <c r="ARZ23" s="299"/>
      <c r="ASA23" s="299"/>
      <c r="ASB23" s="299"/>
      <c r="ASC23" s="299"/>
      <c r="ASD23" s="299"/>
      <c r="ASE23" s="299"/>
      <c r="ASF23" s="299"/>
      <c r="ASG23" s="299"/>
      <c r="ASH23" s="267"/>
      <c r="ASI23" s="267"/>
      <c r="ASJ23" s="267"/>
      <c r="ASK23" s="267"/>
      <c r="ASL23" s="267"/>
      <c r="ASM23" s="267"/>
      <c r="ASN23" s="267"/>
      <c r="ASO23" s="267"/>
      <c r="ASP23" s="267"/>
      <c r="ASQ23" s="267"/>
      <c r="ASR23" s="267"/>
      <c r="ASS23" s="267"/>
      <c r="AST23" s="267"/>
      <c r="ASU23" s="267"/>
      <c r="ASV23" s="267"/>
      <c r="ASW23" s="267"/>
      <c r="ASX23" s="267"/>
      <c r="ASY23" s="267"/>
      <c r="ASZ23" s="267"/>
      <c r="ATA23" s="267"/>
      <c r="ATB23" s="267"/>
      <c r="ATC23" s="267"/>
      <c r="ATD23" s="267"/>
      <c r="ATE23" s="267"/>
      <c r="ATF23" s="267"/>
      <c r="ATG23" s="267"/>
      <c r="ATH23" s="267"/>
      <c r="ATI23" s="267"/>
      <c r="ATJ23" s="267"/>
      <c r="ATK23" s="267"/>
      <c r="ATL23" s="267"/>
      <c r="ATM23" s="267"/>
      <c r="ATN23" s="267"/>
      <c r="ATO23" s="267"/>
      <c r="ATP23" s="267"/>
      <c r="ATQ23" s="267"/>
      <c r="ATR23" s="267"/>
      <c r="ATS23" s="267"/>
      <c r="ATT23" s="267"/>
      <c r="ATU23" s="267"/>
      <c r="ATV23" s="267"/>
      <c r="ATW23" s="267"/>
      <c r="ATX23" s="267"/>
      <c r="ATY23" s="267"/>
      <c r="ATZ23" s="267"/>
      <c r="AUA23" s="267"/>
      <c r="AUB23" s="267"/>
      <c r="AUC23" s="267"/>
      <c r="AUD23" s="267"/>
      <c r="AUE23" s="267"/>
      <c r="AUF23" s="267"/>
      <c r="AUG23" s="267"/>
      <c r="AUH23" s="267"/>
      <c r="AUI23" s="267"/>
      <c r="AUJ23" s="267"/>
      <c r="AUK23" s="267"/>
      <c r="AUL23" s="267"/>
      <c r="AUM23" s="267"/>
      <c r="AUN23" s="267"/>
      <c r="AUO23" s="267"/>
      <c r="AUP23" s="267"/>
      <c r="AUQ23" s="267"/>
      <c r="AUR23" s="267"/>
      <c r="AUS23" s="267"/>
      <c r="AUT23" s="267"/>
      <c r="AUU23" s="267"/>
      <c r="AUV23" s="267"/>
      <c r="AUW23" s="267"/>
      <c r="AUX23" s="267"/>
      <c r="AUY23" s="267"/>
      <c r="AUZ23" s="267"/>
      <c r="AVA23" s="267"/>
      <c r="AVB23" s="267"/>
      <c r="AVC23" s="267"/>
      <c r="AVD23" s="267"/>
      <c r="AVE23" s="267"/>
      <c r="AVF23" s="267"/>
      <c r="AVG23" s="267"/>
      <c r="AVH23" s="267"/>
      <c r="AVI23" s="267"/>
      <c r="AVJ23" s="267"/>
      <c r="AVK23" s="267"/>
      <c r="AVL23" s="267"/>
      <c r="AVM23" s="267"/>
      <c r="AVN23" s="267"/>
      <c r="AVO23" s="267"/>
      <c r="AVP23" s="267"/>
      <c r="AVQ23" s="267"/>
      <c r="AVR23" s="267"/>
      <c r="AVS23" s="267"/>
      <c r="AVT23" s="267"/>
      <c r="AVU23" s="267"/>
      <c r="AVV23" s="267"/>
      <c r="AVW23" s="267"/>
      <c r="AVX23" s="267"/>
      <c r="AVY23" s="267"/>
      <c r="AVZ23" s="267"/>
      <c r="AWA23" s="267"/>
      <c r="AWB23" s="267"/>
      <c r="AWC23" s="267"/>
      <c r="AWD23" s="267"/>
      <c r="AWE23" s="267"/>
      <c r="AWF23" s="267"/>
      <c r="AWG23" s="267"/>
      <c r="AWH23" s="267"/>
      <c r="AWI23" s="267"/>
      <c r="AWJ23" s="267"/>
      <c r="AWK23" s="267"/>
      <c r="AWL23" s="267"/>
      <c r="AWM23" s="267"/>
      <c r="AWN23" s="267"/>
      <c r="AWO23" s="267"/>
      <c r="AWP23" s="267"/>
      <c r="AWQ23" s="267"/>
      <c r="AWR23" s="267"/>
      <c r="AWS23" s="267"/>
      <c r="AWT23" s="267"/>
      <c r="AWU23" s="267"/>
      <c r="AWV23" s="267"/>
      <c r="AWW23" s="267"/>
      <c r="AWX23" s="267"/>
      <c r="AWY23" s="267"/>
      <c r="AWZ23" s="267"/>
      <c r="AXA23" s="267"/>
      <c r="AXB23" s="267"/>
      <c r="AXC23" s="267"/>
      <c r="AXD23" s="267"/>
      <c r="AXE23" s="267"/>
      <c r="AXF23" s="267"/>
      <c r="AXG23" s="267"/>
      <c r="AXH23" s="267"/>
      <c r="AXI23" s="267"/>
      <c r="AXJ23" s="267"/>
      <c r="AXK23" s="267"/>
      <c r="AXL23" s="267"/>
      <c r="AXM23" s="267"/>
      <c r="AXN23" s="267"/>
      <c r="AXO23" s="267"/>
      <c r="AXP23" s="267"/>
      <c r="AXQ23" s="267"/>
      <c r="AXR23" s="267"/>
      <c r="AXS23" s="267"/>
      <c r="AXT23" s="267"/>
      <c r="AXU23" s="267"/>
      <c r="AXV23" s="267"/>
      <c r="AXW23" s="267"/>
      <c r="AXX23" s="267"/>
      <c r="AXY23" s="267"/>
      <c r="AXZ23" s="267"/>
      <c r="AYA23" s="267"/>
      <c r="AYB23" s="267"/>
      <c r="AYC23" s="267"/>
      <c r="AYD23" s="267"/>
      <c r="AYE23" s="267"/>
      <c r="AYF23" s="267"/>
      <c r="AYG23" s="267"/>
      <c r="AYH23" s="267"/>
      <c r="AYI23" s="267"/>
      <c r="AYJ23" s="267"/>
      <c r="AYK23" s="267"/>
      <c r="AYL23" s="267"/>
      <c r="AYM23" s="267"/>
      <c r="AYN23" s="267"/>
      <c r="AYO23" s="267"/>
      <c r="AYP23" s="267"/>
      <c r="AYQ23" s="267"/>
      <c r="AYR23" s="267"/>
      <c r="AYS23" s="267"/>
      <c r="AYT23" s="267"/>
      <c r="AYU23" s="267"/>
      <c r="AYV23" s="267"/>
      <c r="AYW23" s="267"/>
      <c r="AYX23" s="267"/>
      <c r="AYY23" s="267"/>
      <c r="AYZ23" s="267"/>
      <c r="AZA23" s="267"/>
      <c r="AZB23" s="267"/>
      <c r="AZC23" s="267"/>
      <c r="AZD23" s="267"/>
      <c r="AZE23" s="267"/>
      <c r="AZF23" s="267"/>
      <c r="AZG23" s="267"/>
      <c r="AZH23" s="267"/>
      <c r="AZI23" s="267"/>
      <c r="AZJ23" s="267"/>
      <c r="AZK23" s="267"/>
      <c r="AZL23" s="267"/>
      <c r="AZM23" s="267"/>
      <c r="AZN23" s="267"/>
      <c r="AZO23" s="267"/>
      <c r="AZP23" s="267"/>
      <c r="AZQ23" s="267"/>
      <c r="AZR23" s="267"/>
      <c r="AZS23" s="267"/>
      <c r="AZT23" s="267"/>
      <c r="AZU23" s="267"/>
      <c r="AZV23" s="267"/>
      <c r="AZW23" s="267"/>
      <c r="AZX23" s="267"/>
      <c r="AZY23" s="267"/>
      <c r="AZZ23" s="267"/>
      <c r="BAA23" s="267"/>
      <c r="BAB23" s="267"/>
      <c r="BAC23" s="267"/>
      <c r="BAD23" s="267"/>
      <c r="BAE23" s="267"/>
      <c r="BAF23" s="267"/>
      <c r="BAG23" s="267"/>
      <c r="BAH23" s="267"/>
      <c r="BAI23" s="267"/>
      <c r="BAJ23" s="267"/>
      <c r="BAK23" s="267"/>
      <c r="BAL23" s="267"/>
      <c r="BAM23" s="267"/>
      <c r="BAN23" s="267"/>
      <c r="BAO23" s="267"/>
      <c r="BAP23" s="267"/>
      <c r="BAQ23" s="267"/>
      <c r="BAR23" s="267"/>
      <c r="BAS23" s="267"/>
      <c r="BAT23" s="267"/>
      <c r="BAU23" s="267"/>
      <c r="BAV23" s="267"/>
      <c r="BAW23" s="267"/>
      <c r="BAX23" s="267"/>
      <c r="BAY23" s="267"/>
      <c r="BAZ23" s="267"/>
      <c r="BBA23" s="267"/>
      <c r="BBB23" s="267"/>
      <c r="BBC23" s="267"/>
      <c r="BBD23" s="267"/>
      <c r="BBE23" s="267"/>
      <c r="BBF23" s="267"/>
      <c r="BBG23" s="267"/>
      <c r="BBH23" s="267"/>
      <c r="BBI23" s="267"/>
      <c r="BBJ23" s="267"/>
      <c r="BBK23" s="267"/>
      <c r="BBL23" s="267"/>
      <c r="BBM23" s="267"/>
      <c r="BBN23" s="267"/>
      <c r="BBO23" s="267"/>
      <c r="BBP23" s="267"/>
      <c r="BBQ23" s="267"/>
      <c r="BBR23" s="267"/>
      <c r="BBS23" s="267"/>
      <c r="BBT23" s="267"/>
      <c r="BBU23" s="267"/>
      <c r="BBV23" s="267"/>
      <c r="BBW23" s="267"/>
      <c r="BBX23" s="267"/>
      <c r="BBY23" s="267"/>
      <c r="BBZ23" s="267"/>
      <c r="BCA23" s="267"/>
      <c r="BCB23" s="267"/>
      <c r="BCC23" s="267"/>
      <c r="BCD23" s="267"/>
      <c r="BCE23" s="267"/>
      <c r="BCF23" s="267"/>
      <c r="BCG23" s="267"/>
      <c r="BCH23" s="267"/>
      <c r="BCI23" s="267"/>
      <c r="BCJ23" s="267"/>
      <c r="BCK23" s="267"/>
      <c r="BCL23" s="267"/>
      <c r="BCM23" s="267"/>
      <c r="BCN23" s="267"/>
      <c r="BCO23" s="267"/>
      <c r="BCP23" s="267"/>
      <c r="BCQ23" s="267"/>
      <c r="BCR23" s="267"/>
      <c r="BCS23" s="267"/>
      <c r="BCT23" s="267"/>
      <c r="BCU23" s="267"/>
      <c r="BCV23" s="267"/>
      <c r="BCW23" s="267"/>
      <c r="BCX23" s="267"/>
      <c r="BCY23" s="267"/>
      <c r="BCZ23" s="267"/>
      <c r="BDA23" s="267"/>
      <c r="BDB23" s="267"/>
      <c r="BDC23" s="267"/>
      <c r="BDD23" s="267"/>
      <c r="BDE23" s="267"/>
      <c r="BDF23" s="267"/>
      <c r="BDG23" s="267"/>
      <c r="BDH23" s="267"/>
      <c r="BDI23" s="267"/>
      <c r="BDJ23" s="267"/>
      <c r="BDK23" s="267"/>
      <c r="BDL23" s="267"/>
      <c r="BDM23" s="267"/>
      <c r="BDN23" s="267"/>
      <c r="BDO23" s="267"/>
      <c r="BDP23" s="267"/>
      <c r="BDQ23" s="267"/>
      <c r="BDR23" s="267"/>
      <c r="BDS23" s="267"/>
      <c r="BDT23" s="267"/>
      <c r="BDU23" s="267"/>
      <c r="BDV23" s="267"/>
      <c r="BDW23" s="267"/>
      <c r="BDX23" s="267"/>
      <c r="BDY23" s="267"/>
      <c r="BDZ23" s="267"/>
      <c r="BEA23" s="267"/>
      <c r="BEB23" s="267"/>
      <c r="BEC23" s="267"/>
      <c r="BED23" s="267"/>
      <c r="BEE23" s="267"/>
      <c r="BEF23" s="267"/>
      <c r="BEG23" s="267"/>
      <c r="BEH23" s="267"/>
      <c r="BEI23" s="267"/>
      <c r="BEJ23" s="267"/>
      <c r="BEK23" s="267"/>
      <c r="BEL23" s="267"/>
      <c r="BEM23" s="267"/>
      <c r="BEN23" s="267"/>
      <c r="BEO23" s="267"/>
      <c r="BEP23" s="267"/>
      <c r="BEQ23" s="267"/>
      <c r="BER23" s="267"/>
      <c r="BES23" s="267"/>
      <c r="BET23" s="267"/>
      <c r="BEU23" s="267"/>
      <c r="BEV23" s="267"/>
      <c r="BEW23" s="267"/>
      <c r="BEX23" s="267"/>
      <c r="BEY23" s="267"/>
      <c r="BEZ23" s="267"/>
      <c r="BFA23" s="267"/>
      <c r="BFB23" s="267"/>
      <c r="BFC23" s="267"/>
      <c r="BFD23" s="267"/>
      <c r="BFE23" s="267"/>
      <c r="BFF23" s="267"/>
      <c r="BFG23" s="267"/>
      <c r="BFH23" s="267"/>
      <c r="BFI23" s="267"/>
      <c r="BFJ23" s="267"/>
      <c r="BFK23" s="267"/>
      <c r="BFL23" s="267"/>
      <c r="BFM23" s="267"/>
      <c r="BFN23" s="267"/>
      <c r="BFO23" s="267"/>
      <c r="BFP23" s="267"/>
      <c r="BFQ23" s="267"/>
      <c r="BFR23" s="267"/>
      <c r="BFS23" s="267"/>
      <c r="BFT23" s="267"/>
      <c r="BFU23" s="267"/>
      <c r="BFV23" s="267"/>
      <c r="BFW23" s="267"/>
      <c r="BFX23" s="267"/>
      <c r="BFY23" s="267"/>
      <c r="BFZ23" s="267"/>
      <c r="BGA23" s="267"/>
      <c r="BGB23" s="267"/>
      <c r="BGC23" s="267"/>
      <c r="BGD23" s="267"/>
      <c r="BGE23" s="267"/>
      <c r="BGF23" s="267"/>
      <c r="BGG23" s="267"/>
      <c r="BGH23" s="267"/>
      <c r="BGI23" s="267"/>
      <c r="BGJ23" s="267"/>
      <c r="BGK23" s="267"/>
      <c r="BGL23" s="267"/>
      <c r="BGM23" s="267"/>
      <c r="BGN23" s="267"/>
      <c r="BGO23" s="267"/>
      <c r="BGP23" s="267"/>
      <c r="BGQ23" s="267"/>
      <c r="BGR23" s="267"/>
      <c r="BGS23" s="267"/>
      <c r="BGT23" s="267"/>
      <c r="BGU23" s="267"/>
      <c r="BGV23" s="267"/>
      <c r="BGW23" s="267"/>
      <c r="BGX23" s="267"/>
      <c r="BGY23" s="267"/>
      <c r="BGZ23" s="267"/>
      <c r="BHA23" s="267"/>
      <c r="BHB23" s="267"/>
      <c r="BHC23" s="267"/>
      <c r="BHD23" s="267"/>
      <c r="BHE23" s="267"/>
      <c r="BHF23" s="267"/>
      <c r="BHG23" s="267"/>
      <c r="BHH23" s="267"/>
      <c r="BHI23" s="267"/>
      <c r="BHJ23" s="267"/>
      <c r="BHK23" s="267"/>
      <c r="BHL23" s="267"/>
      <c r="BHM23" s="267"/>
      <c r="BHN23" s="267"/>
      <c r="BHO23" s="267"/>
      <c r="BHP23" s="267"/>
      <c r="BHQ23" s="267"/>
      <c r="BHR23" s="267"/>
      <c r="BHS23" s="267"/>
      <c r="BHT23" s="267"/>
      <c r="BHU23" s="267"/>
      <c r="BHV23" s="267"/>
      <c r="BHW23" s="267"/>
      <c r="BHX23" s="267"/>
      <c r="BHY23" s="267"/>
      <c r="BHZ23" s="267"/>
      <c r="BIA23" s="267"/>
      <c r="BIB23" s="267"/>
      <c r="BIC23" s="267"/>
      <c r="BID23" s="267"/>
      <c r="BIE23" s="267"/>
      <c r="BIF23" s="267"/>
      <c r="BIG23" s="267"/>
      <c r="BIH23" s="267"/>
      <c r="BII23" s="267"/>
      <c r="BIJ23" s="267"/>
      <c r="BIK23" s="267"/>
      <c r="BIL23" s="267"/>
      <c r="BIM23" s="267"/>
      <c r="BIN23" s="267"/>
      <c r="BIO23" s="267"/>
      <c r="BIP23" s="267"/>
      <c r="BIQ23" s="267"/>
      <c r="BIR23" s="267"/>
      <c r="BIS23" s="267"/>
      <c r="BIT23" s="267"/>
      <c r="BIU23" s="267"/>
      <c r="BIV23" s="267"/>
      <c r="BIW23" s="267"/>
      <c r="BIX23" s="267"/>
      <c r="BIY23" s="267"/>
      <c r="BIZ23" s="267"/>
      <c r="BJA23" s="267"/>
      <c r="BJB23" s="267"/>
      <c r="BJC23" s="267"/>
      <c r="BJD23" s="267"/>
      <c r="BJE23" s="267"/>
      <c r="BJF23" s="267"/>
      <c r="BJG23" s="267"/>
      <c r="BJH23" s="267"/>
      <c r="BJI23" s="267"/>
      <c r="BJJ23" s="267"/>
      <c r="BJK23" s="267"/>
      <c r="BJL23" s="267"/>
      <c r="BJM23" s="267"/>
      <c r="BJN23" s="267"/>
      <c r="BJO23" s="267"/>
      <c r="BJP23" s="267"/>
      <c r="BJQ23" s="267"/>
      <c r="BJR23" s="267"/>
      <c r="BJS23" s="267"/>
      <c r="BJT23" s="267"/>
      <c r="BJU23" s="267"/>
      <c r="BJV23" s="267"/>
      <c r="BJW23" s="267"/>
      <c r="BJX23" s="267"/>
      <c r="BJY23" s="267"/>
      <c r="BJZ23" s="267"/>
      <c r="BKA23" s="267"/>
      <c r="BKB23" s="267"/>
      <c r="BKC23" s="267"/>
      <c r="BKD23" s="267"/>
      <c r="BKE23" s="267"/>
      <c r="BKF23" s="267"/>
      <c r="BKG23" s="267"/>
      <c r="BKH23" s="267"/>
      <c r="BKI23" s="267"/>
      <c r="BKJ23" s="267"/>
      <c r="BKK23" s="267"/>
      <c r="BKL23" s="267"/>
      <c r="BKM23" s="267"/>
      <c r="BKN23" s="267"/>
      <c r="BKO23" s="267"/>
      <c r="BKP23" s="267"/>
      <c r="BKQ23" s="267"/>
      <c r="BKR23" s="267"/>
      <c r="BKS23" s="267"/>
      <c r="BKT23" s="267"/>
      <c r="BKU23" s="267"/>
      <c r="BKV23" s="267"/>
      <c r="BKW23" s="267"/>
      <c r="BKX23" s="267"/>
      <c r="BKY23" s="267"/>
      <c r="BKZ23" s="267"/>
      <c r="BLA23" s="267"/>
      <c r="BLB23" s="267"/>
      <c r="BLC23" s="267"/>
      <c r="BLD23" s="267"/>
      <c r="BLE23" s="267"/>
      <c r="BLF23" s="267"/>
      <c r="BLG23" s="267"/>
      <c r="BLH23" s="267"/>
      <c r="BLI23" s="267"/>
      <c r="BLJ23" s="267"/>
      <c r="BLK23" s="267"/>
      <c r="BLL23" s="267"/>
      <c r="BLM23" s="267"/>
      <c r="BLN23" s="267"/>
      <c r="BLO23" s="267"/>
      <c r="BLP23" s="267"/>
      <c r="BLQ23" s="267"/>
      <c r="BLR23" s="267"/>
      <c r="BLS23" s="267"/>
      <c r="BLT23" s="267"/>
      <c r="BLU23" s="267"/>
      <c r="BLV23" s="267"/>
      <c r="BLW23" s="267"/>
      <c r="BLX23" s="267"/>
      <c r="BLY23" s="267"/>
      <c r="BLZ23" s="267"/>
      <c r="BMA23" s="267"/>
      <c r="BMB23" s="267"/>
      <c r="BMC23" s="267"/>
      <c r="BMD23" s="267"/>
      <c r="BME23" s="267"/>
      <c r="BMF23" s="267"/>
      <c r="BMG23" s="267"/>
      <c r="BMH23" s="267"/>
      <c r="BMI23" s="267"/>
      <c r="BMJ23" s="267"/>
      <c r="BMK23" s="267"/>
      <c r="BML23" s="267"/>
      <c r="BMM23" s="267"/>
      <c r="BMN23" s="267"/>
      <c r="BMO23" s="267"/>
      <c r="BMP23" s="267"/>
      <c r="BMQ23" s="267"/>
      <c r="BMR23" s="267"/>
      <c r="BMS23" s="267"/>
      <c r="BMT23" s="267"/>
      <c r="BMU23" s="267"/>
      <c r="BMV23" s="267"/>
      <c r="BMW23" s="267"/>
      <c r="BMX23" s="267"/>
      <c r="BMY23" s="267"/>
      <c r="BMZ23" s="267"/>
      <c r="BNA23" s="267"/>
      <c r="BNB23" s="267"/>
      <c r="BNC23" s="267"/>
      <c r="BND23" s="267"/>
      <c r="BNE23" s="267"/>
      <c r="BNF23" s="267"/>
      <c r="BNG23" s="267"/>
      <c r="BNH23" s="267"/>
      <c r="BNI23" s="267"/>
      <c r="BNJ23" s="267"/>
      <c r="BNK23" s="267"/>
      <c r="BNL23" s="267"/>
      <c r="BNM23" s="267"/>
      <c r="BNN23" s="267"/>
      <c r="BNO23" s="267"/>
      <c r="BNP23" s="267"/>
      <c r="BNQ23" s="267"/>
      <c r="BNR23" s="267"/>
      <c r="BNS23" s="267"/>
      <c r="BNT23" s="267"/>
      <c r="BNU23" s="267"/>
      <c r="BNV23" s="267"/>
      <c r="BNW23" s="267"/>
      <c r="BNX23" s="267"/>
      <c r="BNY23" s="267"/>
      <c r="BNZ23" s="267"/>
      <c r="BOA23" s="267"/>
      <c r="BOB23" s="267"/>
      <c r="BOC23" s="267"/>
      <c r="BOD23" s="267"/>
      <c r="BOE23" s="267"/>
      <c r="BOF23" s="267"/>
      <c r="BOG23" s="267"/>
      <c r="BOH23" s="267"/>
      <c r="BOI23" s="267"/>
      <c r="BOJ23" s="267"/>
      <c r="BOK23" s="267"/>
      <c r="BOL23" s="267"/>
      <c r="BOM23" s="267"/>
      <c r="BON23" s="267"/>
      <c r="BOO23" s="267"/>
      <c r="BOP23" s="267"/>
      <c r="BOQ23" s="267"/>
      <c r="BOR23" s="267"/>
      <c r="BOS23" s="267"/>
      <c r="BOT23" s="267"/>
      <c r="BOU23" s="267"/>
      <c r="BOV23" s="267"/>
      <c r="BOW23" s="267"/>
      <c r="BOX23" s="267"/>
      <c r="BOY23" s="267"/>
      <c r="BOZ23" s="267"/>
      <c r="BPA23" s="267"/>
      <c r="BPB23" s="267"/>
      <c r="BPC23" s="267"/>
      <c r="BPD23" s="267"/>
      <c r="BPE23" s="267"/>
      <c r="BPF23" s="267"/>
      <c r="BPG23" s="267"/>
      <c r="BPH23" s="267"/>
      <c r="BPI23" s="267"/>
      <c r="BPJ23" s="267"/>
      <c r="BPK23" s="267"/>
      <c r="BPL23" s="267"/>
      <c r="BPM23" s="267"/>
      <c r="BPN23" s="267"/>
      <c r="BPO23" s="267"/>
      <c r="BPP23" s="267"/>
      <c r="BPQ23" s="267"/>
      <c r="BPR23" s="267"/>
      <c r="BPS23" s="267"/>
      <c r="BPT23" s="267"/>
      <c r="BPU23" s="267"/>
      <c r="BPV23" s="267"/>
      <c r="BPW23" s="267"/>
      <c r="BPX23" s="267"/>
      <c r="BPY23" s="267"/>
      <c r="BPZ23" s="267"/>
      <c r="BQA23" s="267"/>
      <c r="BQB23" s="267"/>
      <c r="BQC23" s="267"/>
      <c r="BQD23" s="267"/>
      <c r="BQE23" s="267"/>
      <c r="BQF23" s="267"/>
      <c r="BQG23" s="267"/>
      <c r="BQH23" s="267"/>
      <c r="BQI23" s="267"/>
      <c r="BQJ23" s="267"/>
      <c r="BQK23" s="267"/>
      <c r="BQL23" s="267"/>
      <c r="BQM23" s="267"/>
      <c r="BQN23" s="267"/>
      <c r="BQO23" s="267"/>
      <c r="BQP23" s="267"/>
      <c r="BQQ23" s="267"/>
      <c r="BQR23" s="267"/>
      <c r="BQS23" s="267"/>
      <c r="BQT23" s="267"/>
      <c r="BQU23" s="267"/>
      <c r="BQV23" s="267"/>
      <c r="BQW23" s="267"/>
      <c r="BQX23" s="267"/>
      <c r="BQY23" s="267"/>
      <c r="BQZ23" s="267"/>
      <c r="BRA23" s="267"/>
      <c r="BRB23" s="267"/>
      <c r="BRC23" s="267"/>
      <c r="BRD23" s="267"/>
      <c r="BRE23" s="267"/>
      <c r="BRF23" s="267"/>
      <c r="BRG23" s="267"/>
      <c r="BRH23" s="267"/>
      <c r="BRI23" s="267"/>
      <c r="BRJ23" s="267"/>
      <c r="BRK23" s="267"/>
      <c r="BRL23" s="267"/>
      <c r="BRM23" s="267"/>
      <c r="BRN23" s="267"/>
      <c r="BRO23" s="267"/>
      <c r="BRP23" s="267"/>
      <c r="BRQ23" s="267"/>
      <c r="BRR23" s="267"/>
      <c r="BRS23" s="267"/>
      <c r="BRT23" s="267"/>
      <c r="BRU23" s="267"/>
      <c r="BRV23" s="267"/>
      <c r="BRW23" s="267"/>
      <c r="BRX23" s="267"/>
      <c r="BRY23" s="267"/>
      <c r="BRZ23" s="267"/>
      <c r="BSA23" s="267"/>
      <c r="BSB23" s="267"/>
      <c r="BSC23" s="267"/>
      <c r="BSD23" s="267"/>
      <c r="BSE23" s="267"/>
      <c r="BSF23" s="267"/>
      <c r="BSG23" s="267"/>
      <c r="BSH23" s="267"/>
      <c r="BSI23" s="267"/>
      <c r="BSJ23" s="267"/>
      <c r="BSK23" s="267"/>
      <c r="BSL23" s="267"/>
      <c r="BSM23" s="267"/>
      <c r="BSN23" s="267"/>
      <c r="BSO23" s="267"/>
      <c r="BSP23" s="267"/>
      <c r="BSQ23" s="267"/>
      <c r="BSR23" s="267"/>
      <c r="BSS23" s="267"/>
      <c r="BST23" s="267"/>
      <c r="BSU23" s="267"/>
      <c r="BSV23" s="267"/>
      <c r="BSW23" s="267"/>
      <c r="BSX23" s="267"/>
      <c r="BSY23" s="267"/>
      <c r="BSZ23" s="267"/>
      <c r="BTA23" s="267"/>
      <c r="BTB23" s="267"/>
      <c r="BTC23" s="267"/>
      <c r="BTD23" s="267"/>
      <c r="BTE23" s="267"/>
      <c r="BTF23" s="267"/>
      <c r="BTG23" s="267"/>
      <c r="BTH23" s="267"/>
      <c r="BTI23" s="267"/>
      <c r="BTJ23" s="267"/>
      <c r="BTK23" s="267"/>
      <c r="BTL23" s="267"/>
      <c r="BTM23" s="267"/>
      <c r="BTN23" s="267"/>
      <c r="BTO23" s="267"/>
      <c r="BTP23" s="267"/>
      <c r="BTQ23" s="267"/>
      <c r="BTR23" s="267"/>
      <c r="BTS23" s="267"/>
      <c r="BTT23" s="267"/>
      <c r="BTU23" s="267"/>
      <c r="BTV23" s="267"/>
      <c r="BTW23" s="267"/>
      <c r="BTX23" s="267"/>
      <c r="BTY23" s="267"/>
      <c r="BTZ23" s="267"/>
      <c r="BUA23" s="267"/>
      <c r="BUB23" s="267"/>
      <c r="BUC23" s="267"/>
      <c r="BUD23" s="267"/>
      <c r="BUE23" s="267"/>
      <c r="BUF23" s="267"/>
      <c r="BUG23" s="267"/>
      <c r="BUH23" s="267"/>
      <c r="BUI23" s="267"/>
      <c r="BUJ23" s="267"/>
      <c r="BUK23" s="267"/>
      <c r="BUL23" s="267"/>
      <c r="BUM23" s="267"/>
      <c r="BUN23" s="267"/>
      <c r="BUO23" s="267"/>
      <c r="BUP23" s="267"/>
      <c r="BUQ23" s="267"/>
      <c r="BUR23" s="267"/>
      <c r="BUS23" s="267"/>
      <c r="BUT23" s="267"/>
      <c r="BUU23" s="267"/>
      <c r="BUV23" s="267"/>
      <c r="BUW23" s="267"/>
      <c r="BUX23" s="267"/>
      <c r="BUY23" s="267"/>
      <c r="BUZ23" s="267"/>
      <c r="BVA23" s="267"/>
      <c r="BVB23" s="267"/>
      <c r="BVC23" s="267"/>
      <c r="BVD23" s="267"/>
      <c r="BVE23" s="267"/>
      <c r="BVF23" s="267"/>
      <c r="BVG23" s="267"/>
      <c r="BVH23" s="267"/>
      <c r="BVI23" s="267"/>
      <c r="BVJ23" s="267"/>
      <c r="BVK23" s="267"/>
      <c r="BVL23" s="267"/>
      <c r="BVM23" s="267"/>
      <c r="BVN23" s="267"/>
      <c r="BVO23" s="267"/>
      <c r="BVP23" s="267"/>
      <c r="BVQ23" s="267"/>
      <c r="BVR23" s="267"/>
      <c r="BVS23" s="267"/>
      <c r="BVT23" s="267"/>
      <c r="BVU23" s="267"/>
      <c r="BVV23" s="267"/>
      <c r="BVW23" s="267"/>
      <c r="BVX23" s="267"/>
      <c r="BVY23" s="267"/>
      <c r="BVZ23" s="267"/>
      <c r="BWA23" s="267"/>
      <c r="BWB23" s="267"/>
      <c r="BWC23" s="267"/>
      <c r="BWD23" s="267"/>
      <c r="BWE23" s="267"/>
      <c r="BWF23" s="267"/>
      <c r="BWG23" s="267"/>
      <c r="BWH23" s="267"/>
      <c r="BWI23" s="267"/>
      <c r="BWJ23" s="267"/>
      <c r="BWK23" s="267"/>
      <c r="BWL23" s="267"/>
      <c r="BWM23" s="267"/>
      <c r="BWN23" s="267"/>
      <c r="BWO23" s="267"/>
      <c r="BWP23" s="267"/>
      <c r="BWQ23" s="267"/>
      <c r="BWR23" s="267"/>
      <c r="BWS23" s="267"/>
      <c r="BWT23" s="267"/>
      <c r="BWU23" s="267"/>
      <c r="BWV23" s="267"/>
      <c r="BWW23" s="267"/>
      <c r="BWX23" s="267"/>
      <c r="BWY23" s="267"/>
      <c r="BWZ23" s="267"/>
      <c r="BXA23" s="267"/>
      <c r="BXB23" s="267"/>
      <c r="BXC23" s="267"/>
      <c r="BXD23" s="267"/>
      <c r="BXE23" s="267"/>
      <c r="BXF23" s="267"/>
      <c r="BXG23" s="267"/>
      <c r="BXH23" s="267"/>
      <c r="BXI23" s="267"/>
      <c r="BXJ23" s="267"/>
      <c r="BXK23" s="267"/>
      <c r="BXL23" s="267"/>
      <c r="BXM23" s="267"/>
      <c r="BXN23" s="267"/>
      <c r="BXO23" s="267"/>
      <c r="BXP23" s="267"/>
      <c r="BXQ23" s="267"/>
      <c r="BXR23" s="267"/>
      <c r="BXS23" s="267"/>
      <c r="BXT23" s="267"/>
      <c r="BXU23" s="267"/>
      <c r="BXV23" s="267"/>
      <c r="BXW23" s="267"/>
      <c r="BXX23" s="267"/>
      <c r="BXY23" s="267"/>
      <c r="BXZ23" s="267"/>
      <c r="BYA23" s="267"/>
      <c r="BYB23" s="267"/>
      <c r="BYC23" s="267"/>
      <c r="BYD23" s="267"/>
      <c r="BYE23" s="267"/>
      <c r="BYF23" s="267"/>
      <c r="BYG23" s="267"/>
      <c r="BYH23" s="267"/>
      <c r="BYI23" s="267"/>
      <c r="BYJ23" s="267"/>
      <c r="BYK23" s="267"/>
      <c r="BYL23" s="267"/>
      <c r="BYM23" s="267"/>
      <c r="BYN23" s="267"/>
      <c r="BYO23" s="267"/>
      <c r="BYP23" s="267"/>
      <c r="BYQ23" s="267"/>
      <c r="BYR23" s="267"/>
      <c r="BYS23" s="267"/>
      <c r="BYT23" s="267"/>
      <c r="BYU23" s="267"/>
      <c r="BYV23" s="267"/>
      <c r="BYW23" s="267"/>
      <c r="BYX23" s="267"/>
      <c r="BYY23" s="267"/>
      <c r="BYZ23" s="267"/>
      <c r="BZA23" s="267"/>
      <c r="BZB23" s="267"/>
      <c r="BZC23" s="267"/>
      <c r="BZD23" s="267"/>
      <c r="BZE23" s="267"/>
      <c r="BZF23" s="267"/>
      <c r="BZG23" s="267"/>
      <c r="BZH23" s="267"/>
      <c r="BZI23" s="267"/>
      <c r="BZJ23" s="267"/>
      <c r="BZK23" s="267"/>
      <c r="BZL23" s="267"/>
      <c r="BZM23" s="267"/>
      <c r="BZN23" s="267"/>
      <c r="BZO23" s="267"/>
      <c r="BZP23" s="267"/>
      <c r="BZQ23" s="267"/>
      <c r="BZR23" s="267"/>
      <c r="BZS23" s="267"/>
      <c r="BZT23" s="267"/>
      <c r="BZU23" s="267"/>
      <c r="BZV23" s="267"/>
      <c r="BZW23" s="267"/>
      <c r="BZX23" s="267"/>
      <c r="BZY23" s="267"/>
      <c r="BZZ23" s="267"/>
      <c r="CAA23" s="267"/>
      <c r="CAB23" s="267"/>
      <c r="CAC23" s="267"/>
      <c r="CAD23" s="267"/>
      <c r="CAE23" s="267"/>
      <c r="CAF23" s="267"/>
      <c r="CAG23" s="267"/>
      <c r="CAH23" s="267"/>
      <c r="CAI23" s="267"/>
      <c r="CAJ23" s="267"/>
      <c r="CAK23" s="267"/>
      <c r="CAL23" s="267"/>
      <c r="CAM23" s="267"/>
      <c r="CAN23" s="267"/>
      <c r="CAO23" s="267"/>
      <c r="CAP23" s="267"/>
      <c r="CAQ23" s="267"/>
      <c r="CAR23" s="267"/>
      <c r="CAS23" s="267"/>
      <c r="CAT23" s="267"/>
      <c r="CAU23" s="267"/>
      <c r="CAV23" s="267"/>
      <c r="CAW23" s="267"/>
      <c r="CAX23" s="267"/>
      <c r="CAY23" s="267"/>
      <c r="CAZ23" s="267"/>
      <c r="CBA23" s="267"/>
      <c r="CBB23" s="267"/>
      <c r="CBC23" s="267"/>
      <c r="CBD23" s="267"/>
      <c r="CBE23" s="267"/>
      <c r="CBF23" s="267"/>
      <c r="CBG23" s="267"/>
      <c r="CBH23" s="267"/>
      <c r="CBI23" s="267"/>
      <c r="CBJ23" s="267"/>
      <c r="CBK23" s="267"/>
      <c r="CBL23" s="267"/>
      <c r="CBM23" s="267"/>
      <c r="CBN23" s="267"/>
      <c r="CBO23" s="267"/>
      <c r="CBP23" s="267"/>
      <c r="CBQ23" s="267"/>
      <c r="CBR23" s="267"/>
      <c r="CBS23" s="267"/>
      <c r="CBT23" s="267"/>
      <c r="CBU23" s="267"/>
      <c r="CBV23" s="267"/>
      <c r="CBW23" s="267"/>
      <c r="CBX23" s="267"/>
      <c r="CBY23" s="267"/>
      <c r="CBZ23" s="267"/>
      <c r="CCA23" s="267"/>
      <c r="CCB23" s="267"/>
      <c r="CCC23" s="267"/>
      <c r="CCD23" s="267"/>
      <c r="CCE23" s="267"/>
      <c r="CCF23" s="267"/>
      <c r="CCG23" s="267"/>
      <c r="CCH23" s="267"/>
      <c r="CCI23" s="267"/>
      <c r="CCJ23" s="267"/>
      <c r="CCK23" s="267"/>
      <c r="CCL23" s="267"/>
      <c r="CCM23" s="267"/>
      <c r="CCN23" s="267"/>
      <c r="CCO23" s="267"/>
      <c r="CCP23" s="267"/>
      <c r="CCQ23" s="267"/>
      <c r="CCR23" s="267"/>
      <c r="CCS23" s="267"/>
      <c r="CCT23" s="267"/>
      <c r="CCU23" s="267"/>
      <c r="CCV23" s="267"/>
      <c r="CCW23" s="267"/>
      <c r="CCX23" s="267"/>
      <c r="CCY23" s="267"/>
      <c r="CCZ23" s="267"/>
      <c r="CDA23" s="267"/>
      <c r="CDB23" s="267"/>
      <c r="CDC23" s="267"/>
      <c r="CDD23" s="267"/>
      <c r="CDE23" s="267"/>
      <c r="CDF23" s="267"/>
      <c r="CDG23" s="267"/>
      <c r="CDH23" s="267"/>
      <c r="CDI23" s="267"/>
      <c r="CDJ23" s="267"/>
      <c r="CDK23" s="267"/>
      <c r="CDL23" s="267"/>
      <c r="CDM23" s="267"/>
      <c r="CDN23" s="267"/>
      <c r="CDO23" s="267"/>
      <c r="CDP23" s="267"/>
      <c r="CDQ23" s="267"/>
      <c r="CDR23" s="267"/>
      <c r="CDS23" s="267"/>
      <c r="CDT23" s="267"/>
      <c r="CDU23" s="267"/>
      <c r="CDV23" s="267"/>
      <c r="CDW23" s="267"/>
      <c r="CDX23" s="267"/>
      <c r="CDY23" s="267"/>
      <c r="CDZ23" s="267"/>
      <c r="CEA23" s="267"/>
      <c r="CEB23" s="267"/>
      <c r="CEC23" s="267"/>
      <c r="CED23" s="267"/>
      <c r="CEE23" s="267"/>
      <c r="CEF23" s="267"/>
      <c r="CEG23" s="267"/>
      <c r="CEH23" s="267"/>
      <c r="CEI23" s="267"/>
      <c r="CEJ23" s="267"/>
      <c r="CEK23" s="267"/>
      <c r="CEL23" s="267"/>
      <c r="CEM23" s="267"/>
      <c r="CEN23" s="267"/>
      <c r="CEO23" s="267"/>
      <c r="CEP23" s="267"/>
      <c r="CEQ23" s="267"/>
      <c r="CER23" s="267"/>
      <c r="CES23" s="267"/>
      <c r="CET23" s="267"/>
      <c r="CEU23" s="267"/>
      <c r="CEV23" s="267"/>
      <c r="CEW23" s="267"/>
      <c r="CEX23" s="267"/>
      <c r="CEY23" s="267"/>
      <c r="CEZ23" s="267"/>
      <c r="CFA23" s="267"/>
      <c r="CFB23" s="267"/>
      <c r="CFC23" s="267"/>
      <c r="CFD23" s="267"/>
      <c r="CFE23" s="267"/>
      <c r="CFF23" s="267"/>
      <c r="CFG23" s="267"/>
      <c r="CFH23" s="267"/>
      <c r="CFI23" s="267"/>
      <c r="CFJ23" s="267"/>
      <c r="CFK23" s="267"/>
      <c r="CFL23" s="267"/>
      <c r="CFM23" s="267"/>
      <c r="CFN23" s="267"/>
      <c r="CFO23" s="267"/>
      <c r="CFP23" s="267"/>
      <c r="CFQ23" s="267"/>
      <c r="CFR23" s="267"/>
      <c r="CFS23" s="267"/>
      <c r="CFT23" s="267"/>
      <c r="CFU23" s="267"/>
      <c r="CFV23" s="267"/>
      <c r="CFW23" s="267"/>
      <c r="CFX23" s="267"/>
      <c r="CFY23" s="267"/>
      <c r="CFZ23" s="267"/>
      <c r="CGA23" s="267"/>
      <c r="CGB23" s="267"/>
      <c r="CGC23" s="267"/>
      <c r="CGD23" s="267"/>
    </row>
    <row r="24" spans="1:2238" x14ac:dyDescent="0.25">
      <c r="A24" s="267"/>
      <c r="B24" s="267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7"/>
      <c r="AF24" s="267"/>
      <c r="AG24" s="267"/>
      <c r="AH24" s="267"/>
      <c r="AI24" s="267"/>
      <c r="AJ24" s="267"/>
      <c r="AK24" s="267"/>
      <c r="AL24" s="267"/>
      <c r="AM24" s="267"/>
      <c r="AN24" s="267"/>
      <c r="AO24" s="267"/>
      <c r="AP24" s="267"/>
      <c r="AQ24" s="267"/>
      <c r="AR24" s="267"/>
      <c r="AS24" s="267"/>
      <c r="AT24" s="267"/>
      <c r="AU24" s="267"/>
      <c r="AV24" s="267"/>
      <c r="AW24" s="267"/>
      <c r="AX24" s="267"/>
      <c r="AY24" s="267"/>
      <c r="AZ24" s="267"/>
      <c r="BA24" s="267"/>
      <c r="BB24" s="267"/>
      <c r="BC24" s="267"/>
      <c r="BD24" s="267"/>
      <c r="BE24" s="267"/>
      <c r="BF24" s="267"/>
      <c r="BG24" s="267"/>
      <c r="BH24" s="267"/>
      <c r="BI24" s="267"/>
      <c r="BJ24" s="267"/>
      <c r="BK24" s="267"/>
      <c r="BL24" s="267"/>
      <c r="BM24" s="267"/>
      <c r="BN24" s="267"/>
      <c r="BO24" s="267"/>
      <c r="BP24" s="267"/>
      <c r="BQ24" s="267"/>
      <c r="BR24" s="267"/>
      <c r="BS24" s="267"/>
      <c r="BT24" s="267"/>
      <c r="BU24" s="267"/>
      <c r="BV24" s="267"/>
      <c r="BW24" s="267"/>
      <c r="BX24" s="267"/>
      <c r="BY24" s="267"/>
      <c r="BZ24" s="267"/>
      <c r="CA24" s="267"/>
      <c r="CB24" s="267"/>
      <c r="CC24" s="267"/>
      <c r="CD24" s="267"/>
      <c r="CE24" s="267"/>
      <c r="CF24" s="267"/>
      <c r="CG24" s="267"/>
      <c r="CH24" s="267"/>
      <c r="CI24" s="267"/>
      <c r="CJ24" s="267"/>
      <c r="CK24" s="267"/>
      <c r="CL24" s="267"/>
      <c r="CM24" s="267"/>
      <c r="CN24" s="267"/>
      <c r="CO24" s="267"/>
      <c r="CP24" s="267"/>
      <c r="CQ24" s="267"/>
      <c r="CR24" s="267"/>
      <c r="CS24" s="267"/>
      <c r="CT24" s="267"/>
      <c r="CU24" s="267"/>
      <c r="CV24" s="267"/>
      <c r="CW24" s="267"/>
      <c r="CX24" s="267"/>
      <c r="CY24" s="267"/>
      <c r="CZ24" s="267"/>
      <c r="DA24" s="267"/>
      <c r="DB24" s="267"/>
      <c r="DC24" s="267"/>
      <c r="DD24" s="267"/>
      <c r="DE24" s="267"/>
      <c r="DF24" s="267"/>
      <c r="DG24" s="267"/>
      <c r="DH24" s="267"/>
      <c r="DI24" s="267"/>
      <c r="DJ24" s="267"/>
      <c r="DK24" s="267"/>
      <c r="DL24" s="267"/>
      <c r="DM24" s="267"/>
      <c r="DN24" s="267"/>
      <c r="DO24" s="267"/>
      <c r="DP24" s="267"/>
      <c r="DQ24" s="267"/>
      <c r="DR24" s="267"/>
      <c r="DS24" s="267"/>
      <c r="DT24" s="267"/>
      <c r="DU24" s="267"/>
      <c r="DV24" s="267"/>
      <c r="DW24" s="267"/>
      <c r="DX24" s="267"/>
      <c r="DY24" s="267"/>
      <c r="DZ24" s="267"/>
      <c r="EA24" s="267"/>
      <c r="EB24" s="267"/>
      <c r="EC24" s="267"/>
      <c r="ED24" s="267"/>
      <c r="EE24" s="267"/>
      <c r="EF24" s="267"/>
      <c r="EG24" s="267"/>
      <c r="EH24" s="267"/>
      <c r="EI24" s="267"/>
      <c r="EJ24" s="267"/>
      <c r="EK24" s="267"/>
      <c r="EL24" s="267"/>
      <c r="EM24" s="267"/>
      <c r="EN24" s="267"/>
      <c r="EO24" s="267"/>
      <c r="EP24" s="267"/>
      <c r="EQ24" s="267"/>
      <c r="ER24" s="267"/>
      <c r="ES24" s="267"/>
      <c r="ET24" s="267"/>
      <c r="EU24" s="267"/>
      <c r="EV24" s="267"/>
      <c r="EW24" s="267"/>
      <c r="EX24" s="267"/>
      <c r="EY24" s="267"/>
      <c r="EZ24" s="267"/>
      <c r="FA24" s="267"/>
      <c r="FB24" s="267"/>
      <c r="FC24" s="267"/>
      <c r="FD24" s="267"/>
      <c r="FE24" s="267"/>
      <c r="FF24" s="267"/>
      <c r="FG24" s="267"/>
      <c r="FH24" s="267"/>
      <c r="FI24" s="267"/>
      <c r="FJ24" s="267"/>
      <c r="FK24" s="267"/>
      <c r="FL24" s="267"/>
      <c r="FM24" s="267"/>
      <c r="FN24" s="267"/>
      <c r="FO24" s="267"/>
      <c r="FP24" s="267"/>
      <c r="FQ24" s="267"/>
      <c r="FR24" s="267"/>
      <c r="FS24" s="267"/>
      <c r="FT24" s="267"/>
      <c r="FU24" s="267"/>
      <c r="FV24" s="267"/>
      <c r="FW24" s="267"/>
      <c r="FX24" s="267"/>
      <c r="FY24" s="267"/>
      <c r="FZ24" s="267"/>
      <c r="GA24" s="267"/>
      <c r="GB24" s="267"/>
      <c r="GC24" s="267"/>
      <c r="GD24" s="267"/>
      <c r="GE24" s="267"/>
      <c r="GF24" s="267"/>
      <c r="GG24" s="267"/>
      <c r="GH24" s="267"/>
      <c r="GI24" s="267"/>
      <c r="GJ24" s="267"/>
      <c r="GK24" s="267"/>
      <c r="GL24" s="267"/>
      <c r="GM24" s="267"/>
      <c r="GN24" s="267"/>
      <c r="GO24" s="267"/>
      <c r="GP24" s="267"/>
      <c r="GQ24" s="267"/>
      <c r="GR24" s="267"/>
      <c r="GS24" s="267"/>
      <c r="GT24" s="267"/>
      <c r="GU24" s="267"/>
      <c r="GV24" s="267"/>
      <c r="GW24" s="267"/>
      <c r="GX24" s="267"/>
      <c r="GY24" s="267"/>
      <c r="GZ24" s="267"/>
      <c r="HA24" s="267"/>
      <c r="HB24" s="267"/>
      <c r="HC24" s="267"/>
      <c r="HD24" s="267"/>
      <c r="HE24" s="267"/>
      <c r="HF24" s="267"/>
      <c r="HG24" s="267"/>
      <c r="HH24" s="267"/>
      <c r="HI24" s="267"/>
      <c r="HJ24" s="267"/>
      <c r="HK24" s="267"/>
      <c r="HL24" s="267"/>
      <c r="HM24" s="267"/>
      <c r="HN24" s="267"/>
      <c r="HO24" s="267"/>
      <c r="HP24" s="267"/>
      <c r="HQ24" s="267"/>
      <c r="HR24" s="267"/>
      <c r="HS24" s="267"/>
      <c r="HT24" s="267"/>
      <c r="HU24" s="267"/>
      <c r="HV24" s="267"/>
      <c r="HW24" s="267"/>
      <c r="HX24" s="267"/>
      <c r="HY24" s="267"/>
      <c r="HZ24" s="267"/>
      <c r="IA24" s="267"/>
      <c r="IB24" s="267"/>
      <c r="IC24" s="267"/>
      <c r="ID24" s="267"/>
      <c r="IE24" s="267"/>
      <c r="IF24" s="267"/>
      <c r="IG24" s="267"/>
      <c r="IH24" s="267"/>
      <c r="II24" s="267"/>
      <c r="IJ24" s="267"/>
      <c r="IK24" s="267"/>
      <c r="IL24" s="267"/>
      <c r="IM24" s="267"/>
      <c r="IN24" s="267"/>
      <c r="IO24" s="267"/>
      <c r="IP24" s="267"/>
      <c r="IQ24" s="267"/>
      <c r="IR24" s="267"/>
      <c r="IS24" s="267"/>
      <c r="IT24" s="267"/>
      <c r="IU24" s="267"/>
      <c r="IV24" s="267"/>
      <c r="IW24" s="267"/>
      <c r="IX24" s="267"/>
      <c r="IY24" s="267"/>
      <c r="IZ24" s="267"/>
      <c r="JA24" s="267"/>
      <c r="JB24" s="267"/>
      <c r="JC24" s="267"/>
      <c r="JD24" s="267"/>
      <c r="JE24" s="267"/>
      <c r="JF24" s="267"/>
      <c r="JG24" s="267"/>
      <c r="JH24" s="267"/>
      <c r="JI24" s="267"/>
      <c r="JJ24" s="267"/>
      <c r="JK24" s="267"/>
      <c r="JL24" s="267"/>
      <c r="JM24" s="267"/>
      <c r="JN24" s="267"/>
      <c r="JO24" s="267"/>
      <c r="JP24" s="267"/>
      <c r="JQ24" s="267"/>
      <c r="JR24" s="267"/>
      <c r="JS24" s="267"/>
      <c r="JT24" s="267"/>
      <c r="JU24" s="267"/>
      <c r="JV24" s="267"/>
      <c r="JW24" s="267"/>
      <c r="JX24" s="267"/>
      <c r="JY24" s="267"/>
      <c r="JZ24" s="267"/>
      <c r="KA24" s="267"/>
      <c r="KB24" s="267"/>
      <c r="KC24" s="267"/>
      <c r="KD24" s="267"/>
      <c r="KE24" s="267"/>
      <c r="KF24" s="267"/>
      <c r="KG24" s="267"/>
      <c r="KH24" s="267"/>
      <c r="KI24" s="267"/>
      <c r="KJ24" s="267"/>
      <c r="KK24" s="267"/>
      <c r="KL24" s="267"/>
      <c r="KM24" s="267"/>
      <c r="KN24" s="267"/>
      <c r="KO24" s="267"/>
      <c r="KP24" s="267"/>
      <c r="KQ24" s="267"/>
      <c r="KR24" s="267"/>
      <c r="KS24" s="267"/>
      <c r="KT24" s="267"/>
      <c r="KU24" s="267"/>
      <c r="KV24" s="267"/>
      <c r="KW24" s="267"/>
      <c r="KX24" s="267"/>
      <c r="KY24" s="267"/>
      <c r="KZ24" s="267"/>
      <c r="LA24" s="267"/>
      <c r="LB24" s="267"/>
      <c r="LC24" s="267"/>
      <c r="LD24" s="267"/>
      <c r="LE24" s="267"/>
      <c r="LF24" s="267"/>
      <c r="LG24" s="267"/>
      <c r="LH24" s="267"/>
      <c r="LI24" s="267"/>
      <c r="LJ24" s="267"/>
      <c r="LK24" s="267"/>
      <c r="LL24" s="267"/>
      <c r="LM24" s="267"/>
      <c r="LN24" s="267"/>
      <c r="LO24" s="267"/>
      <c r="LP24" s="267"/>
      <c r="LQ24" s="267"/>
      <c r="LR24" s="267"/>
      <c r="LS24" s="267"/>
      <c r="LT24" s="267"/>
      <c r="LU24" s="267"/>
      <c r="LV24" s="267"/>
      <c r="LW24" s="267"/>
      <c r="LX24" s="267"/>
      <c r="LY24" s="267"/>
      <c r="LZ24" s="267"/>
      <c r="MA24" s="267"/>
      <c r="MB24" s="267"/>
      <c r="MC24" s="267"/>
      <c r="MD24" s="267"/>
      <c r="ME24" s="267"/>
      <c r="MF24" s="267"/>
      <c r="MG24" s="267"/>
      <c r="MH24" s="267"/>
      <c r="MI24" s="267"/>
      <c r="MJ24" s="267"/>
      <c r="MK24" s="267"/>
      <c r="ML24" s="267"/>
      <c r="MM24" s="267"/>
      <c r="MN24" s="267"/>
      <c r="MO24" s="267"/>
      <c r="MP24" s="267"/>
      <c r="MQ24" s="267"/>
      <c r="MR24" s="267"/>
      <c r="MS24" s="267"/>
      <c r="MT24" s="267"/>
      <c r="MU24" s="267"/>
      <c r="MV24" s="267"/>
      <c r="MW24" s="267"/>
      <c r="MX24" s="267"/>
      <c r="MY24" s="267"/>
      <c r="MZ24" s="267"/>
      <c r="NA24" s="267"/>
      <c r="NB24" s="267"/>
      <c r="NC24" s="267"/>
      <c r="ND24" s="267"/>
      <c r="NE24" s="267"/>
      <c r="NF24" s="267"/>
      <c r="NG24" s="267"/>
      <c r="NH24" s="267"/>
      <c r="NI24" s="267"/>
      <c r="NJ24" s="267"/>
      <c r="NK24" s="267"/>
      <c r="NL24" s="267"/>
      <c r="NM24" s="267"/>
      <c r="NN24" s="267"/>
      <c r="NO24" s="267"/>
      <c r="NP24" s="301" t="e">
        <f>+NP8/#REF!*100</f>
        <v>#REF!</v>
      </c>
      <c r="NQ24" s="301" t="e">
        <f>+NQ8/#REF!*100</f>
        <v>#REF!</v>
      </c>
      <c r="NR24" s="301" t="e">
        <f>+NR8/#REF!*100</f>
        <v>#REF!</v>
      </c>
      <c r="NS24" s="301" t="e">
        <f>+NS8/#REF!*100</f>
        <v>#REF!</v>
      </c>
      <c r="NT24" s="301" t="e">
        <f>+NT8/#REF!*100</f>
        <v>#REF!</v>
      </c>
      <c r="NU24" s="301" t="e">
        <f>+NU8/#REF!*100</f>
        <v>#REF!</v>
      </c>
      <c r="NV24" s="301" t="e">
        <f>+NV8/#REF!*100</f>
        <v>#REF!</v>
      </c>
      <c r="NW24" s="301" t="e">
        <f>+NW8/#REF!*100</f>
        <v>#REF!</v>
      </c>
      <c r="NX24" s="301" t="e">
        <f>+NX8/#REF!*100</f>
        <v>#REF!</v>
      </c>
      <c r="NY24" s="301" t="e">
        <f>+NY8/#REF!*100</f>
        <v>#REF!</v>
      </c>
      <c r="NZ24" s="267"/>
      <c r="OA24" s="267"/>
      <c r="OB24" s="267"/>
      <c r="OC24" s="267"/>
      <c r="OD24" s="267"/>
      <c r="OE24" s="267"/>
      <c r="OF24" s="267"/>
      <c r="OG24" s="267"/>
      <c r="OH24" s="267"/>
      <c r="OI24" s="267"/>
      <c r="OJ24" s="267"/>
      <c r="OK24" s="267"/>
      <c r="OL24" s="267"/>
      <c r="OM24" s="267"/>
      <c r="ON24" s="267"/>
      <c r="OO24" s="267"/>
      <c r="OP24" s="267"/>
      <c r="OQ24" s="267"/>
      <c r="OR24" s="267"/>
      <c r="OS24" s="267"/>
      <c r="OT24" s="267"/>
      <c r="OU24" s="267"/>
      <c r="OV24" s="267"/>
      <c r="OW24" s="267"/>
      <c r="OX24" s="267"/>
      <c r="OY24" s="267"/>
      <c r="OZ24" s="267"/>
      <c r="PA24" s="267"/>
      <c r="PB24" s="267"/>
      <c r="PC24" s="267"/>
      <c r="PD24" s="267"/>
      <c r="PE24" s="267"/>
      <c r="PF24" s="267"/>
      <c r="PG24" s="267"/>
      <c r="PH24" s="267"/>
      <c r="PI24" s="267"/>
      <c r="PJ24" s="267"/>
      <c r="PK24" s="267"/>
      <c r="PL24" s="267"/>
      <c r="PM24" s="267"/>
      <c r="PN24" s="267"/>
      <c r="PO24" s="267"/>
      <c r="PP24" s="267"/>
      <c r="PQ24" s="267"/>
      <c r="PR24" s="267"/>
      <c r="PS24" s="267"/>
      <c r="PT24" s="267"/>
      <c r="PU24" s="267"/>
      <c r="PV24" s="267"/>
      <c r="PW24" s="267"/>
      <c r="PX24" s="267"/>
      <c r="PY24" s="267"/>
      <c r="PZ24" s="267"/>
      <c r="QA24" s="267"/>
      <c r="QB24" s="267"/>
      <c r="QC24" s="267"/>
      <c r="QD24" s="267"/>
      <c r="QE24" s="267"/>
      <c r="QF24" s="267"/>
      <c r="QG24" s="267"/>
      <c r="QH24" s="267"/>
      <c r="QI24" s="267"/>
      <c r="QJ24" s="267"/>
      <c r="QK24" s="267"/>
      <c r="QL24" s="267"/>
      <c r="QM24" s="267"/>
      <c r="QN24" s="267"/>
      <c r="QO24" s="267"/>
      <c r="QP24" s="267"/>
      <c r="QQ24" s="267"/>
      <c r="QR24" s="267"/>
      <c r="QS24" s="267"/>
      <c r="QT24" s="267"/>
      <c r="QU24" s="267"/>
      <c r="QV24" s="267"/>
      <c r="QW24" s="267"/>
      <c r="QX24" s="267"/>
      <c r="QY24" s="267"/>
      <c r="QZ24" s="267"/>
      <c r="RA24" s="267"/>
      <c r="RB24" s="267"/>
      <c r="RC24" s="267"/>
      <c r="RD24" s="267"/>
      <c r="RE24" s="267"/>
      <c r="RF24" s="267"/>
      <c r="RG24" s="267"/>
      <c r="RH24" s="267"/>
      <c r="RI24" s="267"/>
      <c r="RJ24" s="267"/>
      <c r="RK24" s="267"/>
      <c r="RL24" s="267"/>
      <c r="RM24" s="267"/>
      <c r="RN24" s="267"/>
      <c r="RO24" s="267"/>
      <c r="RP24" s="267"/>
      <c r="RQ24" s="267"/>
      <c r="RR24" s="267"/>
      <c r="RS24" s="267"/>
      <c r="RT24" s="267"/>
      <c r="RU24" s="267"/>
      <c r="RV24" s="267"/>
      <c r="RW24" s="267"/>
      <c r="RX24" s="267"/>
      <c r="RY24" s="267"/>
      <c r="RZ24" s="267"/>
      <c r="SA24" s="267"/>
      <c r="SB24" s="267"/>
      <c r="SC24" s="267"/>
      <c r="SD24" s="267"/>
      <c r="SE24" s="267"/>
      <c r="SF24" s="267"/>
      <c r="SG24" s="267"/>
      <c r="SH24" s="267"/>
      <c r="SI24" s="267"/>
      <c r="SJ24" s="267"/>
      <c r="SK24" s="267"/>
      <c r="SL24" s="267"/>
      <c r="SM24" s="267"/>
      <c r="SN24" s="267"/>
      <c r="SO24" s="267"/>
      <c r="SP24" s="267"/>
      <c r="SQ24" s="267"/>
      <c r="SR24" s="267"/>
      <c r="SS24" s="129"/>
      <c r="ST24" s="129"/>
      <c r="SU24" s="129"/>
      <c r="SV24" s="129"/>
      <c r="SW24" s="129"/>
      <c r="SX24" s="129"/>
      <c r="SY24" s="129"/>
      <c r="SZ24" s="129"/>
      <c r="TA24" s="129"/>
      <c r="TB24" s="129"/>
      <c r="TC24" s="267"/>
      <c r="TD24" s="267"/>
      <c r="TE24" s="267"/>
      <c r="TF24" s="267"/>
      <c r="TG24" s="267"/>
      <c r="TH24" s="267"/>
      <c r="TI24" s="267"/>
      <c r="TJ24" s="267"/>
      <c r="TK24" s="267"/>
      <c r="TL24" s="267"/>
      <c r="TM24" s="267"/>
      <c r="TN24" s="267"/>
      <c r="TO24" s="267"/>
      <c r="TP24" s="267"/>
      <c r="TQ24" s="267"/>
      <c r="TR24" s="267"/>
      <c r="TS24" s="267"/>
      <c r="TT24" s="267"/>
      <c r="TU24" s="267"/>
      <c r="TV24" s="267"/>
      <c r="TW24" s="267"/>
      <c r="TX24" s="267"/>
      <c r="TY24" s="267"/>
      <c r="TZ24" s="267"/>
      <c r="UA24" s="267"/>
      <c r="UB24" s="267"/>
      <c r="UC24" s="267"/>
      <c r="UD24" s="267"/>
      <c r="UE24" s="267"/>
      <c r="UF24" s="267"/>
      <c r="UG24" s="267"/>
      <c r="UH24" s="267"/>
      <c r="UI24" s="267"/>
      <c r="UJ24" s="267"/>
      <c r="UK24" s="267"/>
      <c r="UL24" s="267"/>
      <c r="UM24" s="267"/>
      <c r="UN24" s="267"/>
      <c r="UO24" s="267"/>
      <c r="UP24" s="267"/>
      <c r="UQ24" s="267"/>
      <c r="UR24" s="267"/>
      <c r="US24" s="267"/>
      <c r="UT24" s="267"/>
      <c r="UU24" s="267"/>
      <c r="UV24" s="267"/>
      <c r="UW24" s="267"/>
      <c r="UX24" s="267"/>
      <c r="UY24" s="267"/>
      <c r="UZ24" s="267"/>
      <c r="VA24" s="267"/>
      <c r="VB24" s="267"/>
      <c r="VC24" s="267"/>
      <c r="VD24" s="267"/>
      <c r="VE24" s="267"/>
      <c r="VF24" s="267"/>
      <c r="VG24" s="267"/>
      <c r="VH24" s="267"/>
      <c r="VI24" s="267"/>
      <c r="VJ24" s="267"/>
      <c r="VK24" s="267"/>
      <c r="VL24" s="267"/>
      <c r="VM24" s="267"/>
      <c r="VN24" s="267"/>
      <c r="VO24" s="267"/>
      <c r="VP24" s="267"/>
      <c r="VQ24" s="267"/>
      <c r="VR24" s="267"/>
      <c r="VS24" s="267"/>
      <c r="VT24" s="267"/>
      <c r="VU24" s="267"/>
      <c r="VV24" s="267"/>
      <c r="VW24" s="267"/>
      <c r="VX24" s="267"/>
      <c r="VY24" s="267"/>
      <c r="VZ24" s="267"/>
      <c r="WA24" s="267"/>
      <c r="WB24" s="267"/>
      <c r="WC24" s="267"/>
      <c r="WD24" s="267"/>
      <c r="WE24" s="267"/>
      <c r="WF24" s="267"/>
      <c r="WG24" s="267"/>
      <c r="WH24" s="267"/>
      <c r="WI24" s="267"/>
      <c r="WJ24" s="267"/>
      <c r="WK24" s="267"/>
      <c r="WL24" s="267"/>
      <c r="WM24" s="267"/>
      <c r="WN24" s="267"/>
      <c r="WO24" s="267"/>
      <c r="WP24" s="267"/>
      <c r="WQ24" s="267"/>
      <c r="WR24" s="267"/>
      <c r="WS24" s="267"/>
      <c r="WT24" s="267"/>
      <c r="WU24" s="267"/>
      <c r="WV24" s="267"/>
      <c r="WW24" s="267"/>
      <c r="WX24" s="267"/>
      <c r="WY24" s="267"/>
      <c r="WZ24" s="267"/>
      <c r="XA24" s="267"/>
      <c r="XB24" s="267"/>
      <c r="XC24" s="267"/>
      <c r="XD24" s="267"/>
      <c r="XE24" s="267"/>
      <c r="XF24" s="267"/>
      <c r="XG24" s="267"/>
      <c r="XH24" s="267"/>
      <c r="XI24" s="267"/>
      <c r="XJ24" s="267"/>
      <c r="XK24" s="267"/>
      <c r="XL24" s="267"/>
      <c r="XM24" s="267"/>
      <c r="XN24" s="267"/>
      <c r="XO24" s="267"/>
      <c r="XP24" s="267"/>
      <c r="XQ24" s="267"/>
      <c r="XR24" s="267"/>
      <c r="XS24" s="267"/>
      <c r="XT24" s="267"/>
      <c r="XU24" s="267"/>
      <c r="XV24" s="267"/>
      <c r="XW24" s="267"/>
      <c r="XX24" s="267"/>
      <c r="XY24" s="267"/>
      <c r="XZ24" s="267"/>
      <c r="YA24" s="267"/>
      <c r="YB24" s="267"/>
      <c r="YC24" s="267"/>
      <c r="YD24" s="267"/>
      <c r="YE24" s="267"/>
      <c r="YF24" s="267"/>
      <c r="YG24" s="267"/>
      <c r="YH24" s="267"/>
      <c r="YI24" s="267"/>
      <c r="YJ24" s="267"/>
      <c r="YK24" s="267"/>
      <c r="YL24" s="267"/>
      <c r="YM24" s="267"/>
      <c r="YN24" s="267"/>
      <c r="YO24" s="267"/>
      <c r="YP24" s="267"/>
      <c r="YQ24" s="267"/>
      <c r="YR24" s="267"/>
      <c r="YS24" s="267"/>
      <c r="YT24" s="267"/>
      <c r="YU24" s="267"/>
      <c r="YV24" s="267"/>
      <c r="YW24" s="267"/>
      <c r="YX24" s="267"/>
      <c r="YY24" s="267"/>
      <c r="YZ24" s="267"/>
      <c r="ZA24" s="267"/>
      <c r="ZB24" s="267"/>
      <c r="ZC24" s="267"/>
      <c r="ZD24" s="267"/>
      <c r="ZE24" s="267"/>
      <c r="ZF24" s="267"/>
      <c r="ZG24" s="267"/>
      <c r="ZH24" s="267"/>
      <c r="ZI24" s="267"/>
      <c r="ZJ24" s="267"/>
      <c r="ZK24" s="267"/>
      <c r="ZL24" s="267"/>
      <c r="ZM24" s="267"/>
      <c r="ZN24" s="267"/>
      <c r="ZO24" s="267"/>
      <c r="ZP24" s="267"/>
      <c r="ZQ24" s="267"/>
      <c r="ZR24" s="267"/>
      <c r="ZS24" s="267"/>
      <c r="ZT24" s="267"/>
      <c r="ZU24" s="267"/>
      <c r="ZV24" s="267"/>
      <c r="ZW24" s="267"/>
      <c r="ZX24" s="267"/>
      <c r="ZY24" s="267"/>
      <c r="ZZ24" s="267"/>
      <c r="AAA24" s="267"/>
      <c r="AAB24" s="267"/>
      <c r="AAC24" s="267"/>
      <c r="AAD24" s="267"/>
      <c r="AAE24" s="267"/>
      <c r="AAF24" s="267"/>
      <c r="AAG24" s="267"/>
      <c r="AAH24" s="267"/>
      <c r="AAI24" s="267"/>
      <c r="AAJ24" s="267"/>
      <c r="AAK24" s="267"/>
      <c r="AAL24" s="267"/>
      <c r="AAM24" s="267"/>
      <c r="AAN24" s="267"/>
      <c r="AAO24" s="267"/>
      <c r="AAP24" s="267"/>
      <c r="AAQ24" s="267"/>
      <c r="AAR24" s="267"/>
      <c r="AAS24" s="267"/>
      <c r="AAT24" s="267"/>
      <c r="AAU24" s="267"/>
      <c r="AAV24" s="267"/>
      <c r="AAW24" s="267"/>
      <c r="AAX24" s="267"/>
      <c r="AAY24" s="267"/>
      <c r="AAZ24" s="267"/>
      <c r="ABA24" s="267"/>
      <c r="ABB24" s="267"/>
      <c r="ABC24" s="267"/>
      <c r="ABD24" s="267"/>
      <c r="ABE24" s="267"/>
      <c r="ABF24" s="267"/>
      <c r="ABG24" s="267"/>
      <c r="ABH24" s="267"/>
      <c r="ABI24" s="267"/>
      <c r="ABJ24" s="267"/>
      <c r="ABK24" s="267"/>
      <c r="ABL24" s="267"/>
      <c r="ABM24" s="267"/>
      <c r="ABN24" s="267"/>
      <c r="ABO24" s="267"/>
      <c r="ABP24" s="267"/>
      <c r="ABQ24" s="267"/>
      <c r="ABR24" s="267"/>
      <c r="ABS24" s="267"/>
      <c r="ABT24" s="267"/>
      <c r="ABU24" s="267"/>
      <c r="ABV24" s="267"/>
      <c r="ABW24" s="267"/>
      <c r="ABX24" s="267"/>
      <c r="ABY24" s="267"/>
      <c r="ABZ24" s="267"/>
      <c r="ACA24" s="267"/>
      <c r="ACB24" s="267"/>
      <c r="ACC24" s="267"/>
      <c r="ACD24" s="267"/>
      <c r="ACE24" s="267"/>
      <c r="ACF24" s="267"/>
      <c r="ACG24" s="267"/>
      <c r="ACH24" s="267"/>
      <c r="ACI24" s="267"/>
      <c r="ACJ24" s="267"/>
      <c r="ACK24" s="267"/>
      <c r="ACL24" s="267"/>
      <c r="ACM24" s="267"/>
      <c r="ACN24" s="267"/>
      <c r="ACO24" s="267"/>
      <c r="ACP24" s="267"/>
      <c r="ACQ24" s="267"/>
      <c r="ACR24" s="267"/>
      <c r="ACS24" s="267"/>
      <c r="ACT24" s="267"/>
      <c r="ACU24" s="267"/>
      <c r="ACV24" s="267"/>
      <c r="ACW24" s="267"/>
      <c r="ACX24" s="267"/>
      <c r="ACY24" s="267"/>
      <c r="ACZ24" s="267"/>
      <c r="ADA24" s="267"/>
      <c r="ADB24" s="267"/>
      <c r="ADC24" s="267"/>
      <c r="ADD24" s="267"/>
      <c r="ADE24" s="267"/>
      <c r="ADF24" s="267"/>
      <c r="ADG24" s="267"/>
      <c r="ADH24" s="267"/>
      <c r="ADI24" s="267"/>
      <c r="ADJ24" s="267"/>
      <c r="ADK24" s="267"/>
      <c r="ADL24" s="267"/>
      <c r="ADM24" s="267"/>
      <c r="ADN24" s="267"/>
      <c r="ADO24" s="267"/>
      <c r="ADP24" s="267"/>
      <c r="ADQ24" s="267"/>
      <c r="ADR24" s="267"/>
      <c r="ADS24" s="267"/>
      <c r="ADT24" s="267"/>
      <c r="ADU24" s="267"/>
      <c r="ADV24" s="267"/>
      <c r="ADW24" s="267"/>
      <c r="ADX24" s="267"/>
      <c r="ADY24" s="267"/>
      <c r="ADZ24" s="267"/>
      <c r="AEA24" s="267"/>
      <c r="AEB24" s="267"/>
      <c r="AEC24" s="267"/>
      <c r="AED24" s="267"/>
      <c r="AEE24" s="267"/>
      <c r="AEF24" s="267"/>
      <c r="AEG24" s="267"/>
      <c r="AEH24" s="267"/>
      <c r="AEI24" s="267"/>
      <c r="AEJ24" s="267"/>
      <c r="AEK24" s="267"/>
      <c r="AEL24" s="267"/>
      <c r="AEM24" s="267"/>
      <c r="AEN24" s="267"/>
      <c r="AEO24" s="267"/>
      <c r="AEP24" s="267"/>
      <c r="AEQ24" s="267"/>
      <c r="AER24" s="267"/>
      <c r="AES24" s="267"/>
      <c r="AET24" s="267"/>
      <c r="AEU24" s="267"/>
      <c r="AEV24" s="267"/>
      <c r="AEW24" s="267"/>
      <c r="AEX24" s="267"/>
      <c r="AEY24" s="267"/>
      <c r="AEZ24" s="267"/>
      <c r="AFA24" s="267"/>
      <c r="AFB24" s="267"/>
      <c r="AFC24" s="267"/>
      <c r="AFD24" s="267"/>
      <c r="AFE24" s="267"/>
      <c r="AFF24" s="267"/>
      <c r="AFG24" s="267"/>
      <c r="AFH24" s="267"/>
      <c r="AFI24" s="267"/>
      <c r="AFJ24" s="267"/>
      <c r="AFK24" s="267"/>
      <c r="AFL24" s="267"/>
      <c r="AFM24" s="267"/>
      <c r="AFN24" s="267"/>
      <c r="AFO24" s="267"/>
      <c r="AFP24" s="267"/>
      <c r="AFQ24" s="267"/>
      <c r="AFR24" s="267"/>
      <c r="AFS24" s="267"/>
      <c r="AFT24" s="267"/>
      <c r="AFU24" s="267"/>
      <c r="AFV24" s="267"/>
      <c r="AFW24" s="267"/>
      <c r="AFX24" s="267"/>
      <c r="AFY24" s="267"/>
      <c r="AFZ24" s="267"/>
      <c r="AGA24" s="267"/>
      <c r="AGB24" s="267"/>
      <c r="AGC24" s="267"/>
      <c r="AGD24" s="267"/>
      <c r="AGE24" s="267"/>
      <c r="AGF24" s="267"/>
      <c r="AGG24" s="267"/>
      <c r="AGH24" s="267"/>
      <c r="AGI24" s="267"/>
      <c r="AGJ24" s="267"/>
      <c r="AGK24" s="267"/>
      <c r="AGL24" s="267"/>
      <c r="AGM24" s="267"/>
      <c r="AGN24" s="267"/>
      <c r="AGO24" s="267"/>
      <c r="AGP24" s="267"/>
      <c r="AGQ24" s="267"/>
      <c r="AGR24" s="267"/>
      <c r="AGS24" s="267"/>
      <c r="AGT24" s="267"/>
      <c r="AGU24" s="267"/>
      <c r="AGV24" s="267"/>
      <c r="AGW24" s="267"/>
      <c r="AGX24" s="267"/>
      <c r="AGY24" s="267"/>
      <c r="AGZ24" s="267"/>
      <c r="AHA24" s="267"/>
      <c r="AHB24" s="267"/>
      <c r="AHC24" s="267"/>
      <c r="AHD24" s="267"/>
      <c r="AHE24" s="267"/>
      <c r="AHF24" s="267"/>
      <c r="AHG24" s="267"/>
      <c r="AHH24" s="267"/>
      <c r="AHI24" s="267"/>
      <c r="AHJ24" s="267"/>
      <c r="AHK24" s="267"/>
      <c r="AHL24" s="267"/>
      <c r="AHM24" s="267"/>
      <c r="AHN24" s="267"/>
      <c r="AHO24" s="267"/>
      <c r="AHP24" s="267"/>
      <c r="AHQ24" s="267"/>
      <c r="AHR24" s="267"/>
      <c r="AHS24" s="267"/>
      <c r="AHT24" s="267"/>
      <c r="AHU24" s="267"/>
      <c r="AHV24" s="267"/>
      <c r="AHW24" s="267"/>
      <c r="AHX24" s="267"/>
      <c r="AHY24" s="267"/>
      <c r="AHZ24" s="267"/>
      <c r="AIA24" s="267"/>
      <c r="AIB24" s="267"/>
      <c r="AIC24" s="267"/>
      <c r="AID24" s="267"/>
      <c r="AIE24" s="301"/>
      <c r="AIF24" s="301"/>
      <c r="AIG24" s="301"/>
      <c r="AIH24" s="301"/>
      <c r="AII24" s="301"/>
      <c r="AIJ24" s="301"/>
      <c r="AIK24" s="301"/>
      <c r="AIL24" s="301"/>
      <c r="AIM24" s="301"/>
      <c r="AIN24" s="301"/>
      <c r="AIO24" s="267"/>
      <c r="AIP24" s="267"/>
      <c r="AIQ24" s="267"/>
      <c r="AIR24" s="267"/>
      <c r="AIS24" s="267"/>
      <c r="AIT24" s="267"/>
      <c r="AIU24" s="267"/>
      <c r="AIV24" s="267"/>
      <c r="AIW24" s="267"/>
      <c r="AIX24" s="267"/>
      <c r="AIY24" s="267"/>
      <c r="AIZ24" s="267"/>
      <c r="AJA24" s="267"/>
      <c r="AJB24" s="267"/>
      <c r="AJC24" s="267"/>
      <c r="AJD24" s="267"/>
      <c r="AJE24" s="267"/>
      <c r="AJF24" s="267"/>
      <c r="AJG24" s="267"/>
      <c r="AJH24" s="267"/>
      <c r="AJI24" s="267"/>
      <c r="AJJ24" s="267"/>
      <c r="AJK24" s="267"/>
      <c r="AJL24" s="267"/>
      <c r="AJM24" s="267"/>
      <c r="AJN24" s="267"/>
      <c r="AJO24" s="267"/>
      <c r="AJP24" s="267"/>
      <c r="AJQ24" s="267"/>
      <c r="AJR24" s="267"/>
      <c r="AJS24" s="267"/>
      <c r="AJT24" s="267"/>
      <c r="AJU24" s="267"/>
      <c r="AJV24" s="267"/>
      <c r="AJW24" s="267"/>
      <c r="AJX24" s="267"/>
      <c r="AJY24" s="267"/>
      <c r="AJZ24" s="267"/>
      <c r="AKA24" s="267"/>
      <c r="AKB24" s="267"/>
      <c r="AKC24" s="267"/>
      <c r="AKD24" s="267"/>
      <c r="AKE24" s="267"/>
      <c r="AKF24" s="267"/>
      <c r="AKG24" s="267"/>
      <c r="AKH24" s="267"/>
      <c r="AKI24" s="267"/>
      <c r="AKJ24" s="267"/>
      <c r="AKK24" s="267"/>
      <c r="AKL24" s="267"/>
      <c r="AKM24" s="267"/>
      <c r="AKN24" s="267"/>
      <c r="AKO24" s="267"/>
      <c r="AKP24" s="267"/>
      <c r="AKQ24" s="267"/>
      <c r="AKR24" s="267"/>
      <c r="AKS24" s="267"/>
      <c r="AKT24" s="267"/>
      <c r="AKU24" s="267"/>
      <c r="AKV24" s="267"/>
      <c r="AKW24" s="267"/>
      <c r="AKX24" s="267"/>
      <c r="AKY24" s="267"/>
      <c r="AKZ24" s="267"/>
      <c r="ALA24" s="267"/>
      <c r="ALB24" s="267"/>
      <c r="ALC24" s="267"/>
      <c r="ALD24" s="267"/>
      <c r="ALE24" s="267"/>
      <c r="ALF24" s="267"/>
      <c r="ALG24" s="267"/>
      <c r="ALH24" s="267"/>
      <c r="ALI24" s="267"/>
      <c r="ALJ24" s="267"/>
      <c r="ALK24" s="267"/>
      <c r="ALL24" s="267"/>
      <c r="ALM24" s="267"/>
      <c r="ALN24" s="267"/>
      <c r="ALO24" s="267"/>
      <c r="ALP24" s="267"/>
      <c r="ALQ24" s="267"/>
      <c r="ALR24" s="267"/>
      <c r="ALS24" s="267"/>
      <c r="ALT24" s="267"/>
      <c r="ALU24" s="267"/>
      <c r="ALV24" s="267"/>
      <c r="ALW24" s="267"/>
      <c r="ALX24" s="267"/>
      <c r="ALY24" s="267"/>
      <c r="ALZ24" s="267"/>
      <c r="AMA24" s="267"/>
      <c r="AMB24" s="267"/>
      <c r="AMC24" s="267"/>
      <c r="AMD24" s="267"/>
      <c r="AME24" s="267"/>
      <c r="AMF24" s="267"/>
      <c r="AMG24" s="267"/>
      <c r="AMH24" s="267"/>
      <c r="AMI24" s="267"/>
      <c r="AMJ24" s="267"/>
      <c r="AMK24" s="267"/>
      <c r="AML24" s="267"/>
      <c r="AMM24" s="267"/>
      <c r="AMN24" s="267"/>
      <c r="AMO24" s="267"/>
      <c r="AMP24" s="267"/>
      <c r="AMQ24" s="267"/>
      <c r="AMR24" s="267"/>
      <c r="AMS24" s="267"/>
      <c r="AMT24" s="267"/>
      <c r="AMU24" s="267"/>
      <c r="AMV24" s="267"/>
      <c r="AMW24" s="267"/>
      <c r="AMX24" s="267"/>
      <c r="AMY24" s="267"/>
      <c r="AMZ24" s="267"/>
      <c r="ANA24" s="267"/>
      <c r="ANB24" s="267"/>
      <c r="ANC24" s="267"/>
      <c r="AND24" s="267"/>
      <c r="ANE24" s="267"/>
      <c r="ANF24" s="267"/>
      <c r="ANG24" s="267"/>
      <c r="ANH24" s="267"/>
      <c r="ANI24" s="301">
        <f>AVERAGE(ANI22:APS22)</f>
        <v>64.400867515901325</v>
      </c>
      <c r="ANJ24" s="267"/>
      <c r="ANK24" s="267"/>
      <c r="ANL24" s="267"/>
      <c r="ANM24" s="267"/>
      <c r="ANN24" s="267"/>
      <c r="ANO24" s="267"/>
      <c r="ANP24" s="267"/>
      <c r="ANQ24" s="267"/>
      <c r="ANR24" s="267"/>
      <c r="ANS24" s="267"/>
      <c r="ANT24" s="267"/>
      <c r="ANU24" s="267"/>
      <c r="ANV24" s="267"/>
      <c r="ANW24" s="267"/>
      <c r="ANX24" s="267"/>
      <c r="ANY24" s="267"/>
      <c r="ANZ24" s="267"/>
      <c r="AOA24" s="267"/>
      <c r="AOB24" s="267"/>
      <c r="AOC24" s="267"/>
      <c r="AOD24" s="267"/>
      <c r="AOE24" s="267"/>
      <c r="AOF24" s="267"/>
      <c r="AOG24" s="267"/>
      <c r="AOH24" s="267"/>
      <c r="AOI24" s="267"/>
      <c r="AOJ24" s="267"/>
      <c r="AOK24" s="267"/>
      <c r="AOL24" s="267"/>
      <c r="AOM24" s="267"/>
      <c r="AON24" s="267"/>
      <c r="AOO24" s="267"/>
      <c r="AOP24" s="267"/>
      <c r="AOQ24" s="267"/>
      <c r="AOR24" s="267"/>
      <c r="AOS24" s="267"/>
      <c r="AOT24" s="267"/>
      <c r="AOU24" s="267"/>
      <c r="AOV24" s="267"/>
      <c r="AOW24" s="267"/>
      <c r="AOX24" s="267"/>
      <c r="AOY24" s="267"/>
      <c r="AOZ24" s="267"/>
      <c r="APA24" s="267"/>
      <c r="APB24" s="267"/>
      <c r="APC24" s="267"/>
      <c r="APD24" s="267"/>
      <c r="APE24" s="267"/>
      <c r="APF24" s="267"/>
      <c r="APG24" s="267"/>
      <c r="APH24" s="267"/>
      <c r="API24" s="267"/>
      <c r="APJ24" s="267"/>
      <c r="APK24" s="267"/>
      <c r="APL24" s="267"/>
      <c r="APM24" s="267"/>
      <c r="APN24" s="267"/>
      <c r="APO24" s="267"/>
      <c r="APP24" s="267"/>
      <c r="APQ24" s="267"/>
      <c r="APR24" s="267"/>
      <c r="APS24" s="267"/>
      <c r="APT24" s="267"/>
      <c r="APU24" s="267"/>
      <c r="APV24" s="267"/>
      <c r="APW24" s="267"/>
      <c r="APX24" s="267"/>
      <c r="APY24" s="267"/>
      <c r="APZ24" s="267"/>
      <c r="AQA24" s="267"/>
      <c r="AQB24" s="267"/>
      <c r="AQC24" s="267"/>
      <c r="AQD24" s="267"/>
      <c r="AQE24" s="267"/>
      <c r="AQF24" s="267"/>
      <c r="AQG24" s="267"/>
      <c r="AQH24" s="267"/>
      <c r="AQI24" s="267"/>
      <c r="AQJ24" s="267"/>
      <c r="AQK24" s="267"/>
      <c r="AQL24" s="267"/>
      <c r="AQM24" s="267"/>
      <c r="AQN24" s="267"/>
      <c r="AQO24" s="267"/>
      <c r="AQP24" s="267"/>
      <c r="AQQ24" s="267"/>
      <c r="AQR24" s="267"/>
      <c r="AQS24" s="267"/>
      <c r="AQT24" s="267"/>
      <c r="AQU24" s="267"/>
      <c r="AQV24" s="267"/>
      <c r="AQW24" s="267"/>
      <c r="AQX24" s="267"/>
      <c r="AQY24" s="267"/>
      <c r="AQZ24" s="267"/>
      <c r="ARA24" s="267"/>
      <c r="ARB24" s="267"/>
      <c r="ARC24" s="267"/>
      <c r="ARD24" s="267"/>
      <c r="ARE24" s="267"/>
      <c r="ARF24" s="267"/>
      <c r="ARG24" s="267"/>
      <c r="ARH24" s="267"/>
      <c r="ARI24" s="267"/>
      <c r="ARJ24" s="267"/>
      <c r="ARK24" s="267"/>
      <c r="ARL24" s="267"/>
      <c r="ARM24" s="267"/>
      <c r="ARN24" s="267"/>
      <c r="ARO24" s="267"/>
      <c r="ARP24" s="267"/>
      <c r="ARQ24" s="267"/>
      <c r="ARR24" s="267"/>
      <c r="ARS24" s="267"/>
      <c r="ART24" s="267"/>
      <c r="ARU24" s="267"/>
      <c r="ARV24" s="267"/>
      <c r="ARW24" s="267"/>
      <c r="ARX24" s="267"/>
      <c r="ARY24" s="267"/>
      <c r="ARZ24" s="267"/>
      <c r="ASA24" s="267"/>
      <c r="ASB24" s="267"/>
      <c r="ASC24" s="267"/>
      <c r="ASD24" s="267"/>
      <c r="ASE24" s="267"/>
      <c r="ASF24" s="267"/>
      <c r="ASG24" s="267"/>
      <c r="ASH24" s="418">
        <f>AVERAGE(ASI5:AUS5)</f>
        <v>7.2609325764297393E-4</v>
      </c>
      <c r="ASI24" s="267"/>
      <c r="ASJ24" s="267"/>
      <c r="ASK24" s="267"/>
      <c r="ASL24" s="267"/>
      <c r="ASM24" s="267"/>
      <c r="ASN24" s="267"/>
      <c r="ASO24" s="267"/>
      <c r="ASP24" s="267"/>
      <c r="ASQ24" s="267"/>
      <c r="ASR24" s="267"/>
      <c r="ASS24" s="267"/>
      <c r="AST24" s="267"/>
      <c r="ASU24" s="267"/>
      <c r="ASV24" s="267"/>
      <c r="ASW24" s="267"/>
      <c r="ASX24" s="267"/>
      <c r="ASY24" s="267"/>
      <c r="ASZ24" s="267"/>
      <c r="ATA24" s="267"/>
      <c r="ATB24" s="267"/>
      <c r="ATC24" s="267"/>
      <c r="ATD24" s="267"/>
      <c r="ATE24" s="267"/>
      <c r="ATF24" s="267"/>
      <c r="ATG24" s="267"/>
      <c r="ATH24" s="267"/>
      <c r="ATI24" s="267"/>
      <c r="ATJ24" s="267"/>
      <c r="ATK24" s="267"/>
      <c r="ATL24" s="267"/>
      <c r="ATM24" s="267"/>
      <c r="ATN24" s="267"/>
      <c r="ATO24" s="267"/>
      <c r="ATP24" s="267"/>
      <c r="ATQ24" s="267"/>
      <c r="ATR24" s="267"/>
      <c r="ATS24" s="267"/>
      <c r="ATT24" s="267"/>
      <c r="ATU24" s="267"/>
      <c r="ATV24" s="267"/>
      <c r="ATW24" s="267"/>
      <c r="ATX24" s="267"/>
      <c r="ATY24" s="267"/>
      <c r="ATZ24" s="267"/>
      <c r="AUA24" s="267"/>
      <c r="AUB24" s="267"/>
      <c r="AUC24" s="267"/>
      <c r="AUD24" s="267"/>
      <c r="AUE24" s="267"/>
      <c r="AUF24" s="267"/>
      <c r="AUG24" s="267"/>
      <c r="AUH24" s="267"/>
      <c r="AUI24" s="267"/>
      <c r="AUJ24" s="267"/>
      <c r="AUK24" s="267"/>
      <c r="AUL24" s="267"/>
      <c r="AUM24" s="267"/>
      <c r="AUN24" s="267"/>
      <c r="AUO24" s="267"/>
      <c r="AUP24" s="267"/>
      <c r="AUQ24" s="267"/>
      <c r="AUR24" s="267"/>
      <c r="AUS24" s="267"/>
      <c r="AUT24" s="267"/>
      <c r="AUU24" s="267"/>
      <c r="AUV24" s="267"/>
      <c r="AUW24" s="267"/>
      <c r="AUX24" s="267"/>
      <c r="AUY24" s="267"/>
      <c r="AUZ24" s="267"/>
      <c r="AVA24" s="267"/>
      <c r="AVB24" s="267"/>
      <c r="AVC24" s="267"/>
      <c r="AVD24" s="267"/>
      <c r="AVE24" s="267"/>
      <c r="AVF24" s="267"/>
      <c r="AVG24" s="267"/>
      <c r="AVH24" s="267"/>
      <c r="AVI24" s="267"/>
      <c r="AVJ24" s="267"/>
      <c r="AVK24" s="267"/>
      <c r="AVL24" s="267"/>
      <c r="AVM24" s="267"/>
      <c r="AVN24" s="267"/>
      <c r="AVO24" s="267"/>
      <c r="AVP24" s="267"/>
      <c r="AVQ24" s="267"/>
      <c r="AVR24" s="267"/>
      <c r="AVS24" s="267"/>
      <c r="AVT24" s="267"/>
      <c r="AVU24" s="267"/>
      <c r="AVV24" s="267"/>
      <c r="AVW24" s="267"/>
      <c r="AVX24" s="267"/>
      <c r="AVY24" s="267"/>
      <c r="AVZ24" s="267"/>
      <c r="AWA24" s="267"/>
      <c r="AWB24" s="267"/>
      <c r="AWC24" s="267"/>
      <c r="AWD24" s="267"/>
      <c r="AWE24" s="267"/>
      <c r="AWF24" s="267"/>
      <c r="AWG24" s="267"/>
      <c r="AWH24" s="267"/>
      <c r="AWI24" s="267"/>
      <c r="AWJ24" s="267"/>
      <c r="AWK24" s="267"/>
      <c r="AWL24" s="267"/>
      <c r="AWM24" s="267"/>
      <c r="AWN24" s="267"/>
      <c r="AWO24" s="267"/>
      <c r="AWP24" s="267"/>
      <c r="AWQ24" s="267"/>
      <c r="AWR24" s="267"/>
      <c r="AWS24" s="267"/>
      <c r="AWT24" s="267"/>
      <c r="AWU24" s="267"/>
      <c r="AWV24" s="267"/>
      <c r="AWW24" s="267"/>
      <c r="AWX24" s="267"/>
      <c r="AWY24" s="267"/>
      <c r="AWZ24" s="267"/>
      <c r="AXA24" s="267"/>
      <c r="AXB24" s="267"/>
      <c r="AXC24" s="267"/>
      <c r="AXD24" s="267"/>
      <c r="AXE24" s="267"/>
      <c r="AXF24" s="267"/>
      <c r="AXG24" s="267"/>
      <c r="AXH24" s="267"/>
      <c r="AXI24" s="267"/>
      <c r="AXJ24" s="267"/>
      <c r="AXK24" s="267"/>
      <c r="AXL24" s="267"/>
      <c r="AXM24" s="267"/>
      <c r="AXN24" s="267"/>
      <c r="AXO24" s="267"/>
      <c r="AXP24" s="267"/>
      <c r="AXQ24" s="267"/>
      <c r="AXR24" s="267"/>
      <c r="AXS24" s="267"/>
      <c r="AXT24" s="267"/>
      <c r="AXU24" s="267"/>
      <c r="AXV24" s="267"/>
      <c r="AXW24" s="267"/>
      <c r="AXX24" s="267"/>
      <c r="AXY24" s="267"/>
      <c r="AXZ24" s="267"/>
      <c r="AYA24" s="267"/>
      <c r="AYB24" s="267"/>
      <c r="AYC24" s="267"/>
      <c r="AYD24" s="267"/>
      <c r="AYE24" s="267"/>
      <c r="AYF24" s="267"/>
      <c r="AYG24" s="267"/>
      <c r="AYH24" s="267"/>
      <c r="AYI24" s="267"/>
      <c r="AYJ24" s="267"/>
      <c r="AYK24" s="267"/>
      <c r="AYL24" s="267"/>
      <c r="AYM24" s="267"/>
      <c r="AYN24" s="267"/>
      <c r="AYO24" s="267"/>
      <c r="AYP24" s="267"/>
      <c r="AYQ24" s="267"/>
      <c r="AYR24" s="267"/>
      <c r="AYS24" s="267"/>
      <c r="AYT24" s="267"/>
      <c r="AYU24" s="267"/>
      <c r="AYV24" s="267"/>
      <c r="AYW24" s="267"/>
      <c r="AYX24" s="267"/>
      <c r="AYY24" s="267"/>
      <c r="AYZ24" s="267"/>
      <c r="AZA24" s="267"/>
      <c r="AZB24" s="267"/>
      <c r="AZC24" s="267"/>
      <c r="AZD24" s="267"/>
      <c r="AZE24" s="267"/>
      <c r="AZF24" s="267"/>
      <c r="AZG24" s="267"/>
      <c r="AZH24" s="267"/>
      <c r="AZI24" s="267"/>
      <c r="AZJ24" s="267"/>
      <c r="AZK24" s="267"/>
      <c r="AZL24" s="267"/>
      <c r="AZM24" s="267"/>
      <c r="AZN24" s="267"/>
      <c r="AZO24" s="267"/>
      <c r="AZP24" s="267"/>
      <c r="AZQ24" s="267"/>
      <c r="AZR24" s="267"/>
      <c r="AZS24" s="267"/>
      <c r="AZT24" s="267"/>
      <c r="AZU24" s="267"/>
      <c r="AZV24" s="267"/>
      <c r="AZW24" s="267"/>
      <c r="AZX24" s="267"/>
      <c r="AZY24" s="267"/>
      <c r="AZZ24" s="267"/>
      <c r="BAA24" s="267"/>
      <c r="BAB24" s="267"/>
      <c r="BAC24" s="267"/>
      <c r="BAD24" s="267"/>
      <c r="BAE24" s="267"/>
      <c r="BAF24" s="267"/>
      <c r="BAG24" s="267"/>
      <c r="BAH24" s="267"/>
      <c r="BAI24" s="267"/>
      <c r="BAJ24" s="267"/>
      <c r="BAK24" s="267"/>
      <c r="BAL24" s="267"/>
      <c r="BAM24" s="267"/>
      <c r="BAN24" s="267"/>
      <c r="BAO24" s="267"/>
      <c r="BAP24" s="267"/>
      <c r="BAQ24" s="267"/>
      <c r="BAR24" s="267"/>
      <c r="BAS24" s="267"/>
      <c r="BAT24" s="267"/>
      <c r="BAU24" s="267"/>
      <c r="BAV24" s="267"/>
      <c r="BAW24" s="267"/>
      <c r="BAX24" s="267"/>
      <c r="BAY24" s="267"/>
      <c r="BAZ24" s="267"/>
      <c r="BBA24" s="267"/>
      <c r="BBB24" s="267"/>
      <c r="BBC24" s="267"/>
      <c r="BBD24" s="267"/>
      <c r="BBE24" s="267"/>
      <c r="BBF24" s="267"/>
      <c r="BBG24" s="267"/>
      <c r="BBH24" s="267"/>
      <c r="BBI24" s="267"/>
      <c r="BBJ24" s="267"/>
      <c r="BBK24" s="267"/>
      <c r="BBL24" s="267"/>
      <c r="BBM24" s="267"/>
      <c r="BBN24" s="267"/>
      <c r="BBO24" s="267"/>
      <c r="BBP24" s="267"/>
      <c r="BBQ24" s="267"/>
      <c r="BBR24" s="267"/>
      <c r="BBS24" s="267"/>
      <c r="BBT24" s="267"/>
      <c r="BBU24" s="267"/>
      <c r="BBV24" s="267"/>
      <c r="BBW24" s="267"/>
      <c r="BBX24" s="267"/>
      <c r="BBY24" s="267"/>
      <c r="BBZ24" s="267"/>
      <c r="BCA24" s="267"/>
      <c r="BCB24" s="267"/>
      <c r="BCC24" s="267"/>
      <c r="BCD24" s="267"/>
      <c r="BCE24" s="267"/>
      <c r="BCF24" s="267"/>
      <c r="BCG24" s="267"/>
      <c r="BCH24" s="267"/>
      <c r="BCI24" s="267"/>
      <c r="BCJ24" s="267"/>
      <c r="BCK24" s="267"/>
      <c r="BCL24" s="267"/>
      <c r="BCM24" s="267"/>
      <c r="BCN24" s="267"/>
      <c r="BCO24" s="267"/>
      <c r="BCP24" s="267"/>
      <c r="BCQ24" s="267"/>
      <c r="BCR24" s="267"/>
      <c r="BCS24" s="267"/>
      <c r="BCT24" s="267"/>
      <c r="BCU24" s="267"/>
      <c r="BCV24" s="267"/>
      <c r="BCW24" s="267"/>
      <c r="BCX24" s="267"/>
      <c r="BCY24" s="267"/>
      <c r="BCZ24" s="267"/>
      <c r="BDA24" s="267"/>
      <c r="BDB24" s="267"/>
      <c r="BDC24" s="267"/>
      <c r="BDD24" s="267"/>
      <c r="BDE24" s="267"/>
      <c r="BDF24" s="267"/>
      <c r="BDG24" s="267"/>
      <c r="BDH24" s="267"/>
      <c r="BDI24" s="267"/>
      <c r="BDJ24" s="267"/>
      <c r="BDK24" s="267"/>
      <c r="BDL24" s="267"/>
      <c r="BDM24" s="267"/>
      <c r="BDN24" s="267"/>
      <c r="BDO24" s="267"/>
      <c r="BDP24" s="267"/>
      <c r="BDQ24" s="267"/>
      <c r="BDR24" s="267"/>
      <c r="BDS24" s="267"/>
      <c r="BDT24" s="267"/>
      <c r="BDU24" s="267"/>
      <c r="BDV24" s="267"/>
      <c r="BDW24" s="267"/>
      <c r="BDX24" s="267"/>
      <c r="BDY24" s="267"/>
      <c r="BDZ24" s="267"/>
      <c r="BEA24" s="267"/>
      <c r="BEB24" s="267"/>
      <c r="BEC24" s="267"/>
      <c r="BED24" s="267"/>
      <c r="BEE24" s="267"/>
      <c r="BEF24" s="267"/>
      <c r="BEG24" s="267"/>
      <c r="BEH24" s="267"/>
      <c r="BEI24" s="267"/>
      <c r="BEJ24" s="267"/>
      <c r="BEK24" s="267"/>
      <c r="BEL24" s="267"/>
      <c r="BEM24" s="267"/>
      <c r="BEN24" s="267"/>
      <c r="BEO24" s="267"/>
      <c r="BEP24" s="267"/>
      <c r="BEQ24" s="267"/>
      <c r="BER24" s="267"/>
      <c r="BES24" s="267"/>
      <c r="BET24" s="267"/>
      <c r="BEU24" s="267"/>
      <c r="BEV24" s="267"/>
      <c r="BEW24" s="267"/>
      <c r="BEX24" s="267"/>
      <c r="BEY24" s="267"/>
      <c r="BEZ24" s="267"/>
      <c r="BFA24" s="267"/>
      <c r="BFB24" s="267"/>
      <c r="BFC24" s="267"/>
      <c r="BFD24" s="267"/>
      <c r="BFE24" s="267"/>
      <c r="BFF24" s="267"/>
      <c r="BFG24" s="267"/>
      <c r="BFH24" s="267"/>
      <c r="BFI24" s="267"/>
      <c r="BFJ24" s="267"/>
      <c r="BFK24" s="267"/>
      <c r="BFL24" s="267"/>
      <c r="BFM24" s="267"/>
      <c r="BFN24" s="267"/>
      <c r="BFO24" s="267"/>
      <c r="BFP24" s="267"/>
      <c r="BFQ24" s="267"/>
      <c r="BFR24" s="267"/>
      <c r="BFS24" s="267"/>
      <c r="BFT24" s="267"/>
      <c r="BFU24" s="267"/>
      <c r="BFV24" s="267"/>
      <c r="BFW24" s="267"/>
      <c r="BFX24" s="267"/>
      <c r="BFY24" s="267"/>
      <c r="BFZ24" s="267"/>
      <c r="BGA24" s="267"/>
      <c r="BGB24" s="267"/>
      <c r="BGC24" s="267"/>
      <c r="BGD24" s="267"/>
      <c r="BGE24" s="267"/>
      <c r="BGF24" s="267"/>
      <c r="BGG24" s="267"/>
      <c r="BGH24" s="267"/>
      <c r="BGI24" s="267"/>
      <c r="BGJ24" s="267"/>
      <c r="BGK24" s="267"/>
      <c r="BGL24" s="267"/>
      <c r="BGM24" s="267"/>
      <c r="BGN24" s="267"/>
      <c r="BGO24" s="267"/>
      <c r="BGP24" s="267"/>
      <c r="BGQ24" s="267"/>
      <c r="BGR24" s="267"/>
      <c r="BGS24" s="267"/>
      <c r="BGT24" s="267"/>
      <c r="BGU24" s="267"/>
      <c r="BGV24" s="267"/>
      <c r="BGW24" s="267"/>
      <c r="BGX24" s="267"/>
      <c r="BGY24" s="267"/>
      <c r="BGZ24" s="267"/>
      <c r="BHA24" s="267"/>
      <c r="BHB24" s="267"/>
      <c r="BHC24" s="267"/>
      <c r="BHD24" s="267"/>
      <c r="BHE24" s="267"/>
      <c r="BHF24" s="267"/>
      <c r="BHG24" s="267"/>
      <c r="BHH24" s="267"/>
      <c r="BHI24" s="267"/>
      <c r="BHJ24" s="267"/>
      <c r="BHK24" s="267"/>
      <c r="BHL24" s="267"/>
      <c r="BHM24" s="267"/>
      <c r="BHN24" s="267"/>
      <c r="BHO24" s="267"/>
      <c r="BHP24" s="267"/>
      <c r="BHQ24" s="267"/>
      <c r="BHR24" s="267"/>
      <c r="BHS24" s="267"/>
      <c r="BHT24" s="267"/>
      <c r="BHU24" s="267"/>
      <c r="BHV24" s="267"/>
      <c r="BHW24" s="267"/>
      <c r="BHX24" s="267"/>
      <c r="BHY24" s="267"/>
      <c r="BHZ24" s="267"/>
      <c r="BIA24" s="267"/>
      <c r="BIB24" s="267"/>
      <c r="BIC24" s="267"/>
      <c r="BID24" s="267"/>
      <c r="BIE24" s="267"/>
      <c r="BIF24" s="267"/>
      <c r="BIG24" s="267"/>
      <c r="BIH24" s="267"/>
      <c r="BII24" s="267"/>
      <c r="BIJ24" s="267"/>
      <c r="BIK24" s="267"/>
      <c r="BIL24" s="267"/>
      <c r="BIM24" s="267"/>
      <c r="BIN24" s="267"/>
      <c r="BIO24" s="267"/>
      <c r="BIP24" s="267"/>
      <c r="BIQ24" s="267"/>
      <c r="BIR24" s="267"/>
      <c r="BIS24" s="267"/>
      <c r="BIT24" s="267"/>
      <c r="BIU24" s="267"/>
      <c r="BIV24" s="267"/>
      <c r="BIW24" s="267"/>
      <c r="BIX24" s="267"/>
      <c r="BIY24" s="267"/>
      <c r="BIZ24" s="267"/>
      <c r="BJA24" s="267"/>
      <c r="BJB24" s="267"/>
      <c r="BJC24" s="267"/>
      <c r="BJD24" s="267"/>
      <c r="BJE24" s="267"/>
      <c r="BJF24" s="267"/>
      <c r="BJG24" s="267"/>
      <c r="BJH24" s="267"/>
      <c r="BJI24" s="267"/>
      <c r="BJJ24" s="267"/>
      <c r="BJK24" s="267"/>
      <c r="BJL24" s="267"/>
      <c r="BJM24" s="267"/>
      <c r="BJN24" s="267"/>
      <c r="BJO24" s="267"/>
      <c r="BJP24" s="267"/>
      <c r="BJQ24" s="267"/>
      <c r="BJR24" s="267"/>
      <c r="BJS24" s="267"/>
      <c r="BJT24" s="267"/>
      <c r="BJU24" s="267"/>
      <c r="BJV24" s="267"/>
      <c r="BJW24" s="267"/>
      <c r="BJX24" s="267"/>
      <c r="BJY24" s="267"/>
      <c r="BJZ24" s="267"/>
      <c r="BKA24" s="267"/>
      <c r="BKB24" s="267"/>
      <c r="BKC24" s="267"/>
      <c r="BKD24" s="267"/>
      <c r="BKE24" s="267"/>
      <c r="BKF24" s="267"/>
      <c r="BKG24" s="267"/>
      <c r="BKH24" s="267"/>
      <c r="BKI24" s="267"/>
      <c r="BKJ24" s="267"/>
      <c r="BKK24" s="267"/>
      <c r="BKL24" s="267"/>
      <c r="BKM24" s="267"/>
      <c r="BKN24" s="267"/>
      <c r="BKO24" s="267"/>
      <c r="BKP24" s="267"/>
      <c r="BKQ24" s="267"/>
      <c r="BKR24" s="267"/>
      <c r="BKS24" s="267"/>
      <c r="BKT24" s="267"/>
      <c r="BKU24" s="267"/>
      <c r="BKV24" s="267"/>
      <c r="BKW24" s="267"/>
      <c r="BKX24" s="267"/>
      <c r="BKY24" s="267"/>
      <c r="BKZ24" s="267"/>
      <c r="BLA24" s="267"/>
      <c r="BLB24" s="267"/>
      <c r="BLC24" s="267"/>
      <c r="BLD24" s="267"/>
      <c r="BLE24" s="267"/>
      <c r="BLF24" s="267"/>
      <c r="BLG24" s="267"/>
      <c r="BLH24" s="267"/>
      <c r="BLI24" s="267"/>
      <c r="BLJ24" s="267"/>
      <c r="BLK24" s="267"/>
      <c r="BLL24" s="267"/>
      <c r="BLM24" s="267"/>
      <c r="BLN24" s="267"/>
      <c r="BLO24" s="267"/>
      <c r="BLP24" s="267"/>
      <c r="BLQ24" s="267"/>
      <c r="BLR24" s="267"/>
      <c r="BLS24" s="267"/>
      <c r="BLT24" s="267"/>
      <c r="BLU24" s="267"/>
      <c r="BLV24" s="267"/>
      <c r="BLW24" s="267"/>
      <c r="BLX24" s="267"/>
      <c r="BLY24" s="267"/>
      <c r="BLZ24" s="267"/>
      <c r="BMA24" s="267"/>
      <c r="BMB24" s="267"/>
      <c r="BMC24" s="267"/>
      <c r="BMD24" s="267"/>
      <c r="BME24" s="267"/>
      <c r="BMF24" s="267"/>
      <c r="BMG24" s="267"/>
      <c r="BMH24" s="267"/>
      <c r="BMI24" s="267"/>
      <c r="BMJ24" s="267"/>
      <c r="BMK24" s="267"/>
      <c r="BML24" s="267"/>
      <c r="BMM24" s="267"/>
      <c r="BMN24" s="267"/>
      <c r="BMO24" s="267"/>
      <c r="BMP24" s="267"/>
      <c r="BMQ24" s="267"/>
      <c r="BMR24" s="267"/>
      <c r="BMS24" s="267"/>
      <c r="BMT24" s="267"/>
      <c r="BMU24" s="267"/>
      <c r="BMV24" s="267"/>
      <c r="BMW24" s="267"/>
      <c r="BMX24" s="267"/>
      <c r="BMY24" s="267"/>
      <c r="BMZ24" s="267"/>
      <c r="BNA24" s="267"/>
      <c r="BNB24" s="267"/>
      <c r="BNC24" s="267"/>
      <c r="BND24" s="267"/>
      <c r="BNE24" s="267"/>
      <c r="BNF24" s="267"/>
      <c r="BNG24" s="267"/>
      <c r="BNH24" s="267"/>
      <c r="BNI24" s="267"/>
      <c r="BNJ24" s="267"/>
      <c r="BNK24" s="267"/>
      <c r="BNL24" s="267"/>
      <c r="BNM24" s="267"/>
      <c r="BNN24" s="267"/>
      <c r="BNO24" s="267"/>
      <c r="BNP24" s="267"/>
      <c r="BNQ24" s="267"/>
      <c r="BNR24" s="267"/>
      <c r="BNS24" s="267"/>
      <c r="BNT24" s="267"/>
      <c r="BNU24" s="267"/>
      <c r="BNV24" s="267"/>
      <c r="BNW24" s="267"/>
      <c r="BNX24" s="267"/>
      <c r="BNY24" s="267"/>
      <c r="BNZ24" s="267"/>
      <c r="BOA24" s="267"/>
      <c r="BOB24" s="267"/>
      <c r="BOC24" s="267"/>
      <c r="BOD24" s="267"/>
      <c r="BOE24" s="267"/>
      <c r="BOF24" s="267"/>
      <c r="BOG24" s="267"/>
      <c r="BOH24" s="267"/>
      <c r="BOI24" s="267"/>
      <c r="BOJ24" s="267"/>
      <c r="BOK24" s="267"/>
      <c r="BOL24" s="267"/>
      <c r="BOM24" s="267"/>
      <c r="BON24" s="267"/>
      <c r="BOO24" s="267"/>
      <c r="BOP24" s="267"/>
      <c r="BOQ24" s="267"/>
      <c r="BOR24" s="267"/>
      <c r="BOS24" s="267"/>
      <c r="BOT24" s="267"/>
      <c r="BOU24" s="267"/>
      <c r="BOV24" s="267"/>
      <c r="BOW24" s="267"/>
      <c r="BOX24" s="267"/>
      <c r="BOY24" s="267"/>
      <c r="BOZ24" s="267"/>
      <c r="BPA24" s="267"/>
      <c r="BPB24" s="267"/>
      <c r="BPC24" s="267"/>
      <c r="BPD24" s="267"/>
      <c r="BPE24" s="267"/>
      <c r="BPF24" s="267"/>
      <c r="BPG24" s="267"/>
      <c r="BPH24" s="267"/>
      <c r="BPI24" s="267"/>
      <c r="BPJ24" s="267"/>
      <c r="BPK24" s="267"/>
      <c r="BPL24" s="267"/>
      <c r="BPM24" s="267"/>
      <c r="BPN24" s="267"/>
      <c r="BPO24" s="267"/>
      <c r="BPP24" s="267"/>
      <c r="BPQ24" s="267"/>
      <c r="BPR24" s="267"/>
      <c r="BPS24" s="267"/>
      <c r="BPT24" s="267"/>
      <c r="BPU24" s="267"/>
      <c r="BPV24" s="267"/>
      <c r="BPW24" s="267"/>
      <c r="BPX24" s="267"/>
      <c r="BPY24" s="267"/>
      <c r="BPZ24" s="267"/>
      <c r="BQA24" s="267"/>
      <c r="BQB24" s="267"/>
      <c r="BQC24" s="267"/>
      <c r="BQD24" s="267"/>
      <c r="BQE24" s="267"/>
      <c r="BQF24" s="267"/>
      <c r="BQG24" s="267"/>
      <c r="BQH24" s="267"/>
      <c r="BQI24" s="267"/>
      <c r="BQJ24" s="267"/>
      <c r="BQK24" s="267"/>
      <c r="BQL24" s="267"/>
      <c r="BQM24" s="267"/>
      <c r="BQN24" s="267"/>
      <c r="BQO24" s="267"/>
      <c r="BQP24" s="267"/>
      <c r="BQQ24" s="267"/>
      <c r="BQR24" s="267"/>
      <c r="BQS24" s="267"/>
      <c r="BQT24" s="267"/>
      <c r="BQU24" s="267"/>
      <c r="BQV24" s="267"/>
      <c r="BQW24" s="267"/>
      <c r="BQX24" s="267"/>
      <c r="BQY24" s="267"/>
      <c r="BQZ24" s="267"/>
      <c r="BRA24" s="267"/>
      <c r="BRB24" s="267"/>
      <c r="BRC24" s="267"/>
      <c r="BRD24" s="267"/>
      <c r="BRE24" s="267"/>
      <c r="BRF24" s="267"/>
      <c r="BRG24" s="267"/>
      <c r="BRH24" s="267"/>
      <c r="BRI24" s="267"/>
      <c r="BRJ24" s="267"/>
      <c r="BRK24" s="267"/>
      <c r="BRL24" s="267"/>
      <c r="BRM24" s="267"/>
      <c r="BRN24" s="267"/>
      <c r="BRO24" s="267"/>
      <c r="BRP24" s="267"/>
      <c r="BRQ24" s="267"/>
      <c r="BRR24" s="267"/>
      <c r="BRS24" s="267"/>
      <c r="BRT24" s="267"/>
      <c r="BRU24" s="267"/>
      <c r="BRV24" s="267"/>
      <c r="BRW24" s="267"/>
      <c r="BRX24" s="267"/>
      <c r="BRY24" s="267"/>
      <c r="BRZ24" s="267"/>
      <c r="BSA24" s="267"/>
      <c r="BSB24" s="267"/>
      <c r="BSC24" s="267"/>
      <c r="BSD24" s="267"/>
      <c r="BSE24" s="267"/>
      <c r="BSF24" s="267"/>
      <c r="BSG24" s="267"/>
      <c r="BSH24" s="267"/>
      <c r="BSI24" s="267"/>
      <c r="BSJ24" s="267"/>
      <c r="BSK24" s="267"/>
      <c r="BSL24" s="267"/>
      <c r="BSM24" s="267"/>
      <c r="BSN24" s="267"/>
      <c r="BSO24" s="267"/>
      <c r="BSP24" s="267"/>
      <c r="BSQ24" s="267"/>
      <c r="BSR24" s="267"/>
      <c r="BSS24" s="267"/>
      <c r="BST24" s="267"/>
      <c r="BSU24" s="267"/>
      <c r="BSV24" s="267"/>
      <c r="BSW24" s="267"/>
      <c r="BSX24" s="267"/>
      <c r="BSY24" s="267"/>
      <c r="BSZ24" s="267"/>
      <c r="BTA24" s="267"/>
      <c r="BTB24" s="267"/>
      <c r="BTC24" s="267"/>
      <c r="BTD24" s="267"/>
      <c r="BTE24" s="267"/>
      <c r="BTF24" s="267"/>
      <c r="BTG24" s="267"/>
      <c r="BTH24" s="267"/>
      <c r="BTI24" s="267"/>
      <c r="BTJ24" s="267"/>
      <c r="BTK24" s="267"/>
      <c r="BTL24" s="267"/>
      <c r="BTM24" s="267"/>
      <c r="BTN24" s="267"/>
      <c r="BTO24" s="267"/>
      <c r="BTP24" s="267"/>
      <c r="BTQ24" s="267"/>
      <c r="BTR24" s="267"/>
      <c r="BTS24" s="267"/>
      <c r="BTT24" s="267"/>
      <c r="BTU24" s="267"/>
      <c r="BTV24" s="267"/>
      <c r="BTW24" s="267"/>
      <c r="BTX24" s="267"/>
      <c r="BTY24" s="267"/>
      <c r="BTZ24" s="267"/>
      <c r="BUA24" s="267"/>
      <c r="BUB24" s="267"/>
      <c r="BUC24" s="267"/>
      <c r="BUD24" s="267"/>
      <c r="BUE24" s="267"/>
      <c r="BUF24" s="267"/>
      <c r="BUG24" s="267"/>
      <c r="BUH24" s="267"/>
      <c r="BUI24" s="267"/>
      <c r="BUJ24" s="267"/>
      <c r="BUK24" s="267"/>
      <c r="BUL24" s="267"/>
      <c r="BUM24" s="267"/>
      <c r="BUN24" s="267"/>
      <c r="BUO24" s="267"/>
      <c r="BUP24" s="267"/>
      <c r="BUQ24" s="267"/>
      <c r="BUR24" s="267"/>
      <c r="BUS24" s="267"/>
      <c r="BUT24" s="267"/>
      <c r="BUU24" s="267"/>
      <c r="BUV24" s="267"/>
      <c r="BUW24" s="267"/>
      <c r="BUX24" s="267"/>
      <c r="BUY24" s="267"/>
      <c r="BUZ24" s="267"/>
      <c r="BVA24" s="267"/>
      <c r="BVB24" s="267"/>
      <c r="BVC24" s="267"/>
      <c r="BVD24" s="267"/>
      <c r="BVE24" s="267"/>
      <c r="BVF24" s="267"/>
      <c r="BVG24" s="267"/>
      <c r="BVH24" s="267"/>
      <c r="BVI24" s="267"/>
      <c r="BVJ24" s="267"/>
      <c r="BVK24" s="267"/>
      <c r="BVL24" s="267"/>
      <c r="BVM24" s="267"/>
      <c r="BVN24" s="267"/>
      <c r="BVO24" s="267"/>
      <c r="BVP24" s="267"/>
      <c r="BVQ24" s="267"/>
      <c r="BVR24" s="267"/>
      <c r="BVS24" s="267"/>
      <c r="BVT24" s="267"/>
      <c r="BVU24" s="267"/>
      <c r="BVV24" s="267"/>
      <c r="BVW24" s="267"/>
      <c r="BVX24" s="267"/>
      <c r="BVY24" s="267"/>
      <c r="BVZ24" s="267"/>
      <c r="BWA24" s="267"/>
      <c r="BWB24" s="267"/>
      <c r="BWC24" s="267"/>
      <c r="BWD24" s="267"/>
      <c r="BWE24" s="267"/>
      <c r="BWF24" s="267"/>
      <c r="BWG24" s="267"/>
      <c r="BWH24" s="267"/>
      <c r="BWI24" s="267"/>
      <c r="BWJ24" s="267"/>
      <c r="BWK24" s="267"/>
      <c r="BWL24" s="267"/>
      <c r="BWM24" s="267"/>
      <c r="BWN24" s="267"/>
      <c r="BWO24" s="267"/>
      <c r="BWP24" s="267"/>
      <c r="BWQ24" s="267"/>
      <c r="BWR24" s="267"/>
      <c r="BWS24" s="267"/>
      <c r="BWT24" s="267"/>
      <c r="BWU24" s="267"/>
      <c r="BWV24" s="267"/>
      <c r="BWW24" s="267"/>
      <c r="BWX24" s="267"/>
      <c r="BWY24" s="267"/>
      <c r="BWZ24" s="267"/>
      <c r="BXA24" s="267"/>
      <c r="BXB24" s="267"/>
      <c r="BXC24" s="267"/>
      <c r="BXD24" s="267"/>
      <c r="BXE24" s="267"/>
      <c r="BXF24" s="267"/>
      <c r="BXG24" s="267"/>
      <c r="BXH24" s="267"/>
      <c r="BXI24" s="267"/>
      <c r="BXJ24" s="267"/>
      <c r="BXK24" s="267"/>
      <c r="BXL24" s="267"/>
      <c r="BXM24" s="267"/>
      <c r="BXN24" s="267"/>
      <c r="BXO24" s="267"/>
      <c r="BXP24" s="267"/>
      <c r="BXQ24" s="267"/>
      <c r="BXR24" s="267"/>
      <c r="BXS24" s="267"/>
      <c r="BXT24" s="267"/>
      <c r="BXU24" s="267"/>
      <c r="BXV24" s="267"/>
      <c r="BXW24" s="267"/>
      <c r="BXX24" s="267"/>
      <c r="BXY24" s="267"/>
      <c r="BXZ24" s="267"/>
      <c r="BYA24" s="267"/>
      <c r="BYB24" s="267"/>
      <c r="BYC24" s="267"/>
      <c r="BYD24" s="267"/>
      <c r="BYE24" s="267"/>
      <c r="BYF24" s="267"/>
      <c r="BYG24" s="267"/>
      <c r="BYH24" s="267"/>
      <c r="BYI24" s="267"/>
      <c r="BYJ24" s="267"/>
      <c r="BYK24" s="267"/>
      <c r="BYL24" s="267"/>
      <c r="BYM24" s="267"/>
      <c r="BYN24" s="267"/>
      <c r="BYO24" s="267"/>
      <c r="BYP24" s="267"/>
      <c r="BYQ24" s="267"/>
      <c r="BYR24" s="267"/>
      <c r="BYS24" s="267"/>
      <c r="BYT24" s="267"/>
      <c r="BYU24" s="267"/>
      <c r="BYV24" s="267"/>
      <c r="BYW24" s="267"/>
      <c r="BYX24" s="267"/>
      <c r="BYY24" s="267"/>
      <c r="BYZ24" s="267"/>
      <c r="BZA24" s="267"/>
      <c r="BZB24" s="267"/>
      <c r="BZC24" s="267"/>
      <c r="BZD24" s="267"/>
      <c r="BZE24" s="267"/>
      <c r="BZF24" s="267"/>
      <c r="BZG24" s="267"/>
      <c r="BZH24" s="267"/>
      <c r="BZI24" s="267"/>
      <c r="BZJ24" s="267"/>
      <c r="BZK24" s="267"/>
      <c r="BZL24" s="267"/>
      <c r="BZM24" s="267"/>
      <c r="BZN24" s="267"/>
      <c r="BZO24" s="267"/>
      <c r="BZP24" s="267"/>
      <c r="BZQ24" s="267"/>
      <c r="BZR24" s="267"/>
      <c r="BZS24" s="267"/>
      <c r="BZT24" s="267"/>
      <c r="BZU24" s="267"/>
      <c r="BZV24" s="267"/>
      <c r="BZW24" s="267"/>
      <c r="BZX24" s="267"/>
      <c r="BZY24" s="267"/>
      <c r="BZZ24" s="267"/>
      <c r="CAA24" s="267"/>
      <c r="CAB24" s="267"/>
      <c r="CAC24" s="267"/>
      <c r="CAD24" s="267"/>
      <c r="CAE24" s="267"/>
      <c r="CAF24" s="267"/>
      <c r="CAG24" s="267"/>
      <c r="CAH24" s="267"/>
      <c r="CAI24" s="267"/>
      <c r="CAJ24" s="267"/>
      <c r="CAK24" s="267"/>
      <c r="CAL24" s="267"/>
      <c r="CAM24" s="267"/>
      <c r="CAN24" s="267"/>
      <c r="CAO24" s="267"/>
      <c r="CAP24" s="267"/>
      <c r="CAQ24" s="267"/>
      <c r="CAR24" s="267"/>
      <c r="CAS24" s="267"/>
      <c r="CAT24" s="267"/>
      <c r="CAU24" s="267"/>
      <c r="CAV24" s="267"/>
      <c r="CAW24" s="267"/>
      <c r="CAX24" s="267"/>
      <c r="CAY24" s="267"/>
      <c r="CAZ24" s="267"/>
      <c r="CBA24" s="267"/>
      <c r="CBB24" s="267"/>
      <c r="CBC24" s="267"/>
      <c r="CBD24" s="267"/>
      <c r="CBE24" s="267"/>
      <c r="CBF24" s="267"/>
      <c r="CBG24" s="267"/>
      <c r="CBH24" s="267"/>
      <c r="CBI24" s="267"/>
      <c r="CBJ24" s="267"/>
      <c r="CBK24" s="267"/>
      <c r="CBL24" s="267"/>
      <c r="CBM24" s="267"/>
      <c r="CBN24" s="267"/>
      <c r="CBO24" s="267"/>
      <c r="CBP24" s="267"/>
      <c r="CBQ24" s="267"/>
      <c r="CBR24" s="267"/>
      <c r="CBS24" s="267"/>
      <c r="CBT24" s="267"/>
      <c r="CBU24" s="267"/>
      <c r="CBV24" s="267"/>
      <c r="CBW24" s="267"/>
      <c r="CBX24" s="267"/>
      <c r="CBY24" s="267"/>
      <c r="CBZ24" s="267"/>
      <c r="CCA24" s="267"/>
      <c r="CCB24" s="267"/>
      <c r="CCC24" s="267"/>
      <c r="CCD24" s="267"/>
      <c r="CCE24" s="267"/>
      <c r="CCF24" s="267"/>
      <c r="CCG24" s="267"/>
      <c r="CCH24" s="267"/>
      <c r="CCI24" s="267"/>
      <c r="CCJ24" s="267"/>
      <c r="CCK24" s="267"/>
      <c r="CCL24" s="267"/>
      <c r="CCM24" s="267"/>
      <c r="CCN24" s="267"/>
      <c r="CCO24" s="267"/>
      <c r="CCP24" s="267"/>
      <c r="CCQ24" s="267"/>
      <c r="CCR24" s="267"/>
      <c r="CCS24" s="267"/>
      <c r="CCT24" s="267"/>
      <c r="CCU24" s="267"/>
      <c r="CCV24" s="267"/>
      <c r="CCW24" s="267"/>
      <c r="CCX24" s="267"/>
      <c r="CCY24" s="267"/>
      <c r="CCZ24" s="267"/>
      <c r="CDA24" s="267"/>
      <c r="CDB24" s="267"/>
      <c r="CDC24" s="267"/>
      <c r="CDD24" s="267"/>
      <c r="CDE24" s="267"/>
      <c r="CDF24" s="267"/>
      <c r="CDG24" s="267"/>
      <c r="CDH24" s="267"/>
      <c r="CDI24" s="267"/>
      <c r="CDJ24" s="267"/>
      <c r="CDK24" s="267"/>
      <c r="CDL24" s="267"/>
      <c r="CDM24" s="267"/>
      <c r="CDN24" s="267"/>
      <c r="CDO24" s="267"/>
      <c r="CDP24" s="267"/>
      <c r="CDQ24" s="267"/>
      <c r="CDR24" s="267"/>
      <c r="CDS24" s="267"/>
      <c r="CDT24" s="267"/>
      <c r="CDU24" s="267"/>
      <c r="CDV24" s="267"/>
      <c r="CDW24" s="267"/>
      <c r="CDX24" s="267"/>
      <c r="CDY24" s="267"/>
      <c r="CDZ24" s="267"/>
      <c r="CEA24" s="267"/>
      <c r="CEB24" s="267"/>
      <c r="CEC24" s="267"/>
      <c r="CED24" s="267"/>
      <c r="CEE24" s="267"/>
      <c r="CEF24" s="267"/>
      <c r="CEG24" s="267"/>
      <c r="CEH24" s="267"/>
      <c r="CEI24" s="267"/>
      <c r="CEJ24" s="267"/>
      <c r="CEK24" s="267"/>
      <c r="CEL24" s="267"/>
      <c r="CEM24" s="267"/>
      <c r="CEN24" s="267"/>
      <c r="CEO24" s="267"/>
      <c r="CEP24" s="267"/>
      <c r="CEQ24" s="267"/>
      <c r="CER24" s="267"/>
      <c r="CES24" s="267"/>
      <c r="CET24" s="267"/>
      <c r="CEU24" s="267"/>
      <c r="CEV24" s="267"/>
      <c r="CEW24" s="267"/>
      <c r="CEX24" s="267"/>
      <c r="CEY24" s="267"/>
      <c r="CEZ24" s="267"/>
      <c r="CFA24" s="267"/>
      <c r="CFB24" s="267"/>
      <c r="CFC24" s="267"/>
      <c r="CFD24" s="267"/>
      <c r="CFE24" s="267"/>
      <c r="CFF24" s="267"/>
      <c r="CFG24" s="267"/>
      <c r="CFH24" s="267"/>
      <c r="CFI24" s="267"/>
      <c r="CFJ24" s="267"/>
      <c r="CFK24" s="267"/>
      <c r="CFL24" s="267"/>
      <c r="CFM24" s="267"/>
      <c r="CFN24" s="267"/>
      <c r="CFO24" s="267"/>
      <c r="CFP24" s="267"/>
      <c r="CFQ24" s="267"/>
      <c r="CFR24" s="267"/>
      <c r="CFS24" s="267"/>
      <c r="CFT24" s="267"/>
      <c r="CFU24" s="267"/>
      <c r="CFV24" s="267"/>
      <c r="CFW24" s="267"/>
      <c r="CFX24" s="267"/>
      <c r="CFY24" s="267"/>
      <c r="CFZ24" s="267"/>
      <c r="CGA24" s="267"/>
      <c r="CGB24" s="267"/>
      <c r="CGC24" s="267"/>
      <c r="CGD24" s="267"/>
    </row>
    <row r="25" spans="1:2238" x14ac:dyDescent="0.25">
      <c r="A25" s="279"/>
      <c r="B25" s="255"/>
      <c r="C25" s="280"/>
      <c r="D25" s="280"/>
      <c r="E25" s="260"/>
      <c r="F25" s="260"/>
      <c r="G25" s="260"/>
      <c r="H25" s="261"/>
      <c r="I25" s="261"/>
      <c r="J25" s="261"/>
      <c r="K25" s="261"/>
      <c r="L25" s="261"/>
      <c r="M25" s="261"/>
      <c r="N25" s="262"/>
      <c r="O25" s="262"/>
      <c r="P25" s="262"/>
      <c r="Q25" s="260"/>
      <c r="R25" s="260"/>
      <c r="S25" s="260"/>
      <c r="T25" s="260"/>
      <c r="U25" s="260"/>
      <c r="V25" s="260"/>
      <c r="W25" s="260"/>
      <c r="X25" s="263"/>
      <c r="Y25" s="262"/>
      <c r="Z25" s="262"/>
      <c r="AA25" s="262"/>
      <c r="AB25" s="262"/>
      <c r="AC25" s="262"/>
      <c r="AD25" s="262"/>
      <c r="AE25" s="262"/>
      <c r="AF25" s="262"/>
      <c r="AG25" s="262"/>
      <c r="AH25" s="264"/>
      <c r="AI25" s="264"/>
      <c r="AJ25" s="129"/>
      <c r="AK25" s="129"/>
      <c r="AL25" s="129"/>
      <c r="AM25" s="129"/>
      <c r="AN25" s="264"/>
      <c r="AO25" s="264"/>
      <c r="AP25" s="264"/>
      <c r="AQ25" s="129"/>
      <c r="AR25" s="264"/>
      <c r="AS25" s="264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130"/>
      <c r="IQ25" s="130"/>
      <c r="IR25" s="130"/>
      <c r="IS25" s="130"/>
      <c r="IT25" s="130"/>
      <c r="IU25" s="130"/>
      <c r="IV25" s="130"/>
      <c r="IW25" s="130"/>
      <c r="IX25" s="130"/>
      <c r="IY25" s="130"/>
      <c r="IZ25" s="130"/>
      <c r="JA25" s="130"/>
      <c r="JB25" s="130"/>
      <c r="JC25" s="130"/>
      <c r="JD25" s="130"/>
      <c r="JE25" s="130"/>
      <c r="JF25" s="130"/>
      <c r="JG25" s="130"/>
      <c r="JH25" s="130"/>
      <c r="JI25" s="130"/>
      <c r="JJ25" s="130"/>
      <c r="JK25" s="130"/>
      <c r="JL25" s="130"/>
      <c r="JM25" s="130"/>
      <c r="JN25" s="130"/>
      <c r="JO25" s="130"/>
      <c r="JP25" s="130"/>
      <c r="JQ25" s="130"/>
      <c r="JR25" s="130"/>
      <c r="JS25" s="130"/>
      <c r="JT25" s="130"/>
      <c r="JU25" s="130"/>
      <c r="JV25" s="130"/>
      <c r="JW25" s="130"/>
      <c r="JX25" s="130"/>
      <c r="JY25" s="130"/>
      <c r="JZ25" s="130"/>
      <c r="KA25" s="130"/>
      <c r="KB25" s="130"/>
      <c r="KC25" s="130"/>
      <c r="KD25" s="130"/>
      <c r="KE25" s="130"/>
      <c r="KF25" s="130"/>
      <c r="KG25" s="130"/>
      <c r="KH25" s="130"/>
      <c r="KI25" s="130"/>
      <c r="KJ25" s="130"/>
      <c r="KK25" s="130"/>
      <c r="KL25" s="130"/>
      <c r="KM25" s="130"/>
      <c r="KN25" s="130"/>
      <c r="KO25" s="130"/>
      <c r="KP25" s="130"/>
      <c r="KQ25" s="130"/>
      <c r="KR25" s="130"/>
      <c r="KS25" s="130"/>
      <c r="KT25" s="130"/>
      <c r="KU25" s="130"/>
      <c r="KV25" s="130"/>
      <c r="KW25" s="130"/>
      <c r="KX25" s="130"/>
      <c r="KY25" s="130"/>
      <c r="KZ25" s="130"/>
      <c r="LA25" s="130"/>
      <c r="LB25" s="130"/>
      <c r="LC25" s="130"/>
      <c r="LD25" s="130"/>
      <c r="LE25" s="130"/>
      <c r="LF25" s="130"/>
      <c r="LG25" s="130"/>
      <c r="LH25" s="130"/>
      <c r="LI25" s="130"/>
      <c r="LJ25" s="130"/>
      <c r="LK25" s="130"/>
      <c r="LL25" s="130"/>
      <c r="LM25" s="130"/>
      <c r="LN25" s="130"/>
      <c r="LO25" s="130"/>
      <c r="LP25" s="130"/>
      <c r="LQ25" s="130"/>
      <c r="LR25" s="130"/>
      <c r="LS25" s="130"/>
      <c r="LT25" s="130"/>
      <c r="LU25" s="130"/>
      <c r="LV25" s="130"/>
      <c r="LW25" s="130"/>
      <c r="LX25" s="130"/>
      <c r="LY25" s="130"/>
      <c r="LZ25" s="130"/>
      <c r="MA25" s="130"/>
      <c r="MB25" s="130"/>
      <c r="MC25" s="130"/>
      <c r="MD25" s="130"/>
      <c r="ME25" s="130"/>
      <c r="MF25" s="130"/>
      <c r="MG25" s="130"/>
      <c r="MH25" s="130"/>
      <c r="MI25" s="130"/>
      <c r="MJ25" s="130"/>
      <c r="MK25" s="130"/>
      <c r="ML25" s="130"/>
      <c r="MM25" s="130"/>
      <c r="MN25" s="130"/>
      <c r="MO25" s="130"/>
      <c r="MP25" s="130"/>
      <c r="MQ25" s="130"/>
      <c r="MR25" s="130"/>
      <c r="MS25" s="130"/>
      <c r="MT25" s="130"/>
      <c r="MU25" s="130"/>
      <c r="MV25" s="130"/>
      <c r="MW25" s="130"/>
      <c r="MX25" s="130"/>
      <c r="MY25" s="130"/>
      <c r="MZ25" s="130"/>
      <c r="NA25" s="130"/>
      <c r="NB25" s="130"/>
      <c r="NC25" s="130"/>
      <c r="ND25" s="130"/>
      <c r="NE25" s="130"/>
      <c r="NF25" s="130"/>
      <c r="NG25" s="130"/>
      <c r="NH25" s="130"/>
      <c r="NI25" s="130"/>
      <c r="NJ25" s="130"/>
      <c r="NK25" s="130"/>
      <c r="NL25" s="130"/>
      <c r="NM25" s="130"/>
      <c r="NN25" s="130"/>
      <c r="NO25" s="130"/>
      <c r="NP25" s="256"/>
      <c r="NQ25" s="256"/>
      <c r="NR25" s="256"/>
      <c r="NS25" s="256"/>
      <c r="NT25" s="256"/>
      <c r="NU25" s="256"/>
      <c r="NV25" s="256"/>
      <c r="NW25" s="256"/>
      <c r="NX25" s="256"/>
      <c r="NY25" s="256"/>
      <c r="NZ25" s="256"/>
      <c r="OA25" s="256"/>
      <c r="OB25" s="256"/>
      <c r="OC25" s="256"/>
      <c r="OD25" s="256"/>
      <c r="OE25" s="256"/>
      <c r="OF25" s="256"/>
      <c r="OG25" s="256"/>
      <c r="OH25" s="256"/>
      <c r="OI25" s="256"/>
      <c r="OJ25" s="256"/>
      <c r="OK25" s="256"/>
      <c r="OL25" s="256"/>
      <c r="OM25" s="256"/>
      <c r="ON25" s="256"/>
      <c r="OO25" s="256"/>
      <c r="OP25" s="256"/>
      <c r="OQ25" s="256"/>
      <c r="OR25" s="256"/>
      <c r="OS25" s="256"/>
      <c r="OT25" s="256"/>
      <c r="OU25" s="256"/>
      <c r="OV25" s="256"/>
      <c r="OW25" s="256"/>
      <c r="OX25" s="256"/>
      <c r="OY25" s="256"/>
      <c r="OZ25" s="256"/>
      <c r="PA25" s="256"/>
      <c r="PB25" s="256"/>
      <c r="PC25" s="256"/>
      <c r="PD25" s="256"/>
      <c r="PE25" s="256"/>
      <c r="PF25" s="256"/>
      <c r="PG25" s="256"/>
      <c r="PH25" s="256"/>
      <c r="PI25" s="256"/>
      <c r="PJ25" s="256"/>
      <c r="PK25" s="256"/>
      <c r="PL25" s="256"/>
      <c r="PM25" s="256"/>
      <c r="PN25" s="256"/>
      <c r="PO25" s="256"/>
      <c r="PP25" s="256"/>
      <c r="PQ25" s="256"/>
      <c r="PR25" s="256"/>
      <c r="PS25" s="256"/>
      <c r="PT25" s="256"/>
      <c r="PU25" s="256"/>
      <c r="PV25" s="256"/>
      <c r="PW25" s="256"/>
      <c r="PX25" s="256"/>
      <c r="PY25" s="256"/>
      <c r="PZ25" s="256"/>
      <c r="QA25" s="256"/>
      <c r="QB25" s="256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363" t="s">
        <v>365</v>
      </c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129"/>
      <c r="VG25" s="129"/>
      <c r="VH25" s="129"/>
      <c r="VI25" s="129"/>
      <c r="VJ25" s="129"/>
      <c r="VK25" s="129"/>
      <c r="VL25" s="129"/>
      <c r="VM25" s="129"/>
      <c r="VN25" s="129"/>
      <c r="VO25" s="129"/>
      <c r="VP25" s="129"/>
      <c r="VQ25" s="129"/>
      <c r="VR25" s="129"/>
      <c r="VS25" s="129"/>
      <c r="VT25" s="129"/>
      <c r="VU25" s="129"/>
      <c r="VV25" s="129"/>
      <c r="VW25" s="129"/>
      <c r="VX25" s="129"/>
      <c r="VY25" s="129"/>
      <c r="VZ25" s="129"/>
      <c r="WA25" s="129"/>
      <c r="WB25" s="129"/>
      <c r="WC25" s="129"/>
      <c r="WD25" s="129"/>
      <c r="WE25" s="129"/>
      <c r="WF25" s="129"/>
      <c r="WG25" s="129"/>
      <c r="WH25" s="129"/>
      <c r="WI25" s="129"/>
      <c r="WJ25" s="129"/>
      <c r="WK25" s="129"/>
      <c r="WL25" s="129"/>
      <c r="WM25" s="129"/>
      <c r="WN25" s="129"/>
      <c r="WO25" s="129"/>
      <c r="WP25" s="129"/>
      <c r="WQ25" s="129"/>
      <c r="WR25" s="129"/>
      <c r="WS25" s="129"/>
      <c r="WT25" s="129"/>
      <c r="WU25" s="129"/>
      <c r="WV25" s="129"/>
      <c r="WW25" s="129"/>
      <c r="WX25" s="129"/>
      <c r="WY25" s="129"/>
      <c r="WZ25" s="129"/>
      <c r="XA25" s="129"/>
      <c r="XB25" s="129"/>
      <c r="XC25" s="129"/>
      <c r="XD25" s="129"/>
      <c r="XE25" s="129"/>
      <c r="XF25" s="129"/>
      <c r="XG25" s="129"/>
      <c r="XH25" s="129"/>
      <c r="XI25" s="129"/>
      <c r="XJ25" s="129"/>
      <c r="XK25" s="129"/>
      <c r="XL25" s="129"/>
      <c r="XM25" s="129"/>
      <c r="XN25" s="129"/>
      <c r="XO25" s="129"/>
      <c r="XP25" s="129"/>
      <c r="XQ25" s="129"/>
      <c r="XR25" s="129"/>
      <c r="XS25" s="129"/>
      <c r="XT25" s="129"/>
      <c r="XU25" s="129"/>
      <c r="XV25" s="129"/>
      <c r="XW25" s="129"/>
      <c r="XX25" s="129"/>
      <c r="XY25" s="129"/>
      <c r="XZ25" s="129"/>
      <c r="YA25" s="129"/>
      <c r="YB25" s="129"/>
      <c r="YC25" s="129"/>
      <c r="YD25" s="129"/>
      <c r="YE25" s="129"/>
      <c r="YF25" s="129"/>
      <c r="YG25" s="129"/>
      <c r="YH25" s="129"/>
      <c r="YI25" s="129"/>
      <c r="YJ25" s="129"/>
      <c r="YK25" s="129"/>
      <c r="YL25" s="129"/>
      <c r="YM25" s="129"/>
      <c r="YN25" s="129"/>
      <c r="YO25" s="129"/>
      <c r="YP25" s="129"/>
      <c r="YQ25" s="129"/>
      <c r="YR25" s="129"/>
      <c r="YS25" s="129"/>
      <c r="YT25" s="129"/>
      <c r="YU25" s="129"/>
      <c r="YV25" s="129"/>
      <c r="YW25" s="129"/>
      <c r="YX25" s="129"/>
      <c r="YY25" s="129"/>
      <c r="YZ25" s="129"/>
      <c r="ZA25" s="129"/>
      <c r="ZB25" s="129"/>
      <c r="ZC25" s="129"/>
      <c r="ZD25" s="129"/>
      <c r="ZE25" s="129"/>
      <c r="ZF25" s="129"/>
      <c r="ZG25" s="129"/>
      <c r="ZH25" s="129"/>
      <c r="ZI25" s="129"/>
      <c r="ZJ25" s="129"/>
      <c r="ZK25" s="129"/>
      <c r="ZL25" s="129"/>
      <c r="ZM25" s="129"/>
      <c r="ZN25" s="129"/>
      <c r="ZO25" s="129"/>
      <c r="ZP25" s="129"/>
      <c r="ZQ25" s="129"/>
      <c r="ZR25" s="129"/>
      <c r="ZS25" s="129"/>
      <c r="ZT25" s="129"/>
      <c r="ZU25" s="129"/>
      <c r="ZV25" s="129"/>
      <c r="ZW25" s="129"/>
      <c r="ZX25" s="129"/>
      <c r="ZY25" s="129"/>
      <c r="ZZ25" s="129"/>
      <c r="AAA25" s="129"/>
      <c r="AAB25" s="129"/>
      <c r="AAC25" s="129"/>
      <c r="AAD25" s="129"/>
      <c r="AAE25" s="129"/>
      <c r="AAF25" s="129"/>
      <c r="AAG25" s="129"/>
      <c r="AAH25" s="129"/>
      <c r="AAI25" s="129"/>
      <c r="AAJ25" s="129"/>
      <c r="AAK25" s="129"/>
      <c r="AAL25" s="129"/>
      <c r="AAM25" s="129"/>
      <c r="AAN25" s="129"/>
      <c r="AAO25" s="129"/>
      <c r="AAP25" s="129"/>
      <c r="AAQ25" s="129"/>
      <c r="AAR25" s="129"/>
      <c r="AAS25" s="129"/>
      <c r="AAT25" s="129"/>
      <c r="AAU25" s="129"/>
      <c r="AAV25" s="129"/>
      <c r="AAW25" s="129"/>
      <c r="AAX25" s="129"/>
      <c r="AAY25" s="129"/>
      <c r="AAZ25" s="129"/>
      <c r="ABA25" s="129"/>
      <c r="ABB25" s="129"/>
      <c r="ABC25" s="129"/>
      <c r="ABD25" s="129"/>
      <c r="ABE25" s="129"/>
      <c r="ABF25" s="129"/>
      <c r="ABG25" s="129"/>
      <c r="ABH25" s="129"/>
      <c r="ABI25" s="129"/>
      <c r="ABJ25" s="129"/>
      <c r="ABK25" s="129"/>
      <c r="ABL25" s="129"/>
      <c r="ABM25" s="129"/>
      <c r="ABN25" s="129"/>
      <c r="ABO25" s="129"/>
      <c r="ABP25" s="129"/>
      <c r="ABQ25" s="129"/>
      <c r="ABR25" s="129"/>
      <c r="ABS25" s="129"/>
      <c r="ABT25" s="129"/>
      <c r="ABU25" s="129"/>
      <c r="ABV25" s="129"/>
      <c r="ABW25" s="129"/>
      <c r="ABX25" s="129"/>
      <c r="ABY25" s="129"/>
      <c r="ABZ25" s="129"/>
      <c r="ACA25" s="129"/>
      <c r="ACB25" s="129"/>
      <c r="ACC25" s="129"/>
      <c r="ACD25" s="129"/>
      <c r="ACE25" s="129"/>
      <c r="ACF25" s="129"/>
      <c r="ACG25" s="129"/>
      <c r="ACH25" s="129"/>
      <c r="ACI25" s="129"/>
      <c r="ACJ25" s="129"/>
      <c r="ACK25" s="129"/>
      <c r="ACL25" s="129"/>
      <c r="ACM25" s="129"/>
      <c r="ACN25" s="129"/>
      <c r="ACO25" s="129"/>
      <c r="ACP25" s="129"/>
      <c r="ACQ25" s="129"/>
      <c r="ACR25" s="129"/>
      <c r="ACS25" s="129"/>
      <c r="ACT25" s="129"/>
      <c r="ACU25" s="129"/>
      <c r="ACV25" s="129"/>
      <c r="ACW25" s="129"/>
      <c r="ACX25" s="129"/>
      <c r="ACY25" s="257"/>
      <c r="ACZ25" s="257"/>
      <c r="ADA25" s="257"/>
      <c r="ADB25" s="257"/>
      <c r="ADC25" s="257"/>
      <c r="ADD25" s="257"/>
      <c r="ADE25" s="257"/>
      <c r="ADF25" s="257"/>
      <c r="ADG25" s="257"/>
      <c r="ADH25" s="257"/>
      <c r="ADI25" s="257"/>
      <c r="ADJ25" s="257"/>
      <c r="ADK25" s="257"/>
      <c r="ADL25" s="257"/>
      <c r="ADM25" s="257"/>
      <c r="ADN25" s="257"/>
      <c r="ADO25" s="257"/>
      <c r="ADP25" s="257"/>
      <c r="ADQ25" s="257"/>
      <c r="ADR25" s="257"/>
      <c r="ADS25" s="257"/>
      <c r="ADT25" s="257"/>
      <c r="ADU25" s="257"/>
      <c r="ADV25" s="257"/>
      <c r="ADW25" s="257"/>
      <c r="ADX25" s="257"/>
      <c r="ADY25" s="257"/>
      <c r="ADZ25" s="257"/>
      <c r="AEA25" s="257"/>
      <c r="AEB25" s="257"/>
      <c r="AEC25" s="257"/>
      <c r="AED25" s="257"/>
      <c r="AEE25" s="257"/>
      <c r="AEF25" s="257"/>
      <c r="AEG25" s="257"/>
      <c r="AEH25" s="257"/>
      <c r="AEI25" s="257"/>
      <c r="AEJ25" s="257"/>
      <c r="AEK25" s="257"/>
      <c r="AEL25" s="257"/>
      <c r="AEM25" s="257"/>
      <c r="AEN25" s="257"/>
      <c r="AEO25" s="257"/>
      <c r="AEP25" s="257"/>
      <c r="AEQ25" s="257"/>
      <c r="AER25" s="257"/>
      <c r="AES25" s="257"/>
      <c r="AET25" s="257"/>
      <c r="AEU25" s="257"/>
      <c r="AEV25" s="257"/>
      <c r="AEW25" s="257"/>
      <c r="AEX25" s="257"/>
      <c r="AEY25" s="257"/>
      <c r="AEZ25" s="257"/>
      <c r="AFA25" s="257"/>
      <c r="AFB25" s="257"/>
      <c r="AFC25" s="257"/>
      <c r="AFD25" s="257"/>
      <c r="AFE25" s="257"/>
      <c r="AFF25" s="257"/>
      <c r="AFG25" s="257"/>
      <c r="AFH25" s="257"/>
      <c r="AFI25" s="257"/>
      <c r="AFJ25" s="257"/>
      <c r="AFK25" s="257"/>
      <c r="AFL25" s="257"/>
      <c r="AFM25" s="257"/>
      <c r="AFN25" s="257"/>
      <c r="AFO25" s="130"/>
      <c r="AFP25" s="130"/>
      <c r="AFQ25" s="130"/>
      <c r="AFR25" s="130"/>
      <c r="AFS25" s="130"/>
      <c r="AFT25" s="130"/>
      <c r="AFU25" s="130"/>
      <c r="AFV25" s="130"/>
      <c r="AFW25" s="130"/>
      <c r="AFX25" s="130"/>
      <c r="AFY25" s="130"/>
      <c r="AFZ25" s="130"/>
      <c r="AGA25" s="130"/>
      <c r="AGB25" s="130"/>
      <c r="AGC25" s="130"/>
      <c r="AGD25" s="130"/>
      <c r="AGE25" s="130"/>
      <c r="AGF25" s="130"/>
      <c r="AGG25" s="130"/>
      <c r="AGH25" s="130"/>
      <c r="AGI25" s="130"/>
      <c r="AGJ25" s="130"/>
      <c r="AGK25" s="130"/>
      <c r="AGL25" s="130"/>
      <c r="AGM25" s="130"/>
      <c r="AGN25" s="130"/>
      <c r="AGO25" s="130"/>
      <c r="AGP25" s="130"/>
      <c r="AGQ25" s="130"/>
      <c r="AGR25" s="130"/>
      <c r="AGS25" s="130"/>
      <c r="AGT25" s="130"/>
      <c r="AGU25" s="130"/>
      <c r="AGV25" s="130"/>
      <c r="AGW25" s="130"/>
      <c r="AGX25" s="130"/>
      <c r="AGY25" s="130"/>
      <c r="AGZ25" s="130"/>
      <c r="AHA25" s="130"/>
      <c r="AHB25" s="130"/>
      <c r="AHC25" s="130"/>
      <c r="AHD25" s="130"/>
      <c r="AHE25" s="130"/>
      <c r="AHF25" s="130"/>
      <c r="AHG25" s="130"/>
      <c r="AHH25" s="130"/>
      <c r="AHI25" s="130"/>
      <c r="AHJ25" s="130"/>
      <c r="AHK25" s="130"/>
      <c r="AHL25" s="130"/>
      <c r="AHM25" s="130"/>
      <c r="AHN25" s="130"/>
      <c r="AHO25" s="130"/>
      <c r="AHP25" s="130"/>
      <c r="AHQ25" s="130"/>
      <c r="AHR25" s="130"/>
      <c r="AHS25" s="130"/>
      <c r="AHT25" s="130"/>
      <c r="AHU25" s="130"/>
      <c r="AHV25" s="130"/>
      <c r="AHW25" s="130"/>
      <c r="AHX25" s="130"/>
      <c r="AHY25" s="130"/>
      <c r="AHZ25" s="130"/>
      <c r="AIA25" s="130"/>
      <c r="AIB25" s="130"/>
      <c r="AIC25" s="130"/>
      <c r="AID25" s="130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258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64"/>
      <c r="AMI25" s="64"/>
      <c r="AMJ25" s="64"/>
      <c r="AMK25" s="64"/>
      <c r="AML25" s="64"/>
      <c r="AMM25" s="64"/>
      <c r="AMN25" s="64"/>
      <c r="AMO25" s="64"/>
      <c r="AMP25" s="64"/>
      <c r="AMQ25" s="64"/>
      <c r="AMR25" s="64"/>
      <c r="AMS25" s="64"/>
      <c r="AMT25" s="64"/>
      <c r="AMU25" s="64"/>
      <c r="AMV25" s="64"/>
      <c r="AMW25" s="64"/>
      <c r="AMX25" s="64"/>
      <c r="AMY25" s="64"/>
      <c r="AMZ25" s="64"/>
      <c r="ANA25" s="64"/>
      <c r="ANB25" s="64"/>
      <c r="ANC25" s="64"/>
      <c r="AND25" s="64"/>
      <c r="ANE25" s="64"/>
      <c r="ANF25" s="64"/>
      <c r="ANG25" s="64"/>
      <c r="ANH25" s="129"/>
      <c r="ANI25" s="129"/>
      <c r="ANJ25" s="129"/>
      <c r="ANK25" s="129"/>
      <c r="ANL25" s="129"/>
      <c r="ANM25" s="129"/>
      <c r="ANN25" s="129"/>
      <c r="ANO25" s="129"/>
      <c r="ANP25" s="129"/>
      <c r="ANQ25" s="129"/>
      <c r="ANR25" s="129"/>
      <c r="ANS25" s="129"/>
      <c r="ANT25" s="129"/>
      <c r="ANU25" s="129"/>
      <c r="ANV25" s="129"/>
      <c r="ANW25" s="129"/>
      <c r="ANX25" s="129"/>
      <c r="ANY25" s="129"/>
      <c r="ANZ25" s="129"/>
      <c r="AOA25" s="129"/>
      <c r="AOB25" s="129"/>
      <c r="AOC25" s="129"/>
      <c r="AOD25" s="129"/>
      <c r="AOE25" s="129"/>
      <c r="AOF25" s="129"/>
      <c r="AOG25" s="129"/>
      <c r="AOH25" s="129"/>
      <c r="AOI25" s="129"/>
      <c r="AOJ25" s="129"/>
      <c r="AOK25" s="129"/>
      <c r="AOL25" s="129"/>
      <c r="AOM25" s="129"/>
      <c r="AON25" s="129"/>
      <c r="AOO25" s="129"/>
      <c r="AOP25" s="129"/>
      <c r="AOQ25" s="129"/>
      <c r="AOR25" s="129"/>
      <c r="AOS25" s="129"/>
      <c r="AOT25" s="129"/>
      <c r="AOU25" s="129"/>
      <c r="AOV25" s="129"/>
      <c r="AOW25" s="129"/>
      <c r="AOX25" s="129"/>
      <c r="AOY25" s="129"/>
      <c r="AOZ25" s="129"/>
      <c r="APA25" s="129"/>
      <c r="APB25" s="129"/>
      <c r="APC25" s="129"/>
      <c r="APD25" s="129"/>
      <c r="APE25" s="129"/>
      <c r="APF25" s="129"/>
      <c r="APG25" s="129"/>
      <c r="APH25" s="129"/>
      <c r="API25" s="129"/>
      <c r="APJ25" s="129"/>
      <c r="APK25" s="129"/>
      <c r="APL25" s="129"/>
      <c r="APM25" s="129"/>
      <c r="APN25" s="129"/>
      <c r="APO25" s="129"/>
      <c r="APP25" s="129"/>
      <c r="APQ25" s="129"/>
      <c r="APR25" s="129"/>
      <c r="APS25" s="129"/>
      <c r="APT25" s="129"/>
      <c r="APU25" s="130"/>
      <c r="APV25" s="130">
        <f>+AVERAGE(APV22:ASF22)</f>
        <v>3547.8017737317405</v>
      </c>
      <c r="APW25" s="300">
        <f>+AVERAGE(APV23:ARH23)</f>
        <v>0.56359877114024237</v>
      </c>
      <c r="APX25" s="130"/>
      <c r="APY25" s="130"/>
      <c r="APZ25" s="130"/>
      <c r="AQA25" s="130"/>
      <c r="AQB25" s="130"/>
      <c r="AQC25" s="130"/>
      <c r="AQD25" s="130"/>
      <c r="AQE25" s="130"/>
      <c r="AQF25" s="130"/>
      <c r="AQG25" s="130"/>
      <c r="AQH25" s="130"/>
      <c r="AQI25" s="130"/>
      <c r="AQJ25" s="130"/>
      <c r="AQK25" s="130"/>
      <c r="AQL25" s="130"/>
      <c r="AQM25" s="130"/>
      <c r="AQN25" s="130"/>
      <c r="AQO25" s="130"/>
      <c r="AQP25" s="130"/>
      <c r="AQQ25" s="130"/>
      <c r="AQR25" s="130"/>
      <c r="AQS25" s="130"/>
      <c r="AQT25" s="130"/>
      <c r="AQU25" s="130"/>
      <c r="AQV25" s="130"/>
      <c r="AQW25" s="130"/>
      <c r="AQX25" s="130"/>
      <c r="AQY25" s="130"/>
      <c r="AQZ25" s="130"/>
      <c r="ARA25" s="130"/>
      <c r="ARB25" s="130"/>
      <c r="ARC25" s="130"/>
      <c r="ARD25" s="130"/>
      <c r="ARE25" s="130"/>
      <c r="ARF25" s="130"/>
      <c r="ARG25" s="130"/>
      <c r="ARH25" s="130"/>
      <c r="ARI25" s="130"/>
      <c r="ARJ25" s="130"/>
      <c r="ARK25" s="130"/>
      <c r="ARL25" s="130"/>
      <c r="ARM25" s="130"/>
      <c r="ARN25" s="130"/>
      <c r="ARO25" s="130"/>
      <c r="ARP25" s="130"/>
      <c r="ARQ25" s="130"/>
      <c r="ARR25" s="130"/>
      <c r="ARS25" s="130"/>
      <c r="ART25" s="130"/>
      <c r="ARU25" s="130"/>
      <c r="ARV25" s="130"/>
      <c r="ARW25" s="130"/>
      <c r="ARX25" s="130"/>
      <c r="ARY25" s="130"/>
      <c r="ARZ25" s="130"/>
      <c r="ASA25" s="130"/>
      <c r="ASB25" s="130"/>
      <c r="ASC25" s="130"/>
      <c r="ASD25" s="130"/>
      <c r="ASE25" s="130"/>
      <c r="ASF25" s="130"/>
      <c r="ASG25" s="130"/>
      <c r="ASH25" s="131"/>
      <c r="ASI25" s="131"/>
      <c r="ASJ25" s="131"/>
      <c r="ASK25" s="131"/>
      <c r="ASL25" s="131"/>
      <c r="ASM25" s="131"/>
      <c r="ASN25" s="131"/>
      <c r="ASO25" s="131"/>
      <c r="ASP25" s="131"/>
      <c r="ASQ25" s="131"/>
      <c r="ASR25" s="131"/>
      <c r="ASS25" s="131"/>
      <c r="AST25" s="131"/>
      <c r="ASU25" s="131"/>
      <c r="ASV25" s="131"/>
      <c r="ASW25" s="131"/>
      <c r="ASX25" s="131"/>
      <c r="ASY25" s="131"/>
      <c r="ASZ25" s="131"/>
      <c r="ATA25" s="131"/>
      <c r="ATB25" s="131"/>
      <c r="ATC25" s="131"/>
      <c r="ATD25" s="131"/>
      <c r="ATE25" s="131"/>
      <c r="ATF25" s="131"/>
      <c r="ATG25" s="131"/>
      <c r="ATH25" s="131"/>
      <c r="ATI25" s="131"/>
      <c r="ATJ25" s="131"/>
      <c r="ATK25" s="131"/>
      <c r="ATL25" s="131"/>
      <c r="ATM25" s="131"/>
      <c r="ATN25" s="131"/>
      <c r="ATO25" s="131"/>
      <c r="ATP25" s="131"/>
      <c r="ATQ25" s="131"/>
      <c r="ATR25" s="131"/>
      <c r="ATS25" s="131"/>
      <c r="ATT25" s="131"/>
      <c r="ATU25" s="131"/>
      <c r="ATV25" s="131"/>
      <c r="ATW25" s="131"/>
      <c r="ATX25" s="131"/>
      <c r="ATY25" s="131"/>
      <c r="ATZ25" s="131"/>
      <c r="AUA25" s="131"/>
      <c r="AUB25" s="131"/>
      <c r="AUC25" s="131"/>
      <c r="AUD25" s="131"/>
      <c r="AUE25" s="131"/>
      <c r="AUF25" s="131"/>
      <c r="AUG25" s="131"/>
      <c r="AUH25" s="131"/>
      <c r="AUI25" s="131"/>
      <c r="AUJ25" s="131"/>
      <c r="AUK25" s="131"/>
      <c r="AUL25" s="131"/>
      <c r="AUM25" s="131"/>
      <c r="AUN25" s="131"/>
      <c r="AUO25" s="131"/>
      <c r="AUP25" s="131"/>
      <c r="AUQ25" s="131"/>
      <c r="AUR25" s="131"/>
      <c r="AUS25" s="131"/>
      <c r="AUT25" s="131"/>
      <c r="AUU25" s="130"/>
      <c r="AUV25" s="130"/>
      <c r="AUW25" s="130"/>
      <c r="AUX25" s="130"/>
      <c r="AUY25" s="130"/>
      <c r="AUZ25" s="130"/>
      <c r="AVA25" s="130"/>
      <c r="AVB25" s="130"/>
      <c r="AVC25" s="130"/>
      <c r="AVD25" s="130"/>
      <c r="AVE25" s="130"/>
      <c r="AVF25" s="130"/>
      <c r="AVG25" s="130"/>
      <c r="AVH25" s="130"/>
      <c r="AVI25" s="130"/>
      <c r="AVJ25" s="130"/>
      <c r="AVK25" s="130"/>
      <c r="AVL25" s="130"/>
      <c r="AVM25" s="130"/>
      <c r="AVN25" s="130"/>
      <c r="AVO25" s="130"/>
      <c r="AVP25" s="130"/>
      <c r="AVQ25" s="130"/>
      <c r="AVR25" s="130"/>
      <c r="AVS25" s="130"/>
      <c r="AVT25" s="130"/>
      <c r="AVU25" s="130"/>
      <c r="AVV25" s="130"/>
      <c r="AVW25" s="130"/>
      <c r="AVX25" s="130"/>
      <c r="AVY25" s="130"/>
      <c r="AVZ25" s="130"/>
      <c r="AWA25" s="130"/>
      <c r="AWB25" s="130"/>
      <c r="AWC25" s="130"/>
      <c r="AWD25" s="130"/>
      <c r="AWE25" s="130"/>
      <c r="AWF25" s="130"/>
      <c r="AWG25" s="130"/>
      <c r="AWH25" s="130"/>
      <c r="AWI25" s="130"/>
      <c r="AWJ25" s="130"/>
      <c r="AWK25" s="130"/>
      <c r="AWL25" s="130"/>
      <c r="AWM25" s="130"/>
      <c r="AWN25" s="130"/>
      <c r="AWO25" s="130"/>
      <c r="AWP25" s="130"/>
      <c r="AWQ25" s="130"/>
      <c r="AWR25" s="130"/>
      <c r="AWS25" s="130"/>
      <c r="AWT25" s="130"/>
      <c r="AWU25" s="130"/>
      <c r="AWV25" s="130"/>
      <c r="AWW25" s="130"/>
      <c r="AWX25" s="130"/>
      <c r="AWY25" s="130"/>
      <c r="AWZ25" s="130"/>
      <c r="AXA25" s="130"/>
      <c r="AXB25" s="130"/>
      <c r="AXC25" s="130"/>
      <c r="AXD25" s="130"/>
      <c r="AXE25" s="130"/>
      <c r="AXF25" s="130"/>
      <c r="AXG25" s="130"/>
      <c r="AXH25" s="130"/>
      <c r="AXI25" s="130"/>
      <c r="AXJ25" s="130"/>
      <c r="AXK25" s="64"/>
      <c r="AXL25" s="64"/>
      <c r="AXM25" s="64"/>
      <c r="AXN25" s="64"/>
      <c r="AXO25" s="64"/>
      <c r="AXP25" s="64"/>
      <c r="AXQ25" s="64"/>
      <c r="AXR25" s="64"/>
      <c r="AXS25" s="64"/>
      <c r="AXT25" s="64"/>
      <c r="AXU25" s="64"/>
      <c r="AXV25" s="64"/>
      <c r="AXW25" s="64"/>
      <c r="AXX25" s="64"/>
      <c r="AXY25" s="64"/>
      <c r="AXZ25" s="64"/>
      <c r="AYA25" s="64"/>
      <c r="AYB25" s="64"/>
      <c r="AYC25" s="64"/>
      <c r="AYD25" s="64"/>
      <c r="AYE25" s="64"/>
      <c r="AYF25" s="64"/>
      <c r="AYG25" s="64"/>
      <c r="AYH25" s="64"/>
      <c r="AYI25" s="64"/>
      <c r="AYJ25" s="64"/>
      <c r="AYK25" s="64"/>
      <c r="AYL25" s="64"/>
      <c r="AYM25" s="64"/>
      <c r="AYN25" s="64"/>
      <c r="AYO25" s="64"/>
      <c r="AYP25" s="64"/>
      <c r="AYQ25" s="64"/>
      <c r="AYR25" s="64"/>
      <c r="AYS25" s="64"/>
      <c r="AYT25" s="64"/>
      <c r="AYU25" s="64"/>
      <c r="AYV25" s="64"/>
      <c r="AYW25" s="64"/>
      <c r="AYX25" s="64"/>
      <c r="AYY25" s="64"/>
      <c r="AYZ25" s="64"/>
      <c r="AZA25" s="64"/>
      <c r="AZB25" s="64"/>
      <c r="AZC25" s="64"/>
      <c r="AZD25" s="64"/>
      <c r="AZE25" s="64"/>
      <c r="AZF25" s="64"/>
      <c r="AZG25" s="64"/>
      <c r="AZH25" s="64"/>
      <c r="AZI25" s="64"/>
      <c r="AZJ25" s="64"/>
      <c r="AZK25" s="64"/>
      <c r="AZL25" s="64"/>
      <c r="AZM25" s="64"/>
      <c r="AZN25" s="64"/>
      <c r="AZO25" s="64"/>
      <c r="AZP25" s="64"/>
      <c r="AZQ25" s="64"/>
      <c r="AZR25" s="64"/>
      <c r="AZS25" s="64"/>
      <c r="AZT25" s="64"/>
      <c r="AZU25" s="64"/>
      <c r="AZV25" s="64"/>
      <c r="AZW25" s="64"/>
      <c r="AZX25" s="130"/>
      <c r="AZY25" s="130"/>
      <c r="AZZ25" s="130"/>
      <c r="BAA25" s="130"/>
      <c r="BAB25" s="130"/>
      <c r="BAC25" s="130"/>
      <c r="BAD25" s="130"/>
      <c r="BAE25" s="130"/>
      <c r="BAF25" s="130"/>
      <c r="BAG25" s="130"/>
      <c r="BAH25" s="130"/>
      <c r="BAI25" s="130"/>
      <c r="BAJ25" s="130"/>
      <c r="BAK25" s="130"/>
      <c r="BAL25" s="130"/>
      <c r="BAM25" s="130"/>
      <c r="BAN25" s="130"/>
      <c r="BAO25" s="130"/>
      <c r="BAP25" s="130"/>
      <c r="BAQ25" s="130"/>
      <c r="BAR25" s="130"/>
      <c r="BAS25" s="130"/>
      <c r="BAT25" s="130"/>
      <c r="BAU25" s="130"/>
      <c r="BAV25" s="130"/>
      <c r="BAW25" s="130"/>
      <c r="BAX25" s="130"/>
      <c r="BAY25" s="130"/>
      <c r="BAZ25" s="130"/>
      <c r="BBA25" s="130"/>
      <c r="BBB25" s="130"/>
      <c r="BBC25" s="130"/>
      <c r="BBD25" s="130"/>
      <c r="BBE25" s="130"/>
      <c r="BBF25" s="130"/>
      <c r="BBG25" s="130"/>
      <c r="BBH25" s="130"/>
      <c r="BBI25" s="130"/>
      <c r="BBJ25" s="130"/>
      <c r="BBK25" s="130"/>
      <c r="BBL25" s="130"/>
      <c r="BBM25" s="130"/>
      <c r="BBN25" s="130"/>
      <c r="BBO25" s="130"/>
      <c r="BBP25" s="130"/>
      <c r="BBQ25" s="130"/>
      <c r="BBR25" s="130"/>
      <c r="BBS25" s="130"/>
      <c r="BBT25" s="130"/>
      <c r="BBU25" s="130"/>
      <c r="BBV25" s="130"/>
      <c r="BBW25" s="130"/>
      <c r="BBX25" s="130"/>
      <c r="BBY25" s="130"/>
      <c r="BBZ25" s="130"/>
      <c r="BCA25" s="130"/>
      <c r="BCB25" s="130"/>
      <c r="BCC25" s="130"/>
      <c r="BCD25" s="130"/>
      <c r="BCE25" s="130"/>
      <c r="BCF25" s="130"/>
      <c r="BCG25" s="130"/>
      <c r="BCH25" s="130"/>
      <c r="BCI25" s="130"/>
      <c r="BCJ25" s="130"/>
      <c r="BCK25" s="130"/>
      <c r="BCL25" s="130"/>
      <c r="BCM25" s="130"/>
      <c r="BCN25" s="130"/>
      <c r="BCO25" s="130"/>
      <c r="BCP25" s="130"/>
      <c r="BCQ25" s="130"/>
      <c r="BCR25" s="130"/>
      <c r="BCS25" s="130"/>
      <c r="BCT25" s="130"/>
      <c r="BCU25" s="130"/>
      <c r="BCV25" s="130"/>
      <c r="BCW25" s="130"/>
      <c r="BCX25" s="130"/>
      <c r="BCY25" s="130"/>
      <c r="BCZ25" s="130"/>
      <c r="BDA25" s="130"/>
      <c r="BDB25" s="130"/>
      <c r="BDC25" s="130"/>
      <c r="BDD25" s="130"/>
      <c r="BDE25" s="130"/>
      <c r="BDF25" s="130"/>
      <c r="BDG25" s="130"/>
      <c r="BDH25" s="130"/>
      <c r="BDI25" s="130"/>
      <c r="BDJ25" s="130"/>
      <c r="BDK25" s="130"/>
      <c r="BDL25" s="130"/>
      <c r="BDM25" s="130"/>
      <c r="BDN25" s="130"/>
      <c r="BDO25" s="130"/>
      <c r="BDP25" s="130"/>
      <c r="BDQ25" s="130"/>
      <c r="BDR25" s="130"/>
      <c r="BDS25" s="130"/>
      <c r="BDT25" s="130"/>
      <c r="BDU25" s="130"/>
      <c r="BDV25" s="130"/>
      <c r="BDW25" s="130"/>
      <c r="BDX25" s="130"/>
      <c r="BDY25" s="130"/>
      <c r="BDZ25" s="130"/>
      <c r="BEA25" s="130"/>
      <c r="BEB25" s="130"/>
      <c r="BEC25" s="130"/>
      <c r="BED25" s="130"/>
      <c r="BEE25" s="130"/>
      <c r="BEF25" s="130"/>
      <c r="BEG25" s="130"/>
      <c r="BEH25" s="130"/>
      <c r="BEI25" s="130"/>
      <c r="BEJ25" s="130"/>
      <c r="BEK25" s="130"/>
      <c r="BEL25" s="130"/>
      <c r="BEM25" s="130"/>
      <c r="BEN25" s="130"/>
      <c r="BEO25" s="130"/>
      <c r="BEP25" s="130"/>
      <c r="BEQ25" s="130"/>
      <c r="BER25" s="130"/>
      <c r="BES25" s="130"/>
      <c r="BET25" s="130"/>
      <c r="BEU25" s="130"/>
      <c r="BEV25" s="130"/>
      <c r="BEW25" s="130"/>
      <c r="BEX25" s="129"/>
      <c r="BEY25" s="129"/>
      <c r="BEZ25" s="129"/>
      <c r="BFA25" s="129"/>
      <c r="BFB25" s="129"/>
      <c r="BFC25" s="129"/>
      <c r="BFD25" s="129"/>
      <c r="BFE25" s="129"/>
      <c r="BFF25" s="129"/>
      <c r="BFG25" s="129"/>
      <c r="BFH25" s="129"/>
      <c r="BFI25" s="129"/>
      <c r="BFJ25" s="129"/>
      <c r="BFK25" s="129"/>
      <c r="BFL25" s="129"/>
      <c r="BFM25" s="129"/>
      <c r="BFN25" s="129"/>
      <c r="BFO25" s="129"/>
      <c r="BFP25" s="129"/>
      <c r="BFQ25" s="129"/>
      <c r="BFR25" s="129"/>
      <c r="BFS25" s="129"/>
      <c r="BFT25" s="129"/>
      <c r="BFU25" s="129"/>
      <c r="BFV25" s="129"/>
      <c r="BFW25" s="129"/>
      <c r="BFX25" s="129"/>
      <c r="BFY25" s="129"/>
      <c r="BFZ25" s="129"/>
      <c r="BGA25" s="129"/>
      <c r="BGB25" s="129"/>
      <c r="BGC25" s="129"/>
      <c r="BGD25" s="129"/>
      <c r="BGE25" s="129"/>
      <c r="BGF25" s="129"/>
      <c r="BGG25" s="129"/>
      <c r="BGH25" s="129"/>
      <c r="BGI25" s="129"/>
      <c r="BGJ25" s="129"/>
      <c r="BGK25" s="129"/>
      <c r="BGL25" s="129"/>
      <c r="BGM25" s="129"/>
      <c r="BGN25" s="129"/>
      <c r="BGO25" s="129"/>
      <c r="BGP25" s="129"/>
      <c r="BGQ25" s="129"/>
      <c r="BGR25" s="129"/>
      <c r="BGS25" s="129"/>
      <c r="BGT25" s="129"/>
      <c r="BGU25" s="129"/>
      <c r="BGV25" s="129"/>
      <c r="BGW25" s="129"/>
      <c r="BGX25" s="129"/>
      <c r="BGY25" s="129"/>
      <c r="BGZ25" s="129"/>
      <c r="BHA25" s="129"/>
      <c r="BHB25" s="129"/>
      <c r="BHC25" s="129"/>
      <c r="BHD25" s="129"/>
      <c r="BHE25" s="129"/>
      <c r="BHF25" s="129"/>
      <c r="BHG25" s="129"/>
      <c r="BHH25" s="129"/>
      <c r="BHI25" s="129"/>
      <c r="BHJ25" s="129"/>
      <c r="BHK25" s="129"/>
      <c r="BHL25" s="129"/>
      <c r="BHM25" s="129"/>
      <c r="BHN25" s="64"/>
      <c r="BHO25" s="64"/>
      <c r="BHP25" s="64"/>
      <c r="BHQ25" s="64"/>
      <c r="BHR25" s="64"/>
      <c r="BHS25" s="64"/>
      <c r="BHT25" s="64"/>
      <c r="BHU25" s="64"/>
      <c r="BHV25" s="64"/>
      <c r="BHW25" s="64"/>
      <c r="BHX25" s="64"/>
      <c r="BHY25" s="64"/>
      <c r="BHZ25" s="64"/>
      <c r="BIA25" s="64"/>
      <c r="BIB25" s="64"/>
      <c r="BIC25" s="64"/>
      <c r="BID25" s="64"/>
      <c r="BIE25" s="64"/>
      <c r="BIF25" s="64"/>
      <c r="BIG25" s="64"/>
      <c r="BIH25" s="64"/>
      <c r="BII25" s="64"/>
      <c r="BIJ25" s="64"/>
      <c r="BIK25" s="64"/>
      <c r="BIL25" s="64"/>
      <c r="BIM25" s="64"/>
      <c r="BIN25" s="64"/>
      <c r="BIO25" s="64"/>
      <c r="BIP25" s="64"/>
      <c r="BIQ25" s="64"/>
      <c r="BIR25" s="64"/>
      <c r="BIS25" s="64"/>
      <c r="BIT25" s="64"/>
      <c r="BIU25" s="64"/>
      <c r="BIV25" s="64"/>
      <c r="BIW25" s="64"/>
      <c r="BIX25" s="64"/>
      <c r="BIY25" s="64"/>
      <c r="BIZ25" s="64"/>
      <c r="BJA25" s="64"/>
      <c r="BJB25" s="64"/>
      <c r="BJC25" s="64"/>
      <c r="BJD25" s="64"/>
      <c r="BJE25" s="64"/>
      <c r="BJF25" s="64"/>
      <c r="BJG25" s="64"/>
      <c r="BJH25" s="64"/>
      <c r="BJI25" s="64"/>
      <c r="BJJ25" s="64"/>
      <c r="BJK25" s="64"/>
      <c r="BJL25" s="64"/>
      <c r="BJM25" s="64"/>
      <c r="BJN25" s="64"/>
      <c r="BJO25" s="64"/>
      <c r="BJP25" s="64"/>
      <c r="BJQ25" s="64"/>
      <c r="BJR25" s="64"/>
      <c r="BJS25" s="64"/>
      <c r="BJT25" s="64"/>
      <c r="BJU25" s="64"/>
      <c r="BJV25" s="64"/>
      <c r="BJW25" s="64"/>
      <c r="BJX25" s="64"/>
      <c r="BJY25" s="64"/>
      <c r="BJZ25" s="64"/>
      <c r="BKA25" s="64"/>
      <c r="BKB25" s="64"/>
      <c r="BKC25" s="64"/>
      <c r="BKD25" s="64"/>
      <c r="BKE25" s="64"/>
      <c r="BKF25" s="64"/>
      <c r="BKG25" s="64"/>
      <c r="BKH25" s="64"/>
      <c r="BKI25" s="64"/>
      <c r="BKJ25" s="64"/>
      <c r="BKK25" s="64"/>
      <c r="BKL25" s="64"/>
      <c r="BKM25" s="64"/>
      <c r="BKN25" s="64"/>
      <c r="BKO25" s="64"/>
      <c r="BKP25" s="64"/>
      <c r="BKQ25" s="64"/>
      <c r="BKR25" s="64"/>
      <c r="BKS25" s="64"/>
      <c r="BKT25" s="64"/>
      <c r="BKU25" s="64"/>
      <c r="BKV25" s="64"/>
      <c r="BKW25" s="64"/>
      <c r="BKX25" s="64"/>
      <c r="BKY25" s="64"/>
      <c r="BKZ25" s="64"/>
      <c r="BLA25" s="64"/>
      <c r="BLB25" s="64"/>
      <c r="BLC25" s="64"/>
      <c r="BLD25" s="64"/>
      <c r="BLE25" s="64"/>
      <c r="BLF25" s="64"/>
      <c r="BLG25" s="64"/>
      <c r="BLH25" s="64"/>
      <c r="BLI25" s="64"/>
      <c r="BLJ25" s="64"/>
      <c r="BLK25" s="64"/>
      <c r="BLL25" s="64"/>
      <c r="BLM25" s="64"/>
      <c r="BLN25" s="64"/>
      <c r="BLO25" s="64"/>
      <c r="BLP25" s="64"/>
      <c r="BLQ25" s="64"/>
      <c r="BLR25" s="64"/>
      <c r="BLS25" s="64"/>
      <c r="BLT25" s="64"/>
      <c r="BLU25" s="64"/>
      <c r="BLV25" s="64"/>
      <c r="BLW25" s="64"/>
      <c r="BLX25" s="64"/>
      <c r="BLY25" s="64"/>
      <c r="BLZ25" s="64"/>
      <c r="BMA25" s="64"/>
      <c r="BMB25" s="64"/>
      <c r="BMC25" s="64"/>
      <c r="BMD25" s="64"/>
      <c r="BME25" s="64"/>
      <c r="BMF25" s="64"/>
      <c r="BMG25" s="64"/>
      <c r="BMH25" s="64"/>
      <c r="BMI25" s="64"/>
      <c r="BMJ25" s="64"/>
      <c r="BMK25" s="64"/>
      <c r="BML25" s="64"/>
      <c r="BMM25" s="64"/>
      <c r="BMN25" s="64"/>
      <c r="BMO25" s="64"/>
      <c r="BMP25" s="64"/>
      <c r="BMQ25" s="64"/>
      <c r="BMR25" s="64"/>
      <c r="BMS25" s="64"/>
      <c r="BMT25" s="130"/>
      <c r="BMU25" s="130"/>
      <c r="BMV25" s="130"/>
      <c r="BMW25" s="130"/>
      <c r="BMX25" s="130"/>
      <c r="BMY25" s="130"/>
      <c r="BMZ25" s="130"/>
      <c r="BNA25" s="130"/>
      <c r="BNB25" s="130"/>
      <c r="BNC25" s="130"/>
      <c r="BND25" s="130"/>
      <c r="BNE25" s="130"/>
      <c r="BNF25" s="130"/>
      <c r="BNG25" s="130"/>
      <c r="BNH25" s="130"/>
      <c r="BNI25" s="130"/>
      <c r="BNJ25" s="130"/>
      <c r="BNK25" s="130"/>
      <c r="BNL25" s="130"/>
      <c r="BNM25" s="130"/>
      <c r="BNN25" s="130"/>
      <c r="BNO25" s="130"/>
      <c r="BNP25" s="130"/>
      <c r="BNQ25" s="130"/>
      <c r="BNR25" s="130"/>
      <c r="BNS25" s="130"/>
      <c r="BNT25" s="130"/>
      <c r="BNU25" s="130"/>
      <c r="BNV25" s="130"/>
      <c r="BNW25" s="130"/>
      <c r="BNX25" s="130"/>
      <c r="BNY25" s="130"/>
      <c r="BNZ25" s="130"/>
      <c r="BOA25" s="130"/>
      <c r="BOB25" s="130"/>
      <c r="BOC25" s="130"/>
      <c r="BOD25" s="130"/>
      <c r="BOE25" s="130"/>
      <c r="BOF25" s="130"/>
      <c r="BOG25" s="130"/>
      <c r="BOH25" s="130"/>
      <c r="BOI25" s="130"/>
      <c r="BOJ25" s="130"/>
      <c r="BOK25" s="130"/>
      <c r="BOL25" s="130"/>
      <c r="BOM25" s="130"/>
      <c r="BON25" s="130"/>
      <c r="BOO25" s="130"/>
      <c r="BOP25" s="130"/>
      <c r="BOQ25" s="130"/>
      <c r="BOR25" s="130"/>
      <c r="BOS25" s="130"/>
      <c r="BOT25" s="130"/>
      <c r="BOU25" s="130"/>
      <c r="BOV25" s="130"/>
      <c r="BOW25" s="130"/>
      <c r="BOX25" s="130"/>
      <c r="BOY25" s="130"/>
      <c r="BOZ25" s="130"/>
      <c r="BPA25" s="130"/>
      <c r="BPB25" s="130"/>
      <c r="BPC25" s="130"/>
      <c r="BPD25" s="130"/>
      <c r="BPE25" s="130"/>
      <c r="BPF25" s="130"/>
      <c r="BPG25" s="130"/>
      <c r="BPH25" s="130"/>
      <c r="BPI25" s="130"/>
      <c r="BPJ25" s="129"/>
      <c r="BPK25" s="129"/>
      <c r="BPL25" s="129"/>
      <c r="BPM25" s="129"/>
      <c r="BPN25" s="129"/>
      <c r="BPO25" s="129"/>
      <c r="BPP25" s="129"/>
      <c r="BPQ25" s="129"/>
      <c r="BPR25" s="129"/>
      <c r="BPS25" s="129"/>
      <c r="BPT25" s="129"/>
      <c r="BPU25" s="129"/>
      <c r="BPV25" s="129"/>
      <c r="BPW25" s="129"/>
      <c r="BPX25" s="129"/>
      <c r="BPY25" s="129"/>
      <c r="BPZ25" s="129"/>
      <c r="BQA25" s="129"/>
      <c r="BQB25" s="129"/>
      <c r="BQC25" s="129"/>
      <c r="BQD25" s="129"/>
      <c r="BQE25" s="129"/>
      <c r="BQF25" s="129"/>
      <c r="BQG25" s="129"/>
      <c r="BQH25" s="129"/>
      <c r="BQI25" s="129"/>
      <c r="BQJ25" s="129"/>
      <c r="BQK25" s="129"/>
      <c r="BQL25" s="129"/>
      <c r="BQM25" s="129"/>
      <c r="BQN25" s="129"/>
      <c r="BQO25" s="129"/>
      <c r="BQP25" s="129"/>
      <c r="BQQ25" s="129"/>
      <c r="BQR25" s="129"/>
      <c r="BQS25" s="129"/>
      <c r="BQT25" s="129"/>
      <c r="BQU25" s="129"/>
      <c r="BQV25" s="129"/>
      <c r="BQW25" s="129"/>
      <c r="BQX25" s="129"/>
      <c r="BQY25" s="129"/>
      <c r="BQZ25" s="129"/>
      <c r="BRA25" s="129"/>
      <c r="BRB25" s="129"/>
      <c r="BRC25" s="129"/>
      <c r="BRD25" s="129"/>
      <c r="BRE25" s="129"/>
      <c r="BRF25" s="129"/>
      <c r="BRG25" s="129"/>
      <c r="BRH25" s="129"/>
      <c r="BRI25" s="129"/>
      <c r="BRJ25" s="129"/>
      <c r="BRK25" s="129"/>
      <c r="BRL25" s="129"/>
      <c r="BRM25" s="129"/>
      <c r="BRN25" s="129"/>
      <c r="BRO25" s="129"/>
      <c r="BRP25" s="129"/>
      <c r="BRQ25" s="129"/>
      <c r="BRR25" s="129"/>
      <c r="BRS25" s="129"/>
      <c r="BRT25" s="129"/>
      <c r="BRU25" s="129"/>
      <c r="BRV25" s="129"/>
      <c r="BRW25" s="129"/>
      <c r="BRX25" s="129"/>
      <c r="BRY25" s="129"/>
      <c r="BRZ25" s="129"/>
      <c r="BSA25" s="129"/>
      <c r="BSB25" s="129"/>
      <c r="BSC25" s="129"/>
      <c r="BSD25" s="129"/>
      <c r="BSE25" s="129"/>
      <c r="BSF25" s="129"/>
      <c r="BSG25" s="129"/>
      <c r="BSH25" s="129"/>
      <c r="BSI25" s="129"/>
      <c r="BSJ25" s="129"/>
      <c r="BSK25" s="129"/>
      <c r="BSL25" s="129"/>
      <c r="BSM25" s="129"/>
      <c r="BSN25" s="129"/>
      <c r="BSO25" s="129"/>
      <c r="BSP25" s="129"/>
      <c r="BSQ25" s="129"/>
      <c r="BSR25" s="129"/>
      <c r="BSS25" s="129"/>
      <c r="BST25" s="129"/>
      <c r="BSU25" s="129"/>
      <c r="BSV25" s="129"/>
      <c r="BSW25" s="129"/>
      <c r="BSX25" s="129"/>
      <c r="BSY25" s="129"/>
      <c r="BSZ25" s="129"/>
      <c r="BTA25" s="129"/>
      <c r="BTB25" s="129"/>
      <c r="BTC25" s="129"/>
      <c r="BTD25" s="129"/>
      <c r="BTE25" s="129"/>
      <c r="BTF25" s="129"/>
      <c r="BTG25" s="129"/>
      <c r="BTH25" s="129"/>
      <c r="BTI25" s="129"/>
      <c r="BTJ25" s="129"/>
      <c r="BTK25" s="129"/>
      <c r="BTL25" s="129"/>
      <c r="BTM25" s="129"/>
      <c r="BTN25" s="129"/>
      <c r="BTO25" s="129"/>
      <c r="BTP25" s="129"/>
      <c r="BTQ25" s="129"/>
      <c r="BTR25" s="129"/>
      <c r="BTS25" s="129"/>
      <c r="BTT25" s="129"/>
      <c r="BTU25" s="129"/>
      <c r="BTV25" s="129"/>
      <c r="BTW25" s="129"/>
      <c r="BTX25" s="129"/>
      <c r="BTY25" s="129"/>
      <c r="BTZ25" s="129"/>
      <c r="BUA25" s="129"/>
      <c r="BUB25" s="129"/>
      <c r="BUC25" s="129"/>
      <c r="BUD25" s="129"/>
      <c r="BUE25" s="129"/>
      <c r="BUF25" s="129"/>
      <c r="BUG25" s="129"/>
      <c r="BUH25" s="129"/>
      <c r="BUI25" s="129"/>
      <c r="BUJ25" s="129"/>
      <c r="BUK25" s="129"/>
      <c r="BUL25" s="129"/>
      <c r="BUM25" s="129"/>
      <c r="BUN25" s="129"/>
      <c r="BUO25" s="129"/>
      <c r="BUP25" s="129"/>
      <c r="BUQ25" s="129"/>
      <c r="BUR25" s="129"/>
      <c r="BUS25" s="129"/>
      <c r="BUT25" s="129"/>
      <c r="BUU25" s="129"/>
      <c r="BUV25" s="129"/>
      <c r="BUW25" s="129"/>
      <c r="BUX25" s="129"/>
      <c r="BUY25" s="129"/>
      <c r="BUZ25" s="129"/>
      <c r="BVA25" s="129"/>
      <c r="BVB25" s="129"/>
      <c r="BVC25" s="129"/>
      <c r="BVD25" s="129"/>
      <c r="BVE25" s="129"/>
      <c r="BVF25" s="129"/>
      <c r="BVG25" s="129"/>
      <c r="BVH25" s="129"/>
      <c r="BVI25" s="129"/>
      <c r="BVJ25" s="129"/>
      <c r="BVK25" s="129"/>
      <c r="BVL25" s="129"/>
      <c r="BVM25" s="129"/>
      <c r="BVN25" s="129"/>
      <c r="BVO25" s="129"/>
      <c r="BVP25" s="129"/>
      <c r="BVQ25" s="129"/>
      <c r="BVR25" s="129"/>
      <c r="BVS25" s="129"/>
      <c r="BVT25" s="129"/>
      <c r="BVU25" s="129"/>
      <c r="BVV25" s="129"/>
      <c r="BVW25" s="129"/>
      <c r="BVX25" s="129"/>
      <c r="BVY25" s="129"/>
      <c r="BVZ25" s="129"/>
      <c r="BWA25" s="129"/>
      <c r="BWB25" s="129"/>
      <c r="BWC25" s="129"/>
      <c r="BWD25" s="129"/>
      <c r="BWE25" s="129"/>
      <c r="BWF25" s="129"/>
      <c r="BWG25" s="129"/>
      <c r="BWH25" s="129"/>
      <c r="BWI25" s="129"/>
      <c r="BWJ25" s="129"/>
      <c r="BWK25" s="129"/>
      <c r="BWL25" s="129"/>
      <c r="BWM25" s="129"/>
      <c r="BWN25" s="129"/>
      <c r="BWO25" s="129"/>
      <c r="BWP25" s="129"/>
      <c r="BWQ25" s="129"/>
      <c r="BWR25" s="129"/>
      <c r="BWS25" s="129"/>
      <c r="BWT25" s="129"/>
      <c r="BWU25" s="129"/>
      <c r="BWV25" s="129"/>
      <c r="BWW25" s="129"/>
      <c r="BWX25" s="129"/>
      <c r="BWY25" s="129"/>
      <c r="BWZ25" s="129"/>
      <c r="BXA25" s="129"/>
      <c r="BXB25" s="129"/>
      <c r="BXC25" s="256"/>
      <c r="BXD25" s="256"/>
      <c r="BXE25" s="256"/>
      <c r="BXF25" s="256"/>
      <c r="BXG25" s="256"/>
      <c r="BXH25" s="256"/>
      <c r="BXI25" s="256"/>
      <c r="BXJ25" s="256"/>
      <c r="BXK25" s="256"/>
      <c r="BXL25" s="256"/>
      <c r="BXM25" s="256"/>
      <c r="BXN25" s="256"/>
      <c r="BXO25" s="256"/>
      <c r="BXP25" s="256"/>
      <c r="BXQ25" s="256"/>
      <c r="BXR25" s="256"/>
      <c r="BXS25" s="256"/>
      <c r="BXT25" s="256"/>
      <c r="BXU25" s="256"/>
      <c r="BXV25" s="256"/>
      <c r="BXW25" s="256"/>
      <c r="BXX25" s="256"/>
      <c r="BXY25" s="256"/>
      <c r="BXZ25" s="256"/>
      <c r="BYA25" s="256"/>
      <c r="BYB25" s="256"/>
      <c r="BYC25" s="256"/>
      <c r="BYD25" s="256"/>
      <c r="BYE25" s="256"/>
      <c r="BYF25" s="256"/>
      <c r="BYG25" s="256"/>
      <c r="BYH25" s="256"/>
      <c r="BYI25" s="256"/>
      <c r="BYJ25" s="256"/>
      <c r="BYK25" s="256"/>
      <c r="BYL25" s="256"/>
      <c r="BYM25" s="256"/>
      <c r="BYN25" s="256"/>
      <c r="BYO25" s="256"/>
      <c r="BYP25" s="256"/>
      <c r="BYQ25" s="256"/>
      <c r="BYR25" s="256"/>
      <c r="BYS25" s="256"/>
      <c r="BYT25" s="256"/>
      <c r="BYU25" s="256"/>
      <c r="BYV25" s="256"/>
      <c r="BYW25" s="256"/>
      <c r="BYX25" s="256"/>
      <c r="BYY25" s="256"/>
      <c r="BYZ25" s="256"/>
      <c r="BZA25" s="256"/>
      <c r="BZB25" s="256"/>
      <c r="BZC25" s="256"/>
      <c r="BZD25" s="256"/>
      <c r="BZE25" s="256"/>
      <c r="BZF25" s="256"/>
      <c r="BZG25" s="256"/>
      <c r="BZH25" s="256"/>
      <c r="BZI25" s="256"/>
      <c r="BZJ25" s="256"/>
      <c r="BZK25" s="256"/>
      <c r="BZL25" s="256"/>
      <c r="BZM25" s="256"/>
      <c r="BZN25" s="256"/>
      <c r="BZO25" s="256"/>
      <c r="BZP25" s="129"/>
      <c r="BZQ25" s="129"/>
      <c r="BZR25" s="129"/>
      <c r="BZS25" s="129"/>
      <c r="BZT25" s="129"/>
      <c r="BZU25" s="129"/>
      <c r="BZV25" s="129"/>
      <c r="BZW25" s="129"/>
      <c r="BZX25" s="129"/>
      <c r="BZY25" s="129"/>
      <c r="BZZ25" s="129"/>
      <c r="CAA25" s="129"/>
      <c r="CAB25" s="129"/>
      <c r="CAC25" s="129"/>
      <c r="CAD25" s="129"/>
      <c r="CAE25" s="129"/>
      <c r="CAF25" s="129"/>
      <c r="CAG25" s="129"/>
      <c r="CAH25" s="129"/>
      <c r="CAI25" s="129"/>
      <c r="CAJ25" s="129"/>
      <c r="CAK25" s="129"/>
      <c r="CAL25" s="129"/>
      <c r="CAM25" s="129"/>
      <c r="CAN25" s="129"/>
      <c r="CAO25" s="129"/>
      <c r="CAP25" s="129"/>
      <c r="CAQ25" s="129"/>
      <c r="CAR25" s="129"/>
      <c r="CAS25" s="129"/>
      <c r="CAT25" s="129"/>
      <c r="CAU25" s="129"/>
      <c r="CAV25" s="129"/>
      <c r="CAW25" s="129"/>
      <c r="CAX25" s="129"/>
      <c r="CAY25" s="129"/>
      <c r="CAZ25" s="129"/>
      <c r="CBA25" s="129"/>
      <c r="CBB25" s="129"/>
      <c r="CBC25" s="129"/>
      <c r="CBD25" s="129"/>
      <c r="CBE25" s="129"/>
      <c r="CBF25" s="129"/>
      <c r="CBG25" s="129"/>
      <c r="CBH25" s="129"/>
      <c r="CBI25" s="129"/>
      <c r="CBJ25" s="129"/>
      <c r="CBK25" s="129"/>
      <c r="CBL25" s="129"/>
      <c r="CBM25" s="129"/>
      <c r="CBN25" s="129"/>
      <c r="CBO25" s="129"/>
      <c r="CBP25" s="129"/>
      <c r="CBQ25" s="129"/>
      <c r="CBR25" s="129"/>
      <c r="CBS25" s="129"/>
      <c r="CBT25" s="129"/>
      <c r="CBU25" s="129"/>
      <c r="CBV25" s="129"/>
      <c r="CBW25" s="129"/>
      <c r="CBX25" s="129"/>
      <c r="CBY25" s="129"/>
      <c r="CBZ25" s="129"/>
      <c r="CCA25" s="129"/>
      <c r="CCB25" s="129"/>
      <c r="CCC25" s="129"/>
      <c r="CCD25" s="129"/>
      <c r="CCE25" s="129"/>
      <c r="CCF25" s="129"/>
      <c r="CCG25" s="129"/>
      <c r="CCH25" s="129"/>
      <c r="CCI25" s="129"/>
      <c r="CCJ25" s="129"/>
      <c r="CCK25" s="129"/>
      <c r="CCL25" s="129"/>
      <c r="CCM25" s="129"/>
      <c r="CCN25" s="129"/>
      <c r="CCO25" s="129"/>
      <c r="CCP25" s="129"/>
      <c r="CCQ25" s="129"/>
      <c r="CCR25" s="129"/>
      <c r="CCS25" s="129"/>
      <c r="CCT25" s="129"/>
      <c r="CCU25" s="129"/>
      <c r="CCV25" s="129"/>
      <c r="CCW25" s="129"/>
      <c r="CCX25" s="129"/>
      <c r="CCY25" s="129"/>
      <c r="CCZ25" s="129"/>
      <c r="CDA25" s="129"/>
      <c r="CDB25" s="129"/>
      <c r="CDC25" s="129"/>
      <c r="CDD25" s="129"/>
      <c r="CDE25" s="129"/>
      <c r="CDF25" s="129"/>
      <c r="CDG25" s="129"/>
      <c r="CDH25" s="129"/>
      <c r="CDI25" s="129"/>
      <c r="CDJ25" s="129"/>
      <c r="CDK25" s="129"/>
      <c r="CDL25" s="129"/>
      <c r="CDM25" s="129"/>
      <c r="CDN25" s="129"/>
      <c r="CDO25" s="129"/>
      <c r="CDP25" s="129"/>
      <c r="CDQ25" s="129"/>
      <c r="CDR25" s="129"/>
      <c r="CDS25" s="129"/>
      <c r="CDT25" s="129"/>
      <c r="CDU25" s="129"/>
      <c r="CDV25" s="129"/>
      <c r="CDW25" s="129"/>
      <c r="CDX25" s="129"/>
      <c r="CDY25" s="129"/>
      <c r="CDZ25" s="129"/>
      <c r="CEA25" s="129"/>
      <c r="CEB25" s="129"/>
      <c r="CEC25" s="129"/>
      <c r="CED25" s="129"/>
      <c r="CEE25" s="129"/>
      <c r="CEF25" s="129"/>
      <c r="CEG25" s="129"/>
      <c r="CEH25" s="129"/>
      <c r="CEI25" s="129"/>
      <c r="CEJ25" s="129"/>
      <c r="CEK25" s="129"/>
      <c r="CEL25" s="129"/>
      <c r="CEM25" s="129"/>
      <c r="CEN25" s="129"/>
      <c r="CEO25" s="129"/>
      <c r="CEP25" s="130"/>
      <c r="CEQ25" s="130"/>
      <c r="CER25" s="130"/>
      <c r="CES25" s="130"/>
      <c r="CET25" s="130"/>
      <c r="CEU25" s="130"/>
      <c r="CEV25" s="130"/>
      <c r="CEW25" s="130"/>
      <c r="CEX25" s="130"/>
      <c r="CEY25" s="130"/>
      <c r="CEZ25" s="130"/>
      <c r="CFA25" s="130"/>
      <c r="CFB25" s="130"/>
      <c r="CFC25" s="130"/>
      <c r="CFD25" s="130"/>
      <c r="CFE25" s="130"/>
      <c r="CFF25" s="130"/>
      <c r="CFG25" s="130"/>
      <c r="CFH25" s="130"/>
      <c r="CFI25" s="130"/>
      <c r="CFJ25" s="130"/>
      <c r="CFK25" s="130"/>
      <c r="CFL25" s="130"/>
      <c r="CFM25" s="130"/>
      <c r="CFN25" s="130"/>
      <c r="CFO25" s="130"/>
      <c r="CFP25" s="130"/>
      <c r="CFQ25" s="130"/>
      <c r="CFR25" s="130"/>
      <c r="CFS25" s="130"/>
      <c r="CFT25" s="130"/>
      <c r="CFU25" s="130"/>
      <c r="CFV25" s="130"/>
      <c r="CFW25" s="130"/>
      <c r="CFX25" s="130"/>
      <c r="CFY25" s="130"/>
      <c r="CFZ25" s="130"/>
      <c r="CGA25" s="130"/>
      <c r="CGB25" s="130"/>
      <c r="CGC25" s="130"/>
      <c r="CGD25" s="130"/>
    </row>
    <row r="26" spans="1:2238" s="2" customFormat="1" x14ac:dyDescent="0.25">
      <c r="A26" s="279"/>
      <c r="B26" s="255"/>
      <c r="C26" s="280"/>
      <c r="D26" s="280"/>
      <c r="E26" s="260"/>
      <c r="F26" s="260"/>
      <c r="G26" s="260"/>
      <c r="H26" s="261"/>
      <c r="I26" s="261"/>
      <c r="J26" s="261"/>
      <c r="K26" s="261"/>
      <c r="L26" s="261"/>
      <c r="M26" s="261"/>
      <c r="N26" s="262"/>
      <c r="O26" s="262"/>
      <c r="P26" s="262"/>
      <c r="Q26" s="260"/>
      <c r="R26" s="260"/>
      <c r="S26" s="260"/>
      <c r="T26" s="260"/>
      <c r="U26" s="260"/>
      <c r="V26" s="260"/>
      <c r="W26" s="260"/>
      <c r="X26" s="263"/>
      <c r="Y26" s="262"/>
      <c r="Z26" s="262"/>
      <c r="AA26" s="262"/>
      <c r="AB26" s="262"/>
      <c r="AC26" s="262"/>
      <c r="AD26" s="262"/>
      <c r="AE26" s="262"/>
      <c r="AF26" s="262"/>
      <c r="AG26" s="262"/>
      <c r="AH26" s="264"/>
      <c r="AI26" s="264"/>
      <c r="AJ26" s="129"/>
      <c r="AK26" s="129"/>
      <c r="AL26" s="129"/>
      <c r="AM26" s="129"/>
      <c r="AN26" s="264"/>
      <c r="AO26" s="264"/>
      <c r="AP26" s="264"/>
      <c r="AQ26" s="129"/>
      <c r="AR26" s="129"/>
      <c r="AS26" s="264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130"/>
      <c r="IQ26" s="130"/>
      <c r="IR26" s="130"/>
      <c r="IS26" s="130"/>
      <c r="IT26" s="130"/>
      <c r="IU26" s="130"/>
      <c r="IV26" s="130"/>
      <c r="IW26" s="130"/>
      <c r="IX26" s="130"/>
      <c r="IY26" s="130"/>
      <c r="IZ26" s="130"/>
      <c r="JA26" s="130"/>
      <c r="JB26" s="130"/>
      <c r="JC26" s="130"/>
      <c r="JD26" s="130"/>
      <c r="JE26" s="130"/>
      <c r="JF26" s="130"/>
      <c r="JG26" s="130"/>
      <c r="JH26" s="130"/>
      <c r="JI26" s="130"/>
      <c r="JJ26" s="130"/>
      <c r="JK26" s="130"/>
      <c r="JL26" s="130"/>
      <c r="JM26" s="130"/>
      <c r="JN26" s="130"/>
      <c r="JO26" s="130"/>
      <c r="JP26" s="130"/>
      <c r="JQ26" s="130"/>
      <c r="JR26" s="130"/>
      <c r="JS26" s="130"/>
      <c r="JT26" s="130"/>
      <c r="JU26" s="130"/>
      <c r="JV26" s="130"/>
      <c r="JW26" s="130"/>
      <c r="JX26" s="130"/>
      <c r="JY26" s="130"/>
      <c r="JZ26" s="130"/>
      <c r="KA26" s="130"/>
      <c r="KB26" s="130"/>
      <c r="KC26" s="130"/>
      <c r="KD26" s="130"/>
      <c r="KE26" s="130"/>
      <c r="KF26" s="130"/>
      <c r="KG26" s="130"/>
      <c r="KH26" s="130"/>
      <c r="KI26" s="130"/>
      <c r="KJ26" s="130"/>
      <c r="KK26" s="130"/>
      <c r="KL26" s="130"/>
      <c r="KM26" s="130"/>
      <c r="KN26" s="130"/>
      <c r="KO26" s="130"/>
      <c r="KP26" s="130"/>
      <c r="KQ26" s="130"/>
      <c r="KR26" s="130"/>
      <c r="KS26" s="130"/>
      <c r="KT26" s="130"/>
      <c r="KU26" s="130"/>
      <c r="KV26" s="130"/>
      <c r="KW26" s="130"/>
      <c r="KX26" s="130"/>
      <c r="KY26" s="130"/>
      <c r="KZ26" s="130"/>
      <c r="LA26" s="130"/>
      <c r="LB26" s="130"/>
      <c r="LC26" s="130"/>
      <c r="LD26" s="130"/>
      <c r="LE26" s="130"/>
      <c r="LF26" s="130"/>
      <c r="LG26" s="130"/>
      <c r="LH26" s="130"/>
      <c r="LI26" s="130"/>
      <c r="LJ26" s="130"/>
      <c r="LK26" s="130"/>
      <c r="LL26" s="130"/>
      <c r="LM26" s="130"/>
      <c r="LN26" s="130"/>
      <c r="LO26" s="130"/>
      <c r="LP26" s="130"/>
      <c r="LQ26" s="130"/>
      <c r="LR26" s="130"/>
      <c r="LS26" s="130"/>
      <c r="LT26" s="130"/>
      <c r="LU26" s="130"/>
      <c r="LV26" s="130"/>
      <c r="LW26" s="130"/>
      <c r="LX26" s="130"/>
      <c r="LY26" s="130"/>
      <c r="LZ26" s="130"/>
      <c r="MA26" s="130"/>
      <c r="MB26" s="130"/>
      <c r="MC26" s="130"/>
      <c r="MD26" s="130"/>
      <c r="ME26" s="130"/>
      <c r="MF26" s="130"/>
      <c r="MG26" s="130"/>
      <c r="MH26" s="130"/>
      <c r="MI26" s="130"/>
      <c r="MJ26" s="130"/>
      <c r="MK26" s="130"/>
      <c r="ML26" s="130"/>
      <c r="MM26" s="130"/>
      <c r="MN26" s="130"/>
      <c r="MO26" s="130"/>
      <c r="MP26" s="130"/>
      <c r="MQ26" s="130"/>
      <c r="MR26" s="130"/>
      <c r="MS26" s="130"/>
      <c r="MT26" s="130"/>
      <c r="MU26" s="130"/>
      <c r="MV26" s="130"/>
      <c r="MW26" s="130"/>
      <c r="MX26" s="130"/>
      <c r="MY26" s="130"/>
      <c r="MZ26" s="130"/>
      <c r="NA26" s="130"/>
      <c r="NB26" s="130"/>
      <c r="NC26" s="130"/>
      <c r="ND26" s="130"/>
      <c r="NE26" s="130"/>
      <c r="NF26" s="130"/>
      <c r="NG26" s="130"/>
      <c r="NH26" s="130"/>
      <c r="NI26" s="130"/>
      <c r="NJ26" s="130"/>
      <c r="NK26" s="130"/>
      <c r="NL26" s="130"/>
      <c r="NM26" s="130"/>
      <c r="NN26" s="130"/>
      <c r="NO26" s="130"/>
      <c r="NP26" s="256"/>
      <c r="NQ26" s="256"/>
      <c r="NR26" s="256"/>
      <c r="NS26" s="256"/>
      <c r="NT26" s="256"/>
      <c r="NU26" s="256"/>
      <c r="NV26" s="256"/>
      <c r="NW26" s="256"/>
      <c r="NX26" s="256"/>
      <c r="NY26" s="256"/>
      <c r="NZ26" s="256"/>
      <c r="OA26" s="256"/>
      <c r="OB26" s="256"/>
      <c r="OC26" s="256"/>
      <c r="OD26" s="256"/>
      <c r="OE26" s="256"/>
      <c r="OF26" s="256"/>
      <c r="OG26" s="256"/>
      <c r="OH26" s="256"/>
      <c r="OI26" s="256"/>
      <c r="OJ26" s="256"/>
      <c r="OK26" s="256"/>
      <c r="OL26" s="256"/>
      <c r="OM26" s="256"/>
      <c r="ON26" s="256"/>
      <c r="OO26" s="256"/>
      <c r="OP26" s="256"/>
      <c r="OQ26" s="256"/>
      <c r="OR26" s="256"/>
      <c r="OS26" s="256"/>
      <c r="OT26" s="256"/>
      <c r="OU26" s="256"/>
      <c r="OV26" s="256"/>
      <c r="OW26" s="256"/>
      <c r="OX26" s="256"/>
      <c r="OY26" s="256"/>
      <c r="OZ26" s="256"/>
      <c r="PA26" s="256"/>
      <c r="PB26" s="256"/>
      <c r="PC26" s="256"/>
      <c r="PD26" s="256"/>
      <c r="PE26" s="256"/>
      <c r="PF26" s="256"/>
      <c r="PG26" s="256"/>
      <c r="PH26" s="256"/>
      <c r="PI26" s="256"/>
      <c r="PJ26" s="256"/>
      <c r="PK26" s="256"/>
      <c r="PL26" s="256"/>
      <c r="PM26" s="256"/>
      <c r="PN26" s="256"/>
      <c r="PO26" s="256"/>
      <c r="PP26" s="256"/>
      <c r="PQ26" s="256"/>
      <c r="PR26" s="256"/>
      <c r="PS26" s="256"/>
      <c r="PT26" s="256"/>
      <c r="PU26" s="256"/>
      <c r="PV26" s="256"/>
      <c r="PW26" s="256"/>
      <c r="PX26" s="256"/>
      <c r="PY26" s="256"/>
      <c r="PZ26" s="256"/>
      <c r="QA26" s="256"/>
      <c r="QB26" s="256"/>
      <c r="QC26" s="64"/>
      <c r="QD26" s="64"/>
      <c r="QE26" s="64"/>
      <c r="QF26" s="64"/>
      <c r="QG26" s="64"/>
      <c r="QH26" s="64"/>
      <c r="QI26" s="64"/>
      <c r="QJ26" s="64"/>
      <c r="QK26" s="64"/>
      <c r="QL26" s="64"/>
      <c r="QM26" s="64"/>
      <c r="QN26" s="64"/>
      <c r="QO26" s="64"/>
      <c r="QP26" s="64"/>
      <c r="QQ26" s="64"/>
      <c r="QR26" s="64"/>
      <c r="QS26" s="64"/>
      <c r="QT26" s="64"/>
      <c r="QU26" s="64"/>
      <c r="QV26" s="64"/>
      <c r="QW26" s="64"/>
      <c r="QX26" s="64"/>
      <c r="QY26" s="64"/>
      <c r="QZ26" s="64"/>
      <c r="RA26" s="64"/>
      <c r="RB26" s="64"/>
      <c r="RC26" s="64"/>
      <c r="RD26" s="64"/>
      <c r="RE26" s="64"/>
      <c r="RF26" s="64"/>
      <c r="RG26" s="64"/>
      <c r="RH26" s="64"/>
      <c r="RI26" s="64"/>
      <c r="RJ26" s="64"/>
      <c r="RK26" s="64"/>
      <c r="RL26" s="64"/>
      <c r="RM26" s="64"/>
      <c r="RN26" s="64"/>
      <c r="RO26" s="64"/>
      <c r="RP26" s="64"/>
      <c r="RQ26" s="64"/>
      <c r="RR26" s="64"/>
      <c r="RS26" s="64"/>
      <c r="RT26" s="64"/>
      <c r="RU26" s="64"/>
      <c r="RV26" s="64"/>
      <c r="RW26" s="64"/>
      <c r="RX26" s="64"/>
      <c r="RY26" s="64"/>
      <c r="RZ26" s="64"/>
      <c r="SA26" s="64"/>
      <c r="SB26" s="64"/>
      <c r="SC26" s="64"/>
      <c r="SD26" s="64"/>
      <c r="SE26" s="64"/>
      <c r="SF26" s="64"/>
      <c r="SG26" s="64"/>
      <c r="SH26" s="64"/>
      <c r="SI26" s="64"/>
      <c r="SJ26" s="64"/>
      <c r="SK26" s="64"/>
      <c r="SL26" s="64"/>
      <c r="SM26" s="64"/>
      <c r="SN26" s="64"/>
      <c r="SO26" s="64"/>
      <c r="SP26" s="64"/>
      <c r="SQ26" s="64"/>
      <c r="SR26" s="64"/>
      <c r="SS26" s="64">
        <v>0.42510987</v>
      </c>
      <c r="ST26" s="64"/>
      <c r="SU26" s="64"/>
      <c r="SV26" s="64"/>
      <c r="SW26" s="64"/>
      <c r="SX26" s="64"/>
      <c r="SY26" s="64"/>
      <c r="SZ26" s="64"/>
      <c r="TA26" s="64"/>
      <c r="TB26" s="64"/>
      <c r="TC26" s="64"/>
      <c r="TD26" s="64"/>
      <c r="TE26" s="64"/>
      <c r="TF26" s="64"/>
      <c r="TG26" s="64"/>
      <c r="TH26" s="64"/>
      <c r="TI26" s="64"/>
      <c r="TJ26" s="64"/>
      <c r="TK26" s="64"/>
      <c r="TL26" s="64"/>
      <c r="TM26" s="64"/>
      <c r="TN26" s="64"/>
      <c r="TO26" s="64"/>
      <c r="TP26" s="64"/>
      <c r="TQ26" s="64"/>
      <c r="TR26" s="64"/>
      <c r="TS26" s="64"/>
      <c r="TT26" s="64"/>
      <c r="TU26" s="64"/>
      <c r="TV26" s="64"/>
      <c r="TW26" s="64"/>
      <c r="TX26" s="64"/>
      <c r="TY26" s="64"/>
      <c r="TZ26" s="64"/>
      <c r="UA26" s="64"/>
      <c r="UB26" s="64"/>
      <c r="UC26" s="64"/>
      <c r="UD26" s="64"/>
      <c r="UE26" s="64"/>
      <c r="UF26" s="64"/>
      <c r="UG26" s="64"/>
      <c r="UH26" s="64"/>
      <c r="UI26" s="64"/>
      <c r="UJ26" s="64"/>
      <c r="UK26" s="64"/>
      <c r="UL26" s="64"/>
      <c r="UM26" s="64"/>
      <c r="UN26" s="64"/>
      <c r="UO26" s="64"/>
      <c r="UP26" s="64"/>
      <c r="UQ26" s="64"/>
      <c r="UR26" s="64"/>
      <c r="US26" s="64"/>
      <c r="UT26" s="64"/>
      <c r="UU26" s="64"/>
      <c r="UV26" s="64"/>
      <c r="UW26" s="64"/>
      <c r="UX26" s="64"/>
      <c r="UY26" s="64"/>
      <c r="UZ26" s="64"/>
      <c r="VA26" s="64"/>
      <c r="VB26" s="64"/>
      <c r="VC26" s="64"/>
      <c r="VD26" s="64"/>
      <c r="VE26" s="64"/>
      <c r="VF26" s="129"/>
      <c r="VG26" s="129"/>
      <c r="VH26" s="129"/>
      <c r="VI26" s="129"/>
      <c r="VJ26" s="129"/>
      <c r="VK26" s="129"/>
      <c r="VL26" s="129"/>
      <c r="VM26" s="129"/>
      <c r="VN26" s="129"/>
      <c r="VO26" s="129"/>
      <c r="VP26" s="129"/>
      <c r="VQ26" s="129"/>
      <c r="VR26" s="129"/>
      <c r="VS26" s="129"/>
      <c r="VT26" s="129"/>
      <c r="VU26" s="129"/>
      <c r="VV26" s="129"/>
      <c r="VW26" s="129"/>
      <c r="VX26" s="129"/>
      <c r="VY26" s="129"/>
      <c r="VZ26" s="129"/>
      <c r="WA26" s="129"/>
      <c r="WB26" s="129"/>
      <c r="WC26" s="129"/>
      <c r="WD26" s="129"/>
      <c r="WE26" s="129"/>
      <c r="WF26" s="129"/>
      <c r="WG26" s="129"/>
      <c r="WH26" s="129"/>
      <c r="WI26" s="129"/>
      <c r="WJ26" s="129"/>
      <c r="WK26" s="129"/>
      <c r="WL26" s="129"/>
      <c r="WM26" s="129"/>
      <c r="WN26" s="129"/>
      <c r="WO26" s="129"/>
      <c r="WP26" s="129"/>
      <c r="WQ26" s="129"/>
      <c r="WR26" s="129"/>
      <c r="WS26" s="129"/>
      <c r="WT26" s="129"/>
      <c r="WU26" s="129"/>
      <c r="WV26" s="129"/>
      <c r="WW26" s="129"/>
      <c r="WX26" s="129"/>
      <c r="WY26" s="129"/>
      <c r="WZ26" s="129"/>
      <c r="XA26" s="129"/>
      <c r="XB26" s="129"/>
      <c r="XC26" s="129"/>
      <c r="XD26" s="129"/>
      <c r="XE26" s="129"/>
      <c r="XF26" s="129"/>
      <c r="XG26" s="129"/>
      <c r="XH26" s="129"/>
      <c r="XI26" s="129"/>
      <c r="XJ26" s="129"/>
      <c r="XK26" s="129"/>
      <c r="XL26" s="129"/>
      <c r="XM26" s="129"/>
      <c r="XN26" s="129"/>
      <c r="XO26" s="129"/>
      <c r="XP26" s="129"/>
      <c r="XQ26" s="129"/>
      <c r="XR26" s="129"/>
      <c r="XS26" s="129"/>
      <c r="XT26" s="129"/>
      <c r="XU26" s="129"/>
      <c r="XV26" s="129"/>
      <c r="XW26" s="129"/>
      <c r="XX26" s="129"/>
      <c r="XY26" s="129"/>
      <c r="XZ26" s="129"/>
      <c r="YA26" s="129"/>
      <c r="YB26" s="129"/>
      <c r="YC26" s="129"/>
      <c r="YD26" s="129"/>
      <c r="YE26" s="129"/>
      <c r="YF26" s="129"/>
      <c r="YG26" s="129"/>
      <c r="YH26" s="129"/>
      <c r="YI26" s="129"/>
      <c r="YJ26" s="129"/>
      <c r="YK26" s="129"/>
      <c r="YL26" s="129"/>
      <c r="YM26" s="129"/>
      <c r="YN26" s="129"/>
      <c r="YO26" s="129"/>
      <c r="YP26" s="129"/>
      <c r="YQ26" s="129"/>
      <c r="YR26" s="129"/>
      <c r="YS26" s="129"/>
      <c r="YT26" s="129"/>
      <c r="YU26" s="129"/>
      <c r="YV26" s="129"/>
      <c r="YW26" s="129"/>
      <c r="YX26" s="129"/>
      <c r="YY26" s="129"/>
      <c r="YZ26" s="129"/>
      <c r="ZA26" s="129"/>
      <c r="ZB26" s="129"/>
      <c r="ZC26" s="129"/>
      <c r="ZD26" s="129"/>
      <c r="ZE26" s="129"/>
      <c r="ZF26" s="129"/>
      <c r="ZG26" s="129"/>
      <c r="ZH26" s="129"/>
      <c r="ZI26" s="129"/>
      <c r="ZJ26" s="129"/>
      <c r="ZK26" s="129"/>
      <c r="ZL26" s="129"/>
      <c r="ZM26" s="129"/>
      <c r="ZN26" s="129"/>
      <c r="ZO26" s="129"/>
      <c r="ZP26" s="129"/>
      <c r="ZQ26" s="129"/>
      <c r="ZR26" s="129"/>
      <c r="ZS26" s="129"/>
      <c r="ZT26" s="129"/>
      <c r="ZU26" s="129"/>
      <c r="ZV26" s="129"/>
      <c r="ZW26" s="129"/>
      <c r="ZX26" s="129"/>
      <c r="ZY26" s="129"/>
      <c r="ZZ26" s="129"/>
      <c r="AAA26" s="129"/>
      <c r="AAB26" s="129"/>
      <c r="AAC26" s="129"/>
      <c r="AAD26" s="129"/>
      <c r="AAE26" s="129"/>
      <c r="AAF26" s="129"/>
      <c r="AAG26" s="129"/>
      <c r="AAH26" s="129"/>
      <c r="AAI26" s="129"/>
      <c r="AAJ26" s="129"/>
      <c r="AAK26" s="129"/>
      <c r="AAL26" s="129"/>
      <c r="AAM26" s="129"/>
      <c r="AAN26" s="129"/>
      <c r="AAO26" s="129"/>
      <c r="AAP26" s="129"/>
      <c r="AAQ26" s="129"/>
      <c r="AAR26" s="129"/>
      <c r="AAS26" s="129"/>
      <c r="AAT26" s="129"/>
      <c r="AAU26" s="129"/>
      <c r="AAV26" s="129"/>
      <c r="AAW26" s="129"/>
      <c r="AAX26" s="129"/>
      <c r="AAY26" s="129"/>
      <c r="AAZ26" s="129"/>
      <c r="ABA26" s="129"/>
      <c r="ABB26" s="129"/>
      <c r="ABC26" s="129"/>
      <c r="ABD26" s="129"/>
      <c r="ABE26" s="129"/>
      <c r="ABF26" s="129"/>
      <c r="ABG26" s="129"/>
      <c r="ABH26" s="129"/>
      <c r="ABI26" s="129"/>
      <c r="ABJ26" s="129"/>
      <c r="ABK26" s="129"/>
      <c r="ABL26" s="129"/>
      <c r="ABM26" s="129"/>
      <c r="ABN26" s="129"/>
      <c r="ABO26" s="129"/>
      <c r="ABP26" s="129"/>
      <c r="ABQ26" s="129"/>
      <c r="ABR26" s="129"/>
      <c r="ABS26" s="129"/>
      <c r="ABT26" s="129"/>
      <c r="ABU26" s="129"/>
      <c r="ABV26" s="129"/>
      <c r="ABW26" s="129"/>
      <c r="ABX26" s="129"/>
      <c r="ABY26" s="129"/>
      <c r="ABZ26" s="129"/>
      <c r="ACA26" s="129"/>
      <c r="ACB26" s="129"/>
      <c r="ACC26" s="129"/>
      <c r="ACD26" s="129"/>
      <c r="ACE26" s="129"/>
      <c r="ACF26" s="129"/>
      <c r="ACG26" s="129"/>
      <c r="ACH26" s="129"/>
      <c r="ACI26" s="129"/>
      <c r="ACJ26" s="129"/>
      <c r="ACK26" s="129"/>
      <c r="ACL26" s="129"/>
      <c r="ACM26" s="129"/>
      <c r="ACN26" s="129"/>
      <c r="ACO26" s="129"/>
      <c r="ACP26" s="129"/>
      <c r="ACQ26" s="129"/>
      <c r="ACR26" s="129"/>
      <c r="ACS26" s="129"/>
      <c r="ACT26" s="129"/>
      <c r="ACU26" s="129"/>
      <c r="ACV26" s="129"/>
      <c r="ACW26" s="129"/>
      <c r="ACX26" s="129"/>
      <c r="ACY26" s="257"/>
      <c r="ACZ26" s="257"/>
      <c r="ADA26" s="257"/>
      <c r="ADB26" s="257"/>
      <c r="ADC26" s="257"/>
      <c r="ADD26" s="257"/>
      <c r="ADE26" s="257"/>
      <c r="ADF26" s="257"/>
      <c r="ADG26" s="257"/>
      <c r="ADH26" s="257"/>
      <c r="ADI26" s="257"/>
      <c r="ADJ26" s="257"/>
      <c r="ADK26" s="257"/>
      <c r="ADL26" s="257"/>
      <c r="ADM26" s="257"/>
      <c r="ADN26" s="257"/>
      <c r="ADO26" s="257"/>
      <c r="ADP26" s="257"/>
      <c r="ADQ26" s="257"/>
      <c r="ADR26" s="257"/>
      <c r="ADS26" s="257"/>
      <c r="ADT26" s="257"/>
      <c r="ADU26" s="257"/>
      <c r="ADV26" s="257"/>
      <c r="ADW26" s="257"/>
      <c r="ADX26" s="257"/>
      <c r="ADY26" s="257"/>
      <c r="ADZ26" s="257"/>
      <c r="AEA26" s="257"/>
      <c r="AEB26" s="257"/>
      <c r="AEC26" s="257"/>
      <c r="AED26" s="257"/>
      <c r="AEE26" s="257"/>
      <c r="AEF26" s="257"/>
      <c r="AEG26" s="257"/>
      <c r="AEH26" s="257"/>
      <c r="AEI26" s="257"/>
      <c r="AEJ26" s="257"/>
      <c r="AEK26" s="257"/>
      <c r="AEL26" s="257"/>
      <c r="AEM26" s="257"/>
      <c r="AEN26" s="257"/>
      <c r="AEO26" s="257"/>
      <c r="AEP26" s="257"/>
      <c r="AEQ26" s="257"/>
      <c r="AER26" s="257"/>
      <c r="AES26" s="257"/>
      <c r="AET26" s="257"/>
      <c r="AEU26" s="257"/>
      <c r="AEV26" s="257"/>
      <c r="AEW26" s="257"/>
      <c r="AEX26" s="257"/>
      <c r="AEY26" s="257"/>
      <c r="AEZ26" s="257"/>
      <c r="AFA26" s="257"/>
      <c r="AFB26" s="257"/>
      <c r="AFC26" s="257"/>
      <c r="AFD26" s="257"/>
      <c r="AFE26" s="257"/>
      <c r="AFF26" s="257"/>
      <c r="AFG26" s="257"/>
      <c r="AFH26" s="257"/>
      <c r="AFI26" s="257"/>
      <c r="AFJ26" s="257"/>
      <c r="AFK26" s="257"/>
      <c r="AFL26" s="257"/>
      <c r="AFM26" s="257"/>
      <c r="AFN26" s="257"/>
      <c r="AFO26" s="130"/>
      <c r="AFP26" s="130"/>
      <c r="AFQ26" s="130"/>
      <c r="AFR26" s="130"/>
      <c r="AFS26" s="130"/>
      <c r="AFT26" s="130"/>
      <c r="AFU26" s="130"/>
      <c r="AFV26" s="130"/>
      <c r="AFW26" s="130"/>
      <c r="AFX26" s="130"/>
      <c r="AFY26" s="130"/>
      <c r="AFZ26" s="130"/>
      <c r="AGA26" s="130"/>
      <c r="AGB26" s="130"/>
      <c r="AGC26" s="130"/>
      <c r="AGD26" s="130"/>
      <c r="AGE26" s="130"/>
      <c r="AGF26" s="130"/>
      <c r="AGG26" s="130"/>
      <c r="AGH26" s="130"/>
      <c r="AGI26" s="130"/>
      <c r="AGJ26" s="130"/>
      <c r="AGK26" s="130"/>
      <c r="AGL26" s="130"/>
      <c r="AGM26" s="130"/>
      <c r="AGN26" s="130"/>
      <c r="AGO26" s="130"/>
      <c r="AGP26" s="130"/>
      <c r="AGQ26" s="130"/>
      <c r="AGR26" s="130"/>
      <c r="AGS26" s="130"/>
      <c r="AGT26" s="130"/>
      <c r="AGU26" s="130"/>
      <c r="AGV26" s="130"/>
      <c r="AGW26" s="130"/>
      <c r="AGX26" s="130"/>
      <c r="AGY26" s="130"/>
      <c r="AGZ26" s="130"/>
      <c r="AHA26" s="130"/>
      <c r="AHB26" s="130"/>
      <c r="AHC26" s="130"/>
      <c r="AHD26" s="130"/>
      <c r="AHE26" s="130"/>
      <c r="AHF26" s="130"/>
      <c r="AHG26" s="130"/>
      <c r="AHH26" s="130"/>
      <c r="AHI26" s="130"/>
      <c r="AHJ26" s="130"/>
      <c r="AHK26" s="130"/>
      <c r="AHL26" s="130"/>
      <c r="AHM26" s="130"/>
      <c r="AHN26" s="130"/>
      <c r="AHO26" s="130"/>
      <c r="AHP26" s="130"/>
      <c r="AHQ26" s="130"/>
      <c r="AHR26" s="130"/>
      <c r="AHS26" s="130"/>
      <c r="AHT26" s="130"/>
      <c r="AHU26" s="130"/>
      <c r="AHV26" s="130"/>
      <c r="AHW26" s="130"/>
      <c r="AHX26" s="130"/>
      <c r="AHY26" s="130"/>
      <c r="AHZ26" s="130"/>
      <c r="AIA26" s="130"/>
      <c r="AIB26" s="130"/>
      <c r="AIC26" s="130"/>
      <c r="AID26" s="130"/>
      <c r="AIE26" s="64"/>
      <c r="AIF26" s="64"/>
      <c r="AIG26" s="64"/>
      <c r="AIH26" s="64"/>
      <c r="AII26" s="64"/>
      <c r="AIJ26" s="64"/>
      <c r="AIK26" s="64"/>
      <c r="AIL26" s="64"/>
      <c r="AIM26" s="64"/>
      <c r="AIN26" s="64"/>
      <c r="AIO26" s="64"/>
      <c r="AIP26" s="64"/>
      <c r="AIQ26" s="64"/>
      <c r="AIR26" s="64"/>
      <c r="AIS26" s="64"/>
      <c r="AIT26" s="64"/>
      <c r="AIU26" s="64"/>
      <c r="AIV26" s="64"/>
      <c r="AIW26" s="64"/>
      <c r="AIX26" s="64"/>
      <c r="AIY26" s="64"/>
      <c r="AIZ26" s="64"/>
      <c r="AJA26" s="64"/>
      <c r="AJB26" s="64"/>
      <c r="AJC26" s="64"/>
      <c r="AJD26" s="64"/>
      <c r="AJE26" s="64"/>
      <c r="AJF26" s="64"/>
      <c r="AJG26" s="64"/>
      <c r="AJH26" s="64"/>
      <c r="AJI26" s="64"/>
      <c r="AJJ26" s="64"/>
      <c r="AJK26" s="64"/>
      <c r="AJL26" s="64"/>
      <c r="AJM26" s="64"/>
      <c r="AJN26" s="64"/>
      <c r="AJO26" s="64"/>
      <c r="AJP26" s="64"/>
      <c r="AJQ26" s="64"/>
      <c r="AJR26" s="64"/>
      <c r="AJS26" s="64"/>
      <c r="AJT26" s="64"/>
      <c r="AJU26" s="64"/>
      <c r="AJV26" s="64"/>
      <c r="AJW26" s="64"/>
      <c r="AJX26" s="64"/>
      <c r="AJY26" s="64"/>
      <c r="AJZ26" s="64"/>
      <c r="AKA26" s="64"/>
      <c r="AKB26" s="64"/>
      <c r="AKC26" s="64"/>
      <c r="AKD26" s="64"/>
      <c r="AKE26" s="64"/>
      <c r="AKF26" s="64"/>
      <c r="AKG26" s="64"/>
      <c r="AKH26" s="64"/>
      <c r="AKI26" s="64"/>
      <c r="AKJ26" s="64"/>
      <c r="AKK26" s="64"/>
      <c r="AKL26" s="64"/>
      <c r="AKM26" s="64"/>
      <c r="AKN26" s="64"/>
      <c r="AKO26" s="64"/>
      <c r="AKP26" s="64"/>
      <c r="AKQ26" s="64"/>
      <c r="AKR26" s="64"/>
      <c r="AKS26" s="258"/>
      <c r="AKT26" s="64"/>
      <c r="AKU26" s="64"/>
      <c r="AKV26" s="64"/>
      <c r="AKW26" s="64"/>
      <c r="AKX26" s="64"/>
      <c r="AKY26" s="64"/>
      <c r="AKZ26" s="64"/>
      <c r="ALA26" s="64"/>
      <c r="ALB26" s="64"/>
      <c r="ALC26" s="64"/>
      <c r="ALD26" s="64"/>
      <c r="ALE26" s="64"/>
      <c r="ALF26" s="64"/>
      <c r="ALG26" s="64"/>
      <c r="ALH26" s="64"/>
      <c r="ALI26" s="64"/>
      <c r="ALJ26" s="64"/>
      <c r="ALK26" s="64"/>
      <c r="ALL26" s="64"/>
      <c r="ALM26" s="64"/>
      <c r="ALN26" s="64"/>
      <c r="ALO26" s="64"/>
      <c r="ALP26" s="64"/>
      <c r="ALQ26" s="64"/>
      <c r="ALR26" s="64"/>
      <c r="ALS26" s="64"/>
      <c r="ALT26" s="64"/>
      <c r="ALU26" s="64"/>
      <c r="ALV26" s="64"/>
      <c r="ALW26" s="64"/>
      <c r="ALX26" s="64"/>
      <c r="ALY26" s="64"/>
      <c r="ALZ26" s="64"/>
      <c r="AMA26" s="64"/>
      <c r="AMB26" s="64"/>
      <c r="AMC26" s="64"/>
      <c r="AMD26" s="64"/>
      <c r="AME26" s="64"/>
      <c r="AMF26" s="64"/>
      <c r="AMG26" s="64"/>
      <c r="AMH26" s="64"/>
      <c r="AMI26" s="64"/>
      <c r="AMJ26" s="64"/>
      <c r="AMK26" s="64"/>
      <c r="AML26" s="64"/>
      <c r="AMM26" s="64"/>
      <c r="AMN26" s="64"/>
      <c r="AMO26" s="64"/>
      <c r="AMP26" s="64"/>
      <c r="AMQ26" s="64"/>
      <c r="AMR26" s="64"/>
      <c r="AMS26" s="64"/>
      <c r="AMT26" s="64"/>
      <c r="AMU26" s="64"/>
      <c r="AMV26" s="64"/>
      <c r="AMW26" s="64"/>
      <c r="AMX26" s="64"/>
      <c r="AMY26" s="64"/>
      <c r="AMZ26" s="64"/>
      <c r="ANA26" s="64"/>
      <c r="ANB26" s="64"/>
      <c r="ANC26" s="64"/>
      <c r="AND26" s="64"/>
      <c r="ANE26" s="64"/>
      <c r="ANF26" s="64"/>
      <c r="ANG26" s="64"/>
      <c r="ANH26" s="129"/>
      <c r="ANI26" s="129"/>
      <c r="ANJ26" s="129"/>
      <c r="ANK26" s="129"/>
      <c r="ANL26" s="129"/>
      <c r="ANM26" s="129"/>
      <c r="ANN26" s="129"/>
      <c r="ANO26" s="129"/>
      <c r="ANP26" s="129"/>
      <c r="ANQ26" s="129"/>
      <c r="ANR26" s="129"/>
      <c r="ANS26" s="129"/>
      <c r="ANT26" s="129"/>
      <c r="ANU26" s="129"/>
      <c r="ANV26" s="129"/>
      <c r="ANW26" s="129"/>
      <c r="ANX26" s="129"/>
      <c r="ANY26" s="129"/>
      <c r="ANZ26" s="129"/>
      <c r="AOA26" s="129"/>
      <c r="AOB26" s="129"/>
      <c r="AOC26" s="129"/>
      <c r="AOD26" s="129"/>
      <c r="AOE26" s="129"/>
      <c r="AOF26" s="129"/>
      <c r="AOG26" s="129"/>
      <c r="AOH26" s="129"/>
      <c r="AOI26" s="129"/>
      <c r="AOJ26" s="129"/>
      <c r="AOK26" s="129"/>
      <c r="AOL26" s="129"/>
      <c r="AOM26" s="129"/>
      <c r="AON26" s="129"/>
      <c r="AOO26" s="129"/>
      <c r="AOP26" s="129"/>
      <c r="AOQ26" s="129"/>
      <c r="AOR26" s="129"/>
      <c r="AOS26" s="129"/>
      <c r="AOT26" s="129"/>
      <c r="AOU26" s="129"/>
      <c r="AOV26" s="129"/>
      <c r="AOW26" s="129"/>
      <c r="AOX26" s="129"/>
      <c r="AOY26" s="129"/>
      <c r="AOZ26" s="129"/>
      <c r="APA26" s="129"/>
      <c r="APB26" s="129"/>
      <c r="APC26" s="129"/>
      <c r="APD26" s="129"/>
      <c r="APE26" s="129"/>
      <c r="APF26" s="129"/>
      <c r="APG26" s="129"/>
      <c r="APH26" s="129"/>
      <c r="API26" s="129"/>
      <c r="APJ26" s="129"/>
      <c r="APK26" s="129"/>
      <c r="APL26" s="129"/>
      <c r="APM26" s="129"/>
      <c r="APN26" s="129"/>
      <c r="APO26" s="129"/>
      <c r="APP26" s="129"/>
      <c r="APQ26" s="129"/>
      <c r="APR26" s="129"/>
      <c r="APS26" s="129"/>
      <c r="APT26" s="129"/>
      <c r="APU26" s="130"/>
      <c r="APV26" s="130"/>
      <c r="APW26" s="130"/>
      <c r="APX26" s="130"/>
      <c r="APY26" s="130"/>
      <c r="APZ26" s="130"/>
      <c r="AQA26" s="130"/>
      <c r="AQB26" s="130"/>
      <c r="AQC26" s="130"/>
      <c r="AQD26" s="130"/>
      <c r="AQE26" s="130"/>
      <c r="AQF26" s="130"/>
      <c r="AQG26" s="130"/>
      <c r="AQH26" s="130"/>
      <c r="AQI26" s="130"/>
      <c r="AQJ26" s="130"/>
      <c r="AQK26" s="130"/>
      <c r="AQL26" s="130"/>
      <c r="AQM26" s="130"/>
      <c r="AQN26" s="130"/>
      <c r="AQO26" s="130"/>
      <c r="AQP26" s="130"/>
      <c r="AQQ26" s="130"/>
      <c r="AQR26" s="130"/>
      <c r="AQS26" s="130"/>
      <c r="AQT26" s="130"/>
      <c r="AQU26" s="130"/>
      <c r="AQV26" s="130"/>
      <c r="AQW26" s="130"/>
      <c r="AQX26" s="130"/>
      <c r="AQY26" s="130"/>
      <c r="AQZ26" s="130"/>
      <c r="ARA26" s="130"/>
      <c r="ARB26" s="130"/>
      <c r="ARC26" s="130"/>
      <c r="ARD26" s="130"/>
      <c r="ARE26" s="130"/>
      <c r="ARF26" s="130"/>
      <c r="ARG26" s="130"/>
      <c r="ARH26" s="130"/>
      <c r="ARI26" s="130"/>
      <c r="ARJ26" s="130"/>
      <c r="ARK26" s="130"/>
      <c r="ARL26" s="130"/>
      <c r="ARM26" s="130"/>
      <c r="ARN26" s="130"/>
      <c r="ARO26" s="130"/>
      <c r="ARP26" s="130"/>
      <c r="ARQ26" s="130"/>
      <c r="ARR26" s="130"/>
      <c r="ARS26" s="130"/>
      <c r="ART26" s="130"/>
      <c r="ARU26" s="130"/>
      <c r="ARV26" s="130"/>
      <c r="ARW26" s="130"/>
      <c r="ARX26" s="130"/>
      <c r="ARY26" s="130"/>
      <c r="ARZ26" s="130"/>
      <c r="ASA26" s="130"/>
      <c r="ASB26" s="130"/>
      <c r="ASC26" s="130"/>
      <c r="ASD26" s="130"/>
      <c r="ASE26" s="130"/>
      <c r="ASF26" s="130"/>
      <c r="ASG26" s="130"/>
      <c r="ASH26" s="131"/>
      <c r="ASI26" s="131"/>
      <c r="ASJ26" s="131"/>
      <c r="ASK26" s="131"/>
      <c r="ASL26" s="131"/>
      <c r="ASM26" s="131"/>
      <c r="ASN26" s="131"/>
      <c r="ASO26" s="131"/>
      <c r="ASP26" s="131"/>
      <c r="ASQ26" s="131"/>
      <c r="ASR26" s="131"/>
      <c r="ASS26" s="131"/>
      <c r="AST26" s="131"/>
      <c r="ASU26" s="131"/>
      <c r="ASV26" s="131"/>
      <c r="ASW26" s="131"/>
      <c r="ASX26" s="131"/>
      <c r="ASY26" s="131"/>
      <c r="ASZ26" s="131"/>
      <c r="ATA26" s="131"/>
      <c r="ATB26" s="131"/>
      <c r="ATC26" s="131"/>
      <c r="ATD26" s="131"/>
      <c r="ATE26" s="131"/>
      <c r="ATF26" s="131"/>
      <c r="ATG26" s="131"/>
      <c r="ATH26" s="131"/>
      <c r="ATI26" s="131"/>
      <c r="ATJ26" s="131"/>
      <c r="ATK26" s="131"/>
      <c r="ATL26" s="131"/>
      <c r="ATM26" s="131"/>
      <c r="ATN26" s="131"/>
      <c r="ATO26" s="131"/>
      <c r="ATP26" s="131"/>
      <c r="ATQ26" s="131"/>
      <c r="ATR26" s="131"/>
      <c r="ATS26" s="131"/>
      <c r="ATT26" s="131"/>
      <c r="ATU26" s="131"/>
      <c r="ATV26" s="131"/>
      <c r="ATW26" s="131"/>
      <c r="ATX26" s="131"/>
      <c r="ATY26" s="131"/>
      <c r="ATZ26" s="131"/>
      <c r="AUA26" s="131"/>
      <c r="AUB26" s="131"/>
      <c r="AUC26" s="131"/>
      <c r="AUD26" s="131"/>
      <c r="AUE26" s="131"/>
      <c r="AUF26" s="131"/>
      <c r="AUG26" s="131"/>
      <c r="AUH26" s="131"/>
      <c r="AUI26" s="131"/>
      <c r="AUJ26" s="131"/>
      <c r="AUK26" s="131"/>
      <c r="AUL26" s="131"/>
      <c r="AUM26" s="131"/>
      <c r="AUN26" s="131"/>
      <c r="AUO26" s="131"/>
      <c r="AUP26" s="131"/>
      <c r="AUQ26" s="131"/>
      <c r="AUR26" s="131"/>
      <c r="AUS26" s="131"/>
      <c r="AUT26" s="131"/>
      <c r="AUU26" s="130"/>
      <c r="AUV26" s="130"/>
      <c r="AUW26" s="130"/>
      <c r="AUX26" s="130"/>
      <c r="AUY26" s="130"/>
      <c r="AUZ26" s="130"/>
      <c r="AVA26" s="130"/>
      <c r="AVB26" s="130"/>
      <c r="AVC26" s="130"/>
      <c r="AVD26" s="130"/>
      <c r="AVE26" s="130"/>
      <c r="AVF26" s="130"/>
      <c r="AVG26" s="130"/>
      <c r="AVH26" s="130"/>
      <c r="AVI26" s="130"/>
      <c r="AVJ26" s="130"/>
      <c r="AVK26" s="130"/>
      <c r="AVL26" s="130"/>
      <c r="AVM26" s="130"/>
      <c r="AVN26" s="130"/>
      <c r="AVO26" s="130"/>
      <c r="AVP26" s="130"/>
      <c r="AVQ26" s="130"/>
      <c r="AVR26" s="130"/>
      <c r="AVS26" s="130"/>
      <c r="AVT26" s="130"/>
      <c r="AVU26" s="130"/>
      <c r="AVV26" s="130"/>
      <c r="AVW26" s="130"/>
      <c r="AVX26" s="130"/>
      <c r="AVY26" s="130"/>
      <c r="AVZ26" s="130"/>
      <c r="AWA26" s="130"/>
      <c r="AWB26" s="130"/>
      <c r="AWC26" s="130"/>
      <c r="AWD26" s="130"/>
      <c r="AWE26" s="130"/>
      <c r="AWF26" s="130"/>
      <c r="AWG26" s="130"/>
      <c r="AWH26" s="130"/>
      <c r="AWI26" s="130"/>
      <c r="AWJ26" s="130"/>
      <c r="AWK26" s="130"/>
      <c r="AWL26" s="130"/>
      <c r="AWM26" s="130"/>
      <c r="AWN26" s="130"/>
      <c r="AWO26" s="130"/>
      <c r="AWP26" s="130"/>
      <c r="AWQ26" s="130"/>
      <c r="AWR26" s="130"/>
      <c r="AWS26" s="130"/>
      <c r="AWT26" s="130"/>
      <c r="AWU26" s="130"/>
      <c r="AWV26" s="130"/>
      <c r="AWW26" s="130"/>
      <c r="AWX26" s="130"/>
      <c r="AWY26" s="130"/>
      <c r="AWZ26" s="130"/>
      <c r="AXA26" s="130"/>
      <c r="AXB26" s="130"/>
      <c r="AXC26" s="130"/>
      <c r="AXD26" s="130"/>
      <c r="AXE26" s="130"/>
      <c r="AXF26" s="130"/>
      <c r="AXG26" s="130"/>
      <c r="AXH26" s="130"/>
      <c r="AXI26" s="130"/>
      <c r="AXJ26" s="130"/>
      <c r="AXK26" s="64"/>
      <c r="AXL26" s="64"/>
      <c r="AXM26" s="64"/>
      <c r="AXN26" s="64"/>
      <c r="AXO26" s="64"/>
      <c r="AXP26" s="64"/>
      <c r="AXQ26" s="64"/>
      <c r="AXR26" s="64"/>
      <c r="AXS26" s="64"/>
      <c r="AXT26" s="64"/>
      <c r="AXU26" s="64"/>
      <c r="AXV26" s="64"/>
      <c r="AXW26" s="64"/>
      <c r="AXX26" s="64"/>
      <c r="AXY26" s="64"/>
      <c r="AXZ26" s="64"/>
      <c r="AYA26" s="64"/>
      <c r="AYB26" s="64"/>
      <c r="AYC26" s="64"/>
      <c r="AYD26" s="64"/>
      <c r="AYE26" s="64"/>
      <c r="AYF26" s="64"/>
      <c r="AYG26" s="64"/>
      <c r="AYH26" s="64"/>
      <c r="AYI26" s="64"/>
      <c r="AYJ26" s="64"/>
      <c r="AYK26" s="64"/>
      <c r="AYL26" s="64"/>
      <c r="AYM26" s="64"/>
      <c r="AYN26" s="64"/>
      <c r="AYO26" s="64"/>
      <c r="AYP26" s="64"/>
      <c r="AYQ26" s="64"/>
      <c r="AYR26" s="64"/>
      <c r="AYS26" s="64"/>
      <c r="AYT26" s="64"/>
      <c r="AYU26" s="64"/>
      <c r="AYV26" s="64"/>
      <c r="AYW26" s="64"/>
      <c r="AYX26" s="64"/>
      <c r="AYY26" s="64"/>
      <c r="AYZ26" s="64"/>
      <c r="AZA26" s="64"/>
      <c r="AZB26" s="64"/>
      <c r="AZC26" s="64"/>
      <c r="AZD26" s="64"/>
      <c r="AZE26" s="64"/>
      <c r="AZF26" s="64"/>
      <c r="AZG26" s="64"/>
      <c r="AZH26" s="64"/>
      <c r="AZI26" s="64"/>
      <c r="AZJ26" s="64"/>
      <c r="AZK26" s="64"/>
      <c r="AZL26" s="64"/>
      <c r="AZM26" s="64"/>
      <c r="AZN26" s="64"/>
      <c r="AZO26" s="64"/>
      <c r="AZP26" s="64"/>
      <c r="AZQ26" s="64"/>
      <c r="AZR26" s="64"/>
      <c r="AZS26" s="64"/>
      <c r="AZT26" s="64"/>
      <c r="AZU26" s="64"/>
      <c r="AZV26" s="64"/>
      <c r="AZW26" s="64"/>
      <c r="AZX26" s="130"/>
      <c r="AZY26" s="130"/>
      <c r="AZZ26" s="130"/>
      <c r="BAA26" s="130"/>
      <c r="BAB26" s="130"/>
      <c r="BAC26" s="130"/>
      <c r="BAD26" s="130"/>
      <c r="BAE26" s="130"/>
      <c r="BAF26" s="130"/>
      <c r="BAG26" s="130"/>
      <c r="BAH26" s="130"/>
      <c r="BAI26" s="130"/>
      <c r="BAJ26" s="130"/>
      <c r="BAK26" s="130"/>
      <c r="BAL26" s="130"/>
      <c r="BAM26" s="130"/>
      <c r="BAN26" s="130"/>
      <c r="BAO26" s="130"/>
      <c r="BAP26" s="130"/>
      <c r="BAQ26" s="130"/>
      <c r="BAR26" s="130"/>
      <c r="BAS26" s="130"/>
      <c r="BAT26" s="130"/>
      <c r="BAU26" s="130"/>
      <c r="BAV26" s="130"/>
      <c r="BAW26" s="130"/>
      <c r="BAX26" s="130"/>
      <c r="BAY26" s="130"/>
      <c r="BAZ26" s="130"/>
      <c r="BBA26" s="130"/>
      <c r="BBB26" s="130"/>
      <c r="BBC26" s="130"/>
      <c r="BBD26" s="130"/>
      <c r="BBE26" s="130"/>
      <c r="BBF26" s="130"/>
      <c r="BBG26" s="130"/>
      <c r="BBH26" s="130"/>
      <c r="BBI26" s="130"/>
      <c r="BBJ26" s="130"/>
      <c r="BBK26" s="130"/>
      <c r="BBL26" s="130"/>
      <c r="BBM26" s="130"/>
      <c r="BBN26" s="130"/>
      <c r="BBO26" s="130"/>
      <c r="BBP26" s="130"/>
      <c r="BBQ26" s="130"/>
      <c r="BBR26" s="130"/>
      <c r="BBS26" s="130"/>
      <c r="BBT26" s="130"/>
      <c r="BBU26" s="130"/>
      <c r="BBV26" s="130"/>
      <c r="BBW26" s="130"/>
      <c r="BBX26" s="130"/>
      <c r="BBY26" s="130"/>
      <c r="BBZ26" s="130"/>
      <c r="BCA26" s="130"/>
      <c r="BCB26" s="130"/>
      <c r="BCC26" s="130"/>
      <c r="BCD26" s="130"/>
      <c r="BCE26" s="130"/>
      <c r="BCF26" s="130"/>
      <c r="BCG26" s="130"/>
      <c r="BCH26" s="130"/>
      <c r="BCI26" s="130"/>
      <c r="BCJ26" s="130"/>
      <c r="BCK26" s="130"/>
      <c r="BCL26" s="130"/>
      <c r="BCM26" s="130"/>
      <c r="BCN26" s="130"/>
      <c r="BCO26" s="130"/>
      <c r="BCP26" s="130"/>
      <c r="BCQ26" s="130"/>
      <c r="BCR26" s="130"/>
      <c r="BCS26" s="130"/>
      <c r="BCT26" s="130"/>
      <c r="BCU26" s="130"/>
      <c r="BCV26" s="130"/>
      <c r="BCW26" s="130"/>
      <c r="BCX26" s="130"/>
      <c r="BCY26" s="130"/>
      <c r="BCZ26" s="130"/>
      <c r="BDA26" s="130"/>
      <c r="BDB26" s="130"/>
      <c r="BDC26" s="130"/>
      <c r="BDD26" s="130"/>
      <c r="BDE26" s="130"/>
      <c r="BDF26" s="130"/>
      <c r="BDG26" s="130"/>
      <c r="BDH26" s="130"/>
      <c r="BDI26" s="130"/>
      <c r="BDJ26" s="130"/>
      <c r="BDK26" s="130"/>
      <c r="BDL26" s="130"/>
      <c r="BDM26" s="130"/>
      <c r="BDN26" s="130"/>
      <c r="BDO26" s="130"/>
      <c r="BDP26" s="130"/>
      <c r="BDQ26" s="130"/>
      <c r="BDR26" s="130"/>
      <c r="BDS26" s="130"/>
      <c r="BDT26" s="130"/>
      <c r="BDU26" s="130"/>
      <c r="BDV26" s="130"/>
      <c r="BDW26" s="130"/>
      <c r="BDX26" s="130"/>
      <c r="BDY26" s="130"/>
      <c r="BDZ26" s="130"/>
      <c r="BEA26" s="130"/>
      <c r="BEB26" s="130"/>
      <c r="BEC26" s="130"/>
      <c r="BED26" s="130"/>
      <c r="BEE26" s="130"/>
      <c r="BEF26" s="130"/>
      <c r="BEG26" s="130"/>
      <c r="BEH26" s="130"/>
      <c r="BEI26" s="130"/>
      <c r="BEJ26" s="130"/>
      <c r="BEK26" s="130"/>
      <c r="BEL26" s="130"/>
      <c r="BEM26" s="130"/>
      <c r="BEN26" s="130"/>
      <c r="BEO26" s="130"/>
      <c r="BEP26" s="130"/>
      <c r="BEQ26" s="130"/>
      <c r="BER26" s="130"/>
      <c r="BES26" s="130"/>
      <c r="BET26" s="130"/>
      <c r="BEU26" s="130"/>
      <c r="BEV26" s="130"/>
      <c r="BEW26" s="130"/>
      <c r="BEX26" s="129"/>
      <c r="BEY26" s="129"/>
      <c r="BEZ26" s="129"/>
      <c r="BFA26" s="129"/>
      <c r="BFB26" s="129"/>
      <c r="BFC26" s="129"/>
      <c r="BFD26" s="129"/>
      <c r="BFE26" s="129"/>
      <c r="BFF26" s="129"/>
      <c r="BFG26" s="129"/>
      <c r="BFH26" s="129"/>
      <c r="BFI26" s="129"/>
      <c r="BFJ26" s="129"/>
      <c r="BFK26" s="129"/>
      <c r="BFL26" s="129"/>
      <c r="BFM26" s="129"/>
      <c r="BFN26" s="129"/>
      <c r="BFO26" s="129"/>
      <c r="BFP26" s="129"/>
      <c r="BFQ26" s="129"/>
      <c r="BFR26" s="129"/>
      <c r="BFS26" s="129"/>
      <c r="BFT26" s="129"/>
      <c r="BFU26" s="129"/>
      <c r="BFV26" s="129"/>
      <c r="BFW26" s="129"/>
      <c r="BFX26" s="129"/>
      <c r="BFY26" s="129"/>
      <c r="BFZ26" s="129"/>
      <c r="BGA26" s="129"/>
      <c r="BGB26" s="129"/>
      <c r="BGC26" s="129"/>
      <c r="BGD26" s="129"/>
      <c r="BGE26" s="129"/>
      <c r="BGF26" s="129"/>
      <c r="BGG26" s="129"/>
      <c r="BGH26" s="129"/>
      <c r="BGI26" s="129"/>
      <c r="BGJ26" s="129"/>
      <c r="BGK26" s="129"/>
      <c r="BGL26" s="129"/>
      <c r="BGM26" s="129"/>
      <c r="BGN26" s="129"/>
      <c r="BGO26" s="129"/>
      <c r="BGP26" s="129"/>
      <c r="BGQ26" s="129"/>
      <c r="BGR26" s="129"/>
      <c r="BGS26" s="129"/>
      <c r="BGT26" s="129"/>
      <c r="BGU26" s="129"/>
      <c r="BGV26" s="129"/>
      <c r="BGW26" s="129"/>
      <c r="BGX26" s="129"/>
      <c r="BGY26" s="129"/>
      <c r="BGZ26" s="129"/>
      <c r="BHA26" s="129"/>
      <c r="BHB26" s="129"/>
      <c r="BHC26" s="129"/>
      <c r="BHD26" s="129"/>
      <c r="BHE26" s="129"/>
      <c r="BHF26" s="129"/>
      <c r="BHG26" s="129"/>
      <c r="BHH26" s="129"/>
      <c r="BHI26" s="129"/>
      <c r="BHJ26" s="129"/>
      <c r="BHK26" s="129"/>
      <c r="BHL26" s="129"/>
      <c r="BHM26" s="129"/>
      <c r="BHN26" s="64"/>
      <c r="BHO26" s="64"/>
      <c r="BHP26" s="64"/>
      <c r="BHQ26" s="64"/>
      <c r="BHR26" s="64"/>
      <c r="BHS26" s="64"/>
      <c r="BHT26" s="64"/>
      <c r="BHU26" s="64"/>
      <c r="BHV26" s="64"/>
      <c r="BHW26" s="64"/>
      <c r="BHX26" s="64"/>
      <c r="BHY26" s="64"/>
      <c r="BHZ26" s="64"/>
      <c r="BIA26" s="64"/>
      <c r="BIB26" s="64"/>
      <c r="BIC26" s="64"/>
      <c r="BID26" s="64"/>
      <c r="BIE26" s="64"/>
      <c r="BIF26" s="64"/>
      <c r="BIG26" s="64"/>
      <c r="BIH26" s="64"/>
      <c r="BII26" s="64"/>
      <c r="BIJ26" s="64"/>
      <c r="BIK26" s="64"/>
      <c r="BIL26" s="64"/>
      <c r="BIM26" s="64"/>
      <c r="BIN26" s="64"/>
      <c r="BIO26" s="64"/>
      <c r="BIP26" s="64"/>
      <c r="BIQ26" s="64"/>
      <c r="BIR26" s="64"/>
      <c r="BIS26" s="64"/>
      <c r="BIT26" s="64"/>
      <c r="BIU26" s="64"/>
      <c r="BIV26" s="64"/>
      <c r="BIW26" s="64"/>
      <c r="BIX26" s="64"/>
      <c r="BIY26" s="64"/>
      <c r="BIZ26" s="64"/>
      <c r="BJA26" s="64"/>
      <c r="BJB26" s="64"/>
      <c r="BJC26" s="64"/>
      <c r="BJD26" s="64"/>
      <c r="BJE26" s="64"/>
      <c r="BJF26" s="64"/>
      <c r="BJG26" s="64"/>
      <c r="BJH26" s="64"/>
      <c r="BJI26" s="64"/>
      <c r="BJJ26" s="64"/>
      <c r="BJK26" s="64"/>
      <c r="BJL26" s="64"/>
      <c r="BJM26" s="64"/>
      <c r="BJN26" s="64"/>
      <c r="BJO26" s="64"/>
      <c r="BJP26" s="64"/>
      <c r="BJQ26" s="64"/>
      <c r="BJR26" s="64"/>
      <c r="BJS26" s="64"/>
      <c r="BJT26" s="64"/>
      <c r="BJU26" s="64"/>
      <c r="BJV26" s="64"/>
      <c r="BJW26" s="64"/>
      <c r="BJX26" s="64"/>
      <c r="BJY26" s="64"/>
      <c r="BJZ26" s="64"/>
      <c r="BKA26" s="64"/>
      <c r="BKB26" s="64"/>
      <c r="BKC26" s="64"/>
      <c r="BKD26" s="64"/>
      <c r="BKE26" s="64"/>
      <c r="BKF26" s="64"/>
      <c r="BKG26" s="64"/>
      <c r="BKH26" s="64"/>
      <c r="BKI26" s="64"/>
      <c r="BKJ26" s="64"/>
      <c r="BKK26" s="64"/>
      <c r="BKL26" s="64"/>
      <c r="BKM26" s="64"/>
      <c r="BKN26" s="64"/>
      <c r="BKO26" s="64"/>
      <c r="BKP26" s="64"/>
      <c r="BKQ26" s="64"/>
      <c r="BKR26" s="64"/>
      <c r="BKS26" s="64"/>
      <c r="BKT26" s="64"/>
      <c r="BKU26" s="64"/>
      <c r="BKV26" s="64"/>
      <c r="BKW26" s="64"/>
      <c r="BKX26" s="64"/>
      <c r="BKY26" s="64"/>
      <c r="BKZ26" s="64"/>
      <c r="BLA26" s="64"/>
      <c r="BLB26" s="64"/>
      <c r="BLC26" s="64"/>
      <c r="BLD26" s="64"/>
      <c r="BLE26" s="64"/>
      <c r="BLF26" s="64"/>
      <c r="BLG26" s="64"/>
      <c r="BLH26" s="64"/>
      <c r="BLI26" s="64"/>
      <c r="BLJ26" s="64"/>
      <c r="BLK26" s="64"/>
      <c r="BLL26" s="64"/>
      <c r="BLM26" s="64"/>
      <c r="BLN26" s="64"/>
      <c r="BLO26" s="64"/>
      <c r="BLP26" s="64"/>
      <c r="BLQ26" s="64"/>
      <c r="BLR26" s="64"/>
      <c r="BLS26" s="64"/>
      <c r="BLT26" s="64"/>
      <c r="BLU26" s="64"/>
      <c r="BLV26" s="64"/>
      <c r="BLW26" s="64"/>
      <c r="BLX26" s="64"/>
      <c r="BLY26" s="64"/>
      <c r="BLZ26" s="64"/>
      <c r="BMA26" s="64"/>
      <c r="BMB26" s="64"/>
      <c r="BMC26" s="64"/>
      <c r="BMD26" s="64"/>
      <c r="BME26" s="64"/>
      <c r="BMF26" s="64"/>
      <c r="BMG26" s="64"/>
      <c r="BMH26" s="64"/>
      <c r="BMI26" s="64"/>
      <c r="BMJ26" s="64"/>
      <c r="BMK26" s="64"/>
      <c r="BML26" s="64"/>
      <c r="BMM26" s="64"/>
      <c r="BMN26" s="64"/>
      <c r="BMO26" s="64"/>
      <c r="BMP26" s="64"/>
      <c r="BMQ26" s="64"/>
      <c r="BMR26" s="64"/>
      <c r="BMS26" s="64"/>
      <c r="BMT26" s="130"/>
      <c r="BMU26" s="130"/>
      <c r="BMV26" s="130"/>
      <c r="BMW26" s="130"/>
      <c r="BMX26" s="130"/>
      <c r="BMY26" s="130"/>
      <c r="BMZ26" s="130"/>
      <c r="BNA26" s="130"/>
      <c r="BNB26" s="130"/>
      <c r="BNC26" s="130"/>
      <c r="BND26" s="130"/>
      <c r="BNE26" s="130"/>
      <c r="BNF26" s="130"/>
      <c r="BNG26" s="130"/>
      <c r="BNH26" s="130"/>
      <c r="BNI26" s="130"/>
      <c r="BNJ26" s="130"/>
      <c r="BNK26" s="130"/>
      <c r="BNL26" s="130"/>
      <c r="BNM26" s="130"/>
      <c r="BNN26" s="130"/>
      <c r="BNO26" s="130"/>
      <c r="BNP26" s="130"/>
      <c r="BNQ26" s="130"/>
      <c r="BNR26" s="130"/>
      <c r="BNS26" s="130"/>
      <c r="BNT26" s="130"/>
      <c r="BNU26" s="130"/>
      <c r="BNV26" s="130"/>
      <c r="BNW26" s="130"/>
      <c r="BNX26" s="130"/>
      <c r="BNY26" s="130"/>
      <c r="BNZ26" s="130"/>
      <c r="BOA26" s="130"/>
      <c r="BOB26" s="130"/>
      <c r="BOC26" s="130"/>
      <c r="BOD26" s="130"/>
      <c r="BOE26" s="130"/>
      <c r="BOF26" s="130"/>
      <c r="BOG26" s="130"/>
      <c r="BOH26" s="130"/>
      <c r="BOI26" s="130"/>
      <c r="BOJ26" s="130"/>
      <c r="BOK26" s="130"/>
      <c r="BOL26" s="130"/>
      <c r="BOM26" s="130"/>
      <c r="BON26" s="130"/>
      <c r="BOO26" s="130"/>
      <c r="BOP26" s="130"/>
      <c r="BOQ26" s="130"/>
      <c r="BOR26" s="130"/>
      <c r="BOS26" s="130"/>
      <c r="BOT26" s="130"/>
      <c r="BOU26" s="130"/>
      <c r="BOV26" s="130"/>
      <c r="BOW26" s="130"/>
      <c r="BOX26" s="130"/>
      <c r="BOY26" s="130"/>
      <c r="BOZ26" s="130"/>
      <c r="BPA26" s="130"/>
      <c r="BPB26" s="130"/>
      <c r="BPC26" s="130"/>
      <c r="BPD26" s="130"/>
      <c r="BPE26" s="130"/>
      <c r="BPF26" s="130"/>
      <c r="BPG26" s="130"/>
      <c r="BPH26" s="130"/>
      <c r="BPI26" s="130"/>
      <c r="BPJ26" s="129"/>
      <c r="BPK26" s="129"/>
      <c r="BPL26" s="129"/>
      <c r="BPM26" s="129"/>
      <c r="BPN26" s="129"/>
      <c r="BPO26" s="129"/>
      <c r="BPP26" s="129"/>
      <c r="BPQ26" s="129"/>
      <c r="BPR26" s="129"/>
      <c r="BPS26" s="129"/>
      <c r="BPT26" s="129"/>
      <c r="BPU26" s="129"/>
      <c r="BPV26" s="129"/>
      <c r="BPW26" s="129"/>
      <c r="BPX26" s="129"/>
      <c r="BPY26" s="129"/>
      <c r="BPZ26" s="129"/>
      <c r="BQA26" s="129"/>
      <c r="BQB26" s="129"/>
      <c r="BQC26" s="129"/>
      <c r="BQD26" s="129"/>
      <c r="BQE26" s="129"/>
      <c r="BQF26" s="129"/>
      <c r="BQG26" s="129"/>
      <c r="BQH26" s="129"/>
      <c r="BQI26" s="129"/>
      <c r="BQJ26" s="129"/>
      <c r="BQK26" s="129"/>
      <c r="BQL26" s="129"/>
      <c r="BQM26" s="129"/>
      <c r="BQN26" s="129"/>
      <c r="BQO26" s="129"/>
      <c r="BQP26" s="129"/>
      <c r="BQQ26" s="129"/>
      <c r="BQR26" s="129"/>
      <c r="BQS26" s="129"/>
      <c r="BQT26" s="129"/>
      <c r="BQU26" s="129"/>
      <c r="BQV26" s="129"/>
      <c r="BQW26" s="129"/>
      <c r="BQX26" s="129"/>
      <c r="BQY26" s="129"/>
      <c r="BQZ26" s="129"/>
      <c r="BRA26" s="129"/>
      <c r="BRB26" s="129"/>
      <c r="BRC26" s="129"/>
      <c r="BRD26" s="129"/>
      <c r="BRE26" s="129"/>
      <c r="BRF26" s="129"/>
      <c r="BRG26" s="129"/>
      <c r="BRH26" s="129"/>
      <c r="BRI26" s="129"/>
      <c r="BRJ26" s="129"/>
      <c r="BRK26" s="129"/>
      <c r="BRL26" s="129"/>
      <c r="BRM26" s="129"/>
      <c r="BRN26" s="129"/>
      <c r="BRO26" s="129"/>
      <c r="BRP26" s="129"/>
      <c r="BRQ26" s="129"/>
      <c r="BRR26" s="129"/>
      <c r="BRS26" s="129"/>
      <c r="BRT26" s="129"/>
      <c r="BRU26" s="129"/>
      <c r="BRV26" s="129"/>
      <c r="BRW26" s="129"/>
      <c r="BRX26" s="129"/>
      <c r="BRY26" s="129"/>
      <c r="BRZ26" s="129"/>
      <c r="BSA26" s="129"/>
      <c r="BSB26" s="129"/>
      <c r="BSC26" s="129"/>
      <c r="BSD26" s="129"/>
      <c r="BSE26" s="129"/>
      <c r="BSF26" s="129"/>
      <c r="BSG26" s="129"/>
      <c r="BSH26" s="129"/>
      <c r="BSI26" s="129"/>
      <c r="BSJ26" s="129"/>
      <c r="BSK26" s="129"/>
      <c r="BSL26" s="129"/>
      <c r="BSM26" s="129"/>
      <c r="BSN26" s="129"/>
      <c r="BSO26" s="129"/>
      <c r="BSP26" s="129"/>
      <c r="BSQ26" s="129"/>
      <c r="BSR26" s="129"/>
      <c r="BSS26" s="129"/>
      <c r="BST26" s="129"/>
      <c r="BSU26" s="129"/>
      <c r="BSV26" s="129"/>
      <c r="BSW26" s="129"/>
      <c r="BSX26" s="129"/>
      <c r="BSY26" s="129"/>
      <c r="BSZ26" s="129"/>
      <c r="BTA26" s="129"/>
      <c r="BTB26" s="129"/>
      <c r="BTC26" s="129"/>
      <c r="BTD26" s="129"/>
      <c r="BTE26" s="129"/>
      <c r="BTF26" s="129"/>
      <c r="BTG26" s="129"/>
      <c r="BTH26" s="129"/>
      <c r="BTI26" s="129"/>
      <c r="BTJ26" s="129"/>
      <c r="BTK26" s="129"/>
      <c r="BTL26" s="129"/>
      <c r="BTM26" s="129"/>
      <c r="BTN26" s="129"/>
      <c r="BTO26" s="129"/>
      <c r="BTP26" s="129"/>
      <c r="BTQ26" s="129"/>
      <c r="BTR26" s="129"/>
      <c r="BTS26" s="129"/>
      <c r="BTT26" s="129"/>
      <c r="BTU26" s="129"/>
      <c r="BTV26" s="129"/>
      <c r="BTW26" s="129"/>
      <c r="BTX26" s="129"/>
      <c r="BTY26" s="129"/>
      <c r="BTZ26" s="129"/>
      <c r="BUA26" s="129"/>
      <c r="BUB26" s="129"/>
      <c r="BUC26" s="129"/>
      <c r="BUD26" s="129"/>
      <c r="BUE26" s="129"/>
      <c r="BUF26" s="129"/>
      <c r="BUG26" s="129"/>
      <c r="BUH26" s="129"/>
      <c r="BUI26" s="129"/>
      <c r="BUJ26" s="129"/>
      <c r="BUK26" s="129"/>
      <c r="BUL26" s="129"/>
      <c r="BUM26" s="129"/>
      <c r="BUN26" s="129"/>
      <c r="BUO26" s="129"/>
      <c r="BUP26" s="129"/>
      <c r="BUQ26" s="129"/>
      <c r="BUR26" s="129"/>
      <c r="BUS26" s="129"/>
      <c r="BUT26" s="129"/>
      <c r="BUU26" s="129"/>
      <c r="BUV26" s="129"/>
      <c r="BUW26" s="129"/>
      <c r="BUX26" s="129"/>
      <c r="BUY26" s="129"/>
      <c r="BUZ26" s="129"/>
      <c r="BVA26" s="129"/>
      <c r="BVB26" s="129"/>
      <c r="BVC26" s="129"/>
      <c r="BVD26" s="129"/>
      <c r="BVE26" s="129"/>
      <c r="BVF26" s="129"/>
      <c r="BVG26" s="129"/>
      <c r="BVH26" s="129"/>
      <c r="BVI26" s="129"/>
      <c r="BVJ26" s="129"/>
      <c r="BVK26" s="129"/>
      <c r="BVL26" s="129"/>
      <c r="BVM26" s="129"/>
      <c r="BVN26" s="129"/>
      <c r="BVO26" s="129"/>
      <c r="BVP26" s="129"/>
      <c r="BVQ26" s="129"/>
      <c r="BVR26" s="129"/>
      <c r="BVS26" s="129"/>
      <c r="BVT26" s="129"/>
      <c r="BVU26" s="129"/>
      <c r="BVV26" s="129"/>
      <c r="BVW26" s="129"/>
      <c r="BVX26" s="129"/>
      <c r="BVY26" s="129"/>
      <c r="BVZ26" s="129"/>
      <c r="BWA26" s="129"/>
      <c r="BWB26" s="129"/>
      <c r="BWC26" s="129"/>
      <c r="BWD26" s="129"/>
      <c r="BWE26" s="129"/>
      <c r="BWF26" s="129"/>
      <c r="BWG26" s="129"/>
      <c r="BWH26" s="129"/>
      <c r="BWI26" s="129"/>
      <c r="BWJ26" s="129"/>
      <c r="BWK26" s="129"/>
      <c r="BWL26" s="129"/>
      <c r="BWM26" s="129"/>
      <c r="BWN26" s="129"/>
      <c r="BWO26" s="129"/>
      <c r="BWP26" s="129"/>
      <c r="BWQ26" s="129"/>
      <c r="BWR26" s="129"/>
      <c r="BWS26" s="129"/>
      <c r="BWT26" s="129"/>
      <c r="BWU26" s="129"/>
      <c r="BWV26" s="129"/>
      <c r="BWW26" s="129"/>
      <c r="BWX26" s="129"/>
      <c r="BWY26" s="129"/>
      <c r="BWZ26" s="129"/>
      <c r="BXA26" s="129"/>
      <c r="BXB26" s="129"/>
      <c r="BXC26" s="256"/>
      <c r="BXD26" s="256"/>
      <c r="BXE26" s="256"/>
      <c r="BXF26" s="256"/>
      <c r="BXG26" s="256"/>
      <c r="BXH26" s="256"/>
      <c r="BXI26" s="256"/>
      <c r="BXJ26" s="256"/>
      <c r="BXK26" s="256"/>
      <c r="BXL26" s="256"/>
      <c r="BXM26" s="256"/>
      <c r="BXN26" s="256"/>
      <c r="BXO26" s="256"/>
      <c r="BXP26" s="256"/>
      <c r="BXQ26" s="256"/>
      <c r="BXR26" s="256"/>
      <c r="BXS26" s="256"/>
      <c r="BXT26" s="256"/>
      <c r="BXU26" s="256"/>
      <c r="BXV26" s="256"/>
      <c r="BXW26" s="256"/>
      <c r="BXX26" s="256"/>
      <c r="BXY26" s="256"/>
      <c r="BXZ26" s="256"/>
      <c r="BYA26" s="256"/>
      <c r="BYB26" s="256"/>
      <c r="BYC26" s="256"/>
      <c r="BYD26" s="256"/>
      <c r="BYE26" s="256"/>
      <c r="BYF26" s="256"/>
      <c r="BYG26" s="256"/>
      <c r="BYH26" s="256"/>
      <c r="BYI26" s="256"/>
      <c r="BYJ26" s="256"/>
      <c r="BYK26" s="256"/>
      <c r="BYL26" s="256"/>
      <c r="BYM26" s="256"/>
      <c r="BYN26" s="256"/>
      <c r="BYO26" s="256"/>
      <c r="BYP26" s="256"/>
      <c r="BYQ26" s="256"/>
      <c r="BYR26" s="256"/>
      <c r="BYS26" s="256"/>
      <c r="BYT26" s="256"/>
      <c r="BYU26" s="256"/>
      <c r="BYV26" s="256"/>
      <c r="BYW26" s="256"/>
      <c r="BYX26" s="256"/>
      <c r="BYY26" s="256"/>
      <c r="BYZ26" s="256"/>
      <c r="BZA26" s="256"/>
      <c r="BZB26" s="256"/>
      <c r="BZC26" s="256"/>
      <c r="BZD26" s="256"/>
      <c r="BZE26" s="256"/>
      <c r="BZF26" s="256"/>
      <c r="BZG26" s="256"/>
      <c r="BZH26" s="256"/>
      <c r="BZI26" s="256"/>
      <c r="BZJ26" s="256"/>
      <c r="BZK26" s="256"/>
      <c r="BZL26" s="256"/>
      <c r="BZM26" s="256"/>
      <c r="BZN26" s="256"/>
      <c r="BZO26" s="256"/>
      <c r="BZP26" s="129"/>
      <c r="BZQ26" s="129"/>
      <c r="BZR26" s="129"/>
      <c r="BZS26" s="129"/>
      <c r="BZT26" s="129"/>
      <c r="BZU26" s="129"/>
      <c r="BZV26" s="129"/>
      <c r="BZW26" s="129"/>
      <c r="BZX26" s="129"/>
      <c r="BZY26" s="129"/>
      <c r="BZZ26" s="129"/>
      <c r="CAA26" s="129"/>
      <c r="CAB26" s="129"/>
      <c r="CAC26" s="129"/>
      <c r="CAD26" s="129"/>
      <c r="CAE26" s="129"/>
      <c r="CAF26" s="129"/>
      <c r="CAG26" s="129"/>
      <c r="CAH26" s="129"/>
      <c r="CAI26" s="129"/>
      <c r="CAJ26" s="129"/>
      <c r="CAK26" s="129"/>
      <c r="CAL26" s="129"/>
      <c r="CAM26" s="129"/>
      <c r="CAN26" s="129"/>
      <c r="CAO26" s="129"/>
      <c r="CAP26" s="129"/>
      <c r="CAQ26" s="129"/>
      <c r="CAR26" s="129"/>
      <c r="CAS26" s="129"/>
      <c r="CAT26" s="129"/>
      <c r="CAU26" s="129"/>
      <c r="CAV26" s="129"/>
      <c r="CAW26" s="129"/>
      <c r="CAX26" s="129"/>
      <c r="CAY26" s="129"/>
      <c r="CAZ26" s="129"/>
      <c r="CBA26" s="129"/>
      <c r="CBB26" s="129"/>
      <c r="CBC26" s="129"/>
      <c r="CBD26" s="129"/>
      <c r="CBE26" s="129"/>
      <c r="CBF26" s="129"/>
      <c r="CBG26" s="129"/>
      <c r="CBH26" s="129"/>
      <c r="CBI26" s="129"/>
      <c r="CBJ26" s="129"/>
      <c r="CBK26" s="129"/>
      <c r="CBL26" s="129"/>
      <c r="CBM26" s="129"/>
      <c r="CBN26" s="129"/>
      <c r="CBO26" s="129"/>
      <c r="CBP26" s="129"/>
      <c r="CBQ26" s="129"/>
      <c r="CBR26" s="129"/>
      <c r="CBS26" s="129"/>
      <c r="CBT26" s="129"/>
      <c r="CBU26" s="129"/>
      <c r="CBV26" s="129"/>
      <c r="CBW26" s="129"/>
      <c r="CBX26" s="129"/>
      <c r="CBY26" s="129"/>
      <c r="CBZ26" s="129"/>
      <c r="CCA26" s="129"/>
      <c r="CCB26" s="129"/>
      <c r="CCC26" s="129"/>
      <c r="CCD26" s="129"/>
      <c r="CCE26" s="129"/>
      <c r="CCF26" s="129"/>
      <c r="CCG26" s="129"/>
      <c r="CCH26" s="129"/>
      <c r="CCI26" s="129"/>
      <c r="CCJ26" s="129"/>
      <c r="CCK26" s="129"/>
      <c r="CCL26" s="129"/>
      <c r="CCM26" s="129"/>
      <c r="CCN26" s="129"/>
      <c r="CCO26" s="129"/>
      <c r="CCP26" s="129"/>
      <c r="CCQ26" s="129"/>
      <c r="CCR26" s="129"/>
      <c r="CCS26" s="129"/>
      <c r="CCT26" s="129"/>
      <c r="CCU26" s="129"/>
      <c r="CCV26" s="129"/>
      <c r="CCW26" s="129"/>
      <c r="CCX26" s="129"/>
      <c r="CCY26" s="129"/>
      <c r="CCZ26" s="129"/>
      <c r="CDA26" s="129"/>
      <c r="CDB26" s="129"/>
      <c r="CDC26" s="129"/>
      <c r="CDD26" s="129"/>
      <c r="CDE26" s="129"/>
      <c r="CDF26" s="129"/>
      <c r="CDG26" s="129"/>
      <c r="CDH26" s="129"/>
      <c r="CDI26" s="129"/>
      <c r="CDJ26" s="129"/>
      <c r="CDK26" s="129"/>
      <c r="CDL26" s="129"/>
      <c r="CDM26" s="129"/>
      <c r="CDN26" s="129"/>
      <c r="CDO26" s="129"/>
      <c r="CDP26" s="129"/>
      <c r="CDQ26" s="129"/>
      <c r="CDR26" s="129"/>
      <c r="CDS26" s="129"/>
      <c r="CDT26" s="129"/>
      <c r="CDU26" s="129"/>
      <c r="CDV26" s="129"/>
      <c r="CDW26" s="129"/>
      <c r="CDX26" s="129"/>
      <c r="CDY26" s="129"/>
      <c r="CDZ26" s="129"/>
      <c r="CEA26" s="129"/>
      <c r="CEB26" s="129"/>
      <c r="CEC26" s="129"/>
      <c r="CED26" s="129"/>
      <c r="CEE26" s="129"/>
      <c r="CEF26" s="129"/>
      <c r="CEG26" s="129"/>
      <c r="CEH26" s="129"/>
      <c r="CEI26" s="129"/>
      <c r="CEJ26" s="129"/>
      <c r="CEK26" s="129"/>
      <c r="CEL26" s="129"/>
      <c r="CEM26" s="129"/>
      <c r="CEN26" s="129"/>
      <c r="CEO26" s="129"/>
      <c r="CEP26" s="130"/>
      <c r="CEQ26" s="130"/>
      <c r="CER26" s="130"/>
      <c r="CES26" s="130"/>
      <c r="CET26" s="130"/>
      <c r="CEU26" s="130"/>
      <c r="CEV26" s="130"/>
      <c r="CEW26" s="130"/>
      <c r="CEX26" s="130"/>
      <c r="CEY26" s="130"/>
      <c r="CEZ26" s="130"/>
      <c r="CFA26" s="130"/>
      <c r="CFB26" s="130"/>
      <c r="CFC26" s="130"/>
      <c r="CFD26" s="130"/>
      <c r="CFE26" s="130"/>
      <c r="CFF26" s="130"/>
      <c r="CFG26" s="130"/>
      <c r="CFH26" s="130"/>
      <c r="CFI26" s="130"/>
      <c r="CFJ26" s="130"/>
      <c r="CFK26" s="130"/>
      <c r="CFL26" s="130"/>
      <c r="CFM26" s="130"/>
      <c r="CFN26" s="130"/>
      <c r="CFO26" s="130"/>
      <c r="CFP26" s="130"/>
      <c r="CFQ26" s="130"/>
      <c r="CFR26" s="130"/>
      <c r="CFS26" s="130"/>
      <c r="CFT26" s="130"/>
      <c r="CFU26" s="130"/>
      <c r="CFV26" s="130"/>
      <c r="CFW26" s="130"/>
      <c r="CFX26" s="130"/>
      <c r="CFY26" s="130"/>
      <c r="CFZ26" s="130"/>
      <c r="CGA26" s="130"/>
      <c r="CGB26" s="130"/>
      <c r="CGC26" s="130"/>
      <c r="CGD26" s="130"/>
    </row>
    <row r="27" spans="1:2238" s="2" customFormat="1" x14ac:dyDescent="0.25">
      <c r="A27" s="279"/>
      <c r="B27" s="255"/>
      <c r="C27" s="280"/>
      <c r="D27" s="280"/>
      <c r="E27" s="260"/>
      <c r="F27" s="260"/>
      <c r="G27" s="260"/>
      <c r="H27" s="261"/>
      <c r="I27" s="261"/>
      <c r="J27" s="261"/>
      <c r="K27" s="261"/>
      <c r="L27" s="261"/>
      <c r="M27" s="261"/>
      <c r="N27" s="262"/>
      <c r="O27" s="262"/>
      <c r="P27" s="262"/>
      <c r="Q27" s="260"/>
      <c r="R27" s="260"/>
      <c r="S27" s="260"/>
      <c r="T27" s="260"/>
      <c r="U27" s="260"/>
      <c r="V27" s="260"/>
      <c r="W27" s="260"/>
      <c r="X27" s="263"/>
      <c r="Y27" s="262"/>
      <c r="Z27" s="262"/>
      <c r="AA27" s="262"/>
      <c r="AB27" s="262"/>
      <c r="AC27" s="262"/>
      <c r="AD27" s="262"/>
      <c r="AE27" s="262"/>
      <c r="AF27" s="262"/>
      <c r="AG27" s="262"/>
      <c r="AH27" s="264"/>
      <c r="AI27" s="264"/>
      <c r="AJ27" s="129"/>
      <c r="AK27" s="129"/>
      <c r="AL27" s="129"/>
      <c r="AM27" s="129"/>
      <c r="AN27" s="264"/>
      <c r="AO27" s="264"/>
      <c r="AP27" s="264"/>
      <c r="AQ27" s="129"/>
      <c r="AR27" s="264"/>
      <c r="AS27" s="264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349"/>
      <c r="CX27" s="349"/>
      <c r="CY27" s="350"/>
      <c r="CZ27" s="350"/>
      <c r="DA27" s="350"/>
      <c r="DB27" s="350"/>
      <c r="DC27" s="350"/>
      <c r="DD27" s="350"/>
      <c r="DE27" s="350"/>
      <c r="DF27" s="350"/>
      <c r="DG27" s="350"/>
      <c r="DH27" s="350"/>
      <c r="DI27" s="350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130"/>
      <c r="IQ27" s="130"/>
      <c r="IR27" s="130"/>
      <c r="IS27" s="130"/>
      <c r="IT27" s="130"/>
      <c r="IU27" s="130"/>
      <c r="IV27" s="130"/>
      <c r="IW27" s="130"/>
      <c r="IX27" s="130"/>
      <c r="IY27" s="130"/>
      <c r="IZ27" s="130"/>
      <c r="JA27" s="130"/>
      <c r="JB27" s="130"/>
      <c r="JC27" s="130"/>
      <c r="JD27" s="130"/>
      <c r="JE27" s="130"/>
      <c r="JF27" s="130"/>
      <c r="JG27" s="130"/>
      <c r="JH27" s="130"/>
      <c r="JI27" s="130"/>
      <c r="JJ27" s="130"/>
      <c r="JK27" s="130"/>
      <c r="JL27" s="130"/>
      <c r="JM27" s="130"/>
      <c r="JN27" s="130"/>
      <c r="JO27" s="130"/>
      <c r="JP27" s="130"/>
      <c r="JQ27" s="130"/>
      <c r="JR27" s="130"/>
      <c r="JS27" s="130"/>
      <c r="JT27" s="130"/>
      <c r="JU27" s="130"/>
      <c r="JV27" s="130"/>
      <c r="JW27" s="130"/>
      <c r="JX27" s="130"/>
      <c r="JY27" s="130"/>
      <c r="JZ27" s="130"/>
      <c r="KA27" s="130"/>
      <c r="KB27" s="130"/>
      <c r="KC27" s="130"/>
      <c r="KD27" s="130"/>
      <c r="KE27" s="130"/>
      <c r="KF27" s="130"/>
      <c r="KG27" s="130"/>
      <c r="KH27" s="130"/>
      <c r="KI27" s="130"/>
      <c r="KJ27" s="130"/>
      <c r="KK27" s="130"/>
      <c r="KL27" s="130"/>
      <c r="KM27" s="130"/>
      <c r="KN27" s="130"/>
      <c r="KO27" s="130"/>
      <c r="KP27" s="130"/>
      <c r="KQ27" s="130"/>
      <c r="KR27" s="130"/>
      <c r="KS27" s="130"/>
      <c r="KT27" s="130"/>
      <c r="KU27" s="130"/>
      <c r="KV27" s="130"/>
      <c r="KW27" s="130"/>
      <c r="KX27" s="130"/>
      <c r="KY27" s="130"/>
      <c r="KZ27" s="130"/>
      <c r="LA27" s="130"/>
      <c r="LB27" s="130"/>
      <c r="LC27" s="130"/>
      <c r="LD27" s="130"/>
      <c r="LE27" s="130"/>
      <c r="LF27" s="130"/>
      <c r="LG27" s="130"/>
      <c r="LH27" s="130"/>
      <c r="LI27" s="130"/>
      <c r="LJ27" s="130"/>
      <c r="LK27" s="130"/>
      <c r="LL27" s="130"/>
      <c r="LM27" s="130"/>
      <c r="LN27" s="130"/>
      <c r="LO27" s="130"/>
      <c r="LP27" s="130"/>
      <c r="LQ27" s="130"/>
      <c r="LR27" s="130"/>
      <c r="LS27" s="130"/>
      <c r="LT27" s="130"/>
      <c r="LU27" s="130"/>
      <c r="LV27" s="130"/>
      <c r="LW27" s="130"/>
      <c r="LX27" s="130"/>
      <c r="LY27" s="130"/>
      <c r="LZ27" s="130"/>
      <c r="MA27" s="130"/>
      <c r="MB27" s="130"/>
      <c r="MC27" s="130"/>
      <c r="MD27" s="130"/>
      <c r="ME27" s="130"/>
      <c r="MF27" s="130"/>
      <c r="MG27" s="130"/>
      <c r="MH27" s="130"/>
      <c r="MI27" s="130"/>
      <c r="MJ27" s="130"/>
      <c r="MK27" s="130"/>
      <c r="ML27" s="130"/>
      <c r="MM27" s="130"/>
      <c r="MN27" s="130"/>
      <c r="MO27" s="130"/>
      <c r="MP27" s="130"/>
      <c r="MQ27" s="130"/>
      <c r="MR27" s="130"/>
      <c r="MS27" s="130"/>
      <c r="MT27" s="130"/>
      <c r="MU27" s="130"/>
      <c r="MV27" s="130"/>
      <c r="MW27" s="130"/>
      <c r="MX27" s="130"/>
      <c r="MY27" s="130"/>
      <c r="MZ27" s="130"/>
      <c r="NA27" s="130"/>
      <c r="NB27" s="130"/>
      <c r="NC27" s="130"/>
      <c r="ND27" s="130"/>
      <c r="NE27" s="130"/>
      <c r="NF27" s="130"/>
      <c r="NG27" s="130"/>
      <c r="NH27" s="130"/>
      <c r="NI27" s="130"/>
      <c r="NJ27" s="130"/>
      <c r="NK27" s="130"/>
      <c r="NL27" s="130"/>
      <c r="NM27" s="130"/>
      <c r="NN27" s="130"/>
      <c r="NO27" s="130"/>
      <c r="NP27" s="256"/>
      <c r="NQ27" s="256"/>
      <c r="NR27" s="256"/>
      <c r="NS27" s="256"/>
      <c r="NT27" s="256"/>
      <c r="NU27" s="256"/>
      <c r="NV27" s="256"/>
      <c r="NW27" s="256"/>
      <c r="NX27" s="256"/>
      <c r="NY27" s="256"/>
      <c r="NZ27" s="256"/>
      <c r="OA27" s="256"/>
      <c r="OB27" s="256"/>
      <c r="OC27" s="256"/>
      <c r="OD27" s="256"/>
      <c r="OE27" s="256"/>
      <c r="OF27" s="256"/>
      <c r="OG27" s="256"/>
      <c r="OH27" s="256"/>
      <c r="OI27" s="256"/>
      <c r="OJ27" s="256"/>
      <c r="OK27" s="256"/>
      <c r="OL27" s="256"/>
      <c r="OM27" s="256"/>
      <c r="ON27" s="256"/>
      <c r="OO27" s="256"/>
      <c r="OP27" s="256"/>
      <c r="OQ27" s="256"/>
      <c r="OR27" s="256"/>
      <c r="OS27" s="256"/>
      <c r="OT27" s="256"/>
      <c r="OU27" s="256"/>
      <c r="OV27" s="256"/>
      <c r="OW27" s="256"/>
      <c r="OX27" s="256"/>
      <c r="OY27" s="256"/>
      <c r="OZ27" s="256"/>
      <c r="PA27" s="256"/>
      <c r="PB27" s="256"/>
      <c r="PC27" s="256"/>
      <c r="PD27" s="256"/>
      <c r="PE27" s="256"/>
      <c r="PF27" s="256"/>
      <c r="PG27" s="256"/>
      <c r="PH27" s="256"/>
      <c r="PI27" s="256"/>
      <c r="PJ27" s="256"/>
      <c r="PK27" s="256"/>
      <c r="PL27" s="256"/>
      <c r="PM27" s="256"/>
      <c r="PN27" s="256"/>
      <c r="PO27" s="256"/>
      <c r="PP27" s="256"/>
      <c r="PQ27" s="256"/>
      <c r="PR27" s="256"/>
      <c r="PS27" s="256"/>
      <c r="PT27" s="256"/>
      <c r="PU27" s="256"/>
      <c r="PV27" s="256"/>
      <c r="PW27" s="256"/>
      <c r="PX27" s="256"/>
      <c r="PY27" s="256"/>
      <c r="PZ27" s="256"/>
      <c r="QA27" s="256"/>
      <c r="QB27" s="256"/>
      <c r="QC27" s="64"/>
      <c r="QD27" s="64"/>
      <c r="QE27" s="64"/>
      <c r="QF27" s="64"/>
      <c r="QG27" s="64"/>
      <c r="QH27" s="64"/>
      <c r="QI27" s="64"/>
      <c r="QJ27" s="64"/>
      <c r="QK27" s="64"/>
      <c r="QL27" s="64"/>
      <c r="QM27" s="64"/>
      <c r="QN27" s="64"/>
      <c r="QO27" s="64"/>
      <c r="QP27" s="64"/>
      <c r="QQ27" s="64"/>
      <c r="QR27" s="64"/>
      <c r="QS27" s="64"/>
      <c r="QT27" s="64"/>
      <c r="QU27" s="64"/>
      <c r="QV27" s="64"/>
      <c r="QW27" s="64"/>
      <c r="QX27" s="64"/>
      <c r="QY27" s="64"/>
      <c r="QZ27" s="64"/>
      <c r="RA27" s="64"/>
      <c r="RB27" s="64"/>
      <c r="RC27" s="64"/>
      <c r="RD27" s="64"/>
      <c r="RE27" s="64"/>
      <c r="RF27" s="64"/>
      <c r="RG27" s="64"/>
      <c r="RH27" s="64"/>
      <c r="RI27" s="64"/>
      <c r="RJ27" s="64"/>
      <c r="RK27" s="64"/>
      <c r="RL27" s="64"/>
      <c r="RM27" s="64"/>
      <c r="RN27" s="64"/>
      <c r="RO27" s="64"/>
      <c r="RP27" s="64"/>
      <c r="RQ27" s="64"/>
      <c r="RR27" s="64"/>
      <c r="RS27" s="64"/>
      <c r="RT27" s="64"/>
      <c r="RU27" s="64"/>
      <c r="RV27" s="64"/>
      <c r="RW27" s="64"/>
      <c r="RX27" s="64"/>
      <c r="RY27" s="64"/>
      <c r="RZ27" s="64"/>
      <c r="SA27" s="64"/>
      <c r="SB27" s="64"/>
      <c r="SC27" s="64"/>
      <c r="SD27" s="64"/>
      <c r="SE27" s="64"/>
      <c r="SF27" s="64"/>
      <c r="SG27" s="64"/>
      <c r="SH27" s="64"/>
      <c r="SI27" s="64"/>
      <c r="SJ27" s="64"/>
      <c r="SK27" s="64"/>
      <c r="SL27" s="64"/>
      <c r="SM27" s="64"/>
      <c r="SN27" s="64"/>
      <c r="SO27" s="64"/>
      <c r="SP27" s="64"/>
      <c r="SQ27" s="64"/>
      <c r="SR27" s="64"/>
      <c r="SS27" s="64"/>
      <c r="ST27" s="64"/>
      <c r="SU27" s="64"/>
      <c r="SV27" s="64"/>
      <c r="SW27" s="64"/>
      <c r="SX27" s="64"/>
      <c r="SY27" s="64"/>
      <c r="SZ27" s="64"/>
      <c r="TA27" s="64"/>
      <c r="TB27" s="64"/>
      <c r="TC27" s="64"/>
      <c r="TD27" s="64"/>
      <c r="TE27" s="64"/>
      <c r="TF27" s="64"/>
      <c r="TG27" s="64"/>
      <c r="TH27" s="64"/>
      <c r="TI27" s="64"/>
      <c r="TJ27" s="64"/>
      <c r="TK27" s="64"/>
      <c r="TL27" s="64"/>
      <c r="TM27" s="64"/>
      <c r="TN27" s="64"/>
      <c r="TO27" s="64"/>
      <c r="TP27" s="64"/>
      <c r="TQ27" s="64"/>
      <c r="TR27" s="64"/>
      <c r="TS27" s="64"/>
      <c r="TT27" s="64"/>
      <c r="TU27" s="64"/>
      <c r="TV27" s="64"/>
      <c r="TW27" s="64"/>
      <c r="TX27" s="64"/>
      <c r="TY27" s="64"/>
      <c r="TZ27" s="64"/>
      <c r="UA27" s="64"/>
      <c r="UB27" s="64"/>
      <c r="UC27" s="64"/>
      <c r="UD27" s="64"/>
      <c r="UE27" s="64"/>
      <c r="UF27" s="64"/>
      <c r="UG27" s="64"/>
      <c r="UH27" s="64"/>
      <c r="UI27" s="64"/>
      <c r="UJ27" s="64"/>
      <c r="UK27" s="64"/>
      <c r="UL27" s="64"/>
      <c r="UM27" s="64"/>
      <c r="UN27" s="64"/>
      <c r="UO27" s="64"/>
      <c r="UP27" s="64"/>
      <c r="UQ27" s="64"/>
      <c r="UR27" s="64"/>
      <c r="US27" s="64"/>
      <c r="UT27" s="64"/>
      <c r="UU27" s="64"/>
      <c r="UV27" s="64"/>
      <c r="UW27" s="64"/>
      <c r="UX27" s="64"/>
      <c r="UY27" s="64"/>
      <c r="UZ27" s="64"/>
      <c r="VA27" s="64"/>
      <c r="VB27" s="64"/>
      <c r="VC27" s="64"/>
      <c r="VD27" s="64"/>
      <c r="VE27" s="64"/>
      <c r="VF27" s="129"/>
      <c r="VG27" s="129"/>
      <c r="VH27" s="129"/>
      <c r="VI27" s="129"/>
      <c r="VJ27" s="129"/>
      <c r="VK27" s="129"/>
      <c r="VL27" s="129"/>
      <c r="VM27" s="129"/>
      <c r="VN27" s="129"/>
      <c r="VO27" s="129"/>
      <c r="VP27" s="129"/>
      <c r="VQ27" s="129"/>
      <c r="VR27" s="129"/>
      <c r="VS27" s="129"/>
      <c r="VT27" s="129"/>
      <c r="VU27" s="129"/>
      <c r="VV27" s="129"/>
      <c r="VW27" s="129"/>
      <c r="VX27" s="129"/>
      <c r="VY27" s="129"/>
      <c r="VZ27" s="129"/>
      <c r="WA27" s="129"/>
      <c r="WB27" s="129"/>
      <c r="WC27" s="129"/>
      <c r="WD27" s="129"/>
      <c r="WE27" s="129"/>
      <c r="WF27" s="129"/>
      <c r="WG27" s="129"/>
      <c r="WH27" s="129"/>
      <c r="WI27" s="129"/>
      <c r="WJ27" s="129"/>
      <c r="WK27" s="129"/>
      <c r="WL27" s="129"/>
      <c r="WM27" s="129"/>
      <c r="WN27" s="129"/>
      <c r="WO27" s="129"/>
      <c r="WP27" s="129"/>
      <c r="WQ27" s="129"/>
      <c r="WR27" s="129"/>
      <c r="WS27" s="129"/>
      <c r="WT27" s="129"/>
      <c r="WU27" s="129"/>
      <c r="WV27" s="129"/>
      <c r="WW27" s="129"/>
      <c r="WX27" s="129"/>
      <c r="WY27" s="129"/>
      <c r="WZ27" s="129"/>
      <c r="XA27" s="129"/>
      <c r="XB27" s="129"/>
      <c r="XC27" s="129"/>
      <c r="XD27" s="129"/>
      <c r="XE27" s="129"/>
      <c r="XF27" s="129"/>
      <c r="XG27" s="129"/>
      <c r="XH27" s="129"/>
      <c r="XI27" s="129"/>
      <c r="XJ27" s="129"/>
      <c r="XK27" s="129"/>
      <c r="XL27" s="129"/>
      <c r="XM27" s="129"/>
      <c r="XN27" s="129"/>
      <c r="XO27" s="129"/>
      <c r="XP27" s="129"/>
      <c r="XQ27" s="129"/>
      <c r="XR27" s="129"/>
      <c r="XS27" s="129"/>
      <c r="XT27" s="129"/>
      <c r="XU27" s="129"/>
      <c r="XV27" s="129"/>
      <c r="XW27" s="129"/>
      <c r="XX27" s="129"/>
      <c r="XY27" s="129"/>
      <c r="XZ27" s="129"/>
      <c r="YA27" s="129"/>
      <c r="YB27" s="129"/>
      <c r="YC27" s="129"/>
      <c r="YD27" s="129"/>
      <c r="YE27" s="129"/>
      <c r="YF27" s="129"/>
      <c r="YG27" s="129"/>
      <c r="YH27" s="129"/>
      <c r="YI27" s="129"/>
      <c r="YJ27" s="129"/>
      <c r="YK27" s="129"/>
      <c r="YL27" s="129"/>
      <c r="YM27" s="129"/>
      <c r="YN27" s="129"/>
      <c r="YO27" s="129"/>
      <c r="YP27" s="129"/>
      <c r="YQ27" s="129"/>
      <c r="YR27" s="129"/>
      <c r="YS27" s="129"/>
      <c r="YT27" s="129"/>
      <c r="YU27" s="129"/>
      <c r="YV27" s="129"/>
      <c r="YW27" s="129"/>
      <c r="YX27" s="129"/>
      <c r="YY27" s="129"/>
      <c r="YZ27" s="129"/>
      <c r="ZA27" s="129"/>
      <c r="ZB27" s="129"/>
      <c r="ZC27" s="129"/>
      <c r="ZD27" s="129"/>
      <c r="ZE27" s="129"/>
      <c r="ZF27" s="129"/>
      <c r="ZG27" s="129"/>
      <c r="ZH27" s="129"/>
      <c r="ZI27" s="129"/>
      <c r="ZJ27" s="129"/>
      <c r="ZK27" s="129"/>
      <c r="ZL27" s="129"/>
      <c r="ZM27" s="129"/>
      <c r="ZN27" s="129"/>
      <c r="ZO27" s="129"/>
      <c r="ZP27" s="129"/>
      <c r="ZQ27" s="129"/>
      <c r="ZR27" s="129"/>
      <c r="ZS27" s="129"/>
      <c r="ZT27" s="129"/>
      <c r="ZU27" s="129"/>
      <c r="ZV27" s="129"/>
      <c r="ZW27" s="129"/>
      <c r="ZX27" s="129"/>
      <c r="ZY27" s="129"/>
      <c r="ZZ27" s="129"/>
      <c r="AAA27" s="129"/>
      <c r="AAB27" s="129"/>
      <c r="AAC27" s="129"/>
      <c r="AAD27" s="129"/>
      <c r="AAE27" s="129"/>
      <c r="AAF27" s="129"/>
      <c r="AAG27" s="129"/>
      <c r="AAH27" s="129"/>
      <c r="AAI27" s="129"/>
      <c r="AAJ27" s="129"/>
      <c r="AAK27" s="129"/>
      <c r="AAL27" s="129"/>
      <c r="AAM27" s="129"/>
      <c r="AAN27" s="129"/>
      <c r="AAO27" s="129"/>
      <c r="AAP27" s="129"/>
      <c r="AAQ27" s="129"/>
      <c r="AAR27" s="129"/>
      <c r="AAS27" s="129"/>
      <c r="AAT27" s="129"/>
      <c r="AAU27" s="129"/>
      <c r="AAV27" s="129"/>
      <c r="AAW27" s="129"/>
      <c r="AAX27" s="129"/>
      <c r="AAY27" s="129"/>
      <c r="AAZ27" s="129"/>
      <c r="ABA27" s="129"/>
      <c r="ABB27" s="129"/>
      <c r="ABC27" s="129"/>
      <c r="ABD27" s="129"/>
      <c r="ABE27" s="129"/>
      <c r="ABF27" s="129"/>
      <c r="ABG27" s="129"/>
      <c r="ABH27" s="129"/>
      <c r="ABI27" s="129"/>
      <c r="ABJ27" s="129"/>
      <c r="ABK27" s="129"/>
      <c r="ABL27" s="129"/>
      <c r="ABM27" s="129"/>
      <c r="ABN27" s="129"/>
      <c r="ABO27" s="129"/>
      <c r="ABP27" s="129"/>
      <c r="ABQ27" s="129"/>
      <c r="ABR27" s="129"/>
      <c r="ABS27" s="129"/>
      <c r="ABT27" s="129"/>
      <c r="ABU27" s="129"/>
      <c r="ABV27" s="129"/>
      <c r="ABW27" s="129"/>
      <c r="ABX27" s="129"/>
      <c r="ABY27" s="129"/>
      <c r="ABZ27" s="129"/>
      <c r="ACA27" s="129"/>
      <c r="ACB27" s="129"/>
      <c r="ACC27" s="129"/>
      <c r="ACD27" s="129"/>
      <c r="ACE27" s="129"/>
      <c r="ACF27" s="129"/>
      <c r="ACG27" s="129"/>
      <c r="ACH27" s="129"/>
      <c r="ACI27" s="129"/>
      <c r="ACJ27" s="129"/>
      <c r="ACK27" s="129"/>
      <c r="ACL27" s="129"/>
      <c r="ACM27" s="129"/>
      <c r="ACN27" s="129"/>
      <c r="ACO27" s="129"/>
      <c r="ACP27" s="129"/>
      <c r="ACQ27" s="129"/>
      <c r="ACR27" s="129"/>
      <c r="ACS27" s="129"/>
      <c r="ACT27" s="129"/>
      <c r="ACU27" s="129"/>
      <c r="ACV27" s="129"/>
      <c r="ACW27" s="129"/>
      <c r="ACX27" s="129"/>
      <c r="ACY27" s="257"/>
      <c r="ACZ27" s="257"/>
      <c r="ADA27" s="257"/>
      <c r="ADB27" s="257"/>
      <c r="ADC27" s="257"/>
      <c r="ADD27" s="257"/>
      <c r="ADE27" s="257"/>
      <c r="ADF27" s="257"/>
      <c r="ADG27" s="257"/>
      <c r="ADH27" s="257"/>
      <c r="ADI27" s="257"/>
      <c r="ADJ27" s="257"/>
      <c r="ADK27" s="257"/>
      <c r="ADL27" s="257"/>
      <c r="ADM27" s="257"/>
      <c r="ADN27" s="257"/>
      <c r="ADO27" s="257"/>
      <c r="ADP27" s="257"/>
      <c r="ADQ27" s="257"/>
      <c r="ADR27" s="257"/>
      <c r="ADS27" s="257"/>
      <c r="ADT27" s="257"/>
      <c r="ADU27" s="257"/>
      <c r="ADV27" s="257"/>
      <c r="ADW27" s="257"/>
      <c r="ADX27" s="257"/>
      <c r="ADY27" s="257"/>
      <c r="ADZ27" s="257"/>
      <c r="AEA27" s="257"/>
      <c r="AEB27" s="257"/>
      <c r="AEC27" s="257"/>
      <c r="AED27" s="257"/>
      <c r="AEE27" s="257"/>
      <c r="AEF27" s="257"/>
      <c r="AEG27" s="257"/>
      <c r="AEH27" s="257"/>
      <c r="AEI27" s="257"/>
      <c r="AEJ27" s="257"/>
      <c r="AEK27" s="257"/>
      <c r="AEL27" s="257"/>
      <c r="AEM27" s="257"/>
      <c r="AEN27" s="257"/>
      <c r="AEO27" s="257"/>
      <c r="AEP27" s="257"/>
      <c r="AEQ27" s="257"/>
      <c r="AER27" s="257"/>
      <c r="AES27" s="257"/>
      <c r="AET27" s="257"/>
      <c r="AEU27" s="257"/>
      <c r="AEV27" s="257"/>
      <c r="AEW27" s="257"/>
      <c r="AEX27" s="257"/>
      <c r="AEY27" s="257"/>
      <c r="AEZ27" s="257"/>
      <c r="AFA27" s="257"/>
      <c r="AFB27" s="257"/>
      <c r="AFC27" s="257"/>
      <c r="AFD27" s="257"/>
      <c r="AFE27" s="257"/>
      <c r="AFF27" s="257"/>
      <c r="AFG27" s="257"/>
      <c r="AFH27" s="257"/>
      <c r="AFI27" s="257"/>
      <c r="AFJ27" s="257"/>
      <c r="AFK27" s="257"/>
      <c r="AFL27" s="257"/>
      <c r="AFM27" s="257"/>
      <c r="AFN27" s="257"/>
      <c r="AFO27" s="130"/>
      <c r="AFP27" s="130"/>
      <c r="AFQ27" s="130"/>
      <c r="AFR27" s="130"/>
      <c r="AFS27" s="130"/>
      <c r="AFT27" s="130"/>
      <c r="AFU27" s="130"/>
      <c r="AFV27" s="130"/>
      <c r="AFW27" s="130"/>
      <c r="AFX27" s="130"/>
      <c r="AFY27" s="130"/>
      <c r="AFZ27" s="130"/>
      <c r="AGA27" s="130"/>
      <c r="AGB27" s="130"/>
      <c r="AGC27" s="130"/>
      <c r="AGD27" s="130"/>
      <c r="AGE27" s="130"/>
      <c r="AGF27" s="130"/>
      <c r="AGG27" s="130"/>
      <c r="AGH27" s="130"/>
      <c r="AGI27" s="130"/>
      <c r="AGJ27" s="130"/>
      <c r="AGK27" s="130"/>
      <c r="AGL27" s="130"/>
      <c r="AGM27" s="130"/>
      <c r="AGN27" s="130"/>
      <c r="AGO27" s="130"/>
      <c r="AGP27" s="130"/>
      <c r="AGQ27" s="130"/>
      <c r="AGR27" s="130"/>
      <c r="AGS27" s="130"/>
      <c r="AGT27" s="130"/>
      <c r="AGU27" s="130"/>
      <c r="AGV27" s="130"/>
      <c r="AGW27" s="130"/>
      <c r="AGX27" s="130"/>
      <c r="AGY27" s="130"/>
      <c r="AGZ27" s="130"/>
      <c r="AHA27" s="130"/>
      <c r="AHB27" s="130"/>
      <c r="AHC27" s="130"/>
      <c r="AHD27" s="130"/>
      <c r="AHE27" s="130"/>
      <c r="AHF27" s="130"/>
      <c r="AHG27" s="130"/>
      <c r="AHH27" s="130"/>
      <c r="AHI27" s="130"/>
      <c r="AHJ27" s="130"/>
      <c r="AHK27" s="130"/>
      <c r="AHL27" s="130"/>
      <c r="AHM27" s="130"/>
      <c r="AHN27" s="130"/>
      <c r="AHO27" s="130"/>
      <c r="AHP27" s="130"/>
      <c r="AHQ27" s="130"/>
      <c r="AHR27" s="130"/>
      <c r="AHS27" s="130"/>
      <c r="AHT27" s="130"/>
      <c r="AHU27" s="130"/>
      <c r="AHV27" s="130"/>
      <c r="AHW27" s="130"/>
      <c r="AHX27" s="130"/>
      <c r="AHY27" s="130"/>
      <c r="AHZ27" s="130"/>
      <c r="AIA27" s="130"/>
      <c r="AIB27" s="130"/>
      <c r="AIC27" s="130"/>
      <c r="AID27" s="130"/>
      <c r="AIE27" s="64"/>
      <c r="AIF27" s="64"/>
      <c r="AIG27" s="64"/>
      <c r="AIH27" s="64"/>
      <c r="AII27" s="64"/>
      <c r="AIJ27" s="64"/>
      <c r="AIK27" s="64"/>
      <c r="AIL27" s="64"/>
      <c r="AIM27" s="64"/>
      <c r="AIN27" s="64"/>
      <c r="AIO27" s="64"/>
      <c r="AIP27" s="64"/>
      <c r="AIQ27" s="64"/>
      <c r="AIR27" s="64"/>
      <c r="AIS27" s="64"/>
      <c r="AIT27" s="64"/>
      <c r="AIU27" s="64"/>
      <c r="AIV27" s="64"/>
      <c r="AIW27" s="64"/>
      <c r="AIX27" s="64"/>
      <c r="AIY27" s="64"/>
      <c r="AIZ27" s="64"/>
      <c r="AJA27" s="64"/>
      <c r="AJB27" s="64"/>
      <c r="AJC27" s="64"/>
      <c r="AJD27" s="64"/>
      <c r="AJE27" s="64"/>
      <c r="AJF27" s="64"/>
      <c r="AJG27" s="64"/>
      <c r="AJH27" s="64"/>
      <c r="AJI27" s="64"/>
      <c r="AJJ27" s="64"/>
      <c r="AJK27" s="64"/>
      <c r="AJL27" s="64"/>
      <c r="AJM27" s="64"/>
      <c r="AJN27" s="64"/>
      <c r="AJO27" s="64"/>
      <c r="AJP27" s="64"/>
      <c r="AJQ27" s="64"/>
      <c r="AJR27" s="64"/>
      <c r="AJS27" s="64"/>
      <c r="AJT27" s="64"/>
      <c r="AJU27" s="64"/>
      <c r="AJV27" s="64"/>
      <c r="AJW27" s="64"/>
      <c r="AJX27" s="64"/>
      <c r="AJY27" s="64"/>
      <c r="AJZ27" s="64"/>
      <c r="AKA27" s="64"/>
      <c r="AKB27" s="64"/>
      <c r="AKC27" s="64"/>
      <c r="AKD27" s="64"/>
      <c r="AKE27" s="64"/>
      <c r="AKF27" s="64"/>
      <c r="AKG27" s="64"/>
      <c r="AKH27" s="64"/>
      <c r="AKI27" s="64"/>
      <c r="AKJ27" s="64"/>
      <c r="AKK27" s="64"/>
      <c r="AKL27" s="64"/>
      <c r="AKM27" s="64"/>
      <c r="AKN27" s="64"/>
      <c r="AKO27" s="64"/>
      <c r="AKP27" s="64"/>
      <c r="AKQ27" s="64"/>
      <c r="AKR27" s="64"/>
      <c r="AKS27" s="258"/>
      <c r="AKT27" s="64"/>
      <c r="AKU27" s="64"/>
      <c r="AKV27" s="64"/>
      <c r="AKW27" s="64"/>
      <c r="AKX27" s="64"/>
      <c r="AKY27" s="64"/>
      <c r="AKZ27" s="64"/>
      <c r="ALA27" s="64"/>
      <c r="ALB27" s="64"/>
      <c r="ALC27" s="64"/>
      <c r="ALD27" s="64"/>
      <c r="ALE27" s="64"/>
      <c r="ALF27" s="64"/>
      <c r="ALG27" s="64"/>
      <c r="ALH27" s="64"/>
      <c r="ALI27" s="64"/>
      <c r="ALJ27" s="64"/>
      <c r="ALK27" s="64"/>
      <c r="ALL27" s="64"/>
      <c r="ALM27" s="64"/>
      <c r="ALN27" s="64"/>
      <c r="ALO27" s="64"/>
      <c r="ALP27" s="64"/>
      <c r="ALQ27" s="64"/>
      <c r="ALR27" s="64"/>
      <c r="ALS27" s="64"/>
      <c r="ALT27" s="64"/>
      <c r="ALU27" s="64"/>
      <c r="ALV27" s="64"/>
      <c r="ALW27" s="64"/>
      <c r="ALX27" s="64"/>
      <c r="ALY27" s="64"/>
      <c r="ALZ27" s="64"/>
      <c r="AMA27" s="64"/>
      <c r="AMB27" s="64"/>
      <c r="AMC27" s="64"/>
      <c r="AMD27" s="64"/>
      <c r="AME27" s="64"/>
      <c r="AMF27" s="64"/>
      <c r="AMG27" s="64"/>
      <c r="AMH27" s="64"/>
      <c r="AMI27" s="64"/>
      <c r="AMJ27" s="64"/>
      <c r="AMK27" s="64"/>
      <c r="AML27" s="64"/>
      <c r="AMM27" s="64"/>
      <c r="AMN27" s="64"/>
      <c r="AMO27" s="64"/>
      <c r="AMP27" s="64"/>
      <c r="AMQ27" s="64"/>
      <c r="AMR27" s="64"/>
      <c r="AMS27" s="64"/>
      <c r="AMT27" s="64"/>
      <c r="AMU27" s="64"/>
      <c r="AMV27" s="64"/>
      <c r="AMW27" s="64"/>
      <c r="AMX27" s="64"/>
      <c r="AMY27" s="64"/>
      <c r="AMZ27" s="64"/>
      <c r="ANA27" s="64"/>
      <c r="ANB27" s="64"/>
      <c r="ANC27" s="64"/>
      <c r="AND27" s="64"/>
      <c r="ANE27" s="64"/>
      <c r="ANF27" s="64"/>
      <c r="ANG27" s="64"/>
      <c r="ANH27" s="129"/>
      <c r="ANI27" s="129"/>
      <c r="ANJ27" s="129"/>
      <c r="ANK27" s="129"/>
      <c r="ANL27" s="129"/>
      <c r="ANM27" s="129"/>
      <c r="ANN27" s="129"/>
      <c r="ANO27" s="129"/>
      <c r="ANP27" s="129"/>
      <c r="ANQ27" s="129"/>
      <c r="ANR27" s="129"/>
      <c r="ANS27" s="129"/>
      <c r="ANT27" s="129"/>
      <c r="ANU27" s="129"/>
      <c r="ANV27" s="129"/>
      <c r="ANW27" s="129"/>
      <c r="ANX27" s="129"/>
      <c r="ANY27" s="129"/>
      <c r="ANZ27" s="129"/>
      <c r="AOA27" s="129"/>
      <c r="AOB27" s="129"/>
      <c r="AOC27" s="129"/>
      <c r="AOD27" s="129"/>
      <c r="AOE27" s="129"/>
      <c r="AOF27" s="129"/>
      <c r="AOG27" s="129"/>
      <c r="AOH27" s="129"/>
      <c r="AOI27" s="129"/>
      <c r="AOJ27" s="129"/>
      <c r="AOK27" s="129"/>
      <c r="AOL27" s="129"/>
      <c r="AOM27" s="129"/>
      <c r="AON27" s="129"/>
      <c r="AOO27" s="129"/>
      <c r="AOP27" s="129"/>
      <c r="AOQ27" s="129"/>
      <c r="AOR27" s="129"/>
      <c r="AOS27" s="129"/>
      <c r="AOT27" s="129"/>
      <c r="AOU27" s="129"/>
      <c r="AOV27" s="129"/>
      <c r="AOW27" s="129"/>
      <c r="AOX27" s="129"/>
      <c r="AOY27" s="129"/>
      <c r="AOZ27" s="129"/>
      <c r="APA27" s="129"/>
      <c r="APB27" s="129"/>
      <c r="APC27" s="129"/>
      <c r="APD27" s="129"/>
      <c r="APE27" s="129"/>
      <c r="APF27" s="129"/>
      <c r="APG27" s="129"/>
      <c r="APH27" s="129"/>
      <c r="API27" s="129"/>
      <c r="APJ27" s="129"/>
      <c r="APK27" s="129"/>
      <c r="APL27" s="129"/>
      <c r="APM27" s="129"/>
      <c r="APN27" s="129"/>
      <c r="APO27" s="129"/>
      <c r="APP27" s="129"/>
      <c r="APQ27" s="129"/>
      <c r="APR27" s="129"/>
      <c r="APS27" s="129"/>
      <c r="APT27" s="129"/>
      <c r="APU27" s="130"/>
      <c r="APV27" s="130"/>
      <c r="APW27" s="130"/>
      <c r="APX27" s="130"/>
      <c r="APY27" s="130"/>
      <c r="APZ27" s="130"/>
      <c r="AQA27" s="130"/>
      <c r="AQB27" s="130"/>
      <c r="AQC27" s="130"/>
      <c r="AQD27" s="130"/>
      <c r="AQE27" s="130"/>
      <c r="AQF27" s="130"/>
      <c r="AQG27" s="130"/>
      <c r="AQH27" s="130"/>
      <c r="AQI27" s="130"/>
      <c r="AQJ27" s="130"/>
      <c r="AQK27" s="130"/>
      <c r="AQL27" s="130"/>
      <c r="AQM27" s="130"/>
      <c r="AQN27" s="130"/>
      <c r="AQO27" s="130"/>
      <c r="AQP27" s="130"/>
      <c r="AQQ27" s="130"/>
      <c r="AQR27" s="130"/>
      <c r="AQS27" s="130"/>
      <c r="AQT27" s="130"/>
      <c r="AQU27" s="130"/>
      <c r="AQV27" s="130"/>
      <c r="AQW27" s="130"/>
      <c r="AQX27" s="130"/>
      <c r="AQY27" s="130"/>
      <c r="AQZ27" s="130"/>
      <c r="ARA27" s="130"/>
      <c r="ARB27" s="130"/>
      <c r="ARC27" s="130"/>
      <c r="ARD27" s="130"/>
      <c r="ARE27" s="130"/>
      <c r="ARF27" s="130"/>
      <c r="ARG27" s="130"/>
      <c r="ARH27" s="130"/>
      <c r="ARI27" s="130"/>
      <c r="ARJ27" s="130"/>
      <c r="ARK27" s="130"/>
      <c r="ARL27" s="130"/>
      <c r="ARM27" s="130"/>
      <c r="ARN27" s="130"/>
      <c r="ARO27" s="130"/>
      <c r="ARP27" s="130"/>
      <c r="ARQ27" s="130"/>
      <c r="ARR27" s="130"/>
      <c r="ARS27" s="130"/>
      <c r="ART27" s="130"/>
      <c r="ARU27" s="130"/>
      <c r="ARV27" s="130"/>
      <c r="ARW27" s="130"/>
      <c r="ARX27" s="130"/>
      <c r="ARY27" s="130"/>
      <c r="ARZ27" s="130"/>
      <c r="ASA27" s="130"/>
      <c r="ASB27" s="130"/>
      <c r="ASC27" s="130"/>
      <c r="ASD27" s="130"/>
      <c r="ASE27" s="130"/>
      <c r="ASF27" s="130"/>
      <c r="ASG27" s="130"/>
      <c r="ASH27" s="131"/>
      <c r="ASI27" s="131"/>
      <c r="ASJ27" s="131"/>
      <c r="ASK27" s="131"/>
      <c r="ASL27" s="131"/>
      <c r="ASM27" s="131"/>
      <c r="ASN27" s="131"/>
      <c r="ASO27" s="131"/>
      <c r="ASP27" s="131"/>
      <c r="ASQ27" s="131"/>
      <c r="ASR27" s="131"/>
      <c r="ASS27" s="131"/>
      <c r="AST27" s="131"/>
      <c r="ASU27" s="131"/>
      <c r="ASV27" s="131"/>
      <c r="ASW27" s="131"/>
      <c r="ASX27" s="131"/>
      <c r="ASY27" s="131"/>
      <c r="ASZ27" s="131"/>
      <c r="ATA27" s="131"/>
      <c r="ATB27" s="131"/>
      <c r="ATC27" s="131"/>
      <c r="ATD27" s="131"/>
      <c r="ATE27" s="131"/>
      <c r="ATF27" s="131"/>
      <c r="ATG27" s="131"/>
      <c r="ATH27" s="131"/>
      <c r="ATI27" s="131"/>
      <c r="ATJ27" s="131"/>
      <c r="ATK27" s="131"/>
      <c r="ATL27" s="131"/>
      <c r="ATM27" s="131"/>
      <c r="ATN27" s="131"/>
      <c r="ATO27" s="131"/>
      <c r="ATP27" s="131"/>
      <c r="ATQ27" s="131"/>
      <c r="ATR27" s="131"/>
      <c r="ATS27" s="131"/>
      <c r="ATT27" s="131"/>
      <c r="ATU27" s="131"/>
      <c r="ATV27" s="131"/>
      <c r="ATW27" s="131"/>
      <c r="ATX27" s="131"/>
      <c r="ATY27" s="131"/>
      <c r="ATZ27" s="131"/>
      <c r="AUA27" s="131"/>
      <c r="AUB27" s="131"/>
      <c r="AUC27" s="131"/>
      <c r="AUD27" s="131"/>
      <c r="AUE27" s="131"/>
      <c r="AUF27" s="131"/>
      <c r="AUG27" s="131"/>
      <c r="AUH27" s="131"/>
      <c r="AUI27" s="131"/>
      <c r="AUJ27" s="131"/>
      <c r="AUK27" s="131"/>
      <c r="AUL27" s="131"/>
      <c r="AUM27" s="131"/>
      <c r="AUN27" s="131"/>
      <c r="AUO27" s="131"/>
      <c r="AUP27" s="131"/>
      <c r="AUQ27" s="131"/>
      <c r="AUR27" s="131"/>
      <c r="AUS27" s="131"/>
      <c r="AUT27" s="131"/>
      <c r="AUU27" s="130"/>
      <c r="AUV27" s="130"/>
      <c r="AUW27" s="130"/>
      <c r="AUX27" s="130"/>
      <c r="AUY27" s="130"/>
      <c r="AUZ27" s="130"/>
      <c r="AVA27" s="130"/>
      <c r="AVB27" s="130"/>
      <c r="AVC27" s="130"/>
      <c r="AVD27" s="130"/>
      <c r="AVE27" s="130"/>
      <c r="AVF27" s="130"/>
      <c r="AVG27" s="130"/>
      <c r="AVH27" s="130"/>
      <c r="AVI27" s="130"/>
      <c r="AVJ27" s="130"/>
      <c r="AVK27" s="130"/>
      <c r="AVL27" s="130"/>
      <c r="AVM27" s="130"/>
      <c r="AVN27" s="130"/>
      <c r="AVO27" s="130"/>
      <c r="AVP27" s="130"/>
      <c r="AVQ27" s="130"/>
      <c r="AVR27" s="130"/>
      <c r="AVS27" s="130"/>
      <c r="AVT27" s="130"/>
      <c r="AVU27" s="130"/>
      <c r="AVV27" s="130"/>
      <c r="AVW27" s="130"/>
      <c r="AVX27" s="130"/>
      <c r="AVY27" s="130"/>
      <c r="AVZ27" s="130"/>
      <c r="AWA27" s="130"/>
      <c r="AWB27" s="130"/>
      <c r="AWC27" s="130"/>
      <c r="AWD27" s="130"/>
      <c r="AWE27" s="130"/>
      <c r="AWF27" s="130"/>
      <c r="AWG27" s="130"/>
      <c r="AWH27" s="130"/>
      <c r="AWI27" s="130"/>
      <c r="AWJ27" s="130"/>
      <c r="AWK27" s="130"/>
      <c r="AWL27" s="130"/>
      <c r="AWM27" s="130"/>
      <c r="AWN27" s="130"/>
      <c r="AWO27" s="130"/>
      <c r="AWP27" s="130"/>
      <c r="AWQ27" s="130"/>
      <c r="AWR27" s="130"/>
      <c r="AWS27" s="130"/>
      <c r="AWT27" s="130"/>
      <c r="AWU27" s="130"/>
      <c r="AWV27" s="130"/>
      <c r="AWW27" s="130"/>
      <c r="AWX27" s="130"/>
      <c r="AWY27" s="130"/>
      <c r="AWZ27" s="130"/>
      <c r="AXA27" s="130"/>
      <c r="AXB27" s="130"/>
      <c r="AXC27" s="130"/>
      <c r="AXD27" s="130"/>
      <c r="AXE27" s="130"/>
      <c r="AXF27" s="130"/>
      <c r="AXG27" s="130"/>
      <c r="AXH27" s="130"/>
      <c r="AXI27" s="130"/>
      <c r="AXJ27" s="130"/>
      <c r="AXK27" s="64"/>
      <c r="AXL27" s="64"/>
      <c r="AXM27" s="64"/>
      <c r="AXN27" s="64"/>
      <c r="AXO27" s="64"/>
      <c r="AXP27" s="64"/>
      <c r="AXQ27" s="64"/>
      <c r="AXR27" s="64"/>
      <c r="AXS27" s="64"/>
      <c r="AXT27" s="64"/>
      <c r="AXU27" s="64"/>
      <c r="AXV27" s="64"/>
      <c r="AXW27" s="64"/>
      <c r="AXX27" s="64"/>
      <c r="AXY27" s="64"/>
      <c r="AXZ27" s="64"/>
      <c r="AYA27" s="64"/>
      <c r="AYB27" s="64"/>
      <c r="AYC27" s="64"/>
      <c r="AYD27" s="64"/>
      <c r="AYE27" s="64"/>
      <c r="AYF27" s="64"/>
      <c r="AYG27" s="64"/>
      <c r="AYH27" s="64"/>
      <c r="AYI27" s="64"/>
      <c r="AYJ27" s="64"/>
      <c r="AYK27" s="64"/>
      <c r="AYL27" s="64"/>
      <c r="AYM27" s="64"/>
      <c r="AYN27" s="64"/>
      <c r="AYO27" s="64"/>
      <c r="AYP27" s="64"/>
      <c r="AYQ27" s="64"/>
      <c r="AYR27" s="64"/>
      <c r="AYS27" s="64"/>
      <c r="AYT27" s="64"/>
      <c r="AYU27" s="64"/>
      <c r="AYV27" s="64"/>
      <c r="AYW27" s="64"/>
      <c r="AYX27" s="64"/>
      <c r="AYY27" s="64"/>
      <c r="AYZ27" s="64"/>
      <c r="AZA27" s="64"/>
      <c r="AZB27" s="64"/>
      <c r="AZC27" s="64"/>
      <c r="AZD27" s="64"/>
      <c r="AZE27" s="64"/>
      <c r="AZF27" s="64"/>
      <c r="AZG27" s="64"/>
      <c r="AZH27" s="64"/>
      <c r="AZI27" s="64"/>
      <c r="AZJ27" s="64"/>
      <c r="AZK27" s="64"/>
      <c r="AZL27" s="64"/>
      <c r="AZM27" s="64"/>
      <c r="AZN27" s="64"/>
      <c r="AZO27" s="64"/>
      <c r="AZP27" s="64"/>
      <c r="AZQ27" s="64"/>
      <c r="AZR27" s="64"/>
      <c r="AZS27" s="64"/>
      <c r="AZT27" s="64"/>
      <c r="AZU27" s="64"/>
      <c r="AZV27" s="64"/>
      <c r="AZW27" s="64"/>
      <c r="AZX27" s="130"/>
      <c r="AZY27" s="130"/>
      <c r="AZZ27" s="130"/>
      <c r="BAA27" s="130"/>
      <c r="BAB27" s="130"/>
      <c r="BAC27" s="130"/>
      <c r="BAD27" s="130"/>
      <c r="BAE27" s="130"/>
      <c r="BAF27" s="130"/>
      <c r="BAG27" s="130"/>
      <c r="BAH27" s="130"/>
      <c r="BAI27" s="130"/>
      <c r="BAJ27" s="130"/>
      <c r="BAK27" s="130"/>
      <c r="BAL27" s="130"/>
      <c r="BAM27" s="130"/>
      <c r="BAN27" s="130"/>
      <c r="BAO27" s="130"/>
      <c r="BAP27" s="130"/>
      <c r="BAQ27" s="130"/>
      <c r="BAR27" s="130"/>
      <c r="BAS27" s="130"/>
      <c r="BAT27" s="130"/>
      <c r="BAU27" s="130"/>
      <c r="BAV27" s="130"/>
      <c r="BAW27" s="130"/>
      <c r="BAX27" s="130"/>
      <c r="BAY27" s="130"/>
      <c r="BAZ27" s="130"/>
      <c r="BBA27" s="130"/>
      <c r="BBB27" s="130"/>
      <c r="BBC27" s="130"/>
      <c r="BBD27" s="130"/>
      <c r="BBE27" s="130"/>
      <c r="BBF27" s="130"/>
      <c r="BBG27" s="130"/>
      <c r="BBH27" s="130"/>
      <c r="BBI27" s="130"/>
      <c r="BBJ27" s="130"/>
      <c r="BBK27" s="130"/>
      <c r="BBL27" s="130"/>
      <c r="BBM27" s="130"/>
      <c r="BBN27" s="130"/>
      <c r="BBO27" s="130"/>
      <c r="BBP27" s="130"/>
      <c r="BBQ27" s="130"/>
      <c r="BBR27" s="130"/>
      <c r="BBS27" s="130"/>
      <c r="BBT27" s="130"/>
      <c r="BBU27" s="130"/>
      <c r="BBV27" s="130"/>
      <c r="BBW27" s="130"/>
      <c r="BBX27" s="130"/>
      <c r="BBY27" s="130"/>
      <c r="BBZ27" s="130"/>
      <c r="BCA27" s="130"/>
      <c r="BCB27" s="130"/>
      <c r="BCC27" s="130"/>
      <c r="BCD27" s="130"/>
      <c r="BCE27" s="130"/>
      <c r="BCF27" s="130"/>
      <c r="BCG27" s="130"/>
      <c r="BCH27" s="130"/>
      <c r="BCI27" s="130"/>
      <c r="BCJ27" s="130"/>
      <c r="BCK27" s="130"/>
      <c r="BCL27" s="130"/>
      <c r="BCM27" s="130"/>
      <c r="BCN27" s="130"/>
      <c r="BCO27" s="130"/>
      <c r="BCP27" s="130"/>
      <c r="BCQ27" s="130"/>
      <c r="BCR27" s="130"/>
      <c r="BCS27" s="130"/>
      <c r="BCT27" s="130"/>
      <c r="BCU27" s="130"/>
      <c r="BCV27" s="130"/>
      <c r="BCW27" s="130"/>
      <c r="BCX27" s="130"/>
      <c r="BCY27" s="130"/>
      <c r="BCZ27" s="130"/>
      <c r="BDA27" s="130"/>
      <c r="BDB27" s="130"/>
      <c r="BDC27" s="130"/>
      <c r="BDD27" s="130"/>
      <c r="BDE27" s="130"/>
      <c r="BDF27" s="130"/>
      <c r="BDG27" s="130"/>
      <c r="BDH27" s="130"/>
      <c r="BDI27" s="130"/>
      <c r="BDJ27" s="130"/>
      <c r="BDK27" s="130"/>
      <c r="BDL27" s="130"/>
      <c r="BDM27" s="130"/>
      <c r="BDN27" s="130"/>
      <c r="BDO27" s="130"/>
      <c r="BDP27" s="130"/>
      <c r="BDQ27" s="130"/>
      <c r="BDR27" s="130"/>
      <c r="BDS27" s="130"/>
      <c r="BDT27" s="130"/>
      <c r="BDU27" s="130"/>
      <c r="BDV27" s="130"/>
      <c r="BDW27" s="130"/>
      <c r="BDX27" s="130"/>
      <c r="BDY27" s="130"/>
      <c r="BDZ27" s="130"/>
      <c r="BEA27" s="130"/>
      <c r="BEB27" s="130"/>
      <c r="BEC27" s="130"/>
      <c r="BED27" s="130"/>
      <c r="BEE27" s="130"/>
      <c r="BEF27" s="130"/>
      <c r="BEG27" s="130"/>
      <c r="BEH27" s="130"/>
      <c r="BEI27" s="130"/>
      <c r="BEJ27" s="130"/>
      <c r="BEK27" s="130"/>
      <c r="BEL27" s="130"/>
      <c r="BEM27" s="130"/>
      <c r="BEN27" s="130"/>
      <c r="BEO27" s="130"/>
      <c r="BEP27" s="130"/>
      <c r="BEQ27" s="130"/>
      <c r="BER27" s="130"/>
      <c r="BES27" s="130"/>
      <c r="BET27" s="130"/>
      <c r="BEU27" s="130"/>
      <c r="BEV27" s="130"/>
      <c r="BEW27" s="130"/>
      <c r="BEX27" s="129"/>
      <c r="BEY27" s="129"/>
      <c r="BEZ27" s="129"/>
      <c r="BFA27" s="129"/>
      <c r="BFB27" s="129"/>
      <c r="BFC27" s="129"/>
      <c r="BFD27" s="129"/>
      <c r="BFE27" s="129"/>
      <c r="BFF27" s="129"/>
      <c r="BFG27" s="129"/>
      <c r="BFH27" s="129"/>
      <c r="BFI27" s="129"/>
      <c r="BFJ27" s="129"/>
      <c r="BFK27" s="129"/>
      <c r="BFL27" s="129"/>
      <c r="BFM27" s="129"/>
      <c r="BFN27" s="129"/>
      <c r="BFO27" s="129"/>
      <c r="BFP27" s="129"/>
      <c r="BFQ27" s="129"/>
      <c r="BFR27" s="129"/>
      <c r="BFS27" s="129"/>
      <c r="BFT27" s="129"/>
      <c r="BFU27" s="129"/>
      <c r="BFV27" s="129"/>
      <c r="BFW27" s="129"/>
      <c r="BFX27" s="129"/>
      <c r="BFY27" s="129"/>
      <c r="BFZ27" s="129"/>
      <c r="BGA27" s="129"/>
      <c r="BGB27" s="129"/>
      <c r="BGC27" s="129"/>
      <c r="BGD27" s="129"/>
      <c r="BGE27" s="129"/>
      <c r="BGF27" s="129"/>
      <c r="BGG27" s="129"/>
      <c r="BGH27" s="129"/>
      <c r="BGI27" s="129"/>
      <c r="BGJ27" s="129"/>
      <c r="BGK27" s="129"/>
      <c r="BGL27" s="129"/>
      <c r="BGM27" s="129"/>
      <c r="BGN27" s="129"/>
      <c r="BGO27" s="129"/>
      <c r="BGP27" s="129"/>
      <c r="BGQ27" s="129"/>
      <c r="BGR27" s="129"/>
      <c r="BGS27" s="129"/>
      <c r="BGT27" s="129"/>
      <c r="BGU27" s="129"/>
      <c r="BGV27" s="129"/>
      <c r="BGW27" s="129"/>
      <c r="BGX27" s="129"/>
      <c r="BGY27" s="129"/>
      <c r="BGZ27" s="129"/>
      <c r="BHA27" s="129"/>
      <c r="BHB27" s="129"/>
      <c r="BHC27" s="129"/>
      <c r="BHD27" s="129"/>
      <c r="BHE27" s="129"/>
      <c r="BHF27" s="129"/>
      <c r="BHG27" s="129"/>
      <c r="BHH27" s="129"/>
      <c r="BHI27" s="129"/>
      <c r="BHJ27" s="129"/>
      <c r="BHK27" s="129"/>
      <c r="BHL27" s="129"/>
      <c r="BHM27" s="129"/>
      <c r="BHN27" s="64"/>
      <c r="BHO27" s="64"/>
      <c r="BHP27" s="64"/>
      <c r="BHQ27" s="64"/>
      <c r="BHR27" s="64"/>
      <c r="BHS27" s="64"/>
      <c r="BHT27" s="64"/>
      <c r="BHU27" s="64"/>
      <c r="BHV27" s="64"/>
      <c r="BHW27" s="64"/>
      <c r="BHX27" s="64"/>
      <c r="BHY27" s="64"/>
      <c r="BHZ27" s="64"/>
      <c r="BIA27" s="64"/>
      <c r="BIB27" s="64"/>
      <c r="BIC27" s="64"/>
      <c r="BID27" s="64"/>
      <c r="BIE27" s="64"/>
      <c r="BIF27" s="64"/>
      <c r="BIG27" s="64"/>
      <c r="BIH27" s="64"/>
      <c r="BII27" s="64"/>
      <c r="BIJ27" s="64"/>
      <c r="BIK27" s="64"/>
      <c r="BIL27" s="64"/>
      <c r="BIM27" s="64"/>
      <c r="BIN27" s="64"/>
      <c r="BIO27" s="64"/>
      <c r="BIP27" s="64"/>
      <c r="BIQ27" s="64"/>
      <c r="BIR27" s="64"/>
      <c r="BIS27" s="64"/>
      <c r="BIT27" s="64"/>
      <c r="BIU27" s="64"/>
      <c r="BIV27" s="64"/>
      <c r="BIW27" s="64"/>
      <c r="BIX27" s="64"/>
      <c r="BIY27" s="64"/>
      <c r="BIZ27" s="64"/>
      <c r="BJA27" s="64"/>
      <c r="BJB27" s="64"/>
      <c r="BJC27" s="64"/>
      <c r="BJD27" s="64"/>
      <c r="BJE27" s="64"/>
      <c r="BJF27" s="64"/>
      <c r="BJG27" s="64"/>
      <c r="BJH27" s="64"/>
      <c r="BJI27" s="64"/>
      <c r="BJJ27" s="64"/>
      <c r="BJK27" s="64"/>
      <c r="BJL27" s="64"/>
      <c r="BJM27" s="64"/>
      <c r="BJN27" s="64"/>
      <c r="BJO27" s="64"/>
      <c r="BJP27" s="64"/>
      <c r="BJQ27" s="64"/>
      <c r="BJR27" s="64"/>
      <c r="BJS27" s="64"/>
      <c r="BJT27" s="64"/>
      <c r="BJU27" s="64"/>
      <c r="BJV27" s="64"/>
      <c r="BJW27" s="64"/>
      <c r="BJX27" s="64"/>
      <c r="BJY27" s="64"/>
      <c r="BJZ27" s="64"/>
      <c r="BKA27" s="64"/>
      <c r="BKB27" s="64"/>
      <c r="BKC27" s="64"/>
      <c r="BKD27" s="64"/>
      <c r="BKE27" s="64"/>
      <c r="BKF27" s="64"/>
      <c r="BKG27" s="64"/>
      <c r="BKH27" s="64"/>
      <c r="BKI27" s="64"/>
      <c r="BKJ27" s="64"/>
      <c r="BKK27" s="64"/>
      <c r="BKL27" s="64"/>
      <c r="BKM27" s="64"/>
      <c r="BKN27" s="64"/>
      <c r="BKO27" s="64"/>
      <c r="BKP27" s="64"/>
      <c r="BKQ27" s="64"/>
      <c r="BKR27" s="64"/>
      <c r="BKS27" s="64"/>
      <c r="BKT27" s="64"/>
      <c r="BKU27" s="64"/>
      <c r="BKV27" s="64"/>
      <c r="BKW27" s="64"/>
      <c r="BKX27" s="64"/>
      <c r="BKY27" s="64"/>
      <c r="BKZ27" s="64"/>
      <c r="BLA27" s="64"/>
      <c r="BLB27" s="64"/>
      <c r="BLC27" s="64"/>
      <c r="BLD27" s="64"/>
      <c r="BLE27" s="64"/>
      <c r="BLF27" s="64"/>
      <c r="BLG27" s="64"/>
      <c r="BLH27" s="64"/>
      <c r="BLI27" s="64"/>
      <c r="BLJ27" s="64"/>
      <c r="BLK27" s="64"/>
      <c r="BLL27" s="64"/>
      <c r="BLM27" s="64"/>
      <c r="BLN27" s="64"/>
      <c r="BLO27" s="64"/>
      <c r="BLP27" s="64"/>
      <c r="BLQ27" s="64"/>
      <c r="BLR27" s="64"/>
      <c r="BLS27" s="64"/>
      <c r="BLT27" s="64"/>
      <c r="BLU27" s="64"/>
      <c r="BLV27" s="64"/>
      <c r="BLW27" s="64"/>
      <c r="BLX27" s="64"/>
      <c r="BLY27" s="64"/>
      <c r="BLZ27" s="64"/>
      <c r="BMA27" s="64"/>
      <c r="BMB27" s="64"/>
      <c r="BMC27" s="64"/>
      <c r="BMD27" s="64"/>
      <c r="BME27" s="64"/>
      <c r="BMF27" s="64"/>
      <c r="BMG27" s="64"/>
      <c r="BMH27" s="64"/>
      <c r="BMI27" s="64"/>
      <c r="BMJ27" s="64"/>
      <c r="BMK27" s="64"/>
      <c r="BML27" s="64"/>
      <c r="BMM27" s="64"/>
      <c r="BMN27" s="64"/>
      <c r="BMO27" s="64"/>
      <c r="BMP27" s="64"/>
      <c r="BMQ27" s="64"/>
      <c r="BMR27" s="64"/>
      <c r="BMS27" s="64"/>
      <c r="BMT27" s="130"/>
      <c r="BMU27" s="130"/>
      <c r="BMV27" s="130"/>
      <c r="BMW27" s="130"/>
      <c r="BMX27" s="130"/>
      <c r="BMY27" s="130"/>
      <c r="BMZ27" s="130"/>
      <c r="BNA27" s="130"/>
      <c r="BNB27" s="130"/>
      <c r="BNC27" s="130"/>
      <c r="BND27" s="130"/>
      <c r="BNE27" s="130"/>
      <c r="BNF27" s="130"/>
      <c r="BNG27" s="130"/>
      <c r="BNH27" s="130"/>
      <c r="BNI27" s="130"/>
      <c r="BNJ27" s="130"/>
      <c r="BNK27" s="130"/>
      <c r="BNL27" s="130"/>
      <c r="BNM27" s="130"/>
      <c r="BNN27" s="130"/>
      <c r="BNO27" s="130"/>
      <c r="BNP27" s="130"/>
      <c r="BNQ27" s="130"/>
      <c r="BNR27" s="130"/>
      <c r="BNS27" s="130"/>
      <c r="BNT27" s="130"/>
      <c r="BNU27" s="130"/>
      <c r="BNV27" s="130"/>
      <c r="BNW27" s="130"/>
      <c r="BNX27" s="130"/>
      <c r="BNY27" s="130"/>
      <c r="BNZ27" s="130"/>
      <c r="BOA27" s="130"/>
      <c r="BOB27" s="130"/>
      <c r="BOC27" s="130"/>
      <c r="BOD27" s="130"/>
      <c r="BOE27" s="130"/>
      <c r="BOF27" s="130"/>
      <c r="BOG27" s="130"/>
      <c r="BOH27" s="130"/>
      <c r="BOI27" s="130"/>
      <c r="BOJ27" s="130"/>
      <c r="BOK27" s="130"/>
      <c r="BOL27" s="130"/>
      <c r="BOM27" s="130"/>
      <c r="BON27" s="130"/>
      <c r="BOO27" s="130"/>
      <c r="BOP27" s="130"/>
      <c r="BOQ27" s="130"/>
      <c r="BOR27" s="130"/>
      <c r="BOS27" s="130"/>
      <c r="BOT27" s="130"/>
      <c r="BOU27" s="130"/>
      <c r="BOV27" s="130"/>
      <c r="BOW27" s="130"/>
      <c r="BOX27" s="130"/>
      <c r="BOY27" s="130"/>
      <c r="BOZ27" s="130"/>
      <c r="BPA27" s="130"/>
      <c r="BPB27" s="130"/>
      <c r="BPC27" s="130"/>
      <c r="BPD27" s="130"/>
      <c r="BPE27" s="130"/>
      <c r="BPF27" s="130"/>
      <c r="BPG27" s="130"/>
      <c r="BPH27" s="130"/>
      <c r="BPI27" s="130"/>
      <c r="BPJ27" s="129"/>
      <c r="BPK27" s="129"/>
      <c r="BPL27" s="129"/>
      <c r="BPM27" s="129"/>
      <c r="BPN27" s="129"/>
      <c r="BPO27" s="129"/>
      <c r="BPP27" s="129"/>
      <c r="BPQ27" s="129"/>
      <c r="BPR27" s="129"/>
      <c r="BPS27" s="129"/>
      <c r="BPT27" s="129"/>
      <c r="BPU27" s="129"/>
      <c r="BPV27" s="129"/>
      <c r="BPW27" s="129"/>
      <c r="BPX27" s="129"/>
      <c r="BPY27" s="129"/>
      <c r="BPZ27" s="129"/>
      <c r="BQA27" s="129"/>
      <c r="BQB27" s="129"/>
      <c r="BQC27" s="129"/>
      <c r="BQD27" s="129"/>
      <c r="BQE27" s="129"/>
      <c r="BQF27" s="129"/>
      <c r="BQG27" s="129"/>
      <c r="BQH27" s="129"/>
      <c r="BQI27" s="129"/>
      <c r="BQJ27" s="129"/>
      <c r="BQK27" s="129"/>
      <c r="BQL27" s="129"/>
      <c r="BQM27" s="129"/>
      <c r="BQN27" s="129"/>
      <c r="BQO27" s="129"/>
      <c r="BQP27" s="129"/>
      <c r="BQQ27" s="129"/>
      <c r="BQR27" s="129"/>
      <c r="BQS27" s="129"/>
      <c r="BQT27" s="129"/>
      <c r="BQU27" s="129"/>
      <c r="BQV27" s="129"/>
      <c r="BQW27" s="129"/>
      <c r="BQX27" s="129"/>
      <c r="BQY27" s="129"/>
      <c r="BQZ27" s="129"/>
      <c r="BRA27" s="129"/>
      <c r="BRB27" s="129"/>
      <c r="BRC27" s="129"/>
      <c r="BRD27" s="129"/>
      <c r="BRE27" s="129"/>
      <c r="BRF27" s="129"/>
      <c r="BRG27" s="129"/>
      <c r="BRH27" s="129"/>
      <c r="BRI27" s="129"/>
      <c r="BRJ27" s="129"/>
      <c r="BRK27" s="129"/>
      <c r="BRL27" s="129"/>
      <c r="BRM27" s="129"/>
      <c r="BRN27" s="129"/>
      <c r="BRO27" s="129"/>
      <c r="BRP27" s="129"/>
      <c r="BRQ27" s="129"/>
      <c r="BRR27" s="129"/>
      <c r="BRS27" s="129"/>
      <c r="BRT27" s="129"/>
      <c r="BRU27" s="129"/>
      <c r="BRV27" s="129"/>
      <c r="BRW27" s="129"/>
      <c r="BRX27" s="129"/>
      <c r="BRY27" s="129"/>
      <c r="BRZ27" s="129"/>
      <c r="BSA27" s="129"/>
      <c r="BSB27" s="129"/>
      <c r="BSC27" s="129"/>
      <c r="BSD27" s="129"/>
      <c r="BSE27" s="129"/>
      <c r="BSF27" s="129"/>
      <c r="BSG27" s="129"/>
      <c r="BSH27" s="129"/>
      <c r="BSI27" s="129"/>
      <c r="BSJ27" s="129"/>
      <c r="BSK27" s="129"/>
      <c r="BSL27" s="129"/>
      <c r="BSM27" s="129"/>
      <c r="BSN27" s="129"/>
      <c r="BSO27" s="129"/>
      <c r="BSP27" s="129"/>
      <c r="BSQ27" s="129"/>
      <c r="BSR27" s="129"/>
      <c r="BSS27" s="129"/>
      <c r="BST27" s="129"/>
      <c r="BSU27" s="129"/>
      <c r="BSV27" s="129"/>
      <c r="BSW27" s="129"/>
      <c r="BSX27" s="129"/>
      <c r="BSY27" s="129"/>
      <c r="BSZ27" s="129"/>
      <c r="BTA27" s="129"/>
      <c r="BTB27" s="129"/>
      <c r="BTC27" s="129"/>
      <c r="BTD27" s="129"/>
      <c r="BTE27" s="129"/>
      <c r="BTF27" s="129"/>
      <c r="BTG27" s="129"/>
      <c r="BTH27" s="129"/>
      <c r="BTI27" s="129"/>
      <c r="BTJ27" s="129"/>
      <c r="BTK27" s="129"/>
      <c r="BTL27" s="129"/>
      <c r="BTM27" s="129"/>
      <c r="BTN27" s="129"/>
      <c r="BTO27" s="129"/>
      <c r="BTP27" s="129"/>
      <c r="BTQ27" s="129"/>
      <c r="BTR27" s="129"/>
      <c r="BTS27" s="129"/>
      <c r="BTT27" s="129"/>
      <c r="BTU27" s="129"/>
      <c r="BTV27" s="129"/>
      <c r="BTW27" s="129"/>
      <c r="BTX27" s="129"/>
      <c r="BTY27" s="129"/>
      <c r="BTZ27" s="129"/>
      <c r="BUA27" s="129"/>
      <c r="BUB27" s="129"/>
      <c r="BUC27" s="129"/>
      <c r="BUD27" s="129"/>
      <c r="BUE27" s="129"/>
      <c r="BUF27" s="129"/>
      <c r="BUG27" s="129"/>
      <c r="BUH27" s="129"/>
      <c r="BUI27" s="129"/>
      <c r="BUJ27" s="129"/>
      <c r="BUK27" s="129"/>
      <c r="BUL27" s="129"/>
      <c r="BUM27" s="129"/>
      <c r="BUN27" s="129"/>
      <c r="BUO27" s="129"/>
      <c r="BUP27" s="129"/>
      <c r="BUQ27" s="129"/>
      <c r="BUR27" s="129"/>
      <c r="BUS27" s="129"/>
      <c r="BUT27" s="129"/>
      <c r="BUU27" s="129"/>
      <c r="BUV27" s="129"/>
      <c r="BUW27" s="129"/>
      <c r="BUX27" s="129"/>
      <c r="BUY27" s="129"/>
      <c r="BUZ27" s="129"/>
      <c r="BVA27" s="129"/>
      <c r="BVB27" s="129"/>
      <c r="BVC27" s="129"/>
      <c r="BVD27" s="129"/>
      <c r="BVE27" s="129"/>
      <c r="BVF27" s="129"/>
      <c r="BVG27" s="129"/>
      <c r="BVH27" s="129"/>
      <c r="BVI27" s="129"/>
      <c r="BVJ27" s="129"/>
      <c r="BVK27" s="129"/>
      <c r="BVL27" s="129"/>
      <c r="BVM27" s="129"/>
      <c r="BVN27" s="129"/>
      <c r="BVO27" s="129"/>
      <c r="BVP27" s="129"/>
      <c r="BVQ27" s="129"/>
      <c r="BVR27" s="129"/>
      <c r="BVS27" s="129"/>
      <c r="BVT27" s="129"/>
      <c r="BVU27" s="129"/>
      <c r="BVV27" s="129"/>
      <c r="BVW27" s="129"/>
      <c r="BVX27" s="129"/>
      <c r="BVY27" s="129"/>
      <c r="BVZ27" s="129"/>
      <c r="BWA27" s="129"/>
      <c r="BWB27" s="129"/>
      <c r="BWC27" s="129"/>
      <c r="BWD27" s="129"/>
      <c r="BWE27" s="129"/>
      <c r="BWF27" s="129"/>
      <c r="BWG27" s="129"/>
      <c r="BWH27" s="129"/>
      <c r="BWI27" s="129"/>
      <c r="BWJ27" s="129"/>
      <c r="BWK27" s="129"/>
      <c r="BWL27" s="129"/>
      <c r="BWM27" s="129"/>
      <c r="BWN27" s="129"/>
      <c r="BWO27" s="129"/>
      <c r="BWP27" s="129"/>
      <c r="BWQ27" s="129"/>
      <c r="BWR27" s="129"/>
      <c r="BWS27" s="129"/>
      <c r="BWT27" s="129"/>
      <c r="BWU27" s="129"/>
      <c r="BWV27" s="129"/>
      <c r="BWW27" s="129"/>
      <c r="BWX27" s="129"/>
      <c r="BWY27" s="129"/>
      <c r="BWZ27" s="129"/>
      <c r="BXA27" s="129"/>
      <c r="BXB27" s="129"/>
      <c r="BXC27" s="256"/>
      <c r="BXD27" s="256"/>
      <c r="BXE27" s="256"/>
      <c r="BXF27" s="256"/>
      <c r="BXG27" s="256"/>
      <c r="BXH27" s="256"/>
      <c r="BXI27" s="256"/>
      <c r="BXJ27" s="256"/>
      <c r="BXK27" s="256"/>
      <c r="BXL27" s="256"/>
      <c r="BXM27" s="256"/>
      <c r="BXN27" s="256"/>
      <c r="BXO27" s="256"/>
      <c r="BXP27" s="256"/>
      <c r="BXQ27" s="256"/>
      <c r="BXR27" s="256"/>
      <c r="BXS27" s="256"/>
      <c r="BXT27" s="256"/>
      <c r="BXU27" s="256"/>
      <c r="BXV27" s="256"/>
      <c r="BXW27" s="256"/>
      <c r="BXX27" s="256"/>
      <c r="BXY27" s="256"/>
      <c r="BXZ27" s="256"/>
      <c r="BYA27" s="256"/>
      <c r="BYB27" s="256"/>
      <c r="BYC27" s="256"/>
      <c r="BYD27" s="256"/>
      <c r="BYE27" s="256"/>
      <c r="BYF27" s="256"/>
      <c r="BYG27" s="256"/>
      <c r="BYH27" s="256"/>
      <c r="BYI27" s="256"/>
      <c r="BYJ27" s="256"/>
      <c r="BYK27" s="256"/>
      <c r="BYL27" s="256"/>
      <c r="BYM27" s="256"/>
      <c r="BYN27" s="256"/>
      <c r="BYO27" s="256"/>
      <c r="BYP27" s="256"/>
      <c r="BYQ27" s="256"/>
      <c r="BYR27" s="256"/>
      <c r="BYS27" s="256"/>
      <c r="BYT27" s="256"/>
      <c r="BYU27" s="256"/>
      <c r="BYV27" s="256"/>
      <c r="BYW27" s="256"/>
      <c r="BYX27" s="256"/>
      <c r="BYY27" s="256"/>
      <c r="BYZ27" s="256"/>
      <c r="BZA27" s="256"/>
      <c r="BZB27" s="256"/>
      <c r="BZC27" s="256"/>
      <c r="BZD27" s="256"/>
      <c r="BZE27" s="256"/>
      <c r="BZF27" s="256"/>
      <c r="BZG27" s="256"/>
      <c r="BZH27" s="256"/>
      <c r="BZI27" s="256"/>
      <c r="BZJ27" s="256"/>
      <c r="BZK27" s="256"/>
      <c r="BZL27" s="256"/>
      <c r="BZM27" s="256"/>
      <c r="BZN27" s="256"/>
      <c r="BZO27" s="256"/>
      <c r="BZP27" s="129"/>
      <c r="BZQ27" s="129"/>
      <c r="BZR27" s="129"/>
      <c r="BZS27" s="129"/>
      <c r="BZT27" s="129"/>
      <c r="BZU27" s="129"/>
      <c r="BZV27" s="129"/>
      <c r="BZW27" s="129"/>
      <c r="BZX27" s="129"/>
      <c r="BZY27" s="129"/>
      <c r="BZZ27" s="129"/>
      <c r="CAA27" s="129"/>
      <c r="CAB27" s="129"/>
      <c r="CAC27" s="129"/>
      <c r="CAD27" s="129"/>
      <c r="CAE27" s="129"/>
      <c r="CAF27" s="129"/>
      <c r="CAG27" s="129"/>
      <c r="CAH27" s="129"/>
      <c r="CAI27" s="129"/>
      <c r="CAJ27" s="129"/>
      <c r="CAK27" s="129"/>
      <c r="CAL27" s="129"/>
      <c r="CAM27" s="129"/>
      <c r="CAN27" s="129"/>
      <c r="CAO27" s="129"/>
      <c r="CAP27" s="129"/>
      <c r="CAQ27" s="129"/>
      <c r="CAR27" s="129"/>
      <c r="CAS27" s="129"/>
      <c r="CAT27" s="129"/>
      <c r="CAU27" s="129"/>
      <c r="CAV27" s="129"/>
      <c r="CAW27" s="129"/>
      <c r="CAX27" s="129"/>
      <c r="CAY27" s="129"/>
      <c r="CAZ27" s="129"/>
      <c r="CBA27" s="129"/>
      <c r="CBB27" s="129"/>
      <c r="CBC27" s="129"/>
      <c r="CBD27" s="129"/>
      <c r="CBE27" s="129"/>
      <c r="CBF27" s="129"/>
      <c r="CBG27" s="129"/>
      <c r="CBH27" s="129"/>
      <c r="CBI27" s="129"/>
      <c r="CBJ27" s="129"/>
      <c r="CBK27" s="129"/>
      <c r="CBL27" s="129"/>
      <c r="CBM27" s="129"/>
      <c r="CBN27" s="129"/>
      <c r="CBO27" s="129"/>
      <c r="CBP27" s="129"/>
      <c r="CBQ27" s="129"/>
      <c r="CBR27" s="129"/>
      <c r="CBS27" s="129"/>
      <c r="CBT27" s="129"/>
      <c r="CBU27" s="129"/>
      <c r="CBV27" s="129"/>
      <c r="CBW27" s="129"/>
      <c r="CBX27" s="129"/>
      <c r="CBY27" s="129"/>
      <c r="CBZ27" s="129"/>
      <c r="CCA27" s="129"/>
      <c r="CCB27" s="129"/>
      <c r="CCC27" s="129"/>
      <c r="CCD27" s="129"/>
      <c r="CCE27" s="129"/>
      <c r="CCF27" s="129"/>
      <c r="CCG27" s="129"/>
      <c r="CCH27" s="129"/>
      <c r="CCI27" s="129"/>
      <c r="CCJ27" s="129"/>
      <c r="CCK27" s="129"/>
      <c r="CCL27" s="129"/>
      <c r="CCM27" s="129"/>
      <c r="CCN27" s="129"/>
      <c r="CCO27" s="129"/>
      <c r="CCP27" s="129"/>
      <c r="CCQ27" s="129"/>
      <c r="CCR27" s="129"/>
      <c r="CCS27" s="129"/>
      <c r="CCT27" s="129"/>
      <c r="CCU27" s="129"/>
      <c r="CCV27" s="129"/>
      <c r="CCW27" s="129"/>
      <c r="CCX27" s="129"/>
      <c r="CCY27" s="129"/>
      <c r="CCZ27" s="129"/>
      <c r="CDA27" s="129"/>
      <c r="CDB27" s="129"/>
      <c r="CDC27" s="129"/>
      <c r="CDD27" s="129"/>
      <c r="CDE27" s="129"/>
      <c r="CDF27" s="129"/>
      <c r="CDG27" s="129"/>
      <c r="CDH27" s="129"/>
      <c r="CDI27" s="129"/>
      <c r="CDJ27" s="129"/>
      <c r="CDK27" s="129"/>
      <c r="CDL27" s="129"/>
      <c r="CDM27" s="129"/>
      <c r="CDN27" s="129"/>
      <c r="CDO27" s="129"/>
      <c r="CDP27" s="129"/>
      <c r="CDQ27" s="129"/>
      <c r="CDR27" s="129"/>
      <c r="CDS27" s="129"/>
      <c r="CDT27" s="129"/>
      <c r="CDU27" s="129"/>
      <c r="CDV27" s="129"/>
      <c r="CDW27" s="129"/>
      <c r="CDX27" s="129"/>
      <c r="CDY27" s="129"/>
      <c r="CDZ27" s="129"/>
      <c r="CEA27" s="129"/>
      <c r="CEB27" s="129"/>
      <c r="CEC27" s="129"/>
      <c r="CED27" s="129"/>
      <c r="CEE27" s="129"/>
      <c r="CEF27" s="129"/>
      <c r="CEG27" s="129"/>
      <c r="CEH27" s="129"/>
      <c r="CEI27" s="129"/>
      <c r="CEJ27" s="129"/>
      <c r="CEK27" s="129"/>
      <c r="CEL27" s="129"/>
      <c r="CEM27" s="129"/>
      <c r="CEN27" s="129"/>
      <c r="CEO27" s="129"/>
      <c r="CEP27" s="130"/>
      <c r="CEQ27" s="130"/>
      <c r="CER27" s="130"/>
      <c r="CES27" s="130"/>
      <c r="CET27" s="130"/>
      <c r="CEU27" s="130"/>
      <c r="CEV27" s="130"/>
      <c r="CEW27" s="130"/>
      <c r="CEX27" s="130"/>
      <c r="CEY27" s="130"/>
      <c r="CEZ27" s="130"/>
      <c r="CFA27" s="130"/>
      <c r="CFB27" s="130"/>
      <c r="CFC27" s="130"/>
      <c r="CFD27" s="130"/>
      <c r="CFE27" s="130"/>
      <c r="CFF27" s="130"/>
      <c r="CFG27" s="130"/>
      <c r="CFH27" s="130"/>
      <c r="CFI27" s="130"/>
      <c r="CFJ27" s="130"/>
      <c r="CFK27" s="130"/>
      <c r="CFL27" s="130"/>
      <c r="CFM27" s="130"/>
      <c r="CFN27" s="130"/>
      <c r="CFO27" s="130"/>
      <c r="CFP27" s="130"/>
      <c r="CFQ27" s="130"/>
      <c r="CFR27" s="130"/>
      <c r="CFS27" s="130"/>
      <c r="CFT27" s="130"/>
      <c r="CFU27" s="130"/>
      <c r="CFV27" s="130"/>
      <c r="CFW27" s="130"/>
      <c r="CFX27" s="130"/>
      <c r="CFY27" s="130"/>
      <c r="CFZ27" s="130"/>
      <c r="CGA27" s="130"/>
      <c r="CGB27" s="130"/>
      <c r="CGC27" s="130"/>
      <c r="CGD27" s="130"/>
    </row>
    <row r="28" spans="1:2238" x14ac:dyDescent="0.25">
      <c r="A28" s="279"/>
      <c r="B28" s="255"/>
      <c r="C28" s="267"/>
      <c r="D28" s="267"/>
      <c r="E28" s="260"/>
      <c r="F28" s="260"/>
      <c r="G28" s="260"/>
      <c r="H28" s="261"/>
      <c r="I28" s="261"/>
      <c r="J28" s="261"/>
      <c r="K28" s="261"/>
      <c r="L28" s="261"/>
      <c r="M28" s="261"/>
      <c r="N28" s="262"/>
      <c r="O28" s="262"/>
      <c r="P28" s="262"/>
      <c r="Q28" s="260"/>
      <c r="R28" s="260"/>
      <c r="S28" s="260"/>
      <c r="T28" s="260"/>
      <c r="U28" s="260"/>
      <c r="V28" s="260"/>
      <c r="W28" s="260"/>
      <c r="X28" s="263"/>
      <c r="Y28" s="262"/>
      <c r="Z28" s="262"/>
      <c r="AA28" s="262"/>
      <c r="AB28" s="262"/>
      <c r="AC28" s="262"/>
      <c r="AD28" s="262"/>
      <c r="AE28" s="262"/>
      <c r="AF28" s="262"/>
      <c r="AG28" s="262"/>
      <c r="AH28" s="264"/>
      <c r="AI28" s="264"/>
      <c r="AJ28" s="129"/>
      <c r="AK28" s="129"/>
      <c r="AL28" s="129"/>
      <c r="AM28" s="129"/>
      <c r="AN28" s="264"/>
      <c r="AO28" s="264"/>
      <c r="AP28" s="264"/>
      <c r="AQ28" s="129"/>
      <c r="AR28" s="264"/>
      <c r="AS28" s="264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350"/>
      <c r="CX28" s="268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/>
      <c r="HE28" s="111"/>
      <c r="HF28" s="111"/>
      <c r="HG28" s="111"/>
      <c r="HH28" s="111"/>
      <c r="HI28" s="111"/>
      <c r="HJ28" s="111"/>
      <c r="HK28" s="111"/>
      <c r="HL28" s="111"/>
      <c r="HM28" s="111"/>
      <c r="HN28" s="111"/>
      <c r="HO28" s="111"/>
      <c r="HP28" s="111"/>
      <c r="HQ28" s="111"/>
      <c r="HR28" s="111"/>
      <c r="HS28" s="111"/>
      <c r="HT28" s="111"/>
      <c r="HU28" s="111"/>
      <c r="HV28" s="111"/>
      <c r="HW28" s="111"/>
      <c r="HX28" s="111"/>
      <c r="HY28" s="111"/>
      <c r="HZ28" s="111"/>
      <c r="IA28" s="111"/>
      <c r="IB28" s="111"/>
      <c r="IC28" s="111"/>
      <c r="ID28" s="111"/>
      <c r="IE28" s="111"/>
      <c r="IF28" s="111"/>
      <c r="IG28" s="111"/>
      <c r="IH28" s="111"/>
      <c r="II28" s="111"/>
      <c r="IJ28" s="111"/>
      <c r="IK28" s="111"/>
      <c r="IL28" s="111"/>
      <c r="IM28" s="111"/>
      <c r="IN28" s="111"/>
      <c r="IO28" s="111"/>
      <c r="IP28" s="108"/>
      <c r="IQ28" s="108"/>
      <c r="IR28" s="108"/>
      <c r="IS28" s="108"/>
      <c r="IT28" s="108"/>
      <c r="IU28" s="108"/>
      <c r="IV28" s="108"/>
      <c r="IW28" s="108"/>
      <c r="IX28" s="108"/>
      <c r="IY28" s="108"/>
      <c r="IZ28" s="108"/>
      <c r="JA28" s="108"/>
      <c r="JB28" s="108"/>
      <c r="JC28" s="108"/>
      <c r="JD28" s="108"/>
      <c r="JE28" s="108"/>
      <c r="JF28" s="108"/>
      <c r="JG28" s="108"/>
      <c r="JH28" s="108"/>
      <c r="JI28" s="108"/>
      <c r="JJ28" s="108"/>
      <c r="JK28" s="108"/>
      <c r="JL28" s="108"/>
      <c r="JM28" s="108"/>
      <c r="JN28" s="108"/>
      <c r="JO28" s="108"/>
      <c r="JP28" s="108"/>
      <c r="JQ28" s="108"/>
      <c r="JR28" s="108"/>
      <c r="JS28" s="108"/>
      <c r="JT28" s="108"/>
      <c r="JU28" s="108"/>
      <c r="JV28" s="108"/>
      <c r="JW28" s="108"/>
      <c r="JX28" s="108"/>
      <c r="JY28" s="108"/>
      <c r="JZ28" s="108"/>
      <c r="KA28" s="108"/>
      <c r="KB28" s="108"/>
      <c r="KC28" s="108"/>
      <c r="KD28" s="108"/>
      <c r="KE28" s="108"/>
      <c r="KF28" s="108"/>
      <c r="KG28" s="108"/>
      <c r="KH28" s="108"/>
      <c r="KI28" s="108"/>
      <c r="KJ28" s="108"/>
      <c r="KK28" s="108"/>
      <c r="KL28" s="108"/>
      <c r="KM28" s="108"/>
      <c r="KN28" s="108"/>
      <c r="KO28" s="108"/>
      <c r="KP28" s="108"/>
      <c r="KQ28" s="108"/>
      <c r="KR28" s="108"/>
      <c r="KS28" s="108"/>
      <c r="KT28" s="108"/>
      <c r="KU28" s="108"/>
      <c r="KV28" s="108"/>
      <c r="KW28" s="108"/>
      <c r="KX28" s="108"/>
      <c r="KY28" s="108"/>
      <c r="KZ28" s="108"/>
      <c r="LA28" s="108"/>
      <c r="LB28" s="108"/>
      <c r="LC28" s="108"/>
      <c r="LD28" s="108"/>
      <c r="LE28" s="108"/>
      <c r="LF28" s="108"/>
      <c r="LG28" s="108"/>
      <c r="LH28" s="108"/>
      <c r="LI28" s="108"/>
      <c r="LJ28" s="108"/>
      <c r="LK28" s="108"/>
      <c r="LL28" s="108"/>
      <c r="LM28" s="108"/>
      <c r="LN28" s="108"/>
      <c r="LO28" s="108"/>
      <c r="LP28" s="108"/>
      <c r="LQ28" s="108"/>
      <c r="LR28" s="108"/>
      <c r="LS28" s="108"/>
      <c r="LT28" s="108"/>
      <c r="LU28" s="108"/>
      <c r="LV28" s="108"/>
      <c r="LW28" s="108"/>
      <c r="LX28" s="108"/>
      <c r="LY28" s="108"/>
      <c r="LZ28" s="108"/>
      <c r="MA28" s="108"/>
      <c r="MB28" s="108"/>
      <c r="MC28" s="108"/>
      <c r="MD28" s="108"/>
      <c r="ME28" s="108"/>
      <c r="MF28" s="108"/>
      <c r="MG28" s="108"/>
      <c r="MH28" s="108"/>
      <c r="MI28" s="108"/>
      <c r="MJ28" s="108"/>
      <c r="MK28" s="108"/>
      <c r="ML28" s="108"/>
      <c r="MM28" s="108"/>
      <c r="MN28" s="108"/>
      <c r="MO28" s="108"/>
      <c r="MP28" s="108"/>
      <c r="MQ28" s="108"/>
      <c r="MR28" s="108"/>
      <c r="MS28" s="108"/>
      <c r="MT28" s="108"/>
      <c r="MU28" s="108"/>
      <c r="MV28" s="108"/>
      <c r="MW28" s="108"/>
      <c r="MX28" s="108"/>
      <c r="MY28" s="108"/>
      <c r="MZ28" s="108"/>
      <c r="NA28" s="108"/>
      <c r="NB28" s="108"/>
      <c r="NC28" s="108"/>
      <c r="ND28" s="108"/>
      <c r="NE28" s="108"/>
      <c r="NF28" s="108"/>
      <c r="NG28" s="108"/>
      <c r="NH28" s="108"/>
      <c r="NI28" s="108"/>
      <c r="NJ28" s="108"/>
      <c r="NK28" s="108"/>
      <c r="NL28" s="108"/>
      <c r="NM28" s="108"/>
      <c r="NN28" s="108"/>
      <c r="NO28" s="108"/>
      <c r="NP28" s="265"/>
      <c r="NQ28" s="265"/>
      <c r="NR28" s="265"/>
      <c r="NS28" s="265"/>
      <c r="NT28" s="265"/>
      <c r="NU28" s="265"/>
      <c r="NV28" s="265"/>
      <c r="NW28" s="265"/>
      <c r="NX28" s="265"/>
      <c r="NY28" s="265"/>
      <c r="NZ28" s="265"/>
      <c r="OA28" s="265"/>
      <c r="OB28" s="265"/>
      <c r="OC28" s="265"/>
      <c r="OD28" s="265"/>
      <c r="OE28" s="265"/>
      <c r="OF28" s="265"/>
      <c r="OG28" s="265"/>
      <c r="OH28" s="265"/>
      <c r="OI28" s="265"/>
      <c r="OJ28" s="265"/>
      <c r="OK28" s="265"/>
      <c r="OL28" s="265"/>
      <c r="OM28" s="265"/>
      <c r="ON28" s="265"/>
      <c r="OO28" s="265"/>
      <c r="OP28" s="265"/>
      <c r="OQ28" s="265"/>
      <c r="OR28" s="265"/>
      <c r="OS28" s="265"/>
      <c r="OT28" s="265"/>
      <c r="OU28" s="265"/>
      <c r="OV28" s="265"/>
      <c r="OW28" s="265"/>
      <c r="OX28" s="265"/>
      <c r="OY28" s="265"/>
      <c r="OZ28" s="265"/>
      <c r="PA28" s="265"/>
      <c r="PB28" s="265"/>
      <c r="PC28" s="265"/>
      <c r="PD28" s="265"/>
      <c r="PE28" s="265"/>
      <c r="PF28" s="265"/>
      <c r="PG28" s="265"/>
      <c r="PH28" s="265"/>
      <c r="PI28" s="265"/>
      <c r="PJ28" s="265"/>
      <c r="PK28" s="265"/>
      <c r="PL28" s="265"/>
      <c r="PM28" s="265"/>
      <c r="PN28" s="265"/>
      <c r="PO28" s="265"/>
      <c r="PP28" s="265"/>
      <c r="PQ28" s="265"/>
      <c r="PR28" s="265"/>
      <c r="PS28" s="265"/>
      <c r="PT28" s="265"/>
      <c r="PU28" s="265"/>
      <c r="PV28" s="265"/>
      <c r="PW28" s="265"/>
      <c r="PX28" s="265"/>
      <c r="PY28" s="265"/>
      <c r="PZ28" s="265"/>
      <c r="QA28" s="265"/>
      <c r="QB28" s="265"/>
      <c r="QC28" s="111"/>
      <c r="QD28" s="111"/>
      <c r="QE28" s="111"/>
      <c r="QF28" s="111"/>
      <c r="QG28" s="111"/>
      <c r="QH28" s="111"/>
      <c r="QI28" s="111"/>
      <c r="QJ28" s="111"/>
      <c r="QK28" s="111"/>
      <c r="QL28" s="111"/>
      <c r="QM28" s="111"/>
      <c r="QN28" s="111"/>
      <c r="QO28" s="111"/>
      <c r="QP28" s="111"/>
      <c r="QQ28" s="111"/>
      <c r="QR28" s="111"/>
      <c r="QS28" s="111"/>
      <c r="QT28" s="111"/>
      <c r="QU28" s="111"/>
      <c r="QV28" s="111"/>
      <c r="QW28" s="111"/>
      <c r="QX28" s="111"/>
      <c r="QY28" s="111"/>
      <c r="QZ28" s="111"/>
      <c r="RA28" s="111"/>
      <c r="RB28" s="111"/>
      <c r="RC28" s="111"/>
      <c r="RD28" s="111"/>
      <c r="RE28" s="111"/>
      <c r="RF28" s="111"/>
      <c r="RG28" s="111"/>
      <c r="RH28" s="111"/>
      <c r="RI28" s="111"/>
      <c r="RJ28" s="111"/>
      <c r="RK28" s="111"/>
      <c r="RL28" s="111"/>
      <c r="RM28" s="111"/>
      <c r="RN28" s="111"/>
      <c r="RO28" s="111"/>
      <c r="RP28" s="111"/>
      <c r="RQ28" s="111"/>
      <c r="RR28" s="111"/>
      <c r="RS28" s="111"/>
      <c r="RT28" s="111"/>
      <c r="RU28" s="111"/>
      <c r="RV28" s="111"/>
      <c r="RW28" s="111"/>
      <c r="RX28" s="111"/>
      <c r="RY28" s="111"/>
      <c r="RZ28" s="111"/>
      <c r="SA28" s="111"/>
      <c r="SB28" s="111"/>
      <c r="SC28" s="111"/>
      <c r="SD28" s="111"/>
      <c r="SE28" s="111"/>
      <c r="SF28" s="111"/>
      <c r="SG28" s="111"/>
      <c r="SH28" s="111"/>
      <c r="SI28" s="111"/>
      <c r="SJ28" s="111"/>
      <c r="SK28" s="111"/>
      <c r="SL28" s="111"/>
      <c r="SM28" s="111"/>
      <c r="SN28" s="111"/>
      <c r="SO28" s="111"/>
      <c r="SP28" s="111"/>
      <c r="SQ28" s="111"/>
      <c r="SR28" s="111"/>
      <c r="SS28" s="111"/>
      <c r="ST28" s="111"/>
      <c r="SU28" s="111"/>
      <c r="SV28" s="111"/>
      <c r="SW28" s="111"/>
      <c r="SX28" s="111"/>
      <c r="SY28" s="111"/>
      <c r="SZ28" s="111"/>
      <c r="TA28" s="111"/>
      <c r="TB28" s="111"/>
      <c r="TC28" s="111"/>
      <c r="TD28" s="111"/>
      <c r="TE28" s="111"/>
      <c r="TF28" s="111"/>
      <c r="TG28" s="111"/>
      <c r="TH28" s="111"/>
      <c r="TI28" s="111"/>
      <c r="TJ28" s="111"/>
      <c r="TK28" s="111"/>
      <c r="TL28" s="111"/>
      <c r="TM28" s="111"/>
      <c r="TN28" s="111"/>
      <c r="TO28" s="111"/>
      <c r="TP28" s="111"/>
      <c r="TQ28" s="111"/>
      <c r="TR28" s="111"/>
      <c r="TS28" s="111"/>
      <c r="TT28" s="111"/>
      <c r="TU28" s="111"/>
      <c r="TV28" s="111"/>
      <c r="TW28" s="111"/>
      <c r="TX28" s="111"/>
      <c r="TY28" s="111"/>
      <c r="TZ28" s="111"/>
      <c r="UA28" s="111"/>
      <c r="UB28" s="111"/>
      <c r="UC28" s="111"/>
      <c r="UD28" s="111"/>
      <c r="UE28" s="111"/>
      <c r="UF28" s="111"/>
      <c r="UG28" s="111"/>
      <c r="UH28" s="111"/>
      <c r="UI28" s="111"/>
      <c r="UJ28" s="111"/>
      <c r="UK28" s="111"/>
      <c r="UL28" s="111"/>
      <c r="UM28" s="111"/>
      <c r="UN28" s="111"/>
      <c r="UO28" s="111"/>
      <c r="UP28" s="111"/>
      <c r="UQ28" s="111"/>
      <c r="UR28" s="111"/>
      <c r="US28" s="111"/>
      <c r="UT28" s="111"/>
      <c r="UU28" s="111"/>
      <c r="UV28" s="111"/>
      <c r="UW28" s="111"/>
      <c r="UX28" s="111"/>
      <c r="UY28" s="111"/>
      <c r="UZ28" s="111"/>
      <c r="VA28" s="111"/>
      <c r="VB28" s="111"/>
      <c r="VC28" s="111"/>
      <c r="VD28" s="111"/>
      <c r="VE28" s="111"/>
      <c r="VF28" s="107"/>
      <c r="VG28" s="107"/>
      <c r="VH28" s="107"/>
      <c r="VI28" s="107"/>
      <c r="VJ28" s="107"/>
      <c r="VK28" s="107"/>
      <c r="VL28" s="107"/>
      <c r="VM28" s="107"/>
      <c r="VN28" s="107"/>
      <c r="VO28" s="107"/>
      <c r="VP28" s="107"/>
      <c r="VQ28" s="107"/>
      <c r="VR28" s="107"/>
      <c r="VS28" s="107"/>
      <c r="VT28" s="107"/>
      <c r="VU28" s="107"/>
      <c r="VV28" s="107"/>
      <c r="VW28" s="107"/>
      <c r="VX28" s="107"/>
      <c r="VY28" s="107"/>
      <c r="VZ28" s="107"/>
      <c r="WA28" s="107"/>
      <c r="WB28" s="107"/>
      <c r="WC28" s="107"/>
      <c r="WD28" s="107"/>
      <c r="WE28" s="107"/>
      <c r="WF28" s="107"/>
      <c r="WG28" s="107"/>
      <c r="WH28" s="107"/>
      <c r="WI28" s="107"/>
      <c r="WJ28" s="107"/>
      <c r="WK28" s="107"/>
      <c r="WL28" s="107"/>
      <c r="WM28" s="107"/>
      <c r="WN28" s="107"/>
      <c r="WO28" s="107"/>
      <c r="WP28" s="107"/>
      <c r="WQ28" s="107"/>
      <c r="WR28" s="107"/>
      <c r="WS28" s="107"/>
      <c r="WT28" s="107"/>
      <c r="WU28" s="107"/>
      <c r="WV28" s="107"/>
      <c r="WW28" s="107"/>
      <c r="WX28" s="107"/>
      <c r="WY28" s="107"/>
      <c r="WZ28" s="107"/>
      <c r="XA28" s="107"/>
      <c r="XB28" s="107"/>
      <c r="XC28" s="107"/>
      <c r="XD28" s="107"/>
      <c r="XE28" s="107"/>
      <c r="XF28" s="107"/>
      <c r="XG28" s="107"/>
      <c r="XH28" s="107"/>
      <c r="XI28" s="107"/>
      <c r="XJ28" s="107"/>
      <c r="XK28" s="107"/>
      <c r="XL28" s="107"/>
      <c r="XM28" s="107"/>
      <c r="XN28" s="107"/>
      <c r="XO28" s="107"/>
      <c r="XP28" s="107"/>
      <c r="XQ28" s="107"/>
      <c r="XR28" s="107"/>
      <c r="XS28" s="107"/>
      <c r="XT28" s="107"/>
      <c r="XU28" s="107"/>
      <c r="XV28" s="107"/>
      <c r="XW28" s="107"/>
      <c r="XX28" s="107"/>
      <c r="XY28" s="107"/>
      <c r="XZ28" s="107"/>
      <c r="YA28" s="107"/>
      <c r="YB28" s="107"/>
      <c r="YC28" s="107"/>
      <c r="YD28" s="107"/>
      <c r="YE28" s="107"/>
      <c r="YF28" s="107"/>
      <c r="YG28" s="107"/>
      <c r="YH28" s="107"/>
      <c r="YI28" s="107"/>
      <c r="YJ28" s="107"/>
      <c r="YK28" s="107"/>
      <c r="YL28" s="107"/>
      <c r="YM28" s="107"/>
      <c r="YN28" s="107"/>
      <c r="YO28" s="107"/>
      <c r="YP28" s="107"/>
      <c r="YQ28" s="107"/>
      <c r="YR28" s="107"/>
      <c r="YS28" s="107"/>
      <c r="YT28" s="107"/>
      <c r="YU28" s="107"/>
      <c r="YV28" s="107"/>
      <c r="YW28" s="107"/>
      <c r="YX28" s="107"/>
      <c r="YY28" s="107"/>
      <c r="YZ28" s="107"/>
      <c r="ZA28" s="107"/>
      <c r="ZB28" s="107"/>
      <c r="ZC28" s="107"/>
      <c r="ZD28" s="107"/>
      <c r="ZE28" s="107"/>
      <c r="ZF28" s="107"/>
      <c r="ZG28" s="107"/>
      <c r="ZH28" s="107"/>
      <c r="ZI28" s="107"/>
      <c r="ZJ28" s="107"/>
      <c r="ZK28" s="107"/>
      <c r="ZL28" s="107"/>
      <c r="ZM28" s="107"/>
      <c r="ZN28" s="107"/>
      <c r="ZO28" s="107"/>
      <c r="ZP28" s="107"/>
      <c r="ZQ28" s="107"/>
      <c r="ZR28" s="107"/>
      <c r="ZS28" s="107"/>
      <c r="ZT28" s="107"/>
      <c r="ZU28" s="107"/>
      <c r="ZV28" s="107"/>
      <c r="ZW28" s="107"/>
      <c r="ZX28" s="107"/>
      <c r="ZY28" s="107"/>
      <c r="ZZ28" s="107"/>
      <c r="AAA28" s="107"/>
      <c r="AAB28" s="107"/>
      <c r="AAC28" s="107"/>
      <c r="AAD28" s="107"/>
      <c r="AAE28" s="107"/>
      <c r="AAF28" s="107"/>
      <c r="AAG28" s="107"/>
      <c r="AAH28" s="107"/>
      <c r="AAI28" s="107"/>
      <c r="AAJ28" s="107"/>
      <c r="AAK28" s="107"/>
      <c r="AAL28" s="107"/>
      <c r="AAM28" s="107"/>
      <c r="AAN28" s="107"/>
      <c r="AAO28" s="107"/>
      <c r="AAP28" s="107"/>
      <c r="AAQ28" s="107"/>
      <c r="AAR28" s="107"/>
      <c r="AAS28" s="107"/>
      <c r="AAT28" s="107"/>
      <c r="AAU28" s="107"/>
      <c r="AAV28" s="107"/>
      <c r="AAW28" s="107"/>
      <c r="AAX28" s="107"/>
      <c r="AAY28" s="107"/>
      <c r="AAZ28" s="107"/>
      <c r="ABA28" s="107"/>
      <c r="ABB28" s="107"/>
      <c r="ABC28" s="107"/>
      <c r="ABD28" s="107"/>
      <c r="ABE28" s="107"/>
      <c r="ABF28" s="107"/>
      <c r="ABG28" s="107"/>
      <c r="ABH28" s="107"/>
      <c r="ABI28" s="107"/>
      <c r="ABJ28" s="107"/>
      <c r="ABK28" s="107"/>
      <c r="ABL28" s="107"/>
      <c r="ABM28" s="107"/>
      <c r="ABN28" s="107"/>
      <c r="ABO28" s="107"/>
      <c r="ABP28" s="107"/>
      <c r="ABQ28" s="107"/>
      <c r="ABR28" s="107"/>
      <c r="ABS28" s="107"/>
      <c r="ABT28" s="107"/>
      <c r="ABU28" s="107"/>
      <c r="ABV28" s="107"/>
      <c r="ABW28" s="107"/>
      <c r="ABX28" s="107"/>
      <c r="ABY28" s="107"/>
      <c r="ABZ28" s="107"/>
      <c r="ACA28" s="107"/>
      <c r="ACB28" s="107"/>
      <c r="ACC28" s="107"/>
      <c r="ACD28" s="107"/>
      <c r="ACE28" s="107"/>
      <c r="ACF28" s="107"/>
      <c r="ACG28" s="107"/>
      <c r="ACH28" s="107"/>
      <c r="ACI28" s="107"/>
      <c r="ACJ28" s="107"/>
      <c r="ACK28" s="107"/>
      <c r="ACL28" s="107"/>
      <c r="ACM28" s="107"/>
      <c r="ACN28" s="107"/>
      <c r="ACO28" s="107"/>
      <c r="ACP28" s="107"/>
      <c r="ACQ28" s="107"/>
      <c r="ACR28" s="107"/>
      <c r="ACS28" s="107"/>
      <c r="ACT28" s="107"/>
      <c r="ACU28" s="107"/>
      <c r="ACV28" s="107"/>
      <c r="ACW28" s="107"/>
      <c r="ACX28" s="107"/>
      <c r="ACY28" s="266"/>
      <c r="ACZ28" s="266"/>
      <c r="ADA28" s="266"/>
      <c r="ADB28" s="266"/>
      <c r="ADC28" s="266"/>
      <c r="ADD28" s="266"/>
      <c r="ADE28" s="266"/>
      <c r="ADF28" s="266"/>
      <c r="ADG28" s="266"/>
      <c r="ADH28" s="266"/>
      <c r="ADI28" s="266"/>
      <c r="ADJ28" s="266"/>
      <c r="ADK28" s="266"/>
      <c r="ADL28" s="266"/>
      <c r="ADM28" s="266"/>
      <c r="ADN28" s="266"/>
      <c r="ADO28" s="266"/>
      <c r="ADP28" s="266"/>
      <c r="ADQ28" s="266"/>
      <c r="ADR28" s="266"/>
      <c r="ADS28" s="266"/>
      <c r="ADT28" s="266"/>
      <c r="ADU28" s="266"/>
      <c r="ADV28" s="266"/>
      <c r="ADW28" s="266"/>
      <c r="ADX28" s="266"/>
      <c r="ADY28" s="266"/>
      <c r="ADZ28" s="266"/>
      <c r="AEA28" s="266"/>
      <c r="AEB28" s="266"/>
      <c r="AEC28" s="266"/>
      <c r="AED28" s="266"/>
      <c r="AEE28" s="266"/>
      <c r="AEF28" s="266"/>
      <c r="AEG28" s="266"/>
      <c r="AEH28" s="266"/>
      <c r="AEI28" s="266"/>
      <c r="AEJ28" s="266"/>
      <c r="AEK28" s="266"/>
      <c r="AEL28" s="266"/>
      <c r="AEM28" s="266"/>
      <c r="AEN28" s="266"/>
      <c r="AEO28" s="266"/>
      <c r="AEP28" s="266"/>
      <c r="AEQ28" s="266"/>
      <c r="AER28" s="266"/>
      <c r="AES28" s="266"/>
      <c r="AET28" s="266"/>
      <c r="AEU28" s="266"/>
      <c r="AEV28" s="266"/>
      <c r="AEW28" s="266"/>
      <c r="AEX28" s="266"/>
      <c r="AEY28" s="266"/>
      <c r="AEZ28" s="266"/>
      <c r="AFA28" s="266"/>
      <c r="AFB28" s="266"/>
      <c r="AFC28" s="266"/>
      <c r="AFD28" s="266"/>
      <c r="AFE28" s="266"/>
      <c r="AFF28" s="266"/>
      <c r="AFG28" s="266"/>
      <c r="AFH28" s="266"/>
      <c r="AFI28" s="266"/>
      <c r="AFJ28" s="266"/>
      <c r="AFK28" s="266"/>
      <c r="AFL28" s="266"/>
      <c r="AFM28" s="266"/>
      <c r="AFN28" s="266"/>
      <c r="AFO28" s="108"/>
      <c r="AFP28" s="108"/>
      <c r="AFQ28" s="108"/>
      <c r="AFR28" s="108"/>
      <c r="AFS28" s="108"/>
      <c r="AFT28" s="108"/>
      <c r="AFU28" s="108"/>
      <c r="AFV28" s="108"/>
      <c r="AFW28" s="108"/>
      <c r="AFX28" s="108"/>
      <c r="AFY28" s="108"/>
      <c r="AFZ28" s="108"/>
      <c r="AGA28" s="108"/>
      <c r="AGB28" s="108"/>
      <c r="AGC28" s="108"/>
      <c r="AGD28" s="108"/>
      <c r="AGE28" s="108"/>
      <c r="AGF28" s="108"/>
      <c r="AGG28" s="108"/>
      <c r="AGH28" s="108"/>
      <c r="AGI28" s="108"/>
      <c r="AGJ28" s="108"/>
      <c r="AGK28" s="108"/>
      <c r="AGL28" s="108"/>
      <c r="AGM28" s="108"/>
      <c r="AGN28" s="108"/>
      <c r="AGO28" s="108"/>
      <c r="AGP28" s="108"/>
      <c r="AGQ28" s="108"/>
      <c r="AGR28" s="108"/>
      <c r="AGS28" s="108"/>
      <c r="AGT28" s="108"/>
      <c r="AGU28" s="108"/>
      <c r="AGV28" s="108"/>
      <c r="AGW28" s="108"/>
      <c r="AGX28" s="108"/>
      <c r="AGY28" s="108"/>
      <c r="AGZ28" s="108"/>
      <c r="AHA28" s="108"/>
      <c r="AHB28" s="108"/>
      <c r="AHC28" s="108"/>
      <c r="AHD28" s="108"/>
      <c r="AHE28" s="108"/>
      <c r="AHF28" s="108"/>
      <c r="AHG28" s="108"/>
      <c r="AHH28" s="108"/>
      <c r="AHI28" s="108"/>
      <c r="AHJ28" s="108"/>
      <c r="AHK28" s="108"/>
      <c r="AHL28" s="108"/>
      <c r="AHM28" s="108"/>
      <c r="AHN28" s="108"/>
      <c r="AHO28" s="108"/>
      <c r="AHP28" s="108"/>
      <c r="AHQ28" s="108"/>
      <c r="AHR28" s="108"/>
      <c r="AHS28" s="108"/>
      <c r="AHT28" s="108"/>
      <c r="AHU28" s="108"/>
      <c r="AHV28" s="108"/>
      <c r="AHW28" s="108"/>
      <c r="AHX28" s="108"/>
      <c r="AHY28" s="108"/>
      <c r="AHZ28" s="108"/>
      <c r="AIA28" s="108"/>
      <c r="AIB28" s="108"/>
      <c r="AIC28" s="108"/>
      <c r="AID28" s="108"/>
      <c r="AIE28" s="111"/>
      <c r="AIF28" s="111"/>
      <c r="AIG28" s="111"/>
      <c r="AIH28" s="111"/>
      <c r="AII28" s="111"/>
      <c r="AIJ28" s="111"/>
      <c r="AIK28" s="111"/>
      <c r="AIL28" s="111"/>
      <c r="AIM28" s="111"/>
      <c r="AIN28" s="111"/>
      <c r="AIO28" s="111"/>
      <c r="AIP28" s="111"/>
      <c r="AIQ28" s="111"/>
      <c r="AIR28" s="111"/>
      <c r="AIS28" s="111"/>
      <c r="AIT28" s="111"/>
      <c r="AIU28" s="111"/>
      <c r="AIV28" s="111"/>
      <c r="AIW28" s="111"/>
      <c r="AIX28" s="111"/>
      <c r="AIY28" s="111"/>
      <c r="AIZ28" s="111"/>
      <c r="AJA28" s="111"/>
      <c r="AJB28" s="111"/>
      <c r="AJC28" s="111"/>
      <c r="AJD28" s="111"/>
      <c r="AJE28" s="111"/>
      <c r="AJF28" s="111"/>
      <c r="AJG28" s="111"/>
      <c r="AJH28" s="111"/>
      <c r="AJI28" s="111"/>
      <c r="AJJ28" s="111"/>
      <c r="AJK28" s="111"/>
      <c r="AJL28" s="111"/>
      <c r="AJM28" s="111"/>
      <c r="AJN28" s="111"/>
      <c r="AJO28" s="111"/>
      <c r="AJP28" s="111"/>
      <c r="AJQ28" s="111"/>
      <c r="AJR28" s="111"/>
      <c r="AJS28" s="111"/>
      <c r="AJT28" s="111"/>
      <c r="AJU28" s="111"/>
      <c r="AJV28" s="111"/>
      <c r="AJW28" s="111"/>
      <c r="AJX28" s="111"/>
      <c r="AJY28" s="111"/>
      <c r="AJZ28" s="111"/>
      <c r="AKA28" s="111"/>
      <c r="AKB28" s="111"/>
      <c r="AKC28" s="111"/>
      <c r="AKD28" s="111"/>
      <c r="AKE28" s="111"/>
      <c r="AKF28" s="111"/>
      <c r="AKG28" s="111"/>
      <c r="AKH28" s="111"/>
      <c r="AKI28" s="111"/>
      <c r="AKJ28" s="111"/>
      <c r="AKK28" s="111"/>
      <c r="AKL28" s="111"/>
      <c r="AKM28" s="111"/>
      <c r="AKN28" s="111"/>
      <c r="AKO28" s="111"/>
      <c r="AKP28" s="111"/>
      <c r="AKQ28" s="111"/>
      <c r="AKR28" s="111"/>
      <c r="AKS28" s="258"/>
      <c r="AKT28" s="106"/>
      <c r="AKU28" s="106"/>
      <c r="AKV28" s="106"/>
      <c r="AKW28" s="106"/>
      <c r="AKX28" s="106"/>
      <c r="AKY28" s="106"/>
      <c r="AKZ28" s="106"/>
      <c r="ALA28" s="106"/>
      <c r="ALB28" s="106"/>
      <c r="ALC28" s="106"/>
      <c r="ALD28" s="106"/>
      <c r="ALE28" s="106"/>
      <c r="ALF28" s="106"/>
      <c r="ALG28" s="106"/>
      <c r="ALH28" s="106"/>
      <c r="ALI28" s="106"/>
      <c r="ALJ28" s="106"/>
      <c r="ALK28" s="106"/>
      <c r="ALL28" s="106"/>
      <c r="ALM28" s="106"/>
      <c r="ALN28" s="106"/>
      <c r="ALO28" s="106"/>
      <c r="ALP28" s="106"/>
      <c r="ALQ28" s="106"/>
      <c r="ALR28" s="106"/>
      <c r="ALS28" s="106"/>
      <c r="ALT28" s="106"/>
      <c r="ALU28" s="106"/>
      <c r="ALV28" s="106"/>
      <c r="ALW28" s="106"/>
      <c r="ALX28" s="106"/>
      <c r="ALY28" s="106"/>
      <c r="ALZ28" s="106"/>
      <c r="AMA28" s="106"/>
      <c r="AMB28" s="106"/>
      <c r="AMC28" s="106"/>
      <c r="AMD28" s="106"/>
      <c r="AME28" s="106"/>
      <c r="AMF28" s="106"/>
      <c r="AMG28" s="106"/>
      <c r="AMH28" s="106"/>
      <c r="AMI28" s="106"/>
      <c r="AMJ28" s="106"/>
      <c r="AMK28" s="106"/>
      <c r="AML28" s="106"/>
      <c r="AMM28" s="106"/>
      <c r="AMN28" s="106"/>
      <c r="AMO28" s="106"/>
      <c r="AMP28" s="106"/>
      <c r="AMQ28" s="106"/>
      <c r="AMR28" s="106"/>
      <c r="AMS28" s="106"/>
      <c r="AMT28" s="106"/>
      <c r="AMU28" s="106"/>
      <c r="AMV28" s="106"/>
      <c r="AMW28" s="106"/>
      <c r="AMX28" s="106"/>
      <c r="AMY28" s="106"/>
      <c r="AMZ28" s="106"/>
      <c r="ANA28" s="106"/>
      <c r="ANB28" s="106"/>
      <c r="ANC28" s="106"/>
      <c r="AND28" s="106"/>
      <c r="ANE28" s="106"/>
      <c r="ANF28" s="106"/>
      <c r="ANG28" s="106"/>
      <c r="ANH28" s="107"/>
      <c r="ANI28" s="107"/>
      <c r="ANJ28" s="107"/>
      <c r="ANK28" s="107"/>
      <c r="ANL28" s="107"/>
      <c r="ANM28" s="107"/>
      <c r="ANN28" s="107"/>
      <c r="ANO28" s="107"/>
      <c r="ANP28" s="107"/>
      <c r="ANQ28" s="107"/>
      <c r="ANR28" s="107"/>
      <c r="ANS28" s="107"/>
      <c r="ANT28" s="107"/>
      <c r="ANU28" s="107"/>
      <c r="ANV28" s="107"/>
      <c r="ANW28" s="107"/>
      <c r="ANX28" s="107"/>
      <c r="ANY28" s="107"/>
      <c r="ANZ28" s="107"/>
      <c r="AOA28" s="107"/>
      <c r="AOB28" s="107"/>
      <c r="AOC28" s="107"/>
      <c r="AOD28" s="107"/>
      <c r="AOE28" s="107"/>
      <c r="AOF28" s="107"/>
      <c r="AOG28" s="107"/>
      <c r="AOH28" s="107"/>
      <c r="AOI28" s="107"/>
      <c r="AOJ28" s="107"/>
      <c r="AOK28" s="107"/>
      <c r="AOL28" s="107"/>
      <c r="AOM28" s="107"/>
      <c r="AON28" s="107"/>
      <c r="AOO28" s="107"/>
      <c r="AOP28" s="107"/>
      <c r="AOQ28" s="107"/>
      <c r="AOR28" s="107"/>
      <c r="AOS28" s="107"/>
      <c r="AOT28" s="107"/>
      <c r="AOU28" s="107"/>
      <c r="AOV28" s="107"/>
      <c r="AOW28" s="107"/>
      <c r="AOX28" s="107"/>
      <c r="AOY28" s="107"/>
      <c r="AOZ28" s="107"/>
      <c r="APA28" s="107"/>
      <c r="APB28" s="107"/>
      <c r="APC28" s="107"/>
      <c r="APD28" s="107"/>
      <c r="APE28" s="107"/>
      <c r="APF28" s="107"/>
      <c r="APG28" s="107"/>
      <c r="APH28" s="107"/>
      <c r="API28" s="107"/>
      <c r="APJ28" s="107"/>
      <c r="APK28" s="107"/>
      <c r="APL28" s="107"/>
      <c r="APM28" s="107"/>
      <c r="APN28" s="107"/>
      <c r="APO28" s="107"/>
      <c r="APP28" s="107"/>
      <c r="APQ28" s="107"/>
      <c r="APR28" s="107"/>
      <c r="APS28" s="107"/>
      <c r="APT28" s="107"/>
      <c r="APU28" s="108"/>
      <c r="APV28" s="108"/>
      <c r="APW28" s="108"/>
      <c r="APX28" s="108"/>
      <c r="APY28" s="108"/>
      <c r="APZ28" s="108"/>
      <c r="AQA28" s="108"/>
      <c r="AQB28" s="108"/>
      <c r="AQC28" s="108"/>
      <c r="AQD28" s="108"/>
      <c r="AQE28" s="108"/>
      <c r="AQF28" s="108"/>
      <c r="AQG28" s="108"/>
      <c r="AQH28" s="108"/>
      <c r="AQI28" s="108"/>
      <c r="AQJ28" s="108"/>
      <c r="AQK28" s="108"/>
      <c r="AQL28" s="108"/>
      <c r="AQM28" s="108"/>
      <c r="AQN28" s="108"/>
      <c r="AQO28" s="108"/>
      <c r="AQP28" s="108"/>
      <c r="AQQ28" s="108"/>
      <c r="AQR28" s="108"/>
      <c r="AQS28" s="108"/>
      <c r="AQT28" s="108"/>
      <c r="AQU28" s="108"/>
      <c r="AQV28" s="108"/>
      <c r="AQW28" s="108"/>
      <c r="AQX28" s="108"/>
      <c r="AQY28" s="108"/>
      <c r="AQZ28" s="108"/>
      <c r="ARA28" s="108"/>
      <c r="ARB28" s="108"/>
      <c r="ARC28" s="108"/>
      <c r="ARD28" s="108"/>
      <c r="ARE28" s="108"/>
      <c r="ARF28" s="108"/>
      <c r="ARG28" s="108"/>
      <c r="ARH28" s="108"/>
      <c r="ARI28" s="108"/>
      <c r="ARJ28" s="108"/>
      <c r="ARK28" s="108"/>
      <c r="ARL28" s="108"/>
      <c r="ARM28" s="108"/>
      <c r="ARN28" s="108"/>
      <c r="ARO28" s="108"/>
      <c r="ARP28" s="108"/>
      <c r="ARQ28" s="108"/>
      <c r="ARR28" s="108"/>
      <c r="ARS28" s="108"/>
      <c r="ART28" s="108"/>
      <c r="ARU28" s="108"/>
      <c r="ARV28" s="108"/>
      <c r="ARW28" s="108"/>
      <c r="ARX28" s="108"/>
      <c r="ARY28" s="108"/>
      <c r="ARZ28" s="108"/>
      <c r="ASA28" s="108"/>
      <c r="ASB28" s="108"/>
      <c r="ASC28" s="108"/>
      <c r="ASD28" s="108"/>
      <c r="ASE28" s="108"/>
      <c r="ASF28" s="108"/>
      <c r="ASG28" s="108"/>
      <c r="ASH28" s="109"/>
      <c r="ASI28" s="109"/>
      <c r="ASJ28" s="109"/>
      <c r="ASK28" s="109"/>
      <c r="ASL28" s="109"/>
      <c r="ASM28" s="109"/>
      <c r="ASN28" s="109"/>
      <c r="ASO28" s="109"/>
      <c r="ASP28" s="109"/>
      <c r="ASQ28" s="109"/>
      <c r="ASR28" s="109"/>
      <c r="ASS28" s="109"/>
      <c r="AST28" s="109"/>
      <c r="ASU28" s="109"/>
      <c r="ASV28" s="109"/>
      <c r="ASW28" s="109"/>
      <c r="ASX28" s="109"/>
      <c r="ASY28" s="109"/>
      <c r="ASZ28" s="109"/>
      <c r="ATA28" s="109"/>
      <c r="ATB28" s="109"/>
      <c r="ATC28" s="109"/>
      <c r="ATD28" s="109"/>
      <c r="ATE28" s="109"/>
      <c r="ATF28" s="109"/>
      <c r="ATG28" s="109"/>
      <c r="ATH28" s="109"/>
      <c r="ATI28" s="109"/>
      <c r="ATJ28" s="109"/>
      <c r="ATK28" s="109"/>
      <c r="ATL28" s="109"/>
      <c r="ATM28" s="109"/>
      <c r="ATN28" s="109"/>
      <c r="ATO28" s="109"/>
      <c r="ATP28" s="109"/>
      <c r="ATQ28" s="109"/>
      <c r="ATR28" s="109"/>
      <c r="ATS28" s="109"/>
      <c r="ATT28" s="109"/>
      <c r="ATU28" s="109"/>
      <c r="ATV28" s="109"/>
      <c r="ATW28" s="109"/>
      <c r="ATX28" s="109"/>
      <c r="ATY28" s="109"/>
      <c r="ATZ28" s="109"/>
      <c r="AUA28" s="109"/>
      <c r="AUB28" s="109"/>
      <c r="AUC28" s="109"/>
      <c r="AUD28" s="109"/>
      <c r="AUE28" s="109"/>
      <c r="AUF28" s="109"/>
      <c r="AUG28" s="109"/>
      <c r="AUH28" s="109"/>
      <c r="AUI28" s="109"/>
      <c r="AUJ28" s="109"/>
      <c r="AUK28" s="109"/>
      <c r="AUL28" s="109"/>
      <c r="AUM28" s="109"/>
      <c r="AUN28" s="109"/>
      <c r="AUO28" s="109"/>
      <c r="AUP28" s="109"/>
      <c r="AUQ28" s="109"/>
      <c r="AUR28" s="109"/>
      <c r="AUS28" s="109"/>
      <c r="AUT28" s="109"/>
      <c r="AUU28" s="108"/>
      <c r="AUV28" s="108"/>
      <c r="AUW28" s="108"/>
      <c r="AUX28" s="108"/>
      <c r="AUY28" s="108"/>
      <c r="AUZ28" s="108"/>
      <c r="AVA28" s="108"/>
      <c r="AVB28" s="108"/>
      <c r="AVC28" s="108"/>
      <c r="AVD28" s="108"/>
      <c r="AVE28" s="108"/>
      <c r="AVF28" s="108"/>
      <c r="AVG28" s="108"/>
      <c r="AVH28" s="108"/>
      <c r="AVI28" s="108"/>
      <c r="AVJ28" s="108"/>
      <c r="AVK28" s="108"/>
      <c r="AVL28" s="108"/>
      <c r="AVM28" s="108"/>
      <c r="AVN28" s="108"/>
      <c r="AVO28" s="108"/>
      <c r="AVP28" s="108"/>
      <c r="AVQ28" s="108"/>
      <c r="AVR28" s="108"/>
      <c r="AVS28" s="108"/>
      <c r="AVT28" s="108"/>
      <c r="AVU28" s="108"/>
      <c r="AVV28" s="108"/>
      <c r="AVW28" s="108"/>
      <c r="AVX28" s="108"/>
      <c r="AVY28" s="108"/>
      <c r="AVZ28" s="108"/>
      <c r="AWA28" s="108"/>
      <c r="AWB28" s="108"/>
      <c r="AWC28" s="108"/>
      <c r="AWD28" s="108"/>
      <c r="AWE28" s="108"/>
      <c r="AWF28" s="108"/>
      <c r="AWG28" s="108"/>
      <c r="AWH28" s="108"/>
      <c r="AWI28" s="108"/>
      <c r="AWJ28" s="108"/>
      <c r="AWK28" s="108"/>
      <c r="AWL28" s="108"/>
      <c r="AWM28" s="108"/>
      <c r="AWN28" s="108"/>
      <c r="AWO28" s="108"/>
      <c r="AWP28" s="108"/>
      <c r="AWQ28" s="108"/>
      <c r="AWR28" s="108"/>
      <c r="AWS28" s="108"/>
      <c r="AWT28" s="108"/>
      <c r="AWU28" s="108"/>
      <c r="AWV28" s="108"/>
      <c r="AWW28" s="108"/>
      <c r="AWX28" s="108"/>
      <c r="AWY28" s="108"/>
      <c r="AWZ28" s="108"/>
      <c r="AXA28" s="108"/>
      <c r="AXB28" s="108"/>
      <c r="AXC28" s="108"/>
      <c r="AXD28" s="108"/>
      <c r="AXE28" s="108"/>
      <c r="AXF28" s="108"/>
      <c r="AXG28" s="108"/>
      <c r="AXH28" s="108"/>
      <c r="AXI28" s="108"/>
      <c r="AXJ28" s="108"/>
      <c r="AXK28" s="111"/>
      <c r="AXL28" s="111"/>
      <c r="AXM28" s="111"/>
      <c r="AXN28" s="111"/>
      <c r="AXO28" s="111"/>
      <c r="AXP28" s="111"/>
      <c r="AXQ28" s="111"/>
      <c r="AXR28" s="111"/>
      <c r="AXS28" s="111"/>
      <c r="AXT28" s="111"/>
      <c r="AXU28" s="111"/>
      <c r="AXV28" s="111"/>
      <c r="AXW28" s="111"/>
      <c r="AXX28" s="111"/>
      <c r="AXY28" s="111"/>
      <c r="AXZ28" s="111"/>
      <c r="AYA28" s="111"/>
      <c r="AYB28" s="111"/>
      <c r="AYC28" s="111"/>
      <c r="AYD28" s="111"/>
      <c r="AYE28" s="111"/>
      <c r="AYF28" s="111"/>
      <c r="AYG28" s="111"/>
      <c r="AYH28" s="111"/>
      <c r="AYI28" s="111"/>
      <c r="AYJ28" s="111"/>
      <c r="AYK28" s="111"/>
      <c r="AYL28" s="111"/>
      <c r="AYM28" s="111"/>
      <c r="AYN28" s="111"/>
      <c r="AYO28" s="111"/>
      <c r="AYP28" s="111"/>
      <c r="AYQ28" s="111"/>
      <c r="AYR28" s="111"/>
      <c r="AYS28" s="111"/>
      <c r="AYT28" s="111"/>
      <c r="AYU28" s="111"/>
      <c r="AYV28" s="111"/>
      <c r="AYW28" s="111"/>
      <c r="AYX28" s="111"/>
      <c r="AYY28" s="111"/>
      <c r="AYZ28" s="111"/>
      <c r="AZA28" s="111"/>
      <c r="AZB28" s="111"/>
      <c r="AZC28" s="111"/>
      <c r="AZD28" s="111"/>
      <c r="AZE28" s="111"/>
      <c r="AZF28" s="111"/>
      <c r="AZG28" s="111"/>
      <c r="AZH28" s="111"/>
      <c r="AZI28" s="111"/>
      <c r="AZJ28" s="111"/>
      <c r="AZK28" s="111"/>
      <c r="AZL28" s="111"/>
      <c r="AZM28" s="111"/>
      <c r="AZN28" s="111"/>
      <c r="AZO28" s="111"/>
      <c r="AZP28" s="111"/>
      <c r="AZQ28" s="111"/>
      <c r="AZR28" s="111"/>
      <c r="AZS28" s="111"/>
      <c r="AZT28" s="111"/>
      <c r="AZU28" s="111"/>
      <c r="AZV28" s="111"/>
      <c r="AZW28" s="111"/>
      <c r="AZX28" s="108"/>
      <c r="AZY28" s="108"/>
      <c r="AZZ28" s="108"/>
      <c r="BAA28" s="108"/>
      <c r="BAB28" s="108"/>
      <c r="BAC28" s="108"/>
      <c r="BAD28" s="108"/>
      <c r="BAE28" s="108"/>
      <c r="BAF28" s="108"/>
      <c r="BAG28" s="108"/>
      <c r="BAH28" s="108"/>
      <c r="BAI28" s="108"/>
      <c r="BAJ28" s="108"/>
      <c r="BAK28" s="108"/>
      <c r="BAL28" s="108"/>
      <c r="BAM28" s="108"/>
      <c r="BAN28" s="108"/>
      <c r="BAO28" s="108"/>
      <c r="BAP28" s="108"/>
      <c r="BAQ28" s="108"/>
      <c r="BAR28" s="108"/>
      <c r="BAS28" s="108"/>
      <c r="BAT28" s="108"/>
      <c r="BAU28" s="108"/>
      <c r="BAV28" s="108"/>
      <c r="BAW28" s="108"/>
      <c r="BAX28" s="108"/>
      <c r="BAY28" s="108"/>
      <c r="BAZ28" s="108"/>
      <c r="BBA28" s="108"/>
      <c r="BBB28" s="108"/>
      <c r="BBC28" s="108"/>
      <c r="BBD28" s="108"/>
      <c r="BBE28" s="108"/>
      <c r="BBF28" s="108"/>
      <c r="BBG28" s="108"/>
      <c r="BBH28" s="108"/>
      <c r="BBI28" s="108"/>
      <c r="BBJ28" s="108"/>
      <c r="BBK28" s="108"/>
      <c r="BBL28" s="108"/>
      <c r="BBM28" s="108"/>
      <c r="BBN28" s="108"/>
      <c r="BBO28" s="108"/>
      <c r="BBP28" s="108"/>
      <c r="BBQ28" s="108"/>
      <c r="BBR28" s="108"/>
      <c r="BBS28" s="108"/>
      <c r="BBT28" s="108"/>
      <c r="BBU28" s="108"/>
      <c r="BBV28" s="108"/>
      <c r="BBW28" s="108"/>
      <c r="BBX28" s="108"/>
      <c r="BBY28" s="108"/>
      <c r="BBZ28" s="108"/>
      <c r="BCA28" s="108"/>
      <c r="BCB28" s="108"/>
      <c r="BCC28" s="108"/>
      <c r="BCD28" s="108"/>
      <c r="BCE28" s="108"/>
      <c r="BCF28" s="108"/>
      <c r="BCG28" s="108"/>
      <c r="BCH28" s="108"/>
      <c r="BCI28" s="108"/>
      <c r="BCJ28" s="108"/>
      <c r="BCK28" s="108"/>
      <c r="BCL28" s="108"/>
      <c r="BCM28" s="108"/>
      <c r="BCN28" s="108"/>
      <c r="BCO28" s="108"/>
      <c r="BCP28" s="108"/>
      <c r="BCQ28" s="108"/>
      <c r="BCR28" s="108"/>
      <c r="BCS28" s="108"/>
      <c r="BCT28" s="108"/>
      <c r="BCU28" s="108"/>
      <c r="BCV28" s="108"/>
      <c r="BCW28" s="108"/>
      <c r="BCX28" s="108"/>
      <c r="BCY28" s="108"/>
      <c r="BCZ28" s="108"/>
      <c r="BDA28" s="108"/>
      <c r="BDB28" s="108"/>
      <c r="BDC28" s="108"/>
      <c r="BDD28" s="108"/>
      <c r="BDE28" s="108"/>
      <c r="BDF28" s="108"/>
      <c r="BDG28" s="108"/>
      <c r="BDH28" s="108"/>
      <c r="BDI28" s="108"/>
      <c r="BDJ28" s="108"/>
      <c r="BDK28" s="108"/>
      <c r="BDL28" s="108"/>
      <c r="BDM28" s="108"/>
      <c r="BDN28" s="108"/>
      <c r="BDO28" s="108"/>
      <c r="BDP28" s="108"/>
      <c r="BDQ28" s="108"/>
      <c r="BDR28" s="108"/>
      <c r="BDS28" s="108"/>
      <c r="BDT28" s="108"/>
      <c r="BDU28" s="108"/>
      <c r="BDV28" s="108"/>
      <c r="BDW28" s="108"/>
      <c r="BDX28" s="108"/>
      <c r="BDY28" s="108"/>
      <c r="BDZ28" s="108"/>
      <c r="BEA28" s="108"/>
      <c r="BEB28" s="108"/>
      <c r="BEC28" s="108"/>
      <c r="BED28" s="108"/>
      <c r="BEE28" s="108"/>
      <c r="BEF28" s="108"/>
      <c r="BEG28" s="108"/>
      <c r="BEH28" s="108"/>
      <c r="BEI28" s="108"/>
      <c r="BEJ28" s="108"/>
      <c r="BEK28" s="108"/>
      <c r="BEL28" s="108"/>
      <c r="BEM28" s="108"/>
      <c r="BEN28" s="108"/>
      <c r="BEO28" s="108"/>
      <c r="BEP28" s="108"/>
      <c r="BEQ28" s="108"/>
      <c r="BER28" s="108"/>
      <c r="BES28" s="108"/>
      <c r="BET28" s="108"/>
      <c r="BEU28" s="108"/>
      <c r="BEV28" s="108"/>
      <c r="BEW28" s="108"/>
      <c r="BEX28" s="107"/>
      <c r="BEY28" s="107"/>
      <c r="BEZ28" s="107"/>
      <c r="BFA28" s="107"/>
      <c r="BFB28" s="107"/>
      <c r="BFC28" s="107"/>
      <c r="BFD28" s="107"/>
      <c r="BFE28" s="107"/>
      <c r="BFF28" s="107"/>
      <c r="BFG28" s="107"/>
      <c r="BFH28" s="107"/>
      <c r="BFI28" s="107"/>
      <c r="BFJ28" s="107"/>
      <c r="BFK28" s="107"/>
      <c r="BFL28" s="107"/>
      <c r="BFM28" s="107"/>
      <c r="BFN28" s="107"/>
      <c r="BFO28" s="107"/>
      <c r="BFP28" s="107"/>
      <c r="BFQ28" s="107"/>
      <c r="BFR28" s="107"/>
      <c r="BFS28" s="107"/>
      <c r="BFT28" s="107"/>
      <c r="BFU28" s="107"/>
      <c r="BFV28" s="107"/>
      <c r="BFW28" s="107"/>
      <c r="BFX28" s="107"/>
      <c r="BFY28" s="107"/>
      <c r="BFZ28" s="107"/>
      <c r="BGA28" s="107"/>
      <c r="BGB28" s="107"/>
      <c r="BGC28" s="107"/>
      <c r="BGD28" s="107"/>
      <c r="BGE28" s="107"/>
      <c r="BGF28" s="107"/>
      <c r="BGG28" s="107"/>
      <c r="BGH28" s="107"/>
      <c r="BGI28" s="107"/>
      <c r="BGJ28" s="107"/>
      <c r="BGK28" s="107"/>
      <c r="BGL28" s="107"/>
      <c r="BGM28" s="107"/>
      <c r="BGN28" s="107"/>
      <c r="BGO28" s="107"/>
      <c r="BGP28" s="107"/>
      <c r="BGQ28" s="107"/>
      <c r="BGR28" s="107"/>
      <c r="BGS28" s="107"/>
      <c r="BGT28" s="107"/>
      <c r="BGU28" s="107"/>
      <c r="BGV28" s="107"/>
      <c r="BGW28" s="107"/>
      <c r="BGX28" s="107"/>
      <c r="BGY28" s="107"/>
      <c r="BGZ28" s="107"/>
      <c r="BHA28" s="107"/>
      <c r="BHB28" s="107"/>
      <c r="BHC28" s="107"/>
      <c r="BHD28" s="107"/>
      <c r="BHE28" s="107"/>
      <c r="BHF28" s="107"/>
      <c r="BHG28" s="107"/>
      <c r="BHH28" s="107"/>
      <c r="BHI28" s="107"/>
      <c r="BHJ28" s="107"/>
      <c r="BHK28" s="107"/>
      <c r="BHL28" s="107"/>
      <c r="BHM28" s="107"/>
      <c r="BHN28" s="111"/>
      <c r="BHO28" s="111"/>
      <c r="BHP28" s="111"/>
      <c r="BHQ28" s="111"/>
      <c r="BHR28" s="111"/>
      <c r="BHS28" s="111"/>
      <c r="BHT28" s="111"/>
      <c r="BHU28" s="111"/>
      <c r="BHV28" s="111"/>
      <c r="BHW28" s="111"/>
      <c r="BHX28" s="111"/>
      <c r="BHY28" s="111"/>
      <c r="BHZ28" s="111"/>
      <c r="BIA28" s="111"/>
      <c r="BIB28" s="111"/>
      <c r="BIC28" s="111"/>
      <c r="BID28" s="111"/>
      <c r="BIE28" s="111"/>
      <c r="BIF28" s="111"/>
      <c r="BIG28" s="111"/>
      <c r="BIH28" s="111"/>
      <c r="BII28" s="111"/>
      <c r="BIJ28" s="111"/>
      <c r="BIK28" s="111"/>
      <c r="BIL28" s="111"/>
      <c r="BIM28" s="111"/>
      <c r="BIN28" s="111"/>
      <c r="BIO28" s="111"/>
      <c r="BIP28" s="111"/>
      <c r="BIQ28" s="111"/>
      <c r="BIR28" s="111"/>
      <c r="BIS28" s="111"/>
      <c r="BIT28" s="111"/>
      <c r="BIU28" s="111"/>
      <c r="BIV28" s="111"/>
      <c r="BIW28" s="111"/>
      <c r="BIX28" s="111"/>
      <c r="BIY28" s="111"/>
      <c r="BIZ28" s="111"/>
      <c r="BJA28" s="111"/>
      <c r="BJB28" s="111"/>
      <c r="BJC28" s="111"/>
      <c r="BJD28" s="111"/>
      <c r="BJE28" s="111"/>
      <c r="BJF28" s="111"/>
      <c r="BJG28" s="111"/>
      <c r="BJH28" s="111"/>
      <c r="BJI28" s="111"/>
      <c r="BJJ28" s="111"/>
      <c r="BJK28" s="111"/>
      <c r="BJL28" s="111"/>
      <c r="BJM28" s="111"/>
      <c r="BJN28" s="111"/>
      <c r="BJO28" s="111"/>
      <c r="BJP28" s="111"/>
      <c r="BJQ28" s="111"/>
      <c r="BJR28" s="111"/>
      <c r="BJS28" s="111"/>
      <c r="BJT28" s="111"/>
      <c r="BJU28" s="111"/>
      <c r="BJV28" s="111"/>
      <c r="BJW28" s="111"/>
      <c r="BJX28" s="111"/>
      <c r="BJY28" s="111"/>
      <c r="BJZ28" s="111"/>
      <c r="BKA28" s="111"/>
      <c r="BKB28" s="111"/>
      <c r="BKC28" s="111"/>
      <c r="BKD28" s="111"/>
      <c r="BKE28" s="111"/>
      <c r="BKF28" s="111"/>
      <c r="BKG28" s="111"/>
      <c r="BKH28" s="111"/>
      <c r="BKI28" s="111"/>
      <c r="BKJ28" s="111"/>
      <c r="BKK28" s="111"/>
      <c r="BKL28" s="111"/>
      <c r="BKM28" s="111"/>
      <c r="BKN28" s="111"/>
      <c r="BKO28" s="111"/>
      <c r="BKP28" s="111"/>
      <c r="BKQ28" s="111"/>
      <c r="BKR28" s="111"/>
      <c r="BKS28" s="111"/>
      <c r="BKT28" s="111"/>
      <c r="BKU28" s="111"/>
      <c r="BKV28" s="111"/>
      <c r="BKW28" s="111"/>
      <c r="BKX28" s="111"/>
      <c r="BKY28" s="111"/>
      <c r="BKZ28" s="111"/>
      <c r="BLA28" s="111"/>
      <c r="BLB28" s="111"/>
      <c r="BLC28" s="111"/>
      <c r="BLD28" s="111"/>
      <c r="BLE28" s="111"/>
      <c r="BLF28" s="111"/>
      <c r="BLG28" s="111"/>
      <c r="BLH28" s="111"/>
      <c r="BLI28" s="111"/>
      <c r="BLJ28" s="111"/>
      <c r="BLK28" s="111"/>
      <c r="BLL28" s="111"/>
      <c r="BLM28" s="111"/>
      <c r="BLN28" s="111"/>
      <c r="BLO28" s="111"/>
      <c r="BLP28" s="111"/>
      <c r="BLQ28" s="111"/>
      <c r="BLR28" s="111"/>
      <c r="BLS28" s="111"/>
      <c r="BLT28" s="111"/>
      <c r="BLU28" s="111"/>
      <c r="BLV28" s="111"/>
      <c r="BLW28" s="111"/>
      <c r="BLX28" s="111"/>
      <c r="BLY28" s="111"/>
      <c r="BLZ28" s="111"/>
      <c r="BMA28" s="111"/>
      <c r="BMB28" s="111"/>
      <c r="BMC28" s="111"/>
      <c r="BMD28" s="111"/>
      <c r="BME28" s="111"/>
      <c r="BMF28" s="111"/>
      <c r="BMG28" s="111"/>
      <c r="BMH28" s="111"/>
      <c r="BMI28" s="111"/>
      <c r="BMJ28" s="111"/>
      <c r="BMK28" s="111"/>
      <c r="BML28" s="111"/>
      <c r="BMM28" s="111"/>
      <c r="BMN28" s="111"/>
      <c r="BMO28" s="111"/>
      <c r="BMP28" s="111"/>
      <c r="BMQ28" s="111"/>
      <c r="BMR28" s="111"/>
      <c r="BMS28" s="111"/>
      <c r="BMT28" s="108"/>
      <c r="BMU28" s="108"/>
      <c r="BMV28" s="108"/>
      <c r="BMW28" s="108"/>
      <c r="BMX28" s="108"/>
      <c r="BMY28" s="108"/>
      <c r="BMZ28" s="108"/>
      <c r="BNA28" s="108"/>
      <c r="BNB28" s="108"/>
      <c r="BNC28" s="108"/>
      <c r="BND28" s="108"/>
      <c r="BNE28" s="108"/>
      <c r="BNF28" s="108"/>
      <c r="BNG28" s="108"/>
      <c r="BNH28" s="108"/>
      <c r="BNI28" s="108"/>
      <c r="BNJ28" s="108"/>
      <c r="BNK28" s="108"/>
      <c r="BNL28" s="108"/>
      <c r="BNM28" s="108"/>
      <c r="BNN28" s="108"/>
      <c r="BNO28" s="108"/>
      <c r="BNP28" s="108"/>
      <c r="BNQ28" s="108"/>
      <c r="BNR28" s="108"/>
      <c r="BNS28" s="108"/>
      <c r="BNT28" s="108"/>
      <c r="BNU28" s="108"/>
      <c r="BNV28" s="108"/>
      <c r="BNW28" s="108"/>
      <c r="BNX28" s="108"/>
      <c r="BNY28" s="108"/>
      <c r="BNZ28" s="108"/>
      <c r="BOA28" s="108"/>
      <c r="BOB28" s="108"/>
      <c r="BOC28" s="108"/>
      <c r="BOD28" s="108"/>
      <c r="BOE28" s="108"/>
      <c r="BOF28" s="108"/>
      <c r="BOG28" s="108"/>
      <c r="BOH28" s="108"/>
      <c r="BOI28" s="108"/>
      <c r="BOJ28" s="108"/>
      <c r="BOK28" s="108"/>
      <c r="BOL28" s="108"/>
      <c r="BOM28" s="108"/>
      <c r="BON28" s="108"/>
      <c r="BOO28" s="108"/>
      <c r="BOP28" s="108"/>
      <c r="BOQ28" s="108"/>
      <c r="BOR28" s="108"/>
      <c r="BOS28" s="108"/>
      <c r="BOT28" s="108"/>
      <c r="BOU28" s="108"/>
      <c r="BOV28" s="108"/>
      <c r="BOW28" s="108"/>
      <c r="BOX28" s="108"/>
      <c r="BOY28" s="108"/>
      <c r="BOZ28" s="108"/>
      <c r="BPA28" s="108"/>
      <c r="BPB28" s="108"/>
      <c r="BPC28" s="108"/>
      <c r="BPD28" s="108"/>
      <c r="BPE28" s="108"/>
      <c r="BPF28" s="108"/>
      <c r="BPG28" s="108"/>
      <c r="BPH28" s="108"/>
      <c r="BPI28" s="108"/>
      <c r="BPJ28" s="129"/>
      <c r="BPK28" s="129"/>
      <c r="BPL28" s="129"/>
      <c r="BPM28" s="129"/>
      <c r="BPN28" s="129"/>
      <c r="BPO28" s="129"/>
      <c r="BPP28" s="129"/>
      <c r="BPQ28" s="129"/>
      <c r="BPR28" s="129"/>
      <c r="BPS28" s="129"/>
      <c r="BPT28" s="129"/>
      <c r="BPU28" s="129"/>
      <c r="BPV28" s="129"/>
      <c r="BPW28" s="129"/>
      <c r="BPX28" s="129"/>
      <c r="BPY28" s="129"/>
      <c r="BPZ28" s="129"/>
      <c r="BQA28" s="129"/>
      <c r="BQB28" s="129"/>
      <c r="BQC28" s="129"/>
      <c r="BQD28" s="129"/>
      <c r="BQE28" s="129"/>
      <c r="BQF28" s="129"/>
      <c r="BQG28" s="129"/>
      <c r="BQH28" s="129"/>
      <c r="BQI28" s="129"/>
      <c r="BQJ28" s="129"/>
      <c r="BQK28" s="129"/>
      <c r="BQL28" s="129"/>
      <c r="BQM28" s="129"/>
      <c r="BQN28" s="129"/>
      <c r="BQO28" s="129"/>
      <c r="BQP28" s="129"/>
      <c r="BQQ28" s="129"/>
      <c r="BQR28" s="129"/>
      <c r="BQS28" s="129"/>
      <c r="BQT28" s="129"/>
      <c r="BQU28" s="129"/>
      <c r="BQV28" s="129"/>
      <c r="BQW28" s="129"/>
      <c r="BQX28" s="129"/>
      <c r="BQY28" s="129"/>
      <c r="BQZ28" s="129"/>
      <c r="BRA28" s="129"/>
      <c r="BRB28" s="129"/>
      <c r="BRC28" s="129"/>
      <c r="BRD28" s="129"/>
      <c r="BRE28" s="129"/>
      <c r="BRF28" s="129"/>
      <c r="BRG28" s="129"/>
      <c r="BRH28" s="129"/>
      <c r="BRI28" s="129"/>
      <c r="BRJ28" s="129"/>
      <c r="BRK28" s="129"/>
      <c r="BRL28" s="129"/>
      <c r="BRM28" s="129"/>
      <c r="BRN28" s="129"/>
      <c r="BRO28" s="129"/>
      <c r="BRP28" s="129"/>
      <c r="BRQ28" s="129"/>
      <c r="BRR28" s="129"/>
      <c r="BRS28" s="129"/>
      <c r="BRT28" s="129"/>
      <c r="BRU28" s="129"/>
      <c r="BRV28" s="129"/>
      <c r="BRW28" s="129"/>
      <c r="BRX28" s="129"/>
      <c r="BRY28" s="129"/>
      <c r="BRZ28" s="129"/>
      <c r="BSA28" s="129"/>
      <c r="BSB28" s="129"/>
      <c r="BSC28" s="129"/>
      <c r="BSD28" s="129"/>
      <c r="BSE28" s="129"/>
      <c r="BSF28" s="129"/>
      <c r="BSG28" s="129"/>
      <c r="BSH28" s="129"/>
      <c r="BSI28" s="129"/>
      <c r="BSJ28" s="129"/>
      <c r="BSK28" s="129"/>
      <c r="BSL28" s="129"/>
      <c r="BSM28" s="129"/>
      <c r="BSN28" s="129"/>
      <c r="BSO28" s="129"/>
      <c r="BSP28" s="129"/>
      <c r="BSQ28" s="129"/>
      <c r="BSR28" s="129"/>
      <c r="BSS28" s="129"/>
      <c r="BST28" s="129"/>
      <c r="BSU28" s="129"/>
      <c r="BSV28" s="129"/>
      <c r="BSW28" s="129"/>
      <c r="BSX28" s="129"/>
      <c r="BSY28" s="129"/>
      <c r="BSZ28" s="129"/>
      <c r="BTA28" s="129"/>
      <c r="BTB28" s="129"/>
      <c r="BTC28" s="129"/>
      <c r="BTD28" s="129"/>
      <c r="BTE28" s="129"/>
      <c r="BTF28" s="129"/>
      <c r="BTG28" s="129"/>
      <c r="BTH28" s="129"/>
      <c r="BTI28" s="129"/>
      <c r="BTJ28" s="129"/>
      <c r="BTK28" s="129"/>
      <c r="BTL28" s="129"/>
      <c r="BTM28" s="129"/>
      <c r="BTN28" s="129"/>
      <c r="BTO28" s="129"/>
      <c r="BTP28" s="129"/>
      <c r="BTQ28" s="129"/>
      <c r="BTR28" s="129"/>
      <c r="BTS28" s="129"/>
      <c r="BTT28" s="129"/>
      <c r="BTU28" s="129"/>
      <c r="BTV28" s="129"/>
      <c r="BTW28" s="129"/>
      <c r="BTX28" s="129"/>
      <c r="BTY28" s="129"/>
      <c r="BTZ28" s="129"/>
      <c r="BUA28" s="129"/>
      <c r="BUB28" s="129"/>
      <c r="BUC28" s="129"/>
      <c r="BUD28" s="129"/>
      <c r="BUE28" s="129"/>
      <c r="BUF28" s="129"/>
      <c r="BUG28" s="129"/>
      <c r="BUH28" s="129"/>
      <c r="BUI28" s="129"/>
      <c r="BUJ28" s="129"/>
      <c r="BUK28" s="129"/>
      <c r="BUL28" s="129"/>
      <c r="BUM28" s="129"/>
      <c r="BUN28" s="129"/>
      <c r="BUO28" s="129"/>
      <c r="BUP28" s="107"/>
      <c r="BUQ28" s="107"/>
      <c r="BUR28" s="107"/>
      <c r="BUS28" s="107"/>
      <c r="BUT28" s="107"/>
      <c r="BUU28" s="107"/>
      <c r="BUV28" s="107"/>
      <c r="BUW28" s="107"/>
      <c r="BUX28" s="107"/>
      <c r="BUY28" s="107"/>
      <c r="BUZ28" s="107"/>
      <c r="BVA28" s="107"/>
      <c r="BVB28" s="107"/>
      <c r="BVC28" s="107"/>
      <c r="BVD28" s="107"/>
      <c r="BVE28" s="107"/>
      <c r="BVF28" s="107"/>
      <c r="BVG28" s="107"/>
      <c r="BVH28" s="107"/>
      <c r="BVI28" s="107"/>
      <c r="BVJ28" s="107"/>
      <c r="BVK28" s="107"/>
      <c r="BVL28" s="107"/>
      <c r="BVM28" s="107"/>
      <c r="BVN28" s="107"/>
      <c r="BVO28" s="107"/>
      <c r="BVP28" s="107"/>
      <c r="BVQ28" s="107"/>
      <c r="BVR28" s="107"/>
      <c r="BVS28" s="107"/>
      <c r="BVT28" s="107"/>
      <c r="BVU28" s="107"/>
      <c r="BVV28" s="107"/>
      <c r="BVW28" s="107"/>
      <c r="BVX28" s="107"/>
      <c r="BVY28" s="107"/>
      <c r="BVZ28" s="107"/>
      <c r="BWA28" s="107"/>
      <c r="BWB28" s="107"/>
      <c r="BWC28" s="107"/>
      <c r="BWD28" s="107"/>
      <c r="BWE28" s="107"/>
      <c r="BWF28" s="107"/>
      <c r="BWG28" s="107"/>
      <c r="BWH28" s="107"/>
      <c r="BWI28" s="107"/>
      <c r="BWJ28" s="107"/>
      <c r="BWK28" s="107"/>
      <c r="BWL28" s="107"/>
      <c r="BWM28" s="107"/>
      <c r="BWN28" s="107"/>
      <c r="BWO28" s="107"/>
      <c r="BWP28" s="107"/>
      <c r="BWQ28" s="107"/>
      <c r="BWR28" s="107"/>
      <c r="BWS28" s="107"/>
      <c r="BWT28" s="107"/>
      <c r="BWU28" s="107"/>
      <c r="BWV28" s="107"/>
      <c r="BWW28" s="107"/>
      <c r="BWX28" s="107"/>
      <c r="BWY28" s="107"/>
      <c r="BWZ28" s="107"/>
      <c r="BXA28" s="107"/>
      <c r="BXB28" s="107"/>
      <c r="BXC28" s="265"/>
      <c r="BXD28" s="265"/>
      <c r="BXE28" s="265"/>
      <c r="BXF28" s="265"/>
      <c r="BXG28" s="265"/>
      <c r="BXH28" s="265"/>
      <c r="BXI28" s="265"/>
      <c r="BXJ28" s="265"/>
      <c r="BXK28" s="265"/>
      <c r="BXL28" s="265"/>
      <c r="BXM28" s="265"/>
      <c r="BXN28" s="265"/>
      <c r="BXO28" s="265"/>
      <c r="BXP28" s="265"/>
      <c r="BXQ28" s="265"/>
      <c r="BXR28" s="265"/>
      <c r="BXS28" s="265"/>
      <c r="BXT28" s="265"/>
      <c r="BXU28" s="265"/>
      <c r="BXV28" s="265"/>
      <c r="BXW28" s="265"/>
      <c r="BXX28" s="265"/>
      <c r="BXY28" s="265"/>
      <c r="BXZ28" s="265"/>
      <c r="BYA28" s="265"/>
      <c r="BYB28" s="265"/>
      <c r="BYC28" s="265"/>
      <c r="BYD28" s="265"/>
      <c r="BYE28" s="265"/>
      <c r="BYF28" s="265"/>
      <c r="BYG28" s="265"/>
      <c r="BYH28" s="265"/>
      <c r="BYI28" s="265"/>
      <c r="BYJ28" s="265"/>
      <c r="BYK28" s="265"/>
      <c r="BYL28" s="265"/>
      <c r="BYM28" s="265"/>
      <c r="BYN28" s="265"/>
      <c r="BYO28" s="265"/>
      <c r="BYP28" s="265"/>
      <c r="BYQ28" s="265"/>
      <c r="BYR28" s="265"/>
      <c r="BYS28" s="265"/>
      <c r="BYT28" s="265"/>
      <c r="BYU28" s="265"/>
      <c r="BYV28" s="265"/>
      <c r="BYW28" s="265"/>
      <c r="BYX28" s="265"/>
      <c r="BYY28" s="265"/>
      <c r="BYZ28" s="265"/>
      <c r="BZA28" s="265"/>
      <c r="BZB28" s="265"/>
      <c r="BZC28" s="265"/>
      <c r="BZD28" s="265"/>
      <c r="BZE28" s="265"/>
      <c r="BZF28" s="265"/>
      <c r="BZG28" s="265"/>
      <c r="BZH28" s="265"/>
      <c r="BZI28" s="265"/>
      <c r="BZJ28" s="265"/>
      <c r="BZK28" s="265"/>
      <c r="BZL28" s="265"/>
      <c r="BZM28" s="265"/>
      <c r="BZN28" s="265"/>
      <c r="BZO28" s="265"/>
      <c r="BZP28" s="107"/>
      <c r="BZQ28" s="107"/>
      <c r="BZR28" s="107"/>
      <c r="BZS28" s="107"/>
      <c r="BZT28" s="107"/>
      <c r="BZU28" s="107"/>
      <c r="BZV28" s="107"/>
      <c r="BZW28" s="107"/>
      <c r="BZX28" s="107"/>
      <c r="BZY28" s="107"/>
      <c r="BZZ28" s="107"/>
      <c r="CAA28" s="107"/>
      <c r="CAB28" s="107"/>
      <c r="CAC28" s="107"/>
      <c r="CAD28" s="107"/>
      <c r="CAE28" s="107"/>
      <c r="CAF28" s="107"/>
      <c r="CAG28" s="107"/>
      <c r="CAH28" s="107"/>
      <c r="CAI28" s="107"/>
      <c r="CAJ28" s="107"/>
      <c r="CAK28" s="107"/>
      <c r="CAL28" s="107"/>
      <c r="CAM28" s="107"/>
      <c r="CAN28" s="107"/>
      <c r="CAO28" s="107"/>
      <c r="CAP28" s="107"/>
      <c r="CAQ28" s="107"/>
      <c r="CAR28" s="107"/>
      <c r="CAS28" s="107"/>
      <c r="CAT28" s="107"/>
      <c r="CAU28" s="107"/>
      <c r="CAV28" s="107"/>
      <c r="CAW28" s="107"/>
      <c r="CAX28" s="107"/>
      <c r="CAY28" s="107"/>
      <c r="CAZ28" s="107"/>
      <c r="CBA28" s="107"/>
      <c r="CBB28" s="107"/>
      <c r="CBC28" s="107"/>
      <c r="CBD28" s="107"/>
      <c r="CBE28" s="107"/>
      <c r="CBF28" s="107"/>
      <c r="CBG28" s="107"/>
      <c r="CBH28" s="107"/>
      <c r="CBI28" s="107"/>
      <c r="CBJ28" s="107"/>
      <c r="CBK28" s="107"/>
      <c r="CBL28" s="107"/>
      <c r="CBM28" s="107"/>
      <c r="CBN28" s="107"/>
      <c r="CBO28" s="107"/>
      <c r="CBP28" s="107"/>
      <c r="CBQ28" s="107"/>
      <c r="CBR28" s="107"/>
      <c r="CBS28" s="107"/>
      <c r="CBT28" s="107"/>
      <c r="CBU28" s="107"/>
      <c r="CBV28" s="107"/>
      <c r="CBW28" s="107"/>
      <c r="CBX28" s="107"/>
      <c r="CBY28" s="107"/>
      <c r="CBZ28" s="107"/>
      <c r="CCA28" s="107"/>
      <c r="CCB28" s="107"/>
      <c r="CCC28" s="107"/>
      <c r="CCD28" s="107"/>
      <c r="CCE28" s="107"/>
      <c r="CCF28" s="107"/>
      <c r="CCG28" s="107"/>
      <c r="CCH28" s="107"/>
      <c r="CCI28" s="107"/>
      <c r="CCJ28" s="107"/>
      <c r="CCK28" s="107"/>
      <c r="CCL28" s="107"/>
      <c r="CCM28" s="107"/>
      <c r="CCN28" s="107"/>
      <c r="CCO28" s="107"/>
      <c r="CCP28" s="107"/>
      <c r="CCQ28" s="107"/>
      <c r="CCR28" s="107"/>
      <c r="CCS28" s="107"/>
      <c r="CCT28" s="107"/>
      <c r="CCU28" s="107"/>
      <c r="CCV28" s="107"/>
      <c r="CCW28" s="107"/>
      <c r="CCX28" s="107"/>
      <c r="CCY28" s="107"/>
      <c r="CCZ28" s="107"/>
      <c r="CDA28" s="107"/>
      <c r="CDB28" s="107"/>
      <c r="CDC28" s="107"/>
      <c r="CDD28" s="107"/>
      <c r="CDE28" s="107"/>
      <c r="CDF28" s="107"/>
      <c r="CDG28" s="107"/>
      <c r="CDH28" s="107"/>
      <c r="CDI28" s="107"/>
      <c r="CDJ28" s="107"/>
      <c r="CDK28" s="107"/>
      <c r="CDL28" s="107"/>
      <c r="CDM28" s="107"/>
      <c r="CDN28" s="107"/>
      <c r="CDO28" s="107"/>
      <c r="CDP28" s="107"/>
      <c r="CDQ28" s="107"/>
      <c r="CDR28" s="107"/>
      <c r="CDS28" s="107"/>
      <c r="CDT28" s="107"/>
      <c r="CDU28" s="107"/>
      <c r="CDV28" s="107"/>
      <c r="CDW28" s="107"/>
      <c r="CDX28" s="107"/>
      <c r="CDY28" s="107"/>
      <c r="CDZ28" s="107"/>
      <c r="CEA28" s="107"/>
      <c r="CEB28" s="107"/>
      <c r="CEC28" s="107"/>
      <c r="CED28" s="107"/>
      <c r="CEE28" s="107"/>
      <c r="CEF28" s="107"/>
      <c r="CEG28" s="107"/>
      <c r="CEH28" s="107"/>
      <c r="CEI28" s="107"/>
      <c r="CEJ28" s="107"/>
      <c r="CEK28" s="107"/>
      <c r="CEL28" s="107"/>
      <c r="CEM28" s="107"/>
      <c r="CEN28" s="107"/>
      <c r="CEO28" s="107"/>
      <c r="CEP28" s="108"/>
      <c r="CEQ28" s="108"/>
      <c r="CER28" s="108"/>
      <c r="CES28" s="108"/>
      <c r="CET28" s="108"/>
      <c r="CEU28" s="108"/>
      <c r="CEV28" s="108"/>
      <c r="CEW28" s="108"/>
      <c r="CEX28" s="108"/>
      <c r="CEY28" s="108"/>
      <c r="CEZ28" s="108"/>
      <c r="CFA28" s="108"/>
      <c r="CFB28" s="108"/>
      <c r="CFC28" s="108"/>
      <c r="CFD28" s="108"/>
      <c r="CFE28" s="108"/>
      <c r="CFF28" s="108"/>
      <c r="CFG28" s="108"/>
      <c r="CFH28" s="108"/>
      <c r="CFI28" s="108"/>
      <c r="CFJ28" s="108"/>
      <c r="CFK28" s="108"/>
      <c r="CFL28" s="108"/>
      <c r="CFM28" s="108"/>
      <c r="CFN28" s="108"/>
      <c r="CFO28" s="108"/>
      <c r="CFP28" s="108"/>
      <c r="CFQ28" s="108"/>
      <c r="CFR28" s="108"/>
      <c r="CFS28" s="108"/>
      <c r="CFT28" s="108"/>
      <c r="CFU28" s="108"/>
      <c r="CFV28" s="108"/>
      <c r="CFW28" s="108"/>
      <c r="CFX28" s="108"/>
      <c r="CFY28" s="108"/>
      <c r="CFZ28" s="108"/>
      <c r="CGA28" s="108"/>
      <c r="CGB28" s="108"/>
      <c r="CGC28" s="108"/>
      <c r="CGD28" s="108"/>
    </row>
    <row r="29" spans="1:2238" x14ac:dyDescent="0.25">
      <c r="A29" s="279"/>
      <c r="B29" s="255"/>
      <c r="C29" s="267"/>
      <c r="D29" s="267"/>
      <c r="E29" s="260"/>
      <c r="F29" s="260"/>
      <c r="G29" s="260"/>
      <c r="H29" s="261"/>
      <c r="I29" s="261"/>
      <c r="J29" s="261"/>
      <c r="K29" s="261"/>
      <c r="L29" s="261"/>
      <c r="M29" s="261"/>
      <c r="N29" s="262"/>
      <c r="O29" s="262"/>
      <c r="P29" s="262"/>
      <c r="Q29" s="260"/>
      <c r="R29" s="260"/>
      <c r="S29" s="260"/>
      <c r="T29" s="260"/>
      <c r="U29" s="260"/>
      <c r="V29" s="260"/>
      <c r="W29" s="260"/>
      <c r="X29" s="263"/>
      <c r="Y29" s="262"/>
      <c r="Z29" s="262"/>
      <c r="AA29" s="262"/>
      <c r="AB29" s="262"/>
      <c r="AC29" s="262"/>
      <c r="AD29" s="262"/>
      <c r="AE29" s="262"/>
      <c r="AF29" s="262"/>
      <c r="AG29" s="262"/>
      <c r="AH29" s="264"/>
      <c r="AI29" s="264"/>
      <c r="AJ29" s="129"/>
      <c r="AK29" s="129"/>
      <c r="AL29" s="129"/>
      <c r="AM29" s="129"/>
      <c r="AN29" s="264"/>
      <c r="AO29" s="264"/>
      <c r="AP29" s="264"/>
      <c r="AQ29" s="129"/>
      <c r="AR29" s="264"/>
      <c r="AS29" s="264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350"/>
      <c r="CX29" s="268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  <c r="HE29" s="111"/>
      <c r="HF29" s="111"/>
      <c r="HG29" s="111"/>
      <c r="HH29" s="111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11"/>
      <c r="HX29" s="111"/>
      <c r="HY29" s="111"/>
      <c r="HZ29" s="111"/>
      <c r="IA29" s="111"/>
      <c r="IB29" s="111"/>
      <c r="IC29" s="111"/>
      <c r="ID29" s="111"/>
      <c r="IE29" s="111"/>
      <c r="IF29" s="111"/>
      <c r="IG29" s="111"/>
      <c r="IH29" s="111"/>
      <c r="II29" s="111"/>
      <c r="IJ29" s="111"/>
      <c r="IK29" s="111"/>
      <c r="IL29" s="111"/>
      <c r="IM29" s="111"/>
      <c r="IN29" s="111"/>
      <c r="IO29" s="111"/>
      <c r="IP29" s="108"/>
      <c r="IQ29" s="108"/>
      <c r="IR29" s="108"/>
      <c r="IS29" s="108"/>
      <c r="IT29" s="108"/>
      <c r="IU29" s="108"/>
      <c r="IV29" s="108"/>
      <c r="IW29" s="108"/>
      <c r="IX29" s="108"/>
      <c r="IY29" s="108"/>
      <c r="IZ29" s="108"/>
      <c r="JA29" s="108"/>
      <c r="JB29" s="108"/>
      <c r="JC29" s="108"/>
      <c r="JD29" s="108"/>
      <c r="JE29" s="108"/>
      <c r="JF29" s="108"/>
      <c r="JG29" s="108"/>
      <c r="JH29" s="108"/>
      <c r="JI29" s="108"/>
      <c r="JJ29" s="108"/>
      <c r="JK29" s="108"/>
      <c r="JL29" s="108"/>
      <c r="JM29" s="108"/>
      <c r="JN29" s="108"/>
      <c r="JO29" s="108"/>
      <c r="JP29" s="108"/>
      <c r="JQ29" s="108"/>
      <c r="JR29" s="108"/>
      <c r="JS29" s="108"/>
      <c r="JT29" s="108"/>
      <c r="JU29" s="108"/>
      <c r="JV29" s="108"/>
      <c r="JW29" s="108"/>
      <c r="JX29" s="108"/>
      <c r="JY29" s="108"/>
      <c r="JZ29" s="108"/>
      <c r="KA29" s="108"/>
      <c r="KB29" s="108"/>
      <c r="KC29" s="108"/>
      <c r="KD29" s="108"/>
      <c r="KE29" s="108"/>
      <c r="KF29" s="108"/>
      <c r="KG29" s="108"/>
      <c r="KH29" s="108"/>
      <c r="KI29" s="108"/>
      <c r="KJ29" s="108"/>
      <c r="KK29" s="108"/>
      <c r="KL29" s="108"/>
      <c r="KM29" s="108"/>
      <c r="KN29" s="108"/>
      <c r="KO29" s="108"/>
      <c r="KP29" s="108"/>
      <c r="KQ29" s="108"/>
      <c r="KR29" s="108"/>
      <c r="KS29" s="108"/>
      <c r="KT29" s="108"/>
      <c r="KU29" s="108"/>
      <c r="KV29" s="108"/>
      <c r="KW29" s="108"/>
      <c r="KX29" s="108"/>
      <c r="KY29" s="108"/>
      <c r="KZ29" s="108"/>
      <c r="LA29" s="108"/>
      <c r="LB29" s="108"/>
      <c r="LC29" s="108"/>
      <c r="LD29" s="108"/>
      <c r="LE29" s="108"/>
      <c r="LF29" s="108"/>
      <c r="LG29" s="108"/>
      <c r="LH29" s="108"/>
      <c r="LI29" s="108"/>
      <c r="LJ29" s="108"/>
      <c r="LK29" s="108"/>
      <c r="LL29" s="108"/>
      <c r="LM29" s="108"/>
      <c r="LN29" s="108"/>
      <c r="LO29" s="108"/>
      <c r="LP29" s="108"/>
      <c r="LQ29" s="108"/>
      <c r="LR29" s="108"/>
      <c r="LS29" s="108"/>
      <c r="LT29" s="108"/>
      <c r="LU29" s="108"/>
      <c r="LV29" s="108"/>
      <c r="LW29" s="108"/>
      <c r="LX29" s="108"/>
      <c r="LY29" s="108"/>
      <c r="LZ29" s="108"/>
      <c r="MA29" s="108"/>
      <c r="MB29" s="108"/>
      <c r="MC29" s="108"/>
      <c r="MD29" s="108"/>
      <c r="ME29" s="108"/>
      <c r="MF29" s="108"/>
      <c r="MG29" s="108"/>
      <c r="MH29" s="108"/>
      <c r="MI29" s="108"/>
      <c r="MJ29" s="108"/>
      <c r="MK29" s="108"/>
      <c r="ML29" s="108"/>
      <c r="MM29" s="108"/>
      <c r="MN29" s="108"/>
      <c r="MO29" s="108"/>
      <c r="MP29" s="108"/>
      <c r="MQ29" s="108"/>
      <c r="MR29" s="108"/>
      <c r="MS29" s="108"/>
      <c r="MT29" s="108"/>
      <c r="MU29" s="108"/>
      <c r="MV29" s="108"/>
      <c r="MW29" s="108"/>
      <c r="MX29" s="108"/>
      <c r="MY29" s="108"/>
      <c r="MZ29" s="108"/>
      <c r="NA29" s="108"/>
      <c r="NB29" s="108"/>
      <c r="NC29" s="108"/>
      <c r="ND29" s="108"/>
      <c r="NE29" s="108"/>
      <c r="NF29" s="108"/>
      <c r="NG29" s="108"/>
      <c r="NH29" s="108"/>
      <c r="NI29" s="108"/>
      <c r="NJ29" s="108"/>
      <c r="NK29" s="108"/>
      <c r="NL29" s="108"/>
      <c r="NM29" s="108"/>
      <c r="NN29" s="108"/>
      <c r="NO29" s="108"/>
      <c r="NP29" s="265"/>
      <c r="NQ29" s="265"/>
      <c r="NR29" s="265"/>
      <c r="NS29" s="265"/>
      <c r="NT29" s="265"/>
      <c r="NU29" s="265"/>
      <c r="NV29" s="265"/>
      <c r="NW29" s="265"/>
      <c r="NX29" s="265"/>
      <c r="NY29" s="265"/>
      <c r="NZ29" s="265"/>
      <c r="OA29" s="265"/>
      <c r="OB29" s="265"/>
      <c r="OC29" s="265"/>
      <c r="OD29" s="265"/>
      <c r="OE29" s="265"/>
      <c r="OF29" s="265"/>
      <c r="OG29" s="265"/>
      <c r="OH29" s="265"/>
      <c r="OI29" s="265"/>
      <c r="OJ29" s="265"/>
      <c r="OK29" s="265"/>
      <c r="OL29" s="265"/>
      <c r="OM29" s="265"/>
      <c r="ON29" s="265"/>
      <c r="OO29" s="265"/>
      <c r="OP29" s="265"/>
      <c r="OQ29" s="265"/>
      <c r="OR29" s="265"/>
      <c r="OS29" s="265"/>
      <c r="OT29" s="265"/>
      <c r="OU29" s="265"/>
      <c r="OV29" s="265"/>
      <c r="OW29" s="265"/>
      <c r="OX29" s="265"/>
      <c r="OY29" s="265"/>
      <c r="OZ29" s="265"/>
      <c r="PA29" s="265"/>
      <c r="PB29" s="265"/>
      <c r="PC29" s="265"/>
      <c r="PD29" s="265"/>
      <c r="PE29" s="265"/>
      <c r="PF29" s="265"/>
      <c r="PG29" s="265"/>
      <c r="PH29" s="265"/>
      <c r="PI29" s="265"/>
      <c r="PJ29" s="265"/>
      <c r="PK29" s="265"/>
      <c r="PL29" s="265"/>
      <c r="PM29" s="265"/>
      <c r="PN29" s="265"/>
      <c r="PO29" s="265"/>
      <c r="PP29" s="265"/>
      <c r="PQ29" s="265"/>
      <c r="PR29" s="265"/>
      <c r="PS29" s="265"/>
      <c r="PT29" s="265"/>
      <c r="PU29" s="265"/>
      <c r="PV29" s="265"/>
      <c r="PW29" s="265"/>
      <c r="PX29" s="265"/>
      <c r="PY29" s="265"/>
      <c r="PZ29" s="265"/>
      <c r="QA29" s="265"/>
      <c r="QB29" s="265"/>
      <c r="QC29" s="111"/>
      <c r="QD29" s="111"/>
      <c r="QE29" s="111"/>
      <c r="QF29" s="111"/>
      <c r="QG29" s="111"/>
      <c r="QH29" s="111"/>
      <c r="QI29" s="111"/>
      <c r="QJ29" s="111"/>
      <c r="QK29" s="111"/>
      <c r="QL29" s="111"/>
      <c r="QM29" s="111"/>
      <c r="QN29" s="111"/>
      <c r="QO29" s="111"/>
      <c r="QP29" s="111"/>
      <c r="QQ29" s="111"/>
      <c r="QR29" s="111"/>
      <c r="QS29" s="111"/>
      <c r="QT29" s="111"/>
      <c r="QU29" s="111"/>
      <c r="QV29" s="111"/>
      <c r="QW29" s="111"/>
      <c r="QX29" s="111"/>
      <c r="QY29" s="111"/>
      <c r="QZ29" s="111"/>
      <c r="RA29" s="111"/>
      <c r="RB29" s="111"/>
      <c r="RC29" s="111"/>
      <c r="RD29" s="111"/>
      <c r="RE29" s="111"/>
      <c r="RF29" s="111"/>
      <c r="RG29" s="111"/>
      <c r="RH29" s="111"/>
      <c r="RI29" s="111"/>
      <c r="RJ29" s="111"/>
      <c r="RK29" s="111"/>
      <c r="RL29" s="111"/>
      <c r="RM29" s="111"/>
      <c r="RN29" s="111"/>
      <c r="RO29" s="111"/>
      <c r="RP29" s="111"/>
      <c r="RQ29" s="111"/>
      <c r="RR29" s="111"/>
      <c r="RS29" s="111"/>
      <c r="RT29" s="111"/>
      <c r="RU29" s="111"/>
      <c r="RV29" s="111"/>
      <c r="RW29" s="111"/>
      <c r="RX29" s="111"/>
      <c r="RY29" s="111"/>
      <c r="RZ29" s="111"/>
      <c r="SA29" s="111"/>
      <c r="SB29" s="111"/>
      <c r="SC29" s="111"/>
      <c r="SD29" s="111"/>
      <c r="SE29" s="111"/>
      <c r="SF29" s="111"/>
      <c r="SG29" s="111"/>
      <c r="SH29" s="111"/>
      <c r="SI29" s="111"/>
      <c r="SJ29" s="111"/>
      <c r="SK29" s="111"/>
      <c r="SL29" s="111"/>
      <c r="SM29" s="111"/>
      <c r="SN29" s="111"/>
      <c r="SO29" s="111"/>
      <c r="SP29" s="111"/>
      <c r="SQ29" s="111"/>
      <c r="SR29" s="111"/>
      <c r="SS29" s="111"/>
      <c r="ST29" s="111"/>
      <c r="SU29" s="111"/>
      <c r="SV29" s="111"/>
      <c r="SW29" s="111"/>
      <c r="SX29" s="111"/>
      <c r="SY29" s="111"/>
      <c r="SZ29" s="111"/>
      <c r="TA29" s="111"/>
      <c r="TB29" s="111"/>
      <c r="TC29" s="111"/>
      <c r="TD29" s="111"/>
      <c r="TE29" s="111"/>
      <c r="TF29" s="111"/>
      <c r="TG29" s="111"/>
      <c r="TH29" s="111"/>
      <c r="TI29" s="111"/>
      <c r="TJ29" s="111"/>
      <c r="TK29" s="111"/>
      <c r="TL29" s="111"/>
      <c r="TM29" s="111"/>
      <c r="TN29" s="111"/>
      <c r="TO29" s="111"/>
      <c r="TP29" s="111"/>
      <c r="TQ29" s="111"/>
      <c r="TR29" s="111"/>
      <c r="TS29" s="111"/>
      <c r="TT29" s="111"/>
      <c r="TU29" s="111"/>
      <c r="TV29" s="111"/>
      <c r="TW29" s="111"/>
      <c r="TX29" s="111"/>
      <c r="TY29" s="111"/>
      <c r="TZ29" s="111"/>
      <c r="UA29" s="111"/>
      <c r="UB29" s="111"/>
      <c r="UC29" s="111"/>
      <c r="UD29" s="111"/>
      <c r="UE29" s="111"/>
      <c r="UF29" s="111"/>
      <c r="UG29" s="111"/>
      <c r="UH29" s="111"/>
      <c r="UI29" s="111"/>
      <c r="UJ29" s="111"/>
      <c r="UK29" s="111"/>
      <c r="UL29" s="111"/>
      <c r="UM29" s="111"/>
      <c r="UN29" s="111"/>
      <c r="UO29" s="111"/>
      <c r="UP29" s="111"/>
      <c r="UQ29" s="111"/>
      <c r="UR29" s="111"/>
      <c r="US29" s="111"/>
      <c r="UT29" s="111"/>
      <c r="UU29" s="111"/>
      <c r="UV29" s="111"/>
      <c r="UW29" s="111"/>
      <c r="UX29" s="111"/>
      <c r="UY29" s="111"/>
      <c r="UZ29" s="111"/>
      <c r="VA29" s="111"/>
      <c r="VB29" s="111"/>
      <c r="VC29" s="111"/>
      <c r="VD29" s="111"/>
      <c r="VE29" s="111"/>
      <c r="VF29" s="107"/>
      <c r="VG29" s="107"/>
      <c r="VH29" s="107"/>
      <c r="VI29" s="107"/>
      <c r="VJ29" s="107"/>
      <c r="VK29" s="107"/>
      <c r="VL29" s="107"/>
      <c r="VM29" s="107"/>
      <c r="VN29" s="107"/>
      <c r="VO29" s="107"/>
      <c r="VP29" s="107"/>
      <c r="VQ29" s="107"/>
      <c r="VR29" s="107"/>
      <c r="VS29" s="107"/>
      <c r="VT29" s="107"/>
      <c r="VU29" s="107"/>
      <c r="VV29" s="107"/>
      <c r="VW29" s="107"/>
      <c r="VX29" s="107"/>
      <c r="VY29" s="107"/>
      <c r="VZ29" s="107"/>
      <c r="WA29" s="107"/>
      <c r="WB29" s="107"/>
      <c r="WC29" s="107"/>
      <c r="WD29" s="107"/>
      <c r="WE29" s="107"/>
      <c r="WF29" s="107"/>
      <c r="WG29" s="107"/>
      <c r="WH29" s="107"/>
      <c r="WI29" s="107"/>
      <c r="WJ29" s="107"/>
      <c r="WK29" s="107"/>
      <c r="WL29" s="107"/>
      <c r="WM29" s="107"/>
      <c r="WN29" s="107"/>
      <c r="WO29" s="107"/>
      <c r="WP29" s="107"/>
      <c r="WQ29" s="107"/>
      <c r="WR29" s="107"/>
      <c r="WS29" s="107"/>
      <c r="WT29" s="107"/>
      <c r="WU29" s="107"/>
      <c r="WV29" s="107"/>
      <c r="WW29" s="107"/>
      <c r="WX29" s="107"/>
      <c r="WY29" s="107"/>
      <c r="WZ29" s="107"/>
      <c r="XA29" s="107"/>
      <c r="XB29" s="107"/>
      <c r="XC29" s="107"/>
      <c r="XD29" s="107"/>
      <c r="XE29" s="107"/>
      <c r="XF29" s="107"/>
      <c r="XG29" s="107"/>
      <c r="XH29" s="107"/>
      <c r="XI29" s="107"/>
      <c r="XJ29" s="107"/>
      <c r="XK29" s="107"/>
      <c r="XL29" s="107"/>
      <c r="XM29" s="107"/>
      <c r="XN29" s="107"/>
      <c r="XO29" s="107"/>
      <c r="XP29" s="107"/>
      <c r="XQ29" s="107"/>
      <c r="XR29" s="107"/>
      <c r="XS29" s="107"/>
      <c r="XT29" s="107"/>
      <c r="XU29" s="107"/>
      <c r="XV29" s="107"/>
      <c r="XW29" s="107"/>
      <c r="XX29" s="107"/>
      <c r="XY29" s="107"/>
      <c r="XZ29" s="107"/>
      <c r="YA29" s="107"/>
      <c r="YB29" s="107"/>
      <c r="YC29" s="107"/>
      <c r="YD29" s="107"/>
      <c r="YE29" s="107"/>
      <c r="YF29" s="107"/>
      <c r="YG29" s="107"/>
      <c r="YH29" s="107"/>
      <c r="YI29" s="107"/>
      <c r="YJ29" s="107"/>
      <c r="YK29" s="107"/>
      <c r="YL29" s="107"/>
      <c r="YM29" s="107"/>
      <c r="YN29" s="107"/>
      <c r="YO29" s="107"/>
      <c r="YP29" s="107"/>
      <c r="YQ29" s="107"/>
      <c r="YR29" s="107"/>
      <c r="YS29" s="107"/>
      <c r="YT29" s="107"/>
      <c r="YU29" s="107"/>
      <c r="YV29" s="107"/>
      <c r="YW29" s="107"/>
      <c r="YX29" s="107"/>
      <c r="YY29" s="107"/>
      <c r="YZ29" s="107"/>
      <c r="ZA29" s="107"/>
      <c r="ZB29" s="107"/>
      <c r="ZC29" s="107"/>
      <c r="ZD29" s="107"/>
      <c r="ZE29" s="107"/>
      <c r="ZF29" s="107"/>
      <c r="ZG29" s="107"/>
      <c r="ZH29" s="107"/>
      <c r="ZI29" s="107"/>
      <c r="ZJ29" s="107"/>
      <c r="ZK29" s="107"/>
      <c r="ZL29" s="107"/>
      <c r="ZM29" s="107"/>
      <c r="ZN29" s="107"/>
      <c r="ZO29" s="107"/>
      <c r="ZP29" s="107"/>
      <c r="ZQ29" s="107"/>
      <c r="ZR29" s="107"/>
      <c r="ZS29" s="107"/>
      <c r="ZT29" s="107"/>
      <c r="ZU29" s="107"/>
      <c r="ZV29" s="107"/>
      <c r="ZW29" s="107"/>
      <c r="ZX29" s="107"/>
      <c r="ZY29" s="107"/>
      <c r="ZZ29" s="107"/>
      <c r="AAA29" s="107"/>
      <c r="AAB29" s="107"/>
      <c r="AAC29" s="107"/>
      <c r="AAD29" s="107"/>
      <c r="AAE29" s="107"/>
      <c r="AAF29" s="107"/>
      <c r="AAG29" s="107"/>
      <c r="AAH29" s="107"/>
      <c r="AAI29" s="107"/>
      <c r="AAJ29" s="107"/>
      <c r="AAK29" s="107"/>
      <c r="AAL29" s="107"/>
      <c r="AAM29" s="107"/>
      <c r="AAN29" s="107"/>
      <c r="AAO29" s="107"/>
      <c r="AAP29" s="107"/>
      <c r="AAQ29" s="107"/>
      <c r="AAR29" s="107"/>
      <c r="AAS29" s="107"/>
      <c r="AAT29" s="107"/>
      <c r="AAU29" s="107"/>
      <c r="AAV29" s="107"/>
      <c r="AAW29" s="107"/>
      <c r="AAX29" s="107"/>
      <c r="AAY29" s="107"/>
      <c r="AAZ29" s="107"/>
      <c r="ABA29" s="107"/>
      <c r="ABB29" s="107"/>
      <c r="ABC29" s="107"/>
      <c r="ABD29" s="107"/>
      <c r="ABE29" s="107"/>
      <c r="ABF29" s="107"/>
      <c r="ABG29" s="107"/>
      <c r="ABH29" s="107"/>
      <c r="ABI29" s="107"/>
      <c r="ABJ29" s="107"/>
      <c r="ABK29" s="107"/>
      <c r="ABL29" s="107"/>
      <c r="ABM29" s="107"/>
      <c r="ABN29" s="107"/>
      <c r="ABO29" s="107"/>
      <c r="ABP29" s="107"/>
      <c r="ABQ29" s="107"/>
      <c r="ABR29" s="107"/>
      <c r="ABS29" s="107"/>
      <c r="ABT29" s="107"/>
      <c r="ABU29" s="107"/>
      <c r="ABV29" s="107"/>
      <c r="ABW29" s="107"/>
      <c r="ABX29" s="107"/>
      <c r="ABY29" s="107"/>
      <c r="ABZ29" s="107"/>
      <c r="ACA29" s="107"/>
      <c r="ACB29" s="107"/>
      <c r="ACC29" s="107"/>
      <c r="ACD29" s="107"/>
      <c r="ACE29" s="107"/>
      <c r="ACF29" s="107"/>
      <c r="ACG29" s="107"/>
      <c r="ACH29" s="107"/>
      <c r="ACI29" s="107"/>
      <c r="ACJ29" s="107"/>
      <c r="ACK29" s="107"/>
      <c r="ACL29" s="107"/>
      <c r="ACM29" s="107"/>
      <c r="ACN29" s="107"/>
      <c r="ACO29" s="107"/>
      <c r="ACP29" s="107"/>
      <c r="ACQ29" s="107"/>
      <c r="ACR29" s="107"/>
      <c r="ACS29" s="107"/>
      <c r="ACT29" s="107"/>
      <c r="ACU29" s="107"/>
      <c r="ACV29" s="107"/>
      <c r="ACW29" s="107"/>
      <c r="ACX29" s="107"/>
      <c r="ACY29" s="266"/>
      <c r="ACZ29" s="266"/>
      <c r="ADA29" s="266"/>
      <c r="ADB29" s="266"/>
      <c r="ADC29" s="266"/>
      <c r="ADD29" s="266"/>
      <c r="ADE29" s="266"/>
      <c r="ADF29" s="266"/>
      <c r="ADG29" s="266"/>
      <c r="ADH29" s="266"/>
      <c r="ADI29" s="266"/>
      <c r="ADJ29" s="266"/>
      <c r="ADK29" s="266"/>
      <c r="ADL29" s="266"/>
      <c r="ADM29" s="266"/>
      <c r="ADN29" s="266"/>
      <c r="ADO29" s="266"/>
      <c r="ADP29" s="266"/>
      <c r="ADQ29" s="266"/>
      <c r="ADR29" s="266"/>
      <c r="ADS29" s="266"/>
      <c r="ADT29" s="266"/>
      <c r="ADU29" s="266"/>
      <c r="ADV29" s="266"/>
      <c r="ADW29" s="266"/>
      <c r="ADX29" s="266"/>
      <c r="ADY29" s="266"/>
      <c r="ADZ29" s="266"/>
      <c r="AEA29" s="266"/>
      <c r="AEB29" s="266"/>
      <c r="AEC29" s="266"/>
      <c r="AED29" s="266"/>
      <c r="AEE29" s="266"/>
      <c r="AEF29" s="266"/>
      <c r="AEG29" s="266"/>
      <c r="AEH29" s="266"/>
      <c r="AEI29" s="266"/>
      <c r="AEJ29" s="266"/>
      <c r="AEK29" s="266"/>
      <c r="AEL29" s="266"/>
      <c r="AEM29" s="266"/>
      <c r="AEN29" s="266"/>
      <c r="AEO29" s="266"/>
      <c r="AEP29" s="266"/>
      <c r="AEQ29" s="266"/>
      <c r="AER29" s="266"/>
      <c r="AES29" s="266"/>
      <c r="AET29" s="266"/>
      <c r="AEU29" s="266"/>
      <c r="AEV29" s="266"/>
      <c r="AEW29" s="266"/>
      <c r="AEX29" s="266"/>
      <c r="AEY29" s="266"/>
      <c r="AEZ29" s="266"/>
      <c r="AFA29" s="266"/>
      <c r="AFB29" s="266"/>
      <c r="AFC29" s="266"/>
      <c r="AFD29" s="266"/>
      <c r="AFE29" s="266"/>
      <c r="AFF29" s="266"/>
      <c r="AFG29" s="266"/>
      <c r="AFH29" s="266"/>
      <c r="AFI29" s="266"/>
      <c r="AFJ29" s="266"/>
      <c r="AFK29" s="266"/>
      <c r="AFL29" s="266"/>
      <c r="AFM29" s="266"/>
      <c r="AFN29" s="266"/>
      <c r="AFO29" s="108"/>
      <c r="AFP29" s="108"/>
      <c r="AFQ29" s="108"/>
      <c r="AFR29" s="108"/>
      <c r="AFS29" s="108"/>
      <c r="AFT29" s="108"/>
      <c r="AFU29" s="108"/>
      <c r="AFV29" s="108"/>
      <c r="AFW29" s="108"/>
      <c r="AFX29" s="108"/>
      <c r="AFY29" s="108"/>
      <c r="AFZ29" s="108"/>
      <c r="AGA29" s="108"/>
      <c r="AGB29" s="108"/>
      <c r="AGC29" s="108"/>
      <c r="AGD29" s="108"/>
      <c r="AGE29" s="108"/>
      <c r="AGF29" s="108"/>
      <c r="AGG29" s="108"/>
      <c r="AGH29" s="108"/>
      <c r="AGI29" s="108"/>
      <c r="AGJ29" s="108"/>
      <c r="AGK29" s="108"/>
      <c r="AGL29" s="108"/>
      <c r="AGM29" s="108"/>
      <c r="AGN29" s="108"/>
      <c r="AGO29" s="108"/>
      <c r="AGP29" s="108"/>
      <c r="AGQ29" s="108"/>
      <c r="AGR29" s="108"/>
      <c r="AGS29" s="108"/>
      <c r="AGT29" s="108"/>
      <c r="AGU29" s="108"/>
      <c r="AGV29" s="108"/>
      <c r="AGW29" s="108"/>
      <c r="AGX29" s="108"/>
      <c r="AGY29" s="108"/>
      <c r="AGZ29" s="108"/>
      <c r="AHA29" s="108"/>
      <c r="AHB29" s="108"/>
      <c r="AHC29" s="108"/>
      <c r="AHD29" s="108"/>
      <c r="AHE29" s="108"/>
      <c r="AHF29" s="108"/>
      <c r="AHG29" s="108"/>
      <c r="AHH29" s="108"/>
      <c r="AHI29" s="108"/>
      <c r="AHJ29" s="108"/>
      <c r="AHK29" s="108"/>
      <c r="AHL29" s="108"/>
      <c r="AHM29" s="108"/>
      <c r="AHN29" s="108"/>
      <c r="AHO29" s="108"/>
      <c r="AHP29" s="108"/>
      <c r="AHQ29" s="108"/>
      <c r="AHR29" s="108"/>
      <c r="AHS29" s="108"/>
      <c r="AHT29" s="108"/>
      <c r="AHU29" s="108"/>
      <c r="AHV29" s="108"/>
      <c r="AHW29" s="108"/>
      <c r="AHX29" s="108"/>
      <c r="AHY29" s="108"/>
      <c r="AHZ29" s="108"/>
      <c r="AIA29" s="108"/>
      <c r="AIB29" s="108"/>
      <c r="AIC29" s="108"/>
      <c r="AID29" s="108"/>
      <c r="AIE29" s="111"/>
      <c r="AIF29" s="111"/>
      <c r="AIG29" s="111"/>
      <c r="AIH29" s="111"/>
      <c r="AII29" s="111"/>
      <c r="AIJ29" s="111"/>
      <c r="AIK29" s="111"/>
      <c r="AIL29" s="111"/>
      <c r="AIM29" s="111"/>
      <c r="AIN29" s="111"/>
      <c r="AIO29" s="111"/>
      <c r="AIP29" s="111"/>
      <c r="AIQ29" s="111"/>
      <c r="AIR29" s="111"/>
      <c r="AIS29" s="111"/>
      <c r="AIT29" s="111"/>
      <c r="AIU29" s="111"/>
      <c r="AIV29" s="111"/>
      <c r="AIW29" s="111"/>
      <c r="AIX29" s="111"/>
      <c r="AIY29" s="111"/>
      <c r="AIZ29" s="111"/>
      <c r="AJA29" s="111"/>
      <c r="AJB29" s="111"/>
      <c r="AJC29" s="111"/>
      <c r="AJD29" s="111"/>
      <c r="AJE29" s="111"/>
      <c r="AJF29" s="111"/>
      <c r="AJG29" s="111"/>
      <c r="AJH29" s="111"/>
      <c r="AJI29" s="111"/>
      <c r="AJJ29" s="111"/>
      <c r="AJK29" s="111"/>
      <c r="AJL29" s="111"/>
      <c r="AJM29" s="111"/>
      <c r="AJN29" s="111"/>
      <c r="AJO29" s="111"/>
      <c r="AJP29" s="111"/>
      <c r="AJQ29" s="111"/>
      <c r="AJR29" s="111"/>
      <c r="AJS29" s="111"/>
      <c r="AJT29" s="111"/>
      <c r="AJU29" s="111"/>
      <c r="AJV29" s="111"/>
      <c r="AJW29" s="111"/>
      <c r="AJX29" s="111"/>
      <c r="AJY29" s="111"/>
      <c r="AJZ29" s="111"/>
      <c r="AKA29" s="111"/>
      <c r="AKB29" s="111"/>
      <c r="AKC29" s="111"/>
      <c r="AKD29" s="111"/>
      <c r="AKE29" s="111"/>
      <c r="AKF29" s="111"/>
      <c r="AKG29" s="111"/>
      <c r="AKH29" s="111"/>
      <c r="AKI29" s="111"/>
      <c r="AKJ29" s="111"/>
      <c r="AKK29" s="111"/>
      <c r="AKL29" s="111"/>
      <c r="AKM29" s="111"/>
      <c r="AKN29" s="111"/>
      <c r="AKO29" s="111"/>
      <c r="AKP29" s="111"/>
      <c r="AKQ29" s="111"/>
      <c r="AKR29" s="111"/>
      <c r="AKS29" s="258"/>
      <c r="AKT29" s="106"/>
      <c r="AKU29" s="106"/>
      <c r="AKV29" s="106"/>
      <c r="AKW29" s="106"/>
      <c r="AKX29" s="106"/>
      <c r="AKY29" s="106"/>
      <c r="AKZ29" s="106"/>
      <c r="ALA29" s="106"/>
      <c r="ALB29" s="106"/>
      <c r="ALC29" s="106"/>
      <c r="ALD29" s="106"/>
      <c r="ALE29" s="106"/>
      <c r="ALF29" s="106"/>
      <c r="ALG29" s="106"/>
      <c r="ALH29" s="106"/>
      <c r="ALI29" s="106"/>
      <c r="ALJ29" s="106"/>
      <c r="ALK29" s="106"/>
      <c r="ALL29" s="106"/>
      <c r="ALM29" s="106"/>
      <c r="ALN29" s="106"/>
      <c r="ALO29" s="106"/>
      <c r="ALP29" s="106"/>
      <c r="ALQ29" s="106"/>
      <c r="ALR29" s="106"/>
      <c r="ALS29" s="106"/>
      <c r="ALT29" s="106"/>
      <c r="ALU29" s="106"/>
      <c r="ALV29" s="106"/>
      <c r="ALW29" s="106"/>
      <c r="ALX29" s="106"/>
      <c r="ALY29" s="106"/>
      <c r="ALZ29" s="106"/>
      <c r="AMA29" s="106"/>
      <c r="AMB29" s="106"/>
      <c r="AMC29" s="106"/>
      <c r="AMD29" s="106"/>
      <c r="AME29" s="106"/>
      <c r="AMF29" s="106"/>
      <c r="AMG29" s="106"/>
      <c r="AMH29" s="106"/>
      <c r="AMI29" s="106"/>
      <c r="AMJ29" s="106"/>
      <c r="AMK29" s="106"/>
      <c r="AML29" s="106"/>
      <c r="AMM29" s="106"/>
      <c r="AMN29" s="106"/>
      <c r="AMO29" s="106"/>
      <c r="AMP29" s="106"/>
      <c r="AMQ29" s="106"/>
      <c r="AMR29" s="106"/>
      <c r="AMS29" s="106"/>
      <c r="AMT29" s="106"/>
      <c r="AMU29" s="106"/>
      <c r="AMV29" s="106"/>
      <c r="AMW29" s="106"/>
      <c r="AMX29" s="106"/>
      <c r="AMY29" s="106"/>
      <c r="AMZ29" s="106"/>
      <c r="ANA29" s="106"/>
      <c r="ANB29" s="106"/>
      <c r="ANC29" s="106"/>
      <c r="AND29" s="106"/>
      <c r="ANE29" s="106"/>
      <c r="ANF29" s="106"/>
      <c r="ANG29" s="106"/>
      <c r="ANH29" s="107"/>
      <c r="ANI29" s="107"/>
      <c r="ANJ29" s="107"/>
      <c r="ANK29" s="107"/>
      <c r="ANL29" s="107"/>
      <c r="ANM29" s="107"/>
      <c r="ANN29" s="107"/>
      <c r="ANO29" s="107"/>
      <c r="ANP29" s="107"/>
      <c r="ANQ29" s="107"/>
      <c r="ANR29" s="107"/>
      <c r="ANS29" s="107"/>
      <c r="ANT29" s="107"/>
      <c r="ANU29" s="107"/>
      <c r="ANV29" s="107"/>
      <c r="ANW29" s="107"/>
      <c r="ANX29" s="107"/>
      <c r="ANY29" s="107"/>
      <c r="ANZ29" s="107"/>
      <c r="AOA29" s="107"/>
      <c r="AOB29" s="107"/>
      <c r="AOC29" s="107"/>
      <c r="AOD29" s="107"/>
      <c r="AOE29" s="107"/>
      <c r="AOF29" s="107"/>
      <c r="AOG29" s="107"/>
      <c r="AOH29" s="107"/>
      <c r="AOI29" s="107"/>
      <c r="AOJ29" s="107"/>
      <c r="AOK29" s="107"/>
      <c r="AOL29" s="107"/>
      <c r="AOM29" s="107"/>
      <c r="AON29" s="107"/>
      <c r="AOO29" s="107"/>
      <c r="AOP29" s="107"/>
      <c r="AOQ29" s="107"/>
      <c r="AOR29" s="107"/>
      <c r="AOS29" s="107"/>
      <c r="AOT29" s="107"/>
      <c r="AOU29" s="107"/>
      <c r="AOV29" s="107"/>
      <c r="AOW29" s="107"/>
      <c r="AOX29" s="107"/>
      <c r="AOY29" s="107"/>
      <c r="AOZ29" s="107"/>
      <c r="APA29" s="107"/>
      <c r="APB29" s="107"/>
      <c r="APC29" s="107"/>
      <c r="APD29" s="107"/>
      <c r="APE29" s="107"/>
      <c r="APF29" s="107"/>
      <c r="APG29" s="107"/>
      <c r="APH29" s="107"/>
      <c r="API29" s="107"/>
      <c r="APJ29" s="107"/>
      <c r="APK29" s="107"/>
      <c r="APL29" s="107"/>
      <c r="APM29" s="107"/>
      <c r="APN29" s="107"/>
      <c r="APO29" s="107"/>
      <c r="APP29" s="107"/>
      <c r="APQ29" s="107"/>
      <c r="APR29" s="107"/>
      <c r="APS29" s="107"/>
      <c r="APT29" s="107"/>
      <c r="APU29" s="108"/>
      <c r="APV29" s="108"/>
      <c r="APW29" s="108"/>
      <c r="APX29" s="108"/>
      <c r="APY29" s="108"/>
      <c r="APZ29" s="108"/>
      <c r="AQA29" s="108"/>
      <c r="AQB29" s="108"/>
      <c r="AQC29" s="108"/>
      <c r="AQD29" s="108"/>
      <c r="AQE29" s="108"/>
      <c r="AQF29" s="108"/>
      <c r="AQG29" s="108"/>
      <c r="AQH29" s="108"/>
      <c r="AQI29" s="108"/>
      <c r="AQJ29" s="108"/>
      <c r="AQK29" s="108"/>
      <c r="AQL29" s="108"/>
      <c r="AQM29" s="108"/>
      <c r="AQN29" s="108"/>
      <c r="AQO29" s="108"/>
      <c r="AQP29" s="108"/>
      <c r="AQQ29" s="108"/>
      <c r="AQR29" s="108"/>
      <c r="AQS29" s="108"/>
      <c r="AQT29" s="108"/>
      <c r="AQU29" s="108"/>
      <c r="AQV29" s="108"/>
      <c r="AQW29" s="108"/>
      <c r="AQX29" s="108"/>
      <c r="AQY29" s="108"/>
      <c r="AQZ29" s="108"/>
      <c r="ARA29" s="108"/>
      <c r="ARB29" s="108"/>
      <c r="ARC29" s="108"/>
      <c r="ARD29" s="108"/>
      <c r="ARE29" s="108"/>
      <c r="ARF29" s="108"/>
      <c r="ARG29" s="108"/>
      <c r="ARH29" s="108"/>
      <c r="ARI29" s="108"/>
      <c r="ARJ29" s="108"/>
      <c r="ARK29" s="108"/>
      <c r="ARL29" s="108"/>
      <c r="ARM29" s="108"/>
      <c r="ARN29" s="108"/>
      <c r="ARO29" s="108"/>
      <c r="ARP29" s="108"/>
      <c r="ARQ29" s="108"/>
      <c r="ARR29" s="108"/>
      <c r="ARS29" s="108"/>
      <c r="ART29" s="108"/>
      <c r="ARU29" s="108"/>
      <c r="ARV29" s="108"/>
      <c r="ARW29" s="108"/>
      <c r="ARX29" s="108"/>
      <c r="ARY29" s="108"/>
      <c r="ARZ29" s="108"/>
      <c r="ASA29" s="108"/>
      <c r="ASB29" s="108"/>
      <c r="ASC29" s="108"/>
      <c r="ASD29" s="108"/>
      <c r="ASE29" s="108"/>
      <c r="ASF29" s="108"/>
      <c r="ASG29" s="108"/>
      <c r="ASH29" s="109"/>
      <c r="ASI29" s="109"/>
      <c r="ASJ29" s="109"/>
      <c r="ASK29" s="109"/>
      <c r="ASL29" s="109"/>
      <c r="ASM29" s="109"/>
      <c r="ASN29" s="109"/>
      <c r="ASO29" s="109"/>
      <c r="ASP29" s="109"/>
      <c r="ASQ29" s="109"/>
      <c r="ASR29" s="109"/>
      <c r="ASS29" s="109"/>
      <c r="AST29" s="109"/>
      <c r="ASU29" s="109"/>
      <c r="ASV29" s="109"/>
      <c r="ASW29" s="109"/>
      <c r="ASX29" s="109"/>
      <c r="ASY29" s="109"/>
      <c r="ASZ29" s="109"/>
      <c r="ATA29" s="109"/>
      <c r="ATB29" s="109"/>
      <c r="ATC29" s="109"/>
      <c r="ATD29" s="109"/>
      <c r="ATE29" s="109"/>
      <c r="ATF29" s="109"/>
      <c r="ATG29" s="109"/>
      <c r="ATH29" s="109"/>
      <c r="ATI29" s="109"/>
      <c r="ATJ29" s="109"/>
      <c r="ATK29" s="109"/>
      <c r="ATL29" s="109"/>
      <c r="ATM29" s="109"/>
      <c r="ATN29" s="109"/>
      <c r="ATO29" s="109"/>
      <c r="ATP29" s="109"/>
      <c r="ATQ29" s="109"/>
      <c r="ATR29" s="109"/>
      <c r="ATS29" s="109"/>
      <c r="ATT29" s="109"/>
      <c r="ATU29" s="109"/>
      <c r="ATV29" s="109"/>
      <c r="ATW29" s="109"/>
      <c r="ATX29" s="109"/>
      <c r="ATY29" s="109"/>
      <c r="ATZ29" s="109"/>
      <c r="AUA29" s="109"/>
      <c r="AUB29" s="109"/>
      <c r="AUC29" s="109"/>
      <c r="AUD29" s="109"/>
      <c r="AUE29" s="109"/>
      <c r="AUF29" s="109"/>
      <c r="AUG29" s="109"/>
      <c r="AUH29" s="109"/>
      <c r="AUI29" s="109"/>
      <c r="AUJ29" s="109"/>
      <c r="AUK29" s="109"/>
      <c r="AUL29" s="109"/>
      <c r="AUM29" s="109"/>
      <c r="AUN29" s="109"/>
      <c r="AUO29" s="109"/>
      <c r="AUP29" s="109"/>
      <c r="AUQ29" s="109"/>
      <c r="AUR29" s="109"/>
      <c r="AUS29" s="109"/>
      <c r="AUT29" s="109"/>
      <c r="AUU29" s="108"/>
      <c r="AUV29" s="108"/>
      <c r="AUW29" s="108"/>
      <c r="AUX29" s="108"/>
      <c r="AUY29" s="108"/>
      <c r="AUZ29" s="108"/>
      <c r="AVA29" s="108"/>
      <c r="AVB29" s="108"/>
      <c r="AVC29" s="108"/>
      <c r="AVD29" s="108"/>
      <c r="AVE29" s="108"/>
      <c r="AVF29" s="108"/>
      <c r="AVG29" s="108"/>
      <c r="AVH29" s="108"/>
      <c r="AVI29" s="108"/>
      <c r="AVJ29" s="108"/>
      <c r="AVK29" s="108"/>
      <c r="AVL29" s="108"/>
      <c r="AVM29" s="108"/>
      <c r="AVN29" s="108"/>
      <c r="AVO29" s="108"/>
      <c r="AVP29" s="108"/>
      <c r="AVQ29" s="108"/>
      <c r="AVR29" s="108"/>
      <c r="AVS29" s="108"/>
      <c r="AVT29" s="108"/>
      <c r="AVU29" s="108"/>
      <c r="AVV29" s="108"/>
      <c r="AVW29" s="108"/>
      <c r="AVX29" s="108"/>
      <c r="AVY29" s="108"/>
      <c r="AVZ29" s="108"/>
      <c r="AWA29" s="108"/>
      <c r="AWB29" s="108"/>
      <c r="AWC29" s="108"/>
      <c r="AWD29" s="108"/>
      <c r="AWE29" s="108"/>
      <c r="AWF29" s="108"/>
      <c r="AWG29" s="108"/>
      <c r="AWH29" s="108"/>
      <c r="AWI29" s="108"/>
      <c r="AWJ29" s="108"/>
      <c r="AWK29" s="108"/>
      <c r="AWL29" s="108"/>
      <c r="AWM29" s="108"/>
      <c r="AWN29" s="108"/>
      <c r="AWO29" s="108"/>
      <c r="AWP29" s="108"/>
      <c r="AWQ29" s="108"/>
      <c r="AWR29" s="108"/>
      <c r="AWS29" s="108"/>
      <c r="AWT29" s="108"/>
      <c r="AWU29" s="108"/>
      <c r="AWV29" s="108"/>
      <c r="AWW29" s="108"/>
      <c r="AWX29" s="108"/>
      <c r="AWY29" s="108"/>
      <c r="AWZ29" s="108"/>
      <c r="AXA29" s="108"/>
      <c r="AXB29" s="108"/>
      <c r="AXC29" s="108"/>
      <c r="AXD29" s="108"/>
      <c r="AXE29" s="108"/>
      <c r="AXF29" s="108"/>
      <c r="AXG29" s="108"/>
      <c r="AXH29" s="108"/>
      <c r="AXI29" s="108"/>
      <c r="AXJ29" s="108"/>
      <c r="AXK29" s="111"/>
      <c r="AXL29" s="111"/>
      <c r="AXM29" s="111"/>
      <c r="AXN29" s="111"/>
      <c r="AXO29" s="111"/>
      <c r="AXP29" s="111"/>
      <c r="AXQ29" s="111"/>
      <c r="AXR29" s="111"/>
      <c r="AXS29" s="111"/>
      <c r="AXT29" s="111"/>
      <c r="AXU29" s="111"/>
      <c r="AXV29" s="111"/>
      <c r="AXW29" s="111"/>
      <c r="AXX29" s="111"/>
      <c r="AXY29" s="111"/>
      <c r="AXZ29" s="111"/>
      <c r="AYA29" s="111"/>
      <c r="AYB29" s="111"/>
      <c r="AYC29" s="111"/>
      <c r="AYD29" s="111"/>
      <c r="AYE29" s="111"/>
      <c r="AYF29" s="111"/>
      <c r="AYG29" s="111"/>
      <c r="AYH29" s="111"/>
      <c r="AYI29" s="111"/>
      <c r="AYJ29" s="111"/>
      <c r="AYK29" s="111"/>
      <c r="AYL29" s="111"/>
      <c r="AYM29" s="111"/>
      <c r="AYN29" s="111"/>
      <c r="AYO29" s="111"/>
      <c r="AYP29" s="111"/>
      <c r="AYQ29" s="111"/>
      <c r="AYR29" s="111"/>
      <c r="AYS29" s="111"/>
      <c r="AYT29" s="111"/>
      <c r="AYU29" s="111"/>
      <c r="AYV29" s="111"/>
      <c r="AYW29" s="111"/>
      <c r="AYX29" s="111"/>
      <c r="AYY29" s="111"/>
      <c r="AYZ29" s="111"/>
      <c r="AZA29" s="111"/>
      <c r="AZB29" s="111"/>
      <c r="AZC29" s="111"/>
      <c r="AZD29" s="111"/>
      <c r="AZE29" s="111"/>
      <c r="AZF29" s="111"/>
      <c r="AZG29" s="111"/>
      <c r="AZH29" s="111"/>
      <c r="AZI29" s="111"/>
      <c r="AZJ29" s="111"/>
      <c r="AZK29" s="111"/>
      <c r="AZL29" s="111"/>
      <c r="AZM29" s="111"/>
      <c r="AZN29" s="111"/>
      <c r="AZO29" s="111"/>
      <c r="AZP29" s="111"/>
      <c r="AZQ29" s="111"/>
      <c r="AZR29" s="111"/>
      <c r="AZS29" s="111"/>
      <c r="AZT29" s="111"/>
      <c r="AZU29" s="111"/>
      <c r="AZV29" s="111"/>
      <c r="AZW29" s="111"/>
      <c r="AZX29" s="108"/>
      <c r="AZY29" s="108"/>
      <c r="AZZ29" s="108"/>
      <c r="BAA29" s="108"/>
      <c r="BAB29" s="108"/>
      <c r="BAC29" s="108"/>
      <c r="BAD29" s="108"/>
      <c r="BAE29" s="108"/>
      <c r="BAF29" s="108"/>
      <c r="BAG29" s="108"/>
      <c r="BAH29" s="108"/>
      <c r="BAI29" s="108"/>
      <c r="BAJ29" s="108"/>
      <c r="BAK29" s="108"/>
      <c r="BAL29" s="108"/>
      <c r="BAM29" s="108"/>
      <c r="BAN29" s="108"/>
      <c r="BAO29" s="108"/>
      <c r="BAP29" s="108"/>
      <c r="BAQ29" s="108"/>
      <c r="BAR29" s="108"/>
      <c r="BAS29" s="108"/>
      <c r="BAT29" s="108"/>
      <c r="BAU29" s="108"/>
      <c r="BAV29" s="108"/>
      <c r="BAW29" s="108"/>
      <c r="BAX29" s="108"/>
      <c r="BAY29" s="108"/>
      <c r="BAZ29" s="108"/>
      <c r="BBA29" s="108"/>
      <c r="BBB29" s="108"/>
      <c r="BBC29" s="108"/>
      <c r="BBD29" s="108"/>
      <c r="BBE29" s="108"/>
      <c r="BBF29" s="108"/>
      <c r="BBG29" s="108"/>
      <c r="BBH29" s="108"/>
      <c r="BBI29" s="108"/>
      <c r="BBJ29" s="108"/>
      <c r="BBK29" s="108"/>
      <c r="BBL29" s="108"/>
      <c r="BBM29" s="108"/>
      <c r="BBN29" s="108"/>
      <c r="BBO29" s="108"/>
      <c r="BBP29" s="108"/>
      <c r="BBQ29" s="108"/>
      <c r="BBR29" s="108"/>
      <c r="BBS29" s="108"/>
      <c r="BBT29" s="108"/>
      <c r="BBU29" s="108"/>
      <c r="BBV29" s="108"/>
      <c r="BBW29" s="108"/>
      <c r="BBX29" s="108"/>
      <c r="BBY29" s="108"/>
      <c r="BBZ29" s="108"/>
      <c r="BCA29" s="108"/>
      <c r="BCB29" s="108"/>
      <c r="BCC29" s="108"/>
      <c r="BCD29" s="108"/>
      <c r="BCE29" s="108"/>
      <c r="BCF29" s="108"/>
      <c r="BCG29" s="108"/>
      <c r="BCH29" s="108"/>
      <c r="BCI29" s="108"/>
      <c r="BCJ29" s="108"/>
      <c r="BCK29" s="108"/>
      <c r="BCL29" s="108"/>
      <c r="BCM29" s="108"/>
      <c r="BCN29" s="108"/>
      <c r="BCO29" s="108"/>
      <c r="BCP29" s="108"/>
      <c r="BCQ29" s="108"/>
      <c r="BCR29" s="108"/>
      <c r="BCS29" s="108"/>
      <c r="BCT29" s="108"/>
      <c r="BCU29" s="108"/>
      <c r="BCV29" s="108"/>
      <c r="BCW29" s="108"/>
      <c r="BCX29" s="108"/>
      <c r="BCY29" s="108"/>
      <c r="BCZ29" s="108"/>
      <c r="BDA29" s="108"/>
      <c r="BDB29" s="108"/>
      <c r="BDC29" s="108"/>
      <c r="BDD29" s="108"/>
      <c r="BDE29" s="108"/>
      <c r="BDF29" s="108"/>
      <c r="BDG29" s="108"/>
      <c r="BDH29" s="108"/>
      <c r="BDI29" s="108"/>
      <c r="BDJ29" s="108"/>
      <c r="BDK29" s="108"/>
      <c r="BDL29" s="108"/>
      <c r="BDM29" s="108"/>
      <c r="BDN29" s="108"/>
      <c r="BDO29" s="108"/>
      <c r="BDP29" s="108"/>
      <c r="BDQ29" s="108"/>
      <c r="BDR29" s="108"/>
      <c r="BDS29" s="108"/>
      <c r="BDT29" s="108"/>
      <c r="BDU29" s="108"/>
      <c r="BDV29" s="108"/>
      <c r="BDW29" s="108"/>
      <c r="BDX29" s="108"/>
      <c r="BDY29" s="108"/>
      <c r="BDZ29" s="108"/>
      <c r="BEA29" s="108"/>
      <c r="BEB29" s="108"/>
      <c r="BEC29" s="108"/>
      <c r="BED29" s="108"/>
      <c r="BEE29" s="108"/>
      <c r="BEF29" s="108"/>
      <c r="BEG29" s="108"/>
      <c r="BEH29" s="108"/>
      <c r="BEI29" s="108"/>
      <c r="BEJ29" s="108"/>
      <c r="BEK29" s="108"/>
      <c r="BEL29" s="108"/>
      <c r="BEM29" s="108"/>
      <c r="BEN29" s="108"/>
      <c r="BEO29" s="108"/>
      <c r="BEP29" s="108"/>
      <c r="BEQ29" s="108"/>
      <c r="BER29" s="108"/>
      <c r="BES29" s="108"/>
      <c r="BET29" s="108"/>
      <c r="BEU29" s="108"/>
      <c r="BEV29" s="108"/>
      <c r="BEW29" s="108"/>
      <c r="BEX29" s="107"/>
      <c r="BEY29" s="107"/>
      <c r="BEZ29" s="107"/>
      <c r="BFA29" s="107"/>
      <c r="BFB29" s="107"/>
      <c r="BFC29" s="107"/>
      <c r="BFD29" s="107"/>
      <c r="BFE29" s="107"/>
      <c r="BFF29" s="107"/>
      <c r="BFG29" s="107"/>
      <c r="BFH29" s="107"/>
      <c r="BFI29" s="107"/>
      <c r="BFJ29" s="107"/>
      <c r="BFK29" s="107"/>
      <c r="BFL29" s="107"/>
      <c r="BFM29" s="107"/>
      <c r="BFN29" s="107"/>
      <c r="BFO29" s="107"/>
      <c r="BFP29" s="107"/>
      <c r="BFQ29" s="107"/>
      <c r="BFR29" s="107"/>
      <c r="BFS29" s="107"/>
      <c r="BFT29" s="107"/>
      <c r="BFU29" s="107"/>
      <c r="BFV29" s="107"/>
      <c r="BFW29" s="107"/>
      <c r="BFX29" s="107"/>
      <c r="BFY29" s="107"/>
      <c r="BFZ29" s="107"/>
      <c r="BGA29" s="107"/>
      <c r="BGB29" s="107"/>
      <c r="BGC29" s="107"/>
      <c r="BGD29" s="107"/>
      <c r="BGE29" s="107"/>
      <c r="BGF29" s="107"/>
      <c r="BGG29" s="107"/>
      <c r="BGH29" s="107"/>
      <c r="BGI29" s="107"/>
      <c r="BGJ29" s="107"/>
      <c r="BGK29" s="107"/>
      <c r="BGL29" s="107"/>
      <c r="BGM29" s="107"/>
      <c r="BGN29" s="107"/>
      <c r="BGO29" s="107"/>
      <c r="BGP29" s="107"/>
      <c r="BGQ29" s="107"/>
      <c r="BGR29" s="107"/>
      <c r="BGS29" s="107"/>
      <c r="BGT29" s="107"/>
      <c r="BGU29" s="107"/>
      <c r="BGV29" s="107"/>
      <c r="BGW29" s="107"/>
      <c r="BGX29" s="107"/>
      <c r="BGY29" s="107"/>
      <c r="BGZ29" s="107"/>
      <c r="BHA29" s="107"/>
      <c r="BHB29" s="107"/>
      <c r="BHC29" s="107"/>
      <c r="BHD29" s="107"/>
      <c r="BHE29" s="107"/>
      <c r="BHF29" s="107"/>
      <c r="BHG29" s="107"/>
      <c r="BHH29" s="107"/>
      <c r="BHI29" s="107"/>
      <c r="BHJ29" s="107"/>
      <c r="BHK29" s="107"/>
      <c r="BHL29" s="107"/>
      <c r="BHM29" s="107"/>
      <c r="BHN29" s="111"/>
      <c r="BHO29" s="111"/>
      <c r="BHP29" s="111"/>
      <c r="BHQ29" s="111"/>
      <c r="BHR29" s="111"/>
      <c r="BHS29" s="111"/>
      <c r="BHT29" s="111"/>
      <c r="BHU29" s="111"/>
      <c r="BHV29" s="111"/>
      <c r="BHW29" s="111"/>
      <c r="BHX29" s="111"/>
      <c r="BHY29" s="111"/>
      <c r="BHZ29" s="111"/>
      <c r="BIA29" s="111"/>
      <c r="BIB29" s="111"/>
      <c r="BIC29" s="111"/>
      <c r="BID29" s="111"/>
      <c r="BIE29" s="111"/>
      <c r="BIF29" s="111"/>
      <c r="BIG29" s="111"/>
      <c r="BIH29" s="111"/>
      <c r="BII29" s="111"/>
      <c r="BIJ29" s="111"/>
      <c r="BIK29" s="111"/>
      <c r="BIL29" s="111"/>
      <c r="BIM29" s="111"/>
      <c r="BIN29" s="111"/>
      <c r="BIO29" s="111"/>
      <c r="BIP29" s="111"/>
      <c r="BIQ29" s="111"/>
      <c r="BIR29" s="111"/>
      <c r="BIS29" s="111"/>
      <c r="BIT29" s="111"/>
      <c r="BIU29" s="111"/>
      <c r="BIV29" s="111"/>
      <c r="BIW29" s="111"/>
      <c r="BIX29" s="111"/>
      <c r="BIY29" s="111"/>
      <c r="BIZ29" s="111"/>
      <c r="BJA29" s="111"/>
      <c r="BJB29" s="111"/>
      <c r="BJC29" s="111"/>
      <c r="BJD29" s="111"/>
      <c r="BJE29" s="111"/>
      <c r="BJF29" s="111"/>
      <c r="BJG29" s="111"/>
      <c r="BJH29" s="111"/>
      <c r="BJI29" s="111"/>
      <c r="BJJ29" s="111"/>
      <c r="BJK29" s="111"/>
      <c r="BJL29" s="111"/>
      <c r="BJM29" s="111"/>
      <c r="BJN29" s="111"/>
      <c r="BJO29" s="111"/>
      <c r="BJP29" s="111"/>
      <c r="BJQ29" s="111"/>
      <c r="BJR29" s="111"/>
      <c r="BJS29" s="111"/>
      <c r="BJT29" s="111"/>
      <c r="BJU29" s="111"/>
      <c r="BJV29" s="111"/>
      <c r="BJW29" s="111"/>
      <c r="BJX29" s="111"/>
      <c r="BJY29" s="111"/>
      <c r="BJZ29" s="111"/>
      <c r="BKA29" s="111"/>
      <c r="BKB29" s="111"/>
      <c r="BKC29" s="111"/>
      <c r="BKD29" s="111"/>
      <c r="BKE29" s="111"/>
      <c r="BKF29" s="111"/>
      <c r="BKG29" s="111"/>
      <c r="BKH29" s="111"/>
      <c r="BKI29" s="111"/>
      <c r="BKJ29" s="111"/>
      <c r="BKK29" s="111"/>
      <c r="BKL29" s="111"/>
      <c r="BKM29" s="111"/>
      <c r="BKN29" s="111"/>
      <c r="BKO29" s="111"/>
      <c r="BKP29" s="111"/>
      <c r="BKQ29" s="111"/>
      <c r="BKR29" s="111"/>
      <c r="BKS29" s="111"/>
      <c r="BKT29" s="111"/>
      <c r="BKU29" s="111"/>
      <c r="BKV29" s="111"/>
      <c r="BKW29" s="111"/>
      <c r="BKX29" s="111"/>
      <c r="BKY29" s="111"/>
      <c r="BKZ29" s="111"/>
      <c r="BLA29" s="111"/>
      <c r="BLB29" s="111"/>
      <c r="BLC29" s="111"/>
      <c r="BLD29" s="111"/>
      <c r="BLE29" s="111"/>
      <c r="BLF29" s="111"/>
      <c r="BLG29" s="111"/>
      <c r="BLH29" s="111"/>
      <c r="BLI29" s="111"/>
      <c r="BLJ29" s="111"/>
      <c r="BLK29" s="111"/>
      <c r="BLL29" s="111"/>
      <c r="BLM29" s="111"/>
      <c r="BLN29" s="111"/>
      <c r="BLO29" s="111"/>
      <c r="BLP29" s="111"/>
      <c r="BLQ29" s="111"/>
      <c r="BLR29" s="111"/>
      <c r="BLS29" s="111"/>
      <c r="BLT29" s="111"/>
      <c r="BLU29" s="111"/>
      <c r="BLV29" s="111"/>
      <c r="BLW29" s="111"/>
      <c r="BLX29" s="111"/>
      <c r="BLY29" s="111"/>
      <c r="BLZ29" s="111"/>
      <c r="BMA29" s="111"/>
      <c r="BMB29" s="111"/>
      <c r="BMC29" s="111"/>
      <c r="BMD29" s="111"/>
      <c r="BME29" s="111"/>
      <c r="BMF29" s="111"/>
      <c r="BMG29" s="111"/>
      <c r="BMH29" s="111"/>
      <c r="BMI29" s="111"/>
      <c r="BMJ29" s="111"/>
      <c r="BMK29" s="111"/>
      <c r="BML29" s="111"/>
      <c r="BMM29" s="111"/>
      <c r="BMN29" s="111"/>
      <c r="BMO29" s="111"/>
      <c r="BMP29" s="111"/>
      <c r="BMQ29" s="111"/>
      <c r="BMR29" s="111"/>
      <c r="BMS29" s="111"/>
      <c r="BMT29" s="108"/>
      <c r="BMU29" s="108"/>
      <c r="BMV29" s="108"/>
      <c r="BMW29" s="108"/>
      <c r="BMX29" s="108"/>
      <c r="BMY29" s="108"/>
      <c r="BMZ29" s="108"/>
      <c r="BNA29" s="108"/>
      <c r="BNB29" s="108"/>
      <c r="BNC29" s="108"/>
      <c r="BND29" s="108"/>
      <c r="BNE29" s="108"/>
      <c r="BNF29" s="108"/>
      <c r="BNG29" s="108"/>
      <c r="BNH29" s="108"/>
      <c r="BNI29" s="108"/>
      <c r="BNJ29" s="108"/>
      <c r="BNK29" s="108"/>
      <c r="BNL29" s="108"/>
      <c r="BNM29" s="108"/>
      <c r="BNN29" s="108"/>
      <c r="BNO29" s="108"/>
      <c r="BNP29" s="108"/>
      <c r="BNQ29" s="108"/>
      <c r="BNR29" s="108"/>
      <c r="BNS29" s="108"/>
      <c r="BNT29" s="108"/>
      <c r="BNU29" s="108"/>
      <c r="BNV29" s="108"/>
      <c r="BNW29" s="108"/>
      <c r="BNX29" s="108"/>
      <c r="BNY29" s="108"/>
      <c r="BNZ29" s="108"/>
      <c r="BOA29" s="108"/>
      <c r="BOB29" s="108"/>
      <c r="BOC29" s="108"/>
      <c r="BOD29" s="108"/>
      <c r="BOE29" s="108"/>
      <c r="BOF29" s="108"/>
      <c r="BOG29" s="108"/>
      <c r="BOH29" s="108"/>
      <c r="BOI29" s="108"/>
      <c r="BOJ29" s="108"/>
      <c r="BOK29" s="108"/>
      <c r="BOL29" s="108"/>
      <c r="BOM29" s="108"/>
      <c r="BON29" s="108"/>
      <c r="BOO29" s="108"/>
      <c r="BOP29" s="108"/>
      <c r="BOQ29" s="108"/>
      <c r="BOR29" s="108"/>
      <c r="BOS29" s="108"/>
      <c r="BOT29" s="108"/>
      <c r="BOU29" s="108"/>
      <c r="BOV29" s="108"/>
      <c r="BOW29" s="108"/>
      <c r="BOX29" s="108"/>
      <c r="BOY29" s="108"/>
      <c r="BOZ29" s="108"/>
      <c r="BPA29" s="108"/>
      <c r="BPB29" s="108"/>
      <c r="BPC29" s="108"/>
      <c r="BPD29" s="108"/>
      <c r="BPE29" s="108"/>
      <c r="BPF29" s="108"/>
      <c r="BPG29" s="108"/>
      <c r="BPH29" s="108"/>
      <c r="BPI29" s="108"/>
      <c r="BPJ29" s="129"/>
      <c r="BPK29" s="129"/>
      <c r="BPL29" s="129"/>
      <c r="BPM29" s="129"/>
      <c r="BPN29" s="129"/>
      <c r="BPO29" s="129"/>
      <c r="BPP29" s="129"/>
      <c r="BPQ29" s="129"/>
      <c r="BPR29" s="129"/>
      <c r="BPS29" s="129"/>
      <c r="BPT29" s="129"/>
      <c r="BPU29" s="129"/>
      <c r="BPV29" s="129"/>
      <c r="BPW29" s="129"/>
      <c r="BPX29" s="129"/>
      <c r="BPY29" s="129"/>
      <c r="BPZ29" s="129"/>
      <c r="BQA29" s="129"/>
      <c r="BQB29" s="129"/>
      <c r="BQC29" s="129"/>
      <c r="BQD29" s="129"/>
      <c r="BQE29" s="129"/>
      <c r="BQF29" s="129"/>
      <c r="BQG29" s="129"/>
      <c r="BQH29" s="129"/>
      <c r="BQI29" s="129"/>
      <c r="BQJ29" s="129"/>
      <c r="BQK29" s="129"/>
      <c r="BQL29" s="129"/>
      <c r="BQM29" s="129"/>
      <c r="BQN29" s="129"/>
      <c r="BQO29" s="129"/>
      <c r="BQP29" s="129"/>
      <c r="BQQ29" s="129"/>
      <c r="BQR29" s="129"/>
      <c r="BQS29" s="129"/>
      <c r="BQT29" s="129"/>
      <c r="BQU29" s="129"/>
      <c r="BQV29" s="129"/>
      <c r="BQW29" s="129"/>
      <c r="BQX29" s="129"/>
      <c r="BQY29" s="129"/>
      <c r="BQZ29" s="129"/>
      <c r="BRA29" s="129"/>
      <c r="BRB29" s="129"/>
      <c r="BRC29" s="129"/>
      <c r="BRD29" s="129"/>
      <c r="BRE29" s="129"/>
      <c r="BRF29" s="129"/>
      <c r="BRG29" s="129"/>
      <c r="BRH29" s="129"/>
      <c r="BRI29" s="129"/>
      <c r="BRJ29" s="129"/>
      <c r="BRK29" s="129"/>
      <c r="BRL29" s="129"/>
      <c r="BRM29" s="129"/>
      <c r="BRN29" s="129"/>
      <c r="BRO29" s="129"/>
      <c r="BRP29" s="129"/>
      <c r="BRQ29" s="129"/>
      <c r="BRR29" s="129"/>
      <c r="BRS29" s="129"/>
      <c r="BRT29" s="129"/>
      <c r="BRU29" s="129"/>
      <c r="BRV29" s="129"/>
      <c r="BRW29" s="129"/>
      <c r="BRX29" s="129"/>
      <c r="BRY29" s="129"/>
      <c r="BRZ29" s="129"/>
      <c r="BSA29" s="129"/>
      <c r="BSB29" s="129"/>
      <c r="BSC29" s="129"/>
      <c r="BSD29" s="129"/>
      <c r="BSE29" s="129"/>
      <c r="BSF29" s="129"/>
      <c r="BSG29" s="129"/>
      <c r="BSH29" s="129"/>
      <c r="BSI29" s="129"/>
      <c r="BSJ29" s="129"/>
      <c r="BSK29" s="129"/>
      <c r="BSL29" s="129"/>
      <c r="BSM29" s="129"/>
      <c r="BSN29" s="129"/>
      <c r="BSO29" s="129"/>
      <c r="BSP29" s="129"/>
      <c r="BSQ29" s="129"/>
      <c r="BSR29" s="129"/>
      <c r="BSS29" s="129"/>
      <c r="BST29" s="129"/>
      <c r="BSU29" s="129"/>
      <c r="BSV29" s="129"/>
      <c r="BSW29" s="129"/>
      <c r="BSX29" s="129"/>
      <c r="BSY29" s="129"/>
      <c r="BSZ29" s="129"/>
      <c r="BTA29" s="129"/>
      <c r="BTB29" s="129"/>
      <c r="BTC29" s="129"/>
      <c r="BTD29" s="129"/>
      <c r="BTE29" s="129"/>
      <c r="BTF29" s="129"/>
      <c r="BTG29" s="129"/>
      <c r="BTH29" s="129"/>
      <c r="BTI29" s="129"/>
      <c r="BTJ29" s="129"/>
      <c r="BTK29" s="129"/>
      <c r="BTL29" s="129"/>
      <c r="BTM29" s="129"/>
      <c r="BTN29" s="129"/>
      <c r="BTO29" s="129"/>
      <c r="BTP29" s="129"/>
      <c r="BTQ29" s="129"/>
      <c r="BTR29" s="129"/>
      <c r="BTS29" s="129"/>
      <c r="BTT29" s="129"/>
      <c r="BTU29" s="129"/>
      <c r="BTV29" s="129"/>
      <c r="BTW29" s="129"/>
      <c r="BTX29" s="129"/>
      <c r="BTY29" s="129"/>
      <c r="BTZ29" s="129"/>
      <c r="BUA29" s="129"/>
      <c r="BUB29" s="129"/>
      <c r="BUC29" s="129"/>
      <c r="BUD29" s="129"/>
      <c r="BUE29" s="129"/>
      <c r="BUF29" s="129"/>
      <c r="BUG29" s="129"/>
      <c r="BUH29" s="129"/>
      <c r="BUI29" s="129"/>
      <c r="BUJ29" s="129"/>
      <c r="BUK29" s="129"/>
      <c r="BUL29" s="129"/>
      <c r="BUM29" s="129"/>
      <c r="BUN29" s="129"/>
      <c r="BUO29" s="129"/>
      <c r="BUP29" s="107"/>
      <c r="BUQ29" s="107"/>
      <c r="BUR29" s="107"/>
      <c r="BUS29" s="107"/>
      <c r="BUT29" s="107"/>
      <c r="BUU29" s="107"/>
      <c r="BUV29" s="107"/>
      <c r="BUW29" s="107"/>
      <c r="BUX29" s="107"/>
      <c r="BUY29" s="107"/>
      <c r="BUZ29" s="107"/>
      <c r="BVA29" s="107"/>
      <c r="BVB29" s="107"/>
      <c r="BVC29" s="107"/>
      <c r="BVD29" s="107"/>
      <c r="BVE29" s="107"/>
      <c r="BVF29" s="107"/>
      <c r="BVG29" s="107"/>
      <c r="BVH29" s="107"/>
      <c r="BVI29" s="107"/>
      <c r="BVJ29" s="107"/>
      <c r="BVK29" s="107"/>
      <c r="BVL29" s="107"/>
      <c r="BVM29" s="107"/>
      <c r="BVN29" s="107"/>
      <c r="BVO29" s="107"/>
      <c r="BVP29" s="107"/>
      <c r="BVQ29" s="107"/>
      <c r="BVR29" s="107"/>
      <c r="BVS29" s="107"/>
      <c r="BVT29" s="107"/>
      <c r="BVU29" s="107"/>
      <c r="BVV29" s="107"/>
      <c r="BVW29" s="107"/>
      <c r="BVX29" s="107"/>
      <c r="BVY29" s="107"/>
      <c r="BVZ29" s="107"/>
      <c r="BWA29" s="107"/>
      <c r="BWB29" s="107"/>
      <c r="BWC29" s="107"/>
      <c r="BWD29" s="107"/>
      <c r="BWE29" s="107"/>
      <c r="BWF29" s="107"/>
      <c r="BWG29" s="107"/>
      <c r="BWH29" s="107"/>
      <c r="BWI29" s="107"/>
      <c r="BWJ29" s="107"/>
      <c r="BWK29" s="107"/>
      <c r="BWL29" s="107"/>
      <c r="BWM29" s="107"/>
      <c r="BWN29" s="107"/>
      <c r="BWO29" s="107"/>
      <c r="BWP29" s="107"/>
      <c r="BWQ29" s="107"/>
      <c r="BWR29" s="107"/>
      <c r="BWS29" s="107"/>
      <c r="BWT29" s="107"/>
      <c r="BWU29" s="107"/>
      <c r="BWV29" s="107"/>
      <c r="BWW29" s="107"/>
      <c r="BWX29" s="107"/>
      <c r="BWY29" s="107"/>
      <c r="BWZ29" s="107"/>
      <c r="BXA29" s="107"/>
      <c r="BXB29" s="107"/>
      <c r="BXC29" s="265"/>
      <c r="BXD29" s="265"/>
      <c r="BXE29" s="265"/>
      <c r="BXF29" s="265"/>
      <c r="BXG29" s="265"/>
      <c r="BXH29" s="265"/>
      <c r="BXI29" s="265"/>
      <c r="BXJ29" s="265"/>
      <c r="BXK29" s="265"/>
      <c r="BXL29" s="265"/>
      <c r="BXM29" s="265"/>
      <c r="BXN29" s="265"/>
      <c r="BXO29" s="265"/>
      <c r="BXP29" s="265"/>
      <c r="BXQ29" s="265"/>
      <c r="BXR29" s="265"/>
      <c r="BXS29" s="265"/>
      <c r="BXT29" s="265"/>
      <c r="BXU29" s="265"/>
      <c r="BXV29" s="265"/>
      <c r="BXW29" s="265"/>
      <c r="BXX29" s="265"/>
      <c r="BXY29" s="265"/>
      <c r="BXZ29" s="265"/>
      <c r="BYA29" s="265"/>
      <c r="BYB29" s="265"/>
      <c r="BYC29" s="265"/>
      <c r="BYD29" s="265"/>
      <c r="BYE29" s="265"/>
      <c r="BYF29" s="265"/>
      <c r="BYG29" s="265"/>
      <c r="BYH29" s="265"/>
      <c r="BYI29" s="265"/>
      <c r="BYJ29" s="265"/>
      <c r="BYK29" s="265"/>
      <c r="BYL29" s="265"/>
      <c r="BYM29" s="265"/>
      <c r="BYN29" s="265"/>
      <c r="BYO29" s="265"/>
      <c r="BYP29" s="265"/>
      <c r="BYQ29" s="265"/>
      <c r="BYR29" s="265"/>
      <c r="BYS29" s="265"/>
      <c r="BYT29" s="265"/>
      <c r="BYU29" s="265"/>
      <c r="BYV29" s="265"/>
      <c r="BYW29" s="265"/>
      <c r="BYX29" s="265"/>
      <c r="BYY29" s="265"/>
      <c r="BYZ29" s="265"/>
      <c r="BZA29" s="265"/>
      <c r="BZB29" s="265"/>
      <c r="BZC29" s="265"/>
      <c r="BZD29" s="265"/>
      <c r="BZE29" s="265"/>
      <c r="BZF29" s="265"/>
      <c r="BZG29" s="265"/>
      <c r="BZH29" s="265"/>
      <c r="BZI29" s="265"/>
      <c r="BZJ29" s="265"/>
      <c r="BZK29" s="265"/>
      <c r="BZL29" s="265"/>
      <c r="BZM29" s="265"/>
      <c r="BZN29" s="265"/>
      <c r="BZO29" s="265"/>
      <c r="BZP29" s="107"/>
      <c r="BZQ29" s="107"/>
      <c r="BZR29" s="107"/>
      <c r="BZS29" s="107"/>
      <c r="BZT29" s="107"/>
      <c r="BZU29" s="107"/>
      <c r="BZV29" s="107"/>
      <c r="BZW29" s="107"/>
      <c r="BZX29" s="107"/>
      <c r="BZY29" s="107"/>
      <c r="BZZ29" s="107"/>
      <c r="CAA29" s="107"/>
      <c r="CAB29" s="107"/>
      <c r="CAC29" s="107"/>
      <c r="CAD29" s="107"/>
      <c r="CAE29" s="107"/>
      <c r="CAF29" s="107"/>
      <c r="CAG29" s="107"/>
      <c r="CAH29" s="107"/>
      <c r="CAI29" s="107"/>
      <c r="CAJ29" s="107"/>
      <c r="CAK29" s="107"/>
      <c r="CAL29" s="107"/>
      <c r="CAM29" s="107"/>
      <c r="CAN29" s="107"/>
      <c r="CAO29" s="107"/>
      <c r="CAP29" s="107"/>
      <c r="CAQ29" s="107"/>
      <c r="CAR29" s="107"/>
      <c r="CAS29" s="107"/>
      <c r="CAT29" s="107"/>
      <c r="CAU29" s="107"/>
      <c r="CAV29" s="107"/>
      <c r="CAW29" s="107"/>
      <c r="CAX29" s="107"/>
      <c r="CAY29" s="107"/>
      <c r="CAZ29" s="107"/>
      <c r="CBA29" s="107"/>
      <c r="CBB29" s="107"/>
      <c r="CBC29" s="107"/>
      <c r="CBD29" s="107"/>
      <c r="CBE29" s="107"/>
      <c r="CBF29" s="107"/>
      <c r="CBG29" s="107"/>
      <c r="CBH29" s="107"/>
      <c r="CBI29" s="107"/>
      <c r="CBJ29" s="107"/>
      <c r="CBK29" s="107"/>
      <c r="CBL29" s="107"/>
      <c r="CBM29" s="107"/>
      <c r="CBN29" s="107"/>
      <c r="CBO29" s="107"/>
      <c r="CBP29" s="107"/>
      <c r="CBQ29" s="107"/>
      <c r="CBR29" s="107"/>
      <c r="CBS29" s="107"/>
      <c r="CBT29" s="107"/>
      <c r="CBU29" s="107"/>
      <c r="CBV29" s="107"/>
      <c r="CBW29" s="107"/>
      <c r="CBX29" s="107"/>
      <c r="CBY29" s="107"/>
      <c r="CBZ29" s="107"/>
      <c r="CCA29" s="107"/>
      <c r="CCB29" s="107"/>
      <c r="CCC29" s="107"/>
      <c r="CCD29" s="107"/>
      <c r="CCE29" s="107"/>
      <c r="CCF29" s="107"/>
      <c r="CCG29" s="107"/>
      <c r="CCH29" s="107"/>
      <c r="CCI29" s="107"/>
      <c r="CCJ29" s="107"/>
      <c r="CCK29" s="107"/>
      <c r="CCL29" s="107"/>
      <c r="CCM29" s="107"/>
      <c r="CCN29" s="107"/>
      <c r="CCO29" s="107"/>
      <c r="CCP29" s="107"/>
      <c r="CCQ29" s="107"/>
      <c r="CCR29" s="107"/>
      <c r="CCS29" s="107"/>
      <c r="CCT29" s="107"/>
      <c r="CCU29" s="107"/>
      <c r="CCV29" s="107"/>
      <c r="CCW29" s="107"/>
      <c r="CCX29" s="107"/>
      <c r="CCY29" s="107"/>
      <c r="CCZ29" s="107"/>
      <c r="CDA29" s="107"/>
      <c r="CDB29" s="107"/>
      <c r="CDC29" s="107"/>
      <c r="CDD29" s="107"/>
      <c r="CDE29" s="107"/>
      <c r="CDF29" s="107"/>
      <c r="CDG29" s="107"/>
      <c r="CDH29" s="107"/>
      <c r="CDI29" s="107"/>
      <c r="CDJ29" s="107"/>
      <c r="CDK29" s="107"/>
      <c r="CDL29" s="107"/>
      <c r="CDM29" s="107"/>
      <c r="CDN29" s="107"/>
      <c r="CDO29" s="107"/>
      <c r="CDP29" s="107"/>
      <c r="CDQ29" s="107"/>
      <c r="CDR29" s="107"/>
      <c r="CDS29" s="107"/>
      <c r="CDT29" s="107"/>
      <c r="CDU29" s="107"/>
      <c r="CDV29" s="107"/>
      <c r="CDW29" s="107"/>
      <c r="CDX29" s="107"/>
      <c r="CDY29" s="107"/>
      <c r="CDZ29" s="107"/>
      <c r="CEA29" s="107"/>
      <c r="CEB29" s="107"/>
      <c r="CEC29" s="107"/>
      <c r="CED29" s="107"/>
      <c r="CEE29" s="107"/>
      <c r="CEF29" s="107"/>
      <c r="CEG29" s="107"/>
      <c r="CEH29" s="107"/>
      <c r="CEI29" s="107"/>
      <c r="CEJ29" s="107"/>
      <c r="CEK29" s="107"/>
      <c r="CEL29" s="107"/>
      <c r="CEM29" s="107"/>
      <c r="CEN29" s="107"/>
      <c r="CEO29" s="107"/>
      <c r="CEP29" s="108"/>
      <c r="CEQ29" s="108"/>
      <c r="CER29" s="108"/>
      <c r="CES29" s="108"/>
      <c r="CET29" s="108"/>
      <c r="CEU29" s="108"/>
      <c r="CEV29" s="108"/>
      <c r="CEW29" s="108"/>
      <c r="CEX29" s="108"/>
      <c r="CEY29" s="108"/>
      <c r="CEZ29" s="108"/>
      <c r="CFA29" s="108"/>
      <c r="CFB29" s="108"/>
      <c r="CFC29" s="108"/>
      <c r="CFD29" s="108"/>
      <c r="CFE29" s="108"/>
      <c r="CFF29" s="108"/>
      <c r="CFG29" s="108"/>
      <c r="CFH29" s="108"/>
      <c r="CFI29" s="108"/>
      <c r="CFJ29" s="108"/>
      <c r="CFK29" s="108"/>
      <c r="CFL29" s="108"/>
      <c r="CFM29" s="108"/>
      <c r="CFN29" s="108"/>
      <c r="CFO29" s="108"/>
      <c r="CFP29" s="108"/>
      <c r="CFQ29" s="108"/>
      <c r="CFR29" s="108"/>
      <c r="CFS29" s="108"/>
      <c r="CFT29" s="108"/>
      <c r="CFU29" s="108"/>
      <c r="CFV29" s="108"/>
      <c r="CFW29" s="108"/>
      <c r="CFX29" s="108"/>
      <c r="CFY29" s="108"/>
      <c r="CFZ29" s="108"/>
      <c r="CGA29" s="108"/>
      <c r="CGB29" s="108"/>
      <c r="CGC29" s="108"/>
      <c r="CGD29" s="108"/>
    </row>
    <row r="30" spans="1:2238" x14ac:dyDescent="0.25">
      <c r="A30" s="279"/>
      <c r="B30" s="255"/>
      <c r="C30" s="267"/>
      <c r="D30" s="267"/>
      <c r="E30" s="260"/>
      <c r="F30" s="260"/>
      <c r="G30" s="260"/>
      <c r="H30" s="261"/>
      <c r="I30" s="261"/>
      <c r="J30" s="261"/>
      <c r="K30" s="261"/>
      <c r="L30" s="261"/>
      <c r="M30" s="261"/>
      <c r="N30" s="262"/>
      <c r="O30" s="262"/>
      <c r="P30" s="262"/>
      <c r="Q30" s="260"/>
      <c r="R30" s="260"/>
      <c r="S30" s="260"/>
      <c r="T30" s="260"/>
      <c r="U30" s="260"/>
      <c r="V30" s="260"/>
      <c r="W30" s="260"/>
      <c r="X30" s="263"/>
      <c r="Y30" s="262"/>
      <c r="Z30" s="262"/>
      <c r="AA30" s="262"/>
      <c r="AB30" s="262"/>
      <c r="AC30" s="262"/>
      <c r="AD30" s="262"/>
      <c r="AE30" s="262"/>
      <c r="AF30" s="262"/>
      <c r="AG30" s="262"/>
      <c r="AH30" s="264"/>
      <c r="AI30" s="264"/>
      <c r="AJ30" s="129"/>
      <c r="AK30" s="129"/>
      <c r="AL30" s="129"/>
      <c r="AM30" s="129"/>
      <c r="AN30" s="264"/>
      <c r="AO30" s="264"/>
      <c r="AP30" s="264"/>
      <c r="AQ30" s="129"/>
      <c r="AR30" s="264"/>
      <c r="AS30" s="264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350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111"/>
      <c r="ID30" s="111"/>
      <c r="IE30" s="111"/>
      <c r="IF30" s="111"/>
      <c r="IG30" s="111"/>
      <c r="IH30" s="111"/>
      <c r="II30" s="111"/>
      <c r="IJ30" s="111"/>
      <c r="IK30" s="111"/>
      <c r="IL30" s="111"/>
      <c r="IM30" s="111"/>
      <c r="IN30" s="111"/>
      <c r="IO30" s="111"/>
      <c r="IP30" s="108"/>
      <c r="IQ30" s="108"/>
      <c r="IR30" s="108"/>
      <c r="IS30" s="108"/>
      <c r="IT30" s="108"/>
      <c r="IU30" s="108"/>
      <c r="IV30" s="108"/>
      <c r="IW30" s="108"/>
      <c r="IX30" s="108"/>
      <c r="IY30" s="108"/>
      <c r="IZ30" s="108"/>
      <c r="JA30" s="108"/>
      <c r="JB30" s="108"/>
      <c r="JC30" s="108"/>
      <c r="JD30" s="108"/>
      <c r="JE30" s="108"/>
      <c r="JF30" s="108"/>
      <c r="JG30" s="108"/>
      <c r="JH30" s="108"/>
      <c r="JI30" s="108"/>
      <c r="JJ30" s="108"/>
      <c r="JK30" s="108"/>
      <c r="JL30" s="108"/>
      <c r="JM30" s="108"/>
      <c r="JN30" s="108"/>
      <c r="JO30" s="108"/>
      <c r="JP30" s="108"/>
      <c r="JQ30" s="108"/>
      <c r="JR30" s="108"/>
      <c r="JS30" s="108"/>
      <c r="JT30" s="108"/>
      <c r="JU30" s="108"/>
      <c r="JV30" s="108"/>
      <c r="JW30" s="108"/>
      <c r="JX30" s="108"/>
      <c r="JY30" s="108"/>
      <c r="JZ30" s="108"/>
      <c r="KA30" s="108"/>
      <c r="KB30" s="108"/>
      <c r="KC30" s="108"/>
      <c r="KD30" s="108"/>
      <c r="KE30" s="108"/>
      <c r="KF30" s="108"/>
      <c r="KG30" s="108"/>
      <c r="KH30" s="108"/>
      <c r="KI30" s="108"/>
      <c r="KJ30" s="108"/>
      <c r="KK30" s="108"/>
      <c r="KL30" s="108"/>
      <c r="KM30" s="108"/>
      <c r="KN30" s="108"/>
      <c r="KO30" s="108"/>
      <c r="KP30" s="108"/>
      <c r="KQ30" s="108"/>
      <c r="KR30" s="108"/>
      <c r="KS30" s="108"/>
      <c r="KT30" s="108"/>
      <c r="KU30" s="108"/>
      <c r="KV30" s="108"/>
      <c r="KW30" s="108"/>
      <c r="KX30" s="108"/>
      <c r="KY30" s="108"/>
      <c r="KZ30" s="108"/>
      <c r="LA30" s="108"/>
      <c r="LB30" s="108"/>
      <c r="LC30" s="108"/>
      <c r="LD30" s="108"/>
      <c r="LE30" s="108"/>
      <c r="LF30" s="108"/>
      <c r="LG30" s="108"/>
      <c r="LH30" s="108"/>
      <c r="LI30" s="108"/>
      <c r="LJ30" s="108"/>
      <c r="LK30" s="108"/>
      <c r="LL30" s="108"/>
      <c r="LM30" s="108"/>
      <c r="LN30" s="108"/>
      <c r="LO30" s="108"/>
      <c r="LP30" s="108"/>
      <c r="LQ30" s="108"/>
      <c r="LR30" s="108"/>
      <c r="LS30" s="108"/>
      <c r="LT30" s="108"/>
      <c r="LU30" s="108"/>
      <c r="LV30" s="108"/>
      <c r="LW30" s="108"/>
      <c r="LX30" s="108"/>
      <c r="LY30" s="108"/>
      <c r="LZ30" s="108"/>
      <c r="MA30" s="108"/>
      <c r="MB30" s="108"/>
      <c r="MC30" s="108"/>
      <c r="MD30" s="108"/>
      <c r="ME30" s="108"/>
      <c r="MF30" s="108"/>
      <c r="MG30" s="108"/>
      <c r="MH30" s="108"/>
      <c r="MI30" s="108"/>
      <c r="MJ30" s="108"/>
      <c r="MK30" s="108"/>
      <c r="ML30" s="108"/>
      <c r="MM30" s="108"/>
      <c r="MN30" s="108"/>
      <c r="MO30" s="108"/>
      <c r="MP30" s="108"/>
      <c r="MQ30" s="108"/>
      <c r="MR30" s="108"/>
      <c r="MS30" s="108"/>
      <c r="MT30" s="108"/>
      <c r="MU30" s="108"/>
      <c r="MV30" s="108"/>
      <c r="MW30" s="108"/>
      <c r="MX30" s="108"/>
      <c r="MY30" s="108"/>
      <c r="MZ30" s="108"/>
      <c r="NA30" s="108"/>
      <c r="NB30" s="108"/>
      <c r="NC30" s="108"/>
      <c r="ND30" s="108"/>
      <c r="NE30" s="108"/>
      <c r="NF30" s="108"/>
      <c r="NG30" s="108"/>
      <c r="NH30" s="108"/>
      <c r="NI30" s="108"/>
      <c r="NJ30" s="108"/>
      <c r="NK30" s="108"/>
      <c r="NL30" s="108"/>
      <c r="NM30" s="108"/>
      <c r="NN30" s="108"/>
      <c r="NO30" s="108"/>
      <c r="NP30" s="265"/>
      <c r="NQ30" s="265"/>
      <c r="NR30" s="265"/>
      <c r="NS30" s="265"/>
      <c r="NT30" s="265"/>
      <c r="NU30" s="265"/>
      <c r="NV30" s="265"/>
      <c r="NW30" s="265"/>
      <c r="NX30" s="265"/>
      <c r="NY30" s="265"/>
      <c r="NZ30" s="265"/>
      <c r="OA30" s="265"/>
      <c r="OB30" s="265"/>
      <c r="OC30" s="265"/>
      <c r="OD30" s="265"/>
      <c r="OE30" s="265"/>
      <c r="OF30" s="265"/>
      <c r="OG30" s="265"/>
      <c r="OH30" s="265"/>
      <c r="OI30" s="265"/>
      <c r="OJ30" s="265"/>
      <c r="OK30" s="265"/>
      <c r="OL30" s="265"/>
      <c r="OM30" s="265"/>
      <c r="ON30" s="265"/>
      <c r="OO30" s="265"/>
      <c r="OP30" s="265"/>
      <c r="OQ30" s="265"/>
      <c r="OR30" s="265"/>
      <c r="OS30" s="265"/>
      <c r="OT30" s="265"/>
      <c r="OU30" s="265"/>
      <c r="OV30" s="265"/>
      <c r="OW30" s="265"/>
      <c r="OX30" s="265"/>
      <c r="OY30" s="265"/>
      <c r="OZ30" s="265"/>
      <c r="PA30" s="265"/>
      <c r="PB30" s="265"/>
      <c r="PC30" s="265"/>
      <c r="PD30" s="265"/>
      <c r="PE30" s="265"/>
      <c r="PF30" s="265"/>
      <c r="PG30" s="265"/>
      <c r="PH30" s="265"/>
      <c r="PI30" s="265"/>
      <c r="PJ30" s="265"/>
      <c r="PK30" s="265"/>
      <c r="PL30" s="265"/>
      <c r="PM30" s="265"/>
      <c r="PN30" s="265"/>
      <c r="PO30" s="265"/>
      <c r="PP30" s="265"/>
      <c r="PQ30" s="265"/>
      <c r="PR30" s="265"/>
      <c r="PS30" s="265"/>
      <c r="PT30" s="265"/>
      <c r="PU30" s="265"/>
      <c r="PV30" s="265"/>
      <c r="PW30" s="265"/>
      <c r="PX30" s="265"/>
      <c r="PY30" s="265"/>
      <c r="PZ30" s="265"/>
      <c r="QA30" s="265"/>
      <c r="QB30" s="265"/>
      <c r="QC30" s="111"/>
      <c r="QD30" s="111"/>
      <c r="QE30" s="111"/>
      <c r="QF30" s="111"/>
      <c r="QG30" s="111"/>
      <c r="QH30" s="111"/>
      <c r="QI30" s="111"/>
      <c r="QJ30" s="111"/>
      <c r="QK30" s="111"/>
      <c r="QL30" s="111"/>
      <c r="QM30" s="111"/>
      <c r="QN30" s="111"/>
      <c r="QO30" s="111"/>
      <c r="QP30" s="111"/>
      <c r="QQ30" s="111"/>
      <c r="QR30" s="111"/>
      <c r="QS30" s="111"/>
      <c r="QT30" s="111"/>
      <c r="QU30" s="111"/>
      <c r="QV30" s="111"/>
      <c r="QW30" s="111"/>
      <c r="QX30" s="111"/>
      <c r="QY30" s="111"/>
      <c r="QZ30" s="111"/>
      <c r="RA30" s="111"/>
      <c r="RB30" s="111"/>
      <c r="RC30" s="111"/>
      <c r="RD30" s="111"/>
      <c r="RE30" s="111"/>
      <c r="RF30" s="111"/>
      <c r="RG30" s="111"/>
      <c r="RH30" s="111"/>
      <c r="RI30" s="111"/>
      <c r="RJ30" s="111"/>
      <c r="RK30" s="111"/>
      <c r="RL30" s="111"/>
      <c r="RM30" s="111"/>
      <c r="RN30" s="111"/>
      <c r="RO30" s="111"/>
      <c r="RP30" s="111"/>
      <c r="RQ30" s="111"/>
      <c r="RR30" s="111"/>
      <c r="RS30" s="111"/>
      <c r="RT30" s="111"/>
      <c r="RU30" s="111"/>
      <c r="RV30" s="111"/>
      <c r="RW30" s="111"/>
      <c r="RX30" s="111"/>
      <c r="RY30" s="111"/>
      <c r="RZ30" s="111"/>
      <c r="SA30" s="111"/>
      <c r="SB30" s="111"/>
      <c r="SC30" s="111"/>
      <c r="SD30" s="111"/>
      <c r="SE30" s="111"/>
      <c r="SF30" s="111"/>
      <c r="SG30" s="111"/>
      <c r="SH30" s="111"/>
      <c r="SI30" s="111"/>
      <c r="SJ30" s="111"/>
      <c r="SK30" s="111"/>
      <c r="SL30" s="111"/>
      <c r="SM30" s="111"/>
      <c r="SN30" s="111"/>
      <c r="SO30" s="111"/>
      <c r="SP30" s="111"/>
      <c r="SQ30" s="111"/>
      <c r="SR30" s="111"/>
      <c r="SS30" s="111"/>
      <c r="ST30" s="111"/>
      <c r="SU30" s="111"/>
      <c r="SV30" s="111"/>
      <c r="SW30" s="111"/>
      <c r="SX30" s="111"/>
      <c r="SY30" s="111"/>
      <c r="SZ30" s="111"/>
      <c r="TA30" s="111"/>
      <c r="TB30" s="111"/>
      <c r="TC30" s="111"/>
      <c r="TD30" s="111"/>
      <c r="TE30" s="111"/>
      <c r="TF30" s="111"/>
      <c r="TG30" s="111"/>
      <c r="TH30" s="111"/>
      <c r="TI30" s="111"/>
      <c r="TJ30" s="111"/>
      <c r="TK30" s="111"/>
      <c r="TL30" s="111"/>
      <c r="TM30" s="111"/>
      <c r="TN30" s="111"/>
      <c r="TO30" s="111"/>
      <c r="TP30" s="111"/>
      <c r="TQ30" s="111"/>
      <c r="TR30" s="111"/>
      <c r="TS30" s="111"/>
      <c r="TT30" s="111"/>
      <c r="TU30" s="111"/>
      <c r="TV30" s="111"/>
      <c r="TW30" s="111"/>
      <c r="TX30" s="111"/>
      <c r="TY30" s="111"/>
      <c r="TZ30" s="111"/>
      <c r="UA30" s="111"/>
      <c r="UB30" s="111"/>
      <c r="UC30" s="111"/>
      <c r="UD30" s="111"/>
      <c r="UE30" s="111"/>
      <c r="UF30" s="111"/>
      <c r="UG30" s="111"/>
      <c r="UH30" s="111"/>
      <c r="UI30" s="111"/>
      <c r="UJ30" s="111"/>
      <c r="UK30" s="111"/>
      <c r="UL30" s="111"/>
      <c r="UM30" s="111"/>
      <c r="UN30" s="111"/>
      <c r="UO30" s="111"/>
      <c r="UP30" s="111"/>
      <c r="UQ30" s="111"/>
      <c r="UR30" s="111"/>
      <c r="US30" s="111"/>
      <c r="UT30" s="111"/>
      <c r="UU30" s="111"/>
      <c r="UV30" s="111"/>
      <c r="UW30" s="111"/>
      <c r="UX30" s="111"/>
      <c r="UY30" s="111"/>
      <c r="UZ30" s="111"/>
      <c r="VA30" s="111"/>
      <c r="VB30" s="111"/>
      <c r="VC30" s="111"/>
      <c r="VD30" s="111"/>
      <c r="VE30" s="111"/>
      <c r="VF30" s="107"/>
      <c r="VG30" s="107"/>
      <c r="VH30" s="107"/>
      <c r="VI30" s="107"/>
      <c r="VJ30" s="107"/>
      <c r="VK30" s="107"/>
      <c r="VL30" s="107"/>
      <c r="VM30" s="107"/>
      <c r="VN30" s="107"/>
      <c r="VO30" s="107"/>
      <c r="VP30" s="107"/>
      <c r="VQ30" s="107"/>
      <c r="VR30" s="107"/>
      <c r="VS30" s="107"/>
      <c r="VT30" s="107"/>
      <c r="VU30" s="107"/>
      <c r="VV30" s="107"/>
      <c r="VW30" s="107"/>
      <c r="VX30" s="107"/>
      <c r="VY30" s="107"/>
      <c r="VZ30" s="107"/>
      <c r="WA30" s="107"/>
      <c r="WB30" s="107"/>
      <c r="WC30" s="107"/>
      <c r="WD30" s="107"/>
      <c r="WE30" s="107"/>
      <c r="WF30" s="107"/>
      <c r="WG30" s="107"/>
      <c r="WH30" s="107"/>
      <c r="WI30" s="107"/>
      <c r="WJ30" s="107"/>
      <c r="WK30" s="107"/>
      <c r="WL30" s="107"/>
      <c r="WM30" s="107"/>
      <c r="WN30" s="107"/>
      <c r="WO30" s="107"/>
      <c r="WP30" s="107"/>
      <c r="WQ30" s="107"/>
      <c r="WR30" s="107"/>
      <c r="WS30" s="107"/>
      <c r="WT30" s="107"/>
      <c r="WU30" s="107"/>
      <c r="WV30" s="107"/>
      <c r="WW30" s="107"/>
      <c r="WX30" s="107"/>
      <c r="WY30" s="107"/>
      <c r="WZ30" s="107"/>
      <c r="XA30" s="107"/>
      <c r="XB30" s="107"/>
      <c r="XC30" s="107"/>
      <c r="XD30" s="107"/>
      <c r="XE30" s="107"/>
      <c r="XF30" s="107"/>
      <c r="XG30" s="107"/>
      <c r="XH30" s="107"/>
      <c r="XI30" s="107"/>
      <c r="XJ30" s="107"/>
      <c r="XK30" s="107"/>
      <c r="XL30" s="107"/>
      <c r="XM30" s="107"/>
      <c r="XN30" s="107"/>
      <c r="XO30" s="107"/>
      <c r="XP30" s="107"/>
      <c r="XQ30" s="107"/>
      <c r="XR30" s="107"/>
      <c r="XS30" s="107"/>
      <c r="XT30" s="107"/>
      <c r="XU30" s="107"/>
      <c r="XV30" s="107"/>
      <c r="XW30" s="107"/>
      <c r="XX30" s="107"/>
      <c r="XY30" s="107"/>
      <c r="XZ30" s="107"/>
      <c r="YA30" s="107"/>
      <c r="YB30" s="107"/>
      <c r="YC30" s="107"/>
      <c r="YD30" s="107"/>
      <c r="YE30" s="107"/>
      <c r="YF30" s="107"/>
      <c r="YG30" s="107"/>
      <c r="YH30" s="107"/>
      <c r="YI30" s="107"/>
      <c r="YJ30" s="107"/>
      <c r="YK30" s="107"/>
      <c r="YL30" s="107"/>
      <c r="YM30" s="107"/>
      <c r="YN30" s="107"/>
      <c r="YO30" s="107"/>
      <c r="YP30" s="107"/>
      <c r="YQ30" s="107"/>
      <c r="YR30" s="107"/>
      <c r="YS30" s="107"/>
      <c r="YT30" s="107"/>
      <c r="YU30" s="107"/>
      <c r="YV30" s="107"/>
      <c r="YW30" s="107"/>
      <c r="YX30" s="107"/>
      <c r="YY30" s="107"/>
      <c r="YZ30" s="107"/>
      <c r="ZA30" s="107"/>
      <c r="ZB30" s="107"/>
      <c r="ZC30" s="107"/>
      <c r="ZD30" s="107"/>
      <c r="ZE30" s="107"/>
      <c r="ZF30" s="107"/>
      <c r="ZG30" s="107"/>
      <c r="ZH30" s="107"/>
      <c r="ZI30" s="107"/>
      <c r="ZJ30" s="107"/>
      <c r="ZK30" s="107"/>
      <c r="ZL30" s="107"/>
      <c r="ZM30" s="107"/>
      <c r="ZN30" s="107"/>
      <c r="ZO30" s="107"/>
      <c r="ZP30" s="107"/>
      <c r="ZQ30" s="107"/>
      <c r="ZR30" s="107"/>
      <c r="ZS30" s="107"/>
      <c r="ZT30" s="107"/>
      <c r="ZU30" s="107"/>
      <c r="ZV30" s="107"/>
      <c r="ZW30" s="107"/>
      <c r="ZX30" s="107"/>
      <c r="ZY30" s="107"/>
      <c r="ZZ30" s="107"/>
      <c r="AAA30" s="107"/>
      <c r="AAB30" s="107"/>
      <c r="AAC30" s="107"/>
      <c r="AAD30" s="107"/>
      <c r="AAE30" s="107"/>
      <c r="AAF30" s="107"/>
      <c r="AAG30" s="107"/>
      <c r="AAH30" s="107"/>
      <c r="AAI30" s="107"/>
      <c r="AAJ30" s="107"/>
      <c r="AAK30" s="107"/>
      <c r="AAL30" s="107"/>
      <c r="AAM30" s="107"/>
      <c r="AAN30" s="107"/>
      <c r="AAO30" s="107"/>
      <c r="AAP30" s="107"/>
      <c r="AAQ30" s="107"/>
      <c r="AAR30" s="107"/>
      <c r="AAS30" s="107"/>
      <c r="AAT30" s="107"/>
      <c r="AAU30" s="107"/>
      <c r="AAV30" s="107"/>
      <c r="AAW30" s="107"/>
      <c r="AAX30" s="107"/>
      <c r="AAY30" s="107"/>
      <c r="AAZ30" s="107"/>
      <c r="ABA30" s="107"/>
      <c r="ABB30" s="107"/>
      <c r="ABC30" s="107"/>
      <c r="ABD30" s="107"/>
      <c r="ABE30" s="107"/>
      <c r="ABF30" s="107"/>
      <c r="ABG30" s="107"/>
      <c r="ABH30" s="107"/>
      <c r="ABI30" s="107"/>
      <c r="ABJ30" s="107"/>
      <c r="ABK30" s="107"/>
      <c r="ABL30" s="107"/>
      <c r="ABM30" s="107"/>
      <c r="ABN30" s="107"/>
      <c r="ABO30" s="107"/>
      <c r="ABP30" s="107"/>
      <c r="ABQ30" s="107"/>
      <c r="ABR30" s="107"/>
      <c r="ABS30" s="107"/>
      <c r="ABT30" s="107"/>
      <c r="ABU30" s="107"/>
      <c r="ABV30" s="107"/>
      <c r="ABW30" s="107"/>
      <c r="ABX30" s="107"/>
      <c r="ABY30" s="107"/>
      <c r="ABZ30" s="107"/>
      <c r="ACA30" s="107"/>
      <c r="ACB30" s="107"/>
      <c r="ACC30" s="107"/>
      <c r="ACD30" s="107"/>
      <c r="ACE30" s="107"/>
      <c r="ACF30" s="107"/>
      <c r="ACG30" s="107"/>
      <c r="ACH30" s="107"/>
      <c r="ACI30" s="107"/>
      <c r="ACJ30" s="107"/>
      <c r="ACK30" s="107"/>
      <c r="ACL30" s="107"/>
      <c r="ACM30" s="107"/>
      <c r="ACN30" s="107"/>
      <c r="ACO30" s="107"/>
      <c r="ACP30" s="107"/>
      <c r="ACQ30" s="107"/>
      <c r="ACR30" s="107"/>
      <c r="ACS30" s="107"/>
      <c r="ACT30" s="107"/>
      <c r="ACU30" s="107"/>
      <c r="ACV30" s="107"/>
      <c r="ACW30" s="107"/>
      <c r="ACX30" s="107"/>
      <c r="ACY30" s="266"/>
      <c r="ACZ30" s="266"/>
      <c r="ADA30" s="266"/>
      <c r="ADB30" s="266"/>
      <c r="ADC30" s="266"/>
      <c r="ADD30" s="266"/>
      <c r="ADE30" s="266"/>
      <c r="ADF30" s="266"/>
      <c r="ADG30" s="266"/>
      <c r="ADH30" s="266"/>
      <c r="ADI30" s="266"/>
      <c r="ADJ30" s="266"/>
      <c r="ADK30" s="266"/>
      <c r="ADL30" s="266"/>
      <c r="ADM30" s="266"/>
      <c r="ADN30" s="266"/>
      <c r="ADO30" s="266"/>
      <c r="ADP30" s="266"/>
      <c r="ADQ30" s="266"/>
      <c r="ADR30" s="266"/>
      <c r="ADS30" s="266"/>
      <c r="ADT30" s="266"/>
      <c r="ADU30" s="266"/>
      <c r="ADV30" s="266"/>
      <c r="ADW30" s="266"/>
      <c r="ADX30" s="266"/>
      <c r="ADY30" s="266"/>
      <c r="ADZ30" s="266"/>
      <c r="AEA30" s="266"/>
      <c r="AEB30" s="266"/>
      <c r="AEC30" s="266"/>
      <c r="AED30" s="266"/>
      <c r="AEE30" s="266"/>
      <c r="AEF30" s="266"/>
      <c r="AEG30" s="266"/>
      <c r="AEH30" s="266"/>
      <c r="AEI30" s="266"/>
      <c r="AEJ30" s="266"/>
      <c r="AEK30" s="266"/>
      <c r="AEL30" s="266"/>
      <c r="AEM30" s="266"/>
      <c r="AEN30" s="266"/>
      <c r="AEO30" s="266"/>
      <c r="AEP30" s="266"/>
      <c r="AEQ30" s="266"/>
      <c r="AER30" s="266"/>
      <c r="AES30" s="266"/>
      <c r="AET30" s="266"/>
      <c r="AEU30" s="266"/>
      <c r="AEV30" s="266"/>
      <c r="AEW30" s="266"/>
      <c r="AEX30" s="266"/>
      <c r="AEY30" s="266"/>
      <c r="AEZ30" s="266"/>
      <c r="AFA30" s="266"/>
      <c r="AFB30" s="266"/>
      <c r="AFC30" s="266"/>
      <c r="AFD30" s="266"/>
      <c r="AFE30" s="266"/>
      <c r="AFF30" s="266"/>
      <c r="AFG30" s="266"/>
      <c r="AFH30" s="266"/>
      <c r="AFI30" s="266"/>
      <c r="AFJ30" s="266"/>
      <c r="AFK30" s="266"/>
      <c r="AFL30" s="266"/>
      <c r="AFM30" s="266"/>
      <c r="AFN30" s="266"/>
      <c r="AFO30" s="108"/>
      <c r="AFP30" s="108"/>
      <c r="AFQ30" s="108"/>
      <c r="AFR30" s="108"/>
      <c r="AFS30" s="108"/>
      <c r="AFT30" s="108"/>
      <c r="AFU30" s="108"/>
      <c r="AFV30" s="108"/>
      <c r="AFW30" s="108"/>
      <c r="AFX30" s="108"/>
      <c r="AFY30" s="108"/>
      <c r="AFZ30" s="108"/>
      <c r="AGA30" s="108"/>
      <c r="AGB30" s="108"/>
      <c r="AGC30" s="108"/>
      <c r="AGD30" s="108"/>
      <c r="AGE30" s="108"/>
      <c r="AGF30" s="108"/>
      <c r="AGG30" s="108"/>
      <c r="AGH30" s="108"/>
      <c r="AGI30" s="108"/>
      <c r="AGJ30" s="108"/>
      <c r="AGK30" s="108"/>
      <c r="AGL30" s="108"/>
      <c r="AGM30" s="108"/>
      <c r="AGN30" s="108"/>
      <c r="AGO30" s="108"/>
      <c r="AGP30" s="108"/>
      <c r="AGQ30" s="108"/>
      <c r="AGR30" s="108"/>
      <c r="AGS30" s="108"/>
      <c r="AGT30" s="108"/>
      <c r="AGU30" s="108"/>
      <c r="AGV30" s="108"/>
      <c r="AGW30" s="108"/>
      <c r="AGX30" s="108"/>
      <c r="AGY30" s="108"/>
      <c r="AGZ30" s="108"/>
      <c r="AHA30" s="108"/>
      <c r="AHB30" s="108"/>
      <c r="AHC30" s="108"/>
      <c r="AHD30" s="108"/>
      <c r="AHE30" s="108"/>
      <c r="AHF30" s="108"/>
      <c r="AHG30" s="108"/>
      <c r="AHH30" s="108"/>
      <c r="AHI30" s="108"/>
      <c r="AHJ30" s="108"/>
      <c r="AHK30" s="108"/>
      <c r="AHL30" s="108"/>
      <c r="AHM30" s="108"/>
      <c r="AHN30" s="108"/>
      <c r="AHO30" s="108"/>
      <c r="AHP30" s="108"/>
      <c r="AHQ30" s="108"/>
      <c r="AHR30" s="108"/>
      <c r="AHS30" s="108"/>
      <c r="AHT30" s="108"/>
      <c r="AHU30" s="108"/>
      <c r="AHV30" s="108"/>
      <c r="AHW30" s="108"/>
      <c r="AHX30" s="108"/>
      <c r="AHY30" s="108"/>
      <c r="AHZ30" s="108"/>
      <c r="AIA30" s="108"/>
      <c r="AIB30" s="108"/>
      <c r="AIC30" s="108"/>
      <c r="AID30" s="108"/>
      <c r="AIE30" s="111"/>
      <c r="AIF30" s="111"/>
      <c r="AIG30" s="111"/>
      <c r="AIH30" s="111"/>
      <c r="AII30" s="111"/>
      <c r="AIJ30" s="111"/>
      <c r="AIK30" s="111"/>
      <c r="AIL30" s="111"/>
      <c r="AIM30" s="111"/>
      <c r="AIN30" s="111"/>
      <c r="AIO30" s="111"/>
      <c r="AIP30" s="111"/>
      <c r="AIQ30" s="111"/>
      <c r="AIR30" s="111"/>
      <c r="AIS30" s="111"/>
      <c r="AIT30" s="111"/>
      <c r="AIU30" s="111"/>
      <c r="AIV30" s="111"/>
      <c r="AIW30" s="111"/>
      <c r="AIX30" s="111"/>
      <c r="AIY30" s="111"/>
      <c r="AIZ30" s="111"/>
      <c r="AJA30" s="111"/>
      <c r="AJB30" s="111"/>
      <c r="AJC30" s="111"/>
      <c r="AJD30" s="111"/>
      <c r="AJE30" s="111"/>
      <c r="AJF30" s="111"/>
      <c r="AJG30" s="111"/>
      <c r="AJH30" s="111"/>
      <c r="AJI30" s="111"/>
      <c r="AJJ30" s="111"/>
      <c r="AJK30" s="111"/>
      <c r="AJL30" s="111"/>
      <c r="AJM30" s="111"/>
      <c r="AJN30" s="111"/>
      <c r="AJO30" s="111"/>
      <c r="AJP30" s="111"/>
      <c r="AJQ30" s="111"/>
      <c r="AJR30" s="111"/>
      <c r="AJS30" s="111"/>
      <c r="AJT30" s="111"/>
      <c r="AJU30" s="111"/>
      <c r="AJV30" s="111"/>
      <c r="AJW30" s="111"/>
      <c r="AJX30" s="111"/>
      <c r="AJY30" s="111"/>
      <c r="AJZ30" s="111"/>
      <c r="AKA30" s="111"/>
      <c r="AKB30" s="111"/>
      <c r="AKC30" s="111"/>
      <c r="AKD30" s="111"/>
      <c r="AKE30" s="111"/>
      <c r="AKF30" s="111"/>
      <c r="AKG30" s="111"/>
      <c r="AKH30" s="111"/>
      <c r="AKI30" s="111"/>
      <c r="AKJ30" s="111"/>
      <c r="AKK30" s="111"/>
      <c r="AKL30" s="111"/>
      <c r="AKM30" s="111"/>
      <c r="AKN30" s="111"/>
      <c r="AKO30" s="111"/>
      <c r="AKP30" s="111"/>
      <c r="AKQ30" s="111"/>
      <c r="AKR30" s="111"/>
      <c r="AKS30" s="258"/>
      <c r="AKT30" s="106"/>
      <c r="AKU30" s="106"/>
      <c r="AKV30" s="106"/>
      <c r="AKW30" s="106"/>
      <c r="AKX30" s="106"/>
      <c r="AKY30" s="106"/>
      <c r="AKZ30" s="106"/>
      <c r="ALA30" s="106"/>
      <c r="ALB30" s="106"/>
      <c r="ALC30" s="106"/>
      <c r="ALD30" s="106"/>
      <c r="ALE30" s="106"/>
      <c r="ALF30" s="106"/>
      <c r="ALG30" s="106"/>
      <c r="ALH30" s="106"/>
      <c r="ALI30" s="106"/>
      <c r="ALJ30" s="106"/>
      <c r="ALK30" s="106"/>
      <c r="ALL30" s="106"/>
      <c r="ALM30" s="106"/>
      <c r="ALN30" s="106"/>
      <c r="ALO30" s="106"/>
      <c r="ALP30" s="106"/>
      <c r="ALQ30" s="106"/>
      <c r="ALR30" s="106"/>
      <c r="ALS30" s="106"/>
      <c r="ALT30" s="106"/>
      <c r="ALU30" s="106"/>
      <c r="ALV30" s="106"/>
      <c r="ALW30" s="106"/>
      <c r="ALX30" s="106"/>
      <c r="ALY30" s="106"/>
      <c r="ALZ30" s="106"/>
      <c r="AMA30" s="106"/>
      <c r="AMB30" s="106"/>
      <c r="AMC30" s="106"/>
      <c r="AMD30" s="106"/>
      <c r="AME30" s="106"/>
      <c r="AMF30" s="106"/>
      <c r="AMG30" s="106"/>
      <c r="AMH30" s="106"/>
      <c r="AMI30" s="106"/>
      <c r="AMJ30" s="106"/>
      <c r="AMK30" s="106"/>
      <c r="AML30" s="106"/>
      <c r="AMM30" s="106"/>
      <c r="AMN30" s="106"/>
      <c r="AMO30" s="106"/>
      <c r="AMP30" s="106"/>
      <c r="AMQ30" s="106"/>
      <c r="AMR30" s="106"/>
      <c r="AMS30" s="106"/>
      <c r="AMT30" s="106"/>
      <c r="AMU30" s="106"/>
      <c r="AMV30" s="106"/>
      <c r="AMW30" s="106"/>
      <c r="AMX30" s="106"/>
      <c r="AMY30" s="106"/>
      <c r="AMZ30" s="106"/>
      <c r="ANA30" s="106"/>
      <c r="ANB30" s="106"/>
      <c r="ANC30" s="106"/>
      <c r="AND30" s="106"/>
      <c r="ANE30" s="106"/>
      <c r="ANF30" s="106"/>
      <c r="ANG30" s="106"/>
      <c r="ANH30" s="107"/>
      <c r="ANI30" s="107"/>
      <c r="ANJ30" s="107"/>
      <c r="ANK30" s="107"/>
      <c r="ANL30" s="107"/>
      <c r="ANM30" s="107"/>
      <c r="ANN30" s="107"/>
      <c r="ANO30" s="107"/>
      <c r="ANP30" s="107"/>
      <c r="ANQ30" s="107"/>
      <c r="ANR30" s="107"/>
      <c r="ANS30" s="107"/>
      <c r="ANT30" s="107"/>
      <c r="ANU30" s="107"/>
      <c r="ANV30" s="107"/>
      <c r="ANW30" s="107"/>
      <c r="ANX30" s="107"/>
      <c r="ANY30" s="107"/>
      <c r="ANZ30" s="107"/>
      <c r="AOA30" s="107"/>
      <c r="AOB30" s="107"/>
      <c r="AOC30" s="107"/>
      <c r="AOD30" s="107"/>
      <c r="AOE30" s="107"/>
      <c r="AOF30" s="107"/>
      <c r="AOG30" s="107"/>
      <c r="AOH30" s="107"/>
      <c r="AOI30" s="107"/>
      <c r="AOJ30" s="107"/>
      <c r="AOK30" s="107"/>
      <c r="AOL30" s="107"/>
      <c r="AOM30" s="107"/>
      <c r="AON30" s="107"/>
      <c r="AOO30" s="107"/>
      <c r="AOP30" s="107"/>
      <c r="AOQ30" s="107"/>
      <c r="AOR30" s="107"/>
      <c r="AOS30" s="107"/>
      <c r="AOT30" s="107"/>
      <c r="AOU30" s="107"/>
      <c r="AOV30" s="107"/>
      <c r="AOW30" s="107"/>
      <c r="AOX30" s="107"/>
      <c r="AOY30" s="107"/>
      <c r="AOZ30" s="107"/>
      <c r="APA30" s="107"/>
      <c r="APB30" s="107"/>
      <c r="APC30" s="107"/>
      <c r="APD30" s="107"/>
      <c r="APE30" s="107"/>
      <c r="APF30" s="107"/>
      <c r="APG30" s="107"/>
      <c r="APH30" s="107"/>
      <c r="API30" s="107"/>
      <c r="APJ30" s="107"/>
      <c r="APK30" s="107"/>
      <c r="APL30" s="107"/>
      <c r="APM30" s="107"/>
      <c r="APN30" s="107"/>
      <c r="APO30" s="107"/>
      <c r="APP30" s="107"/>
      <c r="APQ30" s="107"/>
      <c r="APR30" s="107"/>
      <c r="APS30" s="107"/>
      <c r="APT30" s="107"/>
      <c r="APU30" s="108"/>
      <c r="APV30" s="108"/>
      <c r="APW30" s="108"/>
      <c r="APX30" s="108"/>
      <c r="APY30" s="108"/>
      <c r="APZ30" s="108"/>
      <c r="AQA30" s="108"/>
      <c r="AQB30" s="108"/>
      <c r="AQC30" s="108"/>
      <c r="AQD30" s="108"/>
      <c r="AQE30" s="108"/>
      <c r="AQF30" s="108"/>
      <c r="AQG30" s="108"/>
      <c r="AQH30" s="108"/>
      <c r="AQI30" s="108"/>
      <c r="AQJ30" s="108"/>
      <c r="AQK30" s="108"/>
      <c r="AQL30" s="108"/>
      <c r="AQM30" s="108"/>
      <c r="AQN30" s="108"/>
      <c r="AQO30" s="108"/>
      <c r="AQP30" s="108"/>
      <c r="AQQ30" s="108"/>
      <c r="AQR30" s="108"/>
      <c r="AQS30" s="108"/>
      <c r="AQT30" s="108"/>
      <c r="AQU30" s="108"/>
      <c r="AQV30" s="108"/>
      <c r="AQW30" s="108"/>
      <c r="AQX30" s="108"/>
      <c r="AQY30" s="108"/>
      <c r="AQZ30" s="108"/>
      <c r="ARA30" s="108"/>
      <c r="ARB30" s="108"/>
      <c r="ARC30" s="108"/>
      <c r="ARD30" s="108"/>
      <c r="ARE30" s="108"/>
      <c r="ARF30" s="108"/>
      <c r="ARG30" s="108"/>
      <c r="ARH30" s="108"/>
      <c r="ARI30" s="108"/>
      <c r="ARJ30" s="108"/>
      <c r="ARK30" s="108"/>
      <c r="ARL30" s="108"/>
      <c r="ARM30" s="108"/>
      <c r="ARN30" s="108"/>
      <c r="ARO30" s="108"/>
      <c r="ARP30" s="108"/>
      <c r="ARQ30" s="108"/>
      <c r="ARR30" s="108"/>
      <c r="ARS30" s="108"/>
      <c r="ART30" s="108"/>
      <c r="ARU30" s="108"/>
      <c r="ARV30" s="108"/>
      <c r="ARW30" s="108"/>
      <c r="ARX30" s="108"/>
      <c r="ARY30" s="108"/>
      <c r="ARZ30" s="108"/>
      <c r="ASA30" s="108"/>
      <c r="ASB30" s="108"/>
      <c r="ASC30" s="108"/>
      <c r="ASD30" s="108"/>
      <c r="ASE30" s="108"/>
      <c r="ASF30" s="108"/>
      <c r="ASG30" s="108"/>
      <c r="ASH30" s="109"/>
      <c r="ASI30" s="109"/>
      <c r="ASJ30" s="109"/>
      <c r="ASK30" s="109"/>
      <c r="ASL30" s="109"/>
      <c r="ASM30" s="109"/>
      <c r="ASN30" s="109"/>
      <c r="ASO30" s="109"/>
      <c r="ASP30" s="109"/>
      <c r="ASQ30" s="109"/>
      <c r="ASR30" s="109"/>
      <c r="ASS30" s="109"/>
      <c r="AST30" s="109"/>
      <c r="ASU30" s="109"/>
      <c r="ASV30" s="109"/>
      <c r="ASW30" s="109"/>
      <c r="ASX30" s="109"/>
      <c r="ASY30" s="109"/>
      <c r="ASZ30" s="109"/>
      <c r="ATA30" s="109"/>
      <c r="ATB30" s="109"/>
      <c r="ATC30" s="109"/>
      <c r="ATD30" s="109"/>
      <c r="ATE30" s="109"/>
      <c r="ATF30" s="109"/>
      <c r="ATG30" s="109"/>
      <c r="ATH30" s="109"/>
      <c r="ATI30" s="109"/>
      <c r="ATJ30" s="109"/>
      <c r="ATK30" s="109"/>
      <c r="ATL30" s="109"/>
      <c r="ATM30" s="109"/>
      <c r="ATN30" s="109"/>
      <c r="ATO30" s="109"/>
      <c r="ATP30" s="109"/>
      <c r="ATQ30" s="109"/>
      <c r="ATR30" s="109"/>
      <c r="ATS30" s="109"/>
      <c r="ATT30" s="109"/>
      <c r="ATU30" s="109"/>
      <c r="ATV30" s="109"/>
      <c r="ATW30" s="109"/>
      <c r="ATX30" s="109"/>
      <c r="ATY30" s="109"/>
      <c r="ATZ30" s="109"/>
      <c r="AUA30" s="109"/>
      <c r="AUB30" s="109"/>
      <c r="AUC30" s="109"/>
      <c r="AUD30" s="109"/>
      <c r="AUE30" s="109"/>
      <c r="AUF30" s="109"/>
      <c r="AUG30" s="109"/>
      <c r="AUH30" s="109"/>
      <c r="AUI30" s="109"/>
      <c r="AUJ30" s="109"/>
      <c r="AUK30" s="109"/>
      <c r="AUL30" s="109"/>
      <c r="AUM30" s="109"/>
      <c r="AUN30" s="109"/>
      <c r="AUO30" s="109"/>
      <c r="AUP30" s="109"/>
      <c r="AUQ30" s="109"/>
      <c r="AUR30" s="109"/>
      <c r="AUS30" s="109"/>
      <c r="AUT30" s="109"/>
      <c r="AUU30" s="108"/>
      <c r="AUV30" s="108"/>
      <c r="AUW30" s="108"/>
      <c r="AUX30" s="108"/>
      <c r="AUY30" s="108"/>
      <c r="AUZ30" s="108"/>
      <c r="AVA30" s="108"/>
      <c r="AVB30" s="108"/>
      <c r="AVC30" s="108"/>
      <c r="AVD30" s="108"/>
      <c r="AVE30" s="108"/>
      <c r="AVF30" s="108"/>
      <c r="AVG30" s="108"/>
      <c r="AVH30" s="108"/>
      <c r="AVI30" s="108"/>
      <c r="AVJ30" s="108"/>
      <c r="AVK30" s="108"/>
      <c r="AVL30" s="108"/>
      <c r="AVM30" s="108"/>
      <c r="AVN30" s="108"/>
      <c r="AVO30" s="108"/>
      <c r="AVP30" s="108"/>
      <c r="AVQ30" s="108"/>
      <c r="AVR30" s="108"/>
      <c r="AVS30" s="108"/>
      <c r="AVT30" s="108"/>
      <c r="AVU30" s="108"/>
      <c r="AVV30" s="108"/>
      <c r="AVW30" s="108"/>
      <c r="AVX30" s="108"/>
      <c r="AVY30" s="108"/>
      <c r="AVZ30" s="108"/>
      <c r="AWA30" s="108"/>
      <c r="AWB30" s="108"/>
      <c r="AWC30" s="108"/>
      <c r="AWD30" s="108"/>
      <c r="AWE30" s="108"/>
      <c r="AWF30" s="108"/>
      <c r="AWG30" s="108"/>
      <c r="AWH30" s="108"/>
      <c r="AWI30" s="108"/>
      <c r="AWJ30" s="108"/>
      <c r="AWK30" s="108"/>
      <c r="AWL30" s="108"/>
      <c r="AWM30" s="108"/>
      <c r="AWN30" s="108"/>
      <c r="AWO30" s="108"/>
      <c r="AWP30" s="108"/>
      <c r="AWQ30" s="108"/>
      <c r="AWR30" s="108"/>
      <c r="AWS30" s="108"/>
      <c r="AWT30" s="108"/>
      <c r="AWU30" s="108"/>
      <c r="AWV30" s="108"/>
      <c r="AWW30" s="108"/>
      <c r="AWX30" s="108"/>
      <c r="AWY30" s="108"/>
      <c r="AWZ30" s="108"/>
      <c r="AXA30" s="108"/>
      <c r="AXB30" s="108"/>
      <c r="AXC30" s="108"/>
      <c r="AXD30" s="108"/>
      <c r="AXE30" s="108"/>
      <c r="AXF30" s="108"/>
      <c r="AXG30" s="108"/>
      <c r="AXH30" s="108"/>
      <c r="AXI30" s="108"/>
      <c r="AXJ30" s="108"/>
      <c r="AXK30" s="111"/>
      <c r="AXL30" s="111"/>
      <c r="AXM30" s="111"/>
      <c r="AXN30" s="111"/>
      <c r="AXO30" s="111"/>
      <c r="AXP30" s="111"/>
      <c r="AXQ30" s="111"/>
      <c r="AXR30" s="111"/>
      <c r="AXS30" s="111"/>
      <c r="AXT30" s="111"/>
      <c r="AXU30" s="111"/>
      <c r="AXV30" s="111"/>
      <c r="AXW30" s="111"/>
      <c r="AXX30" s="111"/>
      <c r="AXY30" s="111"/>
      <c r="AXZ30" s="111"/>
      <c r="AYA30" s="111"/>
      <c r="AYB30" s="111"/>
      <c r="AYC30" s="111"/>
      <c r="AYD30" s="111"/>
      <c r="AYE30" s="111"/>
      <c r="AYF30" s="111"/>
      <c r="AYG30" s="111"/>
      <c r="AYH30" s="111"/>
      <c r="AYI30" s="111"/>
      <c r="AYJ30" s="111"/>
      <c r="AYK30" s="111"/>
      <c r="AYL30" s="111"/>
      <c r="AYM30" s="111"/>
      <c r="AYN30" s="111"/>
      <c r="AYO30" s="111"/>
      <c r="AYP30" s="111"/>
      <c r="AYQ30" s="111"/>
      <c r="AYR30" s="111"/>
      <c r="AYS30" s="111"/>
      <c r="AYT30" s="111"/>
      <c r="AYU30" s="111"/>
      <c r="AYV30" s="111"/>
      <c r="AYW30" s="111"/>
      <c r="AYX30" s="111"/>
      <c r="AYY30" s="111"/>
      <c r="AYZ30" s="111"/>
      <c r="AZA30" s="111"/>
      <c r="AZB30" s="111"/>
      <c r="AZC30" s="111"/>
      <c r="AZD30" s="111"/>
      <c r="AZE30" s="111"/>
      <c r="AZF30" s="111"/>
      <c r="AZG30" s="111"/>
      <c r="AZH30" s="111"/>
      <c r="AZI30" s="111"/>
      <c r="AZJ30" s="111"/>
      <c r="AZK30" s="111"/>
      <c r="AZL30" s="111"/>
      <c r="AZM30" s="111"/>
      <c r="AZN30" s="111"/>
      <c r="AZO30" s="111"/>
      <c r="AZP30" s="111"/>
      <c r="AZQ30" s="111"/>
      <c r="AZR30" s="111"/>
      <c r="AZS30" s="111"/>
      <c r="AZT30" s="111"/>
      <c r="AZU30" s="111"/>
      <c r="AZV30" s="111"/>
      <c r="AZW30" s="111"/>
      <c r="AZX30" s="108"/>
      <c r="AZY30" s="108"/>
      <c r="AZZ30" s="108"/>
      <c r="BAA30" s="108"/>
      <c r="BAB30" s="108"/>
      <c r="BAC30" s="108"/>
      <c r="BAD30" s="108"/>
      <c r="BAE30" s="108"/>
      <c r="BAF30" s="108"/>
      <c r="BAG30" s="108"/>
      <c r="BAH30" s="108"/>
      <c r="BAI30" s="108"/>
      <c r="BAJ30" s="108"/>
      <c r="BAK30" s="108"/>
      <c r="BAL30" s="108"/>
      <c r="BAM30" s="108"/>
      <c r="BAN30" s="108"/>
      <c r="BAO30" s="108"/>
      <c r="BAP30" s="108"/>
      <c r="BAQ30" s="108"/>
      <c r="BAR30" s="108"/>
      <c r="BAS30" s="108"/>
      <c r="BAT30" s="108"/>
      <c r="BAU30" s="108"/>
      <c r="BAV30" s="108"/>
      <c r="BAW30" s="108"/>
      <c r="BAX30" s="108"/>
      <c r="BAY30" s="108"/>
      <c r="BAZ30" s="108"/>
      <c r="BBA30" s="108"/>
      <c r="BBB30" s="108"/>
      <c r="BBC30" s="108"/>
      <c r="BBD30" s="108"/>
      <c r="BBE30" s="108"/>
      <c r="BBF30" s="108"/>
      <c r="BBG30" s="108"/>
      <c r="BBH30" s="108"/>
      <c r="BBI30" s="108"/>
      <c r="BBJ30" s="108"/>
      <c r="BBK30" s="108"/>
      <c r="BBL30" s="108"/>
      <c r="BBM30" s="108"/>
      <c r="BBN30" s="108"/>
      <c r="BBO30" s="108"/>
      <c r="BBP30" s="108"/>
      <c r="BBQ30" s="108"/>
      <c r="BBR30" s="108"/>
      <c r="BBS30" s="108"/>
      <c r="BBT30" s="108"/>
      <c r="BBU30" s="108"/>
      <c r="BBV30" s="108"/>
      <c r="BBW30" s="108"/>
      <c r="BBX30" s="108"/>
      <c r="BBY30" s="108"/>
      <c r="BBZ30" s="108"/>
      <c r="BCA30" s="108"/>
      <c r="BCB30" s="108"/>
      <c r="BCC30" s="108"/>
      <c r="BCD30" s="108"/>
      <c r="BCE30" s="108"/>
      <c r="BCF30" s="108"/>
      <c r="BCG30" s="108"/>
      <c r="BCH30" s="108"/>
      <c r="BCI30" s="108"/>
      <c r="BCJ30" s="108"/>
      <c r="BCK30" s="108"/>
      <c r="BCL30" s="108"/>
      <c r="BCM30" s="108"/>
      <c r="BCN30" s="108"/>
      <c r="BCO30" s="108"/>
      <c r="BCP30" s="108"/>
      <c r="BCQ30" s="108"/>
      <c r="BCR30" s="108"/>
      <c r="BCS30" s="108"/>
      <c r="BCT30" s="108"/>
      <c r="BCU30" s="108"/>
      <c r="BCV30" s="108"/>
      <c r="BCW30" s="108"/>
      <c r="BCX30" s="108"/>
      <c r="BCY30" s="108"/>
      <c r="BCZ30" s="108"/>
      <c r="BDA30" s="108"/>
      <c r="BDB30" s="108"/>
      <c r="BDC30" s="108"/>
      <c r="BDD30" s="108"/>
      <c r="BDE30" s="108"/>
      <c r="BDF30" s="108"/>
      <c r="BDG30" s="108"/>
      <c r="BDH30" s="108"/>
      <c r="BDI30" s="108"/>
      <c r="BDJ30" s="108"/>
      <c r="BDK30" s="108"/>
      <c r="BDL30" s="108"/>
      <c r="BDM30" s="108"/>
      <c r="BDN30" s="108"/>
      <c r="BDO30" s="108"/>
      <c r="BDP30" s="108"/>
      <c r="BDQ30" s="108"/>
      <c r="BDR30" s="108"/>
      <c r="BDS30" s="108"/>
      <c r="BDT30" s="108"/>
      <c r="BDU30" s="108"/>
      <c r="BDV30" s="108"/>
      <c r="BDW30" s="108"/>
      <c r="BDX30" s="108"/>
      <c r="BDY30" s="108"/>
      <c r="BDZ30" s="108"/>
      <c r="BEA30" s="108"/>
      <c r="BEB30" s="108"/>
      <c r="BEC30" s="108"/>
      <c r="BED30" s="108"/>
      <c r="BEE30" s="108"/>
      <c r="BEF30" s="108"/>
      <c r="BEG30" s="108"/>
      <c r="BEH30" s="108"/>
      <c r="BEI30" s="108"/>
      <c r="BEJ30" s="108"/>
      <c r="BEK30" s="108"/>
      <c r="BEL30" s="108"/>
      <c r="BEM30" s="108"/>
      <c r="BEN30" s="108"/>
      <c r="BEO30" s="108"/>
      <c r="BEP30" s="108"/>
      <c r="BEQ30" s="108"/>
      <c r="BER30" s="108"/>
      <c r="BES30" s="108"/>
      <c r="BET30" s="108"/>
      <c r="BEU30" s="108"/>
      <c r="BEV30" s="108"/>
      <c r="BEW30" s="108"/>
      <c r="BEX30" s="107"/>
      <c r="BEY30" s="107"/>
      <c r="BEZ30" s="107"/>
      <c r="BFA30" s="107"/>
      <c r="BFB30" s="107"/>
      <c r="BFC30" s="107"/>
      <c r="BFD30" s="107"/>
      <c r="BFE30" s="107"/>
      <c r="BFF30" s="107"/>
      <c r="BFG30" s="107"/>
      <c r="BFH30" s="107"/>
      <c r="BFI30" s="107"/>
      <c r="BFJ30" s="107"/>
      <c r="BFK30" s="107"/>
      <c r="BFL30" s="107"/>
      <c r="BFM30" s="107"/>
      <c r="BFN30" s="107"/>
      <c r="BFO30" s="107"/>
      <c r="BFP30" s="107"/>
      <c r="BFQ30" s="107"/>
      <c r="BFR30" s="107"/>
      <c r="BFS30" s="107"/>
      <c r="BFT30" s="107"/>
      <c r="BFU30" s="107"/>
      <c r="BFV30" s="107"/>
      <c r="BFW30" s="107"/>
      <c r="BFX30" s="107"/>
      <c r="BFY30" s="107"/>
      <c r="BFZ30" s="107"/>
      <c r="BGA30" s="107"/>
      <c r="BGB30" s="107"/>
      <c r="BGC30" s="107"/>
      <c r="BGD30" s="107"/>
      <c r="BGE30" s="107"/>
      <c r="BGF30" s="107"/>
      <c r="BGG30" s="107"/>
      <c r="BGH30" s="107"/>
      <c r="BGI30" s="107"/>
      <c r="BGJ30" s="107"/>
      <c r="BGK30" s="107"/>
      <c r="BGL30" s="107"/>
      <c r="BGM30" s="107"/>
      <c r="BGN30" s="107"/>
      <c r="BGO30" s="107"/>
      <c r="BGP30" s="107"/>
      <c r="BGQ30" s="107"/>
      <c r="BGR30" s="107"/>
      <c r="BGS30" s="107"/>
      <c r="BGT30" s="107"/>
      <c r="BGU30" s="107"/>
      <c r="BGV30" s="107"/>
      <c r="BGW30" s="107"/>
      <c r="BGX30" s="107"/>
      <c r="BGY30" s="107"/>
      <c r="BGZ30" s="107"/>
      <c r="BHA30" s="107"/>
      <c r="BHB30" s="107"/>
      <c r="BHC30" s="107"/>
      <c r="BHD30" s="107"/>
      <c r="BHE30" s="107"/>
      <c r="BHF30" s="107"/>
      <c r="BHG30" s="107"/>
      <c r="BHH30" s="107"/>
      <c r="BHI30" s="107"/>
      <c r="BHJ30" s="107"/>
      <c r="BHK30" s="107"/>
      <c r="BHL30" s="107"/>
      <c r="BHM30" s="107"/>
      <c r="BHN30" s="111"/>
      <c r="BHO30" s="111"/>
      <c r="BHP30" s="111"/>
      <c r="BHQ30" s="111"/>
      <c r="BHR30" s="111"/>
      <c r="BHS30" s="111"/>
      <c r="BHT30" s="111"/>
      <c r="BHU30" s="111"/>
      <c r="BHV30" s="111"/>
      <c r="BHW30" s="111"/>
      <c r="BHX30" s="111"/>
      <c r="BHY30" s="111"/>
      <c r="BHZ30" s="111"/>
      <c r="BIA30" s="111"/>
      <c r="BIB30" s="111"/>
      <c r="BIC30" s="111"/>
      <c r="BID30" s="111"/>
      <c r="BIE30" s="111"/>
      <c r="BIF30" s="111"/>
      <c r="BIG30" s="111"/>
      <c r="BIH30" s="111"/>
      <c r="BII30" s="111"/>
      <c r="BIJ30" s="111"/>
      <c r="BIK30" s="111"/>
      <c r="BIL30" s="111"/>
      <c r="BIM30" s="111"/>
      <c r="BIN30" s="111"/>
      <c r="BIO30" s="111"/>
      <c r="BIP30" s="111"/>
      <c r="BIQ30" s="111"/>
      <c r="BIR30" s="111"/>
      <c r="BIS30" s="111"/>
      <c r="BIT30" s="111"/>
      <c r="BIU30" s="111"/>
      <c r="BIV30" s="111"/>
      <c r="BIW30" s="111"/>
      <c r="BIX30" s="111"/>
      <c r="BIY30" s="111"/>
      <c r="BIZ30" s="111"/>
      <c r="BJA30" s="111"/>
      <c r="BJB30" s="111"/>
      <c r="BJC30" s="111"/>
      <c r="BJD30" s="111"/>
      <c r="BJE30" s="111"/>
      <c r="BJF30" s="111"/>
      <c r="BJG30" s="111"/>
      <c r="BJH30" s="111"/>
      <c r="BJI30" s="111"/>
      <c r="BJJ30" s="111"/>
      <c r="BJK30" s="111"/>
      <c r="BJL30" s="111"/>
      <c r="BJM30" s="111"/>
      <c r="BJN30" s="111"/>
      <c r="BJO30" s="111"/>
      <c r="BJP30" s="111"/>
      <c r="BJQ30" s="111"/>
      <c r="BJR30" s="111"/>
      <c r="BJS30" s="111"/>
      <c r="BJT30" s="111"/>
      <c r="BJU30" s="111"/>
      <c r="BJV30" s="111"/>
      <c r="BJW30" s="111"/>
      <c r="BJX30" s="111"/>
      <c r="BJY30" s="111"/>
      <c r="BJZ30" s="111"/>
      <c r="BKA30" s="111"/>
      <c r="BKB30" s="111"/>
      <c r="BKC30" s="111"/>
      <c r="BKD30" s="111"/>
      <c r="BKE30" s="111"/>
      <c r="BKF30" s="111"/>
      <c r="BKG30" s="111"/>
      <c r="BKH30" s="111"/>
      <c r="BKI30" s="111"/>
      <c r="BKJ30" s="111"/>
      <c r="BKK30" s="111"/>
      <c r="BKL30" s="111"/>
      <c r="BKM30" s="111"/>
      <c r="BKN30" s="111"/>
      <c r="BKO30" s="111"/>
      <c r="BKP30" s="111"/>
      <c r="BKQ30" s="111"/>
      <c r="BKR30" s="111"/>
      <c r="BKS30" s="111"/>
      <c r="BKT30" s="111"/>
      <c r="BKU30" s="111"/>
      <c r="BKV30" s="111"/>
      <c r="BKW30" s="111"/>
      <c r="BKX30" s="111"/>
      <c r="BKY30" s="111"/>
      <c r="BKZ30" s="111"/>
      <c r="BLA30" s="111"/>
      <c r="BLB30" s="111"/>
      <c r="BLC30" s="111"/>
      <c r="BLD30" s="111"/>
      <c r="BLE30" s="111"/>
      <c r="BLF30" s="111"/>
      <c r="BLG30" s="111"/>
      <c r="BLH30" s="111"/>
      <c r="BLI30" s="111"/>
      <c r="BLJ30" s="111"/>
      <c r="BLK30" s="111"/>
      <c r="BLL30" s="111"/>
      <c r="BLM30" s="111"/>
      <c r="BLN30" s="111"/>
      <c r="BLO30" s="111"/>
      <c r="BLP30" s="111"/>
      <c r="BLQ30" s="111"/>
      <c r="BLR30" s="111"/>
      <c r="BLS30" s="111"/>
      <c r="BLT30" s="111"/>
      <c r="BLU30" s="111"/>
      <c r="BLV30" s="111"/>
      <c r="BLW30" s="111"/>
      <c r="BLX30" s="111"/>
      <c r="BLY30" s="111"/>
      <c r="BLZ30" s="111"/>
      <c r="BMA30" s="111"/>
      <c r="BMB30" s="111"/>
      <c r="BMC30" s="111"/>
      <c r="BMD30" s="111"/>
      <c r="BME30" s="111"/>
      <c r="BMF30" s="111"/>
      <c r="BMG30" s="111"/>
      <c r="BMH30" s="111"/>
      <c r="BMI30" s="111"/>
      <c r="BMJ30" s="111"/>
      <c r="BMK30" s="111"/>
      <c r="BML30" s="111"/>
      <c r="BMM30" s="111"/>
      <c r="BMN30" s="111"/>
      <c r="BMO30" s="111"/>
      <c r="BMP30" s="111"/>
      <c r="BMQ30" s="111"/>
      <c r="BMR30" s="111"/>
      <c r="BMS30" s="111"/>
      <c r="BMT30" s="108"/>
      <c r="BMU30" s="108"/>
      <c r="BMV30" s="108"/>
      <c r="BMW30" s="108"/>
      <c r="BMX30" s="108"/>
      <c r="BMY30" s="108"/>
      <c r="BMZ30" s="108"/>
      <c r="BNA30" s="108"/>
      <c r="BNB30" s="108"/>
      <c r="BNC30" s="108"/>
      <c r="BND30" s="108"/>
      <c r="BNE30" s="108"/>
      <c r="BNF30" s="108"/>
      <c r="BNG30" s="108"/>
      <c r="BNH30" s="108"/>
      <c r="BNI30" s="108"/>
      <c r="BNJ30" s="108"/>
      <c r="BNK30" s="108"/>
      <c r="BNL30" s="108"/>
      <c r="BNM30" s="108"/>
      <c r="BNN30" s="108"/>
      <c r="BNO30" s="108"/>
      <c r="BNP30" s="108"/>
      <c r="BNQ30" s="108"/>
      <c r="BNR30" s="108"/>
      <c r="BNS30" s="108"/>
      <c r="BNT30" s="108"/>
      <c r="BNU30" s="108"/>
      <c r="BNV30" s="108"/>
      <c r="BNW30" s="108"/>
      <c r="BNX30" s="108"/>
      <c r="BNY30" s="108"/>
      <c r="BNZ30" s="108"/>
      <c r="BOA30" s="108"/>
      <c r="BOB30" s="108"/>
      <c r="BOC30" s="108"/>
      <c r="BOD30" s="108"/>
      <c r="BOE30" s="108"/>
      <c r="BOF30" s="108"/>
      <c r="BOG30" s="108"/>
      <c r="BOH30" s="108"/>
      <c r="BOI30" s="108"/>
      <c r="BOJ30" s="108"/>
      <c r="BOK30" s="108"/>
      <c r="BOL30" s="108"/>
      <c r="BOM30" s="108"/>
      <c r="BON30" s="108"/>
      <c r="BOO30" s="108"/>
      <c r="BOP30" s="108"/>
      <c r="BOQ30" s="108"/>
      <c r="BOR30" s="108"/>
      <c r="BOS30" s="108"/>
      <c r="BOT30" s="108"/>
      <c r="BOU30" s="108"/>
      <c r="BOV30" s="108"/>
      <c r="BOW30" s="108"/>
      <c r="BOX30" s="108"/>
      <c r="BOY30" s="108"/>
      <c r="BOZ30" s="108"/>
      <c r="BPA30" s="108"/>
      <c r="BPB30" s="108"/>
      <c r="BPC30" s="108"/>
      <c r="BPD30" s="108"/>
      <c r="BPE30" s="108"/>
      <c r="BPF30" s="108"/>
      <c r="BPG30" s="108"/>
      <c r="BPH30" s="108"/>
      <c r="BPI30" s="108"/>
      <c r="BPJ30" s="129"/>
      <c r="BPK30" s="129"/>
      <c r="BPL30" s="129"/>
      <c r="BPM30" s="129"/>
      <c r="BPN30" s="129"/>
      <c r="BPO30" s="129"/>
      <c r="BPP30" s="129"/>
      <c r="BPQ30" s="129"/>
      <c r="BPR30" s="129"/>
      <c r="BPS30" s="129"/>
      <c r="BPT30" s="129"/>
      <c r="BPU30" s="129"/>
      <c r="BPV30" s="129"/>
      <c r="BPW30" s="129"/>
      <c r="BPX30" s="129"/>
      <c r="BPY30" s="129"/>
      <c r="BPZ30" s="129"/>
      <c r="BQA30" s="129"/>
      <c r="BQB30" s="129"/>
      <c r="BQC30" s="129"/>
      <c r="BQD30" s="129"/>
      <c r="BQE30" s="129"/>
      <c r="BQF30" s="129"/>
      <c r="BQG30" s="129"/>
      <c r="BQH30" s="129"/>
      <c r="BQI30" s="129"/>
      <c r="BQJ30" s="129"/>
      <c r="BQK30" s="129"/>
      <c r="BQL30" s="129"/>
      <c r="BQM30" s="129"/>
      <c r="BQN30" s="129"/>
      <c r="BQO30" s="129"/>
      <c r="BQP30" s="129"/>
      <c r="BQQ30" s="129"/>
      <c r="BQR30" s="129"/>
      <c r="BQS30" s="129"/>
      <c r="BQT30" s="129"/>
      <c r="BQU30" s="129"/>
      <c r="BQV30" s="129"/>
      <c r="BQW30" s="129"/>
      <c r="BQX30" s="129"/>
      <c r="BQY30" s="129"/>
      <c r="BQZ30" s="129"/>
      <c r="BRA30" s="129"/>
      <c r="BRB30" s="129"/>
      <c r="BRC30" s="129"/>
      <c r="BRD30" s="129"/>
      <c r="BRE30" s="129"/>
      <c r="BRF30" s="129"/>
      <c r="BRG30" s="129"/>
      <c r="BRH30" s="129"/>
      <c r="BRI30" s="129"/>
      <c r="BRJ30" s="129"/>
      <c r="BRK30" s="129"/>
      <c r="BRL30" s="129"/>
      <c r="BRM30" s="129"/>
      <c r="BRN30" s="129"/>
      <c r="BRO30" s="129"/>
      <c r="BRP30" s="129"/>
      <c r="BRQ30" s="129"/>
      <c r="BRR30" s="129"/>
      <c r="BRS30" s="129"/>
      <c r="BRT30" s="129"/>
      <c r="BRU30" s="129"/>
      <c r="BRV30" s="129"/>
      <c r="BRW30" s="129"/>
      <c r="BRX30" s="129"/>
      <c r="BRY30" s="129"/>
      <c r="BRZ30" s="129"/>
      <c r="BSA30" s="129"/>
      <c r="BSB30" s="129"/>
      <c r="BSC30" s="129"/>
      <c r="BSD30" s="129"/>
      <c r="BSE30" s="129"/>
      <c r="BSF30" s="129"/>
      <c r="BSG30" s="129"/>
      <c r="BSH30" s="129"/>
      <c r="BSI30" s="129"/>
      <c r="BSJ30" s="129"/>
      <c r="BSK30" s="129"/>
      <c r="BSL30" s="129"/>
      <c r="BSM30" s="129"/>
      <c r="BSN30" s="129"/>
      <c r="BSO30" s="129"/>
      <c r="BSP30" s="129"/>
      <c r="BSQ30" s="129"/>
      <c r="BSR30" s="129"/>
      <c r="BSS30" s="129"/>
      <c r="BST30" s="129"/>
      <c r="BSU30" s="129"/>
      <c r="BSV30" s="129"/>
      <c r="BSW30" s="129"/>
      <c r="BSX30" s="129"/>
      <c r="BSY30" s="129"/>
      <c r="BSZ30" s="129"/>
      <c r="BTA30" s="129"/>
      <c r="BTB30" s="129"/>
      <c r="BTC30" s="129"/>
      <c r="BTD30" s="129"/>
      <c r="BTE30" s="129"/>
      <c r="BTF30" s="129"/>
      <c r="BTG30" s="129"/>
      <c r="BTH30" s="129"/>
      <c r="BTI30" s="129"/>
      <c r="BTJ30" s="129"/>
      <c r="BTK30" s="129"/>
      <c r="BTL30" s="129"/>
      <c r="BTM30" s="129"/>
      <c r="BTN30" s="129"/>
      <c r="BTO30" s="129"/>
      <c r="BTP30" s="129"/>
      <c r="BTQ30" s="129"/>
      <c r="BTR30" s="129"/>
      <c r="BTS30" s="129"/>
      <c r="BTT30" s="129"/>
      <c r="BTU30" s="129"/>
      <c r="BTV30" s="129"/>
      <c r="BTW30" s="129"/>
      <c r="BTX30" s="129"/>
      <c r="BTY30" s="129"/>
      <c r="BTZ30" s="129"/>
      <c r="BUA30" s="129"/>
      <c r="BUB30" s="129"/>
      <c r="BUC30" s="129"/>
      <c r="BUD30" s="129"/>
      <c r="BUE30" s="129"/>
      <c r="BUF30" s="129"/>
      <c r="BUG30" s="129"/>
      <c r="BUH30" s="129"/>
      <c r="BUI30" s="129"/>
      <c r="BUJ30" s="129"/>
      <c r="BUK30" s="129"/>
      <c r="BUL30" s="129"/>
      <c r="BUM30" s="129"/>
      <c r="BUN30" s="129"/>
      <c r="BUO30" s="129"/>
      <c r="BUP30" s="107"/>
      <c r="BUQ30" s="107"/>
      <c r="BUR30" s="107"/>
      <c r="BUS30" s="107"/>
      <c r="BUT30" s="107"/>
      <c r="BUU30" s="107"/>
      <c r="BUV30" s="107"/>
      <c r="BUW30" s="107"/>
      <c r="BUX30" s="107"/>
      <c r="BUY30" s="107"/>
      <c r="BUZ30" s="107"/>
      <c r="BVA30" s="107"/>
      <c r="BVB30" s="107"/>
      <c r="BVC30" s="107"/>
      <c r="BVD30" s="107"/>
      <c r="BVE30" s="107"/>
      <c r="BVF30" s="107"/>
      <c r="BVG30" s="107"/>
      <c r="BVH30" s="107"/>
      <c r="BVI30" s="107"/>
      <c r="BVJ30" s="107"/>
      <c r="BVK30" s="107"/>
      <c r="BVL30" s="107"/>
      <c r="BVM30" s="107"/>
      <c r="BVN30" s="107"/>
      <c r="BVO30" s="107"/>
      <c r="BVP30" s="107"/>
      <c r="BVQ30" s="107"/>
      <c r="BVR30" s="107"/>
      <c r="BVS30" s="107"/>
      <c r="BVT30" s="107"/>
      <c r="BVU30" s="107"/>
      <c r="BVV30" s="107"/>
      <c r="BVW30" s="107"/>
      <c r="BVX30" s="107"/>
      <c r="BVY30" s="107"/>
      <c r="BVZ30" s="107"/>
      <c r="BWA30" s="107"/>
      <c r="BWB30" s="107"/>
      <c r="BWC30" s="107"/>
      <c r="BWD30" s="107"/>
      <c r="BWE30" s="107"/>
      <c r="BWF30" s="107"/>
      <c r="BWG30" s="107"/>
      <c r="BWH30" s="107"/>
      <c r="BWI30" s="107"/>
      <c r="BWJ30" s="107"/>
      <c r="BWK30" s="107"/>
      <c r="BWL30" s="107"/>
      <c r="BWM30" s="107"/>
      <c r="BWN30" s="107"/>
      <c r="BWO30" s="107"/>
      <c r="BWP30" s="107"/>
      <c r="BWQ30" s="107"/>
      <c r="BWR30" s="107"/>
      <c r="BWS30" s="107"/>
      <c r="BWT30" s="107"/>
      <c r="BWU30" s="107"/>
      <c r="BWV30" s="107"/>
      <c r="BWW30" s="107"/>
      <c r="BWX30" s="107"/>
      <c r="BWY30" s="107"/>
      <c r="BWZ30" s="107"/>
      <c r="BXA30" s="107"/>
      <c r="BXB30" s="107"/>
      <c r="BXC30" s="265"/>
      <c r="BXD30" s="265"/>
      <c r="BXE30" s="265"/>
      <c r="BXF30" s="265"/>
      <c r="BXG30" s="265"/>
      <c r="BXH30" s="265"/>
      <c r="BXI30" s="265"/>
      <c r="BXJ30" s="265"/>
      <c r="BXK30" s="265"/>
      <c r="BXL30" s="265"/>
      <c r="BXM30" s="265"/>
      <c r="BXN30" s="265"/>
      <c r="BXO30" s="265"/>
      <c r="BXP30" s="265"/>
      <c r="BXQ30" s="265"/>
      <c r="BXR30" s="265"/>
      <c r="BXS30" s="265"/>
      <c r="BXT30" s="265"/>
      <c r="BXU30" s="265"/>
      <c r="BXV30" s="265"/>
      <c r="BXW30" s="265"/>
      <c r="BXX30" s="265"/>
      <c r="BXY30" s="265"/>
      <c r="BXZ30" s="265"/>
      <c r="BYA30" s="265"/>
      <c r="BYB30" s="265"/>
      <c r="BYC30" s="265"/>
      <c r="BYD30" s="265"/>
      <c r="BYE30" s="265"/>
      <c r="BYF30" s="265"/>
      <c r="BYG30" s="265"/>
      <c r="BYH30" s="265"/>
      <c r="BYI30" s="265"/>
      <c r="BYJ30" s="265"/>
      <c r="BYK30" s="265"/>
      <c r="BYL30" s="265"/>
      <c r="BYM30" s="265"/>
      <c r="BYN30" s="265"/>
      <c r="BYO30" s="265"/>
      <c r="BYP30" s="265"/>
      <c r="BYQ30" s="265"/>
      <c r="BYR30" s="265"/>
      <c r="BYS30" s="265"/>
      <c r="BYT30" s="265"/>
      <c r="BYU30" s="265"/>
      <c r="BYV30" s="265"/>
      <c r="BYW30" s="265"/>
      <c r="BYX30" s="265"/>
      <c r="BYY30" s="265"/>
      <c r="BYZ30" s="265"/>
      <c r="BZA30" s="265"/>
      <c r="BZB30" s="265"/>
      <c r="BZC30" s="265"/>
      <c r="BZD30" s="265"/>
      <c r="BZE30" s="265"/>
      <c r="BZF30" s="265"/>
      <c r="BZG30" s="265"/>
      <c r="BZH30" s="265"/>
      <c r="BZI30" s="265"/>
      <c r="BZJ30" s="265"/>
      <c r="BZK30" s="265"/>
      <c r="BZL30" s="265"/>
      <c r="BZM30" s="265"/>
      <c r="BZN30" s="265"/>
      <c r="BZO30" s="265"/>
      <c r="BZP30" s="107"/>
      <c r="BZQ30" s="107"/>
      <c r="BZR30" s="107"/>
      <c r="BZS30" s="107"/>
      <c r="BZT30" s="107"/>
      <c r="BZU30" s="107"/>
      <c r="BZV30" s="107"/>
      <c r="BZW30" s="107"/>
      <c r="BZX30" s="107"/>
      <c r="BZY30" s="107"/>
      <c r="BZZ30" s="107"/>
      <c r="CAA30" s="107"/>
      <c r="CAB30" s="107"/>
      <c r="CAC30" s="107"/>
      <c r="CAD30" s="107"/>
      <c r="CAE30" s="107"/>
      <c r="CAF30" s="107"/>
      <c r="CAG30" s="107"/>
      <c r="CAH30" s="107"/>
      <c r="CAI30" s="107"/>
      <c r="CAJ30" s="107"/>
      <c r="CAK30" s="107"/>
      <c r="CAL30" s="107"/>
      <c r="CAM30" s="107"/>
      <c r="CAN30" s="107"/>
      <c r="CAO30" s="107"/>
      <c r="CAP30" s="107"/>
      <c r="CAQ30" s="107"/>
      <c r="CAR30" s="107"/>
      <c r="CAS30" s="107"/>
      <c r="CAT30" s="107"/>
      <c r="CAU30" s="107"/>
      <c r="CAV30" s="107"/>
      <c r="CAW30" s="107"/>
      <c r="CAX30" s="107"/>
      <c r="CAY30" s="107"/>
      <c r="CAZ30" s="107"/>
      <c r="CBA30" s="107"/>
      <c r="CBB30" s="107"/>
      <c r="CBC30" s="107"/>
      <c r="CBD30" s="107"/>
      <c r="CBE30" s="107"/>
      <c r="CBF30" s="107"/>
      <c r="CBG30" s="107"/>
      <c r="CBH30" s="107"/>
      <c r="CBI30" s="107"/>
      <c r="CBJ30" s="107"/>
      <c r="CBK30" s="107"/>
      <c r="CBL30" s="107"/>
      <c r="CBM30" s="107"/>
      <c r="CBN30" s="107"/>
      <c r="CBO30" s="107"/>
      <c r="CBP30" s="107"/>
      <c r="CBQ30" s="107"/>
      <c r="CBR30" s="107"/>
      <c r="CBS30" s="107"/>
      <c r="CBT30" s="107"/>
      <c r="CBU30" s="107"/>
      <c r="CBV30" s="107"/>
      <c r="CBW30" s="107"/>
      <c r="CBX30" s="107"/>
      <c r="CBY30" s="107"/>
      <c r="CBZ30" s="107"/>
      <c r="CCA30" s="107"/>
      <c r="CCB30" s="107"/>
      <c r="CCC30" s="107"/>
      <c r="CCD30" s="107"/>
      <c r="CCE30" s="107"/>
      <c r="CCF30" s="107"/>
      <c r="CCG30" s="107"/>
      <c r="CCH30" s="107"/>
      <c r="CCI30" s="107"/>
      <c r="CCJ30" s="107"/>
      <c r="CCK30" s="107"/>
      <c r="CCL30" s="107"/>
      <c r="CCM30" s="107"/>
      <c r="CCN30" s="107"/>
      <c r="CCO30" s="107"/>
      <c r="CCP30" s="107"/>
      <c r="CCQ30" s="107"/>
      <c r="CCR30" s="107"/>
      <c r="CCS30" s="107"/>
      <c r="CCT30" s="107"/>
      <c r="CCU30" s="107"/>
      <c r="CCV30" s="107"/>
      <c r="CCW30" s="107"/>
      <c r="CCX30" s="107"/>
      <c r="CCY30" s="107"/>
      <c r="CCZ30" s="107"/>
      <c r="CDA30" s="107"/>
      <c r="CDB30" s="107"/>
      <c r="CDC30" s="107"/>
      <c r="CDD30" s="107"/>
      <c r="CDE30" s="107"/>
      <c r="CDF30" s="107"/>
      <c r="CDG30" s="107"/>
      <c r="CDH30" s="107"/>
      <c r="CDI30" s="107"/>
      <c r="CDJ30" s="107"/>
      <c r="CDK30" s="107"/>
      <c r="CDL30" s="107"/>
      <c r="CDM30" s="107"/>
      <c r="CDN30" s="107"/>
      <c r="CDO30" s="107"/>
      <c r="CDP30" s="107"/>
      <c r="CDQ30" s="107"/>
      <c r="CDR30" s="107"/>
      <c r="CDS30" s="107"/>
      <c r="CDT30" s="107"/>
      <c r="CDU30" s="107"/>
      <c r="CDV30" s="107"/>
      <c r="CDW30" s="107"/>
      <c r="CDX30" s="107"/>
      <c r="CDY30" s="107"/>
      <c r="CDZ30" s="107"/>
      <c r="CEA30" s="107"/>
      <c r="CEB30" s="107"/>
      <c r="CEC30" s="107"/>
      <c r="CED30" s="107"/>
      <c r="CEE30" s="107"/>
      <c r="CEF30" s="107"/>
      <c r="CEG30" s="107"/>
      <c r="CEH30" s="107"/>
      <c r="CEI30" s="107"/>
      <c r="CEJ30" s="107"/>
      <c r="CEK30" s="107"/>
      <c r="CEL30" s="107"/>
      <c r="CEM30" s="107"/>
      <c r="CEN30" s="107"/>
      <c r="CEO30" s="107"/>
      <c r="CEP30" s="108"/>
      <c r="CEQ30" s="108"/>
      <c r="CER30" s="108"/>
      <c r="CES30" s="108"/>
      <c r="CET30" s="108"/>
      <c r="CEU30" s="108"/>
      <c r="CEV30" s="108"/>
      <c r="CEW30" s="108"/>
      <c r="CEX30" s="108"/>
      <c r="CEY30" s="108"/>
      <c r="CEZ30" s="108"/>
      <c r="CFA30" s="108"/>
      <c r="CFB30" s="108"/>
      <c r="CFC30" s="108"/>
      <c r="CFD30" s="108"/>
      <c r="CFE30" s="108"/>
      <c r="CFF30" s="108"/>
      <c r="CFG30" s="108"/>
      <c r="CFH30" s="108"/>
      <c r="CFI30" s="108"/>
      <c r="CFJ30" s="108"/>
      <c r="CFK30" s="108"/>
      <c r="CFL30" s="108"/>
      <c r="CFM30" s="108"/>
      <c r="CFN30" s="108"/>
      <c r="CFO30" s="108"/>
      <c r="CFP30" s="108"/>
      <c r="CFQ30" s="108"/>
      <c r="CFR30" s="108"/>
      <c r="CFS30" s="108"/>
      <c r="CFT30" s="108"/>
      <c r="CFU30" s="108"/>
      <c r="CFV30" s="108"/>
      <c r="CFW30" s="108"/>
      <c r="CFX30" s="108"/>
      <c r="CFY30" s="108"/>
      <c r="CFZ30" s="108"/>
      <c r="CGA30" s="108"/>
      <c r="CGB30" s="108"/>
      <c r="CGC30" s="108"/>
      <c r="CGD30" s="108"/>
    </row>
    <row r="31" spans="1:2238" x14ac:dyDescent="0.25">
      <c r="A31" s="279"/>
      <c r="B31" s="255"/>
      <c r="C31" s="267"/>
      <c r="D31" s="267"/>
      <c r="E31" s="260"/>
      <c r="F31" s="260"/>
      <c r="G31" s="260"/>
      <c r="H31" s="261"/>
      <c r="I31" s="261"/>
      <c r="J31" s="261"/>
      <c r="K31" s="261"/>
      <c r="L31" s="261"/>
      <c r="M31" s="261"/>
      <c r="N31" s="262"/>
      <c r="O31" s="262"/>
      <c r="P31" s="262"/>
      <c r="Q31" s="261"/>
      <c r="R31" s="261"/>
      <c r="S31" s="261"/>
      <c r="T31" s="260"/>
      <c r="U31" s="260"/>
      <c r="V31" s="260"/>
      <c r="W31" s="260"/>
      <c r="X31" s="263"/>
      <c r="Y31" s="262"/>
      <c r="Z31" s="262"/>
      <c r="AA31" s="262"/>
      <c r="AB31" s="262"/>
      <c r="AC31" s="262"/>
      <c r="AD31" s="262"/>
      <c r="AE31" s="262"/>
      <c r="AF31" s="262"/>
      <c r="AG31" s="262"/>
      <c r="AH31" s="264"/>
      <c r="AI31" s="264"/>
      <c r="AJ31" s="129"/>
      <c r="AK31" s="129"/>
      <c r="AL31" s="129"/>
      <c r="AM31" s="129"/>
      <c r="AN31" s="264"/>
      <c r="AO31" s="264"/>
      <c r="AP31" s="264"/>
      <c r="AQ31" s="129"/>
      <c r="AR31" s="264"/>
      <c r="AS31" s="264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350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/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111"/>
      <c r="ID31" s="111"/>
      <c r="IE31" s="111"/>
      <c r="IF31" s="111"/>
      <c r="IG31" s="111"/>
      <c r="IH31" s="111"/>
      <c r="II31" s="111"/>
      <c r="IJ31" s="111"/>
      <c r="IK31" s="111"/>
      <c r="IL31" s="111"/>
      <c r="IM31" s="111"/>
      <c r="IN31" s="111"/>
      <c r="IO31" s="111"/>
      <c r="IP31" s="108"/>
      <c r="IQ31" s="108"/>
      <c r="IR31" s="108"/>
      <c r="IS31" s="108"/>
      <c r="IT31" s="108"/>
      <c r="IU31" s="108"/>
      <c r="IV31" s="108"/>
      <c r="IW31" s="108"/>
      <c r="IX31" s="108"/>
      <c r="IY31" s="108"/>
      <c r="IZ31" s="108"/>
      <c r="JA31" s="108"/>
      <c r="JB31" s="108"/>
      <c r="JC31" s="108"/>
      <c r="JD31" s="108"/>
      <c r="JE31" s="108"/>
      <c r="JF31" s="108"/>
      <c r="JG31" s="108"/>
      <c r="JH31" s="108"/>
      <c r="JI31" s="108"/>
      <c r="JJ31" s="108"/>
      <c r="JK31" s="108"/>
      <c r="JL31" s="108"/>
      <c r="JM31" s="108"/>
      <c r="JN31" s="108"/>
      <c r="JO31" s="108"/>
      <c r="JP31" s="108"/>
      <c r="JQ31" s="108"/>
      <c r="JR31" s="108"/>
      <c r="JS31" s="108"/>
      <c r="JT31" s="108"/>
      <c r="JU31" s="108"/>
      <c r="JV31" s="108"/>
      <c r="JW31" s="108"/>
      <c r="JX31" s="108"/>
      <c r="JY31" s="108"/>
      <c r="JZ31" s="108"/>
      <c r="KA31" s="108"/>
      <c r="KB31" s="108"/>
      <c r="KC31" s="108"/>
      <c r="KD31" s="108"/>
      <c r="KE31" s="108"/>
      <c r="KF31" s="108"/>
      <c r="KG31" s="108"/>
      <c r="KH31" s="108"/>
      <c r="KI31" s="108"/>
      <c r="KJ31" s="108"/>
      <c r="KK31" s="108"/>
      <c r="KL31" s="108"/>
      <c r="KM31" s="108"/>
      <c r="KN31" s="108"/>
      <c r="KO31" s="108"/>
      <c r="KP31" s="108"/>
      <c r="KQ31" s="108"/>
      <c r="KR31" s="108"/>
      <c r="KS31" s="108"/>
      <c r="KT31" s="108"/>
      <c r="KU31" s="108"/>
      <c r="KV31" s="108"/>
      <c r="KW31" s="108"/>
      <c r="KX31" s="108"/>
      <c r="KY31" s="108"/>
      <c r="KZ31" s="108"/>
      <c r="LA31" s="108"/>
      <c r="LB31" s="108"/>
      <c r="LC31" s="108"/>
      <c r="LD31" s="108"/>
      <c r="LE31" s="108"/>
      <c r="LF31" s="108"/>
      <c r="LG31" s="108"/>
      <c r="LH31" s="108"/>
      <c r="LI31" s="108"/>
      <c r="LJ31" s="108"/>
      <c r="LK31" s="108"/>
      <c r="LL31" s="108"/>
      <c r="LM31" s="108"/>
      <c r="LN31" s="108"/>
      <c r="LO31" s="108"/>
      <c r="LP31" s="108"/>
      <c r="LQ31" s="108"/>
      <c r="LR31" s="108"/>
      <c r="LS31" s="108"/>
      <c r="LT31" s="108"/>
      <c r="LU31" s="108"/>
      <c r="LV31" s="108"/>
      <c r="LW31" s="108"/>
      <c r="LX31" s="108"/>
      <c r="LY31" s="108"/>
      <c r="LZ31" s="108"/>
      <c r="MA31" s="108"/>
      <c r="MB31" s="108"/>
      <c r="MC31" s="108"/>
      <c r="MD31" s="108"/>
      <c r="ME31" s="108"/>
      <c r="MF31" s="108"/>
      <c r="MG31" s="108"/>
      <c r="MH31" s="108"/>
      <c r="MI31" s="108"/>
      <c r="MJ31" s="108"/>
      <c r="MK31" s="108"/>
      <c r="ML31" s="108"/>
      <c r="MM31" s="108"/>
      <c r="MN31" s="108"/>
      <c r="MO31" s="108"/>
      <c r="MP31" s="108"/>
      <c r="MQ31" s="108"/>
      <c r="MR31" s="108"/>
      <c r="MS31" s="108"/>
      <c r="MT31" s="108"/>
      <c r="MU31" s="108"/>
      <c r="MV31" s="108"/>
      <c r="MW31" s="108"/>
      <c r="MX31" s="108"/>
      <c r="MY31" s="108"/>
      <c r="MZ31" s="108"/>
      <c r="NA31" s="108"/>
      <c r="NB31" s="108"/>
      <c r="NC31" s="108"/>
      <c r="ND31" s="108"/>
      <c r="NE31" s="108"/>
      <c r="NF31" s="108"/>
      <c r="NG31" s="108"/>
      <c r="NH31" s="108"/>
      <c r="NI31" s="108"/>
      <c r="NJ31" s="108"/>
      <c r="NK31" s="108"/>
      <c r="NL31" s="108"/>
      <c r="NM31" s="108"/>
      <c r="NN31" s="108"/>
      <c r="NO31" s="108"/>
      <c r="NP31" s="265"/>
      <c r="NQ31" s="265"/>
      <c r="NR31" s="265"/>
      <c r="NS31" s="265"/>
      <c r="NT31" s="265"/>
      <c r="NU31" s="265"/>
      <c r="NV31" s="265"/>
      <c r="NW31" s="265"/>
      <c r="NX31" s="265"/>
      <c r="NY31" s="265"/>
      <c r="NZ31" s="265"/>
      <c r="OA31" s="265"/>
      <c r="OB31" s="265"/>
      <c r="OC31" s="265"/>
      <c r="OD31" s="265"/>
      <c r="OE31" s="265"/>
      <c r="OF31" s="265"/>
      <c r="OG31" s="265"/>
      <c r="OH31" s="265"/>
      <c r="OI31" s="265"/>
      <c r="OJ31" s="265"/>
      <c r="OK31" s="265"/>
      <c r="OL31" s="265"/>
      <c r="OM31" s="265"/>
      <c r="ON31" s="265"/>
      <c r="OO31" s="265"/>
      <c r="OP31" s="265"/>
      <c r="OQ31" s="265"/>
      <c r="OR31" s="265"/>
      <c r="OS31" s="265"/>
      <c r="OT31" s="265"/>
      <c r="OU31" s="265"/>
      <c r="OV31" s="265"/>
      <c r="OW31" s="265"/>
      <c r="OX31" s="265"/>
      <c r="OY31" s="265"/>
      <c r="OZ31" s="265"/>
      <c r="PA31" s="265"/>
      <c r="PB31" s="265"/>
      <c r="PC31" s="265"/>
      <c r="PD31" s="265"/>
      <c r="PE31" s="265"/>
      <c r="PF31" s="265"/>
      <c r="PG31" s="265"/>
      <c r="PH31" s="265"/>
      <c r="PI31" s="265"/>
      <c r="PJ31" s="265"/>
      <c r="PK31" s="265"/>
      <c r="PL31" s="265"/>
      <c r="PM31" s="265"/>
      <c r="PN31" s="265"/>
      <c r="PO31" s="265"/>
      <c r="PP31" s="265"/>
      <c r="PQ31" s="265"/>
      <c r="PR31" s="265"/>
      <c r="PS31" s="265"/>
      <c r="PT31" s="265"/>
      <c r="PU31" s="265"/>
      <c r="PV31" s="265"/>
      <c r="PW31" s="265"/>
      <c r="PX31" s="265"/>
      <c r="PY31" s="265"/>
      <c r="PZ31" s="265"/>
      <c r="QA31" s="265"/>
      <c r="QB31" s="265"/>
      <c r="QC31" s="111"/>
      <c r="QD31" s="111"/>
      <c r="QE31" s="111"/>
      <c r="QF31" s="111"/>
      <c r="QG31" s="111"/>
      <c r="QH31" s="111"/>
      <c r="QI31" s="111"/>
      <c r="QJ31" s="111"/>
      <c r="QK31" s="111"/>
      <c r="QL31" s="111"/>
      <c r="QM31" s="111"/>
      <c r="QN31" s="111"/>
      <c r="QO31" s="111"/>
      <c r="QP31" s="111"/>
      <c r="QQ31" s="111"/>
      <c r="QR31" s="111"/>
      <c r="QS31" s="111"/>
      <c r="QT31" s="111"/>
      <c r="QU31" s="111"/>
      <c r="QV31" s="111"/>
      <c r="QW31" s="111"/>
      <c r="QX31" s="111"/>
      <c r="QY31" s="111"/>
      <c r="QZ31" s="111"/>
      <c r="RA31" s="111"/>
      <c r="RB31" s="111"/>
      <c r="RC31" s="111"/>
      <c r="RD31" s="111"/>
      <c r="RE31" s="111"/>
      <c r="RF31" s="111"/>
      <c r="RG31" s="111"/>
      <c r="RH31" s="111"/>
      <c r="RI31" s="111"/>
      <c r="RJ31" s="111"/>
      <c r="RK31" s="111"/>
      <c r="RL31" s="111"/>
      <c r="RM31" s="111"/>
      <c r="RN31" s="111"/>
      <c r="RO31" s="111"/>
      <c r="RP31" s="111"/>
      <c r="RQ31" s="111"/>
      <c r="RR31" s="111"/>
      <c r="RS31" s="111"/>
      <c r="RT31" s="111"/>
      <c r="RU31" s="111"/>
      <c r="RV31" s="111"/>
      <c r="RW31" s="111"/>
      <c r="RX31" s="111"/>
      <c r="RY31" s="111"/>
      <c r="RZ31" s="111"/>
      <c r="SA31" s="111"/>
      <c r="SB31" s="111"/>
      <c r="SC31" s="111"/>
      <c r="SD31" s="111"/>
      <c r="SE31" s="111"/>
      <c r="SF31" s="111"/>
      <c r="SG31" s="111"/>
      <c r="SH31" s="111"/>
      <c r="SI31" s="111"/>
      <c r="SJ31" s="111"/>
      <c r="SK31" s="111"/>
      <c r="SL31" s="111"/>
      <c r="SM31" s="111"/>
      <c r="SN31" s="111"/>
      <c r="SO31" s="111"/>
      <c r="SP31" s="111"/>
      <c r="SQ31" s="111"/>
      <c r="SR31" s="111"/>
      <c r="SS31" s="111"/>
      <c r="ST31" s="111"/>
      <c r="SU31" s="111"/>
      <c r="SV31" s="111"/>
      <c r="SW31" s="111"/>
      <c r="SX31" s="111"/>
      <c r="SY31" s="111"/>
      <c r="SZ31" s="111"/>
      <c r="TA31" s="111"/>
      <c r="TB31" s="111"/>
      <c r="TC31" s="111"/>
      <c r="TD31" s="111"/>
      <c r="TE31" s="111"/>
      <c r="TF31" s="111"/>
      <c r="TG31" s="111"/>
      <c r="TH31" s="111"/>
      <c r="TI31" s="111"/>
      <c r="TJ31" s="111"/>
      <c r="TK31" s="111"/>
      <c r="TL31" s="111"/>
      <c r="TM31" s="111"/>
      <c r="TN31" s="111"/>
      <c r="TO31" s="111"/>
      <c r="TP31" s="111"/>
      <c r="TQ31" s="111"/>
      <c r="TR31" s="111"/>
      <c r="TS31" s="111"/>
      <c r="TT31" s="111"/>
      <c r="TU31" s="111"/>
      <c r="TV31" s="111"/>
      <c r="TW31" s="111"/>
      <c r="TX31" s="111"/>
      <c r="TY31" s="111"/>
      <c r="TZ31" s="111"/>
      <c r="UA31" s="111"/>
      <c r="UB31" s="111"/>
      <c r="UC31" s="111"/>
      <c r="UD31" s="111"/>
      <c r="UE31" s="111"/>
      <c r="UF31" s="111"/>
      <c r="UG31" s="111"/>
      <c r="UH31" s="111"/>
      <c r="UI31" s="111"/>
      <c r="UJ31" s="111"/>
      <c r="UK31" s="111"/>
      <c r="UL31" s="111"/>
      <c r="UM31" s="111"/>
      <c r="UN31" s="111"/>
      <c r="UO31" s="111"/>
      <c r="UP31" s="111"/>
      <c r="UQ31" s="111"/>
      <c r="UR31" s="111"/>
      <c r="US31" s="111"/>
      <c r="UT31" s="111"/>
      <c r="UU31" s="111"/>
      <c r="UV31" s="111"/>
      <c r="UW31" s="111"/>
      <c r="UX31" s="111"/>
      <c r="UY31" s="111"/>
      <c r="UZ31" s="111"/>
      <c r="VA31" s="111"/>
      <c r="VB31" s="111"/>
      <c r="VC31" s="111"/>
      <c r="VD31" s="111"/>
      <c r="VE31" s="111"/>
      <c r="VF31" s="107"/>
      <c r="VG31" s="107"/>
      <c r="VH31" s="107"/>
      <c r="VI31" s="107"/>
      <c r="VJ31" s="107"/>
      <c r="VK31" s="107"/>
      <c r="VL31" s="107"/>
      <c r="VM31" s="107"/>
      <c r="VN31" s="107"/>
      <c r="VO31" s="107"/>
      <c r="VP31" s="107"/>
      <c r="VQ31" s="107"/>
      <c r="VR31" s="107"/>
      <c r="VS31" s="107"/>
      <c r="VT31" s="107"/>
      <c r="VU31" s="107"/>
      <c r="VV31" s="107"/>
      <c r="VW31" s="107"/>
      <c r="VX31" s="107"/>
      <c r="VY31" s="107"/>
      <c r="VZ31" s="107"/>
      <c r="WA31" s="107"/>
      <c r="WB31" s="107"/>
      <c r="WC31" s="107"/>
      <c r="WD31" s="107"/>
      <c r="WE31" s="107"/>
      <c r="WF31" s="107"/>
      <c r="WG31" s="107"/>
      <c r="WH31" s="107"/>
      <c r="WI31" s="107"/>
      <c r="WJ31" s="107"/>
      <c r="WK31" s="107"/>
      <c r="WL31" s="107"/>
      <c r="WM31" s="107"/>
      <c r="WN31" s="107"/>
      <c r="WO31" s="107"/>
      <c r="WP31" s="107"/>
      <c r="WQ31" s="107"/>
      <c r="WR31" s="107"/>
      <c r="WS31" s="107"/>
      <c r="WT31" s="107"/>
      <c r="WU31" s="107"/>
      <c r="WV31" s="107"/>
      <c r="WW31" s="107"/>
      <c r="WX31" s="107"/>
      <c r="WY31" s="107"/>
      <c r="WZ31" s="107"/>
      <c r="XA31" s="107"/>
      <c r="XB31" s="107"/>
      <c r="XC31" s="107"/>
      <c r="XD31" s="107"/>
      <c r="XE31" s="107"/>
      <c r="XF31" s="107"/>
      <c r="XG31" s="107"/>
      <c r="XH31" s="107"/>
      <c r="XI31" s="107"/>
      <c r="XJ31" s="107"/>
      <c r="XK31" s="107"/>
      <c r="XL31" s="107"/>
      <c r="XM31" s="107"/>
      <c r="XN31" s="107"/>
      <c r="XO31" s="107"/>
      <c r="XP31" s="107"/>
      <c r="XQ31" s="107"/>
      <c r="XR31" s="107"/>
      <c r="XS31" s="107"/>
      <c r="XT31" s="107"/>
      <c r="XU31" s="107"/>
      <c r="XV31" s="107"/>
      <c r="XW31" s="107"/>
      <c r="XX31" s="107"/>
      <c r="XY31" s="107"/>
      <c r="XZ31" s="107"/>
      <c r="YA31" s="107"/>
      <c r="YB31" s="107"/>
      <c r="YC31" s="107"/>
      <c r="YD31" s="107"/>
      <c r="YE31" s="107"/>
      <c r="YF31" s="107"/>
      <c r="YG31" s="107"/>
      <c r="YH31" s="107"/>
      <c r="YI31" s="107"/>
      <c r="YJ31" s="107"/>
      <c r="YK31" s="107"/>
      <c r="YL31" s="107"/>
      <c r="YM31" s="107"/>
      <c r="YN31" s="107"/>
      <c r="YO31" s="107"/>
      <c r="YP31" s="107"/>
      <c r="YQ31" s="107"/>
      <c r="YR31" s="107"/>
      <c r="YS31" s="107"/>
      <c r="YT31" s="107"/>
      <c r="YU31" s="107"/>
      <c r="YV31" s="107"/>
      <c r="YW31" s="107"/>
      <c r="YX31" s="107"/>
      <c r="YY31" s="107"/>
      <c r="YZ31" s="107"/>
      <c r="ZA31" s="107"/>
      <c r="ZB31" s="107"/>
      <c r="ZC31" s="107"/>
      <c r="ZD31" s="107"/>
      <c r="ZE31" s="107"/>
      <c r="ZF31" s="107"/>
      <c r="ZG31" s="107"/>
      <c r="ZH31" s="107"/>
      <c r="ZI31" s="107"/>
      <c r="ZJ31" s="107"/>
      <c r="ZK31" s="107"/>
      <c r="ZL31" s="107"/>
      <c r="ZM31" s="107"/>
      <c r="ZN31" s="107"/>
      <c r="ZO31" s="107"/>
      <c r="ZP31" s="107"/>
      <c r="ZQ31" s="107"/>
      <c r="ZR31" s="107"/>
      <c r="ZS31" s="107"/>
      <c r="ZT31" s="107"/>
      <c r="ZU31" s="107"/>
      <c r="ZV31" s="107"/>
      <c r="ZW31" s="107"/>
      <c r="ZX31" s="107"/>
      <c r="ZY31" s="107"/>
      <c r="ZZ31" s="107"/>
      <c r="AAA31" s="107"/>
      <c r="AAB31" s="107"/>
      <c r="AAC31" s="107"/>
      <c r="AAD31" s="107"/>
      <c r="AAE31" s="107"/>
      <c r="AAF31" s="107"/>
      <c r="AAG31" s="107"/>
      <c r="AAH31" s="107"/>
      <c r="AAI31" s="107"/>
      <c r="AAJ31" s="107"/>
      <c r="AAK31" s="107"/>
      <c r="AAL31" s="107"/>
      <c r="AAM31" s="107"/>
      <c r="AAN31" s="107"/>
      <c r="AAO31" s="107"/>
      <c r="AAP31" s="107"/>
      <c r="AAQ31" s="107"/>
      <c r="AAR31" s="107"/>
      <c r="AAS31" s="107"/>
      <c r="AAT31" s="107"/>
      <c r="AAU31" s="107"/>
      <c r="AAV31" s="107"/>
      <c r="AAW31" s="107"/>
      <c r="AAX31" s="107"/>
      <c r="AAY31" s="107"/>
      <c r="AAZ31" s="107"/>
      <c r="ABA31" s="107"/>
      <c r="ABB31" s="107"/>
      <c r="ABC31" s="107"/>
      <c r="ABD31" s="107"/>
      <c r="ABE31" s="107"/>
      <c r="ABF31" s="107"/>
      <c r="ABG31" s="107"/>
      <c r="ABH31" s="107"/>
      <c r="ABI31" s="107"/>
      <c r="ABJ31" s="107"/>
      <c r="ABK31" s="107"/>
      <c r="ABL31" s="107"/>
      <c r="ABM31" s="107"/>
      <c r="ABN31" s="107"/>
      <c r="ABO31" s="107"/>
      <c r="ABP31" s="107"/>
      <c r="ABQ31" s="107"/>
      <c r="ABR31" s="107"/>
      <c r="ABS31" s="107"/>
      <c r="ABT31" s="107"/>
      <c r="ABU31" s="107"/>
      <c r="ABV31" s="107"/>
      <c r="ABW31" s="107"/>
      <c r="ABX31" s="107"/>
      <c r="ABY31" s="107"/>
      <c r="ABZ31" s="107"/>
      <c r="ACA31" s="107"/>
      <c r="ACB31" s="107"/>
      <c r="ACC31" s="107"/>
      <c r="ACD31" s="107"/>
      <c r="ACE31" s="107"/>
      <c r="ACF31" s="107"/>
      <c r="ACG31" s="107"/>
      <c r="ACH31" s="107"/>
      <c r="ACI31" s="107"/>
      <c r="ACJ31" s="107"/>
      <c r="ACK31" s="107"/>
      <c r="ACL31" s="107"/>
      <c r="ACM31" s="107"/>
      <c r="ACN31" s="107"/>
      <c r="ACO31" s="107"/>
      <c r="ACP31" s="107"/>
      <c r="ACQ31" s="107"/>
      <c r="ACR31" s="107"/>
      <c r="ACS31" s="107"/>
      <c r="ACT31" s="107"/>
      <c r="ACU31" s="107"/>
      <c r="ACV31" s="107"/>
      <c r="ACW31" s="107"/>
      <c r="ACX31" s="107"/>
      <c r="ACY31" s="266"/>
      <c r="ACZ31" s="266"/>
      <c r="ADA31" s="266"/>
      <c r="ADB31" s="266"/>
      <c r="ADC31" s="266"/>
      <c r="ADD31" s="266"/>
      <c r="ADE31" s="266"/>
      <c r="ADF31" s="266"/>
      <c r="ADG31" s="266"/>
      <c r="ADH31" s="266"/>
      <c r="ADI31" s="266"/>
      <c r="ADJ31" s="266"/>
      <c r="ADK31" s="266"/>
      <c r="ADL31" s="266"/>
      <c r="ADM31" s="266"/>
      <c r="ADN31" s="266"/>
      <c r="ADO31" s="266"/>
      <c r="ADP31" s="266"/>
      <c r="ADQ31" s="266"/>
      <c r="ADR31" s="266"/>
      <c r="ADS31" s="266"/>
      <c r="ADT31" s="266"/>
      <c r="ADU31" s="266"/>
      <c r="ADV31" s="266"/>
      <c r="ADW31" s="266"/>
      <c r="ADX31" s="266"/>
      <c r="ADY31" s="266"/>
      <c r="ADZ31" s="266"/>
      <c r="AEA31" s="266"/>
      <c r="AEB31" s="266"/>
      <c r="AEC31" s="266"/>
      <c r="AED31" s="266"/>
      <c r="AEE31" s="266"/>
      <c r="AEF31" s="266"/>
      <c r="AEG31" s="266"/>
      <c r="AEH31" s="266"/>
      <c r="AEI31" s="266"/>
      <c r="AEJ31" s="266"/>
      <c r="AEK31" s="266"/>
      <c r="AEL31" s="266"/>
      <c r="AEM31" s="266"/>
      <c r="AEN31" s="266"/>
      <c r="AEO31" s="266"/>
      <c r="AEP31" s="266"/>
      <c r="AEQ31" s="266"/>
      <c r="AER31" s="266"/>
      <c r="AES31" s="266"/>
      <c r="AET31" s="266"/>
      <c r="AEU31" s="266"/>
      <c r="AEV31" s="266"/>
      <c r="AEW31" s="266"/>
      <c r="AEX31" s="266"/>
      <c r="AEY31" s="266"/>
      <c r="AEZ31" s="266"/>
      <c r="AFA31" s="266"/>
      <c r="AFB31" s="266"/>
      <c r="AFC31" s="266"/>
      <c r="AFD31" s="266"/>
      <c r="AFE31" s="266"/>
      <c r="AFF31" s="266"/>
      <c r="AFG31" s="266"/>
      <c r="AFH31" s="266"/>
      <c r="AFI31" s="266"/>
      <c r="AFJ31" s="266"/>
      <c r="AFK31" s="266"/>
      <c r="AFL31" s="266"/>
      <c r="AFM31" s="266"/>
      <c r="AFN31" s="266"/>
      <c r="AFO31" s="108"/>
      <c r="AFP31" s="108"/>
      <c r="AFQ31" s="108"/>
      <c r="AFR31" s="108"/>
      <c r="AFS31" s="108"/>
      <c r="AFT31" s="108"/>
      <c r="AFU31" s="108"/>
      <c r="AFV31" s="108"/>
      <c r="AFW31" s="108"/>
      <c r="AFX31" s="108"/>
      <c r="AFY31" s="108"/>
      <c r="AFZ31" s="108"/>
      <c r="AGA31" s="108"/>
      <c r="AGB31" s="108"/>
      <c r="AGC31" s="108"/>
      <c r="AGD31" s="108"/>
      <c r="AGE31" s="108"/>
      <c r="AGF31" s="108"/>
      <c r="AGG31" s="108"/>
      <c r="AGH31" s="108"/>
      <c r="AGI31" s="108"/>
      <c r="AGJ31" s="108"/>
      <c r="AGK31" s="108"/>
      <c r="AGL31" s="108"/>
      <c r="AGM31" s="108"/>
      <c r="AGN31" s="108"/>
      <c r="AGO31" s="108"/>
      <c r="AGP31" s="108"/>
      <c r="AGQ31" s="108"/>
      <c r="AGR31" s="108"/>
      <c r="AGS31" s="108"/>
      <c r="AGT31" s="108"/>
      <c r="AGU31" s="108"/>
      <c r="AGV31" s="108"/>
      <c r="AGW31" s="108"/>
      <c r="AGX31" s="108"/>
      <c r="AGY31" s="108"/>
      <c r="AGZ31" s="108"/>
      <c r="AHA31" s="108"/>
      <c r="AHB31" s="108"/>
      <c r="AHC31" s="108"/>
      <c r="AHD31" s="108"/>
      <c r="AHE31" s="108"/>
      <c r="AHF31" s="108"/>
      <c r="AHG31" s="108"/>
      <c r="AHH31" s="108"/>
      <c r="AHI31" s="108"/>
      <c r="AHJ31" s="108"/>
      <c r="AHK31" s="108"/>
      <c r="AHL31" s="108"/>
      <c r="AHM31" s="108"/>
      <c r="AHN31" s="108"/>
      <c r="AHO31" s="108"/>
      <c r="AHP31" s="108"/>
      <c r="AHQ31" s="108"/>
      <c r="AHR31" s="108"/>
      <c r="AHS31" s="108"/>
      <c r="AHT31" s="108"/>
      <c r="AHU31" s="108"/>
      <c r="AHV31" s="108"/>
      <c r="AHW31" s="108"/>
      <c r="AHX31" s="108"/>
      <c r="AHY31" s="108"/>
      <c r="AHZ31" s="108"/>
      <c r="AIA31" s="108"/>
      <c r="AIB31" s="108"/>
      <c r="AIC31" s="108"/>
      <c r="AID31" s="108"/>
      <c r="AIE31" s="111"/>
      <c r="AIF31" s="111"/>
      <c r="AIG31" s="111"/>
      <c r="AIH31" s="111"/>
      <c r="AII31" s="111"/>
      <c r="AIJ31" s="111"/>
      <c r="AIK31" s="111"/>
      <c r="AIL31" s="111"/>
      <c r="AIM31" s="111"/>
      <c r="AIN31" s="111"/>
      <c r="AIO31" s="111"/>
      <c r="AIP31" s="111"/>
      <c r="AIQ31" s="111"/>
      <c r="AIR31" s="111"/>
      <c r="AIS31" s="111"/>
      <c r="AIT31" s="111"/>
      <c r="AIU31" s="111"/>
      <c r="AIV31" s="111"/>
      <c r="AIW31" s="111"/>
      <c r="AIX31" s="111"/>
      <c r="AIY31" s="111"/>
      <c r="AIZ31" s="111"/>
      <c r="AJA31" s="111"/>
      <c r="AJB31" s="111"/>
      <c r="AJC31" s="111"/>
      <c r="AJD31" s="111"/>
      <c r="AJE31" s="111"/>
      <c r="AJF31" s="111"/>
      <c r="AJG31" s="111"/>
      <c r="AJH31" s="111"/>
      <c r="AJI31" s="111"/>
      <c r="AJJ31" s="111"/>
      <c r="AJK31" s="111"/>
      <c r="AJL31" s="111"/>
      <c r="AJM31" s="111"/>
      <c r="AJN31" s="111"/>
      <c r="AJO31" s="111"/>
      <c r="AJP31" s="111"/>
      <c r="AJQ31" s="111"/>
      <c r="AJR31" s="111"/>
      <c r="AJS31" s="111"/>
      <c r="AJT31" s="111"/>
      <c r="AJU31" s="111"/>
      <c r="AJV31" s="111"/>
      <c r="AJW31" s="111"/>
      <c r="AJX31" s="111"/>
      <c r="AJY31" s="111"/>
      <c r="AJZ31" s="111"/>
      <c r="AKA31" s="111"/>
      <c r="AKB31" s="111"/>
      <c r="AKC31" s="111"/>
      <c r="AKD31" s="111"/>
      <c r="AKE31" s="111"/>
      <c r="AKF31" s="111"/>
      <c r="AKG31" s="111"/>
      <c r="AKH31" s="111"/>
      <c r="AKI31" s="111"/>
      <c r="AKJ31" s="111"/>
      <c r="AKK31" s="111"/>
      <c r="AKL31" s="111"/>
      <c r="AKM31" s="111"/>
      <c r="AKN31" s="111"/>
      <c r="AKO31" s="111"/>
      <c r="AKP31" s="111"/>
      <c r="AKQ31" s="111"/>
      <c r="AKR31" s="111"/>
      <c r="AKS31" s="258"/>
      <c r="AKT31" s="64"/>
      <c r="AKU31" s="106"/>
      <c r="AKV31" s="106"/>
      <c r="AKW31" s="106"/>
      <c r="AKX31" s="106"/>
      <c r="AKY31" s="106"/>
      <c r="AKZ31" s="106"/>
      <c r="ALA31" s="106"/>
      <c r="ALB31" s="106"/>
      <c r="ALC31" s="106"/>
      <c r="ALD31" s="106"/>
      <c r="ALE31" s="106"/>
      <c r="ALF31" s="106"/>
      <c r="ALG31" s="106"/>
      <c r="ALH31" s="106"/>
      <c r="ALI31" s="106"/>
      <c r="ALJ31" s="106"/>
      <c r="ALK31" s="106"/>
      <c r="ALL31" s="106"/>
      <c r="ALM31" s="106"/>
      <c r="ALN31" s="106"/>
      <c r="ALO31" s="106"/>
      <c r="ALP31" s="106"/>
      <c r="ALQ31" s="106"/>
      <c r="ALR31" s="106"/>
      <c r="ALS31" s="106"/>
      <c r="ALT31" s="106"/>
      <c r="ALU31" s="106"/>
      <c r="ALV31" s="106"/>
      <c r="ALW31" s="106"/>
      <c r="ALX31" s="106"/>
      <c r="ALY31" s="106"/>
      <c r="ALZ31" s="106"/>
      <c r="AMA31" s="106"/>
      <c r="AMB31" s="106"/>
      <c r="AMC31" s="106"/>
      <c r="AMD31" s="106"/>
      <c r="AME31" s="106"/>
      <c r="AMF31" s="106"/>
      <c r="AMG31" s="106"/>
      <c r="AMH31" s="106"/>
      <c r="AMI31" s="106"/>
      <c r="AMJ31" s="106"/>
      <c r="AMK31" s="106"/>
      <c r="AML31" s="106"/>
      <c r="AMM31" s="106"/>
      <c r="AMN31" s="106"/>
      <c r="AMO31" s="106"/>
      <c r="AMP31" s="106"/>
      <c r="AMQ31" s="106"/>
      <c r="AMR31" s="106"/>
      <c r="AMS31" s="106"/>
      <c r="AMT31" s="106"/>
      <c r="AMU31" s="106"/>
      <c r="AMV31" s="106"/>
      <c r="AMW31" s="106"/>
      <c r="AMX31" s="106"/>
      <c r="AMY31" s="106"/>
      <c r="AMZ31" s="106"/>
      <c r="ANA31" s="106"/>
      <c r="ANB31" s="106"/>
      <c r="ANC31" s="106"/>
      <c r="AND31" s="106"/>
      <c r="ANE31" s="106"/>
      <c r="ANF31" s="106"/>
      <c r="ANG31" s="106"/>
      <c r="ANH31" s="107"/>
      <c r="ANI31" s="107"/>
      <c r="ANJ31" s="107"/>
      <c r="ANK31" s="107"/>
      <c r="ANL31" s="107"/>
      <c r="ANM31" s="107"/>
      <c r="ANN31" s="107"/>
      <c r="ANO31" s="107"/>
      <c r="ANP31" s="107"/>
      <c r="ANQ31" s="107"/>
      <c r="ANR31" s="107"/>
      <c r="ANS31" s="107"/>
      <c r="ANT31" s="107"/>
      <c r="ANU31" s="107"/>
      <c r="ANV31" s="107"/>
      <c r="ANW31" s="107"/>
      <c r="ANX31" s="107"/>
      <c r="ANY31" s="107"/>
      <c r="ANZ31" s="107"/>
      <c r="AOA31" s="107"/>
      <c r="AOB31" s="107"/>
      <c r="AOC31" s="107"/>
      <c r="AOD31" s="107"/>
      <c r="AOE31" s="107"/>
      <c r="AOF31" s="107"/>
      <c r="AOG31" s="107"/>
      <c r="AOH31" s="107"/>
      <c r="AOI31" s="107"/>
      <c r="AOJ31" s="107"/>
      <c r="AOK31" s="107"/>
      <c r="AOL31" s="107"/>
      <c r="AOM31" s="107"/>
      <c r="AON31" s="107"/>
      <c r="AOO31" s="107"/>
      <c r="AOP31" s="107"/>
      <c r="AOQ31" s="107"/>
      <c r="AOR31" s="107"/>
      <c r="AOS31" s="107"/>
      <c r="AOT31" s="107"/>
      <c r="AOU31" s="107"/>
      <c r="AOV31" s="107"/>
      <c r="AOW31" s="107"/>
      <c r="AOX31" s="107"/>
      <c r="AOY31" s="107"/>
      <c r="AOZ31" s="107"/>
      <c r="APA31" s="107"/>
      <c r="APB31" s="107"/>
      <c r="APC31" s="107"/>
      <c r="APD31" s="107"/>
      <c r="APE31" s="107"/>
      <c r="APF31" s="107"/>
      <c r="APG31" s="107"/>
      <c r="APH31" s="107"/>
      <c r="API31" s="107"/>
      <c r="APJ31" s="107"/>
      <c r="APK31" s="107"/>
      <c r="APL31" s="107"/>
      <c r="APM31" s="107"/>
      <c r="APN31" s="107"/>
      <c r="APO31" s="107"/>
      <c r="APP31" s="107"/>
      <c r="APQ31" s="107"/>
      <c r="APR31" s="107"/>
      <c r="APS31" s="107"/>
      <c r="APT31" s="107"/>
      <c r="APU31" s="130"/>
      <c r="APV31" s="130"/>
      <c r="APW31" s="130"/>
      <c r="APX31" s="130"/>
      <c r="APY31" s="130"/>
      <c r="APZ31" s="130"/>
      <c r="AQA31" s="130"/>
      <c r="AQB31" s="130"/>
      <c r="AQC31" s="130"/>
      <c r="AQD31" s="130"/>
      <c r="AQE31" s="130"/>
      <c r="AQF31" s="130"/>
      <c r="AQG31" s="130"/>
      <c r="AQH31" s="130"/>
      <c r="AQI31" s="130"/>
      <c r="AQJ31" s="130"/>
      <c r="AQK31" s="130"/>
      <c r="AQL31" s="130"/>
      <c r="AQM31" s="130"/>
      <c r="AQN31" s="130"/>
      <c r="AQO31" s="130"/>
      <c r="AQP31" s="130"/>
      <c r="AQQ31" s="130"/>
      <c r="AQR31" s="130"/>
      <c r="AQS31" s="130"/>
      <c r="AQT31" s="130"/>
      <c r="AQU31" s="130"/>
      <c r="AQV31" s="130"/>
      <c r="AQW31" s="130"/>
      <c r="AQX31" s="130"/>
      <c r="AQY31" s="130"/>
      <c r="AQZ31" s="130"/>
      <c r="ARA31" s="130"/>
      <c r="ARB31" s="130"/>
      <c r="ARC31" s="130"/>
      <c r="ARD31" s="130"/>
      <c r="ARE31" s="130"/>
      <c r="ARF31" s="130"/>
      <c r="ARG31" s="130"/>
      <c r="ARH31" s="130"/>
      <c r="ARI31" s="130"/>
      <c r="ARJ31" s="130"/>
      <c r="ARK31" s="130"/>
      <c r="ARL31" s="130"/>
      <c r="ARM31" s="130"/>
      <c r="ARN31" s="130"/>
      <c r="ARO31" s="130"/>
      <c r="ARP31" s="130"/>
      <c r="ARQ31" s="130"/>
      <c r="ARR31" s="130"/>
      <c r="ARS31" s="130"/>
      <c r="ART31" s="130"/>
      <c r="ARU31" s="130"/>
      <c r="ARV31" s="130"/>
      <c r="ARW31" s="130"/>
      <c r="ARX31" s="130"/>
      <c r="ARY31" s="130"/>
      <c r="ARZ31" s="130"/>
      <c r="ASA31" s="130"/>
      <c r="ASB31" s="130"/>
      <c r="ASC31" s="130"/>
      <c r="ASD31" s="130"/>
      <c r="ASE31" s="130"/>
      <c r="ASF31" s="130"/>
      <c r="ASG31" s="130"/>
      <c r="ASH31" s="131"/>
      <c r="ASI31" s="131"/>
      <c r="ASJ31" s="131"/>
      <c r="ASK31" s="131"/>
      <c r="ASL31" s="131"/>
      <c r="ASM31" s="131"/>
      <c r="ASN31" s="131"/>
      <c r="ASO31" s="131"/>
      <c r="ASP31" s="131"/>
      <c r="ASQ31" s="131"/>
      <c r="ASR31" s="131"/>
      <c r="ASS31" s="131"/>
      <c r="AST31" s="131"/>
      <c r="ASU31" s="131"/>
      <c r="ASV31" s="131"/>
      <c r="ASW31" s="131"/>
      <c r="ASX31" s="131"/>
      <c r="ASY31" s="131"/>
      <c r="ASZ31" s="131"/>
      <c r="ATA31" s="131"/>
      <c r="ATB31" s="131"/>
      <c r="ATC31" s="131"/>
      <c r="ATD31" s="131"/>
      <c r="ATE31" s="131"/>
      <c r="ATF31" s="131"/>
      <c r="ATG31" s="131"/>
      <c r="ATH31" s="131"/>
      <c r="ATI31" s="131"/>
      <c r="ATJ31" s="131"/>
      <c r="ATK31" s="131"/>
      <c r="ATL31" s="131"/>
      <c r="ATM31" s="131"/>
      <c r="ATN31" s="131"/>
      <c r="ATO31" s="131"/>
      <c r="ATP31" s="131"/>
      <c r="ATQ31" s="131"/>
      <c r="ATR31" s="131"/>
      <c r="ATS31" s="131"/>
      <c r="ATT31" s="131"/>
      <c r="ATU31" s="131"/>
      <c r="ATV31" s="131"/>
      <c r="ATW31" s="131"/>
      <c r="ATX31" s="131"/>
      <c r="ATY31" s="131"/>
      <c r="ATZ31" s="131"/>
      <c r="AUA31" s="131"/>
      <c r="AUB31" s="131"/>
      <c r="AUC31" s="131"/>
      <c r="AUD31" s="131"/>
      <c r="AUE31" s="131"/>
      <c r="AUF31" s="131"/>
      <c r="AUG31" s="131"/>
      <c r="AUH31" s="131"/>
      <c r="AUI31" s="131"/>
      <c r="AUJ31" s="131"/>
      <c r="AUK31" s="131"/>
      <c r="AUL31" s="131"/>
      <c r="AUM31" s="131"/>
      <c r="AUN31" s="131"/>
      <c r="AUO31" s="131"/>
      <c r="AUP31" s="131"/>
      <c r="AUQ31" s="131"/>
      <c r="AUR31" s="131"/>
      <c r="AUS31" s="131"/>
      <c r="AUT31" s="131"/>
      <c r="AUU31" s="130"/>
      <c r="AUV31" s="130"/>
      <c r="AUW31" s="130"/>
      <c r="AUX31" s="130"/>
      <c r="AUY31" s="130"/>
      <c r="AUZ31" s="130"/>
      <c r="AVA31" s="130"/>
      <c r="AVB31" s="130"/>
      <c r="AVC31" s="130"/>
      <c r="AVD31" s="130"/>
      <c r="AVE31" s="130"/>
      <c r="AVF31" s="130"/>
      <c r="AVG31" s="130"/>
      <c r="AVH31" s="130"/>
      <c r="AVI31" s="130"/>
      <c r="AVJ31" s="130"/>
      <c r="AVK31" s="130"/>
      <c r="AVL31" s="130"/>
      <c r="AVM31" s="130"/>
      <c r="AVN31" s="130"/>
      <c r="AVO31" s="130"/>
      <c r="AVP31" s="130"/>
      <c r="AVQ31" s="130"/>
      <c r="AVR31" s="130"/>
      <c r="AVS31" s="130"/>
      <c r="AVT31" s="130"/>
      <c r="AVU31" s="130"/>
      <c r="AVV31" s="130"/>
      <c r="AVW31" s="130"/>
      <c r="AVX31" s="130"/>
      <c r="AVY31" s="130"/>
      <c r="AVZ31" s="130"/>
      <c r="AWA31" s="130"/>
      <c r="AWB31" s="130"/>
      <c r="AWC31" s="130"/>
      <c r="AWD31" s="130"/>
      <c r="AWE31" s="130"/>
      <c r="AWF31" s="130"/>
      <c r="AWG31" s="130"/>
      <c r="AWH31" s="130"/>
      <c r="AWI31" s="130"/>
      <c r="AWJ31" s="130"/>
      <c r="AWK31" s="130"/>
      <c r="AWL31" s="130"/>
      <c r="AWM31" s="130"/>
      <c r="AWN31" s="130"/>
      <c r="AWO31" s="130"/>
      <c r="AWP31" s="130"/>
      <c r="AWQ31" s="130"/>
      <c r="AWR31" s="130"/>
      <c r="AWS31" s="130"/>
      <c r="AWT31" s="130"/>
      <c r="AWU31" s="130"/>
      <c r="AWV31" s="130"/>
      <c r="AWW31" s="130"/>
      <c r="AWX31" s="130"/>
      <c r="AWY31" s="130"/>
      <c r="AWZ31" s="130"/>
      <c r="AXA31" s="130"/>
      <c r="AXB31" s="130"/>
      <c r="AXC31" s="130"/>
      <c r="AXD31" s="130"/>
      <c r="AXE31" s="130"/>
      <c r="AXF31" s="130"/>
      <c r="AXG31" s="130"/>
      <c r="AXH31" s="130"/>
      <c r="AXI31" s="130"/>
      <c r="AXJ31" s="130"/>
      <c r="AXK31" s="64"/>
      <c r="AXL31" s="64"/>
      <c r="AXM31" s="64"/>
      <c r="AXN31" s="64"/>
      <c r="AXO31" s="64"/>
      <c r="AXP31" s="64"/>
      <c r="AXQ31" s="64"/>
      <c r="AXR31" s="64"/>
      <c r="AXS31" s="64"/>
      <c r="AXT31" s="64"/>
      <c r="AXU31" s="64"/>
      <c r="AXV31" s="64"/>
      <c r="AXW31" s="64"/>
      <c r="AXX31" s="64"/>
      <c r="AXY31" s="64"/>
      <c r="AXZ31" s="64"/>
      <c r="AYA31" s="64"/>
      <c r="AYB31" s="64"/>
      <c r="AYC31" s="64"/>
      <c r="AYD31" s="64"/>
      <c r="AYE31" s="64"/>
      <c r="AYF31" s="64"/>
      <c r="AYG31" s="64"/>
      <c r="AYH31" s="64"/>
      <c r="AYI31" s="64"/>
      <c r="AYJ31" s="64"/>
      <c r="AYK31" s="64"/>
      <c r="AYL31" s="64"/>
      <c r="AYM31" s="64"/>
      <c r="AYN31" s="64"/>
      <c r="AYO31" s="64"/>
      <c r="AYP31" s="64"/>
      <c r="AYQ31" s="64"/>
      <c r="AYR31" s="64"/>
      <c r="AYS31" s="64"/>
      <c r="AYT31" s="64"/>
      <c r="AYU31" s="64"/>
      <c r="AYV31" s="64"/>
      <c r="AYW31" s="64"/>
      <c r="AYX31" s="64"/>
      <c r="AYY31" s="64"/>
      <c r="AYZ31" s="64"/>
      <c r="AZA31" s="64"/>
      <c r="AZB31" s="64"/>
      <c r="AZC31" s="64"/>
      <c r="AZD31" s="64"/>
      <c r="AZE31" s="64"/>
      <c r="AZF31" s="64"/>
      <c r="AZG31" s="64"/>
      <c r="AZH31" s="64"/>
      <c r="AZI31" s="64"/>
      <c r="AZJ31" s="64"/>
      <c r="AZK31" s="64"/>
      <c r="AZL31" s="64"/>
      <c r="AZM31" s="64"/>
      <c r="AZN31" s="64"/>
      <c r="AZO31" s="64"/>
      <c r="AZP31" s="64"/>
      <c r="AZQ31" s="64"/>
      <c r="AZR31" s="64"/>
      <c r="AZS31" s="64"/>
      <c r="AZT31" s="64"/>
      <c r="AZU31" s="64"/>
      <c r="AZV31" s="64"/>
      <c r="AZW31" s="64"/>
      <c r="AZX31" s="130"/>
      <c r="AZY31" s="130"/>
      <c r="AZZ31" s="130"/>
      <c r="BAA31" s="130"/>
      <c r="BAB31" s="130"/>
      <c r="BAC31" s="130"/>
      <c r="BAD31" s="130"/>
      <c r="BAE31" s="130"/>
      <c r="BAF31" s="130"/>
      <c r="BAG31" s="130"/>
      <c r="BAH31" s="130"/>
      <c r="BAI31" s="130"/>
      <c r="BAJ31" s="130"/>
      <c r="BAK31" s="130"/>
      <c r="BAL31" s="130"/>
      <c r="BAM31" s="130"/>
      <c r="BAN31" s="130"/>
      <c r="BAO31" s="130"/>
      <c r="BAP31" s="130"/>
      <c r="BAQ31" s="130"/>
      <c r="BAR31" s="130"/>
      <c r="BAS31" s="130"/>
      <c r="BAT31" s="130"/>
      <c r="BAU31" s="130"/>
      <c r="BAV31" s="130"/>
      <c r="BAW31" s="130"/>
      <c r="BAX31" s="130"/>
      <c r="BAY31" s="130"/>
      <c r="BAZ31" s="130"/>
      <c r="BBA31" s="130"/>
      <c r="BBB31" s="130"/>
      <c r="BBC31" s="130"/>
      <c r="BBD31" s="130"/>
      <c r="BBE31" s="130"/>
      <c r="BBF31" s="130"/>
      <c r="BBG31" s="130"/>
      <c r="BBH31" s="130"/>
      <c r="BBI31" s="130"/>
      <c r="BBJ31" s="130"/>
      <c r="BBK31" s="130"/>
      <c r="BBL31" s="130"/>
      <c r="BBM31" s="130"/>
      <c r="BBN31" s="130"/>
      <c r="BBO31" s="130"/>
      <c r="BBP31" s="130"/>
      <c r="BBQ31" s="130"/>
      <c r="BBR31" s="130"/>
      <c r="BBS31" s="130"/>
      <c r="BBT31" s="130"/>
      <c r="BBU31" s="130"/>
      <c r="BBV31" s="130"/>
      <c r="BBW31" s="130"/>
      <c r="BBX31" s="130"/>
      <c r="BBY31" s="130"/>
      <c r="BBZ31" s="130"/>
      <c r="BCA31" s="130"/>
      <c r="BCB31" s="130"/>
      <c r="BCC31" s="130"/>
      <c r="BCD31" s="130"/>
      <c r="BCE31" s="130"/>
      <c r="BCF31" s="130"/>
      <c r="BCG31" s="130"/>
      <c r="BCH31" s="130"/>
      <c r="BCI31" s="130"/>
      <c r="BCJ31" s="130"/>
      <c r="BCK31" s="130"/>
      <c r="BCL31" s="130"/>
      <c r="BCM31" s="130"/>
      <c r="BCN31" s="130"/>
      <c r="BCO31" s="130"/>
      <c r="BCP31" s="130"/>
      <c r="BCQ31" s="130"/>
      <c r="BCR31" s="130"/>
      <c r="BCS31" s="130"/>
      <c r="BCT31" s="130"/>
      <c r="BCU31" s="130"/>
      <c r="BCV31" s="130"/>
      <c r="BCW31" s="130"/>
      <c r="BCX31" s="130"/>
      <c r="BCY31" s="130"/>
      <c r="BCZ31" s="130"/>
      <c r="BDA31" s="130"/>
      <c r="BDB31" s="130"/>
      <c r="BDC31" s="130"/>
      <c r="BDD31" s="130"/>
      <c r="BDE31" s="130"/>
      <c r="BDF31" s="130"/>
      <c r="BDG31" s="130"/>
      <c r="BDH31" s="130"/>
      <c r="BDI31" s="130"/>
      <c r="BDJ31" s="130"/>
      <c r="BDK31" s="130"/>
      <c r="BDL31" s="130"/>
      <c r="BDM31" s="130"/>
      <c r="BDN31" s="130"/>
      <c r="BDO31" s="130"/>
      <c r="BDP31" s="130"/>
      <c r="BDQ31" s="130"/>
      <c r="BDR31" s="130"/>
      <c r="BDS31" s="130"/>
      <c r="BDT31" s="130"/>
      <c r="BDU31" s="130"/>
      <c r="BDV31" s="130"/>
      <c r="BDW31" s="130"/>
      <c r="BDX31" s="130"/>
      <c r="BDY31" s="130"/>
      <c r="BDZ31" s="130"/>
      <c r="BEA31" s="130"/>
      <c r="BEB31" s="130"/>
      <c r="BEC31" s="130"/>
      <c r="BED31" s="130"/>
      <c r="BEE31" s="130"/>
      <c r="BEF31" s="130"/>
      <c r="BEG31" s="130"/>
      <c r="BEH31" s="130"/>
      <c r="BEI31" s="130"/>
      <c r="BEJ31" s="130"/>
      <c r="BEK31" s="130"/>
      <c r="BEL31" s="130"/>
      <c r="BEM31" s="130"/>
      <c r="BEN31" s="130"/>
      <c r="BEO31" s="130"/>
      <c r="BEP31" s="130"/>
      <c r="BEQ31" s="130"/>
      <c r="BER31" s="130"/>
      <c r="BES31" s="130"/>
      <c r="BET31" s="130"/>
      <c r="BEU31" s="130"/>
      <c r="BEV31" s="130"/>
      <c r="BEW31" s="130"/>
      <c r="BEX31" s="129"/>
      <c r="BEY31" s="129"/>
      <c r="BEZ31" s="129"/>
      <c r="BFA31" s="129"/>
      <c r="BFB31" s="129"/>
      <c r="BFC31" s="129"/>
      <c r="BFD31" s="129"/>
      <c r="BFE31" s="129"/>
      <c r="BFF31" s="129"/>
      <c r="BFG31" s="129"/>
      <c r="BFH31" s="129"/>
      <c r="BFI31" s="129"/>
      <c r="BFJ31" s="129"/>
      <c r="BFK31" s="129"/>
      <c r="BFL31" s="129"/>
      <c r="BFM31" s="129"/>
      <c r="BFN31" s="129"/>
      <c r="BFO31" s="129"/>
      <c r="BFP31" s="129"/>
      <c r="BFQ31" s="129"/>
      <c r="BFR31" s="129"/>
      <c r="BFS31" s="129"/>
      <c r="BFT31" s="129"/>
      <c r="BFU31" s="129"/>
      <c r="BFV31" s="129"/>
      <c r="BFW31" s="129"/>
      <c r="BFX31" s="129"/>
      <c r="BFY31" s="129"/>
      <c r="BFZ31" s="129"/>
      <c r="BGA31" s="129"/>
      <c r="BGB31" s="129"/>
      <c r="BGC31" s="129"/>
      <c r="BGD31" s="129"/>
      <c r="BGE31" s="129"/>
      <c r="BGF31" s="129"/>
      <c r="BGG31" s="129"/>
      <c r="BGH31" s="129"/>
      <c r="BGI31" s="129"/>
      <c r="BGJ31" s="129"/>
      <c r="BGK31" s="129"/>
      <c r="BGL31" s="129"/>
      <c r="BGM31" s="129"/>
      <c r="BGN31" s="129"/>
      <c r="BGO31" s="129"/>
      <c r="BGP31" s="129"/>
      <c r="BGQ31" s="129"/>
      <c r="BGR31" s="129"/>
      <c r="BGS31" s="129"/>
      <c r="BGT31" s="129"/>
      <c r="BGU31" s="129"/>
      <c r="BGV31" s="129"/>
      <c r="BGW31" s="129"/>
      <c r="BGX31" s="129"/>
      <c r="BGY31" s="129"/>
      <c r="BGZ31" s="129"/>
      <c r="BHA31" s="129"/>
      <c r="BHB31" s="129"/>
      <c r="BHC31" s="129"/>
      <c r="BHD31" s="129"/>
      <c r="BHE31" s="129"/>
      <c r="BHF31" s="129"/>
      <c r="BHG31" s="129"/>
      <c r="BHH31" s="129"/>
      <c r="BHI31" s="129"/>
      <c r="BHJ31" s="129"/>
      <c r="BHK31" s="129"/>
      <c r="BHL31" s="129"/>
      <c r="BHM31" s="129"/>
      <c r="BHN31" s="64"/>
      <c r="BHO31" s="64"/>
      <c r="BHP31" s="64"/>
      <c r="BHQ31" s="64"/>
      <c r="BHR31" s="64"/>
      <c r="BHS31" s="64"/>
      <c r="BHT31" s="64"/>
      <c r="BHU31" s="64"/>
      <c r="BHV31" s="64"/>
      <c r="BHW31" s="64"/>
      <c r="BHX31" s="64"/>
      <c r="BHY31" s="64"/>
      <c r="BHZ31" s="64"/>
      <c r="BIA31" s="64"/>
      <c r="BIB31" s="64"/>
      <c r="BIC31" s="64"/>
      <c r="BID31" s="64"/>
      <c r="BIE31" s="64"/>
      <c r="BIF31" s="64"/>
      <c r="BIG31" s="64"/>
      <c r="BIH31" s="64"/>
      <c r="BII31" s="64"/>
      <c r="BIJ31" s="64"/>
      <c r="BIK31" s="64"/>
      <c r="BIL31" s="64"/>
      <c r="BIM31" s="64"/>
      <c r="BIN31" s="64"/>
      <c r="BIO31" s="64"/>
      <c r="BIP31" s="64"/>
      <c r="BIQ31" s="64"/>
      <c r="BIR31" s="64"/>
      <c r="BIS31" s="64"/>
      <c r="BIT31" s="64"/>
      <c r="BIU31" s="64"/>
      <c r="BIV31" s="64"/>
      <c r="BIW31" s="64"/>
      <c r="BIX31" s="64"/>
      <c r="BIY31" s="64"/>
      <c r="BIZ31" s="64"/>
      <c r="BJA31" s="64"/>
      <c r="BJB31" s="64"/>
      <c r="BJC31" s="64"/>
      <c r="BJD31" s="64"/>
      <c r="BJE31" s="64"/>
      <c r="BJF31" s="64"/>
      <c r="BJG31" s="64"/>
      <c r="BJH31" s="64"/>
      <c r="BJI31" s="64"/>
      <c r="BJJ31" s="64"/>
      <c r="BJK31" s="64"/>
      <c r="BJL31" s="64"/>
      <c r="BJM31" s="64"/>
      <c r="BJN31" s="64"/>
      <c r="BJO31" s="64"/>
      <c r="BJP31" s="64"/>
      <c r="BJQ31" s="64"/>
      <c r="BJR31" s="64"/>
      <c r="BJS31" s="64"/>
      <c r="BJT31" s="64"/>
      <c r="BJU31" s="64"/>
      <c r="BJV31" s="64"/>
      <c r="BJW31" s="64"/>
      <c r="BJX31" s="64"/>
      <c r="BJY31" s="64"/>
      <c r="BJZ31" s="64"/>
      <c r="BKA31" s="64"/>
      <c r="BKB31" s="64"/>
      <c r="BKC31" s="64"/>
      <c r="BKD31" s="106"/>
      <c r="BKE31" s="106"/>
      <c r="BKF31" s="106"/>
      <c r="BKG31" s="106"/>
      <c r="BKH31" s="106"/>
      <c r="BKI31" s="106"/>
      <c r="BKJ31" s="106"/>
      <c r="BKK31" s="106"/>
      <c r="BKL31" s="106"/>
      <c r="BKM31" s="106"/>
      <c r="BKN31" s="106"/>
      <c r="BKO31" s="106"/>
      <c r="BKP31" s="106"/>
      <c r="BKQ31" s="106"/>
      <c r="BKR31" s="106"/>
      <c r="BKS31" s="106"/>
      <c r="BKT31" s="106"/>
      <c r="BKU31" s="106"/>
      <c r="BKV31" s="106"/>
      <c r="BKW31" s="106"/>
      <c r="BKX31" s="106"/>
      <c r="BKY31" s="106"/>
      <c r="BKZ31" s="106"/>
      <c r="BLA31" s="106"/>
      <c r="BLB31" s="106"/>
      <c r="BLC31" s="106"/>
      <c r="BLD31" s="106"/>
      <c r="BLE31" s="106"/>
      <c r="BLF31" s="106"/>
      <c r="BLG31" s="106"/>
      <c r="BLH31" s="106"/>
      <c r="BLI31" s="106"/>
      <c r="BLJ31" s="106"/>
      <c r="BLK31" s="106"/>
      <c r="BLL31" s="106"/>
      <c r="BLM31" s="106"/>
      <c r="BLN31" s="106"/>
      <c r="BLO31" s="106"/>
      <c r="BLP31" s="106"/>
      <c r="BLQ31" s="106"/>
      <c r="BLR31" s="106"/>
      <c r="BLS31" s="106"/>
      <c r="BLT31" s="106"/>
      <c r="BLU31" s="106"/>
      <c r="BLV31" s="106"/>
      <c r="BLW31" s="106"/>
      <c r="BLX31" s="106"/>
      <c r="BLY31" s="106"/>
      <c r="BLZ31" s="106"/>
      <c r="BMA31" s="106"/>
      <c r="BMB31" s="106"/>
      <c r="BMC31" s="106"/>
      <c r="BMD31" s="106"/>
      <c r="BME31" s="106"/>
      <c r="BMF31" s="106"/>
      <c r="BMG31" s="106"/>
      <c r="BMH31" s="106"/>
      <c r="BMI31" s="106"/>
      <c r="BMJ31" s="106"/>
      <c r="BMK31" s="106"/>
      <c r="BML31" s="106"/>
      <c r="BMM31" s="106"/>
      <c r="BMN31" s="106"/>
      <c r="BMO31" s="106"/>
      <c r="BMP31" s="106"/>
      <c r="BMQ31" s="106"/>
      <c r="BMR31" s="106"/>
      <c r="BMS31" s="106"/>
      <c r="BMT31" s="259"/>
      <c r="BMU31" s="259"/>
      <c r="BMV31" s="259"/>
      <c r="BMW31" s="259"/>
      <c r="BMX31" s="259"/>
      <c r="BMY31" s="259"/>
      <c r="BMZ31" s="259"/>
      <c r="BNA31" s="259"/>
      <c r="BNB31" s="259"/>
      <c r="BNC31" s="259"/>
      <c r="BND31" s="259"/>
      <c r="BNE31" s="259"/>
      <c r="BNF31" s="259"/>
      <c r="BNG31" s="259"/>
      <c r="BNH31" s="259"/>
      <c r="BNI31" s="259"/>
      <c r="BNJ31" s="259"/>
      <c r="BNK31" s="259"/>
      <c r="BNL31" s="259"/>
      <c r="BNM31" s="259"/>
      <c r="BNN31" s="259"/>
      <c r="BNO31" s="259"/>
      <c r="BNP31" s="259"/>
      <c r="BNQ31" s="259"/>
      <c r="BNR31" s="259"/>
      <c r="BNS31" s="259"/>
      <c r="BNT31" s="259"/>
      <c r="BNU31" s="259"/>
      <c r="BNV31" s="259"/>
      <c r="BNW31" s="259"/>
      <c r="BNX31" s="259"/>
      <c r="BNY31" s="259"/>
      <c r="BNZ31" s="259"/>
      <c r="BOA31" s="259"/>
      <c r="BOB31" s="259"/>
      <c r="BOC31" s="259"/>
      <c r="BOD31" s="259"/>
      <c r="BOE31" s="259"/>
      <c r="BOF31" s="259"/>
      <c r="BOG31" s="259"/>
      <c r="BOH31" s="259"/>
      <c r="BOI31" s="259"/>
      <c r="BOJ31" s="259"/>
      <c r="BOK31" s="259"/>
      <c r="BOL31" s="259"/>
      <c r="BOM31" s="259"/>
      <c r="BON31" s="259"/>
      <c r="BOO31" s="259"/>
      <c r="BOP31" s="259"/>
      <c r="BOQ31" s="259"/>
      <c r="BOR31" s="259"/>
      <c r="BOS31" s="259"/>
      <c r="BOT31" s="259"/>
      <c r="BOU31" s="259"/>
      <c r="BOV31" s="259"/>
      <c r="BOW31" s="259"/>
      <c r="BOX31" s="259"/>
      <c r="BOY31" s="259"/>
      <c r="BOZ31" s="259"/>
      <c r="BPA31" s="259"/>
      <c r="BPB31" s="259"/>
      <c r="BPC31" s="259"/>
      <c r="BPD31" s="259"/>
      <c r="BPE31" s="259"/>
      <c r="BPF31" s="259"/>
      <c r="BPG31" s="259"/>
      <c r="BPH31" s="259"/>
      <c r="BPI31" s="259"/>
      <c r="BPJ31" s="129"/>
      <c r="BPK31" s="129"/>
      <c r="BPL31" s="129"/>
      <c r="BPM31" s="129"/>
      <c r="BPN31" s="129"/>
      <c r="BPO31" s="129"/>
      <c r="BPP31" s="129"/>
      <c r="BPQ31" s="129"/>
      <c r="BPR31" s="129"/>
      <c r="BPS31" s="129"/>
      <c r="BPT31" s="129"/>
      <c r="BPU31" s="129"/>
      <c r="BPV31" s="129"/>
      <c r="BPW31" s="129"/>
      <c r="BPX31" s="129"/>
      <c r="BPY31" s="129"/>
      <c r="BPZ31" s="129"/>
      <c r="BQA31" s="129"/>
      <c r="BQB31" s="129"/>
      <c r="BQC31" s="129"/>
      <c r="BQD31" s="129"/>
      <c r="BQE31" s="129"/>
      <c r="BQF31" s="129"/>
      <c r="BQG31" s="129"/>
      <c r="BQH31" s="129"/>
      <c r="BQI31" s="129"/>
      <c r="BQJ31" s="129"/>
      <c r="BQK31" s="129"/>
      <c r="BQL31" s="129"/>
      <c r="BQM31" s="129"/>
      <c r="BQN31" s="129"/>
      <c r="BQO31" s="129"/>
      <c r="BQP31" s="129"/>
      <c r="BQQ31" s="129"/>
      <c r="BQR31" s="129"/>
      <c r="BQS31" s="129"/>
      <c r="BQT31" s="129"/>
      <c r="BQU31" s="129"/>
      <c r="BQV31" s="129"/>
      <c r="BQW31" s="129"/>
      <c r="BQX31" s="129"/>
      <c r="BQY31" s="129"/>
      <c r="BQZ31" s="129"/>
      <c r="BRA31" s="129"/>
      <c r="BRB31" s="129"/>
      <c r="BRC31" s="129"/>
      <c r="BRD31" s="129"/>
      <c r="BRE31" s="129"/>
      <c r="BRF31" s="129"/>
      <c r="BRG31" s="129"/>
      <c r="BRH31" s="129"/>
      <c r="BRI31" s="129"/>
      <c r="BRJ31" s="129"/>
      <c r="BRK31" s="129"/>
      <c r="BRL31" s="129"/>
      <c r="BRM31" s="129"/>
      <c r="BRN31" s="129"/>
      <c r="BRO31" s="129"/>
      <c r="BRP31" s="129"/>
      <c r="BRQ31" s="129"/>
      <c r="BRR31" s="129"/>
      <c r="BRS31" s="129"/>
      <c r="BRT31" s="129"/>
      <c r="BRU31" s="129"/>
      <c r="BRV31" s="129"/>
      <c r="BRW31" s="129"/>
      <c r="BRX31" s="129"/>
      <c r="BRY31" s="129"/>
      <c r="BRZ31" s="129"/>
      <c r="BSA31" s="129"/>
      <c r="BSB31" s="129"/>
      <c r="BSC31" s="129"/>
      <c r="BSD31" s="129"/>
      <c r="BSE31" s="129"/>
      <c r="BSF31" s="129"/>
      <c r="BSG31" s="129"/>
      <c r="BSH31" s="129"/>
      <c r="BSI31" s="129"/>
      <c r="BSJ31" s="129"/>
      <c r="BSK31" s="129"/>
      <c r="BSL31" s="129"/>
      <c r="BSM31" s="129"/>
      <c r="BSN31" s="129"/>
      <c r="BSO31" s="129"/>
      <c r="BSP31" s="129"/>
      <c r="BSQ31" s="129"/>
      <c r="BSR31" s="129"/>
      <c r="BSS31" s="129"/>
      <c r="BST31" s="129"/>
      <c r="BSU31" s="129"/>
      <c r="BSV31" s="129"/>
      <c r="BSW31" s="129"/>
      <c r="BSX31" s="129"/>
      <c r="BSY31" s="129"/>
      <c r="BSZ31" s="129"/>
      <c r="BTA31" s="129"/>
      <c r="BTB31" s="129"/>
      <c r="BTC31" s="129"/>
      <c r="BTD31" s="129"/>
      <c r="BTE31" s="129"/>
      <c r="BTF31" s="129"/>
      <c r="BTG31" s="129"/>
      <c r="BTH31" s="129"/>
      <c r="BTI31" s="129"/>
      <c r="BTJ31" s="129"/>
      <c r="BTK31" s="129"/>
      <c r="BTL31" s="129"/>
      <c r="BTM31" s="129"/>
      <c r="BTN31" s="129"/>
      <c r="BTO31" s="129"/>
      <c r="BTP31" s="129"/>
      <c r="BTQ31" s="129"/>
      <c r="BTR31" s="129"/>
      <c r="BTS31" s="129"/>
      <c r="BTT31" s="129"/>
      <c r="BTU31" s="129"/>
      <c r="BTV31" s="129"/>
      <c r="BTW31" s="129"/>
      <c r="BTX31" s="129"/>
      <c r="BTY31" s="129"/>
      <c r="BTZ31" s="129"/>
      <c r="BUA31" s="129"/>
      <c r="BUB31" s="129"/>
      <c r="BUC31" s="129"/>
      <c r="BUD31" s="129"/>
      <c r="BUE31" s="129"/>
      <c r="BUF31" s="129"/>
      <c r="BUG31" s="129"/>
      <c r="BUH31" s="129"/>
      <c r="BUI31" s="129"/>
      <c r="BUJ31" s="129"/>
      <c r="BUK31" s="129"/>
      <c r="BUL31" s="129"/>
      <c r="BUM31" s="129"/>
      <c r="BUN31" s="129"/>
      <c r="BUO31" s="129"/>
      <c r="BUP31" s="129"/>
      <c r="BUQ31" s="129"/>
      <c r="BUR31" s="129"/>
      <c r="BUS31" s="129"/>
      <c r="BUT31" s="129"/>
      <c r="BUU31" s="129"/>
      <c r="BUV31" s="129"/>
      <c r="BUW31" s="129"/>
      <c r="BUX31" s="129"/>
      <c r="BUY31" s="129"/>
      <c r="BUZ31" s="129"/>
      <c r="BVA31" s="129"/>
      <c r="BVB31" s="129"/>
      <c r="BVC31" s="129"/>
      <c r="BVD31" s="129"/>
      <c r="BVE31" s="129"/>
      <c r="BVF31" s="129"/>
      <c r="BVG31" s="129"/>
      <c r="BVH31" s="129"/>
      <c r="BVI31" s="129"/>
      <c r="BVJ31" s="129"/>
      <c r="BVK31" s="129"/>
      <c r="BVL31" s="129"/>
      <c r="BVM31" s="129"/>
      <c r="BVN31" s="129"/>
      <c r="BVO31" s="129"/>
      <c r="BVP31" s="129"/>
      <c r="BVQ31" s="129"/>
      <c r="BVR31" s="129"/>
      <c r="BVS31" s="129"/>
      <c r="BVT31" s="129"/>
      <c r="BVU31" s="129"/>
      <c r="BVV31" s="129"/>
      <c r="BVW31" s="129"/>
      <c r="BVX31" s="129"/>
      <c r="BVY31" s="129"/>
      <c r="BVZ31" s="129"/>
      <c r="BWA31" s="129"/>
      <c r="BWB31" s="129"/>
      <c r="BWC31" s="129"/>
      <c r="BWD31" s="129"/>
      <c r="BWE31" s="129"/>
      <c r="BWF31" s="129"/>
      <c r="BWG31" s="129"/>
      <c r="BWH31" s="129"/>
      <c r="BWI31" s="129"/>
      <c r="BWJ31" s="129"/>
      <c r="BWK31" s="129"/>
      <c r="BWL31" s="129"/>
      <c r="BWM31" s="129"/>
      <c r="BWN31" s="129"/>
      <c r="BWO31" s="129"/>
      <c r="BWP31" s="129"/>
      <c r="BWQ31" s="129"/>
      <c r="BWR31" s="129"/>
      <c r="BWS31" s="129"/>
      <c r="BWT31" s="129"/>
      <c r="BWU31" s="129"/>
      <c r="BWV31" s="129"/>
      <c r="BWW31" s="129"/>
      <c r="BWX31" s="129"/>
      <c r="BWY31" s="129"/>
      <c r="BWZ31" s="129"/>
      <c r="BXA31" s="129"/>
      <c r="BXB31" s="129"/>
      <c r="BXC31" s="256"/>
      <c r="BXD31" s="256"/>
      <c r="BXE31" s="256"/>
      <c r="BXF31" s="256"/>
      <c r="BXG31" s="256"/>
      <c r="BXH31" s="256"/>
      <c r="BXI31" s="256"/>
      <c r="BXJ31" s="256"/>
      <c r="BXK31" s="256"/>
      <c r="BXL31" s="256"/>
      <c r="BXM31" s="256"/>
      <c r="BXN31" s="256"/>
      <c r="BXO31" s="256"/>
      <c r="BXP31" s="256"/>
      <c r="BXQ31" s="256"/>
      <c r="BXR31" s="256"/>
      <c r="BXS31" s="256"/>
      <c r="BXT31" s="256"/>
      <c r="BXU31" s="256"/>
      <c r="BXV31" s="256"/>
      <c r="BXW31" s="256"/>
      <c r="BXX31" s="256"/>
      <c r="BXY31" s="256"/>
      <c r="BXZ31" s="256"/>
      <c r="BYA31" s="256"/>
      <c r="BYB31" s="256"/>
      <c r="BYC31" s="256"/>
      <c r="BYD31" s="256"/>
      <c r="BYE31" s="256"/>
      <c r="BYF31" s="256"/>
      <c r="BYG31" s="256"/>
      <c r="BYH31" s="256"/>
      <c r="BYI31" s="256"/>
      <c r="BYJ31" s="256"/>
      <c r="BYK31" s="256"/>
      <c r="BYL31" s="256"/>
      <c r="BYM31" s="256"/>
      <c r="BYN31" s="256"/>
      <c r="BYO31" s="256"/>
      <c r="BYP31" s="256"/>
      <c r="BYQ31" s="256"/>
      <c r="BYR31" s="256"/>
      <c r="BYS31" s="256"/>
      <c r="BYT31" s="256"/>
      <c r="BYU31" s="256"/>
      <c r="BYV31" s="256"/>
      <c r="BYW31" s="256"/>
      <c r="BYX31" s="256"/>
      <c r="BYY31" s="256"/>
      <c r="BYZ31" s="256"/>
      <c r="BZA31" s="256"/>
      <c r="BZB31" s="256"/>
      <c r="BZC31" s="256"/>
      <c r="BZD31" s="256"/>
      <c r="BZE31" s="256"/>
      <c r="BZF31" s="256"/>
      <c r="BZG31" s="256"/>
      <c r="BZH31" s="256"/>
      <c r="BZI31" s="256"/>
      <c r="BZJ31" s="256"/>
      <c r="BZK31" s="256"/>
      <c r="BZL31" s="256"/>
      <c r="BZM31" s="256"/>
      <c r="BZN31" s="256"/>
      <c r="BZO31" s="256"/>
      <c r="BZP31" s="129"/>
      <c r="BZQ31" s="129"/>
      <c r="BZR31" s="129"/>
      <c r="BZS31" s="129"/>
      <c r="BZT31" s="129"/>
      <c r="BZU31" s="129"/>
      <c r="BZV31" s="129"/>
      <c r="BZW31" s="129"/>
      <c r="BZX31" s="129"/>
      <c r="BZY31" s="129"/>
      <c r="BZZ31" s="129"/>
      <c r="CAA31" s="129"/>
      <c r="CAB31" s="129"/>
      <c r="CAC31" s="129"/>
      <c r="CAD31" s="129"/>
      <c r="CAE31" s="129"/>
      <c r="CAF31" s="129"/>
      <c r="CAG31" s="129"/>
      <c r="CAH31" s="129"/>
      <c r="CAI31" s="129"/>
      <c r="CAJ31" s="129"/>
      <c r="CAK31" s="129"/>
      <c r="CAL31" s="129"/>
      <c r="CAM31" s="129"/>
      <c r="CAN31" s="129"/>
      <c r="CAO31" s="129"/>
      <c r="CAP31" s="129"/>
      <c r="CAQ31" s="129"/>
      <c r="CAR31" s="129"/>
      <c r="CAS31" s="129"/>
      <c r="CAT31" s="129"/>
      <c r="CAU31" s="129"/>
      <c r="CAV31" s="129"/>
      <c r="CAW31" s="129"/>
      <c r="CAX31" s="129"/>
      <c r="CAY31" s="129"/>
      <c r="CAZ31" s="129"/>
      <c r="CBA31" s="129"/>
      <c r="CBB31" s="129"/>
      <c r="CBC31" s="129"/>
      <c r="CBD31" s="129"/>
      <c r="CBE31" s="129"/>
      <c r="CBF31" s="129"/>
      <c r="CBG31" s="129"/>
      <c r="CBH31" s="129"/>
      <c r="CBI31" s="129"/>
      <c r="CBJ31" s="129"/>
      <c r="CBK31" s="129"/>
      <c r="CBL31" s="129"/>
      <c r="CBM31" s="129"/>
      <c r="CBN31" s="129"/>
      <c r="CBO31" s="129"/>
      <c r="CBP31" s="129"/>
      <c r="CBQ31" s="129"/>
      <c r="CBR31" s="129"/>
      <c r="CBS31" s="129"/>
      <c r="CBT31" s="129"/>
      <c r="CBU31" s="129"/>
      <c r="CBV31" s="129"/>
      <c r="CBW31" s="129"/>
      <c r="CBX31" s="129"/>
      <c r="CBY31" s="129"/>
      <c r="CBZ31" s="129"/>
      <c r="CCA31" s="129"/>
      <c r="CCB31" s="129"/>
      <c r="CCC31" s="129"/>
      <c r="CCD31" s="129"/>
      <c r="CCE31" s="129"/>
      <c r="CCF31" s="129"/>
      <c r="CCG31" s="129"/>
      <c r="CCH31" s="129"/>
      <c r="CCI31" s="129"/>
      <c r="CCJ31" s="129"/>
      <c r="CCK31" s="129"/>
      <c r="CCL31" s="129"/>
      <c r="CCM31" s="129"/>
      <c r="CCN31" s="129"/>
      <c r="CCO31" s="129"/>
      <c r="CCP31" s="129"/>
      <c r="CCQ31" s="129"/>
      <c r="CCR31" s="129"/>
      <c r="CCS31" s="129"/>
      <c r="CCT31" s="129"/>
      <c r="CCU31" s="129"/>
      <c r="CCV31" s="129"/>
      <c r="CCW31" s="129"/>
      <c r="CCX31" s="129"/>
      <c r="CCY31" s="129"/>
      <c r="CCZ31" s="129"/>
      <c r="CDA31" s="129"/>
      <c r="CDB31" s="129"/>
      <c r="CDC31" s="129"/>
      <c r="CDD31" s="129"/>
      <c r="CDE31" s="129"/>
      <c r="CDF31" s="129"/>
      <c r="CDG31" s="129"/>
      <c r="CDH31" s="129"/>
      <c r="CDI31" s="129"/>
      <c r="CDJ31" s="129"/>
      <c r="CDK31" s="129"/>
      <c r="CDL31" s="129"/>
      <c r="CDM31" s="129"/>
      <c r="CDN31" s="129"/>
      <c r="CDO31" s="129"/>
      <c r="CDP31" s="129"/>
      <c r="CDQ31" s="129"/>
      <c r="CDR31" s="129"/>
      <c r="CDS31" s="129"/>
      <c r="CDT31" s="129"/>
      <c r="CDU31" s="129"/>
      <c r="CDV31" s="129"/>
      <c r="CDW31" s="129"/>
      <c r="CDX31" s="129"/>
      <c r="CDY31" s="129"/>
      <c r="CDZ31" s="129"/>
      <c r="CEA31" s="129"/>
      <c r="CEB31" s="129"/>
      <c r="CEC31" s="129"/>
      <c r="CED31" s="129"/>
      <c r="CEE31" s="129"/>
      <c r="CEF31" s="129"/>
      <c r="CEG31" s="129"/>
      <c r="CEH31" s="129"/>
      <c r="CEI31" s="129"/>
      <c r="CEJ31" s="129"/>
      <c r="CEK31" s="129"/>
      <c r="CEL31" s="129"/>
      <c r="CEM31" s="129"/>
      <c r="CEN31" s="129"/>
      <c r="CEO31" s="129"/>
      <c r="CEP31" s="130"/>
      <c r="CEQ31" s="130"/>
      <c r="CER31" s="130"/>
      <c r="CES31" s="130"/>
      <c r="CET31" s="130"/>
      <c r="CEU31" s="130"/>
      <c r="CEV31" s="130"/>
      <c r="CEW31" s="130"/>
      <c r="CEX31" s="130"/>
      <c r="CEY31" s="130"/>
      <c r="CEZ31" s="130"/>
      <c r="CFA31" s="130"/>
      <c r="CFB31" s="130"/>
      <c r="CFC31" s="130"/>
      <c r="CFD31" s="130"/>
      <c r="CFE31" s="130"/>
      <c r="CFF31" s="130"/>
      <c r="CFG31" s="130"/>
      <c r="CFH31" s="130"/>
      <c r="CFI31" s="130"/>
      <c r="CFJ31" s="130"/>
      <c r="CFK31" s="130"/>
      <c r="CFL31" s="130"/>
      <c r="CFM31" s="130"/>
      <c r="CFN31" s="130"/>
      <c r="CFO31" s="130"/>
      <c r="CFP31" s="130"/>
      <c r="CFQ31" s="130"/>
      <c r="CFR31" s="130"/>
      <c r="CFS31" s="130"/>
      <c r="CFT31" s="130"/>
      <c r="CFU31" s="130"/>
      <c r="CFV31" s="130"/>
      <c r="CFW31" s="130"/>
      <c r="CFX31" s="130"/>
      <c r="CFY31" s="130"/>
      <c r="CFZ31" s="130"/>
      <c r="CGA31" s="130"/>
      <c r="CGB31" s="130"/>
      <c r="CGC31" s="130"/>
      <c r="CGD31" s="130"/>
    </row>
    <row r="32" spans="1:2238" x14ac:dyDescent="0.25">
      <c r="A32" s="279"/>
      <c r="B32" s="255"/>
      <c r="C32" s="267"/>
      <c r="D32" s="267"/>
      <c r="E32" s="260"/>
      <c r="F32" s="260"/>
      <c r="G32" s="260"/>
      <c r="H32" s="261"/>
      <c r="I32" s="261"/>
      <c r="J32" s="261"/>
      <c r="K32" s="261"/>
      <c r="L32" s="261"/>
      <c r="M32" s="261"/>
      <c r="N32" s="262"/>
      <c r="O32" s="262"/>
      <c r="P32" s="262"/>
      <c r="Q32" s="261"/>
      <c r="R32" s="261"/>
      <c r="S32" s="261"/>
      <c r="T32" s="260"/>
      <c r="U32" s="260"/>
      <c r="V32" s="260"/>
      <c r="W32" s="260"/>
      <c r="X32" s="263"/>
      <c r="Y32" s="262"/>
      <c r="Z32" s="262"/>
      <c r="AA32" s="262"/>
      <c r="AB32" s="262"/>
      <c r="AC32" s="262"/>
      <c r="AD32" s="262"/>
      <c r="AE32" s="262"/>
      <c r="AF32" s="262"/>
      <c r="AG32" s="262"/>
      <c r="AH32" s="264"/>
      <c r="AI32" s="264"/>
      <c r="AJ32" s="129"/>
      <c r="AK32" s="129"/>
      <c r="AL32" s="129"/>
      <c r="AM32" s="129"/>
      <c r="AN32" s="264"/>
      <c r="AO32" s="264"/>
      <c r="AP32" s="264"/>
      <c r="AQ32" s="129"/>
      <c r="AR32" s="264"/>
      <c r="AS32" s="264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350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/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111"/>
      <c r="ID32" s="111"/>
      <c r="IE32" s="111"/>
      <c r="IF32" s="111"/>
      <c r="IG32" s="111"/>
      <c r="IH32" s="111"/>
      <c r="II32" s="111"/>
      <c r="IJ32" s="111"/>
      <c r="IK32" s="111"/>
      <c r="IL32" s="111"/>
      <c r="IM32" s="111"/>
      <c r="IN32" s="111"/>
      <c r="IO32" s="111"/>
      <c r="IP32" s="108"/>
      <c r="IQ32" s="108"/>
      <c r="IR32" s="108"/>
      <c r="IS32" s="108"/>
      <c r="IT32" s="108"/>
      <c r="IU32" s="108"/>
      <c r="IV32" s="108"/>
      <c r="IW32" s="108"/>
      <c r="IX32" s="108"/>
      <c r="IY32" s="108"/>
      <c r="IZ32" s="108"/>
      <c r="JA32" s="108"/>
      <c r="JB32" s="108"/>
      <c r="JC32" s="108"/>
      <c r="JD32" s="108"/>
      <c r="JE32" s="108"/>
      <c r="JF32" s="108"/>
      <c r="JG32" s="108"/>
      <c r="JH32" s="108"/>
      <c r="JI32" s="108"/>
      <c r="JJ32" s="108"/>
      <c r="JK32" s="108"/>
      <c r="JL32" s="108"/>
      <c r="JM32" s="108"/>
      <c r="JN32" s="108"/>
      <c r="JO32" s="108"/>
      <c r="JP32" s="108"/>
      <c r="JQ32" s="108"/>
      <c r="JR32" s="108"/>
      <c r="JS32" s="108"/>
      <c r="JT32" s="108"/>
      <c r="JU32" s="108"/>
      <c r="JV32" s="108"/>
      <c r="JW32" s="108"/>
      <c r="JX32" s="108"/>
      <c r="JY32" s="108"/>
      <c r="JZ32" s="108"/>
      <c r="KA32" s="108"/>
      <c r="KB32" s="108"/>
      <c r="KC32" s="108"/>
      <c r="KD32" s="108"/>
      <c r="KE32" s="108"/>
      <c r="KF32" s="108"/>
      <c r="KG32" s="108"/>
      <c r="KH32" s="108"/>
      <c r="KI32" s="108"/>
      <c r="KJ32" s="108"/>
      <c r="KK32" s="108"/>
      <c r="KL32" s="108"/>
      <c r="KM32" s="108"/>
      <c r="KN32" s="108"/>
      <c r="KO32" s="108"/>
      <c r="KP32" s="108"/>
      <c r="KQ32" s="108"/>
      <c r="KR32" s="108"/>
      <c r="KS32" s="108"/>
      <c r="KT32" s="108"/>
      <c r="KU32" s="108"/>
      <c r="KV32" s="108"/>
      <c r="KW32" s="108"/>
      <c r="KX32" s="108"/>
      <c r="KY32" s="108"/>
      <c r="KZ32" s="108"/>
      <c r="LA32" s="108"/>
      <c r="LB32" s="108"/>
      <c r="LC32" s="108"/>
      <c r="LD32" s="108"/>
      <c r="LE32" s="108"/>
      <c r="LF32" s="108"/>
      <c r="LG32" s="108"/>
      <c r="LH32" s="108"/>
      <c r="LI32" s="108"/>
      <c r="LJ32" s="108"/>
      <c r="LK32" s="108"/>
      <c r="LL32" s="108"/>
      <c r="LM32" s="108"/>
      <c r="LN32" s="108"/>
      <c r="LO32" s="108"/>
      <c r="LP32" s="108"/>
      <c r="LQ32" s="108"/>
      <c r="LR32" s="108"/>
      <c r="LS32" s="108"/>
      <c r="LT32" s="108"/>
      <c r="LU32" s="108"/>
      <c r="LV32" s="108"/>
      <c r="LW32" s="108"/>
      <c r="LX32" s="108"/>
      <c r="LY32" s="108"/>
      <c r="LZ32" s="108"/>
      <c r="MA32" s="108"/>
      <c r="MB32" s="108"/>
      <c r="MC32" s="108"/>
      <c r="MD32" s="108"/>
      <c r="ME32" s="108"/>
      <c r="MF32" s="108"/>
      <c r="MG32" s="108"/>
      <c r="MH32" s="108"/>
      <c r="MI32" s="108"/>
      <c r="MJ32" s="108"/>
      <c r="MK32" s="108"/>
      <c r="ML32" s="108"/>
      <c r="MM32" s="108"/>
      <c r="MN32" s="108"/>
      <c r="MO32" s="108"/>
      <c r="MP32" s="108"/>
      <c r="MQ32" s="108"/>
      <c r="MR32" s="108"/>
      <c r="MS32" s="108"/>
      <c r="MT32" s="108"/>
      <c r="MU32" s="108"/>
      <c r="MV32" s="108"/>
      <c r="MW32" s="108"/>
      <c r="MX32" s="108"/>
      <c r="MY32" s="108"/>
      <c r="MZ32" s="108"/>
      <c r="NA32" s="108"/>
      <c r="NB32" s="108"/>
      <c r="NC32" s="108"/>
      <c r="ND32" s="108"/>
      <c r="NE32" s="108"/>
      <c r="NF32" s="108"/>
      <c r="NG32" s="108"/>
      <c r="NH32" s="108"/>
      <c r="NI32" s="108"/>
      <c r="NJ32" s="108"/>
      <c r="NK32" s="108"/>
      <c r="NL32" s="108"/>
      <c r="NM32" s="108"/>
      <c r="NN32" s="108"/>
      <c r="NO32" s="108"/>
      <c r="NP32" s="265"/>
      <c r="NQ32" s="265"/>
      <c r="NR32" s="265"/>
      <c r="NS32" s="265"/>
      <c r="NT32" s="265"/>
      <c r="NU32" s="265"/>
      <c r="NV32" s="265"/>
      <c r="NW32" s="265"/>
      <c r="NX32" s="265"/>
      <c r="NY32" s="265"/>
      <c r="NZ32" s="265"/>
      <c r="OA32" s="265"/>
      <c r="OB32" s="265"/>
      <c r="OC32" s="265"/>
      <c r="OD32" s="265"/>
      <c r="OE32" s="265"/>
      <c r="OF32" s="265"/>
      <c r="OG32" s="265"/>
      <c r="OH32" s="265"/>
      <c r="OI32" s="265"/>
      <c r="OJ32" s="265"/>
      <c r="OK32" s="265"/>
      <c r="OL32" s="265"/>
      <c r="OM32" s="265"/>
      <c r="ON32" s="265"/>
      <c r="OO32" s="265"/>
      <c r="OP32" s="265"/>
      <c r="OQ32" s="265"/>
      <c r="OR32" s="265"/>
      <c r="OS32" s="265"/>
      <c r="OT32" s="265"/>
      <c r="OU32" s="265"/>
      <c r="OV32" s="265"/>
      <c r="OW32" s="265"/>
      <c r="OX32" s="265"/>
      <c r="OY32" s="265"/>
      <c r="OZ32" s="265"/>
      <c r="PA32" s="265"/>
      <c r="PB32" s="265"/>
      <c r="PC32" s="265"/>
      <c r="PD32" s="265"/>
      <c r="PE32" s="265"/>
      <c r="PF32" s="265"/>
      <c r="PG32" s="265"/>
      <c r="PH32" s="265"/>
      <c r="PI32" s="265"/>
      <c r="PJ32" s="265"/>
      <c r="PK32" s="265"/>
      <c r="PL32" s="265"/>
      <c r="PM32" s="265"/>
      <c r="PN32" s="265"/>
      <c r="PO32" s="265"/>
      <c r="PP32" s="265"/>
      <c r="PQ32" s="265"/>
      <c r="PR32" s="265"/>
      <c r="PS32" s="265"/>
      <c r="PT32" s="265"/>
      <c r="PU32" s="265"/>
      <c r="PV32" s="265"/>
      <c r="PW32" s="265"/>
      <c r="PX32" s="265"/>
      <c r="PY32" s="265"/>
      <c r="PZ32" s="265"/>
      <c r="QA32" s="265"/>
      <c r="QB32" s="265"/>
      <c r="QC32" s="111"/>
      <c r="QD32" s="111"/>
      <c r="QE32" s="111"/>
      <c r="QF32" s="111"/>
      <c r="QG32" s="111"/>
      <c r="QH32" s="111"/>
      <c r="QI32" s="111"/>
      <c r="QJ32" s="111"/>
      <c r="QK32" s="111"/>
      <c r="QL32" s="111"/>
      <c r="QM32" s="111"/>
      <c r="QN32" s="111"/>
      <c r="QO32" s="111"/>
      <c r="QP32" s="111"/>
      <c r="QQ32" s="111"/>
      <c r="QR32" s="111"/>
      <c r="QS32" s="111"/>
      <c r="QT32" s="111"/>
      <c r="QU32" s="111"/>
      <c r="QV32" s="111"/>
      <c r="QW32" s="111"/>
      <c r="QX32" s="111"/>
      <c r="QY32" s="111"/>
      <c r="QZ32" s="111"/>
      <c r="RA32" s="111"/>
      <c r="RB32" s="111"/>
      <c r="RC32" s="111"/>
      <c r="RD32" s="111"/>
      <c r="RE32" s="111"/>
      <c r="RF32" s="111"/>
      <c r="RG32" s="111"/>
      <c r="RH32" s="111"/>
      <c r="RI32" s="111"/>
      <c r="RJ32" s="111"/>
      <c r="RK32" s="111"/>
      <c r="RL32" s="111"/>
      <c r="RM32" s="111"/>
      <c r="RN32" s="111"/>
      <c r="RO32" s="111"/>
      <c r="RP32" s="111"/>
      <c r="RQ32" s="111"/>
      <c r="RR32" s="111"/>
      <c r="RS32" s="111"/>
      <c r="RT32" s="111"/>
      <c r="RU32" s="111"/>
      <c r="RV32" s="111"/>
      <c r="RW32" s="111"/>
      <c r="RX32" s="111"/>
      <c r="RY32" s="111"/>
      <c r="RZ32" s="111"/>
      <c r="SA32" s="111"/>
      <c r="SB32" s="111"/>
      <c r="SC32" s="111"/>
      <c r="SD32" s="111"/>
      <c r="SE32" s="111"/>
      <c r="SF32" s="111"/>
      <c r="SG32" s="111"/>
      <c r="SH32" s="111"/>
      <c r="SI32" s="111"/>
      <c r="SJ32" s="111"/>
      <c r="SK32" s="111"/>
      <c r="SL32" s="111"/>
      <c r="SM32" s="111"/>
      <c r="SN32" s="111"/>
      <c r="SO32" s="111"/>
      <c r="SP32" s="111"/>
      <c r="SQ32" s="111"/>
      <c r="SR32" s="111"/>
      <c r="SS32" s="111"/>
      <c r="ST32" s="111"/>
      <c r="SU32" s="111"/>
      <c r="SV32" s="111"/>
      <c r="SW32" s="111"/>
      <c r="SX32" s="111"/>
      <c r="SY32" s="111"/>
      <c r="SZ32" s="111"/>
      <c r="TA32" s="111"/>
      <c r="TB32" s="111"/>
      <c r="TC32" s="111"/>
      <c r="TD32" s="111"/>
      <c r="TE32" s="111"/>
      <c r="TF32" s="111"/>
      <c r="TG32" s="111"/>
      <c r="TH32" s="111"/>
      <c r="TI32" s="111"/>
      <c r="TJ32" s="111"/>
      <c r="TK32" s="111"/>
      <c r="TL32" s="111"/>
      <c r="TM32" s="111"/>
      <c r="TN32" s="111"/>
      <c r="TO32" s="111"/>
      <c r="TP32" s="111"/>
      <c r="TQ32" s="111"/>
      <c r="TR32" s="111"/>
      <c r="TS32" s="111"/>
      <c r="TT32" s="111"/>
      <c r="TU32" s="111"/>
      <c r="TV32" s="111"/>
      <c r="TW32" s="111"/>
      <c r="TX32" s="111"/>
      <c r="TY32" s="111"/>
      <c r="TZ32" s="111"/>
      <c r="UA32" s="111"/>
      <c r="UB32" s="111"/>
      <c r="UC32" s="111"/>
      <c r="UD32" s="111"/>
      <c r="UE32" s="111"/>
      <c r="UF32" s="111"/>
      <c r="UG32" s="111"/>
      <c r="UH32" s="111"/>
      <c r="UI32" s="111"/>
      <c r="UJ32" s="111"/>
      <c r="UK32" s="111"/>
      <c r="UL32" s="111"/>
      <c r="UM32" s="111"/>
      <c r="UN32" s="111"/>
      <c r="UO32" s="111"/>
      <c r="UP32" s="111"/>
      <c r="UQ32" s="111"/>
      <c r="UR32" s="111"/>
      <c r="US32" s="111"/>
      <c r="UT32" s="111"/>
      <c r="UU32" s="111"/>
      <c r="UV32" s="111"/>
      <c r="UW32" s="111"/>
      <c r="UX32" s="111"/>
      <c r="UY32" s="111"/>
      <c r="UZ32" s="111"/>
      <c r="VA32" s="111"/>
      <c r="VB32" s="111"/>
      <c r="VC32" s="111"/>
      <c r="VD32" s="111"/>
      <c r="VE32" s="111"/>
      <c r="VF32" s="107"/>
      <c r="VG32" s="107"/>
      <c r="VH32" s="107"/>
      <c r="VI32" s="107"/>
      <c r="VJ32" s="107"/>
      <c r="VK32" s="107"/>
      <c r="VL32" s="107"/>
      <c r="VM32" s="107"/>
      <c r="VN32" s="107"/>
      <c r="VO32" s="107"/>
      <c r="VP32" s="107"/>
      <c r="VQ32" s="107"/>
      <c r="VR32" s="107"/>
      <c r="VS32" s="107"/>
      <c r="VT32" s="107"/>
      <c r="VU32" s="107"/>
      <c r="VV32" s="107"/>
      <c r="VW32" s="107"/>
      <c r="VX32" s="107"/>
      <c r="VY32" s="107"/>
      <c r="VZ32" s="107"/>
      <c r="WA32" s="107"/>
      <c r="WB32" s="107"/>
      <c r="WC32" s="107"/>
      <c r="WD32" s="107"/>
      <c r="WE32" s="107"/>
      <c r="WF32" s="107"/>
      <c r="WG32" s="107"/>
      <c r="WH32" s="107"/>
      <c r="WI32" s="107"/>
      <c r="WJ32" s="107"/>
      <c r="WK32" s="107"/>
      <c r="WL32" s="107"/>
      <c r="WM32" s="107"/>
      <c r="WN32" s="107"/>
      <c r="WO32" s="107"/>
      <c r="WP32" s="107"/>
      <c r="WQ32" s="107"/>
      <c r="WR32" s="107"/>
      <c r="WS32" s="107"/>
      <c r="WT32" s="107"/>
      <c r="WU32" s="107"/>
      <c r="WV32" s="107"/>
      <c r="WW32" s="107"/>
      <c r="WX32" s="107"/>
      <c r="WY32" s="107"/>
      <c r="WZ32" s="107"/>
      <c r="XA32" s="107"/>
      <c r="XB32" s="107"/>
      <c r="XC32" s="107"/>
      <c r="XD32" s="107"/>
      <c r="XE32" s="107"/>
      <c r="XF32" s="107"/>
      <c r="XG32" s="107"/>
      <c r="XH32" s="107"/>
      <c r="XI32" s="107"/>
      <c r="XJ32" s="107"/>
      <c r="XK32" s="107"/>
      <c r="XL32" s="107"/>
      <c r="XM32" s="107"/>
      <c r="XN32" s="107"/>
      <c r="XO32" s="107"/>
      <c r="XP32" s="107"/>
      <c r="XQ32" s="107"/>
      <c r="XR32" s="107"/>
      <c r="XS32" s="107"/>
      <c r="XT32" s="107"/>
      <c r="XU32" s="107"/>
      <c r="XV32" s="107"/>
      <c r="XW32" s="107"/>
      <c r="XX32" s="107"/>
      <c r="XY32" s="107"/>
      <c r="XZ32" s="107"/>
      <c r="YA32" s="107"/>
      <c r="YB32" s="107"/>
      <c r="YC32" s="107"/>
      <c r="YD32" s="107"/>
      <c r="YE32" s="107"/>
      <c r="YF32" s="107"/>
      <c r="YG32" s="107"/>
      <c r="YH32" s="107"/>
      <c r="YI32" s="107"/>
      <c r="YJ32" s="107"/>
      <c r="YK32" s="107"/>
      <c r="YL32" s="107"/>
      <c r="YM32" s="107"/>
      <c r="YN32" s="107"/>
      <c r="YO32" s="107"/>
      <c r="YP32" s="107"/>
      <c r="YQ32" s="107"/>
      <c r="YR32" s="107"/>
      <c r="YS32" s="107"/>
      <c r="YT32" s="107"/>
      <c r="YU32" s="107"/>
      <c r="YV32" s="107"/>
      <c r="YW32" s="107"/>
      <c r="YX32" s="107"/>
      <c r="YY32" s="107"/>
      <c r="YZ32" s="107"/>
      <c r="ZA32" s="107"/>
      <c r="ZB32" s="107"/>
      <c r="ZC32" s="107"/>
      <c r="ZD32" s="107"/>
      <c r="ZE32" s="107"/>
      <c r="ZF32" s="107"/>
      <c r="ZG32" s="107"/>
      <c r="ZH32" s="107"/>
      <c r="ZI32" s="107"/>
      <c r="ZJ32" s="107"/>
      <c r="ZK32" s="107"/>
      <c r="ZL32" s="107"/>
      <c r="ZM32" s="107"/>
      <c r="ZN32" s="107"/>
      <c r="ZO32" s="107"/>
      <c r="ZP32" s="107"/>
      <c r="ZQ32" s="107"/>
      <c r="ZR32" s="107"/>
      <c r="ZS32" s="107"/>
      <c r="ZT32" s="107"/>
      <c r="ZU32" s="107"/>
      <c r="ZV32" s="107"/>
      <c r="ZW32" s="107"/>
      <c r="ZX32" s="107"/>
      <c r="ZY32" s="107"/>
      <c r="ZZ32" s="107"/>
      <c r="AAA32" s="107"/>
      <c r="AAB32" s="107"/>
      <c r="AAC32" s="107"/>
      <c r="AAD32" s="107"/>
      <c r="AAE32" s="107"/>
      <c r="AAF32" s="107"/>
      <c r="AAG32" s="107"/>
      <c r="AAH32" s="107"/>
      <c r="AAI32" s="107"/>
      <c r="AAJ32" s="107"/>
      <c r="AAK32" s="107"/>
      <c r="AAL32" s="107"/>
      <c r="AAM32" s="107"/>
      <c r="AAN32" s="107"/>
      <c r="AAO32" s="107"/>
      <c r="AAP32" s="107"/>
      <c r="AAQ32" s="107"/>
      <c r="AAR32" s="107"/>
      <c r="AAS32" s="107"/>
      <c r="AAT32" s="107"/>
      <c r="AAU32" s="107"/>
      <c r="AAV32" s="107"/>
      <c r="AAW32" s="107"/>
      <c r="AAX32" s="107"/>
      <c r="AAY32" s="107"/>
      <c r="AAZ32" s="107"/>
      <c r="ABA32" s="107"/>
      <c r="ABB32" s="107"/>
      <c r="ABC32" s="107"/>
      <c r="ABD32" s="107"/>
      <c r="ABE32" s="107"/>
      <c r="ABF32" s="107"/>
      <c r="ABG32" s="107"/>
      <c r="ABH32" s="107"/>
      <c r="ABI32" s="107"/>
      <c r="ABJ32" s="107"/>
      <c r="ABK32" s="107"/>
      <c r="ABL32" s="107"/>
      <c r="ABM32" s="107"/>
      <c r="ABN32" s="107"/>
      <c r="ABO32" s="107"/>
      <c r="ABP32" s="107"/>
      <c r="ABQ32" s="107"/>
      <c r="ABR32" s="107"/>
      <c r="ABS32" s="107"/>
      <c r="ABT32" s="107"/>
      <c r="ABU32" s="107"/>
      <c r="ABV32" s="107"/>
      <c r="ABW32" s="107"/>
      <c r="ABX32" s="107"/>
      <c r="ABY32" s="107"/>
      <c r="ABZ32" s="107"/>
      <c r="ACA32" s="107"/>
      <c r="ACB32" s="107"/>
      <c r="ACC32" s="107"/>
      <c r="ACD32" s="107"/>
      <c r="ACE32" s="107"/>
      <c r="ACF32" s="107"/>
      <c r="ACG32" s="107"/>
      <c r="ACH32" s="107"/>
      <c r="ACI32" s="107"/>
      <c r="ACJ32" s="107"/>
      <c r="ACK32" s="107"/>
      <c r="ACL32" s="107"/>
      <c r="ACM32" s="107"/>
      <c r="ACN32" s="107"/>
      <c r="ACO32" s="107"/>
      <c r="ACP32" s="107"/>
      <c r="ACQ32" s="107"/>
      <c r="ACR32" s="107"/>
      <c r="ACS32" s="107"/>
      <c r="ACT32" s="107"/>
      <c r="ACU32" s="107"/>
      <c r="ACV32" s="107"/>
      <c r="ACW32" s="107"/>
      <c r="ACX32" s="107"/>
      <c r="ACY32" s="266"/>
      <c r="ACZ32" s="266"/>
      <c r="ADA32" s="266"/>
      <c r="ADB32" s="266"/>
      <c r="ADC32" s="266"/>
      <c r="ADD32" s="266"/>
      <c r="ADE32" s="266"/>
      <c r="ADF32" s="266"/>
      <c r="ADG32" s="266"/>
      <c r="ADH32" s="266"/>
      <c r="ADI32" s="266"/>
      <c r="ADJ32" s="266"/>
      <c r="ADK32" s="266"/>
      <c r="ADL32" s="266"/>
      <c r="ADM32" s="266"/>
      <c r="ADN32" s="266"/>
      <c r="ADO32" s="266"/>
      <c r="ADP32" s="266"/>
      <c r="ADQ32" s="266"/>
      <c r="ADR32" s="266"/>
      <c r="ADS32" s="266"/>
      <c r="ADT32" s="266"/>
      <c r="ADU32" s="266"/>
      <c r="ADV32" s="266"/>
      <c r="ADW32" s="266"/>
      <c r="ADX32" s="266"/>
      <c r="ADY32" s="266"/>
      <c r="ADZ32" s="266"/>
      <c r="AEA32" s="266"/>
      <c r="AEB32" s="266"/>
      <c r="AEC32" s="266"/>
      <c r="AED32" s="266"/>
      <c r="AEE32" s="266"/>
      <c r="AEF32" s="266"/>
      <c r="AEG32" s="266"/>
      <c r="AEH32" s="266"/>
      <c r="AEI32" s="266"/>
      <c r="AEJ32" s="266"/>
      <c r="AEK32" s="266"/>
      <c r="AEL32" s="266"/>
      <c r="AEM32" s="266"/>
      <c r="AEN32" s="266"/>
      <c r="AEO32" s="266"/>
      <c r="AEP32" s="266"/>
      <c r="AEQ32" s="266"/>
      <c r="AER32" s="266"/>
      <c r="AES32" s="266"/>
      <c r="AET32" s="266"/>
      <c r="AEU32" s="266"/>
      <c r="AEV32" s="266"/>
      <c r="AEW32" s="266"/>
      <c r="AEX32" s="266"/>
      <c r="AEY32" s="266"/>
      <c r="AEZ32" s="266"/>
      <c r="AFA32" s="266"/>
      <c r="AFB32" s="266"/>
      <c r="AFC32" s="266"/>
      <c r="AFD32" s="266"/>
      <c r="AFE32" s="266"/>
      <c r="AFF32" s="266"/>
      <c r="AFG32" s="266"/>
      <c r="AFH32" s="266"/>
      <c r="AFI32" s="266"/>
      <c r="AFJ32" s="266"/>
      <c r="AFK32" s="266"/>
      <c r="AFL32" s="266"/>
      <c r="AFM32" s="266"/>
      <c r="AFN32" s="266"/>
      <c r="AFO32" s="108"/>
      <c r="AFP32" s="108"/>
      <c r="AFQ32" s="108"/>
      <c r="AFR32" s="108"/>
      <c r="AFS32" s="108"/>
      <c r="AFT32" s="108"/>
      <c r="AFU32" s="108"/>
      <c r="AFV32" s="108"/>
      <c r="AFW32" s="108"/>
      <c r="AFX32" s="108"/>
      <c r="AFY32" s="108"/>
      <c r="AFZ32" s="108"/>
      <c r="AGA32" s="108"/>
      <c r="AGB32" s="108"/>
      <c r="AGC32" s="108"/>
      <c r="AGD32" s="108"/>
      <c r="AGE32" s="108"/>
      <c r="AGF32" s="108"/>
      <c r="AGG32" s="108"/>
      <c r="AGH32" s="108"/>
      <c r="AGI32" s="108"/>
      <c r="AGJ32" s="108"/>
      <c r="AGK32" s="108"/>
      <c r="AGL32" s="108"/>
      <c r="AGM32" s="108"/>
      <c r="AGN32" s="108"/>
      <c r="AGO32" s="108"/>
      <c r="AGP32" s="108"/>
      <c r="AGQ32" s="108"/>
      <c r="AGR32" s="108"/>
      <c r="AGS32" s="108"/>
      <c r="AGT32" s="108"/>
      <c r="AGU32" s="108"/>
      <c r="AGV32" s="108"/>
      <c r="AGW32" s="108"/>
      <c r="AGX32" s="108"/>
      <c r="AGY32" s="108"/>
      <c r="AGZ32" s="108"/>
      <c r="AHA32" s="108"/>
      <c r="AHB32" s="108"/>
      <c r="AHC32" s="108"/>
      <c r="AHD32" s="108"/>
      <c r="AHE32" s="108"/>
      <c r="AHF32" s="108"/>
      <c r="AHG32" s="108"/>
      <c r="AHH32" s="108"/>
      <c r="AHI32" s="108"/>
      <c r="AHJ32" s="108"/>
      <c r="AHK32" s="108"/>
      <c r="AHL32" s="108"/>
      <c r="AHM32" s="108"/>
      <c r="AHN32" s="108"/>
      <c r="AHO32" s="108"/>
      <c r="AHP32" s="108"/>
      <c r="AHQ32" s="108"/>
      <c r="AHR32" s="108"/>
      <c r="AHS32" s="108"/>
      <c r="AHT32" s="108"/>
      <c r="AHU32" s="108"/>
      <c r="AHV32" s="108"/>
      <c r="AHW32" s="108"/>
      <c r="AHX32" s="108"/>
      <c r="AHY32" s="108"/>
      <c r="AHZ32" s="108"/>
      <c r="AIA32" s="108"/>
      <c r="AIB32" s="108"/>
      <c r="AIC32" s="108"/>
      <c r="AID32" s="108"/>
      <c r="AIE32" s="111"/>
      <c r="AIF32" s="111"/>
      <c r="AIG32" s="111"/>
      <c r="AIH32" s="111"/>
      <c r="AII32" s="111"/>
      <c r="AIJ32" s="111"/>
      <c r="AIK32" s="111"/>
      <c r="AIL32" s="111"/>
      <c r="AIM32" s="111"/>
      <c r="AIN32" s="111"/>
      <c r="AIO32" s="111"/>
      <c r="AIP32" s="111"/>
      <c r="AIQ32" s="111"/>
      <c r="AIR32" s="111"/>
      <c r="AIS32" s="111"/>
      <c r="AIT32" s="111"/>
      <c r="AIU32" s="111"/>
      <c r="AIV32" s="111"/>
      <c r="AIW32" s="111"/>
      <c r="AIX32" s="111"/>
      <c r="AIY32" s="111"/>
      <c r="AIZ32" s="111"/>
      <c r="AJA32" s="111"/>
      <c r="AJB32" s="111"/>
      <c r="AJC32" s="111"/>
      <c r="AJD32" s="111"/>
      <c r="AJE32" s="111"/>
      <c r="AJF32" s="111"/>
      <c r="AJG32" s="111"/>
      <c r="AJH32" s="111"/>
      <c r="AJI32" s="111"/>
      <c r="AJJ32" s="111"/>
      <c r="AJK32" s="111"/>
      <c r="AJL32" s="111"/>
      <c r="AJM32" s="111"/>
      <c r="AJN32" s="111"/>
      <c r="AJO32" s="111"/>
      <c r="AJP32" s="111"/>
      <c r="AJQ32" s="111"/>
      <c r="AJR32" s="111"/>
      <c r="AJS32" s="111"/>
      <c r="AJT32" s="111"/>
      <c r="AJU32" s="111"/>
      <c r="AJV32" s="111"/>
      <c r="AJW32" s="111"/>
      <c r="AJX32" s="111"/>
      <c r="AJY32" s="111"/>
      <c r="AJZ32" s="111"/>
      <c r="AKA32" s="111"/>
      <c r="AKB32" s="111"/>
      <c r="AKC32" s="111"/>
      <c r="AKD32" s="111"/>
      <c r="AKE32" s="111"/>
      <c r="AKF32" s="111"/>
      <c r="AKG32" s="111"/>
      <c r="AKH32" s="111"/>
      <c r="AKI32" s="111"/>
      <c r="AKJ32" s="111"/>
      <c r="AKK32" s="111"/>
      <c r="AKL32" s="111"/>
      <c r="AKM32" s="111"/>
      <c r="AKN32" s="111"/>
      <c r="AKO32" s="111"/>
      <c r="AKP32" s="111"/>
      <c r="AKQ32" s="111"/>
      <c r="AKR32" s="111"/>
      <c r="AKS32" s="258"/>
      <c r="AKT32" s="64"/>
      <c r="AKU32" s="106"/>
      <c r="AKV32" s="106"/>
      <c r="AKW32" s="106"/>
      <c r="AKX32" s="106"/>
      <c r="AKY32" s="106"/>
      <c r="AKZ32" s="106"/>
      <c r="ALA32" s="106"/>
      <c r="ALB32" s="106"/>
      <c r="ALC32" s="106"/>
      <c r="ALD32" s="106"/>
      <c r="ALE32" s="106"/>
      <c r="ALF32" s="106"/>
      <c r="ALG32" s="106"/>
      <c r="ALH32" s="106"/>
      <c r="ALI32" s="106"/>
      <c r="ALJ32" s="106"/>
      <c r="ALK32" s="106"/>
      <c r="ALL32" s="106"/>
      <c r="ALM32" s="106"/>
      <c r="ALN32" s="106"/>
      <c r="ALO32" s="106"/>
      <c r="ALP32" s="106"/>
      <c r="ALQ32" s="106"/>
      <c r="ALR32" s="106"/>
      <c r="ALS32" s="106"/>
      <c r="ALT32" s="106"/>
      <c r="ALU32" s="106"/>
      <c r="ALV32" s="106"/>
      <c r="ALW32" s="106"/>
      <c r="ALX32" s="106"/>
      <c r="ALY32" s="106"/>
      <c r="ALZ32" s="106"/>
      <c r="AMA32" s="106"/>
      <c r="AMB32" s="106"/>
      <c r="AMC32" s="106"/>
      <c r="AMD32" s="106"/>
      <c r="AME32" s="106"/>
      <c r="AMF32" s="106"/>
      <c r="AMG32" s="106"/>
      <c r="AMH32" s="106"/>
      <c r="AMI32" s="106"/>
      <c r="AMJ32" s="106"/>
      <c r="AMK32" s="106"/>
      <c r="AML32" s="106"/>
      <c r="AMM32" s="106"/>
      <c r="AMN32" s="106"/>
      <c r="AMO32" s="106"/>
      <c r="AMP32" s="106"/>
      <c r="AMQ32" s="106"/>
      <c r="AMR32" s="106"/>
      <c r="AMS32" s="106"/>
      <c r="AMT32" s="106"/>
      <c r="AMU32" s="106"/>
      <c r="AMV32" s="106"/>
      <c r="AMW32" s="106"/>
      <c r="AMX32" s="106"/>
      <c r="AMY32" s="106"/>
      <c r="AMZ32" s="106"/>
      <c r="ANA32" s="106"/>
      <c r="ANB32" s="106"/>
      <c r="ANC32" s="106"/>
      <c r="AND32" s="106"/>
      <c r="ANE32" s="106"/>
      <c r="ANF32" s="106"/>
      <c r="ANG32" s="106"/>
      <c r="ANH32" s="107"/>
      <c r="ANI32" s="107"/>
      <c r="ANJ32" s="107"/>
      <c r="ANK32" s="107"/>
      <c r="ANL32" s="107"/>
      <c r="ANM32" s="107"/>
      <c r="ANN32" s="107"/>
      <c r="ANO32" s="107"/>
      <c r="ANP32" s="107"/>
      <c r="ANQ32" s="107"/>
      <c r="ANR32" s="107"/>
      <c r="ANS32" s="107"/>
      <c r="ANT32" s="107"/>
      <c r="ANU32" s="107"/>
      <c r="ANV32" s="107"/>
      <c r="ANW32" s="107"/>
      <c r="ANX32" s="107"/>
      <c r="ANY32" s="107"/>
      <c r="ANZ32" s="107"/>
      <c r="AOA32" s="107"/>
      <c r="AOB32" s="107"/>
      <c r="AOC32" s="107"/>
      <c r="AOD32" s="107"/>
      <c r="AOE32" s="107"/>
      <c r="AOF32" s="107"/>
      <c r="AOG32" s="107"/>
      <c r="AOH32" s="107"/>
      <c r="AOI32" s="107"/>
      <c r="AOJ32" s="107"/>
      <c r="AOK32" s="107"/>
      <c r="AOL32" s="107"/>
      <c r="AOM32" s="107"/>
      <c r="AON32" s="107"/>
      <c r="AOO32" s="107"/>
      <c r="AOP32" s="107"/>
      <c r="AOQ32" s="107"/>
      <c r="AOR32" s="107"/>
      <c r="AOS32" s="107"/>
      <c r="AOT32" s="107"/>
      <c r="AOU32" s="107"/>
      <c r="AOV32" s="107"/>
      <c r="AOW32" s="107"/>
      <c r="AOX32" s="107"/>
      <c r="AOY32" s="107"/>
      <c r="AOZ32" s="107"/>
      <c r="APA32" s="107"/>
      <c r="APB32" s="107"/>
      <c r="APC32" s="107"/>
      <c r="APD32" s="107"/>
      <c r="APE32" s="107"/>
      <c r="APF32" s="107"/>
      <c r="APG32" s="107"/>
      <c r="APH32" s="107"/>
      <c r="API32" s="107"/>
      <c r="APJ32" s="107"/>
      <c r="APK32" s="107"/>
      <c r="APL32" s="107"/>
      <c r="APM32" s="107"/>
      <c r="APN32" s="107"/>
      <c r="APO32" s="107"/>
      <c r="APP32" s="107"/>
      <c r="APQ32" s="107"/>
      <c r="APR32" s="107"/>
      <c r="APS32" s="107"/>
      <c r="APT32" s="107"/>
      <c r="APU32" s="130"/>
      <c r="APV32" s="130"/>
      <c r="APW32" s="130"/>
      <c r="APX32" s="130"/>
      <c r="APY32" s="130"/>
      <c r="APZ32" s="130"/>
      <c r="AQA32" s="130"/>
      <c r="AQB32" s="130"/>
      <c r="AQC32" s="130"/>
      <c r="AQD32" s="130"/>
      <c r="AQE32" s="130"/>
      <c r="AQF32" s="130"/>
      <c r="AQG32" s="130"/>
      <c r="AQH32" s="130"/>
      <c r="AQI32" s="130"/>
      <c r="AQJ32" s="130"/>
      <c r="AQK32" s="130"/>
      <c r="AQL32" s="130"/>
      <c r="AQM32" s="130"/>
      <c r="AQN32" s="130"/>
      <c r="AQO32" s="130"/>
      <c r="AQP32" s="130"/>
      <c r="AQQ32" s="130"/>
      <c r="AQR32" s="130"/>
      <c r="AQS32" s="130"/>
      <c r="AQT32" s="130"/>
      <c r="AQU32" s="130"/>
      <c r="AQV32" s="130"/>
      <c r="AQW32" s="130"/>
      <c r="AQX32" s="130"/>
      <c r="AQY32" s="130"/>
      <c r="AQZ32" s="130"/>
      <c r="ARA32" s="130"/>
      <c r="ARB32" s="130"/>
      <c r="ARC32" s="130"/>
      <c r="ARD32" s="130"/>
      <c r="ARE32" s="130"/>
      <c r="ARF32" s="130"/>
      <c r="ARG32" s="130"/>
      <c r="ARH32" s="130"/>
      <c r="ARI32" s="130"/>
      <c r="ARJ32" s="130"/>
      <c r="ARK32" s="130"/>
      <c r="ARL32" s="130"/>
      <c r="ARM32" s="130"/>
      <c r="ARN32" s="130"/>
      <c r="ARO32" s="130"/>
      <c r="ARP32" s="130"/>
      <c r="ARQ32" s="130"/>
      <c r="ARR32" s="130"/>
      <c r="ARS32" s="130"/>
      <c r="ART32" s="130"/>
      <c r="ARU32" s="130"/>
      <c r="ARV32" s="130"/>
      <c r="ARW32" s="130"/>
      <c r="ARX32" s="130"/>
      <c r="ARY32" s="130"/>
      <c r="ARZ32" s="130"/>
      <c r="ASA32" s="130"/>
      <c r="ASB32" s="130"/>
      <c r="ASC32" s="130"/>
      <c r="ASD32" s="130"/>
      <c r="ASE32" s="130"/>
      <c r="ASF32" s="130"/>
      <c r="ASG32" s="130"/>
      <c r="ASH32" s="131"/>
      <c r="ASI32" s="131"/>
      <c r="ASJ32" s="131"/>
      <c r="ASK32" s="131"/>
      <c r="ASL32" s="131"/>
      <c r="ASM32" s="131"/>
      <c r="ASN32" s="131"/>
      <c r="ASO32" s="131"/>
      <c r="ASP32" s="131"/>
      <c r="ASQ32" s="131"/>
      <c r="ASR32" s="131"/>
      <c r="ASS32" s="131"/>
      <c r="AST32" s="131"/>
      <c r="ASU32" s="131"/>
      <c r="ASV32" s="131"/>
      <c r="ASW32" s="131"/>
      <c r="ASX32" s="131"/>
      <c r="ASY32" s="131"/>
      <c r="ASZ32" s="131"/>
      <c r="ATA32" s="131"/>
      <c r="ATB32" s="131"/>
      <c r="ATC32" s="131"/>
      <c r="ATD32" s="131"/>
      <c r="ATE32" s="131"/>
      <c r="ATF32" s="131"/>
      <c r="ATG32" s="131"/>
      <c r="ATH32" s="131"/>
      <c r="ATI32" s="131"/>
      <c r="ATJ32" s="131"/>
      <c r="ATK32" s="131"/>
      <c r="ATL32" s="131"/>
      <c r="ATM32" s="131"/>
      <c r="ATN32" s="131"/>
      <c r="ATO32" s="131"/>
      <c r="ATP32" s="131"/>
      <c r="ATQ32" s="131"/>
      <c r="ATR32" s="131"/>
      <c r="ATS32" s="131"/>
      <c r="ATT32" s="131"/>
      <c r="ATU32" s="131"/>
      <c r="ATV32" s="131"/>
      <c r="ATW32" s="131"/>
      <c r="ATX32" s="131"/>
      <c r="ATY32" s="131"/>
      <c r="ATZ32" s="131"/>
      <c r="AUA32" s="131"/>
      <c r="AUB32" s="131"/>
      <c r="AUC32" s="131"/>
      <c r="AUD32" s="131"/>
      <c r="AUE32" s="131"/>
      <c r="AUF32" s="131"/>
      <c r="AUG32" s="131"/>
      <c r="AUH32" s="131"/>
      <c r="AUI32" s="131"/>
      <c r="AUJ32" s="131"/>
      <c r="AUK32" s="131"/>
      <c r="AUL32" s="131"/>
      <c r="AUM32" s="131"/>
      <c r="AUN32" s="131"/>
      <c r="AUO32" s="131"/>
      <c r="AUP32" s="131"/>
      <c r="AUQ32" s="131"/>
      <c r="AUR32" s="131"/>
      <c r="AUS32" s="131"/>
      <c r="AUT32" s="131"/>
      <c r="AUU32" s="130"/>
      <c r="AUV32" s="130"/>
      <c r="AUW32" s="130"/>
      <c r="AUX32" s="130"/>
      <c r="AUY32" s="130"/>
      <c r="AUZ32" s="130"/>
      <c r="AVA32" s="130"/>
      <c r="AVB32" s="130"/>
      <c r="AVC32" s="130"/>
      <c r="AVD32" s="130"/>
      <c r="AVE32" s="130"/>
      <c r="AVF32" s="130"/>
      <c r="AVG32" s="130"/>
      <c r="AVH32" s="130"/>
      <c r="AVI32" s="130"/>
      <c r="AVJ32" s="130"/>
      <c r="AVK32" s="130"/>
      <c r="AVL32" s="130"/>
      <c r="AVM32" s="130"/>
      <c r="AVN32" s="130"/>
      <c r="AVO32" s="130"/>
      <c r="AVP32" s="130"/>
      <c r="AVQ32" s="130"/>
      <c r="AVR32" s="130"/>
      <c r="AVS32" s="130"/>
      <c r="AVT32" s="130"/>
      <c r="AVU32" s="130"/>
      <c r="AVV32" s="130"/>
      <c r="AVW32" s="130"/>
      <c r="AVX32" s="130"/>
      <c r="AVY32" s="130"/>
      <c r="AVZ32" s="130"/>
      <c r="AWA32" s="130"/>
      <c r="AWB32" s="130"/>
      <c r="AWC32" s="130"/>
      <c r="AWD32" s="130"/>
      <c r="AWE32" s="130"/>
      <c r="AWF32" s="130"/>
      <c r="AWG32" s="130"/>
      <c r="AWH32" s="130"/>
      <c r="AWI32" s="130"/>
      <c r="AWJ32" s="130"/>
      <c r="AWK32" s="130"/>
      <c r="AWL32" s="130"/>
      <c r="AWM32" s="130"/>
      <c r="AWN32" s="130"/>
      <c r="AWO32" s="130"/>
      <c r="AWP32" s="130"/>
      <c r="AWQ32" s="130"/>
      <c r="AWR32" s="130"/>
      <c r="AWS32" s="130"/>
      <c r="AWT32" s="130"/>
      <c r="AWU32" s="130"/>
      <c r="AWV32" s="130"/>
      <c r="AWW32" s="130"/>
      <c r="AWX32" s="130"/>
      <c r="AWY32" s="130"/>
      <c r="AWZ32" s="130"/>
      <c r="AXA32" s="130"/>
      <c r="AXB32" s="130"/>
      <c r="AXC32" s="130"/>
      <c r="AXD32" s="130"/>
      <c r="AXE32" s="130"/>
      <c r="AXF32" s="130"/>
      <c r="AXG32" s="130"/>
      <c r="AXH32" s="130"/>
      <c r="AXI32" s="130"/>
      <c r="AXJ32" s="130"/>
      <c r="AXK32" s="64"/>
      <c r="AXL32" s="64"/>
      <c r="AXM32" s="64"/>
      <c r="AXN32" s="64"/>
      <c r="AXO32" s="64"/>
      <c r="AXP32" s="64"/>
      <c r="AXQ32" s="64"/>
      <c r="AXR32" s="64"/>
      <c r="AXS32" s="64"/>
      <c r="AXT32" s="64"/>
      <c r="AXU32" s="64"/>
      <c r="AXV32" s="64"/>
      <c r="AXW32" s="64"/>
      <c r="AXX32" s="64"/>
      <c r="AXY32" s="64"/>
      <c r="AXZ32" s="64"/>
      <c r="AYA32" s="64"/>
      <c r="AYB32" s="64"/>
      <c r="AYC32" s="64"/>
      <c r="AYD32" s="64"/>
      <c r="AYE32" s="64"/>
      <c r="AYF32" s="64"/>
      <c r="AYG32" s="64"/>
      <c r="AYH32" s="64"/>
      <c r="AYI32" s="64"/>
      <c r="AYJ32" s="64"/>
      <c r="AYK32" s="64"/>
      <c r="AYL32" s="64"/>
      <c r="AYM32" s="64"/>
      <c r="AYN32" s="64"/>
      <c r="AYO32" s="64"/>
      <c r="AYP32" s="64"/>
      <c r="AYQ32" s="64"/>
      <c r="AYR32" s="64"/>
      <c r="AYS32" s="64"/>
      <c r="AYT32" s="64"/>
      <c r="AYU32" s="64"/>
      <c r="AYV32" s="64"/>
      <c r="AYW32" s="64"/>
      <c r="AYX32" s="64"/>
      <c r="AYY32" s="64"/>
      <c r="AYZ32" s="64"/>
      <c r="AZA32" s="64"/>
      <c r="AZB32" s="64"/>
      <c r="AZC32" s="64"/>
      <c r="AZD32" s="64"/>
      <c r="AZE32" s="64"/>
      <c r="AZF32" s="64"/>
      <c r="AZG32" s="64"/>
      <c r="AZH32" s="64"/>
      <c r="AZI32" s="64"/>
      <c r="AZJ32" s="64"/>
      <c r="AZK32" s="64"/>
      <c r="AZL32" s="64"/>
      <c r="AZM32" s="64"/>
      <c r="AZN32" s="64"/>
      <c r="AZO32" s="64"/>
      <c r="AZP32" s="64"/>
      <c r="AZQ32" s="64"/>
      <c r="AZR32" s="64"/>
      <c r="AZS32" s="64"/>
      <c r="AZT32" s="64"/>
      <c r="AZU32" s="64"/>
      <c r="AZV32" s="64"/>
      <c r="AZW32" s="64"/>
      <c r="AZX32" s="130"/>
      <c r="AZY32" s="130"/>
      <c r="AZZ32" s="130"/>
      <c r="BAA32" s="130"/>
      <c r="BAB32" s="130"/>
      <c r="BAC32" s="130"/>
      <c r="BAD32" s="130"/>
      <c r="BAE32" s="130"/>
      <c r="BAF32" s="130"/>
      <c r="BAG32" s="130"/>
      <c r="BAH32" s="130"/>
      <c r="BAI32" s="130"/>
      <c r="BAJ32" s="130"/>
      <c r="BAK32" s="130"/>
      <c r="BAL32" s="130"/>
      <c r="BAM32" s="130"/>
      <c r="BAN32" s="130"/>
      <c r="BAO32" s="130"/>
      <c r="BAP32" s="130"/>
      <c r="BAQ32" s="130"/>
      <c r="BAR32" s="130"/>
      <c r="BAS32" s="130"/>
      <c r="BAT32" s="130"/>
      <c r="BAU32" s="130"/>
      <c r="BAV32" s="130"/>
      <c r="BAW32" s="130"/>
      <c r="BAX32" s="130"/>
      <c r="BAY32" s="130"/>
      <c r="BAZ32" s="130"/>
      <c r="BBA32" s="130"/>
      <c r="BBB32" s="130"/>
      <c r="BBC32" s="130"/>
      <c r="BBD32" s="130"/>
      <c r="BBE32" s="130"/>
      <c r="BBF32" s="130"/>
      <c r="BBG32" s="130"/>
      <c r="BBH32" s="130"/>
      <c r="BBI32" s="130"/>
      <c r="BBJ32" s="130"/>
      <c r="BBK32" s="130"/>
      <c r="BBL32" s="130"/>
      <c r="BBM32" s="130"/>
      <c r="BBN32" s="130"/>
      <c r="BBO32" s="130"/>
      <c r="BBP32" s="130"/>
      <c r="BBQ32" s="130"/>
      <c r="BBR32" s="130"/>
      <c r="BBS32" s="130"/>
      <c r="BBT32" s="130"/>
      <c r="BBU32" s="130"/>
      <c r="BBV32" s="130"/>
      <c r="BBW32" s="130"/>
      <c r="BBX32" s="130"/>
      <c r="BBY32" s="130"/>
      <c r="BBZ32" s="130"/>
      <c r="BCA32" s="130"/>
      <c r="BCB32" s="130"/>
      <c r="BCC32" s="130"/>
      <c r="BCD32" s="130"/>
      <c r="BCE32" s="130"/>
      <c r="BCF32" s="130"/>
      <c r="BCG32" s="130"/>
      <c r="BCH32" s="130"/>
      <c r="BCI32" s="130"/>
      <c r="BCJ32" s="130"/>
      <c r="BCK32" s="130"/>
      <c r="BCL32" s="130"/>
      <c r="BCM32" s="130"/>
      <c r="BCN32" s="130"/>
      <c r="BCO32" s="130"/>
      <c r="BCP32" s="130"/>
      <c r="BCQ32" s="130"/>
      <c r="BCR32" s="130"/>
      <c r="BCS32" s="130"/>
      <c r="BCT32" s="130"/>
      <c r="BCU32" s="130"/>
      <c r="BCV32" s="130"/>
      <c r="BCW32" s="130"/>
      <c r="BCX32" s="130"/>
      <c r="BCY32" s="130"/>
      <c r="BCZ32" s="130"/>
      <c r="BDA32" s="130"/>
      <c r="BDB32" s="130"/>
      <c r="BDC32" s="130"/>
      <c r="BDD32" s="130"/>
      <c r="BDE32" s="130"/>
      <c r="BDF32" s="130"/>
      <c r="BDG32" s="130"/>
      <c r="BDH32" s="130"/>
      <c r="BDI32" s="130"/>
      <c r="BDJ32" s="130"/>
      <c r="BDK32" s="130"/>
      <c r="BDL32" s="130"/>
      <c r="BDM32" s="130"/>
      <c r="BDN32" s="130"/>
      <c r="BDO32" s="130"/>
      <c r="BDP32" s="130"/>
      <c r="BDQ32" s="130"/>
      <c r="BDR32" s="130"/>
      <c r="BDS32" s="130"/>
      <c r="BDT32" s="130"/>
      <c r="BDU32" s="130"/>
      <c r="BDV32" s="130"/>
      <c r="BDW32" s="130"/>
      <c r="BDX32" s="130"/>
      <c r="BDY32" s="130"/>
      <c r="BDZ32" s="130"/>
      <c r="BEA32" s="130"/>
      <c r="BEB32" s="130"/>
      <c r="BEC32" s="130"/>
      <c r="BED32" s="130"/>
      <c r="BEE32" s="130"/>
      <c r="BEF32" s="130"/>
      <c r="BEG32" s="130"/>
      <c r="BEH32" s="130"/>
      <c r="BEI32" s="130"/>
      <c r="BEJ32" s="130"/>
      <c r="BEK32" s="130"/>
      <c r="BEL32" s="130"/>
      <c r="BEM32" s="130"/>
      <c r="BEN32" s="130"/>
      <c r="BEO32" s="130"/>
      <c r="BEP32" s="130"/>
      <c r="BEQ32" s="130"/>
      <c r="BER32" s="130"/>
      <c r="BES32" s="130"/>
      <c r="BET32" s="130"/>
      <c r="BEU32" s="130"/>
      <c r="BEV32" s="130"/>
      <c r="BEW32" s="130"/>
      <c r="BEX32" s="129"/>
      <c r="BEY32" s="129"/>
      <c r="BEZ32" s="129"/>
      <c r="BFA32" s="129"/>
      <c r="BFB32" s="129"/>
      <c r="BFC32" s="129"/>
      <c r="BFD32" s="129"/>
      <c r="BFE32" s="129"/>
      <c r="BFF32" s="129"/>
      <c r="BFG32" s="129"/>
      <c r="BFH32" s="129"/>
      <c r="BFI32" s="129"/>
      <c r="BFJ32" s="129"/>
      <c r="BFK32" s="129"/>
      <c r="BFL32" s="129"/>
      <c r="BFM32" s="129"/>
      <c r="BFN32" s="129"/>
      <c r="BFO32" s="129"/>
      <c r="BFP32" s="129"/>
      <c r="BFQ32" s="129"/>
      <c r="BFR32" s="129"/>
      <c r="BFS32" s="129"/>
      <c r="BFT32" s="129"/>
      <c r="BFU32" s="129"/>
      <c r="BFV32" s="129"/>
      <c r="BFW32" s="129"/>
      <c r="BFX32" s="129"/>
      <c r="BFY32" s="129"/>
      <c r="BFZ32" s="129"/>
      <c r="BGA32" s="129"/>
      <c r="BGB32" s="129"/>
      <c r="BGC32" s="129"/>
      <c r="BGD32" s="129"/>
      <c r="BGE32" s="129"/>
      <c r="BGF32" s="129"/>
      <c r="BGG32" s="129"/>
      <c r="BGH32" s="129"/>
      <c r="BGI32" s="129"/>
      <c r="BGJ32" s="129"/>
      <c r="BGK32" s="129"/>
      <c r="BGL32" s="129"/>
      <c r="BGM32" s="129"/>
      <c r="BGN32" s="129"/>
      <c r="BGO32" s="129"/>
      <c r="BGP32" s="129"/>
      <c r="BGQ32" s="129"/>
      <c r="BGR32" s="129"/>
      <c r="BGS32" s="129"/>
      <c r="BGT32" s="129"/>
      <c r="BGU32" s="129"/>
      <c r="BGV32" s="129"/>
      <c r="BGW32" s="129"/>
      <c r="BGX32" s="129"/>
      <c r="BGY32" s="129"/>
      <c r="BGZ32" s="129"/>
      <c r="BHA32" s="129"/>
      <c r="BHB32" s="129"/>
      <c r="BHC32" s="129"/>
      <c r="BHD32" s="129"/>
      <c r="BHE32" s="129"/>
      <c r="BHF32" s="129"/>
      <c r="BHG32" s="129"/>
      <c r="BHH32" s="129"/>
      <c r="BHI32" s="129"/>
      <c r="BHJ32" s="129"/>
      <c r="BHK32" s="129"/>
      <c r="BHL32" s="129"/>
      <c r="BHM32" s="129"/>
      <c r="BHN32" s="64"/>
      <c r="BHO32" s="64"/>
      <c r="BHP32" s="64"/>
      <c r="BHQ32" s="64"/>
      <c r="BHR32" s="64"/>
      <c r="BHS32" s="64"/>
      <c r="BHT32" s="64"/>
      <c r="BHU32" s="64"/>
      <c r="BHV32" s="64"/>
      <c r="BHW32" s="64"/>
      <c r="BHX32" s="64"/>
      <c r="BHY32" s="64"/>
      <c r="BHZ32" s="64"/>
      <c r="BIA32" s="64"/>
      <c r="BIB32" s="64"/>
      <c r="BIC32" s="64"/>
      <c r="BID32" s="64"/>
      <c r="BIE32" s="64"/>
      <c r="BIF32" s="64"/>
      <c r="BIG32" s="64"/>
      <c r="BIH32" s="64"/>
      <c r="BII32" s="64"/>
      <c r="BIJ32" s="64"/>
      <c r="BIK32" s="64"/>
      <c r="BIL32" s="64"/>
      <c r="BIM32" s="64"/>
      <c r="BIN32" s="64"/>
      <c r="BIO32" s="64"/>
      <c r="BIP32" s="64"/>
      <c r="BIQ32" s="64"/>
      <c r="BIR32" s="64"/>
      <c r="BIS32" s="64"/>
      <c r="BIT32" s="64"/>
      <c r="BIU32" s="64"/>
      <c r="BIV32" s="64"/>
      <c r="BIW32" s="64"/>
      <c r="BIX32" s="64"/>
      <c r="BIY32" s="64"/>
      <c r="BIZ32" s="64"/>
      <c r="BJA32" s="64"/>
      <c r="BJB32" s="64"/>
      <c r="BJC32" s="64"/>
      <c r="BJD32" s="64"/>
      <c r="BJE32" s="64"/>
      <c r="BJF32" s="64"/>
      <c r="BJG32" s="64"/>
      <c r="BJH32" s="64"/>
      <c r="BJI32" s="64"/>
      <c r="BJJ32" s="64"/>
      <c r="BJK32" s="64"/>
      <c r="BJL32" s="64"/>
      <c r="BJM32" s="64"/>
      <c r="BJN32" s="64"/>
      <c r="BJO32" s="64"/>
      <c r="BJP32" s="64"/>
      <c r="BJQ32" s="64"/>
      <c r="BJR32" s="64"/>
      <c r="BJS32" s="64"/>
      <c r="BJT32" s="64"/>
      <c r="BJU32" s="64"/>
      <c r="BJV32" s="64"/>
      <c r="BJW32" s="64"/>
      <c r="BJX32" s="64"/>
      <c r="BJY32" s="64"/>
      <c r="BJZ32" s="64"/>
      <c r="BKA32" s="64"/>
      <c r="BKB32" s="64"/>
      <c r="BKC32" s="64"/>
      <c r="BKD32" s="106"/>
      <c r="BKE32" s="106"/>
      <c r="BKF32" s="106"/>
      <c r="BKG32" s="106"/>
      <c r="BKH32" s="106"/>
      <c r="BKI32" s="106"/>
      <c r="BKJ32" s="106"/>
      <c r="BKK32" s="106"/>
      <c r="BKL32" s="106"/>
      <c r="BKM32" s="106"/>
      <c r="BKN32" s="106"/>
      <c r="BKO32" s="106"/>
      <c r="BKP32" s="106"/>
      <c r="BKQ32" s="106"/>
      <c r="BKR32" s="106"/>
      <c r="BKS32" s="106"/>
      <c r="BKT32" s="106"/>
      <c r="BKU32" s="106"/>
      <c r="BKV32" s="106"/>
      <c r="BKW32" s="106"/>
      <c r="BKX32" s="106"/>
      <c r="BKY32" s="106"/>
      <c r="BKZ32" s="106"/>
      <c r="BLA32" s="106"/>
      <c r="BLB32" s="106"/>
      <c r="BLC32" s="106"/>
      <c r="BLD32" s="106"/>
      <c r="BLE32" s="106"/>
      <c r="BLF32" s="106"/>
      <c r="BLG32" s="106"/>
      <c r="BLH32" s="106"/>
      <c r="BLI32" s="106"/>
      <c r="BLJ32" s="106"/>
      <c r="BLK32" s="106"/>
      <c r="BLL32" s="106"/>
      <c r="BLM32" s="106"/>
      <c r="BLN32" s="106"/>
      <c r="BLO32" s="106"/>
      <c r="BLP32" s="106"/>
      <c r="BLQ32" s="106"/>
      <c r="BLR32" s="106"/>
      <c r="BLS32" s="106"/>
      <c r="BLT32" s="106"/>
      <c r="BLU32" s="106"/>
      <c r="BLV32" s="106"/>
      <c r="BLW32" s="106"/>
      <c r="BLX32" s="106"/>
      <c r="BLY32" s="106"/>
      <c r="BLZ32" s="106"/>
      <c r="BMA32" s="106"/>
      <c r="BMB32" s="106"/>
      <c r="BMC32" s="106"/>
      <c r="BMD32" s="106"/>
      <c r="BME32" s="106"/>
      <c r="BMF32" s="106"/>
      <c r="BMG32" s="106"/>
      <c r="BMH32" s="106"/>
      <c r="BMI32" s="106"/>
      <c r="BMJ32" s="106"/>
      <c r="BMK32" s="106"/>
      <c r="BML32" s="106"/>
      <c r="BMM32" s="106"/>
      <c r="BMN32" s="106"/>
      <c r="BMO32" s="106"/>
      <c r="BMP32" s="106"/>
      <c r="BMQ32" s="106"/>
      <c r="BMR32" s="106"/>
      <c r="BMS32" s="106"/>
      <c r="BMT32" s="259"/>
      <c r="BMU32" s="259"/>
      <c r="BMV32" s="259"/>
      <c r="BMW32" s="259"/>
      <c r="BMX32" s="259"/>
      <c r="BMY32" s="259"/>
      <c r="BMZ32" s="259"/>
      <c r="BNA32" s="259"/>
      <c r="BNB32" s="259"/>
      <c r="BNC32" s="259"/>
      <c r="BND32" s="259"/>
      <c r="BNE32" s="259"/>
      <c r="BNF32" s="259"/>
      <c r="BNG32" s="259"/>
      <c r="BNH32" s="259"/>
      <c r="BNI32" s="259"/>
      <c r="BNJ32" s="259"/>
      <c r="BNK32" s="259"/>
      <c r="BNL32" s="259"/>
      <c r="BNM32" s="259"/>
      <c r="BNN32" s="259"/>
      <c r="BNO32" s="259"/>
      <c r="BNP32" s="259"/>
      <c r="BNQ32" s="259"/>
      <c r="BNR32" s="259"/>
      <c r="BNS32" s="259"/>
      <c r="BNT32" s="259"/>
      <c r="BNU32" s="259"/>
      <c r="BNV32" s="259"/>
      <c r="BNW32" s="259"/>
      <c r="BNX32" s="259"/>
      <c r="BNY32" s="259"/>
      <c r="BNZ32" s="259"/>
      <c r="BOA32" s="259"/>
      <c r="BOB32" s="259"/>
      <c r="BOC32" s="259"/>
      <c r="BOD32" s="259"/>
      <c r="BOE32" s="259"/>
      <c r="BOF32" s="259"/>
      <c r="BOG32" s="259"/>
      <c r="BOH32" s="259"/>
      <c r="BOI32" s="259"/>
      <c r="BOJ32" s="259"/>
      <c r="BOK32" s="259"/>
      <c r="BOL32" s="259"/>
      <c r="BOM32" s="259"/>
      <c r="BON32" s="259"/>
      <c r="BOO32" s="259"/>
      <c r="BOP32" s="259"/>
      <c r="BOQ32" s="259"/>
      <c r="BOR32" s="259"/>
      <c r="BOS32" s="259"/>
      <c r="BOT32" s="259"/>
      <c r="BOU32" s="259"/>
      <c r="BOV32" s="259"/>
      <c r="BOW32" s="259"/>
      <c r="BOX32" s="259"/>
      <c r="BOY32" s="259"/>
      <c r="BOZ32" s="259"/>
      <c r="BPA32" s="259"/>
      <c r="BPB32" s="259"/>
      <c r="BPC32" s="259"/>
      <c r="BPD32" s="259"/>
      <c r="BPE32" s="259"/>
      <c r="BPF32" s="259"/>
      <c r="BPG32" s="259"/>
      <c r="BPH32" s="259"/>
      <c r="BPI32" s="259"/>
      <c r="BPJ32" s="129"/>
      <c r="BPK32" s="129"/>
      <c r="BPL32" s="129"/>
      <c r="BPM32" s="129"/>
      <c r="BPN32" s="129"/>
      <c r="BPO32" s="129"/>
      <c r="BPP32" s="129"/>
      <c r="BPQ32" s="129"/>
      <c r="BPR32" s="129"/>
      <c r="BPS32" s="129"/>
      <c r="BPT32" s="129"/>
      <c r="BPU32" s="129"/>
      <c r="BPV32" s="129"/>
      <c r="BPW32" s="129"/>
      <c r="BPX32" s="129"/>
      <c r="BPY32" s="129"/>
      <c r="BPZ32" s="129"/>
      <c r="BQA32" s="129"/>
      <c r="BQB32" s="129"/>
      <c r="BQC32" s="129"/>
      <c r="BQD32" s="129"/>
      <c r="BQE32" s="129"/>
      <c r="BQF32" s="129"/>
      <c r="BQG32" s="129"/>
      <c r="BQH32" s="129"/>
      <c r="BQI32" s="129"/>
      <c r="BQJ32" s="129"/>
      <c r="BQK32" s="129"/>
      <c r="BQL32" s="129"/>
      <c r="BQM32" s="129"/>
      <c r="BQN32" s="129"/>
      <c r="BQO32" s="129"/>
      <c r="BQP32" s="129"/>
      <c r="BQQ32" s="129"/>
      <c r="BQR32" s="129"/>
      <c r="BQS32" s="129"/>
      <c r="BQT32" s="129"/>
      <c r="BQU32" s="129"/>
      <c r="BQV32" s="129"/>
      <c r="BQW32" s="129"/>
      <c r="BQX32" s="129"/>
      <c r="BQY32" s="129"/>
      <c r="BQZ32" s="129"/>
      <c r="BRA32" s="129"/>
      <c r="BRB32" s="129"/>
      <c r="BRC32" s="129"/>
      <c r="BRD32" s="129"/>
      <c r="BRE32" s="129"/>
      <c r="BRF32" s="129"/>
      <c r="BRG32" s="129"/>
      <c r="BRH32" s="129"/>
      <c r="BRI32" s="129"/>
      <c r="BRJ32" s="129"/>
      <c r="BRK32" s="129"/>
      <c r="BRL32" s="129"/>
      <c r="BRM32" s="129"/>
      <c r="BRN32" s="129"/>
      <c r="BRO32" s="129"/>
      <c r="BRP32" s="129"/>
      <c r="BRQ32" s="129"/>
      <c r="BRR32" s="129"/>
      <c r="BRS32" s="129"/>
      <c r="BRT32" s="129"/>
      <c r="BRU32" s="129"/>
      <c r="BRV32" s="129"/>
      <c r="BRW32" s="129"/>
      <c r="BRX32" s="129"/>
      <c r="BRY32" s="129"/>
      <c r="BRZ32" s="129"/>
      <c r="BSA32" s="129"/>
      <c r="BSB32" s="129"/>
      <c r="BSC32" s="129"/>
      <c r="BSD32" s="129"/>
      <c r="BSE32" s="129"/>
      <c r="BSF32" s="129"/>
      <c r="BSG32" s="129"/>
      <c r="BSH32" s="129"/>
      <c r="BSI32" s="129"/>
      <c r="BSJ32" s="129"/>
      <c r="BSK32" s="129"/>
      <c r="BSL32" s="129"/>
      <c r="BSM32" s="129"/>
      <c r="BSN32" s="129"/>
      <c r="BSO32" s="129"/>
      <c r="BSP32" s="129"/>
      <c r="BSQ32" s="129"/>
      <c r="BSR32" s="129"/>
      <c r="BSS32" s="129"/>
      <c r="BST32" s="129"/>
      <c r="BSU32" s="129"/>
      <c r="BSV32" s="129"/>
      <c r="BSW32" s="129"/>
      <c r="BSX32" s="129"/>
      <c r="BSY32" s="129"/>
      <c r="BSZ32" s="129"/>
      <c r="BTA32" s="129"/>
      <c r="BTB32" s="129"/>
      <c r="BTC32" s="129"/>
      <c r="BTD32" s="129"/>
      <c r="BTE32" s="129"/>
      <c r="BTF32" s="129"/>
      <c r="BTG32" s="129"/>
      <c r="BTH32" s="129"/>
      <c r="BTI32" s="129"/>
      <c r="BTJ32" s="129"/>
      <c r="BTK32" s="129"/>
      <c r="BTL32" s="129"/>
      <c r="BTM32" s="129"/>
      <c r="BTN32" s="129"/>
      <c r="BTO32" s="129"/>
      <c r="BTP32" s="129"/>
      <c r="BTQ32" s="129"/>
      <c r="BTR32" s="129"/>
      <c r="BTS32" s="129"/>
      <c r="BTT32" s="129"/>
      <c r="BTU32" s="129"/>
      <c r="BTV32" s="129"/>
      <c r="BTW32" s="129"/>
      <c r="BTX32" s="129"/>
      <c r="BTY32" s="129"/>
      <c r="BTZ32" s="129"/>
      <c r="BUA32" s="129"/>
      <c r="BUB32" s="129"/>
      <c r="BUC32" s="129"/>
      <c r="BUD32" s="129"/>
      <c r="BUE32" s="129"/>
      <c r="BUF32" s="129"/>
      <c r="BUG32" s="129"/>
      <c r="BUH32" s="129"/>
      <c r="BUI32" s="129"/>
      <c r="BUJ32" s="129"/>
      <c r="BUK32" s="129"/>
      <c r="BUL32" s="129"/>
      <c r="BUM32" s="129"/>
      <c r="BUN32" s="129"/>
      <c r="BUO32" s="129"/>
      <c r="BUP32" s="129"/>
      <c r="BUQ32" s="129"/>
      <c r="BUR32" s="129"/>
      <c r="BUS32" s="129"/>
      <c r="BUT32" s="129"/>
      <c r="BUU32" s="129"/>
      <c r="BUV32" s="129"/>
      <c r="BUW32" s="129"/>
      <c r="BUX32" s="129"/>
      <c r="BUY32" s="129"/>
      <c r="BUZ32" s="129"/>
      <c r="BVA32" s="129"/>
      <c r="BVB32" s="129"/>
      <c r="BVC32" s="129"/>
      <c r="BVD32" s="129"/>
      <c r="BVE32" s="129"/>
      <c r="BVF32" s="129"/>
      <c r="BVG32" s="129"/>
      <c r="BVH32" s="129"/>
      <c r="BVI32" s="129"/>
      <c r="BVJ32" s="129"/>
      <c r="BVK32" s="129"/>
      <c r="BVL32" s="129"/>
      <c r="BVM32" s="129"/>
      <c r="BVN32" s="129"/>
      <c r="BVO32" s="129"/>
      <c r="BVP32" s="129"/>
      <c r="BVQ32" s="129"/>
      <c r="BVR32" s="129"/>
      <c r="BVS32" s="129"/>
      <c r="BVT32" s="129"/>
      <c r="BVU32" s="129"/>
      <c r="BVV32" s="129"/>
      <c r="BVW32" s="129"/>
      <c r="BVX32" s="129"/>
      <c r="BVY32" s="129"/>
      <c r="BVZ32" s="129"/>
      <c r="BWA32" s="129"/>
      <c r="BWB32" s="129"/>
      <c r="BWC32" s="129"/>
      <c r="BWD32" s="129"/>
      <c r="BWE32" s="129"/>
      <c r="BWF32" s="129"/>
      <c r="BWG32" s="129"/>
      <c r="BWH32" s="129"/>
      <c r="BWI32" s="129"/>
      <c r="BWJ32" s="129"/>
      <c r="BWK32" s="129"/>
      <c r="BWL32" s="129"/>
      <c r="BWM32" s="129"/>
      <c r="BWN32" s="129"/>
      <c r="BWO32" s="129"/>
      <c r="BWP32" s="129"/>
      <c r="BWQ32" s="129"/>
      <c r="BWR32" s="129"/>
      <c r="BWS32" s="129"/>
      <c r="BWT32" s="129"/>
      <c r="BWU32" s="129"/>
      <c r="BWV32" s="129"/>
      <c r="BWW32" s="129"/>
      <c r="BWX32" s="129"/>
      <c r="BWY32" s="129"/>
      <c r="BWZ32" s="129"/>
      <c r="BXA32" s="129"/>
      <c r="BXB32" s="129"/>
      <c r="BXC32" s="256"/>
      <c r="BXD32" s="256"/>
      <c r="BXE32" s="256"/>
      <c r="BXF32" s="256"/>
      <c r="BXG32" s="256"/>
      <c r="BXH32" s="256"/>
      <c r="BXI32" s="256"/>
      <c r="BXJ32" s="256"/>
      <c r="BXK32" s="256"/>
      <c r="BXL32" s="256"/>
      <c r="BXM32" s="256"/>
      <c r="BXN32" s="256"/>
      <c r="BXO32" s="256"/>
      <c r="BXP32" s="256"/>
      <c r="BXQ32" s="256"/>
      <c r="BXR32" s="256"/>
      <c r="BXS32" s="256"/>
      <c r="BXT32" s="256"/>
      <c r="BXU32" s="256"/>
      <c r="BXV32" s="256"/>
      <c r="BXW32" s="256"/>
      <c r="BXX32" s="256"/>
      <c r="BXY32" s="256"/>
      <c r="BXZ32" s="256"/>
      <c r="BYA32" s="256"/>
      <c r="BYB32" s="256"/>
      <c r="BYC32" s="256"/>
      <c r="BYD32" s="256"/>
      <c r="BYE32" s="256"/>
      <c r="BYF32" s="256"/>
      <c r="BYG32" s="256"/>
      <c r="BYH32" s="256"/>
      <c r="BYI32" s="256"/>
      <c r="BYJ32" s="256"/>
      <c r="BYK32" s="256"/>
      <c r="BYL32" s="256"/>
      <c r="BYM32" s="256"/>
      <c r="BYN32" s="256"/>
      <c r="BYO32" s="256"/>
      <c r="BYP32" s="256"/>
      <c r="BYQ32" s="256"/>
      <c r="BYR32" s="256"/>
      <c r="BYS32" s="256"/>
      <c r="BYT32" s="256"/>
      <c r="BYU32" s="256"/>
      <c r="BYV32" s="256"/>
      <c r="BYW32" s="256"/>
      <c r="BYX32" s="256"/>
      <c r="BYY32" s="256"/>
      <c r="BYZ32" s="256"/>
      <c r="BZA32" s="256"/>
      <c r="BZB32" s="256"/>
      <c r="BZC32" s="256"/>
      <c r="BZD32" s="256"/>
      <c r="BZE32" s="256"/>
      <c r="BZF32" s="256"/>
      <c r="BZG32" s="256"/>
      <c r="BZH32" s="256"/>
      <c r="BZI32" s="256"/>
      <c r="BZJ32" s="256"/>
      <c r="BZK32" s="256"/>
      <c r="BZL32" s="256"/>
      <c r="BZM32" s="256"/>
      <c r="BZN32" s="256"/>
      <c r="BZO32" s="256"/>
      <c r="BZP32" s="129"/>
      <c r="BZQ32" s="129"/>
      <c r="BZR32" s="129"/>
      <c r="BZS32" s="129"/>
      <c r="BZT32" s="129"/>
      <c r="BZU32" s="129"/>
      <c r="BZV32" s="129"/>
      <c r="BZW32" s="129"/>
      <c r="BZX32" s="129"/>
      <c r="BZY32" s="129"/>
      <c r="BZZ32" s="129"/>
      <c r="CAA32" s="129"/>
      <c r="CAB32" s="129"/>
      <c r="CAC32" s="129"/>
      <c r="CAD32" s="129"/>
      <c r="CAE32" s="129"/>
      <c r="CAF32" s="129"/>
      <c r="CAG32" s="129"/>
      <c r="CAH32" s="129"/>
      <c r="CAI32" s="129"/>
      <c r="CAJ32" s="129"/>
      <c r="CAK32" s="129"/>
      <c r="CAL32" s="129"/>
      <c r="CAM32" s="129"/>
      <c r="CAN32" s="129"/>
      <c r="CAO32" s="129"/>
      <c r="CAP32" s="129"/>
      <c r="CAQ32" s="129"/>
      <c r="CAR32" s="129"/>
      <c r="CAS32" s="129"/>
      <c r="CAT32" s="129"/>
      <c r="CAU32" s="129"/>
      <c r="CAV32" s="129"/>
      <c r="CAW32" s="129"/>
      <c r="CAX32" s="129"/>
      <c r="CAY32" s="129"/>
      <c r="CAZ32" s="129"/>
      <c r="CBA32" s="129"/>
      <c r="CBB32" s="129"/>
      <c r="CBC32" s="129"/>
      <c r="CBD32" s="129"/>
      <c r="CBE32" s="129"/>
      <c r="CBF32" s="129"/>
      <c r="CBG32" s="129"/>
      <c r="CBH32" s="129"/>
      <c r="CBI32" s="129"/>
      <c r="CBJ32" s="129"/>
      <c r="CBK32" s="129"/>
      <c r="CBL32" s="129"/>
      <c r="CBM32" s="129"/>
      <c r="CBN32" s="129"/>
      <c r="CBO32" s="129"/>
      <c r="CBP32" s="129"/>
      <c r="CBQ32" s="129"/>
      <c r="CBR32" s="129"/>
      <c r="CBS32" s="129"/>
      <c r="CBT32" s="129"/>
      <c r="CBU32" s="129"/>
      <c r="CBV32" s="129"/>
      <c r="CBW32" s="129"/>
      <c r="CBX32" s="129"/>
      <c r="CBY32" s="129"/>
      <c r="CBZ32" s="129"/>
      <c r="CCA32" s="129"/>
      <c r="CCB32" s="129"/>
      <c r="CCC32" s="129"/>
      <c r="CCD32" s="129"/>
      <c r="CCE32" s="129"/>
      <c r="CCF32" s="129"/>
      <c r="CCG32" s="129"/>
      <c r="CCH32" s="129"/>
      <c r="CCI32" s="129"/>
      <c r="CCJ32" s="129"/>
      <c r="CCK32" s="129"/>
      <c r="CCL32" s="129"/>
      <c r="CCM32" s="129"/>
      <c r="CCN32" s="129"/>
      <c r="CCO32" s="129"/>
      <c r="CCP32" s="129"/>
      <c r="CCQ32" s="129"/>
      <c r="CCR32" s="129"/>
      <c r="CCS32" s="129"/>
      <c r="CCT32" s="129"/>
      <c r="CCU32" s="129"/>
      <c r="CCV32" s="129"/>
      <c r="CCW32" s="129"/>
      <c r="CCX32" s="129"/>
      <c r="CCY32" s="129"/>
      <c r="CCZ32" s="129"/>
      <c r="CDA32" s="129"/>
      <c r="CDB32" s="129"/>
      <c r="CDC32" s="129"/>
      <c r="CDD32" s="129"/>
      <c r="CDE32" s="129"/>
      <c r="CDF32" s="129"/>
      <c r="CDG32" s="129"/>
      <c r="CDH32" s="129"/>
      <c r="CDI32" s="129"/>
      <c r="CDJ32" s="129"/>
      <c r="CDK32" s="129"/>
      <c r="CDL32" s="129"/>
      <c r="CDM32" s="129"/>
      <c r="CDN32" s="129"/>
      <c r="CDO32" s="129"/>
      <c r="CDP32" s="129"/>
      <c r="CDQ32" s="129"/>
      <c r="CDR32" s="129"/>
      <c r="CDS32" s="129"/>
      <c r="CDT32" s="129"/>
      <c r="CDU32" s="129"/>
      <c r="CDV32" s="129"/>
      <c r="CDW32" s="129"/>
      <c r="CDX32" s="129"/>
      <c r="CDY32" s="129"/>
      <c r="CDZ32" s="129"/>
      <c r="CEA32" s="129"/>
      <c r="CEB32" s="129"/>
      <c r="CEC32" s="129"/>
      <c r="CED32" s="129"/>
      <c r="CEE32" s="129"/>
      <c r="CEF32" s="129"/>
      <c r="CEG32" s="129"/>
      <c r="CEH32" s="129"/>
      <c r="CEI32" s="129"/>
      <c r="CEJ32" s="129"/>
      <c r="CEK32" s="129"/>
      <c r="CEL32" s="129"/>
      <c r="CEM32" s="129"/>
      <c r="CEN32" s="129"/>
      <c r="CEO32" s="129"/>
      <c r="CEP32" s="130"/>
      <c r="CEQ32" s="130"/>
      <c r="CER32" s="130"/>
      <c r="CES32" s="130"/>
      <c r="CET32" s="130"/>
      <c r="CEU32" s="130"/>
      <c r="CEV32" s="130"/>
      <c r="CEW32" s="130"/>
      <c r="CEX32" s="130"/>
      <c r="CEY32" s="130"/>
      <c r="CEZ32" s="130"/>
      <c r="CFA32" s="130"/>
      <c r="CFB32" s="130"/>
      <c r="CFC32" s="130"/>
      <c r="CFD32" s="130"/>
      <c r="CFE32" s="130"/>
      <c r="CFF32" s="130"/>
      <c r="CFG32" s="130"/>
      <c r="CFH32" s="130"/>
      <c r="CFI32" s="130"/>
      <c r="CFJ32" s="130"/>
      <c r="CFK32" s="130"/>
      <c r="CFL32" s="130"/>
      <c r="CFM32" s="130"/>
      <c r="CFN32" s="130"/>
      <c r="CFO32" s="130"/>
      <c r="CFP32" s="130"/>
      <c r="CFQ32" s="130"/>
      <c r="CFR32" s="130"/>
      <c r="CFS32" s="130"/>
      <c r="CFT32" s="130"/>
      <c r="CFU32" s="130"/>
      <c r="CFV32" s="130"/>
      <c r="CFW32" s="130"/>
      <c r="CFX32" s="130"/>
      <c r="CFY32" s="130"/>
      <c r="CFZ32" s="130"/>
      <c r="CGA32" s="130"/>
      <c r="CGB32" s="130"/>
      <c r="CGC32" s="130"/>
      <c r="CGD32" s="130"/>
    </row>
    <row r="33" spans="1:2214" x14ac:dyDescent="0.25">
      <c r="A33" s="279"/>
      <c r="B33" s="255"/>
      <c r="C33" s="267"/>
      <c r="D33" s="267"/>
      <c r="E33" s="260"/>
      <c r="F33" s="260"/>
      <c r="G33" s="260"/>
      <c r="H33" s="261"/>
      <c r="I33" s="261"/>
      <c r="J33" s="261"/>
      <c r="K33" s="261"/>
      <c r="L33" s="261"/>
      <c r="M33" s="261"/>
      <c r="N33" s="262"/>
      <c r="O33" s="262"/>
      <c r="P33" s="262"/>
      <c r="Q33" s="261"/>
      <c r="R33" s="261"/>
      <c r="S33" s="261"/>
      <c r="T33" s="260"/>
      <c r="U33" s="260"/>
      <c r="V33" s="260"/>
      <c r="W33" s="260"/>
      <c r="X33" s="263"/>
      <c r="Y33" s="262"/>
      <c r="Z33" s="262"/>
      <c r="AA33" s="262"/>
      <c r="AB33" s="262"/>
      <c r="AC33" s="262"/>
      <c r="AD33" s="262"/>
      <c r="AE33" s="262"/>
      <c r="AF33" s="262"/>
      <c r="AG33" s="262"/>
      <c r="AH33" s="264"/>
      <c r="AI33" s="264"/>
      <c r="AJ33" s="129"/>
      <c r="AK33" s="129"/>
      <c r="AL33" s="129"/>
      <c r="AM33" s="129"/>
      <c r="AN33" s="264"/>
      <c r="AO33" s="264"/>
      <c r="AP33" s="264"/>
      <c r="AQ33" s="129"/>
      <c r="AR33" s="264"/>
      <c r="AS33" s="264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350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130"/>
      <c r="IQ33" s="130"/>
      <c r="IR33" s="130"/>
      <c r="IS33" s="130"/>
      <c r="IT33" s="130"/>
      <c r="IU33" s="130"/>
      <c r="IV33" s="130"/>
      <c r="IW33" s="130"/>
      <c r="IX33" s="130"/>
      <c r="IY33" s="130"/>
      <c r="IZ33" s="130"/>
      <c r="JA33" s="130"/>
      <c r="JB33" s="130"/>
      <c r="JC33" s="130"/>
      <c r="JD33" s="130"/>
      <c r="JE33" s="130"/>
      <c r="JF33" s="130"/>
      <c r="JG33" s="130"/>
      <c r="JH33" s="130"/>
      <c r="JI33" s="130"/>
      <c r="JJ33" s="130"/>
      <c r="JK33" s="130"/>
      <c r="JL33" s="130"/>
      <c r="JM33" s="130"/>
      <c r="JN33" s="130"/>
      <c r="JO33" s="130"/>
      <c r="JP33" s="130"/>
      <c r="JQ33" s="130"/>
      <c r="JR33" s="130"/>
      <c r="JS33" s="130"/>
      <c r="JT33" s="130"/>
      <c r="JU33" s="130"/>
      <c r="JV33" s="130"/>
      <c r="JW33" s="130"/>
      <c r="JX33" s="130"/>
      <c r="JY33" s="130"/>
      <c r="JZ33" s="130"/>
      <c r="KA33" s="130"/>
      <c r="KB33" s="130"/>
      <c r="KC33" s="130"/>
      <c r="KD33" s="130"/>
      <c r="KE33" s="130"/>
      <c r="KF33" s="130"/>
      <c r="KG33" s="130"/>
      <c r="KH33" s="130"/>
      <c r="KI33" s="130"/>
      <c r="KJ33" s="130"/>
      <c r="KK33" s="130"/>
      <c r="KL33" s="130"/>
      <c r="KM33" s="130"/>
      <c r="KN33" s="130"/>
      <c r="KO33" s="130"/>
      <c r="KP33" s="130"/>
      <c r="KQ33" s="130"/>
      <c r="KR33" s="130"/>
      <c r="KS33" s="130"/>
      <c r="KT33" s="130"/>
      <c r="KU33" s="130"/>
      <c r="KV33" s="130"/>
      <c r="KW33" s="130"/>
      <c r="KX33" s="130"/>
      <c r="KY33" s="130"/>
      <c r="KZ33" s="130"/>
      <c r="LA33" s="130"/>
      <c r="LB33" s="130"/>
      <c r="LC33" s="130"/>
      <c r="LD33" s="130"/>
      <c r="LE33" s="130"/>
      <c r="LF33" s="130"/>
      <c r="LG33" s="130"/>
      <c r="LH33" s="130"/>
      <c r="LI33" s="130"/>
      <c r="LJ33" s="130"/>
      <c r="LK33" s="130"/>
      <c r="LL33" s="130"/>
      <c r="LM33" s="130"/>
      <c r="LN33" s="130"/>
      <c r="LO33" s="130"/>
      <c r="LP33" s="130"/>
      <c r="LQ33" s="130"/>
      <c r="LR33" s="130"/>
      <c r="LS33" s="130"/>
      <c r="LT33" s="130"/>
      <c r="LU33" s="130"/>
      <c r="LV33" s="130"/>
      <c r="LW33" s="130"/>
      <c r="LX33" s="130"/>
      <c r="LY33" s="130"/>
      <c r="LZ33" s="130"/>
      <c r="MA33" s="130"/>
      <c r="MB33" s="130"/>
      <c r="MC33" s="130"/>
      <c r="MD33" s="130"/>
      <c r="ME33" s="130"/>
      <c r="MF33" s="130"/>
      <c r="MG33" s="130"/>
      <c r="MH33" s="130"/>
      <c r="MI33" s="130"/>
      <c r="MJ33" s="130"/>
      <c r="MK33" s="130"/>
      <c r="ML33" s="130"/>
      <c r="MM33" s="130"/>
      <c r="MN33" s="130"/>
      <c r="MO33" s="130"/>
      <c r="MP33" s="130"/>
      <c r="MQ33" s="130"/>
      <c r="MR33" s="130"/>
      <c r="MS33" s="130"/>
      <c r="MT33" s="130"/>
      <c r="MU33" s="130"/>
      <c r="MV33" s="130"/>
      <c r="MW33" s="130"/>
      <c r="MX33" s="130"/>
      <c r="MY33" s="130"/>
      <c r="MZ33" s="130"/>
      <c r="NA33" s="130"/>
      <c r="NB33" s="130"/>
      <c r="NC33" s="130"/>
      <c r="ND33" s="130"/>
      <c r="NE33" s="130"/>
      <c r="NF33" s="130"/>
      <c r="NG33" s="130"/>
      <c r="NH33" s="130"/>
      <c r="NI33" s="130"/>
      <c r="NJ33" s="130"/>
      <c r="NK33" s="130"/>
      <c r="NL33" s="130"/>
      <c r="NM33" s="130"/>
      <c r="NN33" s="130"/>
      <c r="NO33" s="130"/>
      <c r="NP33" s="256"/>
      <c r="NQ33" s="256"/>
      <c r="NR33" s="256"/>
      <c r="NS33" s="256"/>
      <c r="NT33" s="256"/>
      <c r="NU33" s="256"/>
      <c r="NV33" s="256"/>
      <c r="NW33" s="256"/>
      <c r="NX33" s="256"/>
      <c r="NY33" s="256"/>
      <c r="NZ33" s="256"/>
      <c r="OA33" s="256"/>
      <c r="OB33" s="256"/>
      <c r="OC33" s="256"/>
      <c r="OD33" s="256"/>
      <c r="OE33" s="256"/>
      <c r="OF33" s="256"/>
      <c r="OG33" s="256"/>
      <c r="OH33" s="256"/>
      <c r="OI33" s="256"/>
      <c r="OJ33" s="256"/>
      <c r="OK33" s="256"/>
      <c r="OL33" s="256"/>
      <c r="OM33" s="256"/>
      <c r="ON33" s="256"/>
      <c r="OO33" s="256"/>
      <c r="OP33" s="256"/>
      <c r="OQ33" s="256"/>
      <c r="OR33" s="256"/>
      <c r="OS33" s="256"/>
      <c r="OT33" s="256"/>
      <c r="OU33" s="256"/>
      <c r="OV33" s="256"/>
      <c r="OW33" s="256"/>
      <c r="OX33" s="256"/>
      <c r="OY33" s="256"/>
      <c r="OZ33" s="256"/>
      <c r="PA33" s="256"/>
      <c r="PB33" s="256"/>
      <c r="PC33" s="256"/>
      <c r="PD33" s="256"/>
      <c r="PE33" s="256"/>
      <c r="PF33" s="256"/>
      <c r="PG33" s="256"/>
      <c r="PH33" s="256"/>
      <c r="PI33" s="256"/>
      <c r="PJ33" s="256"/>
      <c r="PK33" s="256"/>
      <c r="PL33" s="256"/>
      <c r="PM33" s="256"/>
      <c r="PN33" s="256"/>
      <c r="PO33" s="256"/>
      <c r="PP33" s="256"/>
      <c r="PQ33" s="256"/>
      <c r="PR33" s="256"/>
      <c r="PS33" s="256"/>
      <c r="PT33" s="256"/>
      <c r="PU33" s="256"/>
      <c r="PV33" s="256"/>
      <c r="PW33" s="256"/>
      <c r="PX33" s="256"/>
      <c r="PY33" s="256"/>
      <c r="PZ33" s="256"/>
      <c r="QA33" s="256"/>
      <c r="QB33" s="256"/>
      <c r="QC33" s="64"/>
      <c r="QD33" s="64"/>
      <c r="QE33" s="64"/>
      <c r="QF33" s="64"/>
      <c r="QG33" s="64"/>
      <c r="QH33" s="64"/>
      <c r="QI33" s="64"/>
      <c r="QJ33" s="64"/>
      <c r="QK33" s="64"/>
      <c r="QL33" s="64"/>
      <c r="QM33" s="64"/>
      <c r="QN33" s="64"/>
      <c r="QO33" s="64"/>
      <c r="QP33" s="64"/>
      <c r="QQ33" s="64"/>
      <c r="QR33" s="64"/>
      <c r="QS33" s="64"/>
      <c r="QT33" s="64"/>
      <c r="QU33" s="64"/>
      <c r="QV33" s="64"/>
      <c r="QW33" s="64"/>
      <c r="QX33" s="64"/>
      <c r="QY33" s="64"/>
      <c r="QZ33" s="64"/>
      <c r="RA33" s="64"/>
      <c r="RB33" s="64"/>
      <c r="RC33" s="64"/>
      <c r="RD33" s="64"/>
      <c r="RE33" s="64"/>
      <c r="RF33" s="64"/>
      <c r="RG33" s="64"/>
      <c r="RH33" s="64"/>
      <c r="RI33" s="64"/>
      <c r="RJ33" s="64"/>
      <c r="RK33" s="64"/>
      <c r="RL33" s="64"/>
      <c r="RM33" s="64"/>
      <c r="RN33" s="64"/>
      <c r="RO33" s="64"/>
      <c r="RP33" s="64"/>
      <c r="RQ33" s="64"/>
      <c r="RR33" s="64"/>
      <c r="RS33" s="64"/>
      <c r="RT33" s="64"/>
      <c r="RU33" s="64"/>
      <c r="RV33" s="64"/>
      <c r="RW33" s="64"/>
      <c r="RX33" s="64"/>
      <c r="RY33" s="64"/>
      <c r="RZ33" s="64"/>
      <c r="SA33" s="64"/>
      <c r="SB33" s="64"/>
      <c r="SC33" s="64"/>
      <c r="SD33" s="64"/>
      <c r="SE33" s="64"/>
      <c r="SF33" s="64"/>
      <c r="SG33" s="64"/>
      <c r="SH33" s="64"/>
      <c r="SI33" s="64"/>
      <c r="SJ33" s="64"/>
      <c r="SK33" s="64"/>
      <c r="SL33" s="64"/>
      <c r="SM33" s="64"/>
      <c r="SN33" s="64"/>
      <c r="SO33" s="64"/>
      <c r="SP33" s="64"/>
      <c r="SQ33" s="64"/>
      <c r="SR33" s="64"/>
      <c r="SS33" s="64"/>
      <c r="ST33" s="64"/>
      <c r="SU33" s="64"/>
      <c r="SV33" s="64"/>
      <c r="SW33" s="64"/>
      <c r="SX33" s="64"/>
      <c r="SY33" s="64"/>
      <c r="SZ33" s="64"/>
      <c r="TA33" s="64"/>
      <c r="TB33" s="64"/>
      <c r="TC33" s="64"/>
      <c r="TD33" s="64"/>
      <c r="TE33" s="64"/>
      <c r="TF33" s="64"/>
      <c r="TG33" s="64"/>
      <c r="TH33" s="64"/>
      <c r="TI33" s="64"/>
      <c r="TJ33" s="64"/>
      <c r="TK33" s="64"/>
      <c r="TL33" s="64"/>
      <c r="TM33" s="64"/>
      <c r="TN33" s="64"/>
      <c r="TO33" s="64"/>
      <c r="TP33" s="64"/>
      <c r="TQ33" s="64"/>
      <c r="TR33" s="64"/>
      <c r="TS33" s="64"/>
      <c r="TT33" s="64"/>
      <c r="TU33" s="64"/>
      <c r="TV33" s="64"/>
      <c r="TW33" s="64"/>
      <c r="TX33" s="64"/>
      <c r="TY33" s="64"/>
      <c r="TZ33" s="64"/>
      <c r="UA33" s="64"/>
      <c r="UB33" s="64"/>
      <c r="UC33" s="64"/>
      <c r="UD33" s="64"/>
      <c r="UE33" s="64"/>
      <c r="UF33" s="64"/>
      <c r="UG33" s="64"/>
      <c r="UH33" s="64"/>
      <c r="UI33" s="64"/>
      <c r="UJ33" s="64"/>
      <c r="UK33" s="64"/>
      <c r="UL33" s="64"/>
      <c r="UM33" s="64"/>
      <c r="UN33" s="64"/>
      <c r="UO33" s="64"/>
      <c r="UP33" s="64"/>
      <c r="UQ33" s="64"/>
      <c r="UR33" s="64"/>
      <c r="US33" s="64"/>
      <c r="UT33" s="64"/>
      <c r="UU33" s="64"/>
      <c r="UV33" s="64"/>
      <c r="UW33" s="64"/>
      <c r="UX33" s="64"/>
      <c r="UY33" s="64"/>
      <c r="UZ33" s="64"/>
      <c r="VA33" s="64"/>
      <c r="VB33" s="64"/>
      <c r="VC33" s="64"/>
      <c r="VD33" s="64"/>
      <c r="VE33" s="64"/>
      <c r="VF33" s="129"/>
      <c r="VG33" s="129"/>
      <c r="VH33" s="129"/>
      <c r="VI33" s="129"/>
      <c r="VJ33" s="129"/>
      <c r="VK33" s="129"/>
      <c r="VL33" s="129"/>
      <c r="VM33" s="129"/>
      <c r="VN33" s="129"/>
      <c r="VO33" s="129"/>
      <c r="VP33" s="129"/>
      <c r="VQ33" s="129"/>
      <c r="VR33" s="129"/>
      <c r="VS33" s="129"/>
      <c r="VT33" s="129"/>
      <c r="VU33" s="129"/>
      <c r="VV33" s="129"/>
      <c r="VW33" s="129"/>
      <c r="VX33" s="129"/>
      <c r="VY33" s="129"/>
      <c r="VZ33" s="129"/>
      <c r="WA33" s="129"/>
      <c r="WB33" s="129"/>
      <c r="WC33" s="129"/>
      <c r="WD33" s="129"/>
      <c r="WE33" s="129"/>
      <c r="WF33" s="129"/>
      <c r="WG33" s="129"/>
      <c r="WH33" s="129"/>
      <c r="WI33" s="129"/>
      <c r="WJ33" s="129"/>
      <c r="WK33" s="129"/>
      <c r="WL33" s="129"/>
      <c r="WM33" s="129"/>
      <c r="WN33" s="129"/>
      <c r="WO33" s="129"/>
      <c r="WP33" s="129"/>
      <c r="WQ33" s="129"/>
      <c r="WR33" s="129"/>
      <c r="WS33" s="129"/>
      <c r="WT33" s="129"/>
      <c r="WU33" s="129"/>
      <c r="WV33" s="129"/>
      <c r="WW33" s="129"/>
      <c r="WX33" s="129"/>
      <c r="WY33" s="129"/>
      <c r="WZ33" s="129"/>
      <c r="XA33" s="129"/>
      <c r="XB33" s="129"/>
      <c r="XC33" s="129"/>
      <c r="XD33" s="129"/>
      <c r="XE33" s="129"/>
      <c r="XF33" s="129"/>
      <c r="XG33" s="129"/>
      <c r="XH33" s="129"/>
      <c r="XI33" s="129"/>
      <c r="XJ33" s="129"/>
      <c r="XK33" s="129"/>
      <c r="XL33" s="129"/>
      <c r="XM33" s="129"/>
      <c r="XN33" s="129"/>
      <c r="XO33" s="129"/>
      <c r="XP33" s="129"/>
      <c r="XQ33" s="129"/>
      <c r="XR33" s="129"/>
      <c r="XS33" s="129"/>
      <c r="XT33" s="129"/>
      <c r="XU33" s="129"/>
      <c r="XV33" s="129"/>
      <c r="XW33" s="129"/>
      <c r="XX33" s="129"/>
      <c r="XY33" s="129"/>
      <c r="XZ33" s="129"/>
      <c r="YA33" s="129"/>
      <c r="YB33" s="129"/>
      <c r="YC33" s="129"/>
      <c r="YD33" s="129"/>
      <c r="YE33" s="129"/>
      <c r="YF33" s="129"/>
      <c r="YG33" s="129"/>
      <c r="YH33" s="129"/>
      <c r="YI33" s="129"/>
      <c r="YJ33" s="129"/>
      <c r="YK33" s="129"/>
      <c r="YL33" s="129"/>
      <c r="YM33" s="129"/>
      <c r="YN33" s="129"/>
      <c r="YO33" s="129"/>
      <c r="YP33" s="129"/>
      <c r="YQ33" s="129"/>
      <c r="YR33" s="129"/>
      <c r="YS33" s="129"/>
      <c r="YT33" s="129"/>
      <c r="YU33" s="129"/>
      <c r="YV33" s="129"/>
      <c r="YW33" s="129"/>
      <c r="YX33" s="129"/>
      <c r="YY33" s="129"/>
      <c r="YZ33" s="129"/>
      <c r="ZA33" s="129"/>
      <c r="ZB33" s="129"/>
      <c r="ZC33" s="129"/>
      <c r="ZD33" s="129"/>
      <c r="ZE33" s="129"/>
      <c r="ZF33" s="129"/>
      <c r="ZG33" s="129"/>
      <c r="ZH33" s="129"/>
      <c r="ZI33" s="129"/>
      <c r="ZJ33" s="129"/>
      <c r="ZK33" s="129"/>
      <c r="ZL33" s="129"/>
      <c r="ZM33" s="129"/>
      <c r="ZN33" s="129"/>
      <c r="ZO33" s="129"/>
      <c r="ZP33" s="129"/>
      <c r="ZQ33" s="129"/>
      <c r="ZR33" s="129"/>
      <c r="ZS33" s="129"/>
      <c r="ZT33" s="129"/>
      <c r="ZU33" s="129"/>
      <c r="ZV33" s="129"/>
      <c r="ZW33" s="129"/>
      <c r="ZX33" s="129"/>
      <c r="ZY33" s="129"/>
      <c r="ZZ33" s="129"/>
      <c r="AAA33" s="129"/>
      <c r="AAB33" s="129"/>
      <c r="AAC33" s="129"/>
      <c r="AAD33" s="129"/>
      <c r="AAE33" s="129"/>
      <c r="AAF33" s="129"/>
      <c r="AAG33" s="129"/>
      <c r="AAH33" s="129"/>
      <c r="AAI33" s="129"/>
      <c r="AAJ33" s="129"/>
      <c r="AAK33" s="129"/>
      <c r="AAL33" s="129"/>
      <c r="AAM33" s="129"/>
      <c r="AAN33" s="129"/>
      <c r="AAO33" s="129"/>
      <c r="AAP33" s="129"/>
      <c r="AAQ33" s="129"/>
      <c r="AAR33" s="129"/>
      <c r="AAS33" s="129"/>
      <c r="AAT33" s="129"/>
      <c r="AAU33" s="129"/>
      <c r="AAV33" s="129"/>
      <c r="AAW33" s="129"/>
      <c r="AAX33" s="129"/>
      <c r="AAY33" s="129"/>
      <c r="AAZ33" s="129"/>
      <c r="ABA33" s="129"/>
      <c r="ABB33" s="129"/>
      <c r="ABC33" s="129"/>
      <c r="ABD33" s="129"/>
      <c r="ABE33" s="129"/>
      <c r="ABF33" s="129"/>
      <c r="ABG33" s="129"/>
      <c r="ABH33" s="129"/>
      <c r="ABI33" s="129"/>
      <c r="ABJ33" s="129"/>
      <c r="ABK33" s="129"/>
      <c r="ABL33" s="129"/>
      <c r="ABM33" s="129"/>
      <c r="ABN33" s="129"/>
      <c r="ABO33" s="129"/>
      <c r="ABP33" s="129"/>
      <c r="ABQ33" s="129"/>
      <c r="ABR33" s="129"/>
      <c r="ABS33" s="129"/>
      <c r="ABT33" s="129"/>
      <c r="ABU33" s="129"/>
      <c r="ABV33" s="129"/>
      <c r="ABW33" s="129"/>
      <c r="ABX33" s="129"/>
      <c r="ABY33" s="129"/>
      <c r="ABZ33" s="129"/>
      <c r="ACA33" s="129"/>
      <c r="ACB33" s="129"/>
      <c r="ACC33" s="129"/>
      <c r="ACD33" s="129"/>
      <c r="ACE33" s="129"/>
      <c r="ACF33" s="129"/>
      <c r="ACG33" s="129"/>
      <c r="ACH33" s="129"/>
      <c r="ACI33" s="129"/>
      <c r="ACJ33" s="129"/>
      <c r="ACK33" s="129"/>
      <c r="ACL33" s="129"/>
      <c r="ACM33" s="129"/>
      <c r="ACN33" s="129"/>
      <c r="ACO33" s="129"/>
      <c r="ACP33" s="129"/>
      <c r="ACQ33" s="129"/>
      <c r="ACR33" s="129"/>
      <c r="ACS33" s="129"/>
      <c r="ACT33" s="129"/>
      <c r="ACU33" s="129"/>
      <c r="ACV33" s="129"/>
      <c r="ACW33" s="129"/>
      <c r="ACX33" s="129"/>
      <c r="ACY33" s="257"/>
      <c r="ACZ33" s="257"/>
      <c r="ADA33" s="257"/>
      <c r="ADB33" s="257"/>
      <c r="ADC33" s="257"/>
      <c r="ADD33" s="257"/>
      <c r="ADE33" s="257"/>
      <c r="ADF33" s="257"/>
      <c r="ADG33" s="257"/>
      <c r="ADH33" s="257"/>
      <c r="ADI33" s="257"/>
      <c r="ADJ33" s="257"/>
      <c r="ADK33" s="257"/>
      <c r="ADL33" s="257"/>
      <c r="ADM33" s="257"/>
      <c r="ADN33" s="257"/>
      <c r="ADO33" s="257"/>
      <c r="ADP33" s="257"/>
      <c r="ADQ33" s="257"/>
      <c r="ADR33" s="257"/>
      <c r="ADS33" s="257"/>
      <c r="ADT33" s="257"/>
      <c r="ADU33" s="257"/>
      <c r="ADV33" s="257"/>
      <c r="ADW33" s="257"/>
      <c r="ADX33" s="257"/>
      <c r="ADY33" s="257"/>
      <c r="ADZ33" s="257"/>
      <c r="AEA33" s="257"/>
      <c r="AEB33" s="257"/>
      <c r="AEC33" s="257"/>
      <c r="AED33" s="257"/>
      <c r="AEE33" s="257"/>
      <c r="AEF33" s="257"/>
      <c r="AEG33" s="257"/>
      <c r="AEH33" s="257"/>
      <c r="AEI33" s="257"/>
      <c r="AEJ33" s="257"/>
      <c r="AEK33" s="257"/>
      <c r="AEL33" s="257"/>
      <c r="AEM33" s="257"/>
      <c r="AEN33" s="257"/>
      <c r="AEO33" s="257"/>
      <c r="AEP33" s="257"/>
      <c r="AEQ33" s="257"/>
      <c r="AER33" s="257"/>
      <c r="AES33" s="257"/>
      <c r="AET33" s="257"/>
      <c r="AEU33" s="257"/>
      <c r="AEV33" s="257"/>
      <c r="AEW33" s="257"/>
      <c r="AEX33" s="257"/>
      <c r="AEY33" s="257"/>
      <c r="AEZ33" s="257"/>
      <c r="AFA33" s="257"/>
      <c r="AFB33" s="257"/>
      <c r="AFC33" s="257"/>
      <c r="AFD33" s="257"/>
      <c r="AFE33" s="257"/>
      <c r="AFF33" s="257"/>
      <c r="AFG33" s="257"/>
      <c r="AFH33" s="257"/>
      <c r="AFI33" s="257"/>
      <c r="AFJ33" s="257"/>
      <c r="AFK33" s="257"/>
      <c r="AFL33" s="257"/>
      <c r="AFM33" s="257"/>
      <c r="AFN33" s="257"/>
      <c r="AFO33" s="130"/>
      <c r="AFP33" s="130"/>
      <c r="AFQ33" s="130"/>
      <c r="AFR33" s="130"/>
      <c r="AFS33" s="130"/>
      <c r="AFT33" s="130"/>
      <c r="AFU33" s="130"/>
      <c r="AFV33" s="130"/>
      <c r="AFW33" s="130"/>
      <c r="AFX33" s="130"/>
      <c r="AFY33" s="130"/>
      <c r="AFZ33" s="130"/>
      <c r="AGA33" s="130"/>
      <c r="AGB33" s="130"/>
      <c r="AGC33" s="130"/>
      <c r="AGD33" s="130"/>
      <c r="AGE33" s="130"/>
      <c r="AGF33" s="130"/>
      <c r="AGG33" s="130"/>
      <c r="AGH33" s="130"/>
      <c r="AGI33" s="130"/>
      <c r="AGJ33" s="130"/>
      <c r="AGK33" s="130"/>
      <c r="AGL33" s="130"/>
      <c r="AGM33" s="130"/>
      <c r="AGN33" s="130"/>
      <c r="AGO33" s="130"/>
      <c r="AGP33" s="130"/>
      <c r="AGQ33" s="130"/>
      <c r="AGR33" s="130"/>
      <c r="AGS33" s="130"/>
      <c r="AGT33" s="130"/>
      <c r="AGU33" s="130"/>
      <c r="AGV33" s="130"/>
      <c r="AGW33" s="130"/>
      <c r="AGX33" s="130"/>
      <c r="AGY33" s="130"/>
      <c r="AGZ33" s="130"/>
      <c r="AHA33" s="130"/>
      <c r="AHB33" s="130"/>
      <c r="AHC33" s="130"/>
      <c r="AHD33" s="130"/>
      <c r="AHE33" s="130"/>
      <c r="AHF33" s="130"/>
      <c r="AHG33" s="130"/>
      <c r="AHH33" s="130"/>
      <c r="AHI33" s="130"/>
      <c r="AHJ33" s="130"/>
      <c r="AHK33" s="130"/>
      <c r="AHL33" s="130"/>
      <c r="AHM33" s="130"/>
      <c r="AHN33" s="130"/>
      <c r="AHO33" s="130"/>
      <c r="AHP33" s="130"/>
      <c r="AHQ33" s="130"/>
      <c r="AHR33" s="130"/>
      <c r="AHS33" s="130"/>
      <c r="AHT33" s="130"/>
      <c r="AHU33" s="130"/>
      <c r="AHV33" s="130"/>
      <c r="AHW33" s="130"/>
      <c r="AHX33" s="130"/>
      <c r="AHY33" s="130"/>
      <c r="AHZ33" s="130"/>
      <c r="AIA33" s="130"/>
      <c r="AIB33" s="130"/>
      <c r="AIC33" s="130"/>
      <c r="AID33" s="130"/>
      <c r="AIE33" s="64"/>
      <c r="AIF33" s="64"/>
      <c r="AIG33" s="64"/>
      <c r="AIH33" s="64"/>
      <c r="AII33" s="64"/>
      <c r="AIJ33" s="64"/>
      <c r="AIK33" s="64"/>
      <c r="AIL33" s="64"/>
      <c r="AIM33" s="64"/>
      <c r="AIN33" s="64"/>
      <c r="AIO33" s="64"/>
      <c r="AIP33" s="64"/>
      <c r="AIQ33" s="64"/>
      <c r="AIR33" s="64"/>
      <c r="AIS33" s="64"/>
      <c r="AIT33" s="64"/>
      <c r="AIU33" s="64"/>
      <c r="AIV33" s="64"/>
      <c r="AIW33" s="64"/>
      <c r="AIX33" s="64"/>
      <c r="AIY33" s="64"/>
      <c r="AIZ33" s="64"/>
      <c r="AJA33" s="64"/>
      <c r="AJB33" s="64"/>
      <c r="AJC33" s="64"/>
      <c r="AJD33" s="64"/>
      <c r="AJE33" s="64"/>
      <c r="AJF33" s="64"/>
      <c r="AJG33" s="64"/>
      <c r="AJH33" s="64"/>
      <c r="AJI33" s="64"/>
      <c r="AJJ33" s="64"/>
      <c r="AJK33" s="64"/>
      <c r="AJL33" s="64"/>
      <c r="AJM33" s="64"/>
      <c r="AJN33" s="64"/>
      <c r="AJO33" s="64"/>
      <c r="AJP33" s="64"/>
      <c r="AJQ33" s="64"/>
      <c r="AJR33" s="64"/>
      <c r="AJS33" s="64"/>
      <c r="AJT33" s="64"/>
      <c r="AJU33" s="64"/>
      <c r="AJV33" s="64"/>
      <c r="AJW33" s="64"/>
      <c r="AJX33" s="64"/>
      <c r="AJY33" s="64"/>
      <c r="AJZ33" s="64"/>
      <c r="AKA33" s="64"/>
      <c r="AKB33" s="64"/>
      <c r="AKC33" s="64"/>
      <c r="AKD33" s="64"/>
      <c r="AKE33" s="64"/>
      <c r="AKF33" s="64"/>
      <c r="AKG33" s="64"/>
      <c r="AKH33" s="64"/>
      <c r="AKI33" s="64"/>
      <c r="AKJ33" s="64"/>
      <c r="AKK33" s="64"/>
      <c r="AKL33" s="64"/>
      <c r="AKM33" s="64"/>
      <c r="AKN33" s="64"/>
      <c r="AKO33" s="64"/>
      <c r="AKP33" s="64"/>
      <c r="AKQ33" s="64"/>
      <c r="AKR33" s="64"/>
      <c r="AKS33" s="258"/>
      <c r="AKT33" s="64"/>
      <c r="AKU33" s="106"/>
      <c r="AKV33" s="106"/>
      <c r="AKW33" s="106"/>
      <c r="AKX33" s="106"/>
      <c r="AKY33" s="106"/>
      <c r="AKZ33" s="106"/>
      <c r="ALA33" s="106"/>
      <c r="ALB33" s="106"/>
      <c r="ALC33" s="106"/>
      <c r="ALD33" s="106"/>
      <c r="ALE33" s="106"/>
      <c r="ALF33" s="106"/>
      <c r="ALG33" s="106"/>
      <c r="ALH33" s="106"/>
      <c r="ALI33" s="106"/>
      <c r="ALJ33" s="106"/>
      <c r="ALK33" s="106"/>
      <c r="ALL33" s="106"/>
      <c r="ALM33" s="106"/>
      <c r="ALN33" s="106"/>
      <c r="ALO33" s="106"/>
      <c r="ALP33" s="106"/>
      <c r="ALQ33" s="106"/>
      <c r="ALR33" s="106"/>
      <c r="ALS33" s="106"/>
      <c r="ALT33" s="106"/>
      <c r="ALU33" s="106"/>
      <c r="ALV33" s="106"/>
      <c r="ALW33" s="106"/>
      <c r="ALX33" s="106"/>
      <c r="ALY33" s="106"/>
      <c r="ALZ33" s="106"/>
      <c r="AMA33" s="106"/>
      <c r="AMB33" s="106"/>
      <c r="AMC33" s="106"/>
      <c r="AMD33" s="106"/>
      <c r="AME33" s="106"/>
      <c r="AMF33" s="106"/>
      <c r="AMG33" s="106"/>
      <c r="AMH33" s="106"/>
      <c r="AMI33" s="106"/>
      <c r="AMJ33" s="106"/>
      <c r="AMK33" s="106"/>
      <c r="AML33" s="106"/>
      <c r="AMM33" s="106"/>
      <c r="AMN33" s="106"/>
      <c r="AMO33" s="106"/>
      <c r="AMP33" s="106"/>
      <c r="AMQ33" s="106"/>
      <c r="AMR33" s="106"/>
      <c r="AMS33" s="106"/>
      <c r="AMT33" s="106"/>
      <c r="AMU33" s="106"/>
      <c r="AMV33" s="106"/>
      <c r="AMW33" s="106"/>
      <c r="AMX33" s="106"/>
      <c r="AMY33" s="106"/>
      <c r="AMZ33" s="106"/>
      <c r="ANA33" s="106"/>
      <c r="ANB33" s="106"/>
      <c r="ANC33" s="106"/>
      <c r="AND33" s="106"/>
      <c r="ANE33" s="106"/>
      <c r="ANF33" s="106"/>
      <c r="ANG33" s="106"/>
      <c r="ANH33" s="107"/>
      <c r="ANI33" s="107"/>
      <c r="ANJ33" s="107"/>
      <c r="ANK33" s="107"/>
      <c r="ANL33" s="107"/>
      <c r="ANM33" s="107"/>
      <c r="ANN33" s="107"/>
      <c r="ANO33" s="107"/>
      <c r="ANP33" s="107"/>
      <c r="ANQ33" s="107"/>
      <c r="ANR33" s="107"/>
      <c r="ANS33" s="107"/>
      <c r="ANT33" s="107"/>
      <c r="ANU33" s="107"/>
      <c r="ANV33" s="107"/>
      <c r="ANW33" s="107"/>
      <c r="ANX33" s="107"/>
      <c r="ANY33" s="107"/>
      <c r="ANZ33" s="107"/>
      <c r="AOA33" s="107"/>
      <c r="AOB33" s="107"/>
      <c r="AOC33" s="107"/>
      <c r="AOD33" s="107"/>
      <c r="AOE33" s="107"/>
      <c r="AOF33" s="107"/>
      <c r="AOG33" s="107"/>
      <c r="AOH33" s="107"/>
      <c r="AOI33" s="107"/>
      <c r="AOJ33" s="107"/>
      <c r="AOK33" s="107"/>
      <c r="AOL33" s="107"/>
      <c r="AOM33" s="107"/>
      <c r="AON33" s="107"/>
      <c r="AOO33" s="107"/>
      <c r="AOP33" s="107"/>
      <c r="AOQ33" s="107"/>
      <c r="AOR33" s="107"/>
      <c r="AOS33" s="107"/>
      <c r="AOT33" s="107"/>
      <c r="AOU33" s="107"/>
      <c r="AOV33" s="107"/>
      <c r="AOW33" s="107"/>
      <c r="AOX33" s="107"/>
      <c r="AOY33" s="107"/>
      <c r="AOZ33" s="107"/>
      <c r="APA33" s="107"/>
      <c r="APB33" s="107"/>
      <c r="APC33" s="107"/>
      <c r="APD33" s="107"/>
      <c r="APE33" s="107"/>
      <c r="APF33" s="107"/>
      <c r="APG33" s="107"/>
      <c r="APH33" s="107"/>
      <c r="API33" s="107"/>
      <c r="APJ33" s="107"/>
      <c r="APK33" s="107"/>
      <c r="APL33" s="107"/>
      <c r="APM33" s="107"/>
      <c r="APN33" s="107"/>
      <c r="APO33" s="107"/>
      <c r="APP33" s="107"/>
      <c r="APQ33" s="107"/>
      <c r="APR33" s="107"/>
      <c r="APS33" s="107"/>
      <c r="APT33" s="107"/>
      <c r="APU33" s="130"/>
      <c r="APV33" s="130"/>
      <c r="APW33" s="130"/>
      <c r="APX33" s="130"/>
      <c r="APY33" s="130"/>
      <c r="APZ33" s="130"/>
      <c r="AQA33" s="130"/>
      <c r="AQB33" s="130"/>
      <c r="AQC33" s="130"/>
      <c r="AQD33" s="130"/>
      <c r="AQE33" s="130"/>
      <c r="AQF33" s="130"/>
      <c r="AQG33" s="130"/>
      <c r="AQH33" s="130"/>
      <c r="AQI33" s="130"/>
      <c r="AQJ33" s="130"/>
      <c r="AQK33" s="130"/>
      <c r="AQL33" s="130"/>
      <c r="AQM33" s="130"/>
      <c r="AQN33" s="130"/>
      <c r="AQO33" s="130"/>
      <c r="AQP33" s="130"/>
      <c r="AQQ33" s="130"/>
      <c r="AQR33" s="130"/>
      <c r="AQS33" s="130"/>
      <c r="AQT33" s="130"/>
      <c r="AQU33" s="130"/>
      <c r="AQV33" s="130"/>
      <c r="AQW33" s="130"/>
      <c r="AQX33" s="130"/>
      <c r="AQY33" s="130"/>
      <c r="AQZ33" s="130"/>
      <c r="ARA33" s="130"/>
      <c r="ARB33" s="130"/>
      <c r="ARC33" s="130"/>
      <c r="ARD33" s="130"/>
      <c r="ARE33" s="130"/>
      <c r="ARF33" s="130"/>
      <c r="ARG33" s="130"/>
      <c r="ARH33" s="130"/>
      <c r="ARI33" s="130"/>
      <c r="ARJ33" s="130"/>
      <c r="ARK33" s="130"/>
      <c r="ARL33" s="130"/>
      <c r="ARM33" s="130"/>
      <c r="ARN33" s="130"/>
      <c r="ARO33" s="130"/>
      <c r="ARP33" s="130"/>
      <c r="ARQ33" s="130"/>
      <c r="ARR33" s="130"/>
      <c r="ARS33" s="130"/>
      <c r="ART33" s="130"/>
      <c r="ARU33" s="130"/>
      <c r="ARV33" s="130"/>
      <c r="ARW33" s="130"/>
      <c r="ARX33" s="130"/>
      <c r="ARY33" s="130"/>
      <c r="ARZ33" s="130"/>
      <c r="ASA33" s="130"/>
      <c r="ASB33" s="130"/>
      <c r="ASC33" s="130"/>
      <c r="ASD33" s="130"/>
      <c r="ASE33" s="130"/>
      <c r="ASF33" s="130"/>
      <c r="ASG33" s="130"/>
      <c r="ASH33" s="131"/>
      <c r="ASI33" s="131"/>
      <c r="ASJ33" s="131"/>
      <c r="ASK33" s="131"/>
      <c r="ASL33" s="131"/>
      <c r="ASM33" s="131"/>
      <c r="ASN33" s="131"/>
      <c r="ASO33" s="131"/>
      <c r="ASP33" s="131"/>
      <c r="ASQ33" s="131"/>
      <c r="ASR33" s="131"/>
      <c r="ASS33" s="131"/>
      <c r="AST33" s="131"/>
      <c r="ASU33" s="131"/>
      <c r="ASV33" s="131"/>
      <c r="ASW33" s="131"/>
      <c r="ASX33" s="131"/>
      <c r="ASY33" s="131"/>
      <c r="ASZ33" s="131"/>
      <c r="ATA33" s="131"/>
      <c r="ATB33" s="131"/>
      <c r="ATC33" s="131"/>
      <c r="ATD33" s="131"/>
      <c r="ATE33" s="131"/>
      <c r="ATF33" s="131"/>
      <c r="ATG33" s="131"/>
      <c r="ATH33" s="131"/>
      <c r="ATI33" s="131"/>
      <c r="ATJ33" s="131"/>
      <c r="ATK33" s="131"/>
      <c r="ATL33" s="131"/>
      <c r="ATM33" s="131"/>
      <c r="ATN33" s="131"/>
      <c r="ATO33" s="131"/>
      <c r="ATP33" s="131"/>
      <c r="ATQ33" s="131"/>
      <c r="ATR33" s="131"/>
      <c r="ATS33" s="131"/>
      <c r="ATT33" s="131"/>
      <c r="ATU33" s="131"/>
      <c r="ATV33" s="131"/>
      <c r="ATW33" s="131"/>
      <c r="ATX33" s="131"/>
      <c r="ATY33" s="131"/>
      <c r="ATZ33" s="131"/>
      <c r="AUA33" s="131"/>
      <c r="AUB33" s="131"/>
      <c r="AUC33" s="131"/>
      <c r="AUD33" s="131"/>
      <c r="AUE33" s="131"/>
      <c r="AUF33" s="131"/>
      <c r="AUG33" s="131"/>
      <c r="AUH33" s="131"/>
      <c r="AUI33" s="131"/>
      <c r="AUJ33" s="131"/>
      <c r="AUK33" s="131"/>
      <c r="AUL33" s="131"/>
      <c r="AUM33" s="131"/>
      <c r="AUN33" s="131"/>
      <c r="AUO33" s="131"/>
      <c r="AUP33" s="131"/>
      <c r="AUQ33" s="131"/>
      <c r="AUR33" s="131"/>
      <c r="AUS33" s="131"/>
      <c r="AUT33" s="131"/>
      <c r="AUU33" s="130"/>
      <c r="AUV33" s="130"/>
      <c r="AUW33" s="130"/>
      <c r="AUX33" s="130"/>
      <c r="AUY33" s="130"/>
      <c r="AUZ33" s="130"/>
      <c r="AVA33" s="130"/>
      <c r="AVB33" s="130"/>
      <c r="AVC33" s="130"/>
      <c r="AVD33" s="130"/>
      <c r="AVE33" s="130"/>
      <c r="AVF33" s="130"/>
      <c r="AVG33" s="130"/>
      <c r="AVH33" s="130"/>
      <c r="AVI33" s="130"/>
      <c r="AVJ33" s="130"/>
      <c r="AVK33" s="130"/>
      <c r="AVL33" s="130"/>
      <c r="AVM33" s="130"/>
      <c r="AVN33" s="130"/>
      <c r="AVO33" s="130"/>
      <c r="AVP33" s="130"/>
      <c r="AVQ33" s="130"/>
      <c r="AVR33" s="130"/>
      <c r="AVS33" s="130"/>
      <c r="AVT33" s="130"/>
      <c r="AVU33" s="130"/>
      <c r="AVV33" s="130"/>
      <c r="AVW33" s="130"/>
      <c r="AVX33" s="130"/>
      <c r="AVY33" s="130"/>
      <c r="AVZ33" s="130"/>
      <c r="AWA33" s="130"/>
      <c r="AWB33" s="130"/>
      <c r="AWC33" s="130"/>
      <c r="AWD33" s="130"/>
      <c r="AWE33" s="130"/>
      <c r="AWF33" s="130"/>
      <c r="AWG33" s="130"/>
      <c r="AWH33" s="130"/>
      <c r="AWI33" s="130"/>
      <c r="AWJ33" s="130"/>
      <c r="AWK33" s="130"/>
      <c r="AWL33" s="130"/>
      <c r="AWM33" s="130"/>
      <c r="AWN33" s="130"/>
      <c r="AWO33" s="130"/>
      <c r="AWP33" s="130"/>
      <c r="AWQ33" s="130"/>
      <c r="AWR33" s="130"/>
      <c r="AWS33" s="130"/>
      <c r="AWT33" s="130"/>
      <c r="AWU33" s="130"/>
      <c r="AWV33" s="130"/>
      <c r="AWW33" s="130"/>
      <c r="AWX33" s="130"/>
      <c r="AWY33" s="130"/>
      <c r="AWZ33" s="130"/>
      <c r="AXA33" s="130"/>
      <c r="AXB33" s="130"/>
      <c r="AXC33" s="130"/>
      <c r="AXD33" s="130"/>
      <c r="AXE33" s="130"/>
      <c r="AXF33" s="130"/>
      <c r="AXG33" s="130"/>
      <c r="AXH33" s="130"/>
      <c r="AXI33" s="130"/>
      <c r="AXJ33" s="130"/>
      <c r="AXK33" s="64"/>
      <c r="AXL33" s="64"/>
      <c r="AXM33" s="64"/>
      <c r="AXN33" s="64"/>
      <c r="AXO33" s="64"/>
      <c r="AXP33" s="64"/>
      <c r="AXQ33" s="64"/>
      <c r="AXR33" s="64"/>
      <c r="AXS33" s="64"/>
      <c r="AXT33" s="64"/>
      <c r="AXU33" s="64"/>
      <c r="AXV33" s="64"/>
      <c r="AXW33" s="64"/>
      <c r="AXX33" s="64"/>
      <c r="AXY33" s="64"/>
      <c r="AXZ33" s="64"/>
      <c r="AYA33" s="64"/>
      <c r="AYB33" s="64"/>
      <c r="AYC33" s="64"/>
      <c r="AYD33" s="64"/>
      <c r="AYE33" s="64"/>
      <c r="AYF33" s="64"/>
      <c r="AYG33" s="64"/>
      <c r="AYH33" s="64"/>
      <c r="AYI33" s="64"/>
      <c r="AYJ33" s="64"/>
      <c r="AYK33" s="64"/>
      <c r="AYL33" s="64"/>
      <c r="AYM33" s="64"/>
      <c r="AYN33" s="64"/>
      <c r="AYO33" s="64"/>
      <c r="AYP33" s="64"/>
      <c r="AYQ33" s="64"/>
      <c r="AYR33" s="64"/>
      <c r="AYS33" s="64"/>
      <c r="AYT33" s="64"/>
      <c r="AYU33" s="64"/>
      <c r="AYV33" s="64"/>
      <c r="AYW33" s="64"/>
      <c r="AYX33" s="64"/>
      <c r="AYY33" s="64"/>
      <c r="AYZ33" s="64"/>
      <c r="AZA33" s="64"/>
      <c r="AZB33" s="64"/>
      <c r="AZC33" s="64"/>
      <c r="AZD33" s="64"/>
      <c r="AZE33" s="64"/>
      <c r="AZF33" s="64"/>
      <c r="AZG33" s="64"/>
      <c r="AZH33" s="64"/>
      <c r="AZI33" s="64"/>
      <c r="AZJ33" s="64"/>
      <c r="AZK33" s="64"/>
      <c r="AZL33" s="64"/>
      <c r="AZM33" s="64"/>
      <c r="AZN33" s="64"/>
      <c r="AZO33" s="64"/>
      <c r="AZP33" s="64"/>
      <c r="AZQ33" s="64"/>
      <c r="AZR33" s="64"/>
      <c r="AZS33" s="64"/>
      <c r="AZT33" s="64"/>
      <c r="AZU33" s="64"/>
      <c r="AZV33" s="64"/>
      <c r="AZW33" s="64"/>
      <c r="AZX33" s="130"/>
      <c r="AZY33" s="130"/>
      <c r="AZZ33" s="130"/>
      <c r="BAA33" s="130"/>
      <c r="BAB33" s="130"/>
      <c r="BAC33" s="130"/>
      <c r="BAD33" s="130"/>
      <c r="BAE33" s="130"/>
      <c r="BAF33" s="130"/>
      <c r="BAG33" s="130"/>
      <c r="BAH33" s="130"/>
      <c r="BAI33" s="130"/>
      <c r="BAJ33" s="130"/>
      <c r="BAK33" s="130"/>
      <c r="BAL33" s="130"/>
      <c r="BAM33" s="130"/>
      <c r="BAN33" s="130"/>
      <c r="BAO33" s="130"/>
      <c r="BAP33" s="130"/>
      <c r="BAQ33" s="130"/>
      <c r="BAR33" s="130"/>
      <c r="BAS33" s="130"/>
      <c r="BAT33" s="130"/>
      <c r="BAU33" s="130"/>
      <c r="BAV33" s="130"/>
      <c r="BAW33" s="130"/>
      <c r="BAX33" s="130"/>
      <c r="BAY33" s="130"/>
      <c r="BAZ33" s="130"/>
      <c r="BBA33" s="130"/>
      <c r="BBB33" s="130"/>
      <c r="BBC33" s="130"/>
      <c r="BBD33" s="130"/>
      <c r="BBE33" s="130"/>
      <c r="BBF33" s="130"/>
      <c r="BBG33" s="130"/>
      <c r="BBH33" s="130"/>
      <c r="BBI33" s="130"/>
      <c r="BBJ33" s="130"/>
      <c r="BBK33" s="130"/>
      <c r="BBL33" s="130"/>
      <c r="BBM33" s="130"/>
      <c r="BBN33" s="130"/>
      <c r="BBO33" s="130"/>
      <c r="BBP33" s="130"/>
      <c r="BBQ33" s="130"/>
      <c r="BBR33" s="130"/>
      <c r="BBS33" s="130"/>
      <c r="BBT33" s="130"/>
      <c r="BBU33" s="130"/>
      <c r="BBV33" s="130"/>
      <c r="BBW33" s="130"/>
      <c r="BBX33" s="130"/>
      <c r="BBY33" s="130"/>
      <c r="BBZ33" s="130"/>
      <c r="BCA33" s="130"/>
      <c r="BCB33" s="130"/>
      <c r="BCC33" s="130"/>
      <c r="BCD33" s="130"/>
      <c r="BCE33" s="130"/>
      <c r="BCF33" s="130"/>
      <c r="BCG33" s="130"/>
      <c r="BCH33" s="130"/>
      <c r="BCI33" s="130"/>
      <c r="BCJ33" s="130"/>
      <c r="BCK33" s="130"/>
      <c r="BCL33" s="130"/>
      <c r="BCM33" s="130"/>
      <c r="BCN33" s="130"/>
      <c r="BCO33" s="130"/>
      <c r="BCP33" s="130"/>
      <c r="BCQ33" s="130"/>
      <c r="BCR33" s="130"/>
      <c r="BCS33" s="130"/>
      <c r="BCT33" s="130"/>
      <c r="BCU33" s="130"/>
      <c r="BCV33" s="130"/>
      <c r="BCW33" s="130"/>
      <c r="BCX33" s="130"/>
      <c r="BCY33" s="130"/>
      <c r="BCZ33" s="130"/>
      <c r="BDA33" s="130"/>
      <c r="BDB33" s="130"/>
      <c r="BDC33" s="130"/>
      <c r="BDD33" s="130"/>
      <c r="BDE33" s="130"/>
      <c r="BDF33" s="130"/>
      <c r="BDG33" s="130"/>
      <c r="BDH33" s="130"/>
      <c r="BDI33" s="130"/>
      <c r="BDJ33" s="130"/>
      <c r="BDK33" s="130"/>
      <c r="BDL33" s="130"/>
      <c r="BDM33" s="130"/>
      <c r="BDN33" s="130"/>
      <c r="BDO33" s="130"/>
      <c r="BDP33" s="130"/>
      <c r="BDQ33" s="130"/>
      <c r="BDR33" s="130"/>
      <c r="BDS33" s="130"/>
      <c r="BDT33" s="130"/>
      <c r="BDU33" s="130"/>
      <c r="BDV33" s="130"/>
      <c r="BDW33" s="130"/>
      <c r="BDX33" s="130"/>
      <c r="BDY33" s="130"/>
      <c r="BDZ33" s="130"/>
      <c r="BEA33" s="130"/>
      <c r="BEB33" s="130"/>
      <c r="BEC33" s="130"/>
      <c r="BED33" s="130"/>
      <c r="BEE33" s="130"/>
      <c r="BEF33" s="130"/>
      <c r="BEG33" s="130"/>
      <c r="BEH33" s="130"/>
      <c r="BEI33" s="130"/>
      <c r="BEJ33" s="130"/>
      <c r="BEK33" s="130"/>
      <c r="BEL33" s="130"/>
      <c r="BEM33" s="130"/>
      <c r="BEN33" s="130"/>
      <c r="BEO33" s="130"/>
      <c r="BEP33" s="130"/>
      <c r="BEQ33" s="130"/>
      <c r="BER33" s="130"/>
      <c r="BES33" s="130"/>
      <c r="BET33" s="130"/>
      <c r="BEU33" s="130"/>
      <c r="BEV33" s="130"/>
      <c r="BEW33" s="130"/>
      <c r="BEX33" s="129"/>
      <c r="BEY33" s="129"/>
      <c r="BEZ33" s="129"/>
      <c r="BFA33" s="129"/>
      <c r="BFB33" s="129"/>
      <c r="BFC33" s="129"/>
      <c r="BFD33" s="129"/>
      <c r="BFE33" s="129"/>
      <c r="BFF33" s="129"/>
      <c r="BFG33" s="129"/>
      <c r="BFH33" s="129"/>
      <c r="BFI33" s="129"/>
      <c r="BFJ33" s="129"/>
      <c r="BFK33" s="129"/>
      <c r="BFL33" s="129"/>
      <c r="BFM33" s="129"/>
      <c r="BFN33" s="129"/>
      <c r="BFO33" s="129"/>
      <c r="BFP33" s="129"/>
      <c r="BFQ33" s="129"/>
      <c r="BFR33" s="129"/>
      <c r="BFS33" s="129"/>
      <c r="BFT33" s="129"/>
      <c r="BFU33" s="129"/>
      <c r="BFV33" s="129"/>
      <c r="BFW33" s="129"/>
      <c r="BFX33" s="129"/>
      <c r="BFY33" s="129"/>
      <c r="BFZ33" s="129"/>
      <c r="BGA33" s="129"/>
      <c r="BGB33" s="129"/>
      <c r="BGC33" s="129"/>
      <c r="BGD33" s="129"/>
      <c r="BGE33" s="129"/>
      <c r="BGF33" s="129"/>
      <c r="BGG33" s="129"/>
      <c r="BGH33" s="129"/>
      <c r="BGI33" s="129"/>
      <c r="BGJ33" s="129"/>
      <c r="BGK33" s="129"/>
      <c r="BGL33" s="129"/>
      <c r="BGM33" s="129"/>
      <c r="BGN33" s="129"/>
      <c r="BGO33" s="129"/>
      <c r="BGP33" s="129"/>
      <c r="BGQ33" s="129"/>
      <c r="BGR33" s="129"/>
      <c r="BGS33" s="129"/>
      <c r="BGT33" s="129"/>
      <c r="BGU33" s="129"/>
      <c r="BGV33" s="129"/>
      <c r="BGW33" s="129"/>
      <c r="BGX33" s="129"/>
      <c r="BGY33" s="129"/>
      <c r="BGZ33" s="129"/>
      <c r="BHA33" s="129"/>
      <c r="BHB33" s="129"/>
      <c r="BHC33" s="129"/>
      <c r="BHD33" s="129"/>
      <c r="BHE33" s="129"/>
      <c r="BHF33" s="129"/>
      <c r="BHG33" s="129"/>
      <c r="BHH33" s="129"/>
      <c r="BHI33" s="129"/>
      <c r="BHJ33" s="129"/>
      <c r="BHK33" s="129"/>
      <c r="BHL33" s="129"/>
      <c r="BHM33" s="129"/>
      <c r="BHN33" s="64"/>
      <c r="BHO33" s="64"/>
      <c r="BHP33" s="64"/>
      <c r="BHQ33" s="64"/>
      <c r="BHR33" s="64"/>
      <c r="BHS33" s="64"/>
      <c r="BHT33" s="64"/>
      <c r="BHU33" s="64"/>
      <c r="BHV33" s="64"/>
      <c r="BHW33" s="64"/>
      <c r="BHX33" s="64"/>
      <c r="BHY33" s="64"/>
      <c r="BHZ33" s="64"/>
      <c r="BIA33" s="64"/>
      <c r="BIB33" s="64"/>
      <c r="BIC33" s="64"/>
      <c r="BID33" s="64"/>
      <c r="BIE33" s="64"/>
      <c r="BIF33" s="64"/>
      <c r="BIG33" s="64"/>
      <c r="BIH33" s="64"/>
      <c r="BII33" s="64"/>
      <c r="BIJ33" s="64"/>
      <c r="BIK33" s="64"/>
      <c r="BIL33" s="64"/>
      <c r="BIM33" s="64"/>
      <c r="BIN33" s="64"/>
      <c r="BIO33" s="64"/>
      <c r="BIP33" s="64"/>
      <c r="BIQ33" s="64"/>
      <c r="BIR33" s="64"/>
      <c r="BIS33" s="64"/>
      <c r="BIT33" s="64"/>
      <c r="BIU33" s="64"/>
      <c r="BIV33" s="64"/>
      <c r="BIW33" s="64"/>
      <c r="BIX33" s="64"/>
      <c r="BIY33" s="64"/>
      <c r="BIZ33" s="64"/>
      <c r="BJA33" s="64"/>
      <c r="BJB33" s="64"/>
      <c r="BJC33" s="64"/>
      <c r="BJD33" s="64"/>
      <c r="BJE33" s="64"/>
      <c r="BJF33" s="64"/>
      <c r="BJG33" s="64"/>
      <c r="BJH33" s="64"/>
      <c r="BJI33" s="64"/>
      <c r="BJJ33" s="64"/>
      <c r="BJK33" s="64"/>
      <c r="BJL33" s="64"/>
      <c r="BJM33" s="64"/>
      <c r="BJN33" s="64"/>
      <c r="BJO33" s="64"/>
      <c r="BJP33" s="64"/>
      <c r="BJQ33" s="64"/>
      <c r="BJR33" s="64"/>
      <c r="BJS33" s="64"/>
      <c r="BJT33" s="64"/>
      <c r="BJU33" s="64"/>
      <c r="BJV33" s="64"/>
      <c r="BJW33" s="64"/>
      <c r="BJX33" s="64"/>
      <c r="BJY33" s="64"/>
      <c r="BJZ33" s="64"/>
      <c r="BKA33" s="64"/>
      <c r="BKB33" s="64"/>
      <c r="BKC33" s="64"/>
      <c r="BKD33" s="106"/>
      <c r="BKE33" s="106"/>
      <c r="BKF33" s="106"/>
      <c r="BKG33" s="106"/>
      <c r="BKH33" s="106"/>
      <c r="BKI33" s="106"/>
      <c r="BKJ33" s="106"/>
      <c r="BKK33" s="106"/>
      <c r="BKL33" s="106"/>
      <c r="BKM33" s="106"/>
      <c r="BKN33" s="106"/>
      <c r="BKO33" s="106"/>
      <c r="BKP33" s="106"/>
      <c r="BKQ33" s="106"/>
      <c r="BKR33" s="106"/>
      <c r="BKS33" s="106"/>
      <c r="BKT33" s="106"/>
      <c r="BKU33" s="106"/>
      <c r="BKV33" s="106"/>
      <c r="BKW33" s="106"/>
      <c r="BKX33" s="106"/>
      <c r="BKY33" s="106"/>
      <c r="BKZ33" s="106"/>
      <c r="BLA33" s="106"/>
      <c r="BLB33" s="106"/>
      <c r="BLC33" s="106"/>
      <c r="BLD33" s="106"/>
      <c r="BLE33" s="106"/>
      <c r="BLF33" s="106"/>
      <c r="BLG33" s="106"/>
      <c r="BLH33" s="106"/>
      <c r="BLI33" s="106"/>
      <c r="BLJ33" s="106"/>
      <c r="BLK33" s="106"/>
      <c r="BLL33" s="106"/>
      <c r="BLM33" s="106"/>
      <c r="BLN33" s="106"/>
      <c r="BLO33" s="106"/>
      <c r="BLP33" s="106"/>
      <c r="BLQ33" s="106"/>
      <c r="BLR33" s="106"/>
      <c r="BLS33" s="106"/>
      <c r="BLT33" s="106"/>
      <c r="BLU33" s="106"/>
      <c r="BLV33" s="106"/>
      <c r="BLW33" s="106"/>
      <c r="BLX33" s="106"/>
      <c r="BLY33" s="106"/>
      <c r="BLZ33" s="106"/>
      <c r="BMA33" s="106"/>
      <c r="BMB33" s="106"/>
      <c r="BMC33" s="106"/>
      <c r="BMD33" s="106"/>
      <c r="BME33" s="106"/>
      <c r="BMF33" s="106"/>
      <c r="BMG33" s="106"/>
      <c r="BMH33" s="106"/>
      <c r="BMI33" s="106"/>
      <c r="BMJ33" s="106"/>
      <c r="BMK33" s="106"/>
      <c r="BML33" s="106"/>
      <c r="BMM33" s="106"/>
      <c r="BMN33" s="106"/>
      <c r="BMO33" s="106"/>
      <c r="BMP33" s="106"/>
      <c r="BMQ33" s="106"/>
      <c r="BMR33" s="106"/>
      <c r="BMS33" s="106"/>
      <c r="BMT33" s="259"/>
      <c r="BMU33" s="259"/>
      <c r="BMV33" s="259"/>
      <c r="BMW33" s="259"/>
      <c r="BMX33" s="259"/>
      <c r="BMY33" s="259"/>
      <c r="BMZ33" s="259"/>
      <c r="BNA33" s="259"/>
      <c r="BNB33" s="259"/>
      <c r="BNC33" s="259"/>
      <c r="BND33" s="259"/>
      <c r="BNE33" s="259"/>
      <c r="BNF33" s="259"/>
      <c r="BNG33" s="259"/>
      <c r="BNH33" s="259"/>
      <c r="BNI33" s="259"/>
      <c r="BNJ33" s="259"/>
      <c r="BNK33" s="259"/>
      <c r="BNL33" s="259"/>
      <c r="BNM33" s="259"/>
      <c r="BNN33" s="259"/>
      <c r="BNO33" s="259"/>
      <c r="BNP33" s="259"/>
      <c r="BNQ33" s="259"/>
      <c r="BNR33" s="259"/>
      <c r="BNS33" s="259"/>
      <c r="BNT33" s="259"/>
      <c r="BNU33" s="259"/>
      <c r="BNV33" s="259"/>
      <c r="BNW33" s="259"/>
      <c r="BNX33" s="259"/>
      <c r="BNY33" s="259"/>
      <c r="BNZ33" s="259"/>
      <c r="BOA33" s="259"/>
      <c r="BOB33" s="259"/>
      <c r="BOC33" s="259"/>
      <c r="BOD33" s="259"/>
      <c r="BOE33" s="259"/>
      <c r="BOF33" s="259"/>
      <c r="BOG33" s="259"/>
      <c r="BOH33" s="259"/>
      <c r="BOI33" s="259"/>
      <c r="BOJ33" s="259"/>
      <c r="BOK33" s="259"/>
      <c r="BOL33" s="259"/>
      <c r="BOM33" s="259"/>
      <c r="BON33" s="259"/>
      <c r="BOO33" s="259"/>
      <c r="BOP33" s="259"/>
      <c r="BOQ33" s="259"/>
      <c r="BOR33" s="259"/>
      <c r="BOS33" s="259"/>
      <c r="BOT33" s="259"/>
      <c r="BOU33" s="259"/>
      <c r="BOV33" s="259"/>
      <c r="BOW33" s="259"/>
      <c r="BOX33" s="259"/>
      <c r="BOY33" s="259"/>
      <c r="BOZ33" s="259"/>
      <c r="BPA33" s="259"/>
      <c r="BPB33" s="259"/>
      <c r="BPC33" s="259"/>
      <c r="BPD33" s="259"/>
      <c r="BPE33" s="259"/>
      <c r="BPF33" s="259"/>
      <c r="BPG33" s="259"/>
      <c r="BPH33" s="259"/>
      <c r="BPI33" s="259"/>
      <c r="BPJ33" s="129"/>
      <c r="BPK33" s="129"/>
      <c r="BPL33" s="129"/>
      <c r="BPM33" s="129"/>
      <c r="BPN33" s="129"/>
      <c r="BPO33" s="129"/>
      <c r="BPP33" s="129"/>
      <c r="BPQ33" s="129"/>
      <c r="BPR33" s="129"/>
      <c r="BPS33" s="129"/>
      <c r="BPT33" s="129"/>
      <c r="BPU33" s="129"/>
      <c r="BPV33" s="129"/>
      <c r="BPW33" s="129"/>
      <c r="BPX33" s="129"/>
      <c r="BPY33" s="129"/>
      <c r="BPZ33" s="129"/>
      <c r="BQA33" s="129"/>
      <c r="BQB33" s="129"/>
      <c r="BQC33" s="129"/>
      <c r="BQD33" s="129"/>
      <c r="BQE33" s="129"/>
      <c r="BQF33" s="129"/>
      <c r="BQG33" s="129"/>
      <c r="BQH33" s="129"/>
      <c r="BQI33" s="129"/>
      <c r="BQJ33" s="129"/>
      <c r="BQK33" s="129"/>
      <c r="BQL33" s="129"/>
      <c r="BQM33" s="129"/>
      <c r="BQN33" s="129"/>
      <c r="BQO33" s="129"/>
      <c r="BQP33" s="129"/>
      <c r="BQQ33" s="129"/>
      <c r="BQR33" s="129"/>
      <c r="BQS33" s="129"/>
      <c r="BQT33" s="129"/>
      <c r="BQU33" s="129"/>
      <c r="BQV33" s="129"/>
      <c r="BQW33" s="129"/>
      <c r="BQX33" s="129"/>
      <c r="BQY33" s="129"/>
      <c r="BQZ33" s="129"/>
      <c r="BRA33" s="129"/>
      <c r="BRB33" s="129"/>
      <c r="BRC33" s="129"/>
      <c r="BRD33" s="129"/>
      <c r="BRE33" s="129"/>
      <c r="BRF33" s="129"/>
      <c r="BRG33" s="129"/>
      <c r="BRH33" s="129"/>
      <c r="BRI33" s="129"/>
      <c r="BRJ33" s="129"/>
      <c r="BRK33" s="129"/>
      <c r="BRL33" s="129"/>
      <c r="BRM33" s="129"/>
      <c r="BRN33" s="129"/>
      <c r="BRO33" s="129"/>
      <c r="BRP33" s="129"/>
      <c r="BRQ33" s="129"/>
      <c r="BRR33" s="129"/>
      <c r="BRS33" s="129"/>
      <c r="BRT33" s="129"/>
      <c r="BRU33" s="129"/>
      <c r="BRV33" s="129"/>
      <c r="BRW33" s="129"/>
      <c r="BRX33" s="129"/>
      <c r="BRY33" s="129"/>
      <c r="BRZ33" s="129"/>
      <c r="BSA33" s="129"/>
      <c r="BSB33" s="129"/>
      <c r="BSC33" s="129"/>
      <c r="BSD33" s="129"/>
      <c r="BSE33" s="129"/>
      <c r="BSF33" s="129"/>
      <c r="BSG33" s="129"/>
      <c r="BSH33" s="129"/>
      <c r="BSI33" s="129"/>
      <c r="BSJ33" s="129"/>
      <c r="BSK33" s="129"/>
      <c r="BSL33" s="129"/>
      <c r="BSM33" s="129"/>
      <c r="BSN33" s="129"/>
      <c r="BSO33" s="129"/>
      <c r="BSP33" s="129"/>
      <c r="BSQ33" s="129"/>
      <c r="BSR33" s="129"/>
      <c r="BSS33" s="129"/>
      <c r="BST33" s="129"/>
      <c r="BSU33" s="129"/>
      <c r="BSV33" s="129"/>
      <c r="BSW33" s="129"/>
      <c r="BSX33" s="129"/>
      <c r="BSY33" s="129"/>
      <c r="BSZ33" s="129"/>
      <c r="BTA33" s="129"/>
      <c r="BTB33" s="129"/>
      <c r="BTC33" s="129"/>
      <c r="BTD33" s="129"/>
      <c r="BTE33" s="129"/>
      <c r="BTF33" s="129"/>
      <c r="BTG33" s="129"/>
      <c r="BTH33" s="129"/>
      <c r="BTI33" s="129"/>
      <c r="BTJ33" s="129"/>
      <c r="BTK33" s="129"/>
      <c r="BTL33" s="129"/>
      <c r="BTM33" s="129"/>
      <c r="BTN33" s="129"/>
      <c r="BTO33" s="129"/>
      <c r="BTP33" s="129"/>
      <c r="BTQ33" s="129"/>
      <c r="BTR33" s="129"/>
      <c r="BTS33" s="129"/>
      <c r="BTT33" s="129"/>
      <c r="BTU33" s="129"/>
      <c r="BTV33" s="129"/>
      <c r="BTW33" s="129"/>
      <c r="BTX33" s="129"/>
      <c r="BTY33" s="129"/>
      <c r="BTZ33" s="129"/>
      <c r="BUA33" s="129"/>
      <c r="BUB33" s="129"/>
      <c r="BUC33" s="129"/>
      <c r="BUD33" s="129"/>
      <c r="BUE33" s="129"/>
      <c r="BUF33" s="129"/>
      <c r="BUG33" s="129"/>
      <c r="BUH33" s="129"/>
      <c r="BUI33" s="129"/>
      <c r="BUJ33" s="129"/>
      <c r="BUK33" s="129"/>
      <c r="BUL33" s="129"/>
      <c r="BUM33" s="129"/>
      <c r="BUN33" s="129"/>
      <c r="BUO33" s="129"/>
      <c r="BUP33" s="129"/>
      <c r="BUQ33" s="129"/>
      <c r="BUR33" s="129"/>
      <c r="BUS33" s="129"/>
      <c r="BUT33" s="129"/>
      <c r="BUU33" s="129"/>
      <c r="BUV33" s="129"/>
      <c r="BUW33" s="129"/>
      <c r="BUX33" s="129"/>
      <c r="BUY33" s="129"/>
      <c r="BUZ33" s="129"/>
      <c r="BVA33" s="129"/>
      <c r="BVB33" s="129"/>
      <c r="BVC33" s="129"/>
      <c r="BVD33" s="129"/>
      <c r="BVE33" s="129"/>
      <c r="BVF33" s="129"/>
      <c r="BVG33" s="129"/>
      <c r="BVH33" s="129"/>
      <c r="BVI33" s="129"/>
      <c r="BVJ33" s="129"/>
      <c r="BVK33" s="129"/>
      <c r="BVL33" s="129"/>
      <c r="BVM33" s="129"/>
      <c r="BVN33" s="129"/>
      <c r="BVO33" s="129"/>
      <c r="BVP33" s="129"/>
      <c r="BVQ33" s="129"/>
      <c r="BVR33" s="129"/>
      <c r="BVS33" s="129"/>
      <c r="BVT33" s="129"/>
      <c r="BVU33" s="129"/>
      <c r="BVV33" s="129"/>
      <c r="BVW33" s="129"/>
      <c r="BVX33" s="129"/>
      <c r="BVY33" s="129"/>
      <c r="BVZ33" s="129"/>
      <c r="BWA33" s="129"/>
      <c r="BWB33" s="129"/>
      <c r="BWC33" s="129"/>
      <c r="BWD33" s="129"/>
      <c r="BWE33" s="129"/>
      <c r="BWF33" s="129"/>
      <c r="BWG33" s="129"/>
      <c r="BWH33" s="129"/>
      <c r="BWI33" s="129"/>
      <c r="BWJ33" s="129"/>
      <c r="BWK33" s="129"/>
      <c r="BWL33" s="129"/>
      <c r="BWM33" s="129"/>
      <c r="BWN33" s="129"/>
      <c r="BWO33" s="129"/>
      <c r="BWP33" s="129"/>
      <c r="BWQ33" s="129"/>
      <c r="BWR33" s="129"/>
      <c r="BWS33" s="129"/>
      <c r="BWT33" s="129"/>
      <c r="BWU33" s="129"/>
      <c r="BWV33" s="129"/>
      <c r="BWW33" s="129"/>
      <c r="BWX33" s="129"/>
      <c r="BWY33" s="129"/>
      <c r="BWZ33" s="129"/>
      <c r="BXA33" s="129"/>
      <c r="BXB33" s="129"/>
      <c r="BXC33" s="256"/>
      <c r="BXD33" s="256"/>
      <c r="BXE33" s="256"/>
      <c r="BXF33" s="256"/>
      <c r="BXG33" s="256"/>
      <c r="BXH33" s="256"/>
      <c r="BXI33" s="256"/>
      <c r="BXJ33" s="256"/>
      <c r="BXK33" s="256"/>
      <c r="BXL33" s="256"/>
      <c r="BXM33" s="256"/>
      <c r="BXN33" s="256"/>
      <c r="BXO33" s="256"/>
      <c r="BXP33" s="256"/>
      <c r="BXQ33" s="256"/>
      <c r="BXR33" s="256"/>
      <c r="BXS33" s="256"/>
      <c r="BXT33" s="256"/>
      <c r="BXU33" s="256"/>
      <c r="BXV33" s="256"/>
      <c r="BXW33" s="256"/>
      <c r="BXX33" s="256"/>
      <c r="BXY33" s="256"/>
      <c r="BXZ33" s="256"/>
      <c r="BYA33" s="256"/>
      <c r="BYB33" s="256"/>
      <c r="BYC33" s="256"/>
      <c r="BYD33" s="256"/>
      <c r="BYE33" s="256"/>
      <c r="BYF33" s="256"/>
      <c r="BYG33" s="256"/>
      <c r="BYH33" s="256"/>
      <c r="BYI33" s="256"/>
      <c r="BYJ33" s="256"/>
      <c r="BYK33" s="256"/>
      <c r="BYL33" s="256"/>
      <c r="BYM33" s="256"/>
      <c r="BYN33" s="256"/>
      <c r="BYO33" s="256"/>
      <c r="BYP33" s="256"/>
      <c r="BYQ33" s="256"/>
      <c r="BYR33" s="256"/>
      <c r="BYS33" s="256"/>
      <c r="BYT33" s="256"/>
      <c r="BYU33" s="256"/>
      <c r="BYV33" s="256"/>
      <c r="BYW33" s="256"/>
      <c r="BYX33" s="256"/>
      <c r="BYY33" s="256"/>
      <c r="BYZ33" s="256"/>
      <c r="BZA33" s="256"/>
      <c r="BZB33" s="256"/>
      <c r="BZC33" s="256"/>
      <c r="BZD33" s="256"/>
      <c r="BZE33" s="256"/>
      <c r="BZF33" s="256"/>
      <c r="BZG33" s="256"/>
      <c r="BZH33" s="256"/>
      <c r="BZI33" s="256"/>
      <c r="BZJ33" s="256"/>
      <c r="BZK33" s="256"/>
      <c r="BZL33" s="256"/>
      <c r="BZM33" s="256"/>
      <c r="BZN33" s="256"/>
      <c r="BZO33" s="256"/>
      <c r="BZP33" s="129"/>
      <c r="BZQ33" s="129"/>
      <c r="BZR33" s="129"/>
      <c r="BZS33" s="129"/>
      <c r="BZT33" s="129"/>
      <c r="BZU33" s="129"/>
      <c r="BZV33" s="129"/>
      <c r="BZW33" s="129"/>
      <c r="BZX33" s="129"/>
      <c r="BZY33" s="129"/>
      <c r="BZZ33" s="129"/>
      <c r="CAA33" s="129"/>
      <c r="CAB33" s="129"/>
      <c r="CAC33" s="129"/>
      <c r="CAD33" s="129"/>
      <c r="CAE33" s="129"/>
      <c r="CAF33" s="129"/>
      <c r="CAG33" s="129"/>
      <c r="CAH33" s="129"/>
      <c r="CAI33" s="129"/>
      <c r="CAJ33" s="129"/>
      <c r="CAK33" s="129"/>
      <c r="CAL33" s="129"/>
      <c r="CAM33" s="129"/>
      <c r="CAN33" s="129"/>
      <c r="CAO33" s="129"/>
      <c r="CAP33" s="129"/>
      <c r="CAQ33" s="129"/>
      <c r="CAR33" s="129"/>
      <c r="CAS33" s="129"/>
      <c r="CAT33" s="129"/>
      <c r="CAU33" s="129"/>
      <c r="CAV33" s="129"/>
      <c r="CAW33" s="129"/>
      <c r="CAX33" s="129"/>
      <c r="CAY33" s="129"/>
      <c r="CAZ33" s="129"/>
      <c r="CBA33" s="129"/>
      <c r="CBB33" s="129"/>
      <c r="CBC33" s="129"/>
      <c r="CBD33" s="129"/>
      <c r="CBE33" s="129"/>
      <c r="CBF33" s="129"/>
      <c r="CBG33" s="129"/>
      <c r="CBH33" s="129"/>
      <c r="CBI33" s="129"/>
      <c r="CBJ33" s="129"/>
      <c r="CBK33" s="129"/>
      <c r="CBL33" s="129"/>
      <c r="CBM33" s="129"/>
      <c r="CBN33" s="129"/>
      <c r="CBO33" s="129"/>
      <c r="CBP33" s="129"/>
      <c r="CBQ33" s="129"/>
      <c r="CBR33" s="129"/>
      <c r="CBS33" s="129"/>
      <c r="CBT33" s="129"/>
      <c r="CBU33" s="129"/>
      <c r="CBV33" s="129"/>
      <c r="CBW33" s="129"/>
      <c r="CBX33" s="129"/>
      <c r="CBY33" s="129"/>
      <c r="CBZ33" s="129"/>
      <c r="CCA33" s="129"/>
      <c r="CCB33" s="129"/>
      <c r="CCC33" s="129"/>
      <c r="CCD33" s="129"/>
      <c r="CCE33" s="129"/>
      <c r="CCF33" s="129"/>
      <c r="CCG33" s="129"/>
      <c r="CCH33" s="129"/>
      <c r="CCI33" s="129"/>
      <c r="CCJ33" s="129"/>
      <c r="CCK33" s="129"/>
      <c r="CCL33" s="129"/>
      <c r="CCM33" s="129"/>
      <c r="CCN33" s="129"/>
      <c r="CCO33" s="129"/>
      <c r="CCP33" s="129"/>
      <c r="CCQ33" s="129"/>
      <c r="CCR33" s="129"/>
      <c r="CCS33" s="129"/>
      <c r="CCT33" s="129"/>
      <c r="CCU33" s="129"/>
      <c r="CCV33" s="129"/>
      <c r="CCW33" s="129"/>
      <c r="CCX33" s="129"/>
      <c r="CCY33" s="129"/>
      <c r="CCZ33" s="129"/>
      <c r="CDA33" s="129"/>
      <c r="CDB33" s="129"/>
      <c r="CDC33" s="129"/>
      <c r="CDD33" s="129"/>
      <c r="CDE33" s="129"/>
      <c r="CDF33" s="129"/>
      <c r="CDG33" s="129"/>
      <c r="CDH33" s="129"/>
      <c r="CDI33" s="129"/>
      <c r="CDJ33" s="129"/>
      <c r="CDK33" s="129"/>
      <c r="CDL33" s="129"/>
      <c r="CDM33" s="129"/>
      <c r="CDN33" s="129"/>
      <c r="CDO33" s="129"/>
      <c r="CDP33" s="129"/>
      <c r="CDQ33" s="129"/>
      <c r="CDR33" s="129"/>
      <c r="CDS33" s="129"/>
      <c r="CDT33" s="129"/>
      <c r="CDU33" s="129"/>
      <c r="CDV33" s="129"/>
      <c r="CDW33" s="129"/>
      <c r="CDX33" s="129"/>
      <c r="CDY33" s="129"/>
      <c r="CDZ33" s="129"/>
      <c r="CEA33" s="129"/>
      <c r="CEB33" s="129"/>
      <c r="CEC33" s="129"/>
      <c r="CED33" s="129"/>
      <c r="CEE33" s="129"/>
      <c r="CEF33" s="129"/>
      <c r="CEG33" s="129"/>
      <c r="CEH33" s="129"/>
      <c r="CEI33" s="129"/>
      <c r="CEJ33" s="129"/>
      <c r="CEK33" s="129"/>
      <c r="CEL33" s="129"/>
      <c r="CEM33" s="129"/>
      <c r="CEN33" s="129"/>
      <c r="CEO33" s="129"/>
      <c r="CEP33" s="130"/>
      <c r="CEQ33" s="130"/>
      <c r="CER33" s="130"/>
      <c r="CES33" s="130"/>
      <c r="CET33" s="130"/>
      <c r="CEU33" s="130"/>
      <c r="CEV33" s="130"/>
      <c r="CEW33" s="130"/>
      <c r="CEX33" s="130"/>
      <c r="CEY33" s="130"/>
      <c r="CEZ33" s="130"/>
      <c r="CFA33" s="130"/>
      <c r="CFB33" s="130"/>
      <c r="CFC33" s="130"/>
      <c r="CFD33" s="130"/>
      <c r="CFE33" s="130"/>
      <c r="CFF33" s="130"/>
      <c r="CFG33" s="130"/>
      <c r="CFH33" s="130"/>
      <c r="CFI33" s="130"/>
      <c r="CFJ33" s="130"/>
      <c r="CFK33" s="130"/>
      <c r="CFL33" s="130"/>
      <c r="CFM33" s="130"/>
      <c r="CFN33" s="130"/>
      <c r="CFO33" s="130"/>
      <c r="CFP33" s="130"/>
      <c r="CFQ33" s="130"/>
      <c r="CFR33" s="130"/>
      <c r="CFS33" s="130"/>
      <c r="CFT33" s="130"/>
      <c r="CFU33" s="130"/>
      <c r="CFV33" s="130"/>
      <c r="CFW33" s="130"/>
      <c r="CFX33" s="130"/>
      <c r="CFY33" s="130"/>
      <c r="CFZ33" s="130"/>
      <c r="CGA33" s="130"/>
      <c r="CGB33" s="130"/>
      <c r="CGC33" s="130"/>
      <c r="CGD33" s="130"/>
    </row>
    <row r="34" spans="1:2214" x14ac:dyDescent="0.25">
      <c r="A34" s="279"/>
      <c r="B34" s="255"/>
      <c r="C34" s="267"/>
      <c r="D34" s="267"/>
      <c r="E34" s="260"/>
      <c r="F34" s="260"/>
      <c r="G34" s="260"/>
      <c r="H34" s="261"/>
      <c r="I34" s="261"/>
      <c r="J34" s="261"/>
      <c r="K34" s="261"/>
      <c r="L34" s="261"/>
      <c r="M34" s="261"/>
      <c r="N34" s="262"/>
      <c r="O34" s="262"/>
      <c r="P34" s="262"/>
      <c r="Q34" s="261"/>
      <c r="R34" s="261"/>
      <c r="S34" s="261"/>
      <c r="T34" s="260"/>
      <c r="U34" s="260"/>
      <c r="V34" s="260"/>
      <c r="W34" s="260"/>
      <c r="X34" s="263"/>
      <c r="Y34" s="262"/>
      <c r="Z34" s="262"/>
      <c r="AA34" s="262"/>
      <c r="AB34" s="262"/>
      <c r="AC34" s="262"/>
      <c r="AD34" s="262"/>
      <c r="AE34" s="262"/>
      <c r="AF34" s="262"/>
      <c r="AG34" s="262"/>
      <c r="AH34" s="264"/>
      <c r="AI34" s="264"/>
      <c r="AJ34" s="129"/>
      <c r="AK34" s="129"/>
      <c r="AL34" s="129"/>
      <c r="AM34" s="129"/>
      <c r="AN34" s="264"/>
      <c r="AO34" s="264"/>
      <c r="AP34" s="264"/>
      <c r="AQ34" s="129"/>
      <c r="AR34" s="264"/>
      <c r="AS34" s="264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350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130"/>
      <c r="IQ34" s="130"/>
      <c r="IR34" s="130"/>
      <c r="IS34" s="130"/>
      <c r="IT34" s="130"/>
      <c r="IU34" s="130"/>
      <c r="IV34" s="130"/>
      <c r="IW34" s="130"/>
      <c r="IX34" s="130"/>
      <c r="IY34" s="130"/>
      <c r="IZ34" s="130"/>
      <c r="JA34" s="130"/>
      <c r="JB34" s="130"/>
      <c r="JC34" s="130"/>
      <c r="JD34" s="130"/>
      <c r="JE34" s="130"/>
      <c r="JF34" s="130"/>
      <c r="JG34" s="130"/>
      <c r="JH34" s="130"/>
      <c r="JI34" s="130"/>
      <c r="JJ34" s="130"/>
      <c r="JK34" s="130"/>
      <c r="JL34" s="130"/>
      <c r="JM34" s="130"/>
      <c r="JN34" s="130"/>
      <c r="JO34" s="130"/>
      <c r="JP34" s="130"/>
      <c r="JQ34" s="130"/>
      <c r="JR34" s="130"/>
      <c r="JS34" s="130"/>
      <c r="JT34" s="130"/>
      <c r="JU34" s="130"/>
      <c r="JV34" s="130"/>
      <c r="JW34" s="130"/>
      <c r="JX34" s="130"/>
      <c r="JY34" s="130"/>
      <c r="JZ34" s="130"/>
      <c r="KA34" s="130"/>
      <c r="KB34" s="130"/>
      <c r="KC34" s="130"/>
      <c r="KD34" s="130"/>
      <c r="KE34" s="130"/>
      <c r="KF34" s="130"/>
      <c r="KG34" s="130"/>
      <c r="KH34" s="130"/>
      <c r="KI34" s="130"/>
      <c r="KJ34" s="130"/>
      <c r="KK34" s="130"/>
      <c r="KL34" s="130"/>
      <c r="KM34" s="130"/>
      <c r="KN34" s="130"/>
      <c r="KO34" s="130"/>
      <c r="KP34" s="130"/>
      <c r="KQ34" s="130"/>
      <c r="KR34" s="130"/>
      <c r="KS34" s="130"/>
      <c r="KT34" s="130"/>
      <c r="KU34" s="130"/>
      <c r="KV34" s="130"/>
      <c r="KW34" s="130"/>
      <c r="KX34" s="130"/>
      <c r="KY34" s="130"/>
      <c r="KZ34" s="130"/>
      <c r="LA34" s="130"/>
      <c r="LB34" s="130"/>
      <c r="LC34" s="130"/>
      <c r="LD34" s="130"/>
      <c r="LE34" s="130"/>
      <c r="LF34" s="130"/>
      <c r="LG34" s="130"/>
      <c r="LH34" s="130"/>
      <c r="LI34" s="130"/>
      <c r="LJ34" s="130"/>
      <c r="LK34" s="130"/>
      <c r="LL34" s="130"/>
      <c r="LM34" s="130"/>
      <c r="LN34" s="130"/>
      <c r="LO34" s="130"/>
      <c r="LP34" s="130"/>
      <c r="LQ34" s="130"/>
      <c r="LR34" s="130"/>
      <c r="LS34" s="130"/>
      <c r="LT34" s="130"/>
      <c r="LU34" s="130"/>
      <c r="LV34" s="130"/>
      <c r="LW34" s="130"/>
      <c r="LX34" s="130"/>
      <c r="LY34" s="130"/>
      <c r="LZ34" s="130"/>
      <c r="MA34" s="130"/>
      <c r="MB34" s="130"/>
      <c r="MC34" s="130"/>
      <c r="MD34" s="130"/>
      <c r="ME34" s="130"/>
      <c r="MF34" s="130"/>
      <c r="MG34" s="130"/>
      <c r="MH34" s="130"/>
      <c r="MI34" s="130"/>
      <c r="MJ34" s="130"/>
      <c r="MK34" s="130"/>
      <c r="ML34" s="130"/>
      <c r="MM34" s="130"/>
      <c r="MN34" s="130"/>
      <c r="MO34" s="130"/>
      <c r="MP34" s="130"/>
      <c r="MQ34" s="130"/>
      <c r="MR34" s="130"/>
      <c r="MS34" s="130"/>
      <c r="MT34" s="130"/>
      <c r="MU34" s="130"/>
      <c r="MV34" s="130"/>
      <c r="MW34" s="130"/>
      <c r="MX34" s="130"/>
      <c r="MY34" s="130"/>
      <c r="MZ34" s="130"/>
      <c r="NA34" s="130"/>
      <c r="NB34" s="130"/>
      <c r="NC34" s="130"/>
      <c r="ND34" s="130"/>
      <c r="NE34" s="130"/>
      <c r="NF34" s="130"/>
      <c r="NG34" s="130"/>
      <c r="NH34" s="130"/>
      <c r="NI34" s="130"/>
      <c r="NJ34" s="130"/>
      <c r="NK34" s="130"/>
      <c r="NL34" s="130"/>
      <c r="NM34" s="130"/>
      <c r="NN34" s="130"/>
      <c r="NO34" s="130"/>
      <c r="NP34" s="256"/>
      <c r="NQ34" s="256"/>
      <c r="NR34" s="256"/>
      <c r="NS34" s="256"/>
      <c r="NT34" s="256"/>
      <c r="NU34" s="256"/>
      <c r="NV34" s="256"/>
      <c r="NW34" s="256"/>
      <c r="NX34" s="256"/>
      <c r="NY34" s="256"/>
      <c r="NZ34" s="256"/>
      <c r="OA34" s="256"/>
      <c r="OB34" s="256"/>
      <c r="OC34" s="256"/>
      <c r="OD34" s="256"/>
      <c r="OE34" s="256"/>
      <c r="OF34" s="256"/>
      <c r="OG34" s="256"/>
      <c r="OH34" s="256"/>
      <c r="OI34" s="256"/>
      <c r="OJ34" s="256"/>
      <c r="OK34" s="256"/>
      <c r="OL34" s="256"/>
      <c r="OM34" s="256"/>
      <c r="ON34" s="256"/>
      <c r="OO34" s="256"/>
      <c r="OP34" s="256"/>
      <c r="OQ34" s="256"/>
      <c r="OR34" s="256"/>
      <c r="OS34" s="256"/>
      <c r="OT34" s="256"/>
      <c r="OU34" s="256"/>
      <c r="OV34" s="256"/>
      <c r="OW34" s="256"/>
      <c r="OX34" s="256"/>
      <c r="OY34" s="256"/>
      <c r="OZ34" s="256"/>
      <c r="PA34" s="256"/>
      <c r="PB34" s="256"/>
      <c r="PC34" s="256"/>
      <c r="PD34" s="256"/>
      <c r="PE34" s="256"/>
      <c r="PF34" s="256"/>
      <c r="PG34" s="256"/>
      <c r="PH34" s="256"/>
      <c r="PI34" s="256"/>
      <c r="PJ34" s="256"/>
      <c r="PK34" s="256"/>
      <c r="PL34" s="256"/>
      <c r="PM34" s="256"/>
      <c r="PN34" s="256"/>
      <c r="PO34" s="256"/>
      <c r="PP34" s="256"/>
      <c r="PQ34" s="256"/>
      <c r="PR34" s="256"/>
      <c r="PS34" s="256"/>
      <c r="PT34" s="256"/>
      <c r="PU34" s="256"/>
      <c r="PV34" s="256"/>
      <c r="PW34" s="256"/>
      <c r="PX34" s="256"/>
      <c r="PY34" s="256"/>
      <c r="PZ34" s="256"/>
      <c r="QA34" s="256"/>
      <c r="QB34" s="256"/>
      <c r="QC34" s="64"/>
      <c r="QD34" s="64"/>
      <c r="QE34" s="64"/>
      <c r="QF34" s="64"/>
      <c r="QG34" s="64"/>
      <c r="QH34" s="64"/>
      <c r="QI34" s="64"/>
      <c r="QJ34" s="64"/>
      <c r="QK34" s="64"/>
      <c r="QL34" s="64"/>
      <c r="QM34" s="64"/>
      <c r="QN34" s="64"/>
      <c r="QO34" s="64"/>
      <c r="QP34" s="64"/>
      <c r="QQ34" s="64"/>
      <c r="QR34" s="64"/>
      <c r="QS34" s="64"/>
      <c r="QT34" s="64"/>
      <c r="QU34" s="64"/>
      <c r="QV34" s="64"/>
      <c r="QW34" s="64"/>
      <c r="QX34" s="64"/>
      <c r="QY34" s="64"/>
      <c r="QZ34" s="64"/>
      <c r="RA34" s="64"/>
      <c r="RB34" s="64"/>
      <c r="RC34" s="64"/>
      <c r="RD34" s="64"/>
      <c r="RE34" s="64"/>
      <c r="RF34" s="64"/>
      <c r="RG34" s="64"/>
      <c r="RH34" s="64"/>
      <c r="RI34" s="64"/>
      <c r="RJ34" s="64"/>
      <c r="RK34" s="64"/>
      <c r="RL34" s="64"/>
      <c r="RM34" s="64"/>
      <c r="RN34" s="64"/>
      <c r="RO34" s="64"/>
      <c r="RP34" s="64"/>
      <c r="RQ34" s="64"/>
      <c r="RR34" s="64"/>
      <c r="RS34" s="64"/>
      <c r="RT34" s="64"/>
      <c r="RU34" s="64"/>
      <c r="RV34" s="64"/>
      <c r="RW34" s="64"/>
      <c r="RX34" s="64"/>
      <c r="RY34" s="64"/>
      <c r="RZ34" s="64"/>
      <c r="SA34" s="64"/>
      <c r="SB34" s="64"/>
      <c r="SC34" s="64"/>
      <c r="SD34" s="64"/>
      <c r="SE34" s="64"/>
      <c r="SF34" s="64"/>
      <c r="SG34" s="64"/>
      <c r="SH34" s="64"/>
      <c r="SI34" s="64"/>
      <c r="SJ34" s="64"/>
      <c r="SK34" s="64"/>
      <c r="SL34" s="64"/>
      <c r="SM34" s="64"/>
      <c r="SN34" s="64"/>
      <c r="SO34" s="64"/>
      <c r="SP34" s="64"/>
      <c r="SQ34" s="64"/>
      <c r="SR34" s="64"/>
      <c r="SS34" s="64"/>
      <c r="ST34" s="64"/>
      <c r="SU34" s="64"/>
      <c r="SV34" s="64"/>
      <c r="SW34" s="64"/>
      <c r="SX34" s="64"/>
      <c r="SY34" s="64"/>
      <c r="SZ34" s="64"/>
      <c r="TA34" s="64"/>
      <c r="TB34" s="64"/>
      <c r="TC34" s="64"/>
      <c r="TD34" s="64"/>
      <c r="TE34" s="64"/>
      <c r="TF34" s="64"/>
      <c r="TG34" s="64"/>
      <c r="TH34" s="64"/>
      <c r="TI34" s="64"/>
      <c r="TJ34" s="64"/>
      <c r="TK34" s="64"/>
      <c r="TL34" s="64"/>
      <c r="TM34" s="64"/>
      <c r="TN34" s="64"/>
      <c r="TO34" s="64"/>
      <c r="TP34" s="64"/>
      <c r="TQ34" s="64"/>
      <c r="TR34" s="64"/>
      <c r="TS34" s="64"/>
      <c r="TT34" s="64"/>
      <c r="TU34" s="64"/>
      <c r="TV34" s="64"/>
      <c r="TW34" s="64"/>
      <c r="TX34" s="64"/>
      <c r="TY34" s="64"/>
      <c r="TZ34" s="64"/>
      <c r="UA34" s="64"/>
      <c r="UB34" s="64"/>
      <c r="UC34" s="64"/>
      <c r="UD34" s="64"/>
      <c r="UE34" s="64"/>
      <c r="UF34" s="64"/>
      <c r="UG34" s="64"/>
      <c r="UH34" s="64"/>
      <c r="UI34" s="64"/>
      <c r="UJ34" s="64"/>
      <c r="UK34" s="64"/>
      <c r="UL34" s="64"/>
      <c r="UM34" s="64"/>
      <c r="UN34" s="64"/>
      <c r="UO34" s="64"/>
      <c r="UP34" s="64"/>
      <c r="UQ34" s="64"/>
      <c r="UR34" s="64"/>
      <c r="US34" s="64"/>
      <c r="UT34" s="64"/>
      <c r="UU34" s="64"/>
      <c r="UV34" s="64"/>
      <c r="UW34" s="64"/>
      <c r="UX34" s="64"/>
      <c r="UY34" s="64"/>
      <c r="UZ34" s="64"/>
      <c r="VA34" s="64"/>
      <c r="VB34" s="64"/>
      <c r="VC34" s="64"/>
      <c r="VD34" s="64"/>
      <c r="VE34" s="64"/>
      <c r="VF34" s="129"/>
      <c r="VG34" s="129"/>
      <c r="VH34" s="129"/>
      <c r="VI34" s="129"/>
      <c r="VJ34" s="129"/>
      <c r="VK34" s="129"/>
      <c r="VL34" s="129"/>
      <c r="VM34" s="129"/>
      <c r="VN34" s="129"/>
      <c r="VO34" s="129"/>
      <c r="VP34" s="129"/>
      <c r="VQ34" s="129"/>
      <c r="VR34" s="129"/>
      <c r="VS34" s="129"/>
      <c r="VT34" s="129"/>
      <c r="VU34" s="129"/>
      <c r="VV34" s="129"/>
      <c r="VW34" s="129"/>
      <c r="VX34" s="129"/>
      <c r="VY34" s="129"/>
      <c r="VZ34" s="129"/>
      <c r="WA34" s="129"/>
      <c r="WB34" s="129"/>
      <c r="WC34" s="129"/>
      <c r="WD34" s="129"/>
      <c r="WE34" s="129"/>
      <c r="WF34" s="129"/>
      <c r="WG34" s="129"/>
      <c r="WH34" s="129"/>
      <c r="WI34" s="129"/>
      <c r="WJ34" s="129"/>
      <c r="WK34" s="129"/>
      <c r="WL34" s="129"/>
      <c r="WM34" s="129"/>
      <c r="WN34" s="129"/>
      <c r="WO34" s="129"/>
      <c r="WP34" s="129"/>
      <c r="WQ34" s="129"/>
      <c r="WR34" s="129"/>
      <c r="WS34" s="129"/>
      <c r="WT34" s="129"/>
      <c r="WU34" s="129"/>
      <c r="WV34" s="129"/>
      <c r="WW34" s="129"/>
      <c r="WX34" s="129"/>
      <c r="WY34" s="129"/>
      <c r="WZ34" s="129"/>
      <c r="XA34" s="129"/>
      <c r="XB34" s="129"/>
      <c r="XC34" s="129"/>
      <c r="XD34" s="129"/>
      <c r="XE34" s="129"/>
      <c r="XF34" s="129"/>
      <c r="XG34" s="129"/>
      <c r="XH34" s="129"/>
      <c r="XI34" s="129"/>
      <c r="XJ34" s="129"/>
      <c r="XK34" s="129"/>
      <c r="XL34" s="129"/>
      <c r="XM34" s="129"/>
      <c r="XN34" s="129"/>
      <c r="XO34" s="129"/>
      <c r="XP34" s="129"/>
      <c r="XQ34" s="129"/>
      <c r="XR34" s="129"/>
      <c r="XS34" s="129"/>
      <c r="XT34" s="129"/>
      <c r="XU34" s="129"/>
      <c r="XV34" s="129"/>
      <c r="XW34" s="129"/>
      <c r="XX34" s="129"/>
      <c r="XY34" s="129"/>
      <c r="XZ34" s="129"/>
      <c r="YA34" s="129"/>
      <c r="YB34" s="129"/>
      <c r="YC34" s="129"/>
      <c r="YD34" s="129"/>
      <c r="YE34" s="129"/>
      <c r="YF34" s="129"/>
      <c r="YG34" s="129"/>
      <c r="YH34" s="129"/>
      <c r="YI34" s="129"/>
      <c r="YJ34" s="129"/>
      <c r="YK34" s="129"/>
      <c r="YL34" s="129"/>
      <c r="YM34" s="129"/>
      <c r="YN34" s="129"/>
      <c r="YO34" s="129"/>
      <c r="YP34" s="129"/>
      <c r="YQ34" s="129"/>
      <c r="YR34" s="129"/>
      <c r="YS34" s="129"/>
      <c r="YT34" s="129"/>
      <c r="YU34" s="129"/>
      <c r="YV34" s="129"/>
      <c r="YW34" s="129"/>
      <c r="YX34" s="129"/>
      <c r="YY34" s="129"/>
      <c r="YZ34" s="129"/>
      <c r="ZA34" s="129"/>
      <c r="ZB34" s="129"/>
      <c r="ZC34" s="129"/>
      <c r="ZD34" s="129"/>
      <c r="ZE34" s="129"/>
      <c r="ZF34" s="129"/>
      <c r="ZG34" s="129"/>
      <c r="ZH34" s="129"/>
      <c r="ZI34" s="129"/>
      <c r="ZJ34" s="129"/>
      <c r="ZK34" s="129"/>
      <c r="ZL34" s="129"/>
      <c r="ZM34" s="129"/>
      <c r="ZN34" s="129"/>
      <c r="ZO34" s="129"/>
      <c r="ZP34" s="129"/>
      <c r="ZQ34" s="129"/>
      <c r="ZR34" s="129"/>
      <c r="ZS34" s="129"/>
      <c r="ZT34" s="129"/>
      <c r="ZU34" s="129"/>
      <c r="ZV34" s="129"/>
      <c r="ZW34" s="129"/>
      <c r="ZX34" s="129"/>
      <c r="ZY34" s="129"/>
      <c r="ZZ34" s="129"/>
      <c r="AAA34" s="129"/>
      <c r="AAB34" s="129"/>
      <c r="AAC34" s="129"/>
      <c r="AAD34" s="129"/>
      <c r="AAE34" s="129"/>
      <c r="AAF34" s="129"/>
      <c r="AAG34" s="129"/>
      <c r="AAH34" s="129"/>
      <c r="AAI34" s="129"/>
      <c r="AAJ34" s="129"/>
      <c r="AAK34" s="129"/>
      <c r="AAL34" s="129"/>
      <c r="AAM34" s="129"/>
      <c r="AAN34" s="129"/>
      <c r="AAO34" s="129"/>
      <c r="AAP34" s="129"/>
      <c r="AAQ34" s="129"/>
      <c r="AAR34" s="129"/>
      <c r="AAS34" s="129"/>
      <c r="AAT34" s="129"/>
      <c r="AAU34" s="129"/>
      <c r="AAV34" s="129"/>
      <c r="AAW34" s="129"/>
      <c r="AAX34" s="129"/>
      <c r="AAY34" s="129"/>
      <c r="AAZ34" s="129"/>
      <c r="ABA34" s="129"/>
      <c r="ABB34" s="129"/>
      <c r="ABC34" s="129"/>
      <c r="ABD34" s="129"/>
      <c r="ABE34" s="129"/>
      <c r="ABF34" s="129"/>
      <c r="ABG34" s="129"/>
      <c r="ABH34" s="129"/>
      <c r="ABI34" s="129"/>
      <c r="ABJ34" s="129"/>
      <c r="ABK34" s="129"/>
      <c r="ABL34" s="129"/>
      <c r="ABM34" s="129"/>
      <c r="ABN34" s="129"/>
      <c r="ABO34" s="129"/>
      <c r="ABP34" s="129"/>
      <c r="ABQ34" s="129"/>
      <c r="ABR34" s="129"/>
      <c r="ABS34" s="129"/>
      <c r="ABT34" s="129"/>
      <c r="ABU34" s="129"/>
      <c r="ABV34" s="129"/>
      <c r="ABW34" s="129"/>
      <c r="ABX34" s="129"/>
      <c r="ABY34" s="129"/>
      <c r="ABZ34" s="129"/>
      <c r="ACA34" s="129"/>
      <c r="ACB34" s="129"/>
      <c r="ACC34" s="129"/>
      <c r="ACD34" s="129"/>
      <c r="ACE34" s="129"/>
      <c r="ACF34" s="129"/>
      <c r="ACG34" s="129"/>
      <c r="ACH34" s="129"/>
      <c r="ACI34" s="129"/>
      <c r="ACJ34" s="129"/>
      <c r="ACK34" s="129"/>
      <c r="ACL34" s="129"/>
      <c r="ACM34" s="129"/>
      <c r="ACN34" s="129"/>
      <c r="ACO34" s="129"/>
      <c r="ACP34" s="129"/>
      <c r="ACQ34" s="129"/>
      <c r="ACR34" s="129"/>
      <c r="ACS34" s="129"/>
      <c r="ACT34" s="129"/>
      <c r="ACU34" s="129"/>
      <c r="ACV34" s="129"/>
      <c r="ACW34" s="129"/>
      <c r="ACX34" s="129"/>
      <c r="ACY34" s="257"/>
      <c r="ACZ34" s="257"/>
      <c r="ADA34" s="257"/>
      <c r="ADB34" s="257"/>
      <c r="ADC34" s="257"/>
      <c r="ADD34" s="257"/>
      <c r="ADE34" s="257"/>
      <c r="ADF34" s="257"/>
      <c r="ADG34" s="257"/>
      <c r="ADH34" s="257"/>
      <c r="ADI34" s="257"/>
      <c r="ADJ34" s="257"/>
      <c r="ADK34" s="257"/>
      <c r="ADL34" s="257"/>
      <c r="ADM34" s="257"/>
      <c r="ADN34" s="257"/>
      <c r="ADO34" s="257"/>
      <c r="ADP34" s="257"/>
      <c r="ADQ34" s="257"/>
      <c r="ADR34" s="257"/>
      <c r="ADS34" s="257"/>
      <c r="ADT34" s="257"/>
      <c r="ADU34" s="257"/>
      <c r="ADV34" s="257"/>
      <c r="ADW34" s="257"/>
      <c r="ADX34" s="257"/>
      <c r="ADY34" s="257"/>
      <c r="ADZ34" s="257"/>
      <c r="AEA34" s="257"/>
      <c r="AEB34" s="257"/>
      <c r="AEC34" s="257"/>
      <c r="AED34" s="257"/>
      <c r="AEE34" s="257"/>
      <c r="AEF34" s="257"/>
      <c r="AEG34" s="257"/>
      <c r="AEH34" s="257"/>
      <c r="AEI34" s="257"/>
      <c r="AEJ34" s="257"/>
      <c r="AEK34" s="257"/>
      <c r="AEL34" s="257"/>
      <c r="AEM34" s="257"/>
      <c r="AEN34" s="257"/>
      <c r="AEO34" s="257"/>
      <c r="AEP34" s="257"/>
      <c r="AEQ34" s="257"/>
      <c r="AER34" s="257"/>
      <c r="AES34" s="257"/>
      <c r="AET34" s="257"/>
      <c r="AEU34" s="257"/>
      <c r="AEV34" s="257"/>
      <c r="AEW34" s="257"/>
      <c r="AEX34" s="257"/>
      <c r="AEY34" s="257"/>
      <c r="AEZ34" s="257"/>
      <c r="AFA34" s="257"/>
      <c r="AFB34" s="257"/>
      <c r="AFC34" s="257"/>
      <c r="AFD34" s="257"/>
      <c r="AFE34" s="257"/>
      <c r="AFF34" s="257"/>
      <c r="AFG34" s="257"/>
      <c r="AFH34" s="257"/>
      <c r="AFI34" s="257"/>
      <c r="AFJ34" s="257"/>
      <c r="AFK34" s="257"/>
      <c r="AFL34" s="257"/>
      <c r="AFM34" s="257"/>
      <c r="AFN34" s="257"/>
      <c r="AFO34" s="130"/>
      <c r="AFP34" s="130"/>
      <c r="AFQ34" s="130"/>
      <c r="AFR34" s="130"/>
      <c r="AFS34" s="130"/>
      <c r="AFT34" s="130"/>
      <c r="AFU34" s="130"/>
      <c r="AFV34" s="130"/>
      <c r="AFW34" s="130"/>
      <c r="AFX34" s="130"/>
      <c r="AFY34" s="130"/>
      <c r="AFZ34" s="130"/>
      <c r="AGA34" s="130"/>
      <c r="AGB34" s="130"/>
      <c r="AGC34" s="130"/>
      <c r="AGD34" s="130"/>
      <c r="AGE34" s="130"/>
      <c r="AGF34" s="130"/>
      <c r="AGG34" s="130"/>
      <c r="AGH34" s="130"/>
      <c r="AGI34" s="130"/>
      <c r="AGJ34" s="130"/>
      <c r="AGK34" s="130"/>
      <c r="AGL34" s="130"/>
      <c r="AGM34" s="130"/>
      <c r="AGN34" s="130"/>
      <c r="AGO34" s="130"/>
      <c r="AGP34" s="130"/>
      <c r="AGQ34" s="130"/>
      <c r="AGR34" s="130"/>
      <c r="AGS34" s="130"/>
      <c r="AGT34" s="130"/>
      <c r="AGU34" s="130"/>
      <c r="AGV34" s="130"/>
      <c r="AGW34" s="130"/>
      <c r="AGX34" s="130"/>
      <c r="AGY34" s="130"/>
      <c r="AGZ34" s="130"/>
      <c r="AHA34" s="130"/>
      <c r="AHB34" s="130"/>
      <c r="AHC34" s="130"/>
      <c r="AHD34" s="130"/>
      <c r="AHE34" s="130"/>
      <c r="AHF34" s="130"/>
      <c r="AHG34" s="130"/>
      <c r="AHH34" s="130"/>
      <c r="AHI34" s="130"/>
      <c r="AHJ34" s="130"/>
      <c r="AHK34" s="130"/>
      <c r="AHL34" s="130"/>
      <c r="AHM34" s="130"/>
      <c r="AHN34" s="130"/>
      <c r="AHO34" s="130"/>
      <c r="AHP34" s="130"/>
      <c r="AHQ34" s="130"/>
      <c r="AHR34" s="130"/>
      <c r="AHS34" s="130"/>
      <c r="AHT34" s="130"/>
      <c r="AHU34" s="130"/>
      <c r="AHV34" s="130"/>
      <c r="AHW34" s="130"/>
      <c r="AHX34" s="130"/>
      <c r="AHY34" s="130"/>
      <c r="AHZ34" s="130"/>
      <c r="AIA34" s="130"/>
      <c r="AIB34" s="130"/>
      <c r="AIC34" s="130"/>
      <c r="AID34" s="130"/>
      <c r="AIE34" s="64"/>
      <c r="AIF34" s="64"/>
      <c r="AIG34" s="64"/>
      <c r="AIH34" s="64"/>
      <c r="AII34" s="64"/>
      <c r="AIJ34" s="64"/>
      <c r="AIK34" s="64"/>
      <c r="AIL34" s="64"/>
      <c r="AIM34" s="64"/>
      <c r="AIN34" s="64"/>
      <c r="AIO34" s="64"/>
      <c r="AIP34" s="64"/>
      <c r="AIQ34" s="64"/>
      <c r="AIR34" s="64"/>
      <c r="AIS34" s="64"/>
      <c r="AIT34" s="64"/>
      <c r="AIU34" s="64"/>
      <c r="AIV34" s="64"/>
      <c r="AIW34" s="64"/>
      <c r="AIX34" s="64"/>
      <c r="AIY34" s="64"/>
      <c r="AIZ34" s="64"/>
      <c r="AJA34" s="64"/>
      <c r="AJB34" s="64"/>
      <c r="AJC34" s="64"/>
      <c r="AJD34" s="64"/>
      <c r="AJE34" s="64"/>
      <c r="AJF34" s="64"/>
      <c r="AJG34" s="64"/>
      <c r="AJH34" s="64"/>
      <c r="AJI34" s="64"/>
      <c r="AJJ34" s="64"/>
      <c r="AJK34" s="64"/>
      <c r="AJL34" s="64"/>
      <c r="AJM34" s="64"/>
      <c r="AJN34" s="64"/>
      <c r="AJO34" s="64"/>
      <c r="AJP34" s="64"/>
      <c r="AJQ34" s="64"/>
      <c r="AJR34" s="64"/>
      <c r="AJS34" s="64"/>
      <c r="AJT34" s="64"/>
      <c r="AJU34" s="64"/>
      <c r="AJV34" s="64"/>
      <c r="AJW34" s="64"/>
      <c r="AJX34" s="64"/>
      <c r="AJY34" s="64"/>
      <c r="AJZ34" s="64"/>
      <c r="AKA34" s="64"/>
      <c r="AKB34" s="64"/>
      <c r="AKC34" s="64"/>
      <c r="AKD34" s="64"/>
      <c r="AKE34" s="64"/>
      <c r="AKF34" s="64"/>
      <c r="AKG34" s="64"/>
      <c r="AKH34" s="64"/>
      <c r="AKI34" s="64"/>
      <c r="AKJ34" s="64"/>
      <c r="AKK34" s="64"/>
      <c r="AKL34" s="64"/>
      <c r="AKM34" s="64"/>
      <c r="AKN34" s="64"/>
      <c r="AKO34" s="64"/>
      <c r="AKP34" s="64"/>
      <c r="AKQ34" s="64"/>
      <c r="AKR34" s="64"/>
      <c r="AKS34" s="258"/>
      <c r="AKT34" s="106"/>
      <c r="AKU34" s="106"/>
      <c r="AKV34" s="106"/>
      <c r="AKW34" s="106"/>
      <c r="AKX34" s="106"/>
      <c r="AKY34" s="106"/>
      <c r="AKZ34" s="106"/>
      <c r="ALA34" s="106"/>
      <c r="ALB34" s="106"/>
      <c r="ALC34" s="106"/>
      <c r="ALD34" s="106"/>
      <c r="ALE34" s="106"/>
      <c r="ALF34" s="106"/>
      <c r="ALG34" s="106"/>
      <c r="ALH34" s="106"/>
      <c r="ALI34" s="106"/>
      <c r="ALJ34" s="106"/>
      <c r="ALK34" s="106"/>
      <c r="ALL34" s="106"/>
      <c r="ALM34" s="106"/>
      <c r="ALN34" s="106"/>
      <c r="ALO34" s="106"/>
      <c r="ALP34" s="106"/>
      <c r="ALQ34" s="106"/>
      <c r="ALR34" s="106"/>
      <c r="ALS34" s="106"/>
      <c r="ALT34" s="106"/>
      <c r="ALU34" s="106"/>
      <c r="ALV34" s="106"/>
      <c r="ALW34" s="106"/>
      <c r="ALX34" s="106"/>
      <c r="ALY34" s="106"/>
      <c r="ALZ34" s="106"/>
      <c r="AMA34" s="106"/>
      <c r="AMB34" s="106"/>
      <c r="AMC34" s="106"/>
      <c r="AMD34" s="106"/>
      <c r="AME34" s="106"/>
      <c r="AMF34" s="106"/>
      <c r="AMG34" s="106"/>
      <c r="AMH34" s="106"/>
      <c r="AMI34" s="106"/>
      <c r="AMJ34" s="106"/>
      <c r="AMK34" s="106"/>
      <c r="AML34" s="106"/>
      <c r="AMM34" s="106"/>
      <c r="AMN34" s="106"/>
      <c r="AMO34" s="106"/>
      <c r="AMP34" s="106"/>
      <c r="AMQ34" s="106"/>
      <c r="AMR34" s="106"/>
      <c r="AMS34" s="106"/>
      <c r="AMT34" s="106"/>
      <c r="AMU34" s="106"/>
      <c r="AMV34" s="106"/>
      <c r="AMW34" s="106"/>
      <c r="AMX34" s="106"/>
      <c r="AMY34" s="106"/>
      <c r="AMZ34" s="106"/>
      <c r="ANA34" s="106"/>
      <c r="ANB34" s="106"/>
      <c r="ANC34" s="106"/>
      <c r="AND34" s="106"/>
      <c r="ANE34" s="106"/>
      <c r="ANF34" s="106"/>
      <c r="ANG34" s="106"/>
      <c r="ANH34" s="129"/>
      <c r="ANI34" s="129"/>
      <c r="ANJ34" s="129"/>
      <c r="ANK34" s="129"/>
      <c r="ANL34" s="129"/>
      <c r="ANM34" s="129"/>
      <c r="ANN34" s="129"/>
      <c r="ANO34" s="129"/>
      <c r="ANP34" s="129"/>
      <c r="ANQ34" s="129"/>
      <c r="ANR34" s="129"/>
      <c r="ANS34" s="129"/>
      <c r="ANT34" s="129"/>
      <c r="ANU34" s="129"/>
      <c r="ANV34" s="129"/>
      <c r="ANW34" s="129"/>
      <c r="ANX34" s="129"/>
      <c r="ANY34" s="129"/>
      <c r="ANZ34" s="129"/>
      <c r="AOA34" s="129"/>
      <c r="AOB34" s="129"/>
      <c r="AOC34" s="129"/>
      <c r="AOD34" s="129"/>
      <c r="AOE34" s="129"/>
      <c r="AOF34" s="129"/>
      <c r="AOG34" s="129"/>
      <c r="AOH34" s="129"/>
      <c r="AOI34" s="129"/>
      <c r="AOJ34" s="129"/>
      <c r="AOK34" s="129"/>
      <c r="AOL34" s="129"/>
      <c r="AOM34" s="129"/>
      <c r="AON34" s="129"/>
      <c r="AOO34" s="129"/>
      <c r="AOP34" s="129"/>
      <c r="AOQ34" s="129"/>
      <c r="AOR34" s="129"/>
      <c r="AOS34" s="129"/>
      <c r="AOT34" s="129"/>
      <c r="AOU34" s="129"/>
      <c r="AOV34" s="129"/>
      <c r="AOW34" s="129"/>
      <c r="AOX34" s="129"/>
      <c r="AOY34" s="129"/>
      <c r="AOZ34" s="129"/>
      <c r="APA34" s="129"/>
      <c r="APB34" s="129"/>
      <c r="APC34" s="129"/>
      <c r="APD34" s="129"/>
      <c r="APE34" s="129"/>
      <c r="APF34" s="129"/>
      <c r="APG34" s="129"/>
      <c r="APH34" s="129"/>
      <c r="API34" s="129"/>
      <c r="APJ34" s="129"/>
      <c r="APK34" s="129"/>
      <c r="APL34" s="129"/>
      <c r="APM34" s="129"/>
      <c r="APN34" s="129"/>
      <c r="APO34" s="129"/>
      <c r="APP34" s="129"/>
      <c r="APQ34" s="129"/>
      <c r="APR34" s="129"/>
      <c r="APS34" s="129"/>
      <c r="APT34" s="129"/>
      <c r="APU34" s="130"/>
      <c r="APV34" s="130"/>
      <c r="APW34" s="130"/>
      <c r="APX34" s="130"/>
      <c r="APY34" s="130"/>
      <c r="APZ34" s="130"/>
      <c r="AQA34" s="130"/>
      <c r="AQB34" s="130"/>
      <c r="AQC34" s="130"/>
      <c r="AQD34" s="130"/>
      <c r="AQE34" s="130"/>
      <c r="AQF34" s="130"/>
      <c r="AQG34" s="130"/>
      <c r="AQH34" s="130"/>
      <c r="AQI34" s="130"/>
      <c r="AQJ34" s="130"/>
      <c r="AQK34" s="130"/>
      <c r="AQL34" s="130"/>
      <c r="AQM34" s="130"/>
      <c r="AQN34" s="130"/>
      <c r="AQO34" s="130"/>
      <c r="AQP34" s="130"/>
      <c r="AQQ34" s="130"/>
      <c r="AQR34" s="130"/>
      <c r="AQS34" s="130"/>
      <c r="AQT34" s="130"/>
      <c r="AQU34" s="130"/>
      <c r="AQV34" s="130"/>
      <c r="AQW34" s="130"/>
      <c r="AQX34" s="130"/>
      <c r="AQY34" s="130"/>
      <c r="AQZ34" s="130"/>
      <c r="ARA34" s="130"/>
      <c r="ARB34" s="130"/>
      <c r="ARC34" s="130"/>
      <c r="ARD34" s="130"/>
      <c r="ARE34" s="130"/>
      <c r="ARF34" s="130"/>
      <c r="ARG34" s="130"/>
      <c r="ARH34" s="130"/>
      <c r="ARI34" s="130"/>
      <c r="ARJ34" s="130"/>
      <c r="ARK34" s="130"/>
      <c r="ARL34" s="130"/>
      <c r="ARM34" s="130"/>
      <c r="ARN34" s="130"/>
      <c r="ARO34" s="130"/>
      <c r="ARP34" s="130"/>
      <c r="ARQ34" s="130"/>
      <c r="ARR34" s="130"/>
      <c r="ARS34" s="130"/>
      <c r="ART34" s="130"/>
      <c r="ARU34" s="130"/>
      <c r="ARV34" s="130"/>
      <c r="ARW34" s="130"/>
      <c r="ARX34" s="130"/>
      <c r="ARY34" s="130"/>
      <c r="ARZ34" s="130"/>
      <c r="ASA34" s="130"/>
      <c r="ASB34" s="130"/>
      <c r="ASC34" s="130"/>
      <c r="ASD34" s="130"/>
      <c r="ASE34" s="130"/>
      <c r="ASF34" s="130"/>
      <c r="ASG34" s="130"/>
      <c r="ASH34" s="131"/>
      <c r="ASI34" s="131"/>
      <c r="ASJ34" s="131"/>
      <c r="ASK34" s="131"/>
      <c r="ASL34" s="131"/>
      <c r="ASM34" s="131"/>
      <c r="ASN34" s="131"/>
      <c r="ASO34" s="131"/>
      <c r="ASP34" s="131"/>
      <c r="ASQ34" s="131"/>
      <c r="ASR34" s="131"/>
      <c r="ASS34" s="131"/>
      <c r="AST34" s="131"/>
      <c r="ASU34" s="131"/>
      <c r="ASV34" s="131"/>
      <c r="ASW34" s="131"/>
      <c r="ASX34" s="131"/>
      <c r="ASY34" s="131"/>
      <c r="ASZ34" s="131"/>
      <c r="ATA34" s="131"/>
      <c r="ATB34" s="131"/>
      <c r="ATC34" s="131"/>
      <c r="ATD34" s="131"/>
      <c r="ATE34" s="131"/>
      <c r="ATF34" s="131"/>
      <c r="ATG34" s="131"/>
      <c r="ATH34" s="131"/>
      <c r="ATI34" s="131"/>
      <c r="ATJ34" s="131"/>
      <c r="ATK34" s="131"/>
      <c r="ATL34" s="131"/>
      <c r="ATM34" s="131"/>
      <c r="ATN34" s="131"/>
      <c r="ATO34" s="131"/>
      <c r="ATP34" s="131"/>
      <c r="ATQ34" s="131"/>
      <c r="ATR34" s="131"/>
      <c r="ATS34" s="131"/>
      <c r="ATT34" s="131"/>
      <c r="ATU34" s="131"/>
      <c r="ATV34" s="131"/>
      <c r="ATW34" s="131"/>
      <c r="ATX34" s="131"/>
      <c r="ATY34" s="131"/>
      <c r="ATZ34" s="131"/>
      <c r="AUA34" s="131"/>
      <c r="AUB34" s="131"/>
      <c r="AUC34" s="131"/>
      <c r="AUD34" s="131"/>
      <c r="AUE34" s="131"/>
      <c r="AUF34" s="131"/>
      <c r="AUG34" s="131"/>
      <c r="AUH34" s="131"/>
      <c r="AUI34" s="131"/>
      <c r="AUJ34" s="131"/>
      <c r="AUK34" s="131"/>
      <c r="AUL34" s="131"/>
      <c r="AUM34" s="131"/>
      <c r="AUN34" s="131"/>
      <c r="AUO34" s="131"/>
      <c r="AUP34" s="131"/>
      <c r="AUQ34" s="131"/>
      <c r="AUR34" s="131"/>
      <c r="AUS34" s="131"/>
      <c r="AUT34" s="131"/>
      <c r="AUU34" s="130"/>
      <c r="AUV34" s="130"/>
      <c r="AUW34" s="130"/>
      <c r="AUX34" s="130"/>
      <c r="AUY34" s="130"/>
      <c r="AUZ34" s="130"/>
      <c r="AVA34" s="130"/>
      <c r="AVB34" s="130"/>
      <c r="AVC34" s="130"/>
      <c r="AVD34" s="130"/>
      <c r="AVE34" s="130"/>
      <c r="AVF34" s="130"/>
      <c r="AVG34" s="130"/>
      <c r="AVH34" s="130"/>
      <c r="AVI34" s="130"/>
      <c r="AVJ34" s="130"/>
      <c r="AVK34" s="130"/>
      <c r="AVL34" s="130"/>
      <c r="AVM34" s="130"/>
      <c r="AVN34" s="130"/>
      <c r="AVO34" s="130"/>
      <c r="AVP34" s="130"/>
      <c r="AVQ34" s="130"/>
      <c r="AVR34" s="130"/>
      <c r="AVS34" s="130"/>
      <c r="AVT34" s="130"/>
      <c r="AVU34" s="130"/>
      <c r="AVV34" s="130"/>
      <c r="AVW34" s="130"/>
      <c r="AVX34" s="130"/>
      <c r="AVY34" s="130"/>
      <c r="AVZ34" s="130"/>
      <c r="AWA34" s="130"/>
      <c r="AWB34" s="130"/>
      <c r="AWC34" s="130"/>
      <c r="AWD34" s="130"/>
      <c r="AWE34" s="130"/>
      <c r="AWF34" s="130"/>
      <c r="AWG34" s="130"/>
      <c r="AWH34" s="130"/>
      <c r="AWI34" s="130"/>
      <c r="AWJ34" s="130"/>
      <c r="AWK34" s="130"/>
      <c r="AWL34" s="130"/>
      <c r="AWM34" s="130"/>
      <c r="AWN34" s="130"/>
      <c r="AWO34" s="130"/>
      <c r="AWP34" s="130"/>
      <c r="AWQ34" s="130"/>
      <c r="AWR34" s="130"/>
      <c r="AWS34" s="130"/>
      <c r="AWT34" s="130"/>
      <c r="AWU34" s="130"/>
      <c r="AWV34" s="130"/>
      <c r="AWW34" s="130"/>
      <c r="AWX34" s="130"/>
      <c r="AWY34" s="130"/>
      <c r="AWZ34" s="130"/>
      <c r="AXA34" s="130"/>
      <c r="AXB34" s="130"/>
      <c r="AXC34" s="130"/>
      <c r="AXD34" s="130"/>
      <c r="AXE34" s="130"/>
      <c r="AXF34" s="130"/>
      <c r="AXG34" s="130"/>
      <c r="AXH34" s="130"/>
      <c r="AXI34" s="130"/>
      <c r="AXJ34" s="130"/>
      <c r="AXK34" s="64"/>
      <c r="AXL34" s="64"/>
      <c r="AXM34" s="64"/>
      <c r="AXN34" s="64"/>
      <c r="AXO34" s="64"/>
      <c r="AXP34" s="64"/>
      <c r="AXQ34" s="64"/>
      <c r="AXR34" s="64"/>
      <c r="AXS34" s="64"/>
      <c r="AXT34" s="64"/>
      <c r="AXU34" s="64"/>
      <c r="AXV34" s="64"/>
      <c r="AXW34" s="64"/>
      <c r="AXX34" s="64"/>
      <c r="AXY34" s="64"/>
      <c r="AXZ34" s="64"/>
      <c r="AYA34" s="64"/>
      <c r="AYB34" s="64"/>
      <c r="AYC34" s="64"/>
      <c r="AYD34" s="64"/>
      <c r="AYE34" s="64"/>
      <c r="AYF34" s="64"/>
      <c r="AYG34" s="64"/>
      <c r="AYH34" s="64"/>
      <c r="AYI34" s="64"/>
      <c r="AYJ34" s="64"/>
      <c r="AYK34" s="64"/>
      <c r="AYL34" s="64"/>
      <c r="AYM34" s="64"/>
      <c r="AYN34" s="64"/>
      <c r="AYO34" s="64"/>
      <c r="AYP34" s="64"/>
      <c r="AYQ34" s="64"/>
      <c r="AYR34" s="64"/>
      <c r="AYS34" s="64"/>
      <c r="AYT34" s="64"/>
      <c r="AYU34" s="64"/>
      <c r="AYV34" s="64"/>
      <c r="AYW34" s="64"/>
      <c r="AYX34" s="64"/>
      <c r="AYY34" s="64"/>
      <c r="AYZ34" s="64"/>
      <c r="AZA34" s="64"/>
      <c r="AZB34" s="64"/>
      <c r="AZC34" s="64"/>
      <c r="AZD34" s="64"/>
      <c r="AZE34" s="64"/>
      <c r="AZF34" s="64"/>
      <c r="AZG34" s="64"/>
      <c r="AZH34" s="64"/>
      <c r="AZI34" s="64"/>
      <c r="AZJ34" s="64"/>
      <c r="AZK34" s="64"/>
      <c r="AZL34" s="64"/>
      <c r="AZM34" s="64"/>
      <c r="AZN34" s="64"/>
      <c r="AZO34" s="64"/>
      <c r="AZP34" s="64"/>
      <c r="AZQ34" s="64"/>
      <c r="AZR34" s="64"/>
      <c r="AZS34" s="64"/>
      <c r="AZT34" s="64"/>
      <c r="AZU34" s="64"/>
      <c r="AZV34" s="64"/>
      <c r="AZW34" s="64"/>
      <c r="AZX34" s="130"/>
      <c r="AZY34" s="130"/>
      <c r="AZZ34" s="130"/>
      <c r="BAA34" s="130"/>
      <c r="BAB34" s="130"/>
      <c r="BAC34" s="130"/>
      <c r="BAD34" s="130"/>
      <c r="BAE34" s="130"/>
      <c r="BAF34" s="130"/>
      <c r="BAG34" s="130"/>
      <c r="BAH34" s="130"/>
      <c r="BAI34" s="130"/>
      <c r="BAJ34" s="130"/>
      <c r="BAK34" s="130"/>
      <c r="BAL34" s="130"/>
      <c r="BAM34" s="130"/>
      <c r="BAN34" s="130"/>
      <c r="BAO34" s="130"/>
      <c r="BAP34" s="130"/>
      <c r="BAQ34" s="130"/>
      <c r="BAR34" s="130"/>
      <c r="BAS34" s="130"/>
      <c r="BAT34" s="130"/>
      <c r="BAU34" s="130"/>
      <c r="BAV34" s="130"/>
      <c r="BAW34" s="130"/>
      <c r="BAX34" s="130"/>
      <c r="BAY34" s="130"/>
      <c r="BAZ34" s="130"/>
      <c r="BBA34" s="130"/>
      <c r="BBB34" s="130"/>
      <c r="BBC34" s="130"/>
      <c r="BBD34" s="130"/>
      <c r="BBE34" s="130"/>
      <c r="BBF34" s="130"/>
      <c r="BBG34" s="130"/>
      <c r="BBH34" s="130"/>
      <c r="BBI34" s="130"/>
      <c r="BBJ34" s="130"/>
      <c r="BBK34" s="130"/>
      <c r="BBL34" s="130"/>
      <c r="BBM34" s="130"/>
      <c r="BBN34" s="130"/>
      <c r="BBO34" s="130"/>
      <c r="BBP34" s="130"/>
      <c r="BBQ34" s="130"/>
      <c r="BBR34" s="130"/>
      <c r="BBS34" s="130"/>
      <c r="BBT34" s="130"/>
      <c r="BBU34" s="130"/>
      <c r="BBV34" s="130"/>
      <c r="BBW34" s="130"/>
      <c r="BBX34" s="130"/>
      <c r="BBY34" s="130"/>
      <c r="BBZ34" s="130"/>
      <c r="BCA34" s="130"/>
      <c r="BCB34" s="130"/>
      <c r="BCC34" s="130"/>
      <c r="BCD34" s="130"/>
      <c r="BCE34" s="130"/>
      <c r="BCF34" s="130"/>
      <c r="BCG34" s="130"/>
      <c r="BCH34" s="130"/>
      <c r="BCI34" s="130"/>
      <c r="BCJ34" s="130"/>
      <c r="BCK34" s="130"/>
      <c r="BCL34" s="130"/>
      <c r="BCM34" s="130"/>
      <c r="BCN34" s="130"/>
      <c r="BCO34" s="130"/>
      <c r="BCP34" s="130"/>
      <c r="BCQ34" s="130"/>
      <c r="BCR34" s="130"/>
      <c r="BCS34" s="130"/>
      <c r="BCT34" s="130"/>
      <c r="BCU34" s="130"/>
      <c r="BCV34" s="130"/>
      <c r="BCW34" s="130"/>
      <c r="BCX34" s="130"/>
      <c r="BCY34" s="130"/>
      <c r="BCZ34" s="130"/>
      <c r="BDA34" s="130"/>
      <c r="BDB34" s="130"/>
      <c r="BDC34" s="130"/>
      <c r="BDD34" s="130"/>
      <c r="BDE34" s="130"/>
      <c r="BDF34" s="130"/>
      <c r="BDG34" s="130"/>
      <c r="BDH34" s="130"/>
      <c r="BDI34" s="130"/>
      <c r="BDJ34" s="130"/>
      <c r="BDK34" s="130"/>
      <c r="BDL34" s="130"/>
      <c r="BDM34" s="130"/>
      <c r="BDN34" s="130"/>
      <c r="BDO34" s="130"/>
      <c r="BDP34" s="130"/>
      <c r="BDQ34" s="130"/>
      <c r="BDR34" s="130"/>
      <c r="BDS34" s="130"/>
      <c r="BDT34" s="130"/>
      <c r="BDU34" s="130"/>
      <c r="BDV34" s="130"/>
      <c r="BDW34" s="130"/>
      <c r="BDX34" s="130"/>
      <c r="BDY34" s="130"/>
      <c r="BDZ34" s="130"/>
      <c r="BEA34" s="130"/>
      <c r="BEB34" s="130"/>
      <c r="BEC34" s="130"/>
      <c r="BED34" s="130"/>
      <c r="BEE34" s="130"/>
      <c r="BEF34" s="130"/>
      <c r="BEG34" s="130"/>
      <c r="BEH34" s="130"/>
      <c r="BEI34" s="130"/>
      <c r="BEJ34" s="130"/>
      <c r="BEK34" s="130"/>
      <c r="BEL34" s="130"/>
      <c r="BEM34" s="130"/>
      <c r="BEN34" s="130"/>
      <c r="BEO34" s="130"/>
      <c r="BEP34" s="130"/>
      <c r="BEQ34" s="130"/>
      <c r="BER34" s="130"/>
      <c r="BES34" s="130"/>
      <c r="BET34" s="130"/>
      <c r="BEU34" s="130"/>
      <c r="BEV34" s="130"/>
      <c r="BEW34" s="130"/>
      <c r="BEX34" s="129"/>
      <c r="BEY34" s="129"/>
      <c r="BEZ34" s="129"/>
      <c r="BFA34" s="129"/>
      <c r="BFB34" s="129"/>
      <c r="BFC34" s="129"/>
      <c r="BFD34" s="129"/>
      <c r="BFE34" s="129"/>
      <c r="BFF34" s="129"/>
      <c r="BFG34" s="129"/>
      <c r="BFH34" s="129"/>
      <c r="BFI34" s="129"/>
      <c r="BFJ34" s="129"/>
      <c r="BFK34" s="129"/>
      <c r="BFL34" s="129"/>
      <c r="BFM34" s="129"/>
      <c r="BFN34" s="129"/>
      <c r="BFO34" s="129"/>
      <c r="BFP34" s="129"/>
      <c r="BFQ34" s="129"/>
      <c r="BFR34" s="129"/>
      <c r="BFS34" s="129"/>
      <c r="BFT34" s="129"/>
      <c r="BFU34" s="129"/>
      <c r="BFV34" s="129"/>
      <c r="BFW34" s="129"/>
      <c r="BFX34" s="129"/>
      <c r="BFY34" s="129"/>
      <c r="BFZ34" s="129"/>
      <c r="BGA34" s="129"/>
      <c r="BGB34" s="129"/>
      <c r="BGC34" s="129"/>
      <c r="BGD34" s="129"/>
      <c r="BGE34" s="129"/>
      <c r="BGF34" s="129"/>
      <c r="BGG34" s="129"/>
      <c r="BGH34" s="129"/>
      <c r="BGI34" s="129"/>
      <c r="BGJ34" s="129"/>
      <c r="BGK34" s="129"/>
      <c r="BGL34" s="129"/>
      <c r="BGM34" s="129"/>
      <c r="BGN34" s="129"/>
      <c r="BGO34" s="129"/>
      <c r="BGP34" s="129"/>
      <c r="BGQ34" s="129"/>
      <c r="BGR34" s="129"/>
      <c r="BGS34" s="129"/>
      <c r="BGT34" s="129"/>
      <c r="BGU34" s="129"/>
      <c r="BGV34" s="129"/>
      <c r="BGW34" s="129"/>
      <c r="BGX34" s="129"/>
      <c r="BGY34" s="129"/>
      <c r="BGZ34" s="129"/>
      <c r="BHA34" s="129"/>
      <c r="BHB34" s="129"/>
      <c r="BHC34" s="129"/>
      <c r="BHD34" s="129"/>
      <c r="BHE34" s="129"/>
      <c r="BHF34" s="129"/>
      <c r="BHG34" s="129"/>
      <c r="BHH34" s="129"/>
      <c r="BHI34" s="129"/>
      <c r="BHJ34" s="129"/>
      <c r="BHK34" s="129"/>
      <c r="BHL34" s="129"/>
      <c r="BHM34" s="129"/>
      <c r="BHN34" s="106"/>
      <c r="BHO34" s="106"/>
      <c r="BHP34" s="106"/>
      <c r="BHQ34" s="106"/>
      <c r="BHR34" s="106"/>
      <c r="BHS34" s="106"/>
      <c r="BHT34" s="106"/>
      <c r="BHU34" s="106"/>
      <c r="BHV34" s="106"/>
      <c r="BHW34" s="106"/>
      <c r="BHX34" s="106"/>
      <c r="BHY34" s="106"/>
      <c r="BHZ34" s="106"/>
      <c r="BIA34" s="106"/>
      <c r="BIB34" s="106"/>
      <c r="BIC34" s="106"/>
      <c r="BID34" s="106"/>
      <c r="BIE34" s="106"/>
      <c r="BIF34" s="106"/>
      <c r="BIG34" s="106"/>
      <c r="BIH34" s="106"/>
      <c r="BII34" s="106"/>
      <c r="BIJ34" s="106"/>
      <c r="BIK34" s="106"/>
      <c r="BIL34" s="106"/>
      <c r="BIM34" s="106"/>
      <c r="BIN34" s="106"/>
      <c r="BIO34" s="106"/>
      <c r="BIP34" s="106"/>
      <c r="BIQ34" s="106"/>
      <c r="BIR34" s="106"/>
      <c r="BIS34" s="106"/>
      <c r="BIT34" s="106"/>
      <c r="BIU34" s="106"/>
      <c r="BIV34" s="106"/>
      <c r="BIW34" s="106"/>
      <c r="BIX34" s="106"/>
      <c r="BIY34" s="106"/>
      <c r="BIZ34" s="106"/>
      <c r="BJA34" s="106"/>
      <c r="BJB34" s="106"/>
      <c r="BJC34" s="106"/>
      <c r="BJD34" s="106"/>
      <c r="BJE34" s="106"/>
      <c r="BJF34" s="106"/>
      <c r="BJG34" s="106"/>
      <c r="BJH34" s="106"/>
      <c r="BJI34" s="106"/>
      <c r="BJJ34" s="106"/>
      <c r="BJK34" s="106"/>
      <c r="BJL34" s="106"/>
      <c r="BJM34" s="106"/>
      <c r="BJN34" s="106"/>
      <c r="BJO34" s="106"/>
      <c r="BJP34" s="106"/>
      <c r="BJQ34" s="106"/>
      <c r="BJR34" s="106"/>
      <c r="BJS34" s="106"/>
      <c r="BJT34" s="106"/>
      <c r="BJU34" s="106"/>
      <c r="BJV34" s="106"/>
      <c r="BJW34" s="106"/>
      <c r="BJX34" s="106"/>
      <c r="BJY34" s="106"/>
      <c r="BJZ34" s="106"/>
      <c r="BKA34" s="106"/>
      <c r="BKB34" s="106"/>
      <c r="BKC34" s="106"/>
      <c r="BKD34" s="106"/>
      <c r="BKE34" s="106"/>
      <c r="BKF34" s="106"/>
      <c r="BKG34" s="106"/>
      <c r="BKH34" s="106"/>
      <c r="BKI34" s="106"/>
      <c r="BKJ34" s="106"/>
      <c r="BKK34" s="106"/>
      <c r="BKL34" s="106"/>
      <c r="BKM34" s="106"/>
      <c r="BKN34" s="106"/>
      <c r="BKO34" s="106"/>
      <c r="BKP34" s="106"/>
      <c r="BKQ34" s="106"/>
      <c r="BKR34" s="106"/>
      <c r="BKS34" s="106"/>
      <c r="BKT34" s="106"/>
      <c r="BKU34" s="106"/>
      <c r="BKV34" s="106"/>
      <c r="BKW34" s="106"/>
      <c r="BKX34" s="106"/>
      <c r="BKY34" s="106"/>
      <c r="BKZ34" s="106"/>
      <c r="BLA34" s="106"/>
      <c r="BLB34" s="106"/>
      <c r="BLC34" s="106"/>
      <c r="BLD34" s="106"/>
      <c r="BLE34" s="106"/>
      <c r="BLF34" s="106"/>
      <c r="BLG34" s="106"/>
      <c r="BLH34" s="106"/>
      <c r="BLI34" s="106"/>
      <c r="BLJ34" s="106"/>
      <c r="BLK34" s="106"/>
      <c r="BLL34" s="106"/>
      <c r="BLM34" s="106"/>
      <c r="BLN34" s="106"/>
      <c r="BLO34" s="106"/>
      <c r="BLP34" s="106"/>
      <c r="BLQ34" s="106"/>
      <c r="BLR34" s="106"/>
      <c r="BLS34" s="106"/>
      <c r="BLT34" s="106"/>
      <c r="BLU34" s="106"/>
      <c r="BLV34" s="106"/>
      <c r="BLW34" s="106"/>
      <c r="BLX34" s="106"/>
      <c r="BLY34" s="106"/>
      <c r="BLZ34" s="106"/>
      <c r="BMA34" s="106"/>
      <c r="BMB34" s="106"/>
      <c r="BMC34" s="106"/>
      <c r="BMD34" s="106"/>
      <c r="BME34" s="106"/>
      <c r="BMF34" s="106"/>
      <c r="BMG34" s="106"/>
      <c r="BMH34" s="106"/>
      <c r="BMI34" s="106"/>
      <c r="BMJ34" s="106"/>
      <c r="BMK34" s="106"/>
      <c r="BML34" s="106"/>
      <c r="BMM34" s="106"/>
      <c r="BMN34" s="106"/>
      <c r="BMO34" s="106"/>
      <c r="BMP34" s="106"/>
      <c r="BMQ34" s="106"/>
      <c r="BMR34" s="106"/>
      <c r="BMS34" s="106"/>
      <c r="BMT34" s="259"/>
      <c r="BMU34" s="259"/>
      <c r="BMV34" s="259"/>
      <c r="BMW34" s="259"/>
      <c r="BMX34" s="259"/>
      <c r="BMY34" s="259"/>
      <c r="BMZ34" s="259"/>
      <c r="BNA34" s="259"/>
      <c r="BNB34" s="259"/>
      <c r="BNC34" s="259"/>
      <c r="BND34" s="259"/>
      <c r="BNE34" s="259"/>
      <c r="BNF34" s="259"/>
      <c r="BNG34" s="259"/>
      <c r="BNH34" s="259"/>
      <c r="BNI34" s="259"/>
      <c r="BNJ34" s="259"/>
      <c r="BNK34" s="259"/>
      <c r="BNL34" s="259"/>
      <c r="BNM34" s="259"/>
      <c r="BNN34" s="259"/>
      <c r="BNO34" s="259"/>
      <c r="BNP34" s="259"/>
      <c r="BNQ34" s="259"/>
      <c r="BNR34" s="259"/>
      <c r="BNS34" s="259"/>
      <c r="BNT34" s="259"/>
      <c r="BNU34" s="259"/>
      <c r="BNV34" s="259"/>
      <c r="BNW34" s="259"/>
      <c r="BNX34" s="259"/>
      <c r="BNY34" s="259"/>
      <c r="BNZ34" s="259"/>
      <c r="BOA34" s="259"/>
      <c r="BOB34" s="259"/>
      <c r="BOC34" s="259"/>
      <c r="BOD34" s="259"/>
      <c r="BOE34" s="259"/>
      <c r="BOF34" s="259"/>
      <c r="BOG34" s="259"/>
      <c r="BOH34" s="259"/>
      <c r="BOI34" s="259"/>
      <c r="BOJ34" s="259"/>
      <c r="BOK34" s="259"/>
      <c r="BOL34" s="259"/>
      <c r="BOM34" s="259"/>
      <c r="BON34" s="259"/>
      <c r="BOO34" s="259"/>
      <c r="BOP34" s="259"/>
      <c r="BOQ34" s="259"/>
      <c r="BOR34" s="259"/>
      <c r="BOS34" s="259"/>
      <c r="BOT34" s="259"/>
      <c r="BOU34" s="259"/>
      <c r="BOV34" s="259"/>
      <c r="BOW34" s="259"/>
      <c r="BOX34" s="259"/>
      <c r="BOY34" s="259"/>
      <c r="BOZ34" s="259"/>
      <c r="BPA34" s="259"/>
      <c r="BPB34" s="259"/>
      <c r="BPC34" s="259"/>
      <c r="BPD34" s="259"/>
      <c r="BPE34" s="259"/>
      <c r="BPF34" s="259"/>
      <c r="BPG34" s="259"/>
      <c r="BPH34" s="259"/>
      <c r="BPI34" s="259"/>
      <c r="BPJ34" s="129"/>
      <c r="BPK34" s="129"/>
      <c r="BPL34" s="129"/>
      <c r="BPM34" s="129"/>
      <c r="BPN34" s="129"/>
      <c r="BPO34" s="129"/>
      <c r="BPP34" s="129"/>
      <c r="BPQ34" s="129"/>
      <c r="BPR34" s="129"/>
      <c r="BPS34" s="129"/>
      <c r="BPT34" s="129"/>
      <c r="BPU34" s="129"/>
      <c r="BPV34" s="129"/>
      <c r="BPW34" s="129"/>
      <c r="BPX34" s="129"/>
      <c r="BPY34" s="129"/>
      <c r="BPZ34" s="129"/>
      <c r="BQA34" s="129"/>
      <c r="BQB34" s="129"/>
      <c r="BQC34" s="129"/>
      <c r="BQD34" s="129"/>
      <c r="BQE34" s="129"/>
      <c r="BQF34" s="129"/>
      <c r="BQG34" s="129"/>
      <c r="BQH34" s="129"/>
      <c r="BQI34" s="129"/>
      <c r="BQJ34" s="129"/>
      <c r="BQK34" s="129"/>
      <c r="BQL34" s="129"/>
      <c r="BQM34" s="129"/>
      <c r="BQN34" s="129"/>
      <c r="BQO34" s="129"/>
      <c r="BQP34" s="129"/>
      <c r="BQQ34" s="129"/>
      <c r="BQR34" s="129"/>
      <c r="BQS34" s="129"/>
      <c r="BQT34" s="129"/>
      <c r="BQU34" s="129"/>
      <c r="BQV34" s="129"/>
      <c r="BQW34" s="129"/>
      <c r="BQX34" s="129"/>
      <c r="BQY34" s="129"/>
      <c r="BQZ34" s="129"/>
      <c r="BRA34" s="129"/>
      <c r="BRB34" s="129"/>
      <c r="BRC34" s="129"/>
      <c r="BRD34" s="129"/>
      <c r="BRE34" s="129"/>
      <c r="BRF34" s="129"/>
      <c r="BRG34" s="129"/>
      <c r="BRH34" s="129"/>
      <c r="BRI34" s="129"/>
      <c r="BRJ34" s="129"/>
      <c r="BRK34" s="129"/>
      <c r="BRL34" s="129"/>
      <c r="BRM34" s="129"/>
      <c r="BRN34" s="129"/>
      <c r="BRO34" s="129"/>
      <c r="BRP34" s="129"/>
      <c r="BRQ34" s="129"/>
      <c r="BRR34" s="129"/>
      <c r="BRS34" s="129"/>
      <c r="BRT34" s="129"/>
      <c r="BRU34" s="129"/>
      <c r="BRV34" s="129"/>
      <c r="BRW34" s="129"/>
      <c r="BRX34" s="129"/>
      <c r="BRY34" s="129"/>
      <c r="BRZ34" s="129"/>
      <c r="BSA34" s="129"/>
      <c r="BSB34" s="129"/>
      <c r="BSC34" s="129"/>
      <c r="BSD34" s="129"/>
      <c r="BSE34" s="129"/>
      <c r="BSF34" s="129"/>
      <c r="BSG34" s="129"/>
      <c r="BSH34" s="129"/>
      <c r="BSI34" s="129"/>
      <c r="BSJ34" s="129"/>
      <c r="BSK34" s="129"/>
      <c r="BSL34" s="129"/>
      <c r="BSM34" s="129"/>
      <c r="BSN34" s="129"/>
      <c r="BSO34" s="129"/>
      <c r="BSP34" s="129"/>
      <c r="BSQ34" s="129"/>
      <c r="BSR34" s="129"/>
      <c r="BSS34" s="129"/>
      <c r="BST34" s="129"/>
      <c r="BSU34" s="129"/>
      <c r="BSV34" s="129"/>
      <c r="BSW34" s="129"/>
      <c r="BSX34" s="129"/>
      <c r="BSY34" s="129"/>
      <c r="BSZ34" s="129"/>
      <c r="BTA34" s="129"/>
      <c r="BTB34" s="129"/>
      <c r="BTC34" s="129"/>
      <c r="BTD34" s="129"/>
      <c r="BTE34" s="129"/>
      <c r="BTF34" s="129"/>
      <c r="BTG34" s="129"/>
      <c r="BTH34" s="129"/>
      <c r="BTI34" s="129"/>
      <c r="BTJ34" s="129"/>
      <c r="BTK34" s="129"/>
      <c r="BTL34" s="129"/>
      <c r="BTM34" s="129"/>
      <c r="BTN34" s="129"/>
      <c r="BTO34" s="129"/>
      <c r="BTP34" s="129"/>
      <c r="BTQ34" s="129"/>
      <c r="BTR34" s="129"/>
      <c r="BTS34" s="129"/>
      <c r="BTT34" s="129"/>
      <c r="BTU34" s="129"/>
      <c r="BTV34" s="129"/>
      <c r="BTW34" s="129"/>
      <c r="BTX34" s="129"/>
      <c r="BTY34" s="129"/>
      <c r="BTZ34" s="129"/>
      <c r="BUA34" s="129"/>
      <c r="BUB34" s="129"/>
      <c r="BUC34" s="129"/>
      <c r="BUD34" s="129"/>
      <c r="BUE34" s="129"/>
      <c r="BUF34" s="129"/>
      <c r="BUG34" s="129"/>
      <c r="BUH34" s="129"/>
      <c r="BUI34" s="129"/>
      <c r="BUJ34" s="129"/>
      <c r="BUK34" s="129"/>
      <c r="BUL34" s="129"/>
      <c r="BUM34" s="129"/>
      <c r="BUN34" s="129"/>
      <c r="BUO34" s="129"/>
      <c r="BUP34" s="129"/>
      <c r="BUQ34" s="129"/>
      <c r="BUR34" s="129"/>
      <c r="BUS34" s="129"/>
      <c r="BUT34" s="129"/>
      <c r="BUU34" s="129"/>
      <c r="BUV34" s="129"/>
      <c r="BUW34" s="129"/>
      <c r="BUX34" s="129"/>
      <c r="BUY34" s="129"/>
      <c r="BUZ34" s="129"/>
      <c r="BVA34" s="129"/>
      <c r="BVB34" s="129"/>
      <c r="BVC34" s="129"/>
      <c r="BVD34" s="129"/>
      <c r="BVE34" s="129"/>
      <c r="BVF34" s="129"/>
      <c r="BVG34" s="129"/>
      <c r="BVH34" s="129"/>
      <c r="BVI34" s="129"/>
      <c r="BVJ34" s="129"/>
      <c r="BVK34" s="129"/>
      <c r="BVL34" s="129"/>
      <c r="BVM34" s="129"/>
      <c r="BVN34" s="129"/>
      <c r="BVO34" s="129"/>
      <c r="BVP34" s="129"/>
      <c r="BVQ34" s="129"/>
      <c r="BVR34" s="129"/>
      <c r="BVS34" s="129"/>
      <c r="BVT34" s="129"/>
      <c r="BVU34" s="129"/>
      <c r="BVV34" s="129"/>
      <c r="BVW34" s="129"/>
      <c r="BVX34" s="129"/>
      <c r="BVY34" s="129"/>
      <c r="BVZ34" s="129"/>
      <c r="BWA34" s="129"/>
      <c r="BWB34" s="129"/>
      <c r="BWC34" s="129"/>
      <c r="BWD34" s="129"/>
      <c r="BWE34" s="129"/>
      <c r="BWF34" s="129"/>
      <c r="BWG34" s="129"/>
      <c r="BWH34" s="129"/>
      <c r="BWI34" s="129"/>
      <c r="BWJ34" s="129"/>
      <c r="BWK34" s="129"/>
      <c r="BWL34" s="129"/>
      <c r="BWM34" s="129"/>
      <c r="BWN34" s="129"/>
      <c r="BWO34" s="129"/>
      <c r="BWP34" s="129"/>
      <c r="BWQ34" s="129"/>
      <c r="BWR34" s="129"/>
      <c r="BWS34" s="129"/>
      <c r="BWT34" s="129"/>
      <c r="BWU34" s="129"/>
      <c r="BWV34" s="129"/>
      <c r="BWW34" s="129"/>
      <c r="BWX34" s="129"/>
      <c r="BWY34" s="129"/>
      <c r="BWZ34" s="129"/>
      <c r="BXA34" s="129"/>
      <c r="BXB34" s="129"/>
      <c r="BXC34" s="256"/>
      <c r="BXD34" s="256"/>
      <c r="BXE34" s="256"/>
      <c r="BXF34" s="256"/>
      <c r="BXG34" s="256"/>
      <c r="BXH34" s="256"/>
      <c r="BXI34" s="256"/>
      <c r="BXJ34" s="256"/>
      <c r="BXK34" s="256"/>
      <c r="BXL34" s="256"/>
      <c r="BXM34" s="256"/>
      <c r="BXN34" s="256"/>
      <c r="BXO34" s="256"/>
      <c r="BXP34" s="256"/>
      <c r="BXQ34" s="256"/>
      <c r="BXR34" s="256"/>
      <c r="BXS34" s="256"/>
      <c r="BXT34" s="256"/>
      <c r="BXU34" s="256"/>
      <c r="BXV34" s="256"/>
      <c r="BXW34" s="256"/>
      <c r="BXX34" s="256"/>
      <c r="BXY34" s="256"/>
      <c r="BXZ34" s="256"/>
      <c r="BYA34" s="256"/>
      <c r="BYB34" s="256"/>
      <c r="BYC34" s="256"/>
      <c r="BYD34" s="256"/>
      <c r="BYE34" s="256"/>
      <c r="BYF34" s="256"/>
      <c r="BYG34" s="256"/>
      <c r="BYH34" s="256"/>
      <c r="BYI34" s="256"/>
      <c r="BYJ34" s="256"/>
      <c r="BYK34" s="256"/>
      <c r="BYL34" s="256"/>
      <c r="BYM34" s="256"/>
      <c r="BYN34" s="256"/>
      <c r="BYO34" s="256"/>
      <c r="BYP34" s="256"/>
      <c r="BYQ34" s="256"/>
      <c r="BYR34" s="256"/>
      <c r="BYS34" s="256"/>
      <c r="BYT34" s="256"/>
      <c r="BYU34" s="256"/>
      <c r="BYV34" s="256"/>
      <c r="BYW34" s="256"/>
      <c r="BYX34" s="256"/>
      <c r="BYY34" s="256"/>
      <c r="BYZ34" s="256"/>
      <c r="BZA34" s="256"/>
      <c r="BZB34" s="256"/>
      <c r="BZC34" s="256"/>
      <c r="BZD34" s="256"/>
      <c r="BZE34" s="256"/>
      <c r="BZF34" s="256"/>
      <c r="BZG34" s="256"/>
      <c r="BZH34" s="256"/>
      <c r="BZI34" s="256"/>
      <c r="BZJ34" s="256"/>
      <c r="BZK34" s="256"/>
      <c r="BZL34" s="256"/>
      <c r="BZM34" s="256"/>
      <c r="BZN34" s="256"/>
      <c r="BZO34" s="256"/>
      <c r="BZP34" s="129"/>
      <c r="BZQ34" s="129"/>
      <c r="BZR34" s="129"/>
      <c r="BZS34" s="129"/>
      <c r="BZT34" s="129"/>
      <c r="BZU34" s="129"/>
      <c r="BZV34" s="129"/>
      <c r="BZW34" s="129"/>
      <c r="BZX34" s="129"/>
      <c r="BZY34" s="129"/>
      <c r="BZZ34" s="129"/>
      <c r="CAA34" s="129"/>
      <c r="CAB34" s="129"/>
      <c r="CAC34" s="129"/>
      <c r="CAD34" s="129"/>
      <c r="CAE34" s="129"/>
      <c r="CAF34" s="129"/>
      <c r="CAG34" s="129"/>
      <c r="CAH34" s="129"/>
      <c r="CAI34" s="129"/>
      <c r="CAJ34" s="129"/>
      <c r="CAK34" s="129"/>
      <c r="CAL34" s="129"/>
      <c r="CAM34" s="129"/>
      <c r="CAN34" s="129"/>
      <c r="CAO34" s="129"/>
      <c r="CAP34" s="129"/>
      <c r="CAQ34" s="129"/>
      <c r="CAR34" s="129"/>
      <c r="CAS34" s="129"/>
      <c r="CAT34" s="129"/>
      <c r="CAU34" s="129"/>
      <c r="CAV34" s="129"/>
      <c r="CAW34" s="129"/>
      <c r="CAX34" s="129"/>
      <c r="CAY34" s="129"/>
      <c r="CAZ34" s="129"/>
      <c r="CBA34" s="129"/>
      <c r="CBB34" s="129"/>
      <c r="CBC34" s="129"/>
      <c r="CBD34" s="129"/>
      <c r="CBE34" s="129"/>
      <c r="CBF34" s="129"/>
      <c r="CBG34" s="129"/>
      <c r="CBH34" s="129"/>
      <c r="CBI34" s="129"/>
      <c r="CBJ34" s="129"/>
      <c r="CBK34" s="129"/>
      <c r="CBL34" s="129"/>
      <c r="CBM34" s="129"/>
      <c r="CBN34" s="129"/>
      <c r="CBO34" s="129"/>
      <c r="CBP34" s="129"/>
      <c r="CBQ34" s="129"/>
      <c r="CBR34" s="129"/>
      <c r="CBS34" s="129"/>
      <c r="CBT34" s="129"/>
      <c r="CBU34" s="129"/>
      <c r="CBV34" s="129"/>
      <c r="CBW34" s="129"/>
      <c r="CBX34" s="129"/>
      <c r="CBY34" s="129"/>
      <c r="CBZ34" s="129"/>
      <c r="CCA34" s="129"/>
      <c r="CCB34" s="129"/>
      <c r="CCC34" s="129"/>
      <c r="CCD34" s="129"/>
      <c r="CCE34" s="129"/>
      <c r="CCF34" s="129"/>
      <c r="CCG34" s="129"/>
      <c r="CCH34" s="129"/>
      <c r="CCI34" s="129"/>
      <c r="CCJ34" s="129"/>
      <c r="CCK34" s="129"/>
      <c r="CCL34" s="129"/>
      <c r="CCM34" s="129"/>
      <c r="CCN34" s="129"/>
      <c r="CCO34" s="129"/>
      <c r="CCP34" s="129"/>
      <c r="CCQ34" s="129"/>
      <c r="CCR34" s="129"/>
      <c r="CCS34" s="129"/>
      <c r="CCT34" s="129"/>
      <c r="CCU34" s="129"/>
      <c r="CCV34" s="129"/>
      <c r="CCW34" s="129"/>
      <c r="CCX34" s="129"/>
      <c r="CCY34" s="129"/>
      <c r="CCZ34" s="129"/>
      <c r="CDA34" s="129"/>
      <c r="CDB34" s="129"/>
      <c r="CDC34" s="129"/>
      <c r="CDD34" s="129"/>
      <c r="CDE34" s="129"/>
      <c r="CDF34" s="129"/>
      <c r="CDG34" s="129"/>
      <c r="CDH34" s="129"/>
      <c r="CDI34" s="129"/>
      <c r="CDJ34" s="129"/>
      <c r="CDK34" s="129"/>
      <c r="CDL34" s="129"/>
      <c r="CDM34" s="129"/>
      <c r="CDN34" s="129"/>
      <c r="CDO34" s="129"/>
      <c r="CDP34" s="129"/>
      <c r="CDQ34" s="129"/>
      <c r="CDR34" s="129"/>
      <c r="CDS34" s="129"/>
      <c r="CDT34" s="129"/>
      <c r="CDU34" s="129"/>
      <c r="CDV34" s="129"/>
      <c r="CDW34" s="129"/>
      <c r="CDX34" s="129"/>
      <c r="CDY34" s="129"/>
      <c r="CDZ34" s="129"/>
      <c r="CEA34" s="129"/>
      <c r="CEB34" s="129"/>
      <c r="CEC34" s="129"/>
      <c r="CED34" s="129"/>
      <c r="CEE34" s="129"/>
      <c r="CEF34" s="129"/>
      <c r="CEG34" s="129"/>
      <c r="CEH34" s="129"/>
      <c r="CEI34" s="129"/>
      <c r="CEJ34" s="129"/>
      <c r="CEK34" s="129"/>
      <c r="CEL34" s="129"/>
      <c r="CEM34" s="129"/>
      <c r="CEN34" s="129"/>
      <c r="CEO34" s="129"/>
      <c r="CEP34" s="130"/>
      <c r="CEQ34" s="130"/>
      <c r="CER34" s="130"/>
      <c r="CES34" s="130"/>
      <c r="CET34" s="130"/>
      <c r="CEU34" s="130"/>
      <c r="CEV34" s="130"/>
      <c r="CEW34" s="130"/>
      <c r="CEX34" s="130"/>
      <c r="CEY34" s="130"/>
      <c r="CEZ34" s="130"/>
      <c r="CFA34" s="130"/>
      <c r="CFB34" s="130"/>
      <c r="CFC34" s="130"/>
      <c r="CFD34" s="130"/>
      <c r="CFE34" s="130"/>
      <c r="CFF34" s="130"/>
      <c r="CFG34" s="130"/>
      <c r="CFH34" s="130"/>
      <c r="CFI34" s="130"/>
      <c r="CFJ34" s="130"/>
      <c r="CFK34" s="130"/>
      <c r="CFL34" s="130"/>
      <c r="CFM34" s="130"/>
      <c r="CFN34" s="130"/>
      <c r="CFO34" s="130"/>
      <c r="CFP34" s="130"/>
      <c r="CFQ34" s="130"/>
      <c r="CFR34" s="130"/>
      <c r="CFS34" s="130"/>
      <c r="CFT34" s="130"/>
      <c r="CFU34" s="130"/>
      <c r="CFV34" s="130"/>
      <c r="CFW34" s="130"/>
      <c r="CFX34" s="130"/>
      <c r="CFY34" s="130"/>
      <c r="CFZ34" s="130"/>
      <c r="CGA34" s="130"/>
      <c r="CGB34" s="130"/>
      <c r="CGC34" s="130"/>
      <c r="CGD34" s="130"/>
    </row>
    <row r="35" spans="1:2214" x14ac:dyDescent="0.25">
      <c r="A35" s="279"/>
      <c r="B35" s="255"/>
      <c r="C35" s="267"/>
      <c r="D35" s="267"/>
      <c r="E35" s="260"/>
      <c r="F35" s="260"/>
      <c r="G35" s="260"/>
      <c r="H35" s="261"/>
      <c r="I35" s="261"/>
      <c r="J35" s="261"/>
      <c r="K35" s="261"/>
      <c r="L35" s="261"/>
      <c r="M35" s="261"/>
      <c r="N35" s="262"/>
      <c r="O35" s="262"/>
      <c r="P35" s="262"/>
      <c r="Q35" s="261"/>
      <c r="R35" s="261"/>
      <c r="S35" s="261"/>
      <c r="T35" s="260"/>
      <c r="U35" s="260"/>
      <c r="V35" s="260"/>
      <c r="W35" s="260"/>
      <c r="X35" s="263"/>
      <c r="Y35" s="262"/>
      <c r="Z35" s="262"/>
      <c r="AA35" s="262"/>
      <c r="AB35" s="262"/>
      <c r="AC35" s="262"/>
      <c r="AD35" s="262"/>
      <c r="AE35" s="262"/>
      <c r="AF35" s="262"/>
      <c r="AG35" s="262"/>
      <c r="AH35" s="264"/>
      <c r="AI35" s="264"/>
      <c r="AJ35" s="129"/>
      <c r="AK35" s="129"/>
      <c r="AL35" s="129"/>
      <c r="AM35" s="129"/>
      <c r="AN35" s="264"/>
      <c r="AO35" s="264"/>
      <c r="AP35" s="264"/>
      <c r="AQ35" s="129"/>
      <c r="AR35" s="264"/>
      <c r="AS35" s="264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350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130"/>
      <c r="IQ35" s="130"/>
      <c r="IR35" s="130"/>
      <c r="IS35" s="130"/>
      <c r="IT35" s="130"/>
      <c r="IU35" s="130"/>
      <c r="IV35" s="130"/>
      <c r="IW35" s="130"/>
      <c r="IX35" s="130"/>
      <c r="IY35" s="130"/>
      <c r="IZ35" s="130"/>
      <c r="JA35" s="130"/>
      <c r="JB35" s="130"/>
      <c r="JC35" s="130"/>
      <c r="JD35" s="130"/>
      <c r="JE35" s="130"/>
      <c r="JF35" s="130"/>
      <c r="JG35" s="130"/>
      <c r="JH35" s="130"/>
      <c r="JI35" s="130"/>
      <c r="JJ35" s="130"/>
      <c r="JK35" s="130"/>
      <c r="JL35" s="130"/>
      <c r="JM35" s="130"/>
      <c r="JN35" s="130"/>
      <c r="JO35" s="130"/>
      <c r="JP35" s="130"/>
      <c r="JQ35" s="130"/>
      <c r="JR35" s="130"/>
      <c r="JS35" s="130"/>
      <c r="JT35" s="130"/>
      <c r="JU35" s="130"/>
      <c r="JV35" s="130"/>
      <c r="JW35" s="130"/>
      <c r="JX35" s="130"/>
      <c r="JY35" s="130"/>
      <c r="JZ35" s="130"/>
      <c r="KA35" s="130"/>
      <c r="KB35" s="130"/>
      <c r="KC35" s="130"/>
      <c r="KD35" s="130"/>
      <c r="KE35" s="130"/>
      <c r="KF35" s="130"/>
      <c r="KG35" s="130"/>
      <c r="KH35" s="130"/>
      <c r="KI35" s="130"/>
      <c r="KJ35" s="130"/>
      <c r="KK35" s="130"/>
      <c r="KL35" s="130"/>
      <c r="KM35" s="130"/>
      <c r="KN35" s="130"/>
      <c r="KO35" s="130"/>
      <c r="KP35" s="130"/>
      <c r="KQ35" s="130"/>
      <c r="KR35" s="130"/>
      <c r="KS35" s="130"/>
      <c r="KT35" s="130"/>
      <c r="KU35" s="130"/>
      <c r="KV35" s="130"/>
      <c r="KW35" s="130"/>
      <c r="KX35" s="130"/>
      <c r="KY35" s="130"/>
      <c r="KZ35" s="130"/>
      <c r="LA35" s="130"/>
      <c r="LB35" s="130"/>
      <c r="LC35" s="130"/>
      <c r="LD35" s="130"/>
      <c r="LE35" s="130"/>
      <c r="LF35" s="130"/>
      <c r="LG35" s="130"/>
      <c r="LH35" s="130"/>
      <c r="LI35" s="130"/>
      <c r="LJ35" s="130"/>
      <c r="LK35" s="130"/>
      <c r="LL35" s="130"/>
      <c r="LM35" s="130"/>
      <c r="LN35" s="130"/>
      <c r="LO35" s="130"/>
      <c r="LP35" s="130"/>
      <c r="LQ35" s="130"/>
      <c r="LR35" s="130"/>
      <c r="LS35" s="130"/>
      <c r="LT35" s="130"/>
      <c r="LU35" s="130"/>
      <c r="LV35" s="130"/>
      <c r="LW35" s="130"/>
      <c r="LX35" s="130"/>
      <c r="LY35" s="130"/>
      <c r="LZ35" s="130"/>
      <c r="MA35" s="130"/>
      <c r="MB35" s="130"/>
      <c r="MC35" s="130"/>
      <c r="MD35" s="130"/>
      <c r="ME35" s="130"/>
      <c r="MF35" s="130"/>
      <c r="MG35" s="130"/>
      <c r="MH35" s="130"/>
      <c r="MI35" s="130"/>
      <c r="MJ35" s="130"/>
      <c r="MK35" s="130"/>
      <c r="ML35" s="130"/>
      <c r="MM35" s="130"/>
      <c r="MN35" s="130"/>
      <c r="MO35" s="130"/>
      <c r="MP35" s="130"/>
      <c r="MQ35" s="130"/>
      <c r="MR35" s="130"/>
      <c r="MS35" s="130"/>
      <c r="MT35" s="130"/>
      <c r="MU35" s="130"/>
      <c r="MV35" s="130"/>
      <c r="MW35" s="130"/>
      <c r="MX35" s="130"/>
      <c r="MY35" s="130"/>
      <c r="MZ35" s="130"/>
      <c r="NA35" s="130"/>
      <c r="NB35" s="130"/>
      <c r="NC35" s="130"/>
      <c r="ND35" s="130"/>
      <c r="NE35" s="130"/>
      <c r="NF35" s="130"/>
      <c r="NG35" s="130"/>
      <c r="NH35" s="130"/>
      <c r="NI35" s="130"/>
      <c r="NJ35" s="130"/>
      <c r="NK35" s="130"/>
      <c r="NL35" s="130"/>
      <c r="NM35" s="130"/>
      <c r="NN35" s="130"/>
      <c r="NO35" s="130"/>
      <c r="NP35" s="256"/>
      <c r="NQ35" s="256"/>
      <c r="NR35" s="256"/>
      <c r="NS35" s="256"/>
      <c r="NT35" s="256"/>
      <c r="NU35" s="256"/>
      <c r="NV35" s="256"/>
      <c r="NW35" s="256"/>
      <c r="NX35" s="256"/>
      <c r="NY35" s="256"/>
      <c r="NZ35" s="256"/>
      <c r="OA35" s="256"/>
      <c r="OB35" s="256"/>
      <c r="OC35" s="256"/>
      <c r="OD35" s="256"/>
      <c r="OE35" s="256"/>
      <c r="OF35" s="256"/>
      <c r="OG35" s="256"/>
      <c r="OH35" s="256"/>
      <c r="OI35" s="256"/>
      <c r="OJ35" s="256"/>
      <c r="OK35" s="256"/>
      <c r="OL35" s="256"/>
      <c r="OM35" s="256"/>
      <c r="ON35" s="256"/>
      <c r="OO35" s="256"/>
      <c r="OP35" s="256"/>
      <c r="OQ35" s="256"/>
      <c r="OR35" s="256"/>
      <c r="OS35" s="256"/>
      <c r="OT35" s="256"/>
      <c r="OU35" s="256"/>
      <c r="OV35" s="256"/>
      <c r="OW35" s="256"/>
      <c r="OX35" s="256"/>
      <c r="OY35" s="256"/>
      <c r="OZ35" s="256"/>
      <c r="PA35" s="256"/>
      <c r="PB35" s="256"/>
      <c r="PC35" s="256"/>
      <c r="PD35" s="256"/>
      <c r="PE35" s="256"/>
      <c r="PF35" s="256"/>
      <c r="PG35" s="256"/>
      <c r="PH35" s="256"/>
      <c r="PI35" s="256"/>
      <c r="PJ35" s="256"/>
      <c r="PK35" s="256"/>
      <c r="PL35" s="256"/>
      <c r="PM35" s="256"/>
      <c r="PN35" s="256"/>
      <c r="PO35" s="256"/>
      <c r="PP35" s="256"/>
      <c r="PQ35" s="256"/>
      <c r="PR35" s="256"/>
      <c r="PS35" s="256"/>
      <c r="PT35" s="256"/>
      <c r="PU35" s="256"/>
      <c r="PV35" s="256"/>
      <c r="PW35" s="256"/>
      <c r="PX35" s="256"/>
      <c r="PY35" s="256"/>
      <c r="PZ35" s="256"/>
      <c r="QA35" s="256"/>
      <c r="QB35" s="256"/>
      <c r="QC35" s="64"/>
      <c r="QD35" s="64"/>
      <c r="QE35" s="64"/>
      <c r="QF35" s="64"/>
      <c r="QG35" s="64"/>
      <c r="QH35" s="64"/>
      <c r="QI35" s="64"/>
      <c r="QJ35" s="64"/>
      <c r="QK35" s="64"/>
      <c r="QL35" s="64"/>
      <c r="QM35" s="64"/>
      <c r="QN35" s="64"/>
      <c r="QO35" s="64"/>
      <c r="QP35" s="64"/>
      <c r="QQ35" s="64"/>
      <c r="QR35" s="64"/>
      <c r="QS35" s="64"/>
      <c r="QT35" s="64"/>
      <c r="QU35" s="64"/>
      <c r="QV35" s="64"/>
      <c r="QW35" s="64"/>
      <c r="QX35" s="64"/>
      <c r="QY35" s="64"/>
      <c r="QZ35" s="64"/>
      <c r="RA35" s="64"/>
      <c r="RB35" s="64"/>
      <c r="RC35" s="64"/>
      <c r="RD35" s="64"/>
      <c r="RE35" s="64"/>
      <c r="RF35" s="64"/>
      <c r="RG35" s="64"/>
      <c r="RH35" s="64"/>
      <c r="RI35" s="64"/>
      <c r="RJ35" s="64"/>
      <c r="RK35" s="64"/>
      <c r="RL35" s="64"/>
      <c r="RM35" s="64"/>
      <c r="RN35" s="64"/>
      <c r="RO35" s="64"/>
      <c r="RP35" s="64"/>
      <c r="RQ35" s="64"/>
      <c r="RR35" s="64"/>
      <c r="RS35" s="64"/>
      <c r="RT35" s="64"/>
      <c r="RU35" s="64"/>
      <c r="RV35" s="64"/>
      <c r="RW35" s="64"/>
      <c r="RX35" s="64"/>
      <c r="RY35" s="64"/>
      <c r="RZ35" s="64"/>
      <c r="SA35" s="64"/>
      <c r="SB35" s="64"/>
      <c r="SC35" s="64"/>
      <c r="SD35" s="64"/>
      <c r="SE35" s="64"/>
      <c r="SF35" s="64"/>
      <c r="SG35" s="64"/>
      <c r="SH35" s="64"/>
      <c r="SI35" s="64"/>
      <c r="SJ35" s="64"/>
      <c r="SK35" s="64"/>
      <c r="SL35" s="64"/>
      <c r="SM35" s="64"/>
      <c r="SN35" s="64"/>
      <c r="SO35" s="64"/>
      <c r="SP35" s="64"/>
      <c r="SQ35" s="64"/>
      <c r="SR35" s="64"/>
      <c r="SS35" s="64"/>
      <c r="ST35" s="64"/>
      <c r="SU35" s="64"/>
      <c r="SV35" s="64"/>
      <c r="SW35" s="64"/>
      <c r="SX35" s="64"/>
      <c r="SY35" s="64"/>
      <c r="SZ35" s="64"/>
      <c r="TA35" s="64"/>
      <c r="TB35" s="64"/>
      <c r="TC35" s="64"/>
      <c r="TD35" s="64"/>
      <c r="TE35" s="64"/>
      <c r="TF35" s="64"/>
      <c r="TG35" s="64"/>
      <c r="TH35" s="64"/>
      <c r="TI35" s="64"/>
      <c r="TJ35" s="64"/>
      <c r="TK35" s="64"/>
      <c r="TL35" s="64"/>
      <c r="TM35" s="64"/>
      <c r="TN35" s="64"/>
      <c r="TO35" s="64"/>
      <c r="TP35" s="64"/>
      <c r="TQ35" s="64"/>
      <c r="TR35" s="64"/>
      <c r="TS35" s="64"/>
      <c r="TT35" s="64"/>
      <c r="TU35" s="64"/>
      <c r="TV35" s="64"/>
      <c r="TW35" s="64"/>
      <c r="TX35" s="64"/>
      <c r="TY35" s="64"/>
      <c r="TZ35" s="64"/>
      <c r="UA35" s="64"/>
      <c r="UB35" s="64"/>
      <c r="UC35" s="64"/>
      <c r="UD35" s="64"/>
      <c r="UE35" s="64"/>
      <c r="UF35" s="64"/>
      <c r="UG35" s="64"/>
      <c r="UH35" s="64"/>
      <c r="UI35" s="64"/>
      <c r="UJ35" s="64"/>
      <c r="UK35" s="64"/>
      <c r="UL35" s="64"/>
      <c r="UM35" s="64"/>
      <c r="UN35" s="64"/>
      <c r="UO35" s="64"/>
      <c r="UP35" s="64"/>
      <c r="UQ35" s="64"/>
      <c r="UR35" s="64"/>
      <c r="US35" s="64"/>
      <c r="UT35" s="64"/>
      <c r="UU35" s="64"/>
      <c r="UV35" s="64"/>
      <c r="UW35" s="64"/>
      <c r="UX35" s="64"/>
      <c r="UY35" s="64"/>
      <c r="UZ35" s="64"/>
      <c r="VA35" s="64"/>
      <c r="VB35" s="64"/>
      <c r="VC35" s="64"/>
      <c r="VD35" s="64"/>
      <c r="VE35" s="64"/>
      <c r="VF35" s="129"/>
      <c r="VG35" s="129"/>
      <c r="VH35" s="129"/>
      <c r="VI35" s="129"/>
      <c r="VJ35" s="129"/>
      <c r="VK35" s="129"/>
      <c r="VL35" s="129"/>
      <c r="VM35" s="129"/>
      <c r="VN35" s="129"/>
      <c r="VO35" s="129"/>
      <c r="VP35" s="129"/>
      <c r="VQ35" s="129"/>
      <c r="VR35" s="129"/>
      <c r="VS35" s="129"/>
      <c r="VT35" s="129"/>
      <c r="VU35" s="129"/>
      <c r="VV35" s="129"/>
      <c r="VW35" s="129"/>
      <c r="VX35" s="129"/>
      <c r="VY35" s="129"/>
      <c r="VZ35" s="129"/>
      <c r="WA35" s="129"/>
      <c r="WB35" s="129"/>
      <c r="WC35" s="129"/>
      <c r="WD35" s="129"/>
      <c r="WE35" s="129"/>
      <c r="WF35" s="129"/>
      <c r="WG35" s="129"/>
      <c r="WH35" s="129"/>
      <c r="WI35" s="129"/>
      <c r="WJ35" s="129"/>
      <c r="WK35" s="129"/>
      <c r="WL35" s="129"/>
      <c r="WM35" s="129"/>
      <c r="WN35" s="129"/>
      <c r="WO35" s="129"/>
      <c r="WP35" s="129"/>
      <c r="WQ35" s="129"/>
      <c r="WR35" s="129"/>
      <c r="WS35" s="129"/>
      <c r="WT35" s="129"/>
      <c r="WU35" s="129"/>
      <c r="WV35" s="129"/>
      <c r="WW35" s="129"/>
      <c r="WX35" s="129"/>
      <c r="WY35" s="129"/>
      <c r="WZ35" s="129"/>
      <c r="XA35" s="129"/>
      <c r="XB35" s="129"/>
      <c r="XC35" s="129"/>
      <c r="XD35" s="129"/>
      <c r="XE35" s="129"/>
      <c r="XF35" s="129"/>
      <c r="XG35" s="129"/>
      <c r="XH35" s="129"/>
      <c r="XI35" s="129"/>
      <c r="XJ35" s="129"/>
      <c r="XK35" s="129"/>
      <c r="XL35" s="129"/>
      <c r="XM35" s="129"/>
      <c r="XN35" s="129"/>
      <c r="XO35" s="129"/>
      <c r="XP35" s="129"/>
      <c r="XQ35" s="129"/>
      <c r="XR35" s="129"/>
      <c r="XS35" s="129"/>
      <c r="XT35" s="129"/>
      <c r="XU35" s="129"/>
      <c r="XV35" s="129"/>
      <c r="XW35" s="129"/>
      <c r="XX35" s="129"/>
      <c r="XY35" s="129"/>
      <c r="XZ35" s="129"/>
      <c r="YA35" s="129"/>
      <c r="YB35" s="129"/>
      <c r="YC35" s="129"/>
      <c r="YD35" s="129"/>
      <c r="YE35" s="129"/>
      <c r="YF35" s="129"/>
      <c r="YG35" s="129"/>
      <c r="YH35" s="129"/>
      <c r="YI35" s="129"/>
      <c r="YJ35" s="129"/>
      <c r="YK35" s="129"/>
      <c r="YL35" s="129"/>
      <c r="YM35" s="129"/>
      <c r="YN35" s="129"/>
      <c r="YO35" s="129"/>
      <c r="YP35" s="129"/>
      <c r="YQ35" s="129"/>
      <c r="YR35" s="129"/>
      <c r="YS35" s="129"/>
      <c r="YT35" s="129"/>
      <c r="YU35" s="129"/>
      <c r="YV35" s="129"/>
      <c r="YW35" s="129"/>
      <c r="YX35" s="129"/>
      <c r="YY35" s="129"/>
      <c r="YZ35" s="129"/>
      <c r="ZA35" s="129"/>
      <c r="ZB35" s="129"/>
      <c r="ZC35" s="129"/>
      <c r="ZD35" s="129"/>
      <c r="ZE35" s="129"/>
      <c r="ZF35" s="129"/>
      <c r="ZG35" s="129"/>
      <c r="ZH35" s="129"/>
      <c r="ZI35" s="129"/>
      <c r="ZJ35" s="129"/>
      <c r="ZK35" s="129"/>
      <c r="ZL35" s="129"/>
      <c r="ZM35" s="129"/>
      <c r="ZN35" s="129"/>
      <c r="ZO35" s="129"/>
      <c r="ZP35" s="129"/>
      <c r="ZQ35" s="129"/>
      <c r="ZR35" s="129"/>
      <c r="ZS35" s="129"/>
      <c r="ZT35" s="129"/>
      <c r="ZU35" s="129"/>
      <c r="ZV35" s="129"/>
      <c r="ZW35" s="129"/>
      <c r="ZX35" s="129"/>
      <c r="ZY35" s="129"/>
      <c r="ZZ35" s="129"/>
      <c r="AAA35" s="129"/>
      <c r="AAB35" s="129"/>
      <c r="AAC35" s="129"/>
      <c r="AAD35" s="129"/>
      <c r="AAE35" s="129"/>
      <c r="AAF35" s="129"/>
      <c r="AAG35" s="129"/>
      <c r="AAH35" s="129"/>
      <c r="AAI35" s="129"/>
      <c r="AAJ35" s="129"/>
      <c r="AAK35" s="129"/>
      <c r="AAL35" s="129"/>
      <c r="AAM35" s="129"/>
      <c r="AAN35" s="129"/>
      <c r="AAO35" s="129"/>
      <c r="AAP35" s="129"/>
      <c r="AAQ35" s="129"/>
      <c r="AAR35" s="129"/>
      <c r="AAS35" s="129"/>
      <c r="AAT35" s="129"/>
      <c r="AAU35" s="129"/>
      <c r="AAV35" s="129"/>
      <c r="AAW35" s="129"/>
      <c r="AAX35" s="129"/>
      <c r="AAY35" s="129"/>
      <c r="AAZ35" s="129"/>
      <c r="ABA35" s="129"/>
      <c r="ABB35" s="129"/>
      <c r="ABC35" s="129"/>
      <c r="ABD35" s="129"/>
      <c r="ABE35" s="129"/>
      <c r="ABF35" s="129"/>
      <c r="ABG35" s="129"/>
      <c r="ABH35" s="129"/>
      <c r="ABI35" s="129"/>
      <c r="ABJ35" s="129"/>
      <c r="ABK35" s="129"/>
      <c r="ABL35" s="129"/>
      <c r="ABM35" s="129"/>
      <c r="ABN35" s="129"/>
      <c r="ABO35" s="129"/>
      <c r="ABP35" s="129"/>
      <c r="ABQ35" s="129"/>
      <c r="ABR35" s="129"/>
      <c r="ABS35" s="129"/>
      <c r="ABT35" s="129"/>
      <c r="ABU35" s="129"/>
      <c r="ABV35" s="129"/>
      <c r="ABW35" s="129"/>
      <c r="ABX35" s="129"/>
      <c r="ABY35" s="129"/>
      <c r="ABZ35" s="129"/>
      <c r="ACA35" s="129"/>
      <c r="ACB35" s="129"/>
      <c r="ACC35" s="129"/>
      <c r="ACD35" s="129"/>
      <c r="ACE35" s="129"/>
      <c r="ACF35" s="129"/>
      <c r="ACG35" s="129"/>
      <c r="ACH35" s="129"/>
      <c r="ACI35" s="129"/>
      <c r="ACJ35" s="129"/>
      <c r="ACK35" s="129"/>
      <c r="ACL35" s="129"/>
      <c r="ACM35" s="129"/>
      <c r="ACN35" s="129"/>
      <c r="ACO35" s="129"/>
      <c r="ACP35" s="129"/>
      <c r="ACQ35" s="129"/>
      <c r="ACR35" s="129"/>
      <c r="ACS35" s="129"/>
      <c r="ACT35" s="129"/>
      <c r="ACU35" s="129"/>
      <c r="ACV35" s="129"/>
      <c r="ACW35" s="129"/>
      <c r="ACX35" s="129"/>
      <c r="ACY35" s="257"/>
      <c r="ACZ35" s="257"/>
      <c r="ADA35" s="257"/>
      <c r="ADB35" s="257"/>
      <c r="ADC35" s="257"/>
      <c r="ADD35" s="257"/>
      <c r="ADE35" s="257"/>
      <c r="ADF35" s="257"/>
      <c r="ADG35" s="257"/>
      <c r="ADH35" s="257"/>
      <c r="ADI35" s="257"/>
      <c r="ADJ35" s="257"/>
      <c r="ADK35" s="257"/>
      <c r="ADL35" s="257"/>
      <c r="ADM35" s="257"/>
      <c r="ADN35" s="257"/>
      <c r="ADO35" s="257"/>
      <c r="ADP35" s="257"/>
      <c r="ADQ35" s="257"/>
      <c r="ADR35" s="257"/>
      <c r="ADS35" s="257"/>
      <c r="ADT35" s="257"/>
      <c r="ADU35" s="257"/>
      <c r="ADV35" s="257"/>
      <c r="ADW35" s="257"/>
      <c r="ADX35" s="257"/>
      <c r="ADY35" s="257"/>
      <c r="ADZ35" s="257"/>
      <c r="AEA35" s="257"/>
      <c r="AEB35" s="257"/>
      <c r="AEC35" s="257"/>
      <c r="AED35" s="257"/>
      <c r="AEE35" s="257"/>
      <c r="AEF35" s="257"/>
      <c r="AEG35" s="257"/>
      <c r="AEH35" s="257"/>
      <c r="AEI35" s="257"/>
      <c r="AEJ35" s="257"/>
      <c r="AEK35" s="257"/>
      <c r="AEL35" s="257"/>
      <c r="AEM35" s="257"/>
      <c r="AEN35" s="257"/>
      <c r="AEO35" s="257"/>
      <c r="AEP35" s="257"/>
      <c r="AEQ35" s="257"/>
      <c r="AER35" s="257"/>
      <c r="AES35" s="257"/>
      <c r="AET35" s="257"/>
      <c r="AEU35" s="257"/>
      <c r="AEV35" s="257"/>
      <c r="AEW35" s="257"/>
      <c r="AEX35" s="257"/>
      <c r="AEY35" s="257"/>
      <c r="AEZ35" s="257"/>
      <c r="AFA35" s="257"/>
      <c r="AFB35" s="257"/>
      <c r="AFC35" s="257"/>
      <c r="AFD35" s="257"/>
      <c r="AFE35" s="257"/>
      <c r="AFF35" s="257"/>
      <c r="AFG35" s="257"/>
      <c r="AFH35" s="257"/>
      <c r="AFI35" s="257"/>
      <c r="AFJ35" s="257"/>
      <c r="AFK35" s="257"/>
      <c r="AFL35" s="257"/>
      <c r="AFM35" s="257"/>
      <c r="AFN35" s="257"/>
      <c r="AFO35" s="130"/>
      <c r="AFP35" s="130"/>
      <c r="AFQ35" s="130"/>
      <c r="AFR35" s="130"/>
      <c r="AFS35" s="130"/>
      <c r="AFT35" s="130"/>
      <c r="AFU35" s="130"/>
      <c r="AFV35" s="130"/>
      <c r="AFW35" s="130"/>
      <c r="AFX35" s="130"/>
      <c r="AFY35" s="130"/>
      <c r="AFZ35" s="130"/>
      <c r="AGA35" s="130"/>
      <c r="AGB35" s="130"/>
      <c r="AGC35" s="130"/>
      <c r="AGD35" s="130"/>
      <c r="AGE35" s="130"/>
      <c r="AGF35" s="130"/>
      <c r="AGG35" s="130"/>
      <c r="AGH35" s="130"/>
      <c r="AGI35" s="130"/>
      <c r="AGJ35" s="130"/>
      <c r="AGK35" s="130"/>
      <c r="AGL35" s="130"/>
      <c r="AGM35" s="130"/>
      <c r="AGN35" s="130"/>
      <c r="AGO35" s="130"/>
      <c r="AGP35" s="130"/>
      <c r="AGQ35" s="130"/>
      <c r="AGR35" s="130"/>
      <c r="AGS35" s="130"/>
      <c r="AGT35" s="130"/>
      <c r="AGU35" s="130"/>
      <c r="AGV35" s="130"/>
      <c r="AGW35" s="130"/>
      <c r="AGX35" s="130"/>
      <c r="AGY35" s="130"/>
      <c r="AGZ35" s="130"/>
      <c r="AHA35" s="130"/>
      <c r="AHB35" s="130"/>
      <c r="AHC35" s="130"/>
      <c r="AHD35" s="130"/>
      <c r="AHE35" s="130"/>
      <c r="AHF35" s="130"/>
      <c r="AHG35" s="130"/>
      <c r="AHH35" s="130"/>
      <c r="AHI35" s="130"/>
      <c r="AHJ35" s="130"/>
      <c r="AHK35" s="130"/>
      <c r="AHL35" s="130"/>
      <c r="AHM35" s="130"/>
      <c r="AHN35" s="130"/>
      <c r="AHO35" s="130"/>
      <c r="AHP35" s="130"/>
      <c r="AHQ35" s="130"/>
      <c r="AHR35" s="130"/>
      <c r="AHS35" s="130"/>
      <c r="AHT35" s="130"/>
      <c r="AHU35" s="130"/>
      <c r="AHV35" s="130"/>
      <c r="AHW35" s="130"/>
      <c r="AHX35" s="130"/>
      <c r="AHY35" s="130"/>
      <c r="AHZ35" s="130"/>
      <c r="AIA35" s="130"/>
      <c r="AIB35" s="130"/>
      <c r="AIC35" s="130"/>
      <c r="AID35" s="130"/>
      <c r="AIE35" s="64"/>
      <c r="AIF35" s="64"/>
      <c r="AIG35" s="64"/>
      <c r="AIH35" s="64"/>
      <c r="AII35" s="64"/>
      <c r="AIJ35" s="64"/>
      <c r="AIK35" s="64"/>
      <c r="AIL35" s="64"/>
      <c r="AIM35" s="64"/>
      <c r="AIN35" s="64"/>
      <c r="AIO35" s="64"/>
      <c r="AIP35" s="64"/>
      <c r="AIQ35" s="64"/>
      <c r="AIR35" s="64"/>
      <c r="AIS35" s="64"/>
      <c r="AIT35" s="64"/>
      <c r="AIU35" s="64"/>
      <c r="AIV35" s="64"/>
      <c r="AIW35" s="64"/>
      <c r="AIX35" s="64"/>
      <c r="AIY35" s="64"/>
      <c r="AIZ35" s="64"/>
      <c r="AJA35" s="64"/>
      <c r="AJB35" s="64"/>
      <c r="AJC35" s="64"/>
      <c r="AJD35" s="64"/>
      <c r="AJE35" s="64"/>
      <c r="AJF35" s="64"/>
      <c r="AJG35" s="64"/>
      <c r="AJH35" s="64"/>
      <c r="AJI35" s="64"/>
      <c r="AJJ35" s="64"/>
      <c r="AJK35" s="64"/>
      <c r="AJL35" s="64"/>
      <c r="AJM35" s="64"/>
      <c r="AJN35" s="64"/>
      <c r="AJO35" s="64"/>
      <c r="AJP35" s="64"/>
      <c r="AJQ35" s="64"/>
      <c r="AJR35" s="64"/>
      <c r="AJS35" s="64"/>
      <c r="AJT35" s="64"/>
      <c r="AJU35" s="64"/>
      <c r="AJV35" s="64"/>
      <c r="AJW35" s="64"/>
      <c r="AJX35" s="64"/>
      <c r="AJY35" s="64"/>
      <c r="AJZ35" s="64"/>
      <c r="AKA35" s="64"/>
      <c r="AKB35" s="64"/>
      <c r="AKC35" s="64"/>
      <c r="AKD35" s="64"/>
      <c r="AKE35" s="64"/>
      <c r="AKF35" s="64"/>
      <c r="AKG35" s="64"/>
      <c r="AKH35" s="64"/>
      <c r="AKI35" s="64"/>
      <c r="AKJ35" s="64"/>
      <c r="AKK35" s="64"/>
      <c r="AKL35" s="64"/>
      <c r="AKM35" s="64"/>
      <c r="AKN35" s="64"/>
      <c r="AKO35" s="64"/>
      <c r="AKP35" s="64"/>
      <c r="AKQ35" s="64"/>
      <c r="AKR35" s="64"/>
      <c r="AKS35" s="258"/>
      <c r="AKT35" s="106"/>
      <c r="AKU35" s="106"/>
      <c r="AKV35" s="106"/>
      <c r="AKW35" s="106"/>
      <c r="AKX35" s="106"/>
      <c r="AKY35" s="106"/>
      <c r="AKZ35" s="106"/>
      <c r="ALA35" s="106"/>
      <c r="ALB35" s="106"/>
      <c r="ALC35" s="106"/>
      <c r="ALD35" s="106"/>
      <c r="ALE35" s="106"/>
      <c r="ALF35" s="106"/>
      <c r="ALG35" s="106"/>
      <c r="ALH35" s="106"/>
      <c r="ALI35" s="106"/>
      <c r="ALJ35" s="106"/>
      <c r="ALK35" s="106"/>
      <c r="ALL35" s="106"/>
      <c r="ALM35" s="106"/>
      <c r="ALN35" s="106"/>
      <c r="ALO35" s="106"/>
      <c r="ALP35" s="106"/>
      <c r="ALQ35" s="106"/>
      <c r="ALR35" s="106"/>
      <c r="ALS35" s="106"/>
      <c r="ALT35" s="106"/>
      <c r="ALU35" s="106"/>
      <c r="ALV35" s="106"/>
      <c r="ALW35" s="106"/>
      <c r="ALX35" s="106"/>
      <c r="ALY35" s="106"/>
      <c r="ALZ35" s="106"/>
      <c r="AMA35" s="106"/>
      <c r="AMB35" s="106"/>
      <c r="AMC35" s="106"/>
      <c r="AMD35" s="106"/>
      <c r="AME35" s="106"/>
      <c r="AMF35" s="106"/>
      <c r="AMG35" s="106"/>
      <c r="AMH35" s="106"/>
      <c r="AMI35" s="106"/>
      <c r="AMJ35" s="106"/>
      <c r="AMK35" s="106"/>
      <c r="AML35" s="106"/>
      <c r="AMM35" s="106"/>
      <c r="AMN35" s="106"/>
      <c r="AMO35" s="106"/>
      <c r="AMP35" s="106"/>
      <c r="AMQ35" s="106"/>
      <c r="AMR35" s="106"/>
      <c r="AMS35" s="106"/>
      <c r="AMT35" s="106"/>
      <c r="AMU35" s="106"/>
      <c r="AMV35" s="106"/>
      <c r="AMW35" s="106"/>
      <c r="AMX35" s="106"/>
      <c r="AMY35" s="106"/>
      <c r="AMZ35" s="106"/>
      <c r="ANA35" s="106"/>
      <c r="ANB35" s="106"/>
      <c r="ANC35" s="106"/>
      <c r="AND35" s="106"/>
      <c r="ANE35" s="106"/>
      <c r="ANF35" s="106"/>
      <c r="ANG35" s="106"/>
      <c r="ANH35" s="129"/>
      <c r="ANI35" s="129"/>
      <c r="ANJ35" s="129"/>
      <c r="ANK35" s="129"/>
      <c r="ANL35" s="129"/>
      <c r="ANM35" s="129"/>
      <c r="ANN35" s="129"/>
      <c r="ANO35" s="129"/>
      <c r="ANP35" s="129"/>
      <c r="ANQ35" s="129"/>
      <c r="ANR35" s="129"/>
      <c r="ANS35" s="129"/>
      <c r="ANT35" s="129"/>
      <c r="ANU35" s="129"/>
      <c r="ANV35" s="129"/>
      <c r="ANW35" s="129"/>
      <c r="ANX35" s="129"/>
      <c r="ANY35" s="129"/>
      <c r="ANZ35" s="129"/>
      <c r="AOA35" s="129"/>
      <c r="AOB35" s="129"/>
      <c r="AOC35" s="129"/>
      <c r="AOD35" s="129"/>
      <c r="AOE35" s="129"/>
      <c r="AOF35" s="129"/>
      <c r="AOG35" s="129"/>
      <c r="AOH35" s="129"/>
      <c r="AOI35" s="129"/>
      <c r="AOJ35" s="129"/>
      <c r="AOK35" s="129"/>
      <c r="AOL35" s="129"/>
      <c r="AOM35" s="129"/>
      <c r="AON35" s="129"/>
      <c r="AOO35" s="129"/>
      <c r="AOP35" s="129"/>
      <c r="AOQ35" s="129"/>
      <c r="AOR35" s="129"/>
      <c r="AOS35" s="129"/>
      <c r="AOT35" s="129"/>
      <c r="AOU35" s="129"/>
      <c r="AOV35" s="129"/>
      <c r="AOW35" s="129"/>
      <c r="AOX35" s="129"/>
      <c r="AOY35" s="129"/>
      <c r="AOZ35" s="129"/>
      <c r="APA35" s="129"/>
      <c r="APB35" s="129"/>
      <c r="APC35" s="129"/>
      <c r="APD35" s="129"/>
      <c r="APE35" s="129"/>
      <c r="APF35" s="129"/>
      <c r="APG35" s="129"/>
      <c r="APH35" s="129"/>
      <c r="API35" s="129"/>
      <c r="APJ35" s="129"/>
      <c r="APK35" s="129"/>
      <c r="APL35" s="129"/>
      <c r="APM35" s="129"/>
      <c r="APN35" s="129"/>
      <c r="APO35" s="129"/>
      <c r="APP35" s="129"/>
      <c r="APQ35" s="129"/>
      <c r="APR35" s="129"/>
      <c r="APS35" s="129"/>
      <c r="APT35" s="129"/>
      <c r="APU35" s="130"/>
      <c r="APV35" s="130"/>
      <c r="APW35" s="130"/>
      <c r="APX35" s="130"/>
      <c r="APY35" s="130"/>
      <c r="APZ35" s="130"/>
      <c r="AQA35" s="130"/>
      <c r="AQB35" s="130"/>
      <c r="AQC35" s="130"/>
      <c r="AQD35" s="130"/>
      <c r="AQE35" s="130"/>
      <c r="AQF35" s="130"/>
      <c r="AQG35" s="130"/>
      <c r="AQH35" s="130"/>
      <c r="AQI35" s="130"/>
      <c r="AQJ35" s="130"/>
      <c r="AQK35" s="130"/>
      <c r="AQL35" s="130"/>
      <c r="AQM35" s="130"/>
      <c r="AQN35" s="130"/>
      <c r="AQO35" s="130"/>
      <c r="AQP35" s="130"/>
      <c r="AQQ35" s="130"/>
      <c r="AQR35" s="130"/>
      <c r="AQS35" s="130"/>
      <c r="AQT35" s="130"/>
      <c r="AQU35" s="130"/>
      <c r="AQV35" s="130"/>
      <c r="AQW35" s="130"/>
      <c r="AQX35" s="130"/>
      <c r="AQY35" s="130"/>
      <c r="AQZ35" s="130"/>
      <c r="ARA35" s="130"/>
      <c r="ARB35" s="130"/>
      <c r="ARC35" s="130"/>
      <c r="ARD35" s="130"/>
      <c r="ARE35" s="130"/>
      <c r="ARF35" s="130"/>
      <c r="ARG35" s="130"/>
      <c r="ARH35" s="130"/>
      <c r="ARI35" s="130"/>
      <c r="ARJ35" s="130"/>
      <c r="ARK35" s="130"/>
      <c r="ARL35" s="130"/>
      <c r="ARM35" s="130"/>
      <c r="ARN35" s="130"/>
      <c r="ARO35" s="130"/>
      <c r="ARP35" s="130"/>
      <c r="ARQ35" s="130"/>
      <c r="ARR35" s="130"/>
      <c r="ARS35" s="130"/>
      <c r="ART35" s="130"/>
      <c r="ARU35" s="130"/>
      <c r="ARV35" s="130"/>
      <c r="ARW35" s="130"/>
      <c r="ARX35" s="130"/>
      <c r="ARY35" s="130"/>
      <c r="ARZ35" s="130"/>
      <c r="ASA35" s="130"/>
      <c r="ASB35" s="130"/>
      <c r="ASC35" s="130"/>
      <c r="ASD35" s="130"/>
      <c r="ASE35" s="130"/>
      <c r="ASF35" s="130"/>
      <c r="ASG35" s="130"/>
      <c r="ASH35" s="131"/>
      <c r="ASI35" s="131"/>
      <c r="ASJ35" s="131"/>
      <c r="ASK35" s="131"/>
      <c r="ASL35" s="131"/>
      <c r="ASM35" s="131"/>
      <c r="ASN35" s="131"/>
      <c r="ASO35" s="131"/>
      <c r="ASP35" s="131"/>
      <c r="ASQ35" s="131"/>
      <c r="ASR35" s="131"/>
      <c r="ASS35" s="131"/>
      <c r="AST35" s="131"/>
      <c r="ASU35" s="131"/>
      <c r="ASV35" s="131"/>
      <c r="ASW35" s="131"/>
      <c r="ASX35" s="131"/>
      <c r="ASY35" s="131"/>
      <c r="ASZ35" s="131"/>
      <c r="ATA35" s="131"/>
      <c r="ATB35" s="131"/>
      <c r="ATC35" s="131"/>
      <c r="ATD35" s="131"/>
      <c r="ATE35" s="131"/>
      <c r="ATF35" s="131"/>
      <c r="ATG35" s="131"/>
      <c r="ATH35" s="131"/>
      <c r="ATI35" s="131"/>
      <c r="ATJ35" s="131"/>
      <c r="ATK35" s="131"/>
      <c r="ATL35" s="131"/>
      <c r="ATM35" s="131"/>
      <c r="ATN35" s="131"/>
      <c r="ATO35" s="131"/>
      <c r="ATP35" s="131"/>
      <c r="ATQ35" s="131"/>
      <c r="ATR35" s="131"/>
      <c r="ATS35" s="131"/>
      <c r="ATT35" s="131"/>
      <c r="ATU35" s="131"/>
      <c r="ATV35" s="131"/>
      <c r="ATW35" s="131"/>
      <c r="ATX35" s="131"/>
      <c r="ATY35" s="131"/>
      <c r="ATZ35" s="131"/>
      <c r="AUA35" s="131"/>
      <c r="AUB35" s="131"/>
      <c r="AUC35" s="131"/>
      <c r="AUD35" s="131"/>
      <c r="AUE35" s="131"/>
      <c r="AUF35" s="131"/>
      <c r="AUG35" s="131"/>
      <c r="AUH35" s="131"/>
      <c r="AUI35" s="131"/>
      <c r="AUJ35" s="131"/>
      <c r="AUK35" s="131"/>
      <c r="AUL35" s="131"/>
      <c r="AUM35" s="131"/>
      <c r="AUN35" s="131"/>
      <c r="AUO35" s="131"/>
      <c r="AUP35" s="131"/>
      <c r="AUQ35" s="131"/>
      <c r="AUR35" s="131"/>
      <c r="AUS35" s="131"/>
      <c r="AUT35" s="131"/>
      <c r="AUU35" s="130"/>
      <c r="AUV35" s="130"/>
      <c r="AUW35" s="130"/>
      <c r="AUX35" s="130"/>
      <c r="AUY35" s="130"/>
      <c r="AUZ35" s="130"/>
      <c r="AVA35" s="130"/>
      <c r="AVB35" s="130"/>
      <c r="AVC35" s="130"/>
      <c r="AVD35" s="130"/>
      <c r="AVE35" s="130"/>
      <c r="AVF35" s="130"/>
      <c r="AVG35" s="130"/>
      <c r="AVH35" s="130"/>
      <c r="AVI35" s="130"/>
      <c r="AVJ35" s="130"/>
      <c r="AVK35" s="130"/>
      <c r="AVL35" s="130"/>
      <c r="AVM35" s="130"/>
      <c r="AVN35" s="130"/>
      <c r="AVO35" s="130"/>
      <c r="AVP35" s="130"/>
      <c r="AVQ35" s="130"/>
      <c r="AVR35" s="130"/>
      <c r="AVS35" s="130"/>
      <c r="AVT35" s="130"/>
      <c r="AVU35" s="130"/>
      <c r="AVV35" s="130"/>
      <c r="AVW35" s="130"/>
      <c r="AVX35" s="130"/>
      <c r="AVY35" s="130"/>
      <c r="AVZ35" s="130"/>
      <c r="AWA35" s="130"/>
      <c r="AWB35" s="130"/>
      <c r="AWC35" s="130"/>
      <c r="AWD35" s="130"/>
      <c r="AWE35" s="130"/>
      <c r="AWF35" s="130"/>
      <c r="AWG35" s="130"/>
      <c r="AWH35" s="130"/>
      <c r="AWI35" s="130"/>
      <c r="AWJ35" s="130"/>
      <c r="AWK35" s="130"/>
      <c r="AWL35" s="130"/>
      <c r="AWM35" s="130"/>
      <c r="AWN35" s="130"/>
      <c r="AWO35" s="130"/>
      <c r="AWP35" s="130"/>
      <c r="AWQ35" s="130"/>
      <c r="AWR35" s="130"/>
      <c r="AWS35" s="130"/>
      <c r="AWT35" s="130"/>
      <c r="AWU35" s="130"/>
      <c r="AWV35" s="130"/>
      <c r="AWW35" s="130"/>
      <c r="AWX35" s="130"/>
      <c r="AWY35" s="130"/>
      <c r="AWZ35" s="130"/>
      <c r="AXA35" s="130"/>
      <c r="AXB35" s="130"/>
      <c r="AXC35" s="130"/>
      <c r="AXD35" s="130"/>
      <c r="AXE35" s="130"/>
      <c r="AXF35" s="130"/>
      <c r="AXG35" s="130"/>
      <c r="AXH35" s="130"/>
      <c r="AXI35" s="130"/>
      <c r="AXJ35" s="130"/>
      <c r="AXK35" s="64"/>
      <c r="AXL35" s="64"/>
      <c r="AXM35" s="64"/>
      <c r="AXN35" s="64"/>
      <c r="AXO35" s="64"/>
      <c r="AXP35" s="64"/>
      <c r="AXQ35" s="64"/>
      <c r="AXR35" s="64"/>
      <c r="AXS35" s="64"/>
      <c r="AXT35" s="64"/>
      <c r="AXU35" s="64"/>
      <c r="AXV35" s="64"/>
      <c r="AXW35" s="64"/>
      <c r="AXX35" s="64"/>
      <c r="AXY35" s="64"/>
      <c r="AXZ35" s="64"/>
      <c r="AYA35" s="64"/>
      <c r="AYB35" s="64"/>
      <c r="AYC35" s="64"/>
      <c r="AYD35" s="64"/>
      <c r="AYE35" s="64"/>
      <c r="AYF35" s="64"/>
      <c r="AYG35" s="64"/>
      <c r="AYH35" s="64"/>
      <c r="AYI35" s="64"/>
      <c r="AYJ35" s="64"/>
      <c r="AYK35" s="64"/>
      <c r="AYL35" s="64"/>
      <c r="AYM35" s="64"/>
      <c r="AYN35" s="64"/>
      <c r="AYO35" s="64"/>
      <c r="AYP35" s="64"/>
      <c r="AYQ35" s="64"/>
      <c r="AYR35" s="64"/>
      <c r="AYS35" s="64"/>
      <c r="AYT35" s="64"/>
      <c r="AYU35" s="64"/>
      <c r="AYV35" s="64"/>
      <c r="AYW35" s="64"/>
      <c r="AYX35" s="64"/>
      <c r="AYY35" s="64"/>
      <c r="AYZ35" s="64"/>
      <c r="AZA35" s="64"/>
      <c r="AZB35" s="64"/>
      <c r="AZC35" s="64"/>
      <c r="AZD35" s="64"/>
      <c r="AZE35" s="64"/>
      <c r="AZF35" s="64"/>
      <c r="AZG35" s="64"/>
      <c r="AZH35" s="64"/>
      <c r="AZI35" s="64"/>
      <c r="AZJ35" s="64"/>
      <c r="AZK35" s="64"/>
      <c r="AZL35" s="64"/>
      <c r="AZM35" s="64"/>
      <c r="AZN35" s="64"/>
      <c r="AZO35" s="64"/>
      <c r="AZP35" s="64"/>
      <c r="AZQ35" s="64"/>
      <c r="AZR35" s="64"/>
      <c r="AZS35" s="64"/>
      <c r="AZT35" s="64"/>
      <c r="AZU35" s="64"/>
      <c r="AZV35" s="64"/>
      <c r="AZW35" s="64"/>
      <c r="AZX35" s="130"/>
      <c r="AZY35" s="130"/>
      <c r="AZZ35" s="130"/>
      <c r="BAA35" s="130"/>
      <c r="BAB35" s="130"/>
      <c r="BAC35" s="130"/>
      <c r="BAD35" s="130"/>
      <c r="BAE35" s="130"/>
      <c r="BAF35" s="130"/>
      <c r="BAG35" s="130"/>
      <c r="BAH35" s="130"/>
      <c r="BAI35" s="130"/>
      <c r="BAJ35" s="130"/>
      <c r="BAK35" s="130"/>
      <c r="BAL35" s="130"/>
      <c r="BAM35" s="130"/>
      <c r="BAN35" s="130"/>
      <c r="BAO35" s="130"/>
      <c r="BAP35" s="130"/>
      <c r="BAQ35" s="130"/>
      <c r="BAR35" s="130"/>
      <c r="BAS35" s="130"/>
      <c r="BAT35" s="130"/>
      <c r="BAU35" s="130"/>
      <c r="BAV35" s="130"/>
      <c r="BAW35" s="130"/>
      <c r="BAX35" s="130"/>
      <c r="BAY35" s="130"/>
      <c r="BAZ35" s="130"/>
      <c r="BBA35" s="130"/>
      <c r="BBB35" s="130"/>
      <c r="BBC35" s="130"/>
      <c r="BBD35" s="130"/>
      <c r="BBE35" s="130"/>
      <c r="BBF35" s="130"/>
      <c r="BBG35" s="130"/>
      <c r="BBH35" s="130"/>
      <c r="BBI35" s="130"/>
      <c r="BBJ35" s="130"/>
      <c r="BBK35" s="130"/>
      <c r="BBL35" s="130"/>
      <c r="BBM35" s="130"/>
      <c r="BBN35" s="130"/>
      <c r="BBO35" s="130"/>
      <c r="BBP35" s="130"/>
      <c r="BBQ35" s="130"/>
      <c r="BBR35" s="130"/>
      <c r="BBS35" s="130"/>
      <c r="BBT35" s="130"/>
      <c r="BBU35" s="130"/>
      <c r="BBV35" s="130"/>
      <c r="BBW35" s="130"/>
      <c r="BBX35" s="130"/>
      <c r="BBY35" s="130"/>
      <c r="BBZ35" s="130"/>
      <c r="BCA35" s="130"/>
      <c r="BCB35" s="130"/>
      <c r="BCC35" s="130"/>
      <c r="BCD35" s="130"/>
      <c r="BCE35" s="130"/>
      <c r="BCF35" s="130"/>
      <c r="BCG35" s="130"/>
      <c r="BCH35" s="130"/>
      <c r="BCI35" s="130"/>
      <c r="BCJ35" s="130"/>
      <c r="BCK35" s="130"/>
      <c r="BCL35" s="130"/>
      <c r="BCM35" s="130"/>
      <c r="BCN35" s="130"/>
      <c r="BCO35" s="130"/>
      <c r="BCP35" s="130"/>
      <c r="BCQ35" s="130"/>
      <c r="BCR35" s="130"/>
      <c r="BCS35" s="130"/>
      <c r="BCT35" s="130"/>
      <c r="BCU35" s="130"/>
      <c r="BCV35" s="130"/>
      <c r="BCW35" s="130"/>
      <c r="BCX35" s="130"/>
      <c r="BCY35" s="130"/>
      <c r="BCZ35" s="130"/>
      <c r="BDA35" s="130"/>
      <c r="BDB35" s="130"/>
      <c r="BDC35" s="130"/>
      <c r="BDD35" s="130"/>
      <c r="BDE35" s="130"/>
      <c r="BDF35" s="130"/>
      <c r="BDG35" s="130"/>
      <c r="BDH35" s="130"/>
      <c r="BDI35" s="130"/>
      <c r="BDJ35" s="130"/>
      <c r="BDK35" s="130"/>
      <c r="BDL35" s="130"/>
      <c r="BDM35" s="130"/>
      <c r="BDN35" s="130"/>
      <c r="BDO35" s="130"/>
      <c r="BDP35" s="130"/>
      <c r="BDQ35" s="130"/>
      <c r="BDR35" s="130"/>
      <c r="BDS35" s="130"/>
      <c r="BDT35" s="130"/>
      <c r="BDU35" s="130"/>
      <c r="BDV35" s="130"/>
      <c r="BDW35" s="130"/>
      <c r="BDX35" s="130"/>
      <c r="BDY35" s="130"/>
      <c r="BDZ35" s="130"/>
      <c r="BEA35" s="130"/>
      <c r="BEB35" s="130"/>
      <c r="BEC35" s="130"/>
      <c r="BED35" s="130"/>
      <c r="BEE35" s="130"/>
      <c r="BEF35" s="130"/>
      <c r="BEG35" s="130"/>
      <c r="BEH35" s="130"/>
      <c r="BEI35" s="130"/>
      <c r="BEJ35" s="130"/>
      <c r="BEK35" s="130"/>
      <c r="BEL35" s="130"/>
      <c r="BEM35" s="130"/>
      <c r="BEN35" s="130"/>
      <c r="BEO35" s="130"/>
      <c r="BEP35" s="130"/>
      <c r="BEQ35" s="130"/>
      <c r="BER35" s="130"/>
      <c r="BES35" s="130"/>
      <c r="BET35" s="130"/>
      <c r="BEU35" s="130"/>
      <c r="BEV35" s="130"/>
      <c r="BEW35" s="130"/>
      <c r="BEX35" s="129"/>
      <c r="BEY35" s="129"/>
      <c r="BEZ35" s="129"/>
      <c r="BFA35" s="129"/>
      <c r="BFB35" s="129"/>
      <c r="BFC35" s="129"/>
      <c r="BFD35" s="129"/>
      <c r="BFE35" s="129"/>
      <c r="BFF35" s="129"/>
      <c r="BFG35" s="129"/>
      <c r="BFH35" s="129"/>
      <c r="BFI35" s="129"/>
      <c r="BFJ35" s="129"/>
      <c r="BFK35" s="129"/>
      <c r="BFL35" s="129"/>
      <c r="BFM35" s="129"/>
      <c r="BFN35" s="129"/>
      <c r="BFO35" s="129"/>
      <c r="BFP35" s="129"/>
      <c r="BFQ35" s="129"/>
      <c r="BFR35" s="129"/>
      <c r="BFS35" s="129"/>
      <c r="BFT35" s="129"/>
      <c r="BFU35" s="129"/>
      <c r="BFV35" s="129"/>
      <c r="BFW35" s="129"/>
      <c r="BFX35" s="129"/>
      <c r="BFY35" s="129"/>
      <c r="BFZ35" s="129"/>
      <c r="BGA35" s="129"/>
      <c r="BGB35" s="129"/>
      <c r="BGC35" s="129"/>
      <c r="BGD35" s="129"/>
      <c r="BGE35" s="129"/>
      <c r="BGF35" s="129"/>
      <c r="BGG35" s="129"/>
      <c r="BGH35" s="129"/>
      <c r="BGI35" s="129"/>
      <c r="BGJ35" s="129"/>
      <c r="BGK35" s="129"/>
      <c r="BGL35" s="129"/>
      <c r="BGM35" s="129"/>
      <c r="BGN35" s="129"/>
      <c r="BGO35" s="129"/>
      <c r="BGP35" s="129"/>
      <c r="BGQ35" s="129"/>
      <c r="BGR35" s="129"/>
      <c r="BGS35" s="129"/>
      <c r="BGT35" s="129"/>
      <c r="BGU35" s="129"/>
      <c r="BGV35" s="129"/>
      <c r="BGW35" s="129"/>
      <c r="BGX35" s="129"/>
      <c r="BGY35" s="129"/>
      <c r="BGZ35" s="129"/>
      <c r="BHA35" s="129"/>
      <c r="BHB35" s="129"/>
      <c r="BHC35" s="129"/>
      <c r="BHD35" s="129"/>
      <c r="BHE35" s="129"/>
      <c r="BHF35" s="129"/>
      <c r="BHG35" s="129"/>
      <c r="BHH35" s="129"/>
      <c r="BHI35" s="129"/>
      <c r="BHJ35" s="129"/>
      <c r="BHK35" s="129"/>
      <c r="BHL35" s="129"/>
      <c r="BHM35" s="129"/>
      <c r="BHN35" s="106"/>
      <c r="BHO35" s="106"/>
      <c r="BHP35" s="106"/>
      <c r="BHQ35" s="106"/>
      <c r="BHR35" s="106"/>
      <c r="BHS35" s="106"/>
      <c r="BHT35" s="106"/>
      <c r="BHU35" s="106"/>
      <c r="BHV35" s="106"/>
      <c r="BHW35" s="106"/>
      <c r="BHX35" s="106"/>
      <c r="BHY35" s="106"/>
      <c r="BHZ35" s="106"/>
      <c r="BIA35" s="106"/>
      <c r="BIB35" s="106"/>
      <c r="BIC35" s="106"/>
      <c r="BID35" s="106"/>
      <c r="BIE35" s="106"/>
      <c r="BIF35" s="106"/>
      <c r="BIG35" s="106"/>
      <c r="BIH35" s="106"/>
      <c r="BII35" s="106"/>
      <c r="BIJ35" s="106"/>
      <c r="BIK35" s="106"/>
      <c r="BIL35" s="106"/>
      <c r="BIM35" s="106"/>
      <c r="BIN35" s="106"/>
      <c r="BIO35" s="106"/>
      <c r="BIP35" s="106"/>
      <c r="BIQ35" s="106"/>
      <c r="BIR35" s="106"/>
      <c r="BIS35" s="106"/>
      <c r="BIT35" s="106"/>
      <c r="BIU35" s="106"/>
      <c r="BIV35" s="106"/>
      <c r="BIW35" s="106"/>
      <c r="BIX35" s="106"/>
      <c r="BIY35" s="106"/>
      <c r="BIZ35" s="106"/>
      <c r="BJA35" s="106"/>
      <c r="BJB35" s="106"/>
      <c r="BJC35" s="106"/>
      <c r="BJD35" s="106"/>
      <c r="BJE35" s="106"/>
      <c r="BJF35" s="106"/>
      <c r="BJG35" s="106"/>
      <c r="BJH35" s="106"/>
      <c r="BJI35" s="106"/>
      <c r="BJJ35" s="106"/>
      <c r="BJK35" s="106"/>
      <c r="BJL35" s="106"/>
      <c r="BJM35" s="106"/>
      <c r="BJN35" s="106"/>
      <c r="BJO35" s="106"/>
      <c r="BJP35" s="106"/>
      <c r="BJQ35" s="106"/>
      <c r="BJR35" s="106"/>
      <c r="BJS35" s="106"/>
      <c r="BJT35" s="106"/>
      <c r="BJU35" s="106"/>
      <c r="BJV35" s="106"/>
      <c r="BJW35" s="106"/>
      <c r="BJX35" s="106"/>
      <c r="BJY35" s="106"/>
      <c r="BJZ35" s="106"/>
      <c r="BKA35" s="106"/>
      <c r="BKB35" s="106"/>
      <c r="BKC35" s="106"/>
      <c r="BKD35" s="106"/>
      <c r="BKE35" s="106"/>
      <c r="BKF35" s="106"/>
      <c r="BKG35" s="106"/>
      <c r="BKH35" s="106"/>
      <c r="BKI35" s="106"/>
      <c r="BKJ35" s="106"/>
      <c r="BKK35" s="106"/>
      <c r="BKL35" s="106"/>
      <c r="BKM35" s="106"/>
      <c r="BKN35" s="106"/>
      <c r="BKO35" s="106"/>
      <c r="BKP35" s="106"/>
      <c r="BKQ35" s="106"/>
      <c r="BKR35" s="106"/>
      <c r="BKS35" s="106"/>
      <c r="BKT35" s="106"/>
      <c r="BKU35" s="106"/>
      <c r="BKV35" s="106"/>
      <c r="BKW35" s="106"/>
      <c r="BKX35" s="106"/>
      <c r="BKY35" s="106"/>
      <c r="BKZ35" s="106"/>
      <c r="BLA35" s="106"/>
      <c r="BLB35" s="106"/>
      <c r="BLC35" s="106"/>
      <c r="BLD35" s="106"/>
      <c r="BLE35" s="106"/>
      <c r="BLF35" s="106"/>
      <c r="BLG35" s="106"/>
      <c r="BLH35" s="106"/>
      <c r="BLI35" s="106"/>
      <c r="BLJ35" s="106"/>
      <c r="BLK35" s="106"/>
      <c r="BLL35" s="106"/>
      <c r="BLM35" s="106"/>
      <c r="BLN35" s="106"/>
      <c r="BLO35" s="106"/>
      <c r="BLP35" s="106"/>
      <c r="BLQ35" s="106"/>
      <c r="BLR35" s="106"/>
      <c r="BLS35" s="106"/>
      <c r="BLT35" s="106"/>
      <c r="BLU35" s="106"/>
      <c r="BLV35" s="106"/>
      <c r="BLW35" s="106"/>
      <c r="BLX35" s="106"/>
      <c r="BLY35" s="106"/>
      <c r="BLZ35" s="106"/>
      <c r="BMA35" s="106"/>
      <c r="BMB35" s="106"/>
      <c r="BMC35" s="106"/>
      <c r="BMD35" s="106"/>
      <c r="BME35" s="106"/>
      <c r="BMF35" s="106"/>
      <c r="BMG35" s="106"/>
      <c r="BMH35" s="106"/>
      <c r="BMI35" s="106"/>
      <c r="BMJ35" s="106"/>
      <c r="BMK35" s="106"/>
      <c r="BML35" s="106"/>
      <c r="BMM35" s="106"/>
      <c r="BMN35" s="106"/>
      <c r="BMO35" s="106"/>
      <c r="BMP35" s="106"/>
      <c r="BMQ35" s="106"/>
      <c r="BMR35" s="106"/>
      <c r="BMS35" s="106"/>
      <c r="BMT35" s="259"/>
      <c r="BMU35" s="259"/>
      <c r="BMV35" s="259"/>
      <c r="BMW35" s="259"/>
      <c r="BMX35" s="259"/>
      <c r="BMY35" s="259"/>
      <c r="BMZ35" s="259"/>
      <c r="BNA35" s="259"/>
      <c r="BNB35" s="259"/>
      <c r="BNC35" s="259"/>
      <c r="BND35" s="259"/>
      <c r="BNE35" s="259"/>
      <c r="BNF35" s="259"/>
      <c r="BNG35" s="259"/>
      <c r="BNH35" s="259"/>
      <c r="BNI35" s="259"/>
      <c r="BNJ35" s="259"/>
      <c r="BNK35" s="259"/>
      <c r="BNL35" s="259"/>
      <c r="BNM35" s="259"/>
      <c r="BNN35" s="259"/>
      <c r="BNO35" s="259"/>
      <c r="BNP35" s="259"/>
      <c r="BNQ35" s="259"/>
      <c r="BNR35" s="259"/>
      <c r="BNS35" s="259"/>
      <c r="BNT35" s="259"/>
      <c r="BNU35" s="259"/>
      <c r="BNV35" s="259"/>
      <c r="BNW35" s="259"/>
      <c r="BNX35" s="259"/>
      <c r="BNY35" s="259"/>
      <c r="BNZ35" s="259"/>
      <c r="BOA35" s="259"/>
      <c r="BOB35" s="259"/>
      <c r="BOC35" s="259"/>
      <c r="BOD35" s="259"/>
      <c r="BOE35" s="259"/>
      <c r="BOF35" s="259"/>
      <c r="BOG35" s="259"/>
      <c r="BOH35" s="259"/>
      <c r="BOI35" s="259"/>
      <c r="BOJ35" s="259"/>
      <c r="BOK35" s="259"/>
      <c r="BOL35" s="259"/>
      <c r="BOM35" s="259"/>
      <c r="BON35" s="259"/>
      <c r="BOO35" s="259"/>
      <c r="BOP35" s="259"/>
      <c r="BOQ35" s="259"/>
      <c r="BOR35" s="259"/>
      <c r="BOS35" s="259"/>
      <c r="BOT35" s="259"/>
      <c r="BOU35" s="259"/>
      <c r="BOV35" s="259"/>
      <c r="BOW35" s="259"/>
      <c r="BOX35" s="259"/>
      <c r="BOY35" s="259"/>
      <c r="BOZ35" s="259"/>
      <c r="BPA35" s="259"/>
      <c r="BPB35" s="259"/>
      <c r="BPC35" s="259"/>
      <c r="BPD35" s="259"/>
      <c r="BPE35" s="259"/>
      <c r="BPF35" s="259"/>
      <c r="BPG35" s="259"/>
      <c r="BPH35" s="259"/>
      <c r="BPI35" s="259"/>
      <c r="BPJ35" s="129"/>
      <c r="BPK35" s="129"/>
      <c r="BPL35" s="129"/>
      <c r="BPM35" s="129"/>
      <c r="BPN35" s="129"/>
      <c r="BPO35" s="129"/>
      <c r="BPP35" s="129"/>
      <c r="BPQ35" s="129"/>
      <c r="BPR35" s="129"/>
      <c r="BPS35" s="129"/>
      <c r="BPT35" s="129"/>
      <c r="BPU35" s="129"/>
      <c r="BPV35" s="129"/>
      <c r="BPW35" s="129"/>
      <c r="BPX35" s="129"/>
      <c r="BPY35" s="129"/>
      <c r="BPZ35" s="129"/>
      <c r="BQA35" s="129"/>
      <c r="BQB35" s="129"/>
      <c r="BQC35" s="129"/>
      <c r="BQD35" s="129"/>
      <c r="BQE35" s="129"/>
      <c r="BQF35" s="129"/>
      <c r="BQG35" s="129"/>
      <c r="BQH35" s="129"/>
      <c r="BQI35" s="129"/>
      <c r="BQJ35" s="129"/>
      <c r="BQK35" s="129"/>
      <c r="BQL35" s="129"/>
      <c r="BQM35" s="129"/>
      <c r="BQN35" s="129"/>
      <c r="BQO35" s="129"/>
      <c r="BQP35" s="129"/>
      <c r="BQQ35" s="129"/>
      <c r="BQR35" s="129"/>
      <c r="BQS35" s="129"/>
      <c r="BQT35" s="129"/>
      <c r="BQU35" s="129"/>
      <c r="BQV35" s="129"/>
      <c r="BQW35" s="129"/>
      <c r="BQX35" s="129"/>
      <c r="BQY35" s="129"/>
      <c r="BQZ35" s="129"/>
      <c r="BRA35" s="129"/>
      <c r="BRB35" s="129"/>
      <c r="BRC35" s="129"/>
      <c r="BRD35" s="129"/>
      <c r="BRE35" s="129"/>
      <c r="BRF35" s="129"/>
      <c r="BRG35" s="129"/>
      <c r="BRH35" s="129"/>
      <c r="BRI35" s="129"/>
      <c r="BRJ35" s="129"/>
      <c r="BRK35" s="129"/>
      <c r="BRL35" s="129"/>
      <c r="BRM35" s="129"/>
      <c r="BRN35" s="129"/>
      <c r="BRO35" s="129"/>
      <c r="BRP35" s="129"/>
      <c r="BRQ35" s="129"/>
      <c r="BRR35" s="129"/>
      <c r="BRS35" s="129"/>
      <c r="BRT35" s="129"/>
      <c r="BRU35" s="129"/>
      <c r="BRV35" s="129"/>
      <c r="BRW35" s="129"/>
      <c r="BRX35" s="129"/>
      <c r="BRY35" s="129"/>
      <c r="BRZ35" s="129"/>
      <c r="BSA35" s="129"/>
      <c r="BSB35" s="129"/>
      <c r="BSC35" s="129"/>
      <c r="BSD35" s="129"/>
      <c r="BSE35" s="129"/>
      <c r="BSF35" s="129"/>
      <c r="BSG35" s="129"/>
      <c r="BSH35" s="129"/>
      <c r="BSI35" s="129"/>
      <c r="BSJ35" s="129"/>
      <c r="BSK35" s="129"/>
      <c r="BSL35" s="129"/>
      <c r="BSM35" s="129"/>
      <c r="BSN35" s="129"/>
      <c r="BSO35" s="129"/>
      <c r="BSP35" s="129"/>
      <c r="BSQ35" s="129"/>
      <c r="BSR35" s="129"/>
      <c r="BSS35" s="129"/>
      <c r="BST35" s="129"/>
      <c r="BSU35" s="129"/>
      <c r="BSV35" s="129"/>
      <c r="BSW35" s="129"/>
      <c r="BSX35" s="129"/>
      <c r="BSY35" s="129"/>
      <c r="BSZ35" s="129"/>
      <c r="BTA35" s="129"/>
      <c r="BTB35" s="129"/>
      <c r="BTC35" s="129"/>
      <c r="BTD35" s="129"/>
      <c r="BTE35" s="129"/>
      <c r="BTF35" s="129"/>
      <c r="BTG35" s="129"/>
      <c r="BTH35" s="129"/>
      <c r="BTI35" s="129"/>
      <c r="BTJ35" s="129"/>
      <c r="BTK35" s="129"/>
      <c r="BTL35" s="129"/>
      <c r="BTM35" s="129"/>
      <c r="BTN35" s="129"/>
      <c r="BTO35" s="129"/>
      <c r="BTP35" s="129"/>
      <c r="BTQ35" s="129"/>
      <c r="BTR35" s="129"/>
      <c r="BTS35" s="129"/>
      <c r="BTT35" s="129"/>
      <c r="BTU35" s="129"/>
      <c r="BTV35" s="129"/>
      <c r="BTW35" s="129"/>
      <c r="BTX35" s="129"/>
      <c r="BTY35" s="129"/>
      <c r="BTZ35" s="129"/>
      <c r="BUA35" s="129"/>
      <c r="BUB35" s="129"/>
      <c r="BUC35" s="129"/>
      <c r="BUD35" s="129"/>
      <c r="BUE35" s="129"/>
      <c r="BUF35" s="129"/>
      <c r="BUG35" s="129"/>
      <c r="BUH35" s="129"/>
      <c r="BUI35" s="129"/>
      <c r="BUJ35" s="129"/>
      <c r="BUK35" s="129"/>
      <c r="BUL35" s="129"/>
      <c r="BUM35" s="129"/>
      <c r="BUN35" s="129"/>
      <c r="BUO35" s="129"/>
      <c r="BUP35" s="129"/>
      <c r="BUQ35" s="129"/>
      <c r="BUR35" s="129"/>
      <c r="BUS35" s="129"/>
      <c r="BUT35" s="129"/>
      <c r="BUU35" s="129"/>
      <c r="BUV35" s="129"/>
      <c r="BUW35" s="129"/>
      <c r="BUX35" s="129"/>
      <c r="BUY35" s="129"/>
      <c r="BUZ35" s="129"/>
      <c r="BVA35" s="129"/>
      <c r="BVB35" s="129"/>
      <c r="BVC35" s="129"/>
      <c r="BVD35" s="129"/>
      <c r="BVE35" s="129"/>
      <c r="BVF35" s="129"/>
      <c r="BVG35" s="129"/>
      <c r="BVH35" s="129"/>
      <c r="BVI35" s="129"/>
      <c r="BVJ35" s="129"/>
      <c r="BVK35" s="129"/>
      <c r="BVL35" s="129"/>
      <c r="BVM35" s="129"/>
      <c r="BVN35" s="129"/>
      <c r="BVO35" s="129"/>
      <c r="BVP35" s="129"/>
      <c r="BVQ35" s="129"/>
      <c r="BVR35" s="129"/>
      <c r="BVS35" s="129"/>
      <c r="BVT35" s="129"/>
      <c r="BVU35" s="129"/>
      <c r="BVV35" s="129"/>
      <c r="BVW35" s="129"/>
      <c r="BVX35" s="129"/>
      <c r="BVY35" s="129"/>
      <c r="BVZ35" s="129"/>
      <c r="BWA35" s="129"/>
      <c r="BWB35" s="129"/>
      <c r="BWC35" s="129"/>
      <c r="BWD35" s="129"/>
      <c r="BWE35" s="129"/>
      <c r="BWF35" s="129"/>
      <c r="BWG35" s="129"/>
      <c r="BWH35" s="129"/>
      <c r="BWI35" s="129"/>
      <c r="BWJ35" s="129"/>
      <c r="BWK35" s="129"/>
      <c r="BWL35" s="129"/>
      <c r="BWM35" s="129"/>
      <c r="BWN35" s="129"/>
      <c r="BWO35" s="129"/>
      <c r="BWP35" s="129"/>
      <c r="BWQ35" s="129"/>
      <c r="BWR35" s="129"/>
      <c r="BWS35" s="129"/>
      <c r="BWT35" s="129"/>
      <c r="BWU35" s="129"/>
      <c r="BWV35" s="129"/>
      <c r="BWW35" s="129"/>
      <c r="BWX35" s="129"/>
      <c r="BWY35" s="129"/>
      <c r="BWZ35" s="129"/>
      <c r="BXA35" s="129"/>
      <c r="BXB35" s="129"/>
      <c r="BXC35" s="256"/>
      <c r="BXD35" s="256"/>
      <c r="BXE35" s="256"/>
      <c r="BXF35" s="256"/>
      <c r="BXG35" s="256"/>
      <c r="BXH35" s="256"/>
      <c r="BXI35" s="256"/>
      <c r="BXJ35" s="256"/>
      <c r="BXK35" s="256"/>
      <c r="BXL35" s="256"/>
      <c r="BXM35" s="256"/>
      <c r="BXN35" s="256"/>
      <c r="BXO35" s="256"/>
      <c r="BXP35" s="256"/>
      <c r="BXQ35" s="256"/>
      <c r="BXR35" s="256"/>
      <c r="BXS35" s="256"/>
      <c r="BXT35" s="256"/>
      <c r="BXU35" s="256"/>
      <c r="BXV35" s="256"/>
      <c r="BXW35" s="256"/>
      <c r="BXX35" s="256"/>
      <c r="BXY35" s="256"/>
      <c r="BXZ35" s="256"/>
      <c r="BYA35" s="256"/>
      <c r="BYB35" s="256"/>
      <c r="BYC35" s="256"/>
      <c r="BYD35" s="256"/>
      <c r="BYE35" s="256"/>
      <c r="BYF35" s="256"/>
      <c r="BYG35" s="256"/>
      <c r="BYH35" s="256"/>
      <c r="BYI35" s="256"/>
      <c r="BYJ35" s="256"/>
      <c r="BYK35" s="256"/>
      <c r="BYL35" s="256"/>
      <c r="BYM35" s="256"/>
      <c r="BYN35" s="256"/>
      <c r="BYO35" s="256"/>
      <c r="BYP35" s="256"/>
      <c r="BYQ35" s="256"/>
      <c r="BYR35" s="256"/>
      <c r="BYS35" s="256"/>
      <c r="BYT35" s="256"/>
      <c r="BYU35" s="256"/>
      <c r="BYV35" s="256"/>
      <c r="BYW35" s="256"/>
      <c r="BYX35" s="256"/>
      <c r="BYY35" s="256"/>
      <c r="BYZ35" s="256"/>
      <c r="BZA35" s="256"/>
      <c r="BZB35" s="256"/>
      <c r="BZC35" s="256"/>
      <c r="BZD35" s="256"/>
      <c r="BZE35" s="256"/>
      <c r="BZF35" s="256"/>
      <c r="BZG35" s="256"/>
      <c r="BZH35" s="256"/>
      <c r="BZI35" s="256"/>
      <c r="BZJ35" s="256"/>
      <c r="BZK35" s="256"/>
      <c r="BZL35" s="256"/>
      <c r="BZM35" s="256"/>
      <c r="BZN35" s="256"/>
      <c r="BZO35" s="256"/>
      <c r="BZP35" s="129"/>
      <c r="BZQ35" s="129"/>
      <c r="BZR35" s="129"/>
      <c r="BZS35" s="129"/>
      <c r="BZT35" s="129"/>
      <c r="BZU35" s="129"/>
      <c r="BZV35" s="129"/>
      <c r="BZW35" s="129"/>
      <c r="BZX35" s="129"/>
      <c r="BZY35" s="129"/>
      <c r="BZZ35" s="129"/>
      <c r="CAA35" s="129"/>
      <c r="CAB35" s="129"/>
      <c r="CAC35" s="129"/>
      <c r="CAD35" s="129"/>
      <c r="CAE35" s="129"/>
      <c r="CAF35" s="129"/>
      <c r="CAG35" s="129"/>
      <c r="CAH35" s="129"/>
      <c r="CAI35" s="129"/>
      <c r="CAJ35" s="129"/>
      <c r="CAK35" s="129"/>
      <c r="CAL35" s="129"/>
      <c r="CAM35" s="129"/>
      <c r="CAN35" s="129"/>
      <c r="CAO35" s="129"/>
      <c r="CAP35" s="129"/>
      <c r="CAQ35" s="129"/>
      <c r="CAR35" s="129"/>
      <c r="CAS35" s="129"/>
      <c r="CAT35" s="129"/>
      <c r="CAU35" s="129"/>
      <c r="CAV35" s="129"/>
      <c r="CAW35" s="129"/>
      <c r="CAX35" s="129"/>
      <c r="CAY35" s="129"/>
      <c r="CAZ35" s="129"/>
      <c r="CBA35" s="129"/>
      <c r="CBB35" s="129"/>
      <c r="CBC35" s="129"/>
      <c r="CBD35" s="129"/>
      <c r="CBE35" s="129"/>
      <c r="CBF35" s="129"/>
      <c r="CBG35" s="129"/>
      <c r="CBH35" s="129"/>
      <c r="CBI35" s="129"/>
      <c r="CBJ35" s="129"/>
      <c r="CBK35" s="129"/>
      <c r="CBL35" s="129"/>
      <c r="CBM35" s="129"/>
      <c r="CBN35" s="129"/>
      <c r="CBO35" s="129"/>
      <c r="CBP35" s="129"/>
      <c r="CBQ35" s="129"/>
      <c r="CBR35" s="129"/>
      <c r="CBS35" s="129"/>
      <c r="CBT35" s="129"/>
      <c r="CBU35" s="129"/>
      <c r="CBV35" s="129"/>
      <c r="CBW35" s="129"/>
      <c r="CBX35" s="129"/>
      <c r="CBY35" s="129"/>
      <c r="CBZ35" s="129"/>
      <c r="CCA35" s="129"/>
      <c r="CCB35" s="129"/>
      <c r="CCC35" s="129"/>
      <c r="CCD35" s="129"/>
      <c r="CCE35" s="129"/>
      <c r="CCF35" s="129"/>
      <c r="CCG35" s="129"/>
      <c r="CCH35" s="129"/>
      <c r="CCI35" s="129"/>
      <c r="CCJ35" s="129"/>
      <c r="CCK35" s="129"/>
      <c r="CCL35" s="129"/>
      <c r="CCM35" s="129"/>
      <c r="CCN35" s="129"/>
      <c r="CCO35" s="129"/>
      <c r="CCP35" s="129"/>
      <c r="CCQ35" s="129"/>
      <c r="CCR35" s="129"/>
      <c r="CCS35" s="129"/>
      <c r="CCT35" s="129"/>
      <c r="CCU35" s="129"/>
      <c r="CCV35" s="129"/>
      <c r="CCW35" s="129"/>
      <c r="CCX35" s="129"/>
      <c r="CCY35" s="129"/>
      <c r="CCZ35" s="129"/>
      <c r="CDA35" s="129"/>
      <c r="CDB35" s="129"/>
      <c r="CDC35" s="129"/>
      <c r="CDD35" s="129"/>
      <c r="CDE35" s="129"/>
      <c r="CDF35" s="129"/>
      <c r="CDG35" s="129"/>
      <c r="CDH35" s="129"/>
      <c r="CDI35" s="129"/>
      <c r="CDJ35" s="129"/>
      <c r="CDK35" s="129"/>
      <c r="CDL35" s="129"/>
      <c r="CDM35" s="129"/>
      <c r="CDN35" s="129"/>
      <c r="CDO35" s="129"/>
      <c r="CDP35" s="129"/>
      <c r="CDQ35" s="129"/>
      <c r="CDR35" s="129"/>
      <c r="CDS35" s="129"/>
      <c r="CDT35" s="129"/>
      <c r="CDU35" s="129"/>
      <c r="CDV35" s="129"/>
      <c r="CDW35" s="129"/>
      <c r="CDX35" s="129"/>
      <c r="CDY35" s="129"/>
      <c r="CDZ35" s="129"/>
      <c r="CEA35" s="129"/>
      <c r="CEB35" s="129"/>
      <c r="CEC35" s="129"/>
      <c r="CED35" s="129"/>
      <c r="CEE35" s="129"/>
      <c r="CEF35" s="129"/>
      <c r="CEG35" s="129"/>
      <c r="CEH35" s="129"/>
      <c r="CEI35" s="129"/>
      <c r="CEJ35" s="129"/>
      <c r="CEK35" s="129"/>
      <c r="CEL35" s="129"/>
      <c r="CEM35" s="129"/>
      <c r="CEN35" s="129"/>
      <c r="CEO35" s="129"/>
      <c r="CEP35" s="130"/>
      <c r="CEQ35" s="130"/>
      <c r="CER35" s="130"/>
      <c r="CES35" s="130"/>
      <c r="CET35" s="130"/>
      <c r="CEU35" s="130"/>
      <c r="CEV35" s="130"/>
      <c r="CEW35" s="130"/>
      <c r="CEX35" s="130"/>
      <c r="CEY35" s="130"/>
      <c r="CEZ35" s="130"/>
      <c r="CFA35" s="130"/>
      <c r="CFB35" s="130"/>
      <c r="CFC35" s="130"/>
      <c r="CFD35" s="130"/>
      <c r="CFE35" s="130"/>
      <c r="CFF35" s="130"/>
      <c r="CFG35" s="130"/>
      <c r="CFH35" s="130"/>
      <c r="CFI35" s="130"/>
      <c r="CFJ35" s="130"/>
      <c r="CFK35" s="130"/>
      <c r="CFL35" s="130"/>
      <c r="CFM35" s="130"/>
      <c r="CFN35" s="130"/>
      <c r="CFO35" s="130"/>
      <c r="CFP35" s="130"/>
      <c r="CFQ35" s="130"/>
      <c r="CFR35" s="130"/>
      <c r="CFS35" s="130"/>
      <c r="CFT35" s="130"/>
      <c r="CFU35" s="130"/>
      <c r="CFV35" s="130"/>
      <c r="CFW35" s="130"/>
      <c r="CFX35" s="130"/>
      <c r="CFY35" s="130"/>
      <c r="CFZ35" s="130"/>
      <c r="CGA35" s="130"/>
      <c r="CGB35" s="130"/>
      <c r="CGC35" s="130"/>
      <c r="CGD35" s="130"/>
    </row>
    <row r="36" spans="1:2214" x14ac:dyDescent="0.25">
      <c r="A36" s="279"/>
      <c r="B36" s="255"/>
      <c r="C36" s="267"/>
      <c r="D36" s="267"/>
      <c r="E36" s="260"/>
      <c r="F36" s="260"/>
      <c r="G36" s="260"/>
      <c r="H36" s="261"/>
      <c r="I36" s="261"/>
      <c r="J36" s="261"/>
      <c r="K36" s="261"/>
      <c r="L36" s="261"/>
      <c r="M36" s="261"/>
      <c r="N36" s="262"/>
      <c r="O36" s="262"/>
      <c r="P36" s="262"/>
      <c r="Q36" s="261"/>
      <c r="R36" s="261"/>
      <c r="S36" s="261"/>
      <c r="T36" s="260"/>
      <c r="U36" s="260"/>
      <c r="V36" s="260"/>
      <c r="W36" s="260"/>
      <c r="X36" s="263"/>
      <c r="Y36" s="262"/>
      <c r="Z36" s="262"/>
      <c r="AA36" s="262"/>
      <c r="AB36" s="262"/>
      <c r="AC36" s="262"/>
      <c r="AD36" s="262"/>
      <c r="AE36" s="262"/>
      <c r="AF36" s="262"/>
      <c r="AG36" s="262"/>
      <c r="AH36" s="264"/>
      <c r="AI36" s="264"/>
      <c r="AJ36" s="129"/>
      <c r="AK36" s="129"/>
      <c r="AL36" s="129"/>
      <c r="AM36" s="129"/>
      <c r="AN36" s="264"/>
      <c r="AO36" s="264"/>
      <c r="AP36" s="264"/>
      <c r="AQ36" s="129"/>
      <c r="AR36" s="264"/>
      <c r="AS36" s="264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350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130"/>
      <c r="IQ36" s="130"/>
      <c r="IR36" s="130"/>
      <c r="IS36" s="130"/>
      <c r="IT36" s="130"/>
      <c r="IU36" s="130"/>
      <c r="IV36" s="130"/>
      <c r="IW36" s="130"/>
      <c r="IX36" s="130"/>
      <c r="IY36" s="130"/>
      <c r="IZ36" s="130"/>
      <c r="JA36" s="130"/>
      <c r="JB36" s="130"/>
      <c r="JC36" s="130"/>
      <c r="JD36" s="130"/>
      <c r="JE36" s="130"/>
      <c r="JF36" s="130"/>
      <c r="JG36" s="130"/>
      <c r="JH36" s="130"/>
      <c r="JI36" s="130"/>
      <c r="JJ36" s="130"/>
      <c r="JK36" s="130"/>
      <c r="JL36" s="130"/>
      <c r="JM36" s="130"/>
      <c r="JN36" s="130"/>
      <c r="JO36" s="130"/>
      <c r="JP36" s="130"/>
      <c r="JQ36" s="130"/>
      <c r="JR36" s="130"/>
      <c r="JS36" s="130"/>
      <c r="JT36" s="130"/>
      <c r="JU36" s="130"/>
      <c r="JV36" s="130"/>
      <c r="JW36" s="130"/>
      <c r="JX36" s="130"/>
      <c r="JY36" s="130"/>
      <c r="JZ36" s="130"/>
      <c r="KA36" s="130"/>
      <c r="KB36" s="130"/>
      <c r="KC36" s="130"/>
      <c r="KD36" s="130"/>
      <c r="KE36" s="130"/>
      <c r="KF36" s="130"/>
      <c r="KG36" s="130"/>
      <c r="KH36" s="130"/>
      <c r="KI36" s="130"/>
      <c r="KJ36" s="130"/>
      <c r="KK36" s="130"/>
      <c r="KL36" s="130"/>
      <c r="KM36" s="130"/>
      <c r="KN36" s="130"/>
      <c r="KO36" s="130"/>
      <c r="KP36" s="130"/>
      <c r="KQ36" s="130"/>
      <c r="KR36" s="130"/>
      <c r="KS36" s="130"/>
      <c r="KT36" s="130"/>
      <c r="KU36" s="130"/>
      <c r="KV36" s="130"/>
      <c r="KW36" s="130"/>
      <c r="KX36" s="130"/>
      <c r="KY36" s="130"/>
      <c r="KZ36" s="130"/>
      <c r="LA36" s="130"/>
      <c r="LB36" s="130"/>
      <c r="LC36" s="130"/>
      <c r="LD36" s="130"/>
      <c r="LE36" s="130"/>
      <c r="LF36" s="130"/>
      <c r="LG36" s="130"/>
      <c r="LH36" s="130"/>
      <c r="LI36" s="130"/>
      <c r="LJ36" s="130"/>
      <c r="LK36" s="130"/>
      <c r="LL36" s="130"/>
      <c r="LM36" s="130"/>
      <c r="LN36" s="130"/>
      <c r="LO36" s="130"/>
      <c r="LP36" s="130"/>
      <c r="LQ36" s="130"/>
      <c r="LR36" s="130"/>
      <c r="LS36" s="130"/>
      <c r="LT36" s="130"/>
      <c r="LU36" s="130"/>
      <c r="LV36" s="130"/>
      <c r="LW36" s="130"/>
      <c r="LX36" s="130"/>
      <c r="LY36" s="130"/>
      <c r="LZ36" s="130"/>
      <c r="MA36" s="130"/>
      <c r="MB36" s="130"/>
      <c r="MC36" s="130"/>
      <c r="MD36" s="130"/>
      <c r="ME36" s="130"/>
      <c r="MF36" s="130"/>
      <c r="MG36" s="130"/>
      <c r="MH36" s="130"/>
      <c r="MI36" s="130"/>
      <c r="MJ36" s="130"/>
      <c r="MK36" s="130"/>
      <c r="ML36" s="130"/>
      <c r="MM36" s="130"/>
      <c r="MN36" s="130"/>
      <c r="MO36" s="130"/>
      <c r="MP36" s="130"/>
      <c r="MQ36" s="130"/>
      <c r="MR36" s="130"/>
      <c r="MS36" s="130"/>
      <c r="MT36" s="130"/>
      <c r="MU36" s="130"/>
      <c r="MV36" s="130"/>
      <c r="MW36" s="130"/>
      <c r="MX36" s="130"/>
      <c r="MY36" s="130"/>
      <c r="MZ36" s="130"/>
      <c r="NA36" s="130"/>
      <c r="NB36" s="130"/>
      <c r="NC36" s="130"/>
      <c r="ND36" s="130"/>
      <c r="NE36" s="130"/>
      <c r="NF36" s="130"/>
      <c r="NG36" s="130"/>
      <c r="NH36" s="130"/>
      <c r="NI36" s="130"/>
      <c r="NJ36" s="130"/>
      <c r="NK36" s="130"/>
      <c r="NL36" s="130"/>
      <c r="NM36" s="130"/>
      <c r="NN36" s="130"/>
      <c r="NO36" s="130"/>
      <c r="NP36" s="256"/>
      <c r="NQ36" s="256"/>
      <c r="NR36" s="256"/>
      <c r="NS36" s="256"/>
      <c r="NT36" s="256"/>
      <c r="NU36" s="256"/>
      <c r="NV36" s="256"/>
      <c r="NW36" s="256"/>
      <c r="NX36" s="256"/>
      <c r="NY36" s="256"/>
      <c r="NZ36" s="256"/>
      <c r="OA36" s="256"/>
      <c r="OB36" s="256"/>
      <c r="OC36" s="256"/>
      <c r="OD36" s="256"/>
      <c r="OE36" s="256"/>
      <c r="OF36" s="256"/>
      <c r="OG36" s="256"/>
      <c r="OH36" s="256"/>
      <c r="OI36" s="256"/>
      <c r="OJ36" s="256"/>
      <c r="OK36" s="256"/>
      <c r="OL36" s="256"/>
      <c r="OM36" s="256"/>
      <c r="ON36" s="256"/>
      <c r="OO36" s="256"/>
      <c r="OP36" s="256"/>
      <c r="OQ36" s="256"/>
      <c r="OR36" s="256"/>
      <c r="OS36" s="256"/>
      <c r="OT36" s="256"/>
      <c r="OU36" s="256"/>
      <c r="OV36" s="256"/>
      <c r="OW36" s="256"/>
      <c r="OX36" s="256"/>
      <c r="OY36" s="256"/>
      <c r="OZ36" s="256"/>
      <c r="PA36" s="256"/>
      <c r="PB36" s="256"/>
      <c r="PC36" s="256"/>
      <c r="PD36" s="256"/>
      <c r="PE36" s="256"/>
      <c r="PF36" s="256"/>
      <c r="PG36" s="256"/>
      <c r="PH36" s="256"/>
      <c r="PI36" s="256"/>
      <c r="PJ36" s="256"/>
      <c r="PK36" s="256"/>
      <c r="PL36" s="256"/>
      <c r="PM36" s="256"/>
      <c r="PN36" s="256"/>
      <c r="PO36" s="256"/>
      <c r="PP36" s="256"/>
      <c r="PQ36" s="256"/>
      <c r="PR36" s="256"/>
      <c r="PS36" s="256"/>
      <c r="PT36" s="256"/>
      <c r="PU36" s="256"/>
      <c r="PV36" s="256"/>
      <c r="PW36" s="256"/>
      <c r="PX36" s="256"/>
      <c r="PY36" s="256"/>
      <c r="PZ36" s="256"/>
      <c r="QA36" s="256"/>
      <c r="QB36" s="256"/>
      <c r="QC36" s="64"/>
      <c r="QD36" s="64"/>
      <c r="QE36" s="64"/>
      <c r="QF36" s="64"/>
      <c r="QG36" s="64"/>
      <c r="QH36" s="64"/>
      <c r="QI36" s="64"/>
      <c r="QJ36" s="64"/>
      <c r="QK36" s="64"/>
      <c r="QL36" s="64"/>
      <c r="QM36" s="64"/>
      <c r="QN36" s="64"/>
      <c r="QO36" s="64"/>
      <c r="QP36" s="64"/>
      <c r="QQ36" s="64"/>
      <c r="QR36" s="64"/>
      <c r="QS36" s="64"/>
      <c r="QT36" s="64"/>
      <c r="QU36" s="64"/>
      <c r="QV36" s="64"/>
      <c r="QW36" s="64"/>
      <c r="QX36" s="64"/>
      <c r="QY36" s="64"/>
      <c r="QZ36" s="64"/>
      <c r="RA36" s="64"/>
      <c r="RB36" s="64"/>
      <c r="RC36" s="64"/>
      <c r="RD36" s="64"/>
      <c r="RE36" s="64"/>
      <c r="RF36" s="64"/>
      <c r="RG36" s="64"/>
      <c r="RH36" s="64"/>
      <c r="RI36" s="64"/>
      <c r="RJ36" s="64"/>
      <c r="RK36" s="64"/>
      <c r="RL36" s="64"/>
      <c r="RM36" s="64"/>
      <c r="RN36" s="64"/>
      <c r="RO36" s="64"/>
      <c r="RP36" s="64"/>
      <c r="RQ36" s="64"/>
      <c r="RR36" s="64"/>
      <c r="RS36" s="64"/>
      <c r="RT36" s="64"/>
      <c r="RU36" s="64"/>
      <c r="RV36" s="64"/>
      <c r="RW36" s="64"/>
      <c r="RX36" s="64"/>
      <c r="RY36" s="64"/>
      <c r="RZ36" s="64"/>
      <c r="SA36" s="64"/>
      <c r="SB36" s="64"/>
      <c r="SC36" s="64"/>
      <c r="SD36" s="64"/>
      <c r="SE36" s="64"/>
      <c r="SF36" s="64"/>
      <c r="SG36" s="64"/>
      <c r="SH36" s="64"/>
      <c r="SI36" s="64"/>
      <c r="SJ36" s="64"/>
      <c r="SK36" s="64"/>
      <c r="SL36" s="64"/>
      <c r="SM36" s="64"/>
      <c r="SN36" s="64"/>
      <c r="SO36" s="64"/>
      <c r="SP36" s="64"/>
      <c r="SQ36" s="64"/>
      <c r="SR36" s="64"/>
      <c r="SS36" s="64"/>
      <c r="ST36" s="64"/>
      <c r="SU36" s="64"/>
      <c r="SV36" s="64"/>
      <c r="SW36" s="64"/>
      <c r="SX36" s="64"/>
      <c r="SY36" s="64"/>
      <c r="SZ36" s="64"/>
      <c r="TA36" s="64"/>
      <c r="TB36" s="64"/>
      <c r="TC36" s="64"/>
      <c r="TD36" s="64"/>
      <c r="TE36" s="64"/>
      <c r="TF36" s="64"/>
      <c r="TG36" s="64"/>
      <c r="TH36" s="64"/>
      <c r="TI36" s="64"/>
      <c r="TJ36" s="64"/>
      <c r="TK36" s="64"/>
      <c r="TL36" s="64"/>
      <c r="TM36" s="64"/>
      <c r="TN36" s="64"/>
      <c r="TO36" s="64"/>
      <c r="TP36" s="64"/>
      <c r="TQ36" s="64"/>
      <c r="TR36" s="64"/>
      <c r="TS36" s="64"/>
      <c r="TT36" s="64"/>
      <c r="TU36" s="64"/>
      <c r="TV36" s="64"/>
      <c r="TW36" s="64"/>
      <c r="TX36" s="64"/>
      <c r="TY36" s="64"/>
      <c r="TZ36" s="64"/>
      <c r="UA36" s="64"/>
      <c r="UB36" s="64"/>
      <c r="UC36" s="64"/>
      <c r="UD36" s="64"/>
      <c r="UE36" s="64"/>
      <c r="UF36" s="64"/>
      <c r="UG36" s="64"/>
      <c r="UH36" s="64"/>
      <c r="UI36" s="64"/>
      <c r="UJ36" s="64"/>
      <c r="UK36" s="64"/>
      <c r="UL36" s="64"/>
      <c r="UM36" s="64"/>
      <c r="UN36" s="64"/>
      <c r="UO36" s="64"/>
      <c r="UP36" s="64"/>
      <c r="UQ36" s="64"/>
      <c r="UR36" s="64"/>
      <c r="US36" s="64"/>
      <c r="UT36" s="64"/>
      <c r="UU36" s="64"/>
      <c r="UV36" s="64"/>
      <c r="UW36" s="64"/>
      <c r="UX36" s="64"/>
      <c r="UY36" s="64"/>
      <c r="UZ36" s="64"/>
      <c r="VA36" s="64"/>
      <c r="VB36" s="64"/>
      <c r="VC36" s="64"/>
      <c r="VD36" s="64"/>
      <c r="VE36" s="64"/>
      <c r="VF36" s="129"/>
      <c r="VG36" s="129"/>
      <c r="VH36" s="129"/>
      <c r="VI36" s="129"/>
      <c r="VJ36" s="129"/>
      <c r="VK36" s="129"/>
      <c r="VL36" s="129"/>
      <c r="VM36" s="129"/>
      <c r="VN36" s="129"/>
      <c r="VO36" s="129"/>
      <c r="VP36" s="129"/>
      <c r="VQ36" s="129"/>
      <c r="VR36" s="129"/>
      <c r="VS36" s="129"/>
      <c r="VT36" s="129"/>
      <c r="VU36" s="129"/>
      <c r="VV36" s="129"/>
      <c r="VW36" s="129"/>
      <c r="VX36" s="129"/>
      <c r="VY36" s="129"/>
      <c r="VZ36" s="129"/>
      <c r="WA36" s="129"/>
      <c r="WB36" s="129"/>
      <c r="WC36" s="129"/>
      <c r="WD36" s="129"/>
      <c r="WE36" s="129"/>
      <c r="WF36" s="129"/>
      <c r="WG36" s="129"/>
      <c r="WH36" s="129"/>
      <c r="WI36" s="129"/>
      <c r="WJ36" s="129"/>
      <c r="WK36" s="129"/>
      <c r="WL36" s="129"/>
      <c r="WM36" s="129"/>
      <c r="WN36" s="129"/>
      <c r="WO36" s="129"/>
      <c r="WP36" s="129"/>
      <c r="WQ36" s="129"/>
      <c r="WR36" s="129"/>
      <c r="WS36" s="129"/>
      <c r="WT36" s="129"/>
      <c r="WU36" s="129"/>
      <c r="WV36" s="129"/>
      <c r="WW36" s="129"/>
      <c r="WX36" s="129"/>
      <c r="WY36" s="129"/>
      <c r="WZ36" s="129"/>
      <c r="XA36" s="129"/>
      <c r="XB36" s="129"/>
      <c r="XC36" s="129"/>
      <c r="XD36" s="129"/>
      <c r="XE36" s="129"/>
      <c r="XF36" s="129"/>
      <c r="XG36" s="129"/>
      <c r="XH36" s="129"/>
      <c r="XI36" s="129"/>
      <c r="XJ36" s="129"/>
      <c r="XK36" s="129"/>
      <c r="XL36" s="129"/>
      <c r="XM36" s="129"/>
      <c r="XN36" s="129"/>
      <c r="XO36" s="129"/>
      <c r="XP36" s="129"/>
      <c r="XQ36" s="129"/>
      <c r="XR36" s="129"/>
      <c r="XS36" s="129"/>
      <c r="XT36" s="129"/>
      <c r="XU36" s="129"/>
      <c r="XV36" s="129"/>
      <c r="XW36" s="129"/>
      <c r="XX36" s="129"/>
      <c r="XY36" s="129"/>
      <c r="XZ36" s="129"/>
      <c r="YA36" s="129"/>
      <c r="YB36" s="129"/>
      <c r="YC36" s="129"/>
      <c r="YD36" s="129"/>
      <c r="YE36" s="129"/>
      <c r="YF36" s="129"/>
      <c r="YG36" s="129"/>
      <c r="YH36" s="129"/>
      <c r="YI36" s="129"/>
      <c r="YJ36" s="129"/>
      <c r="YK36" s="129"/>
      <c r="YL36" s="129"/>
      <c r="YM36" s="129"/>
      <c r="YN36" s="129"/>
      <c r="YO36" s="129"/>
      <c r="YP36" s="129"/>
      <c r="YQ36" s="129"/>
      <c r="YR36" s="129"/>
      <c r="YS36" s="129"/>
      <c r="YT36" s="129"/>
      <c r="YU36" s="129"/>
      <c r="YV36" s="129"/>
      <c r="YW36" s="129"/>
      <c r="YX36" s="129"/>
      <c r="YY36" s="129"/>
      <c r="YZ36" s="129"/>
      <c r="ZA36" s="129"/>
      <c r="ZB36" s="129"/>
      <c r="ZC36" s="129"/>
      <c r="ZD36" s="129"/>
      <c r="ZE36" s="129"/>
      <c r="ZF36" s="129"/>
      <c r="ZG36" s="129"/>
      <c r="ZH36" s="129"/>
      <c r="ZI36" s="129"/>
      <c r="ZJ36" s="129"/>
      <c r="ZK36" s="129"/>
      <c r="ZL36" s="129"/>
      <c r="ZM36" s="129"/>
      <c r="ZN36" s="129"/>
      <c r="ZO36" s="129"/>
      <c r="ZP36" s="129"/>
      <c r="ZQ36" s="129"/>
      <c r="ZR36" s="129"/>
      <c r="ZS36" s="129"/>
      <c r="ZT36" s="129"/>
      <c r="ZU36" s="129"/>
      <c r="ZV36" s="129"/>
      <c r="ZW36" s="129"/>
      <c r="ZX36" s="129"/>
      <c r="ZY36" s="129"/>
      <c r="ZZ36" s="129"/>
      <c r="AAA36" s="129"/>
      <c r="AAB36" s="129"/>
      <c r="AAC36" s="129"/>
      <c r="AAD36" s="129"/>
      <c r="AAE36" s="129"/>
      <c r="AAF36" s="129"/>
      <c r="AAG36" s="129"/>
      <c r="AAH36" s="129"/>
      <c r="AAI36" s="129"/>
      <c r="AAJ36" s="129"/>
      <c r="AAK36" s="129"/>
      <c r="AAL36" s="129"/>
      <c r="AAM36" s="129"/>
      <c r="AAN36" s="129"/>
      <c r="AAO36" s="129"/>
      <c r="AAP36" s="129"/>
      <c r="AAQ36" s="129"/>
      <c r="AAR36" s="129"/>
      <c r="AAS36" s="129"/>
      <c r="AAT36" s="129"/>
      <c r="AAU36" s="129"/>
      <c r="AAV36" s="129"/>
      <c r="AAW36" s="129"/>
      <c r="AAX36" s="129"/>
      <c r="AAY36" s="129"/>
      <c r="AAZ36" s="129"/>
      <c r="ABA36" s="129"/>
      <c r="ABB36" s="129"/>
      <c r="ABC36" s="129"/>
      <c r="ABD36" s="129"/>
      <c r="ABE36" s="129"/>
      <c r="ABF36" s="129"/>
      <c r="ABG36" s="129"/>
      <c r="ABH36" s="129"/>
      <c r="ABI36" s="129"/>
      <c r="ABJ36" s="129"/>
      <c r="ABK36" s="129"/>
      <c r="ABL36" s="129"/>
      <c r="ABM36" s="129"/>
      <c r="ABN36" s="129"/>
      <c r="ABO36" s="129"/>
      <c r="ABP36" s="129"/>
      <c r="ABQ36" s="129"/>
      <c r="ABR36" s="129"/>
      <c r="ABS36" s="129"/>
      <c r="ABT36" s="129"/>
      <c r="ABU36" s="129"/>
      <c r="ABV36" s="129"/>
      <c r="ABW36" s="129"/>
      <c r="ABX36" s="129"/>
      <c r="ABY36" s="129"/>
      <c r="ABZ36" s="129"/>
      <c r="ACA36" s="129"/>
      <c r="ACB36" s="129"/>
      <c r="ACC36" s="129"/>
      <c r="ACD36" s="129"/>
      <c r="ACE36" s="129"/>
      <c r="ACF36" s="129"/>
      <c r="ACG36" s="129"/>
      <c r="ACH36" s="129"/>
      <c r="ACI36" s="129"/>
      <c r="ACJ36" s="129"/>
      <c r="ACK36" s="129"/>
      <c r="ACL36" s="129"/>
      <c r="ACM36" s="129"/>
      <c r="ACN36" s="129"/>
      <c r="ACO36" s="129"/>
      <c r="ACP36" s="129"/>
      <c r="ACQ36" s="129"/>
      <c r="ACR36" s="129"/>
      <c r="ACS36" s="129"/>
      <c r="ACT36" s="129"/>
      <c r="ACU36" s="129"/>
      <c r="ACV36" s="129"/>
      <c r="ACW36" s="129"/>
      <c r="ACX36" s="129"/>
      <c r="ACY36" s="257"/>
      <c r="ACZ36" s="257"/>
      <c r="ADA36" s="257"/>
      <c r="ADB36" s="257"/>
      <c r="ADC36" s="257"/>
      <c r="ADD36" s="257"/>
      <c r="ADE36" s="257"/>
      <c r="ADF36" s="257"/>
      <c r="ADG36" s="257"/>
      <c r="ADH36" s="257"/>
      <c r="ADI36" s="257"/>
      <c r="ADJ36" s="257"/>
      <c r="ADK36" s="257"/>
      <c r="ADL36" s="257"/>
      <c r="ADM36" s="257"/>
      <c r="ADN36" s="257"/>
      <c r="ADO36" s="257"/>
      <c r="ADP36" s="257"/>
      <c r="ADQ36" s="257"/>
      <c r="ADR36" s="257"/>
      <c r="ADS36" s="257"/>
      <c r="ADT36" s="257"/>
      <c r="ADU36" s="257"/>
      <c r="ADV36" s="257"/>
      <c r="ADW36" s="257"/>
      <c r="ADX36" s="257"/>
      <c r="ADY36" s="257"/>
      <c r="ADZ36" s="257"/>
      <c r="AEA36" s="257"/>
      <c r="AEB36" s="257"/>
      <c r="AEC36" s="257"/>
      <c r="AED36" s="257"/>
      <c r="AEE36" s="257"/>
      <c r="AEF36" s="257"/>
      <c r="AEG36" s="257"/>
      <c r="AEH36" s="257"/>
      <c r="AEI36" s="257"/>
      <c r="AEJ36" s="257"/>
      <c r="AEK36" s="257"/>
      <c r="AEL36" s="257"/>
      <c r="AEM36" s="257"/>
      <c r="AEN36" s="257"/>
      <c r="AEO36" s="257"/>
      <c r="AEP36" s="257"/>
      <c r="AEQ36" s="257"/>
      <c r="AER36" s="257"/>
      <c r="AES36" s="257"/>
      <c r="AET36" s="257"/>
      <c r="AEU36" s="257"/>
      <c r="AEV36" s="257"/>
      <c r="AEW36" s="257"/>
      <c r="AEX36" s="257"/>
      <c r="AEY36" s="257"/>
      <c r="AEZ36" s="257"/>
      <c r="AFA36" s="257"/>
      <c r="AFB36" s="257"/>
      <c r="AFC36" s="257"/>
      <c r="AFD36" s="257"/>
      <c r="AFE36" s="257"/>
      <c r="AFF36" s="257"/>
      <c r="AFG36" s="257"/>
      <c r="AFH36" s="257"/>
      <c r="AFI36" s="257"/>
      <c r="AFJ36" s="257"/>
      <c r="AFK36" s="257"/>
      <c r="AFL36" s="257"/>
      <c r="AFM36" s="257"/>
      <c r="AFN36" s="257"/>
      <c r="AFO36" s="130"/>
      <c r="AFP36" s="130"/>
      <c r="AFQ36" s="130"/>
      <c r="AFR36" s="130"/>
      <c r="AFS36" s="130"/>
      <c r="AFT36" s="130"/>
      <c r="AFU36" s="130"/>
      <c r="AFV36" s="130"/>
      <c r="AFW36" s="130"/>
      <c r="AFX36" s="130"/>
      <c r="AFY36" s="130"/>
      <c r="AFZ36" s="130"/>
      <c r="AGA36" s="130"/>
      <c r="AGB36" s="130"/>
      <c r="AGC36" s="130"/>
      <c r="AGD36" s="130"/>
      <c r="AGE36" s="130"/>
      <c r="AGF36" s="130"/>
      <c r="AGG36" s="130"/>
      <c r="AGH36" s="130"/>
      <c r="AGI36" s="130"/>
      <c r="AGJ36" s="130"/>
      <c r="AGK36" s="130"/>
      <c r="AGL36" s="130"/>
      <c r="AGM36" s="130"/>
      <c r="AGN36" s="130"/>
      <c r="AGO36" s="130"/>
      <c r="AGP36" s="130"/>
      <c r="AGQ36" s="130"/>
      <c r="AGR36" s="130"/>
      <c r="AGS36" s="130"/>
      <c r="AGT36" s="130"/>
      <c r="AGU36" s="130"/>
      <c r="AGV36" s="130"/>
      <c r="AGW36" s="130"/>
      <c r="AGX36" s="130"/>
      <c r="AGY36" s="130"/>
      <c r="AGZ36" s="130"/>
      <c r="AHA36" s="130"/>
      <c r="AHB36" s="130"/>
      <c r="AHC36" s="130"/>
      <c r="AHD36" s="130"/>
      <c r="AHE36" s="130"/>
      <c r="AHF36" s="130"/>
      <c r="AHG36" s="130"/>
      <c r="AHH36" s="130"/>
      <c r="AHI36" s="130"/>
      <c r="AHJ36" s="130"/>
      <c r="AHK36" s="130"/>
      <c r="AHL36" s="130"/>
      <c r="AHM36" s="130"/>
      <c r="AHN36" s="130"/>
      <c r="AHO36" s="130"/>
      <c r="AHP36" s="130"/>
      <c r="AHQ36" s="130"/>
      <c r="AHR36" s="130"/>
      <c r="AHS36" s="130"/>
      <c r="AHT36" s="130"/>
      <c r="AHU36" s="130"/>
      <c r="AHV36" s="130"/>
      <c r="AHW36" s="130"/>
      <c r="AHX36" s="130"/>
      <c r="AHY36" s="130"/>
      <c r="AHZ36" s="130"/>
      <c r="AIA36" s="130"/>
      <c r="AIB36" s="130"/>
      <c r="AIC36" s="130"/>
      <c r="AID36" s="130"/>
      <c r="AIE36" s="64"/>
      <c r="AIF36" s="64"/>
      <c r="AIG36" s="64"/>
      <c r="AIH36" s="64"/>
      <c r="AII36" s="64"/>
      <c r="AIJ36" s="64"/>
      <c r="AIK36" s="64"/>
      <c r="AIL36" s="64"/>
      <c r="AIM36" s="64"/>
      <c r="AIN36" s="64"/>
      <c r="AIO36" s="64"/>
      <c r="AIP36" s="64"/>
      <c r="AIQ36" s="64"/>
      <c r="AIR36" s="64"/>
      <c r="AIS36" s="64"/>
      <c r="AIT36" s="64"/>
      <c r="AIU36" s="64"/>
      <c r="AIV36" s="64"/>
      <c r="AIW36" s="64"/>
      <c r="AIX36" s="64"/>
      <c r="AIY36" s="64"/>
      <c r="AIZ36" s="64"/>
      <c r="AJA36" s="64"/>
      <c r="AJB36" s="64"/>
      <c r="AJC36" s="64"/>
      <c r="AJD36" s="64"/>
      <c r="AJE36" s="64"/>
      <c r="AJF36" s="64"/>
      <c r="AJG36" s="64"/>
      <c r="AJH36" s="64"/>
      <c r="AJI36" s="64"/>
      <c r="AJJ36" s="64"/>
      <c r="AJK36" s="64"/>
      <c r="AJL36" s="64"/>
      <c r="AJM36" s="64"/>
      <c r="AJN36" s="64"/>
      <c r="AJO36" s="64"/>
      <c r="AJP36" s="64"/>
      <c r="AJQ36" s="64"/>
      <c r="AJR36" s="64"/>
      <c r="AJS36" s="64"/>
      <c r="AJT36" s="64"/>
      <c r="AJU36" s="64"/>
      <c r="AJV36" s="64"/>
      <c r="AJW36" s="64"/>
      <c r="AJX36" s="64"/>
      <c r="AJY36" s="64"/>
      <c r="AJZ36" s="64"/>
      <c r="AKA36" s="64"/>
      <c r="AKB36" s="64"/>
      <c r="AKC36" s="64"/>
      <c r="AKD36" s="64"/>
      <c r="AKE36" s="64"/>
      <c r="AKF36" s="64"/>
      <c r="AKG36" s="64"/>
      <c r="AKH36" s="64"/>
      <c r="AKI36" s="64"/>
      <c r="AKJ36" s="64"/>
      <c r="AKK36" s="64"/>
      <c r="AKL36" s="64"/>
      <c r="AKM36" s="64"/>
      <c r="AKN36" s="64"/>
      <c r="AKO36" s="64"/>
      <c r="AKP36" s="64"/>
      <c r="AKQ36" s="64"/>
      <c r="AKR36" s="64"/>
      <c r="AKS36" s="258"/>
      <c r="AKT36" s="106"/>
      <c r="AKU36" s="106"/>
      <c r="AKV36" s="106"/>
      <c r="AKW36" s="106"/>
      <c r="AKX36" s="106"/>
      <c r="AKY36" s="106"/>
      <c r="AKZ36" s="106"/>
      <c r="ALA36" s="106"/>
      <c r="ALB36" s="106"/>
      <c r="ALC36" s="106"/>
      <c r="ALD36" s="106"/>
      <c r="ALE36" s="106"/>
      <c r="ALF36" s="106"/>
      <c r="ALG36" s="106"/>
      <c r="ALH36" s="106"/>
      <c r="ALI36" s="106"/>
      <c r="ALJ36" s="106"/>
      <c r="ALK36" s="106"/>
      <c r="ALL36" s="106"/>
      <c r="ALM36" s="106"/>
      <c r="ALN36" s="106"/>
      <c r="ALO36" s="106"/>
      <c r="ALP36" s="106"/>
      <c r="ALQ36" s="106"/>
      <c r="ALR36" s="106"/>
      <c r="ALS36" s="106"/>
      <c r="ALT36" s="106"/>
      <c r="ALU36" s="106"/>
      <c r="ALV36" s="106"/>
      <c r="ALW36" s="106"/>
      <c r="ALX36" s="106"/>
      <c r="ALY36" s="106"/>
      <c r="ALZ36" s="106"/>
      <c r="AMA36" s="106"/>
      <c r="AMB36" s="106"/>
      <c r="AMC36" s="106"/>
      <c r="AMD36" s="106"/>
      <c r="AME36" s="106"/>
      <c r="AMF36" s="106"/>
      <c r="AMG36" s="106"/>
      <c r="AMH36" s="106"/>
      <c r="AMI36" s="106"/>
      <c r="AMJ36" s="106"/>
      <c r="AMK36" s="106"/>
      <c r="AML36" s="106"/>
      <c r="AMM36" s="106"/>
      <c r="AMN36" s="106"/>
      <c r="AMO36" s="106"/>
      <c r="AMP36" s="106"/>
      <c r="AMQ36" s="106"/>
      <c r="AMR36" s="106"/>
      <c r="AMS36" s="106"/>
      <c r="AMT36" s="106"/>
      <c r="AMU36" s="106"/>
      <c r="AMV36" s="106"/>
      <c r="AMW36" s="106"/>
      <c r="AMX36" s="106"/>
      <c r="AMY36" s="106"/>
      <c r="AMZ36" s="106"/>
      <c r="ANA36" s="106"/>
      <c r="ANB36" s="106"/>
      <c r="ANC36" s="106"/>
      <c r="AND36" s="106"/>
      <c r="ANE36" s="106"/>
      <c r="ANF36" s="106"/>
      <c r="ANG36" s="106"/>
      <c r="ANH36" s="129"/>
      <c r="ANI36" s="129"/>
      <c r="ANJ36" s="129"/>
      <c r="ANK36" s="129"/>
      <c r="ANL36" s="129"/>
      <c r="ANM36" s="129"/>
      <c r="ANN36" s="129"/>
      <c r="ANO36" s="129"/>
      <c r="ANP36" s="129"/>
      <c r="ANQ36" s="129"/>
      <c r="ANR36" s="129"/>
      <c r="ANS36" s="129"/>
      <c r="ANT36" s="129"/>
      <c r="ANU36" s="129"/>
      <c r="ANV36" s="129"/>
      <c r="ANW36" s="129"/>
      <c r="ANX36" s="129"/>
      <c r="ANY36" s="129"/>
      <c r="ANZ36" s="129"/>
      <c r="AOA36" s="129"/>
      <c r="AOB36" s="129"/>
      <c r="AOC36" s="129"/>
      <c r="AOD36" s="129"/>
      <c r="AOE36" s="129"/>
      <c r="AOF36" s="129"/>
      <c r="AOG36" s="129"/>
      <c r="AOH36" s="129"/>
      <c r="AOI36" s="129"/>
      <c r="AOJ36" s="129"/>
      <c r="AOK36" s="129"/>
      <c r="AOL36" s="129"/>
      <c r="AOM36" s="129"/>
      <c r="AON36" s="129"/>
      <c r="AOO36" s="129"/>
      <c r="AOP36" s="129"/>
      <c r="AOQ36" s="129"/>
      <c r="AOR36" s="129"/>
      <c r="AOS36" s="129"/>
      <c r="AOT36" s="129"/>
      <c r="AOU36" s="129"/>
      <c r="AOV36" s="129"/>
      <c r="AOW36" s="129"/>
      <c r="AOX36" s="129"/>
      <c r="AOY36" s="129"/>
      <c r="AOZ36" s="129"/>
      <c r="APA36" s="129"/>
      <c r="APB36" s="129"/>
      <c r="APC36" s="129"/>
      <c r="APD36" s="129"/>
      <c r="APE36" s="129"/>
      <c r="APF36" s="129"/>
      <c r="APG36" s="129"/>
      <c r="APH36" s="129"/>
      <c r="API36" s="129"/>
      <c r="APJ36" s="129"/>
      <c r="APK36" s="129"/>
      <c r="APL36" s="129"/>
      <c r="APM36" s="129"/>
      <c r="APN36" s="129"/>
      <c r="APO36" s="129"/>
      <c r="APP36" s="129"/>
      <c r="APQ36" s="129"/>
      <c r="APR36" s="129"/>
      <c r="APS36" s="129"/>
      <c r="APT36" s="129"/>
      <c r="APU36" s="130"/>
      <c r="APV36" s="130"/>
      <c r="APW36" s="130"/>
      <c r="APX36" s="130"/>
      <c r="APY36" s="130"/>
      <c r="APZ36" s="130"/>
      <c r="AQA36" s="130"/>
      <c r="AQB36" s="130"/>
      <c r="AQC36" s="130"/>
      <c r="AQD36" s="130"/>
      <c r="AQE36" s="130"/>
      <c r="AQF36" s="130"/>
      <c r="AQG36" s="130"/>
      <c r="AQH36" s="130"/>
      <c r="AQI36" s="130"/>
      <c r="AQJ36" s="130"/>
      <c r="AQK36" s="130"/>
      <c r="AQL36" s="130"/>
      <c r="AQM36" s="130"/>
      <c r="AQN36" s="130"/>
      <c r="AQO36" s="130"/>
      <c r="AQP36" s="130"/>
      <c r="AQQ36" s="130"/>
      <c r="AQR36" s="130"/>
      <c r="AQS36" s="130"/>
      <c r="AQT36" s="130"/>
      <c r="AQU36" s="130"/>
      <c r="AQV36" s="130"/>
      <c r="AQW36" s="130"/>
      <c r="AQX36" s="130"/>
      <c r="AQY36" s="130"/>
      <c r="AQZ36" s="130"/>
      <c r="ARA36" s="130"/>
      <c r="ARB36" s="130"/>
      <c r="ARC36" s="130"/>
      <c r="ARD36" s="130"/>
      <c r="ARE36" s="130"/>
      <c r="ARF36" s="130"/>
      <c r="ARG36" s="130"/>
      <c r="ARH36" s="130"/>
      <c r="ARI36" s="130"/>
      <c r="ARJ36" s="130"/>
      <c r="ARK36" s="130"/>
      <c r="ARL36" s="130"/>
      <c r="ARM36" s="130"/>
      <c r="ARN36" s="130"/>
      <c r="ARO36" s="130"/>
      <c r="ARP36" s="130"/>
      <c r="ARQ36" s="130"/>
      <c r="ARR36" s="130"/>
      <c r="ARS36" s="130"/>
      <c r="ART36" s="130"/>
      <c r="ARU36" s="130"/>
      <c r="ARV36" s="130"/>
      <c r="ARW36" s="130"/>
      <c r="ARX36" s="130"/>
      <c r="ARY36" s="130"/>
      <c r="ARZ36" s="130"/>
      <c r="ASA36" s="130"/>
      <c r="ASB36" s="130"/>
      <c r="ASC36" s="130"/>
      <c r="ASD36" s="130"/>
      <c r="ASE36" s="130"/>
      <c r="ASF36" s="130"/>
      <c r="ASG36" s="130"/>
      <c r="ASH36" s="131"/>
      <c r="ASI36" s="131"/>
      <c r="ASJ36" s="131"/>
      <c r="ASK36" s="131"/>
      <c r="ASL36" s="131"/>
      <c r="ASM36" s="131"/>
      <c r="ASN36" s="131"/>
      <c r="ASO36" s="131"/>
      <c r="ASP36" s="131"/>
      <c r="ASQ36" s="131"/>
      <c r="ASR36" s="131"/>
      <c r="ASS36" s="131"/>
      <c r="AST36" s="131"/>
      <c r="ASU36" s="131"/>
      <c r="ASV36" s="131"/>
      <c r="ASW36" s="131"/>
      <c r="ASX36" s="131"/>
      <c r="ASY36" s="131"/>
      <c r="ASZ36" s="131"/>
      <c r="ATA36" s="131"/>
      <c r="ATB36" s="131"/>
      <c r="ATC36" s="131"/>
      <c r="ATD36" s="131"/>
      <c r="ATE36" s="131"/>
      <c r="ATF36" s="131"/>
      <c r="ATG36" s="131"/>
      <c r="ATH36" s="131"/>
      <c r="ATI36" s="131"/>
      <c r="ATJ36" s="131"/>
      <c r="ATK36" s="131"/>
      <c r="ATL36" s="131"/>
      <c r="ATM36" s="131"/>
      <c r="ATN36" s="131"/>
      <c r="ATO36" s="131"/>
      <c r="ATP36" s="131"/>
      <c r="ATQ36" s="131"/>
      <c r="ATR36" s="131"/>
      <c r="ATS36" s="131"/>
      <c r="ATT36" s="131"/>
      <c r="ATU36" s="131"/>
      <c r="ATV36" s="131"/>
      <c r="ATW36" s="131"/>
      <c r="ATX36" s="131"/>
      <c r="ATY36" s="131"/>
      <c r="ATZ36" s="131"/>
      <c r="AUA36" s="131"/>
      <c r="AUB36" s="131"/>
      <c r="AUC36" s="131"/>
      <c r="AUD36" s="131"/>
      <c r="AUE36" s="131"/>
      <c r="AUF36" s="131"/>
      <c r="AUG36" s="131"/>
      <c r="AUH36" s="131"/>
      <c r="AUI36" s="131"/>
      <c r="AUJ36" s="131"/>
      <c r="AUK36" s="131"/>
      <c r="AUL36" s="131"/>
      <c r="AUM36" s="131"/>
      <c r="AUN36" s="131"/>
      <c r="AUO36" s="131"/>
      <c r="AUP36" s="131"/>
      <c r="AUQ36" s="131"/>
      <c r="AUR36" s="131"/>
      <c r="AUS36" s="131"/>
      <c r="AUT36" s="131"/>
      <c r="AUU36" s="130"/>
      <c r="AUV36" s="130"/>
      <c r="AUW36" s="130"/>
      <c r="AUX36" s="130"/>
      <c r="AUY36" s="130"/>
      <c r="AUZ36" s="130"/>
      <c r="AVA36" s="130"/>
      <c r="AVB36" s="130"/>
      <c r="AVC36" s="130"/>
      <c r="AVD36" s="130"/>
      <c r="AVE36" s="130"/>
      <c r="AVF36" s="130"/>
      <c r="AVG36" s="130"/>
      <c r="AVH36" s="130"/>
      <c r="AVI36" s="130"/>
      <c r="AVJ36" s="130"/>
      <c r="AVK36" s="130"/>
      <c r="AVL36" s="130"/>
      <c r="AVM36" s="130"/>
      <c r="AVN36" s="130"/>
      <c r="AVO36" s="130"/>
      <c r="AVP36" s="130"/>
      <c r="AVQ36" s="130"/>
      <c r="AVR36" s="130"/>
      <c r="AVS36" s="130"/>
      <c r="AVT36" s="130"/>
      <c r="AVU36" s="130"/>
      <c r="AVV36" s="130"/>
      <c r="AVW36" s="130"/>
      <c r="AVX36" s="130"/>
      <c r="AVY36" s="130"/>
      <c r="AVZ36" s="130"/>
      <c r="AWA36" s="130"/>
      <c r="AWB36" s="130"/>
      <c r="AWC36" s="130"/>
      <c r="AWD36" s="130"/>
      <c r="AWE36" s="130"/>
      <c r="AWF36" s="130"/>
      <c r="AWG36" s="130"/>
      <c r="AWH36" s="130"/>
      <c r="AWI36" s="130"/>
      <c r="AWJ36" s="130"/>
      <c r="AWK36" s="130"/>
      <c r="AWL36" s="130"/>
      <c r="AWM36" s="130"/>
      <c r="AWN36" s="130"/>
      <c r="AWO36" s="130"/>
      <c r="AWP36" s="130"/>
      <c r="AWQ36" s="130"/>
      <c r="AWR36" s="130"/>
      <c r="AWS36" s="130"/>
      <c r="AWT36" s="130"/>
      <c r="AWU36" s="130"/>
      <c r="AWV36" s="130"/>
      <c r="AWW36" s="130"/>
      <c r="AWX36" s="130"/>
      <c r="AWY36" s="130"/>
      <c r="AWZ36" s="130"/>
      <c r="AXA36" s="130"/>
      <c r="AXB36" s="130"/>
      <c r="AXC36" s="130"/>
      <c r="AXD36" s="130"/>
      <c r="AXE36" s="130"/>
      <c r="AXF36" s="130"/>
      <c r="AXG36" s="130"/>
      <c r="AXH36" s="130"/>
      <c r="AXI36" s="130"/>
      <c r="AXJ36" s="130"/>
      <c r="AXK36" s="64"/>
      <c r="AXL36" s="64"/>
      <c r="AXM36" s="64"/>
      <c r="AXN36" s="64"/>
      <c r="AXO36" s="64"/>
      <c r="AXP36" s="64"/>
      <c r="AXQ36" s="64"/>
      <c r="AXR36" s="64"/>
      <c r="AXS36" s="64"/>
      <c r="AXT36" s="64"/>
      <c r="AXU36" s="64"/>
      <c r="AXV36" s="64"/>
      <c r="AXW36" s="64"/>
      <c r="AXX36" s="64"/>
      <c r="AXY36" s="64"/>
      <c r="AXZ36" s="64"/>
      <c r="AYA36" s="64"/>
      <c r="AYB36" s="64"/>
      <c r="AYC36" s="64"/>
      <c r="AYD36" s="64"/>
      <c r="AYE36" s="64"/>
      <c r="AYF36" s="64"/>
      <c r="AYG36" s="64"/>
      <c r="AYH36" s="64"/>
      <c r="AYI36" s="64"/>
      <c r="AYJ36" s="64"/>
      <c r="AYK36" s="64"/>
      <c r="AYL36" s="64"/>
      <c r="AYM36" s="64"/>
      <c r="AYN36" s="64"/>
      <c r="AYO36" s="64"/>
      <c r="AYP36" s="64"/>
      <c r="AYQ36" s="64"/>
      <c r="AYR36" s="64"/>
      <c r="AYS36" s="64"/>
      <c r="AYT36" s="64"/>
      <c r="AYU36" s="64"/>
      <c r="AYV36" s="64"/>
      <c r="AYW36" s="64"/>
      <c r="AYX36" s="64"/>
      <c r="AYY36" s="64"/>
      <c r="AYZ36" s="64"/>
      <c r="AZA36" s="64"/>
      <c r="AZB36" s="64"/>
      <c r="AZC36" s="64"/>
      <c r="AZD36" s="64"/>
      <c r="AZE36" s="64"/>
      <c r="AZF36" s="64"/>
      <c r="AZG36" s="64"/>
      <c r="AZH36" s="64"/>
      <c r="AZI36" s="64"/>
      <c r="AZJ36" s="64"/>
      <c r="AZK36" s="64"/>
      <c r="AZL36" s="64"/>
      <c r="AZM36" s="64"/>
      <c r="AZN36" s="64"/>
      <c r="AZO36" s="64"/>
      <c r="AZP36" s="64"/>
      <c r="AZQ36" s="64"/>
      <c r="AZR36" s="64"/>
      <c r="AZS36" s="64"/>
      <c r="AZT36" s="64"/>
      <c r="AZU36" s="64"/>
      <c r="AZV36" s="64"/>
      <c r="AZW36" s="64"/>
      <c r="AZX36" s="130"/>
      <c r="AZY36" s="130"/>
      <c r="AZZ36" s="130"/>
      <c r="BAA36" s="130"/>
      <c r="BAB36" s="130"/>
      <c r="BAC36" s="130"/>
      <c r="BAD36" s="130"/>
      <c r="BAE36" s="130"/>
      <c r="BAF36" s="130"/>
      <c r="BAG36" s="130"/>
      <c r="BAH36" s="130"/>
      <c r="BAI36" s="130"/>
      <c r="BAJ36" s="130"/>
      <c r="BAK36" s="130"/>
      <c r="BAL36" s="130"/>
      <c r="BAM36" s="130"/>
      <c r="BAN36" s="130"/>
      <c r="BAO36" s="130"/>
      <c r="BAP36" s="130"/>
      <c r="BAQ36" s="130"/>
      <c r="BAR36" s="130"/>
      <c r="BAS36" s="130"/>
      <c r="BAT36" s="130"/>
      <c r="BAU36" s="130"/>
      <c r="BAV36" s="130"/>
      <c r="BAW36" s="130"/>
      <c r="BAX36" s="130"/>
      <c r="BAY36" s="130"/>
      <c r="BAZ36" s="130"/>
      <c r="BBA36" s="130"/>
      <c r="BBB36" s="130"/>
      <c r="BBC36" s="130"/>
      <c r="BBD36" s="130"/>
      <c r="BBE36" s="130"/>
      <c r="BBF36" s="130"/>
      <c r="BBG36" s="130"/>
      <c r="BBH36" s="130"/>
      <c r="BBI36" s="130"/>
      <c r="BBJ36" s="130"/>
      <c r="BBK36" s="130"/>
      <c r="BBL36" s="130"/>
      <c r="BBM36" s="130"/>
      <c r="BBN36" s="130"/>
      <c r="BBO36" s="130"/>
      <c r="BBP36" s="130"/>
      <c r="BBQ36" s="130"/>
      <c r="BBR36" s="130"/>
      <c r="BBS36" s="130"/>
      <c r="BBT36" s="130"/>
      <c r="BBU36" s="130"/>
      <c r="BBV36" s="130"/>
      <c r="BBW36" s="130"/>
      <c r="BBX36" s="130"/>
      <c r="BBY36" s="130"/>
      <c r="BBZ36" s="130"/>
      <c r="BCA36" s="130"/>
      <c r="BCB36" s="130"/>
      <c r="BCC36" s="130"/>
      <c r="BCD36" s="130"/>
      <c r="BCE36" s="130"/>
      <c r="BCF36" s="130"/>
      <c r="BCG36" s="130"/>
      <c r="BCH36" s="130"/>
      <c r="BCI36" s="130"/>
      <c r="BCJ36" s="130"/>
      <c r="BCK36" s="130"/>
      <c r="BCL36" s="130"/>
      <c r="BCM36" s="130"/>
      <c r="BCN36" s="130"/>
      <c r="BCO36" s="130"/>
      <c r="BCP36" s="130"/>
      <c r="BCQ36" s="130"/>
      <c r="BCR36" s="130"/>
      <c r="BCS36" s="130"/>
      <c r="BCT36" s="130"/>
      <c r="BCU36" s="130"/>
      <c r="BCV36" s="130"/>
      <c r="BCW36" s="130"/>
      <c r="BCX36" s="130"/>
      <c r="BCY36" s="130"/>
      <c r="BCZ36" s="130"/>
      <c r="BDA36" s="130"/>
      <c r="BDB36" s="130"/>
      <c r="BDC36" s="130"/>
      <c r="BDD36" s="130"/>
      <c r="BDE36" s="130"/>
      <c r="BDF36" s="130"/>
      <c r="BDG36" s="130"/>
      <c r="BDH36" s="130"/>
      <c r="BDI36" s="130"/>
      <c r="BDJ36" s="130"/>
      <c r="BDK36" s="130"/>
      <c r="BDL36" s="130"/>
      <c r="BDM36" s="130"/>
      <c r="BDN36" s="130"/>
      <c r="BDO36" s="130"/>
      <c r="BDP36" s="130"/>
      <c r="BDQ36" s="130"/>
      <c r="BDR36" s="130"/>
      <c r="BDS36" s="130"/>
      <c r="BDT36" s="130"/>
      <c r="BDU36" s="130"/>
      <c r="BDV36" s="130"/>
      <c r="BDW36" s="130"/>
      <c r="BDX36" s="130"/>
      <c r="BDY36" s="130"/>
      <c r="BDZ36" s="130"/>
      <c r="BEA36" s="130"/>
      <c r="BEB36" s="130"/>
      <c r="BEC36" s="130"/>
      <c r="BED36" s="130"/>
      <c r="BEE36" s="130"/>
      <c r="BEF36" s="130"/>
      <c r="BEG36" s="130"/>
      <c r="BEH36" s="130"/>
      <c r="BEI36" s="130"/>
      <c r="BEJ36" s="130"/>
      <c r="BEK36" s="130"/>
      <c r="BEL36" s="130"/>
      <c r="BEM36" s="130"/>
      <c r="BEN36" s="130"/>
      <c r="BEO36" s="130"/>
      <c r="BEP36" s="130"/>
      <c r="BEQ36" s="130"/>
      <c r="BER36" s="130"/>
      <c r="BES36" s="130"/>
      <c r="BET36" s="130"/>
      <c r="BEU36" s="130"/>
      <c r="BEV36" s="130"/>
      <c r="BEW36" s="130"/>
      <c r="BEX36" s="129"/>
      <c r="BEY36" s="129"/>
      <c r="BEZ36" s="129"/>
      <c r="BFA36" s="129"/>
      <c r="BFB36" s="129"/>
      <c r="BFC36" s="129"/>
      <c r="BFD36" s="129"/>
      <c r="BFE36" s="129"/>
      <c r="BFF36" s="129"/>
      <c r="BFG36" s="129"/>
      <c r="BFH36" s="129"/>
      <c r="BFI36" s="129"/>
      <c r="BFJ36" s="129"/>
      <c r="BFK36" s="129"/>
      <c r="BFL36" s="129"/>
      <c r="BFM36" s="129"/>
      <c r="BFN36" s="129"/>
      <c r="BFO36" s="129"/>
      <c r="BFP36" s="129"/>
      <c r="BFQ36" s="129"/>
      <c r="BFR36" s="129"/>
      <c r="BFS36" s="129"/>
      <c r="BFT36" s="129"/>
      <c r="BFU36" s="129"/>
      <c r="BFV36" s="129"/>
      <c r="BFW36" s="129"/>
      <c r="BFX36" s="129"/>
      <c r="BFY36" s="129"/>
      <c r="BFZ36" s="129"/>
      <c r="BGA36" s="129"/>
      <c r="BGB36" s="129"/>
      <c r="BGC36" s="129"/>
      <c r="BGD36" s="129"/>
      <c r="BGE36" s="129"/>
      <c r="BGF36" s="129"/>
      <c r="BGG36" s="129"/>
      <c r="BGH36" s="129"/>
      <c r="BGI36" s="129"/>
      <c r="BGJ36" s="129"/>
      <c r="BGK36" s="129"/>
      <c r="BGL36" s="129"/>
      <c r="BGM36" s="129"/>
      <c r="BGN36" s="129"/>
      <c r="BGO36" s="129"/>
      <c r="BGP36" s="129"/>
      <c r="BGQ36" s="129"/>
      <c r="BGR36" s="129"/>
      <c r="BGS36" s="129"/>
      <c r="BGT36" s="129"/>
      <c r="BGU36" s="129"/>
      <c r="BGV36" s="129"/>
      <c r="BGW36" s="129"/>
      <c r="BGX36" s="129"/>
      <c r="BGY36" s="129"/>
      <c r="BGZ36" s="129"/>
      <c r="BHA36" s="129"/>
      <c r="BHB36" s="129"/>
      <c r="BHC36" s="129"/>
      <c r="BHD36" s="129"/>
      <c r="BHE36" s="129"/>
      <c r="BHF36" s="129"/>
      <c r="BHG36" s="129"/>
      <c r="BHH36" s="129"/>
      <c r="BHI36" s="129"/>
      <c r="BHJ36" s="129"/>
      <c r="BHK36" s="129"/>
      <c r="BHL36" s="129"/>
      <c r="BHM36" s="129"/>
      <c r="BHN36" s="106"/>
      <c r="BHO36" s="106"/>
      <c r="BHP36" s="106"/>
      <c r="BHQ36" s="106"/>
      <c r="BHR36" s="106"/>
      <c r="BHS36" s="106"/>
      <c r="BHT36" s="106"/>
      <c r="BHU36" s="106"/>
      <c r="BHV36" s="106"/>
      <c r="BHW36" s="106"/>
      <c r="BHX36" s="106"/>
      <c r="BHY36" s="106"/>
      <c r="BHZ36" s="106"/>
      <c r="BIA36" s="106"/>
      <c r="BIB36" s="106"/>
      <c r="BIC36" s="106"/>
      <c r="BID36" s="106"/>
      <c r="BIE36" s="106"/>
      <c r="BIF36" s="106"/>
      <c r="BIG36" s="106"/>
      <c r="BIH36" s="106"/>
      <c r="BII36" s="106"/>
      <c r="BIJ36" s="106"/>
      <c r="BIK36" s="106"/>
      <c r="BIL36" s="106"/>
      <c r="BIM36" s="106"/>
      <c r="BIN36" s="106"/>
      <c r="BIO36" s="106"/>
      <c r="BIP36" s="106"/>
      <c r="BIQ36" s="106"/>
      <c r="BIR36" s="106"/>
      <c r="BIS36" s="106"/>
      <c r="BIT36" s="106"/>
      <c r="BIU36" s="106"/>
      <c r="BIV36" s="106"/>
      <c r="BIW36" s="106"/>
      <c r="BIX36" s="106"/>
      <c r="BIY36" s="106"/>
      <c r="BIZ36" s="106"/>
      <c r="BJA36" s="106"/>
      <c r="BJB36" s="106"/>
      <c r="BJC36" s="106"/>
      <c r="BJD36" s="106"/>
      <c r="BJE36" s="106"/>
      <c r="BJF36" s="106"/>
      <c r="BJG36" s="106"/>
      <c r="BJH36" s="106"/>
      <c r="BJI36" s="106"/>
      <c r="BJJ36" s="106"/>
      <c r="BJK36" s="106"/>
      <c r="BJL36" s="106"/>
      <c r="BJM36" s="106"/>
      <c r="BJN36" s="106"/>
      <c r="BJO36" s="106"/>
      <c r="BJP36" s="106"/>
      <c r="BJQ36" s="106"/>
      <c r="BJR36" s="106"/>
      <c r="BJS36" s="106"/>
      <c r="BJT36" s="106"/>
      <c r="BJU36" s="106"/>
      <c r="BJV36" s="106"/>
      <c r="BJW36" s="106"/>
      <c r="BJX36" s="106"/>
      <c r="BJY36" s="106"/>
      <c r="BJZ36" s="106"/>
      <c r="BKA36" s="106"/>
      <c r="BKB36" s="106"/>
      <c r="BKC36" s="106"/>
      <c r="BKD36" s="106"/>
      <c r="BKE36" s="106"/>
      <c r="BKF36" s="106"/>
      <c r="BKG36" s="106"/>
      <c r="BKH36" s="106"/>
      <c r="BKI36" s="106"/>
      <c r="BKJ36" s="106"/>
      <c r="BKK36" s="106"/>
      <c r="BKL36" s="106"/>
      <c r="BKM36" s="106"/>
      <c r="BKN36" s="106"/>
      <c r="BKO36" s="106"/>
      <c r="BKP36" s="106"/>
      <c r="BKQ36" s="106"/>
      <c r="BKR36" s="106"/>
      <c r="BKS36" s="106"/>
      <c r="BKT36" s="106"/>
      <c r="BKU36" s="106"/>
      <c r="BKV36" s="106"/>
      <c r="BKW36" s="106"/>
      <c r="BKX36" s="106"/>
      <c r="BKY36" s="106"/>
      <c r="BKZ36" s="106"/>
      <c r="BLA36" s="106"/>
      <c r="BLB36" s="106"/>
      <c r="BLC36" s="106"/>
      <c r="BLD36" s="106"/>
      <c r="BLE36" s="106"/>
      <c r="BLF36" s="106"/>
      <c r="BLG36" s="106"/>
      <c r="BLH36" s="106"/>
      <c r="BLI36" s="106"/>
      <c r="BLJ36" s="106"/>
      <c r="BLK36" s="106"/>
      <c r="BLL36" s="106"/>
      <c r="BLM36" s="106"/>
      <c r="BLN36" s="106"/>
      <c r="BLO36" s="106"/>
      <c r="BLP36" s="106"/>
      <c r="BLQ36" s="106"/>
      <c r="BLR36" s="106"/>
      <c r="BLS36" s="106"/>
      <c r="BLT36" s="106"/>
      <c r="BLU36" s="106"/>
      <c r="BLV36" s="106"/>
      <c r="BLW36" s="106"/>
      <c r="BLX36" s="106"/>
      <c r="BLY36" s="106"/>
      <c r="BLZ36" s="106"/>
      <c r="BMA36" s="106"/>
      <c r="BMB36" s="106"/>
      <c r="BMC36" s="106"/>
      <c r="BMD36" s="106"/>
      <c r="BME36" s="106"/>
      <c r="BMF36" s="106"/>
      <c r="BMG36" s="106"/>
      <c r="BMH36" s="106"/>
      <c r="BMI36" s="106"/>
      <c r="BMJ36" s="106"/>
      <c r="BMK36" s="106"/>
      <c r="BML36" s="106"/>
      <c r="BMM36" s="106"/>
      <c r="BMN36" s="106"/>
      <c r="BMO36" s="106"/>
      <c r="BMP36" s="106"/>
      <c r="BMQ36" s="106"/>
      <c r="BMR36" s="106"/>
      <c r="BMS36" s="106"/>
      <c r="BMT36" s="259"/>
      <c r="BMU36" s="259"/>
      <c r="BMV36" s="259"/>
      <c r="BMW36" s="259"/>
      <c r="BMX36" s="259"/>
      <c r="BMY36" s="259"/>
      <c r="BMZ36" s="259"/>
      <c r="BNA36" s="259"/>
      <c r="BNB36" s="259"/>
      <c r="BNC36" s="259"/>
      <c r="BND36" s="259"/>
      <c r="BNE36" s="259"/>
      <c r="BNF36" s="259"/>
      <c r="BNG36" s="259"/>
      <c r="BNH36" s="259"/>
      <c r="BNI36" s="259"/>
      <c r="BNJ36" s="259"/>
      <c r="BNK36" s="259"/>
      <c r="BNL36" s="259"/>
      <c r="BNM36" s="259"/>
      <c r="BNN36" s="259"/>
      <c r="BNO36" s="259"/>
      <c r="BNP36" s="259"/>
      <c r="BNQ36" s="259"/>
      <c r="BNR36" s="259"/>
      <c r="BNS36" s="259"/>
      <c r="BNT36" s="259"/>
      <c r="BNU36" s="259"/>
      <c r="BNV36" s="259"/>
      <c r="BNW36" s="259"/>
      <c r="BNX36" s="259"/>
      <c r="BNY36" s="259"/>
      <c r="BNZ36" s="259"/>
      <c r="BOA36" s="259"/>
      <c r="BOB36" s="259"/>
      <c r="BOC36" s="259"/>
      <c r="BOD36" s="259"/>
      <c r="BOE36" s="259"/>
      <c r="BOF36" s="259"/>
      <c r="BOG36" s="259"/>
      <c r="BOH36" s="259"/>
      <c r="BOI36" s="259"/>
      <c r="BOJ36" s="259"/>
      <c r="BOK36" s="259"/>
      <c r="BOL36" s="259"/>
      <c r="BOM36" s="259"/>
      <c r="BON36" s="259"/>
      <c r="BOO36" s="259"/>
      <c r="BOP36" s="259"/>
      <c r="BOQ36" s="259"/>
      <c r="BOR36" s="259"/>
      <c r="BOS36" s="259"/>
      <c r="BOT36" s="259"/>
      <c r="BOU36" s="259"/>
      <c r="BOV36" s="259"/>
      <c r="BOW36" s="259"/>
      <c r="BOX36" s="259"/>
      <c r="BOY36" s="259"/>
      <c r="BOZ36" s="259"/>
      <c r="BPA36" s="259"/>
      <c r="BPB36" s="259"/>
      <c r="BPC36" s="259"/>
      <c r="BPD36" s="259"/>
      <c r="BPE36" s="259"/>
      <c r="BPF36" s="259"/>
      <c r="BPG36" s="259"/>
      <c r="BPH36" s="259"/>
      <c r="BPI36" s="259"/>
      <c r="BPJ36" s="129"/>
      <c r="BPK36" s="129"/>
      <c r="BPL36" s="129"/>
      <c r="BPM36" s="129"/>
      <c r="BPN36" s="129"/>
      <c r="BPO36" s="129"/>
      <c r="BPP36" s="129"/>
      <c r="BPQ36" s="129"/>
      <c r="BPR36" s="129"/>
      <c r="BPS36" s="129"/>
      <c r="BPT36" s="129"/>
      <c r="BPU36" s="129"/>
      <c r="BPV36" s="129"/>
      <c r="BPW36" s="129"/>
      <c r="BPX36" s="129"/>
      <c r="BPY36" s="129"/>
      <c r="BPZ36" s="129"/>
      <c r="BQA36" s="129"/>
      <c r="BQB36" s="129"/>
      <c r="BQC36" s="129"/>
      <c r="BQD36" s="129"/>
      <c r="BQE36" s="129"/>
      <c r="BQF36" s="129"/>
      <c r="BQG36" s="129"/>
      <c r="BQH36" s="129"/>
      <c r="BQI36" s="129"/>
      <c r="BQJ36" s="129"/>
      <c r="BQK36" s="129"/>
      <c r="BQL36" s="129"/>
      <c r="BQM36" s="129"/>
      <c r="BQN36" s="129"/>
      <c r="BQO36" s="129"/>
      <c r="BQP36" s="129"/>
      <c r="BQQ36" s="129"/>
      <c r="BQR36" s="129"/>
      <c r="BQS36" s="129"/>
      <c r="BQT36" s="129"/>
      <c r="BQU36" s="129"/>
      <c r="BQV36" s="129"/>
      <c r="BQW36" s="129"/>
      <c r="BQX36" s="129"/>
      <c r="BQY36" s="129"/>
      <c r="BQZ36" s="129"/>
      <c r="BRA36" s="129"/>
      <c r="BRB36" s="129"/>
      <c r="BRC36" s="129"/>
      <c r="BRD36" s="129"/>
      <c r="BRE36" s="129"/>
      <c r="BRF36" s="129"/>
      <c r="BRG36" s="129"/>
      <c r="BRH36" s="129"/>
      <c r="BRI36" s="129"/>
      <c r="BRJ36" s="129"/>
      <c r="BRK36" s="129"/>
      <c r="BRL36" s="129"/>
      <c r="BRM36" s="129"/>
      <c r="BRN36" s="129"/>
      <c r="BRO36" s="129"/>
      <c r="BRP36" s="129"/>
      <c r="BRQ36" s="129"/>
      <c r="BRR36" s="129"/>
      <c r="BRS36" s="129"/>
      <c r="BRT36" s="129"/>
      <c r="BRU36" s="129"/>
      <c r="BRV36" s="129"/>
      <c r="BRW36" s="129"/>
      <c r="BRX36" s="129"/>
      <c r="BRY36" s="129"/>
      <c r="BRZ36" s="129"/>
      <c r="BSA36" s="129"/>
      <c r="BSB36" s="129"/>
      <c r="BSC36" s="129"/>
      <c r="BSD36" s="129"/>
      <c r="BSE36" s="129"/>
      <c r="BSF36" s="129"/>
      <c r="BSG36" s="129"/>
      <c r="BSH36" s="129"/>
      <c r="BSI36" s="129"/>
      <c r="BSJ36" s="129"/>
      <c r="BSK36" s="129"/>
      <c r="BSL36" s="129"/>
      <c r="BSM36" s="129"/>
      <c r="BSN36" s="129"/>
      <c r="BSO36" s="129"/>
      <c r="BSP36" s="129"/>
      <c r="BSQ36" s="129"/>
      <c r="BSR36" s="129"/>
      <c r="BSS36" s="129"/>
      <c r="BST36" s="129"/>
      <c r="BSU36" s="129"/>
      <c r="BSV36" s="129"/>
      <c r="BSW36" s="129"/>
      <c r="BSX36" s="129"/>
      <c r="BSY36" s="129"/>
      <c r="BSZ36" s="129"/>
      <c r="BTA36" s="129"/>
      <c r="BTB36" s="129"/>
      <c r="BTC36" s="129"/>
      <c r="BTD36" s="129"/>
      <c r="BTE36" s="129"/>
      <c r="BTF36" s="129"/>
      <c r="BTG36" s="129"/>
      <c r="BTH36" s="129"/>
      <c r="BTI36" s="129"/>
      <c r="BTJ36" s="129"/>
      <c r="BTK36" s="129"/>
      <c r="BTL36" s="129"/>
      <c r="BTM36" s="129"/>
      <c r="BTN36" s="129"/>
      <c r="BTO36" s="129"/>
      <c r="BTP36" s="129"/>
      <c r="BTQ36" s="129"/>
      <c r="BTR36" s="129"/>
      <c r="BTS36" s="129"/>
      <c r="BTT36" s="129"/>
      <c r="BTU36" s="129"/>
      <c r="BTV36" s="129"/>
      <c r="BTW36" s="129"/>
      <c r="BTX36" s="129"/>
      <c r="BTY36" s="129"/>
      <c r="BTZ36" s="129"/>
      <c r="BUA36" s="129"/>
      <c r="BUB36" s="129"/>
      <c r="BUC36" s="129"/>
      <c r="BUD36" s="129"/>
      <c r="BUE36" s="129"/>
      <c r="BUF36" s="129"/>
      <c r="BUG36" s="129"/>
      <c r="BUH36" s="129"/>
      <c r="BUI36" s="129"/>
      <c r="BUJ36" s="129"/>
      <c r="BUK36" s="129"/>
      <c r="BUL36" s="129"/>
      <c r="BUM36" s="129"/>
      <c r="BUN36" s="129"/>
      <c r="BUO36" s="129"/>
      <c r="BUP36" s="129"/>
      <c r="BUQ36" s="129"/>
      <c r="BUR36" s="129"/>
      <c r="BUS36" s="129"/>
      <c r="BUT36" s="129"/>
      <c r="BUU36" s="129"/>
      <c r="BUV36" s="129"/>
      <c r="BUW36" s="129"/>
      <c r="BUX36" s="129"/>
      <c r="BUY36" s="129"/>
      <c r="BUZ36" s="129"/>
      <c r="BVA36" s="129"/>
      <c r="BVB36" s="129"/>
      <c r="BVC36" s="129"/>
      <c r="BVD36" s="129"/>
      <c r="BVE36" s="129"/>
      <c r="BVF36" s="129"/>
      <c r="BVG36" s="129"/>
      <c r="BVH36" s="129"/>
      <c r="BVI36" s="129"/>
      <c r="BVJ36" s="129"/>
      <c r="BVK36" s="129"/>
      <c r="BVL36" s="129"/>
      <c r="BVM36" s="129"/>
      <c r="BVN36" s="129"/>
      <c r="BVO36" s="129"/>
      <c r="BVP36" s="129"/>
      <c r="BVQ36" s="129"/>
      <c r="BVR36" s="129"/>
      <c r="BVS36" s="129"/>
      <c r="BVT36" s="129"/>
      <c r="BVU36" s="129"/>
      <c r="BVV36" s="129"/>
      <c r="BVW36" s="129"/>
      <c r="BVX36" s="129"/>
      <c r="BVY36" s="129"/>
      <c r="BVZ36" s="129"/>
      <c r="BWA36" s="129"/>
      <c r="BWB36" s="129"/>
      <c r="BWC36" s="129"/>
      <c r="BWD36" s="129"/>
      <c r="BWE36" s="129"/>
      <c r="BWF36" s="129"/>
      <c r="BWG36" s="129"/>
      <c r="BWH36" s="129"/>
      <c r="BWI36" s="129"/>
      <c r="BWJ36" s="129"/>
      <c r="BWK36" s="129"/>
      <c r="BWL36" s="129"/>
      <c r="BWM36" s="129"/>
      <c r="BWN36" s="129"/>
      <c r="BWO36" s="129"/>
      <c r="BWP36" s="129"/>
      <c r="BWQ36" s="129"/>
      <c r="BWR36" s="129"/>
      <c r="BWS36" s="129"/>
      <c r="BWT36" s="129"/>
      <c r="BWU36" s="129"/>
      <c r="BWV36" s="129"/>
      <c r="BWW36" s="129"/>
      <c r="BWX36" s="129"/>
      <c r="BWY36" s="129"/>
      <c r="BWZ36" s="129"/>
      <c r="BXA36" s="129"/>
      <c r="BXB36" s="129"/>
      <c r="BXC36" s="256"/>
      <c r="BXD36" s="256"/>
      <c r="BXE36" s="256"/>
      <c r="BXF36" s="256"/>
      <c r="BXG36" s="256"/>
      <c r="BXH36" s="256"/>
      <c r="BXI36" s="256"/>
      <c r="BXJ36" s="256"/>
      <c r="BXK36" s="256"/>
      <c r="BXL36" s="256"/>
      <c r="BXM36" s="256"/>
      <c r="BXN36" s="256"/>
      <c r="BXO36" s="256"/>
      <c r="BXP36" s="256"/>
      <c r="BXQ36" s="256"/>
      <c r="BXR36" s="256"/>
      <c r="BXS36" s="256"/>
      <c r="BXT36" s="256"/>
      <c r="BXU36" s="256"/>
      <c r="BXV36" s="256"/>
      <c r="BXW36" s="256"/>
      <c r="BXX36" s="256"/>
      <c r="BXY36" s="256"/>
      <c r="BXZ36" s="256"/>
      <c r="BYA36" s="256"/>
      <c r="BYB36" s="256"/>
      <c r="BYC36" s="256"/>
      <c r="BYD36" s="256"/>
      <c r="BYE36" s="256"/>
      <c r="BYF36" s="256"/>
      <c r="BYG36" s="256"/>
      <c r="BYH36" s="256"/>
      <c r="BYI36" s="256"/>
      <c r="BYJ36" s="256"/>
      <c r="BYK36" s="256"/>
      <c r="BYL36" s="256"/>
      <c r="BYM36" s="256"/>
      <c r="BYN36" s="256"/>
      <c r="BYO36" s="256"/>
      <c r="BYP36" s="256"/>
      <c r="BYQ36" s="256"/>
      <c r="BYR36" s="256"/>
      <c r="BYS36" s="256"/>
      <c r="BYT36" s="256"/>
      <c r="BYU36" s="256"/>
      <c r="BYV36" s="256"/>
      <c r="BYW36" s="256"/>
      <c r="BYX36" s="256"/>
      <c r="BYY36" s="256"/>
      <c r="BYZ36" s="256"/>
      <c r="BZA36" s="256"/>
      <c r="BZB36" s="256"/>
      <c r="BZC36" s="256"/>
      <c r="BZD36" s="256"/>
      <c r="BZE36" s="256"/>
      <c r="BZF36" s="256"/>
      <c r="BZG36" s="256"/>
      <c r="BZH36" s="256"/>
      <c r="BZI36" s="256"/>
      <c r="BZJ36" s="256"/>
      <c r="BZK36" s="256"/>
      <c r="BZL36" s="256"/>
      <c r="BZM36" s="256"/>
      <c r="BZN36" s="256"/>
      <c r="BZO36" s="256"/>
      <c r="BZP36" s="129"/>
      <c r="BZQ36" s="129"/>
      <c r="BZR36" s="129"/>
      <c r="BZS36" s="129"/>
      <c r="BZT36" s="129"/>
      <c r="BZU36" s="129"/>
      <c r="BZV36" s="129"/>
      <c r="BZW36" s="129"/>
      <c r="BZX36" s="129"/>
      <c r="BZY36" s="129"/>
      <c r="BZZ36" s="129"/>
      <c r="CAA36" s="129"/>
      <c r="CAB36" s="129"/>
      <c r="CAC36" s="129"/>
      <c r="CAD36" s="129"/>
      <c r="CAE36" s="129"/>
      <c r="CAF36" s="129"/>
      <c r="CAG36" s="129"/>
      <c r="CAH36" s="129"/>
      <c r="CAI36" s="129"/>
      <c r="CAJ36" s="129"/>
      <c r="CAK36" s="129"/>
      <c r="CAL36" s="129"/>
      <c r="CAM36" s="129"/>
      <c r="CAN36" s="129"/>
      <c r="CAO36" s="129"/>
      <c r="CAP36" s="129"/>
      <c r="CAQ36" s="129"/>
      <c r="CAR36" s="129"/>
      <c r="CAS36" s="129"/>
      <c r="CAT36" s="129"/>
      <c r="CAU36" s="129"/>
      <c r="CAV36" s="129"/>
      <c r="CAW36" s="129"/>
      <c r="CAX36" s="129"/>
      <c r="CAY36" s="129"/>
      <c r="CAZ36" s="129"/>
      <c r="CBA36" s="129"/>
      <c r="CBB36" s="129"/>
      <c r="CBC36" s="129"/>
      <c r="CBD36" s="129"/>
      <c r="CBE36" s="129"/>
      <c r="CBF36" s="129"/>
      <c r="CBG36" s="129"/>
      <c r="CBH36" s="129"/>
      <c r="CBI36" s="129"/>
      <c r="CBJ36" s="129"/>
      <c r="CBK36" s="129"/>
      <c r="CBL36" s="129"/>
      <c r="CBM36" s="129"/>
      <c r="CBN36" s="129"/>
      <c r="CBO36" s="129"/>
      <c r="CBP36" s="129"/>
      <c r="CBQ36" s="129"/>
      <c r="CBR36" s="129"/>
      <c r="CBS36" s="129"/>
      <c r="CBT36" s="129"/>
      <c r="CBU36" s="129"/>
      <c r="CBV36" s="129"/>
      <c r="CBW36" s="129"/>
      <c r="CBX36" s="129"/>
      <c r="CBY36" s="129"/>
      <c r="CBZ36" s="129"/>
      <c r="CCA36" s="129"/>
      <c r="CCB36" s="129"/>
      <c r="CCC36" s="129"/>
      <c r="CCD36" s="129"/>
      <c r="CCE36" s="129"/>
      <c r="CCF36" s="129"/>
      <c r="CCG36" s="129"/>
      <c r="CCH36" s="129"/>
      <c r="CCI36" s="129"/>
      <c r="CCJ36" s="129"/>
      <c r="CCK36" s="129"/>
      <c r="CCL36" s="129"/>
      <c r="CCM36" s="129"/>
      <c r="CCN36" s="129"/>
      <c r="CCO36" s="129"/>
      <c r="CCP36" s="129"/>
      <c r="CCQ36" s="129"/>
      <c r="CCR36" s="129"/>
      <c r="CCS36" s="129"/>
      <c r="CCT36" s="129"/>
      <c r="CCU36" s="129"/>
      <c r="CCV36" s="129"/>
      <c r="CCW36" s="129"/>
      <c r="CCX36" s="129"/>
      <c r="CCY36" s="129"/>
      <c r="CCZ36" s="129"/>
      <c r="CDA36" s="129"/>
      <c r="CDB36" s="129"/>
      <c r="CDC36" s="129"/>
      <c r="CDD36" s="129"/>
      <c r="CDE36" s="129"/>
      <c r="CDF36" s="129"/>
      <c r="CDG36" s="129"/>
      <c r="CDH36" s="129"/>
      <c r="CDI36" s="129"/>
      <c r="CDJ36" s="129"/>
      <c r="CDK36" s="129"/>
      <c r="CDL36" s="129"/>
      <c r="CDM36" s="129"/>
      <c r="CDN36" s="129"/>
      <c r="CDO36" s="129"/>
      <c r="CDP36" s="129"/>
      <c r="CDQ36" s="129"/>
      <c r="CDR36" s="129"/>
      <c r="CDS36" s="129"/>
      <c r="CDT36" s="129"/>
      <c r="CDU36" s="129"/>
      <c r="CDV36" s="129"/>
      <c r="CDW36" s="129"/>
      <c r="CDX36" s="129"/>
      <c r="CDY36" s="129"/>
      <c r="CDZ36" s="129"/>
      <c r="CEA36" s="129"/>
      <c r="CEB36" s="129"/>
      <c r="CEC36" s="129"/>
      <c r="CED36" s="129"/>
      <c r="CEE36" s="129"/>
      <c r="CEF36" s="129"/>
      <c r="CEG36" s="129"/>
      <c r="CEH36" s="129"/>
      <c r="CEI36" s="129"/>
      <c r="CEJ36" s="129"/>
      <c r="CEK36" s="129"/>
      <c r="CEL36" s="129"/>
      <c r="CEM36" s="129"/>
      <c r="CEN36" s="129"/>
      <c r="CEO36" s="129"/>
      <c r="CEP36" s="130"/>
      <c r="CEQ36" s="130"/>
      <c r="CER36" s="130"/>
      <c r="CES36" s="130"/>
      <c r="CET36" s="130"/>
      <c r="CEU36" s="130"/>
      <c r="CEV36" s="130"/>
      <c r="CEW36" s="130"/>
      <c r="CEX36" s="130"/>
      <c r="CEY36" s="130"/>
      <c r="CEZ36" s="130"/>
      <c r="CFA36" s="130"/>
      <c r="CFB36" s="130"/>
      <c r="CFC36" s="130"/>
      <c r="CFD36" s="130"/>
      <c r="CFE36" s="130"/>
      <c r="CFF36" s="130"/>
      <c r="CFG36" s="130"/>
      <c r="CFH36" s="130"/>
      <c r="CFI36" s="130"/>
      <c r="CFJ36" s="130"/>
      <c r="CFK36" s="130"/>
      <c r="CFL36" s="130"/>
      <c r="CFM36" s="130"/>
      <c r="CFN36" s="130"/>
      <c r="CFO36" s="130"/>
      <c r="CFP36" s="130"/>
      <c r="CFQ36" s="130"/>
      <c r="CFR36" s="130"/>
      <c r="CFS36" s="130"/>
      <c r="CFT36" s="130"/>
      <c r="CFU36" s="130"/>
      <c r="CFV36" s="130"/>
      <c r="CFW36" s="130"/>
      <c r="CFX36" s="130"/>
      <c r="CFY36" s="130"/>
      <c r="CFZ36" s="130"/>
      <c r="CGA36" s="130"/>
      <c r="CGB36" s="130"/>
      <c r="CGC36" s="130"/>
      <c r="CGD36" s="130"/>
    </row>
    <row r="37" spans="1:2214" s="209" customFormat="1" x14ac:dyDescent="0.25">
      <c r="A37" s="279"/>
      <c r="B37" s="255"/>
      <c r="C37" s="267"/>
      <c r="D37" s="267"/>
      <c r="E37" s="260"/>
      <c r="F37" s="260"/>
      <c r="G37" s="260"/>
      <c r="H37" s="261"/>
      <c r="I37" s="261"/>
      <c r="J37" s="261"/>
      <c r="K37" s="261"/>
      <c r="L37" s="261"/>
      <c r="M37" s="261"/>
      <c r="N37" s="262"/>
      <c r="O37" s="262"/>
      <c r="P37" s="262"/>
      <c r="Q37" s="261"/>
      <c r="R37" s="261"/>
      <c r="S37" s="261"/>
      <c r="T37" s="260"/>
      <c r="U37" s="260"/>
      <c r="V37" s="260"/>
      <c r="W37" s="260"/>
      <c r="X37" s="263"/>
      <c r="Y37" s="262"/>
      <c r="Z37" s="262"/>
      <c r="AA37" s="262"/>
      <c r="AB37" s="262"/>
      <c r="AC37" s="262"/>
      <c r="AD37" s="262"/>
      <c r="AE37" s="262"/>
      <c r="AF37" s="262"/>
      <c r="AG37" s="262"/>
      <c r="AH37" s="264"/>
      <c r="AI37" s="264"/>
      <c r="AJ37" s="129"/>
      <c r="AK37" s="129"/>
      <c r="AL37" s="130"/>
      <c r="AM37" s="264"/>
      <c r="AN37" s="264"/>
      <c r="AO37" s="264"/>
      <c r="AP37" s="264"/>
      <c r="AQ37" s="129"/>
      <c r="AR37" s="264"/>
      <c r="AS37" s="264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350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130"/>
      <c r="IQ37" s="130"/>
      <c r="IR37" s="130"/>
      <c r="IS37" s="130"/>
      <c r="IT37" s="130"/>
      <c r="IU37" s="130"/>
      <c r="IV37" s="130"/>
      <c r="IW37" s="130"/>
      <c r="IX37" s="130"/>
      <c r="IY37" s="130"/>
      <c r="IZ37" s="130"/>
      <c r="JA37" s="130"/>
      <c r="JB37" s="130"/>
      <c r="JC37" s="130"/>
      <c r="JD37" s="130"/>
      <c r="JE37" s="130"/>
      <c r="JF37" s="130"/>
      <c r="JG37" s="130"/>
      <c r="JH37" s="130"/>
      <c r="JI37" s="130"/>
      <c r="JJ37" s="130"/>
      <c r="JK37" s="130"/>
      <c r="JL37" s="130"/>
      <c r="JM37" s="130"/>
      <c r="JN37" s="130"/>
      <c r="JO37" s="130"/>
      <c r="JP37" s="130"/>
      <c r="JQ37" s="130"/>
      <c r="JR37" s="130"/>
      <c r="JS37" s="130"/>
      <c r="JT37" s="130"/>
      <c r="JU37" s="130"/>
      <c r="JV37" s="130"/>
      <c r="JW37" s="130"/>
      <c r="JX37" s="130"/>
      <c r="JY37" s="130"/>
      <c r="JZ37" s="130"/>
      <c r="KA37" s="130"/>
      <c r="KB37" s="130"/>
      <c r="KC37" s="130"/>
      <c r="KD37" s="130"/>
      <c r="KE37" s="130"/>
      <c r="KF37" s="130"/>
      <c r="KG37" s="130"/>
      <c r="KH37" s="130"/>
      <c r="KI37" s="130"/>
      <c r="KJ37" s="130"/>
      <c r="KK37" s="130"/>
      <c r="KL37" s="130"/>
      <c r="KM37" s="130"/>
      <c r="KN37" s="130"/>
      <c r="KO37" s="130"/>
      <c r="KP37" s="130"/>
      <c r="KQ37" s="130"/>
      <c r="KR37" s="130"/>
      <c r="KS37" s="130"/>
      <c r="KT37" s="130"/>
      <c r="KU37" s="130"/>
      <c r="KV37" s="130"/>
      <c r="KW37" s="130"/>
      <c r="KX37" s="130"/>
      <c r="KY37" s="130"/>
      <c r="KZ37" s="130"/>
      <c r="LA37" s="130"/>
      <c r="LB37" s="130"/>
      <c r="LC37" s="130"/>
      <c r="LD37" s="130"/>
      <c r="LE37" s="130"/>
      <c r="LF37" s="130"/>
      <c r="LG37" s="130"/>
      <c r="LH37" s="130"/>
      <c r="LI37" s="130"/>
      <c r="LJ37" s="130"/>
      <c r="LK37" s="130"/>
      <c r="LL37" s="130"/>
      <c r="LM37" s="130"/>
      <c r="LN37" s="130"/>
      <c r="LO37" s="130"/>
      <c r="LP37" s="130"/>
      <c r="LQ37" s="130"/>
      <c r="LR37" s="130"/>
      <c r="LS37" s="130"/>
      <c r="LT37" s="130"/>
      <c r="LU37" s="130"/>
      <c r="LV37" s="130"/>
      <c r="LW37" s="130"/>
      <c r="LX37" s="130"/>
      <c r="LY37" s="130"/>
      <c r="LZ37" s="130"/>
      <c r="MA37" s="130"/>
      <c r="MB37" s="130"/>
      <c r="MC37" s="130"/>
      <c r="MD37" s="130"/>
      <c r="ME37" s="130"/>
      <c r="MF37" s="130"/>
      <c r="MG37" s="130"/>
      <c r="MH37" s="130"/>
      <c r="MI37" s="130"/>
      <c r="MJ37" s="130"/>
      <c r="MK37" s="130"/>
      <c r="ML37" s="130"/>
      <c r="MM37" s="130"/>
      <c r="MN37" s="130"/>
      <c r="MO37" s="130"/>
      <c r="MP37" s="130"/>
      <c r="MQ37" s="130"/>
      <c r="MR37" s="130"/>
      <c r="MS37" s="130"/>
      <c r="MT37" s="130"/>
      <c r="MU37" s="130"/>
      <c r="MV37" s="130"/>
      <c r="MW37" s="130"/>
      <c r="MX37" s="130"/>
      <c r="MY37" s="130"/>
      <c r="MZ37" s="130"/>
      <c r="NA37" s="130"/>
      <c r="NB37" s="130"/>
      <c r="NC37" s="130"/>
      <c r="ND37" s="130"/>
      <c r="NE37" s="130"/>
      <c r="NF37" s="130"/>
      <c r="NG37" s="130"/>
      <c r="NH37" s="130"/>
      <c r="NI37" s="130"/>
      <c r="NJ37" s="130"/>
      <c r="NK37" s="130"/>
      <c r="NL37" s="130"/>
      <c r="NM37" s="130"/>
      <c r="NN37" s="130"/>
      <c r="NO37" s="130"/>
      <c r="NP37" s="256"/>
      <c r="NQ37" s="256"/>
      <c r="NR37" s="256"/>
      <c r="NS37" s="256"/>
      <c r="NT37" s="256"/>
      <c r="NU37" s="256"/>
      <c r="NV37" s="256"/>
      <c r="NW37" s="256"/>
      <c r="NX37" s="256"/>
      <c r="NY37" s="256"/>
      <c r="NZ37" s="256"/>
      <c r="OA37" s="256"/>
      <c r="OB37" s="256"/>
      <c r="OC37" s="256"/>
      <c r="OD37" s="256"/>
      <c r="OE37" s="256"/>
      <c r="OF37" s="256"/>
      <c r="OG37" s="256"/>
      <c r="OH37" s="256"/>
      <c r="OI37" s="256"/>
      <c r="OJ37" s="256"/>
      <c r="OK37" s="256"/>
      <c r="OL37" s="256"/>
      <c r="OM37" s="256"/>
      <c r="ON37" s="256"/>
      <c r="OO37" s="256"/>
      <c r="OP37" s="256"/>
      <c r="OQ37" s="256"/>
      <c r="OR37" s="256"/>
      <c r="OS37" s="256"/>
      <c r="OT37" s="256"/>
      <c r="OU37" s="256"/>
      <c r="OV37" s="256"/>
      <c r="OW37" s="256"/>
      <c r="OX37" s="256"/>
      <c r="OY37" s="256"/>
      <c r="OZ37" s="256"/>
      <c r="PA37" s="256"/>
      <c r="PB37" s="256"/>
      <c r="PC37" s="256"/>
      <c r="PD37" s="256"/>
      <c r="PE37" s="256"/>
      <c r="PF37" s="256"/>
      <c r="PG37" s="256"/>
      <c r="PH37" s="256"/>
      <c r="PI37" s="256"/>
      <c r="PJ37" s="256"/>
      <c r="PK37" s="256"/>
      <c r="PL37" s="256"/>
      <c r="PM37" s="256"/>
      <c r="PN37" s="256"/>
      <c r="PO37" s="256"/>
      <c r="PP37" s="256"/>
      <c r="PQ37" s="256"/>
      <c r="PR37" s="256"/>
      <c r="PS37" s="256"/>
      <c r="PT37" s="256"/>
      <c r="PU37" s="256"/>
      <c r="PV37" s="256"/>
      <c r="PW37" s="256"/>
      <c r="PX37" s="256"/>
      <c r="PY37" s="256"/>
      <c r="PZ37" s="256"/>
      <c r="QA37" s="256"/>
      <c r="QB37" s="256"/>
      <c r="QC37" s="64"/>
      <c r="QD37" s="64"/>
      <c r="QE37" s="64"/>
      <c r="QF37" s="64"/>
      <c r="QG37" s="64"/>
      <c r="QH37" s="64"/>
      <c r="QI37" s="64"/>
      <c r="QJ37" s="64"/>
      <c r="QK37" s="64"/>
      <c r="QL37" s="64"/>
      <c r="QM37" s="64"/>
      <c r="QN37" s="64"/>
      <c r="QO37" s="64"/>
      <c r="QP37" s="64"/>
      <c r="QQ37" s="64"/>
      <c r="QR37" s="64"/>
      <c r="QS37" s="64"/>
      <c r="QT37" s="64"/>
      <c r="QU37" s="64"/>
      <c r="QV37" s="64"/>
      <c r="QW37" s="64"/>
      <c r="QX37" s="64"/>
      <c r="QY37" s="64"/>
      <c r="QZ37" s="64"/>
      <c r="RA37" s="64"/>
      <c r="RB37" s="64"/>
      <c r="RC37" s="64"/>
      <c r="RD37" s="64"/>
      <c r="RE37" s="64"/>
      <c r="RF37" s="64"/>
      <c r="RG37" s="64"/>
      <c r="RH37" s="64"/>
      <c r="RI37" s="64"/>
      <c r="RJ37" s="64"/>
      <c r="RK37" s="64"/>
      <c r="RL37" s="64"/>
      <c r="RM37" s="64"/>
      <c r="RN37" s="64"/>
      <c r="RO37" s="64"/>
      <c r="RP37" s="64"/>
      <c r="RQ37" s="64"/>
      <c r="RR37" s="64"/>
      <c r="RS37" s="64"/>
      <c r="RT37" s="64"/>
      <c r="RU37" s="64"/>
      <c r="RV37" s="64"/>
      <c r="RW37" s="64"/>
      <c r="RX37" s="64"/>
      <c r="RY37" s="64"/>
      <c r="RZ37" s="64"/>
      <c r="SA37" s="64"/>
      <c r="SB37" s="64"/>
      <c r="SC37" s="64"/>
      <c r="SD37" s="64"/>
      <c r="SE37" s="64"/>
      <c r="SF37" s="64"/>
      <c r="SG37" s="64"/>
      <c r="SH37" s="64"/>
      <c r="SI37" s="64"/>
      <c r="SJ37" s="64"/>
      <c r="SK37" s="64"/>
      <c r="SL37" s="64"/>
      <c r="SM37" s="64"/>
      <c r="SN37" s="64"/>
      <c r="SO37" s="64"/>
      <c r="SP37" s="64"/>
      <c r="SQ37" s="64"/>
      <c r="SR37" s="64"/>
      <c r="SS37" s="64"/>
      <c r="ST37" s="64"/>
      <c r="SU37" s="64"/>
      <c r="SV37" s="64"/>
      <c r="SW37" s="64"/>
      <c r="SX37" s="64"/>
      <c r="SY37" s="64"/>
      <c r="SZ37" s="64"/>
      <c r="TA37" s="64"/>
      <c r="TB37" s="64"/>
      <c r="TC37" s="64"/>
      <c r="TD37" s="64"/>
      <c r="TE37" s="64"/>
      <c r="TF37" s="64"/>
      <c r="TG37" s="64"/>
      <c r="TH37" s="64"/>
      <c r="TI37" s="64"/>
      <c r="TJ37" s="64"/>
      <c r="TK37" s="64"/>
      <c r="TL37" s="64"/>
      <c r="TM37" s="64"/>
      <c r="TN37" s="64"/>
      <c r="TO37" s="64"/>
      <c r="TP37" s="64"/>
      <c r="TQ37" s="64"/>
      <c r="TR37" s="64"/>
      <c r="TS37" s="64"/>
      <c r="TT37" s="64"/>
      <c r="TU37" s="64"/>
      <c r="TV37" s="64"/>
      <c r="TW37" s="64"/>
      <c r="TX37" s="64"/>
      <c r="TY37" s="64"/>
      <c r="TZ37" s="64"/>
      <c r="UA37" s="64"/>
      <c r="UB37" s="64"/>
      <c r="UC37" s="64"/>
      <c r="UD37" s="64"/>
      <c r="UE37" s="64"/>
      <c r="UF37" s="64"/>
      <c r="UG37" s="64"/>
      <c r="UH37" s="64"/>
      <c r="UI37" s="64"/>
      <c r="UJ37" s="64"/>
      <c r="UK37" s="64"/>
      <c r="UL37" s="64"/>
      <c r="UM37" s="64"/>
      <c r="UN37" s="64"/>
      <c r="UO37" s="64"/>
      <c r="UP37" s="64"/>
      <c r="UQ37" s="64"/>
      <c r="UR37" s="64"/>
      <c r="US37" s="64"/>
      <c r="UT37" s="64"/>
      <c r="UU37" s="64"/>
      <c r="UV37" s="64"/>
      <c r="UW37" s="64"/>
      <c r="UX37" s="64"/>
      <c r="UY37" s="64"/>
      <c r="UZ37" s="64"/>
      <c r="VA37" s="64"/>
      <c r="VB37" s="64"/>
      <c r="VC37" s="64"/>
      <c r="VD37" s="64"/>
      <c r="VE37" s="64"/>
      <c r="VF37" s="129"/>
      <c r="VG37" s="129"/>
      <c r="VH37" s="129"/>
      <c r="VI37" s="129"/>
      <c r="VJ37" s="129"/>
      <c r="VK37" s="129"/>
      <c r="VL37" s="129"/>
      <c r="VM37" s="129"/>
      <c r="VN37" s="129"/>
      <c r="VO37" s="129"/>
      <c r="VP37" s="129"/>
      <c r="VQ37" s="129"/>
      <c r="VR37" s="129"/>
      <c r="VS37" s="129"/>
      <c r="VT37" s="129"/>
      <c r="VU37" s="129"/>
      <c r="VV37" s="129"/>
      <c r="VW37" s="129"/>
      <c r="VX37" s="129"/>
      <c r="VY37" s="129"/>
      <c r="VZ37" s="129"/>
      <c r="WA37" s="129"/>
      <c r="WB37" s="129"/>
      <c r="WC37" s="129"/>
      <c r="WD37" s="129"/>
      <c r="WE37" s="129"/>
      <c r="WF37" s="129"/>
      <c r="WG37" s="129"/>
      <c r="WH37" s="129"/>
      <c r="WI37" s="129"/>
      <c r="WJ37" s="129"/>
      <c r="WK37" s="129"/>
      <c r="WL37" s="129"/>
      <c r="WM37" s="129"/>
      <c r="WN37" s="129"/>
      <c r="WO37" s="129"/>
      <c r="WP37" s="129"/>
      <c r="WQ37" s="129"/>
      <c r="WR37" s="129"/>
      <c r="WS37" s="129"/>
      <c r="WT37" s="129"/>
      <c r="WU37" s="129"/>
      <c r="WV37" s="129"/>
      <c r="WW37" s="129"/>
      <c r="WX37" s="129"/>
      <c r="WY37" s="129"/>
      <c r="WZ37" s="129"/>
      <c r="XA37" s="129"/>
      <c r="XB37" s="129"/>
      <c r="XC37" s="129"/>
      <c r="XD37" s="129"/>
      <c r="XE37" s="129"/>
      <c r="XF37" s="129"/>
      <c r="XG37" s="129"/>
      <c r="XH37" s="129"/>
      <c r="XI37" s="129"/>
      <c r="XJ37" s="129"/>
      <c r="XK37" s="129"/>
      <c r="XL37" s="129"/>
      <c r="XM37" s="129"/>
      <c r="XN37" s="129"/>
      <c r="XO37" s="129"/>
      <c r="XP37" s="129"/>
      <c r="XQ37" s="129"/>
      <c r="XR37" s="129"/>
      <c r="XS37" s="129"/>
      <c r="XT37" s="129"/>
      <c r="XU37" s="129"/>
      <c r="XV37" s="129"/>
      <c r="XW37" s="129"/>
      <c r="XX37" s="129"/>
      <c r="XY37" s="129"/>
      <c r="XZ37" s="129"/>
      <c r="YA37" s="129"/>
      <c r="YB37" s="129"/>
      <c r="YC37" s="129"/>
      <c r="YD37" s="129"/>
      <c r="YE37" s="129"/>
      <c r="YF37" s="129"/>
      <c r="YG37" s="129"/>
      <c r="YH37" s="129"/>
      <c r="YI37" s="129"/>
      <c r="YJ37" s="129"/>
      <c r="YK37" s="129"/>
      <c r="YL37" s="129"/>
      <c r="YM37" s="129"/>
      <c r="YN37" s="129"/>
      <c r="YO37" s="129"/>
      <c r="YP37" s="129"/>
      <c r="YQ37" s="129"/>
      <c r="YR37" s="129"/>
      <c r="YS37" s="129"/>
      <c r="YT37" s="129"/>
      <c r="YU37" s="129"/>
      <c r="YV37" s="129"/>
      <c r="YW37" s="129"/>
      <c r="YX37" s="129"/>
      <c r="YY37" s="129"/>
      <c r="YZ37" s="129"/>
      <c r="ZA37" s="129"/>
      <c r="ZB37" s="129"/>
      <c r="ZC37" s="129"/>
      <c r="ZD37" s="129"/>
      <c r="ZE37" s="129"/>
      <c r="ZF37" s="129"/>
      <c r="ZG37" s="129"/>
      <c r="ZH37" s="129"/>
      <c r="ZI37" s="129"/>
      <c r="ZJ37" s="129"/>
      <c r="ZK37" s="129"/>
      <c r="ZL37" s="129"/>
      <c r="ZM37" s="129"/>
      <c r="ZN37" s="129"/>
      <c r="ZO37" s="129"/>
      <c r="ZP37" s="129"/>
      <c r="ZQ37" s="129"/>
      <c r="ZR37" s="129"/>
      <c r="ZS37" s="129"/>
      <c r="ZT37" s="129"/>
      <c r="ZU37" s="129"/>
      <c r="ZV37" s="129"/>
      <c r="ZW37" s="129"/>
      <c r="ZX37" s="129"/>
      <c r="ZY37" s="129"/>
      <c r="ZZ37" s="129"/>
      <c r="AAA37" s="129"/>
      <c r="AAB37" s="129"/>
      <c r="AAC37" s="129"/>
      <c r="AAD37" s="129"/>
      <c r="AAE37" s="129"/>
      <c r="AAF37" s="129"/>
      <c r="AAG37" s="129"/>
      <c r="AAH37" s="129"/>
      <c r="AAI37" s="129"/>
      <c r="AAJ37" s="129"/>
      <c r="AAK37" s="129"/>
      <c r="AAL37" s="129"/>
      <c r="AAM37" s="129"/>
      <c r="AAN37" s="129"/>
      <c r="AAO37" s="129"/>
      <c r="AAP37" s="129"/>
      <c r="AAQ37" s="129"/>
      <c r="AAR37" s="129"/>
      <c r="AAS37" s="129"/>
      <c r="AAT37" s="129"/>
      <c r="AAU37" s="129"/>
      <c r="AAV37" s="129"/>
      <c r="AAW37" s="129"/>
      <c r="AAX37" s="129"/>
      <c r="AAY37" s="129"/>
      <c r="AAZ37" s="129"/>
      <c r="ABA37" s="129"/>
      <c r="ABB37" s="129"/>
      <c r="ABC37" s="129"/>
      <c r="ABD37" s="129"/>
      <c r="ABE37" s="129"/>
      <c r="ABF37" s="129"/>
      <c r="ABG37" s="129"/>
      <c r="ABH37" s="129"/>
      <c r="ABI37" s="129"/>
      <c r="ABJ37" s="129"/>
      <c r="ABK37" s="129"/>
      <c r="ABL37" s="129"/>
      <c r="ABM37" s="129"/>
      <c r="ABN37" s="129"/>
      <c r="ABO37" s="129"/>
      <c r="ABP37" s="129"/>
      <c r="ABQ37" s="129"/>
      <c r="ABR37" s="129"/>
      <c r="ABS37" s="129"/>
      <c r="ABT37" s="129"/>
      <c r="ABU37" s="129"/>
      <c r="ABV37" s="129"/>
      <c r="ABW37" s="129"/>
      <c r="ABX37" s="129"/>
      <c r="ABY37" s="129"/>
      <c r="ABZ37" s="129"/>
      <c r="ACA37" s="129"/>
      <c r="ACB37" s="129"/>
      <c r="ACC37" s="129"/>
      <c r="ACD37" s="129"/>
      <c r="ACE37" s="129"/>
      <c r="ACF37" s="129"/>
      <c r="ACG37" s="129"/>
      <c r="ACH37" s="129"/>
      <c r="ACI37" s="129"/>
      <c r="ACJ37" s="129"/>
      <c r="ACK37" s="129"/>
      <c r="ACL37" s="129"/>
      <c r="ACM37" s="129"/>
      <c r="ACN37" s="129"/>
      <c r="ACO37" s="129"/>
      <c r="ACP37" s="129"/>
      <c r="ACQ37" s="129"/>
      <c r="ACR37" s="129"/>
      <c r="ACS37" s="129"/>
      <c r="ACT37" s="129"/>
      <c r="ACU37" s="129"/>
      <c r="ACV37" s="129"/>
      <c r="ACW37" s="129"/>
      <c r="ACX37" s="129"/>
      <c r="ACY37" s="257"/>
      <c r="ACZ37" s="257"/>
      <c r="ADA37" s="257"/>
      <c r="ADB37" s="257"/>
      <c r="ADC37" s="257"/>
      <c r="ADD37" s="257"/>
      <c r="ADE37" s="257"/>
      <c r="ADF37" s="257"/>
      <c r="ADG37" s="257"/>
      <c r="ADH37" s="257"/>
      <c r="ADI37" s="257"/>
      <c r="ADJ37" s="257"/>
      <c r="ADK37" s="257"/>
      <c r="ADL37" s="257"/>
      <c r="ADM37" s="257"/>
      <c r="ADN37" s="257"/>
      <c r="ADO37" s="257"/>
      <c r="ADP37" s="257"/>
      <c r="ADQ37" s="257"/>
      <c r="ADR37" s="257"/>
      <c r="ADS37" s="257"/>
      <c r="ADT37" s="257"/>
      <c r="ADU37" s="257"/>
      <c r="ADV37" s="257"/>
      <c r="ADW37" s="257"/>
      <c r="ADX37" s="257"/>
      <c r="ADY37" s="257"/>
      <c r="ADZ37" s="257"/>
      <c r="AEA37" s="257"/>
      <c r="AEB37" s="257"/>
      <c r="AEC37" s="257"/>
      <c r="AED37" s="257"/>
      <c r="AEE37" s="257"/>
      <c r="AEF37" s="257"/>
      <c r="AEG37" s="257"/>
      <c r="AEH37" s="257"/>
      <c r="AEI37" s="257"/>
      <c r="AEJ37" s="257"/>
      <c r="AEK37" s="257"/>
      <c r="AEL37" s="257"/>
      <c r="AEM37" s="257"/>
      <c r="AEN37" s="257"/>
      <c r="AEO37" s="257"/>
      <c r="AEP37" s="257"/>
      <c r="AEQ37" s="257"/>
      <c r="AER37" s="257"/>
      <c r="AES37" s="257"/>
      <c r="AET37" s="257"/>
      <c r="AEU37" s="257"/>
      <c r="AEV37" s="257"/>
      <c r="AEW37" s="257"/>
      <c r="AEX37" s="257"/>
      <c r="AEY37" s="257"/>
      <c r="AEZ37" s="257"/>
      <c r="AFA37" s="257"/>
      <c r="AFB37" s="257"/>
      <c r="AFC37" s="257"/>
      <c r="AFD37" s="257"/>
      <c r="AFE37" s="257"/>
      <c r="AFF37" s="257"/>
      <c r="AFG37" s="257"/>
      <c r="AFH37" s="257"/>
      <c r="AFI37" s="257"/>
      <c r="AFJ37" s="257"/>
      <c r="AFK37" s="257"/>
      <c r="AFL37" s="257"/>
      <c r="AFM37" s="257"/>
      <c r="AFN37" s="257"/>
      <c r="AFO37" s="130"/>
      <c r="AFP37" s="130"/>
      <c r="AFQ37" s="130"/>
      <c r="AFR37" s="130"/>
      <c r="AFS37" s="130"/>
      <c r="AFT37" s="130"/>
      <c r="AFU37" s="130"/>
      <c r="AFV37" s="130"/>
      <c r="AFW37" s="130"/>
      <c r="AFX37" s="130"/>
      <c r="AFY37" s="130"/>
      <c r="AFZ37" s="130"/>
      <c r="AGA37" s="130"/>
      <c r="AGB37" s="130"/>
      <c r="AGC37" s="130"/>
      <c r="AGD37" s="130"/>
      <c r="AGE37" s="130"/>
      <c r="AGF37" s="130"/>
      <c r="AGG37" s="130"/>
      <c r="AGH37" s="130"/>
      <c r="AGI37" s="130"/>
      <c r="AGJ37" s="130"/>
      <c r="AGK37" s="130"/>
      <c r="AGL37" s="130"/>
      <c r="AGM37" s="130"/>
      <c r="AGN37" s="130"/>
      <c r="AGO37" s="130"/>
      <c r="AGP37" s="130"/>
      <c r="AGQ37" s="130"/>
      <c r="AGR37" s="130"/>
      <c r="AGS37" s="130"/>
      <c r="AGT37" s="130"/>
      <c r="AGU37" s="130"/>
      <c r="AGV37" s="130"/>
      <c r="AGW37" s="130"/>
      <c r="AGX37" s="130"/>
      <c r="AGY37" s="130"/>
      <c r="AGZ37" s="130"/>
      <c r="AHA37" s="130"/>
      <c r="AHB37" s="130"/>
      <c r="AHC37" s="130"/>
      <c r="AHD37" s="130"/>
      <c r="AHE37" s="130"/>
      <c r="AHF37" s="130"/>
      <c r="AHG37" s="130"/>
      <c r="AHH37" s="130"/>
      <c r="AHI37" s="130"/>
      <c r="AHJ37" s="130"/>
      <c r="AHK37" s="130"/>
      <c r="AHL37" s="130"/>
      <c r="AHM37" s="130"/>
      <c r="AHN37" s="130"/>
      <c r="AHO37" s="130"/>
      <c r="AHP37" s="130"/>
      <c r="AHQ37" s="130"/>
      <c r="AHR37" s="130"/>
      <c r="AHS37" s="130"/>
      <c r="AHT37" s="130"/>
      <c r="AHU37" s="130"/>
      <c r="AHV37" s="130"/>
      <c r="AHW37" s="130"/>
      <c r="AHX37" s="130"/>
      <c r="AHY37" s="130"/>
      <c r="AHZ37" s="130"/>
      <c r="AIA37" s="130"/>
      <c r="AIB37" s="130"/>
      <c r="AIC37" s="130"/>
      <c r="AID37" s="130"/>
      <c r="AIE37" s="64"/>
      <c r="AIF37" s="64"/>
      <c r="AIG37" s="64"/>
      <c r="AIH37" s="64"/>
      <c r="AII37" s="64"/>
      <c r="AIJ37" s="64"/>
      <c r="AIK37" s="64"/>
      <c r="AIL37" s="64"/>
      <c r="AIM37" s="64"/>
      <c r="AIN37" s="64"/>
      <c r="AIO37" s="64"/>
      <c r="AIP37" s="64"/>
      <c r="AIQ37" s="64"/>
      <c r="AIR37" s="64"/>
      <c r="AIS37" s="64"/>
      <c r="AIT37" s="64"/>
      <c r="AIU37" s="64"/>
      <c r="AIV37" s="64"/>
      <c r="AIW37" s="64"/>
      <c r="AIX37" s="64"/>
      <c r="AIY37" s="64"/>
      <c r="AIZ37" s="64"/>
      <c r="AJA37" s="64"/>
      <c r="AJB37" s="64"/>
      <c r="AJC37" s="64"/>
      <c r="AJD37" s="64"/>
      <c r="AJE37" s="64"/>
      <c r="AJF37" s="64"/>
      <c r="AJG37" s="64"/>
      <c r="AJH37" s="64"/>
      <c r="AJI37" s="64"/>
      <c r="AJJ37" s="64"/>
      <c r="AJK37" s="64"/>
      <c r="AJL37" s="64"/>
      <c r="AJM37" s="64"/>
      <c r="AJN37" s="64"/>
      <c r="AJO37" s="64"/>
      <c r="AJP37" s="64"/>
      <c r="AJQ37" s="64"/>
      <c r="AJR37" s="64"/>
      <c r="AJS37" s="64"/>
      <c r="AJT37" s="64"/>
      <c r="AJU37" s="64"/>
      <c r="AJV37" s="64"/>
      <c r="AJW37" s="64"/>
      <c r="AJX37" s="64"/>
      <c r="AJY37" s="64"/>
      <c r="AJZ37" s="64"/>
      <c r="AKA37" s="64"/>
      <c r="AKB37" s="64"/>
      <c r="AKC37" s="64"/>
      <c r="AKD37" s="64"/>
      <c r="AKE37" s="64"/>
      <c r="AKF37" s="64"/>
      <c r="AKG37" s="64"/>
      <c r="AKH37" s="64"/>
      <c r="AKI37" s="64"/>
      <c r="AKJ37" s="64"/>
      <c r="AKK37" s="64"/>
      <c r="AKL37" s="64"/>
      <c r="AKM37" s="64"/>
      <c r="AKN37" s="64"/>
      <c r="AKO37" s="64"/>
      <c r="AKP37" s="64"/>
      <c r="AKQ37" s="64"/>
      <c r="AKR37" s="64"/>
      <c r="AKS37" s="258"/>
      <c r="AKT37" s="64"/>
      <c r="AKU37" s="106"/>
      <c r="AKV37" s="106"/>
      <c r="AKW37" s="106"/>
      <c r="AKX37" s="106"/>
      <c r="AKY37" s="106"/>
      <c r="AKZ37" s="106"/>
      <c r="ALA37" s="106"/>
      <c r="ALB37" s="106"/>
      <c r="ALC37" s="106"/>
      <c r="ALD37" s="106"/>
      <c r="ALE37" s="106"/>
      <c r="ALF37" s="106"/>
      <c r="ALG37" s="106"/>
      <c r="ALH37" s="106"/>
      <c r="ALI37" s="106"/>
      <c r="ALJ37" s="106"/>
      <c r="ALK37" s="106"/>
      <c r="ALL37" s="106"/>
      <c r="ALM37" s="106"/>
      <c r="ALN37" s="106"/>
      <c r="ALO37" s="106"/>
      <c r="ALP37" s="106"/>
      <c r="ALQ37" s="106"/>
      <c r="ALR37" s="106"/>
      <c r="ALS37" s="106"/>
      <c r="ALT37" s="106"/>
      <c r="ALU37" s="106"/>
      <c r="ALV37" s="106"/>
      <c r="ALW37" s="106"/>
      <c r="ALX37" s="106"/>
      <c r="ALY37" s="106"/>
      <c r="ALZ37" s="106"/>
      <c r="AMA37" s="106"/>
      <c r="AMB37" s="106"/>
      <c r="AMC37" s="106"/>
      <c r="AMD37" s="106"/>
      <c r="AME37" s="106"/>
      <c r="AMF37" s="106"/>
      <c r="AMG37" s="106"/>
      <c r="AMH37" s="106"/>
      <c r="AMI37" s="106"/>
      <c r="AMJ37" s="106"/>
      <c r="AMK37" s="106"/>
      <c r="AML37" s="106"/>
      <c r="AMM37" s="106"/>
      <c r="AMN37" s="106"/>
      <c r="AMO37" s="106"/>
      <c r="AMP37" s="106"/>
      <c r="AMQ37" s="106"/>
      <c r="AMR37" s="106"/>
      <c r="AMS37" s="106"/>
      <c r="AMT37" s="106"/>
      <c r="AMU37" s="106"/>
      <c r="AMV37" s="106"/>
      <c r="AMW37" s="106"/>
      <c r="AMX37" s="106"/>
      <c r="AMY37" s="106"/>
      <c r="AMZ37" s="106"/>
      <c r="ANA37" s="106"/>
      <c r="ANB37" s="106"/>
      <c r="ANC37" s="106"/>
      <c r="AND37" s="106"/>
      <c r="ANE37" s="106"/>
      <c r="ANF37" s="106"/>
      <c r="ANG37" s="106"/>
      <c r="ANH37" s="129"/>
      <c r="ANI37" s="129"/>
      <c r="ANJ37" s="129"/>
      <c r="ANK37" s="129"/>
      <c r="ANL37" s="129"/>
      <c r="ANM37" s="129"/>
      <c r="ANN37" s="129"/>
      <c r="ANO37" s="129"/>
      <c r="ANP37" s="129"/>
      <c r="ANQ37" s="129"/>
      <c r="ANR37" s="129"/>
      <c r="ANS37" s="129"/>
      <c r="ANT37" s="129"/>
      <c r="ANU37" s="129"/>
      <c r="ANV37" s="129"/>
      <c r="ANW37" s="129"/>
      <c r="ANX37" s="129"/>
      <c r="ANY37" s="129"/>
      <c r="ANZ37" s="129"/>
      <c r="AOA37" s="129"/>
      <c r="AOB37" s="129"/>
      <c r="AOC37" s="129"/>
      <c r="AOD37" s="129"/>
      <c r="AOE37" s="129"/>
      <c r="AOF37" s="129"/>
      <c r="AOG37" s="129"/>
      <c r="AOH37" s="129"/>
      <c r="AOI37" s="129"/>
      <c r="AOJ37" s="129"/>
      <c r="AOK37" s="129"/>
      <c r="AOL37" s="129"/>
      <c r="AOM37" s="129"/>
      <c r="AON37" s="129"/>
      <c r="AOO37" s="129"/>
      <c r="AOP37" s="129"/>
      <c r="AOQ37" s="129"/>
      <c r="AOR37" s="129"/>
      <c r="AOS37" s="129"/>
      <c r="AOT37" s="129"/>
      <c r="AOU37" s="129"/>
      <c r="AOV37" s="129"/>
      <c r="AOW37" s="129"/>
      <c r="AOX37" s="129"/>
      <c r="AOY37" s="129"/>
      <c r="AOZ37" s="129"/>
      <c r="APA37" s="129"/>
      <c r="APB37" s="129"/>
      <c r="APC37" s="129"/>
      <c r="APD37" s="129"/>
      <c r="APE37" s="129"/>
      <c r="APF37" s="129"/>
      <c r="APG37" s="129"/>
      <c r="APH37" s="129"/>
      <c r="API37" s="129"/>
      <c r="APJ37" s="129"/>
      <c r="APK37" s="129"/>
      <c r="APL37" s="129"/>
      <c r="APM37" s="129"/>
      <c r="APN37" s="129"/>
      <c r="APO37" s="129"/>
      <c r="APP37" s="129"/>
      <c r="APQ37" s="129"/>
      <c r="APR37" s="129"/>
      <c r="APS37" s="129"/>
      <c r="APT37" s="129"/>
      <c r="APU37" s="130"/>
      <c r="APV37" s="130"/>
      <c r="APW37" s="130"/>
      <c r="APX37" s="130"/>
      <c r="APY37" s="130"/>
      <c r="APZ37" s="130"/>
      <c r="AQA37" s="130"/>
      <c r="AQB37" s="130"/>
      <c r="AQC37" s="130"/>
      <c r="AQD37" s="130"/>
      <c r="AQE37" s="130"/>
      <c r="AQF37" s="130"/>
      <c r="AQG37" s="130"/>
      <c r="AQH37" s="130"/>
      <c r="AQI37" s="130"/>
      <c r="AQJ37" s="130"/>
      <c r="AQK37" s="130"/>
      <c r="AQL37" s="130"/>
      <c r="AQM37" s="130"/>
      <c r="AQN37" s="130"/>
      <c r="AQO37" s="130"/>
      <c r="AQP37" s="130"/>
      <c r="AQQ37" s="130"/>
      <c r="AQR37" s="130"/>
      <c r="AQS37" s="130"/>
      <c r="AQT37" s="130"/>
      <c r="AQU37" s="130"/>
      <c r="AQV37" s="130"/>
      <c r="AQW37" s="130"/>
      <c r="AQX37" s="130"/>
      <c r="AQY37" s="130"/>
      <c r="AQZ37" s="130"/>
      <c r="ARA37" s="130"/>
      <c r="ARB37" s="130"/>
      <c r="ARC37" s="130"/>
      <c r="ARD37" s="130"/>
      <c r="ARE37" s="130"/>
      <c r="ARF37" s="130"/>
      <c r="ARG37" s="130"/>
      <c r="ARH37" s="130"/>
      <c r="ARI37" s="130"/>
      <c r="ARJ37" s="130"/>
      <c r="ARK37" s="130"/>
      <c r="ARL37" s="130"/>
      <c r="ARM37" s="130"/>
      <c r="ARN37" s="130"/>
      <c r="ARO37" s="130"/>
      <c r="ARP37" s="130"/>
      <c r="ARQ37" s="130"/>
      <c r="ARR37" s="130"/>
      <c r="ARS37" s="130"/>
      <c r="ART37" s="130"/>
      <c r="ARU37" s="130"/>
      <c r="ARV37" s="130"/>
      <c r="ARW37" s="130"/>
      <c r="ARX37" s="130"/>
      <c r="ARY37" s="130"/>
      <c r="ARZ37" s="130"/>
      <c r="ASA37" s="130"/>
      <c r="ASB37" s="130"/>
      <c r="ASC37" s="130"/>
      <c r="ASD37" s="130"/>
      <c r="ASE37" s="130"/>
      <c r="ASF37" s="130"/>
      <c r="ASG37" s="130"/>
      <c r="ASH37" s="131"/>
      <c r="ASI37" s="131"/>
      <c r="ASJ37" s="131"/>
      <c r="ASK37" s="131"/>
      <c r="ASL37" s="131"/>
      <c r="ASM37" s="131"/>
      <c r="ASN37" s="131"/>
      <c r="ASO37" s="131"/>
      <c r="ASP37" s="131"/>
      <c r="ASQ37" s="131"/>
      <c r="ASR37" s="131"/>
      <c r="ASS37" s="131"/>
      <c r="AST37" s="131"/>
      <c r="ASU37" s="131"/>
      <c r="ASV37" s="131"/>
      <c r="ASW37" s="131"/>
      <c r="ASX37" s="131"/>
      <c r="ASY37" s="131"/>
      <c r="ASZ37" s="131"/>
      <c r="ATA37" s="131"/>
      <c r="ATB37" s="131"/>
      <c r="ATC37" s="131"/>
      <c r="ATD37" s="131"/>
      <c r="ATE37" s="131"/>
      <c r="ATF37" s="131"/>
      <c r="ATG37" s="131"/>
      <c r="ATH37" s="131"/>
      <c r="ATI37" s="131"/>
      <c r="ATJ37" s="131"/>
      <c r="ATK37" s="131"/>
      <c r="ATL37" s="131"/>
      <c r="ATM37" s="131"/>
      <c r="ATN37" s="131"/>
      <c r="ATO37" s="131"/>
      <c r="ATP37" s="131"/>
      <c r="ATQ37" s="131"/>
      <c r="ATR37" s="131"/>
      <c r="ATS37" s="131"/>
      <c r="ATT37" s="131"/>
      <c r="ATU37" s="131"/>
      <c r="ATV37" s="131"/>
      <c r="ATW37" s="131"/>
      <c r="ATX37" s="131"/>
      <c r="ATY37" s="131"/>
      <c r="ATZ37" s="131"/>
      <c r="AUA37" s="131"/>
      <c r="AUB37" s="131"/>
      <c r="AUC37" s="131"/>
      <c r="AUD37" s="131"/>
      <c r="AUE37" s="131"/>
      <c r="AUF37" s="131"/>
      <c r="AUG37" s="131"/>
      <c r="AUH37" s="131"/>
      <c r="AUI37" s="131"/>
      <c r="AUJ37" s="131"/>
      <c r="AUK37" s="131"/>
      <c r="AUL37" s="131"/>
      <c r="AUM37" s="131"/>
      <c r="AUN37" s="131"/>
      <c r="AUO37" s="131"/>
      <c r="AUP37" s="131"/>
      <c r="AUQ37" s="131"/>
      <c r="AUR37" s="131"/>
      <c r="AUS37" s="131"/>
      <c r="AUT37" s="131"/>
      <c r="AUU37" s="130"/>
      <c r="AUV37" s="130"/>
      <c r="AUW37" s="130"/>
      <c r="AUX37" s="130"/>
      <c r="AUY37" s="130"/>
      <c r="AUZ37" s="130"/>
      <c r="AVA37" s="130"/>
      <c r="AVB37" s="130"/>
      <c r="AVC37" s="130"/>
      <c r="AVD37" s="130"/>
      <c r="AVE37" s="130"/>
      <c r="AVF37" s="130"/>
      <c r="AVG37" s="130"/>
      <c r="AVH37" s="130"/>
      <c r="AVI37" s="130"/>
      <c r="AVJ37" s="130"/>
      <c r="AVK37" s="130"/>
      <c r="AVL37" s="130"/>
      <c r="AVM37" s="130"/>
      <c r="AVN37" s="130"/>
      <c r="AVO37" s="130"/>
      <c r="AVP37" s="130"/>
      <c r="AVQ37" s="130"/>
      <c r="AVR37" s="130"/>
      <c r="AVS37" s="130"/>
      <c r="AVT37" s="130"/>
      <c r="AVU37" s="130"/>
      <c r="AVV37" s="130"/>
      <c r="AVW37" s="130"/>
      <c r="AVX37" s="130"/>
      <c r="AVY37" s="130"/>
      <c r="AVZ37" s="130"/>
      <c r="AWA37" s="130"/>
      <c r="AWB37" s="130"/>
      <c r="AWC37" s="130"/>
      <c r="AWD37" s="130"/>
      <c r="AWE37" s="130"/>
      <c r="AWF37" s="130"/>
      <c r="AWG37" s="130"/>
      <c r="AWH37" s="130"/>
      <c r="AWI37" s="130"/>
      <c r="AWJ37" s="130"/>
      <c r="AWK37" s="130"/>
      <c r="AWL37" s="130"/>
      <c r="AWM37" s="130"/>
      <c r="AWN37" s="130"/>
      <c r="AWO37" s="130"/>
      <c r="AWP37" s="130"/>
      <c r="AWQ37" s="130"/>
      <c r="AWR37" s="130"/>
      <c r="AWS37" s="130"/>
      <c r="AWT37" s="130"/>
      <c r="AWU37" s="130"/>
      <c r="AWV37" s="130"/>
      <c r="AWW37" s="130"/>
      <c r="AWX37" s="130"/>
      <c r="AWY37" s="130"/>
      <c r="AWZ37" s="130"/>
      <c r="AXA37" s="130"/>
      <c r="AXB37" s="130"/>
      <c r="AXC37" s="130"/>
      <c r="AXD37" s="130"/>
      <c r="AXE37" s="130"/>
      <c r="AXF37" s="130"/>
      <c r="AXG37" s="130"/>
      <c r="AXH37" s="130"/>
      <c r="AXI37" s="130"/>
      <c r="AXJ37" s="130"/>
      <c r="AXK37" s="64"/>
      <c r="AXL37" s="64"/>
      <c r="AXM37" s="64"/>
      <c r="AXN37" s="64"/>
      <c r="AXO37" s="64"/>
      <c r="AXP37" s="64"/>
      <c r="AXQ37" s="64"/>
      <c r="AXR37" s="64"/>
      <c r="AXS37" s="64"/>
      <c r="AXT37" s="64"/>
      <c r="AXU37" s="64"/>
      <c r="AXV37" s="64"/>
      <c r="AXW37" s="64"/>
      <c r="AXX37" s="64"/>
      <c r="AXY37" s="64"/>
      <c r="AXZ37" s="64"/>
      <c r="AYA37" s="64"/>
      <c r="AYB37" s="64"/>
      <c r="AYC37" s="64"/>
      <c r="AYD37" s="64"/>
      <c r="AYE37" s="64"/>
      <c r="AYF37" s="64"/>
      <c r="AYG37" s="64"/>
      <c r="AYH37" s="64"/>
      <c r="AYI37" s="64"/>
      <c r="AYJ37" s="64"/>
      <c r="AYK37" s="64"/>
      <c r="AYL37" s="64"/>
      <c r="AYM37" s="64"/>
      <c r="AYN37" s="64"/>
      <c r="AYO37" s="64"/>
      <c r="AYP37" s="64"/>
      <c r="AYQ37" s="64"/>
      <c r="AYR37" s="64"/>
      <c r="AYS37" s="64"/>
      <c r="AYT37" s="64"/>
      <c r="AYU37" s="64"/>
      <c r="AYV37" s="64"/>
      <c r="AYW37" s="64"/>
      <c r="AYX37" s="64"/>
      <c r="AYY37" s="64"/>
      <c r="AYZ37" s="64"/>
      <c r="AZA37" s="64"/>
      <c r="AZB37" s="64"/>
      <c r="AZC37" s="64"/>
      <c r="AZD37" s="64"/>
      <c r="AZE37" s="64"/>
      <c r="AZF37" s="64"/>
      <c r="AZG37" s="64"/>
      <c r="AZH37" s="64"/>
      <c r="AZI37" s="64"/>
      <c r="AZJ37" s="64"/>
      <c r="AZK37" s="64"/>
      <c r="AZL37" s="64"/>
      <c r="AZM37" s="64"/>
      <c r="AZN37" s="64"/>
      <c r="AZO37" s="64"/>
      <c r="AZP37" s="64"/>
      <c r="AZQ37" s="64"/>
      <c r="AZR37" s="64"/>
      <c r="AZS37" s="64"/>
      <c r="AZT37" s="64"/>
      <c r="AZU37" s="64"/>
      <c r="AZV37" s="64"/>
      <c r="AZW37" s="64"/>
      <c r="AZX37" s="130"/>
      <c r="AZY37" s="130"/>
      <c r="AZZ37" s="130"/>
      <c r="BAA37" s="130"/>
      <c r="BAB37" s="130"/>
      <c r="BAC37" s="130"/>
      <c r="BAD37" s="130"/>
      <c r="BAE37" s="130"/>
      <c r="BAF37" s="130"/>
      <c r="BAG37" s="130"/>
      <c r="BAH37" s="130"/>
      <c r="BAI37" s="130"/>
      <c r="BAJ37" s="130"/>
      <c r="BAK37" s="130"/>
      <c r="BAL37" s="130"/>
      <c r="BAM37" s="130"/>
      <c r="BAN37" s="130"/>
      <c r="BAO37" s="130"/>
      <c r="BAP37" s="130"/>
      <c r="BAQ37" s="130"/>
      <c r="BAR37" s="130"/>
      <c r="BAS37" s="130"/>
      <c r="BAT37" s="130"/>
      <c r="BAU37" s="130"/>
      <c r="BAV37" s="130"/>
      <c r="BAW37" s="130"/>
      <c r="BAX37" s="130"/>
      <c r="BAY37" s="130"/>
      <c r="BAZ37" s="130"/>
      <c r="BBA37" s="130"/>
      <c r="BBB37" s="130"/>
      <c r="BBC37" s="130"/>
      <c r="BBD37" s="130"/>
      <c r="BBE37" s="130"/>
      <c r="BBF37" s="130"/>
      <c r="BBG37" s="130"/>
      <c r="BBH37" s="130"/>
      <c r="BBI37" s="130"/>
      <c r="BBJ37" s="130"/>
      <c r="BBK37" s="130"/>
      <c r="BBL37" s="130"/>
      <c r="BBM37" s="130"/>
      <c r="BBN37" s="130"/>
      <c r="BBO37" s="130"/>
      <c r="BBP37" s="130"/>
      <c r="BBQ37" s="130"/>
      <c r="BBR37" s="130"/>
      <c r="BBS37" s="130"/>
      <c r="BBT37" s="130"/>
      <c r="BBU37" s="130"/>
      <c r="BBV37" s="130"/>
      <c r="BBW37" s="130"/>
      <c r="BBX37" s="130"/>
      <c r="BBY37" s="130"/>
      <c r="BBZ37" s="130"/>
      <c r="BCA37" s="130"/>
      <c r="BCB37" s="130"/>
      <c r="BCC37" s="130"/>
      <c r="BCD37" s="130"/>
      <c r="BCE37" s="130"/>
      <c r="BCF37" s="130"/>
      <c r="BCG37" s="130"/>
      <c r="BCH37" s="130"/>
      <c r="BCI37" s="130"/>
      <c r="BCJ37" s="130"/>
      <c r="BCK37" s="130"/>
      <c r="BCL37" s="130"/>
      <c r="BCM37" s="130"/>
      <c r="BCN37" s="130"/>
      <c r="BCO37" s="130"/>
      <c r="BCP37" s="130"/>
      <c r="BCQ37" s="130"/>
      <c r="BCR37" s="130"/>
      <c r="BCS37" s="130"/>
      <c r="BCT37" s="130"/>
      <c r="BCU37" s="130"/>
      <c r="BCV37" s="130"/>
      <c r="BCW37" s="130"/>
      <c r="BCX37" s="130"/>
      <c r="BCY37" s="130"/>
      <c r="BCZ37" s="130"/>
      <c r="BDA37" s="130"/>
      <c r="BDB37" s="130"/>
      <c r="BDC37" s="130"/>
      <c r="BDD37" s="130"/>
      <c r="BDE37" s="130"/>
      <c r="BDF37" s="130"/>
      <c r="BDG37" s="130"/>
      <c r="BDH37" s="130"/>
      <c r="BDI37" s="130"/>
      <c r="BDJ37" s="130"/>
      <c r="BDK37" s="130"/>
      <c r="BDL37" s="130"/>
      <c r="BDM37" s="130"/>
      <c r="BDN37" s="130"/>
      <c r="BDO37" s="130"/>
      <c r="BDP37" s="130"/>
      <c r="BDQ37" s="130"/>
      <c r="BDR37" s="130"/>
      <c r="BDS37" s="130"/>
      <c r="BDT37" s="130"/>
      <c r="BDU37" s="130"/>
      <c r="BDV37" s="130"/>
      <c r="BDW37" s="130"/>
      <c r="BDX37" s="130"/>
      <c r="BDY37" s="130"/>
      <c r="BDZ37" s="130"/>
      <c r="BEA37" s="130"/>
      <c r="BEB37" s="130"/>
      <c r="BEC37" s="130"/>
      <c r="BED37" s="130"/>
      <c r="BEE37" s="130"/>
      <c r="BEF37" s="130"/>
      <c r="BEG37" s="130"/>
      <c r="BEH37" s="130"/>
      <c r="BEI37" s="130"/>
      <c r="BEJ37" s="130"/>
      <c r="BEK37" s="130"/>
      <c r="BEL37" s="130"/>
      <c r="BEM37" s="130"/>
      <c r="BEN37" s="130"/>
      <c r="BEO37" s="130"/>
      <c r="BEP37" s="130"/>
      <c r="BEQ37" s="130"/>
      <c r="BER37" s="130"/>
      <c r="BES37" s="130"/>
      <c r="BET37" s="130"/>
      <c r="BEU37" s="130"/>
      <c r="BEV37" s="130"/>
      <c r="BEW37" s="130"/>
      <c r="BEX37" s="129"/>
      <c r="BEY37" s="129"/>
      <c r="BEZ37" s="129"/>
      <c r="BFA37" s="129"/>
      <c r="BFB37" s="129"/>
      <c r="BFC37" s="129"/>
      <c r="BFD37" s="129"/>
      <c r="BFE37" s="129"/>
      <c r="BFF37" s="129"/>
      <c r="BFG37" s="129"/>
      <c r="BFH37" s="129"/>
      <c r="BFI37" s="129"/>
      <c r="BFJ37" s="129"/>
      <c r="BFK37" s="129"/>
      <c r="BFL37" s="129"/>
      <c r="BFM37" s="129"/>
      <c r="BFN37" s="129"/>
      <c r="BFO37" s="129"/>
      <c r="BFP37" s="129"/>
      <c r="BFQ37" s="129"/>
      <c r="BFR37" s="129"/>
      <c r="BFS37" s="129"/>
      <c r="BFT37" s="129"/>
      <c r="BFU37" s="129"/>
      <c r="BFV37" s="129"/>
      <c r="BFW37" s="129"/>
      <c r="BFX37" s="129"/>
      <c r="BFY37" s="129"/>
      <c r="BFZ37" s="129"/>
      <c r="BGA37" s="129"/>
      <c r="BGB37" s="129"/>
      <c r="BGC37" s="129"/>
      <c r="BGD37" s="129"/>
      <c r="BGE37" s="129"/>
      <c r="BGF37" s="129"/>
      <c r="BGG37" s="129"/>
      <c r="BGH37" s="129"/>
      <c r="BGI37" s="129"/>
      <c r="BGJ37" s="129"/>
      <c r="BGK37" s="129"/>
      <c r="BGL37" s="129"/>
      <c r="BGM37" s="129"/>
      <c r="BGN37" s="129"/>
      <c r="BGO37" s="129"/>
      <c r="BGP37" s="129"/>
      <c r="BGQ37" s="129"/>
      <c r="BGR37" s="129"/>
      <c r="BGS37" s="129"/>
      <c r="BGT37" s="129"/>
      <c r="BGU37" s="129"/>
      <c r="BGV37" s="129"/>
      <c r="BGW37" s="129"/>
      <c r="BGX37" s="129"/>
      <c r="BGY37" s="129"/>
      <c r="BGZ37" s="129"/>
      <c r="BHA37" s="129"/>
      <c r="BHB37" s="129"/>
      <c r="BHC37" s="129"/>
      <c r="BHD37" s="129"/>
      <c r="BHE37" s="129"/>
      <c r="BHF37" s="129"/>
      <c r="BHG37" s="129"/>
      <c r="BHH37" s="129"/>
      <c r="BHI37" s="129"/>
      <c r="BHJ37" s="129"/>
      <c r="BHK37" s="129"/>
      <c r="BHL37" s="129"/>
      <c r="BHM37" s="129"/>
      <c r="BHN37" s="106"/>
      <c r="BHO37" s="106"/>
      <c r="BHP37" s="106"/>
      <c r="BHQ37" s="106"/>
      <c r="BHR37" s="106"/>
      <c r="BHS37" s="106"/>
      <c r="BHT37" s="106"/>
      <c r="BHU37" s="106"/>
      <c r="BHV37" s="106"/>
      <c r="BHW37" s="106"/>
      <c r="BHX37" s="106"/>
      <c r="BHY37" s="106"/>
      <c r="BHZ37" s="106"/>
      <c r="BIA37" s="106"/>
      <c r="BIB37" s="106"/>
      <c r="BIC37" s="106"/>
      <c r="BID37" s="106"/>
      <c r="BIE37" s="106"/>
      <c r="BIF37" s="106"/>
      <c r="BIG37" s="106"/>
      <c r="BIH37" s="106"/>
      <c r="BII37" s="106"/>
      <c r="BIJ37" s="106"/>
      <c r="BIK37" s="106"/>
      <c r="BIL37" s="106"/>
      <c r="BIM37" s="106"/>
      <c r="BIN37" s="106"/>
      <c r="BIO37" s="106"/>
      <c r="BIP37" s="106"/>
      <c r="BIQ37" s="106"/>
      <c r="BIR37" s="106"/>
      <c r="BIS37" s="106"/>
      <c r="BIT37" s="106"/>
      <c r="BIU37" s="106"/>
      <c r="BIV37" s="106"/>
      <c r="BIW37" s="106"/>
      <c r="BIX37" s="106"/>
      <c r="BIY37" s="106"/>
      <c r="BIZ37" s="106"/>
      <c r="BJA37" s="106"/>
      <c r="BJB37" s="106"/>
      <c r="BJC37" s="106"/>
      <c r="BJD37" s="106"/>
      <c r="BJE37" s="106"/>
      <c r="BJF37" s="106"/>
      <c r="BJG37" s="106"/>
      <c r="BJH37" s="106"/>
      <c r="BJI37" s="106"/>
      <c r="BJJ37" s="106"/>
      <c r="BJK37" s="106"/>
      <c r="BJL37" s="106"/>
      <c r="BJM37" s="106"/>
      <c r="BJN37" s="106"/>
      <c r="BJO37" s="106"/>
      <c r="BJP37" s="106"/>
      <c r="BJQ37" s="106"/>
      <c r="BJR37" s="106"/>
      <c r="BJS37" s="106"/>
      <c r="BJT37" s="106"/>
      <c r="BJU37" s="106"/>
      <c r="BJV37" s="106"/>
      <c r="BJW37" s="106"/>
      <c r="BJX37" s="106"/>
      <c r="BJY37" s="106"/>
      <c r="BJZ37" s="106"/>
      <c r="BKA37" s="106"/>
      <c r="BKB37" s="106"/>
      <c r="BKC37" s="106"/>
      <c r="BKD37" s="106"/>
      <c r="BKE37" s="106"/>
      <c r="BKF37" s="106"/>
      <c r="BKG37" s="106"/>
      <c r="BKH37" s="106"/>
      <c r="BKI37" s="106"/>
      <c r="BKJ37" s="106"/>
      <c r="BKK37" s="106"/>
      <c r="BKL37" s="106"/>
      <c r="BKM37" s="106"/>
      <c r="BKN37" s="106"/>
      <c r="BKO37" s="106"/>
      <c r="BKP37" s="106"/>
      <c r="BKQ37" s="106"/>
      <c r="BKR37" s="106"/>
      <c r="BKS37" s="106"/>
      <c r="BKT37" s="106"/>
      <c r="BKU37" s="106"/>
      <c r="BKV37" s="106"/>
      <c r="BKW37" s="106"/>
      <c r="BKX37" s="106"/>
      <c r="BKY37" s="106"/>
      <c r="BKZ37" s="106"/>
      <c r="BLA37" s="106"/>
      <c r="BLB37" s="106"/>
      <c r="BLC37" s="106"/>
      <c r="BLD37" s="106"/>
      <c r="BLE37" s="106"/>
      <c r="BLF37" s="106"/>
      <c r="BLG37" s="106"/>
      <c r="BLH37" s="106"/>
      <c r="BLI37" s="106"/>
      <c r="BLJ37" s="106"/>
      <c r="BLK37" s="106"/>
      <c r="BLL37" s="106"/>
      <c r="BLM37" s="106"/>
      <c r="BLN37" s="106"/>
      <c r="BLO37" s="106"/>
      <c r="BLP37" s="106"/>
      <c r="BLQ37" s="106"/>
      <c r="BLR37" s="106"/>
      <c r="BLS37" s="106"/>
      <c r="BLT37" s="106"/>
      <c r="BLU37" s="106"/>
      <c r="BLV37" s="106"/>
      <c r="BLW37" s="106"/>
      <c r="BLX37" s="106"/>
      <c r="BLY37" s="106"/>
      <c r="BLZ37" s="106"/>
      <c r="BMA37" s="106"/>
      <c r="BMB37" s="106"/>
      <c r="BMC37" s="106"/>
      <c r="BMD37" s="106"/>
      <c r="BME37" s="106"/>
      <c r="BMF37" s="106"/>
      <c r="BMG37" s="106"/>
      <c r="BMH37" s="106"/>
      <c r="BMI37" s="106"/>
      <c r="BMJ37" s="106"/>
      <c r="BMK37" s="106"/>
      <c r="BML37" s="106"/>
      <c r="BMM37" s="106"/>
      <c r="BMN37" s="106"/>
      <c r="BMO37" s="106"/>
      <c r="BMP37" s="106"/>
      <c r="BMQ37" s="106"/>
      <c r="BMR37" s="106"/>
      <c r="BMS37" s="106"/>
      <c r="BMT37" s="259"/>
      <c r="BMU37" s="259"/>
      <c r="BMV37" s="259"/>
      <c r="BMW37" s="259"/>
      <c r="BMX37" s="259"/>
      <c r="BMY37" s="259"/>
      <c r="BMZ37" s="259"/>
      <c r="BNA37" s="259"/>
      <c r="BNB37" s="259"/>
      <c r="BNC37" s="259"/>
      <c r="BND37" s="259"/>
      <c r="BNE37" s="259"/>
      <c r="BNF37" s="259"/>
      <c r="BNG37" s="259"/>
      <c r="BNH37" s="259"/>
      <c r="BNI37" s="259"/>
      <c r="BNJ37" s="259"/>
      <c r="BNK37" s="259"/>
      <c r="BNL37" s="259"/>
      <c r="BNM37" s="259"/>
      <c r="BNN37" s="259"/>
      <c r="BNO37" s="259"/>
      <c r="BNP37" s="259"/>
      <c r="BNQ37" s="259"/>
      <c r="BNR37" s="259"/>
      <c r="BNS37" s="259"/>
      <c r="BNT37" s="259"/>
      <c r="BNU37" s="259"/>
      <c r="BNV37" s="259"/>
      <c r="BNW37" s="259"/>
      <c r="BNX37" s="259"/>
      <c r="BNY37" s="259"/>
      <c r="BNZ37" s="259"/>
      <c r="BOA37" s="259"/>
      <c r="BOB37" s="259"/>
      <c r="BOC37" s="259"/>
      <c r="BOD37" s="259"/>
      <c r="BOE37" s="259"/>
      <c r="BOF37" s="259"/>
      <c r="BOG37" s="259"/>
      <c r="BOH37" s="259"/>
      <c r="BOI37" s="259"/>
      <c r="BOJ37" s="259"/>
      <c r="BOK37" s="259"/>
      <c r="BOL37" s="259"/>
      <c r="BOM37" s="259"/>
      <c r="BON37" s="259"/>
      <c r="BOO37" s="259"/>
      <c r="BOP37" s="259"/>
      <c r="BOQ37" s="259"/>
      <c r="BOR37" s="259"/>
      <c r="BOS37" s="259"/>
      <c r="BOT37" s="259"/>
      <c r="BOU37" s="259"/>
      <c r="BOV37" s="259"/>
      <c r="BOW37" s="259"/>
      <c r="BOX37" s="259"/>
      <c r="BOY37" s="259"/>
      <c r="BOZ37" s="259"/>
      <c r="BPA37" s="259"/>
      <c r="BPB37" s="259"/>
      <c r="BPC37" s="259"/>
      <c r="BPD37" s="259"/>
      <c r="BPE37" s="259"/>
      <c r="BPF37" s="259"/>
      <c r="BPG37" s="259"/>
      <c r="BPH37" s="259"/>
      <c r="BPI37" s="259"/>
      <c r="BPJ37" s="129"/>
      <c r="BPK37" s="129"/>
      <c r="BPL37" s="129"/>
      <c r="BPM37" s="129"/>
      <c r="BPN37" s="129"/>
      <c r="BPO37" s="129"/>
      <c r="BPP37" s="129"/>
      <c r="BPQ37" s="129"/>
      <c r="BPR37" s="129"/>
      <c r="BPS37" s="129"/>
      <c r="BPT37" s="129"/>
      <c r="BPU37" s="129"/>
      <c r="BPV37" s="129"/>
      <c r="BPW37" s="129"/>
      <c r="BPX37" s="129"/>
      <c r="BPY37" s="129"/>
      <c r="BPZ37" s="129"/>
      <c r="BQA37" s="129"/>
      <c r="BQB37" s="129"/>
      <c r="BQC37" s="129"/>
      <c r="BQD37" s="129"/>
      <c r="BQE37" s="129"/>
      <c r="BQF37" s="129"/>
      <c r="BQG37" s="129"/>
      <c r="BQH37" s="129"/>
      <c r="BQI37" s="129"/>
      <c r="BQJ37" s="129"/>
      <c r="BQK37" s="129"/>
      <c r="BQL37" s="129"/>
      <c r="BQM37" s="129"/>
      <c r="BQN37" s="129"/>
      <c r="BQO37" s="129"/>
      <c r="BQP37" s="129"/>
      <c r="BQQ37" s="129"/>
      <c r="BQR37" s="129"/>
      <c r="BQS37" s="129"/>
      <c r="BQT37" s="129"/>
      <c r="BQU37" s="129"/>
      <c r="BQV37" s="129"/>
      <c r="BQW37" s="129"/>
      <c r="BQX37" s="129"/>
      <c r="BQY37" s="129"/>
      <c r="BQZ37" s="129"/>
      <c r="BRA37" s="129"/>
      <c r="BRB37" s="129"/>
      <c r="BRC37" s="129"/>
      <c r="BRD37" s="129"/>
      <c r="BRE37" s="129"/>
      <c r="BRF37" s="129"/>
      <c r="BRG37" s="129"/>
      <c r="BRH37" s="129"/>
      <c r="BRI37" s="129"/>
      <c r="BRJ37" s="129"/>
      <c r="BRK37" s="129"/>
      <c r="BRL37" s="129"/>
      <c r="BRM37" s="129"/>
      <c r="BRN37" s="129"/>
      <c r="BRO37" s="129"/>
      <c r="BRP37" s="129"/>
      <c r="BRQ37" s="129"/>
      <c r="BRR37" s="129"/>
      <c r="BRS37" s="129"/>
      <c r="BRT37" s="129"/>
      <c r="BRU37" s="129"/>
      <c r="BRV37" s="129"/>
      <c r="BRW37" s="129"/>
      <c r="BRX37" s="129"/>
      <c r="BRY37" s="129"/>
      <c r="BRZ37" s="129"/>
      <c r="BSA37" s="129"/>
      <c r="BSB37" s="129"/>
      <c r="BSC37" s="129"/>
      <c r="BSD37" s="129"/>
      <c r="BSE37" s="129"/>
      <c r="BSF37" s="129"/>
      <c r="BSG37" s="129"/>
      <c r="BSH37" s="129"/>
      <c r="BSI37" s="129"/>
      <c r="BSJ37" s="129"/>
      <c r="BSK37" s="129"/>
      <c r="BSL37" s="129"/>
      <c r="BSM37" s="129"/>
      <c r="BSN37" s="129"/>
      <c r="BSO37" s="129"/>
      <c r="BSP37" s="129"/>
      <c r="BSQ37" s="129"/>
      <c r="BSR37" s="129"/>
      <c r="BSS37" s="129"/>
      <c r="BST37" s="129"/>
      <c r="BSU37" s="129"/>
      <c r="BSV37" s="129"/>
      <c r="BSW37" s="129"/>
      <c r="BSX37" s="129"/>
      <c r="BSY37" s="129"/>
      <c r="BSZ37" s="129"/>
      <c r="BTA37" s="129"/>
      <c r="BTB37" s="129"/>
      <c r="BTC37" s="129"/>
      <c r="BTD37" s="129"/>
      <c r="BTE37" s="129"/>
      <c r="BTF37" s="129"/>
      <c r="BTG37" s="129"/>
      <c r="BTH37" s="129"/>
      <c r="BTI37" s="129"/>
      <c r="BTJ37" s="129"/>
      <c r="BTK37" s="129"/>
      <c r="BTL37" s="129"/>
      <c r="BTM37" s="129"/>
      <c r="BTN37" s="129"/>
      <c r="BTO37" s="129"/>
      <c r="BTP37" s="129"/>
      <c r="BTQ37" s="129"/>
      <c r="BTR37" s="129"/>
      <c r="BTS37" s="129"/>
      <c r="BTT37" s="129"/>
      <c r="BTU37" s="129"/>
      <c r="BTV37" s="129"/>
      <c r="BTW37" s="129"/>
      <c r="BTX37" s="129"/>
      <c r="BTY37" s="129"/>
      <c r="BTZ37" s="129"/>
      <c r="BUA37" s="129"/>
      <c r="BUB37" s="129"/>
      <c r="BUC37" s="129"/>
      <c r="BUD37" s="129"/>
      <c r="BUE37" s="129"/>
      <c r="BUF37" s="129"/>
      <c r="BUG37" s="129"/>
      <c r="BUH37" s="129"/>
      <c r="BUI37" s="129"/>
      <c r="BUJ37" s="129"/>
      <c r="BUK37" s="129"/>
      <c r="BUL37" s="129"/>
      <c r="BUM37" s="129"/>
      <c r="BUN37" s="129"/>
      <c r="BUO37" s="129"/>
      <c r="BUP37" s="129"/>
      <c r="BUQ37" s="129"/>
      <c r="BUR37" s="129"/>
      <c r="BUS37" s="129"/>
      <c r="BUT37" s="129"/>
      <c r="BUU37" s="129"/>
      <c r="BUV37" s="129"/>
      <c r="BUW37" s="129"/>
      <c r="BUX37" s="129"/>
      <c r="BUY37" s="129"/>
      <c r="BUZ37" s="129"/>
      <c r="BVA37" s="129"/>
      <c r="BVB37" s="129"/>
      <c r="BVC37" s="129"/>
      <c r="BVD37" s="129"/>
      <c r="BVE37" s="129"/>
      <c r="BVF37" s="129"/>
      <c r="BVG37" s="129"/>
      <c r="BVH37" s="129"/>
      <c r="BVI37" s="129"/>
      <c r="BVJ37" s="129"/>
      <c r="BVK37" s="129"/>
      <c r="BVL37" s="129"/>
      <c r="BVM37" s="129"/>
      <c r="BVN37" s="129"/>
      <c r="BVO37" s="129"/>
      <c r="BVP37" s="129"/>
      <c r="BVQ37" s="129"/>
      <c r="BVR37" s="129"/>
      <c r="BVS37" s="129"/>
      <c r="BVT37" s="129"/>
      <c r="BVU37" s="129"/>
      <c r="BVV37" s="129"/>
      <c r="BVW37" s="129"/>
      <c r="BVX37" s="129"/>
      <c r="BVY37" s="129"/>
      <c r="BVZ37" s="129"/>
      <c r="BWA37" s="129"/>
      <c r="BWB37" s="129"/>
      <c r="BWC37" s="129"/>
      <c r="BWD37" s="129"/>
      <c r="BWE37" s="129"/>
      <c r="BWF37" s="129"/>
      <c r="BWG37" s="129"/>
      <c r="BWH37" s="129"/>
      <c r="BWI37" s="129"/>
      <c r="BWJ37" s="129"/>
      <c r="BWK37" s="129"/>
      <c r="BWL37" s="129"/>
      <c r="BWM37" s="129"/>
      <c r="BWN37" s="129"/>
      <c r="BWO37" s="129"/>
      <c r="BWP37" s="129"/>
      <c r="BWQ37" s="129"/>
      <c r="BWR37" s="129"/>
      <c r="BWS37" s="129"/>
      <c r="BWT37" s="129"/>
      <c r="BWU37" s="129"/>
      <c r="BWV37" s="129"/>
      <c r="BWW37" s="129"/>
      <c r="BWX37" s="129"/>
      <c r="BWY37" s="129"/>
      <c r="BWZ37" s="129"/>
      <c r="BXA37" s="129"/>
      <c r="BXB37" s="129"/>
      <c r="BXC37" s="256"/>
      <c r="BXD37" s="256"/>
      <c r="BXE37" s="256"/>
      <c r="BXF37" s="256"/>
      <c r="BXG37" s="256"/>
      <c r="BXH37" s="256"/>
      <c r="BXI37" s="256"/>
      <c r="BXJ37" s="256"/>
      <c r="BXK37" s="256"/>
      <c r="BXL37" s="256"/>
      <c r="BXM37" s="256"/>
      <c r="BXN37" s="256"/>
      <c r="BXO37" s="256"/>
      <c r="BXP37" s="256"/>
      <c r="BXQ37" s="256"/>
      <c r="BXR37" s="256"/>
      <c r="BXS37" s="256"/>
      <c r="BXT37" s="256"/>
      <c r="BXU37" s="256"/>
      <c r="BXV37" s="256"/>
      <c r="BXW37" s="256"/>
      <c r="BXX37" s="256"/>
      <c r="BXY37" s="256"/>
      <c r="BXZ37" s="256"/>
      <c r="BYA37" s="256"/>
      <c r="BYB37" s="256"/>
      <c r="BYC37" s="256"/>
      <c r="BYD37" s="256"/>
      <c r="BYE37" s="256"/>
      <c r="BYF37" s="256"/>
      <c r="BYG37" s="256"/>
      <c r="BYH37" s="256"/>
      <c r="BYI37" s="256"/>
      <c r="BYJ37" s="256"/>
      <c r="BYK37" s="256"/>
      <c r="BYL37" s="256"/>
      <c r="BYM37" s="256"/>
      <c r="BYN37" s="256"/>
      <c r="BYO37" s="256"/>
      <c r="BYP37" s="256"/>
      <c r="BYQ37" s="256"/>
      <c r="BYR37" s="256"/>
      <c r="BYS37" s="256"/>
      <c r="BYT37" s="256"/>
      <c r="BYU37" s="256"/>
      <c r="BYV37" s="256"/>
      <c r="BYW37" s="256"/>
      <c r="BYX37" s="256"/>
      <c r="BYY37" s="256"/>
      <c r="BYZ37" s="256"/>
      <c r="BZA37" s="256"/>
      <c r="BZB37" s="256"/>
      <c r="BZC37" s="256"/>
      <c r="BZD37" s="256"/>
      <c r="BZE37" s="256"/>
      <c r="BZF37" s="256"/>
      <c r="BZG37" s="256"/>
      <c r="BZH37" s="256"/>
      <c r="BZI37" s="256"/>
      <c r="BZJ37" s="256"/>
      <c r="BZK37" s="256"/>
      <c r="BZL37" s="256"/>
      <c r="BZM37" s="256"/>
      <c r="BZN37" s="256"/>
      <c r="BZO37" s="256"/>
      <c r="BZP37" s="129"/>
      <c r="BZQ37" s="129"/>
      <c r="BZR37" s="129"/>
      <c r="BZS37" s="129"/>
      <c r="BZT37" s="129"/>
      <c r="BZU37" s="129"/>
      <c r="BZV37" s="129"/>
      <c r="BZW37" s="129"/>
      <c r="BZX37" s="129"/>
      <c r="BZY37" s="129"/>
      <c r="BZZ37" s="129"/>
      <c r="CAA37" s="129"/>
      <c r="CAB37" s="129"/>
      <c r="CAC37" s="129"/>
      <c r="CAD37" s="129"/>
      <c r="CAE37" s="129"/>
      <c r="CAF37" s="129"/>
      <c r="CAG37" s="129"/>
      <c r="CAH37" s="129"/>
      <c r="CAI37" s="129"/>
      <c r="CAJ37" s="129"/>
      <c r="CAK37" s="129"/>
      <c r="CAL37" s="129"/>
      <c r="CAM37" s="129"/>
      <c r="CAN37" s="129"/>
      <c r="CAO37" s="129"/>
      <c r="CAP37" s="129"/>
      <c r="CAQ37" s="129"/>
      <c r="CAR37" s="129"/>
      <c r="CAS37" s="129"/>
      <c r="CAT37" s="129"/>
      <c r="CAU37" s="129"/>
      <c r="CAV37" s="129"/>
      <c r="CAW37" s="129"/>
      <c r="CAX37" s="129"/>
      <c r="CAY37" s="129"/>
      <c r="CAZ37" s="129"/>
      <c r="CBA37" s="129"/>
      <c r="CBB37" s="129"/>
      <c r="CBC37" s="129"/>
      <c r="CBD37" s="129"/>
      <c r="CBE37" s="129"/>
      <c r="CBF37" s="129"/>
      <c r="CBG37" s="129"/>
      <c r="CBH37" s="129"/>
      <c r="CBI37" s="129"/>
      <c r="CBJ37" s="129"/>
      <c r="CBK37" s="129"/>
      <c r="CBL37" s="129"/>
      <c r="CBM37" s="129"/>
      <c r="CBN37" s="129"/>
      <c r="CBO37" s="129"/>
      <c r="CBP37" s="129"/>
      <c r="CBQ37" s="129"/>
      <c r="CBR37" s="129"/>
      <c r="CBS37" s="129"/>
      <c r="CBT37" s="129"/>
      <c r="CBU37" s="129"/>
      <c r="CBV37" s="129"/>
      <c r="CBW37" s="129"/>
      <c r="CBX37" s="129"/>
      <c r="CBY37" s="129"/>
      <c r="CBZ37" s="129"/>
      <c r="CCA37" s="129"/>
      <c r="CCB37" s="129"/>
      <c r="CCC37" s="129"/>
      <c r="CCD37" s="129"/>
      <c r="CCE37" s="129"/>
      <c r="CCF37" s="129"/>
      <c r="CCG37" s="129"/>
      <c r="CCH37" s="129"/>
      <c r="CCI37" s="129"/>
      <c r="CCJ37" s="129"/>
      <c r="CCK37" s="129"/>
      <c r="CCL37" s="129"/>
      <c r="CCM37" s="129"/>
      <c r="CCN37" s="129"/>
      <c r="CCO37" s="129"/>
      <c r="CCP37" s="129"/>
      <c r="CCQ37" s="129"/>
      <c r="CCR37" s="129"/>
      <c r="CCS37" s="129"/>
      <c r="CCT37" s="129"/>
      <c r="CCU37" s="129"/>
      <c r="CCV37" s="129"/>
      <c r="CCW37" s="129"/>
      <c r="CCX37" s="129"/>
      <c r="CCY37" s="129"/>
      <c r="CCZ37" s="129"/>
      <c r="CDA37" s="129"/>
      <c r="CDB37" s="129"/>
      <c r="CDC37" s="129"/>
      <c r="CDD37" s="129"/>
      <c r="CDE37" s="129"/>
      <c r="CDF37" s="129"/>
      <c r="CDG37" s="129"/>
      <c r="CDH37" s="129"/>
      <c r="CDI37" s="129"/>
      <c r="CDJ37" s="129"/>
      <c r="CDK37" s="129"/>
      <c r="CDL37" s="129"/>
      <c r="CDM37" s="129"/>
      <c r="CDN37" s="129"/>
      <c r="CDO37" s="129"/>
      <c r="CDP37" s="129"/>
      <c r="CDQ37" s="129"/>
      <c r="CDR37" s="129"/>
      <c r="CDS37" s="129"/>
      <c r="CDT37" s="129"/>
      <c r="CDU37" s="129"/>
      <c r="CDV37" s="129"/>
      <c r="CDW37" s="129"/>
      <c r="CDX37" s="129"/>
      <c r="CDY37" s="129"/>
      <c r="CDZ37" s="129"/>
      <c r="CEA37" s="129"/>
      <c r="CEB37" s="129"/>
      <c r="CEC37" s="129"/>
      <c r="CED37" s="129"/>
      <c r="CEE37" s="129"/>
      <c r="CEF37" s="129"/>
      <c r="CEG37" s="129"/>
      <c r="CEH37" s="129"/>
      <c r="CEI37" s="129"/>
      <c r="CEJ37" s="129"/>
      <c r="CEK37" s="129"/>
      <c r="CEL37" s="129"/>
      <c r="CEM37" s="129"/>
      <c r="CEN37" s="129"/>
      <c r="CEO37" s="129"/>
      <c r="CEP37" s="130"/>
      <c r="CEQ37" s="130"/>
      <c r="CER37" s="130"/>
      <c r="CES37" s="130"/>
      <c r="CET37" s="130"/>
      <c r="CEU37" s="130"/>
      <c r="CEV37" s="130"/>
      <c r="CEW37" s="130"/>
      <c r="CEX37" s="130"/>
      <c r="CEY37" s="130"/>
      <c r="CEZ37" s="130"/>
      <c r="CFA37" s="130"/>
      <c r="CFB37" s="130"/>
      <c r="CFC37" s="130"/>
      <c r="CFD37" s="130"/>
      <c r="CFE37" s="130"/>
      <c r="CFF37" s="130"/>
      <c r="CFG37" s="130"/>
      <c r="CFH37" s="130"/>
      <c r="CFI37" s="130"/>
      <c r="CFJ37" s="130"/>
      <c r="CFK37" s="130"/>
      <c r="CFL37" s="130"/>
      <c r="CFM37" s="130"/>
      <c r="CFN37" s="130"/>
      <c r="CFO37" s="130"/>
      <c r="CFP37" s="130"/>
      <c r="CFQ37" s="130"/>
      <c r="CFR37" s="130"/>
      <c r="CFS37" s="130"/>
      <c r="CFT37" s="130"/>
      <c r="CFU37" s="130"/>
      <c r="CFV37" s="130"/>
      <c r="CFW37" s="130"/>
      <c r="CFX37" s="130"/>
      <c r="CFY37" s="130"/>
      <c r="CFZ37" s="130"/>
      <c r="CGA37" s="130"/>
      <c r="CGB37" s="130"/>
      <c r="CGC37" s="130"/>
      <c r="CGD37" s="130"/>
    </row>
    <row r="38" spans="1:2214" x14ac:dyDescent="0.25">
      <c r="A38" s="279"/>
      <c r="B38" s="255"/>
      <c r="C38" s="267"/>
      <c r="D38" s="267"/>
      <c r="E38" s="260"/>
      <c r="F38" s="260"/>
      <c r="G38" s="260"/>
      <c r="H38" s="261"/>
      <c r="I38" s="261"/>
      <c r="J38" s="261"/>
      <c r="K38" s="261"/>
      <c r="L38" s="261"/>
      <c r="M38" s="261"/>
      <c r="N38" s="262"/>
      <c r="O38" s="262"/>
      <c r="P38" s="262"/>
      <c r="Q38" s="261"/>
      <c r="R38" s="261"/>
      <c r="S38" s="261"/>
      <c r="T38" s="260"/>
      <c r="U38" s="260"/>
      <c r="V38" s="260"/>
      <c r="W38" s="260"/>
      <c r="X38" s="263"/>
      <c r="Y38" s="262"/>
      <c r="Z38" s="262"/>
      <c r="AA38" s="262"/>
      <c r="AB38" s="262"/>
      <c r="AC38" s="262"/>
      <c r="AD38" s="262"/>
      <c r="AE38" s="262"/>
      <c r="AF38" s="262"/>
      <c r="AG38" s="262"/>
      <c r="AH38" s="264"/>
      <c r="AI38" s="264"/>
      <c r="AJ38" s="129"/>
      <c r="AK38" s="129"/>
      <c r="AL38" s="129"/>
      <c r="AM38" s="129"/>
      <c r="AN38" s="264"/>
      <c r="AO38" s="264"/>
      <c r="AP38" s="264"/>
      <c r="AQ38" s="129"/>
      <c r="AR38" s="264"/>
      <c r="AS38" s="264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350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130"/>
      <c r="IQ38" s="130"/>
      <c r="IR38" s="130"/>
      <c r="IS38" s="130"/>
      <c r="IT38" s="130"/>
      <c r="IU38" s="130"/>
      <c r="IV38" s="130"/>
      <c r="IW38" s="130"/>
      <c r="IX38" s="130"/>
      <c r="IY38" s="130"/>
      <c r="IZ38" s="130"/>
      <c r="JA38" s="130"/>
      <c r="JB38" s="130"/>
      <c r="JC38" s="130"/>
      <c r="JD38" s="130"/>
      <c r="JE38" s="130"/>
      <c r="JF38" s="130"/>
      <c r="JG38" s="130"/>
      <c r="JH38" s="130"/>
      <c r="JI38" s="130"/>
      <c r="JJ38" s="130"/>
      <c r="JK38" s="130"/>
      <c r="JL38" s="130"/>
      <c r="JM38" s="130"/>
      <c r="JN38" s="130"/>
      <c r="JO38" s="130"/>
      <c r="JP38" s="130"/>
      <c r="JQ38" s="130"/>
      <c r="JR38" s="130"/>
      <c r="JS38" s="130"/>
      <c r="JT38" s="130"/>
      <c r="JU38" s="130"/>
      <c r="JV38" s="130"/>
      <c r="JW38" s="130"/>
      <c r="JX38" s="130"/>
      <c r="JY38" s="130"/>
      <c r="JZ38" s="130"/>
      <c r="KA38" s="130"/>
      <c r="KB38" s="130"/>
      <c r="KC38" s="130"/>
      <c r="KD38" s="130"/>
      <c r="KE38" s="130"/>
      <c r="KF38" s="130"/>
      <c r="KG38" s="130"/>
      <c r="KH38" s="130"/>
      <c r="KI38" s="130"/>
      <c r="KJ38" s="130"/>
      <c r="KK38" s="130"/>
      <c r="KL38" s="130"/>
      <c r="KM38" s="130"/>
      <c r="KN38" s="130"/>
      <c r="KO38" s="130"/>
      <c r="KP38" s="130"/>
      <c r="KQ38" s="130"/>
      <c r="KR38" s="130"/>
      <c r="KS38" s="130"/>
      <c r="KT38" s="130"/>
      <c r="KU38" s="130"/>
      <c r="KV38" s="130"/>
      <c r="KW38" s="130"/>
      <c r="KX38" s="130"/>
      <c r="KY38" s="130"/>
      <c r="KZ38" s="130"/>
      <c r="LA38" s="130"/>
      <c r="LB38" s="130"/>
      <c r="LC38" s="130"/>
      <c r="LD38" s="130"/>
      <c r="LE38" s="130"/>
      <c r="LF38" s="130"/>
      <c r="LG38" s="130"/>
      <c r="LH38" s="130"/>
      <c r="LI38" s="130"/>
      <c r="LJ38" s="130"/>
      <c r="LK38" s="130"/>
      <c r="LL38" s="130"/>
      <c r="LM38" s="130"/>
      <c r="LN38" s="130"/>
      <c r="LO38" s="130"/>
      <c r="LP38" s="130"/>
      <c r="LQ38" s="130"/>
      <c r="LR38" s="130"/>
      <c r="LS38" s="130"/>
      <c r="LT38" s="130"/>
      <c r="LU38" s="130"/>
      <c r="LV38" s="130"/>
      <c r="LW38" s="130"/>
      <c r="LX38" s="130"/>
      <c r="LY38" s="130"/>
      <c r="LZ38" s="130"/>
      <c r="MA38" s="130"/>
      <c r="MB38" s="130"/>
      <c r="MC38" s="130"/>
      <c r="MD38" s="130"/>
      <c r="ME38" s="130"/>
      <c r="MF38" s="130"/>
      <c r="MG38" s="130"/>
      <c r="MH38" s="130"/>
      <c r="MI38" s="130"/>
      <c r="MJ38" s="130"/>
      <c r="MK38" s="130"/>
      <c r="ML38" s="130"/>
      <c r="MM38" s="130"/>
      <c r="MN38" s="130"/>
      <c r="MO38" s="130"/>
      <c r="MP38" s="130"/>
      <c r="MQ38" s="130"/>
      <c r="MR38" s="130"/>
      <c r="MS38" s="130"/>
      <c r="MT38" s="130"/>
      <c r="MU38" s="130"/>
      <c r="MV38" s="130"/>
      <c r="MW38" s="130"/>
      <c r="MX38" s="130"/>
      <c r="MY38" s="130"/>
      <c r="MZ38" s="130"/>
      <c r="NA38" s="130"/>
      <c r="NB38" s="130"/>
      <c r="NC38" s="130"/>
      <c r="ND38" s="130"/>
      <c r="NE38" s="130"/>
      <c r="NF38" s="130"/>
      <c r="NG38" s="130"/>
      <c r="NH38" s="130"/>
      <c r="NI38" s="130"/>
      <c r="NJ38" s="130"/>
      <c r="NK38" s="130"/>
      <c r="NL38" s="130"/>
      <c r="NM38" s="130"/>
      <c r="NN38" s="130"/>
      <c r="NO38" s="130"/>
      <c r="NP38" s="256"/>
      <c r="NQ38" s="256"/>
      <c r="NR38" s="256"/>
      <c r="NS38" s="256"/>
      <c r="NT38" s="256"/>
      <c r="NU38" s="256"/>
      <c r="NV38" s="256"/>
      <c r="NW38" s="256"/>
      <c r="NX38" s="256"/>
      <c r="NY38" s="256"/>
      <c r="NZ38" s="256"/>
      <c r="OA38" s="256"/>
      <c r="OB38" s="256"/>
      <c r="OC38" s="256"/>
      <c r="OD38" s="256"/>
      <c r="OE38" s="256"/>
      <c r="OF38" s="256"/>
      <c r="OG38" s="256"/>
      <c r="OH38" s="256"/>
      <c r="OI38" s="256"/>
      <c r="OJ38" s="256"/>
      <c r="OK38" s="256"/>
      <c r="OL38" s="256"/>
      <c r="OM38" s="256"/>
      <c r="ON38" s="256"/>
      <c r="OO38" s="256"/>
      <c r="OP38" s="256"/>
      <c r="OQ38" s="256"/>
      <c r="OR38" s="256"/>
      <c r="OS38" s="256"/>
      <c r="OT38" s="256"/>
      <c r="OU38" s="256"/>
      <c r="OV38" s="256"/>
      <c r="OW38" s="256"/>
      <c r="OX38" s="256"/>
      <c r="OY38" s="256"/>
      <c r="OZ38" s="256"/>
      <c r="PA38" s="256"/>
      <c r="PB38" s="256"/>
      <c r="PC38" s="256"/>
      <c r="PD38" s="256"/>
      <c r="PE38" s="256"/>
      <c r="PF38" s="256"/>
      <c r="PG38" s="256"/>
      <c r="PH38" s="256"/>
      <c r="PI38" s="256"/>
      <c r="PJ38" s="256"/>
      <c r="PK38" s="256"/>
      <c r="PL38" s="256"/>
      <c r="PM38" s="256"/>
      <c r="PN38" s="256"/>
      <c r="PO38" s="256"/>
      <c r="PP38" s="256"/>
      <c r="PQ38" s="256"/>
      <c r="PR38" s="256"/>
      <c r="PS38" s="256"/>
      <c r="PT38" s="256"/>
      <c r="PU38" s="256"/>
      <c r="PV38" s="256"/>
      <c r="PW38" s="256"/>
      <c r="PX38" s="256"/>
      <c r="PY38" s="256"/>
      <c r="PZ38" s="256"/>
      <c r="QA38" s="256"/>
      <c r="QB38" s="256"/>
      <c r="QC38" s="64"/>
      <c r="QD38" s="64"/>
      <c r="QE38" s="64"/>
      <c r="QF38" s="64"/>
      <c r="QG38" s="64"/>
      <c r="QH38" s="64"/>
      <c r="QI38" s="64"/>
      <c r="QJ38" s="64"/>
      <c r="QK38" s="64"/>
      <c r="QL38" s="64"/>
      <c r="QM38" s="64"/>
      <c r="QN38" s="64"/>
      <c r="QO38" s="64"/>
      <c r="QP38" s="64"/>
      <c r="QQ38" s="64"/>
      <c r="QR38" s="64"/>
      <c r="QS38" s="64"/>
      <c r="QT38" s="64"/>
      <c r="QU38" s="64"/>
      <c r="QV38" s="64"/>
      <c r="QW38" s="64"/>
      <c r="QX38" s="64"/>
      <c r="QY38" s="64"/>
      <c r="QZ38" s="64"/>
      <c r="RA38" s="64"/>
      <c r="RB38" s="64"/>
      <c r="RC38" s="64"/>
      <c r="RD38" s="64"/>
      <c r="RE38" s="64"/>
      <c r="RF38" s="64"/>
      <c r="RG38" s="64"/>
      <c r="RH38" s="64"/>
      <c r="RI38" s="64"/>
      <c r="RJ38" s="64"/>
      <c r="RK38" s="64"/>
      <c r="RL38" s="64"/>
      <c r="RM38" s="64"/>
      <c r="RN38" s="64"/>
      <c r="RO38" s="64"/>
      <c r="RP38" s="64"/>
      <c r="RQ38" s="64"/>
      <c r="RR38" s="64"/>
      <c r="RS38" s="64"/>
      <c r="RT38" s="64"/>
      <c r="RU38" s="64"/>
      <c r="RV38" s="64"/>
      <c r="RW38" s="64"/>
      <c r="RX38" s="64"/>
      <c r="RY38" s="64"/>
      <c r="RZ38" s="64"/>
      <c r="SA38" s="64"/>
      <c r="SB38" s="64"/>
      <c r="SC38" s="64"/>
      <c r="SD38" s="64"/>
      <c r="SE38" s="64"/>
      <c r="SF38" s="64"/>
      <c r="SG38" s="64"/>
      <c r="SH38" s="64"/>
      <c r="SI38" s="64"/>
      <c r="SJ38" s="64"/>
      <c r="SK38" s="64"/>
      <c r="SL38" s="64"/>
      <c r="SM38" s="64"/>
      <c r="SN38" s="64"/>
      <c r="SO38" s="64"/>
      <c r="SP38" s="64"/>
      <c r="SQ38" s="64"/>
      <c r="SR38" s="64"/>
      <c r="SS38" s="64"/>
      <c r="ST38" s="64"/>
      <c r="SU38" s="64"/>
      <c r="SV38" s="64"/>
      <c r="SW38" s="64"/>
      <c r="SX38" s="64"/>
      <c r="SY38" s="64"/>
      <c r="SZ38" s="64"/>
      <c r="TA38" s="64"/>
      <c r="TB38" s="64"/>
      <c r="TC38" s="64"/>
      <c r="TD38" s="64"/>
      <c r="TE38" s="64"/>
      <c r="TF38" s="64"/>
      <c r="TG38" s="64"/>
      <c r="TH38" s="64"/>
      <c r="TI38" s="64"/>
      <c r="TJ38" s="64"/>
      <c r="TK38" s="64"/>
      <c r="TL38" s="64"/>
      <c r="TM38" s="64"/>
      <c r="TN38" s="64"/>
      <c r="TO38" s="64"/>
      <c r="TP38" s="64"/>
      <c r="TQ38" s="64"/>
      <c r="TR38" s="64"/>
      <c r="TS38" s="64"/>
      <c r="TT38" s="64"/>
      <c r="TU38" s="64"/>
      <c r="TV38" s="64"/>
      <c r="TW38" s="64"/>
      <c r="TX38" s="64"/>
      <c r="TY38" s="64"/>
      <c r="TZ38" s="64"/>
      <c r="UA38" s="64"/>
      <c r="UB38" s="64"/>
      <c r="UC38" s="64"/>
      <c r="UD38" s="64"/>
      <c r="UE38" s="64"/>
      <c r="UF38" s="64"/>
      <c r="UG38" s="64"/>
      <c r="UH38" s="64"/>
      <c r="UI38" s="64"/>
      <c r="UJ38" s="64"/>
      <c r="UK38" s="64"/>
      <c r="UL38" s="64"/>
      <c r="UM38" s="64"/>
      <c r="UN38" s="64"/>
      <c r="UO38" s="64"/>
      <c r="UP38" s="64"/>
      <c r="UQ38" s="64"/>
      <c r="UR38" s="64"/>
      <c r="US38" s="64"/>
      <c r="UT38" s="64"/>
      <c r="UU38" s="64"/>
      <c r="UV38" s="64"/>
      <c r="UW38" s="64"/>
      <c r="UX38" s="64"/>
      <c r="UY38" s="64"/>
      <c r="UZ38" s="64"/>
      <c r="VA38" s="64"/>
      <c r="VB38" s="64"/>
      <c r="VC38" s="64"/>
      <c r="VD38" s="64"/>
      <c r="VE38" s="64"/>
      <c r="VF38" s="129"/>
      <c r="VG38" s="129"/>
      <c r="VH38" s="129"/>
      <c r="VI38" s="129"/>
      <c r="VJ38" s="129"/>
      <c r="VK38" s="129"/>
      <c r="VL38" s="129"/>
      <c r="VM38" s="129"/>
      <c r="VN38" s="129"/>
      <c r="VO38" s="129"/>
      <c r="VP38" s="129"/>
      <c r="VQ38" s="129"/>
      <c r="VR38" s="129"/>
      <c r="VS38" s="129"/>
      <c r="VT38" s="129"/>
      <c r="VU38" s="129"/>
      <c r="VV38" s="129"/>
      <c r="VW38" s="129"/>
      <c r="VX38" s="129"/>
      <c r="VY38" s="129"/>
      <c r="VZ38" s="129"/>
      <c r="WA38" s="129"/>
      <c r="WB38" s="129"/>
      <c r="WC38" s="129"/>
      <c r="WD38" s="129"/>
      <c r="WE38" s="129"/>
      <c r="WF38" s="129"/>
      <c r="WG38" s="129"/>
      <c r="WH38" s="129"/>
      <c r="WI38" s="129"/>
      <c r="WJ38" s="129"/>
      <c r="WK38" s="129"/>
      <c r="WL38" s="129"/>
      <c r="WM38" s="129"/>
      <c r="WN38" s="129"/>
      <c r="WO38" s="129"/>
      <c r="WP38" s="129"/>
      <c r="WQ38" s="129"/>
      <c r="WR38" s="129"/>
      <c r="WS38" s="129"/>
      <c r="WT38" s="129"/>
      <c r="WU38" s="129"/>
      <c r="WV38" s="129"/>
      <c r="WW38" s="129"/>
      <c r="WX38" s="129"/>
      <c r="WY38" s="129"/>
      <c r="WZ38" s="129"/>
      <c r="XA38" s="129"/>
      <c r="XB38" s="129"/>
      <c r="XC38" s="129"/>
      <c r="XD38" s="129"/>
      <c r="XE38" s="129"/>
      <c r="XF38" s="129"/>
      <c r="XG38" s="129"/>
      <c r="XH38" s="129"/>
      <c r="XI38" s="129"/>
      <c r="XJ38" s="129"/>
      <c r="XK38" s="129"/>
      <c r="XL38" s="129"/>
      <c r="XM38" s="129"/>
      <c r="XN38" s="129"/>
      <c r="XO38" s="129"/>
      <c r="XP38" s="129"/>
      <c r="XQ38" s="129"/>
      <c r="XR38" s="129"/>
      <c r="XS38" s="129"/>
      <c r="XT38" s="129"/>
      <c r="XU38" s="129"/>
      <c r="XV38" s="129"/>
      <c r="XW38" s="129"/>
      <c r="XX38" s="129"/>
      <c r="XY38" s="129"/>
      <c r="XZ38" s="129"/>
      <c r="YA38" s="129"/>
      <c r="YB38" s="129"/>
      <c r="YC38" s="129"/>
      <c r="YD38" s="129"/>
      <c r="YE38" s="129"/>
      <c r="YF38" s="129"/>
      <c r="YG38" s="129"/>
      <c r="YH38" s="129"/>
      <c r="YI38" s="129"/>
      <c r="YJ38" s="129"/>
      <c r="YK38" s="129"/>
      <c r="YL38" s="129"/>
      <c r="YM38" s="129"/>
      <c r="YN38" s="129"/>
      <c r="YO38" s="129"/>
      <c r="YP38" s="129"/>
      <c r="YQ38" s="129"/>
      <c r="YR38" s="129"/>
      <c r="YS38" s="129"/>
      <c r="YT38" s="129"/>
      <c r="YU38" s="129"/>
      <c r="YV38" s="129"/>
      <c r="YW38" s="129"/>
      <c r="YX38" s="129"/>
      <c r="YY38" s="129"/>
      <c r="YZ38" s="129"/>
      <c r="ZA38" s="129"/>
      <c r="ZB38" s="129"/>
      <c r="ZC38" s="129"/>
      <c r="ZD38" s="129"/>
      <c r="ZE38" s="129"/>
      <c r="ZF38" s="129"/>
      <c r="ZG38" s="129"/>
      <c r="ZH38" s="129"/>
      <c r="ZI38" s="129"/>
      <c r="ZJ38" s="129"/>
      <c r="ZK38" s="129"/>
      <c r="ZL38" s="129"/>
      <c r="ZM38" s="129"/>
      <c r="ZN38" s="129"/>
      <c r="ZO38" s="129"/>
      <c r="ZP38" s="129"/>
      <c r="ZQ38" s="129"/>
      <c r="ZR38" s="129"/>
      <c r="ZS38" s="129"/>
      <c r="ZT38" s="129"/>
      <c r="ZU38" s="129"/>
      <c r="ZV38" s="129"/>
      <c r="ZW38" s="129"/>
      <c r="ZX38" s="129"/>
      <c r="ZY38" s="129"/>
      <c r="ZZ38" s="129"/>
      <c r="AAA38" s="129"/>
      <c r="AAB38" s="129"/>
      <c r="AAC38" s="129"/>
      <c r="AAD38" s="129"/>
      <c r="AAE38" s="129"/>
      <c r="AAF38" s="129"/>
      <c r="AAG38" s="129"/>
      <c r="AAH38" s="129"/>
      <c r="AAI38" s="129"/>
      <c r="AAJ38" s="129"/>
      <c r="AAK38" s="129"/>
      <c r="AAL38" s="129"/>
      <c r="AAM38" s="129"/>
      <c r="AAN38" s="129"/>
      <c r="AAO38" s="129"/>
      <c r="AAP38" s="129"/>
      <c r="AAQ38" s="129"/>
      <c r="AAR38" s="129"/>
      <c r="AAS38" s="129"/>
      <c r="AAT38" s="129"/>
      <c r="AAU38" s="129"/>
      <c r="AAV38" s="129"/>
      <c r="AAW38" s="129"/>
      <c r="AAX38" s="129"/>
      <c r="AAY38" s="129"/>
      <c r="AAZ38" s="129"/>
      <c r="ABA38" s="129"/>
      <c r="ABB38" s="129"/>
      <c r="ABC38" s="129"/>
      <c r="ABD38" s="129"/>
      <c r="ABE38" s="129"/>
      <c r="ABF38" s="129"/>
      <c r="ABG38" s="129"/>
      <c r="ABH38" s="129"/>
      <c r="ABI38" s="129"/>
      <c r="ABJ38" s="129"/>
      <c r="ABK38" s="129"/>
      <c r="ABL38" s="129"/>
      <c r="ABM38" s="129"/>
      <c r="ABN38" s="129"/>
      <c r="ABO38" s="129"/>
      <c r="ABP38" s="129"/>
      <c r="ABQ38" s="129"/>
      <c r="ABR38" s="129"/>
      <c r="ABS38" s="129"/>
      <c r="ABT38" s="129"/>
      <c r="ABU38" s="129"/>
      <c r="ABV38" s="129"/>
      <c r="ABW38" s="129"/>
      <c r="ABX38" s="129"/>
      <c r="ABY38" s="129"/>
      <c r="ABZ38" s="129"/>
      <c r="ACA38" s="129"/>
      <c r="ACB38" s="129"/>
      <c r="ACC38" s="129"/>
      <c r="ACD38" s="129"/>
      <c r="ACE38" s="129"/>
      <c r="ACF38" s="129"/>
      <c r="ACG38" s="129"/>
      <c r="ACH38" s="129"/>
      <c r="ACI38" s="129"/>
      <c r="ACJ38" s="129"/>
      <c r="ACK38" s="129"/>
      <c r="ACL38" s="129"/>
      <c r="ACM38" s="129"/>
      <c r="ACN38" s="129"/>
      <c r="ACO38" s="129"/>
      <c r="ACP38" s="129"/>
      <c r="ACQ38" s="129"/>
      <c r="ACR38" s="129"/>
      <c r="ACS38" s="129"/>
      <c r="ACT38" s="129"/>
      <c r="ACU38" s="129"/>
      <c r="ACV38" s="129"/>
      <c r="ACW38" s="129"/>
      <c r="ACX38" s="129"/>
      <c r="ACY38" s="257"/>
      <c r="ACZ38" s="257"/>
      <c r="ADA38" s="257"/>
      <c r="ADB38" s="257"/>
      <c r="ADC38" s="257"/>
      <c r="ADD38" s="257"/>
      <c r="ADE38" s="257"/>
      <c r="ADF38" s="257"/>
      <c r="ADG38" s="257"/>
      <c r="ADH38" s="257"/>
      <c r="ADI38" s="257"/>
      <c r="ADJ38" s="257"/>
      <c r="ADK38" s="257"/>
      <c r="ADL38" s="257"/>
      <c r="ADM38" s="257"/>
      <c r="ADN38" s="257"/>
      <c r="ADO38" s="257"/>
      <c r="ADP38" s="257"/>
      <c r="ADQ38" s="257"/>
      <c r="ADR38" s="257"/>
      <c r="ADS38" s="257"/>
      <c r="ADT38" s="257"/>
      <c r="ADU38" s="257"/>
      <c r="ADV38" s="257"/>
      <c r="ADW38" s="257"/>
      <c r="ADX38" s="257"/>
      <c r="ADY38" s="257"/>
      <c r="ADZ38" s="257"/>
      <c r="AEA38" s="257"/>
      <c r="AEB38" s="257"/>
      <c r="AEC38" s="257"/>
      <c r="AED38" s="257"/>
      <c r="AEE38" s="257"/>
      <c r="AEF38" s="257"/>
      <c r="AEG38" s="257"/>
      <c r="AEH38" s="257"/>
      <c r="AEI38" s="257"/>
      <c r="AEJ38" s="257"/>
      <c r="AEK38" s="257"/>
      <c r="AEL38" s="257"/>
      <c r="AEM38" s="257"/>
      <c r="AEN38" s="257"/>
      <c r="AEO38" s="257"/>
      <c r="AEP38" s="257"/>
      <c r="AEQ38" s="257"/>
      <c r="AER38" s="257"/>
      <c r="AES38" s="257"/>
      <c r="AET38" s="257"/>
      <c r="AEU38" s="257"/>
      <c r="AEV38" s="257"/>
      <c r="AEW38" s="257"/>
      <c r="AEX38" s="257"/>
      <c r="AEY38" s="257"/>
      <c r="AEZ38" s="257"/>
      <c r="AFA38" s="257"/>
      <c r="AFB38" s="257"/>
      <c r="AFC38" s="257"/>
      <c r="AFD38" s="257"/>
      <c r="AFE38" s="257"/>
      <c r="AFF38" s="257"/>
      <c r="AFG38" s="257"/>
      <c r="AFH38" s="257"/>
      <c r="AFI38" s="257"/>
      <c r="AFJ38" s="257"/>
      <c r="AFK38" s="257"/>
      <c r="AFL38" s="257"/>
      <c r="AFM38" s="257"/>
      <c r="AFN38" s="257"/>
      <c r="AFO38" s="130"/>
      <c r="AFP38" s="130"/>
      <c r="AFQ38" s="130"/>
      <c r="AFR38" s="130"/>
      <c r="AFS38" s="130"/>
      <c r="AFT38" s="130"/>
      <c r="AFU38" s="130"/>
      <c r="AFV38" s="130"/>
      <c r="AFW38" s="130"/>
      <c r="AFX38" s="130"/>
      <c r="AFY38" s="130"/>
      <c r="AFZ38" s="130"/>
      <c r="AGA38" s="130"/>
      <c r="AGB38" s="130"/>
      <c r="AGC38" s="130"/>
      <c r="AGD38" s="130"/>
      <c r="AGE38" s="130"/>
      <c r="AGF38" s="130"/>
      <c r="AGG38" s="130"/>
      <c r="AGH38" s="130"/>
      <c r="AGI38" s="130"/>
      <c r="AGJ38" s="130"/>
      <c r="AGK38" s="130"/>
      <c r="AGL38" s="130"/>
      <c r="AGM38" s="130"/>
      <c r="AGN38" s="130"/>
      <c r="AGO38" s="130"/>
      <c r="AGP38" s="130"/>
      <c r="AGQ38" s="130"/>
      <c r="AGR38" s="130"/>
      <c r="AGS38" s="130"/>
      <c r="AGT38" s="130"/>
      <c r="AGU38" s="130"/>
      <c r="AGV38" s="130"/>
      <c r="AGW38" s="130"/>
      <c r="AGX38" s="130"/>
      <c r="AGY38" s="130"/>
      <c r="AGZ38" s="130"/>
      <c r="AHA38" s="130"/>
      <c r="AHB38" s="130"/>
      <c r="AHC38" s="130"/>
      <c r="AHD38" s="130"/>
      <c r="AHE38" s="130"/>
      <c r="AHF38" s="130"/>
      <c r="AHG38" s="130"/>
      <c r="AHH38" s="130"/>
      <c r="AHI38" s="130"/>
      <c r="AHJ38" s="130"/>
      <c r="AHK38" s="130"/>
      <c r="AHL38" s="130"/>
      <c r="AHM38" s="130"/>
      <c r="AHN38" s="130"/>
      <c r="AHO38" s="130"/>
      <c r="AHP38" s="130"/>
      <c r="AHQ38" s="130"/>
      <c r="AHR38" s="130"/>
      <c r="AHS38" s="130"/>
      <c r="AHT38" s="130"/>
      <c r="AHU38" s="130"/>
      <c r="AHV38" s="130"/>
      <c r="AHW38" s="130"/>
      <c r="AHX38" s="130"/>
      <c r="AHY38" s="130"/>
      <c r="AHZ38" s="130"/>
      <c r="AIA38" s="130"/>
      <c r="AIB38" s="130"/>
      <c r="AIC38" s="130"/>
      <c r="AID38" s="130"/>
      <c r="AIE38" s="64"/>
      <c r="AIF38" s="64"/>
      <c r="AIG38" s="64"/>
      <c r="AIH38" s="64"/>
      <c r="AII38" s="64"/>
      <c r="AIJ38" s="64"/>
      <c r="AIK38" s="64"/>
      <c r="AIL38" s="64"/>
      <c r="AIM38" s="64"/>
      <c r="AIN38" s="64"/>
      <c r="AIO38" s="64"/>
      <c r="AIP38" s="64"/>
      <c r="AIQ38" s="64"/>
      <c r="AIR38" s="64"/>
      <c r="AIS38" s="64"/>
      <c r="AIT38" s="64"/>
      <c r="AIU38" s="64"/>
      <c r="AIV38" s="64"/>
      <c r="AIW38" s="64"/>
      <c r="AIX38" s="64"/>
      <c r="AIY38" s="64"/>
      <c r="AIZ38" s="64"/>
      <c r="AJA38" s="64"/>
      <c r="AJB38" s="64"/>
      <c r="AJC38" s="64"/>
      <c r="AJD38" s="64"/>
      <c r="AJE38" s="64"/>
      <c r="AJF38" s="64"/>
      <c r="AJG38" s="64"/>
      <c r="AJH38" s="64"/>
      <c r="AJI38" s="64"/>
      <c r="AJJ38" s="64"/>
      <c r="AJK38" s="64"/>
      <c r="AJL38" s="64"/>
      <c r="AJM38" s="64"/>
      <c r="AJN38" s="64"/>
      <c r="AJO38" s="64"/>
      <c r="AJP38" s="64"/>
      <c r="AJQ38" s="64"/>
      <c r="AJR38" s="64"/>
      <c r="AJS38" s="64"/>
      <c r="AJT38" s="64"/>
      <c r="AJU38" s="64"/>
      <c r="AJV38" s="64"/>
      <c r="AJW38" s="64"/>
      <c r="AJX38" s="64"/>
      <c r="AJY38" s="64"/>
      <c r="AJZ38" s="64"/>
      <c r="AKA38" s="64"/>
      <c r="AKB38" s="64"/>
      <c r="AKC38" s="64"/>
      <c r="AKD38" s="64"/>
      <c r="AKE38" s="64"/>
      <c r="AKF38" s="64"/>
      <c r="AKG38" s="64"/>
      <c r="AKH38" s="64"/>
      <c r="AKI38" s="64"/>
      <c r="AKJ38" s="64"/>
      <c r="AKK38" s="64"/>
      <c r="AKL38" s="64"/>
      <c r="AKM38" s="64"/>
      <c r="AKN38" s="64"/>
      <c r="AKO38" s="64"/>
      <c r="AKP38" s="64"/>
      <c r="AKQ38" s="64"/>
      <c r="AKR38" s="64"/>
      <c r="AKS38" s="258"/>
      <c r="AKT38" s="64"/>
      <c r="AKU38" s="106"/>
      <c r="AKV38" s="106"/>
      <c r="AKW38" s="106"/>
      <c r="AKX38" s="106"/>
      <c r="AKY38" s="106"/>
      <c r="AKZ38" s="106"/>
      <c r="ALA38" s="106"/>
      <c r="ALB38" s="106"/>
      <c r="ALC38" s="106"/>
      <c r="ALD38" s="106"/>
      <c r="ALE38" s="106"/>
      <c r="ALF38" s="106"/>
      <c r="ALG38" s="106"/>
      <c r="ALH38" s="106"/>
      <c r="ALI38" s="106"/>
      <c r="ALJ38" s="106"/>
      <c r="ALK38" s="106"/>
      <c r="ALL38" s="106"/>
      <c r="ALM38" s="106"/>
      <c r="ALN38" s="106"/>
      <c r="ALO38" s="106"/>
      <c r="ALP38" s="106"/>
      <c r="ALQ38" s="106"/>
      <c r="ALR38" s="106"/>
      <c r="ALS38" s="106"/>
      <c r="ALT38" s="106"/>
      <c r="ALU38" s="106"/>
      <c r="ALV38" s="106"/>
      <c r="ALW38" s="106"/>
      <c r="ALX38" s="106"/>
      <c r="ALY38" s="106"/>
      <c r="ALZ38" s="106"/>
      <c r="AMA38" s="106"/>
      <c r="AMB38" s="106"/>
      <c r="AMC38" s="106"/>
      <c r="AMD38" s="106"/>
      <c r="AME38" s="106"/>
      <c r="AMF38" s="106"/>
      <c r="AMG38" s="106"/>
      <c r="AMH38" s="106"/>
      <c r="AMI38" s="106"/>
      <c r="AMJ38" s="106"/>
      <c r="AMK38" s="106"/>
      <c r="AML38" s="106"/>
      <c r="AMM38" s="106"/>
      <c r="AMN38" s="106"/>
      <c r="AMO38" s="106"/>
      <c r="AMP38" s="106"/>
      <c r="AMQ38" s="106"/>
      <c r="AMR38" s="106"/>
      <c r="AMS38" s="106"/>
      <c r="AMT38" s="106"/>
      <c r="AMU38" s="106"/>
      <c r="AMV38" s="106"/>
      <c r="AMW38" s="106"/>
      <c r="AMX38" s="106"/>
      <c r="AMY38" s="106"/>
      <c r="AMZ38" s="106"/>
      <c r="ANA38" s="106"/>
      <c r="ANB38" s="106"/>
      <c r="ANC38" s="106"/>
      <c r="AND38" s="106"/>
      <c r="ANE38" s="106"/>
      <c r="ANF38" s="106"/>
      <c r="ANG38" s="106"/>
      <c r="ANH38" s="129"/>
      <c r="ANI38" s="129"/>
      <c r="ANJ38" s="129"/>
      <c r="ANK38" s="129"/>
      <c r="ANL38" s="129"/>
      <c r="ANM38" s="129"/>
      <c r="ANN38" s="129"/>
      <c r="ANO38" s="129"/>
      <c r="ANP38" s="129"/>
      <c r="ANQ38" s="129"/>
      <c r="ANR38" s="129"/>
      <c r="ANS38" s="129"/>
      <c r="ANT38" s="129"/>
      <c r="ANU38" s="129"/>
      <c r="ANV38" s="129"/>
      <c r="ANW38" s="129"/>
      <c r="ANX38" s="129"/>
      <c r="ANY38" s="129"/>
      <c r="ANZ38" s="129"/>
      <c r="AOA38" s="129"/>
      <c r="AOB38" s="129"/>
      <c r="AOC38" s="129"/>
      <c r="AOD38" s="129"/>
      <c r="AOE38" s="129"/>
      <c r="AOF38" s="129"/>
      <c r="AOG38" s="129"/>
      <c r="AOH38" s="129"/>
      <c r="AOI38" s="129"/>
      <c r="AOJ38" s="129"/>
      <c r="AOK38" s="129"/>
      <c r="AOL38" s="129"/>
      <c r="AOM38" s="129"/>
      <c r="AON38" s="129"/>
      <c r="AOO38" s="129"/>
      <c r="AOP38" s="129"/>
      <c r="AOQ38" s="129"/>
      <c r="AOR38" s="129"/>
      <c r="AOS38" s="129"/>
      <c r="AOT38" s="129"/>
      <c r="AOU38" s="129"/>
      <c r="AOV38" s="129"/>
      <c r="AOW38" s="129"/>
      <c r="AOX38" s="129"/>
      <c r="AOY38" s="129"/>
      <c r="AOZ38" s="129"/>
      <c r="APA38" s="129"/>
      <c r="APB38" s="129"/>
      <c r="APC38" s="129"/>
      <c r="APD38" s="129"/>
      <c r="APE38" s="129"/>
      <c r="APF38" s="129"/>
      <c r="APG38" s="129"/>
      <c r="APH38" s="129"/>
      <c r="API38" s="129"/>
      <c r="APJ38" s="129"/>
      <c r="APK38" s="129"/>
      <c r="APL38" s="129"/>
      <c r="APM38" s="129"/>
      <c r="APN38" s="129"/>
      <c r="APO38" s="129"/>
      <c r="APP38" s="129"/>
      <c r="APQ38" s="129"/>
      <c r="APR38" s="129"/>
      <c r="APS38" s="129"/>
      <c r="APT38" s="129"/>
      <c r="APU38" s="130"/>
      <c r="APV38" s="130"/>
      <c r="APW38" s="130"/>
      <c r="APX38" s="130"/>
      <c r="APY38" s="130"/>
      <c r="APZ38" s="130"/>
      <c r="AQA38" s="130"/>
      <c r="AQB38" s="130"/>
      <c r="AQC38" s="130"/>
      <c r="AQD38" s="130"/>
      <c r="AQE38" s="130"/>
      <c r="AQF38" s="130"/>
      <c r="AQG38" s="130"/>
      <c r="AQH38" s="130"/>
      <c r="AQI38" s="130"/>
      <c r="AQJ38" s="130"/>
      <c r="AQK38" s="130"/>
      <c r="AQL38" s="130"/>
      <c r="AQM38" s="130"/>
      <c r="AQN38" s="130"/>
      <c r="AQO38" s="130"/>
      <c r="AQP38" s="130"/>
      <c r="AQQ38" s="130"/>
      <c r="AQR38" s="130"/>
      <c r="AQS38" s="130"/>
      <c r="AQT38" s="130"/>
      <c r="AQU38" s="130"/>
      <c r="AQV38" s="130"/>
      <c r="AQW38" s="130"/>
      <c r="AQX38" s="130"/>
      <c r="AQY38" s="130"/>
      <c r="AQZ38" s="130"/>
      <c r="ARA38" s="130"/>
      <c r="ARB38" s="130"/>
      <c r="ARC38" s="130"/>
      <c r="ARD38" s="130"/>
      <c r="ARE38" s="130"/>
      <c r="ARF38" s="130"/>
      <c r="ARG38" s="130"/>
      <c r="ARH38" s="130"/>
      <c r="ARI38" s="130"/>
      <c r="ARJ38" s="130"/>
      <c r="ARK38" s="130"/>
      <c r="ARL38" s="130"/>
      <c r="ARM38" s="130"/>
      <c r="ARN38" s="130"/>
      <c r="ARO38" s="130"/>
      <c r="ARP38" s="130"/>
      <c r="ARQ38" s="130"/>
      <c r="ARR38" s="130"/>
      <c r="ARS38" s="130"/>
      <c r="ART38" s="130"/>
      <c r="ARU38" s="130"/>
      <c r="ARV38" s="130"/>
      <c r="ARW38" s="130"/>
      <c r="ARX38" s="130"/>
      <c r="ARY38" s="130"/>
      <c r="ARZ38" s="130"/>
      <c r="ASA38" s="130"/>
      <c r="ASB38" s="130"/>
      <c r="ASC38" s="130"/>
      <c r="ASD38" s="130"/>
      <c r="ASE38" s="130"/>
      <c r="ASF38" s="130"/>
      <c r="ASG38" s="130"/>
      <c r="ASH38" s="131"/>
      <c r="ASI38" s="131"/>
      <c r="ASJ38" s="131"/>
      <c r="ASK38" s="131"/>
      <c r="ASL38" s="131"/>
      <c r="ASM38" s="131"/>
      <c r="ASN38" s="131"/>
      <c r="ASO38" s="131"/>
      <c r="ASP38" s="131"/>
      <c r="ASQ38" s="131"/>
      <c r="ASR38" s="131"/>
      <c r="ASS38" s="131"/>
      <c r="AST38" s="131"/>
      <c r="ASU38" s="131"/>
      <c r="ASV38" s="131"/>
      <c r="ASW38" s="131"/>
      <c r="ASX38" s="131"/>
      <c r="ASY38" s="131"/>
      <c r="ASZ38" s="131"/>
      <c r="ATA38" s="131"/>
      <c r="ATB38" s="131"/>
      <c r="ATC38" s="131"/>
      <c r="ATD38" s="131"/>
      <c r="ATE38" s="131"/>
      <c r="ATF38" s="131"/>
      <c r="ATG38" s="131"/>
      <c r="ATH38" s="131"/>
      <c r="ATI38" s="131"/>
      <c r="ATJ38" s="131"/>
      <c r="ATK38" s="131"/>
      <c r="ATL38" s="131"/>
      <c r="ATM38" s="131"/>
      <c r="ATN38" s="131"/>
      <c r="ATO38" s="131"/>
      <c r="ATP38" s="131"/>
      <c r="ATQ38" s="131"/>
      <c r="ATR38" s="131"/>
      <c r="ATS38" s="131"/>
      <c r="ATT38" s="131"/>
      <c r="ATU38" s="131"/>
      <c r="ATV38" s="131"/>
      <c r="ATW38" s="131"/>
      <c r="ATX38" s="131"/>
      <c r="ATY38" s="131"/>
      <c r="ATZ38" s="131"/>
      <c r="AUA38" s="131"/>
      <c r="AUB38" s="131"/>
      <c r="AUC38" s="131"/>
      <c r="AUD38" s="131"/>
      <c r="AUE38" s="131"/>
      <c r="AUF38" s="131"/>
      <c r="AUG38" s="131"/>
      <c r="AUH38" s="131"/>
      <c r="AUI38" s="131"/>
      <c r="AUJ38" s="131"/>
      <c r="AUK38" s="131"/>
      <c r="AUL38" s="131"/>
      <c r="AUM38" s="131"/>
      <c r="AUN38" s="131"/>
      <c r="AUO38" s="131"/>
      <c r="AUP38" s="131"/>
      <c r="AUQ38" s="131"/>
      <c r="AUR38" s="131"/>
      <c r="AUS38" s="131"/>
      <c r="AUT38" s="131"/>
      <c r="AUU38" s="130"/>
      <c r="AUV38" s="130"/>
      <c r="AUW38" s="130"/>
      <c r="AUX38" s="130"/>
      <c r="AUY38" s="130"/>
      <c r="AUZ38" s="130"/>
      <c r="AVA38" s="130"/>
      <c r="AVB38" s="130"/>
      <c r="AVC38" s="130"/>
      <c r="AVD38" s="130"/>
      <c r="AVE38" s="130"/>
      <c r="AVF38" s="130"/>
      <c r="AVG38" s="130"/>
      <c r="AVH38" s="130"/>
      <c r="AVI38" s="130"/>
      <c r="AVJ38" s="130"/>
      <c r="AVK38" s="130"/>
      <c r="AVL38" s="130"/>
      <c r="AVM38" s="130"/>
      <c r="AVN38" s="130"/>
      <c r="AVO38" s="130"/>
      <c r="AVP38" s="130"/>
      <c r="AVQ38" s="130"/>
      <c r="AVR38" s="130"/>
      <c r="AVS38" s="130"/>
      <c r="AVT38" s="130"/>
      <c r="AVU38" s="130"/>
      <c r="AVV38" s="130"/>
      <c r="AVW38" s="130"/>
      <c r="AVX38" s="130"/>
      <c r="AVY38" s="130"/>
      <c r="AVZ38" s="130"/>
      <c r="AWA38" s="130"/>
      <c r="AWB38" s="130"/>
      <c r="AWC38" s="130"/>
      <c r="AWD38" s="130"/>
      <c r="AWE38" s="130"/>
      <c r="AWF38" s="130"/>
      <c r="AWG38" s="130"/>
      <c r="AWH38" s="130"/>
      <c r="AWI38" s="130"/>
      <c r="AWJ38" s="130"/>
      <c r="AWK38" s="130"/>
      <c r="AWL38" s="130"/>
      <c r="AWM38" s="130"/>
      <c r="AWN38" s="130"/>
      <c r="AWO38" s="130"/>
      <c r="AWP38" s="130"/>
      <c r="AWQ38" s="130"/>
      <c r="AWR38" s="130"/>
      <c r="AWS38" s="130"/>
      <c r="AWT38" s="130"/>
      <c r="AWU38" s="130"/>
      <c r="AWV38" s="130"/>
      <c r="AWW38" s="130"/>
      <c r="AWX38" s="130"/>
      <c r="AWY38" s="130"/>
      <c r="AWZ38" s="130"/>
      <c r="AXA38" s="130"/>
      <c r="AXB38" s="130"/>
      <c r="AXC38" s="130"/>
      <c r="AXD38" s="130"/>
      <c r="AXE38" s="130"/>
      <c r="AXF38" s="130"/>
      <c r="AXG38" s="130"/>
      <c r="AXH38" s="130"/>
      <c r="AXI38" s="130"/>
      <c r="AXJ38" s="130"/>
      <c r="AXK38" s="64"/>
      <c r="AXL38" s="64"/>
      <c r="AXM38" s="64"/>
      <c r="AXN38" s="64"/>
      <c r="AXO38" s="64"/>
      <c r="AXP38" s="64"/>
      <c r="AXQ38" s="64"/>
      <c r="AXR38" s="64"/>
      <c r="AXS38" s="64"/>
      <c r="AXT38" s="64"/>
      <c r="AXU38" s="64"/>
      <c r="AXV38" s="64"/>
      <c r="AXW38" s="64"/>
      <c r="AXX38" s="64"/>
      <c r="AXY38" s="64"/>
      <c r="AXZ38" s="64"/>
      <c r="AYA38" s="64"/>
      <c r="AYB38" s="64"/>
      <c r="AYC38" s="64"/>
      <c r="AYD38" s="64"/>
      <c r="AYE38" s="64"/>
      <c r="AYF38" s="64"/>
      <c r="AYG38" s="64"/>
      <c r="AYH38" s="64"/>
      <c r="AYI38" s="64"/>
      <c r="AYJ38" s="64"/>
      <c r="AYK38" s="64"/>
      <c r="AYL38" s="64"/>
      <c r="AYM38" s="64"/>
      <c r="AYN38" s="64"/>
      <c r="AYO38" s="64"/>
      <c r="AYP38" s="64"/>
      <c r="AYQ38" s="64"/>
      <c r="AYR38" s="64"/>
      <c r="AYS38" s="64"/>
      <c r="AYT38" s="64"/>
      <c r="AYU38" s="64"/>
      <c r="AYV38" s="64"/>
      <c r="AYW38" s="64"/>
      <c r="AYX38" s="64"/>
      <c r="AYY38" s="64"/>
      <c r="AYZ38" s="64"/>
      <c r="AZA38" s="64"/>
      <c r="AZB38" s="64"/>
      <c r="AZC38" s="64"/>
      <c r="AZD38" s="64"/>
      <c r="AZE38" s="64"/>
      <c r="AZF38" s="64"/>
      <c r="AZG38" s="64"/>
      <c r="AZH38" s="64"/>
      <c r="AZI38" s="64"/>
      <c r="AZJ38" s="64"/>
      <c r="AZK38" s="64"/>
      <c r="AZL38" s="64"/>
      <c r="AZM38" s="64"/>
      <c r="AZN38" s="64"/>
      <c r="AZO38" s="64"/>
      <c r="AZP38" s="64"/>
      <c r="AZQ38" s="64"/>
      <c r="AZR38" s="64"/>
      <c r="AZS38" s="64"/>
      <c r="AZT38" s="64"/>
      <c r="AZU38" s="64"/>
      <c r="AZV38" s="64"/>
      <c r="AZW38" s="64"/>
      <c r="AZX38" s="130"/>
      <c r="AZY38" s="130"/>
      <c r="AZZ38" s="130"/>
      <c r="BAA38" s="130"/>
      <c r="BAB38" s="130"/>
      <c r="BAC38" s="130"/>
      <c r="BAD38" s="130"/>
      <c r="BAE38" s="130"/>
      <c r="BAF38" s="130"/>
      <c r="BAG38" s="130"/>
      <c r="BAH38" s="130"/>
      <c r="BAI38" s="130"/>
      <c r="BAJ38" s="130"/>
      <c r="BAK38" s="130"/>
      <c r="BAL38" s="130"/>
      <c r="BAM38" s="130"/>
      <c r="BAN38" s="130"/>
      <c r="BAO38" s="130"/>
      <c r="BAP38" s="130"/>
      <c r="BAQ38" s="130"/>
      <c r="BAR38" s="130"/>
      <c r="BAS38" s="130"/>
      <c r="BAT38" s="130"/>
      <c r="BAU38" s="130"/>
      <c r="BAV38" s="130"/>
      <c r="BAW38" s="130"/>
      <c r="BAX38" s="130"/>
      <c r="BAY38" s="130"/>
      <c r="BAZ38" s="130"/>
      <c r="BBA38" s="130"/>
      <c r="BBB38" s="130"/>
      <c r="BBC38" s="130"/>
      <c r="BBD38" s="130"/>
      <c r="BBE38" s="130"/>
      <c r="BBF38" s="130"/>
      <c r="BBG38" s="130"/>
      <c r="BBH38" s="130"/>
      <c r="BBI38" s="130"/>
      <c r="BBJ38" s="130"/>
      <c r="BBK38" s="130"/>
      <c r="BBL38" s="130"/>
      <c r="BBM38" s="130"/>
      <c r="BBN38" s="130"/>
      <c r="BBO38" s="130"/>
      <c r="BBP38" s="130"/>
      <c r="BBQ38" s="130"/>
      <c r="BBR38" s="130"/>
      <c r="BBS38" s="130"/>
      <c r="BBT38" s="130"/>
      <c r="BBU38" s="130"/>
      <c r="BBV38" s="130"/>
      <c r="BBW38" s="130"/>
      <c r="BBX38" s="130"/>
      <c r="BBY38" s="130"/>
      <c r="BBZ38" s="130"/>
      <c r="BCA38" s="130"/>
      <c r="BCB38" s="130"/>
      <c r="BCC38" s="130"/>
      <c r="BCD38" s="130"/>
      <c r="BCE38" s="130"/>
      <c r="BCF38" s="130"/>
      <c r="BCG38" s="130"/>
      <c r="BCH38" s="130"/>
      <c r="BCI38" s="130"/>
      <c r="BCJ38" s="130"/>
      <c r="BCK38" s="130"/>
      <c r="BCL38" s="130"/>
      <c r="BCM38" s="130"/>
      <c r="BCN38" s="130"/>
      <c r="BCO38" s="130"/>
      <c r="BCP38" s="130"/>
      <c r="BCQ38" s="130"/>
      <c r="BCR38" s="130"/>
      <c r="BCS38" s="130"/>
      <c r="BCT38" s="130"/>
      <c r="BCU38" s="130"/>
      <c r="BCV38" s="130"/>
      <c r="BCW38" s="130"/>
      <c r="BCX38" s="130"/>
      <c r="BCY38" s="130"/>
      <c r="BCZ38" s="130"/>
      <c r="BDA38" s="130"/>
      <c r="BDB38" s="130"/>
      <c r="BDC38" s="130"/>
      <c r="BDD38" s="130"/>
      <c r="BDE38" s="130"/>
      <c r="BDF38" s="130"/>
      <c r="BDG38" s="130"/>
      <c r="BDH38" s="130"/>
      <c r="BDI38" s="130"/>
      <c r="BDJ38" s="130"/>
      <c r="BDK38" s="130"/>
      <c r="BDL38" s="130"/>
      <c r="BDM38" s="130"/>
      <c r="BDN38" s="130"/>
      <c r="BDO38" s="130"/>
      <c r="BDP38" s="130"/>
      <c r="BDQ38" s="130"/>
      <c r="BDR38" s="130"/>
      <c r="BDS38" s="130"/>
      <c r="BDT38" s="130"/>
      <c r="BDU38" s="130"/>
      <c r="BDV38" s="130"/>
      <c r="BDW38" s="130"/>
      <c r="BDX38" s="130"/>
      <c r="BDY38" s="130"/>
      <c r="BDZ38" s="130"/>
      <c r="BEA38" s="130"/>
      <c r="BEB38" s="130"/>
      <c r="BEC38" s="130"/>
      <c r="BED38" s="130"/>
      <c r="BEE38" s="130"/>
      <c r="BEF38" s="130"/>
      <c r="BEG38" s="130"/>
      <c r="BEH38" s="130"/>
      <c r="BEI38" s="130"/>
      <c r="BEJ38" s="130"/>
      <c r="BEK38" s="130"/>
      <c r="BEL38" s="130"/>
      <c r="BEM38" s="130"/>
      <c r="BEN38" s="130"/>
      <c r="BEO38" s="130"/>
      <c r="BEP38" s="130"/>
      <c r="BEQ38" s="130"/>
      <c r="BER38" s="130"/>
      <c r="BES38" s="130"/>
      <c r="BET38" s="130"/>
      <c r="BEU38" s="130"/>
      <c r="BEV38" s="130"/>
      <c r="BEW38" s="130"/>
      <c r="BEX38" s="129"/>
      <c r="BEY38" s="129"/>
      <c r="BEZ38" s="129"/>
      <c r="BFA38" s="129"/>
      <c r="BFB38" s="129"/>
      <c r="BFC38" s="129"/>
      <c r="BFD38" s="129"/>
      <c r="BFE38" s="129"/>
      <c r="BFF38" s="129"/>
      <c r="BFG38" s="129"/>
      <c r="BFH38" s="129"/>
      <c r="BFI38" s="129"/>
      <c r="BFJ38" s="129"/>
      <c r="BFK38" s="129"/>
      <c r="BFL38" s="129"/>
      <c r="BFM38" s="129"/>
      <c r="BFN38" s="129"/>
      <c r="BFO38" s="129"/>
      <c r="BFP38" s="129"/>
      <c r="BFQ38" s="129"/>
      <c r="BFR38" s="129"/>
      <c r="BFS38" s="129"/>
      <c r="BFT38" s="129"/>
      <c r="BFU38" s="129"/>
      <c r="BFV38" s="129"/>
      <c r="BFW38" s="129"/>
      <c r="BFX38" s="129"/>
      <c r="BFY38" s="129"/>
      <c r="BFZ38" s="129"/>
      <c r="BGA38" s="129"/>
      <c r="BGB38" s="129"/>
      <c r="BGC38" s="129"/>
      <c r="BGD38" s="129"/>
      <c r="BGE38" s="129"/>
      <c r="BGF38" s="129"/>
      <c r="BGG38" s="129"/>
      <c r="BGH38" s="129"/>
      <c r="BGI38" s="129"/>
      <c r="BGJ38" s="129"/>
      <c r="BGK38" s="129"/>
      <c r="BGL38" s="129"/>
      <c r="BGM38" s="129"/>
      <c r="BGN38" s="129"/>
      <c r="BGO38" s="129"/>
      <c r="BGP38" s="129"/>
      <c r="BGQ38" s="129"/>
      <c r="BGR38" s="129"/>
      <c r="BGS38" s="129"/>
      <c r="BGT38" s="129"/>
      <c r="BGU38" s="129"/>
      <c r="BGV38" s="129"/>
      <c r="BGW38" s="129"/>
      <c r="BGX38" s="129"/>
      <c r="BGY38" s="129"/>
      <c r="BGZ38" s="129"/>
      <c r="BHA38" s="129"/>
      <c r="BHB38" s="129"/>
      <c r="BHC38" s="129"/>
      <c r="BHD38" s="129"/>
      <c r="BHE38" s="129"/>
      <c r="BHF38" s="129"/>
      <c r="BHG38" s="129"/>
      <c r="BHH38" s="129"/>
      <c r="BHI38" s="129"/>
      <c r="BHJ38" s="129"/>
      <c r="BHK38" s="129"/>
      <c r="BHL38" s="129"/>
      <c r="BHM38" s="129"/>
      <c r="BHN38" s="106"/>
      <c r="BHO38" s="106"/>
      <c r="BHP38" s="106"/>
      <c r="BHQ38" s="106"/>
      <c r="BHR38" s="106"/>
      <c r="BHS38" s="106"/>
      <c r="BHT38" s="106"/>
      <c r="BHU38" s="106"/>
      <c r="BHV38" s="106"/>
      <c r="BHW38" s="106"/>
      <c r="BHX38" s="106"/>
      <c r="BHY38" s="106"/>
      <c r="BHZ38" s="106"/>
      <c r="BIA38" s="106"/>
      <c r="BIB38" s="106"/>
      <c r="BIC38" s="106"/>
      <c r="BID38" s="106"/>
      <c r="BIE38" s="106"/>
      <c r="BIF38" s="106"/>
      <c r="BIG38" s="106"/>
      <c r="BIH38" s="106"/>
      <c r="BII38" s="106"/>
      <c r="BIJ38" s="106"/>
      <c r="BIK38" s="106"/>
      <c r="BIL38" s="106"/>
      <c r="BIM38" s="106"/>
      <c r="BIN38" s="106"/>
      <c r="BIO38" s="106"/>
      <c r="BIP38" s="106"/>
      <c r="BIQ38" s="106"/>
      <c r="BIR38" s="106"/>
      <c r="BIS38" s="106"/>
      <c r="BIT38" s="106"/>
      <c r="BIU38" s="106"/>
      <c r="BIV38" s="106"/>
      <c r="BIW38" s="106"/>
      <c r="BIX38" s="106"/>
      <c r="BIY38" s="106"/>
      <c r="BIZ38" s="106"/>
      <c r="BJA38" s="106"/>
      <c r="BJB38" s="106"/>
      <c r="BJC38" s="106"/>
      <c r="BJD38" s="106"/>
      <c r="BJE38" s="106"/>
      <c r="BJF38" s="106"/>
      <c r="BJG38" s="106"/>
      <c r="BJH38" s="106"/>
      <c r="BJI38" s="106"/>
      <c r="BJJ38" s="106"/>
      <c r="BJK38" s="106"/>
      <c r="BJL38" s="106"/>
      <c r="BJM38" s="106"/>
      <c r="BJN38" s="106"/>
      <c r="BJO38" s="106"/>
      <c r="BJP38" s="106"/>
      <c r="BJQ38" s="106"/>
      <c r="BJR38" s="106"/>
      <c r="BJS38" s="106"/>
      <c r="BJT38" s="106"/>
      <c r="BJU38" s="106"/>
      <c r="BJV38" s="106"/>
      <c r="BJW38" s="106"/>
      <c r="BJX38" s="106"/>
      <c r="BJY38" s="106"/>
      <c r="BJZ38" s="106"/>
      <c r="BKA38" s="106"/>
      <c r="BKB38" s="106"/>
      <c r="BKC38" s="106"/>
      <c r="BKD38" s="106"/>
      <c r="BKE38" s="106"/>
      <c r="BKF38" s="106"/>
      <c r="BKG38" s="106"/>
      <c r="BKH38" s="106"/>
      <c r="BKI38" s="106"/>
      <c r="BKJ38" s="106"/>
      <c r="BKK38" s="106"/>
      <c r="BKL38" s="106"/>
      <c r="BKM38" s="106"/>
      <c r="BKN38" s="106"/>
      <c r="BKO38" s="106"/>
      <c r="BKP38" s="106"/>
      <c r="BKQ38" s="106"/>
      <c r="BKR38" s="106"/>
      <c r="BKS38" s="106"/>
      <c r="BKT38" s="106"/>
      <c r="BKU38" s="106"/>
      <c r="BKV38" s="106"/>
      <c r="BKW38" s="106"/>
      <c r="BKX38" s="106"/>
      <c r="BKY38" s="106"/>
      <c r="BKZ38" s="106"/>
      <c r="BLA38" s="106"/>
      <c r="BLB38" s="106"/>
      <c r="BLC38" s="106"/>
      <c r="BLD38" s="106"/>
      <c r="BLE38" s="106"/>
      <c r="BLF38" s="106"/>
      <c r="BLG38" s="106"/>
      <c r="BLH38" s="106"/>
      <c r="BLI38" s="106"/>
      <c r="BLJ38" s="106"/>
      <c r="BLK38" s="106"/>
      <c r="BLL38" s="106"/>
      <c r="BLM38" s="106"/>
      <c r="BLN38" s="106"/>
      <c r="BLO38" s="106"/>
      <c r="BLP38" s="106"/>
      <c r="BLQ38" s="106"/>
      <c r="BLR38" s="106"/>
      <c r="BLS38" s="106"/>
      <c r="BLT38" s="106"/>
      <c r="BLU38" s="106"/>
      <c r="BLV38" s="106"/>
      <c r="BLW38" s="106"/>
      <c r="BLX38" s="106"/>
      <c r="BLY38" s="106"/>
      <c r="BLZ38" s="106"/>
      <c r="BMA38" s="106"/>
      <c r="BMB38" s="106"/>
      <c r="BMC38" s="106"/>
      <c r="BMD38" s="106"/>
      <c r="BME38" s="106"/>
      <c r="BMF38" s="106"/>
      <c r="BMG38" s="106"/>
      <c r="BMH38" s="106"/>
      <c r="BMI38" s="106"/>
      <c r="BMJ38" s="106"/>
      <c r="BMK38" s="106"/>
      <c r="BML38" s="106"/>
      <c r="BMM38" s="106"/>
      <c r="BMN38" s="106"/>
      <c r="BMO38" s="106"/>
      <c r="BMP38" s="106"/>
      <c r="BMQ38" s="106"/>
      <c r="BMR38" s="106"/>
      <c r="BMS38" s="106"/>
      <c r="BMT38" s="259"/>
      <c r="BMU38" s="259"/>
      <c r="BMV38" s="259"/>
      <c r="BMW38" s="259"/>
      <c r="BMX38" s="259"/>
      <c r="BMY38" s="259"/>
      <c r="BMZ38" s="259"/>
      <c r="BNA38" s="259"/>
      <c r="BNB38" s="259"/>
      <c r="BNC38" s="259"/>
      <c r="BND38" s="259"/>
      <c r="BNE38" s="259"/>
      <c r="BNF38" s="259"/>
      <c r="BNG38" s="259"/>
      <c r="BNH38" s="259"/>
      <c r="BNI38" s="259"/>
      <c r="BNJ38" s="259"/>
      <c r="BNK38" s="259"/>
      <c r="BNL38" s="259"/>
      <c r="BNM38" s="259"/>
      <c r="BNN38" s="259"/>
      <c r="BNO38" s="259"/>
      <c r="BNP38" s="259"/>
      <c r="BNQ38" s="259"/>
      <c r="BNR38" s="259"/>
      <c r="BNS38" s="259"/>
      <c r="BNT38" s="259"/>
      <c r="BNU38" s="259"/>
      <c r="BNV38" s="259"/>
      <c r="BNW38" s="259"/>
      <c r="BNX38" s="259"/>
      <c r="BNY38" s="259"/>
      <c r="BNZ38" s="259"/>
      <c r="BOA38" s="259"/>
      <c r="BOB38" s="259"/>
      <c r="BOC38" s="259"/>
      <c r="BOD38" s="259"/>
      <c r="BOE38" s="259"/>
      <c r="BOF38" s="259"/>
      <c r="BOG38" s="259"/>
      <c r="BOH38" s="259"/>
      <c r="BOI38" s="259"/>
      <c r="BOJ38" s="259"/>
      <c r="BOK38" s="259"/>
      <c r="BOL38" s="259"/>
      <c r="BOM38" s="259"/>
      <c r="BON38" s="259"/>
      <c r="BOO38" s="259"/>
      <c r="BOP38" s="259"/>
      <c r="BOQ38" s="259"/>
      <c r="BOR38" s="259"/>
      <c r="BOS38" s="259"/>
      <c r="BOT38" s="259"/>
      <c r="BOU38" s="259"/>
      <c r="BOV38" s="259"/>
      <c r="BOW38" s="259"/>
      <c r="BOX38" s="259"/>
      <c r="BOY38" s="259"/>
      <c r="BOZ38" s="259"/>
      <c r="BPA38" s="259"/>
      <c r="BPB38" s="259"/>
      <c r="BPC38" s="259"/>
      <c r="BPD38" s="259"/>
      <c r="BPE38" s="259"/>
      <c r="BPF38" s="259"/>
      <c r="BPG38" s="259"/>
      <c r="BPH38" s="259"/>
      <c r="BPI38" s="259"/>
      <c r="BPJ38" s="129"/>
      <c r="BPK38" s="129"/>
      <c r="BPL38" s="129"/>
      <c r="BPM38" s="129"/>
      <c r="BPN38" s="129"/>
      <c r="BPO38" s="129"/>
      <c r="BPP38" s="129"/>
      <c r="BPQ38" s="129"/>
      <c r="BPR38" s="129"/>
      <c r="BPS38" s="129"/>
      <c r="BPT38" s="129"/>
      <c r="BPU38" s="129"/>
      <c r="BPV38" s="129"/>
      <c r="BPW38" s="129"/>
      <c r="BPX38" s="129"/>
      <c r="BPY38" s="129"/>
      <c r="BPZ38" s="129"/>
      <c r="BQA38" s="129"/>
      <c r="BQB38" s="129"/>
      <c r="BQC38" s="129"/>
      <c r="BQD38" s="129"/>
      <c r="BQE38" s="129"/>
      <c r="BQF38" s="129"/>
      <c r="BQG38" s="129"/>
      <c r="BQH38" s="129"/>
      <c r="BQI38" s="129"/>
      <c r="BQJ38" s="129"/>
      <c r="BQK38" s="129"/>
      <c r="BQL38" s="129"/>
      <c r="BQM38" s="129"/>
      <c r="BQN38" s="129"/>
      <c r="BQO38" s="129"/>
      <c r="BQP38" s="129"/>
      <c r="BQQ38" s="129"/>
      <c r="BQR38" s="129"/>
      <c r="BQS38" s="129"/>
      <c r="BQT38" s="129"/>
      <c r="BQU38" s="129"/>
      <c r="BQV38" s="129"/>
      <c r="BQW38" s="129"/>
      <c r="BQX38" s="129"/>
      <c r="BQY38" s="129"/>
      <c r="BQZ38" s="129"/>
      <c r="BRA38" s="129"/>
      <c r="BRB38" s="129"/>
      <c r="BRC38" s="129"/>
      <c r="BRD38" s="129"/>
      <c r="BRE38" s="129"/>
      <c r="BRF38" s="129"/>
      <c r="BRG38" s="129"/>
      <c r="BRH38" s="129"/>
      <c r="BRI38" s="129"/>
      <c r="BRJ38" s="129"/>
      <c r="BRK38" s="129"/>
      <c r="BRL38" s="129"/>
      <c r="BRM38" s="129"/>
      <c r="BRN38" s="129"/>
      <c r="BRO38" s="129"/>
      <c r="BRP38" s="129"/>
      <c r="BRQ38" s="129"/>
      <c r="BRR38" s="129"/>
      <c r="BRS38" s="129"/>
      <c r="BRT38" s="129"/>
      <c r="BRU38" s="129"/>
      <c r="BRV38" s="129"/>
      <c r="BRW38" s="129"/>
      <c r="BRX38" s="129"/>
      <c r="BRY38" s="129"/>
      <c r="BRZ38" s="129"/>
      <c r="BSA38" s="129"/>
      <c r="BSB38" s="129"/>
      <c r="BSC38" s="129"/>
      <c r="BSD38" s="129"/>
      <c r="BSE38" s="129"/>
      <c r="BSF38" s="129"/>
      <c r="BSG38" s="129"/>
      <c r="BSH38" s="129"/>
      <c r="BSI38" s="129"/>
      <c r="BSJ38" s="129"/>
      <c r="BSK38" s="129"/>
      <c r="BSL38" s="129"/>
      <c r="BSM38" s="129"/>
      <c r="BSN38" s="129"/>
      <c r="BSO38" s="129"/>
      <c r="BSP38" s="129"/>
      <c r="BSQ38" s="129"/>
      <c r="BSR38" s="129"/>
      <c r="BSS38" s="129"/>
      <c r="BST38" s="129"/>
      <c r="BSU38" s="129"/>
      <c r="BSV38" s="129"/>
      <c r="BSW38" s="129"/>
      <c r="BSX38" s="129"/>
      <c r="BSY38" s="129"/>
      <c r="BSZ38" s="129"/>
      <c r="BTA38" s="129"/>
      <c r="BTB38" s="129"/>
      <c r="BTC38" s="129"/>
      <c r="BTD38" s="129"/>
      <c r="BTE38" s="129"/>
      <c r="BTF38" s="129"/>
      <c r="BTG38" s="129"/>
      <c r="BTH38" s="129"/>
      <c r="BTI38" s="129"/>
      <c r="BTJ38" s="129"/>
      <c r="BTK38" s="129"/>
      <c r="BTL38" s="129"/>
      <c r="BTM38" s="129"/>
      <c r="BTN38" s="129"/>
      <c r="BTO38" s="129"/>
      <c r="BTP38" s="129"/>
      <c r="BTQ38" s="129"/>
      <c r="BTR38" s="129"/>
      <c r="BTS38" s="129"/>
      <c r="BTT38" s="129"/>
      <c r="BTU38" s="129"/>
      <c r="BTV38" s="129"/>
      <c r="BTW38" s="129"/>
      <c r="BTX38" s="129"/>
      <c r="BTY38" s="129"/>
      <c r="BTZ38" s="129"/>
      <c r="BUA38" s="129"/>
      <c r="BUB38" s="129"/>
      <c r="BUC38" s="129"/>
      <c r="BUD38" s="129"/>
      <c r="BUE38" s="129"/>
      <c r="BUF38" s="129"/>
      <c r="BUG38" s="129"/>
      <c r="BUH38" s="129"/>
      <c r="BUI38" s="129"/>
      <c r="BUJ38" s="129"/>
      <c r="BUK38" s="129"/>
      <c r="BUL38" s="129"/>
      <c r="BUM38" s="129"/>
      <c r="BUN38" s="129"/>
      <c r="BUO38" s="129"/>
      <c r="BUP38" s="129"/>
      <c r="BUQ38" s="129"/>
      <c r="BUR38" s="129"/>
      <c r="BUS38" s="129"/>
      <c r="BUT38" s="129"/>
      <c r="BUU38" s="129"/>
      <c r="BUV38" s="129"/>
      <c r="BUW38" s="129"/>
      <c r="BUX38" s="129"/>
      <c r="BUY38" s="129"/>
      <c r="BUZ38" s="129"/>
      <c r="BVA38" s="129"/>
      <c r="BVB38" s="129"/>
      <c r="BVC38" s="129"/>
      <c r="BVD38" s="129"/>
      <c r="BVE38" s="129"/>
      <c r="BVF38" s="129"/>
      <c r="BVG38" s="129"/>
      <c r="BVH38" s="129"/>
      <c r="BVI38" s="129"/>
      <c r="BVJ38" s="129"/>
      <c r="BVK38" s="129"/>
      <c r="BVL38" s="129"/>
      <c r="BVM38" s="129"/>
      <c r="BVN38" s="129"/>
      <c r="BVO38" s="129"/>
      <c r="BVP38" s="129"/>
      <c r="BVQ38" s="129"/>
      <c r="BVR38" s="129"/>
      <c r="BVS38" s="129"/>
      <c r="BVT38" s="129"/>
      <c r="BVU38" s="129"/>
      <c r="BVV38" s="129"/>
      <c r="BVW38" s="129"/>
      <c r="BVX38" s="129"/>
      <c r="BVY38" s="129"/>
      <c r="BVZ38" s="129"/>
      <c r="BWA38" s="129"/>
      <c r="BWB38" s="129"/>
      <c r="BWC38" s="129"/>
      <c r="BWD38" s="129"/>
      <c r="BWE38" s="129"/>
      <c r="BWF38" s="129"/>
      <c r="BWG38" s="129"/>
      <c r="BWH38" s="129"/>
      <c r="BWI38" s="129"/>
      <c r="BWJ38" s="129"/>
      <c r="BWK38" s="129"/>
      <c r="BWL38" s="129"/>
      <c r="BWM38" s="129"/>
      <c r="BWN38" s="129"/>
      <c r="BWO38" s="129"/>
      <c r="BWP38" s="129"/>
      <c r="BWQ38" s="129"/>
      <c r="BWR38" s="129"/>
      <c r="BWS38" s="129"/>
      <c r="BWT38" s="129"/>
      <c r="BWU38" s="129"/>
      <c r="BWV38" s="129"/>
      <c r="BWW38" s="129"/>
      <c r="BWX38" s="129"/>
      <c r="BWY38" s="129"/>
      <c r="BWZ38" s="129"/>
      <c r="BXA38" s="129"/>
      <c r="BXB38" s="129"/>
      <c r="BXC38" s="256"/>
      <c r="BXD38" s="256"/>
      <c r="BXE38" s="256"/>
      <c r="BXF38" s="256"/>
      <c r="BXG38" s="256"/>
      <c r="BXH38" s="256"/>
      <c r="BXI38" s="256"/>
      <c r="BXJ38" s="256"/>
      <c r="BXK38" s="256"/>
      <c r="BXL38" s="256"/>
      <c r="BXM38" s="256"/>
      <c r="BXN38" s="256"/>
      <c r="BXO38" s="256"/>
      <c r="BXP38" s="256"/>
      <c r="BXQ38" s="256"/>
      <c r="BXR38" s="256"/>
      <c r="BXS38" s="256"/>
      <c r="BXT38" s="256"/>
      <c r="BXU38" s="256"/>
      <c r="BXV38" s="256"/>
      <c r="BXW38" s="256"/>
      <c r="BXX38" s="256"/>
      <c r="BXY38" s="256"/>
      <c r="BXZ38" s="256"/>
      <c r="BYA38" s="256"/>
      <c r="BYB38" s="256"/>
      <c r="BYC38" s="256"/>
      <c r="BYD38" s="256"/>
      <c r="BYE38" s="256"/>
      <c r="BYF38" s="256"/>
      <c r="BYG38" s="256"/>
      <c r="BYH38" s="256"/>
      <c r="BYI38" s="256"/>
      <c r="BYJ38" s="256"/>
      <c r="BYK38" s="256"/>
      <c r="BYL38" s="256"/>
      <c r="BYM38" s="256"/>
      <c r="BYN38" s="256"/>
      <c r="BYO38" s="256"/>
      <c r="BYP38" s="256"/>
      <c r="BYQ38" s="256"/>
      <c r="BYR38" s="256"/>
      <c r="BYS38" s="256"/>
      <c r="BYT38" s="256"/>
      <c r="BYU38" s="256"/>
      <c r="BYV38" s="256"/>
      <c r="BYW38" s="256"/>
      <c r="BYX38" s="256"/>
      <c r="BYY38" s="256"/>
      <c r="BYZ38" s="256"/>
      <c r="BZA38" s="256"/>
      <c r="BZB38" s="256"/>
      <c r="BZC38" s="256"/>
      <c r="BZD38" s="256"/>
      <c r="BZE38" s="256"/>
      <c r="BZF38" s="256"/>
      <c r="BZG38" s="256"/>
      <c r="BZH38" s="256"/>
      <c r="BZI38" s="256"/>
      <c r="BZJ38" s="256"/>
      <c r="BZK38" s="256"/>
      <c r="BZL38" s="256"/>
      <c r="BZM38" s="256"/>
      <c r="BZN38" s="256"/>
      <c r="BZO38" s="256"/>
      <c r="BZP38" s="129"/>
      <c r="BZQ38" s="129"/>
      <c r="BZR38" s="129"/>
      <c r="BZS38" s="129"/>
      <c r="BZT38" s="129"/>
      <c r="BZU38" s="129"/>
      <c r="BZV38" s="129"/>
      <c r="BZW38" s="129"/>
      <c r="BZX38" s="129"/>
      <c r="BZY38" s="129"/>
      <c r="BZZ38" s="129"/>
      <c r="CAA38" s="129"/>
      <c r="CAB38" s="129"/>
      <c r="CAC38" s="129"/>
      <c r="CAD38" s="129"/>
      <c r="CAE38" s="129"/>
      <c r="CAF38" s="129"/>
      <c r="CAG38" s="129"/>
      <c r="CAH38" s="129"/>
      <c r="CAI38" s="129"/>
      <c r="CAJ38" s="129"/>
      <c r="CAK38" s="129"/>
      <c r="CAL38" s="129"/>
      <c r="CAM38" s="129"/>
      <c r="CAN38" s="129"/>
      <c r="CAO38" s="129"/>
      <c r="CAP38" s="129"/>
      <c r="CAQ38" s="129"/>
      <c r="CAR38" s="129"/>
      <c r="CAS38" s="129"/>
      <c r="CAT38" s="129"/>
      <c r="CAU38" s="129"/>
      <c r="CAV38" s="129"/>
      <c r="CAW38" s="129"/>
      <c r="CAX38" s="129"/>
      <c r="CAY38" s="129"/>
      <c r="CAZ38" s="129"/>
      <c r="CBA38" s="129"/>
      <c r="CBB38" s="129"/>
      <c r="CBC38" s="129"/>
      <c r="CBD38" s="129"/>
      <c r="CBE38" s="129"/>
      <c r="CBF38" s="129"/>
      <c r="CBG38" s="129"/>
      <c r="CBH38" s="129"/>
      <c r="CBI38" s="129"/>
      <c r="CBJ38" s="129"/>
      <c r="CBK38" s="129"/>
      <c r="CBL38" s="129"/>
      <c r="CBM38" s="129"/>
      <c r="CBN38" s="129"/>
      <c r="CBO38" s="129"/>
      <c r="CBP38" s="129"/>
      <c r="CBQ38" s="129"/>
      <c r="CBR38" s="129"/>
      <c r="CBS38" s="129"/>
      <c r="CBT38" s="129"/>
      <c r="CBU38" s="129"/>
      <c r="CBV38" s="129"/>
      <c r="CBW38" s="129"/>
      <c r="CBX38" s="129"/>
      <c r="CBY38" s="129"/>
      <c r="CBZ38" s="129"/>
      <c r="CCA38" s="129"/>
      <c r="CCB38" s="129"/>
      <c r="CCC38" s="129"/>
      <c r="CCD38" s="129"/>
      <c r="CCE38" s="129"/>
      <c r="CCF38" s="129"/>
      <c r="CCG38" s="129"/>
      <c r="CCH38" s="129"/>
      <c r="CCI38" s="129"/>
      <c r="CCJ38" s="129"/>
      <c r="CCK38" s="129"/>
      <c r="CCL38" s="129"/>
      <c r="CCM38" s="129"/>
      <c r="CCN38" s="129"/>
      <c r="CCO38" s="129"/>
      <c r="CCP38" s="129"/>
      <c r="CCQ38" s="129"/>
      <c r="CCR38" s="129"/>
      <c r="CCS38" s="129"/>
      <c r="CCT38" s="129"/>
      <c r="CCU38" s="129"/>
      <c r="CCV38" s="129"/>
      <c r="CCW38" s="129"/>
      <c r="CCX38" s="129"/>
      <c r="CCY38" s="129"/>
      <c r="CCZ38" s="129"/>
      <c r="CDA38" s="129"/>
      <c r="CDB38" s="129"/>
      <c r="CDC38" s="129"/>
      <c r="CDD38" s="129"/>
      <c r="CDE38" s="129"/>
      <c r="CDF38" s="129"/>
      <c r="CDG38" s="129"/>
      <c r="CDH38" s="129"/>
      <c r="CDI38" s="129"/>
      <c r="CDJ38" s="129"/>
      <c r="CDK38" s="129"/>
      <c r="CDL38" s="129"/>
      <c r="CDM38" s="129"/>
      <c r="CDN38" s="129"/>
      <c r="CDO38" s="129"/>
      <c r="CDP38" s="129"/>
      <c r="CDQ38" s="129"/>
      <c r="CDR38" s="129"/>
      <c r="CDS38" s="129"/>
      <c r="CDT38" s="129"/>
      <c r="CDU38" s="129"/>
      <c r="CDV38" s="129"/>
      <c r="CDW38" s="129"/>
      <c r="CDX38" s="129"/>
      <c r="CDY38" s="129"/>
      <c r="CDZ38" s="129"/>
      <c r="CEA38" s="129"/>
      <c r="CEB38" s="129"/>
      <c r="CEC38" s="129"/>
      <c r="CED38" s="129"/>
      <c r="CEE38" s="129"/>
      <c r="CEF38" s="129"/>
      <c r="CEG38" s="129"/>
      <c r="CEH38" s="129"/>
      <c r="CEI38" s="129"/>
      <c r="CEJ38" s="129"/>
      <c r="CEK38" s="129"/>
      <c r="CEL38" s="129"/>
      <c r="CEM38" s="129"/>
      <c r="CEN38" s="129"/>
      <c r="CEO38" s="129"/>
      <c r="CEP38" s="130"/>
      <c r="CEQ38" s="130"/>
      <c r="CER38" s="130"/>
      <c r="CES38" s="130"/>
      <c r="CET38" s="130"/>
      <c r="CEU38" s="130"/>
      <c r="CEV38" s="130"/>
      <c r="CEW38" s="130"/>
      <c r="CEX38" s="130"/>
      <c r="CEY38" s="130"/>
      <c r="CEZ38" s="130"/>
      <c r="CFA38" s="130"/>
      <c r="CFB38" s="130"/>
      <c r="CFC38" s="130"/>
      <c r="CFD38" s="130"/>
      <c r="CFE38" s="130"/>
      <c r="CFF38" s="130"/>
      <c r="CFG38" s="130"/>
      <c r="CFH38" s="130"/>
      <c r="CFI38" s="130"/>
      <c r="CFJ38" s="130"/>
      <c r="CFK38" s="130"/>
      <c r="CFL38" s="130"/>
      <c r="CFM38" s="130"/>
      <c r="CFN38" s="130"/>
      <c r="CFO38" s="130"/>
      <c r="CFP38" s="130"/>
      <c r="CFQ38" s="130"/>
      <c r="CFR38" s="130"/>
      <c r="CFS38" s="130"/>
      <c r="CFT38" s="130"/>
      <c r="CFU38" s="130"/>
      <c r="CFV38" s="130"/>
      <c r="CFW38" s="130"/>
      <c r="CFX38" s="130"/>
      <c r="CFY38" s="130"/>
      <c r="CFZ38" s="130"/>
      <c r="CGA38" s="130"/>
      <c r="CGB38" s="130"/>
      <c r="CGC38" s="130"/>
      <c r="CGD38" s="130"/>
    </row>
    <row r="39" spans="1:2214" x14ac:dyDescent="0.25">
      <c r="A39" s="279"/>
      <c r="B39" s="255"/>
      <c r="C39" s="267"/>
      <c r="D39" s="267"/>
      <c r="E39" s="260"/>
      <c r="F39" s="260"/>
      <c r="G39" s="260"/>
      <c r="H39" s="261"/>
      <c r="I39" s="261"/>
      <c r="J39" s="261"/>
      <c r="K39" s="261"/>
      <c r="L39" s="261"/>
      <c r="M39" s="261"/>
      <c r="N39" s="262"/>
      <c r="O39" s="262"/>
      <c r="P39" s="262"/>
      <c r="Q39" s="261"/>
      <c r="R39" s="261"/>
      <c r="S39" s="261"/>
      <c r="T39" s="260"/>
      <c r="U39" s="260"/>
      <c r="V39" s="260"/>
      <c r="W39" s="260"/>
      <c r="X39" s="263"/>
      <c r="Y39" s="262"/>
      <c r="Z39" s="262"/>
      <c r="AA39" s="262"/>
      <c r="AB39" s="262"/>
      <c r="AC39" s="262"/>
      <c r="AD39" s="262"/>
      <c r="AE39" s="262"/>
      <c r="AF39" s="262"/>
      <c r="AG39" s="262"/>
      <c r="AH39" s="264"/>
      <c r="AI39" s="264"/>
      <c r="AJ39" s="129"/>
      <c r="AK39" s="129"/>
      <c r="AL39" s="129"/>
      <c r="AM39" s="129"/>
      <c r="AN39" s="264"/>
      <c r="AO39" s="264"/>
      <c r="AP39" s="264"/>
      <c r="AQ39" s="129"/>
      <c r="AR39" s="264"/>
      <c r="AS39" s="264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350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130"/>
      <c r="IQ39" s="130"/>
      <c r="IR39" s="130"/>
      <c r="IS39" s="130"/>
      <c r="IT39" s="130"/>
      <c r="IU39" s="130"/>
      <c r="IV39" s="130"/>
      <c r="IW39" s="130"/>
      <c r="IX39" s="130"/>
      <c r="IY39" s="130"/>
      <c r="IZ39" s="130"/>
      <c r="JA39" s="130"/>
      <c r="JB39" s="130"/>
      <c r="JC39" s="130"/>
      <c r="JD39" s="130"/>
      <c r="JE39" s="130"/>
      <c r="JF39" s="130"/>
      <c r="JG39" s="130"/>
      <c r="JH39" s="130"/>
      <c r="JI39" s="130"/>
      <c r="JJ39" s="130"/>
      <c r="JK39" s="130"/>
      <c r="JL39" s="130"/>
      <c r="JM39" s="130"/>
      <c r="JN39" s="130"/>
      <c r="JO39" s="130"/>
      <c r="JP39" s="130"/>
      <c r="JQ39" s="130"/>
      <c r="JR39" s="130"/>
      <c r="JS39" s="130"/>
      <c r="JT39" s="130"/>
      <c r="JU39" s="130"/>
      <c r="JV39" s="130"/>
      <c r="JW39" s="130"/>
      <c r="JX39" s="130"/>
      <c r="JY39" s="130"/>
      <c r="JZ39" s="130"/>
      <c r="KA39" s="130"/>
      <c r="KB39" s="130"/>
      <c r="KC39" s="130"/>
      <c r="KD39" s="130"/>
      <c r="KE39" s="130"/>
      <c r="KF39" s="130"/>
      <c r="KG39" s="130"/>
      <c r="KH39" s="130"/>
      <c r="KI39" s="130"/>
      <c r="KJ39" s="130"/>
      <c r="KK39" s="130"/>
      <c r="KL39" s="130"/>
      <c r="KM39" s="130"/>
      <c r="KN39" s="130"/>
      <c r="KO39" s="130"/>
      <c r="KP39" s="130"/>
      <c r="KQ39" s="130"/>
      <c r="KR39" s="130"/>
      <c r="KS39" s="130"/>
      <c r="KT39" s="130"/>
      <c r="KU39" s="130"/>
      <c r="KV39" s="130"/>
      <c r="KW39" s="130"/>
      <c r="KX39" s="130"/>
      <c r="KY39" s="130"/>
      <c r="KZ39" s="130"/>
      <c r="LA39" s="130"/>
      <c r="LB39" s="130"/>
      <c r="LC39" s="130"/>
      <c r="LD39" s="130"/>
      <c r="LE39" s="130"/>
      <c r="LF39" s="130"/>
      <c r="LG39" s="130"/>
      <c r="LH39" s="130"/>
      <c r="LI39" s="130"/>
      <c r="LJ39" s="130"/>
      <c r="LK39" s="130"/>
      <c r="LL39" s="130"/>
      <c r="LM39" s="130"/>
      <c r="LN39" s="130"/>
      <c r="LO39" s="130"/>
      <c r="LP39" s="130"/>
      <c r="LQ39" s="130"/>
      <c r="LR39" s="130"/>
      <c r="LS39" s="130"/>
      <c r="LT39" s="130"/>
      <c r="LU39" s="130"/>
      <c r="LV39" s="130"/>
      <c r="LW39" s="130"/>
      <c r="LX39" s="130"/>
      <c r="LY39" s="130"/>
      <c r="LZ39" s="130"/>
      <c r="MA39" s="130"/>
      <c r="MB39" s="130"/>
      <c r="MC39" s="130"/>
      <c r="MD39" s="130"/>
      <c r="ME39" s="130"/>
      <c r="MF39" s="130"/>
      <c r="MG39" s="130"/>
      <c r="MH39" s="130"/>
      <c r="MI39" s="130"/>
      <c r="MJ39" s="130"/>
      <c r="MK39" s="130"/>
      <c r="ML39" s="130"/>
      <c r="MM39" s="130"/>
      <c r="MN39" s="130"/>
      <c r="MO39" s="130"/>
      <c r="MP39" s="130"/>
      <c r="MQ39" s="130"/>
      <c r="MR39" s="130"/>
      <c r="MS39" s="130"/>
      <c r="MT39" s="130"/>
      <c r="MU39" s="130"/>
      <c r="MV39" s="130"/>
      <c r="MW39" s="130"/>
      <c r="MX39" s="130"/>
      <c r="MY39" s="130"/>
      <c r="MZ39" s="130"/>
      <c r="NA39" s="130"/>
      <c r="NB39" s="130"/>
      <c r="NC39" s="130"/>
      <c r="ND39" s="130"/>
      <c r="NE39" s="130"/>
      <c r="NF39" s="130"/>
      <c r="NG39" s="130"/>
      <c r="NH39" s="130"/>
      <c r="NI39" s="130"/>
      <c r="NJ39" s="130"/>
      <c r="NK39" s="130"/>
      <c r="NL39" s="130"/>
      <c r="NM39" s="130"/>
      <c r="NN39" s="130"/>
      <c r="NO39" s="130"/>
      <c r="NP39" s="256"/>
      <c r="NQ39" s="256"/>
      <c r="NR39" s="256"/>
      <c r="NS39" s="256"/>
      <c r="NT39" s="256"/>
      <c r="NU39" s="256"/>
      <c r="NV39" s="256"/>
      <c r="NW39" s="256"/>
      <c r="NX39" s="256"/>
      <c r="NY39" s="256"/>
      <c r="NZ39" s="256"/>
      <c r="OA39" s="256"/>
      <c r="OB39" s="256"/>
      <c r="OC39" s="256"/>
      <c r="OD39" s="256"/>
      <c r="OE39" s="256"/>
      <c r="OF39" s="256"/>
      <c r="OG39" s="256"/>
      <c r="OH39" s="256"/>
      <c r="OI39" s="256"/>
      <c r="OJ39" s="256"/>
      <c r="OK39" s="256"/>
      <c r="OL39" s="256"/>
      <c r="OM39" s="256"/>
      <c r="ON39" s="256"/>
      <c r="OO39" s="256"/>
      <c r="OP39" s="256"/>
      <c r="OQ39" s="256"/>
      <c r="OR39" s="256"/>
      <c r="OS39" s="256"/>
      <c r="OT39" s="256"/>
      <c r="OU39" s="256"/>
      <c r="OV39" s="256"/>
      <c r="OW39" s="256"/>
      <c r="OX39" s="256"/>
      <c r="OY39" s="256"/>
      <c r="OZ39" s="256"/>
      <c r="PA39" s="256"/>
      <c r="PB39" s="256"/>
      <c r="PC39" s="256"/>
      <c r="PD39" s="256"/>
      <c r="PE39" s="256"/>
      <c r="PF39" s="256"/>
      <c r="PG39" s="256"/>
      <c r="PH39" s="256"/>
      <c r="PI39" s="256"/>
      <c r="PJ39" s="256"/>
      <c r="PK39" s="256"/>
      <c r="PL39" s="256"/>
      <c r="PM39" s="256"/>
      <c r="PN39" s="256"/>
      <c r="PO39" s="256"/>
      <c r="PP39" s="256"/>
      <c r="PQ39" s="256"/>
      <c r="PR39" s="256"/>
      <c r="PS39" s="256"/>
      <c r="PT39" s="256"/>
      <c r="PU39" s="256"/>
      <c r="PV39" s="256"/>
      <c r="PW39" s="256"/>
      <c r="PX39" s="256"/>
      <c r="PY39" s="256"/>
      <c r="PZ39" s="256"/>
      <c r="QA39" s="256"/>
      <c r="QB39" s="256"/>
      <c r="QC39" s="64"/>
      <c r="QD39" s="64"/>
      <c r="QE39" s="64"/>
      <c r="QF39" s="64"/>
      <c r="QG39" s="64"/>
      <c r="QH39" s="64"/>
      <c r="QI39" s="64"/>
      <c r="QJ39" s="64"/>
      <c r="QK39" s="64"/>
      <c r="QL39" s="64"/>
      <c r="QM39" s="64"/>
      <c r="QN39" s="64"/>
      <c r="QO39" s="64"/>
      <c r="QP39" s="64"/>
      <c r="QQ39" s="64"/>
      <c r="QR39" s="64"/>
      <c r="QS39" s="64"/>
      <c r="QT39" s="64"/>
      <c r="QU39" s="64"/>
      <c r="QV39" s="64"/>
      <c r="QW39" s="64"/>
      <c r="QX39" s="64"/>
      <c r="QY39" s="64"/>
      <c r="QZ39" s="64"/>
      <c r="RA39" s="64"/>
      <c r="RB39" s="64"/>
      <c r="RC39" s="64"/>
      <c r="RD39" s="64"/>
      <c r="RE39" s="64"/>
      <c r="RF39" s="64"/>
      <c r="RG39" s="64"/>
      <c r="RH39" s="64"/>
      <c r="RI39" s="64"/>
      <c r="RJ39" s="64"/>
      <c r="RK39" s="64"/>
      <c r="RL39" s="64"/>
      <c r="RM39" s="64"/>
      <c r="RN39" s="64"/>
      <c r="RO39" s="64"/>
      <c r="RP39" s="64"/>
      <c r="RQ39" s="64"/>
      <c r="RR39" s="64"/>
      <c r="RS39" s="64"/>
      <c r="RT39" s="64"/>
      <c r="RU39" s="64"/>
      <c r="RV39" s="64"/>
      <c r="RW39" s="64"/>
      <c r="RX39" s="64"/>
      <c r="RY39" s="64"/>
      <c r="RZ39" s="64"/>
      <c r="SA39" s="64"/>
      <c r="SB39" s="64"/>
      <c r="SC39" s="64"/>
      <c r="SD39" s="64"/>
      <c r="SE39" s="64"/>
      <c r="SF39" s="64"/>
      <c r="SG39" s="64"/>
      <c r="SH39" s="64"/>
      <c r="SI39" s="64"/>
      <c r="SJ39" s="64"/>
      <c r="SK39" s="64"/>
      <c r="SL39" s="64"/>
      <c r="SM39" s="64"/>
      <c r="SN39" s="64"/>
      <c r="SO39" s="64"/>
      <c r="SP39" s="64"/>
      <c r="SQ39" s="64"/>
      <c r="SR39" s="64"/>
      <c r="SS39" s="64"/>
      <c r="ST39" s="64"/>
      <c r="SU39" s="64"/>
      <c r="SV39" s="64"/>
      <c r="SW39" s="64"/>
      <c r="SX39" s="64"/>
      <c r="SY39" s="64"/>
      <c r="SZ39" s="64"/>
      <c r="TA39" s="64"/>
      <c r="TB39" s="64"/>
      <c r="TC39" s="64"/>
      <c r="TD39" s="64"/>
      <c r="TE39" s="64"/>
      <c r="TF39" s="64"/>
      <c r="TG39" s="64"/>
      <c r="TH39" s="64"/>
      <c r="TI39" s="64"/>
      <c r="TJ39" s="64"/>
      <c r="TK39" s="64"/>
      <c r="TL39" s="64"/>
      <c r="TM39" s="64"/>
      <c r="TN39" s="64"/>
      <c r="TO39" s="64"/>
      <c r="TP39" s="64"/>
      <c r="TQ39" s="64"/>
      <c r="TR39" s="64"/>
      <c r="TS39" s="64"/>
      <c r="TT39" s="64"/>
      <c r="TU39" s="64"/>
      <c r="TV39" s="64"/>
      <c r="TW39" s="64"/>
      <c r="TX39" s="64"/>
      <c r="TY39" s="64"/>
      <c r="TZ39" s="64"/>
      <c r="UA39" s="64"/>
      <c r="UB39" s="64"/>
      <c r="UC39" s="64"/>
      <c r="UD39" s="64"/>
      <c r="UE39" s="64"/>
      <c r="UF39" s="64"/>
      <c r="UG39" s="64"/>
      <c r="UH39" s="64"/>
      <c r="UI39" s="64"/>
      <c r="UJ39" s="64"/>
      <c r="UK39" s="64"/>
      <c r="UL39" s="64"/>
      <c r="UM39" s="64"/>
      <c r="UN39" s="64"/>
      <c r="UO39" s="64"/>
      <c r="UP39" s="64"/>
      <c r="UQ39" s="64"/>
      <c r="UR39" s="64"/>
      <c r="US39" s="64"/>
      <c r="UT39" s="64"/>
      <c r="UU39" s="64"/>
      <c r="UV39" s="64"/>
      <c r="UW39" s="64"/>
      <c r="UX39" s="64"/>
      <c r="UY39" s="64"/>
      <c r="UZ39" s="64"/>
      <c r="VA39" s="64"/>
      <c r="VB39" s="64"/>
      <c r="VC39" s="64"/>
      <c r="VD39" s="64"/>
      <c r="VE39" s="64"/>
      <c r="VF39" s="129"/>
      <c r="VG39" s="129"/>
      <c r="VH39" s="129"/>
      <c r="VI39" s="129"/>
      <c r="VJ39" s="129"/>
      <c r="VK39" s="129"/>
      <c r="VL39" s="129"/>
      <c r="VM39" s="129"/>
      <c r="VN39" s="129"/>
      <c r="VO39" s="129"/>
      <c r="VP39" s="129"/>
      <c r="VQ39" s="129"/>
      <c r="VR39" s="129"/>
      <c r="VS39" s="129"/>
      <c r="VT39" s="129"/>
      <c r="VU39" s="129"/>
      <c r="VV39" s="129"/>
      <c r="VW39" s="129"/>
      <c r="VX39" s="129"/>
      <c r="VY39" s="129"/>
      <c r="VZ39" s="129"/>
      <c r="WA39" s="129"/>
      <c r="WB39" s="129"/>
      <c r="WC39" s="129"/>
      <c r="WD39" s="129"/>
      <c r="WE39" s="129"/>
      <c r="WF39" s="129"/>
      <c r="WG39" s="129"/>
      <c r="WH39" s="129"/>
      <c r="WI39" s="129"/>
      <c r="WJ39" s="129"/>
      <c r="WK39" s="129"/>
      <c r="WL39" s="129"/>
      <c r="WM39" s="129"/>
      <c r="WN39" s="129"/>
      <c r="WO39" s="129"/>
      <c r="WP39" s="129"/>
      <c r="WQ39" s="129"/>
      <c r="WR39" s="129"/>
      <c r="WS39" s="129"/>
      <c r="WT39" s="129"/>
      <c r="WU39" s="129"/>
      <c r="WV39" s="129"/>
      <c r="WW39" s="129"/>
      <c r="WX39" s="129"/>
      <c r="WY39" s="129"/>
      <c r="WZ39" s="129"/>
      <c r="XA39" s="129"/>
      <c r="XB39" s="129"/>
      <c r="XC39" s="129"/>
      <c r="XD39" s="129"/>
      <c r="XE39" s="129"/>
      <c r="XF39" s="129"/>
      <c r="XG39" s="129"/>
      <c r="XH39" s="129"/>
      <c r="XI39" s="129"/>
      <c r="XJ39" s="129"/>
      <c r="XK39" s="129"/>
      <c r="XL39" s="129"/>
      <c r="XM39" s="129"/>
      <c r="XN39" s="129"/>
      <c r="XO39" s="129"/>
      <c r="XP39" s="129"/>
      <c r="XQ39" s="129"/>
      <c r="XR39" s="129"/>
      <c r="XS39" s="129"/>
      <c r="XT39" s="129"/>
      <c r="XU39" s="129"/>
      <c r="XV39" s="129"/>
      <c r="XW39" s="129"/>
      <c r="XX39" s="129"/>
      <c r="XY39" s="129"/>
      <c r="XZ39" s="129"/>
      <c r="YA39" s="129"/>
      <c r="YB39" s="129"/>
      <c r="YC39" s="129"/>
      <c r="YD39" s="129"/>
      <c r="YE39" s="129"/>
      <c r="YF39" s="129"/>
      <c r="YG39" s="129"/>
      <c r="YH39" s="129"/>
      <c r="YI39" s="129"/>
      <c r="YJ39" s="129"/>
      <c r="YK39" s="129"/>
      <c r="YL39" s="129"/>
      <c r="YM39" s="129"/>
      <c r="YN39" s="129"/>
      <c r="YO39" s="129"/>
      <c r="YP39" s="129"/>
      <c r="YQ39" s="129"/>
      <c r="YR39" s="129"/>
      <c r="YS39" s="129"/>
      <c r="YT39" s="129"/>
      <c r="YU39" s="129"/>
      <c r="YV39" s="129"/>
      <c r="YW39" s="129"/>
      <c r="YX39" s="129"/>
      <c r="YY39" s="129"/>
      <c r="YZ39" s="129"/>
      <c r="ZA39" s="129"/>
      <c r="ZB39" s="129"/>
      <c r="ZC39" s="129"/>
      <c r="ZD39" s="129"/>
      <c r="ZE39" s="129"/>
      <c r="ZF39" s="129"/>
      <c r="ZG39" s="129"/>
      <c r="ZH39" s="129"/>
      <c r="ZI39" s="129"/>
      <c r="ZJ39" s="129"/>
      <c r="ZK39" s="129"/>
      <c r="ZL39" s="129"/>
      <c r="ZM39" s="129"/>
      <c r="ZN39" s="129"/>
      <c r="ZO39" s="129"/>
      <c r="ZP39" s="129"/>
      <c r="ZQ39" s="129"/>
      <c r="ZR39" s="129"/>
      <c r="ZS39" s="129"/>
      <c r="ZT39" s="129"/>
      <c r="ZU39" s="129"/>
      <c r="ZV39" s="129"/>
      <c r="ZW39" s="129"/>
      <c r="ZX39" s="129"/>
      <c r="ZY39" s="129"/>
      <c r="ZZ39" s="129"/>
      <c r="AAA39" s="129"/>
      <c r="AAB39" s="129"/>
      <c r="AAC39" s="129"/>
      <c r="AAD39" s="129"/>
      <c r="AAE39" s="129"/>
      <c r="AAF39" s="129"/>
      <c r="AAG39" s="129"/>
      <c r="AAH39" s="129"/>
      <c r="AAI39" s="129"/>
      <c r="AAJ39" s="129"/>
      <c r="AAK39" s="129"/>
      <c r="AAL39" s="129"/>
      <c r="AAM39" s="129"/>
      <c r="AAN39" s="129"/>
      <c r="AAO39" s="129"/>
      <c r="AAP39" s="129"/>
      <c r="AAQ39" s="129"/>
      <c r="AAR39" s="129"/>
      <c r="AAS39" s="129"/>
      <c r="AAT39" s="129"/>
      <c r="AAU39" s="129"/>
      <c r="AAV39" s="129"/>
      <c r="AAW39" s="129"/>
      <c r="AAX39" s="129"/>
      <c r="AAY39" s="129"/>
      <c r="AAZ39" s="129"/>
      <c r="ABA39" s="129"/>
      <c r="ABB39" s="129"/>
      <c r="ABC39" s="129"/>
      <c r="ABD39" s="129"/>
      <c r="ABE39" s="129"/>
      <c r="ABF39" s="129"/>
      <c r="ABG39" s="129"/>
      <c r="ABH39" s="129"/>
      <c r="ABI39" s="129"/>
      <c r="ABJ39" s="129"/>
      <c r="ABK39" s="129"/>
      <c r="ABL39" s="129"/>
      <c r="ABM39" s="129"/>
      <c r="ABN39" s="129"/>
      <c r="ABO39" s="129"/>
      <c r="ABP39" s="129"/>
      <c r="ABQ39" s="129"/>
      <c r="ABR39" s="129"/>
      <c r="ABS39" s="129"/>
      <c r="ABT39" s="129"/>
      <c r="ABU39" s="129"/>
      <c r="ABV39" s="129"/>
      <c r="ABW39" s="129"/>
      <c r="ABX39" s="129"/>
      <c r="ABY39" s="129"/>
      <c r="ABZ39" s="129"/>
      <c r="ACA39" s="129"/>
      <c r="ACB39" s="129"/>
      <c r="ACC39" s="129"/>
      <c r="ACD39" s="129"/>
      <c r="ACE39" s="129"/>
      <c r="ACF39" s="129"/>
      <c r="ACG39" s="129"/>
      <c r="ACH39" s="129"/>
      <c r="ACI39" s="129"/>
      <c r="ACJ39" s="129"/>
      <c r="ACK39" s="129"/>
      <c r="ACL39" s="129"/>
      <c r="ACM39" s="129"/>
      <c r="ACN39" s="129"/>
      <c r="ACO39" s="129"/>
      <c r="ACP39" s="129"/>
      <c r="ACQ39" s="129"/>
      <c r="ACR39" s="129"/>
      <c r="ACS39" s="129"/>
      <c r="ACT39" s="129"/>
      <c r="ACU39" s="129"/>
      <c r="ACV39" s="129"/>
      <c r="ACW39" s="129"/>
      <c r="ACX39" s="129"/>
      <c r="ACY39" s="257"/>
      <c r="ACZ39" s="257"/>
      <c r="ADA39" s="257"/>
      <c r="ADB39" s="257"/>
      <c r="ADC39" s="257"/>
      <c r="ADD39" s="257"/>
      <c r="ADE39" s="257"/>
      <c r="ADF39" s="257"/>
      <c r="ADG39" s="257"/>
      <c r="ADH39" s="257"/>
      <c r="ADI39" s="257"/>
      <c r="ADJ39" s="257"/>
      <c r="ADK39" s="257"/>
      <c r="ADL39" s="257"/>
      <c r="ADM39" s="257"/>
      <c r="ADN39" s="257"/>
      <c r="ADO39" s="257"/>
      <c r="ADP39" s="257"/>
      <c r="ADQ39" s="257"/>
      <c r="ADR39" s="257"/>
      <c r="ADS39" s="257"/>
      <c r="ADT39" s="257"/>
      <c r="ADU39" s="257"/>
      <c r="ADV39" s="257"/>
      <c r="ADW39" s="257"/>
      <c r="ADX39" s="257"/>
      <c r="ADY39" s="257"/>
      <c r="ADZ39" s="257"/>
      <c r="AEA39" s="257"/>
      <c r="AEB39" s="257"/>
      <c r="AEC39" s="257"/>
      <c r="AED39" s="257"/>
      <c r="AEE39" s="257"/>
      <c r="AEF39" s="257"/>
      <c r="AEG39" s="257"/>
      <c r="AEH39" s="257"/>
      <c r="AEI39" s="257"/>
      <c r="AEJ39" s="257"/>
      <c r="AEK39" s="257"/>
      <c r="AEL39" s="257"/>
      <c r="AEM39" s="257"/>
      <c r="AEN39" s="257"/>
      <c r="AEO39" s="257"/>
      <c r="AEP39" s="257"/>
      <c r="AEQ39" s="257"/>
      <c r="AER39" s="257"/>
      <c r="AES39" s="257"/>
      <c r="AET39" s="257"/>
      <c r="AEU39" s="257"/>
      <c r="AEV39" s="257"/>
      <c r="AEW39" s="257"/>
      <c r="AEX39" s="257"/>
      <c r="AEY39" s="257"/>
      <c r="AEZ39" s="257"/>
      <c r="AFA39" s="257"/>
      <c r="AFB39" s="257"/>
      <c r="AFC39" s="257"/>
      <c r="AFD39" s="257"/>
      <c r="AFE39" s="257"/>
      <c r="AFF39" s="257"/>
      <c r="AFG39" s="257"/>
      <c r="AFH39" s="257"/>
      <c r="AFI39" s="257"/>
      <c r="AFJ39" s="257"/>
      <c r="AFK39" s="257"/>
      <c r="AFL39" s="257"/>
      <c r="AFM39" s="257"/>
      <c r="AFN39" s="257"/>
      <c r="AFO39" s="130"/>
      <c r="AFP39" s="130"/>
      <c r="AFQ39" s="130"/>
      <c r="AFR39" s="130"/>
      <c r="AFS39" s="130"/>
      <c r="AFT39" s="130"/>
      <c r="AFU39" s="130"/>
      <c r="AFV39" s="130"/>
      <c r="AFW39" s="130"/>
      <c r="AFX39" s="130"/>
      <c r="AFY39" s="130"/>
      <c r="AFZ39" s="130"/>
      <c r="AGA39" s="130"/>
      <c r="AGB39" s="130"/>
      <c r="AGC39" s="130"/>
      <c r="AGD39" s="130"/>
      <c r="AGE39" s="130"/>
      <c r="AGF39" s="130"/>
      <c r="AGG39" s="130"/>
      <c r="AGH39" s="130"/>
      <c r="AGI39" s="130"/>
      <c r="AGJ39" s="130"/>
      <c r="AGK39" s="130"/>
      <c r="AGL39" s="130"/>
      <c r="AGM39" s="130"/>
      <c r="AGN39" s="130"/>
      <c r="AGO39" s="130"/>
      <c r="AGP39" s="130"/>
      <c r="AGQ39" s="130"/>
      <c r="AGR39" s="130"/>
      <c r="AGS39" s="130"/>
      <c r="AGT39" s="130"/>
      <c r="AGU39" s="130"/>
      <c r="AGV39" s="130"/>
      <c r="AGW39" s="130"/>
      <c r="AGX39" s="130"/>
      <c r="AGY39" s="130"/>
      <c r="AGZ39" s="130"/>
      <c r="AHA39" s="130"/>
      <c r="AHB39" s="130"/>
      <c r="AHC39" s="130"/>
      <c r="AHD39" s="130"/>
      <c r="AHE39" s="130"/>
      <c r="AHF39" s="130"/>
      <c r="AHG39" s="130"/>
      <c r="AHH39" s="130"/>
      <c r="AHI39" s="130"/>
      <c r="AHJ39" s="130"/>
      <c r="AHK39" s="130"/>
      <c r="AHL39" s="130"/>
      <c r="AHM39" s="130"/>
      <c r="AHN39" s="130"/>
      <c r="AHO39" s="130"/>
      <c r="AHP39" s="130"/>
      <c r="AHQ39" s="130"/>
      <c r="AHR39" s="130"/>
      <c r="AHS39" s="130"/>
      <c r="AHT39" s="130"/>
      <c r="AHU39" s="130"/>
      <c r="AHV39" s="130"/>
      <c r="AHW39" s="130"/>
      <c r="AHX39" s="130"/>
      <c r="AHY39" s="130"/>
      <c r="AHZ39" s="130"/>
      <c r="AIA39" s="130"/>
      <c r="AIB39" s="130"/>
      <c r="AIC39" s="130"/>
      <c r="AID39" s="130"/>
      <c r="AIE39" s="64"/>
      <c r="AIF39" s="64"/>
      <c r="AIG39" s="64"/>
      <c r="AIH39" s="64"/>
      <c r="AII39" s="64"/>
      <c r="AIJ39" s="64"/>
      <c r="AIK39" s="64"/>
      <c r="AIL39" s="64"/>
      <c r="AIM39" s="64"/>
      <c r="AIN39" s="64"/>
      <c r="AIO39" s="64"/>
      <c r="AIP39" s="64"/>
      <c r="AIQ39" s="64"/>
      <c r="AIR39" s="64"/>
      <c r="AIS39" s="64"/>
      <c r="AIT39" s="64"/>
      <c r="AIU39" s="64"/>
      <c r="AIV39" s="64"/>
      <c r="AIW39" s="64"/>
      <c r="AIX39" s="64"/>
      <c r="AIY39" s="64"/>
      <c r="AIZ39" s="64"/>
      <c r="AJA39" s="64"/>
      <c r="AJB39" s="64"/>
      <c r="AJC39" s="64"/>
      <c r="AJD39" s="64"/>
      <c r="AJE39" s="64"/>
      <c r="AJF39" s="64"/>
      <c r="AJG39" s="64"/>
      <c r="AJH39" s="64"/>
      <c r="AJI39" s="64"/>
      <c r="AJJ39" s="64"/>
      <c r="AJK39" s="64"/>
      <c r="AJL39" s="64"/>
      <c r="AJM39" s="64"/>
      <c r="AJN39" s="64"/>
      <c r="AJO39" s="64"/>
      <c r="AJP39" s="64"/>
      <c r="AJQ39" s="64"/>
      <c r="AJR39" s="64"/>
      <c r="AJS39" s="64"/>
      <c r="AJT39" s="64"/>
      <c r="AJU39" s="64"/>
      <c r="AJV39" s="64"/>
      <c r="AJW39" s="64"/>
      <c r="AJX39" s="64"/>
      <c r="AJY39" s="64"/>
      <c r="AJZ39" s="64"/>
      <c r="AKA39" s="64"/>
      <c r="AKB39" s="64"/>
      <c r="AKC39" s="64"/>
      <c r="AKD39" s="64"/>
      <c r="AKE39" s="64"/>
      <c r="AKF39" s="64"/>
      <c r="AKG39" s="64"/>
      <c r="AKH39" s="64"/>
      <c r="AKI39" s="64"/>
      <c r="AKJ39" s="64"/>
      <c r="AKK39" s="64"/>
      <c r="AKL39" s="64"/>
      <c r="AKM39" s="64"/>
      <c r="AKN39" s="64"/>
      <c r="AKO39" s="64"/>
      <c r="AKP39" s="64"/>
      <c r="AKQ39" s="64"/>
      <c r="AKR39" s="64"/>
      <c r="AKS39" s="258"/>
      <c r="AKT39" s="64"/>
      <c r="AKU39" s="106"/>
      <c r="AKV39" s="106"/>
      <c r="AKW39" s="106"/>
      <c r="AKX39" s="106"/>
      <c r="AKY39" s="106"/>
      <c r="AKZ39" s="106"/>
      <c r="ALA39" s="106"/>
      <c r="ALB39" s="106"/>
      <c r="ALC39" s="106"/>
      <c r="ALD39" s="106"/>
      <c r="ALE39" s="106"/>
      <c r="ALF39" s="106"/>
      <c r="ALG39" s="106"/>
      <c r="ALH39" s="106"/>
      <c r="ALI39" s="106"/>
      <c r="ALJ39" s="106"/>
      <c r="ALK39" s="106"/>
      <c r="ALL39" s="106"/>
      <c r="ALM39" s="106"/>
      <c r="ALN39" s="106"/>
      <c r="ALO39" s="106"/>
      <c r="ALP39" s="106"/>
      <c r="ALQ39" s="106"/>
      <c r="ALR39" s="106"/>
      <c r="ALS39" s="106"/>
      <c r="ALT39" s="106"/>
      <c r="ALU39" s="106"/>
      <c r="ALV39" s="106"/>
      <c r="ALW39" s="106"/>
      <c r="ALX39" s="106"/>
      <c r="ALY39" s="106"/>
      <c r="ALZ39" s="106"/>
      <c r="AMA39" s="106"/>
      <c r="AMB39" s="106"/>
      <c r="AMC39" s="106"/>
      <c r="AMD39" s="106"/>
      <c r="AME39" s="106"/>
      <c r="AMF39" s="106"/>
      <c r="AMG39" s="106"/>
      <c r="AMH39" s="106"/>
      <c r="AMI39" s="106"/>
      <c r="AMJ39" s="106"/>
      <c r="AMK39" s="106"/>
      <c r="AML39" s="106"/>
      <c r="AMM39" s="106"/>
      <c r="AMN39" s="106"/>
      <c r="AMO39" s="106"/>
      <c r="AMP39" s="106"/>
      <c r="AMQ39" s="106"/>
      <c r="AMR39" s="106"/>
      <c r="AMS39" s="106"/>
      <c r="AMT39" s="106"/>
      <c r="AMU39" s="106"/>
      <c r="AMV39" s="106"/>
      <c r="AMW39" s="106"/>
      <c r="AMX39" s="106"/>
      <c r="AMY39" s="106"/>
      <c r="AMZ39" s="106"/>
      <c r="ANA39" s="106"/>
      <c r="ANB39" s="106"/>
      <c r="ANC39" s="106"/>
      <c r="AND39" s="106"/>
      <c r="ANE39" s="106"/>
      <c r="ANF39" s="106"/>
      <c r="ANG39" s="106"/>
      <c r="ANH39" s="129"/>
      <c r="ANI39" s="129"/>
      <c r="ANJ39" s="129"/>
      <c r="ANK39" s="129"/>
      <c r="ANL39" s="129"/>
      <c r="ANM39" s="129"/>
      <c r="ANN39" s="129"/>
      <c r="ANO39" s="129"/>
      <c r="ANP39" s="129"/>
      <c r="ANQ39" s="129"/>
      <c r="ANR39" s="129"/>
      <c r="ANS39" s="129"/>
      <c r="ANT39" s="129"/>
      <c r="ANU39" s="129"/>
      <c r="ANV39" s="129"/>
      <c r="ANW39" s="129"/>
      <c r="ANX39" s="129"/>
      <c r="ANY39" s="129"/>
      <c r="ANZ39" s="129"/>
      <c r="AOA39" s="129"/>
      <c r="AOB39" s="129"/>
      <c r="AOC39" s="129"/>
      <c r="AOD39" s="129"/>
      <c r="AOE39" s="129"/>
      <c r="AOF39" s="129"/>
      <c r="AOG39" s="129"/>
      <c r="AOH39" s="129"/>
      <c r="AOI39" s="129"/>
      <c r="AOJ39" s="129"/>
      <c r="AOK39" s="129"/>
      <c r="AOL39" s="129"/>
      <c r="AOM39" s="129"/>
      <c r="AON39" s="129"/>
      <c r="AOO39" s="129"/>
      <c r="AOP39" s="129"/>
      <c r="AOQ39" s="129"/>
      <c r="AOR39" s="129"/>
      <c r="AOS39" s="129"/>
      <c r="AOT39" s="129"/>
      <c r="AOU39" s="129"/>
      <c r="AOV39" s="129"/>
      <c r="AOW39" s="129"/>
      <c r="AOX39" s="129"/>
      <c r="AOY39" s="129"/>
      <c r="AOZ39" s="129"/>
      <c r="APA39" s="129"/>
      <c r="APB39" s="129"/>
      <c r="APC39" s="129"/>
      <c r="APD39" s="129"/>
      <c r="APE39" s="129"/>
      <c r="APF39" s="129"/>
      <c r="APG39" s="129"/>
      <c r="APH39" s="129"/>
      <c r="API39" s="129"/>
      <c r="APJ39" s="129"/>
      <c r="APK39" s="129"/>
      <c r="APL39" s="129"/>
      <c r="APM39" s="129"/>
      <c r="APN39" s="129"/>
      <c r="APO39" s="129"/>
      <c r="APP39" s="129"/>
      <c r="APQ39" s="129"/>
      <c r="APR39" s="129"/>
      <c r="APS39" s="129"/>
      <c r="APT39" s="129"/>
      <c r="APU39" s="130"/>
      <c r="APV39" s="130"/>
      <c r="APW39" s="130"/>
      <c r="APX39" s="130"/>
      <c r="APY39" s="130"/>
      <c r="APZ39" s="130"/>
      <c r="AQA39" s="130"/>
      <c r="AQB39" s="130"/>
      <c r="AQC39" s="130"/>
      <c r="AQD39" s="130"/>
      <c r="AQE39" s="130"/>
      <c r="AQF39" s="130"/>
      <c r="AQG39" s="130"/>
      <c r="AQH39" s="130"/>
      <c r="AQI39" s="130"/>
      <c r="AQJ39" s="130"/>
      <c r="AQK39" s="130"/>
      <c r="AQL39" s="130"/>
      <c r="AQM39" s="130"/>
      <c r="AQN39" s="130"/>
      <c r="AQO39" s="130"/>
      <c r="AQP39" s="130"/>
      <c r="AQQ39" s="130"/>
      <c r="AQR39" s="130"/>
      <c r="AQS39" s="130"/>
      <c r="AQT39" s="130"/>
      <c r="AQU39" s="130"/>
      <c r="AQV39" s="130"/>
      <c r="AQW39" s="130"/>
      <c r="AQX39" s="130"/>
      <c r="AQY39" s="130"/>
      <c r="AQZ39" s="130"/>
      <c r="ARA39" s="130"/>
      <c r="ARB39" s="130"/>
      <c r="ARC39" s="130"/>
      <c r="ARD39" s="130"/>
      <c r="ARE39" s="130"/>
      <c r="ARF39" s="130"/>
      <c r="ARG39" s="130"/>
      <c r="ARH39" s="130"/>
      <c r="ARI39" s="130"/>
      <c r="ARJ39" s="130"/>
      <c r="ARK39" s="130"/>
      <c r="ARL39" s="130"/>
      <c r="ARM39" s="130"/>
      <c r="ARN39" s="130"/>
      <c r="ARO39" s="130"/>
      <c r="ARP39" s="130"/>
      <c r="ARQ39" s="130"/>
      <c r="ARR39" s="130"/>
      <c r="ARS39" s="130"/>
      <c r="ART39" s="130"/>
      <c r="ARU39" s="130"/>
      <c r="ARV39" s="130"/>
      <c r="ARW39" s="130"/>
      <c r="ARX39" s="130"/>
      <c r="ARY39" s="130"/>
      <c r="ARZ39" s="130"/>
      <c r="ASA39" s="130"/>
      <c r="ASB39" s="130"/>
      <c r="ASC39" s="130"/>
      <c r="ASD39" s="130"/>
      <c r="ASE39" s="130"/>
      <c r="ASF39" s="130"/>
      <c r="ASG39" s="130"/>
      <c r="ASH39" s="131"/>
      <c r="ASI39" s="131"/>
      <c r="ASJ39" s="131"/>
      <c r="ASK39" s="131"/>
      <c r="ASL39" s="131"/>
      <c r="ASM39" s="131"/>
      <c r="ASN39" s="131"/>
      <c r="ASO39" s="131"/>
      <c r="ASP39" s="131"/>
      <c r="ASQ39" s="131"/>
      <c r="ASR39" s="131"/>
      <c r="ASS39" s="131"/>
      <c r="AST39" s="131"/>
      <c r="ASU39" s="131"/>
      <c r="ASV39" s="131"/>
      <c r="ASW39" s="131"/>
      <c r="ASX39" s="131"/>
      <c r="ASY39" s="131"/>
      <c r="ASZ39" s="131"/>
      <c r="ATA39" s="131"/>
      <c r="ATB39" s="131"/>
      <c r="ATC39" s="131"/>
      <c r="ATD39" s="131"/>
      <c r="ATE39" s="131"/>
      <c r="ATF39" s="131"/>
      <c r="ATG39" s="131"/>
      <c r="ATH39" s="131"/>
      <c r="ATI39" s="131"/>
      <c r="ATJ39" s="131"/>
      <c r="ATK39" s="131"/>
      <c r="ATL39" s="131"/>
      <c r="ATM39" s="131"/>
      <c r="ATN39" s="131"/>
      <c r="ATO39" s="131"/>
      <c r="ATP39" s="131"/>
      <c r="ATQ39" s="131"/>
      <c r="ATR39" s="131"/>
      <c r="ATS39" s="131"/>
      <c r="ATT39" s="131"/>
      <c r="ATU39" s="131"/>
      <c r="ATV39" s="131"/>
      <c r="ATW39" s="131"/>
      <c r="ATX39" s="131"/>
      <c r="ATY39" s="131"/>
      <c r="ATZ39" s="131"/>
      <c r="AUA39" s="131"/>
      <c r="AUB39" s="131"/>
      <c r="AUC39" s="131"/>
      <c r="AUD39" s="131"/>
      <c r="AUE39" s="131"/>
      <c r="AUF39" s="131"/>
      <c r="AUG39" s="131"/>
      <c r="AUH39" s="131"/>
      <c r="AUI39" s="131"/>
      <c r="AUJ39" s="131"/>
      <c r="AUK39" s="131"/>
      <c r="AUL39" s="131"/>
      <c r="AUM39" s="131"/>
      <c r="AUN39" s="131"/>
      <c r="AUO39" s="131"/>
      <c r="AUP39" s="131"/>
      <c r="AUQ39" s="131"/>
      <c r="AUR39" s="131"/>
      <c r="AUS39" s="131"/>
      <c r="AUT39" s="131"/>
      <c r="AUU39" s="130"/>
      <c r="AUV39" s="130"/>
      <c r="AUW39" s="130"/>
      <c r="AUX39" s="130"/>
      <c r="AUY39" s="130"/>
      <c r="AUZ39" s="130"/>
      <c r="AVA39" s="130"/>
      <c r="AVB39" s="130"/>
      <c r="AVC39" s="130"/>
      <c r="AVD39" s="130"/>
      <c r="AVE39" s="130"/>
      <c r="AVF39" s="130"/>
      <c r="AVG39" s="130"/>
      <c r="AVH39" s="130"/>
      <c r="AVI39" s="130"/>
      <c r="AVJ39" s="130"/>
      <c r="AVK39" s="130"/>
      <c r="AVL39" s="130"/>
      <c r="AVM39" s="130"/>
      <c r="AVN39" s="130"/>
      <c r="AVO39" s="130"/>
      <c r="AVP39" s="130"/>
      <c r="AVQ39" s="130"/>
      <c r="AVR39" s="130"/>
      <c r="AVS39" s="130"/>
      <c r="AVT39" s="130"/>
      <c r="AVU39" s="130"/>
      <c r="AVV39" s="130"/>
      <c r="AVW39" s="130"/>
      <c r="AVX39" s="130"/>
      <c r="AVY39" s="130"/>
      <c r="AVZ39" s="130"/>
      <c r="AWA39" s="130"/>
      <c r="AWB39" s="130"/>
      <c r="AWC39" s="130"/>
      <c r="AWD39" s="130"/>
      <c r="AWE39" s="130"/>
      <c r="AWF39" s="130"/>
      <c r="AWG39" s="130"/>
      <c r="AWH39" s="130"/>
      <c r="AWI39" s="130"/>
      <c r="AWJ39" s="130"/>
      <c r="AWK39" s="130"/>
      <c r="AWL39" s="130"/>
      <c r="AWM39" s="130"/>
      <c r="AWN39" s="130"/>
      <c r="AWO39" s="130"/>
      <c r="AWP39" s="130"/>
      <c r="AWQ39" s="130"/>
      <c r="AWR39" s="130"/>
      <c r="AWS39" s="130"/>
      <c r="AWT39" s="130"/>
      <c r="AWU39" s="130"/>
      <c r="AWV39" s="130"/>
      <c r="AWW39" s="130"/>
      <c r="AWX39" s="130"/>
      <c r="AWY39" s="130"/>
      <c r="AWZ39" s="130"/>
      <c r="AXA39" s="130"/>
      <c r="AXB39" s="130"/>
      <c r="AXC39" s="130"/>
      <c r="AXD39" s="130"/>
      <c r="AXE39" s="130"/>
      <c r="AXF39" s="130"/>
      <c r="AXG39" s="130"/>
      <c r="AXH39" s="130"/>
      <c r="AXI39" s="130"/>
      <c r="AXJ39" s="130"/>
      <c r="AXK39" s="64"/>
      <c r="AXL39" s="64"/>
      <c r="AXM39" s="64"/>
      <c r="AXN39" s="64"/>
      <c r="AXO39" s="64"/>
      <c r="AXP39" s="64"/>
      <c r="AXQ39" s="64"/>
      <c r="AXR39" s="64"/>
      <c r="AXS39" s="64"/>
      <c r="AXT39" s="64"/>
      <c r="AXU39" s="64"/>
      <c r="AXV39" s="64"/>
      <c r="AXW39" s="64"/>
      <c r="AXX39" s="64"/>
      <c r="AXY39" s="64"/>
      <c r="AXZ39" s="64"/>
      <c r="AYA39" s="64"/>
      <c r="AYB39" s="64"/>
      <c r="AYC39" s="64"/>
      <c r="AYD39" s="64"/>
      <c r="AYE39" s="64"/>
      <c r="AYF39" s="64"/>
      <c r="AYG39" s="64"/>
      <c r="AYH39" s="64"/>
      <c r="AYI39" s="64"/>
      <c r="AYJ39" s="64"/>
      <c r="AYK39" s="64"/>
      <c r="AYL39" s="64"/>
      <c r="AYM39" s="64"/>
      <c r="AYN39" s="64"/>
      <c r="AYO39" s="64"/>
      <c r="AYP39" s="64"/>
      <c r="AYQ39" s="64"/>
      <c r="AYR39" s="64"/>
      <c r="AYS39" s="64"/>
      <c r="AYT39" s="64"/>
      <c r="AYU39" s="64"/>
      <c r="AYV39" s="64"/>
      <c r="AYW39" s="64"/>
      <c r="AYX39" s="64"/>
      <c r="AYY39" s="64"/>
      <c r="AYZ39" s="64"/>
      <c r="AZA39" s="64"/>
      <c r="AZB39" s="64"/>
      <c r="AZC39" s="64"/>
      <c r="AZD39" s="64"/>
      <c r="AZE39" s="64"/>
      <c r="AZF39" s="64"/>
      <c r="AZG39" s="64"/>
      <c r="AZH39" s="64"/>
      <c r="AZI39" s="64"/>
      <c r="AZJ39" s="64"/>
      <c r="AZK39" s="64"/>
      <c r="AZL39" s="64"/>
      <c r="AZM39" s="64"/>
      <c r="AZN39" s="64"/>
      <c r="AZO39" s="64"/>
      <c r="AZP39" s="64"/>
      <c r="AZQ39" s="64"/>
      <c r="AZR39" s="64"/>
      <c r="AZS39" s="64"/>
      <c r="AZT39" s="64"/>
      <c r="AZU39" s="64"/>
      <c r="AZV39" s="64"/>
      <c r="AZW39" s="64"/>
      <c r="AZX39" s="130"/>
      <c r="AZY39" s="130"/>
      <c r="AZZ39" s="130"/>
      <c r="BAA39" s="130"/>
      <c r="BAB39" s="130"/>
      <c r="BAC39" s="130"/>
      <c r="BAD39" s="130"/>
      <c r="BAE39" s="130"/>
      <c r="BAF39" s="130"/>
      <c r="BAG39" s="130"/>
      <c r="BAH39" s="130"/>
      <c r="BAI39" s="130"/>
      <c r="BAJ39" s="130"/>
      <c r="BAK39" s="130"/>
      <c r="BAL39" s="130"/>
      <c r="BAM39" s="130"/>
      <c r="BAN39" s="130"/>
      <c r="BAO39" s="130"/>
      <c r="BAP39" s="130"/>
      <c r="BAQ39" s="130"/>
      <c r="BAR39" s="130"/>
      <c r="BAS39" s="130"/>
      <c r="BAT39" s="130"/>
      <c r="BAU39" s="130"/>
      <c r="BAV39" s="130"/>
      <c r="BAW39" s="130"/>
      <c r="BAX39" s="130"/>
      <c r="BAY39" s="130"/>
      <c r="BAZ39" s="130"/>
      <c r="BBA39" s="130"/>
      <c r="BBB39" s="130"/>
      <c r="BBC39" s="130"/>
      <c r="BBD39" s="130"/>
      <c r="BBE39" s="130"/>
      <c r="BBF39" s="130"/>
      <c r="BBG39" s="130"/>
      <c r="BBH39" s="130"/>
      <c r="BBI39" s="130"/>
      <c r="BBJ39" s="130"/>
      <c r="BBK39" s="130"/>
      <c r="BBL39" s="130"/>
      <c r="BBM39" s="130"/>
      <c r="BBN39" s="130"/>
      <c r="BBO39" s="130"/>
      <c r="BBP39" s="130"/>
      <c r="BBQ39" s="130"/>
      <c r="BBR39" s="130"/>
      <c r="BBS39" s="130"/>
      <c r="BBT39" s="130"/>
      <c r="BBU39" s="130"/>
      <c r="BBV39" s="130"/>
      <c r="BBW39" s="130"/>
      <c r="BBX39" s="130"/>
      <c r="BBY39" s="130"/>
      <c r="BBZ39" s="130"/>
      <c r="BCA39" s="130"/>
      <c r="BCB39" s="130"/>
      <c r="BCC39" s="130"/>
      <c r="BCD39" s="130"/>
      <c r="BCE39" s="130"/>
      <c r="BCF39" s="130"/>
      <c r="BCG39" s="130"/>
      <c r="BCH39" s="130"/>
      <c r="BCI39" s="130"/>
      <c r="BCJ39" s="130"/>
      <c r="BCK39" s="130"/>
      <c r="BCL39" s="130"/>
      <c r="BCM39" s="130"/>
      <c r="BCN39" s="130"/>
      <c r="BCO39" s="130"/>
      <c r="BCP39" s="130"/>
      <c r="BCQ39" s="130"/>
      <c r="BCR39" s="130"/>
      <c r="BCS39" s="130"/>
      <c r="BCT39" s="130"/>
      <c r="BCU39" s="130"/>
      <c r="BCV39" s="130"/>
      <c r="BCW39" s="130"/>
      <c r="BCX39" s="130"/>
      <c r="BCY39" s="130"/>
      <c r="BCZ39" s="130"/>
      <c r="BDA39" s="130"/>
      <c r="BDB39" s="130"/>
      <c r="BDC39" s="130"/>
      <c r="BDD39" s="130"/>
      <c r="BDE39" s="130"/>
      <c r="BDF39" s="130"/>
      <c r="BDG39" s="130"/>
      <c r="BDH39" s="130"/>
      <c r="BDI39" s="130"/>
      <c r="BDJ39" s="130"/>
      <c r="BDK39" s="130"/>
      <c r="BDL39" s="130"/>
      <c r="BDM39" s="130"/>
      <c r="BDN39" s="130"/>
      <c r="BDO39" s="130"/>
      <c r="BDP39" s="130"/>
      <c r="BDQ39" s="130"/>
      <c r="BDR39" s="130"/>
      <c r="BDS39" s="130"/>
      <c r="BDT39" s="130"/>
      <c r="BDU39" s="130"/>
      <c r="BDV39" s="130"/>
      <c r="BDW39" s="130"/>
      <c r="BDX39" s="130"/>
      <c r="BDY39" s="130"/>
      <c r="BDZ39" s="130"/>
      <c r="BEA39" s="130"/>
      <c r="BEB39" s="130"/>
      <c r="BEC39" s="130"/>
      <c r="BED39" s="130"/>
      <c r="BEE39" s="130"/>
      <c r="BEF39" s="130"/>
      <c r="BEG39" s="130"/>
      <c r="BEH39" s="130"/>
      <c r="BEI39" s="130"/>
      <c r="BEJ39" s="130"/>
      <c r="BEK39" s="130"/>
      <c r="BEL39" s="130"/>
      <c r="BEM39" s="130"/>
      <c r="BEN39" s="130"/>
      <c r="BEO39" s="130"/>
      <c r="BEP39" s="130"/>
      <c r="BEQ39" s="130"/>
      <c r="BER39" s="130"/>
      <c r="BES39" s="130"/>
      <c r="BET39" s="130"/>
      <c r="BEU39" s="130"/>
      <c r="BEV39" s="130"/>
      <c r="BEW39" s="130"/>
      <c r="BEX39" s="129"/>
      <c r="BEY39" s="129"/>
      <c r="BEZ39" s="129"/>
      <c r="BFA39" s="129"/>
      <c r="BFB39" s="129"/>
      <c r="BFC39" s="129"/>
      <c r="BFD39" s="129"/>
      <c r="BFE39" s="129"/>
      <c r="BFF39" s="129"/>
      <c r="BFG39" s="129"/>
      <c r="BFH39" s="129"/>
      <c r="BFI39" s="129"/>
      <c r="BFJ39" s="129"/>
      <c r="BFK39" s="129"/>
      <c r="BFL39" s="129"/>
      <c r="BFM39" s="129"/>
      <c r="BFN39" s="129"/>
      <c r="BFO39" s="129"/>
      <c r="BFP39" s="129"/>
      <c r="BFQ39" s="129"/>
      <c r="BFR39" s="129"/>
      <c r="BFS39" s="129"/>
      <c r="BFT39" s="129"/>
      <c r="BFU39" s="129"/>
      <c r="BFV39" s="129"/>
      <c r="BFW39" s="129"/>
      <c r="BFX39" s="129"/>
      <c r="BFY39" s="129"/>
      <c r="BFZ39" s="129"/>
      <c r="BGA39" s="129"/>
      <c r="BGB39" s="129"/>
      <c r="BGC39" s="129"/>
      <c r="BGD39" s="129"/>
      <c r="BGE39" s="129"/>
      <c r="BGF39" s="129"/>
      <c r="BGG39" s="129"/>
      <c r="BGH39" s="129"/>
      <c r="BGI39" s="129"/>
      <c r="BGJ39" s="129"/>
      <c r="BGK39" s="129"/>
      <c r="BGL39" s="129"/>
      <c r="BGM39" s="129"/>
      <c r="BGN39" s="129"/>
      <c r="BGO39" s="129"/>
      <c r="BGP39" s="129"/>
      <c r="BGQ39" s="129"/>
      <c r="BGR39" s="129"/>
      <c r="BGS39" s="129"/>
      <c r="BGT39" s="129"/>
      <c r="BGU39" s="129"/>
      <c r="BGV39" s="129"/>
      <c r="BGW39" s="129"/>
      <c r="BGX39" s="129"/>
      <c r="BGY39" s="129"/>
      <c r="BGZ39" s="129"/>
      <c r="BHA39" s="129"/>
      <c r="BHB39" s="129"/>
      <c r="BHC39" s="129"/>
      <c r="BHD39" s="129"/>
      <c r="BHE39" s="129"/>
      <c r="BHF39" s="129"/>
      <c r="BHG39" s="129"/>
      <c r="BHH39" s="129"/>
      <c r="BHI39" s="129"/>
      <c r="BHJ39" s="129"/>
      <c r="BHK39" s="129"/>
      <c r="BHL39" s="129"/>
      <c r="BHM39" s="129"/>
      <c r="BHN39" s="106"/>
      <c r="BHO39" s="106"/>
      <c r="BHP39" s="106"/>
      <c r="BHQ39" s="106"/>
      <c r="BHR39" s="106"/>
      <c r="BHS39" s="106"/>
      <c r="BHT39" s="106"/>
      <c r="BHU39" s="106"/>
      <c r="BHV39" s="106"/>
      <c r="BHW39" s="106"/>
      <c r="BHX39" s="106"/>
      <c r="BHY39" s="106"/>
      <c r="BHZ39" s="106"/>
      <c r="BIA39" s="106"/>
      <c r="BIB39" s="106"/>
      <c r="BIC39" s="106"/>
      <c r="BID39" s="106"/>
      <c r="BIE39" s="106"/>
      <c r="BIF39" s="106"/>
      <c r="BIG39" s="106"/>
      <c r="BIH39" s="106"/>
      <c r="BII39" s="106"/>
      <c r="BIJ39" s="106"/>
      <c r="BIK39" s="106"/>
      <c r="BIL39" s="106"/>
      <c r="BIM39" s="106"/>
      <c r="BIN39" s="106"/>
      <c r="BIO39" s="106"/>
      <c r="BIP39" s="106"/>
      <c r="BIQ39" s="106"/>
      <c r="BIR39" s="106"/>
      <c r="BIS39" s="106"/>
      <c r="BIT39" s="106"/>
      <c r="BIU39" s="106"/>
      <c r="BIV39" s="106"/>
      <c r="BIW39" s="106"/>
      <c r="BIX39" s="106"/>
      <c r="BIY39" s="106"/>
      <c r="BIZ39" s="106"/>
      <c r="BJA39" s="106"/>
      <c r="BJB39" s="106"/>
      <c r="BJC39" s="106"/>
      <c r="BJD39" s="106"/>
      <c r="BJE39" s="106"/>
      <c r="BJF39" s="106"/>
      <c r="BJG39" s="106"/>
      <c r="BJH39" s="106"/>
      <c r="BJI39" s="106"/>
      <c r="BJJ39" s="106"/>
      <c r="BJK39" s="106"/>
      <c r="BJL39" s="106"/>
      <c r="BJM39" s="106"/>
      <c r="BJN39" s="106"/>
      <c r="BJO39" s="106"/>
      <c r="BJP39" s="106"/>
      <c r="BJQ39" s="106"/>
      <c r="BJR39" s="106"/>
      <c r="BJS39" s="106"/>
      <c r="BJT39" s="106"/>
      <c r="BJU39" s="106"/>
      <c r="BJV39" s="106"/>
      <c r="BJW39" s="106"/>
      <c r="BJX39" s="106"/>
      <c r="BJY39" s="106"/>
      <c r="BJZ39" s="106"/>
      <c r="BKA39" s="106"/>
      <c r="BKB39" s="106"/>
      <c r="BKC39" s="106"/>
      <c r="BKD39" s="106"/>
      <c r="BKE39" s="106"/>
      <c r="BKF39" s="106"/>
      <c r="BKG39" s="106"/>
      <c r="BKH39" s="106"/>
      <c r="BKI39" s="106"/>
      <c r="BKJ39" s="106"/>
      <c r="BKK39" s="106"/>
      <c r="BKL39" s="106"/>
      <c r="BKM39" s="106"/>
      <c r="BKN39" s="106"/>
      <c r="BKO39" s="106"/>
      <c r="BKP39" s="106"/>
      <c r="BKQ39" s="106"/>
      <c r="BKR39" s="106"/>
      <c r="BKS39" s="106"/>
      <c r="BKT39" s="106"/>
      <c r="BKU39" s="106"/>
      <c r="BKV39" s="106"/>
      <c r="BKW39" s="106"/>
      <c r="BKX39" s="106"/>
      <c r="BKY39" s="106"/>
      <c r="BKZ39" s="106"/>
      <c r="BLA39" s="106"/>
      <c r="BLB39" s="106"/>
      <c r="BLC39" s="106"/>
      <c r="BLD39" s="106"/>
      <c r="BLE39" s="106"/>
      <c r="BLF39" s="106"/>
      <c r="BLG39" s="106"/>
      <c r="BLH39" s="106"/>
      <c r="BLI39" s="106"/>
      <c r="BLJ39" s="106"/>
      <c r="BLK39" s="106"/>
      <c r="BLL39" s="106"/>
      <c r="BLM39" s="106"/>
      <c r="BLN39" s="106"/>
      <c r="BLO39" s="106"/>
      <c r="BLP39" s="106"/>
      <c r="BLQ39" s="106"/>
      <c r="BLR39" s="106"/>
      <c r="BLS39" s="106"/>
      <c r="BLT39" s="106"/>
      <c r="BLU39" s="106"/>
      <c r="BLV39" s="106"/>
      <c r="BLW39" s="106"/>
      <c r="BLX39" s="106"/>
      <c r="BLY39" s="106"/>
      <c r="BLZ39" s="106"/>
      <c r="BMA39" s="106"/>
      <c r="BMB39" s="106"/>
      <c r="BMC39" s="106"/>
      <c r="BMD39" s="106"/>
      <c r="BME39" s="106"/>
      <c r="BMF39" s="106"/>
      <c r="BMG39" s="106"/>
      <c r="BMH39" s="106"/>
      <c r="BMI39" s="106"/>
      <c r="BMJ39" s="106"/>
      <c r="BMK39" s="106"/>
      <c r="BML39" s="106"/>
      <c r="BMM39" s="106"/>
      <c r="BMN39" s="106"/>
      <c r="BMO39" s="106"/>
      <c r="BMP39" s="106"/>
      <c r="BMQ39" s="106"/>
      <c r="BMR39" s="106"/>
      <c r="BMS39" s="106"/>
      <c r="BMT39" s="259"/>
      <c r="BMU39" s="259"/>
      <c r="BMV39" s="259"/>
      <c r="BMW39" s="259"/>
      <c r="BMX39" s="259"/>
      <c r="BMY39" s="259"/>
      <c r="BMZ39" s="259"/>
      <c r="BNA39" s="259"/>
      <c r="BNB39" s="259"/>
      <c r="BNC39" s="259"/>
      <c r="BND39" s="259"/>
      <c r="BNE39" s="259"/>
      <c r="BNF39" s="259"/>
      <c r="BNG39" s="259"/>
      <c r="BNH39" s="259"/>
      <c r="BNI39" s="259"/>
      <c r="BNJ39" s="259"/>
      <c r="BNK39" s="259"/>
      <c r="BNL39" s="259"/>
      <c r="BNM39" s="259"/>
      <c r="BNN39" s="259"/>
      <c r="BNO39" s="259"/>
      <c r="BNP39" s="259"/>
      <c r="BNQ39" s="259"/>
      <c r="BNR39" s="259"/>
      <c r="BNS39" s="259"/>
      <c r="BNT39" s="259"/>
      <c r="BNU39" s="259"/>
      <c r="BNV39" s="259"/>
      <c r="BNW39" s="259"/>
      <c r="BNX39" s="259"/>
      <c r="BNY39" s="259"/>
      <c r="BNZ39" s="259"/>
      <c r="BOA39" s="259"/>
      <c r="BOB39" s="259"/>
      <c r="BOC39" s="259"/>
      <c r="BOD39" s="259"/>
      <c r="BOE39" s="259"/>
      <c r="BOF39" s="259"/>
      <c r="BOG39" s="259"/>
      <c r="BOH39" s="259"/>
      <c r="BOI39" s="259"/>
      <c r="BOJ39" s="259"/>
      <c r="BOK39" s="259"/>
      <c r="BOL39" s="259"/>
      <c r="BOM39" s="259"/>
      <c r="BON39" s="259"/>
      <c r="BOO39" s="259"/>
      <c r="BOP39" s="259"/>
      <c r="BOQ39" s="259"/>
      <c r="BOR39" s="259"/>
      <c r="BOS39" s="259"/>
      <c r="BOT39" s="259"/>
      <c r="BOU39" s="259"/>
      <c r="BOV39" s="259"/>
      <c r="BOW39" s="259"/>
      <c r="BOX39" s="259"/>
      <c r="BOY39" s="259"/>
      <c r="BOZ39" s="259"/>
      <c r="BPA39" s="259"/>
      <c r="BPB39" s="259"/>
      <c r="BPC39" s="259"/>
      <c r="BPD39" s="259"/>
      <c r="BPE39" s="259"/>
      <c r="BPF39" s="259"/>
      <c r="BPG39" s="259"/>
      <c r="BPH39" s="259"/>
      <c r="BPI39" s="259"/>
      <c r="BPJ39" s="129"/>
      <c r="BPK39" s="129"/>
      <c r="BPL39" s="129"/>
      <c r="BPM39" s="129"/>
      <c r="BPN39" s="129"/>
      <c r="BPO39" s="129"/>
      <c r="BPP39" s="129"/>
      <c r="BPQ39" s="129"/>
      <c r="BPR39" s="129"/>
      <c r="BPS39" s="129"/>
      <c r="BPT39" s="129"/>
      <c r="BPU39" s="129"/>
      <c r="BPV39" s="129"/>
      <c r="BPW39" s="129"/>
      <c r="BPX39" s="129"/>
      <c r="BPY39" s="129"/>
      <c r="BPZ39" s="129"/>
      <c r="BQA39" s="129"/>
      <c r="BQB39" s="129"/>
      <c r="BQC39" s="129"/>
      <c r="BQD39" s="129"/>
      <c r="BQE39" s="129"/>
      <c r="BQF39" s="129"/>
      <c r="BQG39" s="129"/>
      <c r="BQH39" s="129"/>
      <c r="BQI39" s="129"/>
      <c r="BQJ39" s="129"/>
      <c r="BQK39" s="129"/>
      <c r="BQL39" s="129"/>
      <c r="BQM39" s="129"/>
      <c r="BQN39" s="129"/>
      <c r="BQO39" s="129"/>
      <c r="BQP39" s="129"/>
      <c r="BQQ39" s="129"/>
      <c r="BQR39" s="129"/>
      <c r="BQS39" s="129"/>
      <c r="BQT39" s="129"/>
      <c r="BQU39" s="129"/>
      <c r="BQV39" s="129"/>
      <c r="BQW39" s="129"/>
      <c r="BQX39" s="129"/>
      <c r="BQY39" s="129"/>
      <c r="BQZ39" s="129"/>
      <c r="BRA39" s="129"/>
      <c r="BRB39" s="129"/>
      <c r="BRC39" s="129"/>
      <c r="BRD39" s="129"/>
      <c r="BRE39" s="129"/>
      <c r="BRF39" s="129"/>
      <c r="BRG39" s="129"/>
      <c r="BRH39" s="129"/>
      <c r="BRI39" s="129"/>
      <c r="BRJ39" s="129"/>
      <c r="BRK39" s="129"/>
      <c r="BRL39" s="129"/>
      <c r="BRM39" s="129"/>
      <c r="BRN39" s="129"/>
      <c r="BRO39" s="129"/>
      <c r="BRP39" s="129"/>
      <c r="BRQ39" s="129"/>
      <c r="BRR39" s="129"/>
      <c r="BRS39" s="129"/>
      <c r="BRT39" s="129"/>
      <c r="BRU39" s="129"/>
      <c r="BRV39" s="129"/>
      <c r="BRW39" s="129"/>
      <c r="BRX39" s="129"/>
      <c r="BRY39" s="129"/>
      <c r="BRZ39" s="129"/>
      <c r="BSA39" s="129"/>
      <c r="BSB39" s="129"/>
      <c r="BSC39" s="129"/>
      <c r="BSD39" s="129"/>
      <c r="BSE39" s="129"/>
      <c r="BSF39" s="129"/>
      <c r="BSG39" s="129"/>
      <c r="BSH39" s="129"/>
      <c r="BSI39" s="129"/>
      <c r="BSJ39" s="129"/>
      <c r="BSK39" s="129"/>
      <c r="BSL39" s="129"/>
      <c r="BSM39" s="129"/>
      <c r="BSN39" s="129"/>
      <c r="BSO39" s="129"/>
      <c r="BSP39" s="129"/>
      <c r="BSQ39" s="129"/>
      <c r="BSR39" s="129"/>
      <c r="BSS39" s="129"/>
      <c r="BST39" s="129"/>
      <c r="BSU39" s="129"/>
      <c r="BSV39" s="129"/>
      <c r="BSW39" s="129"/>
      <c r="BSX39" s="129"/>
      <c r="BSY39" s="129"/>
      <c r="BSZ39" s="129"/>
      <c r="BTA39" s="129"/>
      <c r="BTB39" s="129"/>
      <c r="BTC39" s="129"/>
      <c r="BTD39" s="129"/>
      <c r="BTE39" s="129"/>
      <c r="BTF39" s="129"/>
      <c r="BTG39" s="129"/>
      <c r="BTH39" s="129"/>
      <c r="BTI39" s="129"/>
      <c r="BTJ39" s="129"/>
      <c r="BTK39" s="129"/>
      <c r="BTL39" s="129"/>
      <c r="BTM39" s="129"/>
      <c r="BTN39" s="129"/>
      <c r="BTO39" s="129"/>
      <c r="BTP39" s="129"/>
      <c r="BTQ39" s="129"/>
      <c r="BTR39" s="129"/>
      <c r="BTS39" s="129"/>
      <c r="BTT39" s="129"/>
      <c r="BTU39" s="129"/>
      <c r="BTV39" s="129"/>
      <c r="BTW39" s="129"/>
      <c r="BTX39" s="129"/>
      <c r="BTY39" s="129"/>
      <c r="BTZ39" s="129"/>
      <c r="BUA39" s="129"/>
      <c r="BUB39" s="129"/>
      <c r="BUC39" s="129"/>
      <c r="BUD39" s="129"/>
      <c r="BUE39" s="129"/>
      <c r="BUF39" s="129"/>
      <c r="BUG39" s="129"/>
      <c r="BUH39" s="129"/>
      <c r="BUI39" s="129"/>
      <c r="BUJ39" s="129"/>
      <c r="BUK39" s="129"/>
      <c r="BUL39" s="129"/>
      <c r="BUM39" s="129"/>
      <c r="BUN39" s="129"/>
      <c r="BUO39" s="129"/>
      <c r="BUP39" s="129"/>
      <c r="BUQ39" s="129"/>
      <c r="BUR39" s="129"/>
      <c r="BUS39" s="129"/>
      <c r="BUT39" s="129"/>
      <c r="BUU39" s="129"/>
      <c r="BUV39" s="129"/>
      <c r="BUW39" s="129"/>
      <c r="BUX39" s="129"/>
      <c r="BUY39" s="129"/>
      <c r="BUZ39" s="129"/>
      <c r="BVA39" s="129"/>
      <c r="BVB39" s="129"/>
      <c r="BVC39" s="129"/>
      <c r="BVD39" s="129"/>
      <c r="BVE39" s="129"/>
      <c r="BVF39" s="129"/>
      <c r="BVG39" s="129"/>
      <c r="BVH39" s="129"/>
      <c r="BVI39" s="129"/>
      <c r="BVJ39" s="129"/>
      <c r="BVK39" s="129"/>
      <c r="BVL39" s="129"/>
      <c r="BVM39" s="129"/>
      <c r="BVN39" s="129"/>
      <c r="BVO39" s="129"/>
      <c r="BVP39" s="129"/>
      <c r="BVQ39" s="129"/>
      <c r="BVR39" s="129"/>
      <c r="BVS39" s="129"/>
      <c r="BVT39" s="129"/>
      <c r="BVU39" s="129"/>
      <c r="BVV39" s="129"/>
      <c r="BVW39" s="129"/>
      <c r="BVX39" s="129"/>
      <c r="BVY39" s="129"/>
      <c r="BVZ39" s="129"/>
      <c r="BWA39" s="129"/>
      <c r="BWB39" s="129"/>
      <c r="BWC39" s="129"/>
      <c r="BWD39" s="129"/>
      <c r="BWE39" s="129"/>
      <c r="BWF39" s="129"/>
      <c r="BWG39" s="129"/>
      <c r="BWH39" s="129"/>
      <c r="BWI39" s="129"/>
      <c r="BWJ39" s="129"/>
      <c r="BWK39" s="129"/>
      <c r="BWL39" s="129"/>
      <c r="BWM39" s="129"/>
      <c r="BWN39" s="129"/>
      <c r="BWO39" s="129"/>
      <c r="BWP39" s="129"/>
      <c r="BWQ39" s="129"/>
      <c r="BWR39" s="129"/>
      <c r="BWS39" s="129"/>
      <c r="BWT39" s="129"/>
      <c r="BWU39" s="129"/>
      <c r="BWV39" s="129"/>
      <c r="BWW39" s="129"/>
      <c r="BWX39" s="129"/>
      <c r="BWY39" s="129"/>
      <c r="BWZ39" s="129"/>
      <c r="BXA39" s="129"/>
      <c r="BXB39" s="129"/>
      <c r="BXC39" s="256"/>
      <c r="BXD39" s="256"/>
      <c r="BXE39" s="256"/>
      <c r="BXF39" s="256"/>
      <c r="BXG39" s="256"/>
      <c r="BXH39" s="256"/>
      <c r="BXI39" s="256"/>
      <c r="BXJ39" s="256"/>
      <c r="BXK39" s="256"/>
      <c r="BXL39" s="256"/>
      <c r="BXM39" s="256"/>
      <c r="BXN39" s="256"/>
      <c r="BXO39" s="256"/>
      <c r="BXP39" s="256"/>
      <c r="BXQ39" s="256"/>
      <c r="BXR39" s="256"/>
      <c r="BXS39" s="256"/>
      <c r="BXT39" s="256"/>
      <c r="BXU39" s="256"/>
      <c r="BXV39" s="256"/>
      <c r="BXW39" s="256"/>
      <c r="BXX39" s="256"/>
      <c r="BXY39" s="256"/>
      <c r="BXZ39" s="256"/>
      <c r="BYA39" s="256"/>
      <c r="BYB39" s="256"/>
      <c r="BYC39" s="256"/>
      <c r="BYD39" s="256"/>
      <c r="BYE39" s="256"/>
      <c r="BYF39" s="256"/>
      <c r="BYG39" s="256"/>
      <c r="BYH39" s="256"/>
      <c r="BYI39" s="256"/>
      <c r="BYJ39" s="256"/>
      <c r="BYK39" s="256"/>
      <c r="BYL39" s="256"/>
      <c r="BYM39" s="256"/>
      <c r="BYN39" s="256"/>
      <c r="BYO39" s="256"/>
      <c r="BYP39" s="256"/>
      <c r="BYQ39" s="256"/>
      <c r="BYR39" s="256"/>
      <c r="BYS39" s="256"/>
      <c r="BYT39" s="256"/>
      <c r="BYU39" s="256"/>
      <c r="BYV39" s="256"/>
      <c r="BYW39" s="256"/>
      <c r="BYX39" s="256"/>
      <c r="BYY39" s="256"/>
      <c r="BYZ39" s="256"/>
      <c r="BZA39" s="256"/>
      <c r="BZB39" s="256"/>
      <c r="BZC39" s="256"/>
      <c r="BZD39" s="256"/>
      <c r="BZE39" s="256"/>
      <c r="BZF39" s="256"/>
      <c r="BZG39" s="256"/>
      <c r="BZH39" s="256"/>
      <c r="BZI39" s="256"/>
      <c r="BZJ39" s="256"/>
      <c r="BZK39" s="256"/>
      <c r="BZL39" s="256"/>
      <c r="BZM39" s="256"/>
      <c r="BZN39" s="256"/>
      <c r="BZO39" s="256"/>
      <c r="BZP39" s="129"/>
      <c r="BZQ39" s="129"/>
      <c r="BZR39" s="129"/>
      <c r="BZS39" s="129"/>
      <c r="BZT39" s="129"/>
      <c r="BZU39" s="129"/>
      <c r="BZV39" s="129"/>
      <c r="BZW39" s="129"/>
      <c r="BZX39" s="129"/>
      <c r="BZY39" s="129"/>
      <c r="BZZ39" s="129"/>
      <c r="CAA39" s="129"/>
      <c r="CAB39" s="129"/>
      <c r="CAC39" s="129"/>
      <c r="CAD39" s="129"/>
      <c r="CAE39" s="129"/>
      <c r="CAF39" s="129"/>
      <c r="CAG39" s="129"/>
      <c r="CAH39" s="129"/>
      <c r="CAI39" s="129"/>
      <c r="CAJ39" s="129"/>
      <c r="CAK39" s="129"/>
      <c r="CAL39" s="129"/>
      <c r="CAM39" s="129"/>
      <c r="CAN39" s="129"/>
      <c r="CAO39" s="129"/>
      <c r="CAP39" s="129"/>
      <c r="CAQ39" s="129"/>
      <c r="CAR39" s="129"/>
      <c r="CAS39" s="129"/>
      <c r="CAT39" s="129"/>
      <c r="CAU39" s="129"/>
      <c r="CAV39" s="129"/>
      <c r="CAW39" s="129"/>
      <c r="CAX39" s="129"/>
      <c r="CAY39" s="129"/>
      <c r="CAZ39" s="129"/>
      <c r="CBA39" s="129"/>
      <c r="CBB39" s="129"/>
      <c r="CBC39" s="129"/>
      <c r="CBD39" s="129"/>
      <c r="CBE39" s="129"/>
      <c r="CBF39" s="129"/>
      <c r="CBG39" s="129"/>
      <c r="CBH39" s="129"/>
      <c r="CBI39" s="129"/>
      <c r="CBJ39" s="129"/>
      <c r="CBK39" s="129"/>
      <c r="CBL39" s="129"/>
      <c r="CBM39" s="129"/>
      <c r="CBN39" s="129"/>
      <c r="CBO39" s="129"/>
      <c r="CBP39" s="129"/>
      <c r="CBQ39" s="129"/>
      <c r="CBR39" s="129"/>
      <c r="CBS39" s="129"/>
      <c r="CBT39" s="129"/>
      <c r="CBU39" s="129"/>
      <c r="CBV39" s="129"/>
      <c r="CBW39" s="129"/>
      <c r="CBX39" s="129"/>
      <c r="CBY39" s="129"/>
      <c r="CBZ39" s="129"/>
      <c r="CCA39" s="129"/>
      <c r="CCB39" s="129"/>
      <c r="CCC39" s="129"/>
      <c r="CCD39" s="129"/>
      <c r="CCE39" s="129"/>
      <c r="CCF39" s="129"/>
      <c r="CCG39" s="129"/>
      <c r="CCH39" s="129"/>
      <c r="CCI39" s="129"/>
      <c r="CCJ39" s="129"/>
      <c r="CCK39" s="129"/>
      <c r="CCL39" s="129"/>
      <c r="CCM39" s="129"/>
      <c r="CCN39" s="129"/>
      <c r="CCO39" s="129"/>
      <c r="CCP39" s="129"/>
      <c r="CCQ39" s="129"/>
      <c r="CCR39" s="129"/>
      <c r="CCS39" s="129"/>
      <c r="CCT39" s="129"/>
      <c r="CCU39" s="129"/>
      <c r="CCV39" s="129"/>
      <c r="CCW39" s="129"/>
      <c r="CCX39" s="129"/>
      <c r="CCY39" s="129"/>
      <c r="CCZ39" s="129"/>
      <c r="CDA39" s="129"/>
      <c r="CDB39" s="129"/>
      <c r="CDC39" s="129"/>
      <c r="CDD39" s="129"/>
      <c r="CDE39" s="129"/>
      <c r="CDF39" s="129"/>
      <c r="CDG39" s="129"/>
      <c r="CDH39" s="129"/>
      <c r="CDI39" s="129"/>
      <c r="CDJ39" s="129"/>
      <c r="CDK39" s="129"/>
      <c r="CDL39" s="129"/>
      <c r="CDM39" s="129"/>
      <c r="CDN39" s="129"/>
      <c r="CDO39" s="129"/>
      <c r="CDP39" s="129"/>
      <c r="CDQ39" s="129"/>
      <c r="CDR39" s="129"/>
      <c r="CDS39" s="129"/>
      <c r="CDT39" s="129"/>
      <c r="CDU39" s="129"/>
      <c r="CDV39" s="129"/>
      <c r="CDW39" s="129"/>
      <c r="CDX39" s="129"/>
      <c r="CDY39" s="129"/>
      <c r="CDZ39" s="129"/>
      <c r="CEA39" s="129"/>
      <c r="CEB39" s="129"/>
      <c r="CEC39" s="129"/>
      <c r="CED39" s="129"/>
      <c r="CEE39" s="129"/>
      <c r="CEF39" s="129"/>
      <c r="CEG39" s="129"/>
      <c r="CEH39" s="129"/>
      <c r="CEI39" s="129"/>
      <c r="CEJ39" s="129"/>
      <c r="CEK39" s="129"/>
      <c r="CEL39" s="129"/>
      <c r="CEM39" s="129"/>
      <c r="CEN39" s="129"/>
      <c r="CEO39" s="129"/>
      <c r="CEP39" s="130"/>
      <c r="CEQ39" s="130"/>
      <c r="CER39" s="130"/>
      <c r="CES39" s="130"/>
      <c r="CET39" s="130"/>
      <c r="CEU39" s="130"/>
      <c r="CEV39" s="130"/>
      <c r="CEW39" s="130"/>
      <c r="CEX39" s="130"/>
      <c r="CEY39" s="130"/>
      <c r="CEZ39" s="130"/>
      <c r="CFA39" s="130"/>
      <c r="CFB39" s="130"/>
      <c r="CFC39" s="130"/>
      <c r="CFD39" s="130"/>
      <c r="CFE39" s="130"/>
      <c r="CFF39" s="130"/>
      <c r="CFG39" s="130"/>
      <c r="CFH39" s="130"/>
      <c r="CFI39" s="130"/>
      <c r="CFJ39" s="130"/>
      <c r="CFK39" s="130"/>
      <c r="CFL39" s="130"/>
      <c r="CFM39" s="130"/>
      <c r="CFN39" s="130"/>
      <c r="CFO39" s="130"/>
      <c r="CFP39" s="130"/>
      <c r="CFQ39" s="130"/>
      <c r="CFR39" s="130"/>
      <c r="CFS39" s="130"/>
      <c r="CFT39" s="130"/>
      <c r="CFU39" s="130"/>
      <c r="CFV39" s="130"/>
      <c r="CFW39" s="130"/>
      <c r="CFX39" s="130"/>
      <c r="CFY39" s="130"/>
      <c r="CFZ39" s="130"/>
      <c r="CGA39" s="130"/>
      <c r="CGB39" s="130"/>
      <c r="CGC39" s="130"/>
      <c r="CGD39" s="130"/>
    </row>
    <row r="40" spans="1:2214" s="209" customFormat="1" x14ac:dyDescent="0.25">
      <c r="A40" s="279"/>
      <c r="B40" s="255"/>
      <c r="C40" s="267"/>
      <c r="D40" s="267"/>
      <c r="E40" s="260"/>
      <c r="F40" s="260"/>
      <c r="G40" s="260"/>
      <c r="H40" s="261"/>
      <c r="I40" s="261"/>
      <c r="J40" s="261"/>
      <c r="K40" s="261"/>
      <c r="L40" s="261"/>
      <c r="M40" s="261"/>
      <c r="N40" s="262"/>
      <c r="O40" s="262"/>
      <c r="P40" s="262"/>
      <c r="Q40" s="261"/>
      <c r="R40" s="261"/>
      <c r="S40" s="261"/>
      <c r="T40" s="260"/>
      <c r="U40" s="260"/>
      <c r="V40" s="260"/>
      <c r="W40" s="260"/>
      <c r="X40" s="263"/>
      <c r="Y40" s="262"/>
      <c r="Z40" s="262"/>
      <c r="AA40" s="262"/>
      <c r="AB40" s="262"/>
      <c r="AC40" s="262"/>
      <c r="AD40" s="262"/>
      <c r="AE40" s="262"/>
      <c r="AF40" s="262"/>
      <c r="AG40" s="262"/>
      <c r="AH40" s="264"/>
      <c r="AI40" s="264"/>
      <c r="AJ40" s="129"/>
      <c r="AK40" s="129"/>
      <c r="AL40" s="130"/>
      <c r="AM40" s="264"/>
      <c r="AN40" s="264"/>
      <c r="AO40" s="264"/>
      <c r="AP40" s="264"/>
      <c r="AQ40" s="129"/>
      <c r="AR40" s="264"/>
      <c r="AS40" s="264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350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64"/>
      <c r="HJ40" s="64"/>
      <c r="HK40" s="64"/>
      <c r="HL40" s="64"/>
      <c r="HM40" s="64"/>
      <c r="HN40" s="64"/>
      <c r="HO40" s="64"/>
      <c r="HP40" s="64"/>
      <c r="HQ40" s="64"/>
      <c r="HR40" s="64"/>
      <c r="HS40" s="64"/>
      <c r="HT40" s="64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130"/>
      <c r="IQ40" s="130"/>
      <c r="IR40" s="130"/>
      <c r="IS40" s="130"/>
      <c r="IT40" s="130"/>
      <c r="IU40" s="130"/>
      <c r="IV40" s="130"/>
      <c r="IW40" s="130"/>
      <c r="IX40" s="130"/>
      <c r="IY40" s="130"/>
      <c r="IZ40" s="130"/>
      <c r="JA40" s="130"/>
      <c r="JB40" s="130"/>
      <c r="JC40" s="130"/>
      <c r="JD40" s="130"/>
      <c r="JE40" s="130"/>
      <c r="JF40" s="130"/>
      <c r="JG40" s="130"/>
      <c r="JH40" s="130"/>
      <c r="JI40" s="130"/>
      <c r="JJ40" s="130"/>
      <c r="JK40" s="130"/>
      <c r="JL40" s="130"/>
      <c r="JM40" s="130"/>
      <c r="JN40" s="130"/>
      <c r="JO40" s="130"/>
      <c r="JP40" s="130"/>
      <c r="JQ40" s="130"/>
      <c r="JR40" s="130"/>
      <c r="JS40" s="130"/>
      <c r="JT40" s="130"/>
      <c r="JU40" s="130"/>
      <c r="JV40" s="130"/>
      <c r="JW40" s="130"/>
      <c r="JX40" s="130"/>
      <c r="JY40" s="130"/>
      <c r="JZ40" s="130"/>
      <c r="KA40" s="130"/>
      <c r="KB40" s="130"/>
      <c r="KC40" s="130"/>
      <c r="KD40" s="130"/>
      <c r="KE40" s="130"/>
      <c r="KF40" s="130"/>
      <c r="KG40" s="130"/>
      <c r="KH40" s="130"/>
      <c r="KI40" s="130"/>
      <c r="KJ40" s="130"/>
      <c r="KK40" s="130"/>
      <c r="KL40" s="130"/>
      <c r="KM40" s="130"/>
      <c r="KN40" s="130"/>
      <c r="KO40" s="130"/>
      <c r="KP40" s="130"/>
      <c r="KQ40" s="130"/>
      <c r="KR40" s="130"/>
      <c r="KS40" s="130"/>
      <c r="KT40" s="130"/>
      <c r="KU40" s="130"/>
      <c r="KV40" s="130"/>
      <c r="KW40" s="130"/>
      <c r="KX40" s="130"/>
      <c r="KY40" s="130"/>
      <c r="KZ40" s="130"/>
      <c r="LA40" s="130"/>
      <c r="LB40" s="130"/>
      <c r="LC40" s="130"/>
      <c r="LD40" s="130"/>
      <c r="LE40" s="130"/>
      <c r="LF40" s="130"/>
      <c r="LG40" s="130"/>
      <c r="LH40" s="130"/>
      <c r="LI40" s="130"/>
      <c r="LJ40" s="130"/>
      <c r="LK40" s="130"/>
      <c r="LL40" s="130"/>
      <c r="LM40" s="130"/>
      <c r="LN40" s="130"/>
      <c r="LO40" s="130"/>
      <c r="LP40" s="130"/>
      <c r="LQ40" s="130"/>
      <c r="LR40" s="130"/>
      <c r="LS40" s="130"/>
      <c r="LT40" s="130"/>
      <c r="LU40" s="130"/>
      <c r="LV40" s="130"/>
      <c r="LW40" s="130"/>
      <c r="LX40" s="130"/>
      <c r="LY40" s="130"/>
      <c r="LZ40" s="130"/>
      <c r="MA40" s="130"/>
      <c r="MB40" s="130"/>
      <c r="MC40" s="130"/>
      <c r="MD40" s="130"/>
      <c r="ME40" s="130"/>
      <c r="MF40" s="130"/>
      <c r="MG40" s="130"/>
      <c r="MH40" s="130"/>
      <c r="MI40" s="130"/>
      <c r="MJ40" s="130"/>
      <c r="MK40" s="130"/>
      <c r="ML40" s="130"/>
      <c r="MM40" s="130"/>
      <c r="MN40" s="130"/>
      <c r="MO40" s="130"/>
      <c r="MP40" s="130"/>
      <c r="MQ40" s="130"/>
      <c r="MR40" s="130"/>
      <c r="MS40" s="130"/>
      <c r="MT40" s="130"/>
      <c r="MU40" s="130"/>
      <c r="MV40" s="130"/>
      <c r="MW40" s="130"/>
      <c r="MX40" s="130"/>
      <c r="MY40" s="130"/>
      <c r="MZ40" s="130"/>
      <c r="NA40" s="130"/>
      <c r="NB40" s="130"/>
      <c r="NC40" s="130"/>
      <c r="ND40" s="130"/>
      <c r="NE40" s="130"/>
      <c r="NF40" s="130"/>
      <c r="NG40" s="130"/>
      <c r="NH40" s="130"/>
      <c r="NI40" s="130"/>
      <c r="NJ40" s="130"/>
      <c r="NK40" s="130"/>
      <c r="NL40" s="130"/>
      <c r="NM40" s="130"/>
      <c r="NN40" s="130"/>
      <c r="NO40" s="130"/>
      <c r="NP40" s="256"/>
      <c r="NQ40" s="256"/>
      <c r="NR40" s="256"/>
      <c r="NS40" s="256"/>
      <c r="NT40" s="256"/>
      <c r="NU40" s="256"/>
      <c r="NV40" s="256"/>
      <c r="NW40" s="256"/>
      <c r="NX40" s="256"/>
      <c r="NY40" s="256"/>
      <c r="NZ40" s="256"/>
      <c r="OA40" s="256"/>
      <c r="OB40" s="256"/>
      <c r="OC40" s="256"/>
      <c r="OD40" s="256"/>
      <c r="OE40" s="256"/>
      <c r="OF40" s="256"/>
      <c r="OG40" s="256"/>
      <c r="OH40" s="256"/>
      <c r="OI40" s="256"/>
      <c r="OJ40" s="256"/>
      <c r="OK40" s="256"/>
      <c r="OL40" s="256"/>
      <c r="OM40" s="256"/>
      <c r="ON40" s="256"/>
      <c r="OO40" s="256"/>
      <c r="OP40" s="256"/>
      <c r="OQ40" s="256"/>
      <c r="OR40" s="256"/>
      <c r="OS40" s="256"/>
      <c r="OT40" s="256"/>
      <c r="OU40" s="256"/>
      <c r="OV40" s="256"/>
      <c r="OW40" s="256"/>
      <c r="OX40" s="256"/>
      <c r="OY40" s="256"/>
      <c r="OZ40" s="256"/>
      <c r="PA40" s="256"/>
      <c r="PB40" s="256"/>
      <c r="PC40" s="256"/>
      <c r="PD40" s="256"/>
      <c r="PE40" s="256"/>
      <c r="PF40" s="256"/>
      <c r="PG40" s="256"/>
      <c r="PH40" s="256"/>
      <c r="PI40" s="256"/>
      <c r="PJ40" s="256"/>
      <c r="PK40" s="256"/>
      <c r="PL40" s="256"/>
      <c r="PM40" s="256"/>
      <c r="PN40" s="256"/>
      <c r="PO40" s="256"/>
      <c r="PP40" s="256"/>
      <c r="PQ40" s="256"/>
      <c r="PR40" s="256"/>
      <c r="PS40" s="256"/>
      <c r="PT40" s="256"/>
      <c r="PU40" s="256"/>
      <c r="PV40" s="256"/>
      <c r="PW40" s="256"/>
      <c r="PX40" s="256"/>
      <c r="PY40" s="256"/>
      <c r="PZ40" s="256"/>
      <c r="QA40" s="256"/>
      <c r="QB40" s="256"/>
      <c r="QC40" s="64"/>
      <c r="QD40" s="64"/>
      <c r="QE40" s="64"/>
      <c r="QF40" s="64"/>
      <c r="QG40" s="64"/>
      <c r="QH40" s="64"/>
      <c r="QI40" s="64"/>
      <c r="QJ40" s="64"/>
      <c r="QK40" s="64"/>
      <c r="QL40" s="64"/>
      <c r="QM40" s="64"/>
      <c r="QN40" s="64"/>
      <c r="QO40" s="64"/>
      <c r="QP40" s="64"/>
      <c r="QQ40" s="64"/>
      <c r="QR40" s="64"/>
      <c r="QS40" s="64"/>
      <c r="QT40" s="64"/>
      <c r="QU40" s="64"/>
      <c r="QV40" s="64"/>
      <c r="QW40" s="64"/>
      <c r="QX40" s="64"/>
      <c r="QY40" s="64"/>
      <c r="QZ40" s="64"/>
      <c r="RA40" s="64"/>
      <c r="RB40" s="64"/>
      <c r="RC40" s="64"/>
      <c r="RD40" s="64"/>
      <c r="RE40" s="64"/>
      <c r="RF40" s="64"/>
      <c r="RG40" s="64"/>
      <c r="RH40" s="64"/>
      <c r="RI40" s="64"/>
      <c r="RJ40" s="64"/>
      <c r="RK40" s="64"/>
      <c r="RL40" s="64"/>
      <c r="RM40" s="64"/>
      <c r="RN40" s="64"/>
      <c r="RO40" s="64"/>
      <c r="RP40" s="64"/>
      <c r="RQ40" s="64"/>
      <c r="RR40" s="64"/>
      <c r="RS40" s="64"/>
      <c r="RT40" s="64"/>
      <c r="RU40" s="64"/>
      <c r="RV40" s="64"/>
      <c r="RW40" s="64"/>
      <c r="RX40" s="64"/>
      <c r="RY40" s="64"/>
      <c r="RZ40" s="64"/>
      <c r="SA40" s="64"/>
      <c r="SB40" s="64"/>
      <c r="SC40" s="64"/>
      <c r="SD40" s="64"/>
      <c r="SE40" s="64"/>
      <c r="SF40" s="64"/>
      <c r="SG40" s="64"/>
      <c r="SH40" s="64"/>
      <c r="SI40" s="64"/>
      <c r="SJ40" s="64"/>
      <c r="SK40" s="64"/>
      <c r="SL40" s="64"/>
      <c r="SM40" s="64"/>
      <c r="SN40" s="64"/>
      <c r="SO40" s="64"/>
      <c r="SP40" s="64"/>
      <c r="SQ40" s="64"/>
      <c r="SR40" s="64"/>
      <c r="SS40" s="64"/>
      <c r="ST40" s="64"/>
      <c r="SU40" s="64"/>
      <c r="SV40" s="64"/>
      <c r="SW40" s="64"/>
      <c r="SX40" s="64"/>
      <c r="SY40" s="64"/>
      <c r="SZ40" s="64"/>
      <c r="TA40" s="64"/>
      <c r="TB40" s="64"/>
      <c r="TC40" s="64"/>
      <c r="TD40" s="64"/>
      <c r="TE40" s="64"/>
      <c r="TF40" s="64"/>
      <c r="TG40" s="64"/>
      <c r="TH40" s="64"/>
      <c r="TI40" s="64"/>
      <c r="TJ40" s="64"/>
      <c r="TK40" s="64"/>
      <c r="TL40" s="64"/>
      <c r="TM40" s="64"/>
      <c r="TN40" s="64"/>
      <c r="TO40" s="64"/>
      <c r="TP40" s="64"/>
      <c r="TQ40" s="64"/>
      <c r="TR40" s="64"/>
      <c r="TS40" s="64"/>
      <c r="TT40" s="64"/>
      <c r="TU40" s="64"/>
      <c r="TV40" s="64"/>
      <c r="TW40" s="64"/>
      <c r="TX40" s="64"/>
      <c r="TY40" s="64"/>
      <c r="TZ40" s="64"/>
      <c r="UA40" s="64"/>
      <c r="UB40" s="64"/>
      <c r="UC40" s="64"/>
      <c r="UD40" s="64"/>
      <c r="UE40" s="64"/>
      <c r="UF40" s="64"/>
      <c r="UG40" s="64"/>
      <c r="UH40" s="64"/>
      <c r="UI40" s="64"/>
      <c r="UJ40" s="64"/>
      <c r="UK40" s="64"/>
      <c r="UL40" s="64"/>
      <c r="UM40" s="64"/>
      <c r="UN40" s="64"/>
      <c r="UO40" s="64"/>
      <c r="UP40" s="64"/>
      <c r="UQ40" s="64"/>
      <c r="UR40" s="64"/>
      <c r="US40" s="64"/>
      <c r="UT40" s="64"/>
      <c r="UU40" s="64"/>
      <c r="UV40" s="64"/>
      <c r="UW40" s="64"/>
      <c r="UX40" s="64"/>
      <c r="UY40" s="64"/>
      <c r="UZ40" s="64"/>
      <c r="VA40" s="64"/>
      <c r="VB40" s="64"/>
      <c r="VC40" s="64"/>
      <c r="VD40" s="64"/>
      <c r="VE40" s="64"/>
      <c r="VF40" s="129"/>
      <c r="VG40" s="129"/>
      <c r="VH40" s="129"/>
      <c r="VI40" s="129"/>
      <c r="VJ40" s="129"/>
      <c r="VK40" s="129"/>
      <c r="VL40" s="129"/>
      <c r="VM40" s="129"/>
      <c r="VN40" s="129"/>
      <c r="VO40" s="129"/>
      <c r="VP40" s="129"/>
      <c r="VQ40" s="129"/>
      <c r="VR40" s="129"/>
      <c r="VS40" s="129"/>
      <c r="VT40" s="129"/>
      <c r="VU40" s="129"/>
      <c r="VV40" s="129"/>
      <c r="VW40" s="129"/>
      <c r="VX40" s="129"/>
      <c r="VY40" s="129"/>
      <c r="VZ40" s="129"/>
      <c r="WA40" s="129"/>
      <c r="WB40" s="129"/>
      <c r="WC40" s="129"/>
      <c r="WD40" s="129"/>
      <c r="WE40" s="129"/>
      <c r="WF40" s="129"/>
      <c r="WG40" s="129"/>
      <c r="WH40" s="129"/>
      <c r="WI40" s="129"/>
      <c r="WJ40" s="129"/>
      <c r="WK40" s="129"/>
      <c r="WL40" s="129"/>
      <c r="WM40" s="129"/>
      <c r="WN40" s="129"/>
      <c r="WO40" s="129"/>
      <c r="WP40" s="129"/>
      <c r="WQ40" s="129"/>
      <c r="WR40" s="129"/>
      <c r="WS40" s="129"/>
      <c r="WT40" s="129"/>
      <c r="WU40" s="129"/>
      <c r="WV40" s="129"/>
      <c r="WW40" s="129"/>
      <c r="WX40" s="129"/>
      <c r="WY40" s="129"/>
      <c r="WZ40" s="129"/>
      <c r="XA40" s="129"/>
      <c r="XB40" s="129"/>
      <c r="XC40" s="129"/>
      <c r="XD40" s="129"/>
      <c r="XE40" s="129"/>
      <c r="XF40" s="129"/>
      <c r="XG40" s="129"/>
      <c r="XH40" s="129"/>
      <c r="XI40" s="129"/>
      <c r="XJ40" s="129"/>
      <c r="XK40" s="129"/>
      <c r="XL40" s="129"/>
      <c r="XM40" s="129"/>
      <c r="XN40" s="129"/>
      <c r="XO40" s="129"/>
      <c r="XP40" s="129"/>
      <c r="XQ40" s="129"/>
      <c r="XR40" s="129"/>
      <c r="XS40" s="129"/>
      <c r="XT40" s="129"/>
      <c r="XU40" s="129"/>
      <c r="XV40" s="129"/>
      <c r="XW40" s="129"/>
      <c r="XX40" s="129"/>
      <c r="XY40" s="129"/>
      <c r="XZ40" s="129"/>
      <c r="YA40" s="129"/>
      <c r="YB40" s="129"/>
      <c r="YC40" s="129"/>
      <c r="YD40" s="129"/>
      <c r="YE40" s="129"/>
      <c r="YF40" s="129"/>
      <c r="YG40" s="129"/>
      <c r="YH40" s="129"/>
      <c r="YI40" s="129"/>
      <c r="YJ40" s="129"/>
      <c r="YK40" s="129"/>
      <c r="YL40" s="129"/>
      <c r="YM40" s="129"/>
      <c r="YN40" s="129"/>
      <c r="YO40" s="129"/>
      <c r="YP40" s="129"/>
      <c r="YQ40" s="129"/>
      <c r="YR40" s="129"/>
      <c r="YS40" s="129"/>
      <c r="YT40" s="129"/>
      <c r="YU40" s="129"/>
      <c r="YV40" s="129"/>
      <c r="YW40" s="129"/>
      <c r="YX40" s="129"/>
      <c r="YY40" s="129"/>
      <c r="YZ40" s="129"/>
      <c r="ZA40" s="129"/>
      <c r="ZB40" s="129"/>
      <c r="ZC40" s="129"/>
      <c r="ZD40" s="129"/>
      <c r="ZE40" s="129"/>
      <c r="ZF40" s="129"/>
      <c r="ZG40" s="129"/>
      <c r="ZH40" s="129"/>
      <c r="ZI40" s="129"/>
      <c r="ZJ40" s="129"/>
      <c r="ZK40" s="129"/>
      <c r="ZL40" s="129"/>
      <c r="ZM40" s="129"/>
      <c r="ZN40" s="129"/>
      <c r="ZO40" s="129"/>
      <c r="ZP40" s="129"/>
      <c r="ZQ40" s="129"/>
      <c r="ZR40" s="129"/>
      <c r="ZS40" s="129"/>
      <c r="ZT40" s="129"/>
      <c r="ZU40" s="129"/>
      <c r="ZV40" s="129"/>
      <c r="ZW40" s="129"/>
      <c r="ZX40" s="129"/>
      <c r="ZY40" s="129"/>
      <c r="ZZ40" s="129"/>
      <c r="AAA40" s="129"/>
      <c r="AAB40" s="129"/>
      <c r="AAC40" s="129"/>
      <c r="AAD40" s="129"/>
      <c r="AAE40" s="129"/>
      <c r="AAF40" s="129"/>
      <c r="AAG40" s="129"/>
      <c r="AAH40" s="129"/>
      <c r="AAI40" s="129"/>
      <c r="AAJ40" s="129"/>
      <c r="AAK40" s="129"/>
      <c r="AAL40" s="129"/>
      <c r="AAM40" s="129"/>
      <c r="AAN40" s="129"/>
      <c r="AAO40" s="129"/>
      <c r="AAP40" s="129"/>
      <c r="AAQ40" s="129"/>
      <c r="AAR40" s="129"/>
      <c r="AAS40" s="129"/>
      <c r="AAT40" s="129"/>
      <c r="AAU40" s="129"/>
      <c r="AAV40" s="129"/>
      <c r="AAW40" s="129"/>
      <c r="AAX40" s="129"/>
      <c r="AAY40" s="129"/>
      <c r="AAZ40" s="129"/>
      <c r="ABA40" s="129"/>
      <c r="ABB40" s="129"/>
      <c r="ABC40" s="129"/>
      <c r="ABD40" s="129"/>
      <c r="ABE40" s="129"/>
      <c r="ABF40" s="129"/>
      <c r="ABG40" s="129"/>
      <c r="ABH40" s="129"/>
      <c r="ABI40" s="129"/>
      <c r="ABJ40" s="129"/>
      <c r="ABK40" s="129"/>
      <c r="ABL40" s="129"/>
      <c r="ABM40" s="129"/>
      <c r="ABN40" s="129"/>
      <c r="ABO40" s="129"/>
      <c r="ABP40" s="129"/>
      <c r="ABQ40" s="129"/>
      <c r="ABR40" s="129"/>
      <c r="ABS40" s="129"/>
      <c r="ABT40" s="129"/>
      <c r="ABU40" s="129"/>
      <c r="ABV40" s="129"/>
      <c r="ABW40" s="129"/>
      <c r="ABX40" s="129"/>
      <c r="ABY40" s="129"/>
      <c r="ABZ40" s="129"/>
      <c r="ACA40" s="129"/>
      <c r="ACB40" s="129"/>
      <c r="ACC40" s="129"/>
      <c r="ACD40" s="129"/>
      <c r="ACE40" s="129"/>
      <c r="ACF40" s="129"/>
      <c r="ACG40" s="129"/>
      <c r="ACH40" s="129"/>
      <c r="ACI40" s="129"/>
      <c r="ACJ40" s="129"/>
      <c r="ACK40" s="129"/>
      <c r="ACL40" s="129"/>
      <c r="ACM40" s="129"/>
      <c r="ACN40" s="129"/>
      <c r="ACO40" s="129"/>
      <c r="ACP40" s="129"/>
      <c r="ACQ40" s="129"/>
      <c r="ACR40" s="129"/>
      <c r="ACS40" s="129"/>
      <c r="ACT40" s="129"/>
      <c r="ACU40" s="129"/>
      <c r="ACV40" s="129"/>
      <c r="ACW40" s="129"/>
      <c r="ACX40" s="129"/>
      <c r="ACY40" s="257"/>
      <c r="ACZ40" s="257"/>
      <c r="ADA40" s="257"/>
      <c r="ADB40" s="257"/>
      <c r="ADC40" s="257"/>
      <c r="ADD40" s="257"/>
      <c r="ADE40" s="257"/>
      <c r="ADF40" s="257"/>
      <c r="ADG40" s="257"/>
      <c r="ADH40" s="257"/>
      <c r="ADI40" s="257"/>
      <c r="ADJ40" s="257"/>
      <c r="ADK40" s="257"/>
      <c r="ADL40" s="257"/>
      <c r="ADM40" s="257"/>
      <c r="ADN40" s="257"/>
      <c r="ADO40" s="257"/>
      <c r="ADP40" s="257"/>
      <c r="ADQ40" s="257"/>
      <c r="ADR40" s="257"/>
      <c r="ADS40" s="257"/>
      <c r="ADT40" s="257"/>
      <c r="ADU40" s="257"/>
      <c r="ADV40" s="257"/>
      <c r="ADW40" s="257"/>
      <c r="ADX40" s="257"/>
      <c r="ADY40" s="257"/>
      <c r="ADZ40" s="257"/>
      <c r="AEA40" s="257"/>
      <c r="AEB40" s="257"/>
      <c r="AEC40" s="257"/>
      <c r="AED40" s="257"/>
      <c r="AEE40" s="257"/>
      <c r="AEF40" s="257"/>
      <c r="AEG40" s="257"/>
      <c r="AEH40" s="257"/>
      <c r="AEI40" s="257"/>
      <c r="AEJ40" s="257"/>
      <c r="AEK40" s="257"/>
      <c r="AEL40" s="257"/>
      <c r="AEM40" s="257"/>
      <c r="AEN40" s="257"/>
      <c r="AEO40" s="257"/>
      <c r="AEP40" s="257"/>
      <c r="AEQ40" s="257"/>
      <c r="AER40" s="257"/>
      <c r="AES40" s="257"/>
      <c r="AET40" s="257"/>
      <c r="AEU40" s="257"/>
      <c r="AEV40" s="257"/>
      <c r="AEW40" s="257"/>
      <c r="AEX40" s="257"/>
      <c r="AEY40" s="257"/>
      <c r="AEZ40" s="257"/>
      <c r="AFA40" s="257"/>
      <c r="AFB40" s="257"/>
      <c r="AFC40" s="257"/>
      <c r="AFD40" s="257"/>
      <c r="AFE40" s="257"/>
      <c r="AFF40" s="257"/>
      <c r="AFG40" s="257"/>
      <c r="AFH40" s="257"/>
      <c r="AFI40" s="257"/>
      <c r="AFJ40" s="257"/>
      <c r="AFK40" s="257"/>
      <c r="AFL40" s="257"/>
      <c r="AFM40" s="257"/>
      <c r="AFN40" s="257"/>
      <c r="AFO40" s="130"/>
      <c r="AFP40" s="130"/>
      <c r="AFQ40" s="130"/>
      <c r="AFR40" s="130"/>
      <c r="AFS40" s="130"/>
      <c r="AFT40" s="130"/>
      <c r="AFU40" s="130"/>
      <c r="AFV40" s="130"/>
      <c r="AFW40" s="130"/>
      <c r="AFX40" s="130"/>
      <c r="AFY40" s="130"/>
      <c r="AFZ40" s="130"/>
      <c r="AGA40" s="130"/>
      <c r="AGB40" s="130"/>
      <c r="AGC40" s="130"/>
      <c r="AGD40" s="130"/>
      <c r="AGE40" s="130"/>
      <c r="AGF40" s="130"/>
      <c r="AGG40" s="130"/>
      <c r="AGH40" s="130"/>
      <c r="AGI40" s="130"/>
      <c r="AGJ40" s="130"/>
      <c r="AGK40" s="130"/>
      <c r="AGL40" s="130"/>
      <c r="AGM40" s="130"/>
      <c r="AGN40" s="130"/>
      <c r="AGO40" s="130"/>
      <c r="AGP40" s="130"/>
      <c r="AGQ40" s="130"/>
      <c r="AGR40" s="130"/>
      <c r="AGS40" s="130"/>
      <c r="AGT40" s="130"/>
      <c r="AGU40" s="130"/>
      <c r="AGV40" s="130"/>
      <c r="AGW40" s="130"/>
      <c r="AGX40" s="130"/>
      <c r="AGY40" s="130"/>
      <c r="AGZ40" s="130"/>
      <c r="AHA40" s="130"/>
      <c r="AHB40" s="130"/>
      <c r="AHC40" s="130"/>
      <c r="AHD40" s="130"/>
      <c r="AHE40" s="130"/>
      <c r="AHF40" s="130"/>
      <c r="AHG40" s="130"/>
      <c r="AHH40" s="130"/>
      <c r="AHI40" s="130"/>
      <c r="AHJ40" s="130"/>
      <c r="AHK40" s="130"/>
      <c r="AHL40" s="130"/>
      <c r="AHM40" s="130"/>
      <c r="AHN40" s="130"/>
      <c r="AHO40" s="130"/>
      <c r="AHP40" s="130"/>
      <c r="AHQ40" s="130"/>
      <c r="AHR40" s="130"/>
      <c r="AHS40" s="130"/>
      <c r="AHT40" s="130"/>
      <c r="AHU40" s="130"/>
      <c r="AHV40" s="130"/>
      <c r="AHW40" s="130"/>
      <c r="AHX40" s="130"/>
      <c r="AHY40" s="130"/>
      <c r="AHZ40" s="130"/>
      <c r="AIA40" s="130"/>
      <c r="AIB40" s="130"/>
      <c r="AIC40" s="130"/>
      <c r="AID40" s="130"/>
      <c r="AIE40" s="64"/>
      <c r="AIF40" s="64"/>
      <c r="AIG40" s="64"/>
      <c r="AIH40" s="64"/>
      <c r="AII40" s="64"/>
      <c r="AIJ40" s="64"/>
      <c r="AIK40" s="64"/>
      <c r="AIL40" s="64"/>
      <c r="AIM40" s="64"/>
      <c r="AIN40" s="64"/>
      <c r="AIO40" s="64"/>
      <c r="AIP40" s="64"/>
      <c r="AIQ40" s="64"/>
      <c r="AIR40" s="64"/>
      <c r="AIS40" s="64"/>
      <c r="AIT40" s="64"/>
      <c r="AIU40" s="64"/>
      <c r="AIV40" s="64"/>
      <c r="AIW40" s="64"/>
      <c r="AIX40" s="64"/>
      <c r="AIY40" s="64"/>
      <c r="AIZ40" s="64"/>
      <c r="AJA40" s="64"/>
      <c r="AJB40" s="64"/>
      <c r="AJC40" s="64"/>
      <c r="AJD40" s="64"/>
      <c r="AJE40" s="64"/>
      <c r="AJF40" s="64"/>
      <c r="AJG40" s="64"/>
      <c r="AJH40" s="64"/>
      <c r="AJI40" s="64"/>
      <c r="AJJ40" s="64"/>
      <c r="AJK40" s="64"/>
      <c r="AJL40" s="64"/>
      <c r="AJM40" s="64"/>
      <c r="AJN40" s="64"/>
      <c r="AJO40" s="64"/>
      <c r="AJP40" s="64"/>
      <c r="AJQ40" s="64"/>
      <c r="AJR40" s="64"/>
      <c r="AJS40" s="64"/>
      <c r="AJT40" s="64"/>
      <c r="AJU40" s="64"/>
      <c r="AJV40" s="64"/>
      <c r="AJW40" s="64"/>
      <c r="AJX40" s="64"/>
      <c r="AJY40" s="64"/>
      <c r="AJZ40" s="64"/>
      <c r="AKA40" s="64"/>
      <c r="AKB40" s="64"/>
      <c r="AKC40" s="64"/>
      <c r="AKD40" s="64"/>
      <c r="AKE40" s="64"/>
      <c r="AKF40" s="64"/>
      <c r="AKG40" s="64"/>
      <c r="AKH40" s="64"/>
      <c r="AKI40" s="64"/>
      <c r="AKJ40" s="64"/>
      <c r="AKK40" s="64"/>
      <c r="AKL40" s="64"/>
      <c r="AKM40" s="64"/>
      <c r="AKN40" s="64"/>
      <c r="AKO40" s="64"/>
      <c r="AKP40" s="64"/>
      <c r="AKQ40" s="64"/>
      <c r="AKR40" s="64"/>
      <c r="AKS40" s="258"/>
      <c r="AKT40" s="106"/>
      <c r="AKU40" s="106"/>
      <c r="AKV40" s="106"/>
      <c r="AKW40" s="106"/>
      <c r="AKX40" s="106"/>
      <c r="AKY40" s="106"/>
      <c r="AKZ40" s="106"/>
      <c r="ALA40" s="106"/>
      <c r="ALB40" s="106"/>
      <c r="ALC40" s="106"/>
      <c r="ALD40" s="106"/>
      <c r="ALE40" s="106"/>
      <c r="ALF40" s="106"/>
      <c r="ALG40" s="106"/>
      <c r="ALH40" s="106"/>
      <c r="ALI40" s="106"/>
      <c r="ALJ40" s="106"/>
      <c r="ALK40" s="106"/>
      <c r="ALL40" s="106"/>
      <c r="ALM40" s="106"/>
      <c r="ALN40" s="106"/>
      <c r="ALO40" s="106"/>
      <c r="ALP40" s="106"/>
      <c r="ALQ40" s="106"/>
      <c r="ALR40" s="106"/>
      <c r="ALS40" s="106"/>
      <c r="ALT40" s="106"/>
      <c r="ALU40" s="106"/>
      <c r="ALV40" s="106"/>
      <c r="ALW40" s="106"/>
      <c r="ALX40" s="106"/>
      <c r="ALY40" s="106"/>
      <c r="ALZ40" s="106"/>
      <c r="AMA40" s="106"/>
      <c r="AMB40" s="106"/>
      <c r="AMC40" s="106"/>
      <c r="AMD40" s="106"/>
      <c r="AME40" s="106"/>
      <c r="AMF40" s="106"/>
      <c r="AMG40" s="106"/>
      <c r="AMH40" s="106"/>
      <c r="AMI40" s="106"/>
      <c r="AMJ40" s="106"/>
      <c r="AMK40" s="106"/>
      <c r="AML40" s="106"/>
      <c r="AMM40" s="106"/>
      <c r="AMN40" s="106"/>
      <c r="AMO40" s="106"/>
      <c r="AMP40" s="106"/>
      <c r="AMQ40" s="106"/>
      <c r="AMR40" s="106"/>
      <c r="AMS40" s="106"/>
      <c r="AMT40" s="106"/>
      <c r="AMU40" s="106"/>
      <c r="AMV40" s="106"/>
      <c r="AMW40" s="106"/>
      <c r="AMX40" s="106"/>
      <c r="AMY40" s="106"/>
      <c r="AMZ40" s="106"/>
      <c r="ANA40" s="106"/>
      <c r="ANB40" s="106"/>
      <c r="ANC40" s="106"/>
      <c r="AND40" s="106"/>
      <c r="ANE40" s="106"/>
      <c r="ANF40" s="106"/>
      <c r="ANG40" s="106"/>
      <c r="ANH40" s="129"/>
      <c r="ANI40" s="129"/>
      <c r="ANJ40" s="129"/>
      <c r="ANK40" s="129"/>
      <c r="ANL40" s="129"/>
      <c r="ANM40" s="129"/>
      <c r="ANN40" s="129"/>
      <c r="ANO40" s="129"/>
      <c r="ANP40" s="129"/>
      <c r="ANQ40" s="129"/>
      <c r="ANR40" s="129"/>
      <c r="ANS40" s="129"/>
      <c r="ANT40" s="129"/>
      <c r="ANU40" s="129"/>
      <c r="ANV40" s="129"/>
      <c r="ANW40" s="129"/>
      <c r="ANX40" s="129"/>
      <c r="ANY40" s="129"/>
      <c r="ANZ40" s="129"/>
      <c r="AOA40" s="129"/>
      <c r="AOB40" s="129"/>
      <c r="AOC40" s="129"/>
      <c r="AOD40" s="129"/>
      <c r="AOE40" s="129"/>
      <c r="AOF40" s="129"/>
      <c r="AOG40" s="129"/>
      <c r="AOH40" s="129"/>
      <c r="AOI40" s="129"/>
      <c r="AOJ40" s="129"/>
      <c r="AOK40" s="129"/>
      <c r="AOL40" s="129"/>
      <c r="AOM40" s="129"/>
      <c r="AON40" s="129"/>
      <c r="AOO40" s="129"/>
      <c r="AOP40" s="129"/>
      <c r="AOQ40" s="129"/>
      <c r="AOR40" s="129"/>
      <c r="AOS40" s="129"/>
      <c r="AOT40" s="129"/>
      <c r="AOU40" s="129"/>
      <c r="AOV40" s="129"/>
      <c r="AOW40" s="129"/>
      <c r="AOX40" s="129"/>
      <c r="AOY40" s="129"/>
      <c r="AOZ40" s="129"/>
      <c r="APA40" s="129"/>
      <c r="APB40" s="129"/>
      <c r="APC40" s="129"/>
      <c r="APD40" s="129"/>
      <c r="APE40" s="129"/>
      <c r="APF40" s="129"/>
      <c r="APG40" s="129"/>
      <c r="APH40" s="129"/>
      <c r="API40" s="129"/>
      <c r="APJ40" s="129"/>
      <c r="APK40" s="129"/>
      <c r="APL40" s="129"/>
      <c r="APM40" s="129"/>
      <c r="APN40" s="129"/>
      <c r="APO40" s="129"/>
      <c r="APP40" s="129"/>
      <c r="APQ40" s="129"/>
      <c r="APR40" s="129"/>
      <c r="APS40" s="129"/>
      <c r="APT40" s="129"/>
      <c r="APU40" s="130"/>
      <c r="APV40" s="130"/>
      <c r="APW40" s="130"/>
      <c r="APX40" s="130"/>
      <c r="APY40" s="130"/>
      <c r="APZ40" s="130"/>
      <c r="AQA40" s="130"/>
      <c r="AQB40" s="130"/>
      <c r="AQC40" s="130"/>
      <c r="AQD40" s="130"/>
      <c r="AQE40" s="130"/>
      <c r="AQF40" s="130"/>
      <c r="AQG40" s="130"/>
      <c r="AQH40" s="130"/>
      <c r="AQI40" s="130"/>
      <c r="AQJ40" s="130"/>
      <c r="AQK40" s="130"/>
      <c r="AQL40" s="130"/>
      <c r="AQM40" s="130"/>
      <c r="AQN40" s="130"/>
      <c r="AQO40" s="130"/>
      <c r="AQP40" s="130"/>
      <c r="AQQ40" s="130"/>
      <c r="AQR40" s="130"/>
      <c r="AQS40" s="130"/>
      <c r="AQT40" s="130"/>
      <c r="AQU40" s="130"/>
      <c r="AQV40" s="130"/>
      <c r="AQW40" s="130"/>
      <c r="AQX40" s="130"/>
      <c r="AQY40" s="130"/>
      <c r="AQZ40" s="130"/>
      <c r="ARA40" s="130"/>
      <c r="ARB40" s="130"/>
      <c r="ARC40" s="130"/>
      <c r="ARD40" s="130"/>
      <c r="ARE40" s="130"/>
      <c r="ARF40" s="130"/>
      <c r="ARG40" s="130"/>
      <c r="ARH40" s="130"/>
      <c r="ARI40" s="130"/>
      <c r="ARJ40" s="130"/>
      <c r="ARK40" s="130"/>
      <c r="ARL40" s="130"/>
      <c r="ARM40" s="130"/>
      <c r="ARN40" s="130"/>
      <c r="ARO40" s="130"/>
      <c r="ARP40" s="130"/>
      <c r="ARQ40" s="130"/>
      <c r="ARR40" s="130"/>
      <c r="ARS40" s="130"/>
      <c r="ART40" s="130"/>
      <c r="ARU40" s="130"/>
      <c r="ARV40" s="130"/>
      <c r="ARW40" s="130"/>
      <c r="ARX40" s="130"/>
      <c r="ARY40" s="130"/>
      <c r="ARZ40" s="130"/>
      <c r="ASA40" s="130"/>
      <c r="ASB40" s="130"/>
      <c r="ASC40" s="130"/>
      <c r="ASD40" s="130"/>
      <c r="ASE40" s="130"/>
      <c r="ASF40" s="130"/>
      <c r="ASG40" s="130"/>
      <c r="ASH40" s="131"/>
      <c r="ASI40" s="131"/>
      <c r="ASJ40" s="131"/>
      <c r="ASK40" s="131"/>
      <c r="ASL40" s="131"/>
      <c r="ASM40" s="131"/>
      <c r="ASN40" s="131"/>
      <c r="ASO40" s="131"/>
      <c r="ASP40" s="131"/>
      <c r="ASQ40" s="131"/>
      <c r="ASR40" s="131"/>
      <c r="ASS40" s="131"/>
      <c r="AST40" s="131"/>
      <c r="ASU40" s="131"/>
      <c r="ASV40" s="131"/>
      <c r="ASW40" s="131"/>
      <c r="ASX40" s="131"/>
      <c r="ASY40" s="131"/>
      <c r="ASZ40" s="131"/>
      <c r="ATA40" s="131"/>
      <c r="ATB40" s="131"/>
      <c r="ATC40" s="131"/>
      <c r="ATD40" s="131"/>
      <c r="ATE40" s="131"/>
      <c r="ATF40" s="131"/>
      <c r="ATG40" s="131"/>
      <c r="ATH40" s="131"/>
      <c r="ATI40" s="131"/>
      <c r="ATJ40" s="131"/>
      <c r="ATK40" s="131"/>
      <c r="ATL40" s="131"/>
      <c r="ATM40" s="131"/>
      <c r="ATN40" s="131"/>
      <c r="ATO40" s="131"/>
      <c r="ATP40" s="131"/>
      <c r="ATQ40" s="131"/>
      <c r="ATR40" s="131"/>
      <c r="ATS40" s="131"/>
      <c r="ATT40" s="131"/>
      <c r="ATU40" s="131"/>
      <c r="ATV40" s="131"/>
      <c r="ATW40" s="131"/>
      <c r="ATX40" s="131"/>
      <c r="ATY40" s="131"/>
      <c r="ATZ40" s="131"/>
      <c r="AUA40" s="131"/>
      <c r="AUB40" s="131"/>
      <c r="AUC40" s="131"/>
      <c r="AUD40" s="131"/>
      <c r="AUE40" s="131"/>
      <c r="AUF40" s="131"/>
      <c r="AUG40" s="131"/>
      <c r="AUH40" s="131"/>
      <c r="AUI40" s="131"/>
      <c r="AUJ40" s="131"/>
      <c r="AUK40" s="131"/>
      <c r="AUL40" s="131"/>
      <c r="AUM40" s="131"/>
      <c r="AUN40" s="131"/>
      <c r="AUO40" s="131"/>
      <c r="AUP40" s="131"/>
      <c r="AUQ40" s="131"/>
      <c r="AUR40" s="131"/>
      <c r="AUS40" s="131"/>
      <c r="AUT40" s="131"/>
      <c r="AUU40" s="130"/>
      <c r="AUV40" s="130"/>
      <c r="AUW40" s="130"/>
      <c r="AUX40" s="130"/>
      <c r="AUY40" s="130"/>
      <c r="AUZ40" s="130"/>
      <c r="AVA40" s="130"/>
      <c r="AVB40" s="130"/>
      <c r="AVC40" s="130"/>
      <c r="AVD40" s="130"/>
      <c r="AVE40" s="130"/>
      <c r="AVF40" s="130"/>
      <c r="AVG40" s="130"/>
      <c r="AVH40" s="130"/>
      <c r="AVI40" s="130"/>
      <c r="AVJ40" s="130"/>
      <c r="AVK40" s="130"/>
      <c r="AVL40" s="130"/>
      <c r="AVM40" s="130"/>
      <c r="AVN40" s="130"/>
      <c r="AVO40" s="130"/>
      <c r="AVP40" s="130"/>
      <c r="AVQ40" s="130"/>
      <c r="AVR40" s="130"/>
      <c r="AVS40" s="130"/>
      <c r="AVT40" s="130"/>
      <c r="AVU40" s="130"/>
      <c r="AVV40" s="130"/>
      <c r="AVW40" s="130"/>
      <c r="AVX40" s="130"/>
      <c r="AVY40" s="130"/>
      <c r="AVZ40" s="130"/>
      <c r="AWA40" s="130"/>
      <c r="AWB40" s="130"/>
      <c r="AWC40" s="130"/>
      <c r="AWD40" s="130"/>
      <c r="AWE40" s="130"/>
      <c r="AWF40" s="130"/>
      <c r="AWG40" s="130"/>
      <c r="AWH40" s="130"/>
      <c r="AWI40" s="130"/>
      <c r="AWJ40" s="130"/>
      <c r="AWK40" s="130"/>
      <c r="AWL40" s="130"/>
      <c r="AWM40" s="130"/>
      <c r="AWN40" s="130"/>
      <c r="AWO40" s="130"/>
      <c r="AWP40" s="130"/>
      <c r="AWQ40" s="130"/>
      <c r="AWR40" s="130"/>
      <c r="AWS40" s="130"/>
      <c r="AWT40" s="130"/>
      <c r="AWU40" s="130"/>
      <c r="AWV40" s="130"/>
      <c r="AWW40" s="130"/>
      <c r="AWX40" s="130"/>
      <c r="AWY40" s="130"/>
      <c r="AWZ40" s="130"/>
      <c r="AXA40" s="130"/>
      <c r="AXB40" s="130"/>
      <c r="AXC40" s="130"/>
      <c r="AXD40" s="130"/>
      <c r="AXE40" s="130"/>
      <c r="AXF40" s="130"/>
      <c r="AXG40" s="130"/>
      <c r="AXH40" s="130"/>
      <c r="AXI40" s="130"/>
      <c r="AXJ40" s="130"/>
      <c r="AXK40" s="64"/>
      <c r="AXL40" s="64"/>
      <c r="AXM40" s="64"/>
      <c r="AXN40" s="64"/>
      <c r="AXO40" s="64"/>
      <c r="AXP40" s="64"/>
      <c r="AXQ40" s="64"/>
      <c r="AXR40" s="64"/>
      <c r="AXS40" s="64"/>
      <c r="AXT40" s="64"/>
      <c r="AXU40" s="64"/>
      <c r="AXV40" s="64"/>
      <c r="AXW40" s="64"/>
      <c r="AXX40" s="64"/>
      <c r="AXY40" s="64"/>
      <c r="AXZ40" s="64"/>
      <c r="AYA40" s="64"/>
      <c r="AYB40" s="64"/>
      <c r="AYC40" s="64"/>
      <c r="AYD40" s="64"/>
      <c r="AYE40" s="64"/>
      <c r="AYF40" s="64"/>
      <c r="AYG40" s="64"/>
      <c r="AYH40" s="64"/>
      <c r="AYI40" s="64"/>
      <c r="AYJ40" s="64"/>
      <c r="AYK40" s="64"/>
      <c r="AYL40" s="64"/>
      <c r="AYM40" s="64"/>
      <c r="AYN40" s="64"/>
      <c r="AYO40" s="64"/>
      <c r="AYP40" s="64"/>
      <c r="AYQ40" s="64"/>
      <c r="AYR40" s="64"/>
      <c r="AYS40" s="64"/>
      <c r="AYT40" s="64"/>
      <c r="AYU40" s="64"/>
      <c r="AYV40" s="64"/>
      <c r="AYW40" s="64"/>
      <c r="AYX40" s="64"/>
      <c r="AYY40" s="64"/>
      <c r="AYZ40" s="64"/>
      <c r="AZA40" s="64"/>
      <c r="AZB40" s="64"/>
      <c r="AZC40" s="64"/>
      <c r="AZD40" s="64"/>
      <c r="AZE40" s="64"/>
      <c r="AZF40" s="64"/>
      <c r="AZG40" s="64"/>
      <c r="AZH40" s="64"/>
      <c r="AZI40" s="64"/>
      <c r="AZJ40" s="64"/>
      <c r="AZK40" s="64"/>
      <c r="AZL40" s="64"/>
      <c r="AZM40" s="64"/>
      <c r="AZN40" s="64"/>
      <c r="AZO40" s="64"/>
      <c r="AZP40" s="64"/>
      <c r="AZQ40" s="64"/>
      <c r="AZR40" s="64"/>
      <c r="AZS40" s="64"/>
      <c r="AZT40" s="64"/>
      <c r="AZU40" s="64"/>
      <c r="AZV40" s="64"/>
      <c r="AZW40" s="64"/>
      <c r="AZX40" s="130"/>
      <c r="AZY40" s="130"/>
      <c r="AZZ40" s="130"/>
      <c r="BAA40" s="130"/>
      <c r="BAB40" s="130"/>
      <c r="BAC40" s="130"/>
      <c r="BAD40" s="130"/>
      <c r="BAE40" s="130"/>
      <c r="BAF40" s="130"/>
      <c r="BAG40" s="130"/>
      <c r="BAH40" s="130"/>
      <c r="BAI40" s="130"/>
      <c r="BAJ40" s="130"/>
      <c r="BAK40" s="130"/>
      <c r="BAL40" s="130"/>
      <c r="BAM40" s="130"/>
      <c r="BAN40" s="130"/>
      <c r="BAO40" s="130"/>
      <c r="BAP40" s="130"/>
      <c r="BAQ40" s="130"/>
      <c r="BAR40" s="130"/>
      <c r="BAS40" s="130"/>
      <c r="BAT40" s="130"/>
      <c r="BAU40" s="130"/>
      <c r="BAV40" s="130"/>
      <c r="BAW40" s="130"/>
      <c r="BAX40" s="130"/>
      <c r="BAY40" s="130"/>
      <c r="BAZ40" s="130"/>
      <c r="BBA40" s="130"/>
      <c r="BBB40" s="130"/>
      <c r="BBC40" s="130"/>
      <c r="BBD40" s="130"/>
      <c r="BBE40" s="130"/>
      <c r="BBF40" s="130"/>
      <c r="BBG40" s="130"/>
      <c r="BBH40" s="130"/>
      <c r="BBI40" s="130"/>
      <c r="BBJ40" s="130"/>
      <c r="BBK40" s="130"/>
      <c r="BBL40" s="130"/>
      <c r="BBM40" s="130"/>
      <c r="BBN40" s="130"/>
      <c r="BBO40" s="130"/>
      <c r="BBP40" s="130"/>
      <c r="BBQ40" s="130"/>
      <c r="BBR40" s="130"/>
      <c r="BBS40" s="130"/>
      <c r="BBT40" s="130"/>
      <c r="BBU40" s="130"/>
      <c r="BBV40" s="130"/>
      <c r="BBW40" s="130"/>
      <c r="BBX40" s="130"/>
      <c r="BBY40" s="130"/>
      <c r="BBZ40" s="130"/>
      <c r="BCA40" s="130"/>
      <c r="BCB40" s="130"/>
      <c r="BCC40" s="130"/>
      <c r="BCD40" s="130"/>
      <c r="BCE40" s="130"/>
      <c r="BCF40" s="130"/>
      <c r="BCG40" s="130"/>
      <c r="BCH40" s="130"/>
      <c r="BCI40" s="130"/>
      <c r="BCJ40" s="130"/>
      <c r="BCK40" s="130"/>
      <c r="BCL40" s="130"/>
      <c r="BCM40" s="130"/>
      <c r="BCN40" s="130"/>
      <c r="BCO40" s="130"/>
      <c r="BCP40" s="130"/>
      <c r="BCQ40" s="130"/>
      <c r="BCR40" s="130"/>
      <c r="BCS40" s="130"/>
      <c r="BCT40" s="130"/>
      <c r="BCU40" s="130"/>
      <c r="BCV40" s="130"/>
      <c r="BCW40" s="130"/>
      <c r="BCX40" s="130"/>
      <c r="BCY40" s="130"/>
      <c r="BCZ40" s="130"/>
      <c r="BDA40" s="130"/>
      <c r="BDB40" s="130"/>
      <c r="BDC40" s="130"/>
      <c r="BDD40" s="130"/>
      <c r="BDE40" s="130"/>
      <c r="BDF40" s="130"/>
      <c r="BDG40" s="130"/>
      <c r="BDH40" s="130"/>
      <c r="BDI40" s="130"/>
      <c r="BDJ40" s="130"/>
      <c r="BDK40" s="130"/>
      <c r="BDL40" s="130"/>
      <c r="BDM40" s="130"/>
      <c r="BDN40" s="130"/>
      <c r="BDO40" s="130"/>
      <c r="BDP40" s="130"/>
      <c r="BDQ40" s="130"/>
      <c r="BDR40" s="130"/>
      <c r="BDS40" s="130"/>
      <c r="BDT40" s="130"/>
      <c r="BDU40" s="130"/>
      <c r="BDV40" s="130"/>
      <c r="BDW40" s="130"/>
      <c r="BDX40" s="130"/>
      <c r="BDY40" s="130"/>
      <c r="BDZ40" s="130"/>
      <c r="BEA40" s="130"/>
      <c r="BEB40" s="130"/>
      <c r="BEC40" s="130"/>
      <c r="BED40" s="130"/>
      <c r="BEE40" s="130"/>
      <c r="BEF40" s="130"/>
      <c r="BEG40" s="130"/>
      <c r="BEH40" s="130"/>
      <c r="BEI40" s="130"/>
      <c r="BEJ40" s="130"/>
      <c r="BEK40" s="130"/>
      <c r="BEL40" s="130"/>
      <c r="BEM40" s="130"/>
      <c r="BEN40" s="130"/>
      <c r="BEO40" s="130"/>
      <c r="BEP40" s="130"/>
      <c r="BEQ40" s="130"/>
      <c r="BER40" s="130"/>
      <c r="BES40" s="130"/>
      <c r="BET40" s="130"/>
      <c r="BEU40" s="130"/>
      <c r="BEV40" s="130"/>
      <c r="BEW40" s="130"/>
      <c r="BEX40" s="129"/>
      <c r="BEY40" s="129"/>
      <c r="BEZ40" s="129"/>
      <c r="BFA40" s="129"/>
      <c r="BFB40" s="129"/>
      <c r="BFC40" s="129"/>
      <c r="BFD40" s="129"/>
      <c r="BFE40" s="129"/>
      <c r="BFF40" s="129"/>
      <c r="BFG40" s="129"/>
      <c r="BFH40" s="129"/>
      <c r="BFI40" s="129"/>
      <c r="BFJ40" s="129"/>
      <c r="BFK40" s="129"/>
      <c r="BFL40" s="129"/>
      <c r="BFM40" s="129"/>
      <c r="BFN40" s="129"/>
      <c r="BFO40" s="129"/>
      <c r="BFP40" s="129"/>
      <c r="BFQ40" s="129"/>
      <c r="BFR40" s="129"/>
      <c r="BFS40" s="129"/>
      <c r="BFT40" s="129"/>
      <c r="BFU40" s="129"/>
      <c r="BFV40" s="129"/>
      <c r="BFW40" s="129"/>
      <c r="BFX40" s="129"/>
      <c r="BFY40" s="129"/>
      <c r="BFZ40" s="129"/>
      <c r="BGA40" s="129"/>
      <c r="BGB40" s="129"/>
      <c r="BGC40" s="129"/>
      <c r="BGD40" s="129"/>
      <c r="BGE40" s="129"/>
      <c r="BGF40" s="129"/>
      <c r="BGG40" s="129"/>
      <c r="BGH40" s="129"/>
      <c r="BGI40" s="129"/>
      <c r="BGJ40" s="129"/>
      <c r="BGK40" s="129"/>
      <c r="BGL40" s="129"/>
      <c r="BGM40" s="129"/>
      <c r="BGN40" s="129"/>
      <c r="BGO40" s="129"/>
      <c r="BGP40" s="129"/>
      <c r="BGQ40" s="129"/>
      <c r="BGR40" s="129"/>
      <c r="BGS40" s="129"/>
      <c r="BGT40" s="129"/>
      <c r="BGU40" s="129"/>
      <c r="BGV40" s="129"/>
      <c r="BGW40" s="129"/>
      <c r="BGX40" s="129"/>
      <c r="BGY40" s="129"/>
      <c r="BGZ40" s="129"/>
      <c r="BHA40" s="129"/>
      <c r="BHB40" s="129"/>
      <c r="BHC40" s="129"/>
      <c r="BHD40" s="129"/>
      <c r="BHE40" s="129"/>
      <c r="BHF40" s="129"/>
      <c r="BHG40" s="129"/>
      <c r="BHH40" s="129"/>
      <c r="BHI40" s="129"/>
      <c r="BHJ40" s="129"/>
      <c r="BHK40" s="129"/>
      <c r="BHL40" s="129"/>
      <c r="BHM40" s="129"/>
      <c r="BHN40" s="106"/>
      <c r="BHO40" s="106"/>
      <c r="BHP40" s="106"/>
      <c r="BHQ40" s="106"/>
      <c r="BHR40" s="106"/>
      <c r="BHS40" s="106"/>
      <c r="BHT40" s="106"/>
      <c r="BHU40" s="106"/>
      <c r="BHV40" s="106"/>
      <c r="BHW40" s="106"/>
      <c r="BHX40" s="106"/>
      <c r="BHY40" s="106"/>
      <c r="BHZ40" s="106"/>
      <c r="BIA40" s="106"/>
      <c r="BIB40" s="106"/>
      <c r="BIC40" s="106"/>
      <c r="BID40" s="106"/>
      <c r="BIE40" s="106"/>
      <c r="BIF40" s="106"/>
      <c r="BIG40" s="106"/>
      <c r="BIH40" s="106"/>
      <c r="BII40" s="106"/>
      <c r="BIJ40" s="106"/>
      <c r="BIK40" s="106"/>
      <c r="BIL40" s="106"/>
      <c r="BIM40" s="106"/>
      <c r="BIN40" s="106"/>
      <c r="BIO40" s="106"/>
      <c r="BIP40" s="106"/>
      <c r="BIQ40" s="106"/>
      <c r="BIR40" s="106"/>
      <c r="BIS40" s="106"/>
      <c r="BIT40" s="106"/>
      <c r="BIU40" s="106"/>
      <c r="BIV40" s="106"/>
      <c r="BIW40" s="106"/>
      <c r="BIX40" s="106"/>
      <c r="BIY40" s="106"/>
      <c r="BIZ40" s="106"/>
      <c r="BJA40" s="106"/>
      <c r="BJB40" s="106"/>
      <c r="BJC40" s="106"/>
      <c r="BJD40" s="106"/>
      <c r="BJE40" s="106"/>
      <c r="BJF40" s="106"/>
      <c r="BJG40" s="106"/>
      <c r="BJH40" s="106"/>
      <c r="BJI40" s="106"/>
      <c r="BJJ40" s="106"/>
      <c r="BJK40" s="106"/>
      <c r="BJL40" s="106"/>
      <c r="BJM40" s="106"/>
      <c r="BJN40" s="106"/>
      <c r="BJO40" s="106"/>
      <c r="BJP40" s="106"/>
      <c r="BJQ40" s="106"/>
      <c r="BJR40" s="106"/>
      <c r="BJS40" s="106"/>
      <c r="BJT40" s="106"/>
      <c r="BJU40" s="106"/>
      <c r="BJV40" s="106"/>
      <c r="BJW40" s="106"/>
      <c r="BJX40" s="106"/>
      <c r="BJY40" s="106"/>
      <c r="BJZ40" s="106"/>
      <c r="BKA40" s="106"/>
      <c r="BKB40" s="106"/>
      <c r="BKC40" s="106"/>
      <c r="BKD40" s="64"/>
      <c r="BKE40" s="64"/>
      <c r="BKF40" s="64"/>
      <c r="BKG40" s="64"/>
      <c r="BKH40" s="64"/>
      <c r="BKI40" s="64"/>
      <c r="BKJ40" s="64"/>
      <c r="BKK40" s="64"/>
      <c r="BKL40" s="64"/>
      <c r="BKM40" s="64"/>
      <c r="BKN40" s="64"/>
      <c r="BKO40" s="64"/>
      <c r="BKP40" s="64"/>
      <c r="BKQ40" s="64"/>
      <c r="BKR40" s="64"/>
      <c r="BKS40" s="64"/>
      <c r="BKT40" s="64"/>
      <c r="BKU40" s="64"/>
      <c r="BKV40" s="64"/>
      <c r="BKW40" s="64"/>
      <c r="BKX40" s="64"/>
      <c r="BKY40" s="64"/>
      <c r="BKZ40" s="64"/>
      <c r="BLA40" s="64"/>
      <c r="BLB40" s="64"/>
      <c r="BLC40" s="64"/>
      <c r="BLD40" s="64"/>
      <c r="BLE40" s="64"/>
      <c r="BLF40" s="64"/>
      <c r="BLG40" s="64"/>
      <c r="BLH40" s="64"/>
      <c r="BLI40" s="64"/>
      <c r="BLJ40" s="64"/>
      <c r="BLK40" s="64"/>
      <c r="BLL40" s="64"/>
      <c r="BLM40" s="64"/>
      <c r="BLN40" s="64"/>
      <c r="BLO40" s="64"/>
      <c r="BLP40" s="64"/>
      <c r="BLQ40" s="64"/>
      <c r="BLR40" s="64"/>
      <c r="BLS40" s="64"/>
      <c r="BLT40" s="64"/>
      <c r="BLU40" s="64"/>
      <c r="BLV40" s="64"/>
      <c r="BLW40" s="64"/>
      <c r="BLX40" s="64"/>
      <c r="BLY40" s="64"/>
      <c r="BLZ40" s="64"/>
      <c r="BMA40" s="64"/>
      <c r="BMB40" s="64"/>
      <c r="BMC40" s="64"/>
      <c r="BMD40" s="64"/>
      <c r="BME40" s="64"/>
      <c r="BMF40" s="64"/>
      <c r="BMG40" s="64"/>
      <c r="BMH40" s="64"/>
      <c r="BMI40" s="64"/>
      <c r="BMJ40" s="64"/>
      <c r="BMK40" s="64"/>
      <c r="BML40" s="64"/>
      <c r="BMM40" s="64"/>
      <c r="BMN40" s="64"/>
      <c r="BMO40" s="64"/>
      <c r="BMP40" s="64"/>
      <c r="BMQ40" s="64"/>
      <c r="BMR40" s="64"/>
      <c r="BMS40" s="64"/>
      <c r="BMT40" s="259"/>
      <c r="BMU40" s="259"/>
      <c r="BMV40" s="259"/>
      <c r="BMW40" s="259"/>
      <c r="BMX40" s="259"/>
      <c r="BMY40" s="259"/>
      <c r="BMZ40" s="259"/>
      <c r="BNA40" s="259"/>
      <c r="BNB40" s="259"/>
      <c r="BNC40" s="259"/>
      <c r="BND40" s="259"/>
      <c r="BNE40" s="259"/>
      <c r="BNF40" s="259"/>
      <c r="BNG40" s="259"/>
      <c r="BNH40" s="259"/>
      <c r="BNI40" s="259"/>
      <c r="BNJ40" s="259"/>
      <c r="BNK40" s="259"/>
      <c r="BNL40" s="259"/>
      <c r="BNM40" s="259"/>
      <c r="BNN40" s="259"/>
      <c r="BNO40" s="259"/>
      <c r="BNP40" s="259"/>
      <c r="BNQ40" s="259"/>
      <c r="BNR40" s="259"/>
      <c r="BNS40" s="259"/>
      <c r="BNT40" s="259"/>
      <c r="BNU40" s="259"/>
      <c r="BNV40" s="259"/>
      <c r="BNW40" s="259"/>
      <c r="BNX40" s="259"/>
      <c r="BNY40" s="259"/>
      <c r="BNZ40" s="259"/>
      <c r="BOA40" s="259"/>
      <c r="BOB40" s="259"/>
      <c r="BOC40" s="259"/>
      <c r="BOD40" s="259"/>
      <c r="BOE40" s="259"/>
      <c r="BOF40" s="259"/>
      <c r="BOG40" s="259"/>
      <c r="BOH40" s="259"/>
      <c r="BOI40" s="259"/>
      <c r="BOJ40" s="259"/>
      <c r="BOK40" s="259"/>
      <c r="BOL40" s="259"/>
      <c r="BOM40" s="259"/>
      <c r="BON40" s="259"/>
      <c r="BOO40" s="259"/>
      <c r="BOP40" s="259"/>
      <c r="BOQ40" s="259"/>
      <c r="BOR40" s="259"/>
      <c r="BOS40" s="259"/>
      <c r="BOT40" s="259"/>
      <c r="BOU40" s="259"/>
      <c r="BOV40" s="259"/>
      <c r="BOW40" s="259"/>
      <c r="BOX40" s="259"/>
      <c r="BOY40" s="259"/>
      <c r="BOZ40" s="259"/>
      <c r="BPA40" s="259"/>
      <c r="BPB40" s="259"/>
      <c r="BPC40" s="259"/>
      <c r="BPD40" s="259"/>
      <c r="BPE40" s="259"/>
      <c r="BPF40" s="259"/>
      <c r="BPG40" s="259"/>
      <c r="BPH40" s="259"/>
      <c r="BPI40" s="259"/>
      <c r="BPJ40" s="129"/>
      <c r="BPK40" s="129"/>
      <c r="BPL40" s="129"/>
      <c r="BPM40" s="129"/>
      <c r="BPN40" s="129"/>
      <c r="BPO40" s="129"/>
      <c r="BPP40" s="129"/>
      <c r="BPQ40" s="129"/>
      <c r="BPR40" s="129"/>
      <c r="BPS40" s="129"/>
      <c r="BPT40" s="129"/>
      <c r="BPU40" s="129"/>
      <c r="BPV40" s="129"/>
      <c r="BPW40" s="129"/>
      <c r="BPX40" s="129"/>
      <c r="BPY40" s="129"/>
      <c r="BPZ40" s="129"/>
      <c r="BQA40" s="129"/>
      <c r="BQB40" s="129"/>
      <c r="BQC40" s="129"/>
      <c r="BQD40" s="129"/>
      <c r="BQE40" s="129"/>
      <c r="BQF40" s="129"/>
      <c r="BQG40" s="129"/>
      <c r="BQH40" s="129"/>
      <c r="BQI40" s="129"/>
      <c r="BQJ40" s="129"/>
      <c r="BQK40" s="129"/>
      <c r="BQL40" s="129"/>
      <c r="BQM40" s="129"/>
      <c r="BQN40" s="129"/>
      <c r="BQO40" s="129"/>
      <c r="BQP40" s="129"/>
      <c r="BQQ40" s="129"/>
      <c r="BQR40" s="129"/>
      <c r="BQS40" s="129"/>
      <c r="BQT40" s="129"/>
      <c r="BQU40" s="129"/>
      <c r="BQV40" s="129"/>
      <c r="BQW40" s="129"/>
      <c r="BQX40" s="129"/>
      <c r="BQY40" s="129"/>
      <c r="BQZ40" s="129"/>
      <c r="BRA40" s="129"/>
      <c r="BRB40" s="129"/>
      <c r="BRC40" s="129"/>
      <c r="BRD40" s="129"/>
      <c r="BRE40" s="129"/>
      <c r="BRF40" s="129"/>
      <c r="BRG40" s="129"/>
      <c r="BRH40" s="129"/>
      <c r="BRI40" s="129"/>
      <c r="BRJ40" s="129"/>
      <c r="BRK40" s="129"/>
      <c r="BRL40" s="129"/>
      <c r="BRM40" s="129"/>
      <c r="BRN40" s="129"/>
      <c r="BRO40" s="129"/>
      <c r="BRP40" s="129"/>
      <c r="BRQ40" s="129"/>
      <c r="BRR40" s="129"/>
      <c r="BRS40" s="129"/>
      <c r="BRT40" s="129"/>
      <c r="BRU40" s="129"/>
      <c r="BRV40" s="129"/>
      <c r="BRW40" s="129"/>
      <c r="BRX40" s="129"/>
      <c r="BRY40" s="129"/>
      <c r="BRZ40" s="129"/>
      <c r="BSA40" s="129"/>
      <c r="BSB40" s="129"/>
      <c r="BSC40" s="129"/>
      <c r="BSD40" s="129"/>
      <c r="BSE40" s="129"/>
      <c r="BSF40" s="129"/>
      <c r="BSG40" s="129"/>
      <c r="BSH40" s="129"/>
      <c r="BSI40" s="129"/>
      <c r="BSJ40" s="129"/>
      <c r="BSK40" s="129"/>
      <c r="BSL40" s="129"/>
      <c r="BSM40" s="129"/>
      <c r="BSN40" s="129"/>
      <c r="BSO40" s="129"/>
      <c r="BSP40" s="129"/>
      <c r="BSQ40" s="129"/>
      <c r="BSR40" s="129"/>
      <c r="BSS40" s="129"/>
      <c r="BST40" s="129"/>
      <c r="BSU40" s="129"/>
      <c r="BSV40" s="129"/>
      <c r="BSW40" s="129"/>
      <c r="BSX40" s="129"/>
      <c r="BSY40" s="129"/>
      <c r="BSZ40" s="129"/>
      <c r="BTA40" s="129"/>
      <c r="BTB40" s="129"/>
      <c r="BTC40" s="129"/>
      <c r="BTD40" s="129"/>
      <c r="BTE40" s="129"/>
      <c r="BTF40" s="129"/>
      <c r="BTG40" s="129"/>
      <c r="BTH40" s="129"/>
      <c r="BTI40" s="129"/>
      <c r="BTJ40" s="129"/>
      <c r="BTK40" s="129"/>
      <c r="BTL40" s="129"/>
      <c r="BTM40" s="129"/>
      <c r="BTN40" s="129"/>
      <c r="BTO40" s="129"/>
      <c r="BTP40" s="129"/>
      <c r="BTQ40" s="129"/>
      <c r="BTR40" s="129"/>
      <c r="BTS40" s="129"/>
      <c r="BTT40" s="129"/>
      <c r="BTU40" s="129"/>
      <c r="BTV40" s="129"/>
      <c r="BTW40" s="129"/>
      <c r="BTX40" s="129"/>
      <c r="BTY40" s="129"/>
      <c r="BTZ40" s="129"/>
      <c r="BUA40" s="129"/>
      <c r="BUB40" s="129"/>
      <c r="BUC40" s="129"/>
      <c r="BUD40" s="129"/>
      <c r="BUE40" s="129"/>
      <c r="BUF40" s="129"/>
      <c r="BUG40" s="129"/>
      <c r="BUH40" s="129"/>
      <c r="BUI40" s="129"/>
      <c r="BUJ40" s="129"/>
      <c r="BUK40" s="129"/>
      <c r="BUL40" s="129"/>
      <c r="BUM40" s="129"/>
      <c r="BUN40" s="129"/>
      <c r="BUO40" s="129"/>
      <c r="BUP40" s="129"/>
      <c r="BUQ40" s="129"/>
      <c r="BUR40" s="129"/>
      <c r="BUS40" s="129"/>
      <c r="BUT40" s="129"/>
      <c r="BUU40" s="129"/>
      <c r="BUV40" s="129"/>
      <c r="BUW40" s="129"/>
      <c r="BUX40" s="129"/>
      <c r="BUY40" s="129"/>
      <c r="BUZ40" s="129"/>
      <c r="BVA40" s="129"/>
      <c r="BVB40" s="129"/>
      <c r="BVC40" s="129"/>
      <c r="BVD40" s="129"/>
      <c r="BVE40" s="129"/>
      <c r="BVF40" s="129"/>
      <c r="BVG40" s="129"/>
      <c r="BVH40" s="129"/>
      <c r="BVI40" s="129"/>
      <c r="BVJ40" s="129"/>
      <c r="BVK40" s="129"/>
      <c r="BVL40" s="129"/>
      <c r="BVM40" s="129"/>
      <c r="BVN40" s="129"/>
      <c r="BVO40" s="129"/>
      <c r="BVP40" s="129"/>
      <c r="BVQ40" s="129"/>
      <c r="BVR40" s="129"/>
      <c r="BVS40" s="129"/>
      <c r="BVT40" s="129"/>
      <c r="BVU40" s="129"/>
      <c r="BVV40" s="129"/>
      <c r="BVW40" s="129"/>
      <c r="BVX40" s="129"/>
      <c r="BVY40" s="129"/>
      <c r="BVZ40" s="129"/>
      <c r="BWA40" s="129"/>
      <c r="BWB40" s="129"/>
      <c r="BWC40" s="129"/>
      <c r="BWD40" s="129"/>
      <c r="BWE40" s="129"/>
      <c r="BWF40" s="129"/>
      <c r="BWG40" s="129"/>
      <c r="BWH40" s="129"/>
      <c r="BWI40" s="129"/>
      <c r="BWJ40" s="129"/>
      <c r="BWK40" s="129"/>
      <c r="BWL40" s="129"/>
      <c r="BWM40" s="129"/>
      <c r="BWN40" s="129"/>
      <c r="BWO40" s="129"/>
      <c r="BWP40" s="129"/>
      <c r="BWQ40" s="129"/>
      <c r="BWR40" s="129"/>
      <c r="BWS40" s="129"/>
      <c r="BWT40" s="129"/>
      <c r="BWU40" s="129"/>
      <c r="BWV40" s="129"/>
      <c r="BWW40" s="129"/>
      <c r="BWX40" s="129"/>
      <c r="BWY40" s="129"/>
      <c r="BWZ40" s="129"/>
      <c r="BXA40" s="129"/>
      <c r="BXB40" s="129"/>
      <c r="BXC40" s="256"/>
      <c r="BXD40" s="256"/>
      <c r="BXE40" s="256"/>
      <c r="BXF40" s="256"/>
      <c r="BXG40" s="256"/>
      <c r="BXH40" s="256"/>
      <c r="BXI40" s="256"/>
      <c r="BXJ40" s="256"/>
      <c r="BXK40" s="256"/>
      <c r="BXL40" s="256"/>
      <c r="BXM40" s="256"/>
      <c r="BXN40" s="256"/>
      <c r="BXO40" s="256"/>
      <c r="BXP40" s="256"/>
      <c r="BXQ40" s="256"/>
      <c r="BXR40" s="256"/>
      <c r="BXS40" s="256"/>
      <c r="BXT40" s="256"/>
      <c r="BXU40" s="256"/>
      <c r="BXV40" s="256"/>
      <c r="BXW40" s="256"/>
      <c r="BXX40" s="256"/>
      <c r="BXY40" s="256"/>
      <c r="BXZ40" s="256"/>
      <c r="BYA40" s="256"/>
      <c r="BYB40" s="256"/>
      <c r="BYC40" s="256"/>
      <c r="BYD40" s="256"/>
      <c r="BYE40" s="256"/>
      <c r="BYF40" s="256"/>
      <c r="BYG40" s="256"/>
      <c r="BYH40" s="256"/>
      <c r="BYI40" s="256"/>
      <c r="BYJ40" s="256"/>
      <c r="BYK40" s="256"/>
      <c r="BYL40" s="256"/>
      <c r="BYM40" s="256"/>
      <c r="BYN40" s="256"/>
      <c r="BYO40" s="256"/>
      <c r="BYP40" s="256"/>
      <c r="BYQ40" s="256"/>
      <c r="BYR40" s="256"/>
      <c r="BYS40" s="256"/>
      <c r="BYT40" s="256"/>
      <c r="BYU40" s="256"/>
      <c r="BYV40" s="256"/>
      <c r="BYW40" s="256"/>
      <c r="BYX40" s="256"/>
      <c r="BYY40" s="256"/>
      <c r="BYZ40" s="256"/>
      <c r="BZA40" s="256"/>
      <c r="BZB40" s="256"/>
      <c r="BZC40" s="256"/>
      <c r="BZD40" s="256"/>
      <c r="BZE40" s="256"/>
      <c r="BZF40" s="256"/>
      <c r="BZG40" s="256"/>
      <c r="BZH40" s="256"/>
      <c r="BZI40" s="256"/>
      <c r="BZJ40" s="256"/>
      <c r="BZK40" s="256"/>
      <c r="BZL40" s="256"/>
      <c r="BZM40" s="256"/>
      <c r="BZN40" s="256"/>
      <c r="BZO40" s="256"/>
      <c r="BZP40" s="129"/>
      <c r="BZQ40" s="129"/>
      <c r="BZR40" s="129"/>
      <c r="BZS40" s="129"/>
      <c r="BZT40" s="129"/>
      <c r="BZU40" s="129"/>
      <c r="BZV40" s="129"/>
      <c r="BZW40" s="129"/>
      <c r="BZX40" s="129"/>
      <c r="BZY40" s="129"/>
      <c r="BZZ40" s="129"/>
      <c r="CAA40" s="129"/>
      <c r="CAB40" s="129"/>
      <c r="CAC40" s="129"/>
      <c r="CAD40" s="129"/>
      <c r="CAE40" s="129"/>
      <c r="CAF40" s="129"/>
      <c r="CAG40" s="129"/>
      <c r="CAH40" s="129"/>
      <c r="CAI40" s="129"/>
      <c r="CAJ40" s="129"/>
      <c r="CAK40" s="129"/>
      <c r="CAL40" s="129"/>
      <c r="CAM40" s="129"/>
      <c r="CAN40" s="129"/>
      <c r="CAO40" s="129"/>
      <c r="CAP40" s="129"/>
      <c r="CAQ40" s="129"/>
      <c r="CAR40" s="129"/>
      <c r="CAS40" s="129"/>
      <c r="CAT40" s="129"/>
      <c r="CAU40" s="129"/>
      <c r="CAV40" s="129"/>
      <c r="CAW40" s="129"/>
      <c r="CAX40" s="129"/>
      <c r="CAY40" s="129"/>
      <c r="CAZ40" s="129"/>
      <c r="CBA40" s="129"/>
      <c r="CBB40" s="129"/>
      <c r="CBC40" s="129"/>
      <c r="CBD40" s="129"/>
      <c r="CBE40" s="129"/>
      <c r="CBF40" s="129"/>
      <c r="CBG40" s="129"/>
      <c r="CBH40" s="129"/>
      <c r="CBI40" s="129"/>
      <c r="CBJ40" s="129"/>
      <c r="CBK40" s="129"/>
      <c r="CBL40" s="129"/>
      <c r="CBM40" s="129"/>
      <c r="CBN40" s="129"/>
      <c r="CBO40" s="129"/>
      <c r="CBP40" s="129"/>
      <c r="CBQ40" s="129"/>
      <c r="CBR40" s="129"/>
      <c r="CBS40" s="129"/>
      <c r="CBT40" s="129"/>
      <c r="CBU40" s="129"/>
      <c r="CBV40" s="129"/>
      <c r="CBW40" s="129"/>
      <c r="CBX40" s="129"/>
      <c r="CBY40" s="129"/>
      <c r="CBZ40" s="129"/>
      <c r="CCA40" s="129"/>
      <c r="CCB40" s="129"/>
      <c r="CCC40" s="129"/>
      <c r="CCD40" s="129"/>
      <c r="CCE40" s="129"/>
      <c r="CCF40" s="129"/>
      <c r="CCG40" s="129"/>
      <c r="CCH40" s="129"/>
      <c r="CCI40" s="129"/>
      <c r="CCJ40" s="129"/>
      <c r="CCK40" s="129"/>
      <c r="CCL40" s="129"/>
      <c r="CCM40" s="129"/>
      <c r="CCN40" s="129"/>
      <c r="CCO40" s="129"/>
      <c r="CCP40" s="129"/>
      <c r="CCQ40" s="129"/>
      <c r="CCR40" s="129"/>
      <c r="CCS40" s="129"/>
      <c r="CCT40" s="129"/>
      <c r="CCU40" s="129"/>
      <c r="CCV40" s="129"/>
      <c r="CCW40" s="129"/>
      <c r="CCX40" s="129"/>
      <c r="CCY40" s="129"/>
      <c r="CCZ40" s="129"/>
      <c r="CDA40" s="129"/>
      <c r="CDB40" s="129"/>
      <c r="CDC40" s="129"/>
      <c r="CDD40" s="129"/>
      <c r="CDE40" s="129"/>
      <c r="CDF40" s="129"/>
      <c r="CDG40" s="129"/>
      <c r="CDH40" s="129"/>
      <c r="CDI40" s="129"/>
      <c r="CDJ40" s="129"/>
      <c r="CDK40" s="129"/>
      <c r="CDL40" s="129"/>
      <c r="CDM40" s="129"/>
      <c r="CDN40" s="129"/>
      <c r="CDO40" s="129"/>
      <c r="CDP40" s="129"/>
      <c r="CDQ40" s="129"/>
      <c r="CDR40" s="129"/>
      <c r="CDS40" s="129"/>
      <c r="CDT40" s="129"/>
      <c r="CDU40" s="129"/>
      <c r="CDV40" s="129"/>
      <c r="CDW40" s="129"/>
      <c r="CDX40" s="129"/>
      <c r="CDY40" s="129"/>
      <c r="CDZ40" s="129"/>
      <c r="CEA40" s="129"/>
      <c r="CEB40" s="129"/>
      <c r="CEC40" s="129"/>
      <c r="CED40" s="129"/>
      <c r="CEE40" s="129"/>
      <c r="CEF40" s="129"/>
      <c r="CEG40" s="129"/>
      <c r="CEH40" s="129"/>
      <c r="CEI40" s="129"/>
      <c r="CEJ40" s="129"/>
      <c r="CEK40" s="129"/>
      <c r="CEL40" s="129"/>
      <c r="CEM40" s="129"/>
      <c r="CEN40" s="129"/>
      <c r="CEO40" s="129"/>
      <c r="CEP40" s="130"/>
      <c r="CEQ40" s="130"/>
      <c r="CER40" s="130"/>
      <c r="CES40" s="130"/>
      <c r="CET40" s="130"/>
      <c r="CEU40" s="130"/>
      <c r="CEV40" s="130"/>
      <c r="CEW40" s="130"/>
      <c r="CEX40" s="130"/>
      <c r="CEY40" s="130"/>
      <c r="CEZ40" s="130"/>
      <c r="CFA40" s="130"/>
      <c r="CFB40" s="130"/>
      <c r="CFC40" s="130"/>
      <c r="CFD40" s="130"/>
      <c r="CFE40" s="130"/>
      <c r="CFF40" s="130"/>
      <c r="CFG40" s="130"/>
      <c r="CFH40" s="130"/>
      <c r="CFI40" s="130"/>
      <c r="CFJ40" s="130"/>
      <c r="CFK40" s="130"/>
      <c r="CFL40" s="130"/>
      <c r="CFM40" s="130"/>
      <c r="CFN40" s="130"/>
      <c r="CFO40" s="130"/>
      <c r="CFP40" s="130"/>
      <c r="CFQ40" s="130"/>
      <c r="CFR40" s="130"/>
      <c r="CFS40" s="130"/>
      <c r="CFT40" s="130"/>
      <c r="CFU40" s="130"/>
      <c r="CFV40" s="130"/>
      <c r="CFW40" s="130"/>
      <c r="CFX40" s="130"/>
      <c r="CFY40" s="130"/>
      <c r="CFZ40" s="130"/>
      <c r="CGA40" s="130"/>
      <c r="CGB40" s="130"/>
      <c r="CGC40" s="130"/>
      <c r="CGD40" s="130"/>
    </row>
    <row r="41" spans="1:2214" x14ac:dyDescent="0.25">
      <c r="A41" s="279"/>
      <c r="B41" s="255"/>
      <c r="C41" s="267"/>
      <c r="D41" s="267"/>
      <c r="E41" s="260"/>
      <c r="F41" s="260"/>
      <c r="G41" s="260"/>
      <c r="H41" s="261"/>
      <c r="I41" s="261"/>
      <c r="J41" s="261"/>
      <c r="K41" s="261"/>
      <c r="L41" s="261"/>
      <c r="M41" s="261"/>
      <c r="N41" s="262"/>
      <c r="O41" s="262"/>
      <c r="P41" s="262"/>
      <c r="Q41" s="261"/>
      <c r="R41" s="261"/>
      <c r="S41" s="261"/>
      <c r="T41" s="260"/>
      <c r="U41" s="260"/>
      <c r="V41" s="260"/>
      <c r="W41" s="260"/>
      <c r="X41" s="263"/>
      <c r="Y41" s="262"/>
      <c r="Z41" s="262"/>
      <c r="AA41" s="262"/>
      <c r="AB41" s="262"/>
      <c r="AC41" s="262"/>
      <c r="AD41" s="262"/>
      <c r="AE41" s="262"/>
      <c r="AF41" s="262"/>
      <c r="AG41" s="262"/>
      <c r="AH41" s="264"/>
      <c r="AI41" s="264"/>
      <c r="AJ41" s="129"/>
      <c r="AK41" s="129"/>
      <c r="AL41" s="129"/>
      <c r="AM41" s="129"/>
      <c r="AN41" s="264"/>
      <c r="AO41" s="264"/>
      <c r="AP41" s="264"/>
      <c r="AQ41" s="129"/>
      <c r="AR41" s="264"/>
      <c r="AS41" s="264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350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64"/>
      <c r="IF41" s="64"/>
      <c r="IG41" s="64"/>
      <c r="IH41" s="64"/>
      <c r="II41" s="64"/>
      <c r="IJ41" s="64"/>
      <c r="IK41" s="64"/>
      <c r="IL41" s="64"/>
      <c r="IM41" s="64"/>
      <c r="IN41" s="64"/>
      <c r="IO41" s="64"/>
      <c r="IP41" s="130"/>
      <c r="IQ41" s="130"/>
      <c r="IR41" s="130"/>
      <c r="IS41" s="130"/>
      <c r="IT41" s="130"/>
      <c r="IU41" s="130"/>
      <c r="IV41" s="130"/>
      <c r="IW41" s="130"/>
      <c r="IX41" s="130"/>
      <c r="IY41" s="130"/>
      <c r="IZ41" s="130"/>
      <c r="JA41" s="130"/>
      <c r="JB41" s="130"/>
      <c r="JC41" s="130"/>
      <c r="JD41" s="130"/>
      <c r="JE41" s="130"/>
      <c r="JF41" s="130"/>
      <c r="JG41" s="130"/>
      <c r="JH41" s="130"/>
      <c r="JI41" s="130"/>
      <c r="JJ41" s="130"/>
      <c r="JK41" s="130"/>
      <c r="JL41" s="130"/>
      <c r="JM41" s="130"/>
      <c r="JN41" s="130"/>
      <c r="JO41" s="130"/>
      <c r="JP41" s="130"/>
      <c r="JQ41" s="130"/>
      <c r="JR41" s="130"/>
      <c r="JS41" s="130"/>
      <c r="JT41" s="130"/>
      <c r="JU41" s="130"/>
      <c r="JV41" s="130"/>
      <c r="JW41" s="130"/>
      <c r="JX41" s="130"/>
      <c r="JY41" s="130"/>
      <c r="JZ41" s="130"/>
      <c r="KA41" s="130"/>
      <c r="KB41" s="130"/>
      <c r="KC41" s="130"/>
      <c r="KD41" s="130"/>
      <c r="KE41" s="130"/>
      <c r="KF41" s="130"/>
      <c r="KG41" s="130"/>
      <c r="KH41" s="130"/>
      <c r="KI41" s="130"/>
      <c r="KJ41" s="130"/>
      <c r="KK41" s="130"/>
      <c r="KL41" s="130"/>
      <c r="KM41" s="130"/>
      <c r="KN41" s="130"/>
      <c r="KO41" s="130"/>
      <c r="KP41" s="130"/>
      <c r="KQ41" s="130"/>
      <c r="KR41" s="130"/>
      <c r="KS41" s="130"/>
      <c r="KT41" s="130"/>
      <c r="KU41" s="130"/>
      <c r="KV41" s="130"/>
      <c r="KW41" s="130"/>
      <c r="KX41" s="130"/>
      <c r="KY41" s="130"/>
      <c r="KZ41" s="130"/>
      <c r="LA41" s="130"/>
      <c r="LB41" s="130"/>
      <c r="LC41" s="130"/>
      <c r="LD41" s="130"/>
      <c r="LE41" s="130"/>
      <c r="LF41" s="130"/>
      <c r="LG41" s="130"/>
      <c r="LH41" s="130"/>
      <c r="LI41" s="130"/>
      <c r="LJ41" s="130"/>
      <c r="LK41" s="130"/>
      <c r="LL41" s="130"/>
      <c r="LM41" s="130"/>
      <c r="LN41" s="130"/>
      <c r="LO41" s="130"/>
      <c r="LP41" s="130"/>
      <c r="LQ41" s="130"/>
      <c r="LR41" s="130"/>
      <c r="LS41" s="130"/>
      <c r="LT41" s="130"/>
      <c r="LU41" s="130"/>
      <c r="LV41" s="130"/>
      <c r="LW41" s="130"/>
      <c r="LX41" s="130"/>
      <c r="LY41" s="130"/>
      <c r="LZ41" s="130"/>
      <c r="MA41" s="130"/>
      <c r="MB41" s="130"/>
      <c r="MC41" s="130"/>
      <c r="MD41" s="130"/>
      <c r="ME41" s="130"/>
      <c r="MF41" s="130"/>
      <c r="MG41" s="130"/>
      <c r="MH41" s="130"/>
      <c r="MI41" s="130"/>
      <c r="MJ41" s="130"/>
      <c r="MK41" s="130"/>
      <c r="ML41" s="130"/>
      <c r="MM41" s="130"/>
      <c r="MN41" s="130"/>
      <c r="MO41" s="130"/>
      <c r="MP41" s="130"/>
      <c r="MQ41" s="130"/>
      <c r="MR41" s="130"/>
      <c r="MS41" s="130"/>
      <c r="MT41" s="130"/>
      <c r="MU41" s="130"/>
      <c r="MV41" s="130"/>
      <c r="MW41" s="130"/>
      <c r="MX41" s="130"/>
      <c r="MY41" s="130"/>
      <c r="MZ41" s="130"/>
      <c r="NA41" s="130"/>
      <c r="NB41" s="130"/>
      <c r="NC41" s="130"/>
      <c r="ND41" s="130"/>
      <c r="NE41" s="130"/>
      <c r="NF41" s="130"/>
      <c r="NG41" s="130"/>
      <c r="NH41" s="130"/>
      <c r="NI41" s="130"/>
      <c r="NJ41" s="130"/>
      <c r="NK41" s="130"/>
      <c r="NL41" s="130"/>
      <c r="NM41" s="130"/>
      <c r="NN41" s="130"/>
      <c r="NO41" s="130"/>
      <c r="NP41" s="256"/>
      <c r="NQ41" s="256"/>
      <c r="NR41" s="256"/>
      <c r="NS41" s="256"/>
      <c r="NT41" s="256"/>
      <c r="NU41" s="256"/>
      <c r="NV41" s="256"/>
      <c r="NW41" s="256"/>
      <c r="NX41" s="256"/>
      <c r="NY41" s="256"/>
      <c r="NZ41" s="256"/>
      <c r="OA41" s="256"/>
      <c r="OB41" s="256"/>
      <c r="OC41" s="256"/>
      <c r="OD41" s="256"/>
      <c r="OE41" s="256"/>
      <c r="OF41" s="256"/>
      <c r="OG41" s="256"/>
      <c r="OH41" s="256"/>
      <c r="OI41" s="256"/>
      <c r="OJ41" s="256"/>
      <c r="OK41" s="256"/>
      <c r="OL41" s="256"/>
      <c r="OM41" s="256"/>
      <c r="ON41" s="256"/>
      <c r="OO41" s="256"/>
      <c r="OP41" s="256"/>
      <c r="OQ41" s="256"/>
      <c r="OR41" s="256"/>
      <c r="OS41" s="256"/>
      <c r="OT41" s="256"/>
      <c r="OU41" s="256"/>
      <c r="OV41" s="256"/>
      <c r="OW41" s="256"/>
      <c r="OX41" s="256"/>
      <c r="OY41" s="256"/>
      <c r="OZ41" s="256"/>
      <c r="PA41" s="256"/>
      <c r="PB41" s="256"/>
      <c r="PC41" s="256"/>
      <c r="PD41" s="256"/>
      <c r="PE41" s="256"/>
      <c r="PF41" s="256"/>
      <c r="PG41" s="256"/>
      <c r="PH41" s="256"/>
      <c r="PI41" s="256"/>
      <c r="PJ41" s="256"/>
      <c r="PK41" s="256"/>
      <c r="PL41" s="256"/>
      <c r="PM41" s="256"/>
      <c r="PN41" s="256"/>
      <c r="PO41" s="256"/>
      <c r="PP41" s="256"/>
      <c r="PQ41" s="256"/>
      <c r="PR41" s="256"/>
      <c r="PS41" s="256"/>
      <c r="PT41" s="256"/>
      <c r="PU41" s="256"/>
      <c r="PV41" s="256"/>
      <c r="PW41" s="256"/>
      <c r="PX41" s="256"/>
      <c r="PY41" s="256"/>
      <c r="PZ41" s="256"/>
      <c r="QA41" s="256"/>
      <c r="QB41" s="256"/>
      <c r="QC41" s="64"/>
      <c r="QD41" s="64"/>
      <c r="QE41" s="64"/>
      <c r="QF41" s="64"/>
      <c r="QG41" s="64"/>
      <c r="QH41" s="64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4"/>
      <c r="QW41" s="64"/>
      <c r="QX41" s="64"/>
      <c r="QY41" s="64"/>
      <c r="QZ41" s="64"/>
      <c r="RA41" s="64"/>
      <c r="RB41" s="64"/>
      <c r="RC41" s="64"/>
      <c r="RD41" s="64"/>
      <c r="RE41" s="64"/>
      <c r="RF41" s="64"/>
      <c r="RG41" s="64"/>
      <c r="RH41" s="64"/>
      <c r="RI41" s="64"/>
      <c r="RJ41" s="64"/>
      <c r="RK41" s="64"/>
      <c r="RL41" s="64"/>
      <c r="RM41" s="64"/>
      <c r="RN41" s="64"/>
      <c r="RO41" s="64"/>
      <c r="RP41" s="64"/>
      <c r="RQ41" s="64"/>
      <c r="RR41" s="64"/>
      <c r="RS41" s="64"/>
      <c r="RT41" s="64"/>
      <c r="RU41" s="64"/>
      <c r="RV41" s="64"/>
      <c r="RW41" s="64"/>
      <c r="RX41" s="64"/>
      <c r="RY41" s="64"/>
      <c r="RZ41" s="64"/>
      <c r="SA41" s="64"/>
      <c r="SB41" s="64"/>
      <c r="SC41" s="64"/>
      <c r="SD41" s="64"/>
      <c r="SE41" s="64"/>
      <c r="SF41" s="64"/>
      <c r="SG41" s="64"/>
      <c r="SH41" s="64"/>
      <c r="SI41" s="64"/>
      <c r="SJ41" s="64"/>
      <c r="SK41" s="64"/>
      <c r="SL41" s="64"/>
      <c r="SM41" s="64"/>
      <c r="SN41" s="64"/>
      <c r="SO41" s="64"/>
      <c r="SP41" s="64"/>
      <c r="SQ41" s="64"/>
      <c r="SR41" s="64"/>
      <c r="SS41" s="64"/>
      <c r="ST41" s="64"/>
      <c r="SU41" s="64"/>
      <c r="SV41" s="64"/>
      <c r="SW41" s="64"/>
      <c r="SX41" s="64"/>
      <c r="SY41" s="64"/>
      <c r="SZ41" s="64"/>
      <c r="TA41" s="64"/>
      <c r="TB41" s="64"/>
      <c r="TC41" s="64"/>
      <c r="TD41" s="64"/>
      <c r="TE41" s="64"/>
      <c r="TF41" s="64"/>
      <c r="TG41" s="64"/>
      <c r="TH41" s="64"/>
      <c r="TI41" s="64"/>
      <c r="TJ41" s="64"/>
      <c r="TK41" s="64"/>
      <c r="TL41" s="64"/>
      <c r="TM41" s="64"/>
      <c r="TN41" s="64"/>
      <c r="TO41" s="64"/>
      <c r="TP41" s="64"/>
      <c r="TQ41" s="64"/>
      <c r="TR41" s="64"/>
      <c r="TS41" s="64"/>
      <c r="TT41" s="64"/>
      <c r="TU41" s="64"/>
      <c r="TV41" s="64"/>
      <c r="TW41" s="64"/>
      <c r="TX41" s="64"/>
      <c r="TY41" s="64"/>
      <c r="TZ41" s="64"/>
      <c r="UA41" s="64"/>
      <c r="UB41" s="64"/>
      <c r="UC41" s="64"/>
      <c r="UD41" s="64"/>
      <c r="UE41" s="64"/>
      <c r="UF41" s="64"/>
      <c r="UG41" s="64"/>
      <c r="UH41" s="64"/>
      <c r="UI41" s="64"/>
      <c r="UJ41" s="64"/>
      <c r="UK41" s="64"/>
      <c r="UL41" s="64"/>
      <c r="UM41" s="64"/>
      <c r="UN41" s="64"/>
      <c r="UO41" s="64"/>
      <c r="UP41" s="64"/>
      <c r="UQ41" s="64"/>
      <c r="UR41" s="64"/>
      <c r="US41" s="64"/>
      <c r="UT41" s="64"/>
      <c r="UU41" s="64"/>
      <c r="UV41" s="64"/>
      <c r="UW41" s="64"/>
      <c r="UX41" s="64"/>
      <c r="UY41" s="64"/>
      <c r="UZ41" s="64"/>
      <c r="VA41" s="64"/>
      <c r="VB41" s="64"/>
      <c r="VC41" s="64"/>
      <c r="VD41" s="64"/>
      <c r="VE41" s="64"/>
      <c r="VF41" s="129"/>
      <c r="VG41" s="129"/>
      <c r="VH41" s="129"/>
      <c r="VI41" s="129"/>
      <c r="VJ41" s="129"/>
      <c r="VK41" s="129"/>
      <c r="VL41" s="129"/>
      <c r="VM41" s="129"/>
      <c r="VN41" s="129"/>
      <c r="VO41" s="129"/>
      <c r="VP41" s="129"/>
      <c r="VQ41" s="129"/>
      <c r="VR41" s="129"/>
      <c r="VS41" s="129"/>
      <c r="VT41" s="129"/>
      <c r="VU41" s="129"/>
      <c r="VV41" s="129"/>
      <c r="VW41" s="129"/>
      <c r="VX41" s="129"/>
      <c r="VY41" s="129"/>
      <c r="VZ41" s="129"/>
      <c r="WA41" s="129"/>
      <c r="WB41" s="129"/>
      <c r="WC41" s="129"/>
      <c r="WD41" s="129"/>
      <c r="WE41" s="129"/>
      <c r="WF41" s="129"/>
      <c r="WG41" s="129"/>
      <c r="WH41" s="129"/>
      <c r="WI41" s="129"/>
      <c r="WJ41" s="129"/>
      <c r="WK41" s="129"/>
      <c r="WL41" s="129"/>
      <c r="WM41" s="129"/>
      <c r="WN41" s="129"/>
      <c r="WO41" s="129"/>
      <c r="WP41" s="129"/>
      <c r="WQ41" s="129"/>
      <c r="WR41" s="129"/>
      <c r="WS41" s="129"/>
      <c r="WT41" s="129"/>
      <c r="WU41" s="129"/>
      <c r="WV41" s="129"/>
      <c r="WW41" s="129"/>
      <c r="WX41" s="129"/>
      <c r="WY41" s="129"/>
      <c r="WZ41" s="129"/>
      <c r="XA41" s="129"/>
      <c r="XB41" s="129"/>
      <c r="XC41" s="129"/>
      <c r="XD41" s="129"/>
      <c r="XE41" s="129"/>
      <c r="XF41" s="129"/>
      <c r="XG41" s="129"/>
      <c r="XH41" s="129"/>
      <c r="XI41" s="129"/>
      <c r="XJ41" s="129"/>
      <c r="XK41" s="129"/>
      <c r="XL41" s="129"/>
      <c r="XM41" s="129"/>
      <c r="XN41" s="129"/>
      <c r="XO41" s="129"/>
      <c r="XP41" s="129"/>
      <c r="XQ41" s="129"/>
      <c r="XR41" s="129"/>
      <c r="XS41" s="129"/>
      <c r="XT41" s="129"/>
      <c r="XU41" s="129"/>
      <c r="XV41" s="129"/>
      <c r="XW41" s="129"/>
      <c r="XX41" s="129"/>
      <c r="XY41" s="129"/>
      <c r="XZ41" s="129"/>
      <c r="YA41" s="129"/>
      <c r="YB41" s="129"/>
      <c r="YC41" s="129"/>
      <c r="YD41" s="129"/>
      <c r="YE41" s="129"/>
      <c r="YF41" s="129"/>
      <c r="YG41" s="129"/>
      <c r="YH41" s="129"/>
      <c r="YI41" s="129"/>
      <c r="YJ41" s="129"/>
      <c r="YK41" s="129"/>
      <c r="YL41" s="129"/>
      <c r="YM41" s="129"/>
      <c r="YN41" s="129"/>
      <c r="YO41" s="129"/>
      <c r="YP41" s="129"/>
      <c r="YQ41" s="129"/>
      <c r="YR41" s="129"/>
      <c r="YS41" s="129"/>
      <c r="YT41" s="129"/>
      <c r="YU41" s="129"/>
      <c r="YV41" s="129"/>
      <c r="YW41" s="129"/>
      <c r="YX41" s="129"/>
      <c r="YY41" s="129"/>
      <c r="YZ41" s="129"/>
      <c r="ZA41" s="129"/>
      <c r="ZB41" s="129"/>
      <c r="ZC41" s="129"/>
      <c r="ZD41" s="129"/>
      <c r="ZE41" s="129"/>
      <c r="ZF41" s="129"/>
      <c r="ZG41" s="129"/>
      <c r="ZH41" s="129"/>
      <c r="ZI41" s="129"/>
      <c r="ZJ41" s="129"/>
      <c r="ZK41" s="129"/>
      <c r="ZL41" s="129"/>
      <c r="ZM41" s="129"/>
      <c r="ZN41" s="129"/>
      <c r="ZO41" s="129"/>
      <c r="ZP41" s="129"/>
      <c r="ZQ41" s="129"/>
      <c r="ZR41" s="129"/>
      <c r="ZS41" s="129"/>
      <c r="ZT41" s="129"/>
      <c r="ZU41" s="129"/>
      <c r="ZV41" s="129"/>
      <c r="ZW41" s="129"/>
      <c r="ZX41" s="129"/>
      <c r="ZY41" s="129"/>
      <c r="ZZ41" s="129"/>
      <c r="AAA41" s="129"/>
      <c r="AAB41" s="129"/>
      <c r="AAC41" s="129"/>
      <c r="AAD41" s="129"/>
      <c r="AAE41" s="129"/>
      <c r="AAF41" s="129"/>
      <c r="AAG41" s="129"/>
      <c r="AAH41" s="129"/>
      <c r="AAI41" s="129"/>
      <c r="AAJ41" s="129"/>
      <c r="AAK41" s="129"/>
      <c r="AAL41" s="129"/>
      <c r="AAM41" s="129"/>
      <c r="AAN41" s="129"/>
      <c r="AAO41" s="129"/>
      <c r="AAP41" s="129"/>
      <c r="AAQ41" s="129"/>
      <c r="AAR41" s="129"/>
      <c r="AAS41" s="129"/>
      <c r="AAT41" s="129"/>
      <c r="AAU41" s="129"/>
      <c r="AAV41" s="129"/>
      <c r="AAW41" s="129"/>
      <c r="AAX41" s="129"/>
      <c r="AAY41" s="129"/>
      <c r="AAZ41" s="129"/>
      <c r="ABA41" s="129"/>
      <c r="ABB41" s="129"/>
      <c r="ABC41" s="129"/>
      <c r="ABD41" s="129"/>
      <c r="ABE41" s="129"/>
      <c r="ABF41" s="129"/>
      <c r="ABG41" s="129"/>
      <c r="ABH41" s="129"/>
      <c r="ABI41" s="129"/>
      <c r="ABJ41" s="129"/>
      <c r="ABK41" s="129"/>
      <c r="ABL41" s="129"/>
      <c r="ABM41" s="129"/>
      <c r="ABN41" s="129"/>
      <c r="ABO41" s="129"/>
      <c r="ABP41" s="129"/>
      <c r="ABQ41" s="129"/>
      <c r="ABR41" s="129"/>
      <c r="ABS41" s="129"/>
      <c r="ABT41" s="129"/>
      <c r="ABU41" s="129"/>
      <c r="ABV41" s="129"/>
      <c r="ABW41" s="129"/>
      <c r="ABX41" s="129"/>
      <c r="ABY41" s="129"/>
      <c r="ABZ41" s="129"/>
      <c r="ACA41" s="129"/>
      <c r="ACB41" s="129"/>
      <c r="ACC41" s="129"/>
      <c r="ACD41" s="129"/>
      <c r="ACE41" s="129"/>
      <c r="ACF41" s="129"/>
      <c r="ACG41" s="129"/>
      <c r="ACH41" s="129"/>
      <c r="ACI41" s="129"/>
      <c r="ACJ41" s="129"/>
      <c r="ACK41" s="129"/>
      <c r="ACL41" s="129"/>
      <c r="ACM41" s="129"/>
      <c r="ACN41" s="129"/>
      <c r="ACO41" s="129"/>
      <c r="ACP41" s="129"/>
      <c r="ACQ41" s="129"/>
      <c r="ACR41" s="129"/>
      <c r="ACS41" s="129"/>
      <c r="ACT41" s="129"/>
      <c r="ACU41" s="129"/>
      <c r="ACV41" s="129"/>
      <c r="ACW41" s="129"/>
      <c r="ACX41" s="129"/>
      <c r="ACY41" s="257"/>
      <c r="ACZ41" s="257"/>
      <c r="ADA41" s="257"/>
      <c r="ADB41" s="257"/>
      <c r="ADC41" s="257"/>
      <c r="ADD41" s="257"/>
      <c r="ADE41" s="257"/>
      <c r="ADF41" s="257"/>
      <c r="ADG41" s="257"/>
      <c r="ADH41" s="257"/>
      <c r="ADI41" s="257"/>
      <c r="ADJ41" s="257"/>
      <c r="ADK41" s="257"/>
      <c r="ADL41" s="257"/>
      <c r="ADM41" s="257"/>
      <c r="ADN41" s="257"/>
      <c r="ADO41" s="257"/>
      <c r="ADP41" s="257"/>
      <c r="ADQ41" s="257"/>
      <c r="ADR41" s="257"/>
      <c r="ADS41" s="257"/>
      <c r="ADT41" s="257"/>
      <c r="ADU41" s="257"/>
      <c r="ADV41" s="257"/>
      <c r="ADW41" s="257"/>
      <c r="ADX41" s="257"/>
      <c r="ADY41" s="257"/>
      <c r="ADZ41" s="257"/>
      <c r="AEA41" s="257"/>
      <c r="AEB41" s="257"/>
      <c r="AEC41" s="257"/>
      <c r="AED41" s="257"/>
      <c r="AEE41" s="257"/>
      <c r="AEF41" s="257"/>
      <c r="AEG41" s="257"/>
      <c r="AEH41" s="257"/>
      <c r="AEI41" s="257"/>
      <c r="AEJ41" s="257"/>
      <c r="AEK41" s="257"/>
      <c r="AEL41" s="257"/>
      <c r="AEM41" s="257"/>
      <c r="AEN41" s="257"/>
      <c r="AEO41" s="257"/>
      <c r="AEP41" s="257"/>
      <c r="AEQ41" s="257"/>
      <c r="AER41" s="257"/>
      <c r="AES41" s="257"/>
      <c r="AET41" s="257"/>
      <c r="AEU41" s="257"/>
      <c r="AEV41" s="257"/>
      <c r="AEW41" s="257"/>
      <c r="AEX41" s="257"/>
      <c r="AEY41" s="257"/>
      <c r="AEZ41" s="257"/>
      <c r="AFA41" s="257"/>
      <c r="AFB41" s="257"/>
      <c r="AFC41" s="257"/>
      <c r="AFD41" s="257"/>
      <c r="AFE41" s="257"/>
      <c r="AFF41" s="257"/>
      <c r="AFG41" s="257"/>
      <c r="AFH41" s="257"/>
      <c r="AFI41" s="257"/>
      <c r="AFJ41" s="257"/>
      <c r="AFK41" s="257"/>
      <c r="AFL41" s="257"/>
      <c r="AFM41" s="257"/>
      <c r="AFN41" s="257"/>
      <c r="AFO41" s="130"/>
      <c r="AFP41" s="130"/>
      <c r="AFQ41" s="130"/>
      <c r="AFR41" s="130"/>
      <c r="AFS41" s="130"/>
      <c r="AFT41" s="130"/>
      <c r="AFU41" s="130"/>
      <c r="AFV41" s="130"/>
      <c r="AFW41" s="130"/>
      <c r="AFX41" s="130"/>
      <c r="AFY41" s="130"/>
      <c r="AFZ41" s="130"/>
      <c r="AGA41" s="130"/>
      <c r="AGB41" s="130"/>
      <c r="AGC41" s="130"/>
      <c r="AGD41" s="130"/>
      <c r="AGE41" s="130"/>
      <c r="AGF41" s="130"/>
      <c r="AGG41" s="130"/>
      <c r="AGH41" s="130"/>
      <c r="AGI41" s="130"/>
      <c r="AGJ41" s="130"/>
      <c r="AGK41" s="130"/>
      <c r="AGL41" s="130"/>
      <c r="AGM41" s="130"/>
      <c r="AGN41" s="130"/>
      <c r="AGO41" s="130"/>
      <c r="AGP41" s="130"/>
      <c r="AGQ41" s="130"/>
      <c r="AGR41" s="130"/>
      <c r="AGS41" s="130"/>
      <c r="AGT41" s="130"/>
      <c r="AGU41" s="130"/>
      <c r="AGV41" s="130"/>
      <c r="AGW41" s="130"/>
      <c r="AGX41" s="130"/>
      <c r="AGY41" s="130"/>
      <c r="AGZ41" s="130"/>
      <c r="AHA41" s="130"/>
      <c r="AHB41" s="130"/>
      <c r="AHC41" s="130"/>
      <c r="AHD41" s="130"/>
      <c r="AHE41" s="130"/>
      <c r="AHF41" s="130"/>
      <c r="AHG41" s="130"/>
      <c r="AHH41" s="130"/>
      <c r="AHI41" s="130"/>
      <c r="AHJ41" s="130"/>
      <c r="AHK41" s="130"/>
      <c r="AHL41" s="130"/>
      <c r="AHM41" s="130"/>
      <c r="AHN41" s="130"/>
      <c r="AHO41" s="130"/>
      <c r="AHP41" s="130"/>
      <c r="AHQ41" s="130"/>
      <c r="AHR41" s="130"/>
      <c r="AHS41" s="130"/>
      <c r="AHT41" s="130"/>
      <c r="AHU41" s="130"/>
      <c r="AHV41" s="130"/>
      <c r="AHW41" s="130"/>
      <c r="AHX41" s="130"/>
      <c r="AHY41" s="130"/>
      <c r="AHZ41" s="130"/>
      <c r="AIA41" s="130"/>
      <c r="AIB41" s="130"/>
      <c r="AIC41" s="130"/>
      <c r="AID41" s="130"/>
      <c r="AIE41" s="64"/>
      <c r="AIF41" s="64"/>
      <c r="AIG41" s="64"/>
      <c r="AIH41" s="64"/>
      <c r="AII41" s="64"/>
      <c r="AIJ41" s="64"/>
      <c r="AIK41" s="64"/>
      <c r="AIL41" s="64"/>
      <c r="AIM41" s="64"/>
      <c r="AIN41" s="64"/>
      <c r="AIO41" s="64"/>
      <c r="AIP41" s="64"/>
      <c r="AIQ41" s="64"/>
      <c r="AIR41" s="64"/>
      <c r="AIS41" s="64"/>
      <c r="AIT41" s="64"/>
      <c r="AIU41" s="64"/>
      <c r="AIV41" s="64"/>
      <c r="AIW41" s="64"/>
      <c r="AIX41" s="64"/>
      <c r="AIY41" s="64"/>
      <c r="AIZ41" s="64"/>
      <c r="AJA41" s="64"/>
      <c r="AJB41" s="64"/>
      <c r="AJC41" s="64"/>
      <c r="AJD41" s="64"/>
      <c r="AJE41" s="64"/>
      <c r="AJF41" s="64"/>
      <c r="AJG41" s="64"/>
      <c r="AJH41" s="64"/>
      <c r="AJI41" s="64"/>
      <c r="AJJ41" s="64"/>
      <c r="AJK41" s="64"/>
      <c r="AJL41" s="64"/>
      <c r="AJM41" s="64"/>
      <c r="AJN41" s="64"/>
      <c r="AJO41" s="64"/>
      <c r="AJP41" s="64"/>
      <c r="AJQ41" s="64"/>
      <c r="AJR41" s="64"/>
      <c r="AJS41" s="64"/>
      <c r="AJT41" s="64"/>
      <c r="AJU41" s="64"/>
      <c r="AJV41" s="64"/>
      <c r="AJW41" s="64"/>
      <c r="AJX41" s="64"/>
      <c r="AJY41" s="64"/>
      <c r="AJZ41" s="64"/>
      <c r="AKA41" s="64"/>
      <c r="AKB41" s="64"/>
      <c r="AKC41" s="64"/>
      <c r="AKD41" s="64"/>
      <c r="AKE41" s="64"/>
      <c r="AKF41" s="64"/>
      <c r="AKG41" s="64"/>
      <c r="AKH41" s="64"/>
      <c r="AKI41" s="64"/>
      <c r="AKJ41" s="64"/>
      <c r="AKK41" s="64"/>
      <c r="AKL41" s="64"/>
      <c r="AKM41" s="64"/>
      <c r="AKN41" s="64"/>
      <c r="AKO41" s="64"/>
      <c r="AKP41" s="64"/>
      <c r="AKQ41" s="64"/>
      <c r="AKR41" s="64"/>
      <c r="AKS41" s="258"/>
      <c r="AKT41" s="106"/>
      <c r="AKU41" s="106"/>
      <c r="AKV41" s="106"/>
      <c r="AKW41" s="106"/>
      <c r="AKX41" s="106"/>
      <c r="AKY41" s="106"/>
      <c r="AKZ41" s="106"/>
      <c r="ALA41" s="106"/>
      <c r="ALB41" s="106"/>
      <c r="ALC41" s="106"/>
      <c r="ALD41" s="106"/>
      <c r="ALE41" s="106"/>
      <c r="ALF41" s="106"/>
      <c r="ALG41" s="106"/>
      <c r="ALH41" s="106"/>
      <c r="ALI41" s="106"/>
      <c r="ALJ41" s="106"/>
      <c r="ALK41" s="106"/>
      <c r="ALL41" s="106"/>
      <c r="ALM41" s="106"/>
      <c r="ALN41" s="106"/>
      <c r="ALO41" s="106"/>
      <c r="ALP41" s="106"/>
      <c r="ALQ41" s="106"/>
      <c r="ALR41" s="106"/>
      <c r="ALS41" s="106"/>
      <c r="ALT41" s="106"/>
      <c r="ALU41" s="106"/>
      <c r="ALV41" s="106"/>
      <c r="ALW41" s="106"/>
      <c r="ALX41" s="106"/>
      <c r="ALY41" s="106"/>
      <c r="ALZ41" s="106"/>
      <c r="AMA41" s="106"/>
      <c r="AMB41" s="106"/>
      <c r="AMC41" s="106"/>
      <c r="AMD41" s="106"/>
      <c r="AME41" s="106"/>
      <c r="AMF41" s="106"/>
      <c r="AMG41" s="106"/>
      <c r="AMH41" s="106"/>
      <c r="AMI41" s="106"/>
      <c r="AMJ41" s="106"/>
      <c r="AMK41" s="106"/>
      <c r="AML41" s="106"/>
      <c r="AMM41" s="106"/>
      <c r="AMN41" s="106"/>
      <c r="AMO41" s="106"/>
      <c r="AMP41" s="106"/>
      <c r="AMQ41" s="106"/>
      <c r="AMR41" s="106"/>
      <c r="AMS41" s="106"/>
      <c r="AMT41" s="106"/>
      <c r="AMU41" s="106"/>
      <c r="AMV41" s="106"/>
      <c r="AMW41" s="106"/>
      <c r="AMX41" s="106"/>
      <c r="AMY41" s="106"/>
      <c r="AMZ41" s="106"/>
      <c r="ANA41" s="106"/>
      <c r="ANB41" s="106"/>
      <c r="ANC41" s="106"/>
      <c r="AND41" s="106"/>
      <c r="ANE41" s="106"/>
      <c r="ANF41" s="106"/>
      <c r="ANG41" s="106"/>
      <c r="ANH41" s="129"/>
      <c r="ANI41" s="129"/>
      <c r="ANJ41" s="129"/>
      <c r="ANK41" s="129"/>
      <c r="ANL41" s="129"/>
      <c r="ANM41" s="129"/>
      <c r="ANN41" s="129"/>
      <c r="ANO41" s="129"/>
      <c r="ANP41" s="129"/>
      <c r="ANQ41" s="129"/>
      <c r="ANR41" s="129"/>
      <c r="ANS41" s="129"/>
      <c r="ANT41" s="129"/>
      <c r="ANU41" s="129"/>
      <c r="ANV41" s="129"/>
      <c r="ANW41" s="129"/>
      <c r="ANX41" s="129"/>
      <c r="ANY41" s="129"/>
      <c r="ANZ41" s="129"/>
      <c r="AOA41" s="129"/>
      <c r="AOB41" s="129"/>
      <c r="AOC41" s="129"/>
      <c r="AOD41" s="129"/>
      <c r="AOE41" s="129"/>
      <c r="AOF41" s="129"/>
      <c r="AOG41" s="129"/>
      <c r="AOH41" s="129"/>
      <c r="AOI41" s="129"/>
      <c r="AOJ41" s="129"/>
      <c r="AOK41" s="129"/>
      <c r="AOL41" s="129"/>
      <c r="AOM41" s="129"/>
      <c r="AON41" s="129"/>
      <c r="AOO41" s="129"/>
      <c r="AOP41" s="129"/>
      <c r="AOQ41" s="129"/>
      <c r="AOR41" s="129"/>
      <c r="AOS41" s="129"/>
      <c r="AOT41" s="129"/>
      <c r="AOU41" s="129"/>
      <c r="AOV41" s="129"/>
      <c r="AOW41" s="129"/>
      <c r="AOX41" s="129"/>
      <c r="AOY41" s="129"/>
      <c r="AOZ41" s="129"/>
      <c r="APA41" s="129"/>
      <c r="APB41" s="129"/>
      <c r="APC41" s="129"/>
      <c r="APD41" s="129"/>
      <c r="APE41" s="129"/>
      <c r="APF41" s="129"/>
      <c r="APG41" s="129"/>
      <c r="APH41" s="129"/>
      <c r="API41" s="129"/>
      <c r="APJ41" s="129"/>
      <c r="APK41" s="129"/>
      <c r="APL41" s="129"/>
      <c r="APM41" s="129"/>
      <c r="APN41" s="129"/>
      <c r="APO41" s="129"/>
      <c r="APP41" s="129"/>
      <c r="APQ41" s="129"/>
      <c r="APR41" s="129"/>
      <c r="APS41" s="129"/>
      <c r="APT41" s="129"/>
      <c r="APU41" s="130"/>
      <c r="APV41" s="130"/>
      <c r="APW41" s="130"/>
      <c r="APX41" s="130"/>
      <c r="APY41" s="130"/>
      <c r="APZ41" s="130"/>
      <c r="AQA41" s="130"/>
      <c r="AQB41" s="130"/>
      <c r="AQC41" s="130"/>
      <c r="AQD41" s="130"/>
      <c r="AQE41" s="130"/>
      <c r="AQF41" s="130"/>
      <c r="AQG41" s="130"/>
      <c r="AQH41" s="130"/>
      <c r="AQI41" s="130"/>
      <c r="AQJ41" s="130"/>
      <c r="AQK41" s="130"/>
      <c r="AQL41" s="130"/>
      <c r="AQM41" s="130"/>
      <c r="AQN41" s="130"/>
      <c r="AQO41" s="130"/>
      <c r="AQP41" s="130"/>
      <c r="AQQ41" s="130"/>
      <c r="AQR41" s="130"/>
      <c r="AQS41" s="130"/>
      <c r="AQT41" s="130"/>
      <c r="AQU41" s="130"/>
      <c r="AQV41" s="130"/>
      <c r="AQW41" s="130"/>
      <c r="AQX41" s="130"/>
      <c r="AQY41" s="130"/>
      <c r="AQZ41" s="130"/>
      <c r="ARA41" s="130"/>
      <c r="ARB41" s="130"/>
      <c r="ARC41" s="130"/>
      <c r="ARD41" s="130"/>
      <c r="ARE41" s="130"/>
      <c r="ARF41" s="130"/>
      <c r="ARG41" s="130"/>
      <c r="ARH41" s="130"/>
      <c r="ARI41" s="130"/>
      <c r="ARJ41" s="130"/>
      <c r="ARK41" s="130"/>
      <c r="ARL41" s="130"/>
      <c r="ARM41" s="130"/>
      <c r="ARN41" s="130"/>
      <c r="ARO41" s="130"/>
      <c r="ARP41" s="130"/>
      <c r="ARQ41" s="130"/>
      <c r="ARR41" s="130"/>
      <c r="ARS41" s="130"/>
      <c r="ART41" s="130"/>
      <c r="ARU41" s="130"/>
      <c r="ARV41" s="130"/>
      <c r="ARW41" s="130"/>
      <c r="ARX41" s="130"/>
      <c r="ARY41" s="130"/>
      <c r="ARZ41" s="130"/>
      <c r="ASA41" s="130"/>
      <c r="ASB41" s="130"/>
      <c r="ASC41" s="130"/>
      <c r="ASD41" s="130"/>
      <c r="ASE41" s="130"/>
      <c r="ASF41" s="130"/>
      <c r="ASG41" s="130"/>
      <c r="ASH41" s="131"/>
      <c r="ASI41" s="131"/>
      <c r="ASJ41" s="131"/>
      <c r="ASK41" s="131"/>
      <c r="ASL41" s="131"/>
      <c r="ASM41" s="131"/>
      <c r="ASN41" s="131"/>
      <c r="ASO41" s="131"/>
      <c r="ASP41" s="131"/>
      <c r="ASQ41" s="131"/>
      <c r="ASR41" s="131"/>
      <c r="ASS41" s="131"/>
      <c r="AST41" s="131"/>
      <c r="ASU41" s="131"/>
      <c r="ASV41" s="131"/>
      <c r="ASW41" s="131"/>
      <c r="ASX41" s="131"/>
      <c r="ASY41" s="131"/>
      <c r="ASZ41" s="131"/>
      <c r="ATA41" s="131"/>
      <c r="ATB41" s="131"/>
      <c r="ATC41" s="131"/>
      <c r="ATD41" s="131"/>
      <c r="ATE41" s="131"/>
      <c r="ATF41" s="131"/>
      <c r="ATG41" s="131"/>
      <c r="ATH41" s="131"/>
      <c r="ATI41" s="131"/>
      <c r="ATJ41" s="131"/>
      <c r="ATK41" s="131"/>
      <c r="ATL41" s="131"/>
      <c r="ATM41" s="131"/>
      <c r="ATN41" s="131"/>
      <c r="ATO41" s="131"/>
      <c r="ATP41" s="131"/>
      <c r="ATQ41" s="131"/>
      <c r="ATR41" s="131"/>
      <c r="ATS41" s="131"/>
      <c r="ATT41" s="131"/>
      <c r="ATU41" s="131"/>
      <c r="ATV41" s="131"/>
      <c r="ATW41" s="131"/>
      <c r="ATX41" s="131"/>
      <c r="ATY41" s="131"/>
      <c r="ATZ41" s="131"/>
      <c r="AUA41" s="131"/>
      <c r="AUB41" s="131"/>
      <c r="AUC41" s="131"/>
      <c r="AUD41" s="131"/>
      <c r="AUE41" s="131"/>
      <c r="AUF41" s="131"/>
      <c r="AUG41" s="131"/>
      <c r="AUH41" s="131"/>
      <c r="AUI41" s="131"/>
      <c r="AUJ41" s="131"/>
      <c r="AUK41" s="131"/>
      <c r="AUL41" s="131"/>
      <c r="AUM41" s="131"/>
      <c r="AUN41" s="131"/>
      <c r="AUO41" s="131"/>
      <c r="AUP41" s="131"/>
      <c r="AUQ41" s="131"/>
      <c r="AUR41" s="131"/>
      <c r="AUS41" s="131"/>
      <c r="AUT41" s="131"/>
      <c r="AUU41" s="130"/>
      <c r="AUV41" s="130"/>
      <c r="AUW41" s="130"/>
      <c r="AUX41" s="130"/>
      <c r="AUY41" s="130"/>
      <c r="AUZ41" s="130"/>
      <c r="AVA41" s="130"/>
      <c r="AVB41" s="130"/>
      <c r="AVC41" s="130"/>
      <c r="AVD41" s="130"/>
      <c r="AVE41" s="130"/>
      <c r="AVF41" s="130"/>
      <c r="AVG41" s="130"/>
      <c r="AVH41" s="130"/>
      <c r="AVI41" s="130"/>
      <c r="AVJ41" s="130"/>
      <c r="AVK41" s="130"/>
      <c r="AVL41" s="130"/>
      <c r="AVM41" s="130"/>
      <c r="AVN41" s="130"/>
      <c r="AVO41" s="130"/>
      <c r="AVP41" s="130"/>
      <c r="AVQ41" s="130"/>
      <c r="AVR41" s="130"/>
      <c r="AVS41" s="130"/>
      <c r="AVT41" s="130"/>
      <c r="AVU41" s="130"/>
      <c r="AVV41" s="130"/>
      <c r="AVW41" s="130"/>
      <c r="AVX41" s="130"/>
      <c r="AVY41" s="130"/>
      <c r="AVZ41" s="130"/>
      <c r="AWA41" s="130"/>
      <c r="AWB41" s="130"/>
      <c r="AWC41" s="130"/>
      <c r="AWD41" s="130"/>
      <c r="AWE41" s="130"/>
      <c r="AWF41" s="130"/>
      <c r="AWG41" s="130"/>
      <c r="AWH41" s="130"/>
      <c r="AWI41" s="130"/>
      <c r="AWJ41" s="130"/>
      <c r="AWK41" s="130"/>
      <c r="AWL41" s="130"/>
      <c r="AWM41" s="130"/>
      <c r="AWN41" s="130"/>
      <c r="AWO41" s="130"/>
      <c r="AWP41" s="130"/>
      <c r="AWQ41" s="130"/>
      <c r="AWR41" s="130"/>
      <c r="AWS41" s="130"/>
      <c r="AWT41" s="130"/>
      <c r="AWU41" s="130"/>
      <c r="AWV41" s="130"/>
      <c r="AWW41" s="130"/>
      <c r="AWX41" s="130"/>
      <c r="AWY41" s="130"/>
      <c r="AWZ41" s="130"/>
      <c r="AXA41" s="130"/>
      <c r="AXB41" s="130"/>
      <c r="AXC41" s="130"/>
      <c r="AXD41" s="130"/>
      <c r="AXE41" s="130"/>
      <c r="AXF41" s="130"/>
      <c r="AXG41" s="130"/>
      <c r="AXH41" s="130"/>
      <c r="AXI41" s="130"/>
      <c r="AXJ41" s="130"/>
      <c r="AXK41" s="64"/>
      <c r="AXL41" s="64"/>
      <c r="AXM41" s="64"/>
      <c r="AXN41" s="64"/>
      <c r="AXO41" s="64"/>
      <c r="AXP41" s="64"/>
      <c r="AXQ41" s="64"/>
      <c r="AXR41" s="64"/>
      <c r="AXS41" s="64"/>
      <c r="AXT41" s="64"/>
      <c r="AXU41" s="64"/>
      <c r="AXV41" s="64"/>
      <c r="AXW41" s="64"/>
      <c r="AXX41" s="64"/>
      <c r="AXY41" s="64"/>
      <c r="AXZ41" s="64"/>
      <c r="AYA41" s="64"/>
      <c r="AYB41" s="64"/>
      <c r="AYC41" s="64"/>
      <c r="AYD41" s="64"/>
      <c r="AYE41" s="64"/>
      <c r="AYF41" s="64"/>
      <c r="AYG41" s="64"/>
      <c r="AYH41" s="64"/>
      <c r="AYI41" s="64"/>
      <c r="AYJ41" s="64"/>
      <c r="AYK41" s="64"/>
      <c r="AYL41" s="64"/>
      <c r="AYM41" s="64"/>
      <c r="AYN41" s="64"/>
      <c r="AYO41" s="64"/>
      <c r="AYP41" s="64"/>
      <c r="AYQ41" s="64"/>
      <c r="AYR41" s="64"/>
      <c r="AYS41" s="64"/>
      <c r="AYT41" s="64"/>
      <c r="AYU41" s="64"/>
      <c r="AYV41" s="64"/>
      <c r="AYW41" s="64"/>
      <c r="AYX41" s="64"/>
      <c r="AYY41" s="64"/>
      <c r="AYZ41" s="64"/>
      <c r="AZA41" s="64"/>
      <c r="AZB41" s="64"/>
      <c r="AZC41" s="64"/>
      <c r="AZD41" s="64"/>
      <c r="AZE41" s="64"/>
      <c r="AZF41" s="64"/>
      <c r="AZG41" s="64"/>
      <c r="AZH41" s="64"/>
      <c r="AZI41" s="64"/>
      <c r="AZJ41" s="64"/>
      <c r="AZK41" s="64"/>
      <c r="AZL41" s="64"/>
      <c r="AZM41" s="64"/>
      <c r="AZN41" s="64"/>
      <c r="AZO41" s="64"/>
      <c r="AZP41" s="64"/>
      <c r="AZQ41" s="64"/>
      <c r="AZR41" s="64"/>
      <c r="AZS41" s="64"/>
      <c r="AZT41" s="64"/>
      <c r="AZU41" s="64"/>
      <c r="AZV41" s="64"/>
      <c r="AZW41" s="64"/>
      <c r="AZX41" s="130"/>
      <c r="AZY41" s="130"/>
      <c r="AZZ41" s="130"/>
      <c r="BAA41" s="130"/>
      <c r="BAB41" s="130"/>
      <c r="BAC41" s="130"/>
      <c r="BAD41" s="130"/>
      <c r="BAE41" s="130"/>
      <c r="BAF41" s="130"/>
      <c r="BAG41" s="130"/>
      <c r="BAH41" s="130"/>
      <c r="BAI41" s="130"/>
      <c r="BAJ41" s="130"/>
      <c r="BAK41" s="130"/>
      <c r="BAL41" s="130"/>
      <c r="BAM41" s="130"/>
      <c r="BAN41" s="130"/>
      <c r="BAO41" s="130"/>
      <c r="BAP41" s="130"/>
      <c r="BAQ41" s="130"/>
      <c r="BAR41" s="130"/>
      <c r="BAS41" s="130"/>
      <c r="BAT41" s="130"/>
      <c r="BAU41" s="130"/>
      <c r="BAV41" s="130"/>
      <c r="BAW41" s="130"/>
      <c r="BAX41" s="130"/>
      <c r="BAY41" s="130"/>
      <c r="BAZ41" s="130"/>
      <c r="BBA41" s="130"/>
      <c r="BBB41" s="130"/>
      <c r="BBC41" s="130"/>
      <c r="BBD41" s="130"/>
      <c r="BBE41" s="130"/>
      <c r="BBF41" s="130"/>
      <c r="BBG41" s="130"/>
      <c r="BBH41" s="130"/>
      <c r="BBI41" s="130"/>
      <c r="BBJ41" s="130"/>
      <c r="BBK41" s="130"/>
      <c r="BBL41" s="130"/>
      <c r="BBM41" s="130"/>
      <c r="BBN41" s="130"/>
      <c r="BBO41" s="130"/>
      <c r="BBP41" s="130"/>
      <c r="BBQ41" s="130"/>
      <c r="BBR41" s="130"/>
      <c r="BBS41" s="130"/>
      <c r="BBT41" s="130"/>
      <c r="BBU41" s="130"/>
      <c r="BBV41" s="130"/>
      <c r="BBW41" s="130"/>
      <c r="BBX41" s="130"/>
      <c r="BBY41" s="130"/>
      <c r="BBZ41" s="130"/>
      <c r="BCA41" s="130"/>
      <c r="BCB41" s="130"/>
      <c r="BCC41" s="130"/>
      <c r="BCD41" s="130"/>
      <c r="BCE41" s="130"/>
      <c r="BCF41" s="130"/>
      <c r="BCG41" s="130"/>
      <c r="BCH41" s="130"/>
      <c r="BCI41" s="130"/>
      <c r="BCJ41" s="130"/>
      <c r="BCK41" s="130"/>
      <c r="BCL41" s="130"/>
      <c r="BCM41" s="130"/>
      <c r="BCN41" s="130"/>
      <c r="BCO41" s="130"/>
      <c r="BCP41" s="130"/>
      <c r="BCQ41" s="130"/>
      <c r="BCR41" s="130"/>
      <c r="BCS41" s="130"/>
      <c r="BCT41" s="130"/>
      <c r="BCU41" s="130"/>
      <c r="BCV41" s="130"/>
      <c r="BCW41" s="130"/>
      <c r="BCX41" s="130"/>
      <c r="BCY41" s="130"/>
      <c r="BCZ41" s="130"/>
      <c r="BDA41" s="130"/>
      <c r="BDB41" s="130"/>
      <c r="BDC41" s="130"/>
      <c r="BDD41" s="130"/>
      <c r="BDE41" s="130"/>
      <c r="BDF41" s="130"/>
      <c r="BDG41" s="130"/>
      <c r="BDH41" s="130"/>
      <c r="BDI41" s="130"/>
      <c r="BDJ41" s="130"/>
      <c r="BDK41" s="130"/>
      <c r="BDL41" s="130"/>
      <c r="BDM41" s="130"/>
      <c r="BDN41" s="130"/>
      <c r="BDO41" s="130"/>
      <c r="BDP41" s="130"/>
      <c r="BDQ41" s="130"/>
      <c r="BDR41" s="130"/>
      <c r="BDS41" s="130"/>
      <c r="BDT41" s="130"/>
      <c r="BDU41" s="130"/>
      <c r="BDV41" s="130"/>
      <c r="BDW41" s="130"/>
      <c r="BDX41" s="130"/>
      <c r="BDY41" s="130"/>
      <c r="BDZ41" s="130"/>
      <c r="BEA41" s="130"/>
      <c r="BEB41" s="130"/>
      <c r="BEC41" s="130"/>
      <c r="BED41" s="130"/>
      <c r="BEE41" s="130"/>
      <c r="BEF41" s="130"/>
      <c r="BEG41" s="130"/>
      <c r="BEH41" s="130"/>
      <c r="BEI41" s="130"/>
      <c r="BEJ41" s="130"/>
      <c r="BEK41" s="130"/>
      <c r="BEL41" s="130"/>
      <c r="BEM41" s="130"/>
      <c r="BEN41" s="130"/>
      <c r="BEO41" s="130"/>
      <c r="BEP41" s="130"/>
      <c r="BEQ41" s="130"/>
      <c r="BER41" s="130"/>
      <c r="BES41" s="130"/>
      <c r="BET41" s="130"/>
      <c r="BEU41" s="130"/>
      <c r="BEV41" s="130"/>
      <c r="BEW41" s="130"/>
      <c r="BEX41" s="129"/>
      <c r="BEY41" s="129"/>
      <c r="BEZ41" s="129"/>
      <c r="BFA41" s="129"/>
      <c r="BFB41" s="129"/>
      <c r="BFC41" s="129"/>
      <c r="BFD41" s="129"/>
      <c r="BFE41" s="129"/>
      <c r="BFF41" s="129"/>
      <c r="BFG41" s="129"/>
      <c r="BFH41" s="129"/>
      <c r="BFI41" s="129"/>
      <c r="BFJ41" s="129"/>
      <c r="BFK41" s="129"/>
      <c r="BFL41" s="129"/>
      <c r="BFM41" s="129"/>
      <c r="BFN41" s="129"/>
      <c r="BFO41" s="129"/>
      <c r="BFP41" s="129"/>
      <c r="BFQ41" s="129"/>
      <c r="BFR41" s="129"/>
      <c r="BFS41" s="129"/>
      <c r="BFT41" s="129"/>
      <c r="BFU41" s="129"/>
      <c r="BFV41" s="129"/>
      <c r="BFW41" s="129"/>
      <c r="BFX41" s="129"/>
      <c r="BFY41" s="129"/>
      <c r="BFZ41" s="129"/>
      <c r="BGA41" s="129"/>
      <c r="BGB41" s="129"/>
      <c r="BGC41" s="129"/>
      <c r="BGD41" s="129"/>
      <c r="BGE41" s="129"/>
      <c r="BGF41" s="129"/>
      <c r="BGG41" s="129"/>
      <c r="BGH41" s="129"/>
      <c r="BGI41" s="129"/>
      <c r="BGJ41" s="129"/>
      <c r="BGK41" s="129"/>
      <c r="BGL41" s="129"/>
      <c r="BGM41" s="129"/>
      <c r="BGN41" s="129"/>
      <c r="BGO41" s="129"/>
      <c r="BGP41" s="129"/>
      <c r="BGQ41" s="129"/>
      <c r="BGR41" s="129"/>
      <c r="BGS41" s="129"/>
      <c r="BGT41" s="129"/>
      <c r="BGU41" s="129"/>
      <c r="BGV41" s="129"/>
      <c r="BGW41" s="129"/>
      <c r="BGX41" s="129"/>
      <c r="BGY41" s="129"/>
      <c r="BGZ41" s="129"/>
      <c r="BHA41" s="129"/>
      <c r="BHB41" s="129"/>
      <c r="BHC41" s="129"/>
      <c r="BHD41" s="129"/>
      <c r="BHE41" s="129"/>
      <c r="BHF41" s="129"/>
      <c r="BHG41" s="129"/>
      <c r="BHH41" s="129"/>
      <c r="BHI41" s="129"/>
      <c r="BHJ41" s="129"/>
      <c r="BHK41" s="129"/>
      <c r="BHL41" s="129"/>
      <c r="BHM41" s="129"/>
      <c r="BHN41" s="106"/>
      <c r="BHO41" s="106"/>
      <c r="BHP41" s="106"/>
      <c r="BHQ41" s="106"/>
      <c r="BHR41" s="106"/>
      <c r="BHS41" s="106"/>
      <c r="BHT41" s="106"/>
      <c r="BHU41" s="106"/>
      <c r="BHV41" s="106"/>
      <c r="BHW41" s="106"/>
      <c r="BHX41" s="106"/>
      <c r="BHY41" s="106"/>
      <c r="BHZ41" s="106"/>
      <c r="BIA41" s="106"/>
      <c r="BIB41" s="106"/>
      <c r="BIC41" s="106"/>
      <c r="BID41" s="106"/>
      <c r="BIE41" s="106"/>
      <c r="BIF41" s="106"/>
      <c r="BIG41" s="106"/>
      <c r="BIH41" s="106"/>
      <c r="BII41" s="106"/>
      <c r="BIJ41" s="106"/>
      <c r="BIK41" s="106"/>
      <c r="BIL41" s="106"/>
      <c r="BIM41" s="106"/>
      <c r="BIN41" s="106"/>
      <c r="BIO41" s="106"/>
      <c r="BIP41" s="106"/>
      <c r="BIQ41" s="106"/>
      <c r="BIR41" s="106"/>
      <c r="BIS41" s="106"/>
      <c r="BIT41" s="106"/>
      <c r="BIU41" s="106"/>
      <c r="BIV41" s="106"/>
      <c r="BIW41" s="106"/>
      <c r="BIX41" s="106"/>
      <c r="BIY41" s="106"/>
      <c r="BIZ41" s="106"/>
      <c r="BJA41" s="106"/>
      <c r="BJB41" s="106"/>
      <c r="BJC41" s="106"/>
      <c r="BJD41" s="106"/>
      <c r="BJE41" s="106"/>
      <c r="BJF41" s="106"/>
      <c r="BJG41" s="106"/>
      <c r="BJH41" s="106"/>
      <c r="BJI41" s="106"/>
      <c r="BJJ41" s="106"/>
      <c r="BJK41" s="106"/>
      <c r="BJL41" s="106"/>
      <c r="BJM41" s="106"/>
      <c r="BJN41" s="106"/>
      <c r="BJO41" s="106"/>
      <c r="BJP41" s="106"/>
      <c r="BJQ41" s="106"/>
      <c r="BJR41" s="106"/>
      <c r="BJS41" s="106"/>
      <c r="BJT41" s="106"/>
      <c r="BJU41" s="106"/>
      <c r="BJV41" s="106"/>
      <c r="BJW41" s="106"/>
      <c r="BJX41" s="106"/>
      <c r="BJY41" s="106"/>
      <c r="BJZ41" s="106"/>
      <c r="BKA41" s="106"/>
      <c r="BKB41" s="106"/>
      <c r="BKC41" s="106"/>
      <c r="BKD41" s="64"/>
      <c r="BKE41" s="64"/>
      <c r="BKF41" s="64"/>
      <c r="BKG41" s="64"/>
      <c r="BKH41" s="64"/>
      <c r="BKI41" s="64"/>
      <c r="BKJ41" s="64"/>
      <c r="BKK41" s="64"/>
      <c r="BKL41" s="64"/>
      <c r="BKM41" s="64"/>
      <c r="BKN41" s="64"/>
      <c r="BKO41" s="64"/>
      <c r="BKP41" s="64"/>
      <c r="BKQ41" s="64"/>
      <c r="BKR41" s="64"/>
      <c r="BKS41" s="64"/>
      <c r="BKT41" s="64"/>
      <c r="BKU41" s="64"/>
      <c r="BKV41" s="64"/>
      <c r="BKW41" s="64"/>
      <c r="BKX41" s="64"/>
      <c r="BKY41" s="64"/>
      <c r="BKZ41" s="64"/>
      <c r="BLA41" s="64"/>
      <c r="BLB41" s="64"/>
      <c r="BLC41" s="64"/>
      <c r="BLD41" s="64"/>
      <c r="BLE41" s="64"/>
      <c r="BLF41" s="64"/>
      <c r="BLG41" s="64"/>
      <c r="BLH41" s="64"/>
      <c r="BLI41" s="64"/>
      <c r="BLJ41" s="64"/>
      <c r="BLK41" s="64"/>
      <c r="BLL41" s="64"/>
      <c r="BLM41" s="64"/>
      <c r="BLN41" s="64"/>
      <c r="BLO41" s="64"/>
      <c r="BLP41" s="64"/>
      <c r="BLQ41" s="64"/>
      <c r="BLR41" s="64"/>
      <c r="BLS41" s="64"/>
      <c r="BLT41" s="64"/>
      <c r="BLU41" s="64"/>
      <c r="BLV41" s="64"/>
      <c r="BLW41" s="64"/>
      <c r="BLX41" s="64"/>
      <c r="BLY41" s="64"/>
      <c r="BLZ41" s="64"/>
      <c r="BMA41" s="64"/>
      <c r="BMB41" s="64"/>
      <c r="BMC41" s="64"/>
      <c r="BMD41" s="64"/>
      <c r="BME41" s="64"/>
      <c r="BMF41" s="64"/>
      <c r="BMG41" s="64"/>
      <c r="BMH41" s="64"/>
      <c r="BMI41" s="64"/>
      <c r="BMJ41" s="64"/>
      <c r="BMK41" s="64"/>
      <c r="BML41" s="64"/>
      <c r="BMM41" s="64"/>
      <c r="BMN41" s="64"/>
      <c r="BMO41" s="64"/>
      <c r="BMP41" s="64"/>
      <c r="BMQ41" s="64"/>
      <c r="BMR41" s="64"/>
      <c r="BMS41" s="64"/>
      <c r="BMT41" s="259"/>
      <c r="BMU41" s="259"/>
      <c r="BMV41" s="259"/>
      <c r="BMW41" s="259"/>
      <c r="BMX41" s="259"/>
      <c r="BMY41" s="259"/>
      <c r="BMZ41" s="259"/>
      <c r="BNA41" s="259"/>
      <c r="BNB41" s="259"/>
      <c r="BNC41" s="259"/>
      <c r="BND41" s="259"/>
      <c r="BNE41" s="259"/>
      <c r="BNF41" s="259"/>
      <c r="BNG41" s="259"/>
      <c r="BNH41" s="259"/>
      <c r="BNI41" s="259"/>
      <c r="BNJ41" s="259"/>
      <c r="BNK41" s="259"/>
      <c r="BNL41" s="259"/>
      <c r="BNM41" s="259"/>
      <c r="BNN41" s="259"/>
      <c r="BNO41" s="259"/>
      <c r="BNP41" s="259"/>
      <c r="BNQ41" s="259"/>
      <c r="BNR41" s="259"/>
      <c r="BNS41" s="259"/>
      <c r="BNT41" s="259"/>
      <c r="BNU41" s="259"/>
      <c r="BNV41" s="259"/>
      <c r="BNW41" s="259"/>
      <c r="BNX41" s="259"/>
      <c r="BNY41" s="259"/>
      <c r="BNZ41" s="259"/>
      <c r="BOA41" s="259"/>
      <c r="BOB41" s="259"/>
      <c r="BOC41" s="259"/>
      <c r="BOD41" s="259"/>
      <c r="BOE41" s="259"/>
      <c r="BOF41" s="259"/>
      <c r="BOG41" s="259"/>
      <c r="BOH41" s="259"/>
      <c r="BOI41" s="259"/>
      <c r="BOJ41" s="259"/>
      <c r="BOK41" s="259"/>
      <c r="BOL41" s="259"/>
      <c r="BOM41" s="259"/>
      <c r="BON41" s="259"/>
      <c r="BOO41" s="259"/>
      <c r="BOP41" s="259"/>
      <c r="BOQ41" s="259"/>
      <c r="BOR41" s="259"/>
      <c r="BOS41" s="259"/>
      <c r="BOT41" s="259"/>
      <c r="BOU41" s="259"/>
      <c r="BOV41" s="259"/>
      <c r="BOW41" s="259"/>
      <c r="BOX41" s="259"/>
      <c r="BOY41" s="259"/>
      <c r="BOZ41" s="259"/>
      <c r="BPA41" s="259"/>
      <c r="BPB41" s="259"/>
      <c r="BPC41" s="259"/>
      <c r="BPD41" s="259"/>
      <c r="BPE41" s="259"/>
      <c r="BPF41" s="259"/>
      <c r="BPG41" s="259"/>
      <c r="BPH41" s="259"/>
      <c r="BPI41" s="259"/>
      <c r="BPJ41" s="129"/>
      <c r="BPK41" s="129"/>
      <c r="BPL41" s="129"/>
      <c r="BPM41" s="129"/>
      <c r="BPN41" s="129"/>
      <c r="BPO41" s="129"/>
      <c r="BPP41" s="129"/>
      <c r="BPQ41" s="129"/>
      <c r="BPR41" s="129"/>
      <c r="BPS41" s="129"/>
      <c r="BPT41" s="129"/>
      <c r="BPU41" s="129"/>
      <c r="BPV41" s="129"/>
      <c r="BPW41" s="129"/>
      <c r="BPX41" s="129"/>
      <c r="BPY41" s="129"/>
      <c r="BPZ41" s="129"/>
      <c r="BQA41" s="129"/>
      <c r="BQB41" s="129"/>
      <c r="BQC41" s="129"/>
      <c r="BQD41" s="129"/>
      <c r="BQE41" s="129"/>
      <c r="BQF41" s="129"/>
      <c r="BQG41" s="129"/>
      <c r="BQH41" s="129"/>
      <c r="BQI41" s="129"/>
      <c r="BQJ41" s="129"/>
      <c r="BQK41" s="129"/>
      <c r="BQL41" s="129"/>
      <c r="BQM41" s="129"/>
      <c r="BQN41" s="129"/>
      <c r="BQO41" s="129"/>
      <c r="BQP41" s="129"/>
      <c r="BQQ41" s="129"/>
      <c r="BQR41" s="129"/>
      <c r="BQS41" s="129"/>
      <c r="BQT41" s="129"/>
      <c r="BQU41" s="129"/>
      <c r="BQV41" s="129"/>
      <c r="BQW41" s="129"/>
      <c r="BQX41" s="129"/>
      <c r="BQY41" s="129"/>
      <c r="BQZ41" s="129"/>
      <c r="BRA41" s="129"/>
      <c r="BRB41" s="129"/>
      <c r="BRC41" s="129"/>
      <c r="BRD41" s="129"/>
      <c r="BRE41" s="129"/>
      <c r="BRF41" s="129"/>
      <c r="BRG41" s="129"/>
      <c r="BRH41" s="129"/>
      <c r="BRI41" s="129"/>
      <c r="BRJ41" s="129"/>
      <c r="BRK41" s="129"/>
      <c r="BRL41" s="129"/>
      <c r="BRM41" s="129"/>
      <c r="BRN41" s="129"/>
      <c r="BRO41" s="129"/>
      <c r="BRP41" s="129"/>
      <c r="BRQ41" s="129"/>
      <c r="BRR41" s="129"/>
      <c r="BRS41" s="129"/>
      <c r="BRT41" s="129"/>
      <c r="BRU41" s="129"/>
      <c r="BRV41" s="129"/>
      <c r="BRW41" s="129"/>
      <c r="BRX41" s="129"/>
      <c r="BRY41" s="129"/>
      <c r="BRZ41" s="129"/>
      <c r="BSA41" s="129"/>
      <c r="BSB41" s="129"/>
      <c r="BSC41" s="129"/>
      <c r="BSD41" s="129"/>
      <c r="BSE41" s="129"/>
      <c r="BSF41" s="129"/>
      <c r="BSG41" s="129"/>
      <c r="BSH41" s="129"/>
      <c r="BSI41" s="129"/>
      <c r="BSJ41" s="129"/>
      <c r="BSK41" s="129"/>
      <c r="BSL41" s="129"/>
      <c r="BSM41" s="129"/>
      <c r="BSN41" s="129"/>
      <c r="BSO41" s="129"/>
      <c r="BSP41" s="129"/>
      <c r="BSQ41" s="129"/>
      <c r="BSR41" s="129"/>
      <c r="BSS41" s="129"/>
      <c r="BST41" s="129"/>
      <c r="BSU41" s="129"/>
      <c r="BSV41" s="129"/>
      <c r="BSW41" s="129"/>
      <c r="BSX41" s="129"/>
      <c r="BSY41" s="129"/>
      <c r="BSZ41" s="129"/>
      <c r="BTA41" s="129"/>
      <c r="BTB41" s="129"/>
      <c r="BTC41" s="129"/>
      <c r="BTD41" s="129"/>
      <c r="BTE41" s="129"/>
      <c r="BTF41" s="129"/>
      <c r="BTG41" s="129"/>
      <c r="BTH41" s="129"/>
      <c r="BTI41" s="129"/>
      <c r="BTJ41" s="129"/>
      <c r="BTK41" s="129"/>
      <c r="BTL41" s="129"/>
      <c r="BTM41" s="129"/>
      <c r="BTN41" s="129"/>
      <c r="BTO41" s="129"/>
      <c r="BTP41" s="129"/>
      <c r="BTQ41" s="129"/>
      <c r="BTR41" s="129"/>
      <c r="BTS41" s="129"/>
      <c r="BTT41" s="129"/>
      <c r="BTU41" s="129"/>
      <c r="BTV41" s="129"/>
      <c r="BTW41" s="129"/>
      <c r="BTX41" s="129"/>
      <c r="BTY41" s="129"/>
      <c r="BTZ41" s="129"/>
      <c r="BUA41" s="129"/>
      <c r="BUB41" s="129"/>
      <c r="BUC41" s="129"/>
      <c r="BUD41" s="129"/>
      <c r="BUE41" s="129"/>
      <c r="BUF41" s="129"/>
      <c r="BUG41" s="129"/>
      <c r="BUH41" s="129"/>
      <c r="BUI41" s="129"/>
      <c r="BUJ41" s="129"/>
      <c r="BUK41" s="129"/>
      <c r="BUL41" s="129"/>
      <c r="BUM41" s="129"/>
      <c r="BUN41" s="129"/>
      <c r="BUO41" s="129"/>
      <c r="BUP41" s="129"/>
      <c r="BUQ41" s="129"/>
      <c r="BUR41" s="129"/>
      <c r="BUS41" s="129"/>
      <c r="BUT41" s="129"/>
      <c r="BUU41" s="129"/>
      <c r="BUV41" s="129"/>
      <c r="BUW41" s="129"/>
      <c r="BUX41" s="129"/>
      <c r="BUY41" s="129"/>
      <c r="BUZ41" s="129"/>
      <c r="BVA41" s="129"/>
      <c r="BVB41" s="129"/>
      <c r="BVC41" s="129"/>
      <c r="BVD41" s="129"/>
      <c r="BVE41" s="129"/>
      <c r="BVF41" s="129"/>
      <c r="BVG41" s="129"/>
      <c r="BVH41" s="129"/>
      <c r="BVI41" s="129"/>
      <c r="BVJ41" s="129"/>
      <c r="BVK41" s="129"/>
      <c r="BVL41" s="129"/>
      <c r="BVM41" s="129"/>
      <c r="BVN41" s="129"/>
      <c r="BVO41" s="129"/>
      <c r="BVP41" s="129"/>
      <c r="BVQ41" s="129"/>
      <c r="BVR41" s="129"/>
      <c r="BVS41" s="129"/>
      <c r="BVT41" s="129"/>
      <c r="BVU41" s="129"/>
      <c r="BVV41" s="129"/>
      <c r="BVW41" s="129"/>
      <c r="BVX41" s="129"/>
      <c r="BVY41" s="129"/>
      <c r="BVZ41" s="129"/>
      <c r="BWA41" s="129"/>
      <c r="BWB41" s="129"/>
      <c r="BWC41" s="129"/>
      <c r="BWD41" s="129"/>
      <c r="BWE41" s="129"/>
      <c r="BWF41" s="129"/>
      <c r="BWG41" s="129"/>
      <c r="BWH41" s="129"/>
      <c r="BWI41" s="129"/>
      <c r="BWJ41" s="129"/>
      <c r="BWK41" s="129"/>
      <c r="BWL41" s="129"/>
      <c r="BWM41" s="129"/>
      <c r="BWN41" s="129"/>
      <c r="BWO41" s="129"/>
      <c r="BWP41" s="129"/>
      <c r="BWQ41" s="129"/>
      <c r="BWR41" s="129"/>
      <c r="BWS41" s="129"/>
      <c r="BWT41" s="129"/>
      <c r="BWU41" s="129"/>
      <c r="BWV41" s="129"/>
      <c r="BWW41" s="129"/>
      <c r="BWX41" s="129"/>
      <c r="BWY41" s="129"/>
      <c r="BWZ41" s="129"/>
      <c r="BXA41" s="129"/>
      <c r="BXB41" s="129"/>
      <c r="BXC41" s="256"/>
      <c r="BXD41" s="256"/>
      <c r="BXE41" s="256"/>
      <c r="BXF41" s="256"/>
      <c r="BXG41" s="256"/>
      <c r="BXH41" s="256"/>
      <c r="BXI41" s="256"/>
      <c r="BXJ41" s="256"/>
      <c r="BXK41" s="256"/>
      <c r="BXL41" s="256"/>
      <c r="BXM41" s="256"/>
      <c r="BXN41" s="256"/>
      <c r="BXO41" s="256"/>
      <c r="BXP41" s="256"/>
      <c r="BXQ41" s="256"/>
      <c r="BXR41" s="256"/>
      <c r="BXS41" s="256"/>
      <c r="BXT41" s="256"/>
      <c r="BXU41" s="256"/>
      <c r="BXV41" s="256"/>
      <c r="BXW41" s="256"/>
      <c r="BXX41" s="256"/>
      <c r="BXY41" s="256"/>
      <c r="BXZ41" s="256"/>
      <c r="BYA41" s="256"/>
      <c r="BYB41" s="256"/>
      <c r="BYC41" s="256"/>
      <c r="BYD41" s="256"/>
      <c r="BYE41" s="256"/>
      <c r="BYF41" s="256"/>
      <c r="BYG41" s="256"/>
      <c r="BYH41" s="256"/>
      <c r="BYI41" s="256"/>
      <c r="BYJ41" s="256"/>
      <c r="BYK41" s="256"/>
      <c r="BYL41" s="256"/>
      <c r="BYM41" s="256"/>
      <c r="BYN41" s="256"/>
      <c r="BYO41" s="256"/>
      <c r="BYP41" s="256"/>
      <c r="BYQ41" s="256"/>
      <c r="BYR41" s="256"/>
      <c r="BYS41" s="256"/>
      <c r="BYT41" s="256"/>
      <c r="BYU41" s="256"/>
      <c r="BYV41" s="256"/>
      <c r="BYW41" s="256"/>
      <c r="BYX41" s="256"/>
      <c r="BYY41" s="256"/>
      <c r="BYZ41" s="256"/>
      <c r="BZA41" s="256"/>
      <c r="BZB41" s="256"/>
      <c r="BZC41" s="256"/>
      <c r="BZD41" s="256"/>
      <c r="BZE41" s="256"/>
      <c r="BZF41" s="256"/>
      <c r="BZG41" s="256"/>
      <c r="BZH41" s="256"/>
      <c r="BZI41" s="256"/>
      <c r="BZJ41" s="256"/>
      <c r="BZK41" s="256"/>
      <c r="BZL41" s="256"/>
      <c r="BZM41" s="256"/>
      <c r="BZN41" s="256"/>
      <c r="BZO41" s="256"/>
      <c r="BZP41" s="129"/>
      <c r="BZQ41" s="129"/>
      <c r="BZR41" s="129"/>
      <c r="BZS41" s="129"/>
      <c r="BZT41" s="129"/>
      <c r="BZU41" s="129"/>
      <c r="BZV41" s="129"/>
      <c r="BZW41" s="129"/>
      <c r="BZX41" s="129"/>
      <c r="BZY41" s="129"/>
      <c r="BZZ41" s="129"/>
      <c r="CAA41" s="129"/>
      <c r="CAB41" s="129"/>
      <c r="CAC41" s="129"/>
      <c r="CAD41" s="129"/>
      <c r="CAE41" s="129"/>
      <c r="CAF41" s="129"/>
      <c r="CAG41" s="129"/>
      <c r="CAH41" s="129"/>
      <c r="CAI41" s="129"/>
      <c r="CAJ41" s="129"/>
      <c r="CAK41" s="129"/>
      <c r="CAL41" s="129"/>
      <c r="CAM41" s="129"/>
      <c r="CAN41" s="129"/>
      <c r="CAO41" s="129"/>
      <c r="CAP41" s="129"/>
      <c r="CAQ41" s="129"/>
      <c r="CAR41" s="129"/>
      <c r="CAS41" s="129"/>
      <c r="CAT41" s="129"/>
      <c r="CAU41" s="129"/>
      <c r="CAV41" s="129"/>
      <c r="CAW41" s="129"/>
      <c r="CAX41" s="129"/>
      <c r="CAY41" s="129"/>
      <c r="CAZ41" s="129"/>
      <c r="CBA41" s="129"/>
      <c r="CBB41" s="129"/>
      <c r="CBC41" s="129"/>
      <c r="CBD41" s="129"/>
      <c r="CBE41" s="129"/>
      <c r="CBF41" s="129"/>
      <c r="CBG41" s="129"/>
      <c r="CBH41" s="129"/>
      <c r="CBI41" s="129"/>
      <c r="CBJ41" s="129"/>
      <c r="CBK41" s="129"/>
      <c r="CBL41" s="129"/>
      <c r="CBM41" s="129"/>
      <c r="CBN41" s="129"/>
      <c r="CBO41" s="129"/>
      <c r="CBP41" s="129"/>
      <c r="CBQ41" s="129"/>
      <c r="CBR41" s="129"/>
      <c r="CBS41" s="129"/>
      <c r="CBT41" s="129"/>
      <c r="CBU41" s="129"/>
      <c r="CBV41" s="129"/>
      <c r="CBW41" s="129"/>
      <c r="CBX41" s="129"/>
      <c r="CBY41" s="129"/>
      <c r="CBZ41" s="129"/>
      <c r="CCA41" s="129"/>
      <c r="CCB41" s="129"/>
      <c r="CCC41" s="129"/>
      <c r="CCD41" s="129"/>
      <c r="CCE41" s="129"/>
      <c r="CCF41" s="129"/>
      <c r="CCG41" s="129"/>
      <c r="CCH41" s="129"/>
      <c r="CCI41" s="129"/>
      <c r="CCJ41" s="129"/>
      <c r="CCK41" s="129"/>
      <c r="CCL41" s="129"/>
      <c r="CCM41" s="129"/>
      <c r="CCN41" s="129"/>
      <c r="CCO41" s="129"/>
      <c r="CCP41" s="129"/>
      <c r="CCQ41" s="129"/>
      <c r="CCR41" s="129"/>
      <c r="CCS41" s="129"/>
      <c r="CCT41" s="129"/>
      <c r="CCU41" s="129"/>
      <c r="CCV41" s="129"/>
      <c r="CCW41" s="129"/>
      <c r="CCX41" s="129"/>
      <c r="CCY41" s="129"/>
      <c r="CCZ41" s="129"/>
      <c r="CDA41" s="129"/>
      <c r="CDB41" s="129"/>
      <c r="CDC41" s="129"/>
      <c r="CDD41" s="129"/>
      <c r="CDE41" s="129"/>
      <c r="CDF41" s="129"/>
      <c r="CDG41" s="129"/>
      <c r="CDH41" s="129"/>
      <c r="CDI41" s="129"/>
      <c r="CDJ41" s="129"/>
      <c r="CDK41" s="129"/>
      <c r="CDL41" s="129"/>
      <c r="CDM41" s="129"/>
      <c r="CDN41" s="129"/>
      <c r="CDO41" s="129"/>
      <c r="CDP41" s="129"/>
      <c r="CDQ41" s="129"/>
      <c r="CDR41" s="129"/>
      <c r="CDS41" s="129"/>
      <c r="CDT41" s="129"/>
      <c r="CDU41" s="129"/>
      <c r="CDV41" s="129"/>
      <c r="CDW41" s="129"/>
      <c r="CDX41" s="129"/>
      <c r="CDY41" s="129"/>
      <c r="CDZ41" s="129"/>
      <c r="CEA41" s="129"/>
      <c r="CEB41" s="129"/>
      <c r="CEC41" s="129"/>
      <c r="CED41" s="129"/>
      <c r="CEE41" s="129"/>
      <c r="CEF41" s="129"/>
      <c r="CEG41" s="129"/>
      <c r="CEH41" s="129"/>
      <c r="CEI41" s="129"/>
      <c r="CEJ41" s="129"/>
      <c r="CEK41" s="129"/>
      <c r="CEL41" s="129"/>
      <c r="CEM41" s="129"/>
      <c r="CEN41" s="129"/>
      <c r="CEO41" s="129"/>
      <c r="CEP41" s="130"/>
      <c r="CEQ41" s="130"/>
      <c r="CER41" s="130"/>
      <c r="CES41" s="130"/>
      <c r="CET41" s="130"/>
      <c r="CEU41" s="130"/>
      <c r="CEV41" s="130"/>
      <c r="CEW41" s="130"/>
      <c r="CEX41" s="130"/>
      <c r="CEY41" s="130"/>
      <c r="CEZ41" s="130"/>
      <c r="CFA41" s="130"/>
      <c r="CFB41" s="130"/>
      <c r="CFC41" s="130"/>
      <c r="CFD41" s="130"/>
      <c r="CFE41" s="130"/>
      <c r="CFF41" s="130"/>
      <c r="CFG41" s="130"/>
      <c r="CFH41" s="130"/>
      <c r="CFI41" s="130"/>
      <c r="CFJ41" s="130"/>
      <c r="CFK41" s="130"/>
      <c r="CFL41" s="130"/>
      <c r="CFM41" s="130"/>
      <c r="CFN41" s="130"/>
      <c r="CFO41" s="130"/>
      <c r="CFP41" s="130"/>
      <c r="CFQ41" s="130"/>
      <c r="CFR41" s="130"/>
      <c r="CFS41" s="130"/>
      <c r="CFT41" s="130"/>
      <c r="CFU41" s="130"/>
      <c r="CFV41" s="130"/>
      <c r="CFW41" s="130"/>
      <c r="CFX41" s="130"/>
      <c r="CFY41" s="130"/>
      <c r="CFZ41" s="130"/>
      <c r="CGA41" s="130"/>
      <c r="CGB41" s="130"/>
      <c r="CGC41" s="130"/>
      <c r="CGD41" s="130"/>
    </row>
    <row r="42" spans="1:2214" x14ac:dyDescent="0.25">
      <c r="A42" s="279"/>
      <c r="B42" s="255"/>
      <c r="C42" s="267"/>
      <c r="D42" s="267"/>
      <c r="E42" s="260"/>
      <c r="F42" s="260"/>
      <c r="G42" s="260"/>
      <c r="H42" s="261"/>
      <c r="I42" s="261"/>
      <c r="J42" s="261"/>
      <c r="K42" s="261"/>
      <c r="L42" s="261"/>
      <c r="M42" s="261"/>
      <c r="N42" s="262"/>
      <c r="O42" s="262"/>
      <c r="P42" s="262"/>
      <c r="Q42" s="261"/>
      <c r="R42" s="261"/>
      <c r="S42" s="261"/>
      <c r="T42" s="260"/>
      <c r="U42" s="260"/>
      <c r="V42" s="260"/>
      <c r="W42" s="260"/>
      <c r="X42" s="263"/>
      <c r="Y42" s="262"/>
      <c r="Z42" s="262"/>
      <c r="AA42" s="262"/>
      <c r="AB42" s="262"/>
      <c r="AC42" s="262"/>
      <c r="AD42" s="262"/>
      <c r="AE42" s="262"/>
      <c r="AF42" s="262"/>
      <c r="AG42" s="262"/>
      <c r="AH42" s="264"/>
      <c r="AI42" s="264"/>
      <c r="AJ42" s="129"/>
      <c r="AK42" s="129"/>
      <c r="AL42" s="129"/>
      <c r="AM42" s="129"/>
      <c r="AN42" s="264"/>
      <c r="AO42" s="264"/>
      <c r="AP42" s="264"/>
      <c r="AQ42" s="129"/>
      <c r="AR42" s="264"/>
      <c r="AS42" s="264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350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4"/>
      <c r="IG42" s="64"/>
      <c r="IH42" s="64"/>
      <c r="II42" s="64"/>
      <c r="IJ42" s="64"/>
      <c r="IK42" s="64"/>
      <c r="IL42" s="64"/>
      <c r="IM42" s="64"/>
      <c r="IN42" s="64"/>
      <c r="IO42" s="64"/>
      <c r="IP42" s="130"/>
      <c r="IQ42" s="130"/>
      <c r="IR42" s="130"/>
      <c r="IS42" s="130"/>
      <c r="IT42" s="130"/>
      <c r="IU42" s="130"/>
      <c r="IV42" s="130"/>
      <c r="IW42" s="130"/>
      <c r="IX42" s="130"/>
      <c r="IY42" s="130"/>
      <c r="IZ42" s="130"/>
      <c r="JA42" s="130"/>
      <c r="JB42" s="130"/>
      <c r="JC42" s="130"/>
      <c r="JD42" s="130"/>
      <c r="JE42" s="130"/>
      <c r="JF42" s="130"/>
      <c r="JG42" s="130"/>
      <c r="JH42" s="130"/>
      <c r="JI42" s="130"/>
      <c r="JJ42" s="130"/>
      <c r="JK42" s="130"/>
      <c r="JL42" s="130"/>
      <c r="JM42" s="130"/>
      <c r="JN42" s="130"/>
      <c r="JO42" s="130"/>
      <c r="JP42" s="130"/>
      <c r="JQ42" s="130"/>
      <c r="JR42" s="130"/>
      <c r="JS42" s="130"/>
      <c r="JT42" s="130"/>
      <c r="JU42" s="130"/>
      <c r="JV42" s="130"/>
      <c r="JW42" s="130"/>
      <c r="JX42" s="130"/>
      <c r="JY42" s="130"/>
      <c r="JZ42" s="130"/>
      <c r="KA42" s="130"/>
      <c r="KB42" s="130"/>
      <c r="KC42" s="130"/>
      <c r="KD42" s="130"/>
      <c r="KE42" s="130"/>
      <c r="KF42" s="130"/>
      <c r="KG42" s="130"/>
      <c r="KH42" s="130"/>
      <c r="KI42" s="130"/>
      <c r="KJ42" s="130"/>
      <c r="KK42" s="130"/>
      <c r="KL42" s="130"/>
      <c r="KM42" s="130"/>
      <c r="KN42" s="130"/>
      <c r="KO42" s="130"/>
      <c r="KP42" s="130"/>
      <c r="KQ42" s="130"/>
      <c r="KR42" s="130"/>
      <c r="KS42" s="130"/>
      <c r="KT42" s="130"/>
      <c r="KU42" s="130"/>
      <c r="KV42" s="130"/>
      <c r="KW42" s="130"/>
      <c r="KX42" s="130"/>
      <c r="KY42" s="130"/>
      <c r="KZ42" s="130"/>
      <c r="LA42" s="130"/>
      <c r="LB42" s="130"/>
      <c r="LC42" s="130"/>
      <c r="LD42" s="130"/>
      <c r="LE42" s="130"/>
      <c r="LF42" s="130"/>
      <c r="LG42" s="130"/>
      <c r="LH42" s="130"/>
      <c r="LI42" s="130"/>
      <c r="LJ42" s="130"/>
      <c r="LK42" s="130"/>
      <c r="LL42" s="130"/>
      <c r="LM42" s="130"/>
      <c r="LN42" s="130"/>
      <c r="LO42" s="130"/>
      <c r="LP42" s="130"/>
      <c r="LQ42" s="130"/>
      <c r="LR42" s="130"/>
      <c r="LS42" s="130"/>
      <c r="LT42" s="130"/>
      <c r="LU42" s="130"/>
      <c r="LV42" s="130"/>
      <c r="LW42" s="130"/>
      <c r="LX42" s="130"/>
      <c r="LY42" s="130"/>
      <c r="LZ42" s="130"/>
      <c r="MA42" s="130"/>
      <c r="MB42" s="130"/>
      <c r="MC42" s="130"/>
      <c r="MD42" s="130"/>
      <c r="ME42" s="130"/>
      <c r="MF42" s="130"/>
      <c r="MG42" s="130"/>
      <c r="MH42" s="130"/>
      <c r="MI42" s="130"/>
      <c r="MJ42" s="130"/>
      <c r="MK42" s="130"/>
      <c r="ML42" s="130"/>
      <c r="MM42" s="130"/>
      <c r="MN42" s="130"/>
      <c r="MO42" s="130"/>
      <c r="MP42" s="130"/>
      <c r="MQ42" s="130"/>
      <c r="MR42" s="130"/>
      <c r="MS42" s="130"/>
      <c r="MT42" s="130"/>
      <c r="MU42" s="130"/>
      <c r="MV42" s="130"/>
      <c r="MW42" s="130"/>
      <c r="MX42" s="130"/>
      <c r="MY42" s="130"/>
      <c r="MZ42" s="130"/>
      <c r="NA42" s="130"/>
      <c r="NB42" s="130"/>
      <c r="NC42" s="130"/>
      <c r="ND42" s="130"/>
      <c r="NE42" s="130"/>
      <c r="NF42" s="130"/>
      <c r="NG42" s="130"/>
      <c r="NH42" s="130"/>
      <c r="NI42" s="130"/>
      <c r="NJ42" s="130"/>
      <c r="NK42" s="130"/>
      <c r="NL42" s="130"/>
      <c r="NM42" s="130"/>
      <c r="NN42" s="130"/>
      <c r="NO42" s="130"/>
      <c r="NP42" s="256"/>
      <c r="NQ42" s="256"/>
      <c r="NR42" s="256"/>
      <c r="NS42" s="256"/>
      <c r="NT42" s="256"/>
      <c r="NU42" s="256"/>
      <c r="NV42" s="256"/>
      <c r="NW42" s="256"/>
      <c r="NX42" s="256"/>
      <c r="NY42" s="256"/>
      <c r="NZ42" s="256"/>
      <c r="OA42" s="256"/>
      <c r="OB42" s="256"/>
      <c r="OC42" s="256"/>
      <c r="OD42" s="256"/>
      <c r="OE42" s="256"/>
      <c r="OF42" s="256"/>
      <c r="OG42" s="256"/>
      <c r="OH42" s="256"/>
      <c r="OI42" s="256"/>
      <c r="OJ42" s="256"/>
      <c r="OK42" s="256"/>
      <c r="OL42" s="256"/>
      <c r="OM42" s="256"/>
      <c r="ON42" s="256"/>
      <c r="OO42" s="256"/>
      <c r="OP42" s="256"/>
      <c r="OQ42" s="256"/>
      <c r="OR42" s="256"/>
      <c r="OS42" s="256"/>
      <c r="OT42" s="256"/>
      <c r="OU42" s="256"/>
      <c r="OV42" s="256"/>
      <c r="OW42" s="256"/>
      <c r="OX42" s="256"/>
      <c r="OY42" s="256"/>
      <c r="OZ42" s="256"/>
      <c r="PA42" s="256"/>
      <c r="PB42" s="256"/>
      <c r="PC42" s="256"/>
      <c r="PD42" s="256"/>
      <c r="PE42" s="256"/>
      <c r="PF42" s="256"/>
      <c r="PG42" s="256"/>
      <c r="PH42" s="256"/>
      <c r="PI42" s="256"/>
      <c r="PJ42" s="256"/>
      <c r="PK42" s="256"/>
      <c r="PL42" s="256"/>
      <c r="PM42" s="256"/>
      <c r="PN42" s="256"/>
      <c r="PO42" s="256"/>
      <c r="PP42" s="256"/>
      <c r="PQ42" s="256"/>
      <c r="PR42" s="256"/>
      <c r="PS42" s="256"/>
      <c r="PT42" s="256"/>
      <c r="PU42" s="256"/>
      <c r="PV42" s="256"/>
      <c r="PW42" s="256"/>
      <c r="PX42" s="256"/>
      <c r="PY42" s="256"/>
      <c r="PZ42" s="256"/>
      <c r="QA42" s="256"/>
      <c r="QB42" s="256"/>
      <c r="QC42" s="64"/>
      <c r="QD42" s="64"/>
      <c r="QE42" s="64"/>
      <c r="QF42" s="64"/>
      <c r="QG42" s="64"/>
      <c r="QH42" s="64"/>
      <c r="QI42" s="64"/>
      <c r="QJ42" s="64"/>
      <c r="QK42" s="64"/>
      <c r="QL42" s="64"/>
      <c r="QM42" s="64"/>
      <c r="QN42" s="64"/>
      <c r="QO42" s="64"/>
      <c r="QP42" s="64"/>
      <c r="QQ42" s="64"/>
      <c r="QR42" s="64"/>
      <c r="QS42" s="64"/>
      <c r="QT42" s="64"/>
      <c r="QU42" s="64"/>
      <c r="QV42" s="64"/>
      <c r="QW42" s="64"/>
      <c r="QX42" s="64"/>
      <c r="QY42" s="64"/>
      <c r="QZ42" s="64"/>
      <c r="RA42" s="64"/>
      <c r="RB42" s="64"/>
      <c r="RC42" s="64"/>
      <c r="RD42" s="64"/>
      <c r="RE42" s="64"/>
      <c r="RF42" s="64"/>
      <c r="RG42" s="64"/>
      <c r="RH42" s="64"/>
      <c r="RI42" s="64"/>
      <c r="RJ42" s="64"/>
      <c r="RK42" s="64"/>
      <c r="RL42" s="64"/>
      <c r="RM42" s="64"/>
      <c r="RN42" s="64"/>
      <c r="RO42" s="64"/>
      <c r="RP42" s="64"/>
      <c r="RQ42" s="64"/>
      <c r="RR42" s="64"/>
      <c r="RS42" s="64"/>
      <c r="RT42" s="64"/>
      <c r="RU42" s="64"/>
      <c r="RV42" s="64"/>
      <c r="RW42" s="64"/>
      <c r="RX42" s="64"/>
      <c r="RY42" s="64"/>
      <c r="RZ42" s="64"/>
      <c r="SA42" s="64"/>
      <c r="SB42" s="64"/>
      <c r="SC42" s="64"/>
      <c r="SD42" s="64"/>
      <c r="SE42" s="64"/>
      <c r="SF42" s="64"/>
      <c r="SG42" s="64"/>
      <c r="SH42" s="64"/>
      <c r="SI42" s="64"/>
      <c r="SJ42" s="64"/>
      <c r="SK42" s="64"/>
      <c r="SL42" s="64"/>
      <c r="SM42" s="64"/>
      <c r="SN42" s="64"/>
      <c r="SO42" s="64"/>
      <c r="SP42" s="64"/>
      <c r="SQ42" s="64"/>
      <c r="SR42" s="64"/>
      <c r="SS42" s="64"/>
      <c r="ST42" s="64"/>
      <c r="SU42" s="64"/>
      <c r="SV42" s="64"/>
      <c r="SW42" s="64"/>
      <c r="SX42" s="64"/>
      <c r="SY42" s="64"/>
      <c r="SZ42" s="64"/>
      <c r="TA42" s="64"/>
      <c r="TB42" s="64"/>
      <c r="TC42" s="64"/>
      <c r="TD42" s="64"/>
      <c r="TE42" s="64"/>
      <c r="TF42" s="64"/>
      <c r="TG42" s="64"/>
      <c r="TH42" s="64"/>
      <c r="TI42" s="64"/>
      <c r="TJ42" s="64"/>
      <c r="TK42" s="64"/>
      <c r="TL42" s="64"/>
      <c r="TM42" s="64"/>
      <c r="TN42" s="64"/>
      <c r="TO42" s="64"/>
      <c r="TP42" s="64"/>
      <c r="TQ42" s="64"/>
      <c r="TR42" s="64"/>
      <c r="TS42" s="64"/>
      <c r="TT42" s="64"/>
      <c r="TU42" s="64"/>
      <c r="TV42" s="64"/>
      <c r="TW42" s="64"/>
      <c r="TX42" s="64"/>
      <c r="TY42" s="64"/>
      <c r="TZ42" s="64"/>
      <c r="UA42" s="64"/>
      <c r="UB42" s="64"/>
      <c r="UC42" s="64"/>
      <c r="UD42" s="64"/>
      <c r="UE42" s="64"/>
      <c r="UF42" s="64"/>
      <c r="UG42" s="64"/>
      <c r="UH42" s="64"/>
      <c r="UI42" s="64"/>
      <c r="UJ42" s="64"/>
      <c r="UK42" s="64"/>
      <c r="UL42" s="64"/>
      <c r="UM42" s="64"/>
      <c r="UN42" s="64"/>
      <c r="UO42" s="64"/>
      <c r="UP42" s="64"/>
      <c r="UQ42" s="64"/>
      <c r="UR42" s="64"/>
      <c r="US42" s="64"/>
      <c r="UT42" s="64"/>
      <c r="UU42" s="64"/>
      <c r="UV42" s="64"/>
      <c r="UW42" s="64"/>
      <c r="UX42" s="64"/>
      <c r="UY42" s="64"/>
      <c r="UZ42" s="64"/>
      <c r="VA42" s="64"/>
      <c r="VB42" s="64"/>
      <c r="VC42" s="64"/>
      <c r="VD42" s="64"/>
      <c r="VE42" s="64"/>
      <c r="VF42" s="129"/>
      <c r="VG42" s="129"/>
      <c r="VH42" s="129"/>
      <c r="VI42" s="129"/>
      <c r="VJ42" s="129"/>
      <c r="VK42" s="129"/>
      <c r="VL42" s="129"/>
      <c r="VM42" s="129"/>
      <c r="VN42" s="129"/>
      <c r="VO42" s="129"/>
      <c r="VP42" s="129"/>
      <c r="VQ42" s="129"/>
      <c r="VR42" s="129"/>
      <c r="VS42" s="129"/>
      <c r="VT42" s="129"/>
      <c r="VU42" s="129"/>
      <c r="VV42" s="129"/>
      <c r="VW42" s="129"/>
      <c r="VX42" s="129"/>
      <c r="VY42" s="129"/>
      <c r="VZ42" s="129"/>
      <c r="WA42" s="129"/>
      <c r="WB42" s="129"/>
      <c r="WC42" s="129"/>
      <c r="WD42" s="129"/>
      <c r="WE42" s="129"/>
      <c r="WF42" s="129"/>
      <c r="WG42" s="129"/>
      <c r="WH42" s="129"/>
      <c r="WI42" s="129"/>
      <c r="WJ42" s="129"/>
      <c r="WK42" s="129"/>
      <c r="WL42" s="129"/>
      <c r="WM42" s="129"/>
      <c r="WN42" s="129"/>
      <c r="WO42" s="129"/>
      <c r="WP42" s="129"/>
      <c r="WQ42" s="129"/>
      <c r="WR42" s="129"/>
      <c r="WS42" s="129"/>
      <c r="WT42" s="129"/>
      <c r="WU42" s="129"/>
      <c r="WV42" s="129"/>
      <c r="WW42" s="129"/>
      <c r="WX42" s="129"/>
      <c r="WY42" s="129"/>
      <c r="WZ42" s="129"/>
      <c r="XA42" s="129"/>
      <c r="XB42" s="129"/>
      <c r="XC42" s="129"/>
      <c r="XD42" s="129"/>
      <c r="XE42" s="129"/>
      <c r="XF42" s="129"/>
      <c r="XG42" s="129"/>
      <c r="XH42" s="129"/>
      <c r="XI42" s="129"/>
      <c r="XJ42" s="129"/>
      <c r="XK42" s="129"/>
      <c r="XL42" s="129"/>
      <c r="XM42" s="129"/>
      <c r="XN42" s="129"/>
      <c r="XO42" s="129"/>
      <c r="XP42" s="129"/>
      <c r="XQ42" s="129"/>
      <c r="XR42" s="129"/>
      <c r="XS42" s="129"/>
      <c r="XT42" s="129"/>
      <c r="XU42" s="129"/>
      <c r="XV42" s="129"/>
      <c r="XW42" s="129"/>
      <c r="XX42" s="129"/>
      <c r="XY42" s="129"/>
      <c r="XZ42" s="129"/>
      <c r="YA42" s="129"/>
      <c r="YB42" s="129"/>
      <c r="YC42" s="129"/>
      <c r="YD42" s="129"/>
      <c r="YE42" s="129"/>
      <c r="YF42" s="129"/>
      <c r="YG42" s="129"/>
      <c r="YH42" s="129"/>
      <c r="YI42" s="129"/>
      <c r="YJ42" s="129"/>
      <c r="YK42" s="129"/>
      <c r="YL42" s="129"/>
      <c r="YM42" s="129"/>
      <c r="YN42" s="129"/>
      <c r="YO42" s="129"/>
      <c r="YP42" s="129"/>
      <c r="YQ42" s="129"/>
      <c r="YR42" s="129"/>
      <c r="YS42" s="129"/>
      <c r="YT42" s="129"/>
      <c r="YU42" s="129"/>
      <c r="YV42" s="129"/>
      <c r="YW42" s="129"/>
      <c r="YX42" s="129"/>
      <c r="YY42" s="129"/>
      <c r="YZ42" s="129"/>
      <c r="ZA42" s="129"/>
      <c r="ZB42" s="129"/>
      <c r="ZC42" s="129"/>
      <c r="ZD42" s="129"/>
      <c r="ZE42" s="129"/>
      <c r="ZF42" s="129"/>
      <c r="ZG42" s="129"/>
      <c r="ZH42" s="129"/>
      <c r="ZI42" s="129"/>
      <c r="ZJ42" s="129"/>
      <c r="ZK42" s="129"/>
      <c r="ZL42" s="129"/>
      <c r="ZM42" s="129"/>
      <c r="ZN42" s="129"/>
      <c r="ZO42" s="129"/>
      <c r="ZP42" s="129"/>
      <c r="ZQ42" s="129"/>
      <c r="ZR42" s="129"/>
      <c r="ZS42" s="129"/>
      <c r="ZT42" s="129"/>
      <c r="ZU42" s="129"/>
      <c r="ZV42" s="129"/>
      <c r="ZW42" s="129"/>
      <c r="ZX42" s="129"/>
      <c r="ZY42" s="129"/>
      <c r="ZZ42" s="129"/>
      <c r="AAA42" s="129"/>
      <c r="AAB42" s="129"/>
      <c r="AAC42" s="129"/>
      <c r="AAD42" s="129"/>
      <c r="AAE42" s="129"/>
      <c r="AAF42" s="129"/>
      <c r="AAG42" s="129"/>
      <c r="AAH42" s="129"/>
      <c r="AAI42" s="129"/>
      <c r="AAJ42" s="129"/>
      <c r="AAK42" s="129"/>
      <c r="AAL42" s="129"/>
      <c r="AAM42" s="129"/>
      <c r="AAN42" s="129"/>
      <c r="AAO42" s="129"/>
      <c r="AAP42" s="129"/>
      <c r="AAQ42" s="129"/>
      <c r="AAR42" s="129"/>
      <c r="AAS42" s="129"/>
      <c r="AAT42" s="129"/>
      <c r="AAU42" s="129"/>
      <c r="AAV42" s="129"/>
      <c r="AAW42" s="129"/>
      <c r="AAX42" s="129"/>
      <c r="AAY42" s="129"/>
      <c r="AAZ42" s="129"/>
      <c r="ABA42" s="129"/>
      <c r="ABB42" s="129"/>
      <c r="ABC42" s="129"/>
      <c r="ABD42" s="129"/>
      <c r="ABE42" s="129"/>
      <c r="ABF42" s="129"/>
      <c r="ABG42" s="129"/>
      <c r="ABH42" s="129"/>
      <c r="ABI42" s="129"/>
      <c r="ABJ42" s="129"/>
      <c r="ABK42" s="129"/>
      <c r="ABL42" s="129"/>
      <c r="ABM42" s="129"/>
      <c r="ABN42" s="129"/>
      <c r="ABO42" s="129"/>
      <c r="ABP42" s="129"/>
      <c r="ABQ42" s="129"/>
      <c r="ABR42" s="129"/>
      <c r="ABS42" s="129"/>
      <c r="ABT42" s="129"/>
      <c r="ABU42" s="129"/>
      <c r="ABV42" s="129"/>
      <c r="ABW42" s="129"/>
      <c r="ABX42" s="129"/>
      <c r="ABY42" s="129"/>
      <c r="ABZ42" s="129"/>
      <c r="ACA42" s="129"/>
      <c r="ACB42" s="129"/>
      <c r="ACC42" s="129"/>
      <c r="ACD42" s="129"/>
      <c r="ACE42" s="129"/>
      <c r="ACF42" s="129"/>
      <c r="ACG42" s="129"/>
      <c r="ACH42" s="129"/>
      <c r="ACI42" s="129"/>
      <c r="ACJ42" s="129"/>
      <c r="ACK42" s="129"/>
      <c r="ACL42" s="129"/>
      <c r="ACM42" s="129"/>
      <c r="ACN42" s="129"/>
      <c r="ACO42" s="129"/>
      <c r="ACP42" s="129"/>
      <c r="ACQ42" s="129"/>
      <c r="ACR42" s="129"/>
      <c r="ACS42" s="129"/>
      <c r="ACT42" s="129"/>
      <c r="ACU42" s="129"/>
      <c r="ACV42" s="129"/>
      <c r="ACW42" s="129"/>
      <c r="ACX42" s="129"/>
      <c r="ACY42" s="257"/>
      <c r="ACZ42" s="257"/>
      <c r="ADA42" s="257"/>
      <c r="ADB42" s="257"/>
      <c r="ADC42" s="257"/>
      <c r="ADD42" s="257"/>
      <c r="ADE42" s="257"/>
      <c r="ADF42" s="257"/>
      <c r="ADG42" s="257"/>
      <c r="ADH42" s="257"/>
      <c r="ADI42" s="257"/>
      <c r="ADJ42" s="257"/>
      <c r="ADK42" s="257"/>
      <c r="ADL42" s="257"/>
      <c r="ADM42" s="257"/>
      <c r="ADN42" s="257"/>
      <c r="ADO42" s="257"/>
      <c r="ADP42" s="257"/>
      <c r="ADQ42" s="257"/>
      <c r="ADR42" s="257"/>
      <c r="ADS42" s="257"/>
      <c r="ADT42" s="257"/>
      <c r="ADU42" s="257"/>
      <c r="ADV42" s="257"/>
      <c r="ADW42" s="257"/>
      <c r="ADX42" s="257"/>
      <c r="ADY42" s="257"/>
      <c r="ADZ42" s="257"/>
      <c r="AEA42" s="257"/>
      <c r="AEB42" s="257"/>
      <c r="AEC42" s="257"/>
      <c r="AED42" s="257"/>
      <c r="AEE42" s="257"/>
      <c r="AEF42" s="257"/>
      <c r="AEG42" s="257"/>
      <c r="AEH42" s="257"/>
      <c r="AEI42" s="257"/>
      <c r="AEJ42" s="257"/>
      <c r="AEK42" s="257"/>
      <c r="AEL42" s="257"/>
      <c r="AEM42" s="257"/>
      <c r="AEN42" s="257"/>
      <c r="AEO42" s="257"/>
      <c r="AEP42" s="257"/>
      <c r="AEQ42" s="257"/>
      <c r="AER42" s="257"/>
      <c r="AES42" s="257"/>
      <c r="AET42" s="257"/>
      <c r="AEU42" s="257"/>
      <c r="AEV42" s="257"/>
      <c r="AEW42" s="257"/>
      <c r="AEX42" s="257"/>
      <c r="AEY42" s="257"/>
      <c r="AEZ42" s="257"/>
      <c r="AFA42" s="257"/>
      <c r="AFB42" s="257"/>
      <c r="AFC42" s="257"/>
      <c r="AFD42" s="257"/>
      <c r="AFE42" s="257"/>
      <c r="AFF42" s="257"/>
      <c r="AFG42" s="257"/>
      <c r="AFH42" s="257"/>
      <c r="AFI42" s="257"/>
      <c r="AFJ42" s="257"/>
      <c r="AFK42" s="257"/>
      <c r="AFL42" s="257"/>
      <c r="AFM42" s="257"/>
      <c r="AFN42" s="257"/>
      <c r="AFO42" s="130"/>
      <c r="AFP42" s="130"/>
      <c r="AFQ42" s="130"/>
      <c r="AFR42" s="130"/>
      <c r="AFS42" s="130"/>
      <c r="AFT42" s="130"/>
      <c r="AFU42" s="130"/>
      <c r="AFV42" s="130"/>
      <c r="AFW42" s="130"/>
      <c r="AFX42" s="130"/>
      <c r="AFY42" s="130"/>
      <c r="AFZ42" s="130"/>
      <c r="AGA42" s="130"/>
      <c r="AGB42" s="130"/>
      <c r="AGC42" s="130"/>
      <c r="AGD42" s="130"/>
      <c r="AGE42" s="130"/>
      <c r="AGF42" s="130"/>
      <c r="AGG42" s="130"/>
      <c r="AGH42" s="130"/>
      <c r="AGI42" s="130"/>
      <c r="AGJ42" s="130"/>
      <c r="AGK42" s="130"/>
      <c r="AGL42" s="130"/>
      <c r="AGM42" s="130"/>
      <c r="AGN42" s="130"/>
      <c r="AGO42" s="130"/>
      <c r="AGP42" s="130"/>
      <c r="AGQ42" s="130"/>
      <c r="AGR42" s="130"/>
      <c r="AGS42" s="130"/>
      <c r="AGT42" s="130"/>
      <c r="AGU42" s="130"/>
      <c r="AGV42" s="130"/>
      <c r="AGW42" s="130"/>
      <c r="AGX42" s="130"/>
      <c r="AGY42" s="130"/>
      <c r="AGZ42" s="130"/>
      <c r="AHA42" s="130"/>
      <c r="AHB42" s="130"/>
      <c r="AHC42" s="130"/>
      <c r="AHD42" s="130"/>
      <c r="AHE42" s="130"/>
      <c r="AHF42" s="130"/>
      <c r="AHG42" s="130"/>
      <c r="AHH42" s="130"/>
      <c r="AHI42" s="130"/>
      <c r="AHJ42" s="130"/>
      <c r="AHK42" s="130"/>
      <c r="AHL42" s="130"/>
      <c r="AHM42" s="130"/>
      <c r="AHN42" s="130"/>
      <c r="AHO42" s="130"/>
      <c r="AHP42" s="130"/>
      <c r="AHQ42" s="130"/>
      <c r="AHR42" s="130"/>
      <c r="AHS42" s="130"/>
      <c r="AHT42" s="130"/>
      <c r="AHU42" s="130"/>
      <c r="AHV42" s="130"/>
      <c r="AHW42" s="130"/>
      <c r="AHX42" s="130"/>
      <c r="AHY42" s="130"/>
      <c r="AHZ42" s="130"/>
      <c r="AIA42" s="130"/>
      <c r="AIB42" s="130"/>
      <c r="AIC42" s="130"/>
      <c r="AID42" s="130"/>
      <c r="AIE42" s="64"/>
      <c r="AIF42" s="64"/>
      <c r="AIG42" s="64"/>
      <c r="AIH42" s="64"/>
      <c r="AII42" s="64"/>
      <c r="AIJ42" s="64"/>
      <c r="AIK42" s="64"/>
      <c r="AIL42" s="64"/>
      <c r="AIM42" s="64"/>
      <c r="AIN42" s="64"/>
      <c r="AIO42" s="64"/>
      <c r="AIP42" s="64"/>
      <c r="AIQ42" s="64"/>
      <c r="AIR42" s="64"/>
      <c r="AIS42" s="64"/>
      <c r="AIT42" s="64"/>
      <c r="AIU42" s="64"/>
      <c r="AIV42" s="64"/>
      <c r="AIW42" s="64"/>
      <c r="AIX42" s="64"/>
      <c r="AIY42" s="64"/>
      <c r="AIZ42" s="64"/>
      <c r="AJA42" s="64"/>
      <c r="AJB42" s="64"/>
      <c r="AJC42" s="64"/>
      <c r="AJD42" s="64"/>
      <c r="AJE42" s="64"/>
      <c r="AJF42" s="64"/>
      <c r="AJG42" s="64"/>
      <c r="AJH42" s="64"/>
      <c r="AJI42" s="64"/>
      <c r="AJJ42" s="64"/>
      <c r="AJK42" s="64"/>
      <c r="AJL42" s="64"/>
      <c r="AJM42" s="64"/>
      <c r="AJN42" s="64"/>
      <c r="AJO42" s="64"/>
      <c r="AJP42" s="64"/>
      <c r="AJQ42" s="64"/>
      <c r="AJR42" s="64"/>
      <c r="AJS42" s="64"/>
      <c r="AJT42" s="64"/>
      <c r="AJU42" s="64"/>
      <c r="AJV42" s="64"/>
      <c r="AJW42" s="64"/>
      <c r="AJX42" s="64"/>
      <c r="AJY42" s="64"/>
      <c r="AJZ42" s="64"/>
      <c r="AKA42" s="64"/>
      <c r="AKB42" s="64"/>
      <c r="AKC42" s="64"/>
      <c r="AKD42" s="64"/>
      <c r="AKE42" s="64"/>
      <c r="AKF42" s="64"/>
      <c r="AKG42" s="64"/>
      <c r="AKH42" s="64"/>
      <c r="AKI42" s="64"/>
      <c r="AKJ42" s="64"/>
      <c r="AKK42" s="64"/>
      <c r="AKL42" s="64"/>
      <c r="AKM42" s="64"/>
      <c r="AKN42" s="64"/>
      <c r="AKO42" s="64"/>
      <c r="AKP42" s="64"/>
      <c r="AKQ42" s="64"/>
      <c r="AKR42" s="64"/>
      <c r="AKS42" s="258"/>
      <c r="AKT42" s="106"/>
      <c r="AKU42" s="106"/>
      <c r="AKV42" s="106"/>
      <c r="AKW42" s="106"/>
      <c r="AKX42" s="106"/>
      <c r="AKY42" s="106"/>
      <c r="AKZ42" s="106"/>
      <c r="ALA42" s="106"/>
      <c r="ALB42" s="106"/>
      <c r="ALC42" s="106"/>
      <c r="ALD42" s="106"/>
      <c r="ALE42" s="106"/>
      <c r="ALF42" s="106"/>
      <c r="ALG42" s="106"/>
      <c r="ALH42" s="106"/>
      <c r="ALI42" s="106"/>
      <c r="ALJ42" s="106"/>
      <c r="ALK42" s="106"/>
      <c r="ALL42" s="106"/>
      <c r="ALM42" s="106"/>
      <c r="ALN42" s="106"/>
      <c r="ALO42" s="106"/>
      <c r="ALP42" s="106"/>
      <c r="ALQ42" s="106"/>
      <c r="ALR42" s="106"/>
      <c r="ALS42" s="106"/>
      <c r="ALT42" s="106"/>
      <c r="ALU42" s="106"/>
      <c r="ALV42" s="106"/>
      <c r="ALW42" s="106"/>
      <c r="ALX42" s="106"/>
      <c r="ALY42" s="106"/>
      <c r="ALZ42" s="106"/>
      <c r="AMA42" s="106"/>
      <c r="AMB42" s="106"/>
      <c r="AMC42" s="106"/>
      <c r="AMD42" s="106"/>
      <c r="AME42" s="106"/>
      <c r="AMF42" s="106"/>
      <c r="AMG42" s="106"/>
      <c r="AMH42" s="106"/>
      <c r="AMI42" s="106"/>
      <c r="AMJ42" s="106"/>
      <c r="AMK42" s="106"/>
      <c r="AML42" s="106"/>
      <c r="AMM42" s="106"/>
      <c r="AMN42" s="106"/>
      <c r="AMO42" s="106"/>
      <c r="AMP42" s="106"/>
      <c r="AMQ42" s="106"/>
      <c r="AMR42" s="106"/>
      <c r="AMS42" s="106"/>
      <c r="AMT42" s="106"/>
      <c r="AMU42" s="106"/>
      <c r="AMV42" s="106"/>
      <c r="AMW42" s="106"/>
      <c r="AMX42" s="106"/>
      <c r="AMY42" s="106"/>
      <c r="AMZ42" s="106"/>
      <c r="ANA42" s="106"/>
      <c r="ANB42" s="106"/>
      <c r="ANC42" s="106"/>
      <c r="AND42" s="106"/>
      <c r="ANE42" s="106"/>
      <c r="ANF42" s="106"/>
      <c r="ANG42" s="106"/>
      <c r="ANH42" s="129"/>
      <c r="ANI42" s="129"/>
      <c r="ANJ42" s="129"/>
      <c r="ANK42" s="129"/>
      <c r="ANL42" s="129"/>
      <c r="ANM42" s="129"/>
      <c r="ANN42" s="129"/>
      <c r="ANO42" s="129"/>
      <c r="ANP42" s="129"/>
      <c r="ANQ42" s="129"/>
      <c r="ANR42" s="129"/>
      <c r="ANS42" s="129"/>
      <c r="ANT42" s="129"/>
      <c r="ANU42" s="129"/>
      <c r="ANV42" s="129"/>
      <c r="ANW42" s="129"/>
      <c r="ANX42" s="129"/>
      <c r="ANY42" s="129"/>
      <c r="ANZ42" s="129"/>
      <c r="AOA42" s="129"/>
      <c r="AOB42" s="129"/>
      <c r="AOC42" s="129"/>
      <c r="AOD42" s="129"/>
      <c r="AOE42" s="129"/>
      <c r="AOF42" s="129"/>
      <c r="AOG42" s="129"/>
      <c r="AOH42" s="129"/>
      <c r="AOI42" s="129"/>
      <c r="AOJ42" s="129"/>
      <c r="AOK42" s="129"/>
      <c r="AOL42" s="129"/>
      <c r="AOM42" s="129"/>
      <c r="AON42" s="129"/>
      <c r="AOO42" s="129"/>
      <c r="AOP42" s="129"/>
      <c r="AOQ42" s="129"/>
      <c r="AOR42" s="129"/>
      <c r="AOS42" s="129"/>
      <c r="AOT42" s="129"/>
      <c r="AOU42" s="129"/>
      <c r="AOV42" s="129"/>
      <c r="AOW42" s="129"/>
      <c r="AOX42" s="129"/>
      <c r="AOY42" s="129"/>
      <c r="AOZ42" s="129"/>
      <c r="APA42" s="129"/>
      <c r="APB42" s="129"/>
      <c r="APC42" s="129"/>
      <c r="APD42" s="129"/>
      <c r="APE42" s="129"/>
      <c r="APF42" s="129"/>
      <c r="APG42" s="129"/>
      <c r="APH42" s="129"/>
      <c r="API42" s="129"/>
      <c r="APJ42" s="129"/>
      <c r="APK42" s="129"/>
      <c r="APL42" s="129"/>
      <c r="APM42" s="129"/>
      <c r="APN42" s="129"/>
      <c r="APO42" s="129"/>
      <c r="APP42" s="129"/>
      <c r="APQ42" s="129"/>
      <c r="APR42" s="129"/>
      <c r="APS42" s="129"/>
      <c r="APT42" s="129"/>
      <c r="APU42" s="130"/>
      <c r="APV42" s="130"/>
      <c r="APW42" s="130"/>
      <c r="APX42" s="130"/>
      <c r="APY42" s="130"/>
      <c r="APZ42" s="130"/>
      <c r="AQA42" s="130"/>
      <c r="AQB42" s="130"/>
      <c r="AQC42" s="130"/>
      <c r="AQD42" s="130"/>
      <c r="AQE42" s="130"/>
      <c r="AQF42" s="130"/>
      <c r="AQG42" s="130"/>
      <c r="AQH42" s="130"/>
      <c r="AQI42" s="130"/>
      <c r="AQJ42" s="130"/>
      <c r="AQK42" s="130"/>
      <c r="AQL42" s="130"/>
      <c r="AQM42" s="130"/>
      <c r="AQN42" s="130"/>
      <c r="AQO42" s="130"/>
      <c r="AQP42" s="130"/>
      <c r="AQQ42" s="130"/>
      <c r="AQR42" s="130"/>
      <c r="AQS42" s="130"/>
      <c r="AQT42" s="130"/>
      <c r="AQU42" s="130"/>
      <c r="AQV42" s="130"/>
      <c r="AQW42" s="130"/>
      <c r="AQX42" s="130"/>
      <c r="AQY42" s="130"/>
      <c r="AQZ42" s="130"/>
      <c r="ARA42" s="130"/>
      <c r="ARB42" s="130"/>
      <c r="ARC42" s="130"/>
      <c r="ARD42" s="130"/>
      <c r="ARE42" s="130"/>
      <c r="ARF42" s="130"/>
      <c r="ARG42" s="130"/>
      <c r="ARH42" s="130"/>
      <c r="ARI42" s="130"/>
      <c r="ARJ42" s="130"/>
      <c r="ARK42" s="130"/>
      <c r="ARL42" s="130"/>
      <c r="ARM42" s="130"/>
      <c r="ARN42" s="130"/>
      <c r="ARO42" s="130"/>
      <c r="ARP42" s="130"/>
      <c r="ARQ42" s="130"/>
      <c r="ARR42" s="130"/>
      <c r="ARS42" s="130"/>
      <c r="ART42" s="130"/>
      <c r="ARU42" s="130"/>
      <c r="ARV42" s="130"/>
      <c r="ARW42" s="130"/>
      <c r="ARX42" s="130"/>
      <c r="ARY42" s="130"/>
      <c r="ARZ42" s="130"/>
      <c r="ASA42" s="130"/>
      <c r="ASB42" s="130"/>
      <c r="ASC42" s="130"/>
      <c r="ASD42" s="130"/>
      <c r="ASE42" s="130"/>
      <c r="ASF42" s="130"/>
      <c r="ASG42" s="130"/>
      <c r="ASH42" s="131"/>
      <c r="ASI42" s="131"/>
      <c r="ASJ42" s="131"/>
      <c r="ASK42" s="131"/>
      <c r="ASL42" s="131"/>
      <c r="ASM42" s="131"/>
      <c r="ASN42" s="131"/>
      <c r="ASO42" s="131"/>
      <c r="ASP42" s="131"/>
      <c r="ASQ42" s="131"/>
      <c r="ASR42" s="131"/>
      <c r="ASS42" s="131"/>
      <c r="AST42" s="131"/>
      <c r="ASU42" s="131"/>
      <c r="ASV42" s="131"/>
      <c r="ASW42" s="131"/>
      <c r="ASX42" s="131"/>
      <c r="ASY42" s="131"/>
      <c r="ASZ42" s="131"/>
      <c r="ATA42" s="131"/>
      <c r="ATB42" s="131"/>
      <c r="ATC42" s="131"/>
      <c r="ATD42" s="131"/>
      <c r="ATE42" s="131"/>
      <c r="ATF42" s="131"/>
      <c r="ATG42" s="131"/>
      <c r="ATH42" s="131"/>
      <c r="ATI42" s="131"/>
      <c r="ATJ42" s="131"/>
      <c r="ATK42" s="131"/>
      <c r="ATL42" s="131"/>
      <c r="ATM42" s="131"/>
      <c r="ATN42" s="131"/>
      <c r="ATO42" s="131"/>
      <c r="ATP42" s="131"/>
      <c r="ATQ42" s="131"/>
      <c r="ATR42" s="131"/>
      <c r="ATS42" s="131"/>
      <c r="ATT42" s="131"/>
      <c r="ATU42" s="131"/>
      <c r="ATV42" s="131"/>
      <c r="ATW42" s="131"/>
      <c r="ATX42" s="131"/>
      <c r="ATY42" s="131"/>
      <c r="ATZ42" s="131"/>
      <c r="AUA42" s="131"/>
      <c r="AUB42" s="131"/>
      <c r="AUC42" s="131"/>
      <c r="AUD42" s="131"/>
      <c r="AUE42" s="131"/>
      <c r="AUF42" s="131"/>
      <c r="AUG42" s="131"/>
      <c r="AUH42" s="131"/>
      <c r="AUI42" s="131"/>
      <c r="AUJ42" s="131"/>
      <c r="AUK42" s="131"/>
      <c r="AUL42" s="131"/>
      <c r="AUM42" s="131"/>
      <c r="AUN42" s="131"/>
      <c r="AUO42" s="131"/>
      <c r="AUP42" s="131"/>
      <c r="AUQ42" s="131"/>
      <c r="AUR42" s="131"/>
      <c r="AUS42" s="131"/>
      <c r="AUT42" s="131"/>
      <c r="AUU42" s="130"/>
      <c r="AUV42" s="130"/>
      <c r="AUW42" s="130"/>
      <c r="AUX42" s="130"/>
      <c r="AUY42" s="130"/>
      <c r="AUZ42" s="130"/>
      <c r="AVA42" s="130"/>
      <c r="AVB42" s="130"/>
      <c r="AVC42" s="130"/>
      <c r="AVD42" s="130"/>
      <c r="AVE42" s="130"/>
      <c r="AVF42" s="130"/>
      <c r="AVG42" s="130"/>
      <c r="AVH42" s="130"/>
      <c r="AVI42" s="130"/>
      <c r="AVJ42" s="130"/>
      <c r="AVK42" s="130"/>
      <c r="AVL42" s="130"/>
      <c r="AVM42" s="130"/>
      <c r="AVN42" s="130"/>
      <c r="AVO42" s="130"/>
      <c r="AVP42" s="130"/>
      <c r="AVQ42" s="130"/>
      <c r="AVR42" s="130"/>
      <c r="AVS42" s="130"/>
      <c r="AVT42" s="130"/>
      <c r="AVU42" s="130"/>
      <c r="AVV42" s="130"/>
      <c r="AVW42" s="130"/>
      <c r="AVX42" s="130"/>
      <c r="AVY42" s="130"/>
      <c r="AVZ42" s="130"/>
      <c r="AWA42" s="130"/>
      <c r="AWB42" s="130"/>
      <c r="AWC42" s="130"/>
      <c r="AWD42" s="130"/>
      <c r="AWE42" s="130"/>
      <c r="AWF42" s="130"/>
      <c r="AWG42" s="130"/>
      <c r="AWH42" s="130"/>
      <c r="AWI42" s="130"/>
      <c r="AWJ42" s="130"/>
      <c r="AWK42" s="130"/>
      <c r="AWL42" s="130"/>
      <c r="AWM42" s="130"/>
      <c r="AWN42" s="130"/>
      <c r="AWO42" s="130"/>
      <c r="AWP42" s="130"/>
      <c r="AWQ42" s="130"/>
      <c r="AWR42" s="130"/>
      <c r="AWS42" s="130"/>
      <c r="AWT42" s="130"/>
      <c r="AWU42" s="130"/>
      <c r="AWV42" s="130"/>
      <c r="AWW42" s="130"/>
      <c r="AWX42" s="130"/>
      <c r="AWY42" s="130"/>
      <c r="AWZ42" s="130"/>
      <c r="AXA42" s="130"/>
      <c r="AXB42" s="130"/>
      <c r="AXC42" s="130"/>
      <c r="AXD42" s="130"/>
      <c r="AXE42" s="130"/>
      <c r="AXF42" s="130"/>
      <c r="AXG42" s="130"/>
      <c r="AXH42" s="130"/>
      <c r="AXI42" s="130"/>
      <c r="AXJ42" s="130"/>
      <c r="AXK42" s="64"/>
      <c r="AXL42" s="64"/>
      <c r="AXM42" s="64"/>
      <c r="AXN42" s="64"/>
      <c r="AXO42" s="64"/>
      <c r="AXP42" s="64"/>
      <c r="AXQ42" s="64"/>
      <c r="AXR42" s="64"/>
      <c r="AXS42" s="64"/>
      <c r="AXT42" s="64"/>
      <c r="AXU42" s="64"/>
      <c r="AXV42" s="64"/>
      <c r="AXW42" s="64"/>
      <c r="AXX42" s="64"/>
      <c r="AXY42" s="64"/>
      <c r="AXZ42" s="64"/>
      <c r="AYA42" s="64"/>
      <c r="AYB42" s="64"/>
      <c r="AYC42" s="64"/>
      <c r="AYD42" s="64"/>
      <c r="AYE42" s="64"/>
      <c r="AYF42" s="64"/>
      <c r="AYG42" s="64"/>
      <c r="AYH42" s="64"/>
      <c r="AYI42" s="64"/>
      <c r="AYJ42" s="64"/>
      <c r="AYK42" s="64"/>
      <c r="AYL42" s="64"/>
      <c r="AYM42" s="64"/>
      <c r="AYN42" s="64"/>
      <c r="AYO42" s="64"/>
      <c r="AYP42" s="64"/>
      <c r="AYQ42" s="64"/>
      <c r="AYR42" s="64"/>
      <c r="AYS42" s="64"/>
      <c r="AYT42" s="64"/>
      <c r="AYU42" s="64"/>
      <c r="AYV42" s="64"/>
      <c r="AYW42" s="64"/>
      <c r="AYX42" s="64"/>
      <c r="AYY42" s="64"/>
      <c r="AYZ42" s="64"/>
      <c r="AZA42" s="64"/>
      <c r="AZB42" s="64"/>
      <c r="AZC42" s="64"/>
      <c r="AZD42" s="64"/>
      <c r="AZE42" s="64"/>
      <c r="AZF42" s="64"/>
      <c r="AZG42" s="64"/>
      <c r="AZH42" s="64"/>
      <c r="AZI42" s="64"/>
      <c r="AZJ42" s="64"/>
      <c r="AZK42" s="64"/>
      <c r="AZL42" s="64"/>
      <c r="AZM42" s="64"/>
      <c r="AZN42" s="64"/>
      <c r="AZO42" s="64"/>
      <c r="AZP42" s="64"/>
      <c r="AZQ42" s="64"/>
      <c r="AZR42" s="64"/>
      <c r="AZS42" s="64"/>
      <c r="AZT42" s="64"/>
      <c r="AZU42" s="64"/>
      <c r="AZV42" s="64"/>
      <c r="AZW42" s="64"/>
      <c r="AZX42" s="130"/>
      <c r="AZY42" s="130"/>
      <c r="AZZ42" s="130"/>
      <c r="BAA42" s="130"/>
      <c r="BAB42" s="130"/>
      <c r="BAC42" s="130"/>
      <c r="BAD42" s="130"/>
      <c r="BAE42" s="130"/>
      <c r="BAF42" s="130"/>
      <c r="BAG42" s="130"/>
      <c r="BAH42" s="130"/>
      <c r="BAI42" s="130"/>
      <c r="BAJ42" s="130"/>
      <c r="BAK42" s="130"/>
      <c r="BAL42" s="130"/>
      <c r="BAM42" s="130"/>
      <c r="BAN42" s="130"/>
      <c r="BAO42" s="130"/>
      <c r="BAP42" s="130"/>
      <c r="BAQ42" s="130"/>
      <c r="BAR42" s="130"/>
      <c r="BAS42" s="130"/>
      <c r="BAT42" s="130"/>
      <c r="BAU42" s="130"/>
      <c r="BAV42" s="130"/>
      <c r="BAW42" s="130"/>
      <c r="BAX42" s="130"/>
      <c r="BAY42" s="130"/>
      <c r="BAZ42" s="130"/>
      <c r="BBA42" s="130"/>
      <c r="BBB42" s="130"/>
      <c r="BBC42" s="130"/>
      <c r="BBD42" s="130"/>
      <c r="BBE42" s="130"/>
      <c r="BBF42" s="130"/>
      <c r="BBG42" s="130"/>
      <c r="BBH42" s="130"/>
      <c r="BBI42" s="130"/>
      <c r="BBJ42" s="130"/>
      <c r="BBK42" s="130"/>
      <c r="BBL42" s="130"/>
      <c r="BBM42" s="130"/>
      <c r="BBN42" s="130"/>
      <c r="BBO42" s="130"/>
      <c r="BBP42" s="130"/>
      <c r="BBQ42" s="130"/>
      <c r="BBR42" s="130"/>
      <c r="BBS42" s="130"/>
      <c r="BBT42" s="130"/>
      <c r="BBU42" s="130"/>
      <c r="BBV42" s="130"/>
      <c r="BBW42" s="130"/>
      <c r="BBX42" s="130"/>
      <c r="BBY42" s="130"/>
      <c r="BBZ42" s="130"/>
      <c r="BCA42" s="130"/>
      <c r="BCB42" s="130"/>
      <c r="BCC42" s="130"/>
      <c r="BCD42" s="130"/>
      <c r="BCE42" s="130"/>
      <c r="BCF42" s="130"/>
      <c r="BCG42" s="130"/>
      <c r="BCH42" s="130"/>
      <c r="BCI42" s="130"/>
      <c r="BCJ42" s="130"/>
      <c r="BCK42" s="130"/>
      <c r="BCL42" s="130"/>
      <c r="BCM42" s="130"/>
      <c r="BCN42" s="130"/>
      <c r="BCO42" s="130"/>
      <c r="BCP42" s="130"/>
      <c r="BCQ42" s="130"/>
      <c r="BCR42" s="130"/>
      <c r="BCS42" s="130"/>
      <c r="BCT42" s="130"/>
      <c r="BCU42" s="130"/>
      <c r="BCV42" s="130"/>
      <c r="BCW42" s="130"/>
      <c r="BCX42" s="130"/>
      <c r="BCY42" s="130"/>
      <c r="BCZ42" s="130"/>
      <c r="BDA42" s="130"/>
      <c r="BDB42" s="130"/>
      <c r="BDC42" s="130"/>
      <c r="BDD42" s="130"/>
      <c r="BDE42" s="130"/>
      <c r="BDF42" s="130"/>
      <c r="BDG42" s="130"/>
      <c r="BDH42" s="130"/>
      <c r="BDI42" s="130"/>
      <c r="BDJ42" s="130"/>
      <c r="BDK42" s="130"/>
      <c r="BDL42" s="130"/>
      <c r="BDM42" s="130"/>
      <c r="BDN42" s="130"/>
      <c r="BDO42" s="130"/>
      <c r="BDP42" s="130"/>
      <c r="BDQ42" s="130"/>
      <c r="BDR42" s="130"/>
      <c r="BDS42" s="130"/>
      <c r="BDT42" s="130"/>
      <c r="BDU42" s="130"/>
      <c r="BDV42" s="130"/>
      <c r="BDW42" s="130"/>
      <c r="BDX42" s="130"/>
      <c r="BDY42" s="130"/>
      <c r="BDZ42" s="130"/>
      <c r="BEA42" s="130"/>
      <c r="BEB42" s="130"/>
      <c r="BEC42" s="130"/>
      <c r="BED42" s="130"/>
      <c r="BEE42" s="130"/>
      <c r="BEF42" s="130"/>
      <c r="BEG42" s="130"/>
      <c r="BEH42" s="130"/>
      <c r="BEI42" s="130"/>
      <c r="BEJ42" s="130"/>
      <c r="BEK42" s="130"/>
      <c r="BEL42" s="130"/>
      <c r="BEM42" s="130"/>
      <c r="BEN42" s="130"/>
      <c r="BEO42" s="130"/>
      <c r="BEP42" s="130"/>
      <c r="BEQ42" s="130"/>
      <c r="BER42" s="130"/>
      <c r="BES42" s="130"/>
      <c r="BET42" s="130"/>
      <c r="BEU42" s="130"/>
      <c r="BEV42" s="130"/>
      <c r="BEW42" s="130"/>
      <c r="BEX42" s="129"/>
      <c r="BEY42" s="129"/>
      <c r="BEZ42" s="129"/>
      <c r="BFA42" s="129"/>
      <c r="BFB42" s="129"/>
      <c r="BFC42" s="129"/>
      <c r="BFD42" s="129"/>
      <c r="BFE42" s="129"/>
      <c r="BFF42" s="129"/>
      <c r="BFG42" s="129"/>
      <c r="BFH42" s="129"/>
      <c r="BFI42" s="129"/>
      <c r="BFJ42" s="129"/>
      <c r="BFK42" s="129"/>
      <c r="BFL42" s="129"/>
      <c r="BFM42" s="129"/>
      <c r="BFN42" s="129"/>
      <c r="BFO42" s="129"/>
      <c r="BFP42" s="129"/>
      <c r="BFQ42" s="129"/>
      <c r="BFR42" s="129"/>
      <c r="BFS42" s="129"/>
      <c r="BFT42" s="129"/>
      <c r="BFU42" s="129"/>
      <c r="BFV42" s="129"/>
      <c r="BFW42" s="129"/>
      <c r="BFX42" s="129"/>
      <c r="BFY42" s="129"/>
      <c r="BFZ42" s="129"/>
      <c r="BGA42" s="129"/>
      <c r="BGB42" s="129"/>
      <c r="BGC42" s="129"/>
      <c r="BGD42" s="129"/>
      <c r="BGE42" s="129"/>
      <c r="BGF42" s="129"/>
      <c r="BGG42" s="129"/>
      <c r="BGH42" s="129"/>
      <c r="BGI42" s="129"/>
      <c r="BGJ42" s="129"/>
      <c r="BGK42" s="129"/>
      <c r="BGL42" s="129"/>
      <c r="BGM42" s="129"/>
      <c r="BGN42" s="129"/>
      <c r="BGO42" s="129"/>
      <c r="BGP42" s="129"/>
      <c r="BGQ42" s="129"/>
      <c r="BGR42" s="129"/>
      <c r="BGS42" s="129"/>
      <c r="BGT42" s="129"/>
      <c r="BGU42" s="129"/>
      <c r="BGV42" s="129"/>
      <c r="BGW42" s="129"/>
      <c r="BGX42" s="129"/>
      <c r="BGY42" s="129"/>
      <c r="BGZ42" s="129"/>
      <c r="BHA42" s="129"/>
      <c r="BHB42" s="129"/>
      <c r="BHC42" s="129"/>
      <c r="BHD42" s="129"/>
      <c r="BHE42" s="129"/>
      <c r="BHF42" s="129"/>
      <c r="BHG42" s="129"/>
      <c r="BHH42" s="129"/>
      <c r="BHI42" s="129"/>
      <c r="BHJ42" s="129"/>
      <c r="BHK42" s="129"/>
      <c r="BHL42" s="129"/>
      <c r="BHM42" s="129"/>
      <c r="BHN42" s="106"/>
      <c r="BHO42" s="106"/>
      <c r="BHP42" s="106"/>
      <c r="BHQ42" s="106"/>
      <c r="BHR42" s="106"/>
      <c r="BHS42" s="106"/>
      <c r="BHT42" s="106"/>
      <c r="BHU42" s="106"/>
      <c r="BHV42" s="106"/>
      <c r="BHW42" s="106"/>
      <c r="BHX42" s="106"/>
      <c r="BHY42" s="106"/>
      <c r="BHZ42" s="106"/>
      <c r="BIA42" s="106"/>
      <c r="BIB42" s="106"/>
      <c r="BIC42" s="106"/>
      <c r="BID42" s="106"/>
      <c r="BIE42" s="106"/>
      <c r="BIF42" s="106"/>
      <c r="BIG42" s="106"/>
      <c r="BIH42" s="106"/>
      <c r="BII42" s="106"/>
      <c r="BIJ42" s="106"/>
      <c r="BIK42" s="106"/>
      <c r="BIL42" s="106"/>
      <c r="BIM42" s="106"/>
      <c r="BIN42" s="106"/>
      <c r="BIO42" s="106"/>
      <c r="BIP42" s="106"/>
      <c r="BIQ42" s="106"/>
      <c r="BIR42" s="106"/>
      <c r="BIS42" s="106"/>
      <c r="BIT42" s="106"/>
      <c r="BIU42" s="106"/>
      <c r="BIV42" s="106"/>
      <c r="BIW42" s="106"/>
      <c r="BIX42" s="106"/>
      <c r="BIY42" s="106"/>
      <c r="BIZ42" s="106"/>
      <c r="BJA42" s="106"/>
      <c r="BJB42" s="106"/>
      <c r="BJC42" s="106"/>
      <c r="BJD42" s="106"/>
      <c r="BJE42" s="106"/>
      <c r="BJF42" s="106"/>
      <c r="BJG42" s="106"/>
      <c r="BJH42" s="106"/>
      <c r="BJI42" s="106"/>
      <c r="BJJ42" s="106"/>
      <c r="BJK42" s="106"/>
      <c r="BJL42" s="106"/>
      <c r="BJM42" s="106"/>
      <c r="BJN42" s="106"/>
      <c r="BJO42" s="106"/>
      <c r="BJP42" s="106"/>
      <c r="BJQ42" s="106"/>
      <c r="BJR42" s="106"/>
      <c r="BJS42" s="106"/>
      <c r="BJT42" s="106"/>
      <c r="BJU42" s="106"/>
      <c r="BJV42" s="106"/>
      <c r="BJW42" s="106"/>
      <c r="BJX42" s="106"/>
      <c r="BJY42" s="106"/>
      <c r="BJZ42" s="106"/>
      <c r="BKA42" s="106"/>
      <c r="BKB42" s="106"/>
      <c r="BKC42" s="106"/>
      <c r="BKD42" s="64"/>
      <c r="BKE42" s="64"/>
      <c r="BKF42" s="64"/>
      <c r="BKG42" s="64"/>
      <c r="BKH42" s="64"/>
      <c r="BKI42" s="64"/>
      <c r="BKJ42" s="64"/>
      <c r="BKK42" s="64"/>
      <c r="BKL42" s="64"/>
      <c r="BKM42" s="64"/>
      <c r="BKN42" s="64"/>
      <c r="BKO42" s="64"/>
      <c r="BKP42" s="64"/>
      <c r="BKQ42" s="64"/>
      <c r="BKR42" s="64"/>
      <c r="BKS42" s="64"/>
      <c r="BKT42" s="64"/>
      <c r="BKU42" s="64"/>
      <c r="BKV42" s="64"/>
      <c r="BKW42" s="64"/>
      <c r="BKX42" s="64"/>
      <c r="BKY42" s="64"/>
      <c r="BKZ42" s="64"/>
      <c r="BLA42" s="64"/>
      <c r="BLB42" s="64"/>
      <c r="BLC42" s="64"/>
      <c r="BLD42" s="64"/>
      <c r="BLE42" s="64"/>
      <c r="BLF42" s="64"/>
      <c r="BLG42" s="64"/>
      <c r="BLH42" s="64"/>
      <c r="BLI42" s="64"/>
      <c r="BLJ42" s="64"/>
      <c r="BLK42" s="64"/>
      <c r="BLL42" s="64"/>
      <c r="BLM42" s="64"/>
      <c r="BLN42" s="64"/>
      <c r="BLO42" s="64"/>
      <c r="BLP42" s="64"/>
      <c r="BLQ42" s="64"/>
      <c r="BLR42" s="64"/>
      <c r="BLS42" s="64"/>
      <c r="BLT42" s="64"/>
      <c r="BLU42" s="64"/>
      <c r="BLV42" s="64"/>
      <c r="BLW42" s="64"/>
      <c r="BLX42" s="64"/>
      <c r="BLY42" s="64"/>
      <c r="BLZ42" s="64"/>
      <c r="BMA42" s="64"/>
      <c r="BMB42" s="64"/>
      <c r="BMC42" s="64"/>
      <c r="BMD42" s="64"/>
      <c r="BME42" s="64"/>
      <c r="BMF42" s="64"/>
      <c r="BMG42" s="64"/>
      <c r="BMH42" s="64"/>
      <c r="BMI42" s="64"/>
      <c r="BMJ42" s="64"/>
      <c r="BMK42" s="64"/>
      <c r="BML42" s="64"/>
      <c r="BMM42" s="64"/>
      <c r="BMN42" s="64"/>
      <c r="BMO42" s="64"/>
      <c r="BMP42" s="64"/>
      <c r="BMQ42" s="64"/>
      <c r="BMR42" s="64"/>
      <c r="BMS42" s="64"/>
      <c r="BMT42" s="259"/>
      <c r="BMU42" s="259"/>
      <c r="BMV42" s="259"/>
      <c r="BMW42" s="259"/>
      <c r="BMX42" s="259"/>
      <c r="BMY42" s="259"/>
      <c r="BMZ42" s="259"/>
      <c r="BNA42" s="259"/>
      <c r="BNB42" s="259"/>
      <c r="BNC42" s="259"/>
      <c r="BND42" s="259"/>
      <c r="BNE42" s="259"/>
      <c r="BNF42" s="259"/>
      <c r="BNG42" s="259"/>
      <c r="BNH42" s="259"/>
      <c r="BNI42" s="259"/>
      <c r="BNJ42" s="259"/>
      <c r="BNK42" s="259"/>
      <c r="BNL42" s="259"/>
      <c r="BNM42" s="259"/>
      <c r="BNN42" s="259"/>
      <c r="BNO42" s="259"/>
      <c r="BNP42" s="259"/>
      <c r="BNQ42" s="259"/>
      <c r="BNR42" s="259"/>
      <c r="BNS42" s="259"/>
      <c r="BNT42" s="259"/>
      <c r="BNU42" s="259"/>
      <c r="BNV42" s="259"/>
      <c r="BNW42" s="259"/>
      <c r="BNX42" s="259"/>
      <c r="BNY42" s="259"/>
      <c r="BNZ42" s="259"/>
      <c r="BOA42" s="259"/>
      <c r="BOB42" s="259"/>
      <c r="BOC42" s="259"/>
      <c r="BOD42" s="259"/>
      <c r="BOE42" s="259"/>
      <c r="BOF42" s="259"/>
      <c r="BOG42" s="259"/>
      <c r="BOH42" s="259"/>
      <c r="BOI42" s="259"/>
      <c r="BOJ42" s="259"/>
      <c r="BOK42" s="259"/>
      <c r="BOL42" s="259"/>
      <c r="BOM42" s="259"/>
      <c r="BON42" s="259"/>
      <c r="BOO42" s="259"/>
      <c r="BOP42" s="259"/>
      <c r="BOQ42" s="259"/>
      <c r="BOR42" s="259"/>
      <c r="BOS42" s="259"/>
      <c r="BOT42" s="259"/>
      <c r="BOU42" s="259"/>
      <c r="BOV42" s="259"/>
      <c r="BOW42" s="259"/>
      <c r="BOX42" s="259"/>
      <c r="BOY42" s="259"/>
      <c r="BOZ42" s="259"/>
      <c r="BPA42" s="259"/>
      <c r="BPB42" s="259"/>
      <c r="BPC42" s="259"/>
      <c r="BPD42" s="259"/>
      <c r="BPE42" s="259"/>
      <c r="BPF42" s="259"/>
      <c r="BPG42" s="259"/>
      <c r="BPH42" s="259"/>
      <c r="BPI42" s="259"/>
      <c r="BPJ42" s="129"/>
      <c r="BPK42" s="129"/>
      <c r="BPL42" s="129"/>
      <c r="BPM42" s="129"/>
      <c r="BPN42" s="129"/>
      <c r="BPO42" s="129"/>
      <c r="BPP42" s="129"/>
      <c r="BPQ42" s="129"/>
      <c r="BPR42" s="129"/>
      <c r="BPS42" s="129"/>
      <c r="BPT42" s="129"/>
      <c r="BPU42" s="129"/>
      <c r="BPV42" s="129"/>
      <c r="BPW42" s="129"/>
      <c r="BPX42" s="129"/>
      <c r="BPY42" s="129"/>
      <c r="BPZ42" s="129"/>
      <c r="BQA42" s="129"/>
      <c r="BQB42" s="129"/>
      <c r="BQC42" s="129"/>
      <c r="BQD42" s="129"/>
      <c r="BQE42" s="129"/>
      <c r="BQF42" s="129"/>
      <c r="BQG42" s="129"/>
      <c r="BQH42" s="129"/>
      <c r="BQI42" s="129"/>
      <c r="BQJ42" s="129"/>
      <c r="BQK42" s="129"/>
      <c r="BQL42" s="129"/>
      <c r="BQM42" s="129"/>
      <c r="BQN42" s="129"/>
      <c r="BQO42" s="129"/>
      <c r="BQP42" s="129"/>
      <c r="BQQ42" s="129"/>
      <c r="BQR42" s="129"/>
      <c r="BQS42" s="129"/>
      <c r="BQT42" s="129"/>
      <c r="BQU42" s="129"/>
      <c r="BQV42" s="129"/>
      <c r="BQW42" s="129"/>
      <c r="BQX42" s="129"/>
      <c r="BQY42" s="129"/>
      <c r="BQZ42" s="129"/>
      <c r="BRA42" s="129"/>
      <c r="BRB42" s="129"/>
      <c r="BRC42" s="129"/>
      <c r="BRD42" s="129"/>
      <c r="BRE42" s="129"/>
      <c r="BRF42" s="129"/>
      <c r="BRG42" s="129"/>
      <c r="BRH42" s="129"/>
      <c r="BRI42" s="129"/>
      <c r="BRJ42" s="129"/>
      <c r="BRK42" s="129"/>
      <c r="BRL42" s="129"/>
      <c r="BRM42" s="129"/>
      <c r="BRN42" s="129"/>
      <c r="BRO42" s="129"/>
      <c r="BRP42" s="129"/>
      <c r="BRQ42" s="129"/>
      <c r="BRR42" s="129"/>
      <c r="BRS42" s="129"/>
      <c r="BRT42" s="129"/>
      <c r="BRU42" s="129"/>
      <c r="BRV42" s="129"/>
      <c r="BRW42" s="129"/>
      <c r="BRX42" s="129"/>
      <c r="BRY42" s="129"/>
      <c r="BRZ42" s="129"/>
      <c r="BSA42" s="129"/>
      <c r="BSB42" s="129"/>
      <c r="BSC42" s="129"/>
      <c r="BSD42" s="129"/>
      <c r="BSE42" s="129"/>
      <c r="BSF42" s="129"/>
      <c r="BSG42" s="129"/>
      <c r="BSH42" s="129"/>
      <c r="BSI42" s="129"/>
      <c r="BSJ42" s="129"/>
      <c r="BSK42" s="129"/>
      <c r="BSL42" s="129"/>
      <c r="BSM42" s="129"/>
      <c r="BSN42" s="129"/>
      <c r="BSO42" s="129"/>
      <c r="BSP42" s="129"/>
      <c r="BSQ42" s="129"/>
      <c r="BSR42" s="129"/>
      <c r="BSS42" s="129"/>
      <c r="BST42" s="129"/>
      <c r="BSU42" s="129"/>
      <c r="BSV42" s="129"/>
      <c r="BSW42" s="129"/>
      <c r="BSX42" s="129"/>
      <c r="BSY42" s="129"/>
      <c r="BSZ42" s="129"/>
      <c r="BTA42" s="129"/>
      <c r="BTB42" s="129"/>
      <c r="BTC42" s="129"/>
      <c r="BTD42" s="129"/>
      <c r="BTE42" s="129"/>
      <c r="BTF42" s="129"/>
      <c r="BTG42" s="129"/>
      <c r="BTH42" s="129"/>
      <c r="BTI42" s="129"/>
      <c r="BTJ42" s="129"/>
      <c r="BTK42" s="129"/>
      <c r="BTL42" s="129"/>
      <c r="BTM42" s="129"/>
      <c r="BTN42" s="129"/>
      <c r="BTO42" s="129"/>
      <c r="BTP42" s="129"/>
      <c r="BTQ42" s="129"/>
      <c r="BTR42" s="129"/>
      <c r="BTS42" s="129"/>
      <c r="BTT42" s="129"/>
      <c r="BTU42" s="129"/>
      <c r="BTV42" s="129"/>
      <c r="BTW42" s="129"/>
      <c r="BTX42" s="129"/>
      <c r="BTY42" s="129"/>
      <c r="BTZ42" s="129"/>
      <c r="BUA42" s="129"/>
      <c r="BUB42" s="129"/>
      <c r="BUC42" s="129"/>
      <c r="BUD42" s="129"/>
      <c r="BUE42" s="129"/>
      <c r="BUF42" s="129"/>
      <c r="BUG42" s="129"/>
      <c r="BUH42" s="129"/>
      <c r="BUI42" s="129"/>
      <c r="BUJ42" s="129"/>
      <c r="BUK42" s="129"/>
      <c r="BUL42" s="129"/>
      <c r="BUM42" s="129"/>
      <c r="BUN42" s="129"/>
      <c r="BUO42" s="129"/>
      <c r="BUP42" s="129"/>
      <c r="BUQ42" s="129"/>
      <c r="BUR42" s="129"/>
      <c r="BUS42" s="129"/>
      <c r="BUT42" s="129"/>
      <c r="BUU42" s="129"/>
      <c r="BUV42" s="129"/>
      <c r="BUW42" s="129"/>
      <c r="BUX42" s="129"/>
      <c r="BUY42" s="129"/>
      <c r="BUZ42" s="129"/>
      <c r="BVA42" s="129"/>
      <c r="BVB42" s="129"/>
      <c r="BVC42" s="129"/>
      <c r="BVD42" s="129"/>
      <c r="BVE42" s="129"/>
      <c r="BVF42" s="129"/>
      <c r="BVG42" s="129"/>
      <c r="BVH42" s="129"/>
      <c r="BVI42" s="129"/>
      <c r="BVJ42" s="129"/>
      <c r="BVK42" s="129"/>
      <c r="BVL42" s="129"/>
      <c r="BVM42" s="129"/>
      <c r="BVN42" s="129"/>
      <c r="BVO42" s="129"/>
      <c r="BVP42" s="129"/>
      <c r="BVQ42" s="129"/>
      <c r="BVR42" s="129"/>
      <c r="BVS42" s="129"/>
      <c r="BVT42" s="129"/>
      <c r="BVU42" s="129"/>
      <c r="BVV42" s="129"/>
      <c r="BVW42" s="129"/>
      <c r="BVX42" s="129"/>
      <c r="BVY42" s="129"/>
      <c r="BVZ42" s="129"/>
      <c r="BWA42" s="129"/>
      <c r="BWB42" s="129"/>
      <c r="BWC42" s="129"/>
      <c r="BWD42" s="129"/>
      <c r="BWE42" s="129"/>
      <c r="BWF42" s="129"/>
      <c r="BWG42" s="129"/>
      <c r="BWH42" s="129"/>
      <c r="BWI42" s="129"/>
      <c r="BWJ42" s="129"/>
      <c r="BWK42" s="129"/>
      <c r="BWL42" s="129"/>
      <c r="BWM42" s="129"/>
      <c r="BWN42" s="129"/>
      <c r="BWO42" s="129"/>
      <c r="BWP42" s="129"/>
      <c r="BWQ42" s="129"/>
      <c r="BWR42" s="129"/>
      <c r="BWS42" s="129"/>
      <c r="BWT42" s="129"/>
      <c r="BWU42" s="129"/>
      <c r="BWV42" s="129"/>
      <c r="BWW42" s="129"/>
      <c r="BWX42" s="129"/>
      <c r="BWY42" s="129"/>
      <c r="BWZ42" s="129"/>
      <c r="BXA42" s="129"/>
      <c r="BXB42" s="129"/>
      <c r="BXC42" s="256"/>
      <c r="BXD42" s="256"/>
      <c r="BXE42" s="256"/>
      <c r="BXF42" s="256"/>
      <c r="BXG42" s="256"/>
      <c r="BXH42" s="256"/>
      <c r="BXI42" s="256"/>
      <c r="BXJ42" s="256"/>
      <c r="BXK42" s="256"/>
      <c r="BXL42" s="256"/>
      <c r="BXM42" s="256"/>
      <c r="BXN42" s="256"/>
      <c r="BXO42" s="256"/>
      <c r="BXP42" s="256"/>
      <c r="BXQ42" s="256"/>
      <c r="BXR42" s="256"/>
      <c r="BXS42" s="256"/>
      <c r="BXT42" s="256"/>
      <c r="BXU42" s="256"/>
      <c r="BXV42" s="256"/>
      <c r="BXW42" s="256"/>
      <c r="BXX42" s="256"/>
      <c r="BXY42" s="256"/>
      <c r="BXZ42" s="256"/>
      <c r="BYA42" s="256"/>
      <c r="BYB42" s="256"/>
      <c r="BYC42" s="256"/>
      <c r="BYD42" s="256"/>
      <c r="BYE42" s="256"/>
      <c r="BYF42" s="256"/>
      <c r="BYG42" s="256"/>
      <c r="BYH42" s="256"/>
      <c r="BYI42" s="256"/>
      <c r="BYJ42" s="256"/>
      <c r="BYK42" s="256"/>
      <c r="BYL42" s="256"/>
      <c r="BYM42" s="256"/>
      <c r="BYN42" s="256"/>
      <c r="BYO42" s="256"/>
      <c r="BYP42" s="256"/>
      <c r="BYQ42" s="256"/>
      <c r="BYR42" s="256"/>
      <c r="BYS42" s="256"/>
      <c r="BYT42" s="256"/>
      <c r="BYU42" s="256"/>
      <c r="BYV42" s="256"/>
      <c r="BYW42" s="256"/>
      <c r="BYX42" s="256"/>
      <c r="BYY42" s="256"/>
      <c r="BYZ42" s="256"/>
      <c r="BZA42" s="256"/>
      <c r="BZB42" s="256"/>
      <c r="BZC42" s="256"/>
      <c r="BZD42" s="256"/>
      <c r="BZE42" s="256"/>
      <c r="BZF42" s="256"/>
      <c r="BZG42" s="256"/>
      <c r="BZH42" s="256"/>
      <c r="BZI42" s="256"/>
      <c r="BZJ42" s="256"/>
      <c r="BZK42" s="256"/>
      <c r="BZL42" s="256"/>
      <c r="BZM42" s="256"/>
      <c r="BZN42" s="256"/>
      <c r="BZO42" s="256"/>
      <c r="BZP42" s="129"/>
      <c r="BZQ42" s="129"/>
      <c r="BZR42" s="129"/>
      <c r="BZS42" s="129"/>
      <c r="BZT42" s="129"/>
      <c r="BZU42" s="129"/>
      <c r="BZV42" s="129"/>
      <c r="BZW42" s="129"/>
      <c r="BZX42" s="129"/>
      <c r="BZY42" s="129"/>
      <c r="BZZ42" s="129"/>
      <c r="CAA42" s="129"/>
      <c r="CAB42" s="129"/>
      <c r="CAC42" s="129"/>
      <c r="CAD42" s="129"/>
      <c r="CAE42" s="129"/>
      <c r="CAF42" s="129"/>
      <c r="CAG42" s="129"/>
      <c r="CAH42" s="129"/>
      <c r="CAI42" s="129"/>
      <c r="CAJ42" s="129"/>
      <c r="CAK42" s="129"/>
      <c r="CAL42" s="129"/>
      <c r="CAM42" s="129"/>
      <c r="CAN42" s="129"/>
      <c r="CAO42" s="129"/>
      <c r="CAP42" s="129"/>
      <c r="CAQ42" s="129"/>
      <c r="CAR42" s="129"/>
      <c r="CAS42" s="129"/>
      <c r="CAT42" s="129"/>
      <c r="CAU42" s="129"/>
      <c r="CAV42" s="129"/>
      <c r="CAW42" s="129"/>
      <c r="CAX42" s="129"/>
      <c r="CAY42" s="129"/>
      <c r="CAZ42" s="129"/>
      <c r="CBA42" s="129"/>
      <c r="CBB42" s="129"/>
      <c r="CBC42" s="129"/>
      <c r="CBD42" s="129"/>
      <c r="CBE42" s="129"/>
      <c r="CBF42" s="129"/>
      <c r="CBG42" s="129"/>
      <c r="CBH42" s="129"/>
      <c r="CBI42" s="129"/>
      <c r="CBJ42" s="129"/>
      <c r="CBK42" s="129"/>
      <c r="CBL42" s="129"/>
      <c r="CBM42" s="129"/>
      <c r="CBN42" s="129"/>
      <c r="CBO42" s="129"/>
      <c r="CBP42" s="129"/>
      <c r="CBQ42" s="129"/>
      <c r="CBR42" s="129"/>
      <c r="CBS42" s="129"/>
      <c r="CBT42" s="129"/>
      <c r="CBU42" s="129"/>
      <c r="CBV42" s="129"/>
      <c r="CBW42" s="129"/>
      <c r="CBX42" s="129"/>
      <c r="CBY42" s="129"/>
      <c r="CBZ42" s="129"/>
      <c r="CCA42" s="129"/>
      <c r="CCB42" s="129"/>
      <c r="CCC42" s="129"/>
      <c r="CCD42" s="129"/>
      <c r="CCE42" s="129"/>
      <c r="CCF42" s="129"/>
      <c r="CCG42" s="129"/>
      <c r="CCH42" s="129"/>
      <c r="CCI42" s="129"/>
      <c r="CCJ42" s="129"/>
      <c r="CCK42" s="129"/>
      <c r="CCL42" s="129"/>
      <c r="CCM42" s="129"/>
      <c r="CCN42" s="129"/>
      <c r="CCO42" s="129"/>
      <c r="CCP42" s="129"/>
      <c r="CCQ42" s="129"/>
      <c r="CCR42" s="129"/>
      <c r="CCS42" s="129"/>
      <c r="CCT42" s="129"/>
      <c r="CCU42" s="129"/>
      <c r="CCV42" s="129"/>
      <c r="CCW42" s="129"/>
      <c r="CCX42" s="129"/>
      <c r="CCY42" s="129"/>
      <c r="CCZ42" s="129"/>
      <c r="CDA42" s="129"/>
      <c r="CDB42" s="129"/>
      <c r="CDC42" s="129"/>
      <c r="CDD42" s="129"/>
      <c r="CDE42" s="129"/>
      <c r="CDF42" s="129"/>
      <c r="CDG42" s="129"/>
      <c r="CDH42" s="129"/>
      <c r="CDI42" s="129"/>
      <c r="CDJ42" s="129"/>
      <c r="CDK42" s="129"/>
      <c r="CDL42" s="129"/>
      <c r="CDM42" s="129"/>
      <c r="CDN42" s="129"/>
      <c r="CDO42" s="129"/>
      <c r="CDP42" s="129"/>
      <c r="CDQ42" s="129"/>
      <c r="CDR42" s="129"/>
      <c r="CDS42" s="129"/>
      <c r="CDT42" s="129"/>
      <c r="CDU42" s="129"/>
      <c r="CDV42" s="129"/>
      <c r="CDW42" s="129"/>
      <c r="CDX42" s="129"/>
      <c r="CDY42" s="129"/>
      <c r="CDZ42" s="129"/>
      <c r="CEA42" s="129"/>
      <c r="CEB42" s="129"/>
      <c r="CEC42" s="129"/>
      <c r="CED42" s="129"/>
      <c r="CEE42" s="129"/>
      <c r="CEF42" s="129"/>
      <c r="CEG42" s="129"/>
      <c r="CEH42" s="129"/>
      <c r="CEI42" s="129"/>
      <c r="CEJ42" s="129"/>
      <c r="CEK42" s="129"/>
      <c r="CEL42" s="129"/>
      <c r="CEM42" s="129"/>
      <c r="CEN42" s="129"/>
      <c r="CEO42" s="129"/>
      <c r="CEP42" s="130"/>
      <c r="CEQ42" s="130"/>
      <c r="CER42" s="130"/>
      <c r="CES42" s="130"/>
      <c r="CET42" s="130"/>
      <c r="CEU42" s="130"/>
      <c r="CEV42" s="130"/>
      <c r="CEW42" s="130"/>
      <c r="CEX42" s="130"/>
      <c r="CEY42" s="130"/>
      <c r="CEZ42" s="130"/>
      <c r="CFA42" s="130"/>
      <c r="CFB42" s="130"/>
      <c r="CFC42" s="130"/>
      <c r="CFD42" s="130"/>
      <c r="CFE42" s="130"/>
      <c r="CFF42" s="130"/>
      <c r="CFG42" s="130"/>
      <c r="CFH42" s="130"/>
      <c r="CFI42" s="130"/>
      <c r="CFJ42" s="130"/>
      <c r="CFK42" s="130"/>
      <c r="CFL42" s="130"/>
      <c r="CFM42" s="130"/>
      <c r="CFN42" s="130"/>
      <c r="CFO42" s="130"/>
      <c r="CFP42" s="130"/>
      <c r="CFQ42" s="130"/>
      <c r="CFR42" s="130"/>
      <c r="CFS42" s="130"/>
      <c r="CFT42" s="130"/>
      <c r="CFU42" s="130"/>
      <c r="CFV42" s="130"/>
      <c r="CFW42" s="130"/>
      <c r="CFX42" s="130"/>
      <c r="CFY42" s="130"/>
      <c r="CFZ42" s="130"/>
      <c r="CGA42" s="130"/>
      <c r="CGB42" s="130"/>
      <c r="CGC42" s="130"/>
      <c r="CGD42" s="130"/>
    </row>
    <row r="43" spans="1:2214" x14ac:dyDescent="0.25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H43" s="267"/>
      <c r="AI43" s="267"/>
      <c r="AJ43" s="267"/>
      <c r="AK43" s="267"/>
      <c r="AL43" s="267"/>
      <c r="AM43" s="267"/>
      <c r="AN43" s="267"/>
      <c r="AO43" s="267"/>
      <c r="AP43" s="267"/>
      <c r="AQ43" s="267"/>
      <c r="AR43" s="267"/>
      <c r="AS43" s="267"/>
      <c r="AT43" s="268"/>
      <c r="AU43" s="268"/>
      <c r="AV43" s="268"/>
      <c r="AW43" s="268"/>
      <c r="AX43" s="268"/>
      <c r="AY43" s="268"/>
      <c r="AZ43" s="268"/>
      <c r="BA43" s="268"/>
      <c r="BB43" s="268"/>
      <c r="BC43" s="268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68"/>
      <c r="BO43" s="268"/>
      <c r="BP43" s="268"/>
      <c r="BQ43" s="268"/>
      <c r="BR43" s="268"/>
      <c r="BS43" s="268"/>
      <c r="BT43" s="268"/>
      <c r="BU43" s="268"/>
      <c r="BV43" s="268"/>
      <c r="BW43" s="268"/>
      <c r="BX43" s="268"/>
      <c r="BY43" s="268"/>
      <c r="BZ43" s="268"/>
      <c r="CA43" s="268"/>
      <c r="CB43" s="268"/>
      <c r="CC43" s="268"/>
      <c r="CD43" s="268"/>
      <c r="CE43" s="268"/>
      <c r="CF43" s="268"/>
      <c r="CG43" s="268"/>
      <c r="CH43" s="268"/>
      <c r="CI43" s="268"/>
      <c r="CJ43" s="268"/>
      <c r="CK43" s="268"/>
      <c r="CL43" s="268"/>
      <c r="CM43" s="268"/>
      <c r="CN43" s="268"/>
      <c r="CO43" s="268"/>
      <c r="CP43" s="268"/>
      <c r="CQ43" s="268"/>
      <c r="CR43" s="268"/>
      <c r="CS43" s="268"/>
      <c r="CT43" s="268"/>
      <c r="CU43" s="268"/>
      <c r="CV43" s="268"/>
      <c r="CW43" s="350"/>
      <c r="CX43" s="268"/>
      <c r="CY43" s="268"/>
      <c r="CZ43" s="268"/>
      <c r="DA43" s="268"/>
      <c r="DB43" s="268"/>
      <c r="DC43" s="268"/>
      <c r="DD43" s="268"/>
      <c r="DE43" s="268"/>
      <c r="DF43" s="268"/>
      <c r="DG43" s="268"/>
      <c r="DH43" s="268"/>
      <c r="DI43" s="268"/>
      <c r="DJ43" s="268"/>
      <c r="DK43" s="268"/>
      <c r="DL43" s="268"/>
      <c r="DM43" s="268"/>
      <c r="DN43" s="268"/>
      <c r="DO43" s="268"/>
      <c r="DP43" s="268"/>
      <c r="DQ43" s="268"/>
      <c r="DR43" s="268"/>
      <c r="DS43" s="268"/>
      <c r="DT43" s="268"/>
      <c r="DU43" s="268"/>
      <c r="DV43" s="268"/>
      <c r="DW43" s="268"/>
      <c r="DX43" s="268"/>
      <c r="DY43" s="268"/>
      <c r="DZ43" s="268"/>
      <c r="EA43" s="268"/>
      <c r="EB43" s="268"/>
      <c r="EC43" s="268"/>
      <c r="ED43" s="268"/>
      <c r="EE43" s="268"/>
      <c r="EF43" s="268"/>
      <c r="EG43" s="268"/>
      <c r="EH43" s="268"/>
      <c r="EI43" s="268"/>
      <c r="EJ43" s="268"/>
      <c r="EK43" s="268"/>
      <c r="EL43" s="268"/>
      <c r="EM43" s="268"/>
      <c r="EN43" s="268"/>
      <c r="EO43" s="268"/>
      <c r="EP43" s="268"/>
      <c r="EQ43" s="268"/>
      <c r="ER43" s="268"/>
      <c r="ES43" s="268"/>
      <c r="ET43" s="268"/>
      <c r="EU43" s="268"/>
      <c r="EV43" s="268"/>
      <c r="EW43" s="268"/>
      <c r="EX43" s="268"/>
      <c r="EY43" s="268"/>
      <c r="EZ43" s="268"/>
      <c r="FA43" s="268"/>
      <c r="FB43" s="268"/>
      <c r="FC43" s="268"/>
      <c r="FD43" s="268"/>
      <c r="FE43" s="268"/>
      <c r="FF43" s="268"/>
      <c r="FG43" s="268"/>
      <c r="FH43" s="268"/>
      <c r="FI43" s="268"/>
      <c r="FJ43" s="268"/>
      <c r="FK43" s="268"/>
      <c r="FL43" s="268"/>
      <c r="FM43" s="268"/>
      <c r="FN43" s="268"/>
      <c r="FO43" s="268"/>
      <c r="FP43" s="268"/>
      <c r="FQ43" s="268"/>
      <c r="FR43" s="268"/>
      <c r="FS43" s="268"/>
      <c r="FT43" s="268"/>
      <c r="FU43" s="268"/>
      <c r="FV43" s="268"/>
      <c r="FW43" s="268"/>
      <c r="FX43" s="268"/>
      <c r="FY43" s="268"/>
      <c r="FZ43" s="268"/>
      <c r="GA43" s="268"/>
      <c r="GB43" s="268"/>
      <c r="GC43" s="268"/>
      <c r="GD43" s="268"/>
      <c r="GE43" s="268"/>
      <c r="GF43" s="268"/>
      <c r="GG43" s="268"/>
      <c r="GH43" s="268"/>
      <c r="GI43" s="268"/>
      <c r="GJ43" s="268"/>
      <c r="GK43" s="268"/>
      <c r="GL43" s="268"/>
      <c r="GM43" s="268"/>
      <c r="GN43" s="268"/>
      <c r="GO43" s="268"/>
      <c r="GP43" s="268"/>
      <c r="GQ43" s="268"/>
      <c r="GR43" s="268"/>
      <c r="GS43" s="268"/>
      <c r="GT43" s="268"/>
      <c r="GU43" s="268"/>
      <c r="GV43" s="268"/>
      <c r="GW43" s="268"/>
      <c r="GX43" s="268"/>
      <c r="GY43" s="268"/>
      <c r="GZ43" s="268"/>
      <c r="HA43" s="268"/>
      <c r="HB43" s="268"/>
      <c r="HC43" s="268"/>
      <c r="HD43" s="268"/>
      <c r="HE43" s="268"/>
      <c r="HF43" s="268"/>
      <c r="HG43" s="268"/>
      <c r="HH43" s="268"/>
      <c r="HI43" s="268"/>
      <c r="HJ43" s="268"/>
      <c r="HK43" s="268"/>
      <c r="HL43" s="268"/>
      <c r="HM43" s="268"/>
      <c r="HN43" s="268"/>
      <c r="HO43" s="268"/>
      <c r="HP43" s="268"/>
      <c r="HQ43" s="268"/>
      <c r="HR43" s="268"/>
      <c r="HS43" s="268"/>
      <c r="HT43" s="268"/>
      <c r="HU43" s="268"/>
      <c r="HV43" s="268"/>
      <c r="HW43" s="268"/>
      <c r="HX43" s="268"/>
      <c r="HY43" s="268"/>
      <c r="HZ43" s="268"/>
      <c r="IA43" s="268"/>
      <c r="IB43" s="268"/>
      <c r="IC43" s="268"/>
      <c r="ID43" s="268"/>
      <c r="IE43" s="268"/>
      <c r="IF43" s="268"/>
      <c r="IG43" s="268"/>
      <c r="IH43" s="268"/>
      <c r="II43" s="268"/>
      <c r="IJ43" s="268"/>
      <c r="IK43" s="268"/>
      <c r="IL43" s="268"/>
      <c r="IM43" s="268"/>
      <c r="IN43" s="268"/>
      <c r="IO43" s="268"/>
      <c r="IP43" s="268"/>
      <c r="IQ43" s="268"/>
      <c r="IR43" s="268"/>
      <c r="IS43" s="268"/>
      <c r="IT43" s="268"/>
      <c r="IU43" s="268"/>
      <c r="IV43" s="268"/>
      <c r="IW43" s="268"/>
      <c r="IX43" s="268"/>
      <c r="IY43" s="268"/>
      <c r="IZ43" s="268"/>
      <c r="JA43" s="268"/>
      <c r="JB43" s="268"/>
      <c r="JC43" s="268"/>
      <c r="JD43" s="268"/>
      <c r="JE43" s="268"/>
      <c r="JF43" s="268"/>
      <c r="JG43" s="268"/>
      <c r="JH43" s="268"/>
      <c r="JI43" s="268"/>
      <c r="JJ43" s="268"/>
      <c r="JK43" s="268"/>
      <c r="JL43" s="268"/>
      <c r="JM43" s="268"/>
      <c r="JN43" s="268"/>
      <c r="JO43" s="268"/>
      <c r="JP43" s="268"/>
      <c r="JQ43" s="268"/>
      <c r="JR43" s="268"/>
      <c r="JS43" s="268"/>
      <c r="JT43" s="268"/>
      <c r="JU43" s="268"/>
      <c r="JV43" s="268"/>
      <c r="JW43" s="268"/>
      <c r="JX43" s="268"/>
      <c r="JY43" s="268"/>
      <c r="JZ43" s="268"/>
      <c r="KA43" s="268"/>
      <c r="KB43" s="268"/>
      <c r="KC43" s="268"/>
      <c r="KD43" s="268"/>
      <c r="KE43" s="268"/>
      <c r="KF43" s="268"/>
      <c r="KG43" s="268"/>
      <c r="KH43" s="268"/>
      <c r="KI43" s="268"/>
      <c r="KJ43" s="268"/>
      <c r="KK43" s="268"/>
      <c r="KL43" s="268"/>
      <c r="KM43" s="268"/>
      <c r="KN43" s="268"/>
      <c r="KO43" s="268"/>
      <c r="KP43" s="268"/>
      <c r="KQ43" s="268"/>
      <c r="KR43" s="268"/>
      <c r="KS43" s="268"/>
      <c r="KT43" s="268"/>
      <c r="KU43" s="268"/>
      <c r="KV43" s="268"/>
      <c r="KW43" s="268"/>
      <c r="KX43" s="268"/>
      <c r="KY43" s="268"/>
      <c r="KZ43" s="268"/>
      <c r="LA43" s="268"/>
      <c r="LB43" s="268"/>
      <c r="LC43" s="268"/>
      <c r="LD43" s="268"/>
      <c r="LE43" s="268"/>
      <c r="LF43" s="268"/>
      <c r="LG43" s="268"/>
      <c r="LH43" s="268"/>
      <c r="LI43" s="268"/>
      <c r="LJ43" s="268"/>
      <c r="LK43" s="268"/>
      <c r="LL43" s="268"/>
      <c r="LM43" s="268"/>
      <c r="LN43" s="268"/>
      <c r="LO43" s="268"/>
      <c r="LP43" s="268"/>
      <c r="LQ43" s="268"/>
      <c r="LR43" s="268"/>
      <c r="LS43" s="268"/>
      <c r="LT43" s="268"/>
      <c r="LU43" s="268"/>
      <c r="LV43" s="268"/>
      <c r="LW43" s="268"/>
      <c r="LX43" s="268"/>
      <c r="LY43" s="268"/>
      <c r="LZ43" s="268"/>
      <c r="MA43" s="268"/>
      <c r="MB43" s="268"/>
      <c r="MC43" s="268"/>
      <c r="MD43" s="268"/>
      <c r="ME43" s="268"/>
      <c r="MF43" s="268"/>
      <c r="MG43" s="268"/>
      <c r="MH43" s="268"/>
      <c r="MI43" s="268"/>
      <c r="MJ43" s="268"/>
      <c r="MK43" s="268"/>
      <c r="ML43" s="268"/>
      <c r="MM43" s="268"/>
      <c r="MN43" s="268"/>
      <c r="MO43" s="268"/>
      <c r="MP43" s="268"/>
      <c r="MQ43" s="268"/>
      <c r="MR43" s="268"/>
      <c r="MS43" s="268"/>
      <c r="MT43" s="268"/>
      <c r="MU43" s="268"/>
      <c r="MV43" s="268"/>
      <c r="MW43" s="268"/>
      <c r="MX43" s="268"/>
      <c r="MY43" s="268"/>
      <c r="MZ43" s="268"/>
      <c r="NA43" s="268"/>
      <c r="NB43" s="268"/>
      <c r="NC43" s="268"/>
      <c r="ND43" s="268"/>
      <c r="NE43" s="268"/>
      <c r="NF43" s="268"/>
      <c r="NG43" s="268"/>
      <c r="NH43" s="268"/>
      <c r="NI43" s="268"/>
      <c r="NJ43" s="268"/>
      <c r="NK43" s="268"/>
      <c r="NL43" s="268"/>
      <c r="NM43" s="268"/>
      <c r="NN43" s="268"/>
      <c r="NO43" s="268"/>
      <c r="NP43" s="268"/>
      <c r="NQ43" s="268"/>
      <c r="NR43" s="268"/>
      <c r="NS43" s="268"/>
      <c r="NT43" s="268"/>
      <c r="NU43" s="268"/>
      <c r="NV43" s="268"/>
      <c r="NW43" s="268"/>
      <c r="NX43" s="268"/>
      <c r="NY43" s="268"/>
      <c r="NZ43" s="268"/>
      <c r="OA43" s="268"/>
      <c r="OB43" s="268"/>
      <c r="OC43" s="268"/>
      <c r="OD43" s="268"/>
      <c r="OE43" s="268"/>
      <c r="OF43" s="268"/>
      <c r="OG43" s="268"/>
      <c r="OH43" s="268"/>
      <c r="OI43" s="268"/>
      <c r="OJ43" s="268"/>
      <c r="OK43" s="268"/>
      <c r="OL43" s="268"/>
      <c r="OM43" s="268"/>
      <c r="ON43" s="268"/>
      <c r="OO43" s="268"/>
      <c r="OP43" s="268"/>
      <c r="OQ43" s="268"/>
      <c r="OR43" s="268"/>
      <c r="OS43" s="268"/>
      <c r="OT43" s="268"/>
      <c r="OU43" s="268"/>
      <c r="OV43" s="268"/>
      <c r="OW43" s="268"/>
      <c r="OX43" s="268"/>
      <c r="OY43" s="268"/>
      <c r="OZ43" s="268"/>
      <c r="PA43" s="268"/>
      <c r="PB43" s="268"/>
      <c r="PC43" s="268"/>
      <c r="PD43" s="268"/>
      <c r="PE43" s="268"/>
      <c r="PF43" s="268"/>
      <c r="PG43" s="268"/>
      <c r="PH43" s="268"/>
      <c r="PI43" s="268"/>
      <c r="PJ43" s="268"/>
      <c r="PK43" s="268"/>
      <c r="PL43" s="268"/>
      <c r="PM43" s="268"/>
      <c r="PN43" s="268"/>
      <c r="PO43" s="268"/>
      <c r="PP43" s="268"/>
      <c r="PQ43" s="268"/>
      <c r="PR43" s="268"/>
      <c r="PS43" s="268"/>
      <c r="PT43" s="268"/>
      <c r="PU43" s="268"/>
      <c r="PV43" s="268"/>
      <c r="PW43" s="268"/>
      <c r="PX43" s="268"/>
      <c r="PY43" s="268"/>
      <c r="PZ43" s="268"/>
      <c r="QA43" s="268"/>
      <c r="QB43" s="268"/>
      <c r="QC43" s="268"/>
      <c r="QD43" s="268"/>
      <c r="QE43" s="268"/>
      <c r="QF43" s="268"/>
      <c r="QG43" s="268"/>
      <c r="QH43" s="268"/>
      <c r="QI43" s="268"/>
      <c r="QJ43" s="268"/>
      <c r="QK43" s="268"/>
      <c r="QL43" s="268"/>
      <c r="QM43" s="268"/>
      <c r="QN43" s="268"/>
      <c r="QO43" s="268"/>
      <c r="QP43" s="268"/>
      <c r="QQ43" s="268"/>
      <c r="QR43" s="268"/>
      <c r="QS43" s="268"/>
      <c r="QT43" s="268"/>
      <c r="QU43" s="268"/>
      <c r="QV43" s="268"/>
      <c r="QW43" s="268"/>
      <c r="QX43" s="268"/>
      <c r="QY43" s="268"/>
      <c r="QZ43" s="268"/>
      <c r="RA43" s="268"/>
      <c r="RB43" s="268"/>
      <c r="RC43" s="268"/>
      <c r="RD43" s="268"/>
      <c r="RE43" s="268"/>
      <c r="RF43" s="268"/>
      <c r="RG43" s="268"/>
      <c r="RH43" s="268"/>
      <c r="RI43" s="268"/>
      <c r="RJ43" s="268"/>
      <c r="RK43" s="268"/>
      <c r="RL43" s="268"/>
      <c r="RM43" s="268"/>
      <c r="RN43" s="268"/>
      <c r="RO43" s="268"/>
      <c r="RP43" s="268"/>
      <c r="RQ43" s="268"/>
      <c r="RR43" s="268"/>
      <c r="RS43" s="268"/>
      <c r="RT43" s="268"/>
      <c r="RU43" s="268"/>
      <c r="RV43" s="268"/>
      <c r="RW43" s="268"/>
      <c r="RX43" s="268"/>
      <c r="RY43" s="268"/>
      <c r="RZ43" s="268"/>
      <c r="SA43" s="268"/>
      <c r="SB43" s="268"/>
      <c r="SC43" s="268"/>
      <c r="SD43" s="268"/>
      <c r="SE43" s="268"/>
      <c r="SF43" s="268"/>
      <c r="SG43" s="268"/>
      <c r="SH43" s="268"/>
      <c r="SI43" s="268"/>
      <c r="SJ43" s="268"/>
      <c r="SK43" s="268"/>
      <c r="SL43" s="268"/>
      <c r="SM43" s="268"/>
      <c r="SN43" s="268"/>
      <c r="SO43" s="268"/>
      <c r="SP43" s="268"/>
      <c r="SQ43" s="268"/>
      <c r="SR43" s="268"/>
      <c r="SS43" s="268"/>
      <c r="ST43" s="268"/>
      <c r="SU43" s="268"/>
      <c r="SV43" s="268"/>
      <c r="SW43" s="268"/>
      <c r="SX43" s="268"/>
      <c r="SY43" s="268"/>
      <c r="SZ43" s="268"/>
      <c r="TA43" s="268"/>
      <c r="TB43" s="268"/>
      <c r="TC43" s="268"/>
      <c r="TD43" s="268"/>
      <c r="TE43" s="268"/>
      <c r="TF43" s="268"/>
      <c r="TG43" s="268"/>
      <c r="TH43" s="268"/>
      <c r="TI43" s="268"/>
      <c r="TJ43" s="268"/>
      <c r="TK43" s="268"/>
      <c r="TL43" s="268"/>
      <c r="TM43" s="268"/>
      <c r="TN43" s="268"/>
      <c r="TO43" s="268"/>
      <c r="TP43" s="268"/>
      <c r="TQ43" s="268"/>
      <c r="TR43" s="268"/>
      <c r="TS43" s="268"/>
      <c r="TT43" s="268"/>
      <c r="TU43" s="268"/>
      <c r="TV43" s="268"/>
      <c r="TW43" s="268"/>
      <c r="TX43" s="268"/>
      <c r="TY43" s="268"/>
      <c r="TZ43" s="268"/>
      <c r="UA43" s="268"/>
      <c r="UB43" s="268"/>
      <c r="UC43" s="268"/>
      <c r="UD43" s="268"/>
      <c r="UE43" s="268"/>
      <c r="UF43" s="268"/>
      <c r="UG43" s="268"/>
      <c r="UH43" s="268"/>
      <c r="UI43" s="268"/>
      <c r="UJ43" s="268"/>
      <c r="UK43" s="268"/>
      <c r="UL43" s="268"/>
      <c r="UM43" s="268"/>
      <c r="UN43" s="268"/>
      <c r="UO43" s="268"/>
      <c r="UP43" s="268"/>
      <c r="UQ43" s="268"/>
      <c r="UR43" s="268"/>
      <c r="US43" s="268"/>
      <c r="UT43" s="268"/>
      <c r="UU43" s="268"/>
      <c r="UV43" s="268"/>
      <c r="UW43" s="268"/>
      <c r="UX43" s="268"/>
      <c r="UY43" s="268"/>
      <c r="UZ43" s="268"/>
      <c r="VA43" s="268"/>
      <c r="VB43" s="268"/>
      <c r="VC43" s="268"/>
      <c r="VD43" s="268"/>
      <c r="VE43" s="268"/>
      <c r="VF43" s="268"/>
      <c r="VG43" s="268"/>
      <c r="VH43" s="268"/>
      <c r="VI43" s="268"/>
      <c r="VJ43" s="268"/>
      <c r="VK43" s="268"/>
      <c r="VL43" s="268"/>
      <c r="VM43" s="268"/>
      <c r="VN43" s="268"/>
      <c r="VO43" s="268"/>
      <c r="VP43" s="268"/>
      <c r="VQ43" s="268"/>
      <c r="VR43" s="268"/>
      <c r="VS43" s="268"/>
      <c r="VT43" s="268"/>
      <c r="VU43" s="268"/>
      <c r="VV43" s="268"/>
      <c r="VW43" s="268"/>
      <c r="VX43" s="268"/>
      <c r="VY43" s="268"/>
      <c r="VZ43" s="268"/>
      <c r="WA43" s="268"/>
      <c r="WB43" s="268"/>
      <c r="WC43" s="268"/>
      <c r="WD43" s="268"/>
      <c r="WE43" s="268"/>
      <c r="WF43" s="268"/>
      <c r="WG43" s="268"/>
      <c r="WH43" s="268"/>
      <c r="WI43" s="268"/>
      <c r="WJ43" s="268"/>
      <c r="WK43" s="268"/>
      <c r="WL43" s="268"/>
      <c r="WM43" s="268"/>
      <c r="WN43" s="268"/>
      <c r="WO43" s="268"/>
      <c r="WP43" s="268"/>
      <c r="WQ43" s="268"/>
      <c r="WR43" s="268"/>
      <c r="WS43" s="268"/>
      <c r="WT43" s="268"/>
      <c r="WU43" s="268"/>
      <c r="WV43" s="268"/>
      <c r="WW43" s="268"/>
      <c r="WX43" s="268"/>
      <c r="WY43" s="268"/>
      <c r="WZ43" s="268"/>
      <c r="XA43" s="268"/>
      <c r="XB43" s="268"/>
      <c r="XC43" s="268"/>
      <c r="XD43" s="268"/>
      <c r="XE43" s="268"/>
      <c r="XF43" s="268"/>
      <c r="XG43" s="268"/>
      <c r="XH43" s="268"/>
      <c r="XI43" s="268"/>
      <c r="XJ43" s="268"/>
      <c r="XK43" s="268"/>
      <c r="XL43" s="268"/>
      <c r="XM43" s="268"/>
      <c r="XN43" s="268"/>
      <c r="XO43" s="268"/>
      <c r="XP43" s="268"/>
      <c r="XQ43" s="268"/>
      <c r="XR43" s="268"/>
      <c r="XS43" s="268"/>
      <c r="XT43" s="268"/>
      <c r="XU43" s="268"/>
      <c r="XV43" s="268"/>
      <c r="XW43" s="268"/>
      <c r="XX43" s="268"/>
      <c r="XY43" s="268"/>
      <c r="XZ43" s="268"/>
      <c r="YA43" s="268"/>
      <c r="YB43" s="268"/>
      <c r="YC43" s="268"/>
      <c r="YD43" s="268"/>
      <c r="YE43" s="268"/>
      <c r="YF43" s="268"/>
      <c r="YG43" s="268"/>
      <c r="YH43" s="268"/>
      <c r="YI43" s="268"/>
      <c r="YJ43" s="268"/>
      <c r="YK43" s="268"/>
      <c r="YL43" s="268"/>
      <c r="YM43" s="268"/>
      <c r="YN43" s="268"/>
      <c r="YO43" s="268"/>
      <c r="YP43" s="268"/>
      <c r="YQ43" s="268"/>
      <c r="YR43" s="268"/>
      <c r="YS43" s="268"/>
      <c r="YT43" s="268"/>
      <c r="YU43" s="268"/>
      <c r="YV43" s="268"/>
      <c r="YW43" s="268"/>
      <c r="YX43" s="268"/>
      <c r="YY43" s="268"/>
      <c r="YZ43" s="268"/>
      <c r="ZA43" s="268"/>
      <c r="ZB43" s="268"/>
      <c r="ZC43" s="268"/>
      <c r="ZD43" s="268"/>
      <c r="ZE43" s="268"/>
      <c r="ZF43" s="268"/>
      <c r="ZG43" s="268"/>
      <c r="ZH43" s="268"/>
      <c r="ZI43" s="268"/>
      <c r="ZJ43" s="268"/>
      <c r="ZK43" s="268"/>
      <c r="ZL43" s="268"/>
      <c r="ZM43" s="268"/>
      <c r="ZN43" s="268"/>
      <c r="ZO43" s="268"/>
      <c r="ZP43" s="268"/>
      <c r="ZQ43" s="268"/>
      <c r="ZR43" s="268"/>
      <c r="ZS43" s="268"/>
      <c r="ZT43" s="268"/>
      <c r="ZU43" s="268"/>
      <c r="ZV43" s="268"/>
      <c r="ZW43" s="268"/>
      <c r="ZX43" s="268"/>
      <c r="ZY43" s="268"/>
      <c r="ZZ43" s="268"/>
      <c r="AAA43" s="268"/>
      <c r="AAB43" s="268"/>
      <c r="AAC43" s="268"/>
      <c r="AAD43" s="268"/>
      <c r="AAE43" s="268"/>
      <c r="AAF43" s="268"/>
      <c r="AAG43" s="268"/>
      <c r="AAH43" s="268"/>
      <c r="AAI43" s="268"/>
      <c r="AAJ43" s="268"/>
      <c r="AAK43" s="268"/>
      <c r="AAL43" s="268"/>
      <c r="AAM43" s="268"/>
      <c r="AAN43" s="268"/>
      <c r="AAO43" s="268"/>
      <c r="AAP43" s="268"/>
      <c r="AAQ43" s="268"/>
      <c r="AAR43" s="268"/>
      <c r="AAS43" s="268"/>
      <c r="AAT43" s="268"/>
      <c r="AAU43" s="268"/>
      <c r="AAV43" s="268"/>
      <c r="AAW43" s="268"/>
      <c r="AAX43" s="268"/>
      <c r="AAY43" s="268"/>
      <c r="AAZ43" s="268"/>
      <c r="ABA43" s="268"/>
      <c r="ABB43" s="268"/>
      <c r="ABC43" s="268"/>
      <c r="ABD43" s="268"/>
      <c r="ABE43" s="268"/>
      <c r="ABF43" s="268"/>
      <c r="ABG43" s="268"/>
      <c r="ABH43" s="268"/>
      <c r="ABI43" s="268"/>
      <c r="ABJ43" s="268"/>
      <c r="ABK43" s="268"/>
      <c r="ABL43" s="268"/>
      <c r="ABM43" s="268"/>
      <c r="ABN43" s="268"/>
      <c r="ABO43" s="268"/>
      <c r="ABP43" s="268"/>
      <c r="ABQ43" s="268"/>
      <c r="ABR43" s="268"/>
      <c r="ABS43" s="268"/>
      <c r="ABT43" s="268"/>
      <c r="ABU43" s="268"/>
      <c r="ABV43" s="268"/>
      <c r="ABW43" s="268"/>
      <c r="ABX43" s="268"/>
      <c r="ABY43" s="268"/>
      <c r="ABZ43" s="268"/>
      <c r="ACA43" s="268"/>
      <c r="ACB43" s="268"/>
      <c r="ACC43" s="268"/>
      <c r="ACD43" s="268"/>
      <c r="ACE43" s="268"/>
      <c r="ACF43" s="268"/>
      <c r="ACG43" s="268"/>
      <c r="ACH43" s="268"/>
      <c r="ACI43" s="268"/>
      <c r="ACJ43" s="268"/>
      <c r="ACK43" s="268"/>
      <c r="ACL43" s="268"/>
      <c r="ACM43" s="268"/>
      <c r="ACN43" s="268"/>
      <c r="ACO43" s="268"/>
      <c r="ACP43" s="268"/>
      <c r="ACQ43" s="268"/>
      <c r="ACR43" s="268"/>
      <c r="ACS43" s="268"/>
      <c r="ACT43" s="268"/>
      <c r="ACU43" s="268"/>
      <c r="ACV43" s="268"/>
      <c r="ACW43" s="268"/>
      <c r="ACX43" s="268"/>
      <c r="ACY43" s="268"/>
      <c r="ACZ43" s="268"/>
      <c r="ADA43" s="268"/>
      <c r="ADB43" s="268"/>
      <c r="ADC43" s="268"/>
      <c r="ADD43" s="268"/>
      <c r="ADE43" s="268"/>
      <c r="ADF43" s="268"/>
      <c r="ADG43" s="268"/>
      <c r="ADH43" s="268"/>
      <c r="ADI43" s="268"/>
      <c r="ADJ43" s="268"/>
      <c r="ADK43" s="268"/>
      <c r="ADL43" s="268"/>
      <c r="ADM43" s="268"/>
      <c r="ADN43" s="268"/>
      <c r="ADO43" s="268"/>
      <c r="ADP43" s="268"/>
      <c r="ADQ43" s="268"/>
      <c r="ADR43" s="268"/>
      <c r="ADS43" s="268"/>
      <c r="ADT43" s="268"/>
      <c r="ADU43" s="268"/>
      <c r="ADV43" s="268"/>
      <c r="ADW43" s="268"/>
      <c r="ADX43" s="268"/>
      <c r="ADY43" s="268"/>
      <c r="ADZ43" s="268"/>
      <c r="AEA43" s="268"/>
      <c r="AEB43" s="268"/>
      <c r="AEC43" s="268"/>
      <c r="AED43" s="268"/>
      <c r="AEE43" s="268"/>
      <c r="AEF43" s="268"/>
      <c r="AEG43" s="268"/>
      <c r="AEH43" s="268"/>
      <c r="AEI43" s="268"/>
      <c r="AEJ43" s="268"/>
      <c r="AEK43" s="268"/>
      <c r="AEL43" s="268"/>
      <c r="AEM43" s="268"/>
      <c r="AEN43" s="268"/>
      <c r="AEO43" s="268"/>
      <c r="AEP43" s="268"/>
      <c r="AEQ43" s="268"/>
      <c r="AER43" s="268"/>
      <c r="AES43" s="268"/>
      <c r="AET43" s="268"/>
      <c r="AEU43" s="268"/>
      <c r="AEV43" s="268"/>
      <c r="AEW43" s="268"/>
      <c r="AEX43" s="268"/>
      <c r="AEY43" s="268"/>
      <c r="AEZ43" s="268"/>
      <c r="AFA43" s="268"/>
      <c r="AFB43" s="268"/>
      <c r="AFC43" s="268"/>
      <c r="AFD43" s="268"/>
      <c r="AFE43" s="268"/>
      <c r="AFF43" s="268"/>
      <c r="AFG43" s="268"/>
      <c r="AFH43" s="268"/>
      <c r="AFI43" s="268"/>
      <c r="AFJ43" s="268"/>
      <c r="AFK43" s="268"/>
      <c r="AFL43" s="268"/>
      <c r="AFM43" s="268"/>
      <c r="AFN43" s="268"/>
      <c r="AFO43" s="268"/>
      <c r="AFP43" s="268"/>
      <c r="AFQ43" s="268"/>
      <c r="AFR43" s="268"/>
      <c r="AFS43" s="268"/>
      <c r="AFT43" s="268"/>
      <c r="AFU43" s="268"/>
      <c r="AFV43" s="268"/>
      <c r="AFW43" s="268"/>
      <c r="AFX43" s="268"/>
      <c r="AFY43" s="268"/>
      <c r="AFZ43" s="268"/>
      <c r="AGA43" s="268"/>
      <c r="AGB43" s="268"/>
      <c r="AGC43" s="268"/>
      <c r="AGD43" s="268"/>
      <c r="AGE43" s="268"/>
      <c r="AGF43" s="268"/>
      <c r="AGG43" s="268"/>
      <c r="AGH43" s="268"/>
      <c r="AGI43" s="268"/>
      <c r="AGJ43" s="268"/>
      <c r="AGK43" s="268"/>
      <c r="AGL43" s="268"/>
      <c r="AGM43" s="268"/>
      <c r="AGN43" s="268"/>
      <c r="AGO43" s="268"/>
      <c r="AGP43" s="268"/>
      <c r="AGQ43" s="268"/>
      <c r="AGR43" s="268"/>
      <c r="AGS43" s="268"/>
      <c r="AGT43" s="268"/>
      <c r="AGU43" s="268"/>
      <c r="AGV43" s="268"/>
      <c r="AGW43" s="268"/>
      <c r="AGX43" s="268"/>
      <c r="AGY43" s="268"/>
      <c r="AGZ43" s="268"/>
      <c r="AHA43" s="268"/>
      <c r="AHB43" s="268"/>
      <c r="AHC43" s="268"/>
      <c r="AHD43" s="268"/>
      <c r="AHE43" s="268"/>
      <c r="AHF43" s="268"/>
      <c r="AHG43" s="268"/>
      <c r="AHH43" s="268"/>
      <c r="AHI43" s="268"/>
      <c r="AHJ43" s="268"/>
      <c r="AHK43" s="268"/>
      <c r="AHL43" s="268"/>
      <c r="AHM43" s="268"/>
      <c r="AHN43" s="268"/>
      <c r="AHO43" s="268"/>
      <c r="AHP43" s="268"/>
      <c r="AHQ43" s="268"/>
      <c r="AHR43" s="268"/>
      <c r="AHS43" s="268"/>
      <c r="AHT43" s="268"/>
      <c r="AHU43" s="268"/>
      <c r="AHV43" s="268"/>
      <c r="AHW43" s="268"/>
      <c r="AHX43" s="268"/>
      <c r="AHY43" s="268"/>
      <c r="AHZ43" s="268"/>
      <c r="AIA43" s="268"/>
      <c r="AIB43" s="268"/>
      <c r="AIC43" s="268"/>
      <c r="AID43" s="268"/>
      <c r="AIE43" s="268"/>
      <c r="AIF43" s="268"/>
      <c r="AIG43" s="268"/>
      <c r="AIH43" s="268"/>
      <c r="AII43" s="268"/>
      <c r="AIJ43" s="268"/>
      <c r="AIK43" s="268"/>
      <c r="AIL43" s="268"/>
      <c r="AIM43" s="268"/>
      <c r="AIN43" s="268"/>
      <c r="AIO43" s="268"/>
      <c r="AIP43" s="268"/>
      <c r="AIQ43" s="268"/>
      <c r="AIR43" s="268"/>
      <c r="AIS43" s="268"/>
      <c r="AIT43" s="268"/>
      <c r="AIU43" s="268"/>
      <c r="AIV43" s="268"/>
      <c r="AIW43" s="268"/>
      <c r="AIX43" s="268"/>
      <c r="AIY43" s="268"/>
      <c r="AIZ43" s="268"/>
      <c r="AJA43" s="268"/>
      <c r="AJB43" s="268"/>
      <c r="AJC43" s="268"/>
      <c r="AJD43" s="268"/>
      <c r="AJE43" s="268"/>
      <c r="AJF43" s="268"/>
      <c r="AJG43" s="268"/>
      <c r="AJH43" s="268"/>
      <c r="AJI43" s="268"/>
      <c r="AJJ43" s="268"/>
      <c r="AJK43" s="268"/>
      <c r="AJL43" s="268"/>
      <c r="AJM43" s="268"/>
      <c r="AJN43" s="268"/>
      <c r="AJO43" s="268"/>
      <c r="AJP43" s="268"/>
      <c r="AJQ43" s="268"/>
      <c r="AJR43" s="268"/>
      <c r="AJS43" s="268"/>
      <c r="AJT43" s="268"/>
      <c r="AJU43" s="268"/>
      <c r="AJV43" s="268"/>
      <c r="AJW43" s="268"/>
      <c r="AJX43" s="268"/>
      <c r="AJY43" s="268"/>
      <c r="AJZ43" s="268"/>
      <c r="AKA43" s="268"/>
      <c r="AKB43" s="268"/>
      <c r="AKC43" s="268"/>
      <c r="AKD43" s="268"/>
      <c r="AKE43" s="268"/>
      <c r="AKF43" s="268"/>
      <c r="AKG43" s="268"/>
      <c r="AKH43" s="268"/>
      <c r="AKI43" s="268"/>
      <c r="AKJ43" s="268"/>
      <c r="AKK43" s="268"/>
      <c r="AKL43" s="268"/>
      <c r="AKM43" s="268"/>
      <c r="AKN43" s="268"/>
      <c r="AKO43" s="268"/>
      <c r="AKP43" s="268"/>
      <c r="AKQ43" s="268"/>
      <c r="AKR43" s="268"/>
      <c r="AKS43" s="267"/>
      <c r="AKT43" s="268"/>
      <c r="AKU43" s="268"/>
      <c r="AKV43" s="268"/>
      <c r="AKW43" s="268"/>
      <c r="AKX43" s="268"/>
      <c r="AKY43" s="268"/>
      <c r="AKZ43" s="268"/>
      <c r="ALA43" s="268"/>
      <c r="ALB43" s="268"/>
      <c r="ALC43" s="268"/>
      <c r="ALD43" s="268"/>
      <c r="ALE43" s="268"/>
      <c r="ALF43" s="268"/>
      <c r="ALG43" s="268"/>
      <c r="ALH43" s="268"/>
      <c r="ALI43" s="268"/>
      <c r="ALJ43" s="268"/>
      <c r="ALK43" s="268"/>
      <c r="ALL43" s="268"/>
      <c r="ALM43" s="268"/>
      <c r="ALN43" s="268"/>
      <c r="ALO43" s="268"/>
      <c r="ALP43" s="268"/>
      <c r="ALQ43" s="268"/>
      <c r="ALR43" s="268"/>
      <c r="ALS43" s="268"/>
      <c r="ALT43" s="268"/>
      <c r="ALU43" s="268"/>
      <c r="ALV43" s="268"/>
      <c r="ALW43" s="268"/>
      <c r="ALX43" s="268"/>
      <c r="ALY43" s="268"/>
      <c r="ALZ43" s="268"/>
      <c r="AMA43" s="268"/>
      <c r="AMB43" s="268"/>
      <c r="AMC43" s="268"/>
      <c r="AMD43" s="268"/>
      <c r="AME43" s="268"/>
      <c r="AMF43" s="268"/>
      <c r="AMG43" s="268"/>
      <c r="AMH43" s="268"/>
      <c r="AMI43" s="268"/>
      <c r="AMJ43" s="268"/>
      <c r="AMK43" s="268"/>
      <c r="AML43" s="268"/>
      <c r="AMM43" s="268"/>
      <c r="AMN43" s="268"/>
      <c r="AMO43" s="268"/>
      <c r="AMP43" s="268"/>
      <c r="AMQ43" s="268"/>
      <c r="AMR43" s="268"/>
      <c r="AMS43" s="268"/>
      <c r="AMT43" s="268"/>
      <c r="AMU43" s="268"/>
      <c r="AMV43" s="268"/>
      <c r="AMW43" s="268"/>
      <c r="AMX43" s="268"/>
      <c r="AMY43" s="268"/>
      <c r="AMZ43" s="268"/>
      <c r="ANA43" s="268"/>
      <c r="ANB43" s="268"/>
      <c r="ANC43" s="268"/>
      <c r="AND43" s="268"/>
      <c r="ANE43" s="268"/>
      <c r="ANF43" s="268"/>
      <c r="ANG43" s="268"/>
      <c r="ANH43" s="268"/>
      <c r="ANI43" s="268"/>
      <c r="ANJ43" s="268"/>
      <c r="ANK43" s="268"/>
      <c r="ANL43" s="268"/>
      <c r="ANM43" s="268"/>
      <c r="ANN43" s="268"/>
      <c r="ANO43" s="268"/>
      <c r="ANP43" s="268"/>
      <c r="ANQ43" s="268"/>
      <c r="ANR43" s="268"/>
      <c r="ANS43" s="268"/>
      <c r="ANT43" s="268"/>
      <c r="ANU43" s="268"/>
      <c r="ANV43" s="268"/>
      <c r="ANW43" s="268"/>
      <c r="ANX43" s="268"/>
      <c r="ANY43" s="268"/>
      <c r="ANZ43" s="268"/>
      <c r="AOA43" s="268"/>
      <c r="AOB43" s="268"/>
      <c r="AOC43" s="268"/>
      <c r="AOD43" s="268"/>
      <c r="AOE43" s="268"/>
      <c r="AOF43" s="268"/>
      <c r="AOG43" s="268"/>
      <c r="AOH43" s="268"/>
      <c r="AOI43" s="268"/>
      <c r="AOJ43" s="268"/>
      <c r="AOK43" s="268"/>
      <c r="AOL43" s="268"/>
      <c r="AOM43" s="268"/>
      <c r="AON43" s="268"/>
      <c r="AOO43" s="268"/>
      <c r="AOP43" s="268"/>
      <c r="AOQ43" s="268"/>
      <c r="AOR43" s="268"/>
      <c r="AOS43" s="268"/>
      <c r="AOT43" s="268"/>
      <c r="AOU43" s="268"/>
      <c r="AOV43" s="268"/>
      <c r="AOW43" s="268"/>
      <c r="AOX43" s="268"/>
      <c r="AOY43" s="268"/>
      <c r="AOZ43" s="268"/>
      <c r="APA43" s="268"/>
      <c r="APB43" s="268"/>
      <c r="APC43" s="268"/>
      <c r="APD43" s="268"/>
      <c r="APE43" s="268"/>
      <c r="APF43" s="268"/>
      <c r="APG43" s="268"/>
      <c r="APH43" s="268"/>
      <c r="API43" s="268"/>
      <c r="APJ43" s="268"/>
      <c r="APK43" s="268"/>
      <c r="APL43" s="268"/>
      <c r="APM43" s="268"/>
      <c r="APN43" s="268"/>
      <c r="APO43" s="268"/>
      <c r="APP43" s="268"/>
      <c r="APQ43" s="268"/>
      <c r="APR43" s="268"/>
      <c r="APS43" s="268"/>
      <c r="APT43" s="268"/>
      <c r="APU43" s="268"/>
      <c r="APV43" s="268"/>
      <c r="APW43" s="268"/>
      <c r="APX43" s="268"/>
      <c r="APY43" s="268"/>
      <c r="APZ43" s="268"/>
      <c r="AQA43" s="268"/>
      <c r="AQB43" s="268"/>
      <c r="AQC43" s="268"/>
      <c r="AQD43" s="268"/>
      <c r="AQE43" s="268"/>
      <c r="AQF43" s="268"/>
      <c r="AQG43" s="268"/>
      <c r="AQH43" s="268"/>
      <c r="AQI43" s="268"/>
      <c r="AQJ43" s="268"/>
      <c r="AQK43" s="268"/>
      <c r="AQL43" s="268"/>
      <c r="AQM43" s="268"/>
      <c r="AQN43" s="268"/>
      <c r="AQO43" s="268"/>
      <c r="AQP43" s="268"/>
      <c r="AQQ43" s="268"/>
      <c r="AQR43" s="268"/>
      <c r="AQS43" s="268"/>
      <c r="AQT43" s="268"/>
      <c r="AQU43" s="268"/>
      <c r="AQV43" s="268"/>
      <c r="AQW43" s="268"/>
      <c r="AQX43" s="268"/>
      <c r="AQY43" s="268"/>
      <c r="AQZ43" s="268"/>
      <c r="ARA43" s="268"/>
      <c r="ARB43" s="268"/>
      <c r="ARC43" s="268"/>
      <c r="ARD43" s="268"/>
      <c r="ARE43" s="268"/>
      <c r="ARF43" s="268"/>
      <c r="ARG43" s="268"/>
      <c r="ARH43" s="268"/>
      <c r="ARI43" s="268"/>
      <c r="ARJ43" s="268"/>
      <c r="ARK43" s="268"/>
      <c r="ARL43" s="268"/>
      <c r="ARM43" s="268"/>
      <c r="ARN43" s="268"/>
      <c r="ARO43" s="268"/>
      <c r="ARP43" s="268"/>
      <c r="ARQ43" s="268"/>
      <c r="ARR43" s="268"/>
      <c r="ARS43" s="268"/>
      <c r="ART43" s="268"/>
      <c r="ARU43" s="268"/>
      <c r="ARV43" s="268"/>
      <c r="ARW43" s="268"/>
      <c r="ARX43" s="268"/>
      <c r="ARY43" s="268"/>
      <c r="ARZ43" s="268"/>
      <c r="ASA43" s="268"/>
      <c r="ASB43" s="268"/>
      <c r="ASC43" s="268"/>
      <c r="ASD43" s="268"/>
      <c r="ASE43" s="268"/>
      <c r="ASF43" s="268"/>
      <c r="ASG43" s="268"/>
      <c r="ASH43" s="268"/>
      <c r="ASI43" s="268"/>
      <c r="ASJ43" s="268"/>
      <c r="ASK43" s="268"/>
      <c r="ASL43" s="268"/>
      <c r="ASM43" s="268"/>
      <c r="ASN43" s="268"/>
      <c r="ASO43" s="268"/>
      <c r="ASP43" s="268"/>
      <c r="ASQ43" s="268"/>
      <c r="ASR43" s="268"/>
      <c r="ASS43" s="268"/>
      <c r="AST43" s="268"/>
      <c r="ASU43" s="268"/>
      <c r="ASV43" s="268"/>
      <c r="ASW43" s="268"/>
      <c r="ASX43" s="268"/>
      <c r="ASY43" s="268"/>
      <c r="ASZ43" s="268"/>
      <c r="ATA43" s="268"/>
      <c r="ATB43" s="268"/>
      <c r="ATC43" s="268"/>
      <c r="ATD43" s="268"/>
      <c r="ATE43" s="268"/>
      <c r="ATF43" s="268"/>
      <c r="ATG43" s="268"/>
      <c r="ATH43" s="268"/>
      <c r="ATI43" s="268"/>
      <c r="ATJ43" s="268"/>
      <c r="ATK43" s="268"/>
      <c r="ATL43" s="268"/>
      <c r="ATM43" s="268"/>
      <c r="ATN43" s="268"/>
      <c r="ATO43" s="268"/>
      <c r="ATP43" s="268"/>
      <c r="ATQ43" s="268"/>
      <c r="ATR43" s="268"/>
      <c r="ATS43" s="268"/>
      <c r="ATT43" s="268"/>
      <c r="ATU43" s="268"/>
      <c r="ATV43" s="268"/>
      <c r="ATW43" s="268"/>
      <c r="ATX43" s="268"/>
      <c r="ATY43" s="268"/>
      <c r="ATZ43" s="268"/>
      <c r="AUA43" s="268"/>
      <c r="AUB43" s="268"/>
      <c r="AUC43" s="268"/>
      <c r="AUD43" s="268"/>
      <c r="AUE43" s="268"/>
      <c r="AUF43" s="268"/>
      <c r="AUG43" s="268"/>
      <c r="AUH43" s="268"/>
      <c r="AUI43" s="268"/>
      <c r="AUJ43" s="268"/>
      <c r="AUK43" s="268"/>
      <c r="AUL43" s="268"/>
      <c r="AUM43" s="268"/>
      <c r="AUN43" s="268"/>
      <c r="AUO43" s="268"/>
      <c r="AUP43" s="268"/>
      <c r="AUQ43" s="268"/>
      <c r="AUR43" s="268"/>
      <c r="AUS43" s="268"/>
      <c r="AUT43" s="268"/>
      <c r="AUU43" s="268"/>
      <c r="AUV43" s="268"/>
      <c r="AUW43" s="268"/>
      <c r="AUX43" s="268"/>
      <c r="AUY43" s="268"/>
      <c r="AUZ43" s="268"/>
      <c r="AVA43" s="268"/>
      <c r="AVB43" s="268"/>
      <c r="AVC43" s="268"/>
      <c r="AVD43" s="268"/>
      <c r="AVE43" s="268"/>
      <c r="AVF43" s="268"/>
      <c r="AVG43" s="268"/>
      <c r="AVH43" s="268"/>
      <c r="AVI43" s="268"/>
      <c r="AVJ43" s="268"/>
      <c r="AVK43" s="268"/>
      <c r="AVL43" s="268"/>
      <c r="AVM43" s="268"/>
      <c r="AVN43" s="268"/>
      <c r="AVO43" s="268"/>
      <c r="AVP43" s="268"/>
      <c r="AVQ43" s="268"/>
      <c r="AVR43" s="268"/>
      <c r="AVS43" s="268"/>
      <c r="AVT43" s="268"/>
      <c r="AVU43" s="268"/>
      <c r="AVV43" s="268"/>
      <c r="AVW43" s="268"/>
      <c r="AVX43" s="268"/>
      <c r="AVY43" s="268"/>
      <c r="AVZ43" s="268"/>
      <c r="AWA43" s="268"/>
      <c r="AWB43" s="268"/>
      <c r="AWC43" s="268"/>
      <c r="AWD43" s="268"/>
      <c r="AWE43" s="268"/>
      <c r="AWF43" s="268"/>
      <c r="AWG43" s="268"/>
      <c r="AWH43" s="268"/>
      <c r="AWI43" s="268"/>
      <c r="AWJ43" s="268"/>
      <c r="AWK43" s="268"/>
      <c r="AWL43" s="268"/>
      <c r="AWM43" s="268"/>
      <c r="AWN43" s="268"/>
      <c r="AWO43" s="268"/>
      <c r="AWP43" s="268"/>
      <c r="AWQ43" s="268"/>
      <c r="AWR43" s="268"/>
      <c r="AWS43" s="268"/>
      <c r="AWT43" s="268"/>
      <c r="AWU43" s="268"/>
      <c r="AWV43" s="268"/>
      <c r="AWW43" s="268"/>
      <c r="AWX43" s="268"/>
      <c r="AWY43" s="268"/>
      <c r="AWZ43" s="268"/>
      <c r="AXA43" s="268"/>
      <c r="AXB43" s="268"/>
      <c r="AXC43" s="268"/>
      <c r="AXD43" s="268"/>
      <c r="AXE43" s="268"/>
      <c r="AXF43" s="268"/>
      <c r="AXG43" s="268"/>
      <c r="AXH43" s="268"/>
      <c r="AXI43" s="268"/>
      <c r="AXJ43" s="268"/>
      <c r="AXK43" s="268"/>
      <c r="AXL43" s="268"/>
      <c r="AXM43" s="268"/>
      <c r="AXN43" s="268"/>
      <c r="AXO43" s="268"/>
      <c r="AXP43" s="268"/>
      <c r="AXQ43" s="268"/>
      <c r="AXR43" s="268"/>
      <c r="AXS43" s="268"/>
      <c r="AXT43" s="268"/>
      <c r="AXU43" s="268"/>
      <c r="AXV43" s="268"/>
      <c r="AXW43" s="268"/>
      <c r="AXX43" s="268"/>
      <c r="AXY43" s="268"/>
      <c r="AXZ43" s="268"/>
      <c r="AYA43" s="268"/>
      <c r="AYB43" s="268"/>
      <c r="AYC43" s="268"/>
      <c r="AYD43" s="268"/>
      <c r="AYE43" s="268"/>
      <c r="AYF43" s="268"/>
      <c r="AYG43" s="268"/>
      <c r="AYH43" s="268"/>
      <c r="AYI43" s="268"/>
      <c r="AYJ43" s="268"/>
      <c r="AYK43" s="268"/>
      <c r="AYL43" s="268"/>
      <c r="AYM43" s="268"/>
      <c r="AYN43" s="268"/>
      <c r="AYO43" s="268"/>
      <c r="AYP43" s="268"/>
      <c r="AYQ43" s="268"/>
      <c r="AYR43" s="268"/>
      <c r="AYS43" s="268"/>
      <c r="AYT43" s="268"/>
      <c r="AYU43" s="268"/>
      <c r="AYV43" s="268"/>
      <c r="AYW43" s="268"/>
      <c r="AYX43" s="268"/>
      <c r="AYY43" s="268"/>
      <c r="AYZ43" s="268"/>
      <c r="AZA43" s="268"/>
      <c r="AZB43" s="268"/>
      <c r="AZC43" s="268"/>
      <c r="AZD43" s="268"/>
      <c r="AZE43" s="268"/>
      <c r="AZF43" s="268"/>
      <c r="AZG43" s="268"/>
      <c r="AZH43" s="268"/>
      <c r="AZI43" s="268"/>
      <c r="AZJ43" s="268"/>
      <c r="AZK43" s="268"/>
      <c r="AZL43" s="268"/>
      <c r="AZM43" s="268"/>
      <c r="AZN43" s="268"/>
      <c r="AZO43" s="268"/>
      <c r="AZP43" s="268"/>
      <c r="AZQ43" s="268"/>
      <c r="AZR43" s="268"/>
      <c r="AZS43" s="268"/>
      <c r="AZT43" s="268"/>
      <c r="AZU43" s="268"/>
      <c r="AZV43" s="268"/>
      <c r="AZW43" s="268"/>
      <c r="AZX43" s="268"/>
      <c r="AZY43" s="268"/>
      <c r="AZZ43" s="268"/>
      <c r="BAA43" s="268"/>
      <c r="BAB43" s="268"/>
      <c r="BAC43" s="268"/>
      <c r="BAD43" s="268"/>
      <c r="BAE43" s="268"/>
      <c r="BAF43" s="268"/>
      <c r="BAG43" s="268"/>
      <c r="BAH43" s="268"/>
      <c r="BAI43" s="268"/>
      <c r="BAJ43" s="268"/>
      <c r="BAK43" s="268"/>
      <c r="BAL43" s="268"/>
      <c r="BAM43" s="268"/>
      <c r="BAN43" s="268"/>
      <c r="BAO43" s="268"/>
      <c r="BAP43" s="268"/>
      <c r="BAQ43" s="268"/>
      <c r="BAR43" s="268"/>
      <c r="BAS43" s="268"/>
      <c r="BAT43" s="268"/>
      <c r="BAU43" s="268"/>
      <c r="BAV43" s="268"/>
      <c r="BAW43" s="268"/>
      <c r="BAX43" s="268"/>
      <c r="BAY43" s="268"/>
      <c r="BAZ43" s="268"/>
      <c r="BBA43" s="268"/>
      <c r="BBB43" s="268"/>
      <c r="BBC43" s="268"/>
      <c r="BBD43" s="268"/>
      <c r="BBE43" s="268"/>
      <c r="BBF43" s="268"/>
      <c r="BBG43" s="268"/>
      <c r="BBH43" s="268"/>
      <c r="BBI43" s="268"/>
      <c r="BBJ43" s="268"/>
      <c r="BBK43" s="268"/>
      <c r="BBL43" s="268"/>
      <c r="BBM43" s="268"/>
      <c r="BBN43" s="268"/>
      <c r="BBO43" s="268"/>
      <c r="BBP43" s="268"/>
      <c r="BBQ43" s="268"/>
      <c r="BBR43" s="268"/>
      <c r="BBS43" s="268"/>
      <c r="BBT43" s="268"/>
      <c r="BBU43" s="268"/>
      <c r="BBV43" s="268"/>
      <c r="BBW43" s="268"/>
      <c r="BBX43" s="268"/>
      <c r="BBY43" s="268"/>
      <c r="BBZ43" s="268"/>
      <c r="BCA43" s="268"/>
      <c r="BCB43" s="268"/>
      <c r="BCC43" s="268"/>
      <c r="BCD43" s="268"/>
      <c r="BCE43" s="268"/>
      <c r="BCF43" s="268"/>
      <c r="BCG43" s="268"/>
      <c r="BCH43" s="268"/>
      <c r="BCI43" s="268"/>
      <c r="BCJ43" s="268"/>
      <c r="BCK43" s="268"/>
      <c r="BCL43" s="268"/>
      <c r="BCM43" s="268"/>
      <c r="BCN43" s="268"/>
      <c r="BCO43" s="268"/>
      <c r="BCP43" s="268"/>
      <c r="BCQ43" s="268"/>
      <c r="BCR43" s="268"/>
      <c r="BCS43" s="268"/>
      <c r="BCT43" s="268"/>
      <c r="BCU43" s="268"/>
      <c r="BCV43" s="268"/>
      <c r="BCW43" s="268"/>
      <c r="BCX43" s="268"/>
      <c r="BCY43" s="268"/>
      <c r="BCZ43" s="268"/>
      <c r="BDA43" s="268"/>
      <c r="BDB43" s="268"/>
      <c r="BDC43" s="268"/>
      <c r="BDD43" s="268"/>
      <c r="BDE43" s="268"/>
      <c r="BDF43" s="268"/>
      <c r="BDG43" s="268"/>
      <c r="BDH43" s="268"/>
      <c r="BDI43" s="268"/>
      <c r="BDJ43" s="268"/>
      <c r="BDK43" s="268"/>
      <c r="BDL43" s="268"/>
      <c r="BDM43" s="268"/>
      <c r="BDN43" s="268"/>
      <c r="BDO43" s="268"/>
      <c r="BDP43" s="268"/>
      <c r="BDQ43" s="268"/>
      <c r="BDR43" s="268"/>
      <c r="BDS43" s="268"/>
      <c r="BDT43" s="268"/>
      <c r="BDU43" s="268"/>
      <c r="BDV43" s="268"/>
      <c r="BDW43" s="268"/>
      <c r="BDX43" s="268"/>
      <c r="BDY43" s="268"/>
      <c r="BDZ43" s="268"/>
      <c r="BEA43" s="268"/>
      <c r="BEB43" s="268"/>
      <c r="BEC43" s="268"/>
      <c r="BED43" s="268"/>
      <c r="BEE43" s="268"/>
      <c r="BEF43" s="268"/>
      <c r="BEG43" s="268"/>
      <c r="BEH43" s="268"/>
      <c r="BEI43" s="268"/>
      <c r="BEJ43" s="268"/>
      <c r="BEK43" s="268"/>
      <c r="BEL43" s="268"/>
      <c r="BEM43" s="268"/>
      <c r="BEN43" s="268"/>
      <c r="BEO43" s="268"/>
      <c r="BEP43" s="268"/>
      <c r="BEQ43" s="268"/>
      <c r="BER43" s="268"/>
      <c r="BES43" s="268"/>
      <c r="BET43" s="268"/>
      <c r="BEU43" s="268"/>
      <c r="BEV43" s="268"/>
      <c r="BEW43" s="268"/>
      <c r="BEX43" s="268"/>
      <c r="BEY43" s="268"/>
      <c r="BEZ43" s="268"/>
      <c r="BFA43" s="268"/>
      <c r="BFB43" s="268"/>
      <c r="BFC43" s="268"/>
      <c r="BFD43" s="268"/>
      <c r="BFE43" s="268"/>
      <c r="BFF43" s="268"/>
      <c r="BFG43" s="268"/>
      <c r="BFH43" s="268"/>
      <c r="BFI43" s="268"/>
      <c r="BFJ43" s="268"/>
      <c r="BFK43" s="268"/>
      <c r="BFL43" s="268"/>
      <c r="BFM43" s="268"/>
      <c r="BFN43" s="268"/>
      <c r="BFO43" s="268"/>
      <c r="BFP43" s="268"/>
      <c r="BFQ43" s="268"/>
      <c r="BFR43" s="268"/>
      <c r="BFS43" s="268"/>
      <c r="BFT43" s="268"/>
      <c r="BFU43" s="268"/>
      <c r="BFV43" s="268"/>
      <c r="BFW43" s="268"/>
      <c r="BFX43" s="268"/>
      <c r="BFY43" s="268"/>
      <c r="BFZ43" s="268"/>
      <c r="BGA43" s="268"/>
      <c r="BGB43" s="268"/>
      <c r="BGC43" s="268"/>
      <c r="BGD43" s="268"/>
      <c r="BGE43" s="268"/>
      <c r="BGF43" s="268"/>
      <c r="BGG43" s="268"/>
      <c r="BGH43" s="268"/>
      <c r="BGI43" s="268"/>
      <c r="BGJ43" s="268"/>
      <c r="BGK43" s="268"/>
      <c r="BGL43" s="268"/>
      <c r="BGM43" s="268"/>
      <c r="BGN43" s="268"/>
      <c r="BGO43" s="268"/>
      <c r="BGP43" s="268"/>
      <c r="BGQ43" s="268"/>
      <c r="BGR43" s="268"/>
      <c r="BGS43" s="268"/>
      <c r="BGT43" s="268"/>
      <c r="BGU43" s="268"/>
      <c r="BGV43" s="268"/>
      <c r="BGW43" s="268"/>
      <c r="BGX43" s="268"/>
      <c r="BGY43" s="268"/>
      <c r="BGZ43" s="268"/>
      <c r="BHA43" s="268"/>
      <c r="BHB43" s="268"/>
      <c r="BHC43" s="268"/>
      <c r="BHD43" s="268"/>
      <c r="BHE43" s="268"/>
      <c r="BHF43" s="268"/>
      <c r="BHG43" s="268"/>
      <c r="BHH43" s="268"/>
      <c r="BHI43" s="268"/>
      <c r="BHJ43" s="268"/>
      <c r="BHK43" s="268"/>
      <c r="BHL43" s="268"/>
      <c r="BHM43" s="268"/>
      <c r="BHN43" s="268"/>
      <c r="BHO43" s="268"/>
      <c r="BHP43" s="268"/>
      <c r="BHQ43" s="268"/>
      <c r="BHR43" s="268"/>
      <c r="BHS43" s="268"/>
      <c r="BHT43" s="268"/>
      <c r="BHU43" s="268"/>
      <c r="BHV43" s="268"/>
      <c r="BHW43" s="268"/>
      <c r="BHX43" s="268"/>
      <c r="BHY43" s="268"/>
      <c r="BHZ43" s="268"/>
      <c r="BIA43" s="268"/>
      <c r="BIB43" s="268"/>
      <c r="BIC43" s="268"/>
      <c r="BID43" s="268"/>
      <c r="BIE43" s="268"/>
      <c r="BIF43" s="268"/>
      <c r="BIG43" s="268"/>
      <c r="BIH43" s="268"/>
      <c r="BII43" s="268"/>
      <c r="BIJ43" s="268"/>
      <c r="BIK43" s="268"/>
      <c r="BIL43" s="268"/>
      <c r="BIM43" s="268"/>
      <c r="BIN43" s="268"/>
      <c r="BIO43" s="268"/>
      <c r="BIP43" s="268"/>
      <c r="BIQ43" s="268"/>
      <c r="BIR43" s="268"/>
      <c r="BIS43" s="268"/>
      <c r="BIT43" s="268"/>
      <c r="BIU43" s="268"/>
      <c r="BIV43" s="268"/>
      <c r="BIW43" s="268"/>
      <c r="BIX43" s="268"/>
      <c r="BIY43" s="268"/>
      <c r="BIZ43" s="268"/>
      <c r="BJA43" s="268"/>
      <c r="BJB43" s="268"/>
      <c r="BJC43" s="268"/>
      <c r="BJD43" s="268"/>
      <c r="BJE43" s="268"/>
      <c r="BJF43" s="268"/>
      <c r="BJG43" s="268"/>
      <c r="BJH43" s="268"/>
      <c r="BJI43" s="268"/>
      <c r="BJJ43" s="268"/>
      <c r="BJK43" s="268"/>
      <c r="BJL43" s="268"/>
      <c r="BJM43" s="268"/>
      <c r="BJN43" s="268"/>
      <c r="BJO43" s="268"/>
      <c r="BJP43" s="268"/>
      <c r="BJQ43" s="268"/>
      <c r="BJR43" s="268"/>
      <c r="BJS43" s="268"/>
      <c r="BJT43" s="268"/>
      <c r="BJU43" s="268"/>
      <c r="BJV43" s="268"/>
      <c r="BJW43" s="268"/>
      <c r="BJX43" s="268"/>
      <c r="BJY43" s="268"/>
      <c r="BJZ43" s="268"/>
      <c r="BKA43" s="268"/>
      <c r="BKB43" s="268"/>
      <c r="BKC43" s="268"/>
      <c r="BKD43" s="268"/>
      <c r="BKE43" s="268"/>
      <c r="BKF43" s="268"/>
      <c r="BKG43" s="268"/>
      <c r="BKH43" s="268"/>
      <c r="BKI43" s="268"/>
      <c r="BKJ43" s="268"/>
      <c r="BKK43" s="268"/>
      <c r="BKL43" s="268"/>
      <c r="BKM43" s="268"/>
      <c r="BKN43" s="268"/>
      <c r="BKO43" s="268"/>
      <c r="BKP43" s="268"/>
      <c r="BKQ43" s="268"/>
      <c r="BKR43" s="268"/>
      <c r="BKS43" s="268"/>
      <c r="BKT43" s="268"/>
      <c r="BKU43" s="268"/>
      <c r="BKV43" s="268"/>
      <c r="BKW43" s="268"/>
      <c r="BKX43" s="268"/>
      <c r="BKY43" s="268"/>
      <c r="BKZ43" s="268"/>
      <c r="BLA43" s="268"/>
      <c r="BLB43" s="268"/>
      <c r="BLC43" s="268"/>
      <c r="BLD43" s="268"/>
      <c r="BLE43" s="268"/>
      <c r="BLF43" s="268"/>
      <c r="BLG43" s="268"/>
      <c r="BLH43" s="268"/>
      <c r="BLI43" s="268"/>
      <c r="BLJ43" s="268"/>
      <c r="BLK43" s="268"/>
      <c r="BLL43" s="268"/>
      <c r="BLM43" s="268"/>
      <c r="BLN43" s="268"/>
      <c r="BLO43" s="268"/>
      <c r="BLP43" s="268"/>
      <c r="BLQ43" s="268"/>
      <c r="BLR43" s="268"/>
      <c r="BLS43" s="268"/>
      <c r="BLT43" s="268"/>
      <c r="BLU43" s="268"/>
      <c r="BLV43" s="268"/>
      <c r="BLW43" s="268"/>
      <c r="BLX43" s="268"/>
      <c r="BLY43" s="268"/>
      <c r="BLZ43" s="268"/>
      <c r="BMA43" s="268"/>
      <c r="BMB43" s="268"/>
      <c r="BMC43" s="268"/>
      <c r="BMD43" s="268"/>
      <c r="BME43" s="268"/>
      <c r="BMF43" s="268"/>
      <c r="BMG43" s="268"/>
      <c r="BMH43" s="268"/>
      <c r="BMI43" s="268"/>
      <c r="BMJ43" s="268"/>
      <c r="BMK43" s="268"/>
      <c r="BML43" s="268"/>
      <c r="BMM43" s="268"/>
      <c r="BMN43" s="268"/>
      <c r="BMO43" s="268"/>
      <c r="BMP43" s="268"/>
      <c r="BMQ43" s="268"/>
      <c r="BMR43" s="268"/>
      <c r="BMS43" s="268"/>
      <c r="BMT43" s="268"/>
      <c r="BMU43" s="268"/>
      <c r="BMV43" s="268"/>
      <c r="BMW43" s="268"/>
      <c r="BMX43" s="268"/>
      <c r="BMY43" s="268"/>
      <c r="BMZ43" s="268"/>
      <c r="BNA43" s="268"/>
      <c r="BNB43" s="268"/>
      <c r="BNC43" s="268"/>
      <c r="BND43" s="268"/>
      <c r="BNE43" s="268"/>
      <c r="BNF43" s="268"/>
      <c r="BNG43" s="268"/>
      <c r="BNH43" s="268"/>
      <c r="BNI43" s="268"/>
      <c r="BNJ43" s="268"/>
      <c r="BNK43" s="268"/>
      <c r="BNL43" s="268"/>
      <c r="BNM43" s="268"/>
      <c r="BNN43" s="268"/>
      <c r="BNO43" s="268"/>
      <c r="BNP43" s="268"/>
      <c r="BNQ43" s="268"/>
      <c r="BNR43" s="268"/>
      <c r="BNS43" s="268"/>
      <c r="BNT43" s="268"/>
      <c r="BNU43" s="268"/>
      <c r="BNV43" s="268"/>
      <c r="BNW43" s="268"/>
      <c r="BNX43" s="268"/>
      <c r="BNY43" s="268"/>
      <c r="BNZ43" s="268"/>
      <c r="BOA43" s="268"/>
      <c r="BOB43" s="268"/>
      <c r="BOC43" s="268"/>
      <c r="BOD43" s="268"/>
      <c r="BOE43" s="268"/>
      <c r="BOF43" s="268"/>
      <c r="BOG43" s="268"/>
      <c r="BOH43" s="268"/>
      <c r="BOI43" s="268"/>
      <c r="BOJ43" s="268"/>
      <c r="BOK43" s="268"/>
      <c r="BOL43" s="268"/>
      <c r="BOM43" s="268"/>
      <c r="BON43" s="268"/>
      <c r="BOO43" s="268"/>
      <c r="BOP43" s="268"/>
      <c r="BOQ43" s="268"/>
      <c r="BOR43" s="268"/>
      <c r="BOS43" s="268"/>
      <c r="BOT43" s="268"/>
      <c r="BOU43" s="268"/>
      <c r="BOV43" s="268"/>
      <c r="BOW43" s="268"/>
      <c r="BOX43" s="268"/>
      <c r="BOY43" s="268"/>
      <c r="BOZ43" s="268"/>
      <c r="BPA43" s="268"/>
      <c r="BPB43" s="268"/>
      <c r="BPC43" s="268"/>
      <c r="BPD43" s="268"/>
      <c r="BPE43" s="268"/>
      <c r="BPF43" s="268"/>
      <c r="BPG43" s="268"/>
      <c r="BPH43" s="268"/>
      <c r="BPI43" s="268"/>
      <c r="BPJ43" s="268"/>
      <c r="BPK43" s="268"/>
      <c r="BPL43" s="268"/>
      <c r="BPM43" s="268"/>
      <c r="BPN43" s="268"/>
      <c r="BPO43" s="268"/>
      <c r="BPP43" s="268"/>
      <c r="BPQ43" s="268"/>
      <c r="BPR43" s="268"/>
      <c r="BPS43" s="268"/>
      <c r="BPT43" s="268"/>
      <c r="BPU43" s="268"/>
      <c r="BPV43" s="268"/>
      <c r="BPW43" s="268"/>
      <c r="BPX43" s="268"/>
      <c r="BPY43" s="268"/>
      <c r="BPZ43" s="268"/>
      <c r="BQA43" s="268"/>
      <c r="BQB43" s="268"/>
      <c r="BQC43" s="268"/>
      <c r="BQD43" s="268"/>
      <c r="BQE43" s="268"/>
      <c r="BQF43" s="268"/>
      <c r="BQG43" s="268"/>
      <c r="BQH43" s="268"/>
      <c r="BQI43" s="268"/>
      <c r="BQJ43" s="268"/>
      <c r="BQK43" s="268"/>
      <c r="BQL43" s="268"/>
      <c r="BQM43" s="268"/>
      <c r="BQN43" s="268"/>
      <c r="BQO43" s="268"/>
      <c r="BQP43" s="268"/>
      <c r="BQQ43" s="268"/>
      <c r="BQR43" s="268"/>
      <c r="BQS43" s="268"/>
      <c r="BQT43" s="268"/>
      <c r="BQU43" s="268"/>
      <c r="BQV43" s="268"/>
      <c r="BQW43" s="268"/>
      <c r="BQX43" s="268"/>
      <c r="BQY43" s="268"/>
      <c r="BQZ43" s="268"/>
      <c r="BRA43" s="268"/>
      <c r="BRB43" s="268"/>
      <c r="BRC43" s="268"/>
      <c r="BRD43" s="268"/>
      <c r="BRE43" s="268"/>
      <c r="BRF43" s="268"/>
      <c r="BRG43" s="268"/>
      <c r="BRH43" s="268"/>
      <c r="BRI43" s="268"/>
      <c r="BRJ43" s="268"/>
      <c r="BRK43" s="268"/>
      <c r="BRL43" s="268"/>
      <c r="BRM43" s="268"/>
      <c r="BRN43" s="268"/>
      <c r="BRO43" s="268"/>
      <c r="BRP43" s="268"/>
      <c r="BRQ43" s="268"/>
      <c r="BRR43" s="268"/>
      <c r="BRS43" s="268"/>
      <c r="BRT43" s="268"/>
      <c r="BRU43" s="268"/>
      <c r="BRV43" s="268"/>
      <c r="BRW43" s="268"/>
      <c r="BRX43" s="268"/>
      <c r="BRY43" s="268"/>
      <c r="BRZ43" s="268"/>
      <c r="BSA43" s="268"/>
      <c r="BSB43" s="268"/>
      <c r="BSC43" s="268"/>
      <c r="BSD43" s="268"/>
      <c r="BSE43" s="268"/>
      <c r="BSF43" s="268"/>
      <c r="BSG43" s="268"/>
      <c r="BSH43" s="268"/>
      <c r="BSI43" s="268"/>
      <c r="BSJ43" s="268"/>
      <c r="BSK43" s="268"/>
      <c r="BSL43" s="268"/>
      <c r="BSM43" s="268"/>
      <c r="BSN43" s="268"/>
      <c r="BSO43" s="268"/>
      <c r="BSP43" s="268"/>
      <c r="BSQ43" s="268"/>
      <c r="BSR43" s="268"/>
      <c r="BSS43" s="268"/>
      <c r="BST43" s="268"/>
      <c r="BSU43" s="268"/>
      <c r="BSV43" s="268"/>
      <c r="BSW43" s="268"/>
      <c r="BSX43" s="268"/>
      <c r="BSY43" s="268"/>
      <c r="BSZ43" s="268"/>
      <c r="BTA43" s="268"/>
      <c r="BTB43" s="268"/>
      <c r="BTC43" s="268"/>
      <c r="BTD43" s="268"/>
      <c r="BTE43" s="268"/>
      <c r="BTF43" s="268"/>
      <c r="BTG43" s="268"/>
      <c r="BTH43" s="268"/>
      <c r="BTI43" s="268"/>
      <c r="BTJ43" s="268"/>
      <c r="BTK43" s="268"/>
      <c r="BTL43" s="268"/>
      <c r="BTM43" s="268"/>
      <c r="BTN43" s="268"/>
      <c r="BTO43" s="268"/>
      <c r="BTP43" s="268"/>
      <c r="BTQ43" s="268"/>
      <c r="BTR43" s="268"/>
      <c r="BTS43" s="268"/>
      <c r="BTT43" s="268"/>
      <c r="BTU43" s="268"/>
      <c r="BTV43" s="268"/>
      <c r="BTW43" s="268"/>
      <c r="BTX43" s="268"/>
      <c r="BTY43" s="268"/>
      <c r="BTZ43" s="268"/>
      <c r="BUA43" s="268"/>
      <c r="BUB43" s="268"/>
      <c r="BUC43" s="268"/>
      <c r="BUD43" s="268"/>
      <c r="BUE43" s="268"/>
      <c r="BUF43" s="268"/>
      <c r="BUG43" s="268"/>
      <c r="BUH43" s="268"/>
      <c r="BUI43" s="268"/>
      <c r="BUJ43" s="268"/>
      <c r="BUK43" s="268"/>
      <c r="BUL43" s="268"/>
      <c r="BUM43" s="268"/>
      <c r="BUN43" s="268"/>
      <c r="BUO43" s="268"/>
      <c r="BUP43" s="268"/>
      <c r="BUQ43" s="268"/>
      <c r="BUR43" s="268"/>
      <c r="BUS43" s="268"/>
      <c r="BUT43" s="268"/>
      <c r="BUU43" s="268"/>
      <c r="BUV43" s="268"/>
      <c r="BUW43" s="268"/>
      <c r="BUX43" s="268"/>
      <c r="BUY43" s="268"/>
      <c r="BUZ43" s="268"/>
      <c r="BVA43" s="268"/>
      <c r="BVB43" s="268"/>
      <c r="BVC43" s="268"/>
      <c r="BVD43" s="268"/>
      <c r="BVE43" s="268"/>
      <c r="BVF43" s="268"/>
      <c r="BVG43" s="268"/>
      <c r="BVH43" s="268"/>
      <c r="BVI43" s="268"/>
      <c r="BVJ43" s="268"/>
      <c r="BVK43" s="268"/>
      <c r="BVL43" s="268"/>
      <c r="BVM43" s="268"/>
      <c r="BVN43" s="268"/>
      <c r="BVO43" s="268"/>
      <c r="BVP43" s="268"/>
      <c r="BVQ43" s="268"/>
      <c r="BVR43" s="268"/>
      <c r="BVS43" s="268"/>
      <c r="BVT43" s="268"/>
      <c r="BVU43" s="268"/>
      <c r="BVV43" s="268"/>
      <c r="BVW43" s="268"/>
      <c r="BVX43" s="268"/>
      <c r="BVY43" s="268"/>
      <c r="BVZ43" s="268"/>
      <c r="BWA43" s="268"/>
      <c r="BWB43" s="268"/>
      <c r="BWC43" s="268"/>
      <c r="BWD43" s="268"/>
      <c r="BWE43" s="268"/>
      <c r="BWF43" s="268"/>
      <c r="BWG43" s="268"/>
      <c r="BWH43" s="268"/>
      <c r="BWI43" s="268"/>
      <c r="BWJ43" s="268"/>
      <c r="BWK43" s="268"/>
      <c r="BWL43" s="268"/>
      <c r="BWM43" s="268"/>
      <c r="BWN43" s="268"/>
      <c r="BWO43" s="268"/>
      <c r="BWP43" s="268"/>
      <c r="BWQ43" s="268"/>
      <c r="BWR43" s="268"/>
      <c r="BWS43" s="268"/>
      <c r="BWT43" s="268"/>
      <c r="BWU43" s="268"/>
      <c r="BWV43" s="268"/>
      <c r="BWW43" s="268"/>
      <c r="BWX43" s="268"/>
      <c r="BWY43" s="268"/>
      <c r="BWZ43" s="268"/>
      <c r="BXA43" s="268"/>
      <c r="BXB43" s="268"/>
      <c r="BXC43" s="268"/>
      <c r="BXD43" s="268"/>
      <c r="BXE43" s="268"/>
      <c r="BXF43" s="268"/>
      <c r="BXG43" s="268"/>
      <c r="BXH43" s="268"/>
      <c r="BXI43" s="268"/>
      <c r="BXJ43" s="268"/>
      <c r="BXK43" s="268"/>
      <c r="BXL43" s="268"/>
      <c r="BXM43" s="268"/>
      <c r="BXN43" s="268"/>
      <c r="BXO43" s="268"/>
      <c r="BXP43" s="268"/>
      <c r="BXQ43" s="268"/>
      <c r="BXR43" s="268"/>
      <c r="BXS43" s="268"/>
      <c r="BXT43" s="268"/>
      <c r="BXU43" s="268"/>
      <c r="BXV43" s="268"/>
      <c r="BXW43" s="268"/>
      <c r="BXX43" s="268"/>
      <c r="BXY43" s="268"/>
      <c r="BXZ43" s="268"/>
      <c r="BYA43" s="268"/>
      <c r="BYB43" s="268"/>
      <c r="BYC43" s="268"/>
      <c r="BYD43" s="268"/>
      <c r="BYE43" s="268"/>
      <c r="BYF43" s="268"/>
      <c r="BYG43" s="268"/>
      <c r="BYH43" s="268"/>
      <c r="BYI43" s="268"/>
      <c r="BYJ43" s="268"/>
      <c r="BYK43" s="268"/>
      <c r="BYL43" s="268"/>
      <c r="BYM43" s="268"/>
      <c r="BYN43" s="268"/>
      <c r="BYO43" s="268"/>
      <c r="BYP43" s="268"/>
      <c r="BYQ43" s="268"/>
      <c r="BYR43" s="268"/>
      <c r="BYS43" s="268"/>
      <c r="BYT43" s="268"/>
      <c r="BYU43" s="268"/>
      <c r="BYV43" s="268"/>
      <c r="BYW43" s="268"/>
      <c r="BYX43" s="268"/>
      <c r="BYY43" s="268"/>
      <c r="BYZ43" s="268"/>
      <c r="BZA43" s="268"/>
      <c r="BZB43" s="268"/>
      <c r="BZC43" s="268"/>
      <c r="BZD43" s="268"/>
      <c r="BZE43" s="268"/>
      <c r="BZF43" s="268"/>
      <c r="BZG43" s="268"/>
      <c r="BZH43" s="268"/>
      <c r="BZI43" s="268"/>
      <c r="BZJ43" s="268"/>
      <c r="BZK43" s="268"/>
      <c r="BZL43" s="268"/>
      <c r="BZM43" s="268"/>
      <c r="BZN43" s="268"/>
      <c r="BZO43" s="268"/>
      <c r="BZP43" s="268"/>
      <c r="BZQ43" s="268"/>
      <c r="BZR43" s="268"/>
      <c r="BZS43" s="268"/>
      <c r="BZT43" s="268"/>
      <c r="BZU43" s="268"/>
      <c r="BZV43" s="268"/>
      <c r="BZW43" s="268"/>
      <c r="BZX43" s="268"/>
      <c r="BZY43" s="268"/>
      <c r="BZZ43" s="268"/>
      <c r="CAA43" s="268"/>
      <c r="CAB43" s="268"/>
      <c r="CAC43" s="268"/>
      <c r="CAD43" s="268"/>
      <c r="CAE43" s="268"/>
      <c r="CAF43" s="268"/>
      <c r="CAG43" s="268"/>
      <c r="CAH43" s="268"/>
      <c r="CAI43" s="268"/>
      <c r="CAJ43" s="268"/>
      <c r="CAK43" s="268"/>
      <c r="CAL43" s="268"/>
      <c r="CAM43" s="268"/>
      <c r="CAN43" s="268"/>
      <c r="CAO43" s="268"/>
      <c r="CAP43" s="268"/>
      <c r="CAQ43" s="268"/>
      <c r="CAR43" s="268"/>
      <c r="CAS43" s="268"/>
      <c r="CAT43" s="268"/>
      <c r="CAU43" s="268"/>
      <c r="CAV43" s="268"/>
      <c r="CAW43" s="268"/>
      <c r="CAX43" s="268"/>
      <c r="CAY43" s="268"/>
      <c r="CAZ43" s="268"/>
      <c r="CBA43" s="268"/>
      <c r="CBB43" s="268"/>
      <c r="CBC43" s="268"/>
      <c r="CBD43" s="268"/>
      <c r="CBE43" s="268"/>
      <c r="CBF43" s="268"/>
      <c r="CBG43" s="268"/>
      <c r="CBH43" s="268"/>
      <c r="CBI43" s="268"/>
      <c r="CBJ43" s="268"/>
      <c r="CBK43" s="268"/>
      <c r="CBL43" s="268"/>
      <c r="CBM43" s="268"/>
      <c r="CBN43" s="268"/>
      <c r="CBO43" s="268"/>
      <c r="CBP43" s="268"/>
      <c r="CBQ43" s="268"/>
      <c r="CBR43" s="268"/>
      <c r="CBS43" s="268"/>
      <c r="CBT43" s="268"/>
      <c r="CBU43" s="268"/>
      <c r="CBV43" s="268"/>
      <c r="CBW43" s="268"/>
      <c r="CBX43" s="268"/>
      <c r="CBY43" s="268"/>
      <c r="CBZ43" s="268"/>
      <c r="CCA43" s="268"/>
      <c r="CCB43" s="268"/>
      <c r="CCC43" s="268"/>
      <c r="CCD43" s="268"/>
      <c r="CCE43" s="268"/>
      <c r="CCF43" s="268"/>
      <c r="CCG43" s="268"/>
      <c r="CCH43" s="268"/>
      <c r="CCI43" s="268"/>
      <c r="CCJ43" s="268"/>
      <c r="CCK43" s="268"/>
      <c r="CCL43" s="268"/>
      <c r="CCM43" s="268"/>
      <c r="CCN43" s="268"/>
      <c r="CCO43" s="268"/>
      <c r="CCP43" s="268"/>
      <c r="CCQ43" s="268"/>
      <c r="CCR43" s="268"/>
      <c r="CCS43" s="268"/>
      <c r="CCT43" s="268"/>
      <c r="CCU43" s="268"/>
      <c r="CCV43" s="268"/>
      <c r="CCW43" s="268"/>
      <c r="CCX43" s="268"/>
      <c r="CCY43" s="268"/>
      <c r="CCZ43" s="268"/>
      <c r="CDA43" s="268"/>
      <c r="CDB43" s="268"/>
      <c r="CDC43" s="268"/>
      <c r="CDD43" s="268"/>
      <c r="CDE43" s="268"/>
      <c r="CDF43" s="268"/>
      <c r="CDG43" s="268"/>
      <c r="CDH43" s="268"/>
      <c r="CDI43" s="268"/>
      <c r="CDJ43" s="268"/>
      <c r="CDK43" s="268"/>
      <c r="CDL43" s="268"/>
      <c r="CDM43" s="268"/>
      <c r="CDN43" s="268"/>
      <c r="CDO43" s="268"/>
      <c r="CDP43" s="268"/>
      <c r="CDQ43" s="268"/>
      <c r="CDR43" s="268"/>
      <c r="CDS43" s="268"/>
      <c r="CDT43" s="268"/>
      <c r="CDU43" s="268"/>
      <c r="CDV43" s="268"/>
      <c r="CDW43" s="268"/>
      <c r="CDX43" s="268"/>
      <c r="CDY43" s="268"/>
      <c r="CDZ43" s="268"/>
      <c r="CEA43" s="268"/>
      <c r="CEB43" s="268"/>
      <c r="CEC43" s="268"/>
      <c r="CED43" s="268"/>
      <c r="CEE43" s="268"/>
      <c r="CEF43" s="268"/>
      <c r="CEG43" s="268"/>
      <c r="CEH43" s="268"/>
      <c r="CEI43" s="268"/>
      <c r="CEJ43" s="268"/>
      <c r="CEK43" s="268"/>
      <c r="CEL43" s="268"/>
      <c r="CEM43" s="268"/>
      <c r="CEN43" s="268"/>
      <c r="CEO43" s="268"/>
      <c r="CEP43" s="268"/>
      <c r="CEQ43" s="268"/>
      <c r="CER43" s="268"/>
      <c r="CES43" s="268"/>
      <c r="CET43" s="268"/>
      <c r="CEU43" s="268"/>
      <c r="CEV43" s="268"/>
      <c r="CEW43" s="268"/>
      <c r="CEX43" s="268"/>
      <c r="CEY43" s="268"/>
      <c r="CEZ43" s="268"/>
      <c r="CFA43" s="268"/>
      <c r="CFB43" s="268"/>
      <c r="CFC43" s="268"/>
      <c r="CFD43" s="268"/>
      <c r="CFE43" s="268"/>
      <c r="CFF43" s="268"/>
      <c r="CFG43" s="268"/>
      <c r="CFH43" s="268"/>
      <c r="CFI43" s="268"/>
      <c r="CFJ43" s="268"/>
      <c r="CFK43" s="268"/>
      <c r="CFL43" s="268"/>
      <c r="CFM43" s="268"/>
      <c r="CFN43" s="268"/>
      <c r="CFO43" s="268"/>
      <c r="CFP43" s="268"/>
      <c r="CFQ43" s="268"/>
      <c r="CFR43" s="268"/>
      <c r="CFS43" s="268"/>
      <c r="CFT43" s="268"/>
      <c r="CFU43" s="268"/>
      <c r="CFV43" s="268"/>
      <c r="CFW43" s="268"/>
      <c r="CFX43" s="268"/>
      <c r="CFY43" s="268"/>
      <c r="CFZ43" s="268"/>
      <c r="CGA43" s="268"/>
      <c r="CGB43" s="268"/>
      <c r="CGC43" s="268"/>
      <c r="CGD43" s="268"/>
    </row>
    <row r="44" spans="1:2214" x14ac:dyDescent="0.2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9"/>
      <c r="AU44" s="269"/>
      <c r="AV44" s="269"/>
      <c r="AW44" s="269"/>
      <c r="AX44" s="269"/>
      <c r="AY44" s="269"/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69"/>
      <c r="CJ44" s="269"/>
      <c r="CK44" s="269"/>
      <c r="CL44" s="269"/>
      <c r="CM44" s="269"/>
      <c r="CN44" s="269"/>
      <c r="CO44" s="269"/>
      <c r="CP44" s="269"/>
      <c r="CQ44" s="269"/>
      <c r="CR44" s="269"/>
      <c r="CS44" s="269"/>
      <c r="CT44" s="269"/>
      <c r="CU44" s="269"/>
      <c r="CV44" s="269"/>
      <c r="CW44" s="350"/>
      <c r="CX44" s="269"/>
      <c r="CY44" s="269"/>
      <c r="CZ44" s="269"/>
      <c r="DA44" s="269"/>
      <c r="DB44" s="269"/>
      <c r="DC44" s="269"/>
      <c r="DD44" s="269"/>
      <c r="DE44" s="269"/>
      <c r="DF44" s="269"/>
      <c r="DG44" s="269"/>
      <c r="DH44" s="269"/>
      <c r="DI44" s="269"/>
      <c r="DJ44" s="269"/>
      <c r="DK44" s="269"/>
      <c r="DL44" s="269"/>
      <c r="DM44" s="269"/>
      <c r="DN44" s="269"/>
      <c r="DO44" s="269"/>
      <c r="DP44" s="269"/>
      <c r="DQ44" s="269"/>
      <c r="DR44" s="269"/>
      <c r="DS44" s="269"/>
      <c r="DT44" s="269"/>
      <c r="DU44" s="269"/>
      <c r="DV44" s="269"/>
      <c r="DW44" s="269"/>
      <c r="DX44" s="269"/>
      <c r="DY44" s="269"/>
      <c r="DZ44" s="269"/>
      <c r="EA44" s="269"/>
      <c r="EB44" s="269"/>
      <c r="EC44" s="269"/>
      <c r="ED44" s="269"/>
      <c r="EE44" s="269"/>
      <c r="EF44" s="269"/>
      <c r="EG44" s="269"/>
      <c r="EH44" s="269"/>
      <c r="EI44" s="269"/>
      <c r="EJ44" s="269"/>
      <c r="EK44" s="269"/>
      <c r="EL44" s="269"/>
      <c r="EM44" s="269"/>
      <c r="EN44" s="269"/>
      <c r="EO44" s="269"/>
      <c r="EP44" s="269"/>
      <c r="EQ44" s="269"/>
      <c r="ER44" s="269"/>
      <c r="ES44" s="269"/>
      <c r="ET44" s="269"/>
      <c r="EU44" s="269"/>
      <c r="EV44" s="269"/>
      <c r="EW44" s="269"/>
      <c r="EX44" s="269"/>
      <c r="EY44" s="269"/>
      <c r="EZ44" s="269"/>
      <c r="FA44" s="269"/>
      <c r="FB44" s="269"/>
      <c r="FC44" s="269"/>
      <c r="FD44" s="269"/>
      <c r="FE44" s="269"/>
      <c r="FF44" s="269"/>
      <c r="FG44" s="269"/>
      <c r="FH44" s="269"/>
      <c r="FI44" s="269"/>
      <c r="FJ44" s="269"/>
      <c r="FK44" s="269"/>
      <c r="FL44" s="269"/>
      <c r="FM44" s="269"/>
      <c r="FN44" s="269"/>
      <c r="FO44" s="269"/>
      <c r="FP44" s="269"/>
      <c r="FQ44" s="269"/>
      <c r="FR44" s="269"/>
      <c r="FS44" s="269"/>
      <c r="FT44" s="269"/>
      <c r="FU44" s="269"/>
      <c r="FV44" s="269"/>
      <c r="FW44" s="269"/>
      <c r="FX44" s="269"/>
      <c r="FY44" s="269"/>
      <c r="FZ44" s="269"/>
      <c r="GA44" s="269"/>
      <c r="GB44" s="269"/>
      <c r="GC44" s="269"/>
      <c r="GD44" s="269"/>
      <c r="GE44" s="269"/>
      <c r="GF44" s="269"/>
      <c r="GG44" s="269"/>
      <c r="GH44" s="269"/>
      <c r="GI44" s="269"/>
      <c r="GJ44" s="269"/>
      <c r="GK44" s="269"/>
      <c r="GL44" s="269"/>
      <c r="GM44" s="269"/>
      <c r="GN44" s="269"/>
      <c r="GO44" s="269"/>
      <c r="GP44" s="269"/>
      <c r="GQ44" s="269"/>
      <c r="GR44" s="269"/>
      <c r="GS44" s="269"/>
      <c r="GT44" s="269"/>
      <c r="GU44" s="269"/>
      <c r="GV44" s="269"/>
      <c r="GW44" s="269"/>
      <c r="GX44" s="269"/>
      <c r="GY44" s="269"/>
      <c r="GZ44" s="269"/>
      <c r="HA44" s="269"/>
      <c r="HB44" s="269"/>
      <c r="HC44" s="269"/>
      <c r="HD44" s="269"/>
      <c r="HE44" s="269"/>
      <c r="HF44" s="269"/>
      <c r="HG44" s="269"/>
      <c r="HH44" s="269"/>
      <c r="HI44" s="269"/>
      <c r="HJ44" s="269"/>
      <c r="HK44" s="269"/>
      <c r="HL44" s="269"/>
      <c r="HM44" s="269"/>
      <c r="HN44" s="269"/>
      <c r="HO44" s="269"/>
      <c r="HP44" s="269"/>
      <c r="HQ44" s="269"/>
      <c r="HR44" s="269"/>
      <c r="HS44" s="269"/>
      <c r="HT44" s="269"/>
      <c r="HU44" s="269"/>
      <c r="HV44" s="269"/>
      <c r="HW44" s="269"/>
      <c r="HX44" s="269"/>
      <c r="HY44" s="269"/>
      <c r="HZ44" s="269"/>
      <c r="IA44" s="269"/>
      <c r="IB44" s="269"/>
      <c r="IC44" s="269"/>
      <c r="ID44" s="269"/>
      <c r="IE44" s="269"/>
      <c r="IF44" s="269"/>
      <c r="IG44" s="269"/>
      <c r="IH44" s="269"/>
      <c r="II44" s="269"/>
      <c r="IJ44" s="269"/>
      <c r="IK44" s="269"/>
      <c r="IL44" s="269"/>
      <c r="IM44" s="269"/>
      <c r="IN44" s="269"/>
      <c r="IO44" s="269"/>
      <c r="IP44" s="269"/>
      <c r="IQ44" s="269"/>
      <c r="IR44" s="269"/>
      <c r="IS44" s="269"/>
      <c r="IT44" s="269"/>
      <c r="IU44" s="269"/>
      <c r="IV44" s="269"/>
      <c r="IW44" s="269"/>
      <c r="IX44" s="269"/>
      <c r="IY44" s="269"/>
      <c r="IZ44" s="269"/>
      <c r="JA44" s="269"/>
      <c r="JB44" s="269"/>
      <c r="JC44" s="269"/>
      <c r="JD44" s="269"/>
      <c r="JE44" s="269"/>
      <c r="JF44" s="269"/>
      <c r="JG44" s="269"/>
      <c r="JH44" s="269"/>
      <c r="JI44" s="269"/>
      <c r="JJ44" s="269"/>
      <c r="JK44" s="269"/>
      <c r="JL44" s="269"/>
      <c r="JM44" s="269"/>
      <c r="JN44" s="269"/>
      <c r="JO44" s="269"/>
      <c r="JP44" s="269"/>
      <c r="JQ44" s="269"/>
      <c r="JR44" s="269"/>
      <c r="JS44" s="269"/>
      <c r="JT44" s="269"/>
      <c r="JU44" s="269"/>
      <c r="JV44" s="269"/>
      <c r="JW44" s="269"/>
      <c r="JX44" s="269"/>
      <c r="JY44" s="269"/>
      <c r="JZ44" s="269"/>
      <c r="KA44" s="269"/>
      <c r="KB44" s="269"/>
      <c r="KC44" s="269"/>
      <c r="KD44" s="269"/>
      <c r="KE44" s="269"/>
      <c r="KF44" s="269"/>
      <c r="KG44" s="269"/>
      <c r="KH44" s="269"/>
      <c r="KI44" s="269"/>
      <c r="KJ44" s="269"/>
      <c r="KK44" s="269"/>
      <c r="KL44" s="269"/>
      <c r="KM44" s="269"/>
      <c r="KN44" s="269"/>
      <c r="KO44" s="269"/>
      <c r="KP44" s="269"/>
      <c r="KQ44" s="269"/>
      <c r="KR44" s="269"/>
      <c r="KS44" s="269"/>
      <c r="KT44" s="269"/>
      <c r="KU44" s="269"/>
      <c r="KV44" s="269"/>
      <c r="KW44" s="269"/>
      <c r="KX44" s="269"/>
      <c r="KY44" s="269"/>
      <c r="KZ44" s="269"/>
      <c r="LA44" s="269"/>
      <c r="LB44" s="269"/>
      <c r="LC44" s="269"/>
      <c r="LD44" s="269"/>
      <c r="LE44" s="269"/>
      <c r="LF44" s="269"/>
      <c r="LG44" s="269"/>
      <c r="LH44" s="269"/>
      <c r="LI44" s="269"/>
      <c r="LJ44" s="269"/>
      <c r="LK44" s="269"/>
      <c r="LL44" s="269"/>
      <c r="LM44" s="269"/>
      <c r="LN44" s="269"/>
      <c r="LO44" s="269"/>
      <c r="LP44" s="269"/>
      <c r="LQ44" s="269"/>
      <c r="LR44" s="269"/>
      <c r="LS44" s="269"/>
      <c r="LT44" s="269"/>
      <c r="LU44" s="269"/>
      <c r="LV44" s="269"/>
      <c r="LW44" s="269"/>
      <c r="LX44" s="269"/>
      <c r="LY44" s="269"/>
      <c r="LZ44" s="269"/>
      <c r="MA44" s="269"/>
      <c r="MB44" s="269"/>
      <c r="MC44" s="269"/>
      <c r="MD44" s="269"/>
      <c r="ME44" s="269"/>
      <c r="MF44" s="269"/>
      <c r="MG44" s="269"/>
      <c r="MH44" s="269"/>
      <c r="MI44" s="269"/>
      <c r="MJ44" s="269"/>
      <c r="MK44" s="269"/>
      <c r="ML44" s="269"/>
      <c r="MM44" s="269"/>
      <c r="MN44" s="269"/>
      <c r="MO44" s="269"/>
      <c r="MP44" s="269"/>
      <c r="MQ44" s="269"/>
      <c r="MR44" s="269"/>
      <c r="MS44" s="269"/>
      <c r="MT44" s="269"/>
      <c r="MU44" s="269"/>
      <c r="MV44" s="269"/>
      <c r="MW44" s="269"/>
      <c r="MX44" s="269"/>
      <c r="MY44" s="269"/>
      <c r="MZ44" s="269"/>
      <c r="NA44" s="269"/>
      <c r="NB44" s="269"/>
      <c r="NC44" s="269"/>
      <c r="ND44" s="269"/>
      <c r="NE44" s="269"/>
      <c r="NF44" s="269"/>
      <c r="NG44" s="269"/>
      <c r="NH44" s="269"/>
      <c r="NI44" s="269"/>
      <c r="NJ44" s="269"/>
      <c r="NK44" s="269"/>
      <c r="NL44" s="269"/>
      <c r="NM44" s="269"/>
      <c r="NN44" s="269"/>
      <c r="NO44" s="269"/>
      <c r="NP44" s="269"/>
      <c r="NQ44" s="269"/>
      <c r="NR44" s="269"/>
      <c r="NS44" s="269"/>
      <c r="NT44" s="269"/>
      <c r="NU44" s="269"/>
      <c r="NV44" s="269"/>
      <c r="NW44" s="269"/>
      <c r="NX44" s="269"/>
      <c r="NY44" s="269"/>
      <c r="NZ44" s="269"/>
      <c r="OA44" s="269"/>
      <c r="OB44" s="269"/>
      <c r="OC44" s="269"/>
      <c r="OD44" s="269"/>
      <c r="OE44" s="269"/>
      <c r="OF44" s="269"/>
      <c r="OG44" s="269"/>
      <c r="OH44" s="269"/>
      <c r="OI44" s="269"/>
      <c r="OJ44" s="269"/>
      <c r="OK44" s="269"/>
      <c r="OL44" s="269"/>
      <c r="OM44" s="269"/>
      <c r="ON44" s="269"/>
      <c r="OO44" s="269"/>
      <c r="OP44" s="269"/>
      <c r="OQ44" s="269"/>
      <c r="OR44" s="269"/>
      <c r="OS44" s="269"/>
      <c r="OT44" s="269"/>
      <c r="OU44" s="269"/>
      <c r="OV44" s="269"/>
      <c r="OW44" s="269"/>
      <c r="OX44" s="269"/>
      <c r="OY44" s="269"/>
      <c r="OZ44" s="269"/>
      <c r="PA44" s="269"/>
      <c r="PB44" s="269"/>
      <c r="PC44" s="269"/>
      <c r="PD44" s="269"/>
      <c r="PE44" s="269"/>
      <c r="PF44" s="269"/>
      <c r="PG44" s="269"/>
      <c r="PH44" s="269"/>
      <c r="PI44" s="269"/>
      <c r="PJ44" s="269"/>
      <c r="PK44" s="269"/>
      <c r="PL44" s="269"/>
      <c r="PM44" s="269"/>
      <c r="PN44" s="269"/>
      <c r="PO44" s="269"/>
      <c r="PP44" s="269"/>
      <c r="PQ44" s="269"/>
      <c r="PR44" s="269"/>
      <c r="PS44" s="269"/>
      <c r="PT44" s="269"/>
      <c r="PU44" s="269"/>
      <c r="PV44" s="269"/>
      <c r="PW44" s="269"/>
      <c r="PX44" s="269"/>
      <c r="PY44" s="269"/>
      <c r="PZ44" s="269"/>
      <c r="QA44" s="269"/>
      <c r="QB44" s="269"/>
      <c r="QC44" s="269"/>
      <c r="QD44" s="269"/>
      <c r="QE44" s="269"/>
      <c r="QF44" s="269"/>
      <c r="QG44" s="269"/>
      <c r="QH44" s="269"/>
      <c r="QI44" s="269"/>
      <c r="QJ44" s="269"/>
      <c r="QK44" s="269"/>
      <c r="QL44" s="269"/>
      <c r="QM44" s="269"/>
      <c r="QN44" s="269"/>
      <c r="QO44" s="269"/>
      <c r="QP44" s="269"/>
      <c r="QQ44" s="269"/>
      <c r="QR44" s="269"/>
      <c r="QS44" s="269"/>
      <c r="QT44" s="269"/>
      <c r="QU44" s="269"/>
      <c r="QV44" s="269"/>
      <c r="QW44" s="269"/>
      <c r="QX44" s="269"/>
      <c r="QY44" s="269"/>
      <c r="QZ44" s="269"/>
      <c r="RA44" s="269"/>
      <c r="RB44" s="269"/>
      <c r="RC44" s="269"/>
      <c r="RD44" s="269"/>
      <c r="RE44" s="269"/>
      <c r="RF44" s="269"/>
      <c r="RG44" s="269"/>
      <c r="RH44" s="269"/>
      <c r="RI44" s="269"/>
      <c r="RJ44" s="269"/>
      <c r="RK44" s="269"/>
      <c r="RL44" s="269"/>
      <c r="RM44" s="269"/>
      <c r="RN44" s="269"/>
      <c r="RO44" s="269"/>
      <c r="RP44" s="269"/>
      <c r="RQ44" s="269"/>
      <c r="RR44" s="269"/>
      <c r="RS44" s="269"/>
      <c r="RT44" s="269"/>
      <c r="RU44" s="269"/>
      <c r="RV44" s="269"/>
      <c r="RW44" s="269"/>
      <c r="RX44" s="269"/>
      <c r="RY44" s="269"/>
      <c r="RZ44" s="269"/>
      <c r="SA44" s="269"/>
      <c r="SB44" s="269"/>
      <c r="SC44" s="269"/>
      <c r="SD44" s="269"/>
      <c r="SE44" s="269"/>
      <c r="SF44" s="269"/>
      <c r="SG44" s="269"/>
      <c r="SH44" s="269"/>
      <c r="SI44" s="269"/>
      <c r="SJ44" s="269"/>
      <c r="SK44" s="269"/>
      <c r="SL44" s="269"/>
      <c r="SM44" s="269"/>
      <c r="SN44" s="269"/>
      <c r="SO44" s="269"/>
      <c r="SP44" s="269"/>
      <c r="SQ44" s="269"/>
      <c r="SR44" s="269"/>
      <c r="SS44" s="269"/>
      <c r="ST44" s="269"/>
      <c r="SU44" s="269"/>
      <c r="SV44" s="269"/>
      <c r="SW44" s="269"/>
      <c r="SX44" s="269"/>
      <c r="SY44" s="269"/>
      <c r="SZ44" s="269"/>
      <c r="TA44" s="269"/>
      <c r="TB44" s="269"/>
      <c r="TC44" s="269"/>
      <c r="TD44" s="269"/>
      <c r="TE44" s="269"/>
      <c r="TF44" s="269"/>
      <c r="TG44" s="269"/>
      <c r="TH44" s="269"/>
      <c r="TI44" s="269"/>
      <c r="TJ44" s="269"/>
      <c r="TK44" s="269"/>
      <c r="TL44" s="269"/>
      <c r="TM44" s="269"/>
      <c r="TN44" s="269"/>
      <c r="TO44" s="269"/>
      <c r="TP44" s="269"/>
      <c r="TQ44" s="269"/>
      <c r="TR44" s="269"/>
      <c r="TS44" s="269"/>
      <c r="TT44" s="269"/>
      <c r="TU44" s="269"/>
      <c r="TV44" s="269"/>
      <c r="TW44" s="269"/>
      <c r="TX44" s="269"/>
      <c r="TY44" s="269"/>
      <c r="TZ44" s="269"/>
      <c r="UA44" s="269"/>
      <c r="UB44" s="269"/>
      <c r="UC44" s="269"/>
      <c r="UD44" s="269"/>
      <c r="UE44" s="269"/>
      <c r="UF44" s="269"/>
      <c r="UG44" s="269"/>
      <c r="UH44" s="269"/>
      <c r="UI44" s="269"/>
      <c r="UJ44" s="269"/>
      <c r="UK44" s="269"/>
      <c r="UL44" s="269"/>
      <c r="UM44" s="269"/>
      <c r="UN44" s="269"/>
      <c r="UO44" s="269"/>
      <c r="UP44" s="269"/>
      <c r="UQ44" s="269"/>
      <c r="UR44" s="269"/>
      <c r="US44" s="269"/>
      <c r="UT44" s="269"/>
      <c r="UU44" s="269"/>
      <c r="UV44" s="269"/>
      <c r="UW44" s="269"/>
      <c r="UX44" s="269"/>
      <c r="UY44" s="269"/>
      <c r="UZ44" s="269"/>
      <c r="VA44" s="269"/>
      <c r="VB44" s="269"/>
      <c r="VC44" s="269"/>
      <c r="VD44" s="269"/>
      <c r="VE44" s="269"/>
      <c r="VF44" s="269"/>
      <c r="VG44" s="269"/>
      <c r="VH44" s="269"/>
      <c r="VI44" s="269"/>
      <c r="VJ44" s="269"/>
      <c r="VK44" s="269"/>
      <c r="VL44" s="269"/>
      <c r="VM44" s="269"/>
      <c r="VN44" s="269"/>
      <c r="VO44" s="269"/>
      <c r="VP44" s="269"/>
      <c r="VQ44" s="269"/>
      <c r="VR44" s="269"/>
      <c r="VS44" s="269"/>
      <c r="VT44" s="269"/>
      <c r="VU44" s="269"/>
      <c r="VV44" s="269"/>
      <c r="VW44" s="269"/>
      <c r="VX44" s="269"/>
      <c r="VY44" s="269"/>
      <c r="VZ44" s="269"/>
      <c r="WA44" s="269"/>
      <c r="WB44" s="269"/>
      <c r="WC44" s="269"/>
      <c r="WD44" s="269"/>
      <c r="WE44" s="269"/>
      <c r="WF44" s="269"/>
      <c r="WG44" s="269"/>
      <c r="WH44" s="269"/>
      <c r="WI44" s="269"/>
      <c r="WJ44" s="269"/>
      <c r="WK44" s="269"/>
      <c r="WL44" s="269"/>
      <c r="WM44" s="269"/>
      <c r="WN44" s="269"/>
      <c r="WO44" s="269"/>
      <c r="WP44" s="269"/>
      <c r="WQ44" s="269"/>
      <c r="WR44" s="269"/>
      <c r="WS44" s="269"/>
      <c r="WT44" s="269"/>
      <c r="WU44" s="269"/>
      <c r="WV44" s="269"/>
      <c r="WW44" s="269"/>
      <c r="WX44" s="269"/>
      <c r="WY44" s="269"/>
      <c r="WZ44" s="269"/>
      <c r="XA44" s="269"/>
      <c r="XB44" s="269"/>
      <c r="XC44" s="269"/>
      <c r="XD44" s="269"/>
      <c r="XE44" s="269"/>
      <c r="XF44" s="269"/>
      <c r="XG44" s="269"/>
      <c r="XH44" s="269"/>
      <c r="XI44" s="269"/>
      <c r="XJ44" s="269"/>
      <c r="XK44" s="269"/>
      <c r="XL44" s="269"/>
      <c r="XM44" s="269"/>
      <c r="XN44" s="269"/>
      <c r="XO44" s="269"/>
      <c r="XP44" s="269"/>
      <c r="XQ44" s="269"/>
      <c r="XR44" s="269"/>
      <c r="XS44" s="269"/>
      <c r="XT44" s="269"/>
      <c r="XU44" s="269"/>
      <c r="XV44" s="269"/>
      <c r="XW44" s="269"/>
      <c r="XX44" s="269"/>
      <c r="XY44" s="269"/>
      <c r="XZ44" s="269"/>
      <c r="YA44" s="269"/>
      <c r="YB44" s="269"/>
      <c r="YC44" s="269"/>
      <c r="YD44" s="269"/>
      <c r="YE44" s="269"/>
      <c r="YF44" s="269"/>
      <c r="YG44" s="269"/>
      <c r="YH44" s="269"/>
      <c r="YI44" s="269"/>
      <c r="YJ44" s="269"/>
      <c r="YK44" s="269"/>
      <c r="YL44" s="269"/>
      <c r="YM44" s="269"/>
      <c r="YN44" s="269"/>
      <c r="YO44" s="269"/>
      <c r="YP44" s="269"/>
      <c r="YQ44" s="269"/>
      <c r="YR44" s="269"/>
      <c r="YS44" s="269"/>
      <c r="YT44" s="269"/>
      <c r="YU44" s="269"/>
      <c r="YV44" s="269"/>
      <c r="YW44" s="269"/>
      <c r="YX44" s="269"/>
      <c r="YY44" s="269"/>
      <c r="YZ44" s="269"/>
      <c r="ZA44" s="269"/>
      <c r="ZB44" s="269"/>
      <c r="ZC44" s="269"/>
      <c r="ZD44" s="269"/>
      <c r="ZE44" s="269"/>
      <c r="ZF44" s="269"/>
      <c r="ZG44" s="269"/>
      <c r="ZH44" s="269"/>
      <c r="ZI44" s="269"/>
      <c r="ZJ44" s="269"/>
      <c r="ZK44" s="269"/>
      <c r="ZL44" s="269"/>
      <c r="ZM44" s="269"/>
      <c r="ZN44" s="269"/>
      <c r="ZO44" s="269"/>
      <c r="ZP44" s="269"/>
      <c r="ZQ44" s="269"/>
      <c r="ZR44" s="269"/>
      <c r="ZS44" s="269"/>
      <c r="ZT44" s="269"/>
      <c r="ZU44" s="269"/>
      <c r="ZV44" s="269"/>
      <c r="ZW44" s="269"/>
      <c r="ZX44" s="269"/>
      <c r="ZY44" s="269"/>
      <c r="ZZ44" s="269"/>
      <c r="AAA44" s="269"/>
      <c r="AAB44" s="269"/>
      <c r="AAC44" s="269"/>
      <c r="AAD44" s="269"/>
      <c r="AAE44" s="269"/>
      <c r="AAF44" s="269"/>
      <c r="AAG44" s="269"/>
      <c r="AAH44" s="269"/>
      <c r="AAI44" s="269"/>
      <c r="AAJ44" s="269"/>
      <c r="AAK44" s="269"/>
      <c r="AAL44" s="269"/>
      <c r="AAM44" s="269"/>
      <c r="AAN44" s="269"/>
      <c r="AAO44" s="269"/>
      <c r="AAP44" s="269"/>
      <c r="AAQ44" s="269"/>
      <c r="AAR44" s="269"/>
      <c r="AAS44" s="269"/>
      <c r="AAT44" s="269"/>
      <c r="AAU44" s="269"/>
      <c r="AAV44" s="269"/>
      <c r="AAW44" s="269"/>
      <c r="AAX44" s="269"/>
      <c r="AAY44" s="269"/>
      <c r="AAZ44" s="269"/>
      <c r="ABA44" s="269"/>
      <c r="ABB44" s="269"/>
      <c r="ABC44" s="269"/>
      <c r="ABD44" s="269"/>
      <c r="ABE44" s="269"/>
      <c r="ABF44" s="269"/>
      <c r="ABG44" s="269"/>
      <c r="ABH44" s="269"/>
      <c r="ABI44" s="269"/>
      <c r="ABJ44" s="269"/>
      <c r="ABK44" s="269"/>
      <c r="ABL44" s="269"/>
      <c r="ABM44" s="269"/>
      <c r="ABN44" s="269"/>
      <c r="ABO44" s="269"/>
      <c r="ABP44" s="269"/>
      <c r="ABQ44" s="269"/>
      <c r="ABR44" s="269"/>
      <c r="ABS44" s="269"/>
      <c r="ABT44" s="269"/>
      <c r="ABU44" s="269"/>
      <c r="ABV44" s="269"/>
      <c r="ABW44" s="269"/>
      <c r="ABX44" s="269"/>
      <c r="ABY44" s="269"/>
      <c r="ABZ44" s="269"/>
      <c r="ACA44" s="269"/>
      <c r="ACB44" s="269"/>
      <c r="ACC44" s="269"/>
      <c r="ACD44" s="269"/>
      <c r="ACE44" s="269"/>
      <c r="ACF44" s="269"/>
      <c r="ACG44" s="269"/>
      <c r="ACH44" s="269"/>
      <c r="ACI44" s="269"/>
      <c r="ACJ44" s="269"/>
      <c r="ACK44" s="269"/>
      <c r="ACL44" s="269"/>
      <c r="ACM44" s="269"/>
      <c r="ACN44" s="269"/>
      <c r="ACO44" s="269"/>
      <c r="ACP44" s="269"/>
      <c r="ACQ44" s="269"/>
      <c r="ACR44" s="269"/>
      <c r="ACS44" s="269"/>
      <c r="ACT44" s="269"/>
      <c r="ACU44" s="269"/>
      <c r="ACV44" s="269"/>
      <c r="ACW44" s="269"/>
      <c r="ACX44" s="269"/>
      <c r="ACY44" s="269"/>
      <c r="ACZ44" s="269"/>
      <c r="ADA44" s="269"/>
      <c r="ADB44" s="269"/>
      <c r="ADC44" s="269"/>
      <c r="ADD44" s="269"/>
      <c r="ADE44" s="269"/>
      <c r="ADF44" s="269"/>
      <c r="ADG44" s="269"/>
      <c r="ADH44" s="269"/>
      <c r="ADI44" s="269"/>
      <c r="ADJ44" s="269"/>
      <c r="ADK44" s="269"/>
      <c r="ADL44" s="269"/>
      <c r="ADM44" s="269"/>
      <c r="ADN44" s="269"/>
      <c r="ADO44" s="269"/>
      <c r="ADP44" s="269"/>
      <c r="ADQ44" s="269"/>
      <c r="ADR44" s="269"/>
      <c r="ADS44" s="269"/>
      <c r="ADT44" s="269"/>
      <c r="ADU44" s="269"/>
      <c r="ADV44" s="269"/>
      <c r="ADW44" s="269"/>
      <c r="ADX44" s="269"/>
      <c r="ADY44" s="269"/>
      <c r="ADZ44" s="269"/>
      <c r="AEA44" s="269"/>
      <c r="AEB44" s="269"/>
      <c r="AEC44" s="269"/>
      <c r="AED44" s="269"/>
      <c r="AEE44" s="269"/>
      <c r="AEF44" s="269"/>
      <c r="AEG44" s="269"/>
      <c r="AEH44" s="269"/>
      <c r="AEI44" s="269"/>
      <c r="AEJ44" s="269"/>
      <c r="AEK44" s="269"/>
      <c r="AEL44" s="269"/>
      <c r="AEM44" s="269"/>
      <c r="AEN44" s="269"/>
      <c r="AEO44" s="269"/>
      <c r="AEP44" s="269"/>
      <c r="AEQ44" s="269"/>
      <c r="AER44" s="269"/>
      <c r="AES44" s="269"/>
      <c r="AET44" s="269"/>
      <c r="AEU44" s="269"/>
      <c r="AEV44" s="269"/>
      <c r="AEW44" s="269"/>
      <c r="AEX44" s="269"/>
      <c r="AEY44" s="269"/>
      <c r="AEZ44" s="269"/>
      <c r="AFA44" s="269"/>
      <c r="AFB44" s="269"/>
      <c r="AFC44" s="269"/>
      <c r="AFD44" s="269"/>
      <c r="AFE44" s="269"/>
      <c r="AFF44" s="269"/>
      <c r="AFG44" s="269"/>
      <c r="AFH44" s="269"/>
      <c r="AFI44" s="269"/>
      <c r="AFJ44" s="269"/>
      <c r="AFK44" s="269"/>
      <c r="AFL44" s="269"/>
      <c r="AFM44" s="269"/>
      <c r="AFN44" s="269"/>
      <c r="AFO44" s="269"/>
      <c r="AFP44" s="269"/>
      <c r="AFQ44" s="269"/>
      <c r="AFR44" s="269"/>
      <c r="AFS44" s="269"/>
      <c r="AFT44" s="269"/>
      <c r="AFU44" s="269"/>
      <c r="AFV44" s="269"/>
      <c r="AFW44" s="269"/>
      <c r="AFX44" s="269"/>
      <c r="AFY44" s="269"/>
      <c r="AFZ44" s="269"/>
      <c r="AGA44" s="269"/>
      <c r="AGB44" s="269"/>
      <c r="AGC44" s="269"/>
      <c r="AGD44" s="269"/>
      <c r="AGE44" s="269"/>
      <c r="AGF44" s="269"/>
      <c r="AGG44" s="269"/>
      <c r="AGH44" s="269"/>
      <c r="AGI44" s="269"/>
      <c r="AGJ44" s="269"/>
      <c r="AGK44" s="269"/>
      <c r="AGL44" s="269"/>
      <c r="AGM44" s="269"/>
      <c r="AGN44" s="269"/>
      <c r="AGO44" s="269"/>
      <c r="AGP44" s="269"/>
      <c r="AGQ44" s="269"/>
      <c r="AGR44" s="269"/>
      <c r="AGS44" s="269"/>
      <c r="AGT44" s="269"/>
      <c r="AGU44" s="269"/>
      <c r="AGV44" s="269"/>
      <c r="AGW44" s="269"/>
      <c r="AGX44" s="269"/>
      <c r="AGY44" s="269"/>
      <c r="AGZ44" s="269"/>
      <c r="AHA44" s="269"/>
      <c r="AHB44" s="269"/>
      <c r="AHC44" s="269"/>
      <c r="AHD44" s="269"/>
      <c r="AHE44" s="269"/>
      <c r="AHF44" s="269"/>
      <c r="AHG44" s="269"/>
      <c r="AHH44" s="269"/>
      <c r="AHI44" s="269"/>
      <c r="AHJ44" s="269"/>
      <c r="AHK44" s="269"/>
      <c r="AHL44" s="269"/>
      <c r="AHM44" s="269"/>
      <c r="AHN44" s="269"/>
      <c r="AHO44" s="269"/>
      <c r="AHP44" s="269"/>
      <c r="AHQ44" s="269"/>
      <c r="AHR44" s="269"/>
      <c r="AHS44" s="269"/>
      <c r="AHT44" s="269"/>
      <c r="AHU44" s="269"/>
      <c r="AHV44" s="269"/>
      <c r="AHW44" s="269"/>
      <c r="AHX44" s="269"/>
      <c r="AHY44" s="269"/>
      <c r="AHZ44" s="269"/>
      <c r="AIA44" s="269"/>
      <c r="AIB44" s="269"/>
      <c r="AIC44" s="269"/>
      <c r="AID44" s="269"/>
      <c r="AIE44" s="269"/>
      <c r="AIF44" s="269"/>
      <c r="AIG44" s="269"/>
      <c r="AIH44" s="269"/>
      <c r="AII44" s="269"/>
      <c r="AIJ44" s="269"/>
      <c r="AIK44" s="269"/>
      <c r="AIL44" s="269"/>
      <c r="AIM44" s="269"/>
      <c r="AIN44" s="269"/>
      <c r="AIO44" s="269"/>
      <c r="AIP44" s="269"/>
      <c r="AIQ44" s="269"/>
      <c r="AIR44" s="269"/>
      <c r="AIS44" s="269"/>
      <c r="AIT44" s="269"/>
      <c r="AIU44" s="269"/>
      <c r="AIV44" s="269"/>
      <c r="AIW44" s="269"/>
      <c r="AIX44" s="269"/>
      <c r="AIY44" s="269"/>
      <c r="AIZ44" s="269"/>
      <c r="AJA44" s="269"/>
      <c r="AJB44" s="269"/>
      <c r="AJC44" s="269"/>
      <c r="AJD44" s="269"/>
      <c r="AJE44" s="269"/>
      <c r="AJF44" s="269"/>
      <c r="AJG44" s="269"/>
      <c r="AJH44" s="269"/>
      <c r="AJI44" s="269"/>
      <c r="AJJ44" s="269"/>
      <c r="AJK44" s="269"/>
      <c r="AJL44" s="269"/>
      <c r="AJM44" s="269"/>
      <c r="AJN44" s="269"/>
      <c r="AJO44" s="269"/>
      <c r="AJP44" s="269"/>
      <c r="AJQ44" s="269"/>
      <c r="AJR44" s="269"/>
      <c r="AJS44" s="269"/>
      <c r="AJT44" s="269"/>
      <c r="AJU44" s="269"/>
      <c r="AJV44" s="269"/>
      <c r="AJW44" s="269"/>
      <c r="AJX44" s="269"/>
      <c r="AJY44" s="269"/>
      <c r="AJZ44" s="269"/>
      <c r="AKA44" s="269"/>
      <c r="AKB44" s="269"/>
      <c r="AKC44" s="269"/>
      <c r="AKD44" s="269"/>
      <c r="AKE44" s="269"/>
      <c r="AKF44" s="269"/>
      <c r="AKG44" s="269"/>
      <c r="AKH44" s="269"/>
      <c r="AKI44" s="269"/>
      <c r="AKJ44" s="269"/>
      <c r="AKK44" s="269"/>
      <c r="AKL44" s="269"/>
      <c r="AKM44" s="269"/>
      <c r="AKN44" s="269"/>
      <c r="AKO44" s="269"/>
      <c r="AKP44" s="269"/>
      <c r="AKQ44" s="269"/>
      <c r="AKR44" s="269"/>
      <c r="AKS44" s="267"/>
      <c r="AKT44" s="269"/>
      <c r="AKU44" s="269"/>
      <c r="AKV44" s="269"/>
      <c r="AKW44" s="269"/>
      <c r="AKX44" s="269"/>
      <c r="AKY44" s="269"/>
      <c r="AKZ44" s="269"/>
      <c r="ALA44" s="269"/>
      <c r="ALB44" s="269"/>
      <c r="ALC44" s="269"/>
      <c r="ALD44" s="269"/>
      <c r="ALE44" s="269"/>
      <c r="ALF44" s="269"/>
      <c r="ALG44" s="269"/>
      <c r="ALH44" s="269"/>
      <c r="ALI44" s="269"/>
      <c r="ALJ44" s="269"/>
      <c r="ALK44" s="269"/>
      <c r="ALL44" s="269"/>
      <c r="ALM44" s="269"/>
      <c r="ALN44" s="269"/>
      <c r="ALO44" s="269"/>
      <c r="ALP44" s="269"/>
      <c r="ALQ44" s="269"/>
      <c r="ALR44" s="269"/>
      <c r="ALS44" s="269"/>
      <c r="ALT44" s="269"/>
      <c r="ALU44" s="269"/>
      <c r="ALV44" s="269"/>
      <c r="ALW44" s="269"/>
      <c r="ALX44" s="269"/>
      <c r="ALY44" s="269"/>
      <c r="ALZ44" s="269"/>
      <c r="AMA44" s="269"/>
      <c r="AMB44" s="269"/>
      <c r="AMC44" s="269"/>
      <c r="AMD44" s="269"/>
      <c r="AME44" s="269"/>
      <c r="AMF44" s="269"/>
      <c r="AMG44" s="269"/>
      <c r="AMH44" s="269"/>
      <c r="AMI44" s="269"/>
      <c r="AMJ44" s="269"/>
      <c r="AMK44" s="269"/>
      <c r="AML44" s="269"/>
      <c r="AMM44" s="269"/>
      <c r="AMN44" s="269"/>
      <c r="AMO44" s="269"/>
      <c r="AMP44" s="269"/>
      <c r="AMQ44" s="269"/>
      <c r="AMR44" s="269"/>
      <c r="AMS44" s="269"/>
      <c r="AMT44" s="269"/>
      <c r="AMU44" s="269"/>
      <c r="AMV44" s="269"/>
      <c r="AMW44" s="269"/>
      <c r="AMX44" s="269"/>
      <c r="AMY44" s="269"/>
      <c r="AMZ44" s="269"/>
      <c r="ANA44" s="269"/>
      <c r="ANB44" s="269"/>
      <c r="ANC44" s="269"/>
      <c r="AND44" s="269"/>
      <c r="ANE44" s="269"/>
      <c r="ANF44" s="269"/>
      <c r="ANG44" s="269"/>
      <c r="ANH44" s="269"/>
      <c r="ANI44" s="269"/>
      <c r="ANJ44" s="269"/>
      <c r="ANK44" s="269"/>
      <c r="ANL44" s="269"/>
      <c r="ANM44" s="269"/>
      <c r="ANN44" s="269"/>
      <c r="ANO44" s="269"/>
      <c r="ANP44" s="269"/>
      <c r="ANQ44" s="269"/>
      <c r="ANR44" s="269"/>
      <c r="ANS44" s="269"/>
      <c r="ANT44" s="269"/>
      <c r="ANU44" s="269"/>
      <c r="ANV44" s="269"/>
      <c r="ANW44" s="269"/>
      <c r="ANX44" s="269"/>
      <c r="ANY44" s="269"/>
      <c r="ANZ44" s="269"/>
      <c r="AOA44" s="269"/>
      <c r="AOB44" s="269"/>
      <c r="AOC44" s="269"/>
      <c r="AOD44" s="269"/>
      <c r="AOE44" s="269"/>
      <c r="AOF44" s="269"/>
      <c r="AOG44" s="269"/>
      <c r="AOH44" s="269"/>
      <c r="AOI44" s="269"/>
      <c r="AOJ44" s="269"/>
      <c r="AOK44" s="269"/>
      <c r="AOL44" s="269"/>
      <c r="AOM44" s="269"/>
      <c r="AON44" s="269"/>
      <c r="AOO44" s="269"/>
      <c r="AOP44" s="269"/>
      <c r="AOQ44" s="269"/>
      <c r="AOR44" s="269"/>
      <c r="AOS44" s="269"/>
      <c r="AOT44" s="269"/>
      <c r="AOU44" s="269"/>
      <c r="AOV44" s="269"/>
      <c r="AOW44" s="269"/>
      <c r="AOX44" s="269"/>
      <c r="AOY44" s="269"/>
      <c r="AOZ44" s="269"/>
      <c r="APA44" s="269"/>
      <c r="APB44" s="269"/>
      <c r="APC44" s="269"/>
      <c r="APD44" s="269"/>
      <c r="APE44" s="269"/>
      <c r="APF44" s="269"/>
      <c r="APG44" s="269"/>
      <c r="APH44" s="269"/>
      <c r="API44" s="269"/>
      <c r="APJ44" s="269"/>
      <c r="APK44" s="269"/>
      <c r="APL44" s="269"/>
      <c r="APM44" s="269"/>
      <c r="APN44" s="269"/>
      <c r="APO44" s="269"/>
      <c r="APP44" s="269"/>
      <c r="APQ44" s="269"/>
      <c r="APR44" s="269"/>
      <c r="APS44" s="269"/>
      <c r="APT44" s="269"/>
      <c r="APU44" s="269"/>
      <c r="APV44" s="269"/>
      <c r="APW44" s="269"/>
      <c r="APX44" s="269"/>
      <c r="APY44" s="269"/>
      <c r="APZ44" s="269"/>
      <c r="AQA44" s="269"/>
      <c r="AQB44" s="269"/>
      <c r="AQC44" s="269"/>
      <c r="AQD44" s="269"/>
      <c r="AQE44" s="269"/>
      <c r="AQF44" s="269"/>
      <c r="AQG44" s="269"/>
      <c r="AQH44" s="269"/>
      <c r="AQI44" s="269"/>
      <c r="AQJ44" s="269"/>
      <c r="AQK44" s="269"/>
      <c r="AQL44" s="269"/>
      <c r="AQM44" s="269"/>
      <c r="AQN44" s="269"/>
      <c r="AQO44" s="269"/>
      <c r="AQP44" s="269"/>
      <c r="AQQ44" s="269"/>
      <c r="AQR44" s="269"/>
      <c r="AQS44" s="269"/>
      <c r="AQT44" s="269"/>
      <c r="AQU44" s="269"/>
      <c r="AQV44" s="269"/>
      <c r="AQW44" s="269"/>
      <c r="AQX44" s="269"/>
      <c r="AQY44" s="269"/>
      <c r="AQZ44" s="269"/>
      <c r="ARA44" s="269"/>
      <c r="ARB44" s="269"/>
      <c r="ARC44" s="269"/>
      <c r="ARD44" s="269"/>
      <c r="ARE44" s="269"/>
      <c r="ARF44" s="269"/>
      <c r="ARG44" s="269"/>
      <c r="ARH44" s="269"/>
      <c r="ARI44" s="269"/>
      <c r="ARJ44" s="269"/>
      <c r="ARK44" s="269"/>
      <c r="ARL44" s="269"/>
      <c r="ARM44" s="269"/>
      <c r="ARN44" s="269"/>
      <c r="ARO44" s="269"/>
      <c r="ARP44" s="269"/>
      <c r="ARQ44" s="269"/>
      <c r="ARR44" s="269"/>
      <c r="ARS44" s="269"/>
      <c r="ART44" s="269"/>
      <c r="ARU44" s="269"/>
      <c r="ARV44" s="269"/>
      <c r="ARW44" s="269"/>
      <c r="ARX44" s="269"/>
      <c r="ARY44" s="269"/>
      <c r="ARZ44" s="269"/>
      <c r="ASA44" s="269"/>
      <c r="ASB44" s="269"/>
      <c r="ASC44" s="269"/>
      <c r="ASD44" s="269"/>
      <c r="ASE44" s="269"/>
      <c r="ASF44" s="269"/>
      <c r="ASG44" s="269"/>
      <c r="ASH44" s="269"/>
      <c r="ASI44" s="269"/>
      <c r="ASJ44" s="269"/>
      <c r="ASK44" s="269"/>
      <c r="ASL44" s="269"/>
      <c r="ASM44" s="269"/>
      <c r="ASN44" s="269"/>
      <c r="ASO44" s="269"/>
      <c r="ASP44" s="269"/>
      <c r="ASQ44" s="269"/>
      <c r="ASR44" s="269"/>
      <c r="ASS44" s="269"/>
      <c r="AST44" s="269"/>
      <c r="ASU44" s="269"/>
      <c r="ASV44" s="269"/>
      <c r="ASW44" s="269"/>
      <c r="ASX44" s="269"/>
      <c r="ASY44" s="269"/>
      <c r="ASZ44" s="269"/>
      <c r="ATA44" s="269"/>
      <c r="ATB44" s="269"/>
      <c r="ATC44" s="269"/>
      <c r="ATD44" s="269"/>
      <c r="ATE44" s="269"/>
      <c r="ATF44" s="269"/>
      <c r="ATG44" s="269"/>
      <c r="ATH44" s="269"/>
      <c r="ATI44" s="269"/>
      <c r="ATJ44" s="269"/>
      <c r="ATK44" s="269"/>
      <c r="ATL44" s="269"/>
      <c r="ATM44" s="269"/>
      <c r="ATN44" s="269"/>
      <c r="ATO44" s="269"/>
      <c r="ATP44" s="269"/>
      <c r="ATQ44" s="269"/>
      <c r="ATR44" s="269"/>
      <c r="ATS44" s="269"/>
      <c r="ATT44" s="269"/>
      <c r="ATU44" s="269"/>
      <c r="ATV44" s="269"/>
      <c r="ATW44" s="269"/>
      <c r="ATX44" s="269"/>
      <c r="ATY44" s="269"/>
      <c r="ATZ44" s="269"/>
      <c r="AUA44" s="269"/>
      <c r="AUB44" s="269"/>
      <c r="AUC44" s="269"/>
      <c r="AUD44" s="269"/>
      <c r="AUE44" s="269"/>
      <c r="AUF44" s="269"/>
      <c r="AUG44" s="269"/>
      <c r="AUH44" s="269"/>
      <c r="AUI44" s="269"/>
      <c r="AUJ44" s="269"/>
      <c r="AUK44" s="269"/>
      <c r="AUL44" s="269"/>
      <c r="AUM44" s="269"/>
      <c r="AUN44" s="269"/>
      <c r="AUO44" s="269"/>
      <c r="AUP44" s="269"/>
      <c r="AUQ44" s="269"/>
      <c r="AUR44" s="269"/>
      <c r="AUS44" s="269"/>
      <c r="AUT44" s="269"/>
      <c r="AUU44" s="269"/>
      <c r="AUV44" s="269"/>
      <c r="AUW44" s="269"/>
      <c r="AUX44" s="269"/>
      <c r="AUY44" s="269"/>
      <c r="AUZ44" s="269"/>
      <c r="AVA44" s="269"/>
      <c r="AVB44" s="269"/>
      <c r="AVC44" s="269"/>
      <c r="AVD44" s="269"/>
      <c r="AVE44" s="269"/>
      <c r="AVF44" s="269"/>
      <c r="AVG44" s="269"/>
      <c r="AVH44" s="269"/>
      <c r="AVI44" s="269"/>
      <c r="AVJ44" s="269"/>
      <c r="AVK44" s="269"/>
      <c r="AVL44" s="269"/>
      <c r="AVM44" s="269"/>
      <c r="AVN44" s="269"/>
      <c r="AVO44" s="269"/>
      <c r="AVP44" s="269"/>
      <c r="AVQ44" s="269"/>
      <c r="AVR44" s="269"/>
      <c r="AVS44" s="269"/>
      <c r="AVT44" s="269"/>
      <c r="AVU44" s="269"/>
      <c r="AVV44" s="269"/>
      <c r="AVW44" s="269"/>
      <c r="AVX44" s="269"/>
      <c r="AVY44" s="269"/>
      <c r="AVZ44" s="269"/>
      <c r="AWA44" s="269"/>
      <c r="AWB44" s="269"/>
      <c r="AWC44" s="269"/>
      <c r="AWD44" s="269"/>
      <c r="AWE44" s="269"/>
      <c r="AWF44" s="269"/>
      <c r="AWG44" s="269"/>
      <c r="AWH44" s="269"/>
      <c r="AWI44" s="269"/>
      <c r="AWJ44" s="269"/>
      <c r="AWK44" s="269"/>
      <c r="AWL44" s="269"/>
      <c r="AWM44" s="269"/>
      <c r="AWN44" s="269"/>
      <c r="AWO44" s="269"/>
      <c r="AWP44" s="269"/>
      <c r="AWQ44" s="269"/>
      <c r="AWR44" s="269"/>
      <c r="AWS44" s="269"/>
      <c r="AWT44" s="269"/>
      <c r="AWU44" s="269"/>
      <c r="AWV44" s="269"/>
      <c r="AWW44" s="269"/>
      <c r="AWX44" s="269"/>
      <c r="AWY44" s="269"/>
      <c r="AWZ44" s="269"/>
      <c r="AXA44" s="269"/>
      <c r="AXB44" s="269"/>
      <c r="AXC44" s="269"/>
      <c r="AXD44" s="269"/>
      <c r="AXE44" s="269"/>
      <c r="AXF44" s="269"/>
      <c r="AXG44" s="269"/>
      <c r="AXH44" s="269"/>
      <c r="AXI44" s="269"/>
      <c r="AXJ44" s="269"/>
      <c r="AXK44" s="270"/>
      <c r="AXL44" s="270"/>
      <c r="AXM44" s="270"/>
      <c r="AXN44" s="270"/>
      <c r="AXO44" s="270"/>
      <c r="AXP44" s="270"/>
      <c r="AXQ44" s="270"/>
      <c r="AXR44" s="270"/>
      <c r="AXS44" s="270"/>
      <c r="AXT44" s="270"/>
      <c r="AXU44" s="270"/>
      <c r="AXV44" s="270"/>
      <c r="AXW44" s="270"/>
      <c r="AXX44" s="270"/>
      <c r="AXY44" s="270"/>
      <c r="AXZ44" s="270"/>
      <c r="AYA44" s="270"/>
      <c r="AYB44" s="270"/>
      <c r="AYC44" s="270"/>
      <c r="AYD44" s="270"/>
      <c r="AYE44" s="270"/>
      <c r="AYF44" s="270"/>
      <c r="AYG44" s="270"/>
      <c r="AYH44" s="270"/>
      <c r="AYI44" s="270"/>
      <c r="AYJ44" s="270"/>
      <c r="AYK44" s="270"/>
      <c r="AYL44" s="270"/>
      <c r="AYM44" s="270"/>
      <c r="AYN44" s="270"/>
      <c r="AYO44" s="270"/>
      <c r="AYP44" s="270"/>
      <c r="AYQ44" s="270"/>
      <c r="AYR44" s="270"/>
      <c r="AYS44" s="270"/>
      <c r="AYT44" s="270"/>
      <c r="AYU44" s="270"/>
      <c r="AYV44" s="270"/>
      <c r="AYW44" s="270"/>
      <c r="AYX44" s="270"/>
      <c r="AYY44" s="270"/>
      <c r="AYZ44" s="270"/>
      <c r="AZA44" s="270"/>
      <c r="AZB44" s="270"/>
      <c r="AZC44" s="270"/>
      <c r="AZD44" s="270"/>
      <c r="AZE44" s="270"/>
      <c r="AZF44" s="270"/>
      <c r="AZG44" s="270"/>
      <c r="AZH44" s="270"/>
      <c r="AZI44" s="270"/>
      <c r="AZJ44" s="270"/>
      <c r="AZK44" s="270"/>
      <c r="AZL44" s="270"/>
      <c r="AZM44" s="270"/>
      <c r="AZN44" s="270"/>
      <c r="AZO44" s="270"/>
      <c r="AZP44" s="270"/>
      <c r="AZQ44" s="270"/>
      <c r="AZR44" s="270"/>
      <c r="AZS44" s="270"/>
      <c r="AZT44" s="270"/>
      <c r="AZU44" s="270"/>
      <c r="AZV44" s="270"/>
      <c r="AZW44" s="270"/>
      <c r="AZX44" s="269"/>
      <c r="AZY44" s="269"/>
      <c r="AZZ44" s="269"/>
      <c r="BAA44" s="269"/>
      <c r="BAB44" s="269"/>
      <c r="BAC44" s="269"/>
      <c r="BAD44" s="269"/>
      <c r="BAE44" s="269"/>
      <c r="BAF44" s="269"/>
      <c r="BAG44" s="269"/>
      <c r="BAH44" s="269"/>
      <c r="BAI44" s="269"/>
      <c r="BAJ44" s="269"/>
      <c r="BAK44" s="269"/>
      <c r="BAL44" s="269"/>
      <c r="BAM44" s="269"/>
      <c r="BAN44" s="269"/>
      <c r="BAO44" s="269"/>
      <c r="BAP44" s="269"/>
      <c r="BAQ44" s="269"/>
      <c r="BAR44" s="269"/>
      <c r="BAS44" s="269"/>
      <c r="BAT44" s="269"/>
      <c r="BAU44" s="269"/>
      <c r="BAV44" s="269"/>
      <c r="BAW44" s="269"/>
      <c r="BAX44" s="269"/>
      <c r="BAY44" s="269"/>
      <c r="BAZ44" s="269"/>
      <c r="BBA44" s="269"/>
      <c r="BBB44" s="269"/>
      <c r="BBC44" s="269"/>
      <c r="BBD44" s="269"/>
      <c r="BBE44" s="269"/>
      <c r="BBF44" s="269"/>
      <c r="BBG44" s="269"/>
      <c r="BBH44" s="269"/>
      <c r="BBI44" s="269"/>
      <c r="BBJ44" s="269"/>
      <c r="BBK44" s="269"/>
      <c r="BBL44" s="269"/>
      <c r="BBM44" s="269"/>
      <c r="BBN44" s="269"/>
      <c r="BBO44" s="269"/>
      <c r="BBP44" s="269"/>
      <c r="BBQ44" s="269"/>
      <c r="BBR44" s="269"/>
      <c r="BBS44" s="269"/>
      <c r="BBT44" s="269"/>
      <c r="BBU44" s="269"/>
      <c r="BBV44" s="269"/>
      <c r="BBW44" s="269"/>
      <c r="BBX44" s="269"/>
      <c r="BBY44" s="269"/>
      <c r="BBZ44" s="269"/>
      <c r="BCA44" s="269"/>
      <c r="BCB44" s="269"/>
      <c r="BCC44" s="269"/>
      <c r="BCD44" s="269"/>
      <c r="BCE44" s="269"/>
      <c r="BCF44" s="269"/>
      <c r="BCG44" s="269"/>
      <c r="BCH44" s="269"/>
      <c r="BCI44" s="269"/>
      <c r="BCJ44" s="269"/>
      <c r="BCK44" s="269"/>
      <c r="BCL44" s="269"/>
      <c r="BCM44" s="269"/>
      <c r="BCN44" s="269"/>
      <c r="BCO44" s="269"/>
      <c r="BCP44" s="269"/>
      <c r="BCQ44" s="269"/>
      <c r="BCR44" s="269"/>
      <c r="BCS44" s="269"/>
      <c r="BCT44" s="269"/>
      <c r="BCU44" s="269"/>
      <c r="BCV44" s="269"/>
      <c r="BCW44" s="269"/>
      <c r="BCX44" s="269"/>
      <c r="BCY44" s="269"/>
      <c r="BCZ44" s="269"/>
      <c r="BDA44" s="269"/>
      <c r="BDB44" s="269"/>
      <c r="BDC44" s="269"/>
      <c r="BDD44" s="269"/>
      <c r="BDE44" s="269"/>
      <c r="BDF44" s="269"/>
      <c r="BDG44" s="269"/>
      <c r="BDH44" s="269"/>
      <c r="BDI44" s="269"/>
      <c r="BDJ44" s="269"/>
      <c r="BDK44" s="269"/>
      <c r="BDL44" s="269"/>
      <c r="BDM44" s="269"/>
      <c r="BDN44" s="269"/>
      <c r="BDO44" s="269"/>
      <c r="BDP44" s="269"/>
      <c r="BDQ44" s="269"/>
      <c r="BDR44" s="269"/>
      <c r="BDS44" s="269"/>
      <c r="BDT44" s="269"/>
      <c r="BDU44" s="269"/>
      <c r="BDV44" s="269"/>
      <c r="BDW44" s="269"/>
      <c r="BDX44" s="269"/>
      <c r="BDY44" s="269"/>
      <c r="BDZ44" s="269"/>
      <c r="BEA44" s="269"/>
      <c r="BEB44" s="269"/>
      <c r="BEC44" s="269"/>
      <c r="BED44" s="269"/>
      <c r="BEE44" s="269"/>
      <c r="BEF44" s="269"/>
      <c r="BEG44" s="269"/>
      <c r="BEH44" s="269"/>
      <c r="BEI44" s="269"/>
      <c r="BEJ44" s="269"/>
      <c r="BEK44" s="269"/>
      <c r="BEL44" s="269"/>
      <c r="BEM44" s="269"/>
      <c r="BEN44" s="269"/>
      <c r="BEO44" s="269"/>
      <c r="BEP44" s="269"/>
      <c r="BEQ44" s="269"/>
      <c r="BER44" s="269"/>
      <c r="BES44" s="269"/>
      <c r="BET44" s="269"/>
      <c r="BEU44" s="269"/>
      <c r="BEV44" s="269"/>
      <c r="BEW44" s="269"/>
      <c r="BEX44" s="269"/>
      <c r="BEY44" s="269"/>
      <c r="BEZ44" s="269"/>
      <c r="BFA44" s="269"/>
      <c r="BFB44" s="269"/>
      <c r="BFC44" s="269"/>
      <c r="BFD44" s="269"/>
      <c r="BFE44" s="269"/>
      <c r="BFF44" s="269"/>
      <c r="BFG44" s="269"/>
      <c r="BFH44" s="269"/>
      <c r="BFI44" s="269"/>
      <c r="BFJ44" s="269"/>
      <c r="BFK44" s="269"/>
      <c r="BFL44" s="269"/>
      <c r="BFM44" s="269"/>
      <c r="BFN44" s="269"/>
      <c r="BFO44" s="269"/>
      <c r="BFP44" s="269"/>
      <c r="BFQ44" s="269"/>
      <c r="BFR44" s="269"/>
      <c r="BFS44" s="269"/>
      <c r="BFT44" s="269"/>
      <c r="BFU44" s="269"/>
      <c r="BFV44" s="269"/>
      <c r="BFW44" s="269"/>
      <c r="BFX44" s="269"/>
      <c r="BFY44" s="269"/>
      <c r="BFZ44" s="269"/>
      <c r="BGA44" s="269"/>
      <c r="BGB44" s="269"/>
      <c r="BGC44" s="269"/>
      <c r="BGD44" s="269"/>
      <c r="BGE44" s="269"/>
      <c r="BGF44" s="269"/>
      <c r="BGG44" s="269"/>
      <c r="BGH44" s="269"/>
      <c r="BGI44" s="269"/>
      <c r="BGJ44" s="269"/>
      <c r="BGK44" s="269"/>
      <c r="BGL44" s="269"/>
      <c r="BGM44" s="269"/>
      <c r="BGN44" s="269"/>
      <c r="BGO44" s="269"/>
      <c r="BGP44" s="269"/>
      <c r="BGQ44" s="269"/>
      <c r="BGR44" s="269"/>
      <c r="BGS44" s="269"/>
      <c r="BGT44" s="269"/>
      <c r="BGU44" s="269"/>
      <c r="BGV44" s="269"/>
      <c r="BGW44" s="269"/>
      <c r="BGX44" s="269"/>
      <c r="BGY44" s="269"/>
      <c r="BGZ44" s="269"/>
      <c r="BHA44" s="269"/>
      <c r="BHB44" s="269"/>
      <c r="BHC44" s="269"/>
      <c r="BHD44" s="269"/>
      <c r="BHE44" s="269"/>
      <c r="BHF44" s="269"/>
      <c r="BHG44" s="269"/>
      <c r="BHH44" s="269"/>
      <c r="BHI44" s="269"/>
      <c r="BHJ44" s="269"/>
      <c r="BHK44" s="269"/>
      <c r="BHL44" s="269"/>
      <c r="BHM44" s="269"/>
      <c r="BHN44" s="269"/>
      <c r="BHO44" s="269"/>
      <c r="BHP44" s="269"/>
      <c r="BHQ44" s="269"/>
      <c r="BHR44" s="269"/>
      <c r="BHS44" s="269"/>
      <c r="BHT44" s="269"/>
      <c r="BHU44" s="269"/>
      <c r="BHV44" s="269"/>
      <c r="BHW44" s="269"/>
      <c r="BHX44" s="269"/>
      <c r="BHY44" s="269"/>
      <c r="BHZ44" s="269"/>
      <c r="BIA44" s="269"/>
      <c r="BIB44" s="269"/>
      <c r="BIC44" s="269"/>
      <c r="BID44" s="269"/>
      <c r="BIE44" s="269"/>
      <c r="BIF44" s="269"/>
      <c r="BIG44" s="269"/>
      <c r="BIH44" s="269"/>
      <c r="BII44" s="269"/>
      <c r="BIJ44" s="269"/>
      <c r="BIK44" s="269"/>
      <c r="BIL44" s="269"/>
      <c r="BIM44" s="269"/>
      <c r="BIN44" s="269"/>
      <c r="BIO44" s="269"/>
      <c r="BIP44" s="269"/>
      <c r="BIQ44" s="269"/>
      <c r="BIR44" s="269"/>
      <c r="BIS44" s="269"/>
      <c r="BIT44" s="269"/>
      <c r="BIU44" s="269"/>
      <c r="BIV44" s="269"/>
      <c r="BIW44" s="269"/>
      <c r="BIX44" s="269"/>
      <c r="BIY44" s="269"/>
      <c r="BIZ44" s="269"/>
      <c r="BJA44" s="269"/>
      <c r="BJB44" s="269"/>
      <c r="BJC44" s="269"/>
      <c r="BJD44" s="269"/>
      <c r="BJE44" s="269"/>
      <c r="BJF44" s="269"/>
      <c r="BJG44" s="269"/>
      <c r="BJH44" s="269"/>
      <c r="BJI44" s="269"/>
      <c r="BJJ44" s="269"/>
      <c r="BJK44" s="269"/>
      <c r="BJL44" s="269"/>
      <c r="BJM44" s="269"/>
      <c r="BJN44" s="269"/>
      <c r="BJO44" s="269"/>
      <c r="BJP44" s="269"/>
      <c r="BJQ44" s="269"/>
      <c r="BJR44" s="269"/>
      <c r="BJS44" s="269"/>
      <c r="BJT44" s="269"/>
      <c r="BJU44" s="269"/>
      <c r="BJV44" s="269"/>
      <c r="BJW44" s="269"/>
      <c r="BJX44" s="269"/>
      <c r="BJY44" s="269"/>
      <c r="BJZ44" s="269"/>
      <c r="BKA44" s="269"/>
      <c r="BKB44" s="269"/>
      <c r="BKC44" s="269"/>
      <c r="BKD44" s="269"/>
      <c r="BKE44" s="269"/>
      <c r="BKF44" s="269"/>
      <c r="BKG44" s="269"/>
      <c r="BKH44" s="269"/>
      <c r="BKI44" s="269"/>
      <c r="BKJ44" s="269"/>
      <c r="BKK44" s="269"/>
      <c r="BKL44" s="269"/>
      <c r="BKM44" s="269"/>
      <c r="BKN44" s="269"/>
      <c r="BKO44" s="269"/>
      <c r="BKP44" s="269"/>
      <c r="BKQ44" s="269"/>
      <c r="BKR44" s="269"/>
      <c r="BKS44" s="269"/>
      <c r="BKT44" s="269"/>
      <c r="BKU44" s="269"/>
      <c r="BKV44" s="269"/>
      <c r="BKW44" s="269"/>
      <c r="BKX44" s="269"/>
      <c r="BKY44" s="269"/>
      <c r="BKZ44" s="269"/>
      <c r="BLA44" s="269"/>
      <c r="BLB44" s="269"/>
      <c r="BLC44" s="269"/>
      <c r="BLD44" s="269"/>
      <c r="BLE44" s="269"/>
      <c r="BLF44" s="269"/>
      <c r="BLG44" s="269"/>
      <c r="BLH44" s="269"/>
      <c r="BLI44" s="269"/>
      <c r="BLJ44" s="269"/>
      <c r="BLK44" s="269"/>
      <c r="BLL44" s="269"/>
      <c r="BLM44" s="269"/>
      <c r="BLN44" s="269"/>
      <c r="BLO44" s="269"/>
      <c r="BLP44" s="269"/>
      <c r="BLQ44" s="269"/>
      <c r="BLR44" s="269"/>
      <c r="BLS44" s="269"/>
      <c r="BLT44" s="269"/>
      <c r="BLU44" s="269"/>
      <c r="BLV44" s="269"/>
      <c r="BLW44" s="269"/>
      <c r="BLX44" s="269"/>
      <c r="BLY44" s="269"/>
      <c r="BLZ44" s="269"/>
      <c r="BMA44" s="269"/>
      <c r="BMB44" s="269"/>
      <c r="BMC44" s="269"/>
      <c r="BMD44" s="269"/>
      <c r="BME44" s="269"/>
      <c r="BMF44" s="269"/>
      <c r="BMG44" s="269"/>
      <c r="BMH44" s="269"/>
      <c r="BMI44" s="269"/>
      <c r="BMJ44" s="269"/>
      <c r="BMK44" s="269"/>
      <c r="BML44" s="269"/>
      <c r="BMM44" s="269"/>
      <c r="BMN44" s="269"/>
      <c r="BMO44" s="269"/>
      <c r="BMP44" s="269"/>
      <c r="BMQ44" s="269"/>
      <c r="BMR44" s="269"/>
      <c r="BMS44" s="269"/>
      <c r="BMT44" s="269"/>
      <c r="BMU44" s="269"/>
      <c r="BMV44" s="269"/>
      <c r="BMW44" s="269"/>
      <c r="BMX44" s="269"/>
      <c r="BMY44" s="269"/>
      <c r="BMZ44" s="269"/>
      <c r="BNA44" s="269"/>
      <c r="BNB44" s="269"/>
      <c r="BNC44" s="269"/>
      <c r="BND44" s="269"/>
      <c r="BNE44" s="269"/>
      <c r="BNF44" s="269"/>
      <c r="BNG44" s="269"/>
      <c r="BNH44" s="269"/>
      <c r="BNI44" s="269"/>
      <c r="BNJ44" s="269"/>
      <c r="BNK44" s="269"/>
      <c r="BNL44" s="269"/>
      <c r="BNM44" s="269"/>
      <c r="BNN44" s="269"/>
      <c r="BNO44" s="269"/>
      <c r="BNP44" s="269"/>
      <c r="BNQ44" s="269"/>
      <c r="BNR44" s="269"/>
      <c r="BNS44" s="269"/>
      <c r="BNT44" s="269"/>
      <c r="BNU44" s="269"/>
      <c r="BNV44" s="269"/>
      <c r="BNW44" s="269"/>
      <c r="BNX44" s="269"/>
      <c r="BNY44" s="269"/>
      <c r="BNZ44" s="269"/>
      <c r="BOA44" s="269"/>
      <c r="BOB44" s="269"/>
      <c r="BOC44" s="269"/>
      <c r="BOD44" s="269"/>
      <c r="BOE44" s="269"/>
      <c r="BOF44" s="269"/>
      <c r="BOG44" s="269"/>
      <c r="BOH44" s="269"/>
      <c r="BOI44" s="269"/>
      <c r="BOJ44" s="269"/>
      <c r="BOK44" s="269"/>
      <c r="BOL44" s="269"/>
      <c r="BOM44" s="269"/>
      <c r="BON44" s="269"/>
      <c r="BOO44" s="269"/>
      <c r="BOP44" s="269"/>
      <c r="BOQ44" s="269"/>
      <c r="BOR44" s="269"/>
      <c r="BOS44" s="269"/>
      <c r="BOT44" s="269"/>
      <c r="BOU44" s="269"/>
      <c r="BOV44" s="269"/>
      <c r="BOW44" s="269"/>
      <c r="BOX44" s="269"/>
      <c r="BOY44" s="269"/>
      <c r="BOZ44" s="269"/>
      <c r="BPA44" s="269"/>
      <c r="BPB44" s="269"/>
      <c r="BPC44" s="269"/>
      <c r="BPD44" s="269"/>
      <c r="BPE44" s="269"/>
      <c r="BPF44" s="269"/>
      <c r="BPG44" s="269"/>
      <c r="BPH44" s="269"/>
      <c r="BPI44" s="269"/>
      <c r="BPJ44" s="269"/>
      <c r="BPK44" s="269"/>
      <c r="BPL44" s="269"/>
      <c r="BPM44" s="269"/>
      <c r="BPN44" s="269"/>
      <c r="BPO44" s="269"/>
      <c r="BPP44" s="269"/>
      <c r="BPQ44" s="269"/>
      <c r="BPR44" s="269"/>
      <c r="BPS44" s="269"/>
      <c r="BPT44" s="269"/>
      <c r="BPU44" s="269"/>
      <c r="BPV44" s="269"/>
      <c r="BPW44" s="269"/>
      <c r="BPX44" s="269"/>
      <c r="BPY44" s="269"/>
      <c r="BPZ44" s="269"/>
      <c r="BQA44" s="269"/>
      <c r="BQB44" s="269"/>
      <c r="BQC44" s="269"/>
      <c r="BQD44" s="269"/>
      <c r="BQE44" s="269"/>
      <c r="BQF44" s="269"/>
      <c r="BQG44" s="269"/>
      <c r="BQH44" s="269"/>
      <c r="BQI44" s="269"/>
      <c r="BQJ44" s="269"/>
      <c r="BQK44" s="269"/>
      <c r="BQL44" s="269"/>
      <c r="BQM44" s="269"/>
      <c r="BQN44" s="269"/>
      <c r="BQO44" s="269"/>
      <c r="BQP44" s="269"/>
      <c r="BQQ44" s="269"/>
      <c r="BQR44" s="269"/>
      <c r="BQS44" s="269"/>
      <c r="BQT44" s="269"/>
      <c r="BQU44" s="269"/>
      <c r="BQV44" s="269"/>
      <c r="BQW44" s="269"/>
      <c r="BQX44" s="269"/>
      <c r="BQY44" s="269"/>
      <c r="BQZ44" s="269"/>
      <c r="BRA44" s="269"/>
      <c r="BRB44" s="269"/>
      <c r="BRC44" s="269"/>
      <c r="BRD44" s="269"/>
      <c r="BRE44" s="269"/>
      <c r="BRF44" s="269"/>
      <c r="BRG44" s="269"/>
      <c r="BRH44" s="269"/>
      <c r="BRI44" s="269"/>
      <c r="BRJ44" s="269"/>
      <c r="BRK44" s="269"/>
      <c r="BRL44" s="269"/>
      <c r="BRM44" s="269"/>
      <c r="BRN44" s="269"/>
      <c r="BRO44" s="269"/>
      <c r="BRP44" s="269"/>
      <c r="BRQ44" s="269"/>
      <c r="BRR44" s="269"/>
      <c r="BRS44" s="269"/>
      <c r="BRT44" s="269"/>
      <c r="BRU44" s="269"/>
      <c r="BRV44" s="269"/>
      <c r="BRW44" s="269"/>
      <c r="BRX44" s="269"/>
      <c r="BRY44" s="269"/>
      <c r="BRZ44" s="269"/>
      <c r="BSA44" s="269"/>
      <c r="BSB44" s="269"/>
      <c r="BSC44" s="269"/>
      <c r="BSD44" s="269"/>
      <c r="BSE44" s="269"/>
      <c r="BSF44" s="269"/>
      <c r="BSG44" s="269"/>
      <c r="BSH44" s="269"/>
      <c r="BSI44" s="269"/>
      <c r="BSJ44" s="269"/>
      <c r="BSK44" s="269"/>
      <c r="BSL44" s="269"/>
      <c r="BSM44" s="269"/>
      <c r="BSN44" s="269"/>
      <c r="BSO44" s="269"/>
      <c r="BSP44" s="269"/>
      <c r="BSQ44" s="269"/>
      <c r="BSR44" s="269"/>
      <c r="BSS44" s="269"/>
      <c r="BST44" s="269"/>
      <c r="BSU44" s="269"/>
      <c r="BSV44" s="269"/>
      <c r="BSW44" s="269"/>
      <c r="BSX44" s="269"/>
      <c r="BSY44" s="269"/>
      <c r="BSZ44" s="269"/>
      <c r="BTA44" s="269"/>
      <c r="BTB44" s="269"/>
      <c r="BTC44" s="269"/>
      <c r="BTD44" s="269"/>
      <c r="BTE44" s="269"/>
      <c r="BTF44" s="269"/>
      <c r="BTG44" s="269"/>
      <c r="BTH44" s="269"/>
      <c r="BTI44" s="269"/>
      <c r="BTJ44" s="269"/>
      <c r="BTK44" s="269"/>
      <c r="BTL44" s="269"/>
      <c r="BTM44" s="269"/>
      <c r="BTN44" s="269"/>
      <c r="BTO44" s="269"/>
      <c r="BTP44" s="269"/>
      <c r="BTQ44" s="269"/>
      <c r="BTR44" s="269"/>
      <c r="BTS44" s="269"/>
      <c r="BTT44" s="269"/>
      <c r="BTU44" s="269"/>
      <c r="BTV44" s="269"/>
      <c r="BTW44" s="269"/>
      <c r="BTX44" s="269"/>
      <c r="BTY44" s="269"/>
      <c r="BTZ44" s="269"/>
      <c r="BUA44" s="269"/>
      <c r="BUB44" s="269"/>
      <c r="BUC44" s="269"/>
      <c r="BUD44" s="269"/>
      <c r="BUE44" s="269"/>
      <c r="BUF44" s="269"/>
      <c r="BUG44" s="269"/>
      <c r="BUH44" s="269"/>
      <c r="BUI44" s="269"/>
      <c r="BUJ44" s="269"/>
      <c r="BUK44" s="269"/>
      <c r="BUL44" s="269"/>
      <c r="BUM44" s="269"/>
      <c r="BUN44" s="269"/>
      <c r="BUO44" s="269"/>
      <c r="BUP44" s="269"/>
      <c r="BUQ44" s="269"/>
      <c r="BUR44" s="269"/>
      <c r="BUS44" s="269"/>
      <c r="BUT44" s="269"/>
      <c r="BUU44" s="269"/>
      <c r="BUV44" s="269"/>
      <c r="BUW44" s="269"/>
      <c r="BUX44" s="269"/>
      <c r="BUY44" s="269"/>
      <c r="BUZ44" s="269"/>
      <c r="BVA44" s="269"/>
      <c r="BVB44" s="269"/>
      <c r="BVC44" s="269"/>
      <c r="BVD44" s="269"/>
      <c r="BVE44" s="269"/>
      <c r="BVF44" s="269"/>
      <c r="BVG44" s="269"/>
      <c r="BVH44" s="269"/>
      <c r="BVI44" s="269"/>
      <c r="BVJ44" s="269"/>
      <c r="BVK44" s="269"/>
      <c r="BVL44" s="269"/>
      <c r="BVM44" s="269"/>
      <c r="BVN44" s="269"/>
      <c r="BVO44" s="269"/>
      <c r="BVP44" s="269"/>
      <c r="BVQ44" s="269"/>
      <c r="BVR44" s="269"/>
      <c r="BVS44" s="269"/>
      <c r="BVT44" s="269"/>
      <c r="BVU44" s="269"/>
      <c r="BVV44" s="269"/>
      <c r="BVW44" s="269"/>
      <c r="BVX44" s="269"/>
      <c r="BVY44" s="269"/>
      <c r="BVZ44" s="269"/>
      <c r="BWA44" s="269"/>
      <c r="BWB44" s="269"/>
      <c r="BWC44" s="269"/>
      <c r="BWD44" s="269"/>
      <c r="BWE44" s="269"/>
      <c r="BWF44" s="269"/>
      <c r="BWG44" s="269"/>
      <c r="BWH44" s="269"/>
      <c r="BWI44" s="269"/>
      <c r="BWJ44" s="269"/>
      <c r="BWK44" s="269"/>
      <c r="BWL44" s="269"/>
      <c r="BWM44" s="269"/>
      <c r="BWN44" s="269"/>
      <c r="BWO44" s="269"/>
      <c r="BWP44" s="269"/>
      <c r="BWQ44" s="269"/>
      <c r="BWR44" s="269"/>
      <c r="BWS44" s="269"/>
      <c r="BWT44" s="269"/>
      <c r="BWU44" s="269"/>
      <c r="BWV44" s="269"/>
      <c r="BWW44" s="269"/>
      <c r="BWX44" s="269"/>
      <c r="BWY44" s="269"/>
      <c r="BWZ44" s="269"/>
      <c r="BXA44" s="269"/>
      <c r="BXB44" s="269"/>
      <c r="BXC44" s="269"/>
      <c r="BXD44" s="269"/>
      <c r="BXE44" s="269"/>
      <c r="BXF44" s="269"/>
      <c r="BXG44" s="269"/>
      <c r="BXH44" s="269"/>
      <c r="BXI44" s="269"/>
      <c r="BXJ44" s="269"/>
      <c r="BXK44" s="269"/>
      <c r="BXL44" s="269"/>
      <c r="BXM44" s="269"/>
      <c r="BXN44" s="269"/>
      <c r="BXO44" s="269"/>
      <c r="BXP44" s="269"/>
      <c r="BXQ44" s="269"/>
      <c r="BXR44" s="269"/>
      <c r="BXS44" s="269"/>
      <c r="BXT44" s="269"/>
      <c r="BXU44" s="269"/>
      <c r="BXV44" s="269"/>
      <c r="BXW44" s="269"/>
      <c r="BXX44" s="269"/>
      <c r="BXY44" s="269"/>
      <c r="BXZ44" s="269"/>
      <c r="BYA44" s="269"/>
      <c r="BYB44" s="269"/>
      <c r="BYC44" s="269"/>
      <c r="BYD44" s="269"/>
      <c r="BYE44" s="269"/>
      <c r="BYF44" s="269"/>
      <c r="BYG44" s="269"/>
      <c r="BYH44" s="269"/>
      <c r="BYI44" s="269"/>
      <c r="BYJ44" s="269"/>
      <c r="BYK44" s="269"/>
      <c r="BYL44" s="269"/>
      <c r="BYM44" s="269"/>
      <c r="BYN44" s="269"/>
      <c r="BYO44" s="269"/>
      <c r="BYP44" s="269"/>
      <c r="BYQ44" s="269"/>
      <c r="BYR44" s="269"/>
      <c r="BYS44" s="269"/>
      <c r="BYT44" s="269"/>
      <c r="BYU44" s="269"/>
      <c r="BYV44" s="269"/>
      <c r="BYW44" s="269"/>
      <c r="BYX44" s="269"/>
      <c r="BYY44" s="269"/>
      <c r="BYZ44" s="269"/>
      <c r="BZA44" s="269"/>
      <c r="BZB44" s="269"/>
      <c r="BZC44" s="269"/>
      <c r="BZD44" s="269"/>
      <c r="BZE44" s="269"/>
      <c r="BZF44" s="269"/>
      <c r="BZG44" s="269"/>
      <c r="BZH44" s="269"/>
      <c r="BZI44" s="269"/>
      <c r="BZJ44" s="269"/>
      <c r="BZK44" s="269"/>
      <c r="BZL44" s="269"/>
      <c r="BZM44" s="269"/>
      <c r="BZN44" s="269"/>
      <c r="BZO44" s="269"/>
      <c r="BZP44" s="269"/>
      <c r="BZQ44" s="269"/>
      <c r="BZR44" s="269"/>
      <c r="BZS44" s="269"/>
      <c r="BZT44" s="269"/>
      <c r="BZU44" s="269"/>
      <c r="BZV44" s="269"/>
      <c r="BZW44" s="269"/>
      <c r="BZX44" s="269"/>
      <c r="BZY44" s="269"/>
      <c r="BZZ44" s="269"/>
      <c r="CAA44" s="269"/>
      <c r="CAB44" s="269"/>
      <c r="CAC44" s="269"/>
      <c r="CAD44" s="269"/>
      <c r="CAE44" s="269"/>
      <c r="CAF44" s="269"/>
      <c r="CAG44" s="269"/>
      <c r="CAH44" s="269"/>
      <c r="CAI44" s="269"/>
      <c r="CAJ44" s="269"/>
      <c r="CAK44" s="269"/>
      <c r="CAL44" s="269"/>
      <c r="CAM44" s="269"/>
      <c r="CAN44" s="269"/>
      <c r="CAO44" s="269"/>
      <c r="CAP44" s="269"/>
      <c r="CAQ44" s="269"/>
      <c r="CAR44" s="269"/>
      <c r="CAS44" s="269"/>
      <c r="CAT44" s="269"/>
      <c r="CAU44" s="269"/>
      <c r="CAV44" s="269"/>
      <c r="CAW44" s="269"/>
      <c r="CAX44" s="269"/>
      <c r="CAY44" s="269"/>
      <c r="CAZ44" s="269"/>
      <c r="CBA44" s="269"/>
      <c r="CBB44" s="269"/>
      <c r="CBC44" s="269"/>
      <c r="CBD44" s="269"/>
      <c r="CBE44" s="269"/>
      <c r="CBF44" s="269"/>
      <c r="CBG44" s="269"/>
      <c r="CBH44" s="269"/>
      <c r="CBI44" s="269"/>
      <c r="CBJ44" s="269"/>
      <c r="CBK44" s="269"/>
      <c r="CBL44" s="269"/>
      <c r="CBM44" s="269"/>
      <c r="CBN44" s="269"/>
      <c r="CBO44" s="269"/>
      <c r="CBP44" s="269"/>
      <c r="CBQ44" s="269"/>
      <c r="CBR44" s="269"/>
      <c r="CBS44" s="269"/>
      <c r="CBT44" s="269"/>
      <c r="CBU44" s="269"/>
      <c r="CBV44" s="269"/>
      <c r="CBW44" s="269"/>
      <c r="CBX44" s="269"/>
      <c r="CBY44" s="269"/>
      <c r="CBZ44" s="269"/>
      <c r="CCA44" s="269"/>
      <c r="CCB44" s="269"/>
      <c r="CCC44" s="269"/>
      <c r="CCD44" s="269"/>
      <c r="CCE44" s="269"/>
      <c r="CCF44" s="269"/>
      <c r="CCG44" s="269"/>
      <c r="CCH44" s="269"/>
      <c r="CCI44" s="269"/>
      <c r="CCJ44" s="269"/>
      <c r="CCK44" s="269"/>
      <c r="CCL44" s="269"/>
      <c r="CCM44" s="269"/>
      <c r="CCN44" s="269"/>
      <c r="CCO44" s="269"/>
      <c r="CCP44" s="269"/>
      <c r="CCQ44" s="269"/>
      <c r="CCR44" s="269"/>
      <c r="CCS44" s="269"/>
      <c r="CCT44" s="269"/>
      <c r="CCU44" s="269"/>
      <c r="CCV44" s="269"/>
      <c r="CCW44" s="269"/>
      <c r="CCX44" s="269"/>
      <c r="CCY44" s="269"/>
      <c r="CCZ44" s="269"/>
      <c r="CDA44" s="269"/>
      <c r="CDB44" s="269"/>
      <c r="CDC44" s="269"/>
      <c r="CDD44" s="269"/>
      <c r="CDE44" s="269"/>
      <c r="CDF44" s="269"/>
      <c r="CDG44" s="269"/>
      <c r="CDH44" s="269"/>
      <c r="CDI44" s="269"/>
      <c r="CDJ44" s="269"/>
      <c r="CDK44" s="269"/>
      <c r="CDL44" s="269"/>
      <c r="CDM44" s="269"/>
      <c r="CDN44" s="269"/>
      <c r="CDO44" s="269"/>
      <c r="CDP44" s="269"/>
      <c r="CDQ44" s="269"/>
      <c r="CDR44" s="269"/>
      <c r="CDS44" s="269"/>
      <c r="CDT44" s="269"/>
      <c r="CDU44" s="269"/>
      <c r="CDV44" s="269"/>
      <c r="CDW44" s="269"/>
      <c r="CDX44" s="269"/>
      <c r="CDY44" s="269"/>
      <c r="CDZ44" s="269"/>
      <c r="CEA44" s="269"/>
      <c r="CEB44" s="269"/>
      <c r="CEC44" s="269"/>
      <c r="CED44" s="269"/>
      <c r="CEE44" s="269"/>
      <c r="CEF44" s="269"/>
      <c r="CEG44" s="269"/>
      <c r="CEH44" s="269"/>
      <c r="CEI44" s="269"/>
      <c r="CEJ44" s="269"/>
      <c r="CEK44" s="269"/>
      <c r="CEL44" s="269"/>
      <c r="CEM44" s="269"/>
      <c r="CEN44" s="269"/>
      <c r="CEO44" s="269"/>
      <c r="CEP44" s="269"/>
      <c r="CEQ44" s="269"/>
      <c r="CER44" s="269"/>
      <c r="CES44" s="269"/>
      <c r="CET44" s="269"/>
      <c r="CEU44" s="269"/>
      <c r="CEV44" s="269"/>
      <c r="CEW44" s="269"/>
      <c r="CEX44" s="269"/>
      <c r="CEY44" s="269"/>
      <c r="CEZ44" s="269"/>
      <c r="CFA44" s="269"/>
      <c r="CFB44" s="269"/>
      <c r="CFC44" s="269"/>
      <c r="CFD44" s="269"/>
      <c r="CFE44" s="269"/>
      <c r="CFF44" s="269"/>
      <c r="CFG44" s="269"/>
      <c r="CFH44" s="269"/>
      <c r="CFI44" s="269"/>
      <c r="CFJ44" s="269"/>
      <c r="CFK44" s="269"/>
      <c r="CFL44" s="269"/>
      <c r="CFM44" s="269"/>
      <c r="CFN44" s="269"/>
      <c r="CFO44" s="269"/>
      <c r="CFP44" s="269"/>
      <c r="CFQ44" s="269"/>
      <c r="CFR44" s="269"/>
      <c r="CFS44" s="269"/>
      <c r="CFT44" s="269"/>
      <c r="CFU44" s="269"/>
      <c r="CFV44" s="269"/>
      <c r="CFW44" s="269"/>
      <c r="CFX44" s="269"/>
      <c r="CFY44" s="269"/>
      <c r="CFZ44" s="269"/>
      <c r="CGA44" s="269"/>
      <c r="CGB44" s="269"/>
      <c r="CGC44" s="269"/>
      <c r="CGD44" s="269"/>
    </row>
    <row r="45" spans="1:2214" ht="18.75" x14ac:dyDescent="0.3">
      <c r="A45" s="271"/>
      <c r="B45" s="271"/>
      <c r="C45" s="267"/>
      <c r="D45" s="267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72"/>
      <c r="AL45" s="254"/>
      <c r="AM45" s="254"/>
      <c r="AN45" s="254"/>
      <c r="AO45" s="254"/>
      <c r="AP45" s="254"/>
      <c r="AQ45" s="254"/>
      <c r="AR45" s="254"/>
      <c r="AS45" s="254"/>
      <c r="AT45" s="254"/>
      <c r="AU45" s="267"/>
      <c r="AV45" s="267"/>
      <c r="AW45" s="267"/>
      <c r="AX45" s="267"/>
      <c r="AY45" s="267"/>
      <c r="AZ45" s="267"/>
      <c r="BA45" s="267"/>
      <c r="BB45" s="267"/>
      <c r="BC45" s="267"/>
      <c r="BD45" s="267"/>
      <c r="BE45" s="267"/>
      <c r="BF45" s="267"/>
      <c r="BG45" s="267"/>
      <c r="BH45" s="267"/>
      <c r="BI45" s="267"/>
      <c r="BJ45" s="267"/>
      <c r="BK45" s="267"/>
      <c r="BL45" s="267"/>
      <c r="BM45" s="267"/>
      <c r="BN45" s="267"/>
      <c r="BO45" s="267"/>
      <c r="BP45" s="267"/>
      <c r="BQ45" s="267"/>
      <c r="BR45" s="267"/>
      <c r="BS45" s="267"/>
      <c r="BT45" s="267"/>
      <c r="BU45" s="267"/>
      <c r="BV45" s="267"/>
      <c r="BW45" s="267"/>
      <c r="BX45" s="267"/>
      <c r="BY45" s="267"/>
      <c r="BZ45" s="267"/>
      <c r="CA45" s="267"/>
      <c r="CB45" s="267"/>
      <c r="CC45" s="267"/>
      <c r="CD45" s="267"/>
      <c r="CE45" s="267"/>
      <c r="CF45" s="267"/>
      <c r="CG45" s="267"/>
      <c r="CH45" s="267"/>
      <c r="CI45" s="267"/>
      <c r="CJ45" s="267"/>
      <c r="CK45" s="267"/>
      <c r="CL45" s="267"/>
      <c r="CM45" s="267"/>
      <c r="CN45" s="267"/>
      <c r="CO45" s="267"/>
      <c r="CP45" s="267"/>
      <c r="CQ45" s="267"/>
      <c r="CR45" s="267"/>
      <c r="CS45" s="267"/>
      <c r="CT45" s="267"/>
      <c r="CU45" s="267"/>
      <c r="CV45" s="267"/>
      <c r="CW45" s="350"/>
      <c r="CX45" s="267"/>
      <c r="CY45" s="267"/>
      <c r="CZ45" s="267"/>
      <c r="DA45" s="267"/>
      <c r="DB45" s="267"/>
      <c r="DC45" s="267"/>
      <c r="DD45" s="267"/>
      <c r="DE45" s="267"/>
      <c r="DF45" s="267"/>
      <c r="DG45" s="267"/>
      <c r="DH45" s="267"/>
      <c r="DI45" s="267"/>
      <c r="DJ45" s="254"/>
      <c r="DK45" s="267"/>
      <c r="DL45" s="267"/>
      <c r="DM45" s="267"/>
      <c r="DN45" s="267"/>
      <c r="DO45" s="267"/>
      <c r="DP45" s="267"/>
      <c r="DQ45" s="267"/>
      <c r="DR45" s="267"/>
      <c r="DS45" s="267"/>
      <c r="DT45" s="267"/>
      <c r="DU45" s="267"/>
      <c r="DV45" s="267"/>
      <c r="DW45" s="267"/>
      <c r="DX45" s="267"/>
      <c r="DY45" s="267"/>
      <c r="DZ45" s="267"/>
      <c r="EA45" s="267"/>
      <c r="EB45" s="267"/>
      <c r="EC45" s="267"/>
      <c r="ED45" s="267"/>
      <c r="EE45" s="267"/>
      <c r="EF45" s="267"/>
      <c r="EG45" s="267"/>
      <c r="EH45" s="267"/>
      <c r="EI45" s="267"/>
      <c r="EJ45" s="267"/>
      <c r="EK45" s="267"/>
      <c r="EL45" s="267"/>
      <c r="EM45" s="267"/>
      <c r="EN45" s="267"/>
      <c r="EO45" s="267"/>
      <c r="EP45" s="267"/>
      <c r="EQ45" s="267"/>
      <c r="ER45" s="267"/>
      <c r="ES45" s="267"/>
      <c r="ET45" s="267"/>
      <c r="EU45" s="267"/>
      <c r="EV45" s="267"/>
      <c r="EW45" s="267"/>
      <c r="EX45" s="267"/>
      <c r="EY45" s="267"/>
      <c r="EZ45" s="267"/>
      <c r="FA45" s="267"/>
      <c r="FB45" s="267"/>
      <c r="FC45" s="267"/>
      <c r="FD45" s="267"/>
      <c r="FE45" s="267"/>
      <c r="FF45" s="267"/>
      <c r="FG45" s="267"/>
      <c r="FH45" s="267"/>
      <c r="FI45" s="267"/>
      <c r="FJ45" s="267"/>
      <c r="FK45" s="267"/>
      <c r="FL45" s="267"/>
      <c r="FM45" s="267"/>
      <c r="FN45" s="267"/>
      <c r="FO45" s="267"/>
      <c r="FP45" s="267"/>
      <c r="FQ45" s="267"/>
      <c r="FR45" s="267"/>
      <c r="FS45" s="267"/>
      <c r="FT45" s="267"/>
      <c r="FU45" s="267"/>
      <c r="FV45" s="267"/>
      <c r="FW45" s="267"/>
      <c r="FX45" s="267"/>
      <c r="FY45" s="267"/>
      <c r="FZ45" s="254"/>
      <c r="GA45" s="267"/>
      <c r="GB45" s="267"/>
      <c r="GC45" s="267"/>
      <c r="GD45" s="267"/>
      <c r="GE45" s="267"/>
      <c r="GF45" s="267"/>
      <c r="GG45" s="267"/>
      <c r="GH45" s="267"/>
      <c r="GI45" s="267"/>
      <c r="GJ45" s="267"/>
      <c r="GK45" s="267"/>
      <c r="GL45" s="267"/>
      <c r="GM45" s="267"/>
      <c r="GN45" s="267"/>
      <c r="GO45" s="267"/>
      <c r="GP45" s="267"/>
      <c r="GQ45" s="267"/>
      <c r="GR45" s="267"/>
      <c r="GS45" s="267"/>
      <c r="GT45" s="267"/>
      <c r="GU45" s="267"/>
      <c r="GV45" s="267"/>
      <c r="GW45" s="267"/>
      <c r="GX45" s="267"/>
      <c r="GY45" s="267"/>
      <c r="GZ45" s="267"/>
      <c r="HA45" s="267"/>
      <c r="HB45" s="267"/>
      <c r="HC45" s="267"/>
      <c r="HD45" s="267"/>
      <c r="HE45" s="267"/>
      <c r="HF45" s="267"/>
      <c r="HG45" s="267"/>
      <c r="HH45" s="267"/>
      <c r="HI45" s="267"/>
      <c r="HJ45" s="267"/>
      <c r="HK45" s="267"/>
      <c r="HL45" s="267"/>
      <c r="HM45" s="267"/>
      <c r="HN45" s="267"/>
      <c r="HO45" s="267"/>
      <c r="HP45" s="267"/>
      <c r="HQ45" s="267"/>
      <c r="HR45" s="267"/>
      <c r="HS45" s="267"/>
      <c r="HT45" s="267"/>
      <c r="HU45" s="267"/>
      <c r="HV45" s="267"/>
      <c r="HW45" s="267"/>
      <c r="HX45" s="267"/>
      <c r="HY45" s="267"/>
      <c r="HZ45" s="267"/>
      <c r="IA45" s="267"/>
      <c r="IB45" s="267"/>
      <c r="IC45" s="267"/>
      <c r="ID45" s="267"/>
      <c r="IE45" s="267"/>
      <c r="IF45" s="267"/>
      <c r="IG45" s="267"/>
      <c r="IH45" s="267"/>
      <c r="II45" s="267"/>
      <c r="IJ45" s="267"/>
      <c r="IK45" s="267"/>
      <c r="IL45" s="267"/>
      <c r="IM45" s="267"/>
      <c r="IN45" s="267"/>
      <c r="IO45" s="267"/>
      <c r="IP45" s="254"/>
      <c r="IQ45" s="254"/>
      <c r="IR45" s="254"/>
      <c r="IS45" s="254"/>
      <c r="IT45" s="254"/>
      <c r="IU45" s="267"/>
      <c r="IV45" s="267"/>
      <c r="IW45" s="267"/>
      <c r="IX45" s="267"/>
      <c r="IY45" s="267"/>
      <c r="IZ45" s="267"/>
      <c r="JA45" s="267"/>
      <c r="JB45" s="267"/>
      <c r="JC45" s="267"/>
      <c r="JD45" s="267"/>
      <c r="JE45" s="267"/>
      <c r="JF45" s="267"/>
      <c r="JG45" s="267"/>
      <c r="JH45" s="267"/>
      <c r="JI45" s="267"/>
      <c r="JJ45" s="267"/>
      <c r="JK45" s="267"/>
      <c r="JL45" s="267"/>
      <c r="JM45" s="267"/>
      <c r="JN45" s="267"/>
      <c r="JO45" s="267"/>
      <c r="JP45" s="267"/>
      <c r="JQ45" s="267"/>
      <c r="JR45" s="267"/>
      <c r="JS45" s="267"/>
      <c r="JT45" s="267"/>
      <c r="JU45" s="267"/>
      <c r="JV45" s="267"/>
      <c r="JW45" s="267"/>
      <c r="JX45" s="267"/>
      <c r="JY45" s="267"/>
      <c r="JZ45" s="267"/>
      <c r="KA45" s="267"/>
      <c r="KB45" s="267"/>
      <c r="KC45" s="267"/>
      <c r="KD45" s="267"/>
      <c r="KE45" s="267"/>
      <c r="KF45" s="267"/>
      <c r="KG45" s="267"/>
      <c r="KH45" s="267"/>
      <c r="KI45" s="267"/>
      <c r="KJ45" s="267"/>
      <c r="KK45" s="267"/>
      <c r="KL45" s="267"/>
      <c r="KM45" s="267"/>
      <c r="KN45" s="267"/>
      <c r="KO45" s="267"/>
      <c r="KP45" s="267"/>
      <c r="KQ45" s="267"/>
      <c r="KR45" s="267"/>
      <c r="KS45" s="267"/>
      <c r="KT45" s="267"/>
      <c r="KU45" s="267"/>
      <c r="KV45" s="267"/>
      <c r="KW45" s="267"/>
      <c r="KX45" s="267"/>
      <c r="KY45" s="267"/>
      <c r="KZ45" s="267"/>
      <c r="LA45" s="267"/>
      <c r="LB45" s="267"/>
      <c r="LC45" s="273"/>
      <c r="LD45" s="267"/>
      <c r="LE45" s="267"/>
      <c r="LF45" s="267"/>
      <c r="LG45" s="267"/>
      <c r="LH45" s="267"/>
      <c r="LI45" s="267"/>
      <c r="LJ45" s="267"/>
      <c r="LK45" s="267"/>
      <c r="LL45" s="267"/>
      <c r="LM45" s="267"/>
      <c r="LN45" s="267"/>
      <c r="LO45" s="267"/>
      <c r="LP45" s="267"/>
      <c r="LQ45" s="267"/>
      <c r="LR45" s="267"/>
      <c r="LS45" s="267"/>
      <c r="LT45" s="267"/>
      <c r="LU45" s="267"/>
      <c r="LV45" s="267"/>
      <c r="LW45" s="267"/>
      <c r="LX45" s="267"/>
      <c r="LY45" s="267"/>
      <c r="LZ45" s="267"/>
      <c r="MA45" s="267"/>
      <c r="MB45" s="267"/>
      <c r="MC45" s="267"/>
      <c r="MD45" s="267"/>
      <c r="ME45" s="267"/>
      <c r="MF45" s="267"/>
      <c r="MG45" s="267"/>
      <c r="MH45" s="267"/>
      <c r="MI45" s="267"/>
      <c r="MJ45" s="267"/>
      <c r="MK45" s="267"/>
      <c r="ML45" s="267"/>
      <c r="MM45" s="267"/>
      <c r="MN45" s="267"/>
      <c r="MO45" s="267"/>
      <c r="MP45" s="267"/>
      <c r="MQ45" s="267"/>
      <c r="MR45" s="267"/>
      <c r="MS45" s="267"/>
      <c r="MT45" s="267"/>
      <c r="MU45" s="267"/>
      <c r="MV45" s="267"/>
      <c r="MW45" s="267"/>
      <c r="MX45" s="267"/>
      <c r="MY45" s="267"/>
      <c r="MZ45" s="267"/>
      <c r="NA45" s="267"/>
      <c r="NB45" s="267"/>
      <c r="NC45" s="267"/>
      <c r="ND45" s="267"/>
      <c r="NE45" s="267"/>
      <c r="NF45" s="267"/>
      <c r="NG45" s="267"/>
      <c r="NH45" s="267"/>
      <c r="NI45" s="267"/>
      <c r="NJ45" s="267"/>
      <c r="NK45" s="267"/>
      <c r="NL45" s="267"/>
      <c r="NM45" s="267"/>
      <c r="NN45" s="267"/>
      <c r="NO45" s="267"/>
      <c r="NP45" s="254"/>
      <c r="NQ45" s="267"/>
      <c r="NR45" s="267"/>
      <c r="NS45" s="267"/>
      <c r="NT45" s="267"/>
      <c r="NU45" s="267"/>
      <c r="NV45" s="267"/>
      <c r="NW45" s="267"/>
      <c r="NX45" s="267"/>
      <c r="NY45" s="267"/>
      <c r="NZ45" s="267"/>
      <c r="OA45" s="267"/>
      <c r="OB45" s="267"/>
      <c r="OC45" s="267"/>
      <c r="OD45" s="267"/>
      <c r="OE45" s="267"/>
      <c r="OF45" s="267"/>
      <c r="OG45" s="267"/>
      <c r="OH45" s="267"/>
      <c r="OI45" s="267"/>
      <c r="OJ45" s="267"/>
      <c r="OK45" s="267"/>
      <c r="OL45" s="267"/>
      <c r="OM45" s="267"/>
      <c r="ON45" s="267"/>
      <c r="OO45" s="267"/>
      <c r="OP45" s="267"/>
      <c r="OQ45" s="267"/>
      <c r="OR45" s="267"/>
      <c r="OS45" s="267"/>
      <c r="OT45" s="267"/>
      <c r="OU45" s="267"/>
      <c r="OV45" s="267"/>
      <c r="OW45" s="267"/>
      <c r="OX45" s="267"/>
      <c r="OY45" s="267"/>
      <c r="OZ45" s="267"/>
      <c r="PA45" s="267"/>
      <c r="PB45" s="267"/>
      <c r="PC45" s="267"/>
      <c r="PD45" s="267"/>
      <c r="PE45" s="267"/>
      <c r="PF45" s="267"/>
      <c r="PG45" s="267"/>
      <c r="PH45" s="267"/>
      <c r="PI45" s="267"/>
      <c r="PJ45" s="267"/>
      <c r="PK45" s="267"/>
      <c r="PL45" s="267"/>
      <c r="PM45" s="267"/>
      <c r="PN45" s="267"/>
      <c r="PO45" s="267"/>
      <c r="PP45" s="267"/>
      <c r="PQ45" s="267"/>
      <c r="PR45" s="267"/>
      <c r="PS45" s="267"/>
      <c r="PT45" s="267"/>
      <c r="PU45" s="267"/>
      <c r="PV45" s="267"/>
      <c r="PW45" s="267"/>
      <c r="PX45" s="267"/>
      <c r="PY45" s="267"/>
      <c r="PZ45" s="267"/>
      <c r="QA45" s="267"/>
      <c r="QB45" s="267"/>
      <c r="QC45" s="254"/>
      <c r="QD45" s="267"/>
      <c r="QE45" s="267"/>
      <c r="QF45" s="267"/>
      <c r="QG45" s="267"/>
      <c r="QH45" s="267"/>
      <c r="QI45" s="267"/>
      <c r="QJ45" s="267"/>
      <c r="QK45" s="267"/>
      <c r="QL45" s="267"/>
      <c r="QM45" s="267"/>
      <c r="QN45" s="267"/>
      <c r="QO45" s="267"/>
      <c r="QP45" s="267"/>
      <c r="QQ45" s="267"/>
      <c r="QR45" s="267"/>
      <c r="QS45" s="267"/>
      <c r="QT45" s="267"/>
      <c r="QU45" s="267"/>
      <c r="QV45" s="267"/>
      <c r="QW45" s="267"/>
      <c r="QX45" s="267"/>
      <c r="QY45" s="267"/>
      <c r="QZ45" s="267"/>
      <c r="RA45" s="267"/>
      <c r="RB45" s="267"/>
      <c r="RC45" s="267"/>
      <c r="RD45" s="267"/>
      <c r="RE45" s="267"/>
      <c r="RF45" s="267"/>
      <c r="RG45" s="267"/>
      <c r="RH45" s="267"/>
      <c r="RI45" s="267"/>
      <c r="RJ45" s="267"/>
      <c r="RK45" s="267"/>
      <c r="RL45" s="267"/>
      <c r="RM45" s="267"/>
      <c r="RN45" s="267"/>
      <c r="RO45" s="267"/>
      <c r="RP45" s="267"/>
      <c r="RQ45" s="267"/>
      <c r="RR45" s="267"/>
      <c r="RS45" s="267"/>
      <c r="RT45" s="267"/>
      <c r="RU45" s="267"/>
      <c r="RV45" s="267"/>
      <c r="RW45" s="267"/>
      <c r="RX45" s="267"/>
      <c r="RY45" s="267"/>
      <c r="RZ45" s="267"/>
      <c r="SA45" s="267"/>
      <c r="SB45" s="267"/>
      <c r="SC45" s="267"/>
      <c r="SD45" s="267"/>
      <c r="SE45" s="267"/>
      <c r="SF45" s="267"/>
      <c r="SG45" s="267"/>
      <c r="SH45" s="267"/>
      <c r="SI45" s="267"/>
      <c r="SJ45" s="267"/>
      <c r="SK45" s="267"/>
      <c r="SL45" s="267"/>
      <c r="SM45" s="267"/>
      <c r="SN45" s="267"/>
      <c r="SO45" s="267"/>
      <c r="SP45" s="267"/>
      <c r="SQ45" s="267"/>
      <c r="SR45" s="267"/>
      <c r="SS45" s="254"/>
      <c r="ST45" s="267"/>
      <c r="SU45" s="267"/>
      <c r="SV45" s="267"/>
      <c r="SW45" s="267"/>
      <c r="SX45" s="267"/>
      <c r="SY45" s="267"/>
      <c r="SZ45" s="267"/>
      <c r="TA45" s="267"/>
      <c r="TB45" s="267"/>
      <c r="TC45" s="267"/>
      <c r="TD45" s="267"/>
      <c r="TE45" s="267"/>
      <c r="TF45" s="267"/>
      <c r="TG45" s="267"/>
      <c r="TH45" s="267"/>
      <c r="TI45" s="267"/>
      <c r="TJ45" s="267"/>
      <c r="TK45" s="267"/>
      <c r="TL45" s="267"/>
      <c r="TM45" s="267"/>
      <c r="TN45" s="267"/>
      <c r="TO45" s="267"/>
      <c r="TP45" s="267"/>
      <c r="TQ45" s="267"/>
      <c r="TR45" s="267"/>
      <c r="TS45" s="267"/>
      <c r="TT45" s="267"/>
      <c r="TU45" s="267"/>
      <c r="TV45" s="267"/>
      <c r="TW45" s="267"/>
      <c r="TX45" s="267"/>
      <c r="TY45" s="267"/>
      <c r="TZ45" s="267"/>
      <c r="UA45" s="267"/>
      <c r="UB45" s="267"/>
      <c r="UC45" s="267"/>
      <c r="UD45" s="267"/>
      <c r="UE45" s="267"/>
      <c r="UF45" s="267"/>
      <c r="UG45" s="267"/>
      <c r="UH45" s="267"/>
      <c r="UI45" s="267"/>
      <c r="UJ45" s="267"/>
      <c r="UK45" s="267"/>
      <c r="UL45" s="267"/>
      <c r="UM45" s="267"/>
      <c r="UN45" s="267"/>
      <c r="UO45" s="267"/>
      <c r="UP45" s="267"/>
      <c r="UQ45" s="267"/>
      <c r="UR45" s="267"/>
      <c r="US45" s="267"/>
      <c r="UT45" s="267"/>
      <c r="UU45" s="267"/>
      <c r="UV45" s="267"/>
      <c r="UW45" s="267"/>
      <c r="UX45" s="267"/>
      <c r="UY45" s="267"/>
      <c r="UZ45" s="267"/>
      <c r="VA45" s="267"/>
      <c r="VB45" s="267"/>
      <c r="VC45" s="267"/>
      <c r="VD45" s="267"/>
      <c r="VE45" s="267"/>
      <c r="VF45" s="254"/>
      <c r="VG45" s="267"/>
      <c r="VH45" s="267"/>
      <c r="VI45" s="267"/>
      <c r="VJ45" s="267"/>
      <c r="VK45" s="267"/>
      <c r="VL45" s="267"/>
      <c r="VM45" s="267"/>
      <c r="VN45" s="267"/>
      <c r="VO45" s="267"/>
      <c r="VP45" s="267"/>
      <c r="VQ45" s="267"/>
      <c r="VR45" s="267"/>
      <c r="VS45" s="267"/>
      <c r="VT45" s="267"/>
      <c r="VU45" s="267"/>
      <c r="VV45" s="267"/>
      <c r="VW45" s="267"/>
      <c r="VX45" s="267"/>
      <c r="VY45" s="267"/>
      <c r="VZ45" s="267"/>
      <c r="WA45" s="267"/>
      <c r="WB45" s="267"/>
      <c r="WC45" s="267"/>
      <c r="WD45" s="267"/>
      <c r="WE45" s="267"/>
      <c r="WF45" s="267"/>
      <c r="WG45" s="267"/>
      <c r="WH45" s="267"/>
      <c r="WI45" s="267"/>
      <c r="WJ45" s="267"/>
      <c r="WK45" s="267"/>
      <c r="WL45" s="267"/>
      <c r="WM45" s="267"/>
      <c r="WN45" s="267"/>
      <c r="WO45" s="267"/>
      <c r="WP45" s="267"/>
      <c r="WQ45" s="267"/>
      <c r="WR45" s="267"/>
      <c r="WS45" s="267"/>
      <c r="WT45" s="267"/>
      <c r="WU45" s="267"/>
      <c r="WV45" s="267"/>
      <c r="WW45" s="267"/>
      <c r="WX45" s="267"/>
      <c r="WY45" s="267"/>
      <c r="WZ45" s="267"/>
      <c r="XA45" s="267"/>
      <c r="XB45" s="267"/>
      <c r="XC45" s="267"/>
      <c r="XD45" s="267"/>
      <c r="XE45" s="267"/>
      <c r="XF45" s="267"/>
      <c r="XG45" s="267"/>
      <c r="XH45" s="267"/>
      <c r="XI45" s="267"/>
      <c r="XJ45" s="267"/>
      <c r="XK45" s="267"/>
      <c r="XL45" s="267"/>
      <c r="XM45" s="267"/>
      <c r="XN45" s="267"/>
      <c r="XO45" s="267"/>
      <c r="XP45" s="267"/>
      <c r="XQ45" s="267"/>
      <c r="XR45" s="267"/>
      <c r="XS45" s="267"/>
      <c r="XT45" s="267"/>
      <c r="XU45" s="267"/>
      <c r="XV45" s="206"/>
      <c r="XW45" s="267"/>
      <c r="XX45" s="267"/>
      <c r="XY45" s="267"/>
      <c r="XZ45" s="267"/>
      <c r="YA45" s="267"/>
      <c r="YB45" s="267"/>
      <c r="YC45" s="267"/>
      <c r="YD45" s="267"/>
      <c r="YE45" s="267"/>
      <c r="YF45" s="267"/>
      <c r="YG45" s="267"/>
      <c r="YH45" s="267"/>
      <c r="YI45" s="267"/>
      <c r="YJ45" s="267"/>
      <c r="YK45" s="267"/>
      <c r="YL45" s="267"/>
      <c r="YM45" s="267"/>
      <c r="YN45" s="267"/>
      <c r="YO45" s="267"/>
      <c r="YP45" s="267"/>
      <c r="YQ45" s="267"/>
      <c r="YR45" s="267"/>
      <c r="YS45" s="267"/>
      <c r="YT45" s="267"/>
      <c r="YU45" s="267"/>
      <c r="YV45" s="267"/>
      <c r="YW45" s="267"/>
      <c r="YX45" s="267"/>
      <c r="YY45" s="267"/>
      <c r="YZ45" s="267"/>
      <c r="ZA45" s="267"/>
      <c r="ZB45" s="267"/>
      <c r="ZC45" s="267"/>
      <c r="ZD45" s="267"/>
      <c r="ZE45" s="267"/>
      <c r="ZF45" s="267"/>
      <c r="ZG45" s="267"/>
      <c r="ZH45" s="267"/>
      <c r="ZI45" s="267"/>
      <c r="ZJ45" s="267"/>
      <c r="ZK45" s="267"/>
      <c r="ZL45" s="267"/>
      <c r="ZM45" s="267"/>
      <c r="ZN45" s="267"/>
      <c r="ZO45" s="267"/>
      <c r="ZP45" s="267"/>
      <c r="ZQ45" s="267"/>
      <c r="ZR45" s="267"/>
      <c r="ZS45" s="267"/>
      <c r="ZT45" s="267"/>
      <c r="ZU45" s="267"/>
      <c r="ZV45" s="267"/>
      <c r="ZW45" s="267"/>
      <c r="ZX45" s="267"/>
      <c r="ZY45" s="267"/>
      <c r="ZZ45" s="267"/>
      <c r="AAA45" s="267"/>
      <c r="AAB45" s="267"/>
      <c r="AAC45" s="267"/>
      <c r="AAD45" s="267"/>
      <c r="AAE45" s="267"/>
      <c r="AAF45" s="267"/>
      <c r="AAG45" s="267"/>
      <c r="AAH45" s="267"/>
      <c r="AAI45" s="254"/>
      <c r="AAJ45" s="267"/>
      <c r="AAK45" s="267"/>
      <c r="AAL45" s="267"/>
      <c r="AAM45" s="267"/>
      <c r="AAN45" s="267"/>
      <c r="AAO45" s="267"/>
      <c r="AAP45" s="267"/>
      <c r="AAQ45" s="267"/>
      <c r="AAR45" s="267"/>
      <c r="AAS45" s="267"/>
      <c r="AAT45" s="267"/>
      <c r="AAU45" s="267"/>
      <c r="AAV45" s="267"/>
      <c r="AAW45" s="267"/>
      <c r="AAX45" s="267"/>
      <c r="AAY45" s="267"/>
      <c r="AAZ45" s="267"/>
      <c r="ABA45" s="267"/>
      <c r="ABB45" s="267"/>
      <c r="ABC45" s="267"/>
      <c r="ABD45" s="267"/>
      <c r="ABE45" s="267"/>
      <c r="ABF45" s="267"/>
      <c r="ABG45" s="267"/>
      <c r="ABH45" s="267"/>
      <c r="ABI45" s="267"/>
      <c r="ABJ45" s="267"/>
      <c r="ABK45" s="267"/>
      <c r="ABL45" s="267"/>
      <c r="ABM45" s="267"/>
      <c r="ABN45" s="267"/>
      <c r="ABO45" s="267"/>
      <c r="ABP45" s="267"/>
      <c r="ABQ45" s="267"/>
      <c r="ABR45" s="267"/>
      <c r="ABS45" s="267"/>
      <c r="ABT45" s="267"/>
      <c r="ABU45" s="267"/>
      <c r="ABV45" s="267"/>
      <c r="ABW45" s="267"/>
      <c r="ABX45" s="267"/>
      <c r="ABY45" s="267"/>
      <c r="ABZ45" s="267"/>
      <c r="ACA45" s="267"/>
      <c r="ACB45" s="267"/>
      <c r="ACC45" s="267"/>
      <c r="ACD45" s="267"/>
      <c r="ACE45" s="267"/>
      <c r="ACF45" s="267"/>
      <c r="ACG45" s="267"/>
      <c r="ACH45" s="267"/>
      <c r="ACI45" s="267"/>
      <c r="ACJ45" s="267"/>
      <c r="ACK45" s="267"/>
      <c r="ACL45" s="267"/>
      <c r="ACM45" s="267"/>
      <c r="ACN45" s="267"/>
      <c r="ACO45" s="267"/>
      <c r="ACP45" s="267"/>
      <c r="ACQ45" s="267"/>
      <c r="ACR45" s="267"/>
      <c r="ACS45" s="267"/>
      <c r="ACT45" s="267"/>
      <c r="ACU45" s="267"/>
      <c r="ACV45" s="267"/>
      <c r="ACW45" s="267"/>
      <c r="ACX45" s="267"/>
      <c r="ACY45" s="254"/>
      <c r="ACZ45" s="267"/>
      <c r="ADA45" s="267"/>
      <c r="ADB45" s="267"/>
      <c r="ADC45" s="267"/>
      <c r="ADD45" s="267"/>
      <c r="ADE45" s="267"/>
      <c r="ADF45" s="267"/>
      <c r="ADG45" s="267"/>
      <c r="ADH45" s="267"/>
      <c r="ADI45" s="267"/>
      <c r="ADJ45" s="267"/>
      <c r="ADK45" s="267"/>
      <c r="ADL45" s="267"/>
      <c r="ADM45" s="267"/>
      <c r="ADN45" s="267"/>
      <c r="ADO45" s="267"/>
      <c r="ADP45" s="267"/>
      <c r="ADQ45" s="267"/>
      <c r="ADR45" s="267"/>
      <c r="ADS45" s="267"/>
      <c r="ADT45" s="267"/>
      <c r="ADU45" s="267"/>
      <c r="ADV45" s="267"/>
      <c r="ADW45" s="267"/>
      <c r="ADX45" s="267"/>
      <c r="ADY45" s="267"/>
      <c r="ADZ45" s="267"/>
      <c r="AEA45" s="267"/>
      <c r="AEB45" s="267"/>
      <c r="AEC45" s="267"/>
      <c r="AED45" s="267"/>
      <c r="AEE45" s="267"/>
      <c r="AEF45" s="267"/>
      <c r="AEG45" s="267"/>
      <c r="AEH45" s="267"/>
      <c r="AEI45" s="267"/>
      <c r="AEJ45" s="267"/>
      <c r="AEK45" s="267"/>
      <c r="AEL45" s="267"/>
      <c r="AEM45" s="267"/>
      <c r="AEN45" s="267"/>
      <c r="AEO45" s="267"/>
      <c r="AEP45" s="267"/>
      <c r="AEQ45" s="267"/>
      <c r="AER45" s="267"/>
      <c r="AES45" s="267"/>
      <c r="AET45" s="267"/>
      <c r="AEU45" s="267"/>
      <c r="AEV45" s="267"/>
      <c r="AEW45" s="267"/>
      <c r="AEX45" s="267"/>
      <c r="AEY45" s="267"/>
      <c r="AEZ45" s="267"/>
      <c r="AFA45" s="267"/>
      <c r="AFB45" s="267"/>
      <c r="AFC45" s="267"/>
      <c r="AFD45" s="267"/>
      <c r="AFE45" s="267"/>
      <c r="AFF45" s="267"/>
      <c r="AFG45" s="267"/>
      <c r="AFH45" s="267"/>
      <c r="AFI45" s="267"/>
      <c r="AFJ45" s="267"/>
      <c r="AFK45" s="267"/>
      <c r="AFL45" s="267"/>
      <c r="AFM45" s="267"/>
      <c r="AFN45" s="267"/>
      <c r="AFO45" s="254"/>
      <c r="AFP45" s="267"/>
      <c r="AFQ45" s="267"/>
      <c r="AFR45" s="267"/>
      <c r="AFS45" s="267"/>
      <c r="AFT45" s="267"/>
      <c r="AFU45" s="267"/>
      <c r="AFV45" s="267"/>
      <c r="AFW45" s="267"/>
      <c r="AFX45" s="267"/>
      <c r="AFY45" s="267"/>
      <c r="AFZ45" s="267"/>
      <c r="AGA45" s="267"/>
      <c r="AGB45" s="267"/>
      <c r="AGC45" s="267"/>
      <c r="AGD45" s="267"/>
      <c r="AGE45" s="267"/>
      <c r="AGF45" s="267"/>
      <c r="AGG45" s="267"/>
      <c r="AGH45" s="267"/>
      <c r="AGI45" s="267"/>
      <c r="AGJ45" s="267"/>
      <c r="AGK45" s="267"/>
      <c r="AGL45" s="267"/>
      <c r="AGM45" s="267"/>
      <c r="AGN45" s="267"/>
      <c r="AGO45" s="267"/>
      <c r="AGP45" s="267"/>
      <c r="AGQ45" s="267"/>
      <c r="AGR45" s="267"/>
      <c r="AGS45" s="267"/>
      <c r="AGT45" s="267"/>
      <c r="AGU45" s="267"/>
      <c r="AGV45" s="267"/>
      <c r="AGW45" s="267"/>
      <c r="AGX45" s="267"/>
      <c r="AGY45" s="267"/>
      <c r="AGZ45" s="267"/>
      <c r="AHA45" s="267"/>
      <c r="AHB45" s="267"/>
      <c r="AHC45" s="267"/>
      <c r="AHD45" s="267"/>
      <c r="AHE45" s="267"/>
      <c r="AHF45" s="267"/>
      <c r="AHG45" s="267"/>
      <c r="AHH45" s="267"/>
      <c r="AHI45" s="267"/>
      <c r="AHJ45" s="267"/>
      <c r="AHK45" s="267"/>
      <c r="AHL45" s="267"/>
      <c r="AHM45" s="267"/>
      <c r="AHN45" s="267"/>
      <c r="AHO45" s="267"/>
      <c r="AHP45" s="267"/>
      <c r="AHQ45" s="267"/>
      <c r="AHR45" s="267"/>
      <c r="AHS45" s="267"/>
      <c r="AHT45" s="267"/>
      <c r="AHU45" s="267"/>
      <c r="AHV45" s="267"/>
      <c r="AHW45" s="267"/>
      <c r="AHX45" s="267"/>
      <c r="AHY45" s="267"/>
      <c r="AHZ45" s="267"/>
      <c r="AIA45" s="267"/>
      <c r="AIB45" s="267"/>
      <c r="AIC45" s="267"/>
      <c r="AID45" s="267"/>
      <c r="AIE45" s="254"/>
      <c r="AIF45" s="267"/>
      <c r="AIG45" s="267"/>
      <c r="AIH45" s="267"/>
      <c r="AII45" s="267"/>
      <c r="AIJ45" s="267"/>
      <c r="AIK45" s="267"/>
      <c r="AIL45" s="267"/>
      <c r="AIM45" s="267"/>
      <c r="AIN45" s="267"/>
      <c r="AIO45" s="267"/>
      <c r="AIP45" s="267"/>
      <c r="AIQ45" s="267"/>
      <c r="AIR45" s="267"/>
      <c r="AIS45" s="267"/>
      <c r="AIT45" s="267"/>
      <c r="AIU45" s="267"/>
      <c r="AIV45" s="267"/>
      <c r="AIW45" s="267"/>
      <c r="AIX45" s="267"/>
      <c r="AIY45" s="267"/>
      <c r="AIZ45" s="267"/>
      <c r="AJA45" s="267"/>
      <c r="AJB45" s="267"/>
      <c r="AJC45" s="267"/>
      <c r="AJD45" s="267"/>
      <c r="AJE45" s="267"/>
      <c r="AJF45" s="267"/>
      <c r="AJG45" s="267"/>
      <c r="AJH45" s="267"/>
      <c r="AJI45" s="267"/>
      <c r="AJJ45" s="267"/>
      <c r="AJK45" s="267"/>
      <c r="AJL45" s="267"/>
      <c r="AJM45" s="267"/>
      <c r="AJN45" s="267"/>
      <c r="AJO45" s="267"/>
      <c r="AJP45" s="267"/>
      <c r="AJQ45" s="267"/>
      <c r="AJR45" s="267"/>
      <c r="AJS45" s="267"/>
      <c r="AJT45" s="267"/>
      <c r="AJU45" s="267"/>
      <c r="AJV45" s="267"/>
      <c r="AJW45" s="267"/>
      <c r="AJX45" s="267"/>
      <c r="AJY45" s="267"/>
      <c r="AJZ45" s="267"/>
      <c r="AKA45" s="267"/>
      <c r="AKB45" s="267"/>
      <c r="AKC45" s="267"/>
      <c r="AKD45" s="267"/>
      <c r="AKE45" s="267"/>
      <c r="AKF45" s="267"/>
      <c r="AKG45" s="267"/>
      <c r="AKH45" s="267"/>
      <c r="AKI45" s="267"/>
      <c r="AKJ45" s="267"/>
      <c r="AKK45" s="267"/>
      <c r="AKL45" s="267"/>
      <c r="AKM45" s="267"/>
      <c r="AKN45" s="267"/>
      <c r="AKO45" s="267"/>
      <c r="AKP45" s="267"/>
      <c r="AKQ45" s="267"/>
      <c r="AKR45" s="267"/>
      <c r="AKS45" s="267"/>
      <c r="AKT45" s="258"/>
      <c r="AKU45" s="267"/>
      <c r="AKV45" s="267"/>
      <c r="AKW45" s="267"/>
      <c r="AKX45" s="267"/>
      <c r="AKY45" s="267"/>
      <c r="AKZ45" s="267"/>
      <c r="ALA45" s="267"/>
      <c r="ALB45" s="267"/>
      <c r="ALC45" s="267"/>
      <c r="ALD45" s="267"/>
      <c r="ALE45" s="267"/>
      <c r="ALF45" s="267"/>
      <c r="ALG45" s="267"/>
      <c r="ALH45" s="267"/>
      <c r="ALI45" s="267"/>
      <c r="ALJ45" s="267"/>
      <c r="ALK45" s="267"/>
      <c r="ALL45" s="267"/>
      <c r="ALM45" s="267"/>
      <c r="ALN45" s="267"/>
      <c r="ALO45" s="267"/>
      <c r="ALP45" s="267"/>
      <c r="ALQ45" s="267"/>
      <c r="ALR45" s="267"/>
      <c r="ALS45" s="267"/>
      <c r="ALT45" s="267"/>
      <c r="ALU45" s="267"/>
      <c r="ALV45" s="267"/>
      <c r="ALW45" s="267"/>
      <c r="ALX45" s="267"/>
      <c r="ALY45" s="267"/>
      <c r="ALZ45" s="267"/>
      <c r="AMA45" s="267"/>
      <c r="AMB45" s="267"/>
      <c r="AMC45" s="267"/>
      <c r="AMD45" s="267"/>
      <c r="AME45" s="267"/>
      <c r="AMF45" s="267"/>
      <c r="AMG45" s="267"/>
      <c r="AMH45" s="267"/>
      <c r="AMI45" s="267"/>
      <c r="AMJ45" s="267"/>
      <c r="AMK45" s="267"/>
      <c r="AML45" s="267"/>
      <c r="AMM45" s="267"/>
      <c r="AMN45" s="267"/>
      <c r="AMO45" s="267"/>
      <c r="AMP45" s="267"/>
      <c r="AMQ45" s="267"/>
      <c r="AMR45" s="267"/>
      <c r="AMS45" s="267"/>
      <c r="AMT45" s="267"/>
      <c r="AMU45" s="267"/>
      <c r="AMV45" s="267"/>
      <c r="AMW45" s="267"/>
      <c r="AMX45" s="267"/>
      <c r="AMY45" s="267"/>
      <c r="AMZ45" s="267"/>
      <c r="ANA45" s="267"/>
      <c r="ANB45" s="267"/>
      <c r="ANC45" s="267"/>
      <c r="AND45" s="267"/>
      <c r="ANE45" s="267"/>
      <c r="ANF45" s="267"/>
      <c r="ANG45" s="267"/>
      <c r="ANH45" s="274"/>
      <c r="ANI45" s="267"/>
      <c r="ANJ45" s="267"/>
      <c r="ANK45" s="267"/>
      <c r="ANL45" s="267"/>
      <c r="ANM45" s="267"/>
      <c r="ANN45" s="267"/>
      <c r="ANO45" s="267"/>
      <c r="ANP45" s="267"/>
      <c r="ANQ45" s="267"/>
      <c r="ANR45" s="267"/>
      <c r="ANS45" s="267"/>
      <c r="ANT45" s="267"/>
      <c r="ANU45" s="267"/>
      <c r="ANV45" s="267"/>
      <c r="ANW45" s="267"/>
      <c r="ANX45" s="267"/>
      <c r="ANY45" s="267"/>
      <c r="ANZ45" s="267"/>
      <c r="AOA45" s="267"/>
      <c r="AOB45" s="267"/>
      <c r="AOC45" s="267"/>
      <c r="AOD45" s="267"/>
      <c r="AOE45" s="267"/>
      <c r="AOF45" s="267"/>
      <c r="AOG45" s="267"/>
      <c r="AOH45" s="267"/>
      <c r="AOI45" s="267"/>
      <c r="AOJ45" s="267"/>
      <c r="AOK45" s="267"/>
      <c r="AOL45" s="267"/>
      <c r="AOM45" s="267"/>
      <c r="AON45" s="267"/>
      <c r="AOO45" s="267"/>
      <c r="AOP45" s="267"/>
      <c r="AOQ45" s="267"/>
      <c r="AOR45" s="267"/>
      <c r="AOS45" s="267"/>
      <c r="AOT45" s="267"/>
      <c r="AOU45" s="267"/>
      <c r="AOV45" s="267"/>
      <c r="AOW45" s="267"/>
      <c r="AOX45" s="267"/>
      <c r="AOY45" s="267"/>
      <c r="AOZ45" s="267"/>
      <c r="APA45" s="267"/>
      <c r="APB45" s="267"/>
      <c r="APC45" s="267"/>
      <c r="APD45" s="267"/>
      <c r="APE45" s="267"/>
      <c r="APF45" s="267"/>
      <c r="APG45" s="267"/>
      <c r="APH45" s="267"/>
      <c r="API45" s="267"/>
      <c r="APJ45" s="267"/>
      <c r="APK45" s="267"/>
      <c r="APL45" s="267"/>
      <c r="APM45" s="267"/>
      <c r="APN45" s="267"/>
      <c r="APO45" s="267"/>
      <c r="APP45" s="267"/>
      <c r="APQ45" s="267"/>
      <c r="APR45" s="267"/>
      <c r="APS45" s="267"/>
      <c r="APT45" s="267"/>
      <c r="APU45" s="271"/>
      <c r="APV45" s="267"/>
      <c r="APW45" s="267"/>
      <c r="APX45" s="267"/>
      <c r="APY45" s="267"/>
      <c r="APZ45" s="267"/>
      <c r="AQA45" s="267"/>
      <c r="AQB45" s="267"/>
      <c r="AQC45" s="267"/>
      <c r="AQD45" s="267"/>
      <c r="AQE45" s="267"/>
      <c r="AQF45" s="267"/>
      <c r="AQG45" s="267"/>
      <c r="AQH45" s="267"/>
      <c r="AQI45" s="267"/>
      <c r="AQJ45" s="267"/>
      <c r="AQK45" s="267"/>
      <c r="AQL45" s="267"/>
      <c r="AQM45" s="267"/>
      <c r="AQN45" s="267"/>
      <c r="AQO45" s="267"/>
      <c r="AQP45" s="267"/>
      <c r="AQQ45" s="267"/>
      <c r="AQR45" s="267"/>
      <c r="AQS45" s="267"/>
      <c r="AQT45" s="267"/>
      <c r="AQU45" s="267"/>
      <c r="AQV45" s="267"/>
      <c r="AQW45" s="267"/>
      <c r="AQX45" s="267"/>
      <c r="AQY45" s="267"/>
      <c r="AQZ45" s="267"/>
      <c r="ARA45" s="267"/>
      <c r="ARB45" s="267"/>
      <c r="ARC45" s="267"/>
      <c r="ARD45" s="267"/>
      <c r="ARE45" s="267"/>
      <c r="ARF45" s="267"/>
      <c r="ARG45" s="267"/>
      <c r="ARH45" s="267"/>
      <c r="ARI45" s="267"/>
      <c r="ARJ45" s="267"/>
      <c r="ARK45" s="267"/>
      <c r="ARL45" s="267"/>
      <c r="ARM45" s="267"/>
      <c r="ARN45" s="267"/>
      <c r="ARO45" s="267"/>
      <c r="ARP45" s="267"/>
      <c r="ARQ45" s="267"/>
      <c r="ARR45" s="267"/>
      <c r="ARS45" s="267"/>
      <c r="ART45" s="267"/>
      <c r="ARU45" s="267"/>
      <c r="ARV45" s="267"/>
      <c r="ARW45" s="267"/>
      <c r="ARX45" s="267"/>
      <c r="ARY45" s="267"/>
      <c r="ARZ45" s="267"/>
      <c r="ASA45" s="267"/>
      <c r="ASB45" s="267"/>
      <c r="ASC45" s="267"/>
      <c r="ASD45" s="267"/>
      <c r="ASE45" s="267"/>
      <c r="ASF45" s="267"/>
      <c r="ASG45" s="267"/>
      <c r="ASH45" s="271"/>
      <c r="ASI45" s="267"/>
      <c r="ASJ45" s="267"/>
      <c r="ASK45" s="267"/>
      <c r="ASL45" s="267"/>
      <c r="ASM45" s="267"/>
      <c r="ASN45" s="267"/>
      <c r="ASO45" s="267"/>
      <c r="ASP45" s="267"/>
      <c r="ASQ45" s="267"/>
      <c r="ASR45" s="267"/>
      <c r="ASS45" s="267"/>
      <c r="AST45" s="267"/>
      <c r="ASU45" s="267"/>
      <c r="ASV45" s="267"/>
      <c r="ASW45" s="267"/>
      <c r="ASX45" s="267"/>
      <c r="ASY45" s="267"/>
      <c r="ASZ45" s="267"/>
      <c r="ATA45" s="267"/>
      <c r="ATB45" s="267"/>
      <c r="ATC45" s="267"/>
      <c r="ATD45" s="267"/>
      <c r="ATE45" s="267"/>
      <c r="ATF45" s="267"/>
      <c r="ATG45" s="267"/>
      <c r="ATH45" s="267"/>
      <c r="ATI45" s="267"/>
      <c r="ATJ45" s="267"/>
      <c r="ATK45" s="267"/>
      <c r="ATL45" s="267"/>
      <c r="ATM45" s="267"/>
      <c r="ATN45" s="267"/>
      <c r="ATO45" s="267"/>
      <c r="ATP45" s="267"/>
      <c r="ATQ45" s="267"/>
      <c r="ATR45" s="267"/>
      <c r="ATS45" s="267"/>
      <c r="ATT45" s="267"/>
      <c r="ATU45" s="267"/>
      <c r="ATV45" s="267"/>
      <c r="ATW45" s="267"/>
      <c r="ATX45" s="267"/>
      <c r="ATY45" s="267"/>
      <c r="ATZ45" s="267"/>
      <c r="AUA45" s="267"/>
      <c r="AUB45" s="267"/>
      <c r="AUC45" s="267"/>
      <c r="AUD45" s="267"/>
      <c r="AUE45" s="267"/>
      <c r="AUF45" s="267"/>
      <c r="AUG45" s="267"/>
      <c r="AUH45" s="267"/>
      <c r="AUI45" s="267"/>
      <c r="AUJ45" s="267"/>
      <c r="AUK45" s="267"/>
      <c r="AUL45" s="267"/>
      <c r="AUM45" s="267"/>
      <c r="AUN45" s="267"/>
      <c r="AUO45" s="267"/>
      <c r="AUP45" s="267"/>
      <c r="AUQ45" s="267"/>
      <c r="AUR45" s="267"/>
      <c r="AUS45" s="267"/>
      <c r="AUT45" s="267"/>
      <c r="AUU45" s="254"/>
      <c r="AUV45" s="254"/>
      <c r="AUW45" s="267"/>
      <c r="AUX45" s="267"/>
      <c r="AUY45" s="267"/>
      <c r="AUZ45" s="267"/>
      <c r="AVA45" s="267"/>
      <c r="AVB45" s="267"/>
      <c r="AVC45" s="267"/>
      <c r="AVD45" s="267"/>
      <c r="AVE45" s="267"/>
      <c r="AVF45" s="267"/>
      <c r="AVG45" s="267"/>
      <c r="AVH45" s="267"/>
      <c r="AVI45" s="267"/>
      <c r="AVJ45" s="267"/>
      <c r="AVK45" s="267"/>
      <c r="AVL45" s="267"/>
      <c r="AVM45" s="267"/>
      <c r="AVN45" s="267"/>
      <c r="AVO45" s="267"/>
      <c r="AVP45" s="267"/>
      <c r="AVQ45" s="267"/>
      <c r="AVR45" s="267"/>
      <c r="AVS45" s="267"/>
      <c r="AVT45" s="267"/>
      <c r="AVU45" s="267"/>
      <c r="AVV45" s="267"/>
      <c r="AVW45" s="267"/>
      <c r="AVX45" s="267"/>
      <c r="AVY45" s="267"/>
      <c r="AVZ45" s="267"/>
      <c r="AWA45" s="267"/>
      <c r="AWB45" s="267"/>
      <c r="AWC45" s="267"/>
      <c r="AWD45" s="267"/>
      <c r="AWE45" s="267"/>
      <c r="AWF45" s="267"/>
      <c r="AWG45" s="267"/>
      <c r="AWH45" s="267"/>
      <c r="AWI45" s="267"/>
      <c r="AWJ45" s="267"/>
      <c r="AWK45" s="267"/>
      <c r="AWL45" s="267"/>
      <c r="AWM45" s="267"/>
      <c r="AWN45" s="267"/>
      <c r="AWO45" s="267"/>
      <c r="AWP45" s="267"/>
      <c r="AWQ45" s="267"/>
      <c r="AWR45" s="267"/>
      <c r="AWS45" s="267"/>
      <c r="AWT45" s="267"/>
      <c r="AWU45" s="267"/>
      <c r="AWV45" s="267"/>
      <c r="AWW45" s="267"/>
      <c r="AWX45" s="267"/>
      <c r="AWY45" s="267"/>
      <c r="AWZ45" s="267"/>
      <c r="AXA45" s="267"/>
      <c r="AXB45" s="267"/>
      <c r="AXC45" s="267"/>
      <c r="AXD45" s="267"/>
      <c r="AXE45" s="267"/>
      <c r="AXF45" s="267"/>
      <c r="AXG45" s="267"/>
      <c r="AXH45" s="267"/>
      <c r="AXI45" s="267"/>
      <c r="AXJ45" s="267"/>
      <c r="AXK45" s="254"/>
      <c r="AXL45" s="254"/>
      <c r="AXM45" s="267"/>
      <c r="AXN45" s="267"/>
      <c r="AXO45" s="267"/>
      <c r="AXP45" s="267"/>
      <c r="AXQ45" s="267"/>
      <c r="AXR45" s="267"/>
      <c r="AXS45" s="267"/>
      <c r="AXT45" s="267"/>
      <c r="AXU45" s="267"/>
      <c r="AXV45" s="267"/>
      <c r="AXW45" s="267"/>
      <c r="AXX45" s="267"/>
      <c r="AXY45" s="267"/>
      <c r="AXZ45" s="267"/>
      <c r="AYA45" s="267"/>
      <c r="AYB45" s="267"/>
      <c r="AYC45" s="267"/>
      <c r="AYD45" s="267"/>
      <c r="AYE45" s="267"/>
      <c r="AYF45" s="267"/>
      <c r="AYG45" s="267"/>
      <c r="AYH45" s="267"/>
      <c r="AYI45" s="267"/>
      <c r="AYJ45" s="267"/>
      <c r="AYK45" s="267"/>
      <c r="AYL45" s="267"/>
      <c r="AYM45" s="267"/>
      <c r="AYN45" s="267"/>
      <c r="AYO45" s="267"/>
      <c r="AYP45" s="267"/>
      <c r="AYQ45" s="267"/>
      <c r="AYR45" s="267"/>
      <c r="AYS45" s="267"/>
      <c r="AYT45" s="267"/>
      <c r="AYU45" s="267"/>
      <c r="AYV45" s="267"/>
      <c r="AYW45" s="267"/>
      <c r="AYX45" s="267"/>
      <c r="AYY45" s="267"/>
      <c r="AYZ45" s="267"/>
      <c r="AZA45" s="267"/>
      <c r="AZB45" s="267"/>
      <c r="AZC45" s="267"/>
      <c r="AZD45" s="267"/>
      <c r="AZE45" s="267"/>
      <c r="AZF45" s="267"/>
      <c r="AZG45" s="267"/>
      <c r="AZH45" s="267"/>
      <c r="AZI45" s="267"/>
      <c r="AZJ45" s="267"/>
      <c r="AZK45" s="267"/>
      <c r="AZL45" s="267"/>
      <c r="AZM45" s="267"/>
      <c r="AZN45" s="267"/>
      <c r="AZO45" s="267"/>
      <c r="AZP45" s="267"/>
      <c r="AZQ45" s="267"/>
      <c r="AZR45" s="267"/>
      <c r="AZS45" s="267"/>
      <c r="AZT45" s="267"/>
      <c r="AZU45" s="267"/>
      <c r="AZV45" s="267"/>
      <c r="AZW45" s="267"/>
      <c r="AZX45" s="254"/>
      <c r="AZY45" s="267"/>
      <c r="AZZ45" s="267"/>
      <c r="BAA45" s="267"/>
      <c r="BAB45" s="267"/>
      <c r="BAC45" s="267"/>
      <c r="BAD45" s="267"/>
      <c r="BAE45" s="267"/>
      <c r="BAF45" s="267"/>
      <c r="BAG45" s="267"/>
      <c r="BAH45" s="267"/>
      <c r="BAI45" s="267"/>
      <c r="BAJ45" s="267"/>
      <c r="BAK45" s="267"/>
      <c r="BAL45" s="267"/>
      <c r="BAM45" s="267"/>
      <c r="BAN45" s="267"/>
      <c r="BAO45" s="267"/>
      <c r="BAP45" s="267"/>
      <c r="BAQ45" s="267"/>
      <c r="BAR45" s="267"/>
      <c r="BAS45" s="267"/>
      <c r="BAT45" s="267"/>
      <c r="BAU45" s="267"/>
      <c r="BAV45" s="267"/>
      <c r="BAW45" s="267"/>
      <c r="BAX45" s="267"/>
      <c r="BAY45" s="267"/>
      <c r="BAZ45" s="267"/>
      <c r="BBA45" s="267"/>
      <c r="BBB45" s="267"/>
      <c r="BBC45" s="267"/>
      <c r="BBD45" s="267"/>
      <c r="BBE45" s="267"/>
      <c r="BBF45" s="267"/>
      <c r="BBG45" s="267"/>
      <c r="BBH45" s="267"/>
      <c r="BBI45" s="267"/>
      <c r="BBJ45" s="267"/>
      <c r="BBK45" s="267"/>
      <c r="BBL45" s="267"/>
      <c r="BBM45" s="267"/>
      <c r="BBN45" s="267"/>
      <c r="BBO45" s="267"/>
      <c r="BBP45" s="267"/>
      <c r="BBQ45" s="267"/>
      <c r="BBR45" s="267"/>
      <c r="BBS45" s="267"/>
      <c r="BBT45" s="267"/>
      <c r="BBU45" s="267"/>
      <c r="BBV45" s="267"/>
      <c r="BBW45" s="267"/>
      <c r="BBX45" s="267"/>
      <c r="BBY45" s="267"/>
      <c r="BBZ45" s="267"/>
      <c r="BCA45" s="267"/>
      <c r="BCB45" s="267"/>
      <c r="BCC45" s="267"/>
      <c r="BCD45" s="267"/>
      <c r="BCE45" s="267"/>
      <c r="BCF45" s="267"/>
      <c r="BCG45" s="267"/>
      <c r="BCH45" s="267"/>
      <c r="BCI45" s="267"/>
      <c r="BCJ45" s="267"/>
      <c r="BCK45" s="254"/>
      <c r="BCL45" s="267"/>
      <c r="BCM45" s="267"/>
      <c r="BCN45" s="267"/>
      <c r="BCO45" s="267"/>
      <c r="BCP45" s="267"/>
      <c r="BCQ45" s="267"/>
      <c r="BCR45" s="267"/>
      <c r="BCS45" s="267"/>
      <c r="BCT45" s="267"/>
      <c r="BCU45" s="267"/>
      <c r="BCV45" s="267"/>
      <c r="BCW45" s="267"/>
      <c r="BCX45" s="267"/>
      <c r="BCY45" s="267"/>
      <c r="BCZ45" s="267"/>
      <c r="BDA45" s="267"/>
      <c r="BDB45" s="267"/>
      <c r="BDC45" s="267"/>
      <c r="BDD45" s="267"/>
      <c r="BDE45" s="267"/>
      <c r="BDF45" s="267"/>
      <c r="BDG45" s="267"/>
      <c r="BDH45" s="267"/>
      <c r="BDI45" s="267"/>
      <c r="BDJ45" s="267"/>
      <c r="BDK45" s="267"/>
      <c r="BDL45" s="267"/>
      <c r="BDM45" s="267"/>
      <c r="BDN45" s="267"/>
      <c r="BDO45" s="267"/>
      <c r="BDP45" s="267"/>
      <c r="BDQ45" s="267"/>
      <c r="BDR45" s="267"/>
      <c r="BDS45" s="267"/>
      <c r="BDT45" s="267"/>
      <c r="BDU45" s="267"/>
      <c r="BDV45" s="267"/>
      <c r="BDW45" s="267"/>
      <c r="BDX45" s="267"/>
      <c r="BDY45" s="267"/>
      <c r="BDZ45" s="267"/>
      <c r="BEA45" s="267"/>
      <c r="BEB45" s="267"/>
      <c r="BEC45" s="267"/>
      <c r="BED45" s="267"/>
      <c r="BEE45" s="267"/>
      <c r="BEF45" s="267"/>
      <c r="BEG45" s="267"/>
      <c r="BEH45" s="267"/>
      <c r="BEI45" s="267"/>
      <c r="BEJ45" s="267"/>
      <c r="BEK45" s="267"/>
      <c r="BEL45" s="267"/>
      <c r="BEM45" s="267"/>
      <c r="BEN45" s="267"/>
      <c r="BEO45" s="267"/>
      <c r="BEP45" s="267"/>
      <c r="BEQ45" s="267"/>
      <c r="BER45" s="267"/>
      <c r="BES45" s="267"/>
      <c r="BET45" s="267"/>
      <c r="BEU45" s="267"/>
      <c r="BEV45" s="267"/>
      <c r="BEW45" s="267"/>
      <c r="BEX45" s="254"/>
      <c r="BEY45" s="267"/>
      <c r="BEZ45" s="267"/>
      <c r="BFA45" s="267"/>
      <c r="BFB45" s="267"/>
      <c r="BFC45" s="267"/>
      <c r="BFD45" s="267"/>
      <c r="BFE45" s="267"/>
      <c r="BFF45" s="267"/>
      <c r="BFG45" s="267"/>
      <c r="BFH45" s="267"/>
      <c r="BFI45" s="267"/>
      <c r="BFJ45" s="267"/>
      <c r="BFK45" s="267"/>
      <c r="BFL45" s="267"/>
      <c r="BFM45" s="267"/>
      <c r="BFN45" s="267"/>
      <c r="BFO45" s="267"/>
      <c r="BFP45" s="267"/>
      <c r="BFQ45" s="267"/>
      <c r="BFR45" s="267"/>
      <c r="BFS45" s="267"/>
      <c r="BFT45" s="267"/>
      <c r="BFU45" s="267"/>
      <c r="BFV45" s="267"/>
      <c r="BFW45" s="267"/>
      <c r="BFX45" s="267"/>
      <c r="BFY45" s="267"/>
      <c r="BFZ45" s="267"/>
      <c r="BGA45" s="267"/>
      <c r="BGB45" s="267"/>
      <c r="BGC45" s="267"/>
      <c r="BGD45" s="267"/>
      <c r="BGE45" s="267"/>
      <c r="BGF45" s="267"/>
      <c r="BGG45" s="267"/>
      <c r="BGH45" s="267"/>
      <c r="BGI45" s="267"/>
      <c r="BGJ45" s="267"/>
      <c r="BGK45" s="267"/>
      <c r="BGL45" s="267"/>
      <c r="BGM45" s="267"/>
      <c r="BGN45" s="267"/>
      <c r="BGO45" s="267"/>
      <c r="BGP45" s="267"/>
      <c r="BGQ45" s="267"/>
      <c r="BGR45" s="267"/>
      <c r="BGS45" s="267"/>
      <c r="BGT45" s="267"/>
      <c r="BGU45" s="267"/>
      <c r="BGV45" s="267"/>
      <c r="BGW45" s="267"/>
      <c r="BGX45" s="267"/>
      <c r="BGY45" s="267"/>
      <c r="BGZ45" s="267"/>
      <c r="BHA45" s="267"/>
      <c r="BHB45" s="267"/>
      <c r="BHC45" s="267"/>
      <c r="BHD45" s="267"/>
      <c r="BHE45" s="267"/>
      <c r="BHF45" s="267"/>
      <c r="BHG45" s="267"/>
      <c r="BHH45" s="267"/>
      <c r="BHI45" s="267"/>
      <c r="BHJ45" s="267"/>
      <c r="BHK45" s="267"/>
      <c r="BHL45" s="267"/>
      <c r="BHM45" s="267"/>
      <c r="BHN45" s="254"/>
      <c r="BHO45" s="267"/>
      <c r="BHP45" s="267"/>
      <c r="BHQ45" s="267"/>
      <c r="BHR45" s="267"/>
      <c r="BHS45" s="267"/>
      <c r="BHT45" s="267"/>
      <c r="BHU45" s="267"/>
      <c r="BHV45" s="267"/>
      <c r="BHW45" s="267"/>
      <c r="BHX45" s="267"/>
      <c r="BHY45" s="267"/>
      <c r="BHZ45" s="267"/>
      <c r="BIA45" s="267"/>
      <c r="BIB45" s="267"/>
      <c r="BIC45" s="267"/>
      <c r="BID45" s="267"/>
      <c r="BIE45" s="267"/>
      <c r="BIF45" s="267"/>
      <c r="BIG45" s="267"/>
      <c r="BIH45" s="267"/>
      <c r="BII45" s="267"/>
      <c r="BIJ45" s="267"/>
      <c r="BIK45" s="267"/>
      <c r="BIL45" s="267"/>
      <c r="BIM45" s="267"/>
      <c r="BIN45" s="267"/>
      <c r="BIO45" s="267"/>
      <c r="BIP45" s="267"/>
      <c r="BIQ45" s="267"/>
      <c r="BIR45" s="267"/>
      <c r="BIS45" s="267"/>
      <c r="BIT45" s="267"/>
      <c r="BIU45" s="267"/>
      <c r="BIV45" s="267"/>
      <c r="BIW45" s="267"/>
      <c r="BIX45" s="267"/>
      <c r="BIY45" s="267"/>
      <c r="BIZ45" s="267"/>
      <c r="BJA45" s="267"/>
      <c r="BJB45" s="267"/>
      <c r="BJC45" s="267"/>
      <c r="BJD45" s="267"/>
      <c r="BJE45" s="267"/>
      <c r="BJF45" s="267"/>
      <c r="BJG45" s="267"/>
      <c r="BJH45" s="267"/>
      <c r="BJI45" s="267"/>
      <c r="BJJ45" s="267"/>
      <c r="BJK45" s="267"/>
      <c r="BJL45" s="267"/>
      <c r="BJM45" s="267"/>
      <c r="BJN45" s="267"/>
      <c r="BJO45" s="267"/>
      <c r="BJP45" s="267"/>
      <c r="BJQ45" s="267"/>
      <c r="BJR45" s="267"/>
      <c r="BJS45" s="267"/>
      <c r="BJT45" s="267"/>
      <c r="BJU45" s="267"/>
      <c r="BJV45" s="267"/>
      <c r="BJW45" s="267"/>
      <c r="BJX45" s="267"/>
      <c r="BJY45" s="267"/>
      <c r="BJZ45" s="267"/>
      <c r="BKA45" s="267"/>
      <c r="BKB45" s="267"/>
      <c r="BKC45" s="267"/>
      <c r="BKD45" s="254"/>
      <c r="BKE45" s="267"/>
      <c r="BKF45" s="267"/>
      <c r="BKG45" s="267"/>
      <c r="BKH45" s="267"/>
      <c r="BKI45" s="267"/>
      <c r="BKJ45" s="267"/>
      <c r="BKK45" s="267"/>
      <c r="BKL45" s="267"/>
      <c r="BKM45" s="267"/>
      <c r="BKN45" s="267"/>
      <c r="BKO45" s="267"/>
      <c r="BKP45" s="267"/>
      <c r="BKQ45" s="267"/>
      <c r="BKR45" s="267"/>
      <c r="BKS45" s="267"/>
      <c r="BKT45" s="267"/>
      <c r="BKU45" s="267"/>
      <c r="BKV45" s="267"/>
      <c r="BKW45" s="267"/>
      <c r="BKX45" s="267"/>
      <c r="BKY45" s="267"/>
      <c r="BKZ45" s="267"/>
      <c r="BLA45" s="267"/>
      <c r="BLB45" s="267"/>
      <c r="BLC45" s="267"/>
      <c r="BLD45" s="267"/>
      <c r="BLE45" s="267"/>
      <c r="BLF45" s="267"/>
      <c r="BLG45" s="267"/>
      <c r="BLH45" s="267"/>
      <c r="BLI45" s="267"/>
      <c r="BLJ45" s="267"/>
      <c r="BLK45" s="267"/>
      <c r="BLL45" s="267"/>
      <c r="BLM45" s="267"/>
      <c r="BLN45" s="267"/>
      <c r="BLO45" s="267"/>
      <c r="BLP45" s="267"/>
      <c r="BLQ45" s="267"/>
      <c r="BLR45" s="267"/>
      <c r="BLS45" s="267"/>
      <c r="BLT45" s="267"/>
      <c r="BLU45" s="267"/>
      <c r="BLV45" s="267"/>
      <c r="BLW45" s="267"/>
      <c r="BLX45" s="267"/>
      <c r="BLY45" s="267"/>
      <c r="BLZ45" s="267"/>
      <c r="BMA45" s="267"/>
      <c r="BMB45" s="267"/>
      <c r="BMC45" s="267"/>
      <c r="BMD45" s="267"/>
      <c r="BME45" s="267"/>
      <c r="BMF45" s="267"/>
      <c r="BMG45" s="267"/>
      <c r="BMH45" s="267"/>
      <c r="BMI45" s="267"/>
      <c r="BMJ45" s="267"/>
      <c r="BMK45" s="267"/>
      <c r="BML45" s="267"/>
      <c r="BMM45" s="267"/>
      <c r="BMN45" s="267"/>
      <c r="BMO45" s="267"/>
      <c r="BMP45" s="267"/>
      <c r="BMQ45" s="267"/>
      <c r="BMR45" s="267"/>
      <c r="BMS45" s="267"/>
      <c r="BMT45" s="254"/>
      <c r="BMU45" s="267"/>
      <c r="BMV45" s="267"/>
      <c r="BMW45" s="267"/>
      <c r="BMX45" s="267"/>
      <c r="BMY45" s="267"/>
      <c r="BMZ45" s="267"/>
      <c r="BNA45" s="267"/>
      <c r="BNB45" s="267"/>
      <c r="BNC45" s="267"/>
      <c r="BND45" s="267"/>
      <c r="BNE45" s="267"/>
      <c r="BNF45" s="267"/>
      <c r="BNG45" s="267"/>
      <c r="BNH45" s="267"/>
      <c r="BNI45" s="267"/>
      <c r="BNJ45" s="267"/>
      <c r="BNK45" s="267"/>
      <c r="BNL45" s="267"/>
      <c r="BNM45" s="267"/>
      <c r="BNN45" s="267"/>
      <c r="BNO45" s="267"/>
      <c r="BNP45" s="267"/>
      <c r="BNQ45" s="267"/>
      <c r="BNR45" s="267"/>
      <c r="BNS45" s="267"/>
      <c r="BNT45" s="267"/>
      <c r="BNU45" s="267"/>
      <c r="BNV45" s="267"/>
      <c r="BNW45" s="267"/>
      <c r="BNX45" s="267"/>
      <c r="BNY45" s="267"/>
      <c r="BNZ45" s="267"/>
      <c r="BOA45" s="267"/>
      <c r="BOB45" s="267"/>
      <c r="BOC45" s="267"/>
      <c r="BOD45" s="267"/>
      <c r="BOE45" s="267"/>
      <c r="BOF45" s="267"/>
      <c r="BOG45" s="267"/>
      <c r="BOH45" s="267"/>
      <c r="BOI45" s="267"/>
      <c r="BOJ45" s="267"/>
      <c r="BOK45" s="267"/>
      <c r="BOL45" s="267"/>
      <c r="BOM45" s="267"/>
      <c r="BON45" s="267"/>
      <c r="BOO45" s="267"/>
      <c r="BOP45" s="267"/>
      <c r="BOQ45" s="267"/>
      <c r="BOR45" s="267"/>
      <c r="BOS45" s="267"/>
      <c r="BOT45" s="267"/>
      <c r="BOU45" s="267"/>
      <c r="BOV45" s="267"/>
      <c r="BOW45" s="267"/>
      <c r="BOX45" s="267"/>
      <c r="BOY45" s="267"/>
      <c r="BOZ45" s="267"/>
      <c r="BPA45" s="267"/>
      <c r="BPB45" s="267"/>
      <c r="BPC45" s="267"/>
      <c r="BPD45" s="267"/>
      <c r="BPE45" s="267"/>
      <c r="BPF45" s="267"/>
      <c r="BPG45" s="267"/>
      <c r="BPH45" s="267"/>
      <c r="BPI45" s="267"/>
      <c r="BPJ45" s="254"/>
      <c r="BPK45" s="267"/>
      <c r="BPL45" s="267"/>
      <c r="BPM45" s="267"/>
      <c r="BPN45" s="267"/>
      <c r="BPO45" s="267"/>
      <c r="BPP45" s="267"/>
      <c r="BPQ45" s="267"/>
      <c r="BPR45" s="267"/>
      <c r="BPS45" s="267"/>
      <c r="BPT45" s="267"/>
      <c r="BPU45" s="267"/>
      <c r="BPV45" s="267"/>
      <c r="BPW45" s="267"/>
      <c r="BPX45" s="267"/>
      <c r="BPY45" s="267"/>
      <c r="BPZ45" s="267"/>
      <c r="BQA45" s="267"/>
      <c r="BQB45" s="267"/>
      <c r="BQC45" s="267"/>
      <c r="BQD45" s="267"/>
      <c r="BQE45" s="267"/>
      <c r="BQF45" s="267"/>
      <c r="BQG45" s="267"/>
      <c r="BQH45" s="267"/>
      <c r="BQI45" s="267"/>
      <c r="BQJ45" s="267"/>
      <c r="BQK45" s="267"/>
      <c r="BQL45" s="267"/>
      <c r="BQM45" s="267"/>
      <c r="BQN45" s="267"/>
      <c r="BQO45" s="267"/>
      <c r="BQP45" s="267"/>
      <c r="BQQ45" s="267"/>
      <c r="BQR45" s="267"/>
      <c r="BQS45" s="267"/>
      <c r="BQT45" s="267"/>
      <c r="BQU45" s="267"/>
      <c r="BQV45" s="267"/>
      <c r="BQW45" s="267"/>
      <c r="BQX45" s="267"/>
      <c r="BQY45" s="267"/>
      <c r="BQZ45" s="267"/>
      <c r="BRA45" s="267"/>
      <c r="BRB45" s="267"/>
      <c r="BRC45" s="267"/>
      <c r="BRD45" s="267"/>
      <c r="BRE45" s="267"/>
      <c r="BRF45" s="267"/>
      <c r="BRG45" s="267"/>
      <c r="BRH45" s="267"/>
      <c r="BRI45" s="267"/>
      <c r="BRJ45" s="267"/>
      <c r="BRK45" s="267"/>
      <c r="BRL45" s="267"/>
      <c r="BRM45" s="267"/>
      <c r="BRN45" s="267"/>
      <c r="BRO45" s="267"/>
      <c r="BRP45" s="267"/>
      <c r="BRQ45" s="267"/>
      <c r="BRR45" s="267"/>
      <c r="BRS45" s="267"/>
      <c r="BRT45" s="267"/>
      <c r="BRU45" s="267"/>
      <c r="BRV45" s="267"/>
      <c r="BRW45" s="267"/>
      <c r="BRX45" s="267"/>
      <c r="BRY45" s="267"/>
      <c r="BRZ45" s="254"/>
      <c r="BSA45" s="267"/>
      <c r="BSB45" s="267"/>
      <c r="BSC45" s="267"/>
      <c r="BSD45" s="267"/>
      <c r="BSE45" s="267"/>
      <c r="BSF45" s="267"/>
      <c r="BSG45" s="267"/>
      <c r="BSH45" s="267"/>
      <c r="BSI45" s="267"/>
      <c r="BSJ45" s="267"/>
      <c r="BSK45" s="267"/>
      <c r="BSL45" s="267"/>
      <c r="BSM45" s="267"/>
      <c r="BSN45" s="267"/>
      <c r="BSO45" s="267"/>
      <c r="BSP45" s="267"/>
      <c r="BSQ45" s="267"/>
      <c r="BSR45" s="267"/>
      <c r="BSS45" s="267"/>
      <c r="BST45" s="267"/>
      <c r="BSU45" s="267"/>
      <c r="BSV45" s="267"/>
      <c r="BSW45" s="267"/>
      <c r="BSX45" s="267"/>
      <c r="BSY45" s="267"/>
      <c r="BSZ45" s="267"/>
      <c r="BTA45" s="267"/>
      <c r="BTB45" s="267"/>
      <c r="BTC45" s="267"/>
      <c r="BTD45" s="267"/>
      <c r="BTE45" s="267"/>
      <c r="BTF45" s="267"/>
      <c r="BTG45" s="267"/>
      <c r="BTH45" s="267"/>
      <c r="BTI45" s="267"/>
      <c r="BTJ45" s="267"/>
      <c r="BTK45" s="267"/>
      <c r="BTL45" s="267"/>
      <c r="BTM45" s="267"/>
      <c r="BTN45" s="267"/>
      <c r="BTO45" s="267"/>
      <c r="BTP45" s="267"/>
      <c r="BTQ45" s="267"/>
      <c r="BTR45" s="267"/>
      <c r="BTS45" s="267"/>
      <c r="BTT45" s="267"/>
      <c r="BTU45" s="267"/>
      <c r="BTV45" s="267"/>
      <c r="BTW45" s="267"/>
      <c r="BTX45" s="267"/>
      <c r="BTY45" s="267"/>
      <c r="BTZ45" s="267"/>
      <c r="BUA45" s="267"/>
      <c r="BUB45" s="267"/>
      <c r="BUC45" s="267"/>
      <c r="BUD45" s="267"/>
      <c r="BUE45" s="267"/>
      <c r="BUF45" s="267"/>
      <c r="BUG45" s="267"/>
      <c r="BUH45" s="267"/>
      <c r="BUI45" s="267"/>
      <c r="BUJ45" s="267"/>
      <c r="BUK45" s="267"/>
      <c r="BUL45" s="267"/>
      <c r="BUM45" s="267"/>
      <c r="BUN45" s="267"/>
      <c r="BUO45" s="267"/>
      <c r="BUP45" s="254"/>
      <c r="BUQ45" s="254"/>
      <c r="BUR45" s="267"/>
      <c r="BUS45" s="267"/>
      <c r="BUT45" s="267"/>
      <c r="BUU45" s="267"/>
      <c r="BUV45" s="267"/>
      <c r="BUW45" s="267"/>
      <c r="BUX45" s="267"/>
      <c r="BUY45" s="267"/>
      <c r="BUZ45" s="267"/>
      <c r="BVA45" s="267"/>
      <c r="BVB45" s="267"/>
      <c r="BVC45" s="267"/>
      <c r="BVD45" s="267"/>
      <c r="BVE45" s="267"/>
      <c r="BVF45" s="267"/>
      <c r="BVG45" s="267"/>
      <c r="BVH45" s="267"/>
      <c r="BVI45" s="267"/>
      <c r="BVJ45" s="267"/>
      <c r="BVK45" s="267"/>
      <c r="BVL45" s="267"/>
      <c r="BVM45" s="267"/>
      <c r="BVN45" s="267"/>
      <c r="BVO45" s="267"/>
      <c r="BVP45" s="267"/>
      <c r="BVQ45" s="267"/>
      <c r="BVR45" s="267"/>
      <c r="BVS45" s="267"/>
      <c r="BVT45" s="267"/>
      <c r="BVU45" s="267"/>
      <c r="BVV45" s="267"/>
      <c r="BVW45" s="267"/>
      <c r="BVX45" s="267"/>
      <c r="BVY45" s="267"/>
      <c r="BVZ45" s="267"/>
      <c r="BWA45" s="267"/>
      <c r="BWB45" s="267"/>
      <c r="BWC45" s="267"/>
      <c r="BWD45" s="267"/>
      <c r="BWE45" s="267"/>
      <c r="BWF45" s="267"/>
      <c r="BWG45" s="267"/>
      <c r="BWH45" s="267"/>
      <c r="BWI45" s="267"/>
      <c r="BWJ45" s="267"/>
      <c r="BWK45" s="267"/>
      <c r="BWL45" s="267"/>
      <c r="BWM45" s="267"/>
      <c r="BWN45" s="267"/>
      <c r="BWO45" s="267"/>
      <c r="BWP45" s="267"/>
      <c r="BWQ45" s="267"/>
      <c r="BWR45" s="267"/>
      <c r="BWS45" s="267"/>
      <c r="BWT45" s="267"/>
      <c r="BWU45" s="267"/>
      <c r="BWV45" s="267"/>
      <c r="BWW45" s="267"/>
      <c r="BWX45" s="267"/>
      <c r="BWY45" s="267"/>
      <c r="BWZ45" s="267"/>
      <c r="BXA45" s="267"/>
      <c r="BXB45" s="267"/>
      <c r="BXC45" s="254"/>
      <c r="BXD45" s="267"/>
      <c r="BXE45" s="267"/>
      <c r="BXF45" s="267"/>
      <c r="BXG45" s="267"/>
      <c r="BXH45" s="267"/>
      <c r="BXI45" s="267"/>
      <c r="BXJ45" s="267"/>
      <c r="BXK45" s="267"/>
      <c r="BXL45" s="267"/>
      <c r="BXM45" s="267"/>
      <c r="BXN45" s="267"/>
      <c r="BXO45" s="267"/>
      <c r="BXP45" s="267"/>
      <c r="BXQ45" s="267"/>
      <c r="BXR45" s="267"/>
      <c r="BXS45" s="267"/>
      <c r="BXT45" s="267"/>
      <c r="BXU45" s="267"/>
      <c r="BXV45" s="267"/>
      <c r="BXW45" s="267"/>
      <c r="BXX45" s="267"/>
      <c r="BXY45" s="267"/>
      <c r="BXZ45" s="267"/>
      <c r="BYA45" s="267"/>
      <c r="BYB45" s="267"/>
      <c r="BYC45" s="267"/>
      <c r="BYD45" s="267"/>
      <c r="BYE45" s="267"/>
      <c r="BYF45" s="267"/>
      <c r="BYG45" s="267"/>
      <c r="BYH45" s="267"/>
      <c r="BYI45" s="267"/>
      <c r="BYJ45" s="267"/>
      <c r="BYK45" s="267"/>
      <c r="BYL45" s="267"/>
      <c r="BYM45" s="267"/>
      <c r="BYN45" s="267"/>
      <c r="BYO45" s="267"/>
      <c r="BYP45" s="267"/>
      <c r="BYQ45" s="267"/>
      <c r="BYR45" s="267"/>
      <c r="BYS45" s="267"/>
      <c r="BYT45" s="267"/>
      <c r="BYU45" s="267"/>
      <c r="BYV45" s="267"/>
      <c r="BYW45" s="267"/>
      <c r="BYX45" s="267"/>
      <c r="BYY45" s="267"/>
      <c r="BYZ45" s="267"/>
      <c r="BZA45" s="267"/>
      <c r="BZB45" s="267"/>
      <c r="BZC45" s="267"/>
      <c r="BZD45" s="267"/>
      <c r="BZE45" s="267"/>
      <c r="BZF45" s="267"/>
      <c r="BZG45" s="267"/>
      <c r="BZH45" s="267"/>
      <c r="BZI45" s="267"/>
      <c r="BZJ45" s="267"/>
      <c r="BZK45" s="267"/>
      <c r="BZL45" s="267"/>
      <c r="BZM45" s="267"/>
      <c r="BZN45" s="267"/>
      <c r="BZO45" s="267"/>
      <c r="BZP45" s="254"/>
      <c r="BZQ45" s="267"/>
      <c r="BZR45" s="267"/>
      <c r="BZS45" s="267"/>
      <c r="BZT45" s="267"/>
      <c r="BZU45" s="267"/>
      <c r="BZV45" s="267"/>
      <c r="BZW45" s="267"/>
      <c r="BZX45" s="267"/>
      <c r="BZY45" s="267"/>
      <c r="BZZ45" s="267"/>
      <c r="CAA45" s="267"/>
      <c r="CAB45" s="267"/>
      <c r="CAC45" s="267"/>
      <c r="CAD45" s="267"/>
      <c r="CAE45" s="267"/>
      <c r="CAF45" s="267"/>
      <c r="CAG45" s="267"/>
      <c r="CAH45" s="267"/>
      <c r="CAI45" s="267"/>
      <c r="CAJ45" s="267"/>
      <c r="CAK45" s="267"/>
      <c r="CAL45" s="267"/>
      <c r="CAM45" s="267"/>
      <c r="CAN45" s="267"/>
      <c r="CAO45" s="267"/>
      <c r="CAP45" s="267"/>
      <c r="CAQ45" s="267"/>
      <c r="CAR45" s="267"/>
      <c r="CAS45" s="267"/>
      <c r="CAT45" s="267"/>
      <c r="CAU45" s="267"/>
      <c r="CAV45" s="267"/>
      <c r="CAW45" s="267"/>
      <c r="CAX45" s="267"/>
      <c r="CAY45" s="267"/>
      <c r="CAZ45" s="267"/>
      <c r="CBA45" s="267"/>
      <c r="CBB45" s="267"/>
      <c r="CBC45" s="267"/>
      <c r="CBD45" s="267"/>
      <c r="CBE45" s="267"/>
      <c r="CBF45" s="267"/>
      <c r="CBG45" s="267"/>
      <c r="CBH45" s="267"/>
      <c r="CBI45" s="267"/>
      <c r="CBJ45" s="267"/>
      <c r="CBK45" s="267"/>
      <c r="CBL45" s="267"/>
      <c r="CBM45" s="267"/>
      <c r="CBN45" s="267"/>
      <c r="CBO45" s="267"/>
      <c r="CBP45" s="267"/>
      <c r="CBQ45" s="267"/>
      <c r="CBR45" s="267"/>
      <c r="CBS45" s="267"/>
      <c r="CBT45" s="267"/>
      <c r="CBU45" s="267"/>
      <c r="CBV45" s="267"/>
      <c r="CBW45" s="267"/>
      <c r="CBX45" s="267"/>
      <c r="CBY45" s="267"/>
      <c r="CBZ45" s="267"/>
      <c r="CCA45" s="267"/>
      <c r="CCB45" s="267"/>
      <c r="CCC45" s="254"/>
      <c r="CCD45" s="267"/>
      <c r="CCE45" s="267"/>
      <c r="CCF45" s="267"/>
      <c r="CCG45" s="267"/>
      <c r="CCH45" s="267"/>
      <c r="CCI45" s="267"/>
      <c r="CCJ45" s="267"/>
      <c r="CCK45" s="267"/>
      <c r="CCL45" s="267"/>
      <c r="CCM45" s="267"/>
      <c r="CCN45" s="267"/>
      <c r="CCO45" s="267"/>
      <c r="CCP45" s="267"/>
      <c r="CCQ45" s="267"/>
      <c r="CCR45" s="267"/>
      <c r="CCS45" s="267"/>
      <c r="CCT45" s="267"/>
      <c r="CCU45" s="267"/>
      <c r="CCV45" s="267"/>
      <c r="CCW45" s="267"/>
      <c r="CCX45" s="267"/>
      <c r="CCY45" s="267"/>
      <c r="CCZ45" s="267"/>
      <c r="CDA45" s="267"/>
      <c r="CDB45" s="267"/>
      <c r="CDC45" s="267"/>
      <c r="CDD45" s="267"/>
      <c r="CDE45" s="267"/>
      <c r="CDF45" s="267"/>
      <c r="CDG45" s="267"/>
      <c r="CDH45" s="267"/>
      <c r="CDI45" s="267"/>
      <c r="CDJ45" s="267"/>
      <c r="CDK45" s="267"/>
      <c r="CDL45" s="267"/>
      <c r="CDM45" s="267"/>
      <c r="CDN45" s="267"/>
      <c r="CDO45" s="267"/>
      <c r="CDP45" s="267"/>
      <c r="CDQ45" s="267"/>
      <c r="CDR45" s="267"/>
      <c r="CDS45" s="267"/>
      <c r="CDT45" s="267"/>
      <c r="CDU45" s="267"/>
      <c r="CDV45" s="267"/>
      <c r="CDW45" s="267"/>
      <c r="CDX45" s="267"/>
      <c r="CDY45" s="267"/>
      <c r="CDZ45" s="267"/>
      <c r="CEA45" s="267"/>
      <c r="CEB45" s="267"/>
      <c r="CEC45" s="267"/>
      <c r="CED45" s="267"/>
      <c r="CEE45" s="267"/>
      <c r="CEF45" s="267"/>
      <c r="CEG45" s="267"/>
      <c r="CEH45" s="267"/>
      <c r="CEI45" s="267"/>
      <c r="CEJ45" s="267"/>
      <c r="CEK45" s="267"/>
      <c r="CEL45" s="267"/>
      <c r="CEM45" s="267"/>
      <c r="CEN45" s="267"/>
      <c r="CEO45" s="267"/>
      <c r="CEP45" s="254"/>
      <c r="CEQ45" s="267"/>
      <c r="CER45" s="267"/>
      <c r="CES45" s="267"/>
      <c r="CET45" s="267"/>
      <c r="CEU45" s="267"/>
      <c r="CEV45" s="267"/>
      <c r="CEW45" s="267"/>
      <c r="CEX45" s="267"/>
      <c r="CEY45" s="267"/>
      <c r="CEZ45" s="267"/>
      <c r="CFA45" s="267"/>
      <c r="CFB45" s="267"/>
      <c r="CFC45" s="267"/>
      <c r="CFD45" s="267"/>
      <c r="CFE45" s="267"/>
      <c r="CFF45" s="267"/>
      <c r="CFG45" s="267"/>
      <c r="CFH45" s="267"/>
      <c r="CFI45" s="267"/>
      <c r="CFJ45" s="267"/>
      <c r="CFK45" s="267"/>
      <c r="CFL45" s="267"/>
      <c r="CFM45" s="267"/>
      <c r="CFN45" s="267"/>
      <c r="CFO45" s="267"/>
      <c r="CFP45" s="267"/>
      <c r="CFQ45" s="267"/>
      <c r="CFR45" s="267"/>
      <c r="CFS45" s="267"/>
      <c r="CFT45" s="267"/>
      <c r="CFU45" s="267"/>
      <c r="CFV45" s="267"/>
      <c r="CFW45" s="267"/>
      <c r="CFX45" s="267"/>
      <c r="CFY45" s="267"/>
      <c r="CFZ45" s="267"/>
      <c r="CGA45" s="267"/>
      <c r="CGB45" s="267"/>
      <c r="CGC45" s="267"/>
      <c r="CGD45" s="267"/>
    </row>
    <row r="46" spans="1:2214" x14ac:dyDescent="0.25">
      <c r="A46" s="279"/>
      <c r="B46" s="255"/>
      <c r="C46" s="280"/>
      <c r="D46" s="280"/>
      <c r="E46" s="275"/>
      <c r="F46" s="260"/>
      <c r="G46" s="260"/>
      <c r="H46" s="276"/>
      <c r="I46" s="261"/>
      <c r="J46" s="261"/>
      <c r="K46" s="276"/>
      <c r="L46" s="261"/>
      <c r="M46" s="261"/>
      <c r="N46" s="277"/>
      <c r="O46" s="262"/>
      <c r="P46" s="262"/>
      <c r="Q46" s="276"/>
      <c r="R46" s="261"/>
      <c r="S46" s="261"/>
      <c r="T46" s="275"/>
      <c r="U46" s="260"/>
      <c r="V46" s="260"/>
      <c r="W46" s="260"/>
      <c r="X46" s="278"/>
      <c r="Y46" s="277"/>
      <c r="Z46" s="262"/>
      <c r="AA46" s="262"/>
      <c r="AB46" s="277"/>
      <c r="AC46" s="262"/>
      <c r="AD46" s="262"/>
      <c r="AE46" s="277"/>
      <c r="AF46" s="262"/>
      <c r="AG46" s="262"/>
      <c r="AH46" s="107"/>
      <c r="AI46" s="107"/>
      <c r="AJ46" s="129"/>
      <c r="AK46" s="129"/>
      <c r="AL46" s="129"/>
      <c r="AM46" s="129"/>
      <c r="AN46" s="129"/>
      <c r="AO46" s="64"/>
      <c r="AP46" s="64"/>
      <c r="AQ46" s="129"/>
      <c r="AR46" s="64"/>
      <c r="AS46" s="64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350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130"/>
      <c r="IQ46" s="130"/>
      <c r="IR46" s="130"/>
      <c r="IS46" s="130"/>
      <c r="IT46" s="130"/>
      <c r="IU46" s="130"/>
      <c r="IV46" s="130"/>
      <c r="IW46" s="130"/>
      <c r="IX46" s="130"/>
      <c r="IY46" s="130"/>
      <c r="IZ46" s="130"/>
      <c r="JA46" s="130"/>
      <c r="JB46" s="130"/>
      <c r="JC46" s="130"/>
      <c r="JD46" s="130"/>
      <c r="JE46" s="130"/>
      <c r="JF46" s="130"/>
      <c r="JG46" s="130"/>
      <c r="JH46" s="130"/>
      <c r="JI46" s="130"/>
      <c r="JJ46" s="130"/>
      <c r="JK46" s="130"/>
      <c r="JL46" s="130"/>
      <c r="JM46" s="130"/>
      <c r="JN46" s="130"/>
      <c r="JO46" s="130"/>
      <c r="JP46" s="130"/>
      <c r="JQ46" s="130"/>
      <c r="JR46" s="130"/>
      <c r="JS46" s="130"/>
      <c r="JT46" s="130"/>
      <c r="JU46" s="130"/>
      <c r="JV46" s="130"/>
      <c r="JW46" s="130"/>
      <c r="JX46" s="130"/>
      <c r="JY46" s="130"/>
      <c r="JZ46" s="130"/>
      <c r="KA46" s="130"/>
      <c r="KB46" s="130"/>
      <c r="KC46" s="130"/>
      <c r="KD46" s="130"/>
      <c r="KE46" s="130"/>
      <c r="KF46" s="130"/>
      <c r="KG46" s="130"/>
      <c r="KH46" s="130"/>
      <c r="KI46" s="130"/>
      <c r="KJ46" s="130"/>
      <c r="KK46" s="130"/>
      <c r="KL46" s="130"/>
      <c r="KM46" s="130"/>
      <c r="KN46" s="130"/>
      <c r="KO46" s="130"/>
      <c r="KP46" s="130"/>
      <c r="KQ46" s="130"/>
      <c r="KR46" s="130"/>
      <c r="KS46" s="130"/>
      <c r="KT46" s="130"/>
      <c r="KU46" s="130"/>
      <c r="KV46" s="130"/>
      <c r="KW46" s="130"/>
      <c r="KX46" s="130"/>
      <c r="KY46" s="130"/>
      <c r="KZ46" s="130"/>
      <c r="LA46" s="130"/>
      <c r="LB46" s="130"/>
      <c r="LC46" s="130"/>
      <c r="LD46" s="130"/>
      <c r="LE46" s="130"/>
      <c r="LF46" s="130"/>
      <c r="LG46" s="130"/>
      <c r="LH46" s="130"/>
      <c r="LI46" s="130"/>
      <c r="LJ46" s="130"/>
      <c r="LK46" s="130"/>
      <c r="LL46" s="130"/>
      <c r="LM46" s="130"/>
      <c r="LN46" s="130"/>
      <c r="LO46" s="130"/>
      <c r="LP46" s="130"/>
      <c r="LQ46" s="130"/>
      <c r="LR46" s="130"/>
      <c r="LS46" s="130"/>
      <c r="LT46" s="130"/>
      <c r="LU46" s="130"/>
      <c r="LV46" s="130"/>
      <c r="LW46" s="130"/>
      <c r="LX46" s="130"/>
      <c r="LY46" s="130"/>
      <c r="LZ46" s="130"/>
      <c r="MA46" s="130"/>
      <c r="MB46" s="130"/>
      <c r="MC46" s="130"/>
      <c r="MD46" s="130"/>
      <c r="ME46" s="130"/>
      <c r="MF46" s="130"/>
      <c r="MG46" s="130"/>
      <c r="MH46" s="130"/>
      <c r="MI46" s="130"/>
      <c r="MJ46" s="130"/>
      <c r="MK46" s="130"/>
      <c r="ML46" s="130"/>
      <c r="MM46" s="130"/>
      <c r="MN46" s="130"/>
      <c r="MO46" s="130"/>
      <c r="MP46" s="130"/>
      <c r="MQ46" s="130"/>
      <c r="MR46" s="130"/>
      <c r="MS46" s="130"/>
      <c r="MT46" s="130"/>
      <c r="MU46" s="130"/>
      <c r="MV46" s="130"/>
      <c r="MW46" s="130"/>
      <c r="MX46" s="130"/>
      <c r="MY46" s="130"/>
      <c r="MZ46" s="130"/>
      <c r="NA46" s="130"/>
      <c r="NB46" s="130"/>
      <c r="NC46" s="130"/>
      <c r="ND46" s="130"/>
      <c r="NE46" s="130"/>
      <c r="NF46" s="130"/>
      <c r="NG46" s="130"/>
      <c r="NH46" s="130"/>
      <c r="NI46" s="130"/>
      <c r="NJ46" s="130"/>
      <c r="NK46" s="130"/>
      <c r="NL46" s="130"/>
      <c r="NM46" s="130"/>
      <c r="NN46" s="130"/>
      <c r="NO46" s="130"/>
      <c r="NP46" s="256"/>
      <c r="NQ46" s="256"/>
      <c r="NR46" s="256"/>
      <c r="NS46" s="256"/>
      <c r="NT46" s="256"/>
      <c r="NU46" s="256"/>
      <c r="NV46" s="256"/>
      <c r="NW46" s="256"/>
      <c r="NX46" s="256"/>
      <c r="NY46" s="256"/>
      <c r="NZ46" s="256"/>
      <c r="OA46" s="256"/>
      <c r="OB46" s="256"/>
      <c r="OC46" s="256"/>
      <c r="OD46" s="256"/>
      <c r="OE46" s="256"/>
      <c r="OF46" s="256"/>
      <c r="OG46" s="256"/>
      <c r="OH46" s="256"/>
      <c r="OI46" s="256"/>
      <c r="OJ46" s="256"/>
      <c r="OK46" s="256"/>
      <c r="OL46" s="256"/>
      <c r="OM46" s="256"/>
      <c r="ON46" s="256"/>
      <c r="OO46" s="256"/>
      <c r="OP46" s="256"/>
      <c r="OQ46" s="256"/>
      <c r="OR46" s="256"/>
      <c r="OS46" s="256"/>
      <c r="OT46" s="256"/>
      <c r="OU46" s="256"/>
      <c r="OV46" s="256"/>
      <c r="OW46" s="256"/>
      <c r="OX46" s="256"/>
      <c r="OY46" s="256"/>
      <c r="OZ46" s="256"/>
      <c r="PA46" s="256"/>
      <c r="PB46" s="256"/>
      <c r="PC46" s="256"/>
      <c r="PD46" s="256"/>
      <c r="PE46" s="256"/>
      <c r="PF46" s="256"/>
      <c r="PG46" s="256"/>
      <c r="PH46" s="256"/>
      <c r="PI46" s="256"/>
      <c r="PJ46" s="256"/>
      <c r="PK46" s="256"/>
      <c r="PL46" s="256"/>
      <c r="PM46" s="256"/>
      <c r="PN46" s="256"/>
      <c r="PO46" s="256"/>
      <c r="PP46" s="256"/>
      <c r="PQ46" s="256"/>
      <c r="PR46" s="256"/>
      <c r="PS46" s="256"/>
      <c r="PT46" s="256"/>
      <c r="PU46" s="256"/>
      <c r="PV46" s="256"/>
      <c r="PW46" s="256"/>
      <c r="PX46" s="256"/>
      <c r="PY46" s="256"/>
      <c r="PZ46" s="256"/>
      <c r="QA46" s="256"/>
      <c r="QB46" s="256"/>
      <c r="QC46" s="64"/>
      <c r="QD46" s="64"/>
      <c r="QE46" s="64"/>
      <c r="QF46" s="64"/>
      <c r="QG46" s="64"/>
      <c r="QH46" s="64"/>
      <c r="QI46" s="64"/>
      <c r="QJ46" s="64"/>
      <c r="QK46" s="64"/>
      <c r="QL46" s="64"/>
      <c r="QM46" s="64"/>
      <c r="QN46" s="64"/>
      <c r="QO46" s="64"/>
      <c r="QP46" s="64"/>
      <c r="QQ46" s="64"/>
      <c r="QR46" s="64"/>
      <c r="QS46" s="64"/>
      <c r="QT46" s="64"/>
      <c r="QU46" s="64"/>
      <c r="QV46" s="64"/>
      <c r="QW46" s="64"/>
      <c r="QX46" s="64"/>
      <c r="QY46" s="64"/>
      <c r="QZ46" s="64"/>
      <c r="RA46" s="64"/>
      <c r="RB46" s="64"/>
      <c r="RC46" s="64"/>
      <c r="RD46" s="64"/>
      <c r="RE46" s="64"/>
      <c r="RF46" s="64"/>
      <c r="RG46" s="64"/>
      <c r="RH46" s="64"/>
      <c r="RI46" s="64"/>
      <c r="RJ46" s="64"/>
      <c r="RK46" s="64"/>
      <c r="RL46" s="64"/>
      <c r="RM46" s="64"/>
      <c r="RN46" s="64"/>
      <c r="RO46" s="64"/>
      <c r="RP46" s="64"/>
      <c r="RQ46" s="64"/>
      <c r="RR46" s="64"/>
      <c r="RS46" s="64"/>
      <c r="RT46" s="64"/>
      <c r="RU46" s="64"/>
      <c r="RV46" s="64"/>
      <c r="RW46" s="64"/>
      <c r="RX46" s="64"/>
      <c r="RY46" s="64"/>
      <c r="RZ46" s="64"/>
      <c r="SA46" s="64"/>
      <c r="SB46" s="64"/>
      <c r="SC46" s="64"/>
      <c r="SD46" s="64"/>
      <c r="SE46" s="64"/>
      <c r="SF46" s="64"/>
      <c r="SG46" s="64"/>
      <c r="SH46" s="64"/>
      <c r="SI46" s="64"/>
      <c r="SJ46" s="64"/>
      <c r="SK46" s="64"/>
      <c r="SL46" s="64"/>
      <c r="SM46" s="64"/>
      <c r="SN46" s="64"/>
      <c r="SO46" s="64"/>
      <c r="SP46" s="64"/>
      <c r="SQ46" s="64"/>
      <c r="SR46" s="64"/>
      <c r="SS46" s="64"/>
      <c r="ST46" s="64"/>
      <c r="SU46" s="64"/>
      <c r="SV46" s="64"/>
      <c r="SW46" s="64"/>
      <c r="SX46" s="64"/>
      <c r="SY46" s="64"/>
      <c r="SZ46" s="64"/>
      <c r="TA46" s="64"/>
      <c r="TB46" s="64"/>
      <c r="TC46" s="64"/>
      <c r="TD46" s="64"/>
      <c r="TE46" s="64"/>
      <c r="TF46" s="64"/>
      <c r="TG46" s="64"/>
      <c r="TH46" s="64"/>
      <c r="TI46" s="64"/>
      <c r="TJ46" s="64"/>
      <c r="TK46" s="64"/>
      <c r="TL46" s="64"/>
      <c r="TM46" s="64"/>
      <c r="TN46" s="64"/>
      <c r="TO46" s="64"/>
      <c r="TP46" s="64"/>
      <c r="TQ46" s="64"/>
      <c r="TR46" s="64"/>
      <c r="TS46" s="64"/>
      <c r="TT46" s="64"/>
      <c r="TU46" s="64"/>
      <c r="TV46" s="64"/>
      <c r="TW46" s="64"/>
      <c r="TX46" s="64"/>
      <c r="TY46" s="64"/>
      <c r="TZ46" s="64"/>
      <c r="UA46" s="64"/>
      <c r="UB46" s="64"/>
      <c r="UC46" s="64"/>
      <c r="UD46" s="64"/>
      <c r="UE46" s="64"/>
      <c r="UF46" s="64"/>
      <c r="UG46" s="64"/>
      <c r="UH46" s="64"/>
      <c r="UI46" s="64"/>
      <c r="UJ46" s="64"/>
      <c r="UK46" s="64"/>
      <c r="UL46" s="64"/>
      <c r="UM46" s="64"/>
      <c r="UN46" s="64"/>
      <c r="UO46" s="64"/>
      <c r="UP46" s="64"/>
      <c r="UQ46" s="64"/>
      <c r="UR46" s="64"/>
      <c r="US46" s="64"/>
      <c r="UT46" s="64"/>
      <c r="UU46" s="64"/>
      <c r="UV46" s="64"/>
      <c r="UW46" s="64"/>
      <c r="UX46" s="64"/>
      <c r="UY46" s="64"/>
      <c r="UZ46" s="64"/>
      <c r="VA46" s="64"/>
      <c r="VB46" s="64"/>
      <c r="VC46" s="64"/>
      <c r="VD46" s="64"/>
      <c r="VE46" s="64"/>
      <c r="VF46" s="129"/>
      <c r="VG46" s="129"/>
      <c r="VH46" s="129"/>
      <c r="VI46" s="129"/>
      <c r="VJ46" s="129"/>
      <c r="VK46" s="129"/>
      <c r="VL46" s="129"/>
      <c r="VM46" s="129"/>
      <c r="VN46" s="129"/>
      <c r="VO46" s="129"/>
      <c r="VP46" s="129"/>
      <c r="VQ46" s="129"/>
      <c r="VR46" s="129"/>
      <c r="VS46" s="129"/>
      <c r="VT46" s="129"/>
      <c r="VU46" s="129"/>
      <c r="VV46" s="129"/>
      <c r="VW46" s="129"/>
      <c r="VX46" s="129"/>
      <c r="VY46" s="129"/>
      <c r="VZ46" s="129"/>
      <c r="WA46" s="129"/>
      <c r="WB46" s="129"/>
      <c r="WC46" s="129"/>
      <c r="WD46" s="129"/>
      <c r="WE46" s="129"/>
      <c r="WF46" s="129"/>
      <c r="WG46" s="129"/>
      <c r="WH46" s="129"/>
      <c r="WI46" s="129"/>
      <c r="WJ46" s="129"/>
      <c r="WK46" s="129"/>
      <c r="WL46" s="129"/>
      <c r="WM46" s="129"/>
      <c r="WN46" s="129"/>
      <c r="WO46" s="129"/>
      <c r="WP46" s="129"/>
      <c r="WQ46" s="129"/>
      <c r="WR46" s="129"/>
      <c r="WS46" s="129"/>
      <c r="WT46" s="129"/>
      <c r="WU46" s="129"/>
      <c r="WV46" s="129"/>
      <c r="WW46" s="129"/>
      <c r="WX46" s="129"/>
      <c r="WY46" s="129"/>
      <c r="WZ46" s="129"/>
      <c r="XA46" s="129"/>
      <c r="XB46" s="129"/>
      <c r="XC46" s="129"/>
      <c r="XD46" s="129"/>
      <c r="XE46" s="129"/>
      <c r="XF46" s="129"/>
      <c r="XG46" s="129"/>
      <c r="XH46" s="129"/>
      <c r="XI46" s="129"/>
      <c r="XJ46" s="129"/>
      <c r="XK46" s="129"/>
      <c r="XL46" s="129"/>
      <c r="XM46" s="129"/>
      <c r="XN46" s="129"/>
      <c r="XO46" s="129"/>
      <c r="XP46" s="129"/>
      <c r="XQ46" s="129"/>
      <c r="XR46" s="129"/>
      <c r="XS46" s="129"/>
      <c r="XT46" s="129"/>
      <c r="XU46" s="129"/>
      <c r="XV46" s="129"/>
      <c r="XW46" s="129"/>
      <c r="XX46" s="129"/>
      <c r="XY46" s="129"/>
      <c r="XZ46" s="129"/>
      <c r="YA46" s="129"/>
      <c r="YB46" s="129"/>
      <c r="YC46" s="129"/>
      <c r="YD46" s="129"/>
      <c r="YE46" s="129"/>
      <c r="YF46" s="129"/>
      <c r="YG46" s="129"/>
      <c r="YH46" s="129"/>
      <c r="YI46" s="129"/>
      <c r="YJ46" s="129"/>
      <c r="YK46" s="129"/>
      <c r="YL46" s="129"/>
      <c r="YM46" s="129"/>
      <c r="YN46" s="129"/>
      <c r="YO46" s="129"/>
      <c r="YP46" s="129"/>
      <c r="YQ46" s="129"/>
      <c r="YR46" s="129"/>
      <c r="YS46" s="129"/>
      <c r="YT46" s="129"/>
      <c r="YU46" s="129"/>
      <c r="YV46" s="129"/>
      <c r="YW46" s="129"/>
      <c r="YX46" s="129"/>
      <c r="YY46" s="129"/>
      <c r="YZ46" s="129"/>
      <c r="ZA46" s="129"/>
      <c r="ZB46" s="129"/>
      <c r="ZC46" s="129"/>
      <c r="ZD46" s="129"/>
      <c r="ZE46" s="129"/>
      <c r="ZF46" s="129"/>
      <c r="ZG46" s="129"/>
      <c r="ZH46" s="129"/>
      <c r="ZI46" s="129"/>
      <c r="ZJ46" s="129"/>
      <c r="ZK46" s="129"/>
      <c r="ZL46" s="129"/>
      <c r="ZM46" s="129"/>
      <c r="ZN46" s="129"/>
      <c r="ZO46" s="129"/>
      <c r="ZP46" s="129"/>
      <c r="ZQ46" s="129"/>
      <c r="ZR46" s="129"/>
      <c r="ZS46" s="129"/>
      <c r="ZT46" s="129"/>
      <c r="ZU46" s="129"/>
      <c r="ZV46" s="129"/>
      <c r="ZW46" s="129"/>
      <c r="ZX46" s="129"/>
      <c r="ZY46" s="129"/>
      <c r="ZZ46" s="129"/>
      <c r="AAA46" s="129"/>
      <c r="AAB46" s="129"/>
      <c r="AAC46" s="129"/>
      <c r="AAD46" s="129"/>
      <c r="AAE46" s="129"/>
      <c r="AAF46" s="129"/>
      <c r="AAG46" s="129"/>
      <c r="AAH46" s="129"/>
      <c r="AAI46" s="129"/>
      <c r="AAJ46" s="129"/>
      <c r="AAK46" s="129"/>
      <c r="AAL46" s="129"/>
      <c r="AAM46" s="129"/>
      <c r="AAN46" s="129"/>
      <c r="AAO46" s="129"/>
      <c r="AAP46" s="129"/>
      <c r="AAQ46" s="129"/>
      <c r="AAR46" s="129"/>
      <c r="AAS46" s="129"/>
      <c r="AAT46" s="129"/>
      <c r="AAU46" s="129"/>
      <c r="AAV46" s="129"/>
      <c r="AAW46" s="129"/>
      <c r="AAX46" s="129"/>
      <c r="AAY46" s="129"/>
      <c r="AAZ46" s="129"/>
      <c r="ABA46" s="129"/>
      <c r="ABB46" s="129"/>
      <c r="ABC46" s="129"/>
      <c r="ABD46" s="129"/>
      <c r="ABE46" s="129"/>
      <c r="ABF46" s="129"/>
      <c r="ABG46" s="129"/>
      <c r="ABH46" s="129"/>
      <c r="ABI46" s="129"/>
      <c r="ABJ46" s="129"/>
      <c r="ABK46" s="129"/>
      <c r="ABL46" s="129"/>
      <c r="ABM46" s="129"/>
      <c r="ABN46" s="129"/>
      <c r="ABO46" s="129"/>
      <c r="ABP46" s="129"/>
      <c r="ABQ46" s="129"/>
      <c r="ABR46" s="129"/>
      <c r="ABS46" s="129"/>
      <c r="ABT46" s="129"/>
      <c r="ABU46" s="129"/>
      <c r="ABV46" s="129"/>
      <c r="ABW46" s="129"/>
      <c r="ABX46" s="129"/>
      <c r="ABY46" s="129"/>
      <c r="ABZ46" s="129"/>
      <c r="ACA46" s="129"/>
      <c r="ACB46" s="129"/>
      <c r="ACC46" s="129"/>
      <c r="ACD46" s="129"/>
      <c r="ACE46" s="129"/>
      <c r="ACF46" s="129"/>
      <c r="ACG46" s="129"/>
      <c r="ACH46" s="129"/>
      <c r="ACI46" s="129"/>
      <c r="ACJ46" s="129"/>
      <c r="ACK46" s="129"/>
      <c r="ACL46" s="129"/>
      <c r="ACM46" s="129"/>
      <c r="ACN46" s="129"/>
      <c r="ACO46" s="129"/>
      <c r="ACP46" s="129"/>
      <c r="ACQ46" s="129"/>
      <c r="ACR46" s="129"/>
      <c r="ACS46" s="129"/>
      <c r="ACT46" s="129"/>
      <c r="ACU46" s="129"/>
      <c r="ACV46" s="129"/>
      <c r="ACW46" s="129"/>
      <c r="ACX46" s="129"/>
      <c r="ACY46" s="257"/>
      <c r="ACZ46" s="257"/>
      <c r="ADA46" s="257"/>
      <c r="ADB46" s="257"/>
      <c r="ADC46" s="257"/>
      <c r="ADD46" s="257"/>
      <c r="ADE46" s="257"/>
      <c r="ADF46" s="257"/>
      <c r="ADG46" s="257"/>
      <c r="ADH46" s="257"/>
      <c r="ADI46" s="257"/>
      <c r="ADJ46" s="257"/>
      <c r="ADK46" s="257"/>
      <c r="ADL46" s="257"/>
      <c r="ADM46" s="257"/>
      <c r="ADN46" s="257"/>
      <c r="ADO46" s="257"/>
      <c r="ADP46" s="257"/>
      <c r="ADQ46" s="257"/>
      <c r="ADR46" s="257"/>
      <c r="ADS46" s="257"/>
      <c r="ADT46" s="257"/>
      <c r="ADU46" s="257"/>
      <c r="ADV46" s="257"/>
      <c r="ADW46" s="257"/>
      <c r="ADX46" s="257"/>
      <c r="ADY46" s="257"/>
      <c r="ADZ46" s="257"/>
      <c r="AEA46" s="257"/>
      <c r="AEB46" s="257"/>
      <c r="AEC46" s="257"/>
      <c r="AED46" s="257"/>
      <c r="AEE46" s="257"/>
      <c r="AEF46" s="257"/>
      <c r="AEG46" s="257"/>
      <c r="AEH46" s="257"/>
      <c r="AEI46" s="257"/>
      <c r="AEJ46" s="257"/>
      <c r="AEK46" s="257"/>
      <c r="AEL46" s="257"/>
      <c r="AEM46" s="257"/>
      <c r="AEN46" s="257"/>
      <c r="AEO46" s="257"/>
      <c r="AEP46" s="257"/>
      <c r="AEQ46" s="257"/>
      <c r="AER46" s="257"/>
      <c r="AES46" s="257"/>
      <c r="AET46" s="257"/>
      <c r="AEU46" s="257"/>
      <c r="AEV46" s="257"/>
      <c r="AEW46" s="257"/>
      <c r="AEX46" s="257"/>
      <c r="AEY46" s="257"/>
      <c r="AEZ46" s="257"/>
      <c r="AFA46" s="257"/>
      <c r="AFB46" s="257"/>
      <c r="AFC46" s="257"/>
      <c r="AFD46" s="257"/>
      <c r="AFE46" s="257"/>
      <c r="AFF46" s="257"/>
      <c r="AFG46" s="257"/>
      <c r="AFH46" s="257"/>
      <c r="AFI46" s="257"/>
      <c r="AFJ46" s="257"/>
      <c r="AFK46" s="257"/>
      <c r="AFL46" s="257"/>
      <c r="AFM46" s="257"/>
      <c r="AFN46" s="257"/>
      <c r="AFO46" s="130"/>
      <c r="AFP46" s="130"/>
      <c r="AFQ46" s="130"/>
      <c r="AFR46" s="130"/>
      <c r="AFS46" s="130"/>
      <c r="AFT46" s="130"/>
      <c r="AFU46" s="130"/>
      <c r="AFV46" s="130"/>
      <c r="AFW46" s="130"/>
      <c r="AFX46" s="130"/>
      <c r="AFY46" s="130"/>
      <c r="AFZ46" s="130"/>
      <c r="AGA46" s="130"/>
      <c r="AGB46" s="130"/>
      <c r="AGC46" s="130"/>
      <c r="AGD46" s="130"/>
      <c r="AGE46" s="130"/>
      <c r="AGF46" s="130"/>
      <c r="AGG46" s="130"/>
      <c r="AGH46" s="130"/>
      <c r="AGI46" s="130"/>
      <c r="AGJ46" s="130"/>
      <c r="AGK46" s="130"/>
      <c r="AGL46" s="130"/>
      <c r="AGM46" s="130"/>
      <c r="AGN46" s="130"/>
      <c r="AGO46" s="130"/>
      <c r="AGP46" s="130"/>
      <c r="AGQ46" s="130"/>
      <c r="AGR46" s="130"/>
      <c r="AGS46" s="130"/>
      <c r="AGT46" s="130"/>
      <c r="AGU46" s="130"/>
      <c r="AGV46" s="130"/>
      <c r="AGW46" s="130"/>
      <c r="AGX46" s="130"/>
      <c r="AGY46" s="130"/>
      <c r="AGZ46" s="130"/>
      <c r="AHA46" s="130"/>
      <c r="AHB46" s="130"/>
      <c r="AHC46" s="130"/>
      <c r="AHD46" s="130"/>
      <c r="AHE46" s="130"/>
      <c r="AHF46" s="130"/>
      <c r="AHG46" s="130"/>
      <c r="AHH46" s="130"/>
      <c r="AHI46" s="130"/>
      <c r="AHJ46" s="130"/>
      <c r="AHK46" s="130"/>
      <c r="AHL46" s="130"/>
      <c r="AHM46" s="130"/>
      <c r="AHN46" s="130"/>
      <c r="AHO46" s="130"/>
      <c r="AHP46" s="130"/>
      <c r="AHQ46" s="130"/>
      <c r="AHR46" s="130"/>
      <c r="AHS46" s="130"/>
      <c r="AHT46" s="130"/>
      <c r="AHU46" s="130"/>
      <c r="AHV46" s="130"/>
      <c r="AHW46" s="130"/>
      <c r="AHX46" s="130"/>
      <c r="AHY46" s="130"/>
      <c r="AHZ46" s="130"/>
      <c r="AIA46" s="130"/>
      <c r="AIB46" s="130"/>
      <c r="AIC46" s="130"/>
      <c r="AID46" s="130"/>
      <c r="AIE46" s="64"/>
      <c r="AIF46" s="64"/>
      <c r="AIG46" s="64"/>
      <c r="AIH46" s="64"/>
      <c r="AII46" s="64"/>
      <c r="AIJ46" s="64"/>
      <c r="AIK46" s="64"/>
      <c r="AIL46" s="64"/>
      <c r="AIM46" s="64"/>
      <c r="AIN46" s="64"/>
      <c r="AIO46" s="64"/>
      <c r="AIP46" s="64"/>
      <c r="AIQ46" s="64"/>
      <c r="AIR46" s="64"/>
      <c r="AIS46" s="64"/>
      <c r="AIT46" s="64"/>
      <c r="AIU46" s="64"/>
      <c r="AIV46" s="64"/>
      <c r="AIW46" s="64"/>
      <c r="AIX46" s="64"/>
      <c r="AIY46" s="64"/>
      <c r="AIZ46" s="64"/>
      <c r="AJA46" s="64"/>
      <c r="AJB46" s="64"/>
      <c r="AJC46" s="64"/>
      <c r="AJD46" s="64"/>
      <c r="AJE46" s="64"/>
      <c r="AJF46" s="64"/>
      <c r="AJG46" s="64"/>
      <c r="AJH46" s="64"/>
      <c r="AJI46" s="64"/>
      <c r="AJJ46" s="64"/>
      <c r="AJK46" s="64"/>
      <c r="AJL46" s="64"/>
      <c r="AJM46" s="64"/>
      <c r="AJN46" s="64"/>
      <c r="AJO46" s="64"/>
      <c r="AJP46" s="64"/>
      <c r="AJQ46" s="64"/>
      <c r="AJR46" s="64"/>
      <c r="AJS46" s="64"/>
      <c r="AJT46" s="64"/>
      <c r="AJU46" s="64"/>
      <c r="AJV46" s="64"/>
      <c r="AJW46" s="64"/>
      <c r="AJX46" s="64"/>
      <c r="AJY46" s="64"/>
      <c r="AJZ46" s="64"/>
      <c r="AKA46" s="64"/>
      <c r="AKB46" s="64"/>
      <c r="AKC46" s="64"/>
      <c r="AKD46" s="64"/>
      <c r="AKE46" s="64"/>
      <c r="AKF46" s="64"/>
      <c r="AKG46" s="64"/>
      <c r="AKH46" s="64"/>
      <c r="AKI46" s="64"/>
      <c r="AKJ46" s="64"/>
      <c r="AKK46" s="64"/>
      <c r="AKL46" s="64"/>
      <c r="AKM46" s="64"/>
      <c r="AKN46" s="64"/>
      <c r="AKO46" s="64"/>
      <c r="AKP46" s="64"/>
      <c r="AKQ46" s="64"/>
      <c r="AKR46" s="64"/>
      <c r="AKS46" s="258"/>
      <c r="AKT46" s="64"/>
      <c r="AKU46" s="64"/>
      <c r="AKV46" s="64"/>
      <c r="AKW46" s="64"/>
      <c r="AKX46" s="64"/>
      <c r="AKY46" s="64"/>
      <c r="AKZ46" s="64"/>
      <c r="ALA46" s="64"/>
      <c r="ALB46" s="64"/>
      <c r="ALC46" s="64"/>
      <c r="ALD46" s="64"/>
      <c r="ALE46" s="64"/>
      <c r="ALF46" s="64"/>
      <c r="ALG46" s="64"/>
      <c r="ALH46" s="64"/>
      <c r="ALI46" s="64"/>
      <c r="ALJ46" s="64"/>
      <c r="ALK46" s="64"/>
      <c r="ALL46" s="64"/>
      <c r="ALM46" s="64"/>
      <c r="ALN46" s="64"/>
      <c r="ALO46" s="64"/>
      <c r="ALP46" s="64"/>
      <c r="ALQ46" s="64"/>
      <c r="ALR46" s="64"/>
      <c r="ALS46" s="64"/>
      <c r="ALT46" s="64"/>
      <c r="ALU46" s="64"/>
      <c r="ALV46" s="64"/>
      <c r="ALW46" s="64"/>
      <c r="ALX46" s="64"/>
      <c r="ALY46" s="64"/>
      <c r="ALZ46" s="64"/>
      <c r="AMA46" s="64"/>
      <c r="AMB46" s="64"/>
      <c r="AMC46" s="64"/>
      <c r="AMD46" s="64"/>
      <c r="AME46" s="64"/>
      <c r="AMF46" s="64"/>
      <c r="AMG46" s="64"/>
      <c r="AMH46" s="64"/>
      <c r="AMI46" s="64"/>
      <c r="AMJ46" s="64"/>
      <c r="AMK46" s="64"/>
      <c r="AML46" s="64"/>
      <c r="AMM46" s="64"/>
      <c r="AMN46" s="64"/>
      <c r="AMO46" s="64"/>
      <c r="AMP46" s="64"/>
      <c r="AMQ46" s="64"/>
      <c r="AMR46" s="64"/>
      <c r="AMS46" s="64"/>
      <c r="AMT46" s="64"/>
      <c r="AMU46" s="64"/>
      <c r="AMV46" s="64"/>
      <c r="AMW46" s="64"/>
      <c r="AMX46" s="64"/>
      <c r="AMY46" s="64"/>
      <c r="AMZ46" s="64"/>
      <c r="ANA46" s="64"/>
      <c r="ANB46" s="64"/>
      <c r="ANC46" s="64"/>
      <c r="AND46" s="64"/>
      <c r="ANE46" s="64"/>
      <c r="ANF46" s="64"/>
      <c r="ANG46" s="64"/>
      <c r="ANH46" s="129"/>
      <c r="ANI46" s="129"/>
      <c r="ANJ46" s="129"/>
      <c r="ANK46" s="129"/>
      <c r="ANL46" s="129"/>
      <c r="ANM46" s="129"/>
      <c r="ANN46" s="129"/>
      <c r="ANO46" s="129"/>
      <c r="ANP46" s="129"/>
      <c r="ANQ46" s="129"/>
      <c r="ANR46" s="129"/>
      <c r="ANS46" s="129"/>
      <c r="ANT46" s="129"/>
      <c r="ANU46" s="129"/>
      <c r="ANV46" s="129"/>
      <c r="ANW46" s="129"/>
      <c r="ANX46" s="129"/>
      <c r="ANY46" s="129"/>
      <c r="ANZ46" s="129"/>
      <c r="AOA46" s="129"/>
      <c r="AOB46" s="129"/>
      <c r="AOC46" s="129"/>
      <c r="AOD46" s="129"/>
      <c r="AOE46" s="129"/>
      <c r="AOF46" s="129"/>
      <c r="AOG46" s="129"/>
      <c r="AOH46" s="129"/>
      <c r="AOI46" s="129"/>
      <c r="AOJ46" s="129"/>
      <c r="AOK46" s="129"/>
      <c r="AOL46" s="129"/>
      <c r="AOM46" s="129"/>
      <c r="AON46" s="129"/>
      <c r="AOO46" s="129"/>
      <c r="AOP46" s="129"/>
      <c r="AOQ46" s="129"/>
      <c r="AOR46" s="129"/>
      <c r="AOS46" s="129"/>
      <c r="AOT46" s="129"/>
      <c r="AOU46" s="129"/>
      <c r="AOV46" s="129"/>
      <c r="AOW46" s="129"/>
      <c r="AOX46" s="129"/>
      <c r="AOY46" s="129"/>
      <c r="AOZ46" s="129"/>
      <c r="APA46" s="129"/>
      <c r="APB46" s="129"/>
      <c r="APC46" s="129"/>
      <c r="APD46" s="129"/>
      <c r="APE46" s="129"/>
      <c r="APF46" s="129"/>
      <c r="APG46" s="129"/>
      <c r="APH46" s="129"/>
      <c r="API46" s="129"/>
      <c r="APJ46" s="129"/>
      <c r="APK46" s="129"/>
      <c r="APL46" s="129"/>
      <c r="APM46" s="129"/>
      <c r="APN46" s="129"/>
      <c r="APO46" s="129"/>
      <c r="APP46" s="129"/>
      <c r="APQ46" s="129"/>
      <c r="APR46" s="129"/>
      <c r="APS46" s="129"/>
      <c r="APT46" s="129"/>
      <c r="APU46" s="130"/>
      <c r="APV46" s="130"/>
      <c r="APW46" s="130"/>
      <c r="APX46" s="130"/>
      <c r="APY46" s="130"/>
      <c r="APZ46" s="130"/>
      <c r="AQA46" s="130"/>
      <c r="AQB46" s="130"/>
      <c r="AQC46" s="130"/>
      <c r="AQD46" s="130"/>
      <c r="AQE46" s="130"/>
      <c r="AQF46" s="130"/>
      <c r="AQG46" s="130"/>
      <c r="AQH46" s="130"/>
      <c r="AQI46" s="130"/>
      <c r="AQJ46" s="130"/>
      <c r="AQK46" s="130"/>
      <c r="AQL46" s="130"/>
      <c r="AQM46" s="130"/>
      <c r="AQN46" s="130"/>
      <c r="AQO46" s="130"/>
      <c r="AQP46" s="130"/>
      <c r="AQQ46" s="130"/>
      <c r="AQR46" s="130"/>
      <c r="AQS46" s="130"/>
      <c r="AQT46" s="130"/>
      <c r="AQU46" s="130"/>
      <c r="AQV46" s="130"/>
      <c r="AQW46" s="130"/>
      <c r="AQX46" s="130"/>
      <c r="AQY46" s="130"/>
      <c r="AQZ46" s="130"/>
      <c r="ARA46" s="130"/>
      <c r="ARB46" s="130"/>
      <c r="ARC46" s="130"/>
      <c r="ARD46" s="130"/>
      <c r="ARE46" s="130"/>
      <c r="ARF46" s="130"/>
      <c r="ARG46" s="130"/>
      <c r="ARH46" s="130"/>
      <c r="ARI46" s="130"/>
      <c r="ARJ46" s="130"/>
      <c r="ARK46" s="130"/>
      <c r="ARL46" s="130"/>
      <c r="ARM46" s="130"/>
      <c r="ARN46" s="130"/>
      <c r="ARO46" s="130"/>
      <c r="ARP46" s="130"/>
      <c r="ARQ46" s="130"/>
      <c r="ARR46" s="130"/>
      <c r="ARS46" s="130"/>
      <c r="ART46" s="130"/>
      <c r="ARU46" s="130"/>
      <c r="ARV46" s="130"/>
      <c r="ARW46" s="130"/>
      <c r="ARX46" s="130"/>
      <c r="ARY46" s="130"/>
      <c r="ARZ46" s="130"/>
      <c r="ASA46" s="130"/>
      <c r="ASB46" s="130"/>
      <c r="ASC46" s="130"/>
      <c r="ASD46" s="130"/>
      <c r="ASE46" s="130"/>
      <c r="ASF46" s="130"/>
      <c r="ASG46" s="130"/>
      <c r="ASH46" s="131"/>
      <c r="ASI46" s="131"/>
      <c r="ASJ46" s="131"/>
      <c r="ASK46" s="131"/>
      <c r="ASL46" s="131"/>
      <c r="ASM46" s="131"/>
      <c r="ASN46" s="131"/>
      <c r="ASO46" s="131"/>
      <c r="ASP46" s="131"/>
      <c r="ASQ46" s="131"/>
      <c r="ASR46" s="131"/>
      <c r="ASS46" s="131"/>
      <c r="AST46" s="131"/>
      <c r="ASU46" s="131"/>
      <c r="ASV46" s="131"/>
      <c r="ASW46" s="131"/>
      <c r="ASX46" s="131"/>
      <c r="ASY46" s="131"/>
      <c r="ASZ46" s="131"/>
      <c r="ATA46" s="131"/>
      <c r="ATB46" s="131"/>
      <c r="ATC46" s="131"/>
      <c r="ATD46" s="131"/>
      <c r="ATE46" s="131"/>
      <c r="ATF46" s="131"/>
      <c r="ATG46" s="131"/>
      <c r="ATH46" s="131"/>
      <c r="ATI46" s="131"/>
      <c r="ATJ46" s="131"/>
      <c r="ATK46" s="131"/>
      <c r="ATL46" s="131"/>
      <c r="ATM46" s="131"/>
      <c r="ATN46" s="131"/>
      <c r="ATO46" s="131"/>
      <c r="ATP46" s="131"/>
      <c r="ATQ46" s="131"/>
      <c r="ATR46" s="131"/>
      <c r="ATS46" s="131"/>
      <c r="ATT46" s="131"/>
      <c r="ATU46" s="131"/>
      <c r="ATV46" s="131"/>
      <c r="ATW46" s="131"/>
      <c r="ATX46" s="131"/>
      <c r="ATY46" s="131"/>
      <c r="ATZ46" s="131"/>
      <c r="AUA46" s="131"/>
      <c r="AUB46" s="131"/>
      <c r="AUC46" s="131"/>
      <c r="AUD46" s="131"/>
      <c r="AUE46" s="131"/>
      <c r="AUF46" s="131"/>
      <c r="AUG46" s="131"/>
      <c r="AUH46" s="131"/>
      <c r="AUI46" s="131"/>
      <c r="AUJ46" s="131"/>
      <c r="AUK46" s="131"/>
      <c r="AUL46" s="131"/>
      <c r="AUM46" s="131"/>
      <c r="AUN46" s="131"/>
      <c r="AUO46" s="131"/>
      <c r="AUP46" s="131"/>
      <c r="AUQ46" s="131"/>
      <c r="AUR46" s="131"/>
      <c r="AUS46" s="131"/>
      <c r="AUT46" s="131"/>
      <c r="AUU46" s="130"/>
      <c r="AUV46" s="130"/>
      <c r="AUW46" s="130"/>
      <c r="AUX46" s="130"/>
      <c r="AUY46" s="130"/>
      <c r="AUZ46" s="130"/>
      <c r="AVA46" s="130"/>
      <c r="AVB46" s="130"/>
      <c r="AVC46" s="130"/>
      <c r="AVD46" s="130"/>
      <c r="AVE46" s="130"/>
      <c r="AVF46" s="130"/>
      <c r="AVG46" s="130"/>
      <c r="AVH46" s="130"/>
      <c r="AVI46" s="130"/>
      <c r="AVJ46" s="130"/>
      <c r="AVK46" s="130"/>
      <c r="AVL46" s="130"/>
      <c r="AVM46" s="130"/>
      <c r="AVN46" s="130"/>
      <c r="AVO46" s="130"/>
      <c r="AVP46" s="130"/>
      <c r="AVQ46" s="130"/>
      <c r="AVR46" s="130"/>
      <c r="AVS46" s="130"/>
      <c r="AVT46" s="130"/>
      <c r="AVU46" s="130"/>
      <c r="AVV46" s="130"/>
      <c r="AVW46" s="130"/>
      <c r="AVX46" s="130"/>
      <c r="AVY46" s="130"/>
      <c r="AVZ46" s="130"/>
      <c r="AWA46" s="130"/>
      <c r="AWB46" s="130"/>
      <c r="AWC46" s="130"/>
      <c r="AWD46" s="130"/>
      <c r="AWE46" s="130"/>
      <c r="AWF46" s="130"/>
      <c r="AWG46" s="130"/>
      <c r="AWH46" s="130"/>
      <c r="AWI46" s="130"/>
      <c r="AWJ46" s="130"/>
      <c r="AWK46" s="130"/>
      <c r="AWL46" s="130"/>
      <c r="AWM46" s="130"/>
      <c r="AWN46" s="130"/>
      <c r="AWO46" s="130"/>
      <c r="AWP46" s="130"/>
      <c r="AWQ46" s="130"/>
      <c r="AWR46" s="130"/>
      <c r="AWS46" s="130"/>
      <c r="AWT46" s="130"/>
      <c r="AWU46" s="130"/>
      <c r="AWV46" s="130"/>
      <c r="AWW46" s="130"/>
      <c r="AWX46" s="130"/>
      <c r="AWY46" s="130"/>
      <c r="AWZ46" s="130"/>
      <c r="AXA46" s="130"/>
      <c r="AXB46" s="130"/>
      <c r="AXC46" s="130"/>
      <c r="AXD46" s="130"/>
      <c r="AXE46" s="130"/>
      <c r="AXF46" s="130"/>
      <c r="AXG46" s="130"/>
      <c r="AXH46" s="130"/>
      <c r="AXI46" s="130"/>
      <c r="AXJ46" s="130"/>
      <c r="AXK46" s="64"/>
      <c r="AXL46" s="64"/>
      <c r="AXM46" s="64"/>
      <c r="AXN46" s="64"/>
      <c r="AXO46" s="64"/>
      <c r="AXP46" s="64"/>
      <c r="AXQ46" s="64"/>
      <c r="AXR46" s="64"/>
      <c r="AXS46" s="64"/>
      <c r="AXT46" s="64"/>
      <c r="AXU46" s="64"/>
      <c r="AXV46" s="64"/>
      <c r="AXW46" s="64"/>
      <c r="AXX46" s="64"/>
      <c r="AXY46" s="64"/>
      <c r="AXZ46" s="64"/>
      <c r="AYA46" s="64"/>
      <c r="AYB46" s="64"/>
      <c r="AYC46" s="64"/>
      <c r="AYD46" s="64"/>
      <c r="AYE46" s="64"/>
      <c r="AYF46" s="64"/>
      <c r="AYG46" s="64"/>
      <c r="AYH46" s="64"/>
      <c r="AYI46" s="64"/>
      <c r="AYJ46" s="64"/>
      <c r="AYK46" s="64"/>
      <c r="AYL46" s="64"/>
      <c r="AYM46" s="64"/>
      <c r="AYN46" s="64"/>
      <c r="AYO46" s="64"/>
      <c r="AYP46" s="64"/>
      <c r="AYQ46" s="64"/>
      <c r="AYR46" s="64"/>
      <c r="AYS46" s="64"/>
      <c r="AYT46" s="64"/>
      <c r="AYU46" s="64"/>
      <c r="AYV46" s="64"/>
      <c r="AYW46" s="64"/>
      <c r="AYX46" s="64"/>
      <c r="AYY46" s="64"/>
      <c r="AYZ46" s="64"/>
      <c r="AZA46" s="64"/>
      <c r="AZB46" s="64"/>
      <c r="AZC46" s="64"/>
      <c r="AZD46" s="64"/>
      <c r="AZE46" s="64"/>
      <c r="AZF46" s="64"/>
      <c r="AZG46" s="64"/>
      <c r="AZH46" s="64"/>
      <c r="AZI46" s="64"/>
      <c r="AZJ46" s="64"/>
      <c r="AZK46" s="64"/>
      <c r="AZL46" s="64"/>
      <c r="AZM46" s="64"/>
      <c r="AZN46" s="64"/>
      <c r="AZO46" s="64"/>
      <c r="AZP46" s="64"/>
      <c r="AZQ46" s="64"/>
      <c r="AZR46" s="64"/>
      <c r="AZS46" s="64"/>
      <c r="AZT46" s="64"/>
      <c r="AZU46" s="64"/>
      <c r="AZV46" s="64"/>
      <c r="AZW46" s="64"/>
      <c r="AZX46" s="130"/>
      <c r="AZY46" s="130"/>
      <c r="AZZ46" s="130"/>
      <c r="BAA46" s="130"/>
      <c r="BAB46" s="130"/>
      <c r="BAC46" s="130"/>
      <c r="BAD46" s="130"/>
      <c r="BAE46" s="130"/>
      <c r="BAF46" s="130"/>
      <c r="BAG46" s="130"/>
      <c r="BAH46" s="130"/>
      <c r="BAI46" s="130"/>
      <c r="BAJ46" s="130"/>
      <c r="BAK46" s="130"/>
      <c r="BAL46" s="130"/>
      <c r="BAM46" s="130"/>
      <c r="BAN46" s="130"/>
      <c r="BAO46" s="130"/>
      <c r="BAP46" s="130"/>
      <c r="BAQ46" s="130"/>
      <c r="BAR46" s="130"/>
      <c r="BAS46" s="130"/>
      <c r="BAT46" s="130"/>
      <c r="BAU46" s="130"/>
      <c r="BAV46" s="130"/>
      <c r="BAW46" s="130"/>
      <c r="BAX46" s="130"/>
      <c r="BAY46" s="130"/>
      <c r="BAZ46" s="130"/>
      <c r="BBA46" s="130"/>
      <c r="BBB46" s="130"/>
      <c r="BBC46" s="130"/>
      <c r="BBD46" s="130"/>
      <c r="BBE46" s="130"/>
      <c r="BBF46" s="130"/>
      <c r="BBG46" s="130"/>
      <c r="BBH46" s="130"/>
      <c r="BBI46" s="130"/>
      <c r="BBJ46" s="130"/>
      <c r="BBK46" s="130"/>
      <c r="BBL46" s="130"/>
      <c r="BBM46" s="130"/>
      <c r="BBN46" s="130"/>
      <c r="BBO46" s="130"/>
      <c r="BBP46" s="130"/>
      <c r="BBQ46" s="130"/>
      <c r="BBR46" s="130"/>
      <c r="BBS46" s="130"/>
      <c r="BBT46" s="130"/>
      <c r="BBU46" s="130"/>
      <c r="BBV46" s="130"/>
      <c r="BBW46" s="130"/>
      <c r="BBX46" s="130"/>
      <c r="BBY46" s="130"/>
      <c r="BBZ46" s="130"/>
      <c r="BCA46" s="130"/>
      <c r="BCB46" s="130"/>
      <c r="BCC46" s="130"/>
      <c r="BCD46" s="130"/>
      <c r="BCE46" s="130"/>
      <c r="BCF46" s="130"/>
      <c r="BCG46" s="130"/>
      <c r="BCH46" s="130"/>
      <c r="BCI46" s="130"/>
      <c r="BCJ46" s="130"/>
      <c r="BCK46" s="130"/>
      <c r="BCL46" s="130"/>
      <c r="BCM46" s="130"/>
      <c r="BCN46" s="130"/>
      <c r="BCO46" s="130"/>
      <c r="BCP46" s="130"/>
      <c r="BCQ46" s="130"/>
      <c r="BCR46" s="130"/>
      <c r="BCS46" s="130"/>
      <c r="BCT46" s="130"/>
      <c r="BCU46" s="130"/>
      <c r="BCV46" s="130"/>
      <c r="BCW46" s="130"/>
      <c r="BCX46" s="130"/>
      <c r="BCY46" s="130"/>
      <c r="BCZ46" s="130"/>
      <c r="BDA46" s="130"/>
      <c r="BDB46" s="130"/>
      <c r="BDC46" s="130"/>
      <c r="BDD46" s="130"/>
      <c r="BDE46" s="130"/>
      <c r="BDF46" s="130"/>
      <c r="BDG46" s="130"/>
      <c r="BDH46" s="130"/>
      <c r="BDI46" s="130"/>
      <c r="BDJ46" s="130"/>
      <c r="BDK46" s="130"/>
      <c r="BDL46" s="130"/>
      <c r="BDM46" s="130"/>
      <c r="BDN46" s="130"/>
      <c r="BDO46" s="130"/>
      <c r="BDP46" s="130"/>
      <c r="BDQ46" s="130"/>
      <c r="BDR46" s="130"/>
      <c r="BDS46" s="130"/>
      <c r="BDT46" s="130"/>
      <c r="BDU46" s="130"/>
      <c r="BDV46" s="130"/>
      <c r="BDW46" s="130"/>
      <c r="BDX46" s="130"/>
      <c r="BDY46" s="130"/>
      <c r="BDZ46" s="130"/>
      <c r="BEA46" s="130"/>
      <c r="BEB46" s="130"/>
      <c r="BEC46" s="130"/>
      <c r="BED46" s="130"/>
      <c r="BEE46" s="130"/>
      <c r="BEF46" s="130"/>
      <c r="BEG46" s="130"/>
      <c r="BEH46" s="130"/>
      <c r="BEI46" s="130"/>
      <c r="BEJ46" s="130"/>
      <c r="BEK46" s="130"/>
      <c r="BEL46" s="130"/>
      <c r="BEM46" s="130"/>
      <c r="BEN46" s="130"/>
      <c r="BEO46" s="130"/>
      <c r="BEP46" s="130"/>
      <c r="BEQ46" s="130"/>
      <c r="BER46" s="130"/>
      <c r="BES46" s="130"/>
      <c r="BET46" s="130"/>
      <c r="BEU46" s="130"/>
      <c r="BEV46" s="130"/>
      <c r="BEW46" s="130"/>
      <c r="BEX46" s="129"/>
      <c r="BEY46" s="129"/>
      <c r="BEZ46" s="129"/>
      <c r="BFA46" s="129"/>
      <c r="BFB46" s="129"/>
      <c r="BFC46" s="129"/>
      <c r="BFD46" s="129"/>
      <c r="BFE46" s="129"/>
      <c r="BFF46" s="129"/>
      <c r="BFG46" s="129"/>
      <c r="BFH46" s="129"/>
      <c r="BFI46" s="129"/>
      <c r="BFJ46" s="129"/>
      <c r="BFK46" s="129"/>
      <c r="BFL46" s="129"/>
      <c r="BFM46" s="129"/>
      <c r="BFN46" s="129"/>
      <c r="BFO46" s="129"/>
      <c r="BFP46" s="129"/>
      <c r="BFQ46" s="129"/>
      <c r="BFR46" s="129"/>
      <c r="BFS46" s="129"/>
      <c r="BFT46" s="129"/>
      <c r="BFU46" s="129"/>
      <c r="BFV46" s="129"/>
      <c r="BFW46" s="129"/>
      <c r="BFX46" s="129"/>
      <c r="BFY46" s="129"/>
      <c r="BFZ46" s="129"/>
      <c r="BGA46" s="129"/>
      <c r="BGB46" s="129"/>
      <c r="BGC46" s="129"/>
      <c r="BGD46" s="129"/>
      <c r="BGE46" s="129"/>
      <c r="BGF46" s="129"/>
      <c r="BGG46" s="129"/>
      <c r="BGH46" s="129"/>
      <c r="BGI46" s="129"/>
      <c r="BGJ46" s="129"/>
      <c r="BGK46" s="129"/>
      <c r="BGL46" s="129"/>
      <c r="BGM46" s="129"/>
      <c r="BGN46" s="129"/>
      <c r="BGO46" s="129"/>
      <c r="BGP46" s="129"/>
      <c r="BGQ46" s="129"/>
      <c r="BGR46" s="129"/>
      <c r="BGS46" s="129"/>
      <c r="BGT46" s="129"/>
      <c r="BGU46" s="129"/>
      <c r="BGV46" s="129"/>
      <c r="BGW46" s="129"/>
      <c r="BGX46" s="129"/>
      <c r="BGY46" s="129"/>
      <c r="BGZ46" s="129"/>
      <c r="BHA46" s="129"/>
      <c r="BHB46" s="129"/>
      <c r="BHC46" s="129"/>
      <c r="BHD46" s="129"/>
      <c r="BHE46" s="129"/>
      <c r="BHF46" s="129"/>
      <c r="BHG46" s="129"/>
      <c r="BHH46" s="129"/>
      <c r="BHI46" s="129"/>
      <c r="BHJ46" s="129"/>
      <c r="BHK46" s="129"/>
      <c r="BHL46" s="129"/>
      <c r="BHM46" s="129"/>
      <c r="BHN46" s="64"/>
      <c r="BHO46" s="64"/>
      <c r="BHP46" s="64"/>
      <c r="BHQ46" s="64"/>
      <c r="BHR46" s="64"/>
      <c r="BHS46" s="64"/>
      <c r="BHT46" s="64"/>
      <c r="BHU46" s="64"/>
      <c r="BHV46" s="64"/>
      <c r="BHW46" s="64"/>
      <c r="BHX46" s="64"/>
      <c r="BHY46" s="64"/>
      <c r="BHZ46" s="64"/>
      <c r="BIA46" s="64"/>
      <c r="BIB46" s="64"/>
      <c r="BIC46" s="64"/>
      <c r="BID46" s="64"/>
      <c r="BIE46" s="64"/>
      <c r="BIF46" s="64"/>
      <c r="BIG46" s="64"/>
      <c r="BIH46" s="64"/>
      <c r="BII46" s="64"/>
      <c r="BIJ46" s="64"/>
      <c r="BIK46" s="64"/>
      <c r="BIL46" s="64"/>
      <c r="BIM46" s="64"/>
      <c r="BIN46" s="64"/>
      <c r="BIO46" s="64"/>
      <c r="BIP46" s="64"/>
      <c r="BIQ46" s="64"/>
      <c r="BIR46" s="64"/>
      <c r="BIS46" s="64"/>
      <c r="BIT46" s="64"/>
      <c r="BIU46" s="64"/>
      <c r="BIV46" s="64"/>
      <c r="BIW46" s="64"/>
      <c r="BIX46" s="64"/>
      <c r="BIY46" s="64"/>
      <c r="BIZ46" s="64"/>
      <c r="BJA46" s="64"/>
      <c r="BJB46" s="64"/>
      <c r="BJC46" s="64"/>
      <c r="BJD46" s="64"/>
      <c r="BJE46" s="64"/>
      <c r="BJF46" s="64"/>
      <c r="BJG46" s="64"/>
      <c r="BJH46" s="64"/>
      <c r="BJI46" s="64"/>
      <c r="BJJ46" s="64"/>
      <c r="BJK46" s="64"/>
      <c r="BJL46" s="64"/>
      <c r="BJM46" s="64"/>
      <c r="BJN46" s="64"/>
      <c r="BJO46" s="64"/>
      <c r="BJP46" s="64"/>
      <c r="BJQ46" s="64"/>
      <c r="BJR46" s="64"/>
      <c r="BJS46" s="64"/>
      <c r="BJT46" s="64"/>
      <c r="BJU46" s="64"/>
      <c r="BJV46" s="64"/>
      <c r="BJW46" s="64"/>
      <c r="BJX46" s="64"/>
      <c r="BJY46" s="64"/>
      <c r="BJZ46" s="64"/>
      <c r="BKA46" s="64"/>
      <c r="BKB46" s="64"/>
      <c r="BKC46" s="64"/>
      <c r="BKD46" s="64"/>
      <c r="BKE46" s="64"/>
      <c r="BKF46" s="64"/>
      <c r="BKG46" s="64"/>
      <c r="BKH46" s="64"/>
      <c r="BKI46" s="64"/>
      <c r="BKJ46" s="64"/>
      <c r="BKK46" s="64"/>
      <c r="BKL46" s="64"/>
      <c r="BKM46" s="64"/>
      <c r="BKN46" s="64"/>
      <c r="BKO46" s="64"/>
      <c r="BKP46" s="64"/>
      <c r="BKQ46" s="64"/>
      <c r="BKR46" s="64"/>
      <c r="BKS46" s="64"/>
      <c r="BKT46" s="64"/>
      <c r="BKU46" s="64"/>
      <c r="BKV46" s="64"/>
      <c r="BKW46" s="64"/>
      <c r="BKX46" s="64"/>
      <c r="BKY46" s="64"/>
      <c r="BKZ46" s="64"/>
      <c r="BLA46" s="64"/>
      <c r="BLB46" s="64"/>
      <c r="BLC46" s="64"/>
      <c r="BLD46" s="64"/>
      <c r="BLE46" s="64"/>
      <c r="BLF46" s="64"/>
      <c r="BLG46" s="64"/>
      <c r="BLH46" s="64"/>
      <c r="BLI46" s="64"/>
      <c r="BLJ46" s="64"/>
      <c r="BLK46" s="64"/>
      <c r="BLL46" s="64"/>
      <c r="BLM46" s="64"/>
      <c r="BLN46" s="64"/>
      <c r="BLO46" s="64"/>
      <c r="BLP46" s="64"/>
      <c r="BLQ46" s="64"/>
      <c r="BLR46" s="64"/>
      <c r="BLS46" s="64"/>
      <c r="BLT46" s="64"/>
      <c r="BLU46" s="64"/>
      <c r="BLV46" s="64"/>
      <c r="BLW46" s="64"/>
      <c r="BLX46" s="64"/>
      <c r="BLY46" s="64"/>
      <c r="BLZ46" s="64"/>
      <c r="BMA46" s="64"/>
      <c r="BMB46" s="64"/>
      <c r="BMC46" s="64"/>
      <c r="BMD46" s="64"/>
      <c r="BME46" s="64"/>
      <c r="BMF46" s="64"/>
      <c r="BMG46" s="64"/>
      <c r="BMH46" s="64"/>
      <c r="BMI46" s="64"/>
      <c r="BMJ46" s="64"/>
      <c r="BMK46" s="64"/>
      <c r="BML46" s="64"/>
      <c r="BMM46" s="64"/>
      <c r="BMN46" s="64"/>
      <c r="BMO46" s="64"/>
      <c r="BMP46" s="64"/>
      <c r="BMQ46" s="64"/>
      <c r="BMR46" s="64"/>
      <c r="BMS46" s="64"/>
      <c r="BMT46" s="130"/>
      <c r="BMU46" s="130"/>
      <c r="BMV46" s="130"/>
      <c r="BMW46" s="130"/>
      <c r="BMX46" s="130"/>
      <c r="BMY46" s="130"/>
      <c r="BMZ46" s="130"/>
      <c r="BNA46" s="130"/>
      <c r="BNB46" s="130"/>
      <c r="BNC46" s="130"/>
      <c r="BND46" s="130"/>
      <c r="BNE46" s="130"/>
      <c r="BNF46" s="130"/>
      <c r="BNG46" s="130"/>
      <c r="BNH46" s="130"/>
      <c r="BNI46" s="130"/>
      <c r="BNJ46" s="130"/>
      <c r="BNK46" s="130"/>
      <c r="BNL46" s="130"/>
      <c r="BNM46" s="130"/>
      <c r="BNN46" s="130"/>
      <c r="BNO46" s="130"/>
      <c r="BNP46" s="130"/>
      <c r="BNQ46" s="130"/>
      <c r="BNR46" s="130"/>
      <c r="BNS46" s="130"/>
      <c r="BNT46" s="130"/>
      <c r="BNU46" s="130"/>
      <c r="BNV46" s="130"/>
      <c r="BNW46" s="130"/>
      <c r="BNX46" s="130"/>
      <c r="BNY46" s="130"/>
      <c r="BNZ46" s="130"/>
      <c r="BOA46" s="130"/>
      <c r="BOB46" s="130"/>
      <c r="BOC46" s="130"/>
      <c r="BOD46" s="130"/>
      <c r="BOE46" s="130"/>
      <c r="BOF46" s="130"/>
      <c r="BOG46" s="130"/>
      <c r="BOH46" s="130"/>
      <c r="BOI46" s="130"/>
      <c r="BOJ46" s="130"/>
      <c r="BOK46" s="130"/>
      <c r="BOL46" s="130"/>
      <c r="BOM46" s="130"/>
      <c r="BON46" s="130"/>
      <c r="BOO46" s="130"/>
      <c r="BOP46" s="130"/>
      <c r="BOQ46" s="130"/>
      <c r="BOR46" s="130"/>
      <c r="BOS46" s="130"/>
      <c r="BOT46" s="130"/>
      <c r="BOU46" s="130"/>
      <c r="BOV46" s="130"/>
      <c r="BOW46" s="130"/>
      <c r="BOX46" s="130"/>
      <c r="BOY46" s="130"/>
      <c r="BOZ46" s="130"/>
      <c r="BPA46" s="130"/>
      <c r="BPB46" s="130"/>
      <c r="BPC46" s="130"/>
      <c r="BPD46" s="130"/>
      <c r="BPE46" s="130"/>
      <c r="BPF46" s="130"/>
      <c r="BPG46" s="130"/>
      <c r="BPH46" s="130"/>
      <c r="BPI46" s="130"/>
      <c r="BPJ46" s="129"/>
      <c r="BPK46" s="129"/>
      <c r="BPL46" s="129"/>
      <c r="BPM46" s="129"/>
      <c r="BPN46" s="129"/>
      <c r="BPO46" s="129"/>
      <c r="BPP46" s="129"/>
      <c r="BPQ46" s="129"/>
      <c r="BPR46" s="129"/>
      <c r="BPS46" s="129"/>
      <c r="BPT46" s="129"/>
      <c r="BPU46" s="129"/>
      <c r="BPV46" s="129"/>
      <c r="BPW46" s="129"/>
      <c r="BPX46" s="129"/>
      <c r="BPY46" s="129"/>
      <c r="BPZ46" s="129"/>
      <c r="BQA46" s="129"/>
      <c r="BQB46" s="129"/>
      <c r="BQC46" s="129"/>
      <c r="BQD46" s="129"/>
      <c r="BQE46" s="129"/>
      <c r="BQF46" s="129"/>
      <c r="BQG46" s="129"/>
      <c r="BQH46" s="129"/>
      <c r="BQI46" s="129"/>
      <c r="BQJ46" s="129"/>
      <c r="BQK46" s="129"/>
      <c r="BQL46" s="129"/>
      <c r="BQM46" s="129"/>
      <c r="BQN46" s="129"/>
      <c r="BQO46" s="129"/>
      <c r="BQP46" s="129"/>
      <c r="BQQ46" s="129"/>
      <c r="BQR46" s="129"/>
      <c r="BQS46" s="129"/>
      <c r="BQT46" s="129"/>
      <c r="BQU46" s="129"/>
      <c r="BQV46" s="129"/>
      <c r="BQW46" s="129"/>
      <c r="BQX46" s="129"/>
      <c r="BQY46" s="129"/>
      <c r="BQZ46" s="129"/>
      <c r="BRA46" s="129"/>
      <c r="BRB46" s="129"/>
      <c r="BRC46" s="129"/>
      <c r="BRD46" s="129"/>
      <c r="BRE46" s="129"/>
      <c r="BRF46" s="129"/>
      <c r="BRG46" s="129"/>
      <c r="BRH46" s="129"/>
      <c r="BRI46" s="129"/>
      <c r="BRJ46" s="129"/>
      <c r="BRK46" s="129"/>
      <c r="BRL46" s="129"/>
      <c r="BRM46" s="129"/>
      <c r="BRN46" s="129"/>
      <c r="BRO46" s="129"/>
      <c r="BRP46" s="129"/>
      <c r="BRQ46" s="129"/>
      <c r="BRR46" s="129"/>
      <c r="BRS46" s="129"/>
      <c r="BRT46" s="129"/>
      <c r="BRU46" s="129"/>
      <c r="BRV46" s="129"/>
      <c r="BRW46" s="129"/>
      <c r="BRX46" s="129"/>
      <c r="BRY46" s="129"/>
      <c r="BRZ46" s="129"/>
      <c r="BSA46" s="129"/>
      <c r="BSB46" s="129"/>
      <c r="BSC46" s="129"/>
      <c r="BSD46" s="129"/>
      <c r="BSE46" s="129"/>
      <c r="BSF46" s="129"/>
      <c r="BSG46" s="129"/>
      <c r="BSH46" s="129"/>
      <c r="BSI46" s="129"/>
      <c r="BSJ46" s="129"/>
      <c r="BSK46" s="129"/>
      <c r="BSL46" s="129"/>
      <c r="BSM46" s="129"/>
      <c r="BSN46" s="129"/>
      <c r="BSO46" s="129"/>
      <c r="BSP46" s="129"/>
      <c r="BSQ46" s="129"/>
      <c r="BSR46" s="129"/>
      <c r="BSS46" s="129"/>
      <c r="BST46" s="129"/>
      <c r="BSU46" s="129"/>
      <c r="BSV46" s="129"/>
      <c r="BSW46" s="129"/>
      <c r="BSX46" s="129"/>
      <c r="BSY46" s="129"/>
      <c r="BSZ46" s="129"/>
      <c r="BTA46" s="129"/>
      <c r="BTB46" s="129"/>
      <c r="BTC46" s="129"/>
      <c r="BTD46" s="129"/>
      <c r="BTE46" s="129"/>
      <c r="BTF46" s="129"/>
      <c r="BTG46" s="129"/>
      <c r="BTH46" s="129"/>
      <c r="BTI46" s="129"/>
      <c r="BTJ46" s="129"/>
      <c r="BTK46" s="129"/>
      <c r="BTL46" s="129"/>
      <c r="BTM46" s="129"/>
      <c r="BTN46" s="129"/>
      <c r="BTO46" s="129"/>
      <c r="BTP46" s="129"/>
      <c r="BTQ46" s="129"/>
      <c r="BTR46" s="129"/>
      <c r="BTS46" s="129"/>
      <c r="BTT46" s="129"/>
      <c r="BTU46" s="129"/>
      <c r="BTV46" s="129"/>
      <c r="BTW46" s="129"/>
      <c r="BTX46" s="129"/>
      <c r="BTY46" s="129"/>
      <c r="BTZ46" s="129"/>
      <c r="BUA46" s="129"/>
      <c r="BUB46" s="129"/>
      <c r="BUC46" s="129"/>
      <c r="BUD46" s="129"/>
      <c r="BUE46" s="129"/>
      <c r="BUF46" s="129"/>
      <c r="BUG46" s="129"/>
      <c r="BUH46" s="129"/>
      <c r="BUI46" s="129"/>
      <c r="BUJ46" s="129"/>
      <c r="BUK46" s="129"/>
      <c r="BUL46" s="129"/>
      <c r="BUM46" s="129"/>
      <c r="BUN46" s="129"/>
      <c r="BUO46" s="129"/>
      <c r="BUP46" s="129"/>
      <c r="BUQ46" s="129"/>
      <c r="BUR46" s="129"/>
      <c r="BUS46" s="129"/>
      <c r="BUT46" s="129"/>
      <c r="BUU46" s="129"/>
      <c r="BUV46" s="129"/>
      <c r="BUW46" s="129"/>
      <c r="BUX46" s="129"/>
      <c r="BUY46" s="129"/>
      <c r="BUZ46" s="129"/>
      <c r="BVA46" s="129"/>
      <c r="BVB46" s="129"/>
      <c r="BVC46" s="129"/>
      <c r="BVD46" s="129"/>
      <c r="BVE46" s="129"/>
      <c r="BVF46" s="129"/>
      <c r="BVG46" s="129"/>
      <c r="BVH46" s="129"/>
      <c r="BVI46" s="129"/>
      <c r="BVJ46" s="129"/>
      <c r="BVK46" s="129"/>
      <c r="BVL46" s="129"/>
      <c r="BVM46" s="129"/>
      <c r="BVN46" s="129"/>
      <c r="BVO46" s="129"/>
      <c r="BVP46" s="129"/>
      <c r="BVQ46" s="129"/>
      <c r="BVR46" s="129"/>
      <c r="BVS46" s="129"/>
      <c r="BVT46" s="129"/>
      <c r="BVU46" s="129"/>
      <c r="BVV46" s="129"/>
      <c r="BVW46" s="129"/>
      <c r="BVX46" s="129"/>
      <c r="BVY46" s="129"/>
      <c r="BVZ46" s="129"/>
      <c r="BWA46" s="129"/>
      <c r="BWB46" s="129"/>
      <c r="BWC46" s="129"/>
      <c r="BWD46" s="129"/>
      <c r="BWE46" s="129"/>
      <c r="BWF46" s="129"/>
      <c r="BWG46" s="129"/>
      <c r="BWH46" s="129"/>
      <c r="BWI46" s="129"/>
      <c r="BWJ46" s="129"/>
      <c r="BWK46" s="129"/>
      <c r="BWL46" s="129"/>
      <c r="BWM46" s="129"/>
      <c r="BWN46" s="129"/>
      <c r="BWO46" s="129"/>
      <c r="BWP46" s="129"/>
      <c r="BWQ46" s="129"/>
      <c r="BWR46" s="129"/>
      <c r="BWS46" s="129"/>
      <c r="BWT46" s="129"/>
      <c r="BWU46" s="129"/>
      <c r="BWV46" s="129"/>
      <c r="BWW46" s="129"/>
      <c r="BWX46" s="129"/>
      <c r="BWY46" s="129"/>
      <c r="BWZ46" s="129"/>
      <c r="BXA46" s="129"/>
      <c r="BXB46" s="129"/>
      <c r="BXC46" s="256"/>
      <c r="BXD46" s="256"/>
      <c r="BXE46" s="256"/>
      <c r="BXF46" s="256"/>
      <c r="BXG46" s="256"/>
      <c r="BXH46" s="256"/>
      <c r="BXI46" s="256"/>
      <c r="BXJ46" s="256"/>
      <c r="BXK46" s="256"/>
      <c r="BXL46" s="256"/>
      <c r="BXM46" s="256"/>
      <c r="BXN46" s="256"/>
      <c r="BXO46" s="256"/>
      <c r="BXP46" s="256"/>
      <c r="BXQ46" s="256"/>
      <c r="BXR46" s="256"/>
      <c r="BXS46" s="256"/>
      <c r="BXT46" s="256"/>
      <c r="BXU46" s="256"/>
      <c r="BXV46" s="256"/>
      <c r="BXW46" s="256"/>
      <c r="BXX46" s="256"/>
      <c r="BXY46" s="256"/>
      <c r="BXZ46" s="256"/>
      <c r="BYA46" s="256"/>
      <c r="BYB46" s="256"/>
      <c r="BYC46" s="256"/>
      <c r="BYD46" s="256"/>
      <c r="BYE46" s="256"/>
      <c r="BYF46" s="256"/>
      <c r="BYG46" s="256"/>
      <c r="BYH46" s="256"/>
      <c r="BYI46" s="256"/>
      <c r="BYJ46" s="256"/>
      <c r="BYK46" s="256"/>
      <c r="BYL46" s="256"/>
      <c r="BYM46" s="256"/>
      <c r="BYN46" s="256"/>
      <c r="BYO46" s="256"/>
      <c r="BYP46" s="256"/>
      <c r="BYQ46" s="256"/>
      <c r="BYR46" s="256"/>
      <c r="BYS46" s="256"/>
      <c r="BYT46" s="256"/>
      <c r="BYU46" s="256"/>
      <c r="BYV46" s="256"/>
      <c r="BYW46" s="256"/>
      <c r="BYX46" s="256"/>
      <c r="BYY46" s="256"/>
      <c r="BYZ46" s="256"/>
      <c r="BZA46" s="256"/>
      <c r="BZB46" s="256"/>
      <c r="BZC46" s="256"/>
      <c r="BZD46" s="256"/>
      <c r="BZE46" s="256"/>
      <c r="BZF46" s="256"/>
      <c r="BZG46" s="256"/>
      <c r="BZH46" s="256"/>
      <c r="BZI46" s="256"/>
      <c r="BZJ46" s="256"/>
      <c r="BZK46" s="256"/>
      <c r="BZL46" s="256"/>
      <c r="BZM46" s="256"/>
      <c r="BZN46" s="256"/>
      <c r="BZO46" s="256"/>
      <c r="BZP46" s="129"/>
      <c r="BZQ46" s="129"/>
      <c r="BZR46" s="129"/>
      <c r="BZS46" s="129"/>
      <c r="BZT46" s="129"/>
      <c r="BZU46" s="129"/>
      <c r="BZV46" s="129"/>
      <c r="BZW46" s="129"/>
      <c r="BZX46" s="129"/>
      <c r="BZY46" s="129"/>
      <c r="BZZ46" s="129"/>
      <c r="CAA46" s="129"/>
      <c r="CAB46" s="129"/>
      <c r="CAC46" s="129"/>
      <c r="CAD46" s="129"/>
      <c r="CAE46" s="129"/>
      <c r="CAF46" s="129"/>
      <c r="CAG46" s="129"/>
      <c r="CAH46" s="129"/>
      <c r="CAI46" s="129"/>
      <c r="CAJ46" s="129"/>
      <c r="CAK46" s="129"/>
      <c r="CAL46" s="129"/>
      <c r="CAM46" s="129"/>
      <c r="CAN46" s="129"/>
      <c r="CAO46" s="129"/>
      <c r="CAP46" s="129"/>
      <c r="CAQ46" s="129"/>
      <c r="CAR46" s="129"/>
      <c r="CAS46" s="129"/>
      <c r="CAT46" s="129"/>
      <c r="CAU46" s="129"/>
      <c r="CAV46" s="129"/>
      <c r="CAW46" s="129"/>
      <c r="CAX46" s="129"/>
      <c r="CAY46" s="129"/>
      <c r="CAZ46" s="129"/>
      <c r="CBA46" s="129"/>
      <c r="CBB46" s="129"/>
      <c r="CBC46" s="129"/>
      <c r="CBD46" s="129"/>
      <c r="CBE46" s="129"/>
      <c r="CBF46" s="129"/>
      <c r="CBG46" s="129"/>
      <c r="CBH46" s="129"/>
      <c r="CBI46" s="129"/>
      <c r="CBJ46" s="129"/>
      <c r="CBK46" s="129"/>
      <c r="CBL46" s="129"/>
      <c r="CBM46" s="129"/>
      <c r="CBN46" s="129"/>
      <c r="CBO46" s="129"/>
      <c r="CBP46" s="129"/>
      <c r="CBQ46" s="129"/>
      <c r="CBR46" s="129"/>
      <c r="CBS46" s="129"/>
      <c r="CBT46" s="129"/>
      <c r="CBU46" s="129"/>
      <c r="CBV46" s="129"/>
      <c r="CBW46" s="129"/>
      <c r="CBX46" s="129"/>
      <c r="CBY46" s="129"/>
      <c r="CBZ46" s="129"/>
      <c r="CCA46" s="129"/>
      <c r="CCB46" s="129"/>
      <c r="CCC46" s="129"/>
      <c r="CCD46" s="129"/>
      <c r="CCE46" s="129"/>
      <c r="CCF46" s="129"/>
      <c r="CCG46" s="129"/>
      <c r="CCH46" s="129"/>
      <c r="CCI46" s="129"/>
      <c r="CCJ46" s="129"/>
      <c r="CCK46" s="129"/>
      <c r="CCL46" s="129"/>
      <c r="CCM46" s="129"/>
      <c r="CCN46" s="129"/>
      <c r="CCO46" s="129"/>
      <c r="CCP46" s="129"/>
      <c r="CCQ46" s="129"/>
      <c r="CCR46" s="129"/>
      <c r="CCS46" s="129"/>
      <c r="CCT46" s="129"/>
      <c r="CCU46" s="129"/>
      <c r="CCV46" s="129"/>
      <c r="CCW46" s="129"/>
      <c r="CCX46" s="129"/>
      <c r="CCY46" s="129"/>
      <c r="CCZ46" s="129"/>
      <c r="CDA46" s="129"/>
      <c r="CDB46" s="129"/>
      <c r="CDC46" s="129"/>
      <c r="CDD46" s="129"/>
      <c r="CDE46" s="129"/>
      <c r="CDF46" s="129"/>
      <c r="CDG46" s="129"/>
      <c r="CDH46" s="129"/>
      <c r="CDI46" s="129"/>
      <c r="CDJ46" s="129"/>
      <c r="CDK46" s="129"/>
      <c r="CDL46" s="129"/>
      <c r="CDM46" s="129"/>
      <c r="CDN46" s="129"/>
      <c r="CDO46" s="129"/>
      <c r="CDP46" s="129"/>
      <c r="CDQ46" s="129"/>
      <c r="CDR46" s="129"/>
      <c r="CDS46" s="129"/>
      <c r="CDT46" s="129"/>
      <c r="CDU46" s="129"/>
      <c r="CDV46" s="129"/>
      <c r="CDW46" s="129"/>
      <c r="CDX46" s="129"/>
      <c r="CDY46" s="129"/>
      <c r="CDZ46" s="129"/>
      <c r="CEA46" s="129"/>
      <c r="CEB46" s="129"/>
      <c r="CEC46" s="129"/>
      <c r="CED46" s="129"/>
      <c r="CEE46" s="129"/>
      <c r="CEF46" s="129"/>
      <c r="CEG46" s="129"/>
      <c r="CEH46" s="129"/>
      <c r="CEI46" s="129"/>
      <c r="CEJ46" s="129"/>
      <c r="CEK46" s="129"/>
      <c r="CEL46" s="129"/>
      <c r="CEM46" s="129"/>
      <c r="CEN46" s="129"/>
      <c r="CEO46" s="129"/>
      <c r="CEP46" s="130"/>
      <c r="CEQ46" s="130"/>
      <c r="CER46" s="130"/>
      <c r="CES46" s="130"/>
      <c r="CET46" s="130"/>
      <c r="CEU46" s="130"/>
      <c r="CEV46" s="130"/>
      <c r="CEW46" s="130"/>
      <c r="CEX46" s="130"/>
      <c r="CEY46" s="130"/>
      <c r="CEZ46" s="130"/>
      <c r="CFA46" s="130"/>
      <c r="CFB46" s="130"/>
      <c r="CFC46" s="130"/>
      <c r="CFD46" s="130"/>
      <c r="CFE46" s="130"/>
      <c r="CFF46" s="130"/>
      <c r="CFG46" s="130"/>
      <c r="CFH46" s="130"/>
      <c r="CFI46" s="130"/>
      <c r="CFJ46" s="130"/>
      <c r="CFK46" s="130"/>
      <c r="CFL46" s="130"/>
      <c r="CFM46" s="130"/>
      <c r="CFN46" s="130"/>
      <c r="CFO46" s="130"/>
      <c r="CFP46" s="130"/>
      <c r="CFQ46" s="130"/>
      <c r="CFR46" s="130"/>
      <c r="CFS46" s="130"/>
      <c r="CFT46" s="130"/>
      <c r="CFU46" s="130"/>
      <c r="CFV46" s="130"/>
      <c r="CFW46" s="130"/>
      <c r="CFX46" s="130"/>
      <c r="CFY46" s="130"/>
      <c r="CFZ46" s="130"/>
      <c r="CGA46" s="130"/>
      <c r="CGB46" s="130"/>
      <c r="CGC46" s="130"/>
      <c r="CGD46" s="130"/>
    </row>
    <row r="47" spans="1:2214" x14ac:dyDescent="0.25">
      <c r="A47" s="279"/>
      <c r="B47" s="255"/>
      <c r="C47" s="280"/>
      <c r="D47" s="280"/>
      <c r="E47" s="275"/>
      <c r="F47" s="260"/>
      <c r="G47" s="260"/>
      <c r="H47" s="276"/>
      <c r="I47" s="261"/>
      <c r="J47" s="261"/>
      <c r="K47" s="276"/>
      <c r="L47" s="261"/>
      <c r="M47" s="261"/>
      <c r="N47" s="277"/>
      <c r="O47" s="262"/>
      <c r="P47" s="262"/>
      <c r="Q47" s="276"/>
      <c r="R47" s="261"/>
      <c r="S47" s="261"/>
      <c r="T47" s="275"/>
      <c r="U47" s="260"/>
      <c r="V47" s="260"/>
      <c r="W47" s="260"/>
      <c r="X47" s="278"/>
      <c r="Y47" s="277"/>
      <c r="Z47" s="262"/>
      <c r="AA47" s="262"/>
      <c r="AB47" s="277"/>
      <c r="AC47" s="262"/>
      <c r="AD47" s="262"/>
      <c r="AE47" s="277"/>
      <c r="AF47" s="262"/>
      <c r="AG47" s="262"/>
      <c r="AH47" s="129"/>
      <c r="AI47" s="129"/>
      <c r="AJ47" s="129"/>
      <c r="AK47" s="129"/>
      <c r="AL47" s="129"/>
      <c r="AM47" s="129"/>
      <c r="AN47" s="129"/>
      <c r="AO47" s="64"/>
      <c r="AP47" s="64"/>
      <c r="AQ47" s="129"/>
      <c r="AR47" s="64"/>
      <c r="AS47" s="64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350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130"/>
      <c r="IQ47" s="130"/>
      <c r="IR47" s="130"/>
      <c r="IS47" s="130"/>
      <c r="IT47" s="130"/>
      <c r="IU47" s="130"/>
      <c r="IV47" s="130"/>
      <c r="IW47" s="130"/>
      <c r="IX47" s="130"/>
      <c r="IY47" s="130"/>
      <c r="IZ47" s="130"/>
      <c r="JA47" s="130"/>
      <c r="JB47" s="130"/>
      <c r="JC47" s="130"/>
      <c r="JD47" s="130"/>
      <c r="JE47" s="130"/>
      <c r="JF47" s="130"/>
      <c r="JG47" s="130"/>
      <c r="JH47" s="130"/>
      <c r="JI47" s="130"/>
      <c r="JJ47" s="130"/>
      <c r="JK47" s="130"/>
      <c r="JL47" s="130"/>
      <c r="JM47" s="130"/>
      <c r="JN47" s="130"/>
      <c r="JO47" s="130"/>
      <c r="JP47" s="130"/>
      <c r="JQ47" s="130"/>
      <c r="JR47" s="130"/>
      <c r="JS47" s="130"/>
      <c r="JT47" s="130"/>
      <c r="JU47" s="130"/>
      <c r="JV47" s="130"/>
      <c r="JW47" s="130"/>
      <c r="JX47" s="130"/>
      <c r="JY47" s="130"/>
      <c r="JZ47" s="130"/>
      <c r="KA47" s="130"/>
      <c r="KB47" s="130"/>
      <c r="KC47" s="130"/>
      <c r="KD47" s="130"/>
      <c r="KE47" s="130"/>
      <c r="KF47" s="130"/>
      <c r="KG47" s="130"/>
      <c r="KH47" s="130"/>
      <c r="KI47" s="130"/>
      <c r="KJ47" s="130"/>
      <c r="KK47" s="130"/>
      <c r="KL47" s="130"/>
      <c r="KM47" s="130"/>
      <c r="KN47" s="130"/>
      <c r="KO47" s="130"/>
      <c r="KP47" s="130"/>
      <c r="KQ47" s="130"/>
      <c r="KR47" s="130"/>
      <c r="KS47" s="130"/>
      <c r="KT47" s="130"/>
      <c r="KU47" s="130"/>
      <c r="KV47" s="130"/>
      <c r="KW47" s="130"/>
      <c r="KX47" s="130"/>
      <c r="KY47" s="130"/>
      <c r="KZ47" s="130"/>
      <c r="LA47" s="130"/>
      <c r="LB47" s="130"/>
      <c r="LC47" s="130"/>
      <c r="LD47" s="130"/>
      <c r="LE47" s="130"/>
      <c r="LF47" s="130"/>
      <c r="LG47" s="130"/>
      <c r="LH47" s="130"/>
      <c r="LI47" s="130"/>
      <c r="LJ47" s="130"/>
      <c r="LK47" s="130"/>
      <c r="LL47" s="130"/>
      <c r="LM47" s="130"/>
      <c r="LN47" s="130"/>
      <c r="LO47" s="130"/>
      <c r="LP47" s="130"/>
      <c r="LQ47" s="130"/>
      <c r="LR47" s="130"/>
      <c r="LS47" s="130"/>
      <c r="LT47" s="130"/>
      <c r="LU47" s="130"/>
      <c r="LV47" s="130"/>
      <c r="LW47" s="130"/>
      <c r="LX47" s="130"/>
      <c r="LY47" s="130"/>
      <c r="LZ47" s="130"/>
      <c r="MA47" s="130"/>
      <c r="MB47" s="130"/>
      <c r="MC47" s="130"/>
      <c r="MD47" s="130"/>
      <c r="ME47" s="130"/>
      <c r="MF47" s="130"/>
      <c r="MG47" s="130"/>
      <c r="MH47" s="130"/>
      <c r="MI47" s="130"/>
      <c r="MJ47" s="130"/>
      <c r="MK47" s="130"/>
      <c r="ML47" s="130"/>
      <c r="MM47" s="130"/>
      <c r="MN47" s="130"/>
      <c r="MO47" s="130"/>
      <c r="MP47" s="130"/>
      <c r="MQ47" s="130"/>
      <c r="MR47" s="130"/>
      <c r="MS47" s="130"/>
      <c r="MT47" s="130"/>
      <c r="MU47" s="130"/>
      <c r="MV47" s="130"/>
      <c r="MW47" s="130"/>
      <c r="MX47" s="130"/>
      <c r="MY47" s="130"/>
      <c r="MZ47" s="130"/>
      <c r="NA47" s="130"/>
      <c r="NB47" s="130"/>
      <c r="NC47" s="130"/>
      <c r="ND47" s="130"/>
      <c r="NE47" s="130"/>
      <c r="NF47" s="130"/>
      <c r="NG47" s="130"/>
      <c r="NH47" s="130"/>
      <c r="NI47" s="130"/>
      <c r="NJ47" s="130"/>
      <c r="NK47" s="130"/>
      <c r="NL47" s="130"/>
      <c r="NM47" s="130"/>
      <c r="NN47" s="130"/>
      <c r="NO47" s="130"/>
      <c r="NP47" s="256"/>
      <c r="NQ47" s="256"/>
      <c r="NR47" s="256"/>
      <c r="NS47" s="256"/>
      <c r="NT47" s="256"/>
      <c r="NU47" s="256"/>
      <c r="NV47" s="256"/>
      <c r="NW47" s="256"/>
      <c r="NX47" s="256"/>
      <c r="NY47" s="256"/>
      <c r="NZ47" s="256"/>
      <c r="OA47" s="256"/>
      <c r="OB47" s="256"/>
      <c r="OC47" s="256"/>
      <c r="OD47" s="256"/>
      <c r="OE47" s="256"/>
      <c r="OF47" s="256"/>
      <c r="OG47" s="256"/>
      <c r="OH47" s="256"/>
      <c r="OI47" s="256"/>
      <c r="OJ47" s="256"/>
      <c r="OK47" s="256"/>
      <c r="OL47" s="256"/>
      <c r="OM47" s="256"/>
      <c r="ON47" s="256"/>
      <c r="OO47" s="256"/>
      <c r="OP47" s="256"/>
      <c r="OQ47" s="256"/>
      <c r="OR47" s="256"/>
      <c r="OS47" s="256"/>
      <c r="OT47" s="256"/>
      <c r="OU47" s="256"/>
      <c r="OV47" s="256"/>
      <c r="OW47" s="256"/>
      <c r="OX47" s="256"/>
      <c r="OY47" s="256"/>
      <c r="OZ47" s="256"/>
      <c r="PA47" s="256"/>
      <c r="PB47" s="256"/>
      <c r="PC47" s="256"/>
      <c r="PD47" s="256"/>
      <c r="PE47" s="256"/>
      <c r="PF47" s="256"/>
      <c r="PG47" s="256"/>
      <c r="PH47" s="256"/>
      <c r="PI47" s="256"/>
      <c r="PJ47" s="256"/>
      <c r="PK47" s="256"/>
      <c r="PL47" s="256"/>
      <c r="PM47" s="256"/>
      <c r="PN47" s="256"/>
      <c r="PO47" s="256"/>
      <c r="PP47" s="256"/>
      <c r="PQ47" s="256"/>
      <c r="PR47" s="256"/>
      <c r="PS47" s="256"/>
      <c r="PT47" s="256"/>
      <c r="PU47" s="256"/>
      <c r="PV47" s="256"/>
      <c r="PW47" s="256"/>
      <c r="PX47" s="256"/>
      <c r="PY47" s="256"/>
      <c r="PZ47" s="256"/>
      <c r="QA47" s="256"/>
      <c r="QB47" s="256"/>
      <c r="QC47" s="64"/>
      <c r="QD47" s="64"/>
      <c r="QE47" s="64"/>
      <c r="QF47" s="64"/>
      <c r="QG47" s="64"/>
      <c r="QH47" s="64"/>
      <c r="QI47" s="64"/>
      <c r="QJ47" s="64"/>
      <c r="QK47" s="64"/>
      <c r="QL47" s="64"/>
      <c r="QM47" s="64"/>
      <c r="QN47" s="64"/>
      <c r="QO47" s="64"/>
      <c r="QP47" s="64"/>
      <c r="QQ47" s="64"/>
      <c r="QR47" s="64"/>
      <c r="QS47" s="64"/>
      <c r="QT47" s="64"/>
      <c r="QU47" s="64"/>
      <c r="QV47" s="64"/>
      <c r="QW47" s="64"/>
      <c r="QX47" s="64"/>
      <c r="QY47" s="64"/>
      <c r="QZ47" s="64"/>
      <c r="RA47" s="64"/>
      <c r="RB47" s="64"/>
      <c r="RC47" s="64"/>
      <c r="RD47" s="64"/>
      <c r="RE47" s="64"/>
      <c r="RF47" s="64"/>
      <c r="RG47" s="64"/>
      <c r="RH47" s="64"/>
      <c r="RI47" s="64"/>
      <c r="RJ47" s="64"/>
      <c r="RK47" s="64"/>
      <c r="RL47" s="64"/>
      <c r="RM47" s="64"/>
      <c r="RN47" s="64"/>
      <c r="RO47" s="64"/>
      <c r="RP47" s="64"/>
      <c r="RQ47" s="64"/>
      <c r="RR47" s="64"/>
      <c r="RS47" s="64"/>
      <c r="RT47" s="64"/>
      <c r="RU47" s="64"/>
      <c r="RV47" s="64"/>
      <c r="RW47" s="64"/>
      <c r="RX47" s="64"/>
      <c r="RY47" s="64"/>
      <c r="RZ47" s="64"/>
      <c r="SA47" s="64"/>
      <c r="SB47" s="64"/>
      <c r="SC47" s="64"/>
      <c r="SD47" s="64"/>
      <c r="SE47" s="64"/>
      <c r="SF47" s="64"/>
      <c r="SG47" s="64"/>
      <c r="SH47" s="64"/>
      <c r="SI47" s="64"/>
      <c r="SJ47" s="64"/>
      <c r="SK47" s="64"/>
      <c r="SL47" s="64"/>
      <c r="SM47" s="64"/>
      <c r="SN47" s="64"/>
      <c r="SO47" s="64"/>
      <c r="SP47" s="64"/>
      <c r="SQ47" s="64"/>
      <c r="SR47" s="64"/>
      <c r="SS47" s="64"/>
      <c r="ST47" s="64"/>
      <c r="SU47" s="64"/>
      <c r="SV47" s="64"/>
      <c r="SW47" s="64"/>
      <c r="SX47" s="64"/>
      <c r="SY47" s="64"/>
      <c r="SZ47" s="64"/>
      <c r="TA47" s="64"/>
      <c r="TB47" s="64"/>
      <c r="TC47" s="64"/>
      <c r="TD47" s="64"/>
      <c r="TE47" s="64"/>
      <c r="TF47" s="64"/>
      <c r="TG47" s="64"/>
      <c r="TH47" s="64"/>
      <c r="TI47" s="64"/>
      <c r="TJ47" s="64"/>
      <c r="TK47" s="64"/>
      <c r="TL47" s="64"/>
      <c r="TM47" s="64"/>
      <c r="TN47" s="64"/>
      <c r="TO47" s="64"/>
      <c r="TP47" s="64"/>
      <c r="TQ47" s="64"/>
      <c r="TR47" s="64"/>
      <c r="TS47" s="64"/>
      <c r="TT47" s="64"/>
      <c r="TU47" s="64"/>
      <c r="TV47" s="64"/>
      <c r="TW47" s="64"/>
      <c r="TX47" s="64"/>
      <c r="TY47" s="64"/>
      <c r="TZ47" s="64"/>
      <c r="UA47" s="64"/>
      <c r="UB47" s="64"/>
      <c r="UC47" s="64"/>
      <c r="UD47" s="64"/>
      <c r="UE47" s="64"/>
      <c r="UF47" s="64"/>
      <c r="UG47" s="64"/>
      <c r="UH47" s="64"/>
      <c r="UI47" s="64"/>
      <c r="UJ47" s="64"/>
      <c r="UK47" s="64"/>
      <c r="UL47" s="64"/>
      <c r="UM47" s="64"/>
      <c r="UN47" s="64"/>
      <c r="UO47" s="64"/>
      <c r="UP47" s="64"/>
      <c r="UQ47" s="64"/>
      <c r="UR47" s="64"/>
      <c r="US47" s="64"/>
      <c r="UT47" s="64"/>
      <c r="UU47" s="64"/>
      <c r="UV47" s="64"/>
      <c r="UW47" s="64"/>
      <c r="UX47" s="64"/>
      <c r="UY47" s="64"/>
      <c r="UZ47" s="64"/>
      <c r="VA47" s="64"/>
      <c r="VB47" s="64"/>
      <c r="VC47" s="64"/>
      <c r="VD47" s="64"/>
      <c r="VE47" s="64"/>
      <c r="VF47" s="129"/>
      <c r="VG47" s="129"/>
      <c r="VH47" s="129"/>
      <c r="VI47" s="129"/>
      <c r="VJ47" s="129"/>
      <c r="VK47" s="129"/>
      <c r="VL47" s="129"/>
      <c r="VM47" s="129"/>
      <c r="VN47" s="129"/>
      <c r="VO47" s="129"/>
      <c r="VP47" s="129"/>
      <c r="VQ47" s="129"/>
      <c r="VR47" s="129"/>
      <c r="VS47" s="129"/>
      <c r="VT47" s="129"/>
      <c r="VU47" s="129"/>
      <c r="VV47" s="129"/>
      <c r="VW47" s="129"/>
      <c r="VX47" s="129"/>
      <c r="VY47" s="129"/>
      <c r="VZ47" s="129"/>
      <c r="WA47" s="129"/>
      <c r="WB47" s="129"/>
      <c r="WC47" s="129"/>
      <c r="WD47" s="129"/>
      <c r="WE47" s="129"/>
      <c r="WF47" s="129"/>
      <c r="WG47" s="129"/>
      <c r="WH47" s="129"/>
      <c r="WI47" s="129"/>
      <c r="WJ47" s="129"/>
      <c r="WK47" s="129"/>
      <c r="WL47" s="129"/>
      <c r="WM47" s="129"/>
      <c r="WN47" s="129"/>
      <c r="WO47" s="129"/>
      <c r="WP47" s="129"/>
      <c r="WQ47" s="129"/>
      <c r="WR47" s="129"/>
      <c r="WS47" s="129"/>
      <c r="WT47" s="129"/>
      <c r="WU47" s="129"/>
      <c r="WV47" s="129"/>
      <c r="WW47" s="129"/>
      <c r="WX47" s="129"/>
      <c r="WY47" s="129"/>
      <c r="WZ47" s="129"/>
      <c r="XA47" s="129"/>
      <c r="XB47" s="129"/>
      <c r="XC47" s="129"/>
      <c r="XD47" s="129"/>
      <c r="XE47" s="129"/>
      <c r="XF47" s="129"/>
      <c r="XG47" s="129"/>
      <c r="XH47" s="129"/>
      <c r="XI47" s="129"/>
      <c r="XJ47" s="129"/>
      <c r="XK47" s="129"/>
      <c r="XL47" s="129"/>
      <c r="XM47" s="129"/>
      <c r="XN47" s="129"/>
      <c r="XO47" s="129"/>
      <c r="XP47" s="129"/>
      <c r="XQ47" s="129"/>
      <c r="XR47" s="129"/>
      <c r="XS47" s="129"/>
      <c r="XT47" s="129"/>
      <c r="XU47" s="129"/>
      <c r="XV47" s="129"/>
      <c r="XW47" s="129"/>
      <c r="XX47" s="129"/>
      <c r="XY47" s="129"/>
      <c r="XZ47" s="129"/>
      <c r="YA47" s="129"/>
      <c r="YB47" s="129"/>
      <c r="YC47" s="129"/>
      <c r="YD47" s="129"/>
      <c r="YE47" s="129"/>
      <c r="YF47" s="129"/>
      <c r="YG47" s="129"/>
      <c r="YH47" s="129"/>
      <c r="YI47" s="129"/>
      <c r="YJ47" s="129"/>
      <c r="YK47" s="129"/>
      <c r="YL47" s="129"/>
      <c r="YM47" s="129"/>
      <c r="YN47" s="129"/>
      <c r="YO47" s="129"/>
      <c r="YP47" s="129"/>
      <c r="YQ47" s="129"/>
      <c r="YR47" s="129"/>
      <c r="YS47" s="129"/>
      <c r="YT47" s="129"/>
      <c r="YU47" s="129"/>
      <c r="YV47" s="129"/>
      <c r="YW47" s="129"/>
      <c r="YX47" s="129"/>
      <c r="YY47" s="129"/>
      <c r="YZ47" s="129"/>
      <c r="ZA47" s="129"/>
      <c r="ZB47" s="129"/>
      <c r="ZC47" s="129"/>
      <c r="ZD47" s="129"/>
      <c r="ZE47" s="129"/>
      <c r="ZF47" s="129"/>
      <c r="ZG47" s="129"/>
      <c r="ZH47" s="129"/>
      <c r="ZI47" s="129"/>
      <c r="ZJ47" s="129"/>
      <c r="ZK47" s="129"/>
      <c r="ZL47" s="129"/>
      <c r="ZM47" s="129"/>
      <c r="ZN47" s="129"/>
      <c r="ZO47" s="129"/>
      <c r="ZP47" s="129"/>
      <c r="ZQ47" s="129"/>
      <c r="ZR47" s="129"/>
      <c r="ZS47" s="129"/>
      <c r="ZT47" s="129"/>
      <c r="ZU47" s="129"/>
      <c r="ZV47" s="129"/>
      <c r="ZW47" s="129"/>
      <c r="ZX47" s="129"/>
      <c r="ZY47" s="129"/>
      <c r="ZZ47" s="129"/>
      <c r="AAA47" s="129"/>
      <c r="AAB47" s="129"/>
      <c r="AAC47" s="129"/>
      <c r="AAD47" s="129"/>
      <c r="AAE47" s="129"/>
      <c r="AAF47" s="129"/>
      <c r="AAG47" s="129"/>
      <c r="AAH47" s="129"/>
      <c r="AAI47" s="129"/>
      <c r="AAJ47" s="129"/>
      <c r="AAK47" s="129"/>
      <c r="AAL47" s="129"/>
      <c r="AAM47" s="129"/>
      <c r="AAN47" s="129"/>
      <c r="AAO47" s="129"/>
      <c r="AAP47" s="129"/>
      <c r="AAQ47" s="129"/>
      <c r="AAR47" s="129"/>
      <c r="AAS47" s="129"/>
      <c r="AAT47" s="129"/>
      <c r="AAU47" s="129"/>
      <c r="AAV47" s="129"/>
      <c r="AAW47" s="129"/>
      <c r="AAX47" s="129"/>
      <c r="AAY47" s="129"/>
      <c r="AAZ47" s="129"/>
      <c r="ABA47" s="129"/>
      <c r="ABB47" s="129"/>
      <c r="ABC47" s="129"/>
      <c r="ABD47" s="129"/>
      <c r="ABE47" s="129"/>
      <c r="ABF47" s="129"/>
      <c r="ABG47" s="129"/>
      <c r="ABH47" s="129"/>
      <c r="ABI47" s="129"/>
      <c r="ABJ47" s="129"/>
      <c r="ABK47" s="129"/>
      <c r="ABL47" s="129"/>
      <c r="ABM47" s="129"/>
      <c r="ABN47" s="129"/>
      <c r="ABO47" s="129"/>
      <c r="ABP47" s="129"/>
      <c r="ABQ47" s="129"/>
      <c r="ABR47" s="129"/>
      <c r="ABS47" s="129"/>
      <c r="ABT47" s="129"/>
      <c r="ABU47" s="129"/>
      <c r="ABV47" s="129"/>
      <c r="ABW47" s="129"/>
      <c r="ABX47" s="129"/>
      <c r="ABY47" s="129"/>
      <c r="ABZ47" s="129"/>
      <c r="ACA47" s="129"/>
      <c r="ACB47" s="129"/>
      <c r="ACC47" s="129"/>
      <c r="ACD47" s="129"/>
      <c r="ACE47" s="129"/>
      <c r="ACF47" s="129"/>
      <c r="ACG47" s="129"/>
      <c r="ACH47" s="129"/>
      <c r="ACI47" s="129"/>
      <c r="ACJ47" s="129"/>
      <c r="ACK47" s="129"/>
      <c r="ACL47" s="129"/>
      <c r="ACM47" s="129"/>
      <c r="ACN47" s="129"/>
      <c r="ACO47" s="129"/>
      <c r="ACP47" s="129"/>
      <c r="ACQ47" s="129"/>
      <c r="ACR47" s="129"/>
      <c r="ACS47" s="129"/>
      <c r="ACT47" s="129"/>
      <c r="ACU47" s="129"/>
      <c r="ACV47" s="129"/>
      <c r="ACW47" s="129"/>
      <c r="ACX47" s="129"/>
      <c r="ACY47" s="257"/>
      <c r="ACZ47" s="257"/>
      <c r="ADA47" s="257"/>
      <c r="ADB47" s="257"/>
      <c r="ADC47" s="257"/>
      <c r="ADD47" s="257"/>
      <c r="ADE47" s="257"/>
      <c r="ADF47" s="257"/>
      <c r="ADG47" s="257"/>
      <c r="ADH47" s="257"/>
      <c r="ADI47" s="257"/>
      <c r="ADJ47" s="257"/>
      <c r="ADK47" s="257"/>
      <c r="ADL47" s="257"/>
      <c r="ADM47" s="257"/>
      <c r="ADN47" s="257"/>
      <c r="ADO47" s="257"/>
      <c r="ADP47" s="257"/>
      <c r="ADQ47" s="257"/>
      <c r="ADR47" s="257"/>
      <c r="ADS47" s="257"/>
      <c r="ADT47" s="257"/>
      <c r="ADU47" s="257"/>
      <c r="ADV47" s="257"/>
      <c r="ADW47" s="257"/>
      <c r="ADX47" s="257"/>
      <c r="ADY47" s="257"/>
      <c r="ADZ47" s="257"/>
      <c r="AEA47" s="257"/>
      <c r="AEB47" s="257"/>
      <c r="AEC47" s="257"/>
      <c r="AED47" s="257"/>
      <c r="AEE47" s="257"/>
      <c r="AEF47" s="257"/>
      <c r="AEG47" s="257"/>
      <c r="AEH47" s="257"/>
      <c r="AEI47" s="257"/>
      <c r="AEJ47" s="257"/>
      <c r="AEK47" s="257"/>
      <c r="AEL47" s="257"/>
      <c r="AEM47" s="257"/>
      <c r="AEN47" s="257"/>
      <c r="AEO47" s="257"/>
      <c r="AEP47" s="257"/>
      <c r="AEQ47" s="257"/>
      <c r="AER47" s="257"/>
      <c r="AES47" s="257"/>
      <c r="AET47" s="257"/>
      <c r="AEU47" s="257"/>
      <c r="AEV47" s="257"/>
      <c r="AEW47" s="257"/>
      <c r="AEX47" s="257"/>
      <c r="AEY47" s="257"/>
      <c r="AEZ47" s="257"/>
      <c r="AFA47" s="257"/>
      <c r="AFB47" s="257"/>
      <c r="AFC47" s="257"/>
      <c r="AFD47" s="257"/>
      <c r="AFE47" s="257"/>
      <c r="AFF47" s="257"/>
      <c r="AFG47" s="257"/>
      <c r="AFH47" s="257"/>
      <c r="AFI47" s="257"/>
      <c r="AFJ47" s="257"/>
      <c r="AFK47" s="257"/>
      <c r="AFL47" s="257"/>
      <c r="AFM47" s="257"/>
      <c r="AFN47" s="257"/>
      <c r="AFO47" s="130"/>
      <c r="AFP47" s="130"/>
      <c r="AFQ47" s="130"/>
      <c r="AFR47" s="130"/>
      <c r="AFS47" s="130"/>
      <c r="AFT47" s="130"/>
      <c r="AFU47" s="130"/>
      <c r="AFV47" s="130"/>
      <c r="AFW47" s="130"/>
      <c r="AFX47" s="130"/>
      <c r="AFY47" s="130"/>
      <c r="AFZ47" s="130"/>
      <c r="AGA47" s="130"/>
      <c r="AGB47" s="130"/>
      <c r="AGC47" s="130"/>
      <c r="AGD47" s="130"/>
      <c r="AGE47" s="130"/>
      <c r="AGF47" s="130"/>
      <c r="AGG47" s="130"/>
      <c r="AGH47" s="130"/>
      <c r="AGI47" s="130"/>
      <c r="AGJ47" s="130"/>
      <c r="AGK47" s="130"/>
      <c r="AGL47" s="130"/>
      <c r="AGM47" s="130"/>
      <c r="AGN47" s="130"/>
      <c r="AGO47" s="130"/>
      <c r="AGP47" s="130"/>
      <c r="AGQ47" s="130"/>
      <c r="AGR47" s="130"/>
      <c r="AGS47" s="130"/>
      <c r="AGT47" s="130"/>
      <c r="AGU47" s="130"/>
      <c r="AGV47" s="130"/>
      <c r="AGW47" s="130"/>
      <c r="AGX47" s="130"/>
      <c r="AGY47" s="130"/>
      <c r="AGZ47" s="130"/>
      <c r="AHA47" s="130"/>
      <c r="AHB47" s="130"/>
      <c r="AHC47" s="130"/>
      <c r="AHD47" s="130"/>
      <c r="AHE47" s="130"/>
      <c r="AHF47" s="130"/>
      <c r="AHG47" s="130"/>
      <c r="AHH47" s="130"/>
      <c r="AHI47" s="130"/>
      <c r="AHJ47" s="130"/>
      <c r="AHK47" s="130"/>
      <c r="AHL47" s="130"/>
      <c r="AHM47" s="130"/>
      <c r="AHN47" s="130"/>
      <c r="AHO47" s="130"/>
      <c r="AHP47" s="130"/>
      <c r="AHQ47" s="130"/>
      <c r="AHR47" s="130"/>
      <c r="AHS47" s="130"/>
      <c r="AHT47" s="130"/>
      <c r="AHU47" s="130"/>
      <c r="AHV47" s="130"/>
      <c r="AHW47" s="130"/>
      <c r="AHX47" s="130"/>
      <c r="AHY47" s="130"/>
      <c r="AHZ47" s="130"/>
      <c r="AIA47" s="130"/>
      <c r="AIB47" s="130"/>
      <c r="AIC47" s="130"/>
      <c r="AID47" s="130"/>
      <c r="AIE47" s="64"/>
      <c r="AIF47" s="64"/>
      <c r="AIG47" s="64"/>
      <c r="AIH47" s="64"/>
      <c r="AII47" s="64"/>
      <c r="AIJ47" s="64"/>
      <c r="AIK47" s="64"/>
      <c r="AIL47" s="64"/>
      <c r="AIM47" s="64"/>
      <c r="AIN47" s="64"/>
      <c r="AIO47" s="64"/>
      <c r="AIP47" s="64"/>
      <c r="AIQ47" s="64"/>
      <c r="AIR47" s="64"/>
      <c r="AIS47" s="64"/>
      <c r="AIT47" s="64"/>
      <c r="AIU47" s="64"/>
      <c r="AIV47" s="64"/>
      <c r="AIW47" s="64"/>
      <c r="AIX47" s="64"/>
      <c r="AIY47" s="64"/>
      <c r="AIZ47" s="64"/>
      <c r="AJA47" s="64"/>
      <c r="AJB47" s="64"/>
      <c r="AJC47" s="64"/>
      <c r="AJD47" s="64"/>
      <c r="AJE47" s="64"/>
      <c r="AJF47" s="64"/>
      <c r="AJG47" s="64"/>
      <c r="AJH47" s="64"/>
      <c r="AJI47" s="64"/>
      <c r="AJJ47" s="64"/>
      <c r="AJK47" s="64"/>
      <c r="AJL47" s="64"/>
      <c r="AJM47" s="64"/>
      <c r="AJN47" s="64"/>
      <c r="AJO47" s="64"/>
      <c r="AJP47" s="64"/>
      <c r="AJQ47" s="64"/>
      <c r="AJR47" s="64"/>
      <c r="AJS47" s="64"/>
      <c r="AJT47" s="64"/>
      <c r="AJU47" s="64"/>
      <c r="AJV47" s="64"/>
      <c r="AJW47" s="64"/>
      <c r="AJX47" s="64"/>
      <c r="AJY47" s="64"/>
      <c r="AJZ47" s="64"/>
      <c r="AKA47" s="64"/>
      <c r="AKB47" s="64"/>
      <c r="AKC47" s="64"/>
      <c r="AKD47" s="64"/>
      <c r="AKE47" s="64"/>
      <c r="AKF47" s="64"/>
      <c r="AKG47" s="64"/>
      <c r="AKH47" s="64"/>
      <c r="AKI47" s="64"/>
      <c r="AKJ47" s="64"/>
      <c r="AKK47" s="64"/>
      <c r="AKL47" s="64"/>
      <c r="AKM47" s="64"/>
      <c r="AKN47" s="64"/>
      <c r="AKO47" s="64"/>
      <c r="AKP47" s="64"/>
      <c r="AKQ47" s="64"/>
      <c r="AKR47" s="64"/>
      <c r="AKS47" s="258"/>
      <c r="AKT47" s="64"/>
      <c r="AKU47" s="64"/>
      <c r="AKV47" s="64"/>
      <c r="AKW47" s="64"/>
      <c r="AKX47" s="64"/>
      <c r="AKY47" s="64"/>
      <c r="AKZ47" s="64"/>
      <c r="ALA47" s="64"/>
      <c r="ALB47" s="64"/>
      <c r="ALC47" s="64"/>
      <c r="ALD47" s="64"/>
      <c r="ALE47" s="64"/>
      <c r="ALF47" s="64"/>
      <c r="ALG47" s="64"/>
      <c r="ALH47" s="64"/>
      <c r="ALI47" s="64"/>
      <c r="ALJ47" s="64"/>
      <c r="ALK47" s="64"/>
      <c r="ALL47" s="64"/>
      <c r="ALM47" s="64"/>
      <c r="ALN47" s="64"/>
      <c r="ALO47" s="64"/>
      <c r="ALP47" s="64"/>
      <c r="ALQ47" s="64"/>
      <c r="ALR47" s="64"/>
      <c r="ALS47" s="64"/>
      <c r="ALT47" s="64"/>
      <c r="ALU47" s="64"/>
      <c r="ALV47" s="64"/>
      <c r="ALW47" s="64"/>
      <c r="ALX47" s="64"/>
      <c r="ALY47" s="64"/>
      <c r="ALZ47" s="64"/>
      <c r="AMA47" s="64"/>
      <c r="AMB47" s="64"/>
      <c r="AMC47" s="64"/>
      <c r="AMD47" s="64"/>
      <c r="AME47" s="64"/>
      <c r="AMF47" s="64"/>
      <c r="AMG47" s="64"/>
      <c r="AMH47" s="64"/>
      <c r="AMI47" s="64"/>
      <c r="AMJ47" s="64"/>
      <c r="AMK47" s="64"/>
      <c r="AML47" s="64"/>
      <c r="AMM47" s="64"/>
      <c r="AMN47" s="64"/>
      <c r="AMO47" s="64"/>
      <c r="AMP47" s="64"/>
      <c r="AMQ47" s="64"/>
      <c r="AMR47" s="64"/>
      <c r="AMS47" s="64"/>
      <c r="AMT47" s="64"/>
      <c r="AMU47" s="64"/>
      <c r="AMV47" s="64"/>
      <c r="AMW47" s="64"/>
      <c r="AMX47" s="64"/>
      <c r="AMY47" s="64"/>
      <c r="AMZ47" s="64"/>
      <c r="ANA47" s="64"/>
      <c r="ANB47" s="64"/>
      <c r="ANC47" s="64"/>
      <c r="AND47" s="64"/>
      <c r="ANE47" s="64"/>
      <c r="ANF47" s="64"/>
      <c r="ANG47" s="64"/>
      <c r="ANH47" s="129"/>
      <c r="ANI47" s="129"/>
      <c r="ANJ47" s="129"/>
      <c r="ANK47" s="129"/>
      <c r="ANL47" s="129"/>
      <c r="ANM47" s="129"/>
      <c r="ANN47" s="129"/>
      <c r="ANO47" s="129"/>
      <c r="ANP47" s="129"/>
      <c r="ANQ47" s="129"/>
      <c r="ANR47" s="129"/>
      <c r="ANS47" s="129"/>
      <c r="ANT47" s="129"/>
      <c r="ANU47" s="129"/>
      <c r="ANV47" s="129"/>
      <c r="ANW47" s="129"/>
      <c r="ANX47" s="129"/>
      <c r="ANY47" s="129"/>
      <c r="ANZ47" s="129"/>
      <c r="AOA47" s="129"/>
      <c r="AOB47" s="129"/>
      <c r="AOC47" s="129"/>
      <c r="AOD47" s="129"/>
      <c r="AOE47" s="129"/>
      <c r="AOF47" s="129"/>
      <c r="AOG47" s="129"/>
      <c r="AOH47" s="129"/>
      <c r="AOI47" s="129"/>
      <c r="AOJ47" s="129"/>
      <c r="AOK47" s="129"/>
      <c r="AOL47" s="129"/>
      <c r="AOM47" s="129"/>
      <c r="AON47" s="129"/>
      <c r="AOO47" s="129"/>
      <c r="AOP47" s="129"/>
      <c r="AOQ47" s="129"/>
      <c r="AOR47" s="129"/>
      <c r="AOS47" s="129"/>
      <c r="AOT47" s="129"/>
      <c r="AOU47" s="129"/>
      <c r="AOV47" s="129"/>
      <c r="AOW47" s="129"/>
      <c r="AOX47" s="129"/>
      <c r="AOY47" s="129"/>
      <c r="AOZ47" s="129"/>
      <c r="APA47" s="129"/>
      <c r="APB47" s="129"/>
      <c r="APC47" s="129"/>
      <c r="APD47" s="129"/>
      <c r="APE47" s="129"/>
      <c r="APF47" s="129"/>
      <c r="APG47" s="129"/>
      <c r="APH47" s="129"/>
      <c r="API47" s="129"/>
      <c r="APJ47" s="129"/>
      <c r="APK47" s="129"/>
      <c r="APL47" s="129"/>
      <c r="APM47" s="129"/>
      <c r="APN47" s="129"/>
      <c r="APO47" s="129"/>
      <c r="APP47" s="129"/>
      <c r="APQ47" s="129"/>
      <c r="APR47" s="129"/>
      <c r="APS47" s="129"/>
      <c r="APT47" s="129"/>
      <c r="APU47" s="130"/>
      <c r="APV47" s="130"/>
      <c r="APW47" s="130"/>
      <c r="APX47" s="130"/>
      <c r="APY47" s="130"/>
      <c r="APZ47" s="130"/>
      <c r="AQA47" s="130"/>
      <c r="AQB47" s="130"/>
      <c r="AQC47" s="130"/>
      <c r="AQD47" s="130"/>
      <c r="AQE47" s="130"/>
      <c r="AQF47" s="130"/>
      <c r="AQG47" s="130"/>
      <c r="AQH47" s="130"/>
      <c r="AQI47" s="130"/>
      <c r="AQJ47" s="130"/>
      <c r="AQK47" s="130"/>
      <c r="AQL47" s="130"/>
      <c r="AQM47" s="130"/>
      <c r="AQN47" s="130"/>
      <c r="AQO47" s="130"/>
      <c r="AQP47" s="130"/>
      <c r="AQQ47" s="130"/>
      <c r="AQR47" s="130"/>
      <c r="AQS47" s="130"/>
      <c r="AQT47" s="130"/>
      <c r="AQU47" s="130"/>
      <c r="AQV47" s="130"/>
      <c r="AQW47" s="130"/>
      <c r="AQX47" s="130"/>
      <c r="AQY47" s="130"/>
      <c r="AQZ47" s="130"/>
      <c r="ARA47" s="130"/>
      <c r="ARB47" s="130"/>
      <c r="ARC47" s="130"/>
      <c r="ARD47" s="130"/>
      <c r="ARE47" s="130"/>
      <c r="ARF47" s="130"/>
      <c r="ARG47" s="130"/>
      <c r="ARH47" s="130"/>
      <c r="ARI47" s="130"/>
      <c r="ARJ47" s="130"/>
      <c r="ARK47" s="130"/>
      <c r="ARL47" s="130"/>
      <c r="ARM47" s="130"/>
      <c r="ARN47" s="130"/>
      <c r="ARO47" s="130"/>
      <c r="ARP47" s="130"/>
      <c r="ARQ47" s="130"/>
      <c r="ARR47" s="130"/>
      <c r="ARS47" s="130"/>
      <c r="ART47" s="130"/>
      <c r="ARU47" s="130"/>
      <c r="ARV47" s="130"/>
      <c r="ARW47" s="130"/>
      <c r="ARX47" s="130"/>
      <c r="ARY47" s="130"/>
      <c r="ARZ47" s="130"/>
      <c r="ASA47" s="130"/>
      <c r="ASB47" s="130"/>
      <c r="ASC47" s="130"/>
      <c r="ASD47" s="130"/>
      <c r="ASE47" s="130"/>
      <c r="ASF47" s="130"/>
      <c r="ASG47" s="130"/>
      <c r="ASH47" s="131"/>
      <c r="ASI47" s="131"/>
      <c r="ASJ47" s="131"/>
      <c r="ASK47" s="131"/>
      <c r="ASL47" s="131"/>
      <c r="ASM47" s="131"/>
      <c r="ASN47" s="131"/>
      <c r="ASO47" s="131"/>
      <c r="ASP47" s="131"/>
      <c r="ASQ47" s="131"/>
      <c r="ASR47" s="131"/>
      <c r="ASS47" s="131"/>
      <c r="AST47" s="131"/>
      <c r="ASU47" s="131"/>
      <c r="ASV47" s="131"/>
      <c r="ASW47" s="131"/>
      <c r="ASX47" s="131"/>
      <c r="ASY47" s="131"/>
      <c r="ASZ47" s="131"/>
      <c r="ATA47" s="131"/>
      <c r="ATB47" s="131"/>
      <c r="ATC47" s="131"/>
      <c r="ATD47" s="131"/>
      <c r="ATE47" s="131"/>
      <c r="ATF47" s="131"/>
      <c r="ATG47" s="131"/>
      <c r="ATH47" s="131"/>
      <c r="ATI47" s="131"/>
      <c r="ATJ47" s="131"/>
      <c r="ATK47" s="131"/>
      <c r="ATL47" s="131"/>
      <c r="ATM47" s="131"/>
      <c r="ATN47" s="131"/>
      <c r="ATO47" s="131"/>
      <c r="ATP47" s="131"/>
      <c r="ATQ47" s="131"/>
      <c r="ATR47" s="131"/>
      <c r="ATS47" s="131"/>
      <c r="ATT47" s="131"/>
      <c r="ATU47" s="131"/>
      <c r="ATV47" s="131"/>
      <c r="ATW47" s="131"/>
      <c r="ATX47" s="131"/>
      <c r="ATY47" s="131"/>
      <c r="ATZ47" s="131"/>
      <c r="AUA47" s="131"/>
      <c r="AUB47" s="131"/>
      <c r="AUC47" s="131"/>
      <c r="AUD47" s="131"/>
      <c r="AUE47" s="131"/>
      <c r="AUF47" s="131"/>
      <c r="AUG47" s="131"/>
      <c r="AUH47" s="131"/>
      <c r="AUI47" s="131"/>
      <c r="AUJ47" s="131"/>
      <c r="AUK47" s="131"/>
      <c r="AUL47" s="131"/>
      <c r="AUM47" s="131"/>
      <c r="AUN47" s="131"/>
      <c r="AUO47" s="131"/>
      <c r="AUP47" s="131"/>
      <c r="AUQ47" s="131"/>
      <c r="AUR47" s="131"/>
      <c r="AUS47" s="131"/>
      <c r="AUT47" s="131"/>
      <c r="AUU47" s="130"/>
      <c r="AUV47" s="130"/>
      <c r="AUW47" s="130"/>
      <c r="AUX47" s="130"/>
      <c r="AUY47" s="130"/>
      <c r="AUZ47" s="130"/>
      <c r="AVA47" s="130"/>
      <c r="AVB47" s="130"/>
      <c r="AVC47" s="130"/>
      <c r="AVD47" s="130"/>
      <c r="AVE47" s="130"/>
      <c r="AVF47" s="130"/>
      <c r="AVG47" s="130"/>
      <c r="AVH47" s="130"/>
      <c r="AVI47" s="130"/>
      <c r="AVJ47" s="130"/>
      <c r="AVK47" s="130"/>
      <c r="AVL47" s="130"/>
      <c r="AVM47" s="130"/>
      <c r="AVN47" s="130"/>
      <c r="AVO47" s="130"/>
      <c r="AVP47" s="130"/>
      <c r="AVQ47" s="130"/>
      <c r="AVR47" s="130"/>
      <c r="AVS47" s="130"/>
      <c r="AVT47" s="130"/>
      <c r="AVU47" s="130"/>
      <c r="AVV47" s="130"/>
      <c r="AVW47" s="130"/>
      <c r="AVX47" s="130"/>
      <c r="AVY47" s="130"/>
      <c r="AVZ47" s="130"/>
      <c r="AWA47" s="130"/>
      <c r="AWB47" s="130"/>
      <c r="AWC47" s="130"/>
      <c r="AWD47" s="130"/>
      <c r="AWE47" s="130"/>
      <c r="AWF47" s="130"/>
      <c r="AWG47" s="130"/>
      <c r="AWH47" s="130"/>
      <c r="AWI47" s="130"/>
      <c r="AWJ47" s="130"/>
      <c r="AWK47" s="130"/>
      <c r="AWL47" s="130"/>
      <c r="AWM47" s="130"/>
      <c r="AWN47" s="130"/>
      <c r="AWO47" s="130"/>
      <c r="AWP47" s="130"/>
      <c r="AWQ47" s="130"/>
      <c r="AWR47" s="130"/>
      <c r="AWS47" s="130"/>
      <c r="AWT47" s="130"/>
      <c r="AWU47" s="130"/>
      <c r="AWV47" s="130"/>
      <c r="AWW47" s="130"/>
      <c r="AWX47" s="130"/>
      <c r="AWY47" s="130"/>
      <c r="AWZ47" s="130"/>
      <c r="AXA47" s="130"/>
      <c r="AXB47" s="130"/>
      <c r="AXC47" s="130"/>
      <c r="AXD47" s="130"/>
      <c r="AXE47" s="130"/>
      <c r="AXF47" s="130"/>
      <c r="AXG47" s="130"/>
      <c r="AXH47" s="130"/>
      <c r="AXI47" s="130"/>
      <c r="AXJ47" s="130"/>
      <c r="AXK47" s="64"/>
      <c r="AXL47" s="64"/>
      <c r="AXM47" s="64"/>
      <c r="AXN47" s="64"/>
      <c r="AXO47" s="64"/>
      <c r="AXP47" s="64"/>
      <c r="AXQ47" s="64"/>
      <c r="AXR47" s="64"/>
      <c r="AXS47" s="64"/>
      <c r="AXT47" s="64"/>
      <c r="AXU47" s="64"/>
      <c r="AXV47" s="64"/>
      <c r="AXW47" s="64"/>
      <c r="AXX47" s="64"/>
      <c r="AXY47" s="64"/>
      <c r="AXZ47" s="64"/>
      <c r="AYA47" s="64"/>
      <c r="AYB47" s="64"/>
      <c r="AYC47" s="64"/>
      <c r="AYD47" s="64"/>
      <c r="AYE47" s="64"/>
      <c r="AYF47" s="64"/>
      <c r="AYG47" s="64"/>
      <c r="AYH47" s="64"/>
      <c r="AYI47" s="64"/>
      <c r="AYJ47" s="64"/>
      <c r="AYK47" s="64"/>
      <c r="AYL47" s="64"/>
      <c r="AYM47" s="64"/>
      <c r="AYN47" s="64"/>
      <c r="AYO47" s="64"/>
      <c r="AYP47" s="64"/>
      <c r="AYQ47" s="64"/>
      <c r="AYR47" s="64"/>
      <c r="AYS47" s="64"/>
      <c r="AYT47" s="64"/>
      <c r="AYU47" s="64"/>
      <c r="AYV47" s="64"/>
      <c r="AYW47" s="64"/>
      <c r="AYX47" s="64"/>
      <c r="AYY47" s="64"/>
      <c r="AYZ47" s="64"/>
      <c r="AZA47" s="64"/>
      <c r="AZB47" s="64"/>
      <c r="AZC47" s="64"/>
      <c r="AZD47" s="64"/>
      <c r="AZE47" s="64"/>
      <c r="AZF47" s="64"/>
      <c r="AZG47" s="64"/>
      <c r="AZH47" s="64"/>
      <c r="AZI47" s="64"/>
      <c r="AZJ47" s="64"/>
      <c r="AZK47" s="64"/>
      <c r="AZL47" s="64"/>
      <c r="AZM47" s="64"/>
      <c r="AZN47" s="64"/>
      <c r="AZO47" s="64"/>
      <c r="AZP47" s="64"/>
      <c r="AZQ47" s="64"/>
      <c r="AZR47" s="64"/>
      <c r="AZS47" s="64"/>
      <c r="AZT47" s="64"/>
      <c r="AZU47" s="64"/>
      <c r="AZV47" s="64"/>
      <c r="AZW47" s="64"/>
      <c r="AZX47" s="130"/>
      <c r="AZY47" s="130"/>
      <c r="AZZ47" s="130"/>
      <c r="BAA47" s="130"/>
      <c r="BAB47" s="130"/>
      <c r="BAC47" s="130"/>
      <c r="BAD47" s="130"/>
      <c r="BAE47" s="130"/>
      <c r="BAF47" s="130"/>
      <c r="BAG47" s="130"/>
      <c r="BAH47" s="130"/>
      <c r="BAI47" s="130"/>
      <c r="BAJ47" s="130"/>
      <c r="BAK47" s="130"/>
      <c r="BAL47" s="130"/>
      <c r="BAM47" s="130"/>
      <c r="BAN47" s="130"/>
      <c r="BAO47" s="130"/>
      <c r="BAP47" s="130"/>
      <c r="BAQ47" s="130"/>
      <c r="BAR47" s="130"/>
      <c r="BAS47" s="130"/>
      <c r="BAT47" s="130"/>
      <c r="BAU47" s="130"/>
      <c r="BAV47" s="130"/>
      <c r="BAW47" s="130"/>
      <c r="BAX47" s="130"/>
      <c r="BAY47" s="130"/>
      <c r="BAZ47" s="130"/>
      <c r="BBA47" s="130"/>
      <c r="BBB47" s="130"/>
      <c r="BBC47" s="130"/>
      <c r="BBD47" s="130"/>
      <c r="BBE47" s="130"/>
      <c r="BBF47" s="130"/>
      <c r="BBG47" s="130"/>
      <c r="BBH47" s="130"/>
      <c r="BBI47" s="130"/>
      <c r="BBJ47" s="130"/>
      <c r="BBK47" s="130"/>
      <c r="BBL47" s="130"/>
      <c r="BBM47" s="130"/>
      <c r="BBN47" s="130"/>
      <c r="BBO47" s="130"/>
      <c r="BBP47" s="130"/>
      <c r="BBQ47" s="130"/>
      <c r="BBR47" s="130"/>
      <c r="BBS47" s="130"/>
      <c r="BBT47" s="130"/>
      <c r="BBU47" s="130"/>
      <c r="BBV47" s="130"/>
      <c r="BBW47" s="130"/>
      <c r="BBX47" s="130"/>
      <c r="BBY47" s="130"/>
      <c r="BBZ47" s="130"/>
      <c r="BCA47" s="130"/>
      <c r="BCB47" s="130"/>
      <c r="BCC47" s="130"/>
      <c r="BCD47" s="130"/>
      <c r="BCE47" s="130"/>
      <c r="BCF47" s="130"/>
      <c r="BCG47" s="130"/>
      <c r="BCH47" s="130"/>
      <c r="BCI47" s="130"/>
      <c r="BCJ47" s="130"/>
      <c r="BCK47" s="130"/>
      <c r="BCL47" s="130"/>
      <c r="BCM47" s="130"/>
      <c r="BCN47" s="130"/>
      <c r="BCO47" s="130"/>
      <c r="BCP47" s="130"/>
      <c r="BCQ47" s="130"/>
      <c r="BCR47" s="130"/>
      <c r="BCS47" s="130"/>
      <c r="BCT47" s="130"/>
      <c r="BCU47" s="130"/>
      <c r="BCV47" s="130"/>
      <c r="BCW47" s="130"/>
      <c r="BCX47" s="130"/>
      <c r="BCY47" s="130"/>
      <c r="BCZ47" s="130"/>
      <c r="BDA47" s="130"/>
      <c r="BDB47" s="130"/>
      <c r="BDC47" s="130"/>
      <c r="BDD47" s="130"/>
      <c r="BDE47" s="130"/>
      <c r="BDF47" s="130"/>
      <c r="BDG47" s="130"/>
      <c r="BDH47" s="130"/>
      <c r="BDI47" s="130"/>
      <c r="BDJ47" s="130"/>
      <c r="BDK47" s="130"/>
      <c r="BDL47" s="130"/>
      <c r="BDM47" s="130"/>
      <c r="BDN47" s="130"/>
      <c r="BDO47" s="130"/>
      <c r="BDP47" s="130"/>
      <c r="BDQ47" s="130"/>
      <c r="BDR47" s="130"/>
      <c r="BDS47" s="130"/>
      <c r="BDT47" s="130"/>
      <c r="BDU47" s="130"/>
      <c r="BDV47" s="130"/>
      <c r="BDW47" s="130"/>
      <c r="BDX47" s="130"/>
      <c r="BDY47" s="130"/>
      <c r="BDZ47" s="130"/>
      <c r="BEA47" s="130"/>
      <c r="BEB47" s="130"/>
      <c r="BEC47" s="130"/>
      <c r="BED47" s="130"/>
      <c r="BEE47" s="130"/>
      <c r="BEF47" s="130"/>
      <c r="BEG47" s="130"/>
      <c r="BEH47" s="130"/>
      <c r="BEI47" s="130"/>
      <c r="BEJ47" s="130"/>
      <c r="BEK47" s="130"/>
      <c r="BEL47" s="130"/>
      <c r="BEM47" s="130"/>
      <c r="BEN47" s="130"/>
      <c r="BEO47" s="130"/>
      <c r="BEP47" s="130"/>
      <c r="BEQ47" s="130"/>
      <c r="BER47" s="130"/>
      <c r="BES47" s="130"/>
      <c r="BET47" s="130"/>
      <c r="BEU47" s="130"/>
      <c r="BEV47" s="130"/>
      <c r="BEW47" s="130"/>
      <c r="BEX47" s="129"/>
      <c r="BEY47" s="129"/>
      <c r="BEZ47" s="129"/>
      <c r="BFA47" s="129"/>
      <c r="BFB47" s="129"/>
      <c r="BFC47" s="129"/>
      <c r="BFD47" s="129"/>
      <c r="BFE47" s="129"/>
      <c r="BFF47" s="129"/>
      <c r="BFG47" s="129"/>
      <c r="BFH47" s="129"/>
      <c r="BFI47" s="129"/>
      <c r="BFJ47" s="129"/>
      <c r="BFK47" s="129"/>
      <c r="BFL47" s="129"/>
      <c r="BFM47" s="129"/>
      <c r="BFN47" s="129"/>
      <c r="BFO47" s="129"/>
      <c r="BFP47" s="129"/>
      <c r="BFQ47" s="129"/>
      <c r="BFR47" s="129"/>
      <c r="BFS47" s="129"/>
      <c r="BFT47" s="129"/>
      <c r="BFU47" s="129"/>
      <c r="BFV47" s="129"/>
      <c r="BFW47" s="129"/>
      <c r="BFX47" s="129"/>
      <c r="BFY47" s="129"/>
      <c r="BFZ47" s="129"/>
      <c r="BGA47" s="129"/>
      <c r="BGB47" s="129"/>
      <c r="BGC47" s="129"/>
      <c r="BGD47" s="129"/>
      <c r="BGE47" s="129"/>
      <c r="BGF47" s="129"/>
      <c r="BGG47" s="129"/>
      <c r="BGH47" s="129"/>
      <c r="BGI47" s="129"/>
      <c r="BGJ47" s="129"/>
      <c r="BGK47" s="129"/>
      <c r="BGL47" s="129"/>
      <c r="BGM47" s="129"/>
      <c r="BGN47" s="129"/>
      <c r="BGO47" s="129"/>
      <c r="BGP47" s="129"/>
      <c r="BGQ47" s="129"/>
      <c r="BGR47" s="129"/>
      <c r="BGS47" s="129"/>
      <c r="BGT47" s="129"/>
      <c r="BGU47" s="129"/>
      <c r="BGV47" s="129"/>
      <c r="BGW47" s="129"/>
      <c r="BGX47" s="129"/>
      <c r="BGY47" s="129"/>
      <c r="BGZ47" s="129"/>
      <c r="BHA47" s="129"/>
      <c r="BHB47" s="129"/>
      <c r="BHC47" s="129"/>
      <c r="BHD47" s="129"/>
      <c r="BHE47" s="129"/>
      <c r="BHF47" s="129"/>
      <c r="BHG47" s="129"/>
      <c r="BHH47" s="129"/>
      <c r="BHI47" s="129"/>
      <c r="BHJ47" s="129"/>
      <c r="BHK47" s="129"/>
      <c r="BHL47" s="129"/>
      <c r="BHM47" s="129"/>
      <c r="BHN47" s="64"/>
      <c r="BHO47" s="64"/>
      <c r="BHP47" s="64"/>
      <c r="BHQ47" s="64"/>
      <c r="BHR47" s="64"/>
      <c r="BHS47" s="64"/>
      <c r="BHT47" s="64"/>
      <c r="BHU47" s="64"/>
      <c r="BHV47" s="64"/>
      <c r="BHW47" s="64"/>
      <c r="BHX47" s="64"/>
      <c r="BHY47" s="64"/>
      <c r="BHZ47" s="64"/>
      <c r="BIA47" s="64"/>
      <c r="BIB47" s="64"/>
      <c r="BIC47" s="64"/>
      <c r="BID47" s="64"/>
      <c r="BIE47" s="64"/>
      <c r="BIF47" s="64"/>
      <c r="BIG47" s="64"/>
      <c r="BIH47" s="64"/>
      <c r="BII47" s="64"/>
      <c r="BIJ47" s="64"/>
      <c r="BIK47" s="64"/>
      <c r="BIL47" s="64"/>
      <c r="BIM47" s="64"/>
      <c r="BIN47" s="64"/>
      <c r="BIO47" s="64"/>
      <c r="BIP47" s="64"/>
      <c r="BIQ47" s="64"/>
      <c r="BIR47" s="64"/>
      <c r="BIS47" s="64"/>
      <c r="BIT47" s="64"/>
      <c r="BIU47" s="64"/>
      <c r="BIV47" s="64"/>
      <c r="BIW47" s="64"/>
      <c r="BIX47" s="64"/>
      <c r="BIY47" s="64"/>
      <c r="BIZ47" s="64"/>
      <c r="BJA47" s="64"/>
      <c r="BJB47" s="64"/>
      <c r="BJC47" s="64"/>
      <c r="BJD47" s="64"/>
      <c r="BJE47" s="64"/>
      <c r="BJF47" s="64"/>
      <c r="BJG47" s="64"/>
      <c r="BJH47" s="64"/>
      <c r="BJI47" s="64"/>
      <c r="BJJ47" s="64"/>
      <c r="BJK47" s="64"/>
      <c r="BJL47" s="64"/>
      <c r="BJM47" s="64"/>
      <c r="BJN47" s="64"/>
      <c r="BJO47" s="64"/>
      <c r="BJP47" s="64"/>
      <c r="BJQ47" s="64"/>
      <c r="BJR47" s="64"/>
      <c r="BJS47" s="64"/>
      <c r="BJT47" s="64"/>
      <c r="BJU47" s="64"/>
      <c r="BJV47" s="64"/>
      <c r="BJW47" s="64"/>
      <c r="BJX47" s="64"/>
      <c r="BJY47" s="64"/>
      <c r="BJZ47" s="64"/>
      <c r="BKA47" s="64"/>
      <c r="BKB47" s="64"/>
      <c r="BKC47" s="64"/>
      <c r="BKD47" s="64"/>
      <c r="BKE47" s="64"/>
      <c r="BKF47" s="64"/>
      <c r="BKG47" s="64"/>
      <c r="BKH47" s="64"/>
      <c r="BKI47" s="64"/>
      <c r="BKJ47" s="64"/>
      <c r="BKK47" s="64"/>
      <c r="BKL47" s="64"/>
      <c r="BKM47" s="64"/>
      <c r="BKN47" s="64"/>
      <c r="BKO47" s="64"/>
      <c r="BKP47" s="64"/>
      <c r="BKQ47" s="64"/>
      <c r="BKR47" s="64"/>
      <c r="BKS47" s="64"/>
      <c r="BKT47" s="64"/>
      <c r="BKU47" s="64"/>
      <c r="BKV47" s="64"/>
      <c r="BKW47" s="64"/>
      <c r="BKX47" s="64"/>
      <c r="BKY47" s="64"/>
      <c r="BKZ47" s="64"/>
      <c r="BLA47" s="64"/>
      <c r="BLB47" s="64"/>
      <c r="BLC47" s="64"/>
      <c r="BLD47" s="64"/>
      <c r="BLE47" s="64"/>
      <c r="BLF47" s="64"/>
      <c r="BLG47" s="64"/>
      <c r="BLH47" s="64"/>
      <c r="BLI47" s="64"/>
      <c r="BLJ47" s="64"/>
      <c r="BLK47" s="64"/>
      <c r="BLL47" s="64"/>
      <c r="BLM47" s="64"/>
      <c r="BLN47" s="64"/>
      <c r="BLO47" s="64"/>
      <c r="BLP47" s="64"/>
      <c r="BLQ47" s="64"/>
      <c r="BLR47" s="64"/>
      <c r="BLS47" s="64"/>
      <c r="BLT47" s="64"/>
      <c r="BLU47" s="64"/>
      <c r="BLV47" s="64"/>
      <c r="BLW47" s="64"/>
      <c r="BLX47" s="64"/>
      <c r="BLY47" s="64"/>
      <c r="BLZ47" s="64"/>
      <c r="BMA47" s="64"/>
      <c r="BMB47" s="64"/>
      <c r="BMC47" s="64"/>
      <c r="BMD47" s="64"/>
      <c r="BME47" s="64"/>
      <c r="BMF47" s="64"/>
      <c r="BMG47" s="64"/>
      <c r="BMH47" s="64"/>
      <c r="BMI47" s="64"/>
      <c r="BMJ47" s="64"/>
      <c r="BMK47" s="64"/>
      <c r="BML47" s="64"/>
      <c r="BMM47" s="64"/>
      <c r="BMN47" s="64"/>
      <c r="BMO47" s="64"/>
      <c r="BMP47" s="64"/>
      <c r="BMQ47" s="64"/>
      <c r="BMR47" s="64"/>
      <c r="BMS47" s="64"/>
      <c r="BMT47" s="130"/>
      <c r="BMU47" s="130"/>
      <c r="BMV47" s="130"/>
      <c r="BMW47" s="130"/>
      <c r="BMX47" s="130"/>
      <c r="BMY47" s="130"/>
      <c r="BMZ47" s="130"/>
      <c r="BNA47" s="130"/>
      <c r="BNB47" s="130"/>
      <c r="BNC47" s="130"/>
      <c r="BND47" s="130"/>
      <c r="BNE47" s="130"/>
      <c r="BNF47" s="130"/>
      <c r="BNG47" s="130"/>
      <c r="BNH47" s="130"/>
      <c r="BNI47" s="130"/>
      <c r="BNJ47" s="130"/>
      <c r="BNK47" s="130"/>
      <c r="BNL47" s="130"/>
      <c r="BNM47" s="130"/>
      <c r="BNN47" s="130"/>
      <c r="BNO47" s="130"/>
      <c r="BNP47" s="130"/>
      <c r="BNQ47" s="130"/>
      <c r="BNR47" s="130"/>
      <c r="BNS47" s="130"/>
      <c r="BNT47" s="130"/>
      <c r="BNU47" s="130"/>
      <c r="BNV47" s="130"/>
      <c r="BNW47" s="130"/>
      <c r="BNX47" s="130"/>
      <c r="BNY47" s="130"/>
      <c r="BNZ47" s="130"/>
      <c r="BOA47" s="130"/>
      <c r="BOB47" s="130"/>
      <c r="BOC47" s="130"/>
      <c r="BOD47" s="130"/>
      <c r="BOE47" s="130"/>
      <c r="BOF47" s="130"/>
      <c r="BOG47" s="130"/>
      <c r="BOH47" s="130"/>
      <c r="BOI47" s="130"/>
      <c r="BOJ47" s="130"/>
      <c r="BOK47" s="130"/>
      <c r="BOL47" s="130"/>
      <c r="BOM47" s="130"/>
      <c r="BON47" s="130"/>
      <c r="BOO47" s="130"/>
      <c r="BOP47" s="130"/>
      <c r="BOQ47" s="130"/>
      <c r="BOR47" s="130"/>
      <c r="BOS47" s="130"/>
      <c r="BOT47" s="130"/>
      <c r="BOU47" s="130"/>
      <c r="BOV47" s="130"/>
      <c r="BOW47" s="130"/>
      <c r="BOX47" s="130"/>
      <c r="BOY47" s="130"/>
      <c r="BOZ47" s="130"/>
      <c r="BPA47" s="130"/>
      <c r="BPB47" s="130"/>
      <c r="BPC47" s="130"/>
      <c r="BPD47" s="130"/>
      <c r="BPE47" s="130"/>
      <c r="BPF47" s="130"/>
      <c r="BPG47" s="130"/>
      <c r="BPH47" s="130"/>
      <c r="BPI47" s="130"/>
      <c r="BPJ47" s="129"/>
      <c r="BPK47" s="129"/>
      <c r="BPL47" s="129"/>
      <c r="BPM47" s="129"/>
      <c r="BPN47" s="129"/>
      <c r="BPO47" s="129"/>
      <c r="BPP47" s="129"/>
      <c r="BPQ47" s="129"/>
      <c r="BPR47" s="129"/>
      <c r="BPS47" s="129"/>
      <c r="BPT47" s="129"/>
      <c r="BPU47" s="129"/>
      <c r="BPV47" s="129"/>
      <c r="BPW47" s="129"/>
      <c r="BPX47" s="129"/>
      <c r="BPY47" s="129"/>
      <c r="BPZ47" s="129"/>
      <c r="BQA47" s="129"/>
      <c r="BQB47" s="129"/>
      <c r="BQC47" s="129"/>
      <c r="BQD47" s="129"/>
      <c r="BQE47" s="129"/>
      <c r="BQF47" s="129"/>
      <c r="BQG47" s="129"/>
      <c r="BQH47" s="129"/>
      <c r="BQI47" s="129"/>
      <c r="BQJ47" s="129"/>
      <c r="BQK47" s="129"/>
      <c r="BQL47" s="129"/>
      <c r="BQM47" s="129"/>
      <c r="BQN47" s="129"/>
      <c r="BQO47" s="129"/>
      <c r="BQP47" s="129"/>
      <c r="BQQ47" s="129"/>
      <c r="BQR47" s="129"/>
      <c r="BQS47" s="129"/>
      <c r="BQT47" s="129"/>
      <c r="BQU47" s="129"/>
      <c r="BQV47" s="129"/>
      <c r="BQW47" s="129"/>
      <c r="BQX47" s="129"/>
      <c r="BQY47" s="129"/>
      <c r="BQZ47" s="129"/>
      <c r="BRA47" s="129"/>
      <c r="BRB47" s="129"/>
      <c r="BRC47" s="129"/>
      <c r="BRD47" s="129"/>
      <c r="BRE47" s="129"/>
      <c r="BRF47" s="129"/>
      <c r="BRG47" s="129"/>
      <c r="BRH47" s="129"/>
      <c r="BRI47" s="129"/>
      <c r="BRJ47" s="129"/>
      <c r="BRK47" s="129"/>
      <c r="BRL47" s="129"/>
      <c r="BRM47" s="129"/>
      <c r="BRN47" s="129"/>
      <c r="BRO47" s="129"/>
      <c r="BRP47" s="129"/>
      <c r="BRQ47" s="129"/>
      <c r="BRR47" s="129"/>
      <c r="BRS47" s="129"/>
      <c r="BRT47" s="129"/>
      <c r="BRU47" s="129"/>
      <c r="BRV47" s="129"/>
      <c r="BRW47" s="129"/>
      <c r="BRX47" s="129"/>
      <c r="BRY47" s="129"/>
      <c r="BRZ47" s="129"/>
      <c r="BSA47" s="129"/>
      <c r="BSB47" s="129"/>
      <c r="BSC47" s="129"/>
      <c r="BSD47" s="129"/>
      <c r="BSE47" s="129"/>
      <c r="BSF47" s="129"/>
      <c r="BSG47" s="129"/>
      <c r="BSH47" s="129"/>
      <c r="BSI47" s="129"/>
      <c r="BSJ47" s="129"/>
      <c r="BSK47" s="129"/>
      <c r="BSL47" s="129"/>
      <c r="BSM47" s="129"/>
      <c r="BSN47" s="129"/>
      <c r="BSO47" s="129"/>
      <c r="BSP47" s="129"/>
      <c r="BSQ47" s="129"/>
      <c r="BSR47" s="129"/>
      <c r="BSS47" s="129"/>
      <c r="BST47" s="129"/>
      <c r="BSU47" s="129"/>
      <c r="BSV47" s="129"/>
      <c r="BSW47" s="129"/>
      <c r="BSX47" s="129"/>
      <c r="BSY47" s="129"/>
      <c r="BSZ47" s="129"/>
      <c r="BTA47" s="129"/>
      <c r="BTB47" s="129"/>
      <c r="BTC47" s="129"/>
      <c r="BTD47" s="129"/>
      <c r="BTE47" s="129"/>
      <c r="BTF47" s="129"/>
      <c r="BTG47" s="129"/>
      <c r="BTH47" s="129"/>
      <c r="BTI47" s="129"/>
      <c r="BTJ47" s="129"/>
      <c r="BTK47" s="129"/>
      <c r="BTL47" s="129"/>
      <c r="BTM47" s="129"/>
      <c r="BTN47" s="129"/>
      <c r="BTO47" s="129"/>
      <c r="BTP47" s="129"/>
      <c r="BTQ47" s="129"/>
      <c r="BTR47" s="129"/>
      <c r="BTS47" s="129"/>
      <c r="BTT47" s="129"/>
      <c r="BTU47" s="129"/>
      <c r="BTV47" s="129"/>
      <c r="BTW47" s="129"/>
      <c r="BTX47" s="129"/>
      <c r="BTY47" s="129"/>
      <c r="BTZ47" s="129"/>
      <c r="BUA47" s="129"/>
      <c r="BUB47" s="129"/>
      <c r="BUC47" s="129"/>
      <c r="BUD47" s="129"/>
      <c r="BUE47" s="129"/>
      <c r="BUF47" s="129"/>
      <c r="BUG47" s="129"/>
      <c r="BUH47" s="129"/>
      <c r="BUI47" s="129"/>
      <c r="BUJ47" s="129"/>
      <c r="BUK47" s="129"/>
      <c r="BUL47" s="129"/>
      <c r="BUM47" s="129"/>
      <c r="BUN47" s="129"/>
      <c r="BUO47" s="129"/>
      <c r="BUP47" s="129"/>
      <c r="BUQ47" s="129"/>
      <c r="BUR47" s="129"/>
      <c r="BUS47" s="129"/>
      <c r="BUT47" s="129"/>
      <c r="BUU47" s="129"/>
      <c r="BUV47" s="129"/>
      <c r="BUW47" s="129"/>
      <c r="BUX47" s="129"/>
      <c r="BUY47" s="129"/>
      <c r="BUZ47" s="129"/>
      <c r="BVA47" s="129"/>
      <c r="BVB47" s="129"/>
      <c r="BVC47" s="129"/>
      <c r="BVD47" s="129"/>
      <c r="BVE47" s="129"/>
      <c r="BVF47" s="129"/>
      <c r="BVG47" s="129"/>
      <c r="BVH47" s="129"/>
      <c r="BVI47" s="129"/>
      <c r="BVJ47" s="129"/>
      <c r="BVK47" s="129"/>
      <c r="BVL47" s="129"/>
      <c r="BVM47" s="129"/>
      <c r="BVN47" s="129"/>
      <c r="BVO47" s="129"/>
      <c r="BVP47" s="129"/>
      <c r="BVQ47" s="129"/>
      <c r="BVR47" s="129"/>
      <c r="BVS47" s="129"/>
      <c r="BVT47" s="129"/>
      <c r="BVU47" s="129"/>
      <c r="BVV47" s="129"/>
      <c r="BVW47" s="129"/>
      <c r="BVX47" s="129"/>
      <c r="BVY47" s="129"/>
      <c r="BVZ47" s="129"/>
      <c r="BWA47" s="129"/>
      <c r="BWB47" s="129"/>
      <c r="BWC47" s="129"/>
      <c r="BWD47" s="129"/>
      <c r="BWE47" s="129"/>
      <c r="BWF47" s="129"/>
      <c r="BWG47" s="129"/>
      <c r="BWH47" s="129"/>
      <c r="BWI47" s="129"/>
      <c r="BWJ47" s="129"/>
      <c r="BWK47" s="129"/>
      <c r="BWL47" s="129"/>
      <c r="BWM47" s="129"/>
      <c r="BWN47" s="129"/>
      <c r="BWO47" s="129"/>
      <c r="BWP47" s="129"/>
      <c r="BWQ47" s="129"/>
      <c r="BWR47" s="129"/>
      <c r="BWS47" s="129"/>
      <c r="BWT47" s="129"/>
      <c r="BWU47" s="129"/>
      <c r="BWV47" s="129"/>
      <c r="BWW47" s="129"/>
      <c r="BWX47" s="129"/>
      <c r="BWY47" s="129"/>
      <c r="BWZ47" s="129"/>
      <c r="BXA47" s="129"/>
      <c r="BXB47" s="129"/>
      <c r="BXC47" s="256"/>
      <c r="BXD47" s="256"/>
      <c r="BXE47" s="256"/>
      <c r="BXF47" s="256"/>
      <c r="BXG47" s="256"/>
      <c r="BXH47" s="256"/>
      <c r="BXI47" s="256"/>
      <c r="BXJ47" s="256"/>
      <c r="BXK47" s="256"/>
      <c r="BXL47" s="256"/>
      <c r="BXM47" s="256"/>
      <c r="BXN47" s="256"/>
      <c r="BXO47" s="256"/>
      <c r="BXP47" s="256"/>
      <c r="BXQ47" s="256"/>
      <c r="BXR47" s="256"/>
      <c r="BXS47" s="256"/>
      <c r="BXT47" s="256"/>
      <c r="BXU47" s="256"/>
      <c r="BXV47" s="256"/>
      <c r="BXW47" s="256"/>
      <c r="BXX47" s="256"/>
      <c r="BXY47" s="256"/>
      <c r="BXZ47" s="256"/>
      <c r="BYA47" s="256"/>
      <c r="BYB47" s="256"/>
      <c r="BYC47" s="256"/>
      <c r="BYD47" s="256"/>
      <c r="BYE47" s="256"/>
      <c r="BYF47" s="256"/>
      <c r="BYG47" s="256"/>
      <c r="BYH47" s="256"/>
      <c r="BYI47" s="256"/>
      <c r="BYJ47" s="256"/>
      <c r="BYK47" s="256"/>
      <c r="BYL47" s="256"/>
      <c r="BYM47" s="256"/>
      <c r="BYN47" s="256"/>
      <c r="BYO47" s="256"/>
      <c r="BYP47" s="256"/>
      <c r="BYQ47" s="256"/>
      <c r="BYR47" s="256"/>
      <c r="BYS47" s="256"/>
      <c r="BYT47" s="256"/>
      <c r="BYU47" s="256"/>
      <c r="BYV47" s="256"/>
      <c r="BYW47" s="256"/>
      <c r="BYX47" s="256"/>
      <c r="BYY47" s="256"/>
      <c r="BYZ47" s="256"/>
      <c r="BZA47" s="256"/>
      <c r="BZB47" s="256"/>
      <c r="BZC47" s="256"/>
      <c r="BZD47" s="256"/>
      <c r="BZE47" s="256"/>
      <c r="BZF47" s="256"/>
      <c r="BZG47" s="256"/>
      <c r="BZH47" s="256"/>
      <c r="BZI47" s="256"/>
      <c r="BZJ47" s="256"/>
      <c r="BZK47" s="256"/>
      <c r="BZL47" s="256"/>
      <c r="BZM47" s="256"/>
      <c r="BZN47" s="256"/>
      <c r="BZO47" s="256"/>
      <c r="BZP47" s="129"/>
      <c r="BZQ47" s="129"/>
      <c r="BZR47" s="129"/>
      <c r="BZS47" s="129"/>
      <c r="BZT47" s="129"/>
      <c r="BZU47" s="129"/>
      <c r="BZV47" s="129"/>
      <c r="BZW47" s="129"/>
      <c r="BZX47" s="129"/>
      <c r="BZY47" s="129"/>
      <c r="BZZ47" s="129"/>
      <c r="CAA47" s="129"/>
      <c r="CAB47" s="129"/>
      <c r="CAC47" s="129"/>
      <c r="CAD47" s="129"/>
      <c r="CAE47" s="129"/>
      <c r="CAF47" s="129"/>
      <c r="CAG47" s="129"/>
      <c r="CAH47" s="129"/>
      <c r="CAI47" s="129"/>
      <c r="CAJ47" s="129"/>
      <c r="CAK47" s="129"/>
      <c r="CAL47" s="129"/>
      <c r="CAM47" s="129"/>
      <c r="CAN47" s="129"/>
      <c r="CAO47" s="129"/>
      <c r="CAP47" s="129"/>
      <c r="CAQ47" s="129"/>
      <c r="CAR47" s="129"/>
      <c r="CAS47" s="129"/>
      <c r="CAT47" s="129"/>
      <c r="CAU47" s="129"/>
      <c r="CAV47" s="129"/>
      <c r="CAW47" s="129"/>
      <c r="CAX47" s="129"/>
      <c r="CAY47" s="129"/>
      <c r="CAZ47" s="129"/>
      <c r="CBA47" s="129"/>
      <c r="CBB47" s="129"/>
      <c r="CBC47" s="129"/>
      <c r="CBD47" s="129"/>
      <c r="CBE47" s="129"/>
      <c r="CBF47" s="129"/>
      <c r="CBG47" s="129"/>
      <c r="CBH47" s="129"/>
      <c r="CBI47" s="129"/>
      <c r="CBJ47" s="129"/>
      <c r="CBK47" s="129"/>
      <c r="CBL47" s="129"/>
      <c r="CBM47" s="129"/>
      <c r="CBN47" s="129"/>
      <c r="CBO47" s="129"/>
      <c r="CBP47" s="129"/>
      <c r="CBQ47" s="129"/>
      <c r="CBR47" s="129"/>
      <c r="CBS47" s="129"/>
      <c r="CBT47" s="129"/>
      <c r="CBU47" s="129"/>
      <c r="CBV47" s="129"/>
      <c r="CBW47" s="129"/>
      <c r="CBX47" s="129"/>
      <c r="CBY47" s="129"/>
      <c r="CBZ47" s="129"/>
      <c r="CCA47" s="129"/>
      <c r="CCB47" s="129"/>
      <c r="CCC47" s="129"/>
      <c r="CCD47" s="129"/>
      <c r="CCE47" s="129"/>
      <c r="CCF47" s="129"/>
      <c r="CCG47" s="129"/>
      <c r="CCH47" s="129"/>
      <c r="CCI47" s="129"/>
      <c r="CCJ47" s="129"/>
      <c r="CCK47" s="129"/>
      <c r="CCL47" s="129"/>
      <c r="CCM47" s="129"/>
      <c r="CCN47" s="129"/>
      <c r="CCO47" s="129"/>
      <c r="CCP47" s="129"/>
      <c r="CCQ47" s="129"/>
      <c r="CCR47" s="129"/>
      <c r="CCS47" s="129"/>
      <c r="CCT47" s="129"/>
      <c r="CCU47" s="129"/>
      <c r="CCV47" s="129"/>
      <c r="CCW47" s="129"/>
      <c r="CCX47" s="129"/>
      <c r="CCY47" s="129"/>
      <c r="CCZ47" s="129"/>
      <c r="CDA47" s="129"/>
      <c r="CDB47" s="129"/>
      <c r="CDC47" s="129"/>
      <c r="CDD47" s="129"/>
      <c r="CDE47" s="129"/>
      <c r="CDF47" s="129"/>
      <c r="CDG47" s="129"/>
      <c r="CDH47" s="129"/>
      <c r="CDI47" s="129"/>
      <c r="CDJ47" s="129"/>
      <c r="CDK47" s="129"/>
      <c r="CDL47" s="129"/>
      <c r="CDM47" s="129"/>
      <c r="CDN47" s="129"/>
      <c r="CDO47" s="129"/>
      <c r="CDP47" s="129"/>
      <c r="CDQ47" s="129"/>
      <c r="CDR47" s="129"/>
      <c r="CDS47" s="129"/>
      <c r="CDT47" s="129"/>
      <c r="CDU47" s="129"/>
      <c r="CDV47" s="129"/>
      <c r="CDW47" s="129"/>
      <c r="CDX47" s="129"/>
      <c r="CDY47" s="129"/>
      <c r="CDZ47" s="129"/>
      <c r="CEA47" s="129"/>
      <c r="CEB47" s="129"/>
      <c r="CEC47" s="129"/>
      <c r="CED47" s="129"/>
      <c r="CEE47" s="129"/>
      <c r="CEF47" s="129"/>
      <c r="CEG47" s="129"/>
      <c r="CEH47" s="129"/>
      <c r="CEI47" s="129"/>
      <c r="CEJ47" s="129"/>
      <c r="CEK47" s="129"/>
      <c r="CEL47" s="129"/>
      <c r="CEM47" s="129"/>
      <c r="CEN47" s="129"/>
      <c r="CEO47" s="129"/>
      <c r="CEP47" s="130"/>
      <c r="CEQ47" s="130"/>
      <c r="CER47" s="130"/>
      <c r="CES47" s="130"/>
      <c r="CET47" s="130"/>
      <c r="CEU47" s="130"/>
      <c r="CEV47" s="130"/>
      <c r="CEW47" s="130"/>
      <c r="CEX47" s="130"/>
      <c r="CEY47" s="130"/>
      <c r="CEZ47" s="130"/>
      <c r="CFA47" s="130"/>
      <c r="CFB47" s="130"/>
      <c r="CFC47" s="130"/>
      <c r="CFD47" s="130"/>
      <c r="CFE47" s="130"/>
      <c r="CFF47" s="130"/>
      <c r="CFG47" s="130"/>
      <c r="CFH47" s="130"/>
      <c r="CFI47" s="130"/>
      <c r="CFJ47" s="130"/>
      <c r="CFK47" s="130"/>
      <c r="CFL47" s="130"/>
      <c r="CFM47" s="130"/>
      <c r="CFN47" s="130"/>
      <c r="CFO47" s="130"/>
      <c r="CFP47" s="130"/>
      <c r="CFQ47" s="130"/>
      <c r="CFR47" s="130"/>
      <c r="CFS47" s="130"/>
      <c r="CFT47" s="130"/>
      <c r="CFU47" s="130"/>
      <c r="CFV47" s="130"/>
      <c r="CFW47" s="130"/>
      <c r="CFX47" s="130"/>
      <c r="CFY47" s="130"/>
      <c r="CFZ47" s="130"/>
      <c r="CGA47" s="130"/>
      <c r="CGB47" s="130"/>
      <c r="CGC47" s="130"/>
      <c r="CGD47" s="130"/>
    </row>
    <row r="48" spans="1:2214" x14ac:dyDescent="0.25">
      <c r="A48" s="279"/>
      <c r="B48" s="255"/>
      <c r="C48" s="280"/>
      <c r="D48" s="280"/>
      <c r="E48" s="275"/>
      <c r="F48" s="260"/>
      <c r="G48" s="260"/>
      <c r="H48" s="276"/>
      <c r="I48" s="261"/>
      <c r="J48" s="261"/>
      <c r="K48" s="276"/>
      <c r="L48" s="261"/>
      <c r="M48" s="261"/>
      <c r="N48" s="277"/>
      <c r="O48" s="262"/>
      <c r="P48" s="262"/>
      <c r="Q48" s="276"/>
      <c r="R48" s="261"/>
      <c r="S48" s="261"/>
      <c r="T48" s="275"/>
      <c r="U48" s="260"/>
      <c r="V48" s="260"/>
      <c r="W48" s="260"/>
      <c r="X48" s="278"/>
      <c r="Y48" s="277"/>
      <c r="Z48" s="262"/>
      <c r="AA48" s="262"/>
      <c r="AB48" s="277"/>
      <c r="AC48" s="262"/>
      <c r="AD48" s="262"/>
      <c r="AE48" s="277"/>
      <c r="AF48" s="262"/>
      <c r="AG48" s="262"/>
      <c r="AH48" s="129"/>
      <c r="AI48" s="129"/>
      <c r="AJ48" s="129"/>
      <c r="AK48" s="129"/>
      <c r="AL48" s="129"/>
      <c r="AM48" s="129"/>
      <c r="AN48" s="129"/>
      <c r="AO48" s="64"/>
      <c r="AP48" s="64"/>
      <c r="AQ48" s="129"/>
      <c r="AR48" s="64"/>
      <c r="AS48" s="64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350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130"/>
      <c r="IQ48" s="130"/>
      <c r="IR48" s="130"/>
      <c r="IS48" s="130"/>
      <c r="IT48" s="130"/>
      <c r="IU48" s="130"/>
      <c r="IV48" s="130"/>
      <c r="IW48" s="130"/>
      <c r="IX48" s="130"/>
      <c r="IY48" s="130"/>
      <c r="IZ48" s="130"/>
      <c r="JA48" s="130"/>
      <c r="JB48" s="130"/>
      <c r="JC48" s="130"/>
      <c r="JD48" s="130"/>
      <c r="JE48" s="130"/>
      <c r="JF48" s="130"/>
      <c r="JG48" s="130"/>
      <c r="JH48" s="130"/>
      <c r="JI48" s="130"/>
      <c r="JJ48" s="130"/>
      <c r="JK48" s="130"/>
      <c r="JL48" s="130"/>
      <c r="JM48" s="130"/>
      <c r="JN48" s="130"/>
      <c r="JO48" s="130"/>
      <c r="JP48" s="130"/>
      <c r="JQ48" s="130"/>
      <c r="JR48" s="130"/>
      <c r="JS48" s="130"/>
      <c r="JT48" s="130"/>
      <c r="JU48" s="130"/>
      <c r="JV48" s="130"/>
      <c r="JW48" s="130"/>
      <c r="JX48" s="130"/>
      <c r="JY48" s="130"/>
      <c r="JZ48" s="130"/>
      <c r="KA48" s="130"/>
      <c r="KB48" s="130"/>
      <c r="KC48" s="130"/>
      <c r="KD48" s="130"/>
      <c r="KE48" s="130"/>
      <c r="KF48" s="130"/>
      <c r="KG48" s="130"/>
      <c r="KH48" s="130"/>
      <c r="KI48" s="130"/>
      <c r="KJ48" s="130"/>
      <c r="KK48" s="130"/>
      <c r="KL48" s="130"/>
      <c r="KM48" s="130"/>
      <c r="KN48" s="130"/>
      <c r="KO48" s="130"/>
      <c r="KP48" s="130"/>
      <c r="KQ48" s="130"/>
      <c r="KR48" s="130"/>
      <c r="KS48" s="130"/>
      <c r="KT48" s="130"/>
      <c r="KU48" s="130"/>
      <c r="KV48" s="130"/>
      <c r="KW48" s="130"/>
      <c r="KX48" s="130"/>
      <c r="KY48" s="130"/>
      <c r="KZ48" s="130"/>
      <c r="LA48" s="130"/>
      <c r="LB48" s="130"/>
      <c r="LC48" s="130"/>
      <c r="LD48" s="130"/>
      <c r="LE48" s="130"/>
      <c r="LF48" s="130"/>
      <c r="LG48" s="130"/>
      <c r="LH48" s="130"/>
      <c r="LI48" s="130"/>
      <c r="LJ48" s="130"/>
      <c r="LK48" s="130"/>
      <c r="LL48" s="130"/>
      <c r="LM48" s="130"/>
      <c r="LN48" s="130"/>
      <c r="LO48" s="130"/>
      <c r="LP48" s="130"/>
      <c r="LQ48" s="130"/>
      <c r="LR48" s="130"/>
      <c r="LS48" s="130"/>
      <c r="LT48" s="130"/>
      <c r="LU48" s="130"/>
      <c r="LV48" s="130"/>
      <c r="LW48" s="130"/>
      <c r="LX48" s="130"/>
      <c r="LY48" s="130"/>
      <c r="LZ48" s="130"/>
      <c r="MA48" s="130"/>
      <c r="MB48" s="130"/>
      <c r="MC48" s="130"/>
      <c r="MD48" s="130"/>
      <c r="ME48" s="130"/>
      <c r="MF48" s="130"/>
      <c r="MG48" s="130"/>
      <c r="MH48" s="130"/>
      <c r="MI48" s="130"/>
      <c r="MJ48" s="130"/>
      <c r="MK48" s="130"/>
      <c r="ML48" s="130"/>
      <c r="MM48" s="130"/>
      <c r="MN48" s="130"/>
      <c r="MO48" s="130"/>
      <c r="MP48" s="130"/>
      <c r="MQ48" s="130"/>
      <c r="MR48" s="130"/>
      <c r="MS48" s="130"/>
      <c r="MT48" s="130"/>
      <c r="MU48" s="130"/>
      <c r="MV48" s="130"/>
      <c r="MW48" s="130"/>
      <c r="MX48" s="130"/>
      <c r="MY48" s="130"/>
      <c r="MZ48" s="130"/>
      <c r="NA48" s="130"/>
      <c r="NB48" s="130"/>
      <c r="NC48" s="130"/>
      <c r="ND48" s="130"/>
      <c r="NE48" s="130"/>
      <c r="NF48" s="130"/>
      <c r="NG48" s="130"/>
      <c r="NH48" s="130"/>
      <c r="NI48" s="130"/>
      <c r="NJ48" s="130"/>
      <c r="NK48" s="130"/>
      <c r="NL48" s="130"/>
      <c r="NM48" s="130"/>
      <c r="NN48" s="130"/>
      <c r="NO48" s="130"/>
      <c r="NP48" s="256"/>
      <c r="NQ48" s="256"/>
      <c r="NR48" s="256"/>
      <c r="NS48" s="256"/>
      <c r="NT48" s="256"/>
      <c r="NU48" s="256"/>
      <c r="NV48" s="256"/>
      <c r="NW48" s="256"/>
      <c r="NX48" s="256"/>
      <c r="NY48" s="256"/>
      <c r="NZ48" s="256"/>
      <c r="OA48" s="256"/>
      <c r="OB48" s="256"/>
      <c r="OC48" s="256"/>
      <c r="OD48" s="256"/>
      <c r="OE48" s="256"/>
      <c r="OF48" s="256"/>
      <c r="OG48" s="256"/>
      <c r="OH48" s="256"/>
      <c r="OI48" s="256"/>
      <c r="OJ48" s="256"/>
      <c r="OK48" s="256"/>
      <c r="OL48" s="256"/>
      <c r="OM48" s="256"/>
      <c r="ON48" s="256"/>
      <c r="OO48" s="256"/>
      <c r="OP48" s="256"/>
      <c r="OQ48" s="256"/>
      <c r="OR48" s="256"/>
      <c r="OS48" s="256"/>
      <c r="OT48" s="256"/>
      <c r="OU48" s="256"/>
      <c r="OV48" s="256"/>
      <c r="OW48" s="256"/>
      <c r="OX48" s="256"/>
      <c r="OY48" s="256"/>
      <c r="OZ48" s="256"/>
      <c r="PA48" s="256"/>
      <c r="PB48" s="256"/>
      <c r="PC48" s="256"/>
      <c r="PD48" s="256"/>
      <c r="PE48" s="256"/>
      <c r="PF48" s="256"/>
      <c r="PG48" s="256"/>
      <c r="PH48" s="256"/>
      <c r="PI48" s="256"/>
      <c r="PJ48" s="256"/>
      <c r="PK48" s="256"/>
      <c r="PL48" s="256"/>
      <c r="PM48" s="256"/>
      <c r="PN48" s="256"/>
      <c r="PO48" s="256"/>
      <c r="PP48" s="256"/>
      <c r="PQ48" s="256"/>
      <c r="PR48" s="256"/>
      <c r="PS48" s="256"/>
      <c r="PT48" s="256"/>
      <c r="PU48" s="256"/>
      <c r="PV48" s="256"/>
      <c r="PW48" s="256"/>
      <c r="PX48" s="256"/>
      <c r="PY48" s="256"/>
      <c r="PZ48" s="256"/>
      <c r="QA48" s="256"/>
      <c r="QB48" s="256"/>
      <c r="QC48" s="64"/>
      <c r="QD48" s="64"/>
      <c r="QE48" s="64"/>
      <c r="QF48" s="64"/>
      <c r="QG48" s="64"/>
      <c r="QH48" s="64"/>
      <c r="QI48" s="64"/>
      <c r="QJ48" s="64"/>
      <c r="QK48" s="64"/>
      <c r="QL48" s="64"/>
      <c r="QM48" s="64"/>
      <c r="QN48" s="64"/>
      <c r="QO48" s="64"/>
      <c r="QP48" s="64"/>
      <c r="QQ48" s="64"/>
      <c r="QR48" s="64"/>
      <c r="QS48" s="64"/>
      <c r="QT48" s="64"/>
      <c r="QU48" s="64"/>
      <c r="QV48" s="64"/>
      <c r="QW48" s="64"/>
      <c r="QX48" s="64"/>
      <c r="QY48" s="64"/>
      <c r="QZ48" s="64"/>
      <c r="RA48" s="64"/>
      <c r="RB48" s="64"/>
      <c r="RC48" s="64"/>
      <c r="RD48" s="64"/>
      <c r="RE48" s="64"/>
      <c r="RF48" s="64"/>
      <c r="RG48" s="64"/>
      <c r="RH48" s="64"/>
      <c r="RI48" s="64"/>
      <c r="RJ48" s="64"/>
      <c r="RK48" s="64"/>
      <c r="RL48" s="64"/>
      <c r="RM48" s="64"/>
      <c r="RN48" s="64"/>
      <c r="RO48" s="64"/>
      <c r="RP48" s="64"/>
      <c r="RQ48" s="64"/>
      <c r="RR48" s="64"/>
      <c r="RS48" s="64"/>
      <c r="RT48" s="64"/>
      <c r="RU48" s="64"/>
      <c r="RV48" s="64"/>
      <c r="RW48" s="64"/>
      <c r="RX48" s="64"/>
      <c r="RY48" s="64"/>
      <c r="RZ48" s="64"/>
      <c r="SA48" s="64"/>
      <c r="SB48" s="64"/>
      <c r="SC48" s="64"/>
      <c r="SD48" s="64"/>
      <c r="SE48" s="64"/>
      <c r="SF48" s="64"/>
      <c r="SG48" s="64"/>
      <c r="SH48" s="64"/>
      <c r="SI48" s="64"/>
      <c r="SJ48" s="64"/>
      <c r="SK48" s="64"/>
      <c r="SL48" s="64"/>
      <c r="SM48" s="64"/>
      <c r="SN48" s="64"/>
      <c r="SO48" s="64"/>
      <c r="SP48" s="64"/>
      <c r="SQ48" s="64"/>
      <c r="SR48" s="64"/>
      <c r="SS48" s="64"/>
      <c r="ST48" s="64"/>
      <c r="SU48" s="64"/>
      <c r="SV48" s="64"/>
      <c r="SW48" s="64"/>
      <c r="SX48" s="64"/>
      <c r="SY48" s="64"/>
      <c r="SZ48" s="64"/>
      <c r="TA48" s="64"/>
      <c r="TB48" s="64"/>
      <c r="TC48" s="64"/>
      <c r="TD48" s="64"/>
      <c r="TE48" s="64"/>
      <c r="TF48" s="64"/>
      <c r="TG48" s="64"/>
      <c r="TH48" s="64"/>
      <c r="TI48" s="64"/>
      <c r="TJ48" s="64"/>
      <c r="TK48" s="64"/>
      <c r="TL48" s="64"/>
      <c r="TM48" s="64"/>
      <c r="TN48" s="64"/>
      <c r="TO48" s="64"/>
      <c r="TP48" s="64"/>
      <c r="TQ48" s="64"/>
      <c r="TR48" s="64"/>
      <c r="TS48" s="64"/>
      <c r="TT48" s="64"/>
      <c r="TU48" s="64"/>
      <c r="TV48" s="64"/>
      <c r="TW48" s="64"/>
      <c r="TX48" s="64"/>
      <c r="TY48" s="64"/>
      <c r="TZ48" s="64"/>
      <c r="UA48" s="64"/>
      <c r="UB48" s="64"/>
      <c r="UC48" s="64"/>
      <c r="UD48" s="64"/>
      <c r="UE48" s="64"/>
      <c r="UF48" s="64"/>
      <c r="UG48" s="64"/>
      <c r="UH48" s="64"/>
      <c r="UI48" s="64"/>
      <c r="UJ48" s="64"/>
      <c r="UK48" s="64"/>
      <c r="UL48" s="64"/>
      <c r="UM48" s="64"/>
      <c r="UN48" s="64"/>
      <c r="UO48" s="64"/>
      <c r="UP48" s="64"/>
      <c r="UQ48" s="64"/>
      <c r="UR48" s="64"/>
      <c r="US48" s="64"/>
      <c r="UT48" s="64"/>
      <c r="UU48" s="64"/>
      <c r="UV48" s="64"/>
      <c r="UW48" s="64"/>
      <c r="UX48" s="64"/>
      <c r="UY48" s="64"/>
      <c r="UZ48" s="64"/>
      <c r="VA48" s="64"/>
      <c r="VB48" s="64"/>
      <c r="VC48" s="64"/>
      <c r="VD48" s="64"/>
      <c r="VE48" s="64"/>
      <c r="VF48" s="129"/>
      <c r="VG48" s="129"/>
      <c r="VH48" s="129"/>
      <c r="VI48" s="129"/>
      <c r="VJ48" s="129"/>
      <c r="VK48" s="129"/>
      <c r="VL48" s="129"/>
      <c r="VM48" s="129"/>
      <c r="VN48" s="129"/>
      <c r="VO48" s="129"/>
      <c r="VP48" s="129"/>
      <c r="VQ48" s="129"/>
      <c r="VR48" s="129"/>
      <c r="VS48" s="129"/>
      <c r="VT48" s="129"/>
      <c r="VU48" s="129"/>
      <c r="VV48" s="129"/>
      <c r="VW48" s="129"/>
      <c r="VX48" s="129"/>
      <c r="VY48" s="129"/>
      <c r="VZ48" s="129"/>
      <c r="WA48" s="129"/>
      <c r="WB48" s="129"/>
      <c r="WC48" s="129"/>
      <c r="WD48" s="129"/>
      <c r="WE48" s="129"/>
      <c r="WF48" s="129"/>
      <c r="WG48" s="129"/>
      <c r="WH48" s="129"/>
      <c r="WI48" s="129"/>
      <c r="WJ48" s="129"/>
      <c r="WK48" s="129"/>
      <c r="WL48" s="129"/>
      <c r="WM48" s="129"/>
      <c r="WN48" s="129"/>
      <c r="WO48" s="129"/>
      <c r="WP48" s="129"/>
      <c r="WQ48" s="129"/>
      <c r="WR48" s="129"/>
      <c r="WS48" s="129"/>
      <c r="WT48" s="129"/>
      <c r="WU48" s="129"/>
      <c r="WV48" s="129"/>
      <c r="WW48" s="129"/>
      <c r="WX48" s="129"/>
      <c r="WY48" s="129"/>
      <c r="WZ48" s="129"/>
      <c r="XA48" s="129"/>
      <c r="XB48" s="129"/>
      <c r="XC48" s="129"/>
      <c r="XD48" s="129"/>
      <c r="XE48" s="129"/>
      <c r="XF48" s="129"/>
      <c r="XG48" s="129"/>
      <c r="XH48" s="129"/>
      <c r="XI48" s="129"/>
      <c r="XJ48" s="129"/>
      <c r="XK48" s="129"/>
      <c r="XL48" s="129"/>
      <c r="XM48" s="129"/>
      <c r="XN48" s="129"/>
      <c r="XO48" s="129"/>
      <c r="XP48" s="129"/>
      <c r="XQ48" s="129"/>
      <c r="XR48" s="129"/>
      <c r="XS48" s="129"/>
      <c r="XT48" s="129"/>
      <c r="XU48" s="129"/>
      <c r="XV48" s="129"/>
      <c r="XW48" s="129"/>
      <c r="XX48" s="129"/>
      <c r="XY48" s="129"/>
      <c r="XZ48" s="129"/>
      <c r="YA48" s="129"/>
      <c r="YB48" s="129"/>
      <c r="YC48" s="129"/>
      <c r="YD48" s="129"/>
      <c r="YE48" s="129"/>
      <c r="YF48" s="129"/>
      <c r="YG48" s="129"/>
      <c r="YH48" s="129"/>
      <c r="YI48" s="129"/>
      <c r="YJ48" s="129"/>
      <c r="YK48" s="129"/>
      <c r="YL48" s="129"/>
      <c r="YM48" s="129"/>
      <c r="YN48" s="129"/>
      <c r="YO48" s="129"/>
      <c r="YP48" s="129"/>
      <c r="YQ48" s="129"/>
      <c r="YR48" s="129"/>
      <c r="YS48" s="129"/>
      <c r="YT48" s="129"/>
      <c r="YU48" s="129"/>
      <c r="YV48" s="129"/>
      <c r="YW48" s="129"/>
      <c r="YX48" s="129"/>
      <c r="YY48" s="129"/>
      <c r="YZ48" s="129"/>
      <c r="ZA48" s="129"/>
      <c r="ZB48" s="129"/>
      <c r="ZC48" s="129"/>
      <c r="ZD48" s="129"/>
      <c r="ZE48" s="129"/>
      <c r="ZF48" s="129"/>
      <c r="ZG48" s="129"/>
      <c r="ZH48" s="129"/>
      <c r="ZI48" s="129"/>
      <c r="ZJ48" s="129"/>
      <c r="ZK48" s="129"/>
      <c r="ZL48" s="129"/>
      <c r="ZM48" s="129"/>
      <c r="ZN48" s="129"/>
      <c r="ZO48" s="129"/>
      <c r="ZP48" s="129"/>
      <c r="ZQ48" s="129"/>
      <c r="ZR48" s="129"/>
      <c r="ZS48" s="129"/>
      <c r="ZT48" s="129"/>
      <c r="ZU48" s="129"/>
      <c r="ZV48" s="129"/>
      <c r="ZW48" s="129"/>
      <c r="ZX48" s="129"/>
      <c r="ZY48" s="129"/>
      <c r="ZZ48" s="129"/>
      <c r="AAA48" s="129"/>
      <c r="AAB48" s="129"/>
      <c r="AAC48" s="129"/>
      <c r="AAD48" s="129"/>
      <c r="AAE48" s="129"/>
      <c r="AAF48" s="129"/>
      <c r="AAG48" s="129"/>
      <c r="AAH48" s="129"/>
      <c r="AAI48" s="129"/>
      <c r="AAJ48" s="129"/>
      <c r="AAK48" s="129"/>
      <c r="AAL48" s="129"/>
      <c r="AAM48" s="129"/>
      <c r="AAN48" s="129"/>
      <c r="AAO48" s="129"/>
      <c r="AAP48" s="129"/>
      <c r="AAQ48" s="129"/>
      <c r="AAR48" s="129"/>
      <c r="AAS48" s="129"/>
      <c r="AAT48" s="129"/>
      <c r="AAU48" s="129"/>
      <c r="AAV48" s="129"/>
      <c r="AAW48" s="129"/>
      <c r="AAX48" s="129"/>
      <c r="AAY48" s="129"/>
      <c r="AAZ48" s="129"/>
      <c r="ABA48" s="129"/>
      <c r="ABB48" s="129"/>
      <c r="ABC48" s="129"/>
      <c r="ABD48" s="129"/>
      <c r="ABE48" s="129"/>
      <c r="ABF48" s="129"/>
      <c r="ABG48" s="129"/>
      <c r="ABH48" s="129"/>
      <c r="ABI48" s="129"/>
      <c r="ABJ48" s="129"/>
      <c r="ABK48" s="129"/>
      <c r="ABL48" s="129"/>
      <c r="ABM48" s="129"/>
      <c r="ABN48" s="129"/>
      <c r="ABO48" s="129"/>
      <c r="ABP48" s="129"/>
      <c r="ABQ48" s="129"/>
      <c r="ABR48" s="129"/>
      <c r="ABS48" s="129"/>
      <c r="ABT48" s="129"/>
      <c r="ABU48" s="129"/>
      <c r="ABV48" s="129"/>
      <c r="ABW48" s="129"/>
      <c r="ABX48" s="129"/>
      <c r="ABY48" s="129"/>
      <c r="ABZ48" s="129"/>
      <c r="ACA48" s="129"/>
      <c r="ACB48" s="129"/>
      <c r="ACC48" s="129"/>
      <c r="ACD48" s="129"/>
      <c r="ACE48" s="129"/>
      <c r="ACF48" s="129"/>
      <c r="ACG48" s="129"/>
      <c r="ACH48" s="129"/>
      <c r="ACI48" s="129"/>
      <c r="ACJ48" s="129"/>
      <c r="ACK48" s="129"/>
      <c r="ACL48" s="129"/>
      <c r="ACM48" s="129"/>
      <c r="ACN48" s="129"/>
      <c r="ACO48" s="129"/>
      <c r="ACP48" s="129"/>
      <c r="ACQ48" s="129"/>
      <c r="ACR48" s="129"/>
      <c r="ACS48" s="129"/>
      <c r="ACT48" s="129"/>
      <c r="ACU48" s="129"/>
      <c r="ACV48" s="129"/>
      <c r="ACW48" s="129"/>
      <c r="ACX48" s="129"/>
      <c r="ACY48" s="257"/>
      <c r="ACZ48" s="257"/>
      <c r="ADA48" s="257"/>
      <c r="ADB48" s="257"/>
      <c r="ADC48" s="257"/>
      <c r="ADD48" s="257"/>
      <c r="ADE48" s="257"/>
      <c r="ADF48" s="257"/>
      <c r="ADG48" s="257"/>
      <c r="ADH48" s="257"/>
      <c r="ADI48" s="257"/>
      <c r="ADJ48" s="257"/>
      <c r="ADK48" s="257"/>
      <c r="ADL48" s="257"/>
      <c r="ADM48" s="257"/>
      <c r="ADN48" s="257"/>
      <c r="ADO48" s="257"/>
      <c r="ADP48" s="257"/>
      <c r="ADQ48" s="257"/>
      <c r="ADR48" s="257"/>
      <c r="ADS48" s="257"/>
      <c r="ADT48" s="257"/>
      <c r="ADU48" s="257"/>
      <c r="ADV48" s="257"/>
      <c r="ADW48" s="257"/>
      <c r="ADX48" s="257"/>
      <c r="ADY48" s="257"/>
      <c r="ADZ48" s="257"/>
      <c r="AEA48" s="257"/>
      <c r="AEB48" s="257"/>
      <c r="AEC48" s="257"/>
      <c r="AED48" s="257"/>
      <c r="AEE48" s="257"/>
      <c r="AEF48" s="257"/>
      <c r="AEG48" s="257"/>
      <c r="AEH48" s="257"/>
      <c r="AEI48" s="257"/>
      <c r="AEJ48" s="257"/>
      <c r="AEK48" s="257"/>
      <c r="AEL48" s="257"/>
      <c r="AEM48" s="257"/>
      <c r="AEN48" s="257"/>
      <c r="AEO48" s="257"/>
      <c r="AEP48" s="257"/>
      <c r="AEQ48" s="257"/>
      <c r="AER48" s="257"/>
      <c r="AES48" s="257"/>
      <c r="AET48" s="257"/>
      <c r="AEU48" s="257"/>
      <c r="AEV48" s="257"/>
      <c r="AEW48" s="257"/>
      <c r="AEX48" s="257"/>
      <c r="AEY48" s="257"/>
      <c r="AEZ48" s="257"/>
      <c r="AFA48" s="257"/>
      <c r="AFB48" s="257"/>
      <c r="AFC48" s="257"/>
      <c r="AFD48" s="257"/>
      <c r="AFE48" s="257"/>
      <c r="AFF48" s="257"/>
      <c r="AFG48" s="257"/>
      <c r="AFH48" s="257"/>
      <c r="AFI48" s="257"/>
      <c r="AFJ48" s="257"/>
      <c r="AFK48" s="257"/>
      <c r="AFL48" s="257"/>
      <c r="AFM48" s="257"/>
      <c r="AFN48" s="257"/>
      <c r="AFO48" s="130"/>
      <c r="AFP48" s="130"/>
      <c r="AFQ48" s="130"/>
      <c r="AFR48" s="130"/>
      <c r="AFS48" s="130"/>
      <c r="AFT48" s="130"/>
      <c r="AFU48" s="130"/>
      <c r="AFV48" s="130"/>
      <c r="AFW48" s="130"/>
      <c r="AFX48" s="130"/>
      <c r="AFY48" s="130"/>
      <c r="AFZ48" s="130"/>
      <c r="AGA48" s="130"/>
      <c r="AGB48" s="130"/>
      <c r="AGC48" s="130"/>
      <c r="AGD48" s="130"/>
      <c r="AGE48" s="130"/>
      <c r="AGF48" s="130"/>
      <c r="AGG48" s="130"/>
      <c r="AGH48" s="130"/>
      <c r="AGI48" s="130"/>
      <c r="AGJ48" s="130"/>
      <c r="AGK48" s="130"/>
      <c r="AGL48" s="130"/>
      <c r="AGM48" s="130"/>
      <c r="AGN48" s="130"/>
      <c r="AGO48" s="130"/>
      <c r="AGP48" s="130"/>
      <c r="AGQ48" s="130"/>
      <c r="AGR48" s="130"/>
      <c r="AGS48" s="130"/>
      <c r="AGT48" s="130"/>
      <c r="AGU48" s="130"/>
      <c r="AGV48" s="130"/>
      <c r="AGW48" s="130"/>
      <c r="AGX48" s="130"/>
      <c r="AGY48" s="130"/>
      <c r="AGZ48" s="130"/>
      <c r="AHA48" s="130"/>
      <c r="AHB48" s="130"/>
      <c r="AHC48" s="130"/>
      <c r="AHD48" s="130"/>
      <c r="AHE48" s="130"/>
      <c r="AHF48" s="130"/>
      <c r="AHG48" s="130"/>
      <c r="AHH48" s="130"/>
      <c r="AHI48" s="130"/>
      <c r="AHJ48" s="130"/>
      <c r="AHK48" s="130"/>
      <c r="AHL48" s="130"/>
      <c r="AHM48" s="130"/>
      <c r="AHN48" s="130"/>
      <c r="AHO48" s="130"/>
      <c r="AHP48" s="130"/>
      <c r="AHQ48" s="130"/>
      <c r="AHR48" s="130"/>
      <c r="AHS48" s="130"/>
      <c r="AHT48" s="130"/>
      <c r="AHU48" s="130"/>
      <c r="AHV48" s="130"/>
      <c r="AHW48" s="130"/>
      <c r="AHX48" s="130"/>
      <c r="AHY48" s="130"/>
      <c r="AHZ48" s="130"/>
      <c r="AIA48" s="130"/>
      <c r="AIB48" s="130"/>
      <c r="AIC48" s="130"/>
      <c r="AID48" s="130"/>
      <c r="AIE48" s="64"/>
      <c r="AIF48" s="64"/>
      <c r="AIG48" s="64"/>
      <c r="AIH48" s="64"/>
      <c r="AII48" s="64"/>
      <c r="AIJ48" s="64"/>
      <c r="AIK48" s="64"/>
      <c r="AIL48" s="64"/>
      <c r="AIM48" s="64"/>
      <c r="AIN48" s="64"/>
      <c r="AIO48" s="64"/>
      <c r="AIP48" s="64"/>
      <c r="AIQ48" s="64"/>
      <c r="AIR48" s="64"/>
      <c r="AIS48" s="64"/>
      <c r="AIT48" s="64"/>
      <c r="AIU48" s="64"/>
      <c r="AIV48" s="64"/>
      <c r="AIW48" s="64"/>
      <c r="AIX48" s="64"/>
      <c r="AIY48" s="64"/>
      <c r="AIZ48" s="64"/>
      <c r="AJA48" s="64"/>
      <c r="AJB48" s="64"/>
      <c r="AJC48" s="64"/>
      <c r="AJD48" s="64"/>
      <c r="AJE48" s="64"/>
      <c r="AJF48" s="64"/>
      <c r="AJG48" s="64"/>
      <c r="AJH48" s="64"/>
      <c r="AJI48" s="64"/>
      <c r="AJJ48" s="64"/>
      <c r="AJK48" s="64"/>
      <c r="AJL48" s="64"/>
      <c r="AJM48" s="64"/>
      <c r="AJN48" s="64"/>
      <c r="AJO48" s="64"/>
      <c r="AJP48" s="64"/>
      <c r="AJQ48" s="64"/>
      <c r="AJR48" s="64"/>
      <c r="AJS48" s="64"/>
      <c r="AJT48" s="64"/>
      <c r="AJU48" s="64"/>
      <c r="AJV48" s="64"/>
      <c r="AJW48" s="64"/>
      <c r="AJX48" s="64"/>
      <c r="AJY48" s="64"/>
      <c r="AJZ48" s="64"/>
      <c r="AKA48" s="64"/>
      <c r="AKB48" s="64"/>
      <c r="AKC48" s="64"/>
      <c r="AKD48" s="64"/>
      <c r="AKE48" s="64"/>
      <c r="AKF48" s="64"/>
      <c r="AKG48" s="64"/>
      <c r="AKH48" s="64"/>
      <c r="AKI48" s="64"/>
      <c r="AKJ48" s="64"/>
      <c r="AKK48" s="64"/>
      <c r="AKL48" s="64"/>
      <c r="AKM48" s="64"/>
      <c r="AKN48" s="64"/>
      <c r="AKO48" s="64"/>
      <c r="AKP48" s="64"/>
      <c r="AKQ48" s="64"/>
      <c r="AKR48" s="64"/>
      <c r="AKS48" s="258"/>
      <c r="AKT48" s="64"/>
      <c r="AKU48" s="64"/>
      <c r="AKV48" s="64"/>
      <c r="AKW48" s="64"/>
      <c r="AKX48" s="64"/>
      <c r="AKY48" s="64"/>
      <c r="AKZ48" s="64"/>
      <c r="ALA48" s="64"/>
      <c r="ALB48" s="64"/>
      <c r="ALC48" s="64"/>
      <c r="ALD48" s="64"/>
      <c r="ALE48" s="64"/>
      <c r="ALF48" s="64"/>
      <c r="ALG48" s="64"/>
      <c r="ALH48" s="64"/>
      <c r="ALI48" s="64"/>
      <c r="ALJ48" s="64"/>
      <c r="ALK48" s="64"/>
      <c r="ALL48" s="64"/>
      <c r="ALM48" s="64"/>
      <c r="ALN48" s="64"/>
      <c r="ALO48" s="64"/>
      <c r="ALP48" s="64"/>
      <c r="ALQ48" s="64"/>
      <c r="ALR48" s="64"/>
      <c r="ALS48" s="64"/>
      <c r="ALT48" s="64"/>
      <c r="ALU48" s="64"/>
      <c r="ALV48" s="64"/>
      <c r="ALW48" s="64"/>
      <c r="ALX48" s="64"/>
      <c r="ALY48" s="64"/>
      <c r="ALZ48" s="64"/>
      <c r="AMA48" s="64"/>
      <c r="AMB48" s="64"/>
      <c r="AMC48" s="64"/>
      <c r="AMD48" s="64"/>
      <c r="AME48" s="64"/>
      <c r="AMF48" s="64"/>
      <c r="AMG48" s="64"/>
      <c r="AMH48" s="64"/>
      <c r="AMI48" s="64"/>
      <c r="AMJ48" s="64"/>
      <c r="AMK48" s="64"/>
      <c r="AML48" s="64"/>
      <c r="AMM48" s="64"/>
      <c r="AMN48" s="64"/>
      <c r="AMO48" s="64"/>
      <c r="AMP48" s="64"/>
      <c r="AMQ48" s="64"/>
      <c r="AMR48" s="64"/>
      <c r="AMS48" s="64"/>
      <c r="AMT48" s="64"/>
      <c r="AMU48" s="64"/>
      <c r="AMV48" s="64"/>
      <c r="AMW48" s="64"/>
      <c r="AMX48" s="64"/>
      <c r="AMY48" s="64"/>
      <c r="AMZ48" s="64"/>
      <c r="ANA48" s="64"/>
      <c r="ANB48" s="64"/>
      <c r="ANC48" s="64"/>
      <c r="AND48" s="64"/>
      <c r="ANE48" s="64"/>
      <c r="ANF48" s="64"/>
      <c r="ANG48" s="64"/>
      <c r="ANH48" s="129"/>
      <c r="ANI48" s="129"/>
      <c r="ANJ48" s="129"/>
      <c r="ANK48" s="129"/>
      <c r="ANL48" s="129"/>
      <c r="ANM48" s="129"/>
      <c r="ANN48" s="129"/>
      <c r="ANO48" s="129"/>
      <c r="ANP48" s="129"/>
      <c r="ANQ48" s="129"/>
      <c r="ANR48" s="129"/>
      <c r="ANS48" s="129"/>
      <c r="ANT48" s="129"/>
      <c r="ANU48" s="129"/>
      <c r="ANV48" s="129"/>
      <c r="ANW48" s="129"/>
      <c r="ANX48" s="129"/>
      <c r="ANY48" s="129"/>
      <c r="ANZ48" s="129"/>
      <c r="AOA48" s="129"/>
      <c r="AOB48" s="129"/>
      <c r="AOC48" s="129"/>
      <c r="AOD48" s="129"/>
      <c r="AOE48" s="129"/>
      <c r="AOF48" s="129"/>
      <c r="AOG48" s="129"/>
      <c r="AOH48" s="129"/>
      <c r="AOI48" s="129"/>
      <c r="AOJ48" s="129"/>
      <c r="AOK48" s="129"/>
      <c r="AOL48" s="129"/>
      <c r="AOM48" s="129"/>
      <c r="AON48" s="129"/>
      <c r="AOO48" s="129"/>
      <c r="AOP48" s="129"/>
      <c r="AOQ48" s="129"/>
      <c r="AOR48" s="129"/>
      <c r="AOS48" s="129"/>
      <c r="AOT48" s="129"/>
      <c r="AOU48" s="129"/>
      <c r="AOV48" s="129"/>
      <c r="AOW48" s="129"/>
      <c r="AOX48" s="129"/>
      <c r="AOY48" s="129"/>
      <c r="AOZ48" s="129"/>
      <c r="APA48" s="129"/>
      <c r="APB48" s="129"/>
      <c r="APC48" s="129"/>
      <c r="APD48" s="129"/>
      <c r="APE48" s="129"/>
      <c r="APF48" s="129"/>
      <c r="APG48" s="129"/>
      <c r="APH48" s="129"/>
      <c r="API48" s="129"/>
      <c r="APJ48" s="129"/>
      <c r="APK48" s="129"/>
      <c r="APL48" s="129"/>
      <c r="APM48" s="129"/>
      <c r="APN48" s="129"/>
      <c r="APO48" s="129"/>
      <c r="APP48" s="129"/>
      <c r="APQ48" s="129"/>
      <c r="APR48" s="129"/>
      <c r="APS48" s="129"/>
      <c r="APT48" s="129"/>
      <c r="APU48" s="130"/>
      <c r="APV48" s="130"/>
      <c r="APW48" s="130"/>
      <c r="APX48" s="130"/>
      <c r="APY48" s="130"/>
      <c r="APZ48" s="130"/>
      <c r="AQA48" s="130"/>
      <c r="AQB48" s="130"/>
      <c r="AQC48" s="130"/>
      <c r="AQD48" s="130"/>
      <c r="AQE48" s="130"/>
      <c r="AQF48" s="130"/>
      <c r="AQG48" s="130"/>
      <c r="AQH48" s="130"/>
      <c r="AQI48" s="130"/>
      <c r="AQJ48" s="130"/>
      <c r="AQK48" s="130"/>
      <c r="AQL48" s="130"/>
      <c r="AQM48" s="130"/>
      <c r="AQN48" s="130"/>
      <c r="AQO48" s="130"/>
      <c r="AQP48" s="130"/>
      <c r="AQQ48" s="130"/>
      <c r="AQR48" s="130"/>
      <c r="AQS48" s="130"/>
      <c r="AQT48" s="130"/>
      <c r="AQU48" s="130"/>
      <c r="AQV48" s="130"/>
      <c r="AQW48" s="130"/>
      <c r="AQX48" s="130"/>
      <c r="AQY48" s="130"/>
      <c r="AQZ48" s="130"/>
      <c r="ARA48" s="130"/>
      <c r="ARB48" s="130"/>
      <c r="ARC48" s="130"/>
      <c r="ARD48" s="130"/>
      <c r="ARE48" s="130"/>
      <c r="ARF48" s="130"/>
      <c r="ARG48" s="130"/>
      <c r="ARH48" s="130"/>
      <c r="ARI48" s="130"/>
      <c r="ARJ48" s="130"/>
      <c r="ARK48" s="130"/>
      <c r="ARL48" s="130"/>
      <c r="ARM48" s="130"/>
      <c r="ARN48" s="130"/>
      <c r="ARO48" s="130"/>
      <c r="ARP48" s="130"/>
      <c r="ARQ48" s="130"/>
      <c r="ARR48" s="130"/>
      <c r="ARS48" s="130"/>
      <c r="ART48" s="130"/>
      <c r="ARU48" s="130"/>
      <c r="ARV48" s="130"/>
      <c r="ARW48" s="130"/>
      <c r="ARX48" s="130"/>
      <c r="ARY48" s="130"/>
      <c r="ARZ48" s="130"/>
      <c r="ASA48" s="130"/>
      <c r="ASB48" s="130"/>
      <c r="ASC48" s="130"/>
      <c r="ASD48" s="130"/>
      <c r="ASE48" s="130"/>
      <c r="ASF48" s="130"/>
      <c r="ASG48" s="130"/>
      <c r="ASH48" s="131"/>
      <c r="ASI48" s="131"/>
      <c r="ASJ48" s="131"/>
      <c r="ASK48" s="131"/>
      <c r="ASL48" s="131"/>
      <c r="ASM48" s="131"/>
      <c r="ASN48" s="131"/>
      <c r="ASO48" s="131"/>
      <c r="ASP48" s="131"/>
      <c r="ASQ48" s="131"/>
      <c r="ASR48" s="131"/>
      <c r="ASS48" s="131"/>
      <c r="AST48" s="131"/>
      <c r="ASU48" s="131"/>
      <c r="ASV48" s="131"/>
      <c r="ASW48" s="131"/>
      <c r="ASX48" s="131"/>
      <c r="ASY48" s="131"/>
      <c r="ASZ48" s="131"/>
      <c r="ATA48" s="131"/>
      <c r="ATB48" s="131"/>
      <c r="ATC48" s="131"/>
      <c r="ATD48" s="131"/>
      <c r="ATE48" s="131"/>
      <c r="ATF48" s="131"/>
      <c r="ATG48" s="131"/>
      <c r="ATH48" s="131"/>
      <c r="ATI48" s="131"/>
      <c r="ATJ48" s="131"/>
      <c r="ATK48" s="131"/>
      <c r="ATL48" s="131"/>
      <c r="ATM48" s="131"/>
      <c r="ATN48" s="131"/>
      <c r="ATO48" s="131"/>
      <c r="ATP48" s="131"/>
      <c r="ATQ48" s="131"/>
      <c r="ATR48" s="131"/>
      <c r="ATS48" s="131"/>
      <c r="ATT48" s="131"/>
      <c r="ATU48" s="131"/>
      <c r="ATV48" s="131"/>
      <c r="ATW48" s="131"/>
      <c r="ATX48" s="131"/>
      <c r="ATY48" s="131"/>
      <c r="ATZ48" s="131"/>
      <c r="AUA48" s="131"/>
      <c r="AUB48" s="131"/>
      <c r="AUC48" s="131"/>
      <c r="AUD48" s="131"/>
      <c r="AUE48" s="131"/>
      <c r="AUF48" s="131"/>
      <c r="AUG48" s="131"/>
      <c r="AUH48" s="131"/>
      <c r="AUI48" s="131"/>
      <c r="AUJ48" s="131"/>
      <c r="AUK48" s="131"/>
      <c r="AUL48" s="131"/>
      <c r="AUM48" s="131"/>
      <c r="AUN48" s="131"/>
      <c r="AUO48" s="131"/>
      <c r="AUP48" s="131"/>
      <c r="AUQ48" s="131"/>
      <c r="AUR48" s="131"/>
      <c r="AUS48" s="131"/>
      <c r="AUT48" s="131"/>
      <c r="AUU48" s="130"/>
      <c r="AUV48" s="130"/>
      <c r="AUW48" s="130"/>
      <c r="AUX48" s="130"/>
      <c r="AUY48" s="130"/>
      <c r="AUZ48" s="130"/>
      <c r="AVA48" s="130"/>
      <c r="AVB48" s="130"/>
      <c r="AVC48" s="130"/>
      <c r="AVD48" s="130"/>
      <c r="AVE48" s="130"/>
      <c r="AVF48" s="130"/>
      <c r="AVG48" s="130"/>
      <c r="AVH48" s="130"/>
      <c r="AVI48" s="130"/>
      <c r="AVJ48" s="130"/>
      <c r="AVK48" s="130"/>
      <c r="AVL48" s="130"/>
      <c r="AVM48" s="130"/>
      <c r="AVN48" s="130"/>
      <c r="AVO48" s="130"/>
      <c r="AVP48" s="130"/>
      <c r="AVQ48" s="130"/>
      <c r="AVR48" s="130"/>
      <c r="AVS48" s="130"/>
      <c r="AVT48" s="130"/>
      <c r="AVU48" s="130"/>
      <c r="AVV48" s="130"/>
      <c r="AVW48" s="130"/>
      <c r="AVX48" s="130"/>
      <c r="AVY48" s="130"/>
      <c r="AVZ48" s="130"/>
      <c r="AWA48" s="130"/>
      <c r="AWB48" s="130"/>
      <c r="AWC48" s="130"/>
      <c r="AWD48" s="130"/>
      <c r="AWE48" s="130"/>
      <c r="AWF48" s="130"/>
      <c r="AWG48" s="130"/>
      <c r="AWH48" s="130"/>
      <c r="AWI48" s="130"/>
      <c r="AWJ48" s="130"/>
      <c r="AWK48" s="130"/>
      <c r="AWL48" s="130"/>
      <c r="AWM48" s="130"/>
      <c r="AWN48" s="130"/>
      <c r="AWO48" s="130"/>
      <c r="AWP48" s="130"/>
      <c r="AWQ48" s="130"/>
      <c r="AWR48" s="130"/>
      <c r="AWS48" s="130"/>
      <c r="AWT48" s="130"/>
      <c r="AWU48" s="130"/>
      <c r="AWV48" s="130"/>
      <c r="AWW48" s="130"/>
      <c r="AWX48" s="130"/>
      <c r="AWY48" s="130"/>
      <c r="AWZ48" s="130"/>
      <c r="AXA48" s="130"/>
      <c r="AXB48" s="130"/>
      <c r="AXC48" s="130"/>
      <c r="AXD48" s="130"/>
      <c r="AXE48" s="130"/>
      <c r="AXF48" s="130"/>
      <c r="AXG48" s="130"/>
      <c r="AXH48" s="130"/>
      <c r="AXI48" s="130"/>
      <c r="AXJ48" s="130"/>
      <c r="AXK48" s="64"/>
      <c r="AXL48" s="64"/>
      <c r="AXM48" s="64"/>
      <c r="AXN48" s="64"/>
      <c r="AXO48" s="64"/>
      <c r="AXP48" s="64"/>
      <c r="AXQ48" s="64"/>
      <c r="AXR48" s="64"/>
      <c r="AXS48" s="64"/>
      <c r="AXT48" s="64"/>
      <c r="AXU48" s="64"/>
      <c r="AXV48" s="64"/>
      <c r="AXW48" s="64"/>
      <c r="AXX48" s="64"/>
      <c r="AXY48" s="64"/>
      <c r="AXZ48" s="64"/>
      <c r="AYA48" s="64"/>
      <c r="AYB48" s="64"/>
      <c r="AYC48" s="64"/>
      <c r="AYD48" s="64"/>
      <c r="AYE48" s="64"/>
      <c r="AYF48" s="64"/>
      <c r="AYG48" s="64"/>
      <c r="AYH48" s="64"/>
      <c r="AYI48" s="64"/>
      <c r="AYJ48" s="64"/>
      <c r="AYK48" s="64"/>
      <c r="AYL48" s="64"/>
      <c r="AYM48" s="64"/>
      <c r="AYN48" s="64"/>
      <c r="AYO48" s="64"/>
      <c r="AYP48" s="64"/>
      <c r="AYQ48" s="64"/>
      <c r="AYR48" s="64"/>
      <c r="AYS48" s="64"/>
      <c r="AYT48" s="64"/>
      <c r="AYU48" s="64"/>
      <c r="AYV48" s="64"/>
      <c r="AYW48" s="64"/>
      <c r="AYX48" s="64"/>
      <c r="AYY48" s="64"/>
      <c r="AYZ48" s="64"/>
      <c r="AZA48" s="64"/>
      <c r="AZB48" s="64"/>
      <c r="AZC48" s="64"/>
      <c r="AZD48" s="64"/>
      <c r="AZE48" s="64"/>
      <c r="AZF48" s="64"/>
      <c r="AZG48" s="64"/>
      <c r="AZH48" s="64"/>
      <c r="AZI48" s="64"/>
      <c r="AZJ48" s="64"/>
      <c r="AZK48" s="64"/>
      <c r="AZL48" s="64"/>
      <c r="AZM48" s="64"/>
      <c r="AZN48" s="64"/>
      <c r="AZO48" s="64"/>
      <c r="AZP48" s="64"/>
      <c r="AZQ48" s="64"/>
      <c r="AZR48" s="64"/>
      <c r="AZS48" s="64"/>
      <c r="AZT48" s="64"/>
      <c r="AZU48" s="64"/>
      <c r="AZV48" s="64"/>
      <c r="AZW48" s="64"/>
      <c r="AZX48" s="130"/>
      <c r="AZY48" s="130"/>
      <c r="AZZ48" s="130"/>
      <c r="BAA48" s="130"/>
      <c r="BAB48" s="130"/>
      <c r="BAC48" s="130"/>
      <c r="BAD48" s="130"/>
      <c r="BAE48" s="130"/>
      <c r="BAF48" s="130"/>
      <c r="BAG48" s="130"/>
      <c r="BAH48" s="130"/>
      <c r="BAI48" s="130"/>
      <c r="BAJ48" s="130"/>
      <c r="BAK48" s="130"/>
      <c r="BAL48" s="130"/>
      <c r="BAM48" s="130"/>
      <c r="BAN48" s="130"/>
      <c r="BAO48" s="130"/>
      <c r="BAP48" s="130"/>
      <c r="BAQ48" s="130"/>
      <c r="BAR48" s="130"/>
      <c r="BAS48" s="130"/>
      <c r="BAT48" s="130"/>
      <c r="BAU48" s="130"/>
      <c r="BAV48" s="130"/>
      <c r="BAW48" s="130"/>
      <c r="BAX48" s="130"/>
      <c r="BAY48" s="130"/>
      <c r="BAZ48" s="130"/>
      <c r="BBA48" s="130"/>
      <c r="BBB48" s="130"/>
      <c r="BBC48" s="130"/>
      <c r="BBD48" s="130"/>
      <c r="BBE48" s="130"/>
      <c r="BBF48" s="130"/>
      <c r="BBG48" s="130"/>
      <c r="BBH48" s="130"/>
      <c r="BBI48" s="130"/>
      <c r="BBJ48" s="130"/>
      <c r="BBK48" s="130"/>
      <c r="BBL48" s="130"/>
      <c r="BBM48" s="130"/>
      <c r="BBN48" s="130"/>
      <c r="BBO48" s="130"/>
      <c r="BBP48" s="130"/>
      <c r="BBQ48" s="130"/>
      <c r="BBR48" s="130"/>
      <c r="BBS48" s="130"/>
      <c r="BBT48" s="130"/>
      <c r="BBU48" s="130"/>
      <c r="BBV48" s="130"/>
      <c r="BBW48" s="130"/>
      <c r="BBX48" s="130"/>
      <c r="BBY48" s="130"/>
      <c r="BBZ48" s="130"/>
      <c r="BCA48" s="130"/>
      <c r="BCB48" s="130"/>
      <c r="BCC48" s="130"/>
      <c r="BCD48" s="130"/>
      <c r="BCE48" s="130"/>
      <c r="BCF48" s="130"/>
      <c r="BCG48" s="130"/>
      <c r="BCH48" s="130"/>
      <c r="BCI48" s="130"/>
      <c r="BCJ48" s="130"/>
      <c r="BCK48" s="130"/>
      <c r="BCL48" s="130"/>
      <c r="BCM48" s="130"/>
      <c r="BCN48" s="130"/>
      <c r="BCO48" s="130"/>
      <c r="BCP48" s="130"/>
      <c r="BCQ48" s="130"/>
      <c r="BCR48" s="130"/>
      <c r="BCS48" s="130"/>
      <c r="BCT48" s="130"/>
      <c r="BCU48" s="130"/>
      <c r="BCV48" s="130"/>
      <c r="BCW48" s="130"/>
      <c r="BCX48" s="130"/>
      <c r="BCY48" s="130"/>
      <c r="BCZ48" s="130"/>
      <c r="BDA48" s="130"/>
      <c r="BDB48" s="130"/>
      <c r="BDC48" s="130"/>
      <c r="BDD48" s="130"/>
      <c r="BDE48" s="130"/>
      <c r="BDF48" s="130"/>
      <c r="BDG48" s="130"/>
      <c r="BDH48" s="130"/>
      <c r="BDI48" s="130"/>
      <c r="BDJ48" s="130"/>
      <c r="BDK48" s="130"/>
      <c r="BDL48" s="130"/>
      <c r="BDM48" s="130"/>
      <c r="BDN48" s="130"/>
      <c r="BDO48" s="130"/>
      <c r="BDP48" s="130"/>
      <c r="BDQ48" s="130"/>
      <c r="BDR48" s="130"/>
      <c r="BDS48" s="130"/>
      <c r="BDT48" s="130"/>
      <c r="BDU48" s="130"/>
      <c r="BDV48" s="130"/>
      <c r="BDW48" s="130"/>
      <c r="BDX48" s="130"/>
      <c r="BDY48" s="130"/>
      <c r="BDZ48" s="130"/>
      <c r="BEA48" s="130"/>
      <c r="BEB48" s="130"/>
      <c r="BEC48" s="130"/>
      <c r="BED48" s="130"/>
      <c r="BEE48" s="130"/>
      <c r="BEF48" s="130"/>
      <c r="BEG48" s="130"/>
      <c r="BEH48" s="130"/>
      <c r="BEI48" s="130"/>
      <c r="BEJ48" s="130"/>
      <c r="BEK48" s="130"/>
      <c r="BEL48" s="130"/>
      <c r="BEM48" s="130"/>
      <c r="BEN48" s="130"/>
      <c r="BEO48" s="130"/>
      <c r="BEP48" s="130"/>
      <c r="BEQ48" s="130"/>
      <c r="BER48" s="130"/>
      <c r="BES48" s="130"/>
      <c r="BET48" s="130"/>
      <c r="BEU48" s="130"/>
      <c r="BEV48" s="130"/>
      <c r="BEW48" s="130"/>
      <c r="BEX48" s="129"/>
      <c r="BEY48" s="129"/>
      <c r="BEZ48" s="129"/>
      <c r="BFA48" s="129"/>
      <c r="BFB48" s="129"/>
      <c r="BFC48" s="129"/>
      <c r="BFD48" s="129"/>
      <c r="BFE48" s="129"/>
      <c r="BFF48" s="129"/>
      <c r="BFG48" s="129"/>
      <c r="BFH48" s="129"/>
      <c r="BFI48" s="129"/>
      <c r="BFJ48" s="129"/>
      <c r="BFK48" s="129"/>
      <c r="BFL48" s="129"/>
      <c r="BFM48" s="129"/>
      <c r="BFN48" s="129"/>
      <c r="BFO48" s="129"/>
      <c r="BFP48" s="129"/>
      <c r="BFQ48" s="129"/>
      <c r="BFR48" s="129"/>
      <c r="BFS48" s="129"/>
      <c r="BFT48" s="129"/>
      <c r="BFU48" s="129"/>
      <c r="BFV48" s="129"/>
      <c r="BFW48" s="129"/>
      <c r="BFX48" s="129"/>
      <c r="BFY48" s="129"/>
      <c r="BFZ48" s="129"/>
      <c r="BGA48" s="129"/>
      <c r="BGB48" s="129"/>
      <c r="BGC48" s="129"/>
      <c r="BGD48" s="129"/>
      <c r="BGE48" s="129"/>
      <c r="BGF48" s="129"/>
      <c r="BGG48" s="129"/>
      <c r="BGH48" s="129"/>
      <c r="BGI48" s="129"/>
      <c r="BGJ48" s="129"/>
      <c r="BGK48" s="129"/>
      <c r="BGL48" s="129"/>
      <c r="BGM48" s="129"/>
      <c r="BGN48" s="129"/>
      <c r="BGO48" s="129"/>
      <c r="BGP48" s="129"/>
      <c r="BGQ48" s="129"/>
      <c r="BGR48" s="129"/>
      <c r="BGS48" s="129"/>
      <c r="BGT48" s="129"/>
      <c r="BGU48" s="129"/>
      <c r="BGV48" s="129"/>
      <c r="BGW48" s="129"/>
      <c r="BGX48" s="129"/>
      <c r="BGY48" s="129"/>
      <c r="BGZ48" s="129"/>
      <c r="BHA48" s="129"/>
      <c r="BHB48" s="129"/>
      <c r="BHC48" s="129"/>
      <c r="BHD48" s="129"/>
      <c r="BHE48" s="129"/>
      <c r="BHF48" s="129"/>
      <c r="BHG48" s="129"/>
      <c r="BHH48" s="129"/>
      <c r="BHI48" s="129"/>
      <c r="BHJ48" s="129"/>
      <c r="BHK48" s="129"/>
      <c r="BHL48" s="129"/>
      <c r="BHM48" s="129"/>
      <c r="BHN48" s="64"/>
      <c r="BHO48" s="64"/>
      <c r="BHP48" s="64"/>
      <c r="BHQ48" s="64"/>
      <c r="BHR48" s="64"/>
      <c r="BHS48" s="64"/>
      <c r="BHT48" s="64"/>
      <c r="BHU48" s="64"/>
      <c r="BHV48" s="64"/>
      <c r="BHW48" s="64"/>
      <c r="BHX48" s="64"/>
      <c r="BHY48" s="64"/>
      <c r="BHZ48" s="64"/>
      <c r="BIA48" s="64"/>
      <c r="BIB48" s="64"/>
      <c r="BIC48" s="64"/>
      <c r="BID48" s="64"/>
      <c r="BIE48" s="64"/>
      <c r="BIF48" s="64"/>
      <c r="BIG48" s="64"/>
      <c r="BIH48" s="64"/>
      <c r="BII48" s="64"/>
      <c r="BIJ48" s="64"/>
      <c r="BIK48" s="64"/>
      <c r="BIL48" s="64"/>
      <c r="BIM48" s="64"/>
      <c r="BIN48" s="64"/>
      <c r="BIO48" s="64"/>
      <c r="BIP48" s="64"/>
      <c r="BIQ48" s="64"/>
      <c r="BIR48" s="64"/>
      <c r="BIS48" s="64"/>
      <c r="BIT48" s="64"/>
      <c r="BIU48" s="64"/>
      <c r="BIV48" s="64"/>
      <c r="BIW48" s="64"/>
      <c r="BIX48" s="64"/>
      <c r="BIY48" s="64"/>
      <c r="BIZ48" s="64"/>
      <c r="BJA48" s="64"/>
      <c r="BJB48" s="64"/>
      <c r="BJC48" s="64"/>
      <c r="BJD48" s="64"/>
      <c r="BJE48" s="64"/>
      <c r="BJF48" s="64"/>
      <c r="BJG48" s="64"/>
      <c r="BJH48" s="64"/>
      <c r="BJI48" s="64"/>
      <c r="BJJ48" s="64"/>
      <c r="BJK48" s="64"/>
      <c r="BJL48" s="64"/>
      <c r="BJM48" s="64"/>
      <c r="BJN48" s="64"/>
      <c r="BJO48" s="64"/>
      <c r="BJP48" s="64"/>
      <c r="BJQ48" s="64"/>
      <c r="BJR48" s="64"/>
      <c r="BJS48" s="64"/>
      <c r="BJT48" s="64"/>
      <c r="BJU48" s="64"/>
      <c r="BJV48" s="64"/>
      <c r="BJW48" s="64"/>
      <c r="BJX48" s="64"/>
      <c r="BJY48" s="64"/>
      <c r="BJZ48" s="64"/>
      <c r="BKA48" s="64"/>
      <c r="BKB48" s="64"/>
      <c r="BKC48" s="64"/>
      <c r="BKD48" s="64"/>
      <c r="BKE48" s="64"/>
      <c r="BKF48" s="64"/>
      <c r="BKG48" s="64"/>
      <c r="BKH48" s="64"/>
      <c r="BKI48" s="64"/>
      <c r="BKJ48" s="64"/>
      <c r="BKK48" s="64"/>
      <c r="BKL48" s="64"/>
      <c r="BKM48" s="64"/>
      <c r="BKN48" s="64"/>
      <c r="BKO48" s="64"/>
      <c r="BKP48" s="64"/>
      <c r="BKQ48" s="64"/>
      <c r="BKR48" s="64"/>
      <c r="BKS48" s="64"/>
      <c r="BKT48" s="64"/>
      <c r="BKU48" s="64"/>
      <c r="BKV48" s="64"/>
      <c r="BKW48" s="64"/>
      <c r="BKX48" s="64"/>
      <c r="BKY48" s="64"/>
      <c r="BKZ48" s="64"/>
      <c r="BLA48" s="64"/>
      <c r="BLB48" s="64"/>
      <c r="BLC48" s="64"/>
      <c r="BLD48" s="64"/>
      <c r="BLE48" s="64"/>
      <c r="BLF48" s="64"/>
      <c r="BLG48" s="64"/>
      <c r="BLH48" s="64"/>
      <c r="BLI48" s="64"/>
      <c r="BLJ48" s="64"/>
      <c r="BLK48" s="64"/>
      <c r="BLL48" s="64"/>
      <c r="BLM48" s="64"/>
      <c r="BLN48" s="64"/>
      <c r="BLO48" s="64"/>
      <c r="BLP48" s="64"/>
      <c r="BLQ48" s="64"/>
      <c r="BLR48" s="64"/>
      <c r="BLS48" s="64"/>
      <c r="BLT48" s="64"/>
      <c r="BLU48" s="64"/>
      <c r="BLV48" s="64"/>
      <c r="BLW48" s="64"/>
      <c r="BLX48" s="64"/>
      <c r="BLY48" s="64"/>
      <c r="BLZ48" s="64"/>
      <c r="BMA48" s="64"/>
      <c r="BMB48" s="64"/>
      <c r="BMC48" s="64"/>
      <c r="BMD48" s="64"/>
      <c r="BME48" s="64"/>
      <c r="BMF48" s="64"/>
      <c r="BMG48" s="64"/>
      <c r="BMH48" s="64"/>
      <c r="BMI48" s="64"/>
      <c r="BMJ48" s="64"/>
      <c r="BMK48" s="64"/>
      <c r="BML48" s="64"/>
      <c r="BMM48" s="64"/>
      <c r="BMN48" s="64"/>
      <c r="BMO48" s="64"/>
      <c r="BMP48" s="64"/>
      <c r="BMQ48" s="64"/>
      <c r="BMR48" s="64"/>
      <c r="BMS48" s="64"/>
      <c r="BMT48" s="130"/>
      <c r="BMU48" s="130"/>
      <c r="BMV48" s="130"/>
      <c r="BMW48" s="130"/>
      <c r="BMX48" s="130"/>
      <c r="BMY48" s="130"/>
      <c r="BMZ48" s="130"/>
      <c r="BNA48" s="130"/>
      <c r="BNB48" s="130"/>
      <c r="BNC48" s="130"/>
      <c r="BND48" s="130"/>
      <c r="BNE48" s="130"/>
      <c r="BNF48" s="130"/>
      <c r="BNG48" s="130"/>
      <c r="BNH48" s="130"/>
      <c r="BNI48" s="130"/>
      <c r="BNJ48" s="130"/>
      <c r="BNK48" s="130"/>
      <c r="BNL48" s="130"/>
      <c r="BNM48" s="130"/>
      <c r="BNN48" s="130"/>
      <c r="BNO48" s="130"/>
      <c r="BNP48" s="130"/>
      <c r="BNQ48" s="130"/>
      <c r="BNR48" s="130"/>
      <c r="BNS48" s="130"/>
      <c r="BNT48" s="130"/>
      <c r="BNU48" s="130"/>
      <c r="BNV48" s="130"/>
      <c r="BNW48" s="130"/>
      <c r="BNX48" s="130"/>
      <c r="BNY48" s="130"/>
      <c r="BNZ48" s="130"/>
      <c r="BOA48" s="130"/>
      <c r="BOB48" s="130"/>
      <c r="BOC48" s="130"/>
      <c r="BOD48" s="130"/>
      <c r="BOE48" s="130"/>
      <c r="BOF48" s="130"/>
      <c r="BOG48" s="130"/>
      <c r="BOH48" s="130"/>
      <c r="BOI48" s="130"/>
      <c r="BOJ48" s="130"/>
      <c r="BOK48" s="130"/>
      <c r="BOL48" s="130"/>
      <c r="BOM48" s="130"/>
      <c r="BON48" s="130"/>
      <c r="BOO48" s="130"/>
      <c r="BOP48" s="130"/>
      <c r="BOQ48" s="130"/>
      <c r="BOR48" s="130"/>
      <c r="BOS48" s="130"/>
      <c r="BOT48" s="130"/>
      <c r="BOU48" s="130"/>
      <c r="BOV48" s="130"/>
      <c r="BOW48" s="130"/>
      <c r="BOX48" s="130"/>
      <c r="BOY48" s="130"/>
      <c r="BOZ48" s="130"/>
      <c r="BPA48" s="130"/>
      <c r="BPB48" s="130"/>
      <c r="BPC48" s="130"/>
      <c r="BPD48" s="130"/>
      <c r="BPE48" s="130"/>
      <c r="BPF48" s="130"/>
      <c r="BPG48" s="130"/>
      <c r="BPH48" s="130"/>
      <c r="BPI48" s="130"/>
      <c r="BPJ48" s="129"/>
      <c r="BPK48" s="129"/>
      <c r="BPL48" s="129"/>
      <c r="BPM48" s="129"/>
      <c r="BPN48" s="129"/>
      <c r="BPO48" s="129"/>
      <c r="BPP48" s="129"/>
      <c r="BPQ48" s="129"/>
      <c r="BPR48" s="129"/>
      <c r="BPS48" s="129"/>
      <c r="BPT48" s="129"/>
      <c r="BPU48" s="129"/>
      <c r="BPV48" s="129"/>
      <c r="BPW48" s="129"/>
      <c r="BPX48" s="129"/>
      <c r="BPY48" s="129"/>
      <c r="BPZ48" s="129"/>
      <c r="BQA48" s="129"/>
      <c r="BQB48" s="129"/>
      <c r="BQC48" s="129"/>
      <c r="BQD48" s="129"/>
      <c r="BQE48" s="129"/>
      <c r="BQF48" s="129"/>
      <c r="BQG48" s="129"/>
      <c r="BQH48" s="129"/>
      <c r="BQI48" s="129"/>
      <c r="BQJ48" s="129"/>
      <c r="BQK48" s="129"/>
      <c r="BQL48" s="129"/>
      <c r="BQM48" s="129"/>
      <c r="BQN48" s="129"/>
      <c r="BQO48" s="129"/>
      <c r="BQP48" s="129"/>
      <c r="BQQ48" s="129"/>
      <c r="BQR48" s="129"/>
      <c r="BQS48" s="129"/>
      <c r="BQT48" s="129"/>
      <c r="BQU48" s="129"/>
      <c r="BQV48" s="129"/>
      <c r="BQW48" s="129"/>
      <c r="BQX48" s="129"/>
      <c r="BQY48" s="129"/>
      <c r="BQZ48" s="129"/>
      <c r="BRA48" s="129"/>
      <c r="BRB48" s="129"/>
      <c r="BRC48" s="129"/>
      <c r="BRD48" s="129"/>
      <c r="BRE48" s="129"/>
      <c r="BRF48" s="129"/>
      <c r="BRG48" s="129"/>
      <c r="BRH48" s="129"/>
      <c r="BRI48" s="129"/>
      <c r="BRJ48" s="129"/>
      <c r="BRK48" s="129"/>
      <c r="BRL48" s="129"/>
      <c r="BRM48" s="129"/>
      <c r="BRN48" s="129"/>
      <c r="BRO48" s="129"/>
      <c r="BRP48" s="129"/>
      <c r="BRQ48" s="129"/>
      <c r="BRR48" s="129"/>
      <c r="BRS48" s="129"/>
      <c r="BRT48" s="129"/>
      <c r="BRU48" s="129"/>
      <c r="BRV48" s="129"/>
      <c r="BRW48" s="129"/>
      <c r="BRX48" s="129"/>
      <c r="BRY48" s="129"/>
      <c r="BRZ48" s="129"/>
      <c r="BSA48" s="129"/>
      <c r="BSB48" s="129"/>
      <c r="BSC48" s="129"/>
      <c r="BSD48" s="129"/>
      <c r="BSE48" s="129"/>
      <c r="BSF48" s="129"/>
      <c r="BSG48" s="129"/>
      <c r="BSH48" s="129"/>
      <c r="BSI48" s="129"/>
      <c r="BSJ48" s="129"/>
      <c r="BSK48" s="129"/>
      <c r="BSL48" s="129"/>
      <c r="BSM48" s="129"/>
      <c r="BSN48" s="129"/>
      <c r="BSO48" s="129"/>
      <c r="BSP48" s="129"/>
      <c r="BSQ48" s="129"/>
      <c r="BSR48" s="129"/>
      <c r="BSS48" s="129"/>
      <c r="BST48" s="129"/>
      <c r="BSU48" s="129"/>
      <c r="BSV48" s="129"/>
      <c r="BSW48" s="129"/>
      <c r="BSX48" s="129"/>
      <c r="BSY48" s="129"/>
      <c r="BSZ48" s="129"/>
      <c r="BTA48" s="129"/>
      <c r="BTB48" s="129"/>
      <c r="BTC48" s="129"/>
      <c r="BTD48" s="129"/>
      <c r="BTE48" s="129"/>
      <c r="BTF48" s="129"/>
      <c r="BTG48" s="129"/>
      <c r="BTH48" s="129"/>
      <c r="BTI48" s="129"/>
      <c r="BTJ48" s="129"/>
      <c r="BTK48" s="129"/>
      <c r="BTL48" s="129"/>
      <c r="BTM48" s="129"/>
      <c r="BTN48" s="129"/>
      <c r="BTO48" s="129"/>
      <c r="BTP48" s="129"/>
      <c r="BTQ48" s="129"/>
      <c r="BTR48" s="129"/>
      <c r="BTS48" s="129"/>
      <c r="BTT48" s="129"/>
      <c r="BTU48" s="129"/>
      <c r="BTV48" s="129"/>
      <c r="BTW48" s="129"/>
      <c r="BTX48" s="129"/>
      <c r="BTY48" s="129"/>
      <c r="BTZ48" s="129"/>
      <c r="BUA48" s="129"/>
      <c r="BUB48" s="129"/>
      <c r="BUC48" s="129"/>
      <c r="BUD48" s="129"/>
      <c r="BUE48" s="129"/>
      <c r="BUF48" s="129"/>
      <c r="BUG48" s="129"/>
      <c r="BUH48" s="129"/>
      <c r="BUI48" s="129"/>
      <c r="BUJ48" s="129"/>
      <c r="BUK48" s="129"/>
      <c r="BUL48" s="129"/>
      <c r="BUM48" s="129"/>
      <c r="BUN48" s="129"/>
      <c r="BUO48" s="129"/>
      <c r="BUP48" s="129"/>
      <c r="BUQ48" s="129"/>
      <c r="BUR48" s="129"/>
      <c r="BUS48" s="129"/>
      <c r="BUT48" s="129"/>
      <c r="BUU48" s="129"/>
      <c r="BUV48" s="129"/>
      <c r="BUW48" s="129"/>
      <c r="BUX48" s="129"/>
      <c r="BUY48" s="129"/>
      <c r="BUZ48" s="129"/>
      <c r="BVA48" s="129"/>
      <c r="BVB48" s="129"/>
      <c r="BVC48" s="129"/>
      <c r="BVD48" s="129"/>
      <c r="BVE48" s="129"/>
      <c r="BVF48" s="129"/>
      <c r="BVG48" s="129"/>
      <c r="BVH48" s="129"/>
      <c r="BVI48" s="129"/>
      <c r="BVJ48" s="129"/>
      <c r="BVK48" s="129"/>
      <c r="BVL48" s="129"/>
      <c r="BVM48" s="129"/>
      <c r="BVN48" s="129"/>
      <c r="BVO48" s="129"/>
      <c r="BVP48" s="129"/>
      <c r="BVQ48" s="129"/>
      <c r="BVR48" s="129"/>
      <c r="BVS48" s="129"/>
      <c r="BVT48" s="129"/>
      <c r="BVU48" s="129"/>
      <c r="BVV48" s="129"/>
      <c r="BVW48" s="129"/>
      <c r="BVX48" s="129"/>
      <c r="BVY48" s="129"/>
      <c r="BVZ48" s="129"/>
      <c r="BWA48" s="129"/>
      <c r="BWB48" s="129"/>
      <c r="BWC48" s="129"/>
      <c r="BWD48" s="129"/>
      <c r="BWE48" s="129"/>
      <c r="BWF48" s="129"/>
      <c r="BWG48" s="129"/>
      <c r="BWH48" s="129"/>
      <c r="BWI48" s="129"/>
      <c r="BWJ48" s="129"/>
      <c r="BWK48" s="129"/>
      <c r="BWL48" s="129"/>
      <c r="BWM48" s="129"/>
      <c r="BWN48" s="129"/>
      <c r="BWO48" s="129"/>
      <c r="BWP48" s="129"/>
      <c r="BWQ48" s="129"/>
      <c r="BWR48" s="129"/>
      <c r="BWS48" s="129"/>
      <c r="BWT48" s="129"/>
      <c r="BWU48" s="129"/>
      <c r="BWV48" s="129"/>
      <c r="BWW48" s="129"/>
      <c r="BWX48" s="129"/>
      <c r="BWY48" s="129"/>
      <c r="BWZ48" s="129"/>
      <c r="BXA48" s="129"/>
      <c r="BXB48" s="129"/>
      <c r="BXC48" s="256"/>
      <c r="BXD48" s="256"/>
      <c r="BXE48" s="256"/>
      <c r="BXF48" s="256"/>
      <c r="BXG48" s="256"/>
      <c r="BXH48" s="256"/>
      <c r="BXI48" s="256"/>
      <c r="BXJ48" s="256"/>
      <c r="BXK48" s="256"/>
      <c r="BXL48" s="256"/>
      <c r="BXM48" s="256"/>
      <c r="BXN48" s="256"/>
      <c r="BXO48" s="256"/>
      <c r="BXP48" s="256"/>
      <c r="BXQ48" s="256"/>
      <c r="BXR48" s="256"/>
      <c r="BXS48" s="256"/>
      <c r="BXT48" s="256"/>
      <c r="BXU48" s="256"/>
      <c r="BXV48" s="256"/>
      <c r="BXW48" s="256"/>
      <c r="BXX48" s="256"/>
      <c r="BXY48" s="256"/>
      <c r="BXZ48" s="256"/>
      <c r="BYA48" s="256"/>
      <c r="BYB48" s="256"/>
      <c r="BYC48" s="256"/>
      <c r="BYD48" s="256"/>
      <c r="BYE48" s="256"/>
      <c r="BYF48" s="256"/>
      <c r="BYG48" s="256"/>
      <c r="BYH48" s="256"/>
      <c r="BYI48" s="256"/>
      <c r="BYJ48" s="256"/>
      <c r="BYK48" s="256"/>
      <c r="BYL48" s="256"/>
      <c r="BYM48" s="256"/>
      <c r="BYN48" s="256"/>
      <c r="BYO48" s="256"/>
      <c r="BYP48" s="256"/>
      <c r="BYQ48" s="256"/>
      <c r="BYR48" s="256"/>
      <c r="BYS48" s="256"/>
      <c r="BYT48" s="256"/>
      <c r="BYU48" s="256"/>
      <c r="BYV48" s="256"/>
      <c r="BYW48" s="256"/>
      <c r="BYX48" s="256"/>
      <c r="BYY48" s="256"/>
      <c r="BYZ48" s="256"/>
      <c r="BZA48" s="256"/>
      <c r="BZB48" s="256"/>
      <c r="BZC48" s="256"/>
      <c r="BZD48" s="256"/>
      <c r="BZE48" s="256"/>
      <c r="BZF48" s="256"/>
      <c r="BZG48" s="256"/>
      <c r="BZH48" s="256"/>
      <c r="BZI48" s="256"/>
      <c r="BZJ48" s="256"/>
      <c r="BZK48" s="256"/>
      <c r="BZL48" s="256"/>
      <c r="BZM48" s="256"/>
      <c r="BZN48" s="256"/>
      <c r="BZO48" s="256"/>
      <c r="BZP48" s="129"/>
      <c r="BZQ48" s="129"/>
      <c r="BZR48" s="129"/>
      <c r="BZS48" s="129"/>
      <c r="BZT48" s="129"/>
      <c r="BZU48" s="129"/>
      <c r="BZV48" s="129"/>
      <c r="BZW48" s="129"/>
      <c r="BZX48" s="129"/>
      <c r="BZY48" s="129"/>
      <c r="BZZ48" s="129"/>
      <c r="CAA48" s="129"/>
      <c r="CAB48" s="129"/>
      <c r="CAC48" s="129"/>
      <c r="CAD48" s="129"/>
      <c r="CAE48" s="129"/>
      <c r="CAF48" s="129"/>
      <c r="CAG48" s="129"/>
      <c r="CAH48" s="129"/>
      <c r="CAI48" s="129"/>
      <c r="CAJ48" s="129"/>
      <c r="CAK48" s="129"/>
      <c r="CAL48" s="129"/>
      <c r="CAM48" s="129"/>
      <c r="CAN48" s="129"/>
      <c r="CAO48" s="129"/>
      <c r="CAP48" s="129"/>
      <c r="CAQ48" s="129"/>
      <c r="CAR48" s="129"/>
      <c r="CAS48" s="129"/>
      <c r="CAT48" s="129"/>
      <c r="CAU48" s="129"/>
      <c r="CAV48" s="129"/>
      <c r="CAW48" s="129"/>
      <c r="CAX48" s="129"/>
      <c r="CAY48" s="129"/>
      <c r="CAZ48" s="129"/>
      <c r="CBA48" s="129"/>
      <c r="CBB48" s="129"/>
      <c r="CBC48" s="129"/>
      <c r="CBD48" s="129"/>
      <c r="CBE48" s="129"/>
      <c r="CBF48" s="129"/>
      <c r="CBG48" s="129"/>
      <c r="CBH48" s="129"/>
      <c r="CBI48" s="129"/>
      <c r="CBJ48" s="129"/>
      <c r="CBK48" s="129"/>
      <c r="CBL48" s="129"/>
      <c r="CBM48" s="129"/>
      <c r="CBN48" s="129"/>
      <c r="CBO48" s="129"/>
      <c r="CBP48" s="129"/>
      <c r="CBQ48" s="129"/>
      <c r="CBR48" s="129"/>
      <c r="CBS48" s="129"/>
      <c r="CBT48" s="129"/>
      <c r="CBU48" s="129"/>
      <c r="CBV48" s="129"/>
      <c r="CBW48" s="129"/>
      <c r="CBX48" s="129"/>
      <c r="CBY48" s="129"/>
      <c r="CBZ48" s="129"/>
      <c r="CCA48" s="129"/>
      <c r="CCB48" s="129"/>
      <c r="CCC48" s="129"/>
      <c r="CCD48" s="129"/>
      <c r="CCE48" s="129"/>
      <c r="CCF48" s="129"/>
      <c r="CCG48" s="129"/>
      <c r="CCH48" s="129"/>
      <c r="CCI48" s="129"/>
      <c r="CCJ48" s="129"/>
      <c r="CCK48" s="129"/>
      <c r="CCL48" s="129"/>
      <c r="CCM48" s="129"/>
      <c r="CCN48" s="129"/>
      <c r="CCO48" s="129"/>
      <c r="CCP48" s="129"/>
      <c r="CCQ48" s="129"/>
      <c r="CCR48" s="129"/>
      <c r="CCS48" s="129"/>
      <c r="CCT48" s="129"/>
      <c r="CCU48" s="129"/>
      <c r="CCV48" s="129"/>
      <c r="CCW48" s="129"/>
      <c r="CCX48" s="129"/>
      <c r="CCY48" s="129"/>
      <c r="CCZ48" s="129"/>
      <c r="CDA48" s="129"/>
      <c r="CDB48" s="129"/>
      <c r="CDC48" s="129"/>
      <c r="CDD48" s="129"/>
      <c r="CDE48" s="129"/>
      <c r="CDF48" s="129"/>
      <c r="CDG48" s="129"/>
      <c r="CDH48" s="129"/>
      <c r="CDI48" s="129"/>
      <c r="CDJ48" s="129"/>
      <c r="CDK48" s="129"/>
      <c r="CDL48" s="129"/>
      <c r="CDM48" s="129"/>
      <c r="CDN48" s="129"/>
      <c r="CDO48" s="129"/>
      <c r="CDP48" s="129"/>
      <c r="CDQ48" s="129"/>
      <c r="CDR48" s="129"/>
      <c r="CDS48" s="129"/>
      <c r="CDT48" s="129"/>
      <c r="CDU48" s="129"/>
      <c r="CDV48" s="129"/>
      <c r="CDW48" s="129"/>
      <c r="CDX48" s="129"/>
      <c r="CDY48" s="129"/>
      <c r="CDZ48" s="129"/>
      <c r="CEA48" s="129"/>
      <c r="CEB48" s="129"/>
      <c r="CEC48" s="129"/>
      <c r="CED48" s="129"/>
      <c r="CEE48" s="129"/>
      <c r="CEF48" s="129"/>
      <c r="CEG48" s="129"/>
      <c r="CEH48" s="129"/>
      <c r="CEI48" s="129"/>
      <c r="CEJ48" s="129"/>
      <c r="CEK48" s="129"/>
      <c r="CEL48" s="129"/>
      <c r="CEM48" s="129"/>
      <c r="CEN48" s="129"/>
      <c r="CEO48" s="129"/>
      <c r="CEP48" s="130"/>
      <c r="CEQ48" s="130"/>
      <c r="CER48" s="130"/>
      <c r="CES48" s="130"/>
      <c r="CET48" s="130"/>
      <c r="CEU48" s="130"/>
      <c r="CEV48" s="130"/>
      <c r="CEW48" s="130"/>
      <c r="CEX48" s="130"/>
      <c r="CEY48" s="130"/>
      <c r="CEZ48" s="130"/>
      <c r="CFA48" s="130"/>
      <c r="CFB48" s="130"/>
      <c r="CFC48" s="130"/>
      <c r="CFD48" s="130"/>
      <c r="CFE48" s="130"/>
      <c r="CFF48" s="130"/>
      <c r="CFG48" s="130"/>
      <c r="CFH48" s="130"/>
      <c r="CFI48" s="130"/>
      <c r="CFJ48" s="130"/>
      <c r="CFK48" s="130"/>
      <c r="CFL48" s="130"/>
      <c r="CFM48" s="130"/>
      <c r="CFN48" s="130"/>
      <c r="CFO48" s="130"/>
      <c r="CFP48" s="130"/>
      <c r="CFQ48" s="130"/>
      <c r="CFR48" s="130"/>
      <c r="CFS48" s="130"/>
      <c r="CFT48" s="130"/>
      <c r="CFU48" s="130"/>
      <c r="CFV48" s="130"/>
      <c r="CFW48" s="130"/>
      <c r="CFX48" s="130"/>
      <c r="CFY48" s="130"/>
      <c r="CFZ48" s="130"/>
      <c r="CGA48" s="130"/>
      <c r="CGB48" s="130"/>
      <c r="CGC48" s="130"/>
      <c r="CGD48" s="130"/>
    </row>
    <row r="49" spans="1:2214" x14ac:dyDescent="0.25">
      <c r="A49" s="279"/>
      <c r="B49" s="255"/>
      <c r="C49" s="267"/>
      <c r="D49" s="267"/>
      <c r="E49" s="275"/>
      <c r="F49" s="260"/>
      <c r="G49" s="260"/>
      <c r="H49" s="276"/>
      <c r="I49" s="261"/>
      <c r="J49" s="261"/>
      <c r="K49" s="276"/>
      <c r="L49" s="261"/>
      <c r="M49" s="261"/>
      <c r="N49" s="277"/>
      <c r="O49" s="262"/>
      <c r="P49" s="262"/>
      <c r="Q49" s="276"/>
      <c r="R49" s="261"/>
      <c r="S49" s="261"/>
      <c r="T49" s="275"/>
      <c r="U49" s="260"/>
      <c r="V49" s="260"/>
      <c r="W49" s="260"/>
      <c r="X49" s="278"/>
      <c r="Y49" s="277"/>
      <c r="Z49" s="262"/>
      <c r="AA49" s="262"/>
      <c r="AB49" s="277"/>
      <c r="AC49" s="262"/>
      <c r="AD49" s="262"/>
      <c r="AE49" s="277"/>
      <c r="AF49" s="262"/>
      <c r="AG49" s="262"/>
      <c r="AH49" s="129"/>
      <c r="AI49" s="129"/>
      <c r="AJ49" s="129"/>
      <c r="AK49" s="129"/>
      <c r="AL49" s="129"/>
      <c r="AM49" s="129"/>
      <c r="AN49" s="129"/>
      <c r="AO49" s="64"/>
      <c r="AP49" s="64"/>
      <c r="AQ49" s="129"/>
      <c r="AR49" s="64"/>
      <c r="AS49" s="64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350"/>
      <c r="CX49" s="107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/>
      <c r="HE49" s="111"/>
      <c r="HF49" s="111"/>
      <c r="HG49" s="111"/>
      <c r="HH49" s="111"/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111"/>
      <c r="IG49" s="111"/>
      <c r="IH49" s="111"/>
      <c r="II49" s="111"/>
      <c r="IJ49" s="111"/>
      <c r="IK49" s="111"/>
      <c r="IL49" s="111"/>
      <c r="IM49" s="111"/>
      <c r="IN49" s="111"/>
      <c r="IO49" s="111"/>
      <c r="IP49" s="108"/>
      <c r="IQ49" s="108"/>
      <c r="IR49" s="108"/>
      <c r="IS49" s="108"/>
      <c r="IT49" s="108"/>
      <c r="IU49" s="108"/>
      <c r="IV49" s="108"/>
      <c r="IW49" s="108"/>
      <c r="IX49" s="108"/>
      <c r="IY49" s="108"/>
      <c r="IZ49" s="108"/>
      <c r="JA49" s="108"/>
      <c r="JB49" s="108"/>
      <c r="JC49" s="108"/>
      <c r="JD49" s="108"/>
      <c r="JE49" s="108"/>
      <c r="JF49" s="108"/>
      <c r="JG49" s="108"/>
      <c r="JH49" s="108"/>
      <c r="JI49" s="108"/>
      <c r="JJ49" s="108"/>
      <c r="JK49" s="108"/>
      <c r="JL49" s="108"/>
      <c r="JM49" s="108"/>
      <c r="JN49" s="108"/>
      <c r="JO49" s="108"/>
      <c r="JP49" s="108"/>
      <c r="JQ49" s="108"/>
      <c r="JR49" s="108"/>
      <c r="JS49" s="108"/>
      <c r="JT49" s="108"/>
      <c r="JU49" s="108"/>
      <c r="JV49" s="108"/>
      <c r="JW49" s="108"/>
      <c r="JX49" s="108"/>
      <c r="JY49" s="108"/>
      <c r="JZ49" s="108"/>
      <c r="KA49" s="108"/>
      <c r="KB49" s="108"/>
      <c r="KC49" s="108"/>
      <c r="KD49" s="108"/>
      <c r="KE49" s="108"/>
      <c r="KF49" s="108"/>
      <c r="KG49" s="108"/>
      <c r="KH49" s="108"/>
      <c r="KI49" s="108"/>
      <c r="KJ49" s="108"/>
      <c r="KK49" s="108"/>
      <c r="KL49" s="108"/>
      <c r="KM49" s="108"/>
      <c r="KN49" s="108"/>
      <c r="KO49" s="108"/>
      <c r="KP49" s="108"/>
      <c r="KQ49" s="108"/>
      <c r="KR49" s="108"/>
      <c r="KS49" s="108"/>
      <c r="KT49" s="108"/>
      <c r="KU49" s="108"/>
      <c r="KV49" s="108"/>
      <c r="KW49" s="108"/>
      <c r="KX49" s="108"/>
      <c r="KY49" s="108"/>
      <c r="KZ49" s="108"/>
      <c r="LA49" s="108"/>
      <c r="LB49" s="108"/>
      <c r="LC49" s="108"/>
      <c r="LD49" s="108"/>
      <c r="LE49" s="108"/>
      <c r="LF49" s="108"/>
      <c r="LG49" s="108"/>
      <c r="LH49" s="108"/>
      <c r="LI49" s="108"/>
      <c r="LJ49" s="108"/>
      <c r="LK49" s="108"/>
      <c r="LL49" s="108"/>
      <c r="LM49" s="108"/>
      <c r="LN49" s="108"/>
      <c r="LO49" s="108"/>
      <c r="LP49" s="108"/>
      <c r="LQ49" s="108"/>
      <c r="LR49" s="108"/>
      <c r="LS49" s="108"/>
      <c r="LT49" s="108"/>
      <c r="LU49" s="108"/>
      <c r="LV49" s="108"/>
      <c r="LW49" s="108"/>
      <c r="LX49" s="108"/>
      <c r="LY49" s="108"/>
      <c r="LZ49" s="108"/>
      <c r="MA49" s="108"/>
      <c r="MB49" s="108"/>
      <c r="MC49" s="108"/>
      <c r="MD49" s="108"/>
      <c r="ME49" s="108"/>
      <c r="MF49" s="108"/>
      <c r="MG49" s="108"/>
      <c r="MH49" s="108"/>
      <c r="MI49" s="108"/>
      <c r="MJ49" s="108"/>
      <c r="MK49" s="108"/>
      <c r="ML49" s="108"/>
      <c r="MM49" s="108"/>
      <c r="MN49" s="108"/>
      <c r="MO49" s="108"/>
      <c r="MP49" s="108"/>
      <c r="MQ49" s="108"/>
      <c r="MR49" s="108"/>
      <c r="MS49" s="108"/>
      <c r="MT49" s="108"/>
      <c r="MU49" s="108"/>
      <c r="MV49" s="108"/>
      <c r="MW49" s="108"/>
      <c r="MX49" s="108"/>
      <c r="MY49" s="108"/>
      <c r="MZ49" s="108"/>
      <c r="NA49" s="108"/>
      <c r="NB49" s="108"/>
      <c r="NC49" s="108"/>
      <c r="ND49" s="108"/>
      <c r="NE49" s="108"/>
      <c r="NF49" s="108"/>
      <c r="NG49" s="108"/>
      <c r="NH49" s="108"/>
      <c r="NI49" s="108"/>
      <c r="NJ49" s="108"/>
      <c r="NK49" s="108"/>
      <c r="NL49" s="108"/>
      <c r="NM49" s="108"/>
      <c r="NN49" s="108"/>
      <c r="NO49" s="108"/>
      <c r="NP49" s="265"/>
      <c r="NQ49" s="265"/>
      <c r="NR49" s="265"/>
      <c r="NS49" s="265"/>
      <c r="NT49" s="265"/>
      <c r="NU49" s="265"/>
      <c r="NV49" s="265"/>
      <c r="NW49" s="265"/>
      <c r="NX49" s="265"/>
      <c r="NY49" s="265"/>
      <c r="NZ49" s="265"/>
      <c r="OA49" s="265"/>
      <c r="OB49" s="265"/>
      <c r="OC49" s="265"/>
      <c r="OD49" s="265"/>
      <c r="OE49" s="265"/>
      <c r="OF49" s="265"/>
      <c r="OG49" s="265"/>
      <c r="OH49" s="265"/>
      <c r="OI49" s="265"/>
      <c r="OJ49" s="265"/>
      <c r="OK49" s="265"/>
      <c r="OL49" s="265"/>
      <c r="OM49" s="265"/>
      <c r="ON49" s="265"/>
      <c r="OO49" s="265"/>
      <c r="OP49" s="265"/>
      <c r="OQ49" s="265"/>
      <c r="OR49" s="265"/>
      <c r="OS49" s="265"/>
      <c r="OT49" s="265"/>
      <c r="OU49" s="265"/>
      <c r="OV49" s="265"/>
      <c r="OW49" s="265"/>
      <c r="OX49" s="265"/>
      <c r="OY49" s="265"/>
      <c r="OZ49" s="265"/>
      <c r="PA49" s="265"/>
      <c r="PB49" s="265"/>
      <c r="PC49" s="265"/>
      <c r="PD49" s="265"/>
      <c r="PE49" s="265"/>
      <c r="PF49" s="265"/>
      <c r="PG49" s="265"/>
      <c r="PH49" s="265"/>
      <c r="PI49" s="265"/>
      <c r="PJ49" s="265"/>
      <c r="PK49" s="265"/>
      <c r="PL49" s="265"/>
      <c r="PM49" s="265"/>
      <c r="PN49" s="265"/>
      <c r="PO49" s="265"/>
      <c r="PP49" s="265"/>
      <c r="PQ49" s="265"/>
      <c r="PR49" s="265"/>
      <c r="PS49" s="265"/>
      <c r="PT49" s="265"/>
      <c r="PU49" s="265"/>
      <c r="PV49" s="265"/>
      <c r="PW49" s="265"/>
      <c r="PX49" s="265"/>
      <c r="PY49" s="265"/>
      <c r="PZ49" s="265"/>
      <c r="QA49" s="265"/>
      <c r="QB49" s="265"/>
      <c r="QC49" s="111"/>
      <c r="QD49" s="111"/>
      <c r="QE49" s="111"/>
      <c r="QF49" s="111"/>
      <c r="QG49" s="111"/>
      <c r="QH49" s="111"/>
      <c r="QI49" s="111"/>
      <c r="QJ49" s="111"/>
      <c r="QK49" s="111"/>
      <c r="QL49" s="111"/>
      <c r="QM49" s="111"/>
      <c r="QN49" s="111"/>
      <c r="QO49" s="111"/>
      <c r="QP49" s="111"/>
      <c r="QQ49" s="111"/>
      <c r="QR49" s="111"/>
      <c r="QS49" s="111"/>
      <c r="QT49" s="111"/>
      <c r="QU49" s="111"/>
      <c r="QV49" s="111"/>
      <c r="QW49" s="111"/>
      <c r="QX49" s="111"/>
      <c r="QY49" s="111"/>
      <c r="QZ49" s="111"/>
      <c r="RA49" s="111"/>
      <c r="RB49" s="111"/>
      <c r="RC49" s="111"/>
      <c r="RD49" s="111"/>
      <c r="RE49" s="111"/>
      <c r="RF49" s="111"/>
      <c r="RG49" s="111"/>
      <c r="RH49" s="111"/>
      <c r="RI49" s="111"/>
      <c r="RJ49" s="111"/>
      <c r="RK49" s="111"/>
      <c r="RL49" s="111"/>
      <c r="RM49" s="111"/>
      <c r="RN49" s="111"/>
      <c r="RO49" s="111"/>
      <c r="RP49" s="111"/>
      <c r="RQ49" s="111"/>
      <c r="RR49" s="111"/>
      <c r="RS49" s="111"/>
      <c r="RT49" s="111"/>
      <c r="RU49" s="111"/>
      <c r="RV49" s="111"/>
      <c r="RW49" s="111"/>
      <c r="RX49" s="111"/>
      <c r="RY49" s="111"/>
      <c r="RZ49" s="111"/>
      <c r="SA49" s="111"/>
      <c r="SB49" s="111"/>
      <c r="SC49" s="111"/>
      <c r="SD49" s="111"/>
      <c r="SE49" s="111"/>
      <c r="SF49" s="111"/>
      <c r="SG49" s="111"/>
      <c r="SH49" s="111"/>
      <c r="SI49" s="111"/>
      <c r="SJ49" s="111"/>
      <c r="SK49" s="111"/>
      <c r="SL49" s="111"/>
      <c r="SM49" s="111"/>
      <c r="SN49" s="111"/>
      <c r="SO49" s="111"/>
      <c r="SP49" s="111"/>
      <c r="SQ49" s="111"/>
      <c r="SR49" s="111"/>
      <c r="SS49" s="111"/>
      <c r="ST49" s="111"/>
      <c r="SU49" s="111"/>
      <c r="SV49" s="111"/>
      <c r="SW49" s="111"/>
      <c r="SX49" s="111"/>
      <c r="SY49" s="111"/>
      <c r="SZ49" s="111"/>
      <c r="TA49" s="111"/>
      <c r="TB49" s="111"/>
      <c r="TC49" s="111"/>
      <c r="TD49" s="111"/>
      <c r="TE49" s="111"/>
      <c r="TF49" s="111"/>
      <c r="TG49" s="111"/>
      <c r="TH49" s="111"/>
      <c r="TI49" s="111"/>
      <c r="TJ49" s="111"/>
      <c r="TK49" s="111"/>
      <c r="TL49" s="111"/>
      <c r="TM49" s="111"/>
      <c r="TN49" s="111"/>
      <c r="TO49" s="111"/>
      <c r="TP49" s="111"/>
      <c r="TQ49" s="111"/>
      <c r="TR49" s="111"/>
      <c r="TS49" s="111"/>
      <c r="TT49" s="111"/>
      <c r="TU49" s="111"/>
      <c r="TV49" s="111"/>
      <c r="TW49" s="111"/>
      <c r="TX49" s="111"/>
      <c r="TY49" s="111"/>
      <c r="TZ49" s="111"/>
      <c r="UA49" s="111"/>
      <c r="UB49" s="111"/>
      <c r="UC49" s="111"/>
      <c r="UD49" s="111"/>
      <c r="UE49" s="111"/>
      <c r="UF49" s="111"/>
      <c r="UG49" s="111"/>
      <c r="UH49" s="111"/>
      <c r="UI49" s="111"/>
      <c r="UJ49" s="111"/>
      <c r="UK49" s="111"/>
      <c r="UL49" s="111"/>
      <c r="UM49" s="111"/>
      <c r="UN49" s="111"/>
      <c r="UO49" s="111"/>
      <c r="UP49" s="111"/>
      <c r="UQ49" s="111"/>
      <c r="UR49" s="111"/>
      <c r="US49" s="111"/>
      <c r="UT49" s="111"/>
      <c r="UU49" s="111"/>
      <c r="UV49" s="111"/>
      <c r="UW49" s="111"/>
      <c r="UX49" s="111"/>
      <c r="UY49" s="111"/>
      <c r="UZ49" s="111"/>
      <c r="VA49" s="111"/>
      <c r="VB49" s="111"/>
      <c r="VC49" s="111"/>
      <c r="VD49" s="111"/>
      <c r="VE49" s="111"/>
      <c r="VF49" s="107"/>
      <c r="VG49" s="107"/>
      <c r="VH49" s="107"/>
      <c r="VI49" s="107"/>
      <c r="VJ49" s="107"/>
      <c r="VK49" s="107"/>
      <c r="VL49" s="107"/>
      <c r="VM49" s="107"/>
      <c r="VN49" s="107"/>
      <c r="VO49" s="107"/>
      <c r="VP49" s="107"/>
      <c r="VQ49" s="107"/>
      <c r="VR49" s="107"/>
      <c r="VS49" s="107"/>
      <c r="VT49" s="107"/>
      <c r="VU49" s="107"/>
      <c r="VV49" s="107"/>
      <c r="VW49" s="107"/>
      <c r="VX49" s="107"/>
      <c r="VY49" s="107"/>
      <c r="VZ49" s="107"/>
      <c r="WA49" s="107"/>
      <c r="WB49" s="107"/>
      <c r="WC49" s="107"/>
      <c r="WD49" s="107"/>
      <c r="WE49" s="107"/>
      <c r="WF49" s="107"/>
      <c r="WG49" s="107"/>
      <c r="WH49" s="107"/>
      <c r="WI49" s="107"/>
      <c r="WJ49" s="107"/>
      <c r="WK49" s="107"/>
      <c r="WL49" s="107"/>
      <c r="WM49" s="107"/>
      <c r="WN49" s="107"/>
      <c r="WO49" s="107"/>
      <c r="WP49" s="107"/>
      <c r="WQ49" s="107"/>
      <c r="WR49" s="107"/>
      <c r="WS49" s="107"/>
      <c r="WT49" s="107"/>
      <c r="WU49" s="107"/>
      <c r="WV49" s="107"/>
      <c r="WW49" s="107"/>
      <c r="WX49" s="107"/>
      <c r="WY49" s="107"/>
      <c r="WZ49" s="107"/>
      <c r="XA49" s="107"/>
      <c r="XB49" s="107"/>
      <c r="XC49" s="107"/>
      <c r="XD49" s="107"/>
      <c r="XE49" s="107"/>
      <c r="XF49" s="107"/>
      <c r="XG49" s="107"/>
      <c r="XH49" s="107"/>
      <c r="XI49" s="107"/>
      <c r="XJ49" s="107"/>
      <c r="XK49" s="107"/>
      <c r="XL49" s="107"/>
      <c r="XM49" s="107"/>
      <c r="XN49" s="107"/>
      <c r="XO49" s="107"/>
      <c r="XP49" s="107"/>
      <c r="XQ49" s="107"/>
      <c r="XR49" s="107"/>
      <c r="XS49" s="107"/>
      <c r="XT49" s="107"/>
      <c r="XU49" s="107"/>
      <c r="XV49" s="107"/>
      <c r="XW49" s="107"/>
      <c r="XX49" s="107"/>
      <c r="XY49" s="107"/>
      <c r="XZ49" s="107"/>
      <c r="YA49" s="107"/>
      <c r="YB49" s="107"/>
      <c r="YC49" s="107"/>
      <c r="YD49" s="107"/>
      <c r="YE49" s="107"/>
      <c r="YF49" s="107"/>
      <c r="YG49" s="107"/>
      <c r="YH49" s="107"/>
      <c r="YI49" s="107"/>
      <c r="YJ49" s="107"/>
      <c r="YK49" s="107"/>
      <c r="YL49" s="107"/>
      <c r="YM49" s="107"/>
      <c r="YN49" s="107"/>
      <c r="YO49" s="107"/>
      <c r="YP49" s="107"/>
      <c r="YQ49" s="107"/>
      <c r="YR49" s="107"/>
      <c r="YS49" s="107"/>
      <c r="YT49" s="107"/>
      <c r="YU49" s="107"/>
      <c r="YV49" s="107"/>
      <c r="YW49" s="107"/>
      <c r="YX49" s="107"/>
      <c r="YY49" s="107"/>
      <c r="YZ49" s="107"/>
      <c r="ZA49" s="107"/>
      <c r="ZB49" s="107"/>
      <c r="ZC49" s="107"/>
      <c r="ZD49" s="107"/>
      <c r="ZE49" s="107"/>
      <c r="ZF49" s="107"/>
      <c r="ZG49" s="107"/>
      <c r="ZH49" s="107"/>
      <c r="ZI49" s="107"/>
      <c r="ZJ49" s="107"/>
      <c r="ZK49" s="107"/>
      <c r="ZL49" s="107"/>
      <c r="ZM49" s="107"/>
      <c r="ZN49" s="107"/>
      <c r="ZO49" s="107"/>
      <c r="ZP49" s="107"/>
      <c r="ZQ49" s="107"/>
      <c r="ZR49" s="107"/>
      <c r="ZS49" s="107"/>
      <c r="ZT49" s="107"/>
      <c r="ZU49" s="107"/>
      <c r="ZV49" s="107"/>
      <c r="ZW49" s="107"/>
      <c r="ZX49" s="107"/>
      <c r="ZY49" s="107"/>
      <c r="ZZ49" s="107"/>
      <c r="AAA49" s="107"/>
      <c r="AAB49" s="107"/>
      <c r="AAC49" s="107"/>
      <c r="AAD49" s="107"/>
      <c r="AAE49" s="107"/>
      <c r="AAF49" s="107"/>
      <c r="AAG49" s="107"/>
      <c r="AAH49" s="107"/>
      <c r="AAI49" s="107"/>
      <c r="AAJ49" s="107"/>
      <c r="AAK49" s="107"/>
      <c r="AAL49" s="107"/>
      <c r="AAM49" s="107"/>
      <c r="AAN49" s="107"/>
      <c r="AAO49" s="107"/>
      <c r="AAP49" s="107"/>
      <c r="AAQ49" s="107"/>
      <c r="AAR49" s="107"/>
      <c r="AAS49" s="107"/>
      <c r="AAT49" s="107"/>
      <c r="AAU49" s="107"/>
      <c r="AAV49" s="107"/>
      <c r="AAW49" s="107"/>
      <c r="AAX49" s="107"/>
      <c r="AAY49" s="107"/>
      <c r="AAZ49" s="107"/>
      <c r="ABA49" s="107"/>
      <c r="ABB49" s="107"/>
      <c r="ABC49" s="107"/>
      <c r="ABD49" s="107"/>
      <c r="ABE49" s="107"/>
      <c r="ABF49" s="107"/>
      <c r="ABG49" s="107"/>
      <c r="ABH49" s="107"/>
      <c r="ABI49" s="107"/>
      <c r="ABJ49" s="107"/>
      <c r="ABK49" s="107"/>
      <c r="ABL49" s="107"/>
      <c r="ABM49" s="107"/>
      <c r="ABN49" s="107"/>
      <c r="ABO49" s="107"/>
      <c r="ABP49" s="107"/>
      <c r="ABQ49" s="107"/>
      <c r="ABR49" s="107"/>
      <c r="ABS49" s="107"/>
      <c r="ABT49" s="107"/>
      <c r="ABU49" s="107"/>
      <c r="ABV49" s="107"/>
      <c r="ABW49" s="107"/>
      <c r="ABX49" s="107"/>
      <c r="ABY49" s="107"/>
      <c r="ABZ49" s="107"/>
      <c r="ACA49" s="107"/>
      <c r="ACB49" s="107"/>
      <c r="ACC49" s="107"/>
      <c r="ACD49" s="107"/>
      <c r="ACE49" s="107"/>
      <c r="ACF49" s="107"/>
      <c r="ACG49" s="107"/>
      <c r="ACH49" s="107"/>
      <c r="ACI49" s="107"/>
      <c r="ACJ49" s="107"/>
      <c r="ACK49" s="107"/>
      <c r="ACL49" s="107"/>
      <c r="ACM49" s="107"/>
      <c r="ACN49" s="107"/>
      <c r="ACO49" s="107"/>
      <c r="ACP49" s="107"/>
      <c r="ACQ49" s="107"/>
      <c r="ACR49" s="107"/>
      <c r="ACS49" s="107"/>
      <c r="ACT49" s="107"/>
      <c r="ACU49" s="107"/>
      <c r="ACV49" s="107"/>
      <c r="ACW49" s="107"/>
      <c r="ACX49" s="107"/>
      <c r="ACY49" s="266"/>
      <c r="ACZ49" s="266"/>
      <c r="ADA49" s="266"/>
      <c r="ADB49" s="266"/>
      <c r="ADC49" s="266"/>
      <c r="ADD49" s="266"/>
      <c r="ADE49" s="266"/>
      <c r="ADF49" s="266"/>
      <c r="ADG49" s="266"/>
      <c r="ADH49" s="266"/>
      <c r="ADI49" s="266"/>
      <c r="ADJ49" s="266"/>
      <c r="ADK49" s="266"/>
      <c r="ADL49" s="266"/>
      <c r="ADM49" s="266"/>
      <c r="ADN49" s="266"/>
      <c r="ADO49" s="266"/>
      <c r="ADP49" s="266"/>
      <c r="ADQ49" s="266"/>
      <c r="ADR49" s="266"/>
      <c r="ADS49" s="266"/>
      <c r="ADT49" s="266"/>
      <c r="ADU49" s="266"/>
      <c r="ADV49" s="266"/>
      <c r="ADW49" s="266"/>
      <c r="ADX49" s="266"/>
      <c r="ADY49" s="266"/>
      <c r="ADZ49" s="266"/>
      <c r="AEA49" s="266"/>
      <c r="AEB49" s="266"/>
      <c r="AEC49" s="266"/>
      <c r="AED49" s="266"/>
      <c r="AEE49" s="266"/>
      <c r="AEF49" s="266"/>
      <c r="AEG49" s="266"/>
      <c r="AEH49" s="266"/>
      <c r="AEI49" s="266"/>
      <c r="AEJ49" s="266"/>
      <c r="AEK49" s="266"/>
      <c r="AEL49" s="266"/>
      <c r="AEM49" s="266"/>
      <c r="AEN49" s="266"/>
      <c r="AEO49" s="266"/>
      <c r="AEP49" s="266"/>
      <c r="AEQ49" s="266"/>
      <c r="AER49" s="266"/>
      <c r="AES49" s="266"/>
      <c r="AET49" s="266"/>
      <c r="AEU49" s="266"/>
      <c r="AEV49" s="266"/>
      <c r="AEW49" s="266"/>
      <c r="AEX49" s="266"/>
      <c r="AEY49" s="266"/>
      <c r="AEZ49" s="266"/>
      <c r="AFA49" s="266"/>
      <c r="AFB49" s="266"/>
      <c r="AFC49" s="266"/>
      <c r="AFD49" s="266"/>
      <c r="AFE49" s="266"/>
      <c r="AFF49" s="266"/>
      <c r="AFG49" s="266"/>
      <c r="AFH49" s="266"/>
      <c r="AFI49" s="266"/>
      <c r="AFJ49" s="266"/>
      <c r="AFK49" s="266"/>
      <c r="AFL49" s="266"/>
      <c r="AFM49" s="266"/>
      <c r="AFN49" s="266"/>
      <c r="AFO49" s="108"/>
      <c r="AFP49" s="108"/>
      <c r="AFQ49" s="108"/>
      <c r="AFR49" s="108"/>
      <c r="AFS49" s="108"/>
      <c r="AFT49" s="108"/>
      <c r="AFU49" s="108"/>
      <c r="AFV49" s="108"/>
      <c r="AFW49" s="108"/>
      <c r="AFX49" s="108"/>
      <c r="AFY49" s="108"/>
      <c r="AFZ49" s="108"/>
      <c r="AGA49" s="108"/>
      <c r="AGB49" s="108"/>
      <c r="AGC49" s="108"/>
      <c r="AGD49" s="108"/>
      <c r="AGE49" s="108"/>
      <c r="AGF49" s="108"/>
      <c r="AGG49" s="108"/>
      <c r="AGH49" s="108"/>
      <c r="AGI49" s="108"/>
      <c r="AGJ49" s="108"/>
      <c r="AGK49" s="108"/>
      <c r="AGL49" s="108"/>
      <c r="AGM49" s="108"/>
      <c r="AGN49" s="108"/>
      <c r="AGO49" s="108"/>
      <c r="AGP49" s="108"/>
      <c r="AGQ49" s="108"/>
      <c r="AGR49" s="108"/>
      <c r="AGS49" s="108"/>
      <c r="AGT49" s="108"/>
      <c r="AGU49" s="108"/>
      <c r="AGV49" s="108"/>
      <c r="AGW49" s="108"/>
      <c r="AGX49" s="108"/>
      <c r="AGY49" s="108"/>
      <c r="AGZ49" s="108"/>
      <c r="AHA49" s="108"/>
      <c r="AHB49" s="108"/>
      <c r="AHC49" s="108"/>
      <c r="AHD49" s="108"/>
      <c r="AHE49" s="108"/>
      <c r="AHF49" s="108"/>
      <c r="AHG49" s="108"/>
      <c r="AHH49" s="108"/>
      <c r="AHI49" s="108"/>
      <c r="AHJ49" s="108"/>
      <c r="AHK49" s="108"/>
      <c r="AHL49" s="108"/>
      <c r="AHM49" s="108"/>
      <c r="AHN49" s="108"/>
      <c r="AHO49" s="108"/>
      <c r="AHP49" s="108"/>
      <c r="AHQ49" s="108"/>
      <c r="AHR49" s="108"/>
      <c r="AHS49" s="108"/>
      <c r="AHT49" s="108"/>
      <c r="AHU49" s="108"/>
      <c r="AHV49" s="108"/>
      <c r="AHW49" s="108"/>
      <c r="AHX49" s="108"/>
      <c r="AHY49" s="108"/>
      <c r="AHZ49" s="108"/>
      <c r="AIA49" s="108"/>
      <c r="AIB49" s="108"/>
      <c r="AIC49" s="108"/>
      <c r="AID49" s="108"/>
      <c r="AIE49" s="111"/>
      <c r="AIF49" s="111"/>
      <c r="AIG49" s="111"/>
      <c r="AIH49" s="111"/>
      <c r="AII49" s="111"/>
      <c r="AIJ49" s="111"/>
      <c r="AIK49" s="111"/>
      <c r="AIL49" s="111"/>
      <c r="AIM49" s="111"/>
      <c r="AIN49" s="111"/>
      <c r="AIO49" s="111"/>
      <c r="AIP49" s="111"/>
      <c r="AIQ49" s="111"/>
      <c r="AIR49" s="111"/>
      <c r="AIS49" s="111"/>
      <c r="AIT49" s="111"/>
      <c r="AIU49" s="111"/>
      <c r="AIV49" s="111"/>
      <c r="AIW49" s="111"/>
      <c r="AIX49" s="111"/>
      <c r="AIY49" s="111"/>
      <c r="AIZ49" s="111"/>
      <c r="AJA49" s="111"/>
      <c r="AJB49" s="111"/>
      <c r="AJC49" s="111"/>
      <c r="AJD49" s="111"/>
      <c r="AJE49" s="111"/>
      <c r="AJF49" s="111"/>
      <c r="AJG49" s="111"/>
      <c r="AJH49" s="111"/>
      <c r="AJI49" s="111"/>
      <c r="AJJ49" s="111"/>
      <c r="AJK49" s="111"/>
      <c r="AJL49" s="111"/>
      <c r="AJM49" s="111"/>
      <c r="AJN49" s="111"/>
      <c r="AJO49" s="111"/>
      <c r="AJP49" s="111"/>
      <c r="AJQ49" s="111"/>
      <c r="AJR49" s="111"/>
      <c r="AJS49" s="111"/>
      <c r="AJT49" s="111"/>
      <c r="AJU49" s="111"/>
      <c r="AJV49" s="111"/>
      <c r="AJW49" s="111"/>
      <c r="AJX49" s="111"/>
      <c r="AJY49" s="111"/>
      <c r="AJZ49" s="111"/>
      <c r="AKA49" s="111"/>
      <c r="AKB49" s="111"/>
      <c r="AKC49" s="111"/>
      <c r="AKD49" s="111"/>
      <c r="AKE49" s="111"/>
      <c r="AKF49" s="111"/>
      <c r="AKG49" s="111"/>
      <c r="AKH49" s="111"/>
      <c r="AKI49" s="111"/>
      <c r="AKJ49" s="111"/>
      <c r="AKK49" s="111"/>
      <c r="AKL49" s="111"/>
      <c r="AKM49" s="111"/>
      <c r="AKN49" s="111"/>
      <c r="AKO49" s="111"/>
      <c r="AKP49" s="111"/>
      <c r="AKQ49" s="111"/>
      <c r="AKR49" s="111"/>
      <c r="AKS49" s="258"/>
      <c r="AKT49" s="106"/>
      <c r="AKU49" s="106"/>
      <c r="AKV49" s="106"/>
      <c r="AKW49" s="106"/>
      <c r="AKX49" s="106"/>
      <c r="AKY49" s="106"/>
      <c r="AKZ49" s="106"/>
      <c r="ALA49" s="106"/>
      <c r="ALB49" s="106"/>
      <c r="ALC49" s="106"/>
      <c r="ALD49" s="106"/>
      <c r="ALE49" s="106"/>
      <c r="ALF49" s="106"/>
      <c r="ALG49" s="106"/>
      <c r="ALH49" s="106"/>
      <c r="ALI49" s="106"/>
      <c r="ALJ49" s="106"/>
      <c r="ALK49" s="106"/>
      <c r="ALL49" s="106"/>
      <c r="ALM49" s="106"/>
      <c r="ALN49" s="106"/>
      <c r="ALO49" s="106"/>
      <c r="ALP49" s="106"/>
      <c r="ALQ49" s="106"/>
      <c r="ALR49" s="106"/>
      <c r="ALS49" s="106"/>
      <c r="ALT49" s="106"/>
      <c r="ALU49" s="106"/>
      <c r="ALV49" s="106"/>
      <c r="ALW49" s="106"/>
      <c r="ALX49" s="106"/>
      <c r="ALY49" s="106"/>
      <c r="ALZ49" s="106"/>
      <c r="AMA49" s="106"/>
      <c r="AMB49" s="106"/>
      <c r="AMC49" s="106"/>
      <c r="AMD49" s="106"/>
      <c r="AME49" s="106"/>
      <c r="AMF49" s="106"/>
      <c r="AMG49" s="106"/>
      <c r="AMH49" s="106"/>
      <c r="AMI49" s="106"/>
      <c r="AMJ49" s="106"/>
      <c r="AMK49" s="106"/>
      <c r="AML49" s="106"/>
      <c r="AMM49" s="106"/>
      <c r="AMN49" s="106"/>
      <c r="AMO49" s="106"/>
      <c r="AMP49" s="106"/>
      <c r="AMQ49" s="106"/>
      <c r="AMR49" s="106"/>
      <c r="AMS49" s="106"/>
      <c r="AMT49" s="106"/>
      <c r="AMU49" s="106"/>
      <c r="AMV49" s="106"/>
      <c r="AMW49" s="106"/>
      <c r="AMX49" s="106"/>
      <c r="AMY49" s="106"/>
      <c r="AMZ49" s="106"/>
      <c r="ANA49" s="106"/>
      <c r="ANB49" s="106"/>
      <c r="ANC49" s="106"/>
      <c r="AND49" s="106"/>
      <c r="ANE49" s="106"/>
      <c r="ANF49" s="106"/>
      <c r="ANG49" s="106"/>
      <c r="ANH49" s="107"/>
      <c r="ANI49" s="107"/>
      <c r="ANJ49" s="107"/>
      <c r="ANK49" s="107"/>
      <c r="ANL49" s="107"/>
      <c r="ANM49" s="107"/>
      <c r="ANN49" s="107"/>
      <c r="ANO49" s="107"/>
      <c r="ANP49" s="107"/>
      <c r="ANQ49" s="107"/>
      <c r="ANR49" s="107"/>
      <c r="ANS49" s="107"/>
      <c r="ANT49" s="107"/>
      <c r="ANU49" s="107"/>
      <c r="ANV49" s="107"/>
      <c r="ANW49" s="107"/>
      <c r="ANX49" s="107"/>
      <c r="ANY49" s="107"/>
      <c r="ANZ49" s="107"/>
      <c r="AOA49" s="107"/>
      <c r="AOB49" s="107"/>
      <c r="AOC49" s="107"/>
      <c r="AOD49" s="107"/>
      <c r="AOE49" s="107"/>
      <c r="AOF49" s="107"/>
      <c r="AOG49" s="107"/>
      <c r="AOH49" s="107"/>
      <c r="AOI49" s="107"/>
      <c r="AOJ49" s="107"/>
      <c r="AOK49" s="107"/>
      <c r="AOL49" s="107"/>
      <c r="AOM49" s="107"/>
      <c r="AON49" s="107"/>
      <c r="AOO49" s="107"/>
      <c r="AOP49" s="107"/>
      <c r="AOQ49" s="107"/>
      <c r="AOR49" s="107"/>
      <c r="AOS49" s="107"/>
      <c r="AOT49" s="107"/>
      <c r="AOU49" s="107"/>
      <c r="AOV49" s="107"/>
      <c r="AOW49" s="107"/>
      <c r="AOX49" s="107"/>
      <c r="AOY49" s="107"/>
      <c r="AOZ49" s="107"/>
      <c r="APA49" s="107"/>
      <c r="APB49" s="107"/>
      <c r="APC49" s="107"/>
      <c r="APD49" s="107"/>
      <c r="APE49" s="107"/>
      <c r="APF49" s="107"/>
      <c r="APG49" s="107"/>
      <c r="APH49" s="107"/>
      <c r="API49" s="107"/>
      <c r="APJ49" s="107"/>
      <c r="APK49" s="107"/>
      <c r="APL49" s="107"/>
      <c r="APM49" s="107"/>
      <c r="APN49" s="107"/>
      <c r="APO49" s="107"/>
      <c r="APP49" s="107"/>
      <c r="APQ49" s="107"/>
      <c r="APR49" s="107"/>
      <c r="APS49" s="107"/>
      <c r="APT49" s="107"/>
      <c r="APU49" s="108"/>
      <c r="APV49" s="108"/>
      <c r="APW49" s="108"/>
      <c r="APX49" s="108"/>
      <c r="APY49" s="108"/>
      <c r="APZ49" s="108"/>
      <c r="AQA49" s="108"/>
      <c r="AQB49" s="108"/>
      <c r="AQC49" s="108"/>
      <c r="AQD49" s="108"/>
      <c r="AQE49" s="108"/>
      <c r="AQF49" s="108"/>
      <c r="AQG49" s="108"/>
      <c r="AQH49" s="108"/>
      <c r="AQI49" s="108"/>
      <c r="AQJ49" s="108"/>
      <c r="AQK49" s="108"/>
      <c r="AQL49" s="108"/>
      <c r="AQM49" s="108"/>
      <c r="AQN49" s="108"/>
      <c r="AQO49" s="108"/>
      <c r="AQP49" s="108"/>
      <c r="AQQ49" s="108"/>
      <c r="AQR49" s="108"/>
      <c r="AQS49" s="108"/>
      <c r="AQT49" s="108"/>
      <c r="AQU49" s="108"/>
      <c r="AQV49" s="108"/>
      <c r="AQW49" s="108"/>
      <c r="AQX49" s="108"/>
      <c r="AQY49" s="108"/>
      <c r="AQZ49" s="108"/>
      <c r="ARA49" s="108"/>
      <c r="ARB49" s="108"/>
      <c r="ARC49" s="108"/>
      <c r="ARD49" s="108"/>
      <c r="ARE49" s="108"/>
      <c r="ARF49" s="108"/>
      <c r="ARG49" s="108"/>
      <c r="ARH49" s="108"/>
      <c r="ARI49" s="108"/>
      <c r="ARJ49" s="108"/>
      <c r="ARK49" s="108"/>
      <c r="ARL49" s="108"/>
      <c r="ARM49" s="108"/>
      <c r="ARN49" s="108"/>
      <c r="ARO49" s="108"/>
      <c r="ARP49" s="108"/>
      <c r="ARQ49" s="108"/>
      <c r="ARR49" s="108"/>
      <c r="ARS49" s="108"/>
      <c r="ART49" s="108"/>
      <c r="ARU49" s="108"/>
      <c r="ARV49" s="108"/>
      <c r="ARW49" s="108"/>
      <c r="ARX49" s="108"/>
      <c r="ARY49" s="108"/>
      <c r="ARZ49" s="108"/>
      <c r="ASA49" s="108"/>
      <c r="ASB49" s="108"/>
      <c r="ASC49" s="108"/>
      <c r="ASD49" s="108"/>
      <c r="ASE49" s="108"/>
      <c r="ASF49" s="108"/>
      <c r="ASG49" s="108"/>
      <c r="ASH49" s="109"/>
      <c r="ASI49" s="109"/>
      <c r="ASJ49" s="109"/>
      <c r="ASK49" s="109"/>
      <c r="ASL49" s="109"/>
      <c r="ASM49" s="109"/>
      <c r="ASN49" s="109"/>
      <c r="ASO49" s="109"/>
      <c r="ASP49" s="109"/>
      <c r="ASQ49" s="109"/>
      <c r="ASR49" s="109"/>
      <c r="ASS49" s="109"/>
      <c r="AST49" s="109"/>
      <c r="ASU49" s="109"/>
      <c r="ASV49" s="109"/>
      <c r="ASW49" s="109"/>
      <c r="ASX49" s="109"/>
      <c r="ASY49" s="109"/>
      <c r="ASZ49" s="109"/>
      <c r="ATA49" s="109"/>
      <c r="ATB49" s="109"/>
      <c r="ATC49" s="109"/>
      <c r="ATD49" s="109"/>
      <c r="ATE49" s="109"/>
      <c r="ATF49" s="109"/>
      <c r="ATG49" s="109"/>
      <c r="ATH49" s="109"/>
      <c r="ATI49" s="109"/>
      <c r="ATJ49" s="109"/>
      <c r="ATK49" s="109"/>
      <c r="ATL49" s="109"/>
      <c r="ATM49" s="109"/>
      <c r="ATN49" s="109"/>
      <c r="ATO49" s="109"/>
      <c r="ATP49" s="109"/>
      <c r="ATQ49" s="109"/>
      <c r="ATR49" s="109"/>
      <c r="ATS49" s="109"/>
      <c r="ATT49" s="109"/>
      <c r="ATU49" s="109"/>
      <c r="ATV49" s="109"/>
      <c r="ATW49" s="109"/>
      <c r="ATX49" s="109"/>
      <c r="ATY49" s="109"/>
      <c r="ATZ49" s="109"/>
      <c r="AUA49" s="109"/>
      <c r="AUB49" s="109"/>
      <c r="AUC49" s="109"/>
      <c r="AUD49" s="109"/>
      <c r="AUE49" s="109"/>
      <c r="AUF49" s="109"/>
      <c r="AUG49" s="109"/>
      <c r="AUH49" s="109"/>
      <c r="AUI49" s="109"/>
      <c r="AUJ49" s="109"/>
      <c r="AUK49" s="109"/>
      <c r="AUL49" s="109"/>
      <c r="AUM49" s="109"/>
      <c r="AUN49" s="109"/>
      <c r="AUO49" s="109"/>
      <c r="AUP49" s="109"/>
      <c r="AUQ49" s="109"/>
      <c r="AUR49" s="109"/>
      <c r="AUS49" s="109"/>
      <c r="AUT49" s="109"/>
      <c r="AUU49" s="108"/>
      <c r="AUV49" s="108"/>
      <c r="AUW49" s="108"/>
      <c r="AUX49" s="108"/>
      <c r="AUY49" s="108"/>
      <c r="AUZ49" s="108"/>
      <c r="AVA49" s="108"/>
      <c r="AVB49" s="108"/>
      <c r="AVC49" s="108"/>
      <c r="AVD49" s="108"/>
      <c r="AVE49" s="108"/>
      <c r="AVF49" s="108"/>
      <c r="AVG49" s="108"/>
      <c r="AVH49" s="108"/>
      <c r="AVI49" s="108"/>
      <c r="AVJ49" s="108"/>
      <c r="AVK49" s="108"/>
      <c r="AVL49" s="108"/>
      <c r="AVM49" s="108"/>
      <c r="AVN49" s="108"/>
      <c r="AVO49" s="108"/>
      <c r="AVP49" s="108"/>
      <c r="AVQ49" s="108"/>
      <c r="AVR49" s="108"/>
      <c r="AVS49" s="108"/>
      <c r="AVT49" s="108"/>
      <c r="AVU49" s="108"/>
      <c r="AVV49" s="108"/>
      <c r="AVW49" s="108"/>
      <c r="AVX49" s="108"/>
      <c r="AVY49" s="108"/>
      <c r="AVZ49" s="108"/>
      <c r="AWA49" s="108"/>
      <c r="AWB49" s="108"/>
      <c r="AWC49" s="108"/>
      <c r="AWD49" s="108"/>
      <c r="AWE49" s="108"/>
      <c r="AWF49" s="108"/>
      <c r="AWG49" s="108"/>
      <c r="AWH49" s="108"/>
      <c r="AWI49" s="108"/>
      <c r="AWJ49" s="108"/>
      <c r="AWK49" s="108"/>
      <c r="AWL49" s="108"/>
      <c r="AWM49" s="108"/>
      <c r="AWN49" s="108"/>
      <c r="AWO49" s="108"/>
      <c r="AWP49" s="108"/>
      <c r="AWQ49" s="108"/>
      <c r="AWR49" s="108"/>
      <c r="AWS49" s="108"/>
      <c r="AWT49" s="108"/>
      <c r="AWU49" s="108"/>
      <c r="AWV49" s="108"/>
      <c r="AWW49" s="108"/>
      <c r="AWX49" s="108"/>
      <c r="AWY49" s="108"/>
      <c r="AWZ49" s="108"/>
      <c r="AXA49" s="108"/>
      <c r="AXB49" s="108"/>
      <c r="AXC49" s="108"/>
      <c r="AXD49" s="108"/>
      <c r="AXE49" s="108"/>
      <c r="AXF49" s="108"/>
      <c r="AXG49" s="108"/>
      <c r="AXH49" s="108"/>
      <c r="AXI49" s="108"/>
      <c r="AXJ49" s="108"/>
      <c r="AXK49" s="111"/>
      <c r="AXL49" s="111"/>
      <c r="AXM49" s="111"/>
      <c r="AXN49" s="111"/>
      <c r="AXO49" s="111"/>
      <c r="AXP49" s="111"/>
      <c r="AXQ49" s="111"/>
      <c r="AXR49" s="111"/>
      <c r="AXS49" s="111"/>
      <c r="AXT49" s="111"/>
      <c r="AXU49" s="111"/>
      <c r="AXV49" s="111"/>
      <c r="AXW49" s="111"/>
      <c r="AXX49" s="111"/>
      <c r="AXY49" s="111"/>
      <c r="AXZ49" s="111"/>
      <c r="AYA49" s="111"/>
      <c r="AYB49" s="111"/>
      <c r="AYC49" s="111"/>
      <c r="AYD49" s="111"/>
      <c r="AYE49" s="111"/>
      <c r="AYF49" s="111"/>
      <c r="AYG49" s="111"/>
      <c r="AYH49" s="111"/>
      <c r="AYI49" s="111"/>
      <c r="AYJ49" s="111"/>
      <c r="AYK49" s="111"/>
      <c r="AYL49" s="111"/>
      <c r="AYM49" s="111"/>
      <c r="AYN49" s="111"/>
      <c r="AYO49" s="111"/>
      <c r="AYP49" s="111"/>
      <c r="AYQ49" s="111"/>
      <c r="AYR49" s="111"/>
      <c r="AYS49" s="111"/>
      <c r="AYT49" s="111"/>
      <c r="AYU49" s="111"/>
      <c r="AYV49" s="111"/>
      <c r="AYW49" s="111"/>
      <c r="AYX49" s="111"/>
      <c r="AYY49" s="111"/>
      <c r="AYZ49" s="111"/>
      <c r="AZA49" s="111"/>
      <c r="AZB49" s="111"/>
      <c r="AZC49" s="111"/>
      <c r="AZD49" s="111"/>
      <c r="AZE49" s="111"/>
      <c r="AZF49" s="111"/>
      <c r="AZG49" s="111"/>
      <c r="AZH49" s="111"/>
      <c r="AZI49" s="111"/>
      <c r="AZJ49" s="111"/>
      <c r="AZK49" s="111"/>
      <c r="AZL49" s="111"/>
      <c r="AZM49" s="111"/>
      <c r="AZN49" s="111"/>
      <c r="AZO49" s="111"/>
      <c r="AZP49" s="111"/>
      <c r="AZQ49" s="111"/>
      <c r="AZR49" s="111"/>
      <c r="AZS49" s="111"/>
      <c r="AZT49" s="111"/>
      <c r="AZU49" s="111"/>
      <c r="AZV49" s="111"/>
      <c r="AZW49" s="111"/>
      <c r="AZX49" s="108"/>
      <c r="AZY49" s="108"/>
      <c r="AZZ49" s="108"/>
      <c r="BAA49" s="108"/>
      <c r="BAB49" s="108"/>
      <c r="BAC49" s="108"/>
      <c r="BAD49" s="108"/>
      <c r="BAE49" s="108"/>
      <c r="BAF49" s="108"/>
      <c r="BAG49" s="108"/>
      <c r="BAH49" s="108"/>
      <c r="BAI49" s="108"/>
      <c r="BAJ49" s="108"/>
      <c r="BAK49" s="108"/>
      <c r="BAL49" s="108"/>
      <c r="BAM49" s="108"/>
      <c r="BAN49" s="108"/>
      <c r="BAO49" s="108"/>
      <c r="BAP49" s="108"/>
      <c r="BAQ49" s="108"/>
      <c r="BAR49" s="108"/>
      <c r="BAS49" s="108"/>
      <c r="BAT49" s="108"/>
      <c r="BAU49" s="108"/>
      <c r="BAV49" s="108"/>
      <c r="BAW49" s="108"/>
      <c r="BAX49" s="108"/>
      <c r="BAY49" s="108"/>
      <c r="BAZ49" s="108"/>
      <c r="BBA49" s="108"/>
      <c r="BBB49" s="108"/>
      <c r="BBC49" s="108"/>
      <c r="BBD49" s="108"/>
      <c r="BBE49" s="108"/>
      <c r="BBF49" s="108"/>
      <c r="BBG49" s="108"/>
      <c r="BBH49" s="108"/>
      <c r="BBI49" s="108"/>
      <c r="BBJ49" s="108"/>
      <c r="BBK49" s="108"/>
      <c r="BBL49" s="108"/>
      <c r="BBM49" s="108"/>
      <c r="BBN49" s="108"/>
      <c r="BBO49" s="108"/>
      <c r="BBP49" s="108"/>
      <c r="BBQ49" s="108"/>
      <c r="BBR49" s="108"/>
      <c r="BBS49" s="108"/>
      <c r="BBT49" s="108"/>
      <c r="BBU49" s="108"/>
      <c r="BBV49" s="108"/>
      <c r="BBW49" s="108"/>
      <c r="BBX49" s="108"/>
      <c r="BBY49" s="108"/>
      <c r="BBZ49" s="108"/>
      <c r="BCA49" s="108"/>
      <c r="BCB49" s="108"/>
      <c r="BCC49" s="108"/>
      <c r="BCD49" s="108"/>
      <c r="BCE49" s="108"/>
      <c r="BCF49" s="108"/>
      <c r="BCG49" s="108"/>
      <c r="BCH49" s="108"/>
      <c r="BCI49" s="108"/>
      <c r="BCJ49" s="108"/>
      <c r="BCK49" s="108"/>
      <c r="BCL49" s="108"/>
      <c r="BCM49" s="108"/>
      <c r="BCN49" s="108"/>
      <c r="BCO49" s="108"/>
      <c r="BCP49" s="108"/>
      <c r="BCQ49" s="108"/>
      <c r="BCR49" s="108"/>
      <c r="BCS49" s="108"/>
      <c r="BCT49" s="108"/>
      <c r="BCU49" s="108"/>
      <c r="BCV49" s="108"/>
      <c r="BCW49" s="108"/>
      <c r="BCX49" s="108"/>
      <c r="BCY49" s="108"/>
      <c r="BCZ49" s="108"/>
      <c r="BDA49" s="108"/>
      <c r="BDB49" s="108"/>
      <c r="BDC49" s="108"/>
      <c r="BDD49" s="108"/>
      <c r="BDE49" s="108"/>
      <c r="BDF49" s="108"/>
      <c r="BDG49" s="108"/>
      <c r="BDH49" s="108"/>
      <c r="BDI49" s="108"/>
      <c r="BDJ49" s="108"/>
      <c r="BDK49" s="108"/>
      <c r="BDL49" s="108"/>
      <c r="BDM49" s="108"/>
      <c r="BDN49" s="108"/>
      <c r="BDO49" s="108"/>
      <c r="BDP49" s="108"/>
      <c r="BDQ49" s="108"/>
      <c r="BDR49" s="108"/>
      <c r="BDS49" s="108"/>
      <c r="BDT49" s="108"/>
      <c r="BDU49" s="108"/>
      <c r="BDV49" s="108"/>
      <c r="BDW49" s="108"/>
      <c r="BDX49" s="108"/>
      <c r="BDY49" s="108"/>
      <c r="BDZ49" s="108"/>
      <c r="BEA49" s="108"/>
      <c r="BEB49" s="108"/>
      <c r="BEC49" s="108"/>
      <c r="BED49" s="108"/>
      <c r="BEE49" s="108"/>
      <c r="BEF49" s="108"/>
      <c r="BEG49" s="108"/>
      <c r="BEH49" s="108"/>
      <c r="BEI49" s="108"/>
      <c r="BEJ49" s="108"/>
      <c r="BEK49" s="108"/>
      <c r="BEL49" s="108"/>
      <c r="BEM49" s="108"/>
      <c r="BEN49" s="108"/>
      <c r="BEO49" s="108"/>
      <c r="BEP49" s="108"/>
      <c r="BEQ49" s="108"/>
      <c r="BER49" s="108"/>
      <c r="BES49" s="108"/>
      <c r="BET49" s="108"/>
      <c r="BEU49" s="108"/>
      <c r="BEV49" s="108"/>
      <c r="BEW49" s="108"/>
      <c r="BEX49" s="107"/>
      <c r="BEY49" s="107"/>
      <c r="BEZ49" s="107"/>
      <c r="BFA49" s="107"/>
      <c r="BFB49" s="107"/>
      <c r="BFC49" s="107"/>
      <c r="BFD49" s="107"/>
      <c r="BFE49" s="107"/>
      <c r="BFF49" s="107"/>
      <c r="BFG49" s="107"/>
      <c r="BFH49" s="107"/>
      <c r="BFI49" s="107"/>
      <c r="BFJ49" s="107"/>
      <c r="BFK49" s="107"/>
      <c r="BFL49" s="107"/>
      <c r="BFM49" s="107"/>
      <c r="BFN49" s="107"/>
      <c r="BFO49" s="107"/>
      <c r="BFP49" s="107"/>
      <c r="BFQ49" s="107"/>
      <c r="BFR49" s="107"/>
      <c r="BFS49" s="107"/>
      <c r="BFT49" s="107"/>
      <c r="BFU49" s="107"/>
      <c r="BFV49" s="107"/>
      <c r="BFW49" s="107"/>
      <c r="BFX49" s="107"/>
      <c r="BFY49" s="107"/>
      <c r="BFZ49" s="107"/>
      <c r="BGA49" s="107"/>
      <c r="BGB49" s="107"/>
      <c r="BGC49" s="107"/>
      <c r="BGD49" s="107"/>
      <c r="BGE49" s="107"/>
      <c r="BGF49" s="107"/>
      <c r="BGG49" s="107"/>
      <c r="BGH49" s="107"/>
      <c r="BGI49" s="107"/>
      <c r="BGJ49" s="107"/>
      <c r="BGK49" s="107"/>
      <c r="BGL49" s="107"/>
      <c r="BGM49" s="107"/>
      <c r="BGN49" s="107"/>
      <c r="BGO49" s="107"/>
      <c r="BGP49" s="107"/>
      <c r="BGQ49" s="107"/>
      <c r="BGR49" s="107"/>
      <c r="BGS49" s="107"/>
      <c r="BGT49" s="107"/>
      <c r="BGU49" s="107"/>
      <c r="BGV49" s="107"/>
      <c r="BGW49" s="107"/>
      <c r="BGX49" s="107"/>
      <c r="BGY49" s="107"/>
      <c r="BGZ49" s="107"/>
      <c r="BHA49" s="107"/>
      <c r="BHB49" s="107"/>
      <c r="BHC49" s="107"/>
      <c r="BHD49" s="107"/>
      <c r="BHE49" s="107"/>
      <c r="BHF49" s="107"/>
      <c r="BHG49" s="107"/>
      <c r="BHH49" s="107"/>
      <c r="BHI49" s="107"/>
      <c r="BHJ49" s="107"/>
      <c r="BHK49" s="107"/>
      <c r="BHL49" s="107"/>
      <c r="BHM49" s="107"/>
      <c r="BHN49" s="111"/>
      <c r="BHO49" s="111"/>
      <c r="BHP49" s="111"/>
      <c r="BHQ49" s="111"/>
      <c r="BHR49" s="111"/>
      <c r="BHS49" s="111"/>
      <c r="BHT49" s="111"/>
      <c r="BHU49" s="111"/>
      <c r="BHV49" s="111"/>
      <c r="BHW49" s="111"/>
      <c r="BHX49" s="111"/>
      <c r="BHY49" s="111"/>
      <c r="BHZ49" s="111"/>
      <c r="BIA49" s="111"/>
      <c r="BIB49" s="111"/>
      <c r="BIC49" s="111"/>
      <c r="BID49" s="111"/>
      <c r="BIE49" s="111"/>
      <c r="BIF49" s="111"/>
      <c r="BIG49" s="111"/>
      <c r="BIH49" s="111"/>
      <c r="BII49" s="111"/>
      <c r="BIJ49" s="111"/>
      <c r="BIK49" s="111"/>
      <c r="BIL49" s="111"/>
      <c r="BIM49" s="111"/>
      <c r="BIN49" s="111"/>
      <c r="BIO49" s="111"/>
      <c r="BIP49" s="111"/>
      <c r="BIQ49" s="111"/>
      <c r="BIR49" s="111"/>
      <c r="BIS49" s="111"/>
      <c r="BIT49" s="111"/>
      <c r="BIU49" s="111"/>
      <c r="BIV49" s="111"/>
      <c r="BIW49" s="111"/>
      <c r="BIX49" s="111"/>
      <c r="BIY49" s="111"/>
      <c r="BIZ49" s="111"/>
      <c r="BJA49" s="111"/>
      <c r="BJB49" s="111"/>
      <c r="BJC49" s="111"/>
      <c r="BJD49" s="111"/>
      <c r="BJE49" s="111"/>
      <c r="BJF49" s="111"/>
      <c r="BJG49" s="111"/>
      <c r="BJH49" s="111"/>
      <c r="BJI49" s="111"/>
      <c r="BJJ49" s="111"/>
      <c r="BJK49" s="111"/>
      <c r="BJL49" s="111"/>
      <c r="BJM49" s="111"/>
      <c r="BJN49" s="111"/>
      <c r="BJO49" s="111"/>
      <c r="BJP49" s="111"/>
      <c r="BJQ49" s="111"/>
      <c r="BJR49" s="111"/>
      <c r="BJS49" s="111"/>
      <c r="BJT49" s="111"/>
      <c r="BJU49" s="111"/>
      <c r="BJV49" s="111"/>
      <c r="BJW49" s="111"/>
      <c r="BJX49" s="111"/>
      <c r="BJY49" s="111"/>
      <c r="BJZ49" s="111"/>
      <c r="BKA49" s="111"/>
      <c r="BKB49" s="111"/>
      <c r="BKC49" s="111"/>
      <c r="BKD49" s="111"/>
      <c r="BKE49" s="111"/>
      <c r="BKF49" s="111"/>
      <c r="BKG49" s="111"/>
      <c r="BKH49" s="111"/>
      <c r="BKI49" s="111"/>
      <c r="BKJ49" s="111"/>
      <c r="BKK49" s="111"/>
      <c r="BKL49" s="111"/>
      <c r="BKM49" s="111"/>
      <c r="BKN49" s="111"/>
      <c r="BKO49" s="111"/>
      <c r="BKP49" s="111"/>
      <c r="BKQ49" s="111"/>
      <c r="BKR49" s="111"/>
      <c r="BKS49" s="111"/>
      <c r="BKT49" s="111"/>
      <c r="BKU49" s="111"/>
      <c r="BKV49" s="111"/>
      <c r="BKW49" s="111"/>
      <c r="BKX49" s="111"/>
      <c r="BKY49" s="111"/>
      <c r="BKZ49" s="111"/>
      <c r="BLA49" s="111"/>
      <c r="BLB49" s="111"/>
      <c r="BLC49" s="111"/>
      <c r="BLD49" s="111"/>
      <c r="BLE49" s="111"/>
      <c r="BLF49" s="111"/>
      <c r="BLG49" s="111"/>
      <c r="BLH49" s="111"/>
      <c r="BLI49" s="111"/>
      <c r="BLJ49" s="111"/>
      <c r="BLK49" s="111"/>
      <c r="BLL49" s="111"/>
      <c r="BLM49" s="111"/>
      <c r="BLN49" s="111"/>
      <c r="BLO49" s="111"/>
      <c r="BLP49" s="111"/>
      <c r="BLQ49" s="111"/>
      <c r="BLR49" s="111"/>
      <c r="BLS49" s="111"/>
      <c r="BLT49" s="111"/>
      <c r="BLU49" s="111"/>
      <c r="BLV49" s="111"/>
      <c r="BLW49" s="111"/>
      <c r="BLX49" s="111"/>
      <c r="BLY49" s="111"/>
      <c r="BLZ49" s="111"/>
      <c r="BMA49" s="111"/>
      <c r="BMB49" s="111"/>
      <c r="BMC49" s="111"/>
      <c r="BMD49" s="111"/>
      <c r="BME49" s="111"/>
      <c r="BMF49" s="111"/>
      <c r="BMG49" s="111"/>
      <c r="BMH49" s="111"/>
      <c r="BMI49" s="111"/>
      <c r="BMJ49" s="111"/>
      <c r="BMK49" s="111"/>
      <c r="BML49" s="111"/>
      <c r="BMM49" s="111"/>
      <c r="BMN49" s="111"/>
      <c r="BMO49" s="111"/>
      <c r="BMP49" s="111"/>
      <c r="BMQ49" s="111"/>
      <c r="BMR49" s="111"/>
      <c r="BMS49" s="111"/>
      <c r="BMT49" s="108"/>
      <c r="BMU49" s="108"/>
      <c r="BMV49" s="108"/>
      <c r="BMW49" s="108"/>
      <c r="BMX49" s="108"/>
      <c r="BMY49" s="108"/>
      <c r="BMZ49" s="108"/>
      <c r="BNA49" s="108"/>
      <c r="BNB49" s="108"/>
      <c r="BNC49" s="108"/>
      <c r="BND49" s="108"/>
      <c r="BNE49" s="108"/>
      <c r="BNF49" s="108"/>
      <c r="BNG49" s="108"/>
      <c r="BNH49" s="108"/>
      <c r="BNI49" s="108"/>
      <c r="BNJ49" s="108"/>
      <c r="BNK49" s="108"/>
      <c r="BNL49" s="108"/>
      <c r="BNM49" s="108"/>
      <c r="BNN49" s="108"/>
      <c r="BNO49" s="108"/>
      <c r="BNP49" s="108"/>
      <c r="BNQ49" s="108"/>
      <c r="BNR49" s="108"/>
      <c r="BNS49" s="108"/>
      <c r="BNT49" s="108"/>
      <c r="BNU49" s="108"/>
      <c r="BNV49" s="108"/>
      <c r="BNW49" s="108"/>
      <c r="BNX49" s="108"/>
      <c r="BNY49" s="108"/>
      <c r="BNZ49" s="108"/>
      <c r="BOA49" s="108"/>
      <c r="BOB49" s="108"/>
      <c r="BOC49" s="108"/>
      <c r="BOD49" s="108"/>
      <c r="BOE49" s="108"/>
      <c r="BOF49" s="108"/>
      <c r="BOG49" s="108"/>
      <c r="BOH49" s="108"/>
      <c r="BOI49" s="108"/>
      <c r="BOJ49" s="108"/>
      <c r="BOK49" s="108"/>
      <c r="BOL49" s="108"/>
      <c r="BOM49" s="108"/>
      <c r="BON49" s="108"/>
      <c r="BOO49" s="108"/>
      <c r="BOP49" s="108"/>
      <c r="BOQ49" s="108"/>
      <c r="BOR49" s="108"/>
      <c r="BOS49" s="108"/>
      <c r="BOT49" s="108"/>
      <c r="BOU49" s="108"/>
      <c r="BOV49" s="108"/>
      <c r="BOW49" s="108"/>
      <c r="BOX49" s="108"/>
      <c r="BOY49" s="108"/>
      <c r="BOZ49" s="108"/>
      <c r="BPA49" s="108"/>
      <c r="BPB49" s="108"/>
      <c r="BPC49" s="108"/>
      <c r="BPD49" s="108"/>
      <c r="BPE49" s="108"/>
      <c r="BPF49" s="108"/>
      <c r="BPG49" s="108"/>
      <c r="BPH49" s="108"/>
      <c r="BPI49" s="108"/>
      <c r="BPJ49" s="129"/>
      <c r="BPK49" s="129"/>
      <c r="BPL49" s="129"/>
      <c r="BPM49" s="129"/>
      <c r="BPN49" s="129"/>
      <c r="BPO49" s="129"/>
      <c r="BPP49" s="129"/>
      <c r="BPQ49" s="129"/>
      <c r="BPR49" s="129"/>
      <c r="BPS49" s="129"/>
      <c r="BPT49" s="129"/>
      <c r="BPU49" s="129"/>
      <c r="BPV49" s="129"/>
      <c r="BPW49" s="129"/>
      <c r="BPX49" s="129"/>
      <c r="BPY49" s="129"/>
      <c r="BPZ49" s="129"/>
      <c r="BQA49" s="129"/>
      <c r="BQB49" s="129"/>
      <c r="BQC49" s="129"/>
      <c r="BQD49" s="129"/>
      <c r="BQE49" s="129"/>
      <c r="BQF49" s="129"/>
      <c r="BQG49" s="129"/>
      <c r="BQH49" s="129"/>
      <c r="BQI49" s="129"/>
      <c r="BQJ49" s="129"/>
      <c r="BQK49" s="129"/>
      <c r="BQL49" s="129"/>
      <c r="BQM49" s="129"/>
      <c r="BQN49" s="129"/>
      <c r="BQO49" s="129"/>
      <c r="BQP49" s="129"/>
      <c r="BQQ49" s="129"/>
      <c r="BQR49" s="129"/>
      <c r="BQS49" s="129"/>
      <c r="BQT49" s="129"/>
      <c r="BQU49" s="129"/>
      <c r="BQV49" s="129"/>
      <c r="BQW49" s="129"/>
      <c r="BQX49" s="129"/>
      <c r="BQY49" s="129"/>
      <c r="BQZ49" s="129"/>
      <c r="BRA49" s="129"/>
      <c r="BRB49" s="129"/>
      <c r="BRC49" s="129"/>
      <c r="BRD49" s="129"/>
      <c r="BRE49" s="129"/>
      <c r="BRF49" s="129"/>
      <c r="BRG49" s="129"/>
      <c r="BRH49" s="129"/>
      <c r="BRI49" s="129"/>
      <c r="BRJ49" s="129"/>
      <c r="BRK49" s="129"/>
      <c r="BRL49" s="129"/>
      <c r="BRM49" s="129"/>
      <c r="BRN49" s="129"/>
      <c r="BRO49" s="129"/>
      <c r="BRP49" s="129"/>
      <c r="BRQ49" s="129"/>
      <c r="BRR49" s="129"/>
      <c r="BRS49" s="129"/>
      <c r="BRT49" s="129"/>
      <c r="BRU49" s="129"/>
      <c r="BRV49" s="129"/>
      <c r="BRW49" s="129"/>
      <c r="BRX49" s="129"/>
      <c r="BRY49" s="129"/>
      <c r="BRZ49" s="129"/>
      <c r="BSA49" s="129"/>
      <c r="BSB49" s="129"/>
      <c r="BSC49" s="129"/>
      <c r="BSD49" s="129"/>
      <c r="BSE49" s="129"/>
      <c r="BSF49" s="129"/>
      <c r="BSG49" s="129"/>
      <c r="BSH49" s="129"/>
      <c r="BSI49" s="129"/>
      <c r="BSJ49" s="129"/>
      <c r="BSK49" s="129"/>
      <c r="BSL49" s="129"/>
      <c r="BSM49" s="129"/>
      <c r="BSN49" s="129"/>
      <c r="BSO49" s="129"/>
      <c r="BSP49" s="129"/>
      <c r="BSQ49" s="129"/>
      <c r="BSR49" s="129"/>
      <c r="BSS49" s="129"/>
      <c r="BST49" s="129"/>
      <c r="BSU49" s="129"/>
      <c r="BSV49" s="129"/>
      <c r="BSW49" s="129"/>
      <c r="BSX49" s="129"/>
      <c r="BSY49" s="129"/>
      <c r="BSZ49" s="129"/>
      <c r="BTA49" s="129"/>
      <c r="BTB49" s="129"/>
      <c r="BTC49" s="129"/>
      <c r="BTD49" s="129"/>
      <c r="BTE49" s="129"/>
      <c r="BTF49" s="129"/>
      <c r="BTG49" s="129"/>
      <c r="BTH49" s="129"/>
      <c r="BTI49" s="129"/>
      <c r="BTJ49" s="129"/>
      <c r="BTK49" s="129"/>
      <c r="BTL49" s="129"/>
      <c r="BTM49" s="129"/>
      <c r="BTN49" s="129"/>
      <c r="BTO49" s="129"/>
      <c r="BTP49" s="129"/>
      <c r="BTQ49" s="129"/>
      <c r="BTR49" s="129"/>
      <c r="BTS49" s="129"/>
      <c r="BTT49" s="129"/>
      <c r="BTU49" s="129"/>
      <c r="BTV49" s="129"/>
      <c r="BTW49" s="129"/>
      <c r="BTX49" s="129"/>
      <c r="BTY49" s="129"/>
      <c r="BTZ49" s="129"/>
      <c r="BUA49" s="129"/>
      <c r="BUB49" s="129"/>
      <c r="BUC49" s="129"/>
      <c r="BUD49" s="129"/>
      <c r="BUE49" s="129"/>
      <c r="BUF49" s="129"/>
      <c r="BUG49" s="129"/>
      <c r="BUH49" s="129"/>
      <c r="BUI49" s="129"/>
      <c r="BUJ49" s="129"/>
      <c r="BUK49" s="129"/>
      <c r="BUL49" s="129"/>
      <c r="BUM49" s="129"/>
      <c r="BUN49" s="129"/>
      <c r="BUO49" s="129"/>
      <c r="BUP49" s="107"/>
      <c r="BUQ49" s="107"/>
      <c r="BUR49" s="107"/>
      <c r="BUS49" s="107"/>
      <c r="BUT49" s="107"/>
      <c r="BUU49" s="107"/>
      <c r="BUV49" s="107"/>
      <c r="BUW49" s="107"/>
      <c r="BUX49" s="107"/>
      <c r="BUY49" s="107"/>
      <c r="BUZ49" s="107"/>
      <c r="BVA49" s="107"/>
      <c r="BVB49" s="107"/>
      <c r="BVC49" s="107"/>
      <c r="BVD49" s="107"/>
      <c r="BVE49" s="107"/>
      <c r="BVF49" s="107"/>
      <c r="BVG49" s="107"/>
      <c r="BVH49" s="107"/>
      <c r="BVI49" s="107"/>
      <c r="BVJ49" s="107"/>
      <c r="BVK49" s="107"/>
      <c r="BVL49" s="107"/>
      <c r="BVM49" s="107"/>
      <c r="BVN49" s="107"/>
      <c r="BVO49" s="107"/>
      <c r="BVP49" s="107"/>
      <c r="BVQ49" s="107"/>
      <c r="BVR49" s="107"/>
      <c r="BVS49" s="107"/>
      <c r="BVT49" s="107"/>
      <c r="BVU49" s="107"/>
      <c r="BVV49" s="107"/>
      <c r="BVW49" s="107"/>
      <c r="BVX49" s="107"/>
      <c r="BVY49" s="107"/>
      <c r="BVZ49" s="107"/>
      <c r="BWA49" s="107"/>
      <c r="BWB49" s="107"/>
      <c r="BWC49" s="107"/>
      <c r="BWD49" s="107"/>
      <c r="BWE49" s="107"/>
      <c r="BWF49" s="107"/>
      <c r="BWG49" s="107"/>
      <c r="BWH49" s="107"/>
      <c r="BWI49" s="107"/>
      <c r="BWJ49" s="107"/>
      <c r="BWK49" s="107"/>
      <c r="BWL49" s="107"/>
      <c r="BWM49" s="107"/>
      <c r="BWN49" s="107"/>
      <c r="BWO49" s="107"/>
      <c r="BWP49" s="107"/>
      <c r="BWQ49" s="107"/>
      <c r="BWR49" s="107"/>
      <c r="BWS49" s="107"/>
      <c r="BWT49" s="107"/>
      <c r="BWU49" s="107"/>
      <c r="BWV49" s="107"/>
      <c r="BWW49" s="107"/>
      <c r="BWX49" s="107"/>
      <c r="BWY49" s="107"/>
      <c r="BWZ49" s="107"/>
      <c r="BXA49" s="107"/>
      <c r="BXB49" s="107"/>
      <c r="BXC49" s="265"/>
      <c r="BXD49" s="265"/>
      <c r="BXE49" s="265"/>
      <c r="BXF49" s="265"/>
      <c r="BXG49" s="265"/>
      <c r="BXH49" s="265"/>
      <c r="BXI49" s="265"/>
      <c r="BXJ49" s="265"/>
      <c r="BXK49" s="265"/>
      <c r="BXL49" s="265"/>
      <c r="BXM49" s="265"/>
      <c r="BXN49" s="265"/>
      <c r="BXO49" s="265"/>
      <c r="BXP49" s="265"/>
      <c r="BXQ49" s="265"/>
      <c r="BXR49" s="265"/>
      <c r="BXS49" s="265"/>
      <c r="BXT49" s="265"/>
      <c r="BXU49" s="265"/>
      <c r="BXV49" s="265"/>
      <c r="BXW49" s="265"/>
      <c r="BXX49" s="265"/>
      <c r="BXY49" s="265"/>
      <c r="BXZ49" s="265"/>
      <c r="BYA49" s="265"/>
      <c r="BYB49" s="265"/>
      <c r="BYC49" s="265"/>
      <c r="BYD49" s="265"/>
      <c r="BYE49" s="265"/>
      <c r="BYF49" s="265"/>
      <c r="BYG49" s="265"/>
      <c r="BYH49" s="265"/>
      <c r="BYI49" s="265"/>
      <c r="BYJ49" s="265"/>
      <c r="BYK49" s="265"/>
      <c r="BYL49" s="265"/>
      <c r="BYM49" s="265"/>
      <c r="BYN49" s="265"/>
      <c r="BYO49" s="265"/>
      <c r="BYP49" s="265"/>
      <c r="BYQ49" s="265"/>
      <c r="BYR49" s="265"/>
      <c r="BYS49" s="265"/>
      <c r="BYT49" s="265"/>
      <c r="BYU49" s="265"/>
      <c r="BYV49" s="265"/>
      <c r="BYW49" s="265"/>
      <c r="BYX49" s="265"/>
      <c r="BYY49" s="265"/>
      <c r="BYZ49" s="265"/>
      <c r="BZA49" s="265"/>
      <c r="BZB49" s="265"/>
      <c r="BZC49" s="265"/>
      <c r="BZD49" s="265"/>
      <c r="BZE49" s="265"/>
      <c r="BZF49" s="265"/>
      <c r="BZG49" s="265"/>
      <c r="BZH49" s="265"/>
      <c r="BZI49" s="265"/>
      <c r="BZJ49" s="265"/>
      <c r="BZK49" s="265"/>
      <c r="BZL49" s="265"/>
      <c r="BZM49" s="265"/>
      <c r="BZN49" s="265"/>
      <c r="BZO49" s="265"/>
      <c r="BZP49" s="107"/>
      <c r="BZQ49" s="107"/>
      <c r="BZR49" s="107"/>
      <c r="BZS49" s="107"/>
      <c r="BZT49" s="107"/>
      <c r="BZU49" s="107"/>
      <c r="BZV49" s="107"/>
      <c r="BZW49" s="107"/>
      <c r="BZX49" s="107"/>
      <c r="BZY49" s="107"/>
      <c r="BZZ49" s="107"/>
      <c r="CAA49" s="107"/>
      <c r="CAB49" s="107"/>
      <c r="CAC49" s="107"/>
      <c r="CAD49" s="107"/>
      <c r="CAE49" s="107"/>
      <c r="CAF49" s="107"/>
      <c r="CAG49" s="107"/>
      <c r="CAH49" s="107"/>
      <c r="CAI49" s="107"/>
      <c r="CAJ49" s="107"/>
      <c r="CAK49" s="107"/>
      <c r="CAL49" s="107"/>
      <c r="CAM49" s="107"/>
      <c r="CAN49" s="107"/>
      <c r="CAO49" s="107"/>
      <c r="CAP49" s="107"/>
      <c r="CAQ49" s="107"/>
      <c r="CAR49" s="107"/>
      <c r="CAS49" s="107"/>
      <c r="CAT49" s="107"/>
      <c r="CAU49" s="107"/>
      <c r="CAV49" s="107"/>
      <c r="CAW49" s="107"/>
      <c r="CAX49" s="107"/>
      <c r="CAY49" s="107"/>
      <c r="CAZ49" s="107"/>
      <c r="CBA49" s="107"/>
      <c r="CBB49" s="107"/>
      <c r="CBC49" s="107"/>
      <c r="CBD49" s="107"/>
      <c r="CBE49" s="107"/>
      <c r="CBF49" s="107"/>
      <c r="CBG49" s="107"/>
      <c r="CBH49" s="107"/>
      <c r="CBI49" s="107"/>
      <c r="CBJ49" s="107"/>
      <c r="CBK49" s="107"/>
      <c r="CBL49" s="107"/>
      <c r="CBM49" s="107"/>
      <c r="CBN49" s="107"/>
      <c r="CBO49" s="107"/>
      <c r="CBP49" s="107"/>
      <c r="CBQ49" s="107"/>
      <c r="CBR49" s="107"/>
      <c r="CBS49" s="107"/>
      <c r="CBT49" s="107"/>
      <c r="CBU49" s="107"/>
      <c r="CBV49" s="107"/>
      <c r="CBW49" s="107"/>
      <c r="CBX49" s="107"/>
      <c r="CBY49" s="107"/>
      <c r="CBZ49" s="107"/>
      <c r="CCA49" s="107"/>
      <c r="CCB49" s="107"/>
      <c r="CCC49" s="107"/>
      <c r="CCD49" s="107"/>
      <c r="CCE49" s="107"/>
      <c r="CCF49" s="107"/>
      <c r="CCG49" s="107"/>
      <c r="CCH49" s="107"/>
      <c r="CCI49" s="107"/>
      <c r="CCJ49" s="107"/>
      <c r="CCK49" s="107"/>
      <c r="CCL49" s="107"/>
      <c r="CCM49" s="107"/>
      <c r="CCN49" s="107"/>
      <c r="CCO49" s="107"/>
      <c r="CCP49" s="107"/>
      <c r="CCQ49" s="107"/>
      <c r="CCR49" s="107"/>
      <c r="CCS49" s="107"/>
      <c r="CCT49" s="107"/>
      <c r="CCU49" s="107"/>
      <c r="CCV49" s="107"/>
      <c r="CCW49" s="107"/>
      <c r="CCX49" s="107"/>
      <c r="CCY49" s="107"/>
      <c r="CCZ49" s="107"/>
      <c r="CDA49" s="107"/>
      <c r="CDB49" s="107"/>
      <c r="CDC49" s="107"/>
      <c r="CDD49" s="107"/>
      <c r="CDE49" s="107"/>
      <c r="CDF49" s="107"/>
      <c r="CDG49" s="107"/>
      <c r="CDH49" s="107"/>
      <c r="CDI49" s="107"/>
      <c r="CDJ49" s="107"/>
      <c r="CDK49" s="107"/>
      <c r="CDL49" s="107"/>
      <c r="CDM49" s="107"/>
      <c r="CDN49" s="107"/>
      <c r="CDO49" s="107"/>
      <c r="CDP49" s="107"/>
      <c r="CDQ49" s="107"/>
      <c r="CDR49" s="107"/>
      <c r="CDS49" s="107"/>
      <c r="CDT49" s="107"/>
      <c r="CDU49" s="107"/>
      <c r="CDV49" s="107"/>
      <c r="CDW49" s="107"/>
      <c r="CDX49" s="107"/>
      <c r="CDY49" s="107"/>
      <c r="CDZ49" s="107"/>
      <c r="CEA49" s="107"/>
      <c r="CEB49" s="107"/>
      <c r="CEC49" s="107"/>
      <c r="CED49" s="107"/>
      <c r="CEE49" s="107"/>
      <c r="CEF49" s="107"/>
      <c r="CEG49" s="107"/>
      <c r="CEH49" s="107"/>
      <c r="CEI49" s="107"/>
      <c r="CEJ49" s="107"/>
      <c r="CEK49" s="107"/>
      <c r="CEL49" s="107"/>
      <c r="CEM49" s="107"/>
      <c r="CEN49" s="107"/>
      <c r="CEO49" s="107"/>
      <c r="CEP49" s="108"/>
      <c r="CEQ49" s="108"/>
      <c r="CER49" s="108"/>
      <c r="CES49" s="108"/>
      <c r="CET49" s="108"/>
      <c r="CEU49" s="108"/>
      <c r="CEV49" s="108"/>
      <c r="CEW49" s="108"/>
      <c r="CEX49" s="108"/>
      <c r="CEY49" s="108"/>
      <c r="CEZ49" s="108"/>
      <c r="CFA49" s="108"/>
      <c r="CFB49" s="108"/>
      <c r="CFC49" s="108"/>
      <c r="CFD49" s="108"/>
      <c r="CFE49" s="108"/>
      <c r="CFF49" s="108"/>
      <c r="CFG49" s="108"/>
      <c r="CFH49" s="108"/>
      <c r="CFI49" s="108"/>
      <c r="CFJ49" s="108"/>
      <c r="CFK49" s="108"/>
      <c r="CFL49" s="108"/>
      <c r="CFM49" s="108"/>
      <c r="CFN49" s="108"/>
      <c r="CFO49" s="108"/>
      <c r="CFP49" s="108"/>
      <c r="CFQ49" s="108"/>
      <c r="CFR49" s="108"/>
      <c r="CFS49" s="108"/>
      <c r="CFT49" s="108"/>
      <c r="CFU49" s="108"/>
      <c r="CFV49" s="108"/>
      <c r="CFW49" s="108"/>
      <c r="CFX49" s="108"/>
      <c r="CFY49" s="108"/>
      <c r="CFZ49" s="108"/>
      <c r="CGA49" s="108"/>
      <c r="CGB49" s="108"/>
      <c r="CGC49" s="108"/>
      <c r="CGD49" s="108"/>
    </row>
    <row r="50" spans="1:2214" x14ac:dyDescent="0.25">
      <c r="A50" s="279"/>
      <c r="B50" s="255"/>
      <c r="C50" s="267"/>
      <c r="D50" s="267"/>
      <c r="E50" s="275"/>
      <c r="F50" s="260"/>
      <c r="G50" s="260"/>
      <c r="H50" s="276"/>
      <c r="I50" s="261"/>
      <c r="J50" s="261"/>
      <c r="K50" s="276"/>
      <c r="L50" s="261"/>
      <c r="M50" s="261"/>
      <c r="N50" s="277"/>
      <c r="O50" s="262"/>
      <c r="P50" s="262"/>
      <c r="Q50" s="276"/>
      <c r="R50" s="261"/>
      <c r="S50" s="261"/>
      <c r="T50" s="275"/>
      <c r="U50" s="260"/>
      <c r="V50" s="260"/>
      <c r="W50" s="260"/>
      <c r="X50" s="278"/>
      <c r="Y50" s="277"/>
      <c r="Z50" s="262"/>
      <c r="AA50" s="262"/>
      <c r="AB50" s="277"/>
      <c r="AC50" s="262"/>
      <c r="AD50" s="262"/>
      <c r="AE50" s="277"/>
      <c r="AF50" s="262"/>
      <c r="AG50" s="262"/>
      <c r="AH50" s="129"/>
      <c r="AI50" s="129"/>
      <c r="AJ50" s="129"/>
      <c r="AK50" s="129"/>
      <c r="AL50" s="129"/>
      <c r="AM50" s="129"/>
      <c r="AN50" s="129"/>
      <c r="AO50" s="64"/>
      <c r="AP50" s="64"/>
      <c r="AQ50" s="129"/>
      <c r="AR50" s="64"/>
      <c r="AS50" s="64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350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11"/>
      <c r="DK50" s="111"/>
      <c r="DL50" s="111"/>
      <c r="DM50" s="111"/>
      <c r="DN50" s="111"/>
      <c r="DO50" s="111"/>
      <c r="DP50" s="111"/>
      <c r="DQ50" s="111"/>
      <c r="DR50" s="111"/>
      <c r="DS50" s="111"/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1"/>
      <c r="EF50" s="111"/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1"/>
      <c r="ES50" s="111"/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1"/>
      <c r="FF50" s="111"/>
      <c r="FG50" s="111"/>
      <c r="FH50" s="111"/>
      <c r="FI50" s="111"/>
      <c r="FJ50" s="111"/>
      <c r="FK50" s="111"/>
      <c r="FL50" s="111"/>
      <c r="FM50" s="111"/>
      <c r="FN50" s="111"/>
      <c r="FO50" s="111"/>
      <c r="FP50" s="111"/>
      <c r="FQ50" s="111"/>
      <c r="FR50" s="111"/>
      <c r="FS50" s="111"/>
      <c r="FT50" s="111"/>
      <c r="FU50" s="111"/>
      <c r="FV50" s="111"/>
      <c r="FW50" s="111"/>
      <c r="FX50" s="111"/>
      <c r="FY50" s="111"/>
      <c r="FZ50" s="111"/>
      <c r="GA50" s="111"/>
      <c r="GB50" s="111"/>
      <c r="GC50" s="111"/>
      <c r="GD50" s="111"/>
      <c r="GE50" s="111"/>
      <c r="GF50" s="111"/>
      <c r="GG50" s="111"/>
      <c r="GH50" s="111"/>
      <c r="GI50" s="111"/>
      <c r="GJ50" s="111"/>
      <c r="GK50" s="111"/>
      <c r="GL50" s="111"/>
      <c r="GM50" s="111"/>
      <c r="GN50" s="111"/>
      <c r="GO50" s="111"/>
      <c r="GP50" s="111"/>
      <c r="GQ50" s="111"/>
      <c r="GR50" s="111"/>
      <c r="GS50" s="111"/>
      <c r="GT50" s="111"/>
      <c r="GU50" s="111"/>
      <c r="GV50" s="111"/>
      <c r="GW50" s="111"/>
      <c r="GX50" s="111"/>
      <c r="GY50" s="111"/>
      <c r="GZ50" s="111"/>
      <c r="HA50" s="111"/>
      <c r="HB50" s="111"/>
      <c r="HC50" s="111"/>
      <c r="HD50" s="111"/>
      <c r="HE50" s="111"/>
      <c r="HF50" s="111"/>
      <c r="HG50" s="111"/>
      <c r="HH50" s="111"/>
      <c r="HI50" s="111"/>
      <c r="HJ50" s="111"/>
      <c r="HK50" s="111"/>
      <c r="HL50" s="111"/>
      <c r="HM50" s="111"/>
      <c r="HN50" s="111"/>
      <c r="HO50" s="111"/>
      <c r="HP50" s="111"/>
      <c r="HQ50" s="111"/>
      <c r="HR50" s="111"/>
      <c r="HS50" s="111"/>
      <c r="HT50" s="111"/>
      <c r="HU50" s="111"/>
      <c r="HV50" s="111"/>
      <c r="HW50" s="111"/>
      <c r="HX50" s="111"/>
      <c r="HY50" s="111"/>
      <c r="HZ50" s="111"/>
      <c r="IA50" s="111"/>
      <c r="IB50" s="111"/>
      <c r="IC50" s="111"/>
      <c r="ID50" s="111"/>
      <c r="IE50" s="111"/>
      <c r="IF50" s="111"/>
      <c r="IG50" s="111"/>
      <c r="IH50" s="111"/>
      <c r="II50" s="111"/>
      <c r="IJ50" s="111"/>
      <c r="IK50" s="111"/>
      <c r="IL50" s="111"/>
      <c r="IM50" s="111"/>
      <c r="IN50" s="111"/>
      <c r="IO50" s="111"/>
      <c r="IP50" s="108"/>
      <c r="IQ50" s="108"/>
      <c r="IR50" s="108"/>
      <c r="IS50" s="108"/>
      <c r="IT50" s="108"/>
      <c r="IU50" s="108"/>
      <c r="IV50" s="108"/>
      <c r="IW50" s="108"/>
      <c r="IX50" s="108"/>
      <c r="IY50" s="108"/>
      <c r="IZ50" s="108"/>
      <c r="JA50" s="108"/>
      <c r="JB50" s="108"/>
      <c r="JC50" s="108"/>
      <c r="JD50" s="108"/>
      <c r="JE50" s="108"/>
      <c r="JF50" s="108"/>
      <c r="JG50" s="108"/>
      <c r="JH50" s="108"/>
      <c r="JI50" s="108"/>
      <c r="JJ50" s="108"/>
      <c r="JK50" s="108"/>
      <c r="JL50" s="108"/>
      <c r="JM50" s="108"/>
      <c r="JN50" s="108"/>
      <c r="JO50" s="108"/>
      <c r="JP50" s="108"/>
      <c r="JQ50" s="108"/>
      <c r="JR50" s="108"/>
      <c r="JS50" s="108"/>
      <c r="JT50" s="108"/>
      <c r="JU50" s="108"/>
      <c r="JV50" s="108"/>
      <c r="JW50" s="108"/>
      <c r="JX50" s="108"/>
      <c r="JY50" s="108"/>
      <c r="JZ50" s="108"/>
      <c r="KA50" s="108"/>
      <c r="KB50" s="108"/>
      <c r="KC50" s="108"/>
      <c r="KD50" s="108"/>
      <c r="KE50" s="108"/>
      <c r="KF50" s="108"/>
      <c r="KG50" s="108"/>
      <c r="KH50" s="108"/>
      <c r="KI50" s="108"/>
      <c r="KJ50" s="108"/>
      <c r="KK50" s="108"/>
      <c r="KL50" s="108"/>
      <c r="KM50" s="108"/>
      <c r="KN50" s="108"/>
      <c r="KO50" s="108"/>
      <c r="KP50" s="108"/>
      <c r="KQ50" s="108"/>
      <c r="KR50" s="108"/>
      <c r="KS50" s="108"/>
      <c r="KT50" s="108"/>
      <c r="KU50" s="108"/>
      <c r="KV50" s="108"/>
      <c r="KW50" s="108"/>
      <c r="KX50" s="108"/>
      <c r="KY50" s="108"/>
      <c r="KZ50" s="108"/>
      <c r="LA50" s="108"/>
      <c r="LB50" s="108"/>
      <c r="LC50" s="108"/>
      <c r="LD50" s="108"/>
      <c r="LE50" s="108"/>
      <c r="LF50" s="108"/>
      <c r="LG50" s="108"/>
      <c r="LH50" s="108"/>
      <c r="LI50" s="108"/>
      <c r="LJ50" s="108"/>
      <c r="LK50" s="108"/>
      <c r="LL50" s="108"/>
      <c r="LM50" s="108"/>
      <c r="LN50" s="108"/>
      <c r="LO50" s="108"/>
      <c r="LP50" s="108"/>
      <c r="LQ50" s="108"/>
      <c r="LR50" s="108"/>
      <c r="LS50" s="108"/>
      <c r="LT50" s="108"/>
      <c r="LU50" s="108"/>
      <c r="LV50" s="108"/>
      <c r="LW50" s="108"/>
      <c r="LX50" s="108"/>
      <c r="LY50" s="108"/>
      <c r="LZ50" s="108"/>
      <c r="MA50" s="108"/>
      <c r="MB50" s="108"/>
      <c r="MC50" s="108"/>
      <c r="MD50" s="108"/>
      <c r="ME50" s="108"/>
      <c r="MF50" s="108"/>
      <c r="MG50" s="108"/>
      <c r="MH50" s="108"/>
      <c r="MI50" s="108"/>
      <c r="MJ50" s="108"/>
      <c r="MK50" s="108"/>
      <c r="ML50" s="108"/>
      <c r="MM50" s="108"/>
      <c r="MN50" s="108"/>
      <c r="MO50" s="108"/>
      <c r="MP50" s="108"/>
      <c r="MQ50" s="108"/>
      <c r="MR50" s="108"/>
      <c r="MS50" s="108"/>
      <c r="MT50" s="108"/>
      <c r="MU50" s="108"/>
      <c r="MV50" s="108"/>
      <c r="MW50" s="108"/>
      <c r="MX50" s="108"/>
      <c r="MY50" s="108"/>
      <c r="MZ50" s="108"/>
      <c r="NA50" s="108"/>
      <c r="NB50" s="108"/>
      <c r="NC50" s="108"/>
      <c r="ND50" s="108"/>
      <c r="NE50" s="108"/>
      <c r="NF50" s="108"/>
      <c r="NG50" s="108"/>
      <c r="NH50" s="108"/>
      <c r="NI50" s="108"/>
      <c r="NJ50" s="108"/>
      <c r="NK50" s="108"/>
      <c r="NL50" s="108"/>
      <c r="NM50" s="108"/>
      <c r="NN50" s="108"/>
      <c r="NO50" s="108"/>
      <c r="NP50" s="265"/>
      <c r="NQ50" s="265"/>
      <c r="NR50" s="265"/>
      <c r="NS50" s="265"/>
      <c r="NT50" s="265"/>
      <c r="NU50" s="265"/>
      <c r="NV50" s="265"/>
      <c r="NW50" s="265"/>
      <c r="NX50" s="265"/>
      <c r="NY50" s="265"/>
      <c r="NZ50" s="265"/>
      <c r="OA50" s="265"/>
      <c r="OB50" s="265"/>
      <c r="OC50" s="265"/>
      <c r="OD50" s="265"/>
      <c r="OE50" s="265"/>
      <c r="OF50" s="265"/>
      <c r="OG50" s="265"/>
      <c r="OH50" s="265"/>
      <c r="OI50" s="265"/>
      <c r="OJ50" s="265"/>
      <c r="OK50" s="265"/>
      <c r="OL50" s="265"/>
      <c r="OM50" s="265"/>
      <c r="ON50" s="265"/>
      <c r="OO50" s="265"/>
      <c r="OP50" s="265"/>
      <c r="OQ50" s="265"/>
      <c r="OR50" s="265"/>
      <c r="OS50" s="265"/>
      <c r="OT50" s="265"/>
      <c r="OU50" s="265"/>
      <c r="OV50" s="265"/>
      <c r="OW50" s="265"/>
      <c r="OX50" s="265"/>
      <c r="OY50" s="265"/>
      <c r="OZ50" s="265"/>
      <c r="PA50" s="265"/>
      <c r="PB50" s="265"/>
      <c r="PC50" s="265"/>
      <c r="PD50" s="265"/>
      <c r="PE50" s="265"/>
      <c r="PF50" s="265"/>
      <c r="PG50" s="265"/>
      <c r="PH50" s="265"/>
      <c r="PI50" s="265"/>
      <c r="PJ50" s="265"/>
      <c r="PK50" s="265"/>
      <c r="PL50" s="265"/>
      <c r="PM50" s="265"/>
      <c r="PN50" s="265"/>
      <c r="PO50" s="265"/>
      <c r="PP50" s="265"/>
      <c r="PQ50" s="265"/>
      <c r="PR50" s="265"/>
      <c r="PS50" s="265"/>
      <c r="PT50" s="265"/>
      <c r="PU50" s="265"/>
      <c r="PV50" s="265"/>
      <c r="PW50" s="265"/>
      <c r="PX50" s="265"/>
      <c r="PY50" s="265"/>
      <c r="PZ50" s="265"/>
      <c r="QA50" s="265"/>
      <c r="QB50" s="265"/>
      <c r="QC50" s="111"/>
      <c r="QD50" s="111"/>
      <c r="QE50" s="111"/>
      <c r="QF50" s="111"/>
      <c r="QG50" s="111"/>
      <c r="QH50" s="111"/>
      <c r="QI50" s="111"/>
      <c r="QJ50" s="111"/>
      <c r="QK50" s="111"/>
      <c r="QL50" s="111"/>
      <c r="QM50" s="111"/>
      <c r="QN50" s="111"/>
      <c r="QO50" s="111"/>
      <c r="QP50" s="111"/>
      <c r="QQ50" s="111"/>
      <c r="QR50" s="111"/>
      <c r="QS50" s="111"/>
      <c r="QT50" s="111"/>
      <c r="QU50" s="111"/>
      <c r="QV50" s="111"/>
      <c r="QW50" s="111"/>
      <c r="QX50" s="111"/>
      <c r="QY50" s="111"/>
      <c r="QZ50" s="111"/>
      <c r="RA50" s="111"/>
      <c r="RB50" s="111"/>
      <c r="RC50" s="111"/>
      <c r="RD50" s="111"/>
      <c r="RE50" s="111"/>
      <c r="RF50" s="111"/>
      <c r="RG50" s="111"/>
      <c r="RH50" s="111"/>
      <c r="RI50" s="111"/>
      <c r="RJ50" s="111"/>
      <c r="RK50" s="111"/>
      <c r="RL50" s="111"/>
      <c r="RM50" s="111"/>
      <c r="RN50" s="111"/>
      <c r="RO50" s="111"/>
      <c r="RP50" s="111"/>
      <c r="RQ50" s="111"/>
      <c r="RR50" s="111"/>
      <c r="RS50" s="111"/>
      <c r="RT50" s="111"/>
      <c r="RU50" s="111"/>
      <c r="RV50" s="111"/>
      <c r="RW50" s="111"/>
      <c r="RX50" s="111"/>
      <c r="RY50" s="111"/>
      <c r="RZ50" s="111"/>
      <c r="SA50" s="111"/>
      <c r="SB50" s="111"/>
      <c r="SC50" s="111"/>
      <c r="SD50" s="111"/>
      <c r="SE50" s="111"/>
      <c r="SF50" s="111"/>
      <c r="SG50" s="111"/>
      <c r="SH50" s="111"/>
      <c r="SI50" s="111"/>
      <c r="SJ50" s="111"/>
      <c r="SK50" s="111"/>
      <c r="SL50" s="111"/>
      <c r="SM50" s="111"/>
      <c r="SN50" s="111"/>
      <c r="SO50" s="111"/>
      <c r="SP50" s="111"/>
      <c r="SQ50" s="111"/>
      <c r="SR50" s="111"/>
      <c r="SS50" s="111"/>
      <c r="ST50" s="111"/>
      <c r="SU50" s="111"/>
      <c r="SV50" s="111"/>
      <c r="SW50" s="111"/>
      <c r="SX50" s="111"/>
      <c r="SY50" s="111"/>
      <c r="SZ50" s="111"/>
      <c r="TA50" s="111"/>
      <c r="TB50" s="111"/>
      <c r="TC50" s="111"/>
      <c r="TD50" s="111"/>
      <c r="TE50" s="111"/>
      <c r="TF50" s="111"/>
      <c r="TG50" s="111"/>
      <c r="TH50" s="111"/>
      <c r="TI50" s="111"/>
      <c r="TJ50" s="111"/>
      <c r="TK50" s="111"/>
      <c r="TL50" s="111"/>
      <c r="TM50" s="111"/>
      <c r="TN50" s="111"/>
      <c r="TO50" s="111"/>
      <c r="TP50" s="111"/>
      <c r="TQ50" s="111"/>
      <c r="TR50" s="111"/>
      <c r="TS50" s="111"/>
      <c r="TT50" s="111"/>
      <c r="TU50" s="111"/>
      <c r="TV50" s="111"/>
      <c r="TW50" s="111"/>
      <c r="TX50" s="111"/>
      <c r="TY50" s="111"/>
      <c r="TZ50" s="111"/>
      <c r="UA50" s="111"/>
      <c r="UB50" s="111"/>
      <c r="UC50" s="111"/>
      <c r="UD50" s="111"/>
      <c r="UE50" s="111"/>
      <c r="UF50" s="111"/>
      <c r="UG50" s="111"/>
      <c r="UH50" s="111"/>
      <c r="UI50" s="111"/>
      <c r="UJ50" s="111"/>
      <c r="UK50" s="111"/>
      <c r="UL50" s="111"/>
      <c r="UM50" s="111"/>
      <c r="UN50" s="111"/>
      <c r="UO50" s="111"/>
      <c r="UP50" s="111"/>
      <c r="UQ50" s="111"/>
      <c r="UR50" s="111"/>
      <c r="US50" s="111"/>
      <c r="UT50" s="111"/>
      <c r="UU50" s="111"/>
      <c r="UV50" s="111"/>
      <c r="UW50" s="111"/>
      <c r="UX50" s="111"/>
      <c r="UY50" s="111"/>
      <c r="UZ50" s="111"/>
      <c r="VA50" s="111"/>
      <c r="VB50" s="111"/>
      <c r="VC50" s="111"/>
      <c r="VD50" s="111"/>
      <c r="VE50" s="111"/>
      <c r="VF50" s="107"/>
      <c r="VG50" s="107"/>
      <c r="VH50" s="107"/>
      <c r="VI50" s="107"/>
      <c r="VJ50" s="107"/>
      <c r="VK50" s="107"/>
      <c r="VL50" s="107"/>
      <c r="VM50" s="107"/>
      <c r="VN50" s="107"/>
      <c r="VO50" s="107"/>
      <c r="VP50" s="107"/>
      <c r="VQ50" s="107"/>
      <c r="VR50" s="107"/>
      <c r="VS50" s="107"/>
      <c r="VT50" s="107"/>
      <c r="VU50" s="107"/>
      <c r="VV50" s="107"/>
      <c r="VW50" s="107"/>
      <c r="VX50" s="107"/>
      <c r="VY50" s="107"/>
      <c r="VZ50" s="107"/>
      <c r="WA50" s="107"/>
      <c r="WB50" s="107"/>
      <c r="WC50" s="107"/>
      <c r="WD50" s="107"/>
      <c r="WE50" s="107"/>
      <c r="WF50" s="107"/>
      <c r="WG50" s="107"/>
      <c r="WH50" s="107"/>
      <c r="WI50" s="107"/>
      <c r="WJ50" s="107"/>
      <c r="WK50" s="107"/>
      <c r="WL50" s="107"/>
      <c r="WM50" s="107"/>
      <c r="WN50" s="107"/>
      <c r="WO50" s="107"/>
      <c r="WP50" s="107"/>
      <c r="WQ50" s="107"/>
      <c r="WR50" s="107"/>
      <c r="WS50" s="107"/>
      <c r="WT50" s="107"/>
      <c r="WU50" s="107"/>
      <c r="WV50" s="107"/>
      <c r="WW50" s="107"/>
      <c r="WX50" s="107"/>
      <c r="WY50" s="107"/>
      <c r="WZ50" s="107"/>
      <c r="XA50" s="107"/>
      <c r="XB50" s="107"/>
      <c r="XC50" s="107"/>
      <c r="XD50" s="107"/>
      <c r="XE50" s="107"/>
      <c r="XF50" s="107"/>
      <c r="XG50" s="107"/>
      <c r="XH50" s="107"/>
      <c r="XI50" s="107"/>
      <c r="XJ50" s="107"/>
      <c r="XK50" s="107"/>
      <c r="XL50" s="107"/>
      <c r="XM50" s="107"/>
      <c r="XN50" s="107"/>
      <c r="XO50" s="107"/>
      <c r="XP50" s="107"/>
      <c r="XQ50" s="107"/>
      <c r="XR50" s="107"/>
      <c r="XS50" s="107"/>
      <c r="XT50" s="107"/>
      <c r="XU50" s="107"/>
      <c r="XV50" s="107"/>
      <c r="XW50" s="107"/>
      <c r="XX50" s="107"/>
      <c r="XY50" s="107"/>
      <c r="XZ50" s="107"/>
      <c r="YA50" s="107"/>
      <c r="YB50" s="107"/>
      <c r="YC50" s="107"/>
      <c r="YD50" s="107"/>
      <c r="YE50" s="107"/>
      <c r="YF50" s="107"/>
      <c r="YG50" s="107"/>
      <c r="YH50" s="107"/>
      <c r="YI50" s="107"/>
      <c r="YJ50" s="107"/>
      <c r="YK50" s="107"/>
      <c r="YL50" s="107"/>
      <c r="YM50" s="107"/>
      <c r="YN50" s="107"/>
      <c r="YO50" s="107"/>
      <c r="YP50" s="107"/>
      <c r="YQ50" s="107"/>
      <c r="YR50" s="107"/>
      <c r="YS50" s="107"/>
      <c r="YT50" s="107"/>
      <c r="YU50" s="107"/>
      <c r="YV50" s="107"/>
      <c r="YW50" s="107"/>
      <c r="YX50" s="107"/>
      <c r="YY50" s="107"/>
      <c r="YZ50" s="107"/>
      <c r="ZA50" s="107"/>
      <c r="ZB50" s="107"/>
      <c r="ZC50" s="107"/>
      <c r="ZD50" s="107"/>
      <c r="ZE50" s="107"/>
      <c r="ZF50" s="107"/>
      <c r="ZG50" s="107"/>
      <c r="ZH50" s="107"/>
      <c r="ZI50" s="107"/>
      <c r="ZJ50" s="107"/>
      <c r="ZK50" s="107"/>
      <c r="ZL50" s="107"/>
      <c r="ZM50" s="107"/>
      <c r="ZN50" s="107"/>
      <c r="ZO50" s="107"/>
      <c r="ZP50" s="107"/>
      <c r="ZQ50" s="107"/>
      <c r="ZR50" s="107"/>
      <c r="ZS50" s="107"/>
      <c r="ZT50" s="107"/>
      <c r="ZU50" s="107"/>
      <c r="ZV50" s="107"/>
      <c r="ZW50" s="107"/>
      <c r="ZX50" s="107"/>
      <c r="ZY50" s="107"/>
      <c r="ZZ50" s="107"/>
      <c r="AAA50" s="107"/>
      <c r="AAB50" s="107"/>
      <c r="AAC50" s="107"/>
      <c r="AAD50" s="107"/>
      <c r="AAE50" s="107"/>
      <c r="AAF50" s="107"/>
      <c r="AAG50" s="107"/>
      <c r="AAH50" s="107"/>
      <c r="AAI50" s="107"/>
      <c r="AAJ50" s="107"/>
      <c r="AAK50" s="107"/>
      <c r="AAL50" s="107"/>
      <c r="AAM50" s="107"/>
      <c r="AAN50" s="107"/>
      <c r="AAO50" s="107"/>
      <c r="AAP50" s="107"/>
      <c r="AAQ50" s="107"/>
      <c r="AAR50" s="107"/>
      <c r="AAS50" s="107"/>
      <c r="AAT50" s="107"/>
      <c r="AAU50" s="107"/>
      <c r="AAV50" s="107"/>
      <c r="AAW50" s="107"/>
      <c r="AAX50" s="107"/>
      <c r="AAY50" s="107"/>
      <c r="AAZ50" s="107"/>
      <c r="ABA50" s="107"/>
      <c r="ABB50" s="107"/>
      <c r="ABC50" s="107"/>
      <c r="ABD50" s="107"/>
      <c r="ABE50" s="107"/>
      <c r="ABF50" s="107"/>
      <c r="ABG50" s="107"/>
      <c r="ABH50" s="107"/>
      <c r="ABI50" s="107"/>
      <c r="ABJ50" s="107"/>
      <c r="ABK50" s="107"/>
      <c r="ABL50" s="107"/>
      <c r="ABM50" s="107"/>
      <c r="ABN50" s="107"/>
      <c r="ABO50" s="107"/>
      <c r="ABP50" s="107"/>
      <c r="ABQ50" s="107"/>
      <c r="ABR50" s="107"/>
      <c r="ABS50" s="107"/>
      <c r="ABT50" s="107"/>
      <c r="ABU50" s="107"/>
      <c r="ABV50" s="107"/>
      <c r="ABW50" s="107"/>
      <c r="ABX50" s="107"/>
      <c r="ABY50" s="107"/>
      <c r="ABZ50" s="107"/>
      <c r="ACA50" s="107"/>
      <c r="ACB50" s="107"/>
      <c r="ACC50" s="107"/>
      <c r="ACD50" s="107"/>
      <c r="ACE50" s="107"/>
      <c r="ACF50" s="107"/>
      <c r="ACG50" s="107"/>
      <c r="ACH50" s="107"/>
      <c r="ACI50" s="107"/>
      <c r="ACJ50" s="107"/>
      <c r="ACK50" s="107"/>
      <c r="ACL50" s="107"/>
      <c r="ACM50" s="107"/>
      <c r="ACN50" s="107"/>
      <c r="ACO50" s="107"/>
      <c r="ACP50" s="107"/>
      <c r="ACQ50" s="107"/>
      <c r="ACR50" s="107"/>
      <c r="ACS50" s="107"/>
      <c r="ACT50" s="107"/>
      <c r="ACU50" s="107"/>
      <c r="ACV50" s="107"/>
      <c r="ACW50" s="107"/>
      <c r="ACX50" s="107"/>
      <c r="ACY50" s="266"/>
      <c r="ACZ50" s="266"/>
      <c r="ADA50" s="266"/>
      <c r="ADB50" s="266"/>
      <c r="ADC50" s="266"/>
      <c r="ADD50" s="266"/>
      <c r="ADE50" s="266"/>
      <c r="ADF50" s="266"/>
      <c r="ADG50" s="266"/>
      <c r="ADH50" s="266"/>
      <c r="ADI50" s="266"/>
      <c r="ADJ50" s="266"/>
      <c r="ADK50" s="266"/>
      <c r="ADL50" s="266"/>
      <c r="ADM50" s="266"/>
      <c r="ADN50" s="266"/>
      <c r="ADO50" s="266"/>
      <c r="ADP50" s="266"/>
      <c r="ADQ50" s="266"/>
      <c r="ADR50" s="266"/>
      <c r="ADS50" s="266"/>
      <c r="ADT50" s="266"/>
      <c r="ADU50" s="266"/>
      <c r="ADV50" s="266"/>
      <c r="ADW50" s="266"/>
      <c r="ADX50" s="266"/>
      <c r="ADY50" s="266"/>
      <c r="ADZ50" s="266"/>
      <c r="AEA50" s="266"/>
      <c r="AEB50" s="266"/>
      <c r="AEC50" s="266"/>
      <c r="AED50" s="266"/>
      <c r="AEE50" s="266"/>
      <c r="AEF50" s="266"/>
      <c r="AEG50" s="266"/>
      <c r="AEH50" s="266"/>
      <c r="AEI50" s="266"/>
      <c r="AEJ50" s="266"/>
      <c r="AEK50" s="266"/>
      <c r="AEL50" s="266"/>
      <c r="AEM50" s="266"/>
      <c r="AEN50" s="266"/>
      <c r="AEO50" s="266"/>
      <c r="AEP50" s="266"/>
      <c r="AEQ50" s="266"/>
      <c r="AER50" s="266"/>
      <c r="AES50" s="266"/>
      <c r="AET50" s="266"/>
      <c r="AEU50" s="266"/>
      <c r="AEV50" s="266"/>
      <c r="AEW50" s="266"/>
      <c r="AEX50" s="266"/>
      <c r="AEY50" s="266"/>
      <c r="AEZ50" s="266"/>
      <c r="AFA50" s="266"/>
      <c r="AFB50" s="266"/>
      <c r="AFC50" s="266"/>
      <c r="AFD50" s="266"/>
      <c r="AFE50" s="266"/>
      <c r="AFF50" s="266"/>
      <c r="AFG50" s="266"/>
      <c r="AFH50" s="266"/>
      <c r="AFI50" s="266"/>
      <c r="AFJ50" s="266"/>
      <c r="AFK50" s="266"/>
      <c r="AFL50" s="266"/>
      <c r="AFM50" s="266"/>
      <c r="AFN50" s="266"/>
      <c r="AFO50" s="108"/>
      <c r="AFP50" s="108"/>
      <c r="AFQ50" s="108"/>
      <c r="AFR50" s="108"/>
      <c r="AFS50" s="108"/>
      <c r="AFT50" s="108"/>
      <c r="AFU50" s="108"/>
      <c r="AFV50" s="108"/>
      <c r="AFW50" s="108"/>
      <c r="AFX50" s="108"/>
      <c r="AFY50" s="108"/>
      <c r="AFZ50" s="108"/>
      <c r="AGA50" s="108"/>
      <c r="AGB50" s="108"/>
      <c r="AGC50" s="108"/>
      <c r="AGD50" s="108"/>
      <c r="AGE50" s="108"/>
      <c r="AGF50" s="108"/>
      <c r="AGG50" s="108"/>
      <c r="AGH50" s="108"/>
      <c r="AGI50" s="108"/>
      <c r="AGJ50" s="108"/>
      <c r="AGK50" s="108"/>
      <c r="AGL50" s="108"/>
      <c r="AGM50" s="108"/>
      <c r="AGN50" s="108"/>
      <c r="AGO50" s="108"/>
      <c r="AGP50" s="108"/>
      <c r="AGQ50" s="108"/>
      <c r="AGR50" s="108"/>
      <c r="AGS50" s="108"/>
      <c r="AGT50" s="108"/>
      <c r="AGU50" s="108"/>
      <c r="AGV50" s="108"/>
      <c r="AGW50" s="108"/>
      <c r="AGX50" s="108"/>
      <c r="AGY50" s="108"/>
      <c r="AGZ50" s="108"/>
      <c r="AHA50" s="108"/>
      <c r="AHB50" s="108"/>
      <c r="AHC50" s="108"/>
      <c r="AHD50" s="108"/>
      <c r="AHE50" s="108"/>
      <c r="AHF50" s="108"/>
      <c r="AHG50" s="108"/>
      <c r="AHH50" s="108"/>
      <c r="AHI50" s="108"/>
      <c r="AHJ50" s="108"/>
      <c r="AHK50" s="108"/>
      <c r="AHL50" s="108"/>
      <c r="AHM50" s="108"/>
      <c r="AHN50" s="108"/>
      <c r="AHO50" s="108"/>
      <c r="AHP50" s="108"/>
      <c r="AHQ50" s="108"/>
      <c r="AHR50" s="108"/>
      <c r="AHS50" s="108"/>
      <c r="AHT50" s="108"/>
      <c r="AHU50" s="108"/>
      <c r="AHV50" s="108"/>
      <c r="AHW50" s="108"/>
      <c r="AHX50" s="108"/>
      <c r="AHY50" s="108"/>
      <c r="AHZ50" s="108"/>
      <c r="AIA50" s="108"/>
      <c r="AIB50" s="108"/>
      <c r="AIC50" s="108"/>
      <c r="AID50" s="108"/>
      <c r="AIE50" s="111"/>
      <c r="AIF50" s="111"/>
      <c r="AIG50" s="111"/>
      <c r="AIH50" s="111"/>
      <c r="AII50" s="111"/>
      <c r="AIJ50" s="111"/>
      <c r="AIK50" s="111"/>
      <c r="AIL50" s="111"/>
      <c r="AIM50" s="111"/>
      <c r="AIN50" s="111"/>
      <c r="AIO50" s="111"/>
      <c r="AIP50" s="111"/>
      <c r="AIQ50" s="111"/>
      <c r="AIR50" s="111"/>
      <c r="AIS50" s="111"/>
      <c r="AIT50" s="111"/>
      <c r="AIU50" s="111"/>
      <c r="AIV50" s="111"/>
      <c r="AIW50" s="111"/>
      <c r="AIX50" s="111"/>
      <c r="AIY50" s="111"/>
      <c r="AIZ50" s="111"/>
      <c r="AJA50" s="111"/>
      <c r="AJB50" s="111"/>
      <c r="AJC50" s="111"/>
      <c r="AJD50" s="111"/>
      <c r="AJE50" s="111"/>
      <c r="AJF50" s="111"/>
      <c r="AJG50" s="111"/>
      <c r="AJH50" s="111"/>
      <c r="AJI50" s="111"/>
      <c r="AJJ50" s="111"/>
      <c r="AJK50" s="111"/>
      <c r="AJL50" s="111"/>
      <c r="AJM50" s="111"/>
      <c r="AJN50" s="111"/>
      <c r="AJO50" s="111"/>
      <c r="AJP50" s="111"/>
      <c r="AJQ50" s="111"/>
      <c r="AJR50" s="111"/>
      <c r="AJS50" s="111"/>
      <c r="AJT50" s="111"/>
      <c r="AJU50" s="111"/>
      <c r="AJV50" s="111"/>
      <c r="AJW50" s="111"/>
      <c r="AJX50" s="111"/>
      <c r="AJY50" s="111"/>
      <c r="AJZ50" s="111"/>
      <c r="AKA50" s="111"/>
      <c r="AKB50" s="111"/>
      <c r="AKC50" s="111"/>
      <c r="AKD50" s="111"/>
      <c r="AKE50" s="111"/>
      <c r="AKF50" s="111"/>
      <c r="AKG50" s="111"/>
      <c r="AKH50" s="111"/>
      <c r="AKI50" s="111"/>
      <c r="AKJ50" s="111"/>
      <c r="AKK50" s="111"/>
      <c r="AKL50" s="111"/>
      <c r="AKM50" s="111"/>
      <c r="AKN50" s="111"/>
      <c r="AKO50" s="111"/>
      <c r="AKP50" s="111"/>
      <c r="AKQ50" s="111"/>
      <c r="AKR50" s="111"/>
      <c r="AKS50" s="258"/>
      <c r="AKT50" s="106"/>
      <c r="AKU50" s="106"/>
      <c r="AKV50" s="106"/>
      <c r="AKW50" s="106"/>
      <c r="AKX50" s="106"/>
      <c r="AKY50" s="106"/>
      <c r="AKZ50" s="106"/>
      <c r="ALA50" s="106"/>
      <c r="ALB50" s="106"/>
      <c r="ALC50" s="106"/>
      <c r="ALD50" s="106"/>
      <c r="ALE50" s="106"/>
      <c r="ALF50" s="106"/>
      <c r="ALG50" s="106"/>
      <c r="ALH50" s="106"/>
      <c r="ALI50" s="106"/>
      <c r="ALJ50" s="106"/>
      <c r="ALK50" s="106"/>
      <c r="ALL50" s="106"/>
      <c r="ALM50" s="106"/>
      <c r="ALN50" s="106"/>
      <c r="ALO50" s="106"/>
      <c r="ALP50" s="106"/>
      <c r="ALQ50" s="106"/>
      <c r="ALR50" s="106"/>
      <c r="ALS50" s="106"/>
      <c r="ALT50" s="106"/>
      <c r="ALU50" s="106"/>
      <c r="ALV50" s="106"/>
      <c r="ALW50" s="106"/>
      <c r="ALX50" s="106"/>
      <c r="ALY50" s="106"/>
      <c r="ALZ50" s="106"/>
      <c r="AMA50" s="106"/>
      <c r="AMB50" s="106"/>
      <c r="AMC50" s="106"/>
      <c r="AMD50" s="106"/>
      <c r="AME50" s="106"/>
      <c r="AMF50" s="106"/>
      <c r="AMG50" s="106"/>
      <c r="AMH50" s="106"/>
      <c r="AMI50" s="106"/>
      <c r="AMJ50" s="106"/>
      <c r="AMK50" s="106"/>
      <c r="AML50" s="106"/>
      <c r="AMM50" s="106"/>
      <c r="AMN50" s="106"/>
      <c r="AMO50" s="106"/>
      <c r="AMP50" s="106"/>
      <c r="AMQ50" s="106"/>
      <c r="AMR50" s="106"/>
      <c r="AMS50" s="106"/>
      <c r="AMT50" s="106"/>
      <c r="AMU50" s="106"/>
      <c r="AMV50" s="106"/>
      <c r="AMW50" s="106"/>
      <c r="AMX50" s="106"/>
      <c r="AMY50" s="106"/>
      <c r="AMZ50" s="106"/>
      <c r="ANA50" s="106"/>
      <c r="ANB50" s="106"/>
      <c r="ANC50" s="106"/>
      <c r="AND50" s="106"/>
      <c r="ANE50" s="106"/>
      <c r="ANF50" s="106"/>
      <c r="ANG50" s="106"/>
      <c r="ANH50" s="107"/>
      <c r="ANI50" s="107"/>
      <c r="ANJ50" s="107"/>
      <c r="ANK50" s="107"/>
      <c r="ANL50" s="107"/>
      <c r="ANM50" s="107"/>
      <c r="ANN50" s="107"/>
      <c r="ANO50" s="107"/>
      <c r="ANP50" s="107"/>
      <c r="ANQ50" s="107"/>
      <c r="ANR50" s="107"/>
      <c r="ANS50" s="107"/>
      <c r="ANT50" s="107"/>
      <c r="ANU50" s="107"/>
      <c r="ANV50" s="107"/>
      <c r="ANW50" s="107"/>
      <c r="ANX50" s="107"/>
      <c r="ANY50" s="107"/>
      <c r="ANZ50" s="107"/>
      <c r="AOA50" s="107"/>
      <c r="AOB50" s="107"/>
      <c r="AOC50" s="107"/>
      <c r="AOD50" s="107"/>
      <c r="AOE50" s="107"/>
      <c r="AOF50" s="107"/>
      <c r="AOG50" s="107"/>
      <c r="AOH50" s="107"/>
      <c r="AOI50" s="107"/>
      <c r="AOJ50" s="107"/>
      <c r="AOK50" s="107"/>
      <c r="AOL50" s="107"/>
      <c r="AOM50" s="107"/>
      <c r="AON50" s="107"/>
      <c r="AOO50" s="107"/>
      <c r="AOP50" s="107"/>
      <c r="AOQ50" s="107"/>
      <c r="AOR50" s="107"/>
      <c r="AOS50" s="107"/>
      <c r="AOT50" s="107"/>
      <c r="AOU50" s="107"/>
      <c r="AOV50" s="107"/>
      <c r="AOW50" s="107"/>
      <c r="AOX50" s="107"/>
      <c r="AOY50" s="107"/>
      <c r="AOZ50" s="107"/>
      <c r="APA50" s="107"/>
      <c r="APB50" s="107"/>
      <c r="APC50" s="107"/>
      <c r="APD50" s="107"/>
      <c r="APE50" s="107"/>
      <c r="APF50" s="107"/>
      <c r="APG50" s="107"/>
      <c r="APH50" s="107"/>
      <c r="API50" s="107"/>
      <c r="APJ50" s="107"/>
      <c r="APK50" s="107"/>
      <c r="APL50" s="107"/>
      <c r="APM50" s="107"/>
      <c r="APN50" s="107"/>
      <c r="APO50" s="107"/>
      <c r="APP50" s="107"/>
      <c r="APQ50" s="107"/>
      <c r="APR50" s="107"/>
      <c r="APS50" s="107"/>
      <c r="APT50" s="107"/>
      <c r="APU50" s="108"/>
      <c r="APV50" s="108"/>
      <c r="APW50" s="108"/>
      <c r="APX50" s="108"/>
      <c r="APY50" s="108"/>
      <c r="APZ50" s="108"/>
      <c r="AQA50" s="108"/>
      <c r="AQB50" s="108"/>
      <c r="AQC50" s="108"/>
      <c r="AQD50" s="108"/>
      <c r="AQE50" s="108"/>
      <c r="AQF50" s="108"/>
      <c r="AQG50" s="108"/>
      <c r="AQH50" s="108"/>
      <c r="AQI50" s="108"/>
      <c r="AQJ50" s="108"/>
      <c r="AQK50" s="108"/>
      <c r="AQL50" s="108"/>
      <c r="AQM50" s="108"/>
      <c r="AQN50" s="108"/>
      <c r="AQO50" s="108"/>
      <c r="AQP50" s="108"/>
      <c r="AQQ50" s="108"/>
      <c r="AQR50" s="108"/>
      <c r="AQS50" s="108"/>
      <c r="AQT50" s="108"/>
      <c r="AQU50" s="108"/>
      <c r="AQV50" s="108"/>
      <c r="AQW50" s="108"/>
      <c r="AQX50" s="108"/>
      <c r="AQY50" s="108"/>
      <c r="AQZ50" s="108"/>
      <c r="ARA50" s="108"/>
      <c r="ARB50" s="108"/>
      <c r="ARC50" s="108"/>
      <c r="ARD50" s="108"/>
      <c r="ARE50" s="108"/>
      <c r="ARF50" s="108"/>
      <c r="ARG50" s="108"/>
      <c r="ARH50" s="108"/>
      <c r="ARI50" s="108"/>
      <c r="ARJ50" s="108"/>
      <c r="ARK50" s="108"/>
      <c r="ARL50" s="108"/>
      <c r="ARM50" s="108"/>
      <c r="ARN50" s="108"/>
      <c r="ARO50" s="108"/>
      <c r="ARP50" s="108"/>
      <c r="ARQ50" s="108"/>
      <c r="ARR50" s="108"/>
      <c r="ARS50" s="108"/>
      <c r="ART50" s="108"/>
      <c r="ARU50" s="108"/>
      <c r="ARV50" s="108"/>
      <c r="ARW50" s="108"/>
      <c r="ARX50" s="108"/>
      <c r="ARY50" s="108"/>
      <c r="ARZ50" s="108"/>
      <c r="ASA50" s="108"/>
      <c r="ASB50" s="108"/>
      <c r="ASC50" s="108"/>
      <c r="ASD50" s="108"/>
      <c r="ASE50" s="108"/>
      <c r="ASF50" s="108"/>
      <c r="ASG50" s="108"/>
      <c r="ASH50" s="109"/>
      <c r="ASI50" s="109"/>
      <c r="ASJ50" s="109"/>
      <c r="ASK50" s="109"/>
      <c r="ASL50" s="109"/>
      <c r="ASM50" s="109"/>
      <c r="ASN50" s="109"/>
      <c r="ASO50" s="109"/>
      <c r="ASP50" s="109"/>
      <c r="ASQ50" s="109"/>
      <c r="ASR50" s="109"/>
      <c r="ASS50" s="109"/>
      <c r="AST50" s="109"/>
      <c r="ASU50" s="109"/>
      <c r="ASV50" s="109"/>
      <c r="ASW50" s="109"/>
      <c r="ASX50" s="109"/>
      <c r="ASY50" s="109"/>
      <c r="ASZ50" s="109"/>
      <c r="ATA50" s="109"/>
      <c r="ATB50" s="109"/>
      <c r="ATC50" s="109"/>
      <c r="ATD50" s="109"/>
      <c r="ATE50" s="109"/>
      <c r="ATF50" s="109"/>
      <c r="ATG50" s="109"/>
      <c r="ATH50" s="109"/>
      <c r="ATI50" s="109"/>
      <c r="ATJ50" s="109"/>
      <c r="ATK50" s="109"/>
      <c r="ATL50" s="109"/>
      <c r="ATM50" s="109"/>
      <c r="ATN50" s="109"/>
      <c r="ATO50" s="109"/>
      <c r="ATP50" s="109"/>
      <c r="ATQ50" s="109"/>
      <c r="ATR50" s="109"/>
      <c r="ATS50" s="109"/>
      <c r="ATT50" s="109"/>
      <c r="ATU50" s="109"/>
      <c r="ATV50" s="109"/>
      <c r="ATW50" s="109"/>
      <c r="ATX50" s="109"/>
      <c r="ATY50" s="109"/>
      <c r="ATZ50" s="109"/>
      <c r="AUA50" s="109"/>
      <c r="AUB50" s="109"/>
      <c r="AUC50" s="109"/>
      <c r="AUD50" s="109"/>
      <c r="AUE50" s="109"/>
      <c r="AUF50" s="109"/>
      <c r="AUG50" s="109"/>
      <c r="AUH50" s="109"/>
      <c r="AUI50" s="109"/>
      <c r="AUJ50" s="109"/>
      <c r="AUK50" s="109"/>
      <c r="AUL50" s="109"/>
      <c r="AUM50" s="109"/>
      <c r="AUN50" s="109"/>
      <c r="AUO50" s="109"/>
      <c r="AUP50" s="109"/>
      <c r="AUQ50" s="109"/>
      <c r="AUR50" s="109"/>
      <c r="AUS50" s="109"/>
      <c r="AUT50" s="109"/>
      <c r="AUU50" s="108"/>
      <c r="AUV50" s="108"/>
      <c r="AUW50" s="108"/>
      <c r="AUX50" s="108"/>
      <c r="AUY50" s="108"/>
      <c r="AUZ50" s="108"/>
      <c r="AVA50" s="108"/>
      <c r="AVB50" s="108"/>
      <c r="AVC50" s="108"/>
      <c r="AVD50" s="108"/>
      <c r="AVE50" s="108"/>
      <c r="AVF50" s="108"/>
      <c r="AVG50" s="108"/>
      <c r="AVH50" s="108"/>
      <c r="AVI50" s="108"/>
      <c r="AVJ50" s="108"/>
      <c r="AVK50" s="108"/>
      <c r="AVL50" s="108"/>
      <c r="AVM50" s="108"/>
      <c r="AVN50" s="108"/>
      <c r="AVO50" s="108"/>
      <c r="AVP50" s="108"/>
      <c r="AVQ50" s="108"/>
      <c r="AVR50" s="108"/>
      <c r="AVS50" s="108"/>
      <c r="AVT50" s="108"/>
      <c r="AVU50" s="108"/>
      <c r="AVV50" s="108"/>
      <c r="AVW50" s="108"/>
      <c r="AVX50" s="108"/>
      <c r="AVY50" s="108"/>
      <c r="AVZ50" s="108"/>
      <c r="AWA50" s="108"/>
      <c r="AWB50" s="108"/>
      <c r="AWC50" s="108"/>
      <c r="AWD50" s="108"/>
      <c r="AWE50" s="108"/>
      <c r="AWF50" s="108"/>
      <c r="AWG50" s="108"/>
      <c r="AWH50" s="108"/>
      <c r="AWI50" s="108"/>
      <c r="AWJ50" s="108"/>
      <c r="AWK50" s="108"/>
      <c r="AWL50" s="108"/>
      <c r="AWM50" s="108"/>
      <c r="AWN50" s="108"/>
      <c r="AWO50" s="108"/>
      <c r="AWP50" s="108"/>
      <c r="AWQ50" s="108"/>
      <c r="AWR50" s="108"/>
      <c r="AWS50" s="108"/>
      <c r="AWT50" s="108"/>
      <c r="AWU50" s="108"/>
      <c r="AWV50" s="108"/>
      <c r="AWW50" s="108"/>
      <c r="AWX50" s="108"/>
      <c r="AWY50" s="108"/>
      <c r="AWZ50" s="108"/>
      <c r="AXA50" s="108"/>
      <c r="AXB50" s="108"/>
      <c r="AXC50" s="108"/>
      <c r="AXD50" s="108"/>
      <c r="AXE50" s="108"/>
      <c r="AXF50" s="108"/>
      <c r="AXG50" s="108"/>
      <c r="AXH50" s="108"/>
      <c r="AXI50" s="108"/>
      <c r="AXJ50" s="108"/>
      <c r="AXK50" s="111"/>
      <c r="AXL50" s="111"/>
      <c r="AXM50" s="111"/>
      <c r="AXN50" s="111"/>
      <c r="AXO50" s="111"/>
      <c r="AXP50" s="111"/>
      <c r="AXQ50" s="111"/>
      <c r="AXR50" s="111"/>
      <c r="AXS50" s="111"/>
      <c r="AXT50" s="111"/>
      <c r="AXU50" s="111"/>
      <c r="AXV50" s="111"/>
      <c r="AXW50" s="111"/>
      <c r="AXX50" s="111"/>
      <c r="AXY50" s="111"/>
      <c r="AXZ50" s="111"/>
      <c r="AYA50" s="111"/>
      <c r="AYB50" s="111"/>
      <c r="AYC50" s="111"/>
      <c r="AYD50" s="111"/>
      <c r="AYE50" s="111"/>
      <c r="AYF50" s="111"/>
      <c r="AYG50" s="111"/>
      <c r="AYH50" s="111"/>
      <c r="AYI50" s="111"/>
      <c r="AYJ50" s="111"/>
      <c r="AYK50" s="111"/>
      <c r="AYL50" s="111"/>
      <c r="AYM50" s="111"/>
      <c r="AYN50" s="111"/>
      <c r="AYO50" s="111"/>
      <c r="AYP50" s="111"/>
      <c r="AYQ50" s="111"/>
      <c r="AYR50" s="111"/>
      <c r="AYS50" s="111"/>
      <c r="AYT50" s="111"/>
      <c r="AYU50" s="111"/>
      <c r="AYV50" s="111"/>
      <c r="AYW50" s="111"/>
      <c r="AYX50" s="111"/>
      <c r="AYY50" s="111"/>
      <c r="AYZ50" s="111"/>
      <c r="AZA50" s="111"/>
      <c r="AZB50" s="111"/>
      <c r="AZC50" s="111"/>
      <c r="AZD50" s="111"/>
      <c r="AZE50" s="111"/>
      <c r="AZF50" s="111"/>
      <c r="AZG50" s="111"/>
      <c r="AZH50" s="111"/>
      <c r="AZI50" s="111"/>
      <c r="AZJ50" s="111"/>
      <c r="AZK50" s="111"/>
      <c r="AZL50" s="111"/>
      <c r="AZM50" s="111"/>
      <c r="AZN50" s="111"/>
      <c r="AZO50" s="111"/>
      <c r="AZP50" s="111"/>
      <c r="AZQ50" s="111"/>
      <c r="AZR50" s="111"/>
      <c r="AZS50" s="111"/>
      <c r="AZT50" s="111"/>
      <c r="AZU50" s="111"/>
      <c r="AZV50" s="111"/>
      <c r="AZW50" s="111"/>
      <c r="AZX50" s="108"/>
      <c r="AZY50" s="108"/>
      <c r="AZZ50" s="108"/>
      <c r="BAA50" s="108"/>
      <c r="BAB50" s="108"/>
      <c r="BAC50" s="108"/>
      <c r="BAD50" s="108"/>
      <c r="BAE50" s="108"/>
      <c r="BAF50" s="108"/>
      <c r="BAG50" s="108"/>
      <c r="BAH50" s="108"/>
      <c r="BAI50" s="108"/>
      <c r="BAJ50" s="108"/>
      <c r="BAK50" s="108"/>
      <c r="BAL50" s="108"/>
      <c r="BAM50" s="108"/>
      <c r="BAN50" s="108"/>
      <c r="BAO50" s="108"/>
      <c r="BAP50" s="108"/>
      <c r="BAQ50" s="108"/>
      <c r="BAR50" s="108"/>
      <c r="BAS50" s="108"/>
      <c r="BAT50" s="108"/>
      <c r="BAU50" s="108"/>
      <c r="BAV50" s="108"/>
      <c r="BAW50" s="108"/>
      <c r="BAX50" s="108"/>
      <c r="BAY50" s="108"/>
      <c r="BAZ50" s="108"/>
      <c r="BBA50" s="108"/>
      <c r="BBB50" s="108"/>
      <c r="BBC50" s="108"/>
      <c r="BBD50" s="108"/>
      <c r="BBE50" s="108"/>
      <c r="BBF50" s="108"/>
      <c r="BBG50" s="108"/>
      <c r="BBH50" s="108"/>
      <c r="BBI50" s="108"/>
      <c r="BBJ50" s="108"/>
      <c r="BBK50" s="108"/>
      <c r="BBL50" s="108"/>
      <c r="BBM50" s="108"/>
      <c r="BBN50" s="108"/>
      <c r="BBO50" s="108"/>
      <c r="BBP50" s="108"/>
      <c r="BBQ50" s="108"/>
      <c r="BBR50" s="108"/>
      <c r="BBS50" s="108"/>
      <c r="BBT50" s="108"/>
      <c r="BBU50" s="108"/>
      <c r="BBV50" s="108"/>
      <c r="BBW50" s="108"/>
      <c r="BBX50" s="108"/>
      <c r="BBY50" s="108"/>
      <c r="BBZ50" s="108"/>
      <c r="BCA50" s="108"/>
      <c r="BCB50" s="108"/>
      <c r="BCC50" s="108"/>
      <c r="BCD50" s="108"/>
      <c r="BCE50" s="108"/>
      <c r="BCF50" s="108"/>
      <c r="BCG50" s="108"/>
      <c r="BCH50" s="108"/>
      <c r="BCI50" s="108"/>
      <c r="BCJ50" s="108"/>
      <c r="BCK50" s="108"/>
      <c r="BCL50" s="108"/>
      <c r="BCM50" s="108"/>
      <c r="BCN50" s="108"/>
      <c r="BCO50" s="108"/>
      <c r="BCP50" s="108"/>
      <c r="BCQ50" s="108"/>
      <c r="BCR50" s="108"/>
      <c r="BCS50" s="108"/>
      <c r="BCT50" s="108"/>
      <c r="BCU50" s="108"/>
      <c r="BCV50" s="108"/>
      <c r="BCW50" s="108"/>
      <c r="BCX50" s="108"/>
      <c r="BCY50" s="108"/>
      <c r="BCZ50" s="108"/>
      <c r="BDA50" s="108"/>
      <c r="BDB50" s="108"/>
      <c r="BDC50" s="108"/>
      <c r="BDD50" s="108"/>
      <c r="BDE50" s="108"/>
      <c r="BDF50" s="108"/>
      <c r="BDG50" s="108"/>
      <c r="BDH50" s="108"/>
      <c r="BDI50" s="108"/>
      <c r="BDJ50" s="108"/>
      <c r="BDK50" s="108"/>
      <c r="BDL50" s="108"/>
      <c r="BDM50" s="108"/>
      <c r="BDN50" s="108"/>
      <c r="BDO50" s="108"/>
      <c r="BDP50" s="108"/>
      <c r="BDQ50" s="108"/>
      <c r="BDR50" s="108"/>
      <c r="BDS50" s="108"/>
      <c r="BDT50" s="108"/>
      <c r="BDU50" s="108"/>
      <c r="BDV50" s="108"/>
      <c r="BDW50" s="108"/>
      <c r="BDX50" s="108"/>
      <c r="BDY50" s="108"/>
      <c r="BDZ50" s="108"/>
      <c r="BEA50" s="108"/>
      <c r="BEB50" s="108"/>
      <c r="BEC50" s="108"/>
      <c r="BED50" s="108"/>
      <c r="BEE50" s="108"/>
      <c r="BEF50" s="108"/>
      <c r="BEG50" s="108"/>
      <c r="BEH50" s="108"/>
      <c r="BEI50" s="108"/>
      <c r="BEJ50" s="108"/>
      <c r="BEK50" s="108"/>
      <c r="BEL50" s="108"/>
      <c r="BEM50" s="108"/>
      <c r="BEN50" s="108"/>
      <c r="BEO50" s="108"/>
      <c r="BEP50" s="108"/>
      <c r="BEQ50" s="108"/>
      <c r="BER50" s="108"/>
      <c r="BES50" s="108"/>
      <c r="BET50" s="108"/>
      <c r="BEU50" s="108"/>
      <c r="BEV50" s="108"/>
      <c r="BEW50" s="108"/>
      <c r="BEX50" s="107"/>
      <c r="BEY50" s="107"/>
      <c r="BEZ50" s="107"/>
      <c r="BFA50" s="107"/>
      <c r="BFB50" s="107"/>
      <c r="BFC50" s="107"/>
      <c r="BFD50" s="107"/>
      <c r="BFE50" s="107"/>
      <c r="BFF50" s="107"/>
      <c r="BFG50" s="107"/>
      <c r="BFH50" s="107"/>
      <c r="BFI50" s="107"/>
      <c r="BFJ50" s="107"/>
      <c r="BFK50" s="107"/>
      <c r="BFL50" s="107"/>
      <c r="BFM50" s="107"/>
      <c r="BFN50" s="107"/>
      <c r="BFO50" s="107"/>
      <c r="BFP50" s="107"/>
      <c r="BFQ50" s="107"/>
      <c r="BFR50" s="107"/>
      <c r="BFS50" s="107"/>
      <c r="BFT50" s="107"/>
      <c r="BFU50" s="107"/>
      <c r="BFV50" s="107"/>
      <c r="BFW50" s="107"/>
      <c r="BFX50" s="107"/>
      <c r="BFY50" s="107"/>
      <c r="BFZ50" s="107"/>
      <c r="BGA50" s="107"/>
      <c r="BGB50" s="107"/>
      <c r="BGC50" s="107"/>
      <c r="BGD50" s="107"/>
      <c r="BGE50" s="107"/>
      <c r="BGF50" s="107"/>
      <c r="BGG50" s="107"/>
      <c r="BGH50" s="107"/>
      <c r="BGI50" s="107"/>
      <c r="BGJ50" s="107"/>
      <c r="BGK50" s="107"/>
      <c r="BGL50" s="107"/>
      <c r="BGM50" s="107"/>
      <c r="BGN50" s="107"/>
      <c r="BGO50" s="107"/>
      <c r="BGP50" s="107"/>
      <c r="BGQ50" s="107"/>
      <c r="BGR50" s="107"/>
      <c r="BGS50" s="107"/>
      <c r="BGT50" s="107"/>
      <c r="BGU50" s="107"/>
      <c r="BGV50" s="107"/>
      <c r="BGW50" s="107"/>
      <c r="BGX50" s="107"/>
      <c r="BGY50" s="107"/>
      <c r="BGZ50" s="107"/>
      <c r="BHA50" s="107"/>
      <c r="BHB50" s="107"/>
      <c r="BHC50" s="107"/>
      <c r="BHD50" s="107"/>
      <c r="BHE50" s="107"/>
      <c r="BHF50" s="107"/>
      <c r="BHG50" s="107"/>
      <c r="BHH50" s="107"/>
      <c r="BHI50" s="107"/>
      <c r="BHJ50" s="107"/>
      <c r="BHK50" s="107"/>
      <c r="BHL50" s="107"/>
      <c r="BHM50" s="107"/>
      <c r="BHN50" s="111"/>
      <c r="BHO50" s="111"/>
      <c r="BHP50" s="111"/>
      <c r="BHQ50" s="111"/>
      <c r="BHR50" s="111"/>
      <c r="BHS50" s="111"/>
      <c r="BHT50" s="111"/>
      <c r="BHU50" s="111"/>
      <c r="BHV50" s="111"/>
      <c r="BHW50" s="111"/>
      <c r="BHX50" s="111"/>
      <c r="BHY50" s="111"/>
      <c r="BHZ50" s="111"/>
      <c r="BIA50" s="111"/>
      <c r="BIB50" s="111"/>
      <c r="BIC50" s="111"/>
      <c r="BID50" s="111"/>
      <c r="BIE50" s="111"/>
      <c r="BIF50" s="111"/>
      <c r="BIG50" s="111"/>
      <c r="BIH50" s="111"/>
      <c r="BII50" s="111"/>
      <c r="BIJ50" s="111"/>
      <c r="BIK50" s="111"/>
      <c r="BIL50" s="111"/>
      <c r="BIM50" s="111"/>
      <c r="BIN50" s="111"/>
      <c r="BIO50" s="111"/>
      <c r="BIP50" s="111"/>
      <c r="BIQ50" s="111"/>
      <c r="BIR50" s="111"/>
      <c r="BIS50" s="111"/>
      <c r="BIT50" s="111"/>
      <c r="BIU50" s="111"/>
      <c r="BIV50" s="111"/>
      <c r="BIW50" s="111"/>
      <c r="BIX50" s="111"/>
      <c r="BIY50" s="111"/>
      <c r="BIZ50" s="111"/>
      <c r="BJA50" s="111"/>
      <c r="BJB50" s="111"/>
      <c r="BJC50" s="111"/>
      <c r="BJD50" s="111"/>
      <c r="BJE50" s="111"/>
      <c r="BJF50" s="111"/>
      <c r="BJG50" s="111"/>
      <c r="BJH50" s="111"/>
      <c r="BJI50" s="111"/>
      <c r="BJJ50" s="111"/>
      <c r="BJK50" s="111"/>
      <c r="BJL50" s="111"/>
      <c r="BJM50" s="111"/>
      <c r="BJN50" s="111"/>
      <c r="BJO50" s="111"/>
      <c r="BJP50" s="111"/>
      <c r="BJQ50" s="111"/>
      <c r="BJR50" s="111"/>
      <c r="BJS50" s="111"/>
      <c r="BJT50" s="111"/>
      <c r="BJU50" s="111"/>
      <c r="BJV50" s="111"/>
      <c r="BJW50" s="111"/>
      <c r="BJX50" s="111"/>
      <c r="BJY50" s="111"/>
      <c r="BJZ50" s="111"/>
      <c r="BKA50" s="111"/>
      <c r="BKB50" s="111"/>
      <c r="BKC50" s="111"/>
      <c r="BKD50" s="111"/>
      <c r="BKE50" s="111"/>
      <c r="BKF50" s="111"/>
      <c r="BKG50" s="111"/>
      <c r="BKH50" s="111"/>
      <c r="BKI50" s="111"/>
      <c r="BKJ50" s="111"/>
      <c r="BKK50" s="111"/>
      <c r="BKL50" s="111"/>
      <c r="BKM50" s="111"/>
      <c r="BKN50" s="111"/>
      <c r="BKO50" s="111"/>
      <c r="BKP50" s="111"/>
      <c r="BKQ50" s="111"/>
      <c r="BKR50" s="111"/>
      <c r="BKS50" s="111"/>
      <c r="BKT50" s="111"/>
      <c r="BKU50" s="111"/>
      <c r="BKV50" s="111"/>
      <c r="BKW50" s="111"/>
      <c r="BKX50" s="111"/>
      <c r="BKY50" s="111"/>
      <c r="BKZ50" s="111"/>
      <c r="BLA50" s="111"/>
      <c r="BLB50" s="111"/>
      <c r="BLC50" s="111"/>
      <c r="BLD50" s="111"/>
      <c r="BLE50" s="111"/>
      <c r="BLF50" s="111"/>
      <c r="BLG50" s="111"/>
      <c r="BLH50" s="111"/>
      <c r="BLI50" s="111"/>
      <c r="BLJ50" s="111"/>
      <c r="BLK50" s="111"/>
      <c r="BLL50" s="111"/>
      <c r="BLM50" s="111"/>
      <c r="BLN50" s="111"/>
      <c r="BLO50" s="111"/>
      <c r="BLP50" s="111"/>
      <c r="BLQ50" s="111"/>
      <c r="BLR50" s="111"/>
      <c r="BLS50" s="111"/>
      <c r="BLT50" s="111"/>
      <c r="BLU50" s="111"/>
      <c r="BLV50" s="111"/>
      <c r="BLW50" s="111"/>
      <c r="BLX50" s="111"/>
      <c r="BLY50" s="111"/>
      <c r="BLZ50" s="111"/>
      <c r="BMA50" s="111"/>
      <c r="BMB50" s="111"/>
      <c r="BMC50" s="111"/>
      <c r="BMD50" s="111"/>
      <c r="BME50" s="111"/>
      <c r="BMF50" s="111"/>
      <c r="BMG50" s="111"/>
      <c r="BMH50" s="111"/>
      <c r="BMI50" s="111"/>
      <c r="BMJ50" s="111"/>
      <c r="BMK50" s="111"/>
      <c r="BML50" s="111"/>
      <c r="BMM50" s="111"/>
      <c r="BMN50" s="111"/>
      <c r="BMO50" s="111"/>
      <c r="BMP50" s="111"/>
      <c r="BMQ50" s="111"/>
      <c r="BMR50" s="111"/>
      <c r="BMS50" s="111"/>
      <c r="BMT50" s="108"/>
      <c r="BMU50" s="108"/>
      <c r="BMV50" s="108"/>
      <c r="BMW50" s="108"/>
      <c r="BMX50" s="108"/>
      <c r="BMY50" s="108"/>
      <c r="BMZ50" s="108"/>
      <c r="BNA50" s="108"/>
      <c r="BNB50" s="108"/>
      <c r="BNC50" s="108"/>
      <c r="BND50" s="108"/>
      <c r="BNE50" s="108"/>
      <c r="BNF50" s="108"/>
      <c r="BNG50" s="108"/>
      <c r="BNH50" s="108"/>
      <c r="BNI50" s="108"/>
      <c r="BNJ50" s="108"/>
      <c r="BNK50" s="108"/>
      <c r="BNL50" s="108"/>
      <c r="BNM50" s="108"/>
      <c r="BNN50" s="108"/>
      <c r="BNO50" s="108"/>
      <c r="BNP50" s="108"/>
      <c r="BNQ50" s="108"/>
      <c r="BNR50" s="108"/>
      <c r="BNS50" s="108"/>
      <c r="BNT50" s="108"/>
      <c r="BNU50" s="108"/>
      <c r="BNV50" s="108"/>
      <c r="BNW50" s="108"/>
      <c r="BNX50" s="108"/>
      <c r="BNY50" s="108"/>
      <c r="BNZ50" s="108"/>
      <c r="BOA50" s="108"/>
      <c r="BOB50" s="108"/>
      <c r="BOC50" s="108"/>
      <c r="BOD50" s="108"/>
      <c r="BOE50" s="108"/>
      <c r="BOF50" s="108"/>
      <c r="BOG50" s="108"/>
      <c r="BOH50" s="108"/>
      <c r="BOI50" s="108"/>
      <c r="BOJ50" s="108"/>
      <c r="BOK50" s="108"/>
      <c r="BOL50" s="108"/>
      <c r="BOM50" s="108"/>
      <c r="BON50" s="108"/>
      <c r="BOO50" s="108"/>
      <c r="BOP50" s="108"/>
      <c r="BOQ50" s="108"/>
      <c r="BOR50" s="108"/>
      <c r="BOS50" s="108"/>
      <c r="BOT50" s="108"/>
      <c r="BOU50" s="108"/>
      <c r="BOV50" s="108"/>
      <c r="BOW50" s="108"/>
      <c r="BOX50" s="108"/>
      <c r="BOY50" s="108"/>
      <c r="BOZ50" s="108"/>
      <c r="BPA50" s="108"/>
      <c r="BPB50" s="108"/>
      <c r="BPC50" s="108"/>
      <c r="BPD50" s="108"/>
      <c r="BPE50" s="108"/>
      <c r="BPF50" s="108"/>
      <c r="BPG50" s="108"/>
      <c r="BPH50" s="108"/>
      <c r="BPI50" s="108"/>
      <c r="BPJ50" s="129"/>
      <c r="BPK50" s="129"/>
      <c r="BPL50" s="129"/>
      <c r="BPM50" s="129"/>
      <c r="BPN50" s="129"/>
      <c r="BPO50" s="129"/>
      <c r="BPP50" s="129"/>
      <c r="BPQ50" s="129"/>
      <c r="BPR50" s="129"/>
      <c r="BPS50" s="129"/>
      <c r="BPT50" s="129"/>
      <c r="BPU50" s="129"/>
      <c r="BPV50" s="129"/>
      <c r="BPW50" s="129"/>
      <c r="BPX50" s="129"/>
      <c r="BPY50" s="129"/>
      <c r="BPZ50" s="129"/>
      <c r="BQA50" s="129"/>
      <c r="BQB50" s="129"/>
      <c r="BQC50" s="129"/>
      <c r="BQD50" s="129"/>
      <c r="BQE50" s="129"/>
      <c r="BQF50" s="129"/>
      <c r="BQG50" s="129"/>
      <c r="BQH50" s="129"/>
      <c r="BQI50" s="129"/>
      <c r="BQJ50" s="129"/>
      <c r="BQK50" s="129"/>
      <c r="BQL50" s="129"/>
      <c r="BQM50" s="129"/>
      <c r="BQN50" s="129"/>
      <c r="BQO50" s="129"/>
      <c r="BQP50" s="129"/>
      <c r="BQQ50" s="129"/>
      <c r="BQR50" s="129"/>
      <c r="BQS50" s="129"/>
      <c r="BQT50" s="129"/>
      <c r="BQU50" s="129"/>
      <c r="BQV50" s="129"/>
      <c r="BQW50" s="129"/>
      <c r="BQX50" s="129"/>
      <c r="BQY50" s="129"/>
      <c r="BQZ50" s="129"/>
      <c r="BRA50" s="129"/>
      <c r="BRB50" s="129"/>
      <c r="BRC50" s="129"/>
      <c r="BRD50" s="129"/>
      <c r="BRE50" s="129"/>
      <c r="BRF50" s="129"/>
      <c r="BRG50" s="129"/>
      <c r="BRH50" s="129"/>
      <c r="BRI50" s="129"/>
      <c r="BRJ50" s="129"/>
      <c r="BRK50" s="129"/>
      <c r="BRL50" s="129"/>
      <c r="BRM50" s="129"/>
      <c r="BRN50" s="129"/>
      <c r="BRO50" s="129"/>
      <c r="BRP50" s="129"/>
      <c r="BRQ50" s="129"/>
      <c r="BRR50" s="129"/>
      <c r="BRS50" s="129"/>
      <c r="BRT50" s="129"/>
      <c r="BRU50" s="129"/>
      <c r="BRV50" s="129"/>
      <c r="BRW50" s="129"/>
      <c r="BRX50" s="129"/>
      <c r="BRY50" s="129"/>
      <c r="BRZ50" s="129"/>
      <c r="BSA50" s="129"/>
      <c r="BSB50" s="129"/>
      <c r="BSC50" s="129"/>
      <c r="BSD50" s="129"/>
      <c r="BSE50" s="129"/>
      <c r="BSF50" s="129"/>
      <c r="BSG50" s="129"/>
      <c r="BSH50" s="129"/>
      <c r="BSI50" s="129"/>
      <c r="BSJ50" s="129"/>
      <c r="BSK50" s="129"/>
      <c r="BSL50" s="129"/>
      <c r="BSM50" s="129"/>
      <c r="BSN50" s="129"/>
      <c r="BSO50" s="129"/>
      <c r="BSP50" s="129"/>
      <c r="BSQ50" s="129"/>
      <c r="BSR50" s="129"/>
      <c r="BSS50" s="129"/>
      <c r="BST50" s="129"/>
      <c r="BSU50" s="129"/>
      <c r="BSV50" s="129"/>
      <c r="BSW50" s="129"/>
      <c r="BSX50" s="129"/>
      <c r="BSY50" s="129"/>
      <c r="BSZ50" s="129"/>
      <c r="BTA50" s="129"/>
      <c r="BTB50" s="129"/>
      <c r="BTC50" s="129"/>
      <c r="BTD50" s="129"/>
      <c r="BTE50" s="129"/>
      <c r="BTF50" s="129"/>
      <c r="BTG50" s="129"/>
      <c r="BTH50" s="129"/>
      <c r="BTI50" s="129"/>
      <c r="BTJ50" s="129"/>
      <c r="BTK50" s="129"/>
      <c r="BTL50" s="129"/>
      <c r="BTM50" s="129"/>
      <c r="BTN50" s="129"/>
      <c r="BTO50" s="129"/>
      <c r="BTP50" s="129"/>
      <c r="BTQ50" s="129"/>
      <c r="BTR50" s="129"/>
      <c r="BTS50" s="129"/>
      <c r="BTT50" s="129"/>
      <c r="BTU50" s="129"/>
      <c r="BTV50" s="129"/>
      <c r="BTW50" s="129"/>
      <c r="BTX50" s="129"/>
      <c r="BTY50" s="129"/>
      <c r="BTZ50" s="129"/>
      <c r="BUA50" s="129"/>
      <c r="BUB50" s="129"/>
      <c r="BUC50" s="129"/>
      <c r="BUD50" s="129"/>
      <c r="BUE50" s="129"/>
      <c r="BUF50" s="129"/>
      <c r="BUG50" s="129"/>
      <c r="BUH50" s="129"/>
      <c r="BUI50" s="129"/>
      <c r="BUJ50" s="129"/>
      <c r="BUK50" s="129"/>
      <c r="BUL50" s="129"/>
      <c r="BUM50" s="129"/>
      <c r="BUN50" s="129"/>
      <c r="BUO50" s="129"/>
      <c r="BUP50" s="107"/>
      <c r="BUQ50" s="107"/>
      <c r="BUR50" s="107"/>
      <c r="BUS50" s="107"/>
      <c r="BUT50" s="107"/>
      <c r="BUU50" s="107"/>
      <c r="BUV50" s="107"/>
      <c r="BUW50" s="107"/>
      <c r="BUX50" s="107"/>
      <c r="BUY50" s="107"/>
      <c r="BUZ50" s="107"/>
      <c r="BVA50" s="107"/>
      <c r="BVB50" s="107"/>
      <c r="BVC50" s="107"/>
      <c r="BVD50" s="107"/>
      <c r="BVE50" s="107"/>
      <c r="BVF50" s="107"/>
      <c r="BVG50" s="107"/>
      <c r="BVH50" s="107"/>
      <c r="BVI50" s="107"/>
      <c r="BVJ50" s="107"/>
      <c r="BVK50" s="107"/>
      <c r="BVL50" s="107"/>
      <c r="BVM50" s="107"/>
      <c r="BVN50" s="107"/>
      <c r="BVO50" s="107"/>
      <c r="BVP50" s="107"/>
      <c r="BVQ50" s="107"/>
      <c r="BVR50" s="107"/>
      <c r="BVS50" s="107"/>
      <c r="BVT50" s="107"/>
      <c r="BVU50" s="107"/>
      <c r="BVV50" s="107"/>
      <c r="BVW50" s="107"/>
      <c r="BVX50" s="107"/>
      <c r="BVY50" s="107"/>
      <c r="BVZ50" s="107"/>
      <c r="BWA50" s="107"/>
      <c r="BWB50" s="107"/>
      <c r="BWC50" s="107"/>
      <c r="BWD50" s="107"/>
      <c r="BWE50" s="107"/>
      <c r="BWF50" s="107"/>
      <c r="BWG50" s="107"/>
      <c r="BWH50" s="107"/>
      <c r="BWI50" s="107"/>
      <c r="BWJ50" s="107"/>
      <c r="BWK50" s="107"/>
      <c r="BWL50" s="107"/>
      <c r="BWM50" s="107"/>
      <c r="BWN50" s="107"/>
      <c r="BWO50" s="107"/>
      <c r="BWP50" s="107"/>
      <c r="BWQ50" s="107"/>
      <c r="BWR50" s="107"/>
      <c r="BWS50" s="107"/>
      <c r="BWT50" s="107"/>
      <c r="BWU50" s="107"/>
      <c r="BWV50" s="107"/>
      <c r="BWW50" s="107"/>
      <c r="BWX50" s="107"/>
      <c r="BWY50" s="107"/>
      <c r="BWZ50" s="107"/>
      <c r="BXA50" s="107"/>
      <c r="BXB50" s="107"/>
      <c r="BXC50" s="265"/>
      <c r="BXD50" s="265"/>
      <c r="BXE50" s="265"/>
      <c r="BXF50" s="265"/>
      <c r="BXG50" s="265"/>
      <c r="BXH50" s="265"/>
      <c r="BXI50" s="265"/>
      <c r="BXJ50" s="265"/>
      <c r="BXK50" s="265"/>
      <c r="BXL50" s="265"/>
      <c r="BXM50" s="265"/>
      <c r="BXN50" s="265"/>
      <c r="BXO50" s="265"/>
      <c r="BXP50" s="265"/>
      <c r="BXQ50" s="265"/>
      <c r="BXR50" s="265"/>
      <c r="BXS50" s="265"/>
      <c r="BXT50" s="265"/>
      <c r="BXU50" s="265"/>
      <c r="BXV50" s="265"/>
      <c r="BXW50" s="265"/>
      <c r="BXX50" s="265"/>
      <c r="BXY50" s="265"/>
      <c r="BXZ50" s="265"/>
      <c r="BYA50" s="265"/>
      <c r="BYB50" s="265"/>
      <c r="BYC50" s="265"/>
      <c r="BYD50" s="265"/>
      <c r="BYE50" s="265"/>
      <c r="BYF50" s="265"/>
      <c r="BYG50" s="265"/>
      <c r="BYH50" s="265"/>
      <c r="BYI50" s="265"/>
      <c r="BYJ50" s="265"/>
      <c r="BYK50" s="265"/>
      <c r="BYL50" s="265"/>
      <c r="BYM50" s="265"/>
      <c r="BYN50" s="265"/>
      <c r="BYO50" s="265"/>
      <c r="BYP50" s="265"/>
      <c r="BYQ50" s="265"/>
      <c r="BYR50" s="265"/>
      <c r="BYS50" s="265"/>
      <c r="BYT50" s="265"/>
      <c r="BYU50" s="265"/>
      <c r="BYV50" s="265"/>
      <c r="BYW50" s="265"/>
      <c r="BYX50" s="265"/>
      <c r="BYY50" s="265"/>
      <c r="BYZ50" s="265"/>
      <c r="BZA50" s="265"/>
      <c r="BZB50" s="265"/>
      <c r="BZC50" s="265"/>
      <c r="BZD50" s="265"/>
      <c r="BZE50" s="265"/>
      <c r="BZF50" s="265"/>
      <c r="BZG50" s="265"/>
      <c r="BZH50" s="265"/>
      <c r="BZI50" s="265"/>
      <c r="BZJ50" s="265"/>
      <c r="BZK50" s="265"/>
      <c r="BZL50" s="265"/>
      <c r="BZM50" s="265"/>
      <c r="BZN50" s="265"/>
      <c r="BZO50" s="265"/>
      <c r="BZP50" s="107"/>
      <c r="BZQ50" s="107"/>
      <c r="BZR50" s="107"/>
      <c r="BZS50" s="107"/>
      <c r="BZT50" s="107"/>
      <c r="BZU50" s="107"/>
      <c r="BZV50" s="107"/>
      <c r="BZW50" s="107"/>
      <c r="BZX50" s="107"/>
      <c r="BZY50" s="107"/>
      <c r="BZZ50" s="107"/>
      <c r="CAA50" s="107"/>
      <c r="CAB50" s="107"/>
      <c r="CAC50" s="107"/>
      <c r="CAD50" s="107"/>
      <c r="CAE50" s="107"/>
      <c r="CAF50" s="107"/>
      <c r="CAG50" s="107"/>
      <c r="CAH50" s="107"/>
      <c r="CAI50" s="107"/>
      <c r="CAJ50" s="107"/>
      <c r="CAK50" s="107"/>
      <c r="CAL50" s="107"/>
      <c r="CAM50" s="107"/>
      <c r="CAN50" s="107"/>
      <c r="CAO50" s="107"/>
      <c r="CAP50" s="107"/>
      <c r="CAQ50" s="107"/>
      <c r="CAR50" s="107"/>
      <c r="CAS50" s="107"/>
      <c r="CAT50" s="107"/>
      <c r="CAU50" s="107"/>
      <c r="CAV50" s="107"/>
      <c r="CAW50" s="107"/>
      <c r="CAX50" s="107"/>
      <c r="CAY50" s="107"/>
      <c r="CAZ50" s="107"/>
      <c r="CBA50" s="107"/>
      <c r="CBB50" s="107"/>
      <c r="CBC50" s="107"/>
      <c r="CBD50" s="107"/>
      <c r="CBE50" s="107"/>
      <c r="CBF50" s="107"/>
      <c r="CBG50" s="107"/>
      <c r="CBH50" s="107"/>
      <c r="CBI50" s="107"/>
      <c r="CBJ50" s="107"/>
      <c r="CBK50" s="107"/>
      <c r="CBL50" s="107"/>
      <c r="CBM50" s="107"/>
      <c r="CBN50" s="107"/>
      <c r="CBO50" s="107"/>
      <c r="CBP50" s="107"/>
      <c r="CBQ50" s="107"/>
      <c r="CBR50" s="107"/>
      <c r="CBS50" s="107"/>
      <c r="CBT50" s="107"/>
      <c r="CBU50" s="107"/>
      <c r="CBV50" s="107"/>
      <c r="CBW50" s="107"/>
      <c r="CBX50" s="107"/>
      <c r="CBY50" s="107"/>
      <c r="CBZ50" s="107"/>
      <c r="CCA50" s="107"/>
      <c r="CCB50" s="107"/>
      <c r="CCC50" s="107"/>
      <c r="CCD50" s="107"/>
      <c r="CCE50" s="107"/>
      <c r="CCF50" s="107"/>
      <c r="CCG50" s="107"/>
      <c r="CCH50" s="107"/>
      <c r="CCI50" s="107"/>
      <c r="CCJ50" s="107"/>
      <c r="CCK50" s="107"/>
      <c r="CCL50" s="107"/>
      <c r="CCM50" s="107"/>
      <c r="CCN50" s="107"/>
      <c r="CCO50" s="107"/>
      <c r="CCP50" s="107"/>
      <c r="CCQ50" s="107"/>
      <c r="CCR50" s="107"/>
      <c r="CCS50" s="107"/>
      <c r="CCT50" s="107"/>
      <c r="CCU50" s="107"/>
      <c r="CCV50" s="107"/>
      <c r="CCW50" s="107"/>
      <c r="CCX50" s="107"/>
      <c r="CCY50" s="107"/>
      <c r="CCZ50" s="107"/>
      <c r="CDA50" s="107"/>
      <c r="CDB50" s="107"/>
      <c r="CDC50" s="107"/>
      <c r="CDD50" s="107"/>
      <c r="CDE50" s="107"/>
      <c r="CDF50" s="107"/>
      <c r="CDG50" s="107"/>
      <c r="CDH50" s="107"/>
      <c r="CDI50" s="107"/>
      <c r="CDJ50" s="107"/>
      <c r="CDK50" s="107"/>
      <c r="CDL50" s="107"/>
      <c r="CDM50" s="107"/>
      <c r="CDN50" s="107"/>
      <c r="CDO50" s="107"/>
      <c r="CDP50" s="107"/>
      <c r="CDQ50" s="107"/>
      <c r="CDR50" s="107"/>
      <c r="CDS50" s="107"/>
      <c r="CDT50" s="107"/>
      <c r="CDU50" s="107"/>
      <c r="CDV50" s="107"/>
      <c r="CDW50" s="107"/>
      <c r="CDX50" s="107"/>
      <c r="CDY50" s="107"/>
      <c r="CDZ50" s="107"/>
      <c r="CEA50" s="107"/>
      <c r="CEB50" s="107"/>
      <c r="CEC50" s="107"/>
      <c r="CED50" s="107"/>
      <c r="CEE50" s="107"/>
      <c r="CEF50" s="107"/>
      <c r="CEG50" s="107"/>
      <c r="CEH50" s="107"/>
      <c r="CEI50" s="107"/>
      <c r="CEJ50" s="107"/>
      <c r="CEK50" s="107"/>
      <c r="CEL50" s="107"/>
      <c r="CEM50" s="107"/>
      <c r="CEN50" s="107"/>
      <c r="CEO50" s="107"/>
      <c r="CEP50" s="108"/>
      <c r="CEQ50" s="108"/>
      <c r="CER50" s="108"/>
      <c r="CES50" s="108"/>
      <c r="CET50" s="108"/>
      <c r="CEU50" s="108"/>
      <c r="CEV50" s="108"/>
      <c r="CEW50" s="108"/>
      <c r="CEX50" s="108"/>
      <c r="CEY50" s="108"/>
      <c r="CEZ50" s="108"/>
      <c r="CFA50" s="108"/>
      <c r="CFB50" s="108"/>
      <c r="CFC50" s="108"/>
      <c r="CFD50" s="108"/>
      <c r="CFE50" s="108"/>
      <c r="CFF50" s="108"/>
      <c r="CFG50" s="108"/>
      <c r="CFH50" s="108"/>
      <c r="CFI50" s="108"/>
      <c r="CFJ50" s="108"/>
      <c r="CFK50" s="108"/>
      <c r="CFL50" s="108"/>
      <c r="CFM50" s="108"/>
      <c r="CFN50" s="108"/>
      <c r="CFO50" s="108"/>
      <c r="CFP50" s="108"/>
      <c r="CFQ50" s="108"/>
      <c r="CFR50" s="108"/>
      <c r="CFS50" s="108"/>
      <c r="CFT50" s="108"/>
      <c r="CFU50" s="108"/>
      <c r="CFV50" s="108"/>
      <c r="CFW50" s="108"/>
      <c r="CFX50" s="108"/>
      <c r="CFY50" s="108"/>
      <c r="CFZ50" s="108"/>
      <c r="CGA50" s="108"/>
      <c r="CGB50" s="108"/>
      <c r="CGC50" s="108"/>
      <c r="CGD50" s="108"/>
    </row>
    <row r="51" spans="1:2214" x14ac:dyDescent="0.25">
      <c r="A51" s="279"/>
      <c r="B51" s="255"/>
      <c r="C51" s="267"/>
      <c r="D51" s="267"/>
      <c r="E51" s="275"/>
      <c r="F51" s="260"/>
      <c r="G51" s="260"/>
      <c r="H51" s="276"/>
      <c r="I51" s="261"/>
      <c r="J51" s="261"/>
      <c r="K51" s="276"/>
      <c r="L51" s="261"/>
      <c r="M51" s="261"/>
      <c r="N51" s="277"/>
      <c r="O51" s="262"/>
      <c r="P51" s="262"/>
      <c r="Q51" s="276"/>
      <c r="R51" s="261"/>
      <c r="S51" s="261"/>
      <c r="T51" s="275"/>
      <c r="U51" s="260"/>
      <c r="V51" s="260"/>
      <c r="W51" s="260"/>
      <c r="X51" s="278"/>
      <c r="Y51" s="277"/>
      <c r="Z51" s="262"/>
      <c r="AA51" s="262"/>
      <c r="AB51" s="277"/>
      <c r="AC51" s="262"/>
      <c r="AD51" s="262"/>
      <c r="AE51" s="277"/>
      <c r="AF51" s="262"/>
      <c r="AG51" s="262"/>
      <c r="AH51" s="129"/>
      <c r="AI51" s="129"/>
      <c r="AJ51" s="129"/>
      <c r="AK51" s="129"/>
      <c r="AL51" s="129"/>
      <c r="AM51" s="129"/>
      <c r="AN51" s="264"/>
      <c r="AO51" s="64"/>
      <c r="AP51" s="64"/>
      <c r="AQ51" s="129"/>
      <c r="AR51" s="64"/>
      <c r="AS51" s="64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350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/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/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/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111"/>
      <c r="ID51" s="111"/>
      <c r="IE51" s="111"/>
      <c r="IF51" s="111"/>
      <c r="IG51" s="111"/>
      <c r="IH51" s="111"/>
      <c r="II51" s="111"/>
      <c r="IJ51" s="111"/>
      <c r="IK51" s="111"/>
      <c r="IL51" s="111"/>
      <c r="IM51" s="111"/>
      <c r="IN51" s="111"/>
      <c r="IO51" s="111"/>
      <c r="IP51" s="108"/>
      <c r="IQ51" s="108"/>
      <c r="IR51" s="108"/>
      <c r="IS51" s="108"/>
      <c r="IT51" s="108"/>
      <c r="IU51" s="108"/>
      <c r="IV51" s="108"/>
      <c r="IW51" s="108"/>
      <c r="IX51" s="108"/>
      <c r="IY51" s="108"/>
      <c r="IZ51" s="108"/>
      <c r="JA51" s="108"/>
      <c r="JB51" s="108"/>
      <c r="JC51" s="108"/>
      <c r="JD51" s="108"/>
      <c r="JE51" s="108"/>
      <c r="JF51" s="108"/>
      <c r="JG51" s="108"/>
      <c r="JH51" s="108"/>
      <c r="JI51" s="108"/>
      <c r="JJ51" s="108"/>
      <c r="JK51" s="108"/>
      <c r="JL51" s="108"/>
      <c r="JM51" s="108"/>
      <c r="JN51" s="108"/>
      <c r="JO51" s="108"/>
      <c r="JP51" s="108"/>
      <c r="JQ51" s="108"/>
      <c r="JR51" s="108"/>
      <c r="JS51" s="108"/>
      <c r="JT51" s="108"/>
      <c r="JU51" s="108"/>
      <c r="JV51" s="108"/>
      <c r="JW51" s="108"/>
      <c r="JX51" s="108"/>
      <c r="JY51" s="108"/>
      <c r="JZ51" s="108"/>
      <c r="KA51" s="108"/>
      <c r="KB51" s="108"/>
      <c r="KC51" s="108"/>
      <c r="KD51" s="108"/>
      <c r="KE51" s="108"/>
      <c r="KF51" s="108"/>
      <c r="KG51" s="108"/>
      <c r="KH51" s="108"/>
      <c r="KI51" s="108"/>
      <c r="KJ51" s="108"/>
      <c r="KK51" s="108"/>
      <c r="KL51" s="108"/>
      <c r="KM51" s="108"/>
      <c r="KN51" s="108"/>
      <c r="KO51" s="108"/>
      <c r="KP51" s="108"/>
      <c r="KQ51" s="108"/>
      <c r="KR51" s="108"/>
      <c r="KS51" s="108"/>
      <c r="KT51" s="108"/>
      <c r="KU51" s="108"/>
      <c r="KV51" s="108"/>
      <c r="KW51" s="108"/>
      <c r="KX51" s="108"/>
      <c r="KY51" s="108"/>
      <c r="KZ51" s="108"/>
      <c r="LA51" s="108"/>
      <c r="LB51" s="108"/>
      <c r="LC51" s="108"/>
      <c r="LD51" s="108"/>
      <c r="LE51" s="108"/>
      <c r="LF51" s="108"/>
      <c r="LG51" s="108"/>
      <c r="LH51" s="108"/>
      <c r="LI51" s="108"/>
      <c r="LJ51" s="108"/>
      <c r="LK51" s="108"/>
      <c r="LL51" s="108"/>
      <c r="LM51" s="108"/>
      <c r="LN51" s="108"/>
      <c r="LO51" s="108"/>
      <c r="LP51" s="108"/>
      <c r="LQ51" s="108"/>
      <c r="LR51" s="108"/>
      <c r="LS51" s="108"/>
      <c r="LT51" s="108"/>
      <c r="LU51" s="108"/>
      <c r="LV51" s="108"/>
      <c r="LW51" s="108"/>
      <c r="LX51" s="108"/>
      <c r="LY51" s="108"/>
      <c r="LZ51" s="108"/>
      <c r="MA51" s="108"/>
      <c r="MB51" s="108"/>
      <c r="MC51" s="108"/>
      <c r="MD51" s="108"/>
      <c r="ME51" s="108"/>
      <c r="MF51" s="108"/>
      <c r="MG51" s="108"/>
      <c r="MH51" s="108"/>
      <c r="MI51" s="108"/>
      <c r="MJ51" s="108"/>
      <c r="MK51" s="108"/>
      <c r="ML51" s="108"/>
      <c r="MM51" s="108"/>
      <c r="MN51" s="108"/>
      <c r="MO51" s="108"/>
      <c r="MP51" s="108"/>
      <c r="MQ51" s="108"/>
      <c r="MR51" s="108"/>
      <c r="MS51" s="108"/>
      <c r="MT51" s="108"/>
      <c r="MU51" s="108"/>
      <c r="MV51" s="108"/>
      <c r="MW51" s="108"/>
      <c r="MX51" s="108"/>
      <c r="MY51" s="108"/>
      <c r="MZ51" s="108"/>
      <c r="NA51" s="108"/>
      <c r="NB51" s="108"/>
      <c r="NC51" s="108"/>
      <c r="ND51" s="108"/>
      <c r="NE51" s="108"/>
      <c r="NF51" s="108"/>
      <c r="NG51" s="108"/>
      <c r="NH51" s="108"/>
      <c r="NI51" s="108"/>
      <c r="NJ51" s="108"/>
      <c r="NK51" s="108"/>
      <c r="NL51" s="108"/>
      <c r="NM51" s="108"/>
      <c r="NN51" s="108"/>
      <c r="NO51" s="108"/>
      <c r="NP51" s="265"/>
      <c r="NQ51" s="265"/>
      <c r="NR51" s="265"/>
      <c r="NS51" s="265"/>
      <c r="NT51" s="265"/>
      <c r="NU51" s="265"/>
      <c r="NV51" s="265"/>
      <c r="NW51" s="265"/>
      <c r="NX51" s="265"/>
      <c r="NY51" s="265"/>
      <c r="NZ51" s="265"/>
      <c r="OA51" s="265"/>
      <c r="OB51" s="265"/>
      <c r="OC51" s="265"/>
      <c r="OD51" s="265"/>
      <c r="OE51" s="265"/>
      <c r="OF51" s="265"/>
      <c r="OG51" s="265"/>
      <c r="OH51" s="265"/>
      <c r="OI51" s="265"/>
      <c r="OJ51" s="265"/>
      <c r="OK51" s="265"/>
      <c r="OL51" s="265"/>
      <c r="OM51" s="265"/>
      <c r="ON51" s="265"/>
      <c r="OO51" s="265"/>
      <c r="OP51" s="265"/>
      <c r="OQ51" s="265"/>
      <c r="OR51" s="265"/>
      <c r="OS51" s="265"/>
      <c r="OT51" s="265"/>
      <c r="OU51" s="265"/>
      <c r="OV51" s="265"/>
      <c r="OW51" s="265"/>
      <c r="OX51" s="265"/>
      <c r="OY51" s="265"/>
      <c r="OZ51" s="265"/>
      <c r="PA51" s="265"/>
      <c r="PB51" s="265"/>
      <c r="PC51" s="265"/>
      <c r="PD51" s="265"/>
      <c r="PE51" s="265"/>
      <c r="PF51" s="265"/>
      <c r="PG51" s="265"/>
      <c r="PH51" s="265"/>
      <c r="PI51" s="265"/>
      <c r="PJ51" s="265"/>
      <c r="PK51" s="265"/>
      <c r="PL51" s="265"/>
      <c r="PM51" s="265"/>
      <c r="PN51" s="265"/>
      <c r="PO51" s="265"/>
      <c r="PP51" s="265"/>
      <c r="PQ51" s="265"/>
      <c r="PR51" s="265"/>
      <c r="PS51" s="265"/>
      <c r="PT51" s="265"/>
      <c r="PU51" s="265"/>
      <c r="PV51" s="265"/>
      <c r="PW51" s="265"/>
      <c r="PX51" s="265"/>
      <c r="PY51" s="265"/>
      <c r="PZ51" s="265"/>
      <c r="QA51" s="265"/>
      <c r="QB51" s="265"/>
      <c r="QC51" s="111"/>
      <c r="QD51" s="111"/>
      <c r="QE51" s="111"/>
      <c r="QF51" s="111"/>
      <c r="QG51" s="111"/>
      <c r="QH51" s="111"/>
      <c r="QI51" s="111"/>
      <c r="QJ51" s="111"/>
      <c r="QK51" s="111"/>
      <c r="QL51" s="111"/>
      <c r="QM51" s="111"/>
      <c r="QN51" s="111"/>
      <c r="QO51" s="111"/>
      <c r="QP51" s="111"/>
      <c r="QQ51" s="111"/>
      <c r="QR51" s="111"/>
      <c r="QS51" s="111"/>
      <c r="QT51" s="111"/>
      <c r="QU51" s="111"/>
      <c r="QV51" s="111"/>
      <c r="QW51" s="111"/>
      <c r="QX51" s="111"/>
      <c r="QY51" s="111"/>
      <c r="QZ51" s="111"/>
      <c r="RA51" s="111"/>
      <c r="RB51" s="111"/>
      <c r="RC51" s="111"/>
      <c r="RD51" s="111"/>
      <c r="RE51" s="111"/>
      <c r="RF51" s="111"/>
      <c r="RG51" s="111"/>
      <c r="RH51" s="111"/>
      <c r="RI51" s="111"/>
      <c r="RJ51" s="111"/>
      <c r="RK51" s="111"/>
      <c r="RL51" s="111"/>
      <c r="RM51" s="111"/>
      <c r="RN51" s="111"/>
      <c r="RO51" s="111"/>
      <c r="RP51" s="111"/>
      <c r="RQ51" s="111"/>
      <c r="RR51" s="111"/>
      <c r="RS51" s="111"/>
      <c r="RT51" s="111"/>
      <c r="RU51" s="111"/>
      <c r="RV51" s="111"/>
      <c r="RW51" s="111"/>
      <c r="RX51" s="111"/>
      <c r="RY51" s="111"/>
      <c r="RZ51" s="111"/>
      <c r="SA51" s="111"/>
      <c r="SB51" s="111"/>
      <c r="SC51" s="111"/>
      <c r="SD51" s="111"/>
      <c r="SE51" s="111"/>
      <c r="SF51" s="111"/>
      <c r="SG51" s="111"/>
      <c r="SH51" s="111"/>
      <c r="SI51" s="111"/>
      <c r="SJ51" s="111"/>
      <c r="SK51" s="111"/>
      <c r="SL51" s="111"/>
      <c r="SM51" s="111"/>
      <c r="SN51" s="111"/>
      <c r="SO51" s="111"/>
      <c r="SP51" s="111"/>
      <c r="SQ51" s="111"/>
      <c r="SR51" s="111"/>
      <c r="SS51" s="111"/>
      <c r="ST51" s="111"/>
      <c r="SU51" s="111"/>
      <c r="SV51" s="111"/>
      <c r="SW51" s="111"/>
      <c r="SX51" s="111"/>
      <c r="SY51" s="111"/>
      <c r="SZ51" s="111"/>
      <c r="TA51" s="111"/>
      <c r="TB51" s="111"/>
      <c r="TC51" s="111"/>
      <c r="TD51" s="111"/>
      <c r="TE51" s="111"/>
      <c r="TF51" s="111"/>
      <c r="TG51" s="111"/>
      <c r="TH51" s="111"/>
      <c r="TI51" s="111"/>
      <c r="TJ51" s="111"/>
      <c r="TK51" s="111"/>
      <c r="TL51" s="111"/>
      <c r="TM51" s="111"/>
      <c r="TN51" s="111"/>
      <c r="TO51" s="111"/>
      <c r="TP51" s="111"/>
      <c r="TQ51" s="111"/>
      <c r="TR51" s="111"/>
      <c r="TS51" s="111"/>
      <c r="TT51" s="111"/>
      <c r="TU51" s="111"/>
      <c r="TV51" s="111"/>
      <c r="TW51" s="111"/>
      <c r="TX51" s="111"/>
      <c r="TY51" s="111"/>
      <c r="TZ51" s="111"/>
      <c r="UA51" s="111"/>
      <c r="UB51" s="111"/>
      <c r="UC51" s="111"/>
      <c r="UD51" s="111"/>
      <c r="UE51" s="111"/>
      <c r="UF51" s="111"/>
      <c r="UG51" s="111"/>
      <c r="UH51" s="111"/>
      <c r="UI51" s="111"/>
      <c r="UJ51" s="111"/>
      <c r="UK51" s="111"/>
      <c r="UL51" s="111"/>
      <c r="UM51" s="111"/>
      <c r="UN51" s="111"/>
      <c r="UO51" s="111"/>
      <c r="UP51" s="111"/>
      <c r="UQ51" s="111"/>
      <c r="UR51" s="111"/>
      <c r="US51" s="111"/>
      <c r="UT51" s="111"/>
      <c r="UU51" s="111"/>
      <c r="UV51" s="111"/>
      <c r="UW51" s="111"/>
      <c r="UX51" s="111"/>
      <c r="UY51" s="111"/>
      <c r="UZ51" s="111"/>
      <c r="VA51" s="111"/>
      <c r="VB51" s="111"/>
      <c r="VC51" s="111"/>
      <c r="VD51" s="111"/>
      <c r="VE51" s="111"/>
      <c r="VF51" s="107"/>
      <c r="VG51" s="107"/>
      <c r="VH51" s="107"/>
      <c r="VI51" s="107"/>
      <c r="VJ51" s="107"/>
      <c r="VK51" s="107"/>
      <c r="VL51" s="107"/>
      <c r="VM51" s="107"/>
      <c r="VN51" s="107"/>
      <c r="VO51" s="107"/>
      <c r="VP51" s="107"/>
      <c r="VQ51" s="107"/>
      <c r="VR51" s="107"/>
      <c r="VS51" s="107"/>
      <c r="VT51" s="107"/>
      <c r="VU51" s="107"/>
      <c r="VV51" s="107"/>
      <c r="VW51" s="107"/>
      <c r="VX51" s="107"/>
      <c r="VY51" s="107"/>
      <c r="VZ51" s="107"/>
      <c r="WA51" s="107"/>
      <c r="WB51" s="107"/>
      <c r="WC51" s="107"/>
      <c r="WD51" s="107"/>
      <c r="WE51" s="107"/>
      <c r="WF51" s="107"/>
      <c r="WG51" s="107"/>
      <c r="WH51" s="107"/>
      <c r="WI51" s="107"/>
      <c r="WJ51" s="107"/>
      <c r="WK51" s="107"/>
      <c r="WL51" s="107"/>
      <c r="WM51" s="107"/>
      <c r="WN51" s="107"/>
      <c r="WO51" s="107"/>
      <c r="WP51" s="107"/>
      <c r="WQ51" s="107"/>
      <c r="WR51" s="107"/>
      <c r="WS51" s="107"/>
      <c r="WT51" s="107"/>
      <c r="WU51" s="107"/>
      <c r="WV51" s="107"/>
      <c r="WW51" s="107"/>
      <c r="WX51" s="107"/>
      <c r="WY51" s="107"/>
      <c r="WZ51" s="107"/>
      <c r="XA51" s="107"/>
      <c r="XB51" s="107"/>
      <c r="XC51" s="107"/>
      <c r="XD51" s="107"/>
      <c r="XE51" s="107"/>
      <c r="XF51" s="107"/>
      <c r="XG51" s="107"/>
      <c r="XH51" s="107"/>
      <c r="XI51" s="107"/>
      <c r="XJ51" s="107"/>
      <c r="XK51" s="107"/>
      <c r="XL51" s="107"/>
      <c r="XM51" s="107"/>
      <c r="XN51" s="107"/>
      <c r="XO51" s="107"/>
      <c r="XP51" s="107"/>
      <c r="XQ51" s="107"/>
      <c r="XR51" s="107"/>
      <c r="XS51" s="107"/>
      <c r="XT51" s="107"/>
      <c r="XU51" s="107"/>
      <c r="XV51" s="107"/>
      <c r="XW51" s="107"/>
      <c r="XX51" s="107"/>
      <c r="XY51" s="107"/>
      <c r="XZ51" s="107"/>
      <c r="YA51" s="107"/>
      <c r="YB51" s="107"/>
      <c r="YC51" s="107"/>
      <c r="YD51" s="107"/>
      <c r="YE51" s="107"/>
      <c r="YF51" s="107"/>
      <c r="YG51" s="107"/>
      <c r="YH51" s="107"/>
      <c r="YI51" s="107"/>
      <c r="YJ51" s="107"/>
      <c r="YK51" s="107"/>
      <c r="YL51" s="107"/>
      <c r="YM51" s="107"/>
      <c r="YN51" s="107"/>
      <c r="YO51" s="107"/>
      <c r="YP51" s="107"/>
      <c r="YQ51" s="107"/>
      <c r="YR51" s="107"/>
      <c r="YS51" s="107"/>
      <c r="YT51" s="107"/>
      <c r="YU51" s="107"/>
      <c r="YV51" s="107"/>
      <c r="YW51" s="107"/>
      <c r="YX51" s="107"/>
      <c r="YY51" s="107"/>
      <c r="YZ51" s="107"/>
      <c r="ZA51" s="107"/>
      <c r="ZB51" s="107"/>
      <c r="ZC51" s="107"/>
      <c r="ZD51" s="107"/>
      <c r="ZE51" s="107"/>
      <c r="ZF51" s="107"/>
      <c r="ZG51" s="107"/>
      <c r="ZH51" s="107"/>
      <c r="ZI51" s="107"/>
      <c r="ZJ51" s="107"/>
      <c r="ZK51" s="107"/>
      <c r="ZL51" s="107"/>
      <c r="ZM51" s="107"/>
      <c r="ZN51" s="107"/>
      <c r="ZO51" s="107"/>
      <c r="ZP51" s="107"/>
      <c r="ZQ51" s="107"/>
      <c r="ZR51" s="107"/>
      <c r="ZS51" s="107"/>
      <c r="ZT51" s="107"/>
      <c r="ZU51" s="107"/>
      <c r="ZV51" s="107"/>
      <c r="ZW51" s="107"/>
      <c r="ZX51" s="107"/>
      <c r="ZY51" s="107"/>
      <c r="ZZ51" s="107"/>
      <c r="AAA51" s="107"/>
      <c r="AAB51" s="107"/>
      <c r="AAC51" s="107"/>
      <c r="AAD51" s="107"/>
      <c r="AAE51" s="107"/>
      <c r="AAF51" s="107"/>
      <c r="AAG51" s="107"/>
      <c r="AAH51" s="107"/>
      <c r="AAI51" s="107"/>
      <c r="AAJ51" s="107"/>
      <c r="AAK51" s="107"/>
      <c r="AAL51" s="107"/>
      <c r="AAM51" s="107"/>
      <c r="AAN51" s="107"/>
      <c r="AAO51" s="107"/>
      <c r="AAP51" s="107"/>
      <c r="AAQ51" s="107"/>
      <c r="AAR51" s="107"/>
      <c r="AAS51" s="107"/>
      <c r="AAT51" s="107"/>
      <c r="AAU51" s="107"/>
      <c r="AAV51" s="107"/>
      <c r="AAW51" s="107"/>
      <c r="AAX51" s="107"/>
      <c r="AAY51" s="107"/>
      <c r="AAZ51" s="107"/>
      <c r="ABA51" s="107"/>
      <c r="ABB51" s="107"/>
      <c r="ABC51" s="107"/>
      <c r="ABD51" s="107"/>
      <c r="ABE51" s="107"/>
      <c r="ABF51" s="107"/>
      <c r="ABG51" s="107"/>
      <c r="ABH51" s="107"/>
      <c r="ABI51" s="107"/>
      <c r="ABJ51" s="107"/>
      <c r="ABK51" s="107"/>
      <c r="ABL51" s="107"/>
      <c r="ABM51" s="107"/>
      <c r="ABN51" s="107"/>
      <c r="ABO51" s="107"/>
      <c r="ABP51" s="107"/>
      <c r="ABQ51" s="107"/>
      <c r="ABR51" s="107"/>
      <c r="ABS51" s="107"/>
      <c r="ABT51" s="107"/>
      <c r="ABU51" s="107"/>
      <c r="ABV51" s="107"/>
      <c r="ABW51" s="107"/>
      <c r="ABX51" s="107"/>
      <c r="ABY51" s="107"/>
      <c r="ABZ51" s="107"/>
      <c r="ACA51" s="107"/>
      <c r="ACB51" s="107"/>
      <c r="ACC51" s="107"/>
      <c r="ACD51" s="107"/>
      <c r="ACE51" s="107"/>
      <c r="ACF51" s="107"/>
      <c r="ACG51" s="107"/>
      <c r="ACH51" s="107"/>
      <c r="ACI51" s="107"/>
      <c r="ACJ51" s="107"/>
      <c r="ACK51" s="107"/>
      <c r="ACL51" s="107"/>
      <c r="ACM51" s="107"/>
      <c r="ACN51" s="107"/>
      <c r="ACO51" s="107"/>
      <c r="ACP51" s="107"/>
      <c r="ACQ51" s="107"/>
      <c r="ACR51" s="107"/>
      <c r="ACS51" s="107"/>
      <c r="ACT51" s="107"/>
      <c r="ACU51" s="107"/>
      <c r="ACV51" s="107"/>
      <c r="ACW51" s="107"/>
      <c r="ACX51" s="107"/>
      <c r="ACY51" s="266"/>
      <c r="ACZ51" s="266"/>
      <c r="ADA51" s="266"/>
      <c r="ADB51" s="266"/>
      <c r="ADC51" s="266"/>
      <c r="ADD51" s="266"/>
      <c r="ADE51" s="266"/>
      <c r="ADF51" s="266"/>
      <c r="ADG51" s="266"/>
      <c r="ADH51" s="266"/>
      <c r="ADI51" s="266"/>
      <c r="ADJ51" s="266"/>
      <c r="ADK51" s="266"/>
      <c r="ADL51" s="266"/>
      <c r="ADM51" s="266"/>
      <c r="ADN51" s="266"/>
      <c r="ADO51" s="266"/>
      <c r="ADP51" s="266"/>
      <c r="ADQ51" s="266"/>
      <c r="ADR51" s="266"/>
      <c r="ADS51" s="266"/>
      <c r="ADT51" s="266"/>
      <c r="ADU51" s="266"/>
      <c r="ADV51" s="266"/>
      <c r="ADW51" s="266"/>
      <c r="ADX51" s="266"/>
      <c r="ADY51" s="266"/>
      <c r="ADZ51" s="266"/>
      <c r="AEA51" s="266"/>
      <c r="AEB51" s="266"/>
      <c r="AEC51" s="266"/>
      <c r="AED51" s="266"/>
      <c r="AEE51" s="266"/>
      <c r="AEF51" s="266"/>
      <c r="AEG51" s="266"/>
      <c r="AEH51" s="266"/>
      <c r="AEI51" s="266"/>
      <c r="AEJ51" s="266"/>
      <c r="AEK51" s="266"/>
      <c r="AEL51" s="266"/>
      <c r="AEM51" s="266"/>
      <c r="AEN51" s="266"/>
      <c r="AEO51" s="266"/>
      <c r="AEP51" s="266"/>
      <c r="AEQ51" s="266"/>
      <c r="AER51" s="266"/>
      <c r="AES51" s="266"/>
      <c r="AET51" s="266"/>
      <c r="AEU51" s="266"/>
      <c r="AEV51" s="266"/>
      <c r="AEW51" s="266"/>
      <c r="AEX51" s="266"/>
      <c r="AEY51" s="266"/>
      <c r="AEZ51" s="266"/>
      <c r="AFA51" s="266"/>
      <c r="AFB51" s="266"/>
      <c r="AFC51" s="266"/>
      <c r="AFD51" s="266"/>
      <c r="AFE51" s="266"/>
      <c r="AFF51" s="266"/>
      <c r="AFG51" s="266"/>
      <c r="AFH51" s="266"/>
      <c r="AFI51" s="266"/>
      <c r="AFJ51" s="266"/>
      <c r="AFK51" s="266"/>
      <c r="AFL51" s="266"/>
      <c r="AFM51" s="266"/>
      <c r="AFN51" s="266"/>
      <c r="AFO51" s="108"/>
      <c r="AFP51" s="108"/>
      <c r="AFQ51" s="108"/>
      <c r="AFR51" s="108"/>
      <c r="AFS51" s="108"/>
      <c r="AFT51" s="108"/>
      <c r="AFU51" s="108"/>
      <c r="AFV51" s="108"/>
      <c r="AFW51" s="108"/>
      <c r="AFX51" s="108"/>
      <c r="AFY51" s="108"/>
      <c r="AFZ51" s="108"/>
      <c r="AGA51" s="108"/>
      <c r="AGB51" s="108"/>
      <c r="AGC51" s="108"/>
      <c r="AGD51" s="108"/>
      <c r="AGE51" s="108"/>
      <c r="AGF51" s="108"/>
      <c r="AGG51" s="108"/>
      <c r="AGH51" s="108"/>
      <c r="AGI51" s="108"/>
      <c r="AGJ51" s="108"/>
      <c r="AGK51" s="108"/>
      <c r="AGL51" s="108"/>
      <c r="AGM51" s="108"/>
      <c r="AGN51" s="108"/>
      <c r="AGO51" s="108"/>
      <c r="AGP51" s="108"/>
      <c r="AGQ51" s="108"/>
      <c r="AGR51" s="108"/>
      <c r="AGS51" s="108"/>
      <c r="AGT51" s="108"/>
      <c r="AGU51" s="108"/>
      <c r="AGV51" s="108"/>
      <c r="AGW51" s="108"/>
      <c r="AGX51" s="108"/>
      <c r="AGY51" s="108"/>
      <c r="AGZ51" s="108"/>
      <c r="AHA51" s="108"/>
      <c r="AHB51" s="108"/>
      <c r="AHC51" s="108"/>
      <c r="AHD51" s="108"/>
      <c r="AHE51" s="108"/>
      <c r="AHF51" s="108"/>
      <c r="AHG51" s="108"/>
      <c r="AHH51" s="108"/>
      <c r="AHI51" s="108"/>
      <c r="AHJ51" s="108"/>
      <c r="AHK51" s="108"/>
      <c r="AHL51" s="108"/>
      <c r="AHM51" s="108"/>
      <c r="AHN51" s="108"/>
      <c r="AHO51" s="108"/>
      <c r="AHP51" s="108"/>
      <c r="AHQ51" s="108"/>
      <c r="AHR51" s="108"/>
      <c r="AHS51" s="108"/>
      <c r="AHT51" s="108"/>
      <c r="AHU51" s="108"/>
      <c r="AHV51" s="108"/>
      <c r="AHW51" s="108"/>
      <c r="AHX51" s="108"/>
      <c r="AHY51" s="108"/>
      <c r="AHZ51" s="108"/>
      <c r="AIA51" s="108"/>
      <c r="AIB51" s="108"/>
      <c r="AIC51" s="108"/>
      <c r="AID51" s="108"/>
      <c r="AIE51" s="111"/>
      <c r="AIF51" s="111"/>
      <c r="AIG51" s="111"/>
      <c r="AIH51" s="111"/>
      <c r="AII51" s="111"/>
      <c r="AIJ51" s="111"/>
      <c r="AIK51" s="111"/>
      <c r="AIL51" s="111"/>
      <c r="AIM51" s="111"/>
      <c r="AIN51" s="111"/>
      <c r="AIO51" s="111"/>
      <c r="AIP51" s="111"/>
      <c r="AIQ51" s="111"/>
      <c r="AIR51" s="111"/>
      <c r="AIS51" s="111"/>
      <c r="AIT51" s="111"/>
      <c r="AIU51" s="111"/>
      <c r="AIV51" s="111"/>
      <c r="AIW51" s="111"/>
      <c r="AIX51" s="111"/>
      <c r="AIY51" s="111"/>
      <c r="AIZ51" s="111"/>
      <c r="AJA51" s="111"/>
      <c r="AJB51" s="111"/>
      <c r="AJC51" s="111"/>
      <c r="AJD51" s="111"/>
      <c r="AJE51" s="111"/>
      <c r="AJF51" s="111"/>
      <c r="AJG51" s="111"/>
      <c r="AJH51" s="111"/>
      <c r="AJI51" s="111"/>
      <c r="AJJ51" s="111"/>
      <c r="AJK51" s="111"/>
      <c r="AJL51" s="111"/>
      <c r="AJM51" s="111"/>
      <c r="AJN51" s="111"/>
      <c r="AJO51" s="111"/>
      <c r="AJP51" s="111"/>
      <c r="AJQ51" s="111"/>
      <c r="AJR51" s="111"/>
      <c r="AJS51" s="111"/>
      <c r="AJT51" s="111"/>
      <c r="AJU51" s="111"/>
      <c r="AJV51" s="111"/>
      <c r="AJW51" s="111"/>
      <c r="AJX51" s="111"/>
      <c r="AJY51" s="111"/>
      <c r="AJZ51" s="111"/>
      <c r="AKA51" s="111"/>
      <c r="AKB51" s="111"/>
      <c r="AKC51" s="111"/>
      <c r="AKD51" s="111"/>
      <c r="AKE51" s="111"/>
      <c r="AKF51" s="111"/>
      <c r="AKG51" s="111"/>
      <c r="AKH51" s="111"/>
      <c r="AKI51" s="111"/>
      <c r="AKJ51" s="111"/>
      <c r="AKK51" s="111"/>
      <c r="AKL51" s="111"/>
      <c r="AKM51" s="111"/>
      <c r="AKN51" s="111"/>
      <c r="AKO51" s="111"/>
      <c r="AKP51" s="111"/>
      <c r="AKQ51" s="111"/>
      <c r="AKR51" s="111"/>
      <c r="AKS51" s="258"/>
      <c r="AKT51" s="106"/>
      <c r="AKU51" s="106"/>
      <c r="AKV51" s="106"/>
      <c r="AKW51" s="106"/>
      <c r="AKX51" s="106"/>
      <c r="AKY51" s="106"/>
      <c r="AKZ51" s="106"/>
      <c r="ALA51" s="106"/>
      <c r="ALB51" s="106"/>
      <c r="ALC51" s="106"/>
      <c r="ALD51" s="106"/>
      <c r="ALE51" s="106"/>
      <c r="ALF51" s="106"/>
      <c r="ALG51" s="106"/>
      <c r="ALH51" s="106"/>
      <c r="ALI51" s="106"/>
      <c r="ALJ51" s="106"/>
      <c r="ALK51" s="106"/>
      <c r="ALL51" s="106"/>
      <c r="ALM51" s="106"/>
      <c r="ALN51" s="106"/>
      <c r="ALO51" s="106"/>
      <c r="ALP51" s="106"/>
      <c r="ALQ51" s="106"/>
      <c r="ALR51" s="106"/>
      <c r="ALS51" s="106"/>
      <c r="ALT51" s="106"/>
      <c r="ALU51" s="106"/>
      <c r="ALV51" s="106"/>
      <c r="ALW51" s="106"/>
      <c r="ALX51" s="106"/>
      <c r="ALY51" s="106"/>
      <c r="ALZ51" s="106"/>
      <c r="AMA51" s="106"/>
      <c r="AMB51" s="106"/>
      <c r="AMC51" s="106"/>
      <c r="AMD51" s="106"/>
      <c r="AME51" s="106"/>
      <c r="AMF51" s="106"/>
      <c r="AMG51" s="106"/>
      <c r="AMH51" s="106"/>
      <c r="AMI51" s="106"/>
      <c r="AMJ51" s="106"/>
      <c r="AMK51" s="106"/>
      <c r="AML51" s="106"/>
      <c r="AMM51" s="106"/>
      <c r="AMN51" s="106"/>
      <c r="AMO51" s="106"/>
      <c r="AMP51" s="106"/>
      <c r="AMQ51" s="106"/>
      <c r="AMR51" s="106"/>
      <c r="AMS51" s="106"/>
      <c r="AMT51" s="106"/>
      <c r="AMU51" s="106"/>
      <c r="AMV51" s="106"/>
      <c r="AMW51" s="106"/>
      <c r="AMX51" s="106"/>
      <c r="AMY51" s="106"/>
      <c r="AMZ51" s="106"/>
      <c r="ANA51" s="106"/>
      <c r="ANB51" s="106"/>
      <c r="ANC51" s="106"/>
      <c r="AND51" s="106"/>
      <c r="ANE51" s="106"/>
      <c r="ANF51" s="106"/>
      <c r="ANG51" s="106"/>
      <c r="ANH51" s="107"/>
      <c r="ANI51" s="107"/>
      <c r="ANJ51" s="107"/>
      <c r="ANK51" s="107"/>
      <c r="ANL51" s="107"/>
      <c r="ANM51" s="107"/>
      <c r="ANN51" s="107"/>
      <c r="ANO51" s="107"/>
      <c r="ANP51" s="107"/>
      <c r="ANQ51" s="107"/>
      <c r="ANR51" s="107"/>
      <c r="ANS51" s="107"/>
      <c r="ANT51" s="107"/>
      <c r="ANU51" s="107"/>
      <c r="ANV51" s="107"/>
      <c r="ANW51" s="107"/>
      <c r="ANX51" s="107"/>
      <c r="ANY51" s="107"/>
      <c r="ANZ51" s="107"/>
      <c r="AOA51" s="107"/>
      <c r="AOB51" s="107"/>
      <c r="AOC51" s="107"/>
      <c r="AOD51" s="107"/>
      <c r="AOE51" s="107"/>
      <c r="AOF51" s="107"/>
      <c r="AOG51" s="107"/>
      <c r="AOH51" s="107"/>
      <c r="AOI51" s="107"/>
      <c r="AOJ51" s="107"/>
      <c r="AOK51" s="107"/>
      <c r="AOL51" s="107"/>
      <c r="AOM51" s="107"/>
      <c r="AON51" s="107"/>
      <c r="AOO51" s="107"/>
      <c r="AOP51" s="107"/>
      <c r="AOQ51" s="107"/>
      <c r="AOR51" s="107"/>
      <c r="AOS51" s="107"/>
      <c r="AOT51" s="107"/>
      <c r="AOU51" s="107"/>
      <c r="AOV51" s="107"/>
      <c r="AOW51" s="107"/>
      <c r="AOX51" s="107"/>
      <c r="AOY51" s="107"/>
      <c r="AOZ51" s="107"/>
      <c r="APA51" s="107"/>
      <c r="APB51" s="107"/>
      <c r="APC51" s="107"/>
      <c r="APD51" s="107"/>
      <c r="APE51" s="107"/>
      <c r="APF51" s="107"/>
      <c r="APG51" s="107"/>
      <c r="APH51" s="107"/>
      <c r="API51" s="107"/>
      <c r="APJ51" s="107"/>
      <c r="APK51" s="107"/>
      <c r="APL51" s="107"/>
      <c r="APM51" s="107"/>
      <c r="APN51" s="107"/>
      <c r="APO51" s="107"/>
      <c r="APP51" s="107"/>
      <c r="APQ51" s="107"/>
      <c r="APR51" s="107"/>
      <c r="APS51" s="107"/>
      <c r="APT51" s="107"/>
      <c r="APU51" s="108"/>
      <c r="APV51" s="108"/>
      <c r="APW51" s="108"/>
      <c r="APX51" s="108"/>
      <c r="APY51" s="108"/>
      <c r="APZ51" s="108"/>
      <c r="AQA51" s="108"/>
      <c r="AQB51" s="108"/>
      <c r="AQC51" s="108"/>
      <c r="AQD51" s="108"/>
      <c r="AQE51" s="108"/>
      <c r="AQF51" s="108"/>
      <c r="AQG51" s="108"/>
      <c r="AQH51" s="108"/>
      <c r="AQI51" s="108"/>
      <c r="AQJ51" s="108"/>
      <c r="AQK51" s="108"/>
      <c r="AQL51" s="108"/>
      <c r="AQM51" s="108"/>
      <c r="AQN51" s="108"/>
      <c r="AQO51" s="108"/>
      <c r="AQP51" s="108"/>
      <c r="AQQ51" s="108"/>
      <c r="AQR51" s="108"/>
      <c r="AQS51" s="108"/>
      <c r="AQT51" s="108"/>
      <c r="AQU51" s="108"/>
      <c r="AQV51" s="108"/>
      <c r="AQW51" s="108"/>
      <c r="AQX51" s="108"/>
      <c r="AQY51" s="108"/>
      <c r="AQZ51" s="108"/>
      <c r="ARA51" s="108"/>
      <c r="ARB51" s="108"/>
      <c r="ARC51" s="108"/>
      <c r="ARD51" s="108"/>
      <c r="ARE51" s="108"/>
      <c r="ARF51" s="108"/>
      <c r="ARG51" s="108"/>
      <c r="ARH51" s="108"/>
      <c r="ARI51" s="108"/>
      <c r="ARJ51" s="108"/>
      <c r="ARK51" s="108"/>
      <c r="ARL51" s="108"/>
      <c r="ARM51" s="108"/>
      <c r="ARN51" s="108"/>
      <c r="ARO51" s="108"/>
      <c r="ARP51" s="108"/>
      <c r="ARQ51" s="108"/>
      <c r="ARR51" s="108"/>
      <c r="ARS51" s="108"/>
      <c r="ART51" s="108"/>
      <c r="ARU51" s="108"/>
      <c r="ARV51" s="108"/>
      <c r="ARW51" s="108"/>
      <c r="ARX51" s="108"/>
      <c r="ARY51" s="108"/>
      <c r="ARZ51" s="108"/>
      <c r="ASA51" s="108"/>
      <c r="ASB51" s="108"/>
      <c r="ASC51" s="108"/>
      <c r="ASD51" s="108"/>
      <c r="ASE51" s="108"/>
      <c r="ASF51" s="108"/>
      <c r="ASG51" s="108"/>
      <c r="ASH51" s="109"/>
      <c r="ASI51" s="109"/>
      <c r="ASJ51" s="109"/>
      <c r="ASK51" s="109"/>
      <c r="ASL51" s="109"/>
      <c r="ASM51" s="109"/>
      <c r="ASN51" s="109"/>
      <c r="ASO51" s="109"/>
      <c r="ASP51" s="109"/>
      <c r="ASQ51" s="109"/>
      <c r="ASR51" s="109"/>
      <c r="ASS51" s="109"/>
      <c r="AST51" s="109"/>
      <c r="ASU51" s="109"/>
      <c r="ASV51" s="109"/>
      <c r="ASW51" s="109"/>
      <c r="ASX51" s="109"/>
      <c r="ASY51" s="109"/>
      <c r="ASZ51" s="109"/>
      <c r="ATA51" s="109"/>
      <c r="ATB51" s="109"/>
      <c r="ATC51" s="109"/>
      <c r="ATD51" s="109"/>
      <c r="ATE51" s="109"/>
      <c r="ATF51" s="109"/>
      <c r="ATG51" s="109"/>
      <c r="ATH51" s="109"/>
      <c r="ATI51" s="109"/>
      <c r="ATJ51" s="109"/>
      <c r="ATK51" s="109"/>
      <c r="ATL51" s="109"/>
      <c r="ATM51" s="109"/>
      <c r="ATN51" s="109"/>
      <c r="ATO51" s="109"/>
      <c r="ATP51" s="109"/>
      <c r="ATQ51" s="109"/>
      <c r="ATR51" s="109"/>
      <c r="ATS51" s="109"/>
      <c r="ATT51" s="109"/>
      <c r="ATU51" s="109"/>
      <c r="ATV51" s="109"/>
      <c r="ATW51" s="109"/>
      <c r="ATX51" s="109"/>
      <c r="ATY51" s="109"/>
      <c r="ATZ51" s="109"/>
      <c r="AUA51" s="109"/>
      <c r="AUB51" s="109"/>
      <c r="AUC51" s="109"/>
      <c r="AUD51" s="109"/>
      <c r="AUE51" s="109"/>
      <c r="AUF51" s="109"/>
      <c r="AUG51" s="109"/>
      <c r="AUH51" s="109"/>
      <c r="AUI51" s="109"/>
      <c r="AUJ51" s="109"/>
      <c r="AUK51" s="109"/>
      <c r="AUL51" s="109"/>
      <c r="AUM51" s="109"/>
      <c r="AUN51" s="109"/>
      <c r="AUO51" s="109"/>
      <c r="AUP51" s="109"/>
      <c r="AUQ51" s="109"/>
      <c r="AUR51" s="109"/>
      <c r="AUS51" s="109"/>
      <c r="AUT51" s="109"/>
      <c r="AUU51" s="108"/>
      <c r="AUV51" s="108"/>
      <c r="AUW51" s="108"/>
      <c r="AUX51" s="108"/>
      <c r="AUY51" s="108"/>
      <c r="AUZ51" s="108"/>
      <c r="AVA51" s="108"/>
      <c r="AVB51" s="108"/>
      <c r="AVC51" s="108"/>
      <c r="AVD51" s="108"/>
      <c r="AVE51" s="108"/>
      <c r="AVF51" s="108"/>
      <c r="AVG51" s="108"/>
      <c r="AVH51" s="108"/>
      <c r="AVI51" s="108"/>
      <c r="AVJ51" s="108"/>
      <c r="AVK51" s="108"/>
      <c r="AVL51" s="108"/>
      <c r="AVM51" s="108"/>
      <c r="AVN51" s="108"/>
      <c r="AVO51" s="108"/>
      <c r="AVP51" s="108"/>
      <c r="AVQ51" s="108"/>
      <c r="AVR51" s="108"/>
      <c r="AVS51" s="108"/>
      <c r="AVT51" s="108"/>
      <c r="AVU51" s="108"/>
      <c r="AVV51" s="108"/>
      <c r="AVW51" s="108"/>
      <c r="AVX51" s="108"/>
      <c r="AVY51" s="108"/>
      <c r="AVZ51" s="108"/>
      <c r="AWA51" s="108"/>
      <c r="AWB51" s="108"/>
      <c r="AWC51" s="108"/>
      <c r="AWD51" s="108"/>
      <c r="AWE51" s="108"/>
      <c r="AWF51" s="108"/>
      <c r="AWG51" s="108"/>
      <c r="AWH51" s="108"/>
      <c r="AWI51" s="108"/>
      <c r="AWJ51" s="108"/>
      <c r="AWK51" s="108"/>
      <c r="AWL51" s="108"/>
      <c r="AWM51" s="108"/>
      <c r="AWN51" s="108"/>
      <c r="AWO51" s="108"/>
      <c r="AWP51" s="108"/>
      <c r="AWQ51" s="108"/>
      <c r="AWR51" s="108"/>
      <c r="AWS51" s="108"/>
      <c r="AWT51" s="108"/>
      <c r="AWU51" s="108"/>
      <c r="AWV51" s="108"/>
      <c r="AWW51" s="108"/>
      <c r="AWX51" s="108"/>
      <c r="AWY51" s="108"/>
      <c r="AWZ51" s="108"/>
      <c r="AXA51" s="108"/>
      <c r="AXB51" s="108"/>
      <c r="AXC51" s="108"/>
      <c r="AXD51" s="108"/>
      <c r="AXE51" s="108"/>
      <c r="AXF51" s="108"/>
      <c r="AXG51" s="108"/>
      <c r="AXH51" s="108"/>
      <c r="AXI51" s="108"/>
      <c r="AXJ51" s="108"/>
      <c r="AXK51" s="111"/>
      <c r="AXL51" s="111"/>
      <c r="AXM51" s="111"/>
      <c r="AXN51" s="111"/>
      <c r="AXO51" s="111"/>
      <c r="AXP51" s="111"/>
      <c r="AXQ51" s="111"/>
      <c r="AXR51" s="111"/>
      <c r="AXS51" s="111"/>
      <c r="AXT51" s="111"/>
      <c r="AXU51" s="111"/>
      <c r="AXV51" s="111"/>
      <c r="AXW51" s="111"/>
      <c r="AXX51" s="111"/>
      <c r="AXY51" s="111"/>
      <c r="AXZ51" s="111"/>
      <c r="AYA51" s="111"/>
      <c r="AYB51" s="111"/>
      <c r="AYC51" s="111"/>
      <c r="AYD51" s="111"/>
      <c r="AYE51" s="111"/>
      <c r="AYF51" s="111"/>
      <c r="AYG51" s="111"/>
      <c r="AYH51" s="111"/>
      <c r="AYI51" s="111"/>
      <c r="AYJ51" s="111"/>
      <c r="AYK51" s="111"/>
      <c r="AYL51" s="111"/>
      <c r="AYM51" s="111"/>
      <c r="AYN51" s="111"/>
      <c r="AYO51" s="111"/>
      <c r="AYP51" s="111"/>
      <c r="AYQ51" s="111"/>
      <c r="AYR51" s="111"/>
      <c r="AYS51" s="111"/>
      <c r="AYT51" s="111"/>
      <c r="AYU51" s="111"/>
      <c r="AYV51" s="111"/>
      <c r="AYW51" s="111"/>
      <c r="AYX51" s="111"/>
      <c r="AYY51" s="111"/>
      <c r="AYZ51" s="111"/>
      <c r="AZA51" s="111"/>
      <c r="AZB51" s="111"/>
      <c r="AZC51" s="111"/>
      <c r="AZD51" s="111"/>
      <c r="AZE51" s="111"/>
      <c r="AZF51" s="111"/>
      <c r="AZG51" s="111"/>
      <c r="AZH51" s="111"/>
      <c r="AZI51" s="111"/>
      <c r="AZJ51" s="111"/>
      <c r="AZK51" s="111"/>
      <c r="AZL51" s="111"/>
      <c r="AZM51" s="111"/>
      <c r="AZN51" s="111"/>
      <c r="AZO51" s="111"/>
      <c r="AZP51" s="111"/>
      <c r="AZQ51" s="111"/>
      <c r="AZR51" s="111"/>
      <c r="AZS51" s="111"/>
      <c r="AZT51" s="111"/>
      <c r="AZU51" s="111"/>
      <c r="AZV51" s="111"/>
      <c r="AZW51" s="111"/>
      <c r="AZX51" s="108"/>
      <c r="AZY51" s="108"/>
      <c r="AZZ51" s="108"/>
      <c r="BAA51" s="108"/>
      <c r="BAB51" s="108"/>
      <c r="BAC51" s="108"/>
      <c r="BAD51" s="108"/>
      <c r="BAE51" s="108"/>
      <c r="BAF51" s="108"/>
      <c r="BAG51" s="108"/>
      <c r="BAH51" s="108"/>
      <c r="BAI51" s="108"/>
      <c r="BAJ51" s="108"/>
      <c r="BAK51" s="108"/>
      <c r="BAL51" s="108"/>
      <c r="BAM51" s="108"/>
      <c r="BAN51" s="108"/>
      <c r="BAO51" s="108"/>
      <c r="BAP51" s="108"/>
      <c r="BAQ51" s="108"/>
      <c r="BAR51" s="108"/>
      <c r="BAS51" s="108"/>
      <c r="BAT51" s="108"/>
      <c r="BAU51" s="108"/>
      <c r="BAV51" s="108"/>
      <c r="BAW51" s="108"/>
      <c r="BAX51" s="108"/>
      <c r="BAY51" s="108"/>
      <c r="BAZ51" s="108"/>
      <c r="BBA51" s="108"/>
      <c r="BBB51" s="108"/>
      <c r="BBC51" s="108"/>
      <c r="BBD51" s="108"/>
      <c r="BBE51" s="108"/>
      <c r="BBF51" s="108"/>
      <c r="BBG51" s="108"/>
      <c r="BBH51" s="108"/>
      <c r="BBI51" s="108"/>
      <c r="BBJ51" s="108"/>
      <c r="BBK51" s="108"/>
      <c r="BBL51" s="108"/>
      <c r="BBM51" s="108"/>
      <c r="BBN51" s="108"/>
      <c r="BBO51" s="108"/>
      <c r="BBP51" s="108"/>
      <c r="BBQ51" s="108"/>
      <c r="BBR51" s="108"/>
      <c r="BBS51" s="108"/>
      <c r="BBT51" s="108"/>
      <c r="BBU51" s="108"/>
      <c r="BBV51" s="108"/>
      <c r="BBW51" s="108"/>
      <c r="BBX51" s="108"/>
      <c r="BBY51" s="108"/>
      <c r="BBZ51" s="108"/>
      <c r="BCA51" s="108"/>
      <c r="BCB51" s="108"/>
      <c r="BCC51" s="108"/>
      <c r="BCD51" s="108"/>
      <c r="BCE51" s="108"/>
      <c r="BCF51" s="108"/>
      <c r="BCG51" s="108"/>
      <c r="BCH51" s="108"/>
      <c r="BCI51" s="108"/>
      <c r="BCJ51" s="108"/>
      <c r="BCK51" s="108"/>
      <c r="BCL51" s="108"/>
      <c r="BCM51" s="108"/>
      <c r="BCN51" s="108"/>
      <c r="BCO51" s="108"/>
      <c r="BCP51" s="108"/>
      <c r="BCQ51" s="108"/>
      <c r="BCR51" s="108"/>
      <c r="BCS51" s="108"/>
      <c r="BCT51" s="108"/>
      <c r="BCU51" s="108"/>
      <c r="BCV51" s="108"/>
      <c r="BCW51" s="108"/>
      <c r="BCX51" s="108"/>
      <c r="BCY51" s="108"/>
      <c r="BCZ51" s="108"/>
      <c r="BDA51" s="108"/>
      <c r="BDB51" s="108"/>
      <c r="BDC51" s="108"/>
      <c r="BDD51" s="108"/>
      <c r="BDE51" s="108"/>
      <c r="BDF51" s="108"/>
      <c r="BDG51" s="108"/>
      <c r="BDH51" s="108"/>
      <c r="BDI51" s="108"/>
      <c r="BDJ51" s="108"/>
      <c r="BDK51" s="108"/>
      <c r="BDL51" s="108"/>
      <c r="BDM51" s="108"/>
      <c r="BDN51" s="108"/>
      <c r="BDO51" s="108"/>
      <c r="BDP51" s="108"/>
      <c r="BDQ51" s="108"/>
      <c r="BDR51" s="108"/>
      <c r="BDS51" s="108"/>
      <c r="BDT51" s="108"/>
      <c r="BDU51" s="108"/>
      <c r="BDV51" s="108"/>
      <c r="BDW51" s="108"/>
      <c r="BDX51" s="108"/>
      <c r="BDY51" s="108"/>
      <c r="BDZ51" s="108"/>
      <c r="BEA51" s="108"/>
      <c r="BEB51" s="108"/>
      <c r="BEC51" s="108"/>
      <c r="BED51" s="108"/>
      <c r="BEE51" s="108"/>
      <c r="BEF51" s="108"/>
      <c r="BEG51" s="108"/>
      <c r="BEH51" s="108"/>
      <c r="BEI51" s="108"/>
      <c r="BEJ51" s="108"/>
      <c r="BEK51" s="108"/>
      <c r="BEL51" s="108"/>
      <c r="BEM51" s="108"/>
      <c r="BEN51" s="108"/>
      <c r="BEO51" s="108"/>
      <c r="BEP51" s="108"/>
      <c r="BEQ51" s="108"/>
      <c r="BER51" s="108"/>
      <c r="BES51" s="108"/>
      <c r="BET51" s="108"/>
      <c r="BEU51" s="108"/>
      <c r="BEV51" s="108"/>
      <c r="BEW51" s="108"/>
      <c r="BEX51" s="107"/>
      <c r="BEY51" s="107"/>
      <c r="BEZ51" s="107"/>
      <c r="BFA51" s="107"/>
      <c r="BFB51" s="107"/>
      <c r="BFC51" s="107"/>
      <c r="BFD51" s="107"/>
      <c r="BFE51" s="107"/>
      <c r="BFF51" s="107"/>
      <c r="BFG51" s="107"/>
      <c r="BFH51" s="107"/>
      <c r="BFI51" s="107"/>
      <c r="BFJ51" s="107"/>
      <c r="BFK51" s="107"/>
      <c r="BFL51" s="107"/>
      <c r="BFM51" s="107"/>
      <c r="BFN51" s="107"/>
      <c r="BFO51" s="107"/>
      <c r="BFP51" s="107"/>
      <c r="BFQ51" s="107"/>
      <c r="BFR51" s="107"/>
      <c r="BFS51" s="107"/>
      <c r="BFT51" s="107"/>
      <c r="BFU51" s="107"/>
      <c r="BFV51" s="107"/>
      <c r="BFW51" s="107"/>
      <c r="BFX51" s="107"/>
      <c r="BFY51" s="107"/>
      <c r="BFZ51" s="107"/>
      <c r="BGA51" s="107"/>
      <c r="BGB51" s="107"/>
      <c r="BGC51" s="107"/>
      <c r="BGD51" s="107"/>
      <c r="BGE51" s="107"/>
      <c r="BGF51" s="107"/>
      <c r="BGG51" s="107"/>
      <c r="BGH51" s="107"/>
      <c r="BGI51" s="107"/>
      <c r="BGJ51" s="107"/>
      <c r="BGK51" s="107"/>
      <c r="BGL51" s="107"/>
      <c r="BGM51" s="107"/>
      <c r="BGN51" s="107"/>
      <c r="BGO51" s="107"/>
      <c r="BGP51" s="107"/>
      <c r="BGQ51" s="107"/>
      <c r="BGR51" s="107"/>
      <c r="BGS51" s="107"/>
      <c r="BGT51" s="107"/>
      <c r="BGU51" s="107"/>
      <c r="BGV51" s="107"/>
      <c r="BGW51" s="107"/>
      <c r="BGX51" s="107"/>
      <c r="BGY51" s="107"/>
      <c r="BGZ51" s="107"/>
      <c r="BHA51" s="107"/>
      <c r="BHB51" s="107"/>
      <c r="BHC51" s="107"/>
      <c r="BHD51" s="107"/>
      <c r="BHE51" s="107"/>
      <c r="BHF51" s="107"/>
      <c r="BHG51" s="107"/>
      <c r="BHH51" s="107"/>
      <c r="BHI51" s="107"/>
      <c r="BHJ51" s="107"/>
      <c r="BHK51" s="107"/>
      <c r="BHL51" s="107"/>
      <c r="BHM51" s="107"/>
      <c r="BHN51" s="111"/>
      <c r="BHO51" s="111"/>
      <c r="BHP51" s="111"/>
      <c r="BHQ51" s="111"/>
      <c r="BHR51" s="111"/>
      <c r="BHS51" s="111"/>
      <c r="BHT51" s="111"/>
      <c r="BHU51" s="111"/>
      <c r="BHV51" s="111"/>
      <c r="BHW51" s="111"/>
      <c r="BHX51" s="111"/>
      <c r="BHY51" s="111"/>
      <c r="BHZ51" s="111"/>
      <c r="BIA51" s="111"/>
      <c r="BIB51" s="111"/>
      <c r="BIC51" s="111"/>
      <c r="BID51" s="111"/>
      <c r="BIE51" s="111"/>
      <c r="BIF51" s="111"/>
      <c r="BIG51" s="111"/>
      <c r="BIH51" s="111"/>
      <c r="BII51" s="111"/>
      <c r="BIJ51" s="111"/>
      <c r="BIK51" s="111"/>
      <c r="BIL51" s="111"/>
      <c r="BIM51" s="111"/>
      <c r="BIN51" s="111"/>
      <c r="BIO51" s="111"/>
      <c r="BIP51" s="111"/>
      <c r="BIQ51" s="111"/>
      <c r="BIR51" s="111"/>
      <c r="BIS51" s="111"/>
      <c r="BIT51" s="111"/>
      <c r="BIU51" s="111"/>
      <c r="BIV51" s="111"/>
      <c r="BIW51" s="111"/>
      <c r="BIX51" s="111"/>
      <c r="BIY51" s="111"/>
      <c r="BIZ51" s="111"/>
      <c r="BJA51" s="111"/>
      <c r="BJB51" s="111"/>
      <c r="BJC51" s="111"/>
      <c r="BJD51" s="111"/>
      <c r="BJE51" s="111"/>
      <c r="BJF51" s="111"/>
      <c r="BJG51" s="111"/>
      <c r="BJH51" s="111"/>
      <c r="BJI51" s="111"/>
      <c r="BJJ51" s="111"/>
      <c r="BJK51" s="111"/>
      <c r="BJL51" s="111"/>
      <c r="BJM51" s="111"/>
      <c r="BJN51" s="111"/>
      <c r="BJO51" s="111"/>
      <c r="BJP51" s="111"/>
      <c r="BJQ51" s="111"/>
      <c r="BJR51" s="111"/>
      <c r="BJS51" s="111"/>
      <c r="BJT51" s="111"/>
      <c r="BJU51" s="111"/>
      <c r="BJV51" s="111"/>
      <c r="BJW51" s="111"/>
      <c r="BJX51" s="111"/>
      <c r="BJY51" s="111"/>
      <c r="BJZ51" s="111"/>
      <c r="BKA51" s="111"/>
      <c r="BKB51" s="111"/>
      <c r="BKC51" s="111"/>
      <c r="BKD51" s="111"/>
      <c r="BKE51" s="111"/>
      <c r="BKF51" s="111"/>
      <c r="BKG51" s="111"/>
      <c r="BKH51" s="111"/>
      <c r="BKI51" s="111"/>
      <c r="BKJ51" s="111"/>
      <c r="BKK51" s="111"/>
      <c r="BKL51" s="111"/>
      <c r="BKM51" s="111"/>
      <c r="BKN51" s="111"/>
      <c r="BKO51" s="111"/>
      <c r="BKP51" s="111"/>
      <c r="BKQ51" s="111"/>
      <c r="BKR51" s="111"/>
      <c r="BKS51" s="111"/>
      <c r="BKT51" s="111"/>
      <c r="BKU51" s="111"/>
      <c r="BKV51" s="111"/>
      <c r="BKW51" s="111"/>
      <c r="BKX51" s="111"/>
      <c r="BKY51" s="111"/>
      <c r="BKZ51" s="111"/>
      <c r="BLA51" s="111"/>
      <c r="BLB51" s="111"/>
      <c r="BLC51" s="111"/>
      <c r="BLD51" s="111"/>
      <c r="BLE51" s="111"/>
      <c r="BLF51" s="111"/>
      <c r="BLG51" s="111"/>
      <c r="BLH51" s="111"/>
      <c r="BLI51" s="111"/>
      <c r="BLJ51" s="111"/>
      <c r="BLK51" s="111"/>
      <c r="BLL51" s="111"/>
      <c r="BLM51" s="111"/>
      <c r="BLN51" s="111"/>
      <c r="BLO51" s="111"/>
      <c r="BLP51" s="111"/>
      <c r="BLQ51" s="111"/>
      <c r="BLR51" s="111"/>
      <c r="BLS51" s="111"/>
      <c r="BLT51" s="111"/>
      <c r="BLU51" s="111"/>
      <c r="BLV51" s="111"/>
      <c r="BLW51" s="111"/>
      <c r="BLX51" s="111"/>
      <c r="BLY51" s="111"/>
      <c r="BLZ51" s="111"/>
      <c r="BMA51" s="111"/>
      <c r="BMB51" s="111"/>
      <c r="BMC51" s="111"/>
      <c r="BMD51" s="111"/>
      <c r="BME51" s="111"/>
      <c r="BMF51" s="111"/>
      <c r="BMG51" s="111"/>
      <c r="BMH51" s="111"/>
      <c r="BMI51" s="111"/>
      <c r="BMJ51" s="111"/>
      <c r="BMK51" s="111"/>
      <c r="BML51" s="111"/>
      <c r="BMM51" s="111"/>
      <c r="BMN51" s="111"/>
      <c r="BMO51" s="111"/>
      <c r="BMP51" s="111"/>
      <c r="BMQ51" s="111"/>
      <c r="BMR51" s="111"/>
      <c r="BMS51" s="111"/>
      <c r="BMT51" s="108"/>
      <c r="BMU51" s="108"/>
      <c r="BMV51" s="108"/>
      <c r="BMW51" s="108"/>
      <c r="BMX51" s="108"/>
      <c r="BMY51" s="108"/>
      <c r="BMZ51" s="108"/>
      <c r="BNA51" s="108"/>
      <c r="BNB51" s="108"/>
      <c r="BNC51" s="108"/>
      <c r="BND51" s="108"/>
      <c r="BNE51" s="108"/>
      <c r="BNF51" s="108"/>
      <c r="BNG51" s="108"/>
      <c r="BNH51" s="108"/>
      <c r="BNI51" s="108"/>
      <c r="BNJ51" s="108"/>
      <c r="BNK51" s="108"/>
      <c r="BNL51" s="108"/>
      <c r="BNM51" s="108"/>
      <c r="BNN51" s="108"/>
      <c r="BNO51" s="108"/>
      <c r="BNP51" s="108"/>
      <c r="BNQ51" s="108"/>
      <c r="BNR51" s="108"/>
      <c r="BNS51" s="108"/>
      <c r="BNT51" s="108"/>
      <c r="BNU51" s="108"/>
      <c r="BNV51" s="108"/>
      <c r="BNW51" s="108"/>
      <c r="BNX51" s="108"/>
      <c r="BNY51" s="108"/>
      <c r="BNZ51" s="108"/>
      <c r="BOA51" s="108"/>
      <c r="BOB51" s="108"/>
      <c r="BOC51" s="108"/>
      <c r="BOD51" s="108"/>
      <c r="BOE51" s="108"/>
      <c r="BOF51" s="108"/>
      <c r="BOG51" s="108"/>
      <c r="BOH51" s="108"/>
      <c r="BOI51" s="108"/>
      <c r="BOJ51" s="108"/>
      <c r="BOK51" s="108"/>
      <c r="BOL51" s="108"/>
      <c r="BOM51" s="108"/>
      <c r="BON51" s="108"/>
      <c r="BOO51" s="108"/>
      <c r="BOP51" s="108"/>
      <c r="BOQ51" s="108"/>
      <c r="BOR51" s="108"/>
      <c r="BOS51" s="108"/>
      <c r="BOT51" s="108"/>
      <c r="BOU51" s="108"/>
      <c r="BOV51" s="108"/>
      <c r="BOW51" s="108"/>
      <c r="BOX51" s="108"/>
      <c r="BOY51" s="108"/>
      <c r="BOZ51" s="108"/>
      <c r="BPA51" s="108"/>
      <c r="BPB51" s="108"/>
      <c r="BPC51" s="108"/>
      <c r="BPD51" s="108"/>
      <c r="BPE51" s="108"/>
      <c r="BPF51" s="108"/>
      <c r="BPG51" s="108"/>
      <c r="BPH51" s="108"/>
      <c r="BPI51" s="108"/>
      <c r="BPJ51" s="129"/>
      <c r="BPK51" s="129"/>
      <c r="BPL51" s="129"/>
      <c r="BPM51" s="129"/>
      <c r="BPN51" s="129"/>
      <c r="BPO51" s="129"/>
      <c r="BPP51" s="129"/>
      <c r="BPQ51" s="129"/>
      <c r="BPR51" s="129"/>
      <c r="BPS51" s="129"/>
      <c r="BPT51" s="129"/>
      <c r="BPU51" s="129"/>
      <c r="BPV51" s="129"/>
      <c r="BPW51" s="129"/>
      <c r="BPX51" s="129"/>
      <c r="BPY51" s="129"/>
      <c r="BPZ51" s="129"/>
      <c r="BQA51" s="129"/>
      <c r="BQB51" s="129"/>
      <c r="BQC51" s="129"/>
      <c r="BQD51" s="129"/>
      <c r="BQE51" s="129"/>
      <c r="BQF51" s="129"/>
      <c r="BQG51" s="129"/>
      <c r="BQH51" s="129"/>
      <c r="BQI51" s="129"/>
      <c r="BQJ51" s="129"/>
      <c r="BQK51" s="129"/>
      <c r="BQL51" s="129"/>
      <c r="BQM51" s="129"/>
      <c r="BQN51" s="129"/>
      <c r="BQO51" s="129"/>
      <c r="BQP51" s="129"/>
      <c r="BQQ51" s="129"/>
      <c r="BQR51" s="129"/>
      <c r="BQS51" s="129"/>
      <c r="BQT51" s="129"/>
      <c r="BQU51" s="129"/>
      <c r="BQV51" s="129"/>
      <c r="BQW51" s="129"/>
      <c r="BQX51" s="129"/>
      <c r="BQY51" s="129"/>
      <c r="BQZ51" s="129"/>
      <c r="BRA51" s="129"/>
      <c r="BRB51" s="129"/>
      <c r="BRC51" s="129"/>
      <c r="BRD51" s="129"/>
      <c r="BRE51" s="129"/>
      <c r="BRF51" s="129"/>
      <c r="BRG51" s="129"/>
      <c r="BRH51" s="129"/>
      <c r="BRI51" s="129"/>
      <c r="BRJ51" s="129"/>
      <c r="BRK51" s="129"/>
      <c r="BRL51" s="129"/>
      <c r="BRM51" s="129"/>
      <c r="BRN51" s="129"/>
      <c r="BRO51" s="129"/>
      <c r="BRP51" s="129"/>
      <c r="BRQ51" s="129"/>
      <c r="BRR51" s="129"/>
      <c r="BRS51" s="129"/>
      <c r="BRT51" s="129"/>
      <c r="BRU51" s="129"/>
      <c r="BRV51" s="129"/>
      <c r="BRW51" s="129"/>
      <c r="BRX51" s="129"/>
      <c r="BRY51" s="129"/>
      <c r="BRZ51" s="129"/>
      <c r="BSA51" s="129"/>
      <c r="BSB51" s="129"/>
      <c r="BSC51" s="129"/>
      <c r="BSD51" s="129"/>
      <c r="BSE51" s="129"/>
      <c r="BSF51" s="129"/>
      <c r="BSG51" s="129"/>
      <c r="BSH51" s="129"/>
      <c r="BSI51" s="129"/>
      <c r="BSJ51" s="129"/>
      <c r="BSK51" s="129"/>
      <c r="BSL51" s="129"/>
      <c r="BSM51" s="129"/>
      <c r="BSN51" s="129"/>
      <c r="BSO51" s="129"/>
      <c r="BSP51" s="129"/>
      <c r="BSQ51" s="129"/>
      <c r="BSR51" s="129"/>
      <c r="BSS51" s="129"/>
      <c r="BST51" s="129"/>
      <c r="BSU51" s="129"/>
      <c r="BSV51" s="129"/>
      <c r="BSW51" s="129"/>
      <c r="BSX51" s="129"/>
      <c r="BSY51" s="129"/>
      <c r="BSZ51" s="129"/>
      <c r="BTA51" s="129"/>
      <c r="BTB51" s="129"/>
      <c r="BTC51" s="129"/>
      <c r="BTD51" s="129"/>
      <c r="BTE51" s="129"/>
      <c r="BTF51" s="129"/>
      <c r="BTG51" s="129"/>
      <c r="BTH51" s="129"/>
      <c r="BTI51" s="129"/>
      <c r="BTJ51" s="129"/>
      <c r="BTK51" s="129"/>
      <c r="BTL51" s="129"/>
      <c r="BTM51" s="129"/>
      <c r="BTN51" s="129"/>
      <c r="BTO51" s="129"/>
      <c r="BTP51" s="129"/>
      <c r="BTQ51" s="129"/>
      <c r="BTR51" s="129"/>
      <c r="BTS51" s="129"/>
      <c r="BTT51" s="129"/>
      <c r="BTU51" s="129"/>
      <c r="BTV51" s="129"/>
      <c r="BTW51" s="129"/>
      <c r="BTX51" s="129"/>
      <c r="BTY51" s="129"/>
      <c r="BTZ51" s="129"/>
      <c r="BUA51" s="129"/>
      <c r="BUB51" s="129"/>
      <c r="BUC51" s="129"/>
      <c r="BUD51" s="129"/>
      <c r="BUE51" s="129"/>
      <c r="BUF51" s="129"/>
      <c r="BUG51" s="129"/>
      <c r="BUH51" s="129"/>
      <c r="BUI51" s="129"/>
      <c r="BUJ51" s="129"/>
      <c r="BUK51" s="129"/>
      <c r="BUL51" s="129"/>
      <c r="BUM51" s="129"/>
      <c r="BUN51" s="129"/>
      <c r="BUO51" s="129"/>
      <c r="BUP51" s="107"/>
      <c r="BUQ51" s="107"/>
      <c r="BUR51" s="107"/>
      <c r="BUS51" s="107"/>
      <c r="BUT51" s="107"/>
      <c r="BUU51" s="107"/>
      <c r="BUV51" s="107"/>
      <c r="BUW51" s="107"/>
      <c r="BUX51" s="107"/>
      <c r="BUY51" s="107"/>
      <c r="BUZ51" s="107"/>
      <c r="BVA51" s="107"/>
      <c r="BVB51" s="107"/>
      <c r="BVC51" s="107"/>
      <c r="BVD51" s="107"/>
      <c r="BVE51" s="107"/>
      <c r="BVF51" s="107"/>
      <c r="BVG51" s="107"/>
      <c r="BVH51" s="107"/>
      <c r="BVI51" s="107"/>
      <c r="BVJ51" s="107"/>
      <c r="BVK51" s="107"/>
      <c r="BVL51" s="107"/>
      <c r="BVM51" s="107"/>
      <c r="BVN51" s="107"/>
      <c r="BVO51" s="107"/>
      <c r="BVP51" s="107"/>
      <c r="BVQ51" s="107"/>
      <c r="BVR51" s="107"/>
      <c r="BVS51" s="107"/>
      <c r="BVT51" s="107"/>
      <c r="BVU51" s="107"/>
      <c r="BVV51" s="107"/>
      <c r="BVW51" s="107"/>
      <c r="BVX51" s="107"/>
      <c r="BVY51" s="107"/>
      <c r="BVZ51" s="107"/>
      <c r="BWA51" s="107"/>
      <c r="BWB51" s="107"/>
      <c r="BWC51" s="107"/>
      <c r="BWD51" s="107"/>
      <c r="BWE51" s="107"/>
      <c r="BWF51" s="107"/>
      <c r="BWG51" s="107"/>
      <c r="BWH51" s="107"/>
      <c r="BWI51" s="107"/>
      <c r="BWJ51" s="107"/>
      <c r="BWK51" s="107"/>
      <c r="BWL51" s="107"/>
      <c r="BWM51" s="107"/>
      <c r="BWN51" s="107"/>
      <c r="BWO51" s="107"/>
      <c r="BWP51" s="107"/>
      <c r="BWQ51" s="107"/>
      <c r="BWR51" s="107"/>
      <c r="BWS51" s="107"/>
      <c r="BWT51" s="107"/>
      <c r="BWU51" s="107"/>
      <c r="BWV51" s="107"/>
      <c r="BWW51" s="107"/>
      <c r="BWX51" s="107"/>
      <c r="BWY51" s="107"/>
      <c r="BWZ51" s="107"/>
      <c r="BXA51" s="107"/>
      <c r="BXB51" s="107"/>
      <c r="BXC51" s="265"/>
      <c r="BXD51" s="265"/>
      <c r="BXE51" s="265"/>
      <c r="BXF51" s="265"/>
      <c r="BXG51" s="265"/>
      <c r="BXH51" s="265"/>
      <c r="BXI51" s="265"/>
      <c r="BXJ51" s="265"/>
      <c r="BXK51" s="265"/>
      <c r="BXL51" s="265"/>
      <c r="BXM51" s="265"/>
      <c r="BXN51" s="265"/>
      <c r="BXO51" s="265"/>
      <c r="BXP51" s="265"/>
      <c r="BXQ51" s="265"/>
      <c r="BXR51" s="265"/>
      <c r="BXS51" s="265"/>
      <c r="BXT51" s="265"/>
      <c r="BXU51" s="265"/>
      <c r="BXV51" s="265"/>
      <c r="BXW51" s="265"/>
      <c r="BXX51" s="265"/>
      <c r="BXY51" s="265"/>
      <c r="BXZ51" s="265"/>
      <c r="BYA51" s="265"/>
      <c r="BYB51" s="265"/>
      <c r="BYC51" s="265"/>
      <c r="BYD51" s="265"/>
      <c r="BYE51" s="265"/>
      <c r="BYF51" s="265"/>
      <c r="BYG51" s="265"/>
      <c r="BYH51" s="265"/>
      <c r="BYI51" s="265"/>
      <c r="BYJ51" s="265"/>
      <c r="BYK51" s="265"/>
      <c r="BYL51" s="265"/>
      <c r="BYM51" s="265"/>
      <c r="BYN51" s="265"/>
      <c r="BYO51" s="265"/>
      <c r="BYP51" s="265"/>
      <c r="BYQ51" s="265"/>
      <c r="BYR51" s="265"/>
      <c r="BYS51" s="265"/>
      <c r="BYT51" s="265"/>
      <c r="BYU51" s="265"/>
      <c r="BYV51" s="265"/>
      <c r="BYW51" s="265"/>
      <c r="BYX51" s="265"/>
      <c r="BYY51" s="265"/>
      <c r="BYZ51" s="265"/>
      <c r="BZA51" s="265"/>
      <c r="BZB51" s="265"/>
      <c r="BZC51" s="265"/>
      <c r="BZD51" s="265"/>
      <c r="BZE51" s="265"/>
      <c r="BZF51" s="265"/>
      <c r="BZG51" s="265"/>
      <c r="BZH51" s="265"/>
      <c r="BZI51" s="265"/>
      <c r="BZJ51" s="265"/>
      <c r="BZK51" s="265"/>
      <c r="BZL51" s="265"/>
      <c r="BZM51" s="265"/>
      <c r="BZN51" s="265"/>
      <c r="BZO51" s="265"/>
      <c r="BZP51" s="107"/>
      <c r="BZQ51" s="107"/>
      <c r="BZR51" s="107"/>
      <c r="BZS51" s="107"/>
      <c r="BZT51" s="107"/>
      <c r="BZU51" s="107"/>
      <c r="BZV51" s="107"/>
      <c r="BZW51" s="107"/>
      <c r="BZX51" s="107"/>
      <c r="BZY51" s="107"/>
      <c r="BZZ51" s="107"/>
      <c r="CAA51" s="107"/>
      <c r="CAB51" s="107"/>
      <c r="CAC51" s="107"/>
      <c r="CAD51" s="107"/>
      <c r="CAE51" s="107"/>
      <c r="CAF51" s="107"/>
      <c r="CAG51" s="107"/>
      <c r="CAH51" s="107"/>
      <c r="CAI51" s="107"/>
      <c r="CAJ51" s="107"/>
      <c r="CAK51" s="107"/>
      <c r="CAL51" s="107"/>
      <c r="CAM51" s="107"/>
      <c r="CAN51" s="107"/>
      <c r="CAO51" s="107"/>
      <c r="CAP51" s="107"/>
      <c r="CAQ51" s="107"/>
      <c r="CAR51" s="107"/>
      <c r="CAS51" s="107"/>
      <c r="CAT51" s="107"/>
      <c r="CAU51" s="107"/>
      <c r="CAV51" s="107"/>
      <c r="CAW51" s="107"/>
      <c r="CAX51" s="107"/>
      <c r="CAY51" s="107"/>
      <c r="CAZ51" s="107"/>
      <c r="CBA51" s="107"/>
      <c r="CBB51" s="107"/>
      <c r="CBC51" s="107"/>
      <c r="CBD51" s="107"/>
      <c r="CBE51" s="107"/>
      <c r="CBF51" s="107"/>
      <c r="CBG51" s="107"/>
      <c r="CBH51" s="107"/>
      <c r="CBI51" s="107"/>
      <c r="CBJ51" s="107"/>
      <c r="CBK51" s="107"/>
      <c r="CBL51" s="107"/>
      <c r="CBM51" s="107"/>
      <c r="CBN51" s="107"/>
      <c r="CBO51" s="107"/>
      <c r="CBP51" s="107"/>
      <c r="CBQ51" s="107"/>
      <c r="CBR51" s="107"/>
      <c r="CBS51" s="107"/>
      <c r="CBT51" s="107"/>
      <c r="CBU51" s="107"/>
      <c r="CBV51" s="107"/>
      <c r="CBW51" s="107"/>
      <c r="CBX51" s="107"/>
      <c r="CBY51" s="107"/>
      <c r="CBZ51" s="107"/>
      <c r="CCA51" s="107"/>
      <c r="CCB51" s="107"/>
      <c r="CCC51" s="107"/>
      <c r="CCD51" s="107"/>
      <c r="CCE51" s="107"/>
      <c r="CCF51" s="107"/>
      <c r="CCG51" s="107"/>
      <c r="CCH51" s="107"/>
      <c r="CCI51" s="107"/>
      <c r="CCJ51" s="107"/>
      <c r="CCK51" s="107"/>
      <c r="CCL51" s="107"/>
      <c r="CCM51" s="107"/>
      <c r="CCN51" s="107"/>
      <c r="CCO51" s="107"/>
      <c r="CCP51" s="107"/>
      <c r="CCQ51" s="107"/>
      <c r="CCR51" s="107"/>
      <c r="CCS51" s="107"/>
      <c r="CCT51" s="107"/>
      <c r="CCU51" s="107"/>
      <c r="CCV51" s="107"/>
      <c r="CCW51" s="107"/>
      <c r="CCX51" s="107"/>
      <c r="CCY51" s="107"/>
      <c r="CCZ51" s="107"/>
      <c r="CDA51" s="107"/>
      <c r="CDB51" s="107"/>
      <c r="CDC51" s="107"/>
      <c r="CDD51" s="107"/>
      <c r="CDE51" s="107"/>
      <c r="CDF51" s="107"/>
      <c r="CDG51" s="107"/>
      <c r="CDH51" s="107"/>
      <c r="CDI51" s="107"/>
      <c r="CDJ51" s="107"/>
      <c r="CDK51" s="107"/>
      <c r="CDL51" s="107"/>
      <c r="CDM51" s="107"/>
      <c r="CDN51" s="107"/>
      <c r="CDO51" s="107"/>
      <c r="CDP51" s="107"/>
      <c r="CDQ51" s="107"/>
      <c r="CDR51" s="107"/>
      <c r="CDS51" s="107"/>
      <c r="CDT51" s="107"/>
      <c r="CDU51" s="107"/>
      <c r="CDV51" s="107"/>
      <c r="CDW51" s="107"/>
      <c r="CDX51" s="107"/>
      <c r="CDY51" s="107"/>
      <c r="CDZ51" s="107"/>
      <c r="CEA51" s="107"/>
      <c r="CEB51" s="107"/>
      <c r="CEC51" s="107"/>
      <c r="CED51" s="107"/>
      <c r="CEE51" s="107"/>
      <c r="CEF51" s="107"/>
      <c r="CEG51" s="107"/>
      <c r="CEH51" s="107"/>
      <c r="CEI51" s="107"/>
      <c r="CEJ51" s="107"/>
      <c r="CEK51" s="107"/>
      <c r="CEL51" s="107"/>
      <c r="CEM51" s="107"/>
      <c r="CEN51" s="107"/>
      <c r="CEO51" s="107"/>
      <c r="CEP51" s="108"/>
      <c r="CEQ51" s="108"/>
      <c r="CER51" s="108"/>
      <c r="CES51" s="108"/>
      <c r="CET51" s="108"/>
      <c r="CEU51" s="108"/>
      <c r="CEV51" s="108"/>
      <c r="CEW51" s="108"/>
      <c r="CEX51" s="108"/>
      <c r="CEY51" s="108"/>
      <c r="CEZ51" s="108"/>
      <c r="CFA51" s="108"/>
      <c r="CFB51" s="108"/>
      <c r="CFC51" s="108"/>
      <c r="CFD51" s="108"/>
      <c r="CFE51" s="108"/>
      <c r="CFF51" s="108"/>
      <c r="CFG51" s="108"/>
      <c r="CFH51" s="108"/>
      <c r="CFI51" s="108"/>
      <c r="CFJ51" s="108"/>
      <c r="CFK51" s="108"/>
      <c r="CFL51" s="108"/>
      <c r="CFM51" s="108"/>
      <c r="CFN51" s="108"/>
      <c r="CFO51" s="108"/>
      <c r="CFP51" s="108"/>
      <c r="CFQ51" s="108"/>
      <c r="CFR51" s="108"/>
      <c r="CFS51" s="108"/>
      <c r="CFT51" s="108"/>
      <c r="CFU51" s="108"/>
      <c r="CFV51" s="108"/>
      <c r="CFW51" s="108"/>
      <c r="CFX51" s="108"/>
      <c r="CFY51" s="108"/>
      <c r="CFZ51" s="108"/>
      <c r="CGA51" s="108"/>
      <c r="CGB51" s="108"/>
      <c r="CGC51" s="108"/>
      <c r="CGD51" s="108"/>
    </row>
    <row r="52" spans="1:2214" x14ac:dyDescent="0.25">
      <c r="A52" s="279"/>
      <c r="B52" s="255"/>
      <c r="C52" s="267"/>
      <c r="D52" s="267"/>
      <c r="E52" s="275"/>
      <c r="F52" s="260"/>
      <c r="G52" s="260"/>
      <c r="H52" s="276"/>
      <c r="I52" s="261"/>
      <c r="J52" s="261"/>
      <c r="K52" s="276"/>
      <c r="L52" s="261"/>
      <c r="M52" s="261"/>
      <c r="N52" s="277"/>
      <c r="O52" s="262"/>
      <c r="P52" s="262"/>
      <c r="Q52" s="276"/>
      <c r="R52" s="261"/>
      <c r="S52" s="261"/>
      <c r="T52" s="275"/>
      <c r="U52" s="260"/>
      <c r="V52" s="260"/>
      <c r="W52" s="260"/>
      <c r="X52" s="278"/>
      <c r="Y52" s="277"/>
      <c r="Z52" s="262"/>
      <c r="AA52" s="262"/>
      <c r="AB52" s="277"/>
      <c r="AC52" s="262"/>
      <c r="AD52" s="262"/>
      <c r="AE52" s="277"/>
      <c r="AF52" s="262"/>
      <c r="AG52" s="262"/>
      <c r="AH52" s="129"/>
      <c r="AI52" s="129"/>
      <c r="AJ52" s="129"/>
      <c r="AK52" s="129"/>
      <c r="AL52" s="129"/>
      <c r="AM52" s="129"/>
      <c r="AN52" s="129"/>
      <c r="AO52" s="64"/>
      <c r="AP52" s="64"/>
      <c r="AQ52" s="129"/>
      <c r="AR52" s="64"/>
      <c r="AS52" s="64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350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/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  <c r="HU52" s="111"/>
      <c r="HV52" s="111"/>
      <c r="HW52" s="111"/>
      <c r="HX52" s="111"/>
      <c r="HY52" s="111"/>
      <c r="HZ52" s="111"/>
      <c r="IA52" s="111"/>
      <c r="IB52" s="111"/>
      <c r="IC52" s="111"/>
      <c r="ID52" s="111"/>
      <c r="IE52" s="111"/>
      <c r="IF52" s="111"/>
      <c r="IG52" s="111"/>
      <c r="IH52" s="111"/>
      <c r="II52" s="111"/>
      <c r="IJ52" s="111"/>
      <c r="IK52" s="111"/>
      <c r="IL52" s="111"/>
      <c r="IM52" s="111"/>
      <c r="IN52" s="111"/>
      <c r="IO52" s="111"/>
      <c r="IP52" s="108"/>
      <c r="IQ52" s="108"/>
      <c r="IR52" s="108"/>
      <c r="IS52" s="108"/>
      <c r="IT52" s="108"/>
      <c r="IU52" s="108"/>
      <c r="IV52" s="108"/>
      <c r="IW52" s="108"/>
      <c r="IX52" s="108"/>
      <c r="IY52" s="108"/>
      <c r="IZ52" s="108"/>
      <c r="JA52" s="108"/>
      <c r="JB52" s="108"/>
      <c r="JC52" s="108"/>
      <c r="JD52" s="108"/>
      <c r="JE52" s="108"/>
      <c r="JF52" s="108"/>
      <c r="JG52" s="108"/>
      <c r="JH52" s="108"/>
      <c r="JI52" s="108"/>
      <c r="JJ52" s="108"/>
      <c r="JK52" s="108"/>
      <c r="JL52" s="108"/>
      <c r="JM52" s="108"/>
      <c r="JN52" s="108"/>
      <c r="JO52" s="108"/>
      <c r="JP52" s="108"/>
      <c r="JQ52" s="108"/>
      <c r="JR52" s="108"/>
      <c r="JS52" s="108"/>
      <c r="JT52" s="108"/>
      <c r="JU52" s="108"/>
      <c r="JV52" s="108"/>
      <c r="JW52" s="108"/>
      <c r="JX52" s="108"/>
      <c r="JY52" s="108"/>
      <c r="JZ52" s="108"/>
      <c r="KA52" s="108"/>
      <c r="KB52" s="108"/>
      <c r="KC52" s="108"/>
      <c r="KD52" s="108"/>
      <c r="KE52" s="108"/>
      <c r="KF52" s="108"/>
      <c r="KG52" s="108"/>
      <c r="KH52" s="108"/>
      <c r="KI52" s="108"/>
      <c r="KJ52" s="108"/>
      <c r="KK52" s="108"/>
      <c r="KL52" s="108"/>
      <c r="KM52" s="108"/>
      <c r="KN52" s="108"/>
      <c r="KO52" s="108"/>
      <c r="KP52" s="108"/>
      <c r="KQ52" s="108"/>
      <c r="KR52" s="108"/>
      <c r="KS52" s="108"/>
      <c r="KT52" s="108"/>
      <c r="KU52" s="108"/>
      <c r="KV52" s="108"/>
      <c r="KW52" s="108"/>
      <c r="KX52" s="108"/>
      <c r="KY52" s="108"/>
      <c r="KZ52" s="108"/>
      <c r="LA52" s="108"/>
      <c r="LB52" s="108"/>
      <c r="LC52" s="108"/>
      <c r="LD52" s="108"/>
      <c r="LE52" s="108"/>
      <c r="LF52" s="108"/>
      <c r="LG52" s="108"/>
      <c r="LH52" s="108"/>
      <c r="LI52" s="108"/>
      <c r="LJ52" s="108"/>
      <c r="LK52" s="108"/>
      <c r="LL52" s="108"/>
      <c r="LM52" s="108"/>
      <c r="LN52" s="108"/>
      <c r="LO52" s="108"/>
      <c r="LP52" s="108"/>
      <c r="LQ52" s="108"/>
      <c r="LR52" s="108"/>
      <c r="LS52" s="108"/>
      <c r="LT52" s="108"/>
      <c r="LU52" s="108"/>
      <c r="LV52" s="108"/>
      <c r="LW52" s="108"/>
      <c r="LX52" s="108"/>
      <c r="LY52" s="108"/>
      <c r="LZ52" s="108"/>
      <c r="MA52" s="108"/>
      <c r="MB52" s="108"/>
      <c r="MC52" s="108"/>
      <c r="MD52" s="108"/>
      <c r="ME52" s="108"/>
      <c r="MF52" s="108"/>
      <c r="MG52" s="108"/>
      <c r="MH52" s="108"/>
      <c r="MI52" s="108"/>
      <c r="MJ52" s="108"/>
      <c r="MK52" s="108"/>
      <c r="ML52" s="108"/>
      <c r="MM52" s="108"/>
      <c r="MN52" s="108"/>
      <c r="MO52" s="108"/>
      <c r="MP52" s="108"/>
      <c r="MQ52" s="108"/>
      <c r="MR52" s="108"/>
      <c r="MS52" s="108"/>
      <c r="MT52" s="108"/>
      <c r="MU52" s="108"/>
      <c r="MV52" s="108"/>
      <c r="MW52" s="108"/>
      <c r="MX52" s="108"/>
      <c r="MY52" s="108"/>
      <c r="MZ52" s="108"/>
      <c r="NA52" s="108"/>
      <c r="NB52" s="108"/>
      <c r="NC52" s="108"/>
      <c r="ND52" s="108"/>
      <c r="NE52" s="108"/>
      <c r="NF52" s="108"/>
      <c r="NG52" s="108"/>
      <c r="NH52" s="108"/>
      <c r="NI52" s="108"/>
      <c r="NJ52" s="108"/>
      <c r="NK52" s="108"/>
      <c r="NL52" s="108"/>
      <c r="NM52" s="108"/>
      <c r="NN52" s="108"/>
      <c r="NO52" s="108"/>
      <c r="NP52" s="265"/>
      <c r="NQ52" s="265"/>
      <c r="NR52" s="265"/>
      <c r="NS52" s="265"/>
      <c r="NT52" s="265"/>
      <c r="NU52" s="265"/>
      <c r="NV52" s="265"/>
      <c r="NW52" s="265"/>
      <c r="NX52" s="265"/>
      <c r="NY52" s="265"/>
      <c r="NZ52" s="265"/>
      <c r="OA52" s="265"/>
      <c r="OB52" s="265"/>
      <c r="OC52" s="265"/>
      <c r="OD52" s="265"/>
      <c r="OE52" s="265"/>
      <c r="OF52" s="265"/>
      <c r="OG52" s="265"/>
      <c r="OH52" s="265"/>
      <c r="OI52" s="265"/>
      <c r="OJ52" s="265"/>
      <c r="OK52" s="265"/>
      <c r="OL52" s="265"/>
      <c r="OM52" s="265"/>
      <c r="ON52" s="265"/>
      <c r="OO52" s="265"/>
      <c r="OP52" s="265"/>
      <c r="OQ52" s="265"/>
      <c r="OR52" s="265"/>
      <c r="OS52" s="265"/>
      <c r="OT52" s="265"/>
      <c r="OU52" s="265"/>
      <c r="OV52" s="265"/>
      <c r="OW52" s="265"/>
      <c r="OX52" s="265"/>
      <c r="OY52" s="265"/>
      <c r="OZ52" s="265"/>
      <c r="PA52" s="265"/>
      <c r="PB52" s="265"/>
      <c r="PC52" s="265"/>
      <c r="PD52" s="265"/>
      <c r="PE52" s="265"/>
      <c r="PF52" s="265"/>
      <c r="PG52" s="265"/>
      <c r="PH52" s="265"/>
      <c r="PI52" s="265"/>
      <c r="PJ52" s="265"/>
      <c r="PK52" s="265"/>
      <c r="PL52" s="265"/>
      <c r="PM52" s="265"/>
      <c r="PN52" s="265"/>
      <c r="PO52" s="265"/>
      <c r="PP52" s="265"/>
      <c r="PQ52" s="265"/>
      <c r="PR52" s="265"/>
      <c r="PS52" s="265"/>
      <c r="PT52" s="265"/>
      <c r="PU52" s="265"/>
      <c r="PV52" s="265"/>
      <c r="PW52" s="265"/>
      <c r="PX52" s="265"/>
      <c r="PY52" s="265"/>
      <c r="PZ52" s="265"/>
      <c r="QA52" s="265"/>
      <c r="QB52" s="265"/>
      <c r="QC52" s="111"/>
      <c r="QD52" s="111"/>
      <c r="QE52" s="111"/>
      <c r="QF52" s="111"/>
      <c r="QG52" s="111"/>
      <c r="QH52" s="111"/>
      <c r="QI52" s="111"/>
      <c r="QJ52" s="111"/>
      <c r="QK52" s="111"/>
      <c r="QL52" s="111"/>
      <c r="QM52" s="111"/>
      <c r="QN52" s="111"/>
      <c r="QO52" s="111"/>
      <c r="QP52" s="111"/>
      <c r="QQ52" s="111"/>
      <c r="QR52" s="111"/>
      <c r="QS52" s="111"/>
      <c r="QT52" s="111"/>
      <c r="QU52" s="111"/>
      <c r="QV52" s="111"/>
      <c r="QW52" s="111"/>
      <c r="QX52" s="111"/>
      <c r="QY52" s="111"/>
      <c r="QZ52" s="111"/>
      <c r="RA52" s="111"/>
      <c r="RB52" s="111"/>
      <c r="RC52" s="111"/>
      <c r="RD52" s="111"/>
      <c r="RE52" s="111"/>
      <c r="RF52" s="111"/>
      <c r="RG52" s="111"/>
      <c r="RH52" s="111"/>
      <c r="RI52" s="111"/>
      <c r="RJ52" s="111"/>
      <c r="RK52" s="111"/>
      <c r="RL52" s="111"/>
      <c r="RM52" s="111"/>
      <c r="RN52" s="111"/>
      <c r="RO52" s="111"/>
      <c r="RP52" s="111"/>
      <c r="RQ52" s="111"/>
      <c r="RR52" s="111"/>
      <c r="RS52" s="111"/>
      <c r="RT52" s="111"/>
      <c r="RU52" s="111"/>
      <c r="RV52" s="111"/>
      <c r="RW52" s="111"/>
      <c r="RX52" s="111"/>
      <c r="RY52" s="111"/>
      <c r="RZ52" s="111"/>
      <c r="SA52" s="111"/>
      <c r="SB52" s="111"/>
      <c r="SC52" s="111"/>
      <c r="SD52" s="111"/>
      <c r="SE52" s="111"/>
      <c r="SF52" s="111"/>
      <c r="SG52" s="111"/>
      <c r="SH52" s="111"/>
      <c r="SI52" s="111"/>
      <c r="SJ52" s="111"/>
      <c r="SK52" s="111"/>
      <c r="SL52" s="111"/>
      <c r="SM52" s="111"/>
      <c r="SN52" s="111"/>
      <c r="SO52" s="111"/>
      <c r="SP52" s="111"/>
      <c r="SQ52" s="111"/>
      <c r="SR52" s="111"/>
      <c r="SS52" s="111"/>
      <c r="ST52" s="111"/>
      <c r="SU52" s="111"/>
      <c r="SV52" s="111"/>
      <c r="SW52" s="111"/>
      <c r="SX52" s="111"/>
      <c r="SY52" s="111"/>
      <c r="SZ52" s="111"/>
      <c r="TA52" s="111"/>
      <c r="TB52" s="111"/>
      <c r="TC52" s="111"/>
      <c r="TD52" s="111"/>
      <c r="TE52" s="111"/>
      <c r="TF52" s="111"/>
      <c r="TG52" s="111"/>
      <c r="TH52" s="111"/>
      <c r="TI52" s="111"/>
      <c r="TJ52" s="111"/>
      <c r="TK52" s="111"/>
      <c r="TL52" s="111"/>
      <c r="TM52" s="111"/>
      <c r="TN52" s="111"/>
      <c r="TO52" s="111"/>
      <c r="TP52" s="111"/>
      <c r="TQ52" s="111"/>
      <c r="TR52" s="111"/>
      <c r="TS52" s="111"/>
      <c r="TT52" s="111"/>
      <c r="TU52" s="111"/>
      <c r="TV52" s="111"/>
      <c r="TW52" s="111"/>
      <c r="TX52" s="111"/>
      <c r="TY52" s="111"/>
      <c r="TZ52" s="111"/>
      <c r="UA52" s="111"/>
      <c r="UB52" s="111"/>
      <c r="UC52" s="111"/>
      <c r="UD52" s="111"/>
      <c r="UE52" s="111"/>
      <c r="UF52" s="111"/>
      <c r="UG52" s="111"/>
      <c r="UH52" s="111"/>
      <c r="UI52" s="111"/>
      <c r="UJ52" s="111"/>
      <c r="UK52" s="111"/>
      <c r="UL52" s="111"/>
      <c r="UM52" s="111"/>
      <c r="UN52" s="111"/>
      <c r="UO52" s="111"/>
      <c r="UP52" s="111"/>
      <c r="UQ52" s="111"/>
      <c r="UR52" s="111"/>
      <c r="US52" s="111"/>
      <c r="UT52" s="111"/>
      <c r="UU52" s="111"/>
      <c r="UV52" s="111"/>
      <c r="UW52" s="111"/>
      <c r="UX52" s="111"/>
      <c r="UY52" s="111"/>
      <c r="UZ52" s="111"/>
      <c r="VA52" s="111"/>
      <c r="VB52" s="111"/>
      <c r="VC52" s="111"/>
      <c r="VD52" s="111"/>
      <c r="VE52" s="111"/>
      <c r="VF52" s="107"/>
      <c r="VG52" s="107"/>
      <c r="VH52" s="107"/>
      <c r="VI52" s="107"/>
      <c r="VJ52" s="107"/>
      <c r="VK52" s="107"/>
      <c r="VL52" s="107"/>
      <c r="VM52" s="107"/>
      <c r="VN52" s="107"/>
      <c r="VO52" s="107"/>
      <c r="VP52" s="107"/>
      <c r="VQ52" s="107"/>
      <c r="VR52" s="107"/>
      <c r="VS52" s="107"/>
      <c r="VT52" s="107"/>
      <c r="VU52" s="107"/>
      <c r="VV52" s="107"/>
      <c r="VW52" s="107"/>
      <c r="VX52" s="107"/>
      <c r="VY52" s="107"/>
      <c r="VZ52" s="107"/>
      <c r="WA52" s="107"/>
      <c r="WB52" s="107"/>
      <c r="WC52" s="107"/>
      <c r="WD52" s="107"/>
      <c r="WE52" s="107"/>
      <c r="WF52" s="107"/>
      <c r="WG52" s="107"/>
      <c r="WH52" s="107"/>
      <c r="WI52" s="107"/>
      <c r="WJ52" s="107"/>
      <c r="WK52" s="107"/>
      <c r="WL52" s="107"/>
      <c r="WM52" s="107"/>
      <c r="WN52" s="107"/>
      <c r="WO52" s="107"/>
      <c r="WP52" s="107"/>
      <c r="WQ52" s="107"/>
      <c r="WR52" s="107"/>
      <c r="WS52" s="107"/>
      <c r="WT52" s="107"/>
      <c r="WU52" s="107"/>
      <c r="WV52" s="107"/>
      <c r="WW52" s="107"/>
      <c r="WX52" s="107"/>
      <c r="WY52" s="107"/>
      <c r="WZ52" s="107"/>
      <c r="XA52" s="107"/>
      <c r="XB52" s="107"/>
      <c r="XC52" s="107"/>
      <c r="XD52" s="107"/>
      <c r="XE52" s="107"/>
      <c r="XF52" s="107"/>
      <c r="XG52" s="107"/>
      <c r="XH52" s="107"/>
      <c r="XI52" s="107"/>
      <c r="XJ52" s="107"/>
      <c r="XK52" s="107"/>
      <c r="XL52" s="107"/>
      <c r="XM52" s="107"/>
      <c r="XN52" s="107"/>
      <c r="XO52" s="107"/>
      <c r="XP52" s="107"/>
      <c r="XQ52" s="107"/>
      <c r="XR52" s="107"/>
      <c r="XS52" s="107"/>
      <c r="XT52" s="107"/>
      <c r="XU52" s="107"/>
      <c r="XV52" s="107"/>
      <c r="XW52" s="107"/>
      <c r="XX52" s="107"/>
      <c r="XY52" s="107"/>
      <c r="XZ52" s="107"/>
      <c r="YA52" s="107"/>
      <c r="YB52" s="107"/>
      <c r="YC52" s="107"/>
      <c r="YD52" s="107"/>
      <c r="YE52" s="107"/>
      <c r="YF52" s="107"/>
      <c r="YG52" s="107"/>
      <c r="YH52" s="107"/>
      <c r="YI52" s="107"/>
      <c r="YJ52" s="107"/>
      <c r="YK52" s="107"/>
      <c r="YL52" s="107"/>
      <c r="YM52" s="107"/>
      <c r="YN52" s="107"/>
      <c r="YO52" s="107"/>
      <c r="YP52" s="107"/>
      <c r="YQ52" s="107"/>
      <c r="YR52" s="107"/>
      <c r="YS52" s="107"/>
      <c r="YT52" s="107"/>
      <c r="YU52" s="107"/>
      <c r="YV52" s="107"/>
      <c r="YW52" s="107"/>
      <c r="YX52" s="107"/>
      <c r="YY52" s="107"/>
      <c r="YZ52" s="107"/>
      <c r="ZA52" s="107"/>
      <c r="ZB52" s="107"/>
      <c r="ZC52" s="107"/>
      <c r="ZD52" s="107"/>
      <c r="ZE52" s="107"/>
      <c r="ZF52" s="107"/>
      <c r="ZG52" s="107"/>
      <c r="ZH52" s="107"/>
      <c r="ZI52" s="107"/>
      <c r="ZJ52" s="107"/>
      <c r="ZK52" s="107"/>
      <c r="ZL52" s="107"/>
      <c r="ZM52" s="107"/>
      <c r="ZN52" s="107"/>
      <c r="ZO52" s="107"/>
      <c r="ZP52" s="107"/>
      <c r="ZQ52" s="107"/>
      <c r="ZR52" s="107"/>
      <c r="ZS52" s="107"/>
      <c r="ZT52" s="107"/>
      <c r="ZU52" s="107"/>
      <c r="ZV52" s="107"/>
      <c r="ZW52" s="107"/>
      <c r="ZX52" s="107"/>
      <c r="ZY52" s="107"/>
      <c r="ZZ52" s="107"/>
      <c r="AAA52" s="107"/>
      <c r="AAB52" s="107"/>
      <c r="AAC52" s="107"/>
      <c r="AAD52" s="107"/>
      <c r="AAE52" s="107"/>
      <c r="AAF52" s="107"/>
      <c r="AAG52" s="107"/>
      <c r="AAH52" s="107"/>
      <c r="AAI52" s="107"/>
      <c r="AAJ52" s="107"/>
      <c r="AAK52" s="107"/>
      <c r="AAL52" s="107"/>
      <c r="AAM52" s="107"/>
      <c r="AAN52" s="107"/>
      <c r="AAO52" s="107"/>
      <c r="AAP52" s="107"/>
      <c r="AAQ52" s="107"/>
      <c r="AAR52" s="107"/>
      <c r="AAS52" s="107"/>
      <c r="AAT52" s="107"/>
      <c r="AAU52" s="107"/>
      <c r="AAV52" s="107"/>
      <c r="AAW52" s="107"/>
      <c r="AAX52" s="107"/>
      <c r="AAY52" s="107"/>
      <c r="AAZ52" s="107"/>
      <c r="ABA52" s="107"/>
      <c r="ABB52" s="107"/>
      <c r="ABC52" s="107"/>
      <c r="ABD52" s="107"/>
      <c r="ABE52" s="107"/>
      <c r="ABF52" s="107"/>
      <c r="ABG52" s="107"/>
      <c r="ABH52" s="107"/>
      <c r="ABI52" s="107"/>
      <c r="ABJ52" s="107"/>
      <c r="ABK52" s="107"/>
      <c r="ABL52" s="107"/>
      <c r="ABM52" s="107"/>
      <c r="ABN52" s="107"/>
      <c r="ABO52" s="107"/>
      <c r="ABP52" s="107"/>
      <c r="ABQ52" s="107"/>
      <c r="ABR52" s="107"/>
      <c r="ABS52" s="107"/>
      <c r="ABT52" s="107"/>
      <c r="ABU52" s="107"/>
      <c r="ABV52" s="107"/>
      <c r="ABW52" s="107"/>
      <c r="ABX52" s="107"/>
      <c r="ABY52" s="107"/>
      <c r="ABZ52" s="107"/>
      <c r="ACA52" s="107"/>
      <c r="ACB52" s="107"/>
      <c r="ACC52" s="107"/>
      <c r="ACD52" s="107"/>
      <c r="ACE52" s="107"/>
      <c r="ACF52" s="107"/>
      <c r="ACG52" s="107"/>
      <c r="ACH52" s="107"/>
      <c r="ACI52" s="107"/>
      <c r="ACJ52" s="107"/>
      <c r="ACK52" s="107"/>
      <c r="ACL52" s="107"/>
      <c r="ACM52" s="107"/>
      <c r="ACN52" s="107"/>
      <c r="ACO52" s="107"/>
      <c r="ACP52" s="107"/>
      <c r="ACQ52" s="107"/>
      <c r="ACR52" s="107"/>
      <c r="ACS52" s="107"/>
      <c r="ACT52" s="107"/>
      <c r="ACU52" s="107"/>
      <c r="ACV52" s="107"/>
      <c r="ACW52" s="107"/>
      <c r="ACX52" s="107"/>
      <c r="ACY52" s="266"/>
      <c r="ACZ52" s="266"/>
      <c r="ADA52" s="266"/>
      <c r="ADB52" s="266"/>
      <c r="ADC52" s="266"/>
      <c r="ADD52" s="266"/>
      <c r="ADE52" s="266"/>
      <c r="ADF52" s="266"/>
      <c r="ADG52" s="266"/>
      <c r="ADH52" s="266"/>
      <c r="ADI52" s="266"/>
      <c r="ADJ52" s="266"/>
      <c r="ADK52" s="266"/>
      <c r="ADL52" s="266"/>
      <c r="ADM52" s="266"/>
      <c r="ADN52" s="266"/>
      <c r="ADO52" s="266"/>
      <c r="ADP52" s="266"/>
      <c r="ADQ52" s="266"/>
      <c r="ADR52" s="266"/>
      <c r="ADS52" s="266"/>
      <c r="ADT52" s="266"/>
      <c r="ADU52" s="266"/>
      <c r="ADV52" s="266"/>
      <c r="ADW52" s="266"/>
      <c r="ADX52" s="266"/>
      <c r="ADY52" s="266"/>
      <c r="ADZ52" s="266"/>
      <c r="AEA52" s="266"/>
      <c r="AEB52" s="266"/>
      <c r="AEC52" s="266"/>
      <c r="AED52" s="266"/>
      <c r="AEE52" s="266"/>
      <c r="AEF52" s="266"/>
      <c r="AEG52" s="266"/>
      <c r="AEH52" s="266"/>
      <c r="AEI52" s="266"/>
      <c r="AEJ52" s="266"/>
      <c r="AEK52" s="266"/>
      <c r="AEL52" s="266"/>
      <c r="AEM52" s="266"/>
      <c r="AEN52" s="266"/>
      <c r="AEO52" s="266"/>
      <c r="AEP52" s="266"/>
      <c r="AEQ52" s="266"/>
      <c r="AER52" s="266"/>
      <c r="AES52" s="266"/>
      <c r="AET52" s="266"/>
      <c r="AEU52" s="266"/>
      <c r="AEV52" s="266"/>
      <c r="AEW52" s="266"/>
      <c r="AEX52" s="266"/>
      <c r="AEY52" s="266"/>
      <c r="AEZ52" s="266"/>
      <c r="AFA52" s="266"/>
      <c r="AFB52" s="266"/>
      <c r="AFC52" s="266"/>
      <c r="AFD52" s="266"/>
      <c r="AFE52" s="266"/>
      <c r="AFF52" s="266"/>
      <c r="AFG52" s="266"/>
      <c r="AFH52" s="266"/>
      <c r="AFI52" s="266"/>
      <c r="AFJ52" s="266"/>
      <c r="AFK52" s="266"/>
      <c r="AFL52" s="266"/>
      <c r="AFM52" s="266"/>
      <c r="AFN52" s="266"/>
      <c r="AFO52" s="108"/>
      <c r="AFP52" s="108"/>
      <c r="AFQ52" s="108"/>
      <c r="AFR52" s="108"/>
      <c r="AFS52" s="108"/>
      <c r="AFT52" s="108"/>
      <c r="AFU52" s="108"/>
      <c r="AFV52" s="108"/>
      <c r="AFW52" s="108"/>
      <c r="AFX52" s="108"/>
      <c r="AFY52" s="108"/>
      <c r="AFZ52" s="108"/>
      <c r="AGA52" s="108"/>
      <c r="AGB52" s="108"/>
      <c r="AGC52" s="108"/>
      <c r="AGD52" s="108"/>
      <c r="AGE52" s="108"/>
      <c r="AGF52" s="108"/>
      <c r="AGG52" s="108"/>
      <c r="AGH52" s="108"/>
      <c r="AGI52" s="108"/>
      <c r="AGJ52" s="108"/>
      <c r="AGK52" s="108"/>
      <c r="AGL52" s="108"/>
      <c r="AGM52" s="108"/>
      <c r="AGN52" s="108"/>
      <c r="AGO52" s="108"/>
      <c r="AGP52" s="108"/>
      <c r="AGQ52" s="108"/>
      <c r="AGR52" s="108"/>
      <c r="AGS52" s="108"/>
      <c r="AGT52" s="108"/>
      <c r="AGU52" s="108"/>
      <c r="AGV52" s="108"/>
      <c r="AGW52" s="108"/>
      <c r="AGX52" s="108"/>
      <c r="AGY52" s="108"/>
      <c r="AGZ52" s="108"/>
      <c r="AHA52" s="108"/>
      <c r="AHB52" s="108"/>
      <c r="AHC52" s="108"/>
      <c r="AHD52" s="108"/>
      <c r="AHE52" s="108"/>
      <c r="AHF52" s="108"/>
      <c r="AHG52" s="108"/>
      <c r="AHH52" s="108"/>
      <c r="AHI52" s="108"/>
      <c r="AHJ52" s="108"/>
      <c r="AHK52" s="108"/>
      <c r="AHL52" s="108"/>
      <c r="AHM52" s="108"/>
      <c r="AHN52" s="108"/>
      <c r="AHO52" s="108"/>
      <c r="AHP52" s="108"/>
      <c r="AHQ52" s="108"/>
      <c r="AHR52" s="108"/>
      <c r="AHS52" s="108"/>
      <c r="AHT52" s="108"/>
      <c r="AHU52" s="108"/>
      <c r="AHV52" s="108"/>
      <c r="AHW52" s="108"/>
      <c r="AHX52" s="108"/>
      <c r="AHY52" s="108"/>
      <c r="AHZ52" s="108"/>
      <c r="AIA52" s="108"/>
      <c r="AIB52" s="108"/>
      <c r="AIC52" s="108"/>
      <c r="AID52" s="108"/>
      <c r="AIE52" s="111"/>
      <c r="AIF52" s="111"/>
      <c r="AIG52" s="111"/>
      <c r="AIH52" s="111"/>
      <c r="AII52" s="111"/>
      <c r="AIJ52" s="111"/>
      <c r="AIK52" s="111"/>
      <c r="AIL52" s="111"/>
      <c r="AIM52" s="111"/>
      <c r="AIN52" s="111"/>
      <c r="AIO52" s="111"/>
      <c r="AIP52" s="111"/>
      <c r="AIQ52" s="111"/>
      <c r="AIR52" s="111"/>
      <c r="AIS52" s="111"/>
      <c r="AIT52" s="111"/>
      <c r="AIU52" s="111"/>
      <c r="AIV52" s="111"/>
      <c r="AIW52" s="111"/>
      <c r="AIX52" s="111"/>
      <c r="AIY52" s="111"/>
      <c r="AIZ52" s="111"/>
      <c r="AJA52" s="111"/>
      <c r="AJB52" s="111"/>
      <c r="AJC52" s="111"/>
      <c r="AJD52" s="111"/>
      <c r="AJE52" s="111"/>
      <c r="AJF52" s="111"/>
      <c r="AJG52" s="111"/>
      <c r="AJH52" s="111"/>
      <c r="AJI52" s="111"/>
      <c r="AJJ52" s="111"/>
      <c r="AJK52" s="111"/>
      <c r="AJL52" s="111"/>
      <c r="AJM52" s="111"/>
      <c r="AJN52" s="111"/>
      <c r="AJO52" s="111"/>
      <c r="AJP52" s="111"/>
      <c r="AJQ52" s="111"/>
      <c r="AJR52" s="111"/>
      <c r="AJS52" s="111"/>
      <c r="AJT52" s="111"/>
      <c r="AJU52" s="111"/>
      <c r="AJV52" s="111"/>
      <c r="AJW52" s="111"/>
      <c r="AJX52" s="111"/>
      <c r="AJY52" s="111"/>
      <c r="AJZ52" s="111"/>
      <c r="AKA52" s="111"/>
      <c r="AKB52" s="111"/>
      <c r="AKC52" s="111"/>
      <c r="AKD52" s="111"/>
      <c r="AKE52" s="111"/>
      <c r="AKF52" s="111"/>
      <c r="AKG52" s="111"/>
      <c r="AKH52" s="111"/>
      <c r="AKI52" s="111"/>
      <c r="AKJ52" s="111"/>
      <c r="AKK52" s="111"/>
      <c r="AKL52" s="111"/>
      <c r="AKM52" s="111"/>
      <c r="AKN52" s="111"/>
      <c r="AKO52" s="111"/>
      <c r="AKP52" s="111"/>
      <c r="AKQ52" s="111"/>
      <c r="AKR52" s="111"/>
      <c r="AKS52" s="258"/>
      <c r="AKT52" s="64"/>
      <c r="AKU52" s="106"/>
      <c r="AKV52" s="106"/>
      <c r="AKW52" s="106"/>
      <c r="AKX52" s="106"/>
      <c r="AKY52" s="106"/>
      <c r="AKZ52" s="106"/>
      <c r="ALA52" s="106"/>
      <c r="ALB52" s="106"/>
      <c r="ALC52" s="106"/>
      <c r="ALD52" s="106"/>
      <c r="ALE52" s="106"/>
      <c r="ALF52" s="106"/>
      <c r="ALG52" s="106"/>
      <c r="ALH52" s="106"/>
      <c r="ALI52" s="106"/>
      <c r="ALJ52" s="106"/>
      <c r="ALK52" s="106"/>
      <c r="ALL52" s="106"/>
      <c r="ALM52" s="106"/>
      <c r="ALN52" s="106"/>
      <c r="ALO52" s="106"/>
      <c r="ALP52" s="106"/>
      <c r="ALQ52" s="106"/>
      <c r="ALR52" s="106"/>
      <c r="ALS52" s="106"/>
      <c r="ALT52" s="106"/>
      <c r="ALU52" s="106"/>
      <c r="ALV52" s="106"/>
      <c r="ALW52" s="106"/>
      <c r="ALX52" s="106"/>
      <c r="ALY52" s="106"/>
      <c r="ALZ52" s="106"/>
      <c r="AMA52" s="106"/>
      <c r="AMB52" s="106"/>
      <c r="AMC52" s="106"/>
      <c r="AMD52" s="106"/>
      <c r="AME52" s="106"/>
      <c r="AMF52" s="106"/>
      <c r="AMG52" s="106"/>
      <c r="AMH52" s="106"/>
      <c r="AMI52" s="106"/>
      <c r="AMJ52" s="106"/>
      <c r="AMK52" s="106"/>
      <c r="AML52" s="106"/>
      <c r="AMM52" s="106"/>
      <c r="AMN52" s="106"/>
      <c r="AMO52" s="106"/>
      <c r="AMP52" s="106"/>
      <c r="AMQ52" s="106"/>
      <c r="AMR52" s="106"/>
      <c r="AMS52" s="106"/>
      <c r="AMT52" s="106"/>
      <c r="AMU52" s="106"/>
      <c r="AMV52" s="106"/>
      <c r="AMW52" s="106"/>
      <c r="AMX52" s="106"/>
      <c r="AMY52" s="106"/>
      <c r="AMZ52" s="106"/>
      <c r="ANA52" s="106"/>
      <c r="ANB52" s="106"/>
      <c r="ANC52" s="106"/>
      <c r="AND52" s="106"/>
      <c r="ANE52" s="106"/>
      <c r="ANF52" s="106"/>
      <c r="ANG52" s="106"/>
      <c r="ANH52" s="107"/>
      <c r="ANI52" s="107"/>
      <c r="ANJ52" s="107"/>
      <c r="ANK52" s="107"/>
      <c r="ANL52" s="107"/>
      <c r="ANM52" s="107"/>
      <c r="ANN52" s="107"/>
      <c r="ANO52" s="107"/>
      <c r="ANP52" s="107"/>
      <c r="ANQ52" s="107"/>
      <c r="ANR52" s="107"/>
      <c r="ANS52" s="107"/>
      <c r="ANT52" s="107"/>
      <c r="ANU52" s="107"/>
      <c r="ANV52" s="107"/>
      <c r="ANW52" s="107"/>
      <c r="ANX52" s="107"/>
      <c r="ANY52" s="107"/>
      <c r="ANZ52" s="107"/>
      <c r="AOA52" s="107"/>
      <c r="AOB52" s="107"/>
      <c r="AOC52" s="107"/>
      <c r="AOD52" s="107"/>
      <c r="AOE52" s="107"/>
      <c r="AOF52" s="107"/>
      <c r="AOG52" s="107"/>
      <c r="AOH52" s="107"/>
      <c r="AOI52" s="107"/>
      <c r="AOJ52" s="107"/>
      <c r="AOK52" s="107"/>
      <c r="AOL52" s="107"/>
      <c r="AOM52" s="107"/>
      <c r="AON52" s="107"/>
      <c r="AOO52" s="107"/>
      <c r="AOP52" s="107"/>
      <c r="AOQ52" s="107"/>
      <c r="AOR52" s="107"/>
      <c r="AOS52" s="107"/>
      <c r="AOT52" s="107"/>
      <c r="AOU52" s="107"/>
      <c r="AOV52" s="107"/>
      <c r="AOW52" s="107"/>
      <c r="AOX52" s="107"/>
      <c r="AOY52" s="107"/>
      <c r="AOZ52" s="107"/>
      <c r="APA52" s="107"/>
      <c r="APB52" s="107"/>
      <c r="APC52" s="107"/>
      <c r="APD52" s="107"/>
      <c r="APE52" s="107"/>
      <c r="APF52" s="107"/>
      <c r="APG52" s="107"/>
      <c r="APH52" s="107"/>
      <c r="API52" s="107"/>
      <c r="APJ52" s="107"/>
      <c r="APK52" s="107"/>
      <c r="APL52" s="107"/>
      <c r="APM52" s="107"/>
      <c r="APN52" s="107"/>
      <c r="APO52" s="107"/>
      <c r="APP52" s="107"/>
      <c r="APQ52" s="107"/>
      <c r="APR52" s="107"/>
      <c r="APS52" s="107"/>
      <c r="APT52" s="107"/>
      <c r="APU52" s="130"/>
      <c r="APV52" s="130"/>
      <c r="APW52" s="130"/>
      <c r="APX52" s="130"/>
      <c r="APY52" s="130"/>
      <c r="APZ52" s="130"/>
      <c r="AQA52" s="130"/>
      <c r="AQB52" s="130"/>
      <c r="AQC52" s="130"/>
      <c r="AQD52" s="130"/>
      <c r="AQE52" s="130"/>
      <c r="AQF52" s="130"/>
      <c r="AQG52" s="130"/>
      <c r="AQH52" s="130"/>
      <c r="AQI52" s="130"/>
      <c r="AQJ52" s="130"/>
      <c r="AQK52" s="130"/>
      <c r="AQL52" s="130"/>
      <c r="AQM52" s="130"/>
      <c r="AQN52" s="130"/>
      <c r="AQO52" s="130"/>
      <c r="AQP52" s="130"/>
      <c r="AQQ52" s="130"/>
      <c r="AQR52" s="130"/>
      <c r="AQS52" s="130"/>
      <c r="AQT52" s="130"/>
      <c r="AQU52" s="130"/>
      <c r="AQV52" s="130"/>
      <c r="AQW52" s="130"/>
      <c r="AQX52" s="130"/>
      <c r="AQY52" s="130"/>
      <c r="AQZ52" s="130"/>
      <c r="ARA52" s="130"/>
      <c r="ARB52" s="130"/>
      <c r="ARC52" s="130"/>
      <c r="ARD52" s="130"/>
      <c r="ARE52" s="130"/>
      <c r="ARF52" s="130"/>
      <c r="ARG52" s="130"/>
      <c r="ARH52" s="130"/>
      <c r="ARI52" s="130"/>
      <c r="ARJ52" s="130"/>
      <c r="ARK52" s="130"/>
      <c r="ARL52" s="130"/>
      <c r="ARM52" s="130"/>
      <c r="ARN52" s="130"/>
      <c r="ARO52" s="130"/>
      <c r="ARP52" s="130"/>
      <c r="ARQ52" s="130"/>
      <c r="ARR52" s="130"/>
      <c r="ARS52" s="130"/>
      <c r="ART52" s="130"/>
      <c r="ARU52" s="130"/>
      <c r="ARV52" s="130"/>
      <c r="ARW52" s="130"/>
      <c r="ARX52" s="130"/>
      <c r="ARY52" s="130"/>
      <c r="ARZ52" s="130"/>
      <c r="ASA52" s="130"/>
      <c r="ASB52" s="130"/>
      <c r="ASC52" s="130"/>
      <c r="ASD52" s="130"/>
      <c r="ASE52" s="130"/>
      <c r="ASF52" s="130"/>
      <c r="ASG52" s="130"/>
      <c r="ASH52" s="131"/>
      <c r="ASI52" s="131"/>
      <c r="ASJ52" s="131"/>
      <c r="ASK52" s="131"/>
      <c r="ASL52" s="131"/>
      <c r="ASM52" s="131"/>
      <c r="ASN52" s="131"/>
      <c r="ASO52" s="131"/>
      <c r="ASP52" s="131"/>
      <c r="ASQ52" s="131"/>
      <c r="ASR52" s="131"/>
      <c r="ASS52" s="131"/>
      <c r="AST52" s="131"/>
      <c r="ASU52" s="131"/>
      <c r="ASV52" s="131"/>
      <c r="ASW52" s="131"/>
      <c r="ASX52" s="131"/>
      <c r="ASY52" s="131"/>
      <c r="ASZ52" s="131"/>
      <c r="ATA52" s="131"/>
      <c r="ATB52" s="131"/>
      <c r="ATC52" s="131"/>
      <c r="ATD52" s="131"/>
      <c r="ATE52" s="131"/>
      <c r="ATF52" s="131"/>
      <c r="ATG52" s="131"/>
      <c r="ATH52" s="131"/>
      <c r="ATI52" s="131"/>
      <c r="ATJ52" s="131"/>
      <c r="ATK52" s="131"/>
      <c r="ATL52" s="131"/>
      <c r="ATM52" s="131"/>
      <c r="ATN52" s="131"/>
      <c r="ATO52" s="131"/>
      <c r="ATP52" s="131"/>
      <c r="ATQ52" s="131"/>
      <c r="ATR52" s="131"/>
      <c r="ATS52" s="131"/>
      <c r="ATT52" s="131"/>
      <c r="ATU52" s="131"/>
      <c r="ATV52" s="131"/>
      <c r="ATW52" s="131"/>
      <c r="ATX52" s="131"/>
      <c r="ATY52" s="131"/>
      <c r="ATZ52" s="131"/>
      <c r="AUA52" s="131"/>
      <c r="AUB52" s="131"/>
      <c r="AUC52" s="131"/>
      <c r="AUD52" s="131"/>
      <c r="AUE52" s="131"/>
      <c r="AUF52" s="131"/>
      <c r="AUG52" s="131"/>
      <c r="AUH52" s="131"/>
      <c r="AUI52" s="131"/>
      <c r="AUJ52" s="131"/>
      <c r="AUK52" s="131"/>
      <c r="AUL52" s="131"/>
      <c r="AUM52" s="131"/>
      <c r="AUN52" s="131"/>
      <c r="AUO52" s="131"/>
      <c r="AUP52" s="131"/>
      <c r="AUQ52" s="131"/>
      <c r="AUR52" s="131"/>
      <c r="AUS52" s="131"/>
      <c r="AUT52" s="131"/>
      <c r="AUU52" s="130"/>
      <c r="AUV52" s="130"/>
      <c r="AUW52" s="130"/>
      <c r="AUX52" s="130"/>
      <c r="AUY52" s="130"/>
      <c r="AUZ52" s="130"/>
      <c r="AVA52" s="130"/>
      <c r="AVB52" s="130"/>
      <c r="AVC52" s="130"/>
      <c r="AVD52" s="130"/>
      <c r="AVE52" s="130"/>
      <c r="AVF52" s="130"/>
      <c r="AVG52" s="130"/>
      <c r="AVH52" s="130"/>
      <c r="AVI52" s="130"/>
      <c r="AVJ52" s="130"/>
      <c r="AVK52" s="130"/>
      <c r="AVL52" s="130"/>
      <c r="AVM52" s="130"/>
      <c r="AVN52" s="130"/>
      <c r="AVO52" s="130"/>
      <c r="AVP52" s="130"/>
      <c r="AVQ52" s="130"/>
      <c r="AVR52" s="130"/>
      <c r="AVS52" s="130"/>
      <c r="AVT52" s="130"/>
      <c r="AVU52" s="130"/>
      <c r="AVV52" s="130"/>
      <c r="AVW52" s="130"/>
      <c r="AVX52" s="130"/>
      <c r="AVY52" s="130"/>
      <c r="AVZ52" s="130"/>
      <c r="AWA52" s="130"/>
      <c r="AWB52" s="130"/>
      <c r="AWC52" s="130"/>
      <c r="AWD52" s="130"/>
      <c r="AWE52" s="130"/>
      <c r="AWF52" s="130"/>
      <c r="AWG52" s="130"/>
      <c r="AWH52" s="130"/>
      <c r="AWI52" s="130"/>
      <c r="AWJ52" s="130"/>
      <c r="AWK52" s="130"/>
      <c r="AWL52" s="130"/>
      <c r="AWM52" s="130"/>
      <c r="AWN52" s="130"/>
      <c r="AWO52" s="130"/>
      <c r="AWP52" s="130"/>
      <c r="AWQ52" s="130"/>
      <c r="AWR52" s="130"/>
      <c r="AWS52" s="130"/>
      <c r="AWT52" s="130"/>
      <c r="AWU52" s="130"/>
      <c r="AWV52" s="130"/>
      <c r="AWW52" s="130"/>
      <c r="AWX52" s="130"/>
      <c r="AWY52" s="130"/>
      <c r="AWZ52" s="130"/>
      <c r="AXA52" s="130"/>
      <c r="AXB52" s="130"/>
      <c r="AXC52" s="130"/>
      <c r="AXD52" s="130"/>
      <c r="AXE52" s="130"/>
      <c r="AXF52" s="130"/>
      <c r="AXG52" s="130"/>
      <c r="AXH52" s="130"/>
      <c r="AXI52" s="130"/>
      <c r="AXJ52" s="130"/>
      <c r="AXK52" s="64"/>
      <c r="AXL52" s="64"/>
      <c r="AXM52" s="64"/>
      <c r="AXN52" s="64"/>
      <c r="AXO52" s="64"/>
      <c r="AXP52" s="64"/>
      <c r="AXQ52" s="64"/>
      <c r="AXR52" s="64"/>
      <c r="AXS52" s="64"/>
      <c r="AXT52" s="64"/>
      <c r="AXU52" s="64"/>
      <c r="AXV52" s="64"/>
      <c r="AXW52" s="64"/>
      <c r="AXX52" s="64"/>
      <c r="AXY52" s="64"/>
      <c r="AXZ52" s="64"/>
      <c r="AYA52" s="64"/>
      <c r="AYB52" s="64"/>
      <c r="AYC52" s="64"/>
      <c r="AYD52" s="64"/>
      <c r="AYE52" s="64"/>
      <c r="AYF52" s="64"/>
      <c r="AYG52" s="64"/>
      <c r="AYH52" s="64"/>
      <c r="AYI52" s="64"/>
      <c r="AYJ52" s="64"/>
      <c r="AYK52" s="64"/>
      <c r="AYL52" s="64"/>
      <c r="AYM52" s="64"/>
      <c r="AYN52" s="64"/>
      <c r="AYO52" s="64"/>
      <c r="AYP52" s="64"/>
      <c r="AYQ52" s="64"/>
      <c r="AYR52" s="64"/>
      <c r="AYS52" s="64"/>
      <c r="AYT52" s="64"/>
      <c r="AYU52" s="64"/>
      <c r="AYV52" s="64"/>
      <c r="AYW52" s="64"/>
      <c r="AYX52" s="64"/>
      <c r="AYY52" s="64"/>
      <c r="AYZ52" s="64"/>
      <c r="AZA52" s="64"/>
      <c r="AZB52" s="64"/>
      <c r="AZC52" s="64"/>
      <c r="AZD52" s="64"/>
      <c r="AZE52" s="64"/>
      <c r="AZF52" s="64"/>
      <c r="AZG52" s="64"/>
      <c r="AZH52" s="64"/>
      <c r="AZI52" s="64"/>
      <c r="AZJ52" s="64"/>
      <c r="AZK52" s="64"/>
      <c r="AZL52" s="64"/>
      <c r="AZM52" s="64"/>
      <c r="AZN52" s="64"/>
      <c r="AZO52" s="64"/>
      <c r="AZP52" s="64"/>
      <c r="AZQ52" s="64"/>
      <c r="AZR52" s="64"/>
      <c r="AZS52" s="64"/>
      <c r="AZT52" s="64"/>
      <c r="AZU52" s="64"/>
      <c r="AZV52" s="64"/>
      <c r="AZW52" s="64"/>
      <c r="AZX52" s="130"/>
      <c r="AZY52" s="130"/>
      <c r="AZZ52" s="130"/>
      <c r="BAA52" s="130"/>
      <c r="BAB52" s="130"/>
      <c r="BAC52" s="130"/>
      <c r="BAD52" s="130"/>
      <c r="BAE52" s="130"/>
      <c r="BAF52" s="130"/>
      <c r="BAG52" s="130"/>
      <c r="BAH52" s="130"/>
      <c r="BAI52" s="130"/>
      <c r="BAJ52" s="130"/>
      <c r="BAK52" s="130"/>
      <c r="BAL52" s="130"/>
      <c r="BAM52" s="130"/>
      <c r="BAN52" s="130"/>
      <c r="BAO52" s="130"/>
      <c r="BAP52" s="130"/>
      <c r="BAQ52" s="130"/>
      <c r="BAR52" s="130"/>
      <c r="BAS52" s="130"/>
      <c r="BAT52" s="130"/>
      <c r="BAU52" s="130"/>
      <c r="BAV52" s="130"/>
      <c r="BAW52" s="130"/>
      <c r="BAX52" s="130"/>
      <c r="BAY52" s="130"/>
      <c r="BAZ52" s="130"/>
      <c r="BBA52" s="130"/>
      <c r="BBB52" s="130"/>
      <c r="BBC52" s="130"/>
      <c r="BBD52" s="130"/>
      <c r="BBE52" s="130"/>
      <c r="BBF52" s="130"/>
      <c r="BBG52" s="130"/>
      <c r="BBH52" s="130"/>
      <c r="BBI52" s="130"/>
      <c r="BBJ52" s="130"/>
      <c r="BBK52" s="130"/>
      <c r="BBL52" s="130"/>
      <c r="BBM52" s="130"/>
      <c r="BBN52" s="130"/>
      <c r="BBO52" s="130"/>
      <c r="BBP52" s="130"/>
      <c r="BBQ52" s="130"/>
      <c r="BBR52" s="130"/>
      <c r="BBS52" s="130"/>
      <c r="BBT52" s="130"/>
      <c r="BBU52" s="130"/>
      <c r="BBV52" s="130"/>
      <c r="BBW52" s="130"/>
      <c r="BBX52" s="130"/>
      <c r="BBY52" s="130"/>
      <c r="BBZ52" s="130"/>
      <c r="BCA52" s="130"/>
      <c r="BCB52" s="130"/>
      <c r="BCC52" s="130"/>
      <c r="BCD52" s="130"/>
      <c r="BCE52" s="130"/>
      <c r="BCF52" s="130"/>
      <c r="BCG52" s="130"/>
      <c r="BCH52" s="130"/>
      <c r="BCI52" s="130"/>
      <c r="BCJ52" s="130"/>
      <c r="BCK52" s="130"/>
      <c r="BCL52" s="130"/>
      <c r="BCM52" s="130"/>
      <c r="BCN52" s="130"/>
      <c r="BCO52" s="130"/>
      <c r="BCP52" s="130"/>
      <c r="BCQ52" s="130"/>
      <c r="BCR52" s="130"/>
      <c r="BCS52" s="130"/>
      <c r="BCT52" s="130"/>
      <c r="BCU52" s="130"/>
      <c r="BCV52" s="130"/>
      <c r="BCW52" s="130"/>
      <c r="BCX52" s="130"/>
      <c r="BCY52" s="130"/>
      <c r="BCZ52" s="130"/>
      <c r="BDA52" s="130"/>
      <c r="BDB52" s="130"/>
      <c r="BDC52" s="130"/>
      <c r="BDD52" s="130"/>
      <c r="BDE52" s="130"/>
      <c r="BDF52" s="130"/>
      <c r="BDG52" s="130"/>
      <c r="BDH52" s="130"/>
      <c r="BDI52" s="130"/>
      <c r="BDJ52" s="130"/>
      <c r="BDK52" s="130"/>
      <c r="BDL52" s="130"/>
      <c r="BDM52" s="130"/>
      <c r="BDN52" s="130"/>
      <c r="BDO52" s="130"/>
      <c r="BDP52" s="130"/>
      <c r="BDQ52" s="130"/>
      <c r="BDR52" s="130"/>
      <c r="BDS52" s="130"/>
      <c r="BDT52" s="130"/>
      <c r="BDU52" s="130"/>
      <c r="BDV52" s="130"/>
      <c r="BDW52" s="130"/>
      <c r="BDX52" s="130"/>
      <c r="BDY52" s="130"/>
      <c r="BDZ52" s="130"/>
      <c r="BEA52" s="130"/>
      <c r="BEB52" s="130"/>
      <c r="BEC52" s="130"/>
      <c r="BED52" s="130"/>
      <c r="BEE52" s="130"/>
      <c r="BEF52" s="130"/>
      <c r="BEG52" s="130"/>
      <c r="BEH52" s="130"/>
      <c r="BEI52" s="130"/>
      <c r="BEJ52" s="130"/>
      <c r="BEK52" s="130"/>
      <c r="BEL52" s="130"/>
      <c r="BEM52" s="130"/>
      <c r="BEN52" s="130"/>
      <c r="BEO52" s="130"/>
      <c r="BEP52" s="130"/>
      <c r="BEQ52" s="130"/>
      <c r="BER52" s="130"/>
      <c r="BES52" s="130"/>
      <c r="BET52" s="130"/>
      <c r="BEU52" s="130"/>
      <c r="BEV52" s="130"/>
      <c r="BEW52" s="130"/>
      <c r="BEX52" s="129"/>
      <c r="BEY52" s="129"/>
      <c r="BEZ52" s="129"/>
      <c r="BFA52" s="129"/>
      <c r="BFB52" s="129"/>
      <c r="BFC52" s="129"/>
      <c r="BFD52" s="129"/>
      <c r="BFE52" s="129"/>
      <c r="BFF52" s="129"/>
      <c r="BFG52" s="129"/>
      <c r="BFH52" s="129"/>
      <c r="BFI52" s="129"/>
      <c r="BFJ52" s="129"/>
      <c r="BFK52" s="129"/>
      <c r="BFL52" s="129"/>
      <c r="BFM52" s="129"/>
      <c r="BFN52" s="129"/>
      <c r="BFO52" s="129"/>
      <c r="BFP52" s="129"/>
      <c r="BFQ52" s="129"/>
      <c r="BFR52" s="129"/>
      <c r="BFS52" s="129"/>
      <c r="BFT52" s="129"/>
      <c r="BFU52" s="129"/>
      <c r="BFV52" s="129"/>
      <c r="BFW52" s="129"/>
      <c r="BFX52" s="129"/>
      <c r="BFY52" s="129"/>
      <c r="BFZ52" s="129"/>
      <c r="BGA52" s="129"/>
      <c r="BGB52" s="129"/>
      <c r="BGC52" s="129"/>
      <c r="BGD52" s="129"/>
      <c r="BGE52" s="129"/>
      <c r="BGF52" s="129"/>
      <c r="BGG52" s="129"/>
      <c r="BGH52" s="129"/>
      <c r="BGI52" s="129"/>
      <c r="BGJ52" s="129"/>
      <c r="BGK52" s="129"/>
      <c r="BGL52" s="129"/>
      <c r="BGM52" s="129"/>
      <c r="BGN52" s="129"/>
      <c r="BGO52" s="129"/>
      <c r="BGP52" s="129"/>
      <c r="BGQ52" s="129"/>
      <c r="BGR52" s="129"/>
      <c r="BGS52" s="129"/>
      <c r="BGT52" s="129"/>
      <c r="BGU52" s="129"/>
      <c r="BGV52" s="129"/>
      <c r="BGW52" s="129"/>
      <c r="BGX52" s="129"/>
      <c r="BGY52" s="129"/>
      <c r="BGZ52" s="129"/>
      <c r="BHA52" s="129"/>
      <c r="BHB52" s="129"/>
      <c r="BHC52" s="129"/>
      <c r="BHD52" s="129"/>
      <c r="BHE52" s="129"/>
      <c r="BHF52" s="129"/>
      <c r="BHG52" s="129"/>
      <c r="BHH52" s="129"/>
      <c r="BHI52" s="129"/>
      <c r="BHJ52" s="129"/>
      <c r="BHK52" s="129"/>
      <c r="BHL52" s="129"/>
      <c r="BHM52" s="129"/>
      <c r="BHN52" s="64"/>
      <c r="BHO52" s="64"/>
      <c r="BHP52" s="64"/>
      <c r="BHQ52" s="64"/>
      <c r="BHR52" s="64"/>
      <c r="BHS52" s="64"/>
      <c r="BHT52" s="64"/>
      <c r="BHU52" s="64"/>
      <c r="BHV52" s="64"/>
      <c r="BHW52" s="64"/>
      <c r="BHX52" s="64"/>
      <c r="BHY52" s="64"/>
      <c r="BHZ52" s="64"/>
      <c r="BIA52" s="64"/>
      <c r="BIB52" s="64"/>
      <c r="BIC52" s="64"/>
      <c r="BID52" s="64"/>
      <c r="BIE52" s="64"/>
      <c r="BIF52" s="64"/>
      <c r="BIG52" s="64"/>
      <c r="BIH52" s="64"/>
      <c r="BII52" s="64"/>
      <c r="BIJ52" s="64"/>
      <c r="BIK52" s="64"/>
      <c r="BIL52" s="64"/>
      <c r="BIM52" s="64"/>
      <c r="BIN52" s="64"/>
      <c r="BIO52" s="64"/>
      <c r="BIP52" s="64"/>
      <c r="BIQ52" s="64"/>
      <c r="BIR52" s="64"/>
      <c r="BIS52" s="64"/>
      <c r="BIT52" s="64"/>
      <c r="BIU52" s="64"/>
      <c r="BIV52" s="64"/>
      <c r="BIW52" s="64"/>
      <c r="BIX52" s="64"/>
      <c r="BIY52" s="64"/>
      <c r="BIZ52" s="64"/>
      <c r="BJA52" s="64"/>
      <c r="BJB52" s="64"/>
      <c r="BJC52" s="64"/>
      <c r="BJD52" s="64"/>
      <c r="BJE52" s="64"/>
      <c r="BJF52" s="64"/>
      <c r="BJG52" s="64"/>
      <c r="BJH52" s="64"/>
      <c r="BJI52" s="64"/>
      <c r="BJJ52" s="64"/>
      <c r="BJK52" s="64"/>
      <c r="BJL52" s="64"/>
      <c r="BJM52" s="64"/>
      <c r="BJN52" s="64"/>
      <c r="BJO52" s="64"/>
      <c r="BJP52" s="64"/>
      <c r="BJQ52" s="64"/>
      <c r="BJR52" s="64"/>
      <c r="BJS52" s="64"/>
      <c r="BJT52" s="64"/>
      <c r="BJU52" s="64"/>
      <c r="BJV52" s="64"/>
      <c r="BJW52" s="64"/>
      <c r="BJX52" s="64"/>
      <c r="BJY52" s="64"/>
      <c r="BJZ52" s="64"/>
      <c r="BKA52" s="64"/>
      <c r="BKB52" s="64"/>
      <c r="BKC52" s="64"/>
      <c r="BKD52" s="106"/>
      <c r="BKE52" s="106"/>
      <c r="BKF52" s="106"/>
      <c r="BKG52" s="106"/>
      <c r="BKH52" s="106"/>
      <c r="BKI52" s="106"/>
      <c r="BKJ52" s="106"/>
      <c r="BKK52" s="106"/>
      <c r="BKL52" s="106"/>
      <c r="BKM52" s="106"/>
      <c r="BKN52" s="106"/>
      <c r="BKO52" s="106"/>
      <c r="BKP52" s="106"/>
      <c r="BKQ52" s="106"/>
      <c r="BKR52" s="106"/>
      <c r="BKS52" s="106"/>
      <c r="BKT52" s="106"/>
      <c r="BKU52" s="106"/>
      <c r="BKV52" s="106"/>
      <c r="BKW52" s="106"/>
      <c r="BKX52" s="106"/>
      <c r="BKY52" s="106"/>
      <c r="BKZ52" s="106"/>
      <c r="BLA52" s="106"/>
      <c r="BLB52" s="106"/>
      <c r="BLC52" s="106"/>
      <c r="BLD52" s="106"/>
      <c r="BLE52" s="106"/>
      <c r="BLF52" s="106"/>
      <c r="BLG52" s="106"/>
      <c r="BLH52" s="106"/>
      <c r="BLI52" s="106"/>
      <c r="BLJ52" s="106"/>
      <c r="BLK52" s="106"/>
      <c r="BLL52" s="106"/>
      <c r="BLM52" s="106"/>
      <c r="BLN52" s="106"/>
      <c r="BLO52" s="106"/>
      <c r="BLP52" s="106"/>
      <c r="BLQ52" s="106"/>
      <c r="BLR52" s="106"/>
      <c r="BLS52" s="106"/>
      <c r="BLT52" s="106"/>
      <c r="BLU52" s="106"/>
      <c r="BLV52" s="106"/>
      <c r="BLW52" s="106"/>
      <c r="BLX52" s="106"/>
      <c r="BLY52" s="106"/>
      <c r="BLZ52" s="106"/>
      <c r="BMA52" s="106"/>
      <c r="BMB52" s="106"/>
      <c r="BMC52" s="106"/>
      <c r="BMD52" s="106"/>
      <c r="BME52" s="106"/>
      <c r="BMF52" s="106"/>
      <c r="BMG52" s="106"/>
      <c r="BMH52" s="106"/>
      <c r="BMI52" s="106"/>
      <c r="BMJ52" s="106"/>
      <c r="BMK52" s="106"/>
      <c r="BML52" s="106"/>
      <c r="BMM52" s="106"/>
      <c r="BMN52" s="106"/>
      <c r="BMO52" s="106"/>
      <c r="BMP52" s="106"/>
      <c r="BMQ52" s="106"/>
      <c r="BMR52" s="106"/>
      <c r="BMS52" s="106"/>
      <c r="BMT52" s="259"/>
      <c r="BMU52" s="259"/>
      <c r="BMV52" s="259"/>
      <c r="BMW52" s="259"/>
      <c r="BMX52" s="259"/>
      <c r="BMY52" s="259"/>
      <c r="BMZ52" s="259"/>
      <c r="BNA52" s="259"/>
      <c r="BNB52" s="259"/>
      <c r="BNC52" s="259"/>
      <c r="BND52" s="259"/>
      <c r="BNE52" s="259"/>
      <c r="BNF52" s="259"/>
      <c r="BNG52" s="259"/>
      <c r="BNH52" s="259"/>
      <c r="BNI52" s="259"/>
      <c r="BNJ52" s="259"/>
      <c r="BNK52" s="259"/>
      <c r="BNL52" s="259"/>
      <c r="BNM52" s="259"/>
      <c r="BNN52" s="259"/>
      <c r="BNO52" s="259"/>
      <c r="BNP52" s="259"/>
      <c r="BNQ52" s="259"/>
      <c r="BNR52" s="259"/>
      <c r="BNS52" s="259"/>
      <c r="BNT52" s="259"/>
      <c r="BNU52" s="259"/>
      <c r="BNV52" s="259"/>
      <c r="BNW52" s="259"/>
      <c r="BNX52" s="259"/>
      <c r="BNY52" s="259"/>
      <c r="BNZ52" s="259"/>
      <c r="BOA52" s="259"/>
      <c r="BOB52" s="259"/>
      <c r="BOC52" s="259"/>
      <c r="BOD52" s="259"/>
      <c r="BOE52" s="259"/>
      <c r="BOF52" s="259"/>
      <c r="BOG52" s="259"/>
      <c r="BOH52" s="259"/>
      <c r="BOI52" s="259"/>
      <c r="BOJ52" s="259"/>
      <c r="BOK52" s="259"/>
      <c r="BOL52" s="259"/>
      <c r="BOM52" s="259"/>
      <c r="BON52" s="259"/>
      <c r="BOO52" s="259"/>
      <c r="BOP52" s="259"/>
      <c r="BOQ52" s="259"/>
      <c r="BOR52" s="259"/>
      <c r="BOS52" s="259"/>
      <c r="BOT52" s="259"/>
      <c r="BOU52" s="259"/>
      <c r="BOV52" s="259"/>
      <c r="BOW52" s="259"/>
      <c r="BOX52" s="259"/>
      <c r="BOY52" s="259"/>
      <c r="BOZ52" s="259"/>
      <c r="BPA52" s="259"/>
      <c r="BPB52" s="259"/>
      <c r="BPC52" s="259"/>
      <c r="BPD52" s="259"/>
      <c r="BPE52" s="259"/>
      <c r="BPF52" s="259"/>
      <c r="BPG52" s="259"/>
      <c r="BPH52" s="259"/>
      <c r="BPI52" s="259"/>
      <c r="BPJ52" s="129"/>
      <c r="BPK52" s="129"/>
      <c r="BPL52" s="129"/>
      <c r="BPM52" s="129"/>
      <c r="BPN52" s="129"/>
      <c r="BPO52" s="129"/>
      <c r="BPP52" s="129"/>
      <c r="BPQ52" s="129"/>
      <c r="BPR52" s="129"/>
      <c r="BPS52" s="129"/>
      <c r="BPT52" s="129"/>
      <c r="BPU52" s="129"/>
      <c r="BPV52" s="129"/>
      <c r="BPW52" s="129"/>
      <c r="BPX52" s="129"/>
      <c r="BPY52" s="129"/>
      <c r="BPZ52" s="129"/>
      <c r="BQA52" s="129"/>
      <c r="BQB52" s="129"/>
      <c r="BQC52" s="129"/>
      <c r="BQD52" s="129"/>
      <c r="BQE52" s="129"/>
      <c r="BQF52" s="129"/>
      <c r="BQG52" s="129"/>
      <c r="BQH52" s="129"/>
      <c r="BQI52" s="129"/>
      <c r="BQJ52" s="129"/>
      <c r="BQK52" s="129"/>
      <c r="BQL52" s="129"/>
      <c r="BQM52" s="129"/>
      <c r="BQN52" s="129"/>
      <c r="BQO52" s="129"/>
      <c r="BQP52" s="129"/>
      <c r="BQQ52" s="129"/>
      <c r="BQR52" s="129"/>
      <c r="BQS52" s="129"/>
      <c r="BQT52" s="129"/>
      <c r="BQU52" s="129"/>
      <c r="BQV52" s="129"/>
      <c r="BQW52" s="129"/>
      <c r="BQX52" s="129"/>
      <c r="BQY52" s="129"/>
      <c r="BQZ52" s="129"/>
      <c r="BRA52" s="129"/>
      <c r="BRB52" s="129"/>
      <c r="BRC52" s="129"/>
      <c r="BRD52" s="129"/>
      <c r="BRE52" s="129"/>
      <c r="BRF52" s="129"/>
      <c r="BRG52" s="129"/>
      <c r="BRH52" s="129"/>
      <c r="BRI52" s="129"/>
      <c r="BRJ52" s="129"/>
      <c r="BRK52" s="129"/>
      <c r="BRL52" s="129"/>
      <c r="BRM52" s="129"/>
      <c r="BRN52" s="129"/>
      <c r="BRO52" s="129"/>
      <c r="BRP52" s="129"/>
      <c r="BRQ52" s="129"/>
      <c r="BRR52" s="129"/>
      <c r="BRS52" s="129"/>
      <c r="BRT52" s="129"/>
      <c r="BRU52" s="129"/>
      <c r="BRV52" s="129"/>
      <c r="BRW52" s="129"/>
      <c r="BRX52" s="129"/>
      <c r="BRY52" s="129"/>
      <c r="BRZ52" s="129"/>
      <c r="BSA52" s="129"/>
      <c r="BSB52" s="129"/>
      <c r="BSC52" s="129"/>
      <c r="BSD52" s="129"/>
      <c r="BSE52" s="129"/>
      <c r="BSF52" s="129"/>
      <c r="BSG52" s="129"/>
      <c r="BSH52" s="129"/>
      <c r="BSI52" s="129"/>
      <c r="BSJ52" s="129"/>
      <c r="BSK52" s="129"/>
      <c r="BSL52" s="129"/>
      <c r="BSM52" s="129"/>
      <c r="BSN52" s="129"/>
      <c r="BSO52" s="129"/>
      <c r="BSP52" s="129"/>
      <c r="BSQ52" s="129"/>
      <c r="BSR52" s="129"/>
      <c r="BSS52" s="129"/>
      <c r="BST52" s="129"/>
      <c r="BSU52" s="129"/>
      <c r="BSV52" s="129"/>
      <c r="BSW52" s="129"/>
      <c r="BSX52" s="129"/>
      <c r="BSY52" s="129"/>
      <c r="BSZ52" s="129"/>
      <c r="BTA52" s="129"/>
      <c r="BTB52" s="129"/>
      <c r="BTC52" s="129"/>
      <c r="BTD52" s="129"/>
      <c r="BTE52" s="129"/>
      <c r="BTF52" s="129"/>
      <c r="BTG52" s="129"/>
      <c r="BTH52" s="129"/>
      <c r="BTI52" s="129"/>
      <c r="BTJ52" s="129"/>
      <c r="BTK52" s="129"/>
      <c r="BTL52" s="129"/>
      <c r="BTM52" s="129"/>
      <c r="BTN52" s="129"/>
      <c r="BTO52" s="129"/>
      <c r="BTP52" s="129"/>
      <c r="BTQ52" s="129"/>
      <c r="BTR52" s="129"/>
      <c r="BTS52" s="129"/>
      <c r="BTT52" s="129"/>
      <c r="BTU52" s="129"/>
      <c r="BTV52" s="129"/>
      <c r="BTW52" s="129"/>
      <c r="BTX52" s="129"/>
      <c r="BTY52" s="129"/>
      <c r="BTZ52" s="129"/>
      <c r="BUA52" s="129"/>
      <c r="BUB52" s="129"/>
      <c r="BUC52" s="129"/>
      <c r="BUD52" s="129"/>
      <c r="BUE52" s="129"/>
      <c r="BUF52" s="129"/>
      <c r="BUG52" s="129"/>
      <c r="BUH52" s="129"/>
      <c r="BUI52" s="129"/>
      <c r="BUJ52" s="129"/>
      <c r="BUK52" s="129"/>
      <c r="BUL52" s="129"/>
      <c r="BUM52" s="129"/>
      <c r="BUN52" s="129"/>
      <c r="BUO52" s="129"/>
      <c r="BUP52" s="129"/>
      <c r="BUQ52" s="129"/>
      <c r="BUR52" s="129"/>
      <c r="BUS52" s="129"/>
      <c r="BUT52" s="129"/>
      <c r="BUU52" s="129"/>
      <c r="BUV52" s="129"/>
      <c r="BUW52" s="129"/>
      <c r="BUX52" s="129"/>
      <c r="BUY52" s="129"/>
      <c r="BUZ52" s="129"/>
      <c r="BVA52" s="129"/>
      <c r="BVB52" s="129"/>
      <c r="BVC52" s="129"/>
      <c r="BVD52" s="129"/>
      <c r="BVE52" s="129"/>
      <c r="BVF52" s="129"/>
      <c r="BVG52" s="129"/>
      <c r="BVH52" s="129"/>
      <c r="BVI52" s="129"/>
      <c r="BVJ52" s="129"/>
      <c r="BVK52" s="129"/>
      <c r="BVL52" s="129"/>
      <c r="BVM52" s="129"/>
      <c r="BVN52" s="129"/>
      <c r="BVO52" s="129"/>
      <c r="BVP52" s="129"/>
      <c r="BVQ52" s="129"/>
      <c r="BVR52" s="129"/>
      <c r="BVS52" s="129"/>
      <c r="BVT52" s="129"/>
      <c r="BVU52" s="129"/>
      <c r="BVV52" s="129"/>
      <c r="BVW52" s="129"/>
      <c r="BVX52" s="129"/>
      <c r="BVY52" s="129"/>
      <c r="BVZ52" s="129"/>
      <c r="BWA52" s="129"/>
      <c r="BWB52" s="129"/>
      <c r="BWC52" s="129"/>
      <c r="BWD52" s="129"/>
      <c r="BWE52" s="129"/>
      <c r="BWF52" s="129"/>
      <c r="BWG52" s="129"/>
      <c r="BWH52" s="129"/>
      <c r="BWI52" s="129"/>
      <c r="BWJ52" s="129"/>
      <c r="BWK52" s="129"/>
      <c r="BWL52" s="129"/>
      <c r="BWM52" s="129"/>
      <c r="BWN52" s="129"/>
      <c r="BWO52" s="129"/>
      <c r="BWP52" s="129"/>
      <c r="BWQ52" s="129"/>
      <c r="BWR52" s="129"/>
      <c r="BWS52" s="129"/>
      <c r="BWT52" s="129"/>
      <c r="BWU52" s="129"/>
      <c r="BWV52" s="129"/>
      <c r="BWW52" s="129"/>
      <c r="BWX52" s="129"/>
      <c r="BWY52" s="129"/>
      <c r="BWZ52" s="129"/>
      <c r="BXA52" s="129"/>
      <c r="BXB52" s="129"/>
      <c r="BXC52" s="256"/>
      <c r="BXD52" s="256"/>
      <c r="BXE52" s="256"/>
      <c r="BXF52" s="256"/>
      <c r="BXG52" s="256"/>
      <c r="BXH52" s="256"/>
      <c r="BXI52" s="256"/>
      <c r="BXJ52" s="256"/>
      <c r="BXK52" s="256"/>
      <c r="BXL52" s="256"/>
      <c r="BXM52" s="256"/>
      <c r="BXN52" s="256"/>
      <c r="BXO52" s="256"/>
      <c r="BXP52" s="256"/>
      <c r="BXQ52" s="256"/>
      <c r="BXR52" s="256"/>
      <c r="BXS52" s="256"/>
      <c r="BXT52" s="256"/>
      <c r="BXU52" s="256"/>
      <c r="BXV52" s="256"/>
      <c r="BXW52" s="256"/>
      <c r="BXX52" s="256"/>
      <c r="BXY52" s="256"/>
      <c r="BXZ52" s="256"/>
      <c r="BYA52" s="256"/>
      <c r="BYB52" s="256"/>
      <c r="BYC52" s="256"/>
      <c r="BYD52" s="256"/>
      <c r="BYE52" s="256"/>
      <c r="BYF52" s="256"/>
      <c r="BYG52" s="256"/>
      <c r="BYH52" s="256"/>
      <c r="BYI52" s="256"/>
      <c r="BYJ52" s="256"/>
      <c r="BYK52" s="256"/>
      <c r="BYL52" s="256"/>
      <c r="BYM52" s="256"/>
      <c r="BYN52" s="256"/>
      <c r="BYO52" s="256"/>
      <c r="BYP52" s="256"/>
      <c r="BYQ52" s="256"/>
      <c r="BYR52" s="256"/>
      <c r="BYS52" s="256"/>
      <c r="BYT52" s="256"/>
      <c r="BYU52" s="256"/>
      <c r="BYV52" s="256"/>
      <c r="BYW52" s="256"/>
      <c r="BYX52" s="256"/>
      <c r="BYY52" s="256"/>
      <c r="BYZ52" s="256"/>
      <c r="BZA52" s="256"/>
      <c r="BZB52" s="256"/>
      <c r="BZC52" s="256"/>
      <c r="BZD52" s="256"/>
      <c r="BZE52" s="256"/>
      <c r="BZF52" s="256"/>
      <c r="BZG52" s="256"/>
      <c r="BZH52" s="256"/>
      <c r="BZI52" s="256"/>
      <c r="BZJ52" s="256"/>
      <c r="BZK52" s="256"/>
      <c r="BZL52" s="256"/>
      <c r="BZM52" s="256"/>
      <c r="BZN52" s="256"/>
      <c r="BZO52" s="256"/>
      <c r="BZP52" s="129"/>
      <c r="BZQ52" s="129"/>
      <c r="BZR52" s="129"/>
      <c r="BZS52" s="129"/>
      <c r="BZT52" s="129"/>
      <c r="BZU52" s="129"/>
      <c r="BZV52" s="129"/>
      <c r="BZW52" s="129"/>
      <c r="BZX52" s="129"/>
      <c r="BZY52" s="129"/>
      <c r="BZZ52" s="129"/>
      <c r="CAA52" s="129"/>
      <c r="CAB52" s="129"/>
      <c r="CAC52" s="129"/>
      <c r="CAD52" s="129"/>
      <c r="CAE52" s="129"/>
      <c r="CAF52" s="129"/>
      <c r="CAG52" s="129"/>
      <c r="CAH52" s="129"/>
      <c r="CAI52" s="129"/>
      <c r="CAJ52" s="129"/>
      <c r="CAK52" s="129"/>
      <c r="CAL52" s="129"/>
      <c r="CAM52" s="129"/>
      <c r="CAN52" s="129"/>
      <c r="CAO52" s="129"/>
      <c r="CAP52" s="129"/>
      <c r="CAQ52" s="129"/>
      <c r="CAR52" s="129"/>
      <c r="CAS52" s="129"/>
      <c r="CAT52" s="129"/>
      <c r="CAU52" s="129"/>
      <c r="CAV52" s="129"/>
      <c r="CAW52" s="129"/>
      <c r="CAX52" s="129"/>
      <c r="CAY52" s="129"/>
      <c r="CAZ52" s="129"/>
      <c r="CBA52" s="129"/>
      <c r="CBB52" s="129"/>
      <c r="CBC52" s="129"/>
      <c r="CBD52" s="129"/>
      <c r="CBE52" s="129"/>
      <c r="CBF52" s="129"/>
      <c r="CBG52" s="129"/>
      <c r="CBH52" s="129"/>
      <c r="CBI52" s="129"/>
      <c r="CBJ52" s="129"/>
      <c r="CBK52" s="129"/>
      <c r="CBL52" s="129"/>
      <c r="CBM52" s="129"/>
      <c r="CBN52" s="129"/>
      <c r="CBO52" s="129"/>
      <c r="CBP52" s="129"/>
      <c r="CBQ52" s="129"/>
      <c r="CBR52" s="129"/>
      <c r="CBS52" s="129"/>
      <c r="CBT52" s="129"/>
      <c r="CBU52" s="129"/>
      <c r="CBV52" s="129"/>
      <c r="CBW52" s="129"/>
      <c r="CBX52" s="129"/>
      <c r="CBY52" s="129"/>
      <c r="CBZ52" s="129"/>
      <c r="CCA52" s="129"/>
      <c r="CCB52" s="129"/>
      <c r="CCC52" s="129"/>
      <c r="CCD52" s="129"/>
      <c r="CCE52" s="129"/>
      <c r="CCF52" s="129"/>
      <c r="CCG52" s="129"/>
      <c r="CCH52" s="129"/>
      <c r="CCI52" s="129"/>
      <c r="CCJ52" s="129"/>
      <c r="CCK52" s="129"/>
      <c r="CCL52" s="129"/>
      <c r="CCM52" s="129"/>
      <c r="CCN52" s="129"/>
      <c r="CCO52" s="129"/>
      <c r="CCP52" s="129"/>
      <c r="CCQ52" s="129"/>
      <c r="CCR52" s="129"/>
      <c r="CCS52" s="129"/>
      <c r="CCT52" s="129"/>
      <c r="CCU52" s="129"/>
      <c r="CCV52" s="129"/>
      <c r="CCW52" s="129"/>
      <c r="CCX52" s="129"/>
      <c r="CCY52" s="129"/>
      <c r="CCZ52" s="129"/>
      <c r="CDA52" s="129"/>
      <c r="CDB52" s="129"/>
      <c r="CDC52" s="129"/>
      <c r="CDD52" s="129"/>
      <c r="CDE52" s="129"/>
      <c r="CDF52" s="129"/>
      <c r="CDG52" s="129"/>
      <c r="CDH52" s="129"/>
      <c r="CDI52" s="129"/>
      <c r="CDJ52" s="129"/>
      <c r="CDK52" s="129"/>
      <c r="CDL52" s="129"/>
      <c r="CDM52" s="129"/>
      <c r="CDN52" s="129"/>
      <c r="CDO52" s="129"/>
      <c r="CDP52" s="129"/>
      <c r="CDQ52" s="129"/>
      <c r="CDR52" s="129"/>
      <c r="CDS52" s="129"/>
      <c r="CDT52" s="129"/>
      <c r="CDU52" s="129"/>
      <c r="CDV52" s="129"/>
      <c r="CDW52" s="129"/>
      <c r="CDX52" s="129"/>
      <c r="CDY52" s="129"/>
      <c r="CDZ52" s="129"/>
      <c r="CEA52" s="129"/>
      <c r="CEB52" s="129"/>
      <c r="CEC52" s="129"/>
      <c r="CED52" s="129"/>
      <c r="CEE52" s="129"/>
      <c r="CEF52" s="129"/>
      <c r="CEG52" s="129"/>
      <c r="CEH52" s="129"/>
      <c r="CEI52" s="129"/>
      <c r="CEJ52" s="129"/>
      <c r="CEK52" s="129"/>
      <c r="CEL52" s="129"/>
      <c r="CEM52" s="129"/>
      <c r="CEN52" s="129"/>
      <c r="CEO52" s="129"/>
      <c r="CEP52" s="130"/>
      <c r="CEQ52" s="130"/>
      <c r="CER52" s="130"/>
      <c r="CES52" s="130"/>
      <c r="CET52" s="130"/>
      <c r="CEU52" s="130"/>
      <c r="CEV52" s="130"/>
      <c r="CEW52" s="130"/>
      <c r="CEX52" s="130"/>
      <c r="CEY52" s="130"/>
      <c r="CEZ52" s="130"/>
      <c r="CFA52" s="130"/>
      <c r="CFB52" s="130"/>
      <c r="CFC52" s="130"/>
      <c r="CFD52" s="130"/>
      <c r="CFE52" s="130"/>
      <c r="CFF52" s="130"/>
      <c r="CFG52" s="130"/>
      <c r="CFH52" s="130"/>
      <c r="CFI52" s="130"/>
      <c r="CFJ52" s="130"/>
      <c r="CFK52" s="130"/>
      <c r="CFL52" s="130"/>
      <c r="CFM52" s="130"/>
      <c r="CFN52" s="130"/>
      <c r="CFO52" s="130"/>
      <c r="CFP52" s="130"/>
      <c r="CFQ52" s="130"/>
      <c r="CFR52" s="130"/>
      <c r="CFS52" s="130"/>
      <c r="CFT52" s="130"/>
      <c r="CFU52" s="130"/>
      <c r="CFV52" s="130"/>
      <c r="CFW52" s="130"/>
      <c r="CFX52" s="130"/>
      <c r="CFY52" s="130"/>
      <c r="CFZ52" s="130"/>
      <c r="CGA52" s="130"/>
      <c r="CGB52" s="130"/>
      <c r="CGC52" s="130"/>
      <c r="CGD52" s="130"/>
    </row>
    <row r="53" spans="1:2214" x14ac:dyDescent="0.25">
      <c r="A53" s="279"/>
      <c r="B53" s="255"/>
      <c r="C53" s="267"/>
      <c r="D53" s="267"/>
      <c r="E53" s="275"/>
      <c r="F53" s="260"/>
      <c r="G53" s="260"/>
      <c r="H53" s="276"/>
      <c r="I53" s="261"/>
      <c r="J53" s="261"/>
      <c r="K53" s="276"/>
      <c r="L53" s="261"/>
      <c r="M53" s="261"/>
      <c r="N53" s="277"/>
      <c r="O53" s="262"/>
      <c r="P53" s="262"/>
      <c r="Q53" s="276"/>
      <c r="R53" s="261"/>
      <c r="S53" s="261"/>
      <c r="T53" s="275"/>
      <c r="U53" s="260"/>
      <c r="V53" s="260"/>
      <c r="W53" s="260"/>
      <c r="X53" s="278"/>
      <c r="Y53" s="277"/>
      <c r="Z53" s="262"/>
      <c r="AA53" s="262"/>
      <c r="AB53" s="277"/>
      <c r="AC53" s="262"/>
      <c r="AD53" s="262"/>
      <c r="AE53" s="277"/>
      <c r="AF53" s="262"/>
      <c r="AG53" s="262"/>
      <c r="AH53" s="129"/>
      <c r="AI53" s="129"/>
      <c r="AJ53" s="129"/>
      <c r="AK53" s="129"/>
      <c r="AL53" s="129"/>
      <c r="AM53" s="129"/>
      <c r="AN53" s="264"/>
      <c r="AO53" s="64"/>
      <c r="AP53" s="64"/>
      <c r="AQ53" s="129"/>
      <c r="AR53" s="64"/>
      <c r="AS53" s="64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350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  <c r="HE53" s="111"/>
      <c r="HF53" s="111"/>
      <c r="HG53" s="111"/>
      <c r="HH53" s="111"/>
      <c r="HI53" s="111"/>
      <c r="HJ53" s="111"/>
      <c r="HK53" s="111"/>
      <c r="HL53" s="111"/>
      <c r="HM53" s="111"/>
      <c r="HN53" s="111"/>
      <c r="HO53" s="111"/>
      <c r="HP53" s="111"/>
      <c r="HQ53" s="111"/>
      <c r="HR53" s="111"/>
      <c r="HS53" s="111"/>
      <c r="HT53" s="111"/>
      <c r="HU53" s="111"/>
      <c r="HV53" s="111"/>
      <c r="HW53" s="111"/>
      <c r="HX53" s="111"/>
      <c r="HY53" s="111"/>
      <c r="HZ53" s="111"/>
      <c r="IA53" s="111"/>
      <c r="IB53" s="111"/>
      <c r="IC53" s="111"/>
      <c r="ID53" s="111"/>
      <c r="IE53" s="111"/>
      <c r="IF53" s="111"/>
      <c r="IG53" s="111"/>
      <c r="IH53" s="111"/>
      <c r="II53" s="111"/>
      <c r="IJ53" s="111"/>
      <c r="IK53" s="111"/>
      <c r="IL53" s="111"/>
      <c r="IM53" s="111"/>
      <c r="IN53" s="111"/>
      <c r="IO53" s="111"/>
      <c r="IP53" s="108"/>
      <c r="IQ53" s="108"/>
      <c r="IR53" s="108"/>
      <c r="IS53" s="108"/>
      <c r="IT53" s="108"/>
      <c r="IU53" s="108"/>
      <c r="IV53" s="108"/>
      <c r="IW53" s="108"/>
      <c r="IX53" s="108"/>
      <c r="IY53" s="108"/>
      <c r="IZ53" s="108"/>
      <c r="JA53" s="108"/>
      <c r="JB53" s="108"/>
      <c r="JC53" s="108"/>
      <c r="JD53" s="108"/>
      <c r="JE53" s="108"/>
      <c r="JF53" s="108"/>
      <c r="JG53" s="108"/>
      <c r="JH53" s="108"/>
      <c r="JI53" s="108"/>
      <c r="JJ53" s="108"/>
      <c r="JK53" s="108"/>
      <c r="JL53" s="108"/>
      <c r="JM53" s="108"/>
      <c r="JN53" s="108"/>
      <c r="JO53" s="108"/>
      <c r="JP53" s="108"/>
      <c r="JQ53" s="108"/>
      <c r="JR53" s="108"/>
      <c r="JS53" s="108"/>
      <c r="JT53" s="108"/>
      <c r="JU53" s="108"/>
      <c r="JV53" s="108"/>
      <c r="JW53" s="108"/>
      <c r="JX53" s="108"/>
      <c r="JY53" s="108"/>
      <c r="JZ53" s="108"/>
      <c r="KA53" s="108"/>
      <c r="KB53" s="108"/>
      <c r="KC53" s="108"/>
      <c r="KD53" s="108"/>
      <c r="KE53" s="108"/>
      <c r="KF53" s="108"/>
      <c r="KG53" s="108"/>
      <c r="KH53" s="108"/>
      <c r="KI53" s="108"/>
      <c r="KJ53" s="108"/>
      <c r="KK53" s="108"/>
      <c r="KL53" s="108"/>
      <c r="KM53" s="108"/>
      <c r="KN53" s="108"/>
      <c r="KO53" s="108"/>
      <c r="KP53" s="108"/>
      <c r="KQ53" s="108"/>
      <c r="KR53" s="108"/>
      <c r="KS53" s="108"/>
      <c r="KT53" s="108"/>
      <c r="KU53" s="108"/>
      <c r="KV53" s="108"/>
      <c r="KW53" s="108"/>
      <c r="KX53" s="108"/>
      <c r="KY53" s="108"/>
      <c r="KZ53" s="108"/>
      <c r="LA53" s="108"/>
      <c r="LB53" s="108"/>
      <c r="LC53" s="108"/>
      <c r="LD53" s="108"/>
      <c r="LE53" s="108"/>
      <c r="LF53" s="108"/>
      <c r="LG53" s="108"/>
      <c r="LH53" s="108"/>
      <c r="LI53" s="108"/>
      <c r="LJ53" s="108"/>
      <c r="LK53" s="108"/>
      <c r="LL53" s="108"/>
      <c r="LM53" s="108"/>
      <c r="LN53" s="108"/>
      <c r="LO53" s="108"/>
      <c r="LP53" s="108"/>
      <c r="LQ53" s="108"/>
      <c r="LR53" s="108"/>
      <c r="LS53" s="108"/>
      <c r="LT53" s="108"/>
      <c r="LU53" s="108"/>
      <c r="LV53" s="108"/>
      <c r="LW53" s="108"/>
      <c r="LX53" s="108"/>
      <c r="LY53" s="108"/>
      <c r="LZ53" s="108"/>
      <c r="MA53" s="108"/>
      <c r="MB53" s="108"/>
      <c r="MC53" s="108"/>
      <c r="MD53" s="108"/>
      <c r="ME53" s="108"/>
      <c r="MF53" s="108"/>
      <c r="MG53" s="108"/>
      <c r="MH53" s="108"/>
      <c r="MI53" s="108"/>
      <c r="MJ53" s="108"/>
      <c r="MK53" s="108"/>
      <c r="ML53" s="108"/>
      <c r="MM53" s="108"/>
      <c r="MN53" s="108"/>
      <c r="MO53" s="108"/>
      <c r="MP53" s="108"/>
      <c r="MQ53" s="108"/>
      <c r="MR53" s="108"/>
      <c r="MS53" s="108"/>
      <c r="MT53" s="108"/>
      <c r="MU53" s="108"/>
      <c r="MV53" s="108"/>
      <c r="MW53" s="108"/>
      <c r="MX53" s="108"/>
      <c r="MY53" s="108"/>
      <c r="MZ53" s="108"/>
      <c r="NA53" s="108"/>
      <c r="NB53" s="108"/>
      <c r="NC53" s="108"/>
      <c r="ND53" s="108"/>
      <c r="NE53" s="108"/>
      <c r="NF53" s="108"/>
      <c r="NG53" s="108"/>
      <c r="NH53" s="108"/>
      <c r="NI53" s="108"/>
      <c r="NJ53" s="108"/>
      <c r="NK53" s="108"/>
      <c r="NL53" s="108"/>
      <c r="NM53" s="108"/>
      <c r="NN53" s="108"/>
      <c r="NO53" s="108"/>
      <c r="NP53" s="265"/>
      <c r="NQ53" s="265"/>
      <c r="NR53" s="265"/>
      <c r="NS53" s="265"/>
      <c r="NT53" s="265"/>
      <c r="NU53" s="265"/>
      <c r="NV53" s="265"/>
      <c r="NW53" s="265"/>
      <c r="NX53" s="265"/>
      <c r="NY53" s="265"/>
      <c r="NZ53" s="265"/>
      <c r="OA53" s="265"/>
      <c r="OB53" s="265"/>
      <c r="OC53" s="265"/>
      <c r="OD53" s="265"/>
      <c r="OE53" s="265"/>
      <c r="OF53" s="265"/>
      <c r="OG53" s="265"/>
      <c r="OH53" s="265"/>
      <c r="OI53" s="265"/>
      <c r="OJ53" s="265"/>
      <c r="OK53" s="265"/>
      <c r="OL53" s="265"/>
      <c r="OM53" s="265"/>
      <c r="ON53" s="265"/>
      <c r="OO53" s="265"/>
      <c r="OP53" s="265"/>
      <c r="OQ53" s="265"/>
      <c r="OR53" s="265"/>
      <c r="OS53" s="265"/>
      <c r="OT53" s="265"/>
      <c r="OU53" s="265"/>
      <c r="OV53" s="265"/>
      <c r="OW53" s="265"/>
      <c r="OX53" s="265"/>
      <c r="OY53" s="265"/>
      <c r="OZ53" s="265"/>
      <c r="PA53" s="265"/>
      <c r="PB53" s="265"/>
      <c r="PC53" s="265"/>
      <c r="PD53" s="265"/>
      <c r="PE53" s="265"/>
      <c r="PF53" s="265"/>
      <c r="PG53" s="265"/>
      <c r="PH53" s="265"/>
      <c r="PI53" s="265"/>
      <c r="PJ53" s="265"/>
      <c r="PK53" s="265"/>
      <c r="PL53" s="265"/>
      <c r="PM53" s="265"/>
      <c r="PN53" s="265"/>
      <c r="PO53" s="265"/>
      <c r="PP53" s="265"/>
      <c r="PQ53" s="265"/>
      <c r="PR53" s="265"/>
      <c r="PS53" s="265"/>
      <c r="PT53" s="265"/>
      <c r="PU53" s="265"/>
      <c r="PV53" s="265"/>
      <c r="PW53" s="265"/>
      <c r="PX53" s="265"/>
      <c r="PY53" s="265"/>
      <c r="PZ53" s="265"/>
      <c r="QA53" s="265"/>
      <c r="QB53" s="265"/>
      <c r="QC53" s="111"/>
      <c r="QD53" s="111"/>
      <c r="QE53" s="111"/>
      <c r="QF53" s="111"/>
      <c r="QG53" s="111"/>
      <c r="QH53" s="111"/>
      <c r="QI53" s="111"/>
      <c r="QJ53" s="111"/>
      <c r="QK53" s="111"/>
      <c r="QL53" s="111"/>
      <c r="QM53" s="111"/>
      <c r="QN53" s="111"/>
      <c r="QO53" s="111"/>
      <c r="QP53" s="111"/>
      <c r="QQ53" s="111"/>
      <c r="QR53" s="111"/>
      <c r="QS53" s="111"/>
      <c r="QT53" s="111"/>
      <c r="QU53" s="111"/>
      <c r="QV53" s="111"/>
      <c r="QW53" s="111"/>
      <c r="QX53" s="111"/>
      <c r="QY53" s="111"/>
      <c r="QZ53" s="111"/>
      <c r="RA53" s="111"/>
      <c r="RB53" s="111"/>
      <c r="RC53" s="111"/>
      <c r="RD53" s="111"/>
      <c r="RE53" s="111"/>
      <c r="RF53" s="111"/>
      <c r="RG53" s="111"/>
      <c r="RH53" s="111"/>
      <c r="RI53" s="111"/>
      <c r="RJ53" s="111"/>
      <c r="RK53" s="111"/>
      <c r="RL53" s="111"/>
      <c r="RM53" s="111"/>
      <c r="RN53" s="111"/>
      <c r="RO53" s="111"/>
      <c r="RP53" s="111"/>
      <c r="RQ53" s="111"/>
      <c r="RR53" s="111"/>
      <c r="RS53" s="111"/>
      <c r="RT53" s="111"/>
      <c r="RU53" s="111"/>
      <c r="RV53" s="111"/>
      <c r="RW53" s="111"/>
      <c r="RX53" s="111"/>
      <c r="RY53" s="111"/>
      <c r="RZ53" s="111"/>
      <c r="SA53" s="111"/>
      <c r="SB53" s="111"/>
      <c r="SC53" s="111"/>
      <c r="SD53" s="111"/>
      <c r="SE53" s="111"/>
      <c r="SF53" s="111"/>
      <c r="SG53" s="111"/>
      <c r="SH53" s="111"/>
      <c r="SI53" s="111"/>
      <c r="SJ53" s="111"/>
      <c r="SK53" s="111"/>
      <c r="SL53" s="111"/>
      <c r="SM53" s="111"/>
      <c r="SN53" s="111"/>
      <c r="SO53" s="111"/>
      <c r="SP53" s="111"/>
      <c r="SQ53" s="111"/>
      <c r="SR53" s="111"/>
      <c r="SS53" s="111"/>
      <c r="ST53" s="111"/>
      <c r="SU53" s="111"/>
      <c r="SV53" s="111"/>
      <c r="SW53" s="111"/>
      <c r="SX53" s="111"/>
      <c r="SY53" s="111"/>
      <c r="SZ53" s="111"/>
      <c r="TA53" s="111"/>
      <c r="TB53" s="111"/>
      <c r="TC53" s="111"/>
      <c r="TD53" s="111"/>
      <c r="TE53" s="111"/>
      <c r="TF53" s="111"/>
      <c r="TG53" s="111"/>
      <c r="TH53" s="111"/>
      <c r="TI53" s="111"/>
      <c r="TJ53" s="111"/>
      <c r="TK53" s="111"/>
      <c r="TL53" s="111"/>
      <c r="TM53" s="111"/>
      <c r="TN53" s="111"/>
      <c r="TO53" s="111"/>
      <c r="TP53" s="111"/>
      <c r="TQ53" s="111"/>
      <c r="TR53" s="111"/>
      <c r="TS53" s="111"/>
      <c r="TT53" s="111"/>
      <c r="TU53" s="111"/>
      <c r="TV53" s="111"/>
      <c r="TW53" s="111"/>
      <c r="TX53" s="111"/>
      <c r="TY53" s="111"/>
      <c r="TZ53" s="111"/>
      <c r="UA53" s="111"/>
      <c r="UB53" s="111"/>
      <c r="UC53" s="111"/>
      <c r="UD53" s="111"/>
      <c r="UE53" s="111"/>
      <c r="UF53" s="111"/>
      <c r="UG53" s="111"/>
      <c r="UH53" s="111"/>
      <c r="UI53" s="111"/>
      <c r="UJ53" s="111"/>
      <c r="UK53" s="111"/>
      <c r="UL53" s="111"/>
      <c r="UM53" s="111"/>
      <c r="UN53" s="111"/>
      <c r="UO53" s="111"/>
      <c r="UP53" s="111"/>
      <c r="UQ53" s="111"/>
      <c r="UR53" s="111"/>
      <c r="US53" s="111"/>
      <c r="UT53" s="111"/>
      <c r="UU53" s="111"/>
      <c r="UV53" s="111"/>
      <c r="UW53" s="111"/>
      <c r="UX53" s="111"/>
      <c r="UY53" s="111"/>
      <c r="UZ53" s="111"/>
      <c r="VA53" s="111"/>
      <c r="VB53" s="111"/>
      <c r="VC53" s="111"/>
      <c r="VD53" s="111"/>
      <c r="VE53" s="111"/>
      <c r="VF53" s="107"/>
      <c r="VG53" s="107"/>
      <c r="VH53" s="107"/>
      <c r="VI53" s="107"/>
      <c r="VJ53" s="107"/>
      <c r="VK53" s="107"/>
      <c r="VL53" s="107"/>
      <c r="VM53" s="107"/>
      <c r="VN53" s="107"/>
      <c r="VO53" s="107"/>
      <c r="VP53" s="107"/>
      <c r="VQ53" s="107"/>
      <c r="VR53" s="107"/>
      <c r="VS53" s="107"/>
      <c r="VT53" s="107"/>
      <c r="VU53" s="107"/>
      <c r="VV53" s="107"/>
      <c r="VW53" s="107"/>
      <c r="VX53" s="107"/>
      <c r="VY53" s="107"/>
      <c r="VZ53" s="107"/>
      <c r="WA53" s="107"/>
      <c r="WB53" s="107"/>
      <c r="WC53" s="107"/>
      <c r="WD53" s="107"/>
      <c r="WE53" s="107"/>
      <c r="WF53" s="107"/>
      <c r="WG53" s="107"/>
      <c r="WH53" s="107"/>
      <c r="WI53" s="107"/>
      <c r="WJ53" s="107"/>
      <c r="WK53" s="107"/>
      <c r="WL53" s="107"/>
      <c r="WM53" s="107"/>
      <c r="WN53" s="107"/>
      <c r="WO53" s="107"/>
      <c r="WP53" s="107"/>
      <c r="WQ53" s="107"/>
      <c r="WR53" s="107"/>
      <c r="WS53" s="107"/>
      <c r="WT53" s="107"/>
      <c r="WU53" s="107"/>
      <c r="WV53" s="107"/>
      <c r="WW53" s="107"/>
      <c r="WX53" s="107"/>
      <c r="WY53" s="107"/>
      <c r="WZ53" s="107"/>
      <c r="XA53" s="107"/>
      <c r="XB53" s="107"/>
      <c r="XC53" s="107"/>
      <c r="XD53" s="107"/>
      <c r="XE53" s="107"/>
      <c r="XF53" s="107"/>
      <c r="XG53" s="107"/>
      <c r="XH53" s="107"/>
      <c r="XI53" s="107"/>
      <c r="XJ53" s="107"/>
      <c r="XK53" s="107"/>
      <c r="XL53" s="107"/>
      <c r="XM53" s="107"/>
      <c r="XN53" s="107"/>
      <c r="XO53" s="107"/>
      <c r="XP53" s="107"/>
      <c r="XQ53" s="107"/>
      <c r="XR53" s="107"/>
      <c r="XS53" s="107"/>
      <c r="XT53" s="107"/>
      <c r="XU53" s="107"/>
      <c r="XV53" s="107"/>
      <c r="XW53" s="107"/>
      <c r="XX53" s="107"/>
      <c r="XY53" s="107"/>
      <c r="XZ53" s="107"/>
      <c r="YA53" s="107"/>
      <c r="YB53" s="107"/>
      <c r="YC53" s="107"/>
      <c r="YD53" s="107"/>
      <c r="YE53" s="107"/>
      <c r="YF53" s="107"/>
      <c r="YG53" s="107"/>
      <c r="YH53" s="107"/>
      <c r="YI53" s="107"/>
      <c r="YJ53" s="107"/>
      <c r="YK53" s="107"/>
      <c r="YL53" s="107"/>
      <c r="YM53" s="107"/>
      <c r="YN53" s="107"/>
      <c r="YO53" s="107"/>
      <c r="YP53" s="107"/>
      <c r="YQ53" s="107"/>
      <c r="YR53" s="107"/>
      <c r="YS53" s="107"/>
      <c r="YT53" s="107"/>
      <c r="YU53" s="107"/>
      <c r="YV53" s="107"/>
      <c r="YW53" s="107"/>
      <c r="YX53" s="107"/>
      <c r="YY53" s="107"/>
      <c r="YZ53" s="107"/>
      <c r="ZA53" s="107"/>
      <c r="ZB53" s="107"/>
      <c r="ZC53" s="107"/>
      <c r="ZD53" s="107"/>
      <c r="ZE53" s="107"/>
      <c r="ZF53" s="107"/>
      <c r="ZG53" s="107"/>
      <c r="ZH53" s="107"/>
      <c r="ZI53" s="107"/>
      <c r="ZJ53" s="107"/>
      <c r="ZK53" s="107"/>
      <c r="ZL53" s="107"/>
      <c r="ZM53" s="107"/>
      <c r="ZN53" s="107"/>
      <c r="ZO53" s="107"/>
      <c r="ZP53" s="107"/>
      <c r="ZQ53" s="107"/>
      <c r="ZR53" s="107"/>
      <c r="ZS53" s="107"/>
      <c r="ZT53" s="107"/>
      <c r="ZU53" s="107"/>
      <c r="ZV53" s="107"/>
      <c r="ZW53" s="107"/>
      <c r="ZX53" s="107"/>
      <c r="ZY53" s="107"/>
      <c r="ZZ53" s="107"/>
      <c r="AAA53" s="107"/>
      <c r="AAB53" s="107"/>
      <c r="AAC53" s="107"/>
      <c r="AAD53" s="107"/>
      <c r="AAE53" s="107"/>
      <c r="AAF53" s="107"/>
      <c r="AAG53" s="107"/>
      <c r="AAH53" s="107"/>
      <c r="AAI53" s="107"/>
      <c r="AAJ53" s="107"/>
      <c r="AAK53" s="107"/>
      <c r="AAL53" s="107"/>
      <c r="AAM53" s="107"/>
      <c r="AAN53" s="107"/>
      <c r="AAO53" s="107"/>
      <c r="AAP53" s="107"/>
      <c r="AAQ53" s="107"/>
      <c r="AAR53" s="107"/>
      <c r="AAS53" s="107"/>
      <c r="AAT53" s="107"/>
      <c r="AAU53" s="107"/>
      <c r="AAV53" s="107"/>
      <c r="AAW53" s="107"/>
      <c r="AAX53" s="107"/>
      <c r="AAY53" s="107"/>
      <c r="AAZ53" s="107"/>
      <c r="ABA53" s="107"/>
      <c r="ABB53" s="107"/>
      <c r="ABC53" s="107"/>
      <c r="ABD53" s="107"/>
      <c r="ABE53" s="107"/>
      <c r="ABF53" s="107"/>
      <c r="ABG53" s="107"/>
      <c r="ABH53" s="107"/>
      <c r="ABI53" s="107"/>
      <c r="ABJ53" s="107"/>
      <c r="ABK53" s="107"/>
      <c r="ABL53" s="107"/>
      <c r="ABM53" s="107"/>
      <c r="ABN53" s="107"/>
      <c r="ABO53" s="107"/>
      <c r="ABP53" s="107"/>
      <c r="ABQ53" s="107"/>
      <c r="ABR53" s="107"/>
      <c r="ABS53" s="107"/>
      <c r="ABT53" s="107"/>
      <c r="ABU53" s="107"/>
      <c r="ABV53" s="107"/>
      <c r="ABW53" s="107"/>
      <c r="ABX53" s="107"/>
      <c r="ABY53" s="107"/>
      <c r="ABZ53" s="107"/>
      <c r="ACA53" s="107"/>
      <c r="ACB53" s="107"/>
      <c r="ACC53" s="107"/>
      <c r="ACD53" s="107"/>
      <c r="ACE53" s="107"/>
      <c r="ACF53" s="107"/>
      <c r="ACG53" s="107"/>
      <c r="ACH53" s="107"/>
      <c r="ACI53" s="107"/>
      <c r="ACJ53" s="107"/>
      <c r="ACK53" s="107"/>
      <c r="ACL53" s="107"/>
      <c r="ACM53" s="107"/>
      <c r="ACN53" s="107"/>
      <c r="ACO53" s="107"/>
      <c r="ACP53" s="107"/>
      <c r="ACQ53" s="107"/>
      <c r="ACR53" s="107"/>
      <c r="ACS53" s="107"/>
      <c r="ACT53" s="107"/>
      <c r="ACU53" s="107"/>
      <c r="ACV53" s="107"/>
      <c r="ACW53" s="107"/>
      <c r="ACX53" s="107"/>
      <c r="ACY53" s="266"/>
      <c r="ACZ53" s="266"/>
      <c r="ADA53" s="266"/>
      <c r="ADB53" s="266"/>
      <c r="ADC53" s="266"/>
      <c r="ADD53" s="266"/>
      <c r="ADE53" s="266"/>
      <c r="ADF53" s="266"/>
      <c r="ADG53" s="266"/>
      <c r="ADH53" s="266"/>
      <c r="ADI53" s="266"/>
      <c r="ADJ53" s="266"/>
      <c r="ADK53" s="266"/>
      <c r="ADL53" s="266"/>
      <c r="ADM53" s="266"/>
      <c r="ADN53" s="266"/>
      <c r="ADO53" s="266"/>
      <c r="ADP53" s="266"/>
      <c r="ADQ53" s="266"/>
      <c r="ADR53" s="266"/>
      <c r="ADS53" s="266"/>
      <c r="ADT53" s="266"/>
      <c r="ADU53" s="266"/>
      <c r="ADV53" s="266"/>
      <c r="ADW53" s="266"/>
      <c r="ADX53" s="266"/>
      <c r="ADY53" s="266"/>
      <c r="ADZ53" s="266"/>
      <c r="AEA53" s="266"/>
      <c r="AEB53" s="266"/>
      <c r="AEC53" s="266"/>
      <c r="AED53" s="266"/>
      <c r="AEE53" s="266"/>
      <c r="AEF53" s="266"/>
      <c r="AEG53" s="266"/>
      <c r="AEH53" s="266"/>
      <c r="AEI53" s="266"/>
      <c r="AEJ53" s="266"/>
      <c r="AEK53" s="266"/>
      <c r="AEL53" s="266"/>
      <c r="AEM53" s="266"/>
      <c r="AEN53" s="266"/>
      <c r="AEO53" s="266"/>
      <c r="AEP53" s="266"/>
      <c r="AEQ53" s="266"/>
      <c r="AER53" s="266"/>
      <c r="AES53" s="266"/>
      <c r="AET53" s="266"/>
      <c r="AEU53" s="266"/>
      <c r="AEV53" s="266"/>
      <c r="AEW53" s="266"/>
      <c r="AEX53" s="266"/>
      <c r="AEY53" s="266"/>
      <c r="AEZ53" s="266"/>
      <c r="AFA53" s="266"/>
      <c r="AFB53" s="266"/>
      <c r="AFC53" s="266"/>
      <c r="AFD53" s="266"/>
      <c r="AFE53" s="266"/>
      <c r="AFF53" s="266"/>
      <c r="AFG53" s="266"/>
      <c r="AFH53" s="266"/>
      <c r="AFI53" s="266"/>
      <c r="AFJ53" s="266"/>
      <c r="AFK53" s="266"/>
      <c r="AFL53" s="266"/>
      <c r="AFM53" s="266"/>
      <c r="AFN53" s="266"/>
      <c r="AFO53" s="108"/>
      <c r="AFP53" s="108"/>
      <c r="AFQ53" s="108"/>
      <c r="AFR53" s="108"/>
      <c r="AFS53" s="108"/>
      <c r="AFT53" s="108"/>
      <c r="AFU53" s="108"/>
      <c r="AFV53" s="108"/>
      <c r="AFW53" s="108"/>
      <c r="AFX53" s="108"/>
      <c r="AFY53" s="108"/>
      <c r="AFZ53" s="108"/>
      <c r="AGA53" s="108"/>
      <c r="AGB53" s="108"/>
      <c r="AGC53" s="108"/>
      <c r="AGD53" s="108"/>
      <c r="AGE53" s="108"/>
      <c r="AGF53" s="108"/>
      <c r="AGG53" s="108"/>
      <c r="AGH53" s="108"/>
      <c r="AGI53" s="108"/>
      <c r="AGJ53" s="108"/>
      <c r="AGK53" s="108"/>
      <c r="AGL53" s="108"/>
      <c r="AGM53" s="108"/>
      <c r="AGN53" s="108"/>
      <c r="AGO53" s="108"/>
      <c r="AGP53" s="108"/>
      <c r="AGQ53" s="108"/>
      <c r="AGR53" s="108"/>
      <c r="AGS53" s="108"/>
      <c r="AGT53" s="108"/>
      <c r="AGU53" s="108"/>
      <c r="AGV53" s="108"/>
      <c r="AGW53" s="108"/>
      <c r="AGX53" s="108"/>
      <c r="AGY53" s="108"/>
      <c r="AGZ53" s="108"/>
      <c r="AHA53" s="108"/>
      <c r="AHB53" s="108"/>
      <c r="AHC53" s="108"/>
      <c r="AHD53" s="108"/>
      <c r="AHE53" s="108"/>
      <c r="AHF53" s="108"/>
      <c r="AHG53" s="108"/>
      <c r="AHH53" s="108"/>
      <c r="AHI53" s="108"/>
      <c r="AHJ53" s="108"/>
      <c r="AHK53" s="108"/>
      <c r="AHL53" s="108"/>
      <c r="AHM53" s="108"/>
      <c r="AHN53" s="108"/>
      <c r="AHO53" s="108"/>
      <c r="AHP53" s="108"/>
      <c r="AHQ53" s="108"/>
      <c r="AHR53" s="108"/>
      <c r="AHS53" s="108"/>
      <c r="AHT53" s="108"/>
      <c r="AHU53" s="108"/>
      <c r="AHV53" s="108"/>
      <c r="AHW53" s="108"/>
      <c r="AHX53" s="108"/>
      <c r="AHY53" s="108"/>
      <c r="AHZ53" s="108"/>
      <c r="AIA53" s="108"/>
      <c r="AIB53" s="108"/>
      <c r="AIC53" s="108"/>
      <c r="AID53" s="108"/>
      <c r="AIE53" s="111"/>
      <c r="AIF53" s="111"/>
      <c r="AIG53" s="111"/>
      <c r="AIH53" s="111"/>
      <c r="AII53" s="111"/>
      <c r="AIJ53" s="111"/>
      <c r="AIK53" s="111"/>
      <c r="AIL53" s="111"/>
      <c r="AIM53" s="111"/>
      <c r="AIN53" s="111"/>
      <c r="AIO53" s="111"/>
      <c r="AIP53" s="111"/>
      <c r="AIQ53" s="111"/>
      <c r="AIR53" s="111"/>
      <c r="AIS53" s="111"/>
      <c r="AIT53" s="111"/>
      <c r="AIU53" s="111"/>
      <c r="AIV53" s="111"/>
      <c r="AIW53" s="111"/>
      <c r="AIX53" s="111"/>
      <c r="AIY53" s="111"/>
      <c r="AIZ53" s="111"/>
      <c r="AJA53" s="111"/>
      <c r="AJB53" s="111"/>
      <c r="AJC53" s="111"/>
      <c r="AJD53" s="111"/>
      <c r="AJE53" s="111"/>
      <c r="AJF53" s="111"/>
      <c r="AJG53" s="111"/>
      <c r="AJH53" s="111"/>
      <c r="AJI53" s="111"/>
      <c r="AJJ53" s="111"/>
      <c r="AJK53" s="111"/>
      <c r="AJL53" s="111"/>
      <c r="AJM53" s="111"/>
      <c r="AJN53" s="111"/>
      <c r="AJO53" s="111"/>
      <c r="AJP53" s="111"/>
      <c r="AJQ53" s="111"/>
      <c r="AJR53" s="111"/>
      <c r="AJS53" s="111"/>
      <c r="AJT53" s="111"/>
      <c r="AJU53" s="111"/>
      <c r="AJV53" s="111"/>
      <c r="AJW53" s="111"/>
      <c r="AJX53" s="111"/>
      <c r="AJY53" s="111"/>
      <c r="AJZ53" s="111"/>
      <c r="AKA53" s="111"/>
      <c r="AKB53" s="111"/>
      <c r="AKC53" s="111"/>
      <c r="AKD53" s="111"/>
      <c r="AKE53" s="111"/>
      <c r="AKF53" s="111"/>
      <c r="AKG53" s="111"/>
      <c r="AKH53" s="111"/>
      <c r="AKI53" s="111"/>
      <c r="AKJ53" s="111"/>
      <c r="AKK53" s="111"/>
      <c r="AKL53" s="111"/>
      <c r="AKM53" s="111"/>
      <c r="AKN53" s="111"/>
      <c r="AKO53" s="111"/>
      <c r="AKP53" s="111"/>
      <c r="AKQ53" s="111"/>
      <c r="AKR53" s="111"/>
      <c r="AKS53" s="258"/>
      <c r="AKT53" s="64"/>
      <c r="AKU53" s="106"/>
      <c r="AKV53" s="106"/>
      <c r="AKW53" s="106"/>
      <c r="AKX53" s="106"/>
      <c r="AKY53" s="106"/>
      <c r="AKZ53" s="106"/>
      <c r="ALA53" s="106"/>
      <c r="ALB53" s="106"/>
      <c r="ALC53" s="106"/>
      <c r="ALD53" s="106"/>
      <c r="ALE53" s="106"/>
      <c r="ALF53" s="106"/>
      <c r="ALG53" s="106"/>
      <c r="ALH53" s="106"/>
      <c r="ALI53" s="106"/>
      <c r="ALJ53" s="106"/>
      <c r="ALK53" s="106"/>
      <c r="ALL53" s="106"/>
      <c r="ALM53" s="106"/>
      <c r="ALN53" s="106"/>
      <c r="ALO53" s="106"/>
      <c r="ALP53" s="106"/>
      <c r="ALQ53" s="106"/>
      <c r="ALR53" s="106"/>
      <c r="ALS53" s="106"/>
      <c r="ALT53" s="106"/>
      <c r="ALU53" s="106"/>
      <c r="ALV53" s="106"/>
      <c r="ALW53" s="106"/>
      <c r="ALX53" s="106"/>
      <c r="ALY53" s="106"/>
      <c r="ALZ53" s="106"/>
      <c r="AMA53" s="106"/>
      <c r="AMB53" s="106"/>
      <c r="AMC53" s="106"/>
      <c r="AMD53" s="106"/>
      <c r="AME53" s="106"/>
      <c r="AMF53" s="106"/>
      <c r="AMG53" s="106"/>
      <c r="AMH53" s="106"/>
      <c r="AMI53" s="106"/>
      <c r="AMJ53" s="106"/>
      <c r="AMK53" s="106"/>
      <c r="AML53" s="106"/>
      <c r="AMM53" s="106"/>
      <c r="AMN53" s="106"/>
      <c r="AMO53" s="106"/>
      <c r="AMP53" s="106"/>
      <c r="AMQ53" s="106"/>
      <c r="AMR53" s="106"/>
      <c r="AMS53" s="106"/>
      <c r="AMT53" s="106"/>
      <c r="AMU53" s="106"/>
      <c r="AMV53" s="106"/>
      <c r="AMW53" s="106"/>
      <c r="AMX53" s="106"/>
      <c r="AMY53" s="106"/>
      <c r="AMZ53" s="106"/>
      <c r="ANA53" s="106"/>
      <c r="ANB53" s="106"/>
      <c r="ANC53" s="106"/>
      <c r="AND53" s="106"/>
      <c r="ANE53" s="106"/>
      <c r="ANF53" s="106"/>
      <c r="ANG53" s="106"/>
      <c r="ANH53" s="107"/>
      <c r="ANI53" s="107"/>
      <c r="ANJ53" s="107"/>
      <c r="ANK53" s="107"/>
      <c r="ANL53" s="107"/>
      <c r="ANM53" s="107"/>
      <c r="ANN53" s="107"/>
      <c r="ANO53" s="107"/>
      <c r="ANP53" s="107"/>
      <c r="ANQ53" s="107"/>
      <c r="ANR53" s="107"/>
      <c r="ANS53" s="107"/>
      <c r="ANT53" s="107"/>
      <c r="ANU53" s="107"/>
      <c r="ANV53" s="107"/>
      <c r="ANW53" s="107"/>
      <c r="ANX53" s="107"/>
      <c r="ANY53" s="107"/>
      <c r="ANZ53" s="107"/>
      <c r="AOA53" s="107"/>
      <c r="AOB53" s="107"/>
      <c r="AOC53" s="107"/>
      <c r="AOD53" s="107"/>
      <c r="AOE53" s="107"/>
      <c r="AOF53" s="107"/>
      <c r="AOG53" s="107"/>
      <c r="AOH53" s="107"/>
      <c r="AOI53" s="107"/>
      <c r="AOJ53" s="107"/>
      <c r="AOK53" s="107"/>
      <c r="AOL53" s="107"/>
      <c r="AOM53" s="107"/>
      <c r="AON53" s="107"/>
      <c r="AOO53" s="107"/>
      <c r="AOP53" s="107"/>
      <c r="AOQ53" s="107"/>
      <c r="AOR53" s="107"/>
      <c r="AOS53" s="107"/>
      <c r="AOT53" s="107"/>
      <c r="AOU53" s="107"/>
      <c r="AOV53" s="107"/>
      <c r="AOW53" s="107"/>
      <c r="AOX53" s="107"/>
      <c r="AOY53" s="107"/>
      <c r="AOZ53" s="107"/>
      <c r="APA53" s="107"/>
      <c r="APB53" s="107"/>
      <c r="APC53" s="107"/>
      <c r="APD53" s="107"/>
      <c r="APE53" s="107"/>
      <c r="APF53" s="107"/>
      <c r="APG53" s="107"/>
      <c r="APH53" s="107"/>
      <c r="API53" s="107"/>
      <c r="APJ53" s="107"/>
      <c r="APK53" s="107"/>
      <c r="APL53" s="107"/>
      <c r="APM53" s="107"/>
      <c r="APN53" s="107"/>
      <c r="APO53" s="107"/>
      <c r="APP53" s="107"/>
      <c r="APQ53" s="107"/>
      <c r="APR53" s="107"/>
      <c r="APS53" s="107"/>
      <c r="APT53" s="107"/>
      <c r="APU53" s="130"/>
      <c r="APV53" s="130"/>
      <c r="APW53" s="130"/>
      <c r="APX53" s="130"/>
      <c r="APY53" s="130"/>
      <c r="APZ53" s="130"/>
      <c r="AQA53" s="130"/>
      <c r="AQB53" s="130"/>
      <c r="AQC53" s="130"/>
      <c r="AQD53" s="130"/>
      <c r="AQE53" s="130"/>
      <c r="AQF53" s="130"/>
      <c r="AQG53" s="130"/>
      <c r="AQH53" s="130"/>
      <c r="AQI53" s="130"/>
      <c r="AQJ53" s="130"/>
      <c r="AQK53" s="130"/>
      <c r="AQL53" s="130"/>
      <c r="AQM53" s="130"/>
      <c r="AQN53" s="130"/>
      <c r="AQO53" s="130"/>
      <c r="AQP53" s="130"/>
      <c r="AQQ53" s="130"/>
      <c r="AQR53" s="130"/>
      <c r="AQS53" s="130"/>
      <c r="AQT53" s="130"/>
      <c r="AQU53" s="130"/>
      <c r="AQV53" s="130"/>
      <c r="AQW53" s="130"/>
      <c r="AQX53" s="130"/>
      <c r="AQY53" s="130"/>
      <c r="AQZ53" s="130"/>
      <c r="ARA53" s="130"/>
      <c r="ARB53" s="130"/>
      <c r="ARC53" s="130"/>
      <c r="ARD53" s="130"/>
      <c r="ARE53" s="130"/>
      <c r="ARF53" s="130"/>
      <c r="ARG53" s="130"/>
      <c r="ARH53" s="130"/>
      <c r="ARI53" s="130"/>
      <c r="ARJ53" s="130"/>
      <c r="ARK53" s="130"/>
      <c r="ARL53" s="130"/>
      <c r="ARM53" s="130"/>
      <c r="ARN53" s="130"/>
      <c r="ARO53" s="130"/>
      <c r="ARP53" s="130"/>
      <c r="ARQ53" s="130"/>
      <c r="ARR53" s="130"/>
      <c r="ARS53" s="130"/>
      <c r="ART53" s="130"/>
      <c r="ARU53" s="130"/>
      <c r="ARV53" s="130"/>
      <c r="ARW53" s="130"/>
      <c r="ARX53" s="130"/>
      <c r="ARY53" s="130"/>
      <c r="ARZ53" s="130"/>
      <c r="ASA53" s="130"/>
      <c r="ASB53" s="130"/>
      <c r="ASC53" s="130"/>
      <c r="ASD53" s="130"/>
      <c r="ASE53" s="130"/>
      <c r="ASF53" s="130"/>
      <c r="ASG53" s="130"/>
      <c r="ASH53" s="131"/>
      <c r="ASI53" s="131"/>
      <c r="ASJ53" s="131"/>
      <c r="ASK53" s="131"/>
      <c r="ASL53" s="131"/>
      <c r="ASM53" s="131"/>
      <c r="ASN53" s="131"/>
      <c r="ASO53" s="131"/>
      <c r="ASP53" s="131"/>
      <c r="ASQ53" s="131"/>
      <c r="ASR53" s="131"/>
      <c r="ASS53" s="131"/>
      <c r="AST53" s="131"/>
      <c r="ASU53" s="131"/>
      <c r="ASV53" s="131"/>
      <c r="ASW53" s="131"/>
      <c r="ASX53" s="131"/>
      <c r="ASY53" s="131"/>
      <c r="ASZ53" s="131"/>
      <c r="ATA53" s="131"/>
      <c r="ATB53" s="131"/>
      <c r="ATC53" s="131"/>
      <c r="ATD53" s="131"/>
      <c r="ATE53" s="131"/>
      <c r="ATF53" s="131"/>
      <c r="ATG53" s="131"/>
      <c r="ATH53" s="131"/>
      <c r="ATI53" s="131"/>
      <c r="ATJ53" s="131"/>
      <c r="ATK53" s="131"/>
      <c r="ATL53" s="131"/>
      <c r="ATM53" s="131"/>
      <c r="ATN53" s="131"/>
      <c r="ATO53" s="131"/>
      <c r="ATP53" s="131"/>
      <c r="ATQ53" s="131"/>
      <c r="ATR53" s="131"/>
      <c r="ATS53" s="131"/>
      <c r="ATT53" s="131"/>
      <c r="ATU53" s="131"/>
      <c r="ATV53" s="131"/>
      <c r="ATW53" s="131"/>
      <c r="ATX53" s="131"/>
      <c r="ATY53" s="131"/>
      <c r="ATZ53" s="131"/>
      <c r="AUA53" s="131"/>
      <c r="AUB53" s="131"/>
      <c r="AUC53" s="131"/>
      <c r="AUD53" s="131"/>
      <c r="AUE53" s="131"/>
      <c r="AUF53" s="131"/>
      <c r="AUG53" s="131"/>
      <c r="AUH53" s="131"/>
      <c r="AUI53" s="131"/>
      <c r="AUJ53" s="131"/>
      <c r="AUK53" s="131"/>
      <c r="AUL53" s="131"/>
      <c r="AUM53" s="131"/>
      <c r="AUN53" s="131"/>
      <c r="AUO53" s="131"/>
      <c r="AUP53" s="131"/>
      <c r="AUQ53" s="131"/>
      <c r="AUR53" s="131"/>
      <c r="AUS53" s="131"/>
      <c r="AUT53" s="131"/>
      <c r="AUU53" s="130"/>
      <c r="AUV53" s="130"/>
      <c r="AUW53" s="130"/>
      <c r="AUX53" s="130"/>
      <c r="AUY53" s="130"/>
      <c r="AUZ53" s="130"/>
      <c r="AVA53" s="130"/>
      <c r="AVB53" s="130"/>
      <c r="AVC53" s="130"/>
      <c r="AVD53" s="130"/>
      <c r="AVE53" s="130"/>
      <c r="AVF53" s="130"/>
      <c r="AVG53" s="130"/>
      <c r="AVH53" s="130"/>
      <c r="AVI53" s="130"/>
      <c r="AVJ53" s="130"/>
      <c r="AVK53" s="130"/>
      <c r="AVL53" s="130"/>
      <c r="AVM53" s="130"/>
      <c r="AVN53" s="130"/>
      <c r="AVO53" s="130"/>
      <c r="AVP53" s="130"/>
      <c r="AVQ53" s="130"/>
      <c r="AVR53" s="130"/>
      <c r="AVS53" s="130"/>
      <c r="AVT53" s="130"/>
      <c r="AVU53" s="130"/>
      <c r="AVV53" s="130"/>
      <c r="AVW53" s="130"/>
      <c r="AVX53" s="130"/>
      <c r="AVY53" s="130"/>
      <c r="AVZ53" s="130"/>
      <c r="AWA53" s="130"/>
      <c r="AWB53" s="130"/>
      <c r="AWC53" s="130"/>
      <c r="AWD53" s="130"/>
      <c r="AWE53" s="130"/>
      <c r="AWF53" s="130"/>
      <c r="AWG53" s="130"/>
      <c r="AWH53" s="130"/>
      <c r="AWI53" s="130"/>
      <c r="AWJ53" s="130"/>
      <c r="AWK53" s="130"/>
      <c r="AWL53" s="130"/>
      <c r="AWM53" s="130"/>
      <c r="AWN53" s="130"/>
      <c r="AWO53" s="130"/>
      <c r="AWP53" s="130"/>
      <c r="AWQ53" s="130"/>
      <c r="AWR53" s="130"/>
      <c r="AWS53" s="130"/>
      <c r="AWT53" s="130"/>
      <c r="AWU53" s="130"/>
      <c r="AWV53" s="130"/>
      <c r="AWW53" s="130"/>
      <c r="AWX53" s="130"/>
      <c r="AWY53" s="130"/>
      <c r="AWZ53" s="130"/>
      <c r="AXA53" s="130"/>
      <c r="AXB53" s="130"/>
      <c r="AXC53" s="130"/>
      <c r="AXD53" s="130"/>
      <c r="AXE53" s="130"/>
      <c r="AXF53" s="130"/>
      <c r="AXG53" s="130"/>
      <c r="AXH53" s="130"/>
      <c r="AXI53" s="130"/>
      <c r="AXJ53" s="130"/>
      <c r="AXK53" s="64"/>
      <c r="AXL53" s="64"/>
      <c r="AXM53" s="64"/>
      <c r="AXN53" s="64"/>
      <c r="AXO53" s="64"/>
      <c r="AXP53" s="64"/>
      <c r="AXQ53" s="64"/>
      <c r="AXR53" s="64"/>
      <c r="AXS53" s="64"/>
      <c r="AXT53" s="64"/>
      <c r="AXU53" s="64"/>
      <c r="AXV53" s="64"/>
      <c r="AXW53" s="64"/>
      <c r="AXX53" s="64"/>
      <c r="AXY53" s="64"/>
      <c r="AXZ53" s="64"/>
      <c r="AYA53" s="64"/>
      <c r="AYB53" s="64"/>
      <c r="AYC53" s="64"/>
      <c r="AYD53" s="64"/>
      <c r="AYE53" s="64"/>
      <c r="AYF53" s="64"/>
      <c r="AYG53" s="64"/>
      <c r="AYH53" s="64"/>
      <c r="AYI53" s="64"/>
      <c r="AYJ53" s="64"/>
      <c r="AYK53" s="64"/>
      <c r="AYL53" s="64"/>
      <c r="AYM53" s="64"/>
      <c r="AYN53" s="64"/>
      <c r="AYO53" s="64"/>
      <c r="AYP53" s="64"/>
      <c r="AYQ53" s="64"/>
      <c r="AYR53" s="64"/>
      <c r="AYS53" s="64"/>
      <c r="AYT53" s="64"/>
      <c r="AYU53" s="64"/>
      <c r="AYV53" s="64"/>
      <c r="AYW53" s="64"/>
      <c r="AYX53" s="64"/>
      <c r="AYY53" s="64"/>
      <c r="AYZ53" s="64"/>
      <c r="AZA53" s="64"/>
      <c r="AZB53" s="64"/>
      <c r="AZC53" s="64"/>
      <c r="AZD53" s="64"/>
      <c r="AZE53" s="64"/>
      <c r="AZF53" s="64"/>
      <c r="AZG53" s="64"/>
      <c r="AZH53" s="64"/>
      <c r="AZI53" s="64"/>
      <c r="AZJ53" s="64"/>
      <c r="AZK53" s="64"/>
      <c r="AZL53" s="64"/>
      <c r="AZM53" s="64"/>
      <c r="AZN53" s="64"/>
      <c r="AZO53" s="64"/>
      <c r="AZP53" s="64"/>
      <c r="AZQ53" s="64"/>
      <c r="AZR53" s="64"/>
      <c r="AZS53" s="64"/>
      <c r="AZT53" s="64"/>
      <c r="AZU53" s="64"/>
      <c r="AZV53" s="64"/>
      <c r="AZW53" s="64"/>
      <c r="AZX53" s="130"/>
      <c r="AZY53" s="130"/>
      <c r="AZZ53" s="130"/>
      <c r="BAA53" s="130"/>
      <c r="BAB53" s="130"/>
      <c r="BAC53" s="130"/>
      <c r="BAD53" s="130"/>
      <c r="BAE53" s="130"/>
      <c r="BAF53" s="130"/>
      <c r="BAG53" s="130"/>
      <c r="BAH53" s="130"/>
      <c r="BAI53" s="130"/>
      <c r="BAJ53" s="130"/>
      <c r="BAK53" s="130"/>
      <c r="BAL53" s="130"/>
      <c r="BAM53" s="130"/>
      <c r="BAN53" s="130"/>
      <c r="BAO53" s="130"/>
      <c r="BAP53" s="130"/>
      <c r="BAQ53" s="130"/>
      <c r="BAR53" s="130"/>
      <c r="BAS53" s="130"/>
      <c r="BAT53" s="130"/>
      <c r="BAU53" s="130"/>
      <c r="BAV53" s="130"/>
      <c r="BAW53" s="130"/>
      <c r="BAX53" s="130"/>
      <c r="BAY53" s="130"/>
      <c r="BAZ53" s="130"/>
      <c r="BBA53" s="130"/>
      <c r="BBB53" s="130"/>
      <c r="BBC53" s="130"/>
      <c r="BBD53" s="130"/>
      <c r="BBE53" s="130"/>
      <c r="BBF53" s="130"/>
      <c r="BBG53" s="130"/>
      <c r="BBH53" s="130"/>
      <c r="BBI53" s="130"/>
      <c r="BBJ53" s="130"/>
      <c r="BBK53" s="130"/>
      <c r="BBL53" s="130"/>
      <c r="BBM53" s="130"/>
      <c r="BBN53" s="130"/>
      <c r="BBO53" s="130"/>
      <c r="BBP53" s="130"/>
      <c r="BBQ53" s="130"/>
      <c r="BBR53" s="130"/>
      <c r="BBS53" s="130"/>
      <c r="BBT53" s="130"/>
      <c r="BBU53" s="130"/>
      <c r="BBV53" s="130"/>
      <c r="BBW53" s="130"/>
      <c r="BBX53" s="130"/>
      <c r="BBY53" s="130"/>
      <c r="BBZ53" s="130"/>
      <c r="BCA53" s="130"/>
      <c r="BCB53" s="130"/>
      <c r="BCC53" s="130"/>
      <c r="BCD53" s="130"/>
      <c r="BCE53" s="130"/>
      <c r="BCF53" s="130"/>
      <c r="BCG53" s="130"/>
      <c r="BCH53" s="130"/>
      <c r="BCI53" s="130"/>
      <c r="BCJ53" s="130"/>
      <c r="BCK53" s="130"/>
      <c r="BCL53" s="130"/>
      <c r="BCM53" s="130"/>
      <c r="BCN53" s="130"/>
      <c r="BCO53" s="130"/>
      <c r="BCP53" s="130"/>
      <c r="BCQ53" s="130"/>
      <c r="BCR53" s="130"/>
      <c r="BCS53" s="130"/>
      <c r="BCT53" s="130"/>
      <c r="BCU53" s="130"/>
      <c r="BCV53" s="130"/>
      <c r="BCW53" s="130"/>
      <c r="BCX53" s="130"/>
      <c r="BCY53" s="130"/>
      <c r="BCZ53" s="130"/>
      <c r="BDA53" s="130"/>
      <c r="BDB53" s="130"/>
      <c r="BDC53" s="130"/>
      <c r="BDD53" s="130"/>
      <c r="BDE53" s="130"/>
      <c r="BDF53" s="130"/>
      <c r="BDG53" s="130"/>
      <c r="BDH53" s="130"/>
      <c r="BDI53" s="130"/>
      <c r="BDJ53" s="130"/>
      <c r="BDK53" s="130"/>
      <c r="BDL53" s="130"/>
      <c r="BDM53" s="130"/>
      <c r="BDN53" s="130"/>
      <c r="BDO53" s="130"/>
      <c r="BDP53" s="130"/>
      <c r="BDQ53" s="130"/>
      <c r="BDR53" s="130"/>
      <c r="BDS53" s="130"/>
      <c r="BDT53" s="130"/>
      <c r="BDU53" s="130"/>
      <c r="BDV53" s="130"/>
      <c r="BDW53" s="130"/>
      <c r="BDX53" s="130"/>
      <c r="BDY53" s="130"/>
      <c r="BDZ53" s="130"/>
      <c r="BEA53" s="130"/>
      <c r="BEB53" s="130"/>
      <c r="BEC53" s="130"/>
      <c r="BED53" s="130"/>
      <c r="BEE53" s="130"/>
      <c r="BEF53" s="130"/>
      <c r="BEG53" s="130"/>
      <c r="BEH53" s="130"/>
      <c r="BEI53" s="130"/>
      <c r="BEJ53" s="130"/>
      <c r="BEK53" s="130"/>
      <c r="BEL53" s="130"/>
      <c r="BEM53" s="130"/>
      <c r="BEN53" s="130"/>
      <c r="BEO53" s="130"/>
      <c r="BEP53" s="130"/>
      <c r="BEQ53" s="130"/>
      <c r="BER53" s="130"/>
      <c r="BES53" s="130"/>
      <c r="BET53" s="130"/>
      <c r="BEU53" s="130"/>
      <c r="BEV53" s="130"/>
      <c r="BEW53" s="130"/>
      <c r="BEX53" s="129"/>
      <c r="BEY53" s="129"/>
      <c r="BEZ53" s="129"/>
      <c r="BFA53" s="129"/>
      <c r="BFB53" s="129"/>
      <c r="BFC53" s="129"/>
      <c r="BFD53" s="129"/>
      <c r="BFE53" s="129"/>
      <c r="BFF53" s="129"/>
      <c r="BFG53" s="129"/>
      <c r="BFH53" s="129"/>
      <c r="BFI53" s="129"/>
      <c r="BFJ53" s="129"/>
      <c r="BFK53" s="129"/>
      <c r="BFL53" s="129"/>
      <c r="BFM53" s="129"/>
      <c r="BFN53" s="129"/>
      <c r="BFO53" s="129"/>
      <c r="BFP53" s="129"/>
      <c r="BFQ53" s="129"/>
      <c r="BFR53" s="129"/>
      <c r="BFS53" s="129"/>
      <c r="BFT53" s="129"/>
      <c r="BFU53" s="129"/>
      <c r="BFV53" s="129"/>
      <c r="BFW53" s="129"/>
      <c r="BFX53" s="129"/>
      <c r="BFY53" s="129"/>
      <c r="BFZ53" s="129"/>
      <c r="BGA53" s="129"/>
      <c r="BGB53" s="129"/>
      <c r="BGC53" s="129"/>
      <c r="BGD53" s="129"/>
      <c r="BGE53" s="129"/>
      <c r="BGF53" s="129"/>
      <c r="BGG53" s="129"/>
      <c r="BGH53" s="129"/>
      <c r="BGI53" s="129"/>
      <c r="BGJ53" s="129"/>
      <c r="BGK53" s="129"/>
      <c r="BGL53" s="129"/>
      <c r="BGM53" s="129"/>
      <c r="BGN53" s="129"/>
      <c r="BGO53" s="129"/>
      <c r="BGP53" s="129"/>
      <c r="BGQ53" s="129"/>
      <c r="BGR53" s="129"/>
      <c r="BGS53" s="129"/>
      <c r="BGT53" s="129"/>
      <c r="BGU53" s="129"/>
      <c r="BGV53" s="129"/>
      <c r="BGW53" s="129"/>
      <c r="BGX53" s="129"/>
      <c r="BGY53" s="129"/>
      <c r="BGZ53" s="129"/>
      <c r="BHA53" s="129"/>
      <c r="BHB53" s="129"/>
      <c r="BHC53" s="129"/>
      <c r="BHD53" s="129"/>
      <c r="BHE53" s="129"/>
      <c r="BHF53" s="129"/>
      <c r="BHG53" s="129"/>
      <c r="BHH53" s="129"/>
      <c r="BHI53" s="129"/>
      <c r="BHJ53" s="129"/>
      <c r="BHK53" s="129"/>
      <c r="BHL53" s="129"/>
      <c r="BHM53" s="129"/>
      <c r="BHN53" s="64"/>
      <c r="BHO53" s="64"/>
      <c r="BHP53" s="64"/>
      <c r="BHQ53" s="64"/>
      <c r="BHR53" s="64"/>
      <c r="BHS53" s="64"/>
      <c r="BHT53" s="64"/>
      <c r="BHU53" s="64"/>
      <c r="BHV53" s="64"/>
      <c r="BHW53" s="64"/>
      <c r="BHX53" s="64"/>
      <c r="BHY53" s="64"/>
      <c r="BHZ53" s="64"/>
      <c r="BIA53" s="64"/>
      <c r="BIB53" s="64"/>
      <c r="BIC53" s="64"/>
      <c r="BID53" s="64"/>
      <c r="BIE53" s="64"/>
      <c r="BIF53" s="64"/>
      <c r="BIG53" s="64"/>
      <c r="BIH53" s="64"/>
      <c r="BII53" s="64"/>
      <c r="BIJ53" s="64"/>
      <c r="BIK53" s="64"/>
      <c r="BIL53" s="64"/>
      <c r="BIM53" s="64"/>
      <c r="BIN53" s="64"/>
      <c r="BIO53" s="64"/>
      <c r="BIP53" s="64"/>
      <c r="BIQ53" s="64"/>
      <c r="BIR53" s="64"/>
      <c r="BIS53" s="64"/>
      <c r="BIT53" s="64"/>
      <c r="BIU53" s="64"/>
      <c r="BIV53" s="64"/>
      <c r="BIW53" s="64"/>
      <c r="BIX53" s="64"/>
      <c r="BIY53" s="64"/>
      <c r="BIZ53" s="64"/>
      <c r="BJA53" s="64"/>
      <c r="BJB53" s="64"/>
      <c r="BJC53" s="64"/>
      <c r="BJD53" s="64"/>
      <c r="BJE53" s="64"/>
      <c r="BJF53" s="64"/>
      <c r="BJG53" s="64"/>
      <c r="BJH53" s="64"/>
      <c r="BJI53" s="64"/>
      <c r="BJJ53" s="64"/>
      <c r="BJK53" s="64"/>
      <c r="BJL53" s="64"/>
      <c r="BJM53" s="64"/>
      <c r="BJN53" s="64"/>
      <c r="BJO53" s="64"/>
      <c r="BJP53" s="64"/>
      <c r="BJQ53" s="64"/>
      <c r="BJR53" s="64"/>
      <c r="BJS53" s="64"/>
      <c r="BJT53" s="64"/>
      <c r="BJU53" s="64"/>
      <c r="BJV53" s="64"/>
      <c r="BJW53" s="64"/>
      <c r="BJX53" s="64"/>
      <c r="BJY53" s="64"/>
      <c r="BJZ53" s="64"/>
      <c r="BKA53" s="64"/>
      <c r="BKB53" s="64"/>
      <c r="BKC53" s="64"/>
      <c r="BKD53" s="106"/>
      <c r="BKE53" s="106"/>
      <c r="BKF53" s="106"/>
      <c r="BKG53" s="106"/>
      <c r="BKH53" s="106"/>
      <c r="BKI53" s="106"/>
      <c r="BKJ53" s="106"/>
      <c r="BKK53" s="106"/>
      <c r="BKL53" s="106"/>
      <c r="BKM53" s="106"/>
      <c r="BKN53" s="106"/>
      <c r="BKO53" s="106"/>
      <c r="BKP53" s="106"/>
      <c r="BKQ53" s="106"/>
      <c r="BKR53" s="106"/>
      <c r="BKS53" s="106"/>
      <c r="BKT53" s="106"/>
      <c r="BKU53" s="106"/>
      <c r="BKV53" s="106"/>
      <c r="BKW53" s="106"/>
      <c r="BKX53" s="106"/>
      <c r="BKY53" s="106"/>
      <c r="BKZ53" s="106"/>
      <c r="BLA53" s="106"/>
      <c r="BLB53" s="106"/>
      <c r="BLC53" s="106"/>
      <c r="BLD53" s="106"/>
      <c r="BLE53" s="106"/>
      <c r="BLF53" s="106"/>
      <c r="BLG53" s="106"/>
      <c r="BLH53" s="106"/>
      <c r="BLI53" s="106"/>
      <c r="BLJ53" s="106"/>
      <c r="BLK53" s="106"/>
      <c r="BLL53" s="106"/>
      <c r="BLM53" s="106"/>
      <c r="BLN53" s="106"/>
      <c r="BLO53" s="106"/>
      <c r="BLP53" s="106"/>
      <c r="BLQ53" s="106"/>
      <c r="BLR53" s="106"/>
      <c r="BLS53" s="106"/>
      <c r="BLT53" s="106"/>
      <c r="BLU53" s="106"/>
      <c r="BLV53" s="106"/>
      <c r="BLW53" s="106"/>
      <c r="BLX53" s="106"/>
      <c r="BLY53" s="106"/>
      <c r="BLZ53" s="106"/>
      <c r="BMA53" s="106"/>
      <c r="BMB53" s="106"/>
      <c r="BMC53" s="106"/>
      <c r="BMD53" s="106"/>
      <c r="BME53" s="106"/>
      <c r="BMF53" s="106"/>
      <c r="BMG53" s="106"/>
      <c r="BMH53" s="106"/>
      <c r="BMI53" s="106"/>
      <c r="BMJ53" s="106"/>
      <c r="BMK53" s="106"/>
      <c r="BML53" s="106"/>
      <c r="BMM53" s="106"/>
      <c r="BMN53" s="106"/>
      <c r="BMO53" s="106"/>
      <c r="BMP53" s="106"/>
      <c r="BMQ53" s="106"/>
      <c r="BMR53" s="106"/>
      <c r="BMS53" s="106"/>
      <c r="BMT53" s="259"/>
      <c r="BMU53" s="259"/>
      <c r="BMV53" s="259"/>
      <c r="BMW53" s="259"/>
      <c r="BMX53" s="259"/>
      <c r="BMY53" s="259"/>
      <c r="BMZ53" s="259"/>
      <c r="BNA53" s="259"/>
      <c r="BNB53" s="259"/>
      <c r="BNC53" s="259"/>
      <c r="BND53" s="259"/>
      <c r="BNE53" s="259"/>
      <c r="BNF53" s="259"/>
      <c r="BNG53" s="259"/>
      <c r="BNH53" s="259"/>
      <c r="BNI53" s="259"/>
      <c r="BNJ53" s="259"/>
      <c r="BNK53" s="259"/>
      <c r="BNL53" s="259"/>
      <c r="BNM53" s="259"/>
      <c r="BNN53" s="259"/>
      <c r="BNO53" s="259"/>
      <c r="BNP53" s="259"/>
      <c r="BNQ53" s="259"/>
      <c r="BNR53" s="259"/>
      <c r="BNS53" s="259"/>
      <c r="BNT53" s="259"/>
      <c r="BNU53" s="259"/>
      <c r="BNV53" s="259"/>
      <c r="BNW53" s="259"/>
      <c r="BNX53" s="259"/>
      <c r="BNY53" s="259"/>
      <c r="BNZ53" s="259"/>
      <c r="BOA53" s="259"/>
      <c r="BOB53" s="259"/>
      <c r="BOC53" s="259"/>
      <c r="BOD53" s="259"/>
      <c r="BOE53" s="259"/>
      <c r="BOF53" s="259"/>
      <c r="BOG53" s="259"/>
      <c r="BOH53" s="259"/>
      <c r="BOI53" s="259"/>
      <c r="BOJ53" s="259"/>
      <c r="BOK53" s="259"/>
      <c r="BOL53" s="259"/>
      <c r="BOM53" s="259"/>
      <c r="BON53" s="259"/>
      <c r="BOO53" s="259"/>
      <c r="BOP53" s="259"/>
      <c r="BOQ53" s="259"/>
      <c r="BOR53" s="259"/>
      <c r="BOS53" s="259"/>
      <c r="BOT53" s="259"/>
      <c r="BOU53" s="259"/>
      <c r="BOV53" s="259"/>
      <c r="BOW53" s="259"/>
      <c r="BOX53" s="259"/>
      <c r="BOY53" s="259"/>
      <c r="BOZ53" s="259"/>
      <c r="BPA53" s="259"/>
      <c r="BPB53" s="259"/>
      <c r="BPC53" s="259"/>
      <c r="BPD53" s="259"/>
      <c r="BPE53" s="259"/>
      <c r="BPF53" s="259"/>
      <c r="BPG53" s="259"/>
      <c r="BPH53" s="259"/>
      <c r="BPI53" s="259"/>
      <c r="BPJ53" s="129"/>
      <c r="BPK53" s="129"/>
      <c r="BPL53" s="129"/>
      <c r="BPM53" s="129"/>
      <c r="BPN53" s="129"/>
      <c r="BPO53" s="129"/>
      <c r="BPP53" s="129"/>
      <c r="BPQ53" s="129"/>
      <c r="BPR53" s="129"/>
      <c r="BPS53" s="129"/>
      <c r="BPT53" s="129"/>
      <c r="BPU53" s="129"/>
      <c r="BPV53" s="129"/>
      <c r="BPW53" s="129"/>
      <c r="BPX53" s="129"/>
      <c r="BPY53" s="129"/>
      <c r="BPZ53" s="129"/>
      <c r="BQA53" s="129"/>
      <c r="BQB53" s="129"/>
      <c r="BQC53" s="129"/>
      <c r="BQD53" s="129"/>
      <c r="BQE53" s="129"/>
      <c r="BQF53" s="129"/>
      <c r="BQG53" s="129"/>
      <c r="BQH53" s="129"/>
      <c r="BQI53" s="129"/>
      <c r="BQJ53" s="129"/>
      <c r="BQK53" s="129"/>
      <c r="BQL53" s="129"/>
      <c r="BQM53" s="129"/>
      <c r="BQN53" s="129"/>
      <c r="BQO53" s="129"/>
      <c r="BQP53" s="129"/>
      <c r="BQQ53" s="129"/>
      <c r="BQR53" s="129"/>
      <c r="BQS53" s="129"/>
      <c r="BQT53" s="129"/>
      <c r="BQU53" s="129"/>
      <c r="BQV53" s="129"/>
      <c r="BQW53" s="129"/>
      <c r="BQX53" s="129"/>
      <c r="BQY53" s="129"/>
      <c r="BQZ53" s="129"/>
      <c r="BRA53" s="129"/>
      <c r="BRB53" s="129"/>
      <c r="BRC53" s="129"/>
      <c r="BRD53" s="129"/>
      <c r="BRE53" s="129"/>
      <c r="BRF53" s="129"/>
      <c r="BRG53" s="129"/>
      <c r="BRH53" s="129"/>
      <c r="BRI53" s="129"/>
      <c r="BRJ53" s="129"/>
      <c r="BRK53" s="129"/>
      <c r="BRL53" s="129"/>
      <c r="BRM53" s="129"/>
      <c r="BRN53" s="129"/>
      <c r="BRO53" s="129"/>
      <c r="BRP53" s="129"/>
      <c r="BRQ53" s="129"/>
      <c r="BRR53" s="129"/>
      <c r="BRS53" s="129"/>
      <c r="BRT53" s="129"/>
      <c r="BRU53" s="129"/>
      <c r="BRV53" s="129"/>
      <c r="BRW53" s="129"/>
      <c r="BRX53" s="129"/>
      <c r="BRY53" s="129"/>
      <c r="BRZ53" s="129"/>
      <c r="BSA53" s="129"/>
      <c r="BSB53" s="129"/>
      <c r="BSC53" s="129"/>
      <c r="BSD53" s="129"/>
      <c r="BSE53" s="129"/>
      <c r="BSF53" s="129"/>
      <c r="BSG53" s="129"/>
      <c r="BSH53" s="129"/>
      <c r="BSI53" s="129"/>
      <c r="BSJ53" s="129"/>
      <c r="BSK53" s="129"/>
      <c r="BSL53" s="129"/>
      <c r="BSM53" s="129"/>
      <c r="BSN53" s="129"/>
      <c r="BSO53" s="129"/>
      <c r="BSP53" s="129"/>
      <c r="BSQ53" s="129"/>
      <c r="BSR53" s="129"/>
      <c r="BSS53" s="129"/>
      <c r="BST53" s="129"/>
      <c r="BSU53" s="129"/>
      <c r="BSV53" s="129"/>
      <c r="BSW53" s="129"/>
      <c r="BSX53" s="129"/>
      <c r="BSY53" s="129"/>
      <c r="BSZ53" s="129"/>
      <c r="BTA53" s="129"/>
      <c r="BTB53" s="129"/>
      <c r="BTC53" s="129"/>
      <c r="BTD53" s="129"/>
      <c r="BTE53" s="129"/>
      <c r="BTF53" s="129"/>
      <c r="BTG53" s="129"/>
      <c r="BTH53" s="129"/>
      <c r="BTI53" s="129"/>
      <c r="BTJ53" s="129"/>
      <c r="BTK53" s="129"/>
      <c r="BTL53" s="129"/>
      <c r="BTM53" s="129"/>
      <c r="BTN53" s="129"/>
      <c r="BTO53" s="129"/>
      <c r="BTP53" s="129"/>
      <c r="BTQ53" s="129"/>
      <c r="BTR53" s="129"/>
      <c r="BTS53" s="129"/>
      <c r="BTT53" s="129"/>
      <c r="BTU53" s="129"/>
      <c r="BTV53" s="129"/>
      <c r="BTW53" s="129"/>
      <c r="BTX53" s="129"/>
      <c r="BTY53" s="129"/>
      <c r="BTZ53" s="129"/>
      <c r="BUA53" s="129"/>
      <c r="BUB53" s="129"/>
      <c r="BUC53" s="129"/>
      <c r="BUD53" s="129"/>
      <c r="BUE53" s="129"/>
      <c r="BUF53" s="129"/>
      <c r="BUG53" s="129"/>
      <c r="BUH53" s="129"/>
      <c r="BUI53" s="129"/>
      <c r="BUJ53" s="129"/>
      <c r="BUK53" s="129"/>
      <c r="BUL53" s="129"/>
      <c r="BUM53" s="129"/>
      <c r="BUN53" s="129"/>
      <c r="BUO53" s="129"/>
      <c r="BUP53" s="129"/>
      <c r="BUQ53" s="129"/>
      <c r="BUR53" s="129"/>
      <c r="BUS53" s="129"/>
      <c r="BUT53" s="129"/>
      <c r="BUU53" s="129"/>
      <c r="BUV53" s="129"/>
      <c r="BUW53" s="129"/>
      <c r="BUX53" s="129"/>
      <c r="BUY53" s="129"/>
      <c r="BUZ53" s="129"/>
      <c r="BVA53" s="129"/>
      <c r="BVB53" s="129"/>
      <c r="BVC53" s="129"/>
      <c r="BVD53" s="129"/>
      <c r="BVE53" s="129"/>
      <c r="BVF53" s="129"/>
      <c r="BVG53" s="129"/>
      <c r="BVH53" s="129"/>
      <c r="BVI53" s="129"/>
      <c r="BVJ53" s="129"/>
      <c r="BVK53" s="129"/>
      <c r="BVL53" s="129"/>
      <c r="BVM53" s="129"/>
      <c r="BVN53" s="129"/>
      <c r="BVO53" s="129"/>
      <c r="BVP53" s="129"/>
      <c r="BVQ53" s="129"/>
      <c r="BVR53" s="129"/>
      <c r="BVS53" s="129"/>
      <c r="BVT53" s="129"/>
      <c r="BVU53" s="129"/>
      <c r="BVV53" s="129"/>
      <c r="BVW53" s="129"/>
      <c r="BVX53" s="129"/>
      <c r="BVY53" s="129"/>
      <c r="BVZ53" s="129"/>
      <c r="BWA53" s="129"/>
      <c r="BWB53" s="129"/>
      <c r="BWC53" s="129"/>
      <c r="BWD53" s="129"/>
      <c r="BWE53" s="129"/>
      <c r="BWF53" s="129"/>
      <c r="BWG53" s="129"/>
      <c r="BWH53" s="129"/>
      <c r="BWI53" s="129"/>
      <c r="BWJ53" s="129"/>
      <c r="BWK53" s="129"/>
      <c r="BWL53" s="129"/>
      <c r="BWM53" s="129"/>
      <c r="BWN53" s="129"/>
      <c r="BWO53" s="129"/>
      <c r="BWP53" s="129"/>
      <c r="BWQ53" s="129"/>
      <c r="BWR53" s="129"/>
      <c r="BWS53" s="129"/>
      <c r="BWT53" s="129"/>
      <c r="BWU53" s="129"/>
      <c r="BWV53" s="129"/>
      <c r="BWW53" s="129"/>
      <c r="BWX53" s="129"/>
      <c r="BWY53" s="129"/>
      <c r="BWZ53" s="129"/>
      <c r="BXA53" s="129"/>
      <c r="BXB53" s="129"/>
      <c r="BXC53" s="256"/>
      <c r="BXD53" s="256"/>
      <c r="BXE53" s="256"/>
      <c r="BXF53" s="256"/>
      <c r="BXG53" s="256"/>
      <c r="BXH53" s="256"/>
      <c r="BXI53" s="256"/>
      <c r="BXJ53" s="256"/>
      <c r="BXK53" s="256"/>
      <c r="BXL53" s="256"/>
      <c r="BXM53" s="256"/>
      <c r="BXN53" s="256"/>
      <c r="BXO53" s="256"/>
      <c r="BXP53" s="256"/>
      <c r="BXQ53" s="256"/>
      <c r="BXR53" s="256"/>
      <c r="BXS53" s="256"/>
      <c r="BXT53" s="256"/>
      <c r="BXU53" s="256"/>
      <c r="BXV53" s="256"/>
      <c r="BXW53" s="256"/>
      <c r="BXX53" s="256"/>
      <c r="BXY53" s="256"/>
      <c r="BXZ53" s="256"/>
      <c r="BYA53" s="256"/>
      <c r="BYB53" s="256"/>
      <c r="BYC53" s="256"/>
      <c r="BYD53" s="256"/>
      <c r="BYE53" s="256"/>
      <c r="BYF53" s="256"/>
      <c r="BYG53" s="256"/>
      <c r="BYH53" s="256"/>
      <c r="BYI53" s="256"/>
      <c r="BYJ53" s="256"/>
      <c r="BYK53" s="256"/>
      <c r="BYL53" s="256"/>
      <c r="BYM53" s="256"/>
      <c r="BYN53" s="256"/>
      <c r="BYO53" s="256"/>
      <c r="BYP53" s="256"/>
      <c r="BYQ53" s="256"/>
      <c r="BYR53" s="256"/>
      <c r="BYS53" s="256"/>
      <c r="BYT53" s="256"/>
      <c r="BYU53" s="256"/>
      <c r="BYV53" s="256"/>
      <c r="BYW53" s="256"/>
      <c r="BYX53" s="256"/>
      <c r="BYY53" s="256"/>
      <c r="BYZ53" s="256"/>
      <c r="BZA53" s="256"/>
      <c r="BZB53" s="256"/>
      <c r="BZC53" s="256"/>
      <c r="BZD53" s="256"/>
      <c r="BZE53" s="256"/>
      <c r="BZF53" s="256"/>
      <c r="BZG53" s="256"/>
      <c r="BZH53" s="256"/>
      <c r="BZI53" s="256"/>
      <c r="BZJ53" s="256"/>
      <c r="BZK53" s="256"/>
      <c r="BZL53" s="256"/>
      <c r="BZM53" s="256"/>
      <c r="BZN53" s="256"/>
      <c r="BZO53" s="256"/>
      <c r="BZP53" s="129"/>
      <c r="BZQ53" s="129"/>
      <c r="BZR53" s="129"/>
      <c r="BZS53" s="129"/>
      <c r="BZT53" s="129"/>
      <c r="BZU53" s="129"/>
      <c r="BZV53" s="129"/>
      <c r="BZW53" s="129"/>
      <c r="BZX53" s="129"/>
      <c r="BZY53" s="129"/>
      <c r="BZZ53" s="129"/>
      <c r="CAA53" s="129"/>
      <c r="CAB53" s="129"/>
      <c r="CAC53" s="129"/>
      <c r="CAD53" s="129"/>
      <c r="CAE53" s="129"/>
      <c r="CAF53" s="129"/>
      <c r="CAG53" s="129"/>
      <c r="CAH53" s="129"/>
      <c r="CAI53" s="129"/>
      <c r="CAJ53" s="129"/>
      <c r="CAK53" s="129"/>
      <c r="CAL53" s="129"/>
      <c r="CAM53" s="129"/>
      <c r="CAN53" s="129"/>
      <c r="CAO53" s="129"/>
      <c r="CAP53" s="129"/>
      <c r="CAQ53" s="129"/>
      <c r="CAR53" s="129"/>
      <c r="CAS53" s="129"/>
      <c r="CAT53" s="129"/>
      <c r="CAU53" s="129"/>
      <c r="CAV53" s="129"/>
      <c r="CAW53" s="129"/>
      <c r="CAX53" s="129"/>
      <c r="CAY53" s="129"/>
      <c r="CAZ53" s="129"/>
      <c r="CBA53" s="129"/>
      <c r="CBB53" s="129"/>
      <c r="CBC53" s="129"/>
      <c r="CBD53" s="129"/>
      <c r="CBE53" s="129"/>
      <c r="CBF53" s="129"/>
      <c r="CBG53" s="129"/>
      <c r="CBH53" s="129"/>
      <c r="CBI53" s="129"/>
      <c r="CBJ53" s="129"/>
      <c r="CBK53" s="129"/>
      <c r="CBL53" s="129"/>
      <c r="CBM53" s="129"/>
      <c r="CBN53" s="129"/>
      <c r="CBO53" s="129"/>
      <c r="CBP53" s="129"/>
      <c r="CBQ53" s="129"/>
      <c r="CBR53" s="129"/>
      <c r="CBS53" s="129"/>
      <c r="CBT53" s="129"/>
      <c r="CBU53" s="129"/>
      <c r="CBV53" s="129"/>
      <c r="CBW53" s="129"/>
      <c r="CBX53" s="129"/>
      <c r="CBY53" s="129"/>
      <c r="CBZ53" s="129"/>
      <c r="CCA53" s="129"/>
      <c r="CCB53" s="129"/>
      <c r="CCC53" s="129"/>
      <c r="CCD53" s="129"/>
      <c r="CCE53" s="129"/>
      <c r="CCF53" s="129"/>
      <c r="CCG53" s="129"/>
      <c r="CCH53" s="129"/>
      <c r="CCI53" s="129"/>
      <c r="CCJ53" s="129"/>
      <c r="CCK53" s="129"/>
      <c r="CCL53" s="129"/>
      <c r="CCM53" s="129"/>
      <c r="CCN53" s="129"/>
      <c r="CCO53" s="129"/>
      <c r="CCP53" s="129"/>
      <c r="CCQ53" s="129"/>
      <c r="CCR53" s="129"/>
      <c r="CCS53" s="129"/>
      <c r="CCT53" s="129"/>
      <c r="CCU53" s="129"/>
      <c r="CCV53" s="129"/>
      <c r="CCW53" s="129"/>
      <c r="CCX53" s="129"/>
      <c r="CCY53" s="129"/>
      <c r="CCZ53" s="129"/>
      <c r="CDA53" s="129"/>
      <c r="CDB53" s="129"/>
      <c r="CDC53" s="129"/>
      <c r="CDD53" s="129"/>
      <c r="CDE53" s="129"/>
      <c r="CDF53" s="129"/>
      <c r="CDG53" s="129"/>
      <c r="CDH53" s="129"/>
      <c r="CDI53" s="129"/>
      <c r="CDJ53" s="129"/>
      <c r="CDK53" s="129"/>
      <c r="CDL53" s="129"/>
      <c r="CDM53" s="129"/>
      <c r="CDN53" s="129"/>
      <c r="CDO53" s="129"/>
      <c r="CDP53" s="129"/>
      <c r="CDQ53" s="129"/>
      <c r="CDR53" s="129"/>
      <c r="CDS53" s="129"/>
      <c r="CDT53" s="129"/>
      <c r="CDU53" s="129"/>
      <c r="CDV53" s="129"/>
      <c r="CDW53" s="129"/>
      <c r="CDX53" s="129"/>
      <c r="CDY53" s="129"/>
      <c r="CDZ53" s="129"/>
      <c r="CEA53" s="129"/>
      <c r="CEB53" s="129"/>
      <c r="CEC53" s="129"/>
      <c r="CED53" s="129"/>
      <c r="CEE53" s="129"/>
      <c r="CEF53" s="129"/>
      <c r="CEG53" s="129"/>
      <c r="CEH53" s="129"/>
      <c r="CEI53" s="129"/>
      <c r="CEJ53" s="129"/>
      <c r="CEK53" s="129"/>
      <c r="CEL53" s="129"/>
      <c r="CEM53" s="129"/>
      <c r="CEN53" s="129"/>
      <c r="CEO53" s="129"/>
      <c r="CEP53" s="130"/>
      <c r="CEQ53" s="130"/>
      <c r="CER53" s="130"/>
      <c r="CES53" s="130"/>
      <c r="CET53" s="130"/>
      <c r="CEU53" s="130"/>
      <c r="CEV53" s="130"/>
      <c r="CEW53" s="130"/>
      <c r="CEX53" s="130"/>
      <c r="CEY53" s="130"/>
      <c r="CEZ53" s="130"/>
      <c r="CFA53" s="130"/>
      <c r="CFB53" s="130"/>
      <c r="CFC53" s="130"/>
      <c r="CFD53" s="130"/>
      <c r="CFE53" s="130"/>
      <c r="CFF53" s="130"/>
      <c r="CFG53" s="130"/>
      <c r="CFH53" s="130"/>
      <c r="CFI53" s="130"/>
      <c r="CFJ53" s="130"/>
      <c r="CFK53" s="130"/>
      <c r="CFL53" s="130"/>
      <c r="CFM53" s="130"/>
      <c r="CFN53" s="130"/>
      <c r="CFO53" s="130"/>
      <c r="CFP53" s="130"/>
      <c r="CFQ53" s="130"/>
      <c r="CFR53" s="130"/>
      <c r="CFS53" s="130"/>
      <c r="CFT53" s="130"/>
      <c r="CFU53" s="130"/>
      <c r="CFV53" s="130"/>
      <c r="CFW53" s="130"/>
      <c r="CFX53" s="130"/>
      <c r="CFY53" s="130"/>
      <c r="CFZ53" s="130"/>
      <c r="CGA53" s="130"/>
      <c r="CGB53" s="130"/>
      <c r="CGC53" s="130"/>
      <c r="CGD53" s="130"/>
    </row>
    <row r="54" spans="1:2214" x14ac:dyDescent="0.25">
      <c r="A54" s="279"/>
      <c r="B54" s="255"/>
      <c r="C54" s="267"/>
      <c r="D54" s="267"/>
      <c r="E54" s="275"/>
      <c r="F54" s="260"/>
      <c r="G54" s="260"/>
      <c r="H54" s="276"/>
      <c r="I54" s="261"/>
      <c r="J54" s="261"/>
      <c r="K54" s="276"/>
      <c r="L54" s="261"/>
      <c r="M54" s="261"/>
      <c r="N54" s="277"/>
      <c r="O54" s="262"/>
      <c r="P54" s="262"/>
      <c r="Q54" s="276"/>
      <c r="R54" s="261"/>
      <c r="S54" s="261"/>
      <c r="T54" s="275"/>
      <c r="U54" s="260"/>
      <c r="V54" s="260"/>
      <c r="W54" s="260"/>
      <c r="X54" s="278"/>
      <c r="Y54" s="277"/>
      <c r="Z54" s="262"/>
      <c r="AA54" s="262"/>
      <c r="AB54" s="277"/>
      <c r="AC54" s="262"/>
      <c r="AD54" s="262"/>
      <c r="AE54" s="277"/>
      <c r="AF54" s="262"/>
      <c r="AG54" s="262"/>
      <c r="AH54" s="129"/>
      <c r="AI54" s="129"/>
      <c r="AJ54" s="129"/>
      <c r="AK54" s="129"/>
      <c r="AL54" s="129"/>
      <c r="AM54" s="129"/>
      <c r="AN54" s="129"/>
      <c r="AO54" s="64"/>
      <c r="AP54" s="64"/>
      <c r="AQ54" s="129"/>
      <c r="AR54" s="64"/>
      <c r="AS54" s="64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350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  <c r="HB54" s="64"/>
      <c r="HC54" s="64"/>
      <c r="HD54" s="64"/>
      <c r="HE54" s="64"/>
      <c r="HF54" s="64"/>
      <c r="HG54" s="64"/>
      <c r="HH54" s="64"/>
      <c r="HI54" s="64"/>
      <c r="HJ54" s="64"/>
      <c r="HK54" s="64"/>
      <c r="HL54" s="64"/>
      <c r="HM54" s="64"/>
      <c r="HN54" s="64"/>
      <c r="HO54" s="64"/>
      <c r="HP54" s="64"/>
      <c r="HQ54" s="64"/>
      <c r="HR54" s="64"/>
      <c r="HS54" s="64"/>
      <c r="HT54" s="64"/>
      <c r="HU54" s="64"/>
      <c r="HV54" s="64"/>
      <c r="HW54" s="64"/>
      <c r="HX54" s="64"/>
      <c r="HY54" s="64"/>
      <c r="HZ54" s="64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130"/>
      <c r="IQ54" s="130"/>
      <c r="IR54" s="130"/>
      <c r="IS54" s="130"/>
      <c r="IT54" s="130"/>
      <c r="IU54" s="130"/>
      <c r="IV54" s="130"/>
      <c r="IW54" s="130"/>
      <c r="IX54" s="130"/>
      <c r="IY54" s="130"/>
      <c r="IZ54" s="130"/>
      <c r="JA54" s="130"/>
      <c r="JB54" s="130"/>
      <c r="JC54" s="130"/>
      <c r="JD54" s="130"/>
      <c r="JE54" s="130"/>
      <c r="JF54" s="130"/>
      <c r="JG54" s="130"/>
      <c r="JH54" s="130"/>
      <c r="JI54" s="130"/>
      <c r="JJ54" s="130"/>
      <c r="JK54" s="130"/>
      <c r="JL54" s="130"/>
      <c r="JM54" s="130"/>
      <c r="JN54" s="130"/>
      <c r="JO54" s="130"/>
      <c r="JP54" s="130"/>
      <c r="JQ54" s="130"/>
      <c r="JR54" s="130"/>
      <c r="JS54" s="130"/>
      <c r="JT54" s="130"/>
      <c r="JU54" s="130"/>
      <c r="JV54" s="130"/>
      <c r="JW54" s="130"/>
      <c r="JX54" s="130"/>
      <c r="JY54" s="130"/>
      <c r="JZ54" s="130"/>
      <c r="KA54" s="130"/>
      <c r="KB54" s="130"/>
      <c r="KC54" s="130"/>
      <c r="KD54" s="130"/>
      <c r="KE54" s="130"/>
      <c r="KF54" s="130"/>
      <c r="KG54" s="130"/>
      <c r="KH54" s="130"/>
      <c r="KI54" s="130"/>
      <c r="KJ54" s="130"/>
      <c r="KK54" s="130"/>
      <c r="KL54" s="130"/>
      <c r="KM54" s="130"/>
      <c r="KN54" s="130"/>
      <c r="KO54" s="130"/>
      <c r="KP54" s="130"/>
      <c r="KQ54" s="130"/>
      <c r="KR54" s="130"/>
      <c r="KS54" s="130"/>
      <c r="KT54" s="130"/>
      <c r="KU54" s="130"/>
      <c r="KV54" s="130"/>
      <c r="KW54" s="130"/>
      <c r="KX54" s="130"/>
      <c r="KY54" s="130"/>
      <c r="KZ54" s="130"/>
      <c r="LA54" s="130"/>
      <c r="LB54" s="130"/>
      <c r="LC54" s="130"/>
      <c r="LD54" s="130"/>
      <c r="LE54" s="130"/>
      <c r="LF54" s="130"/>
      <c r="LG54" s="130"/>
      <c r="LH54" s="130"/>
      <c r="LI54" s="130"/>
      <c r="LJ54" s="130"/>
      <c r="LK54" s="130"/>
      <c r="LL54" s="130"/>
      <c r="LM54" s="130"/>
      <c r="LN54" s="130"/>
      <c r="LO54" s="130"/>
      <c r="LP54" s="130"/>
      <c r="LQ54" s="130"/>
      <c r="LR54" s="130"/>
      <c r="LS54" s="130"/>
      <c r="LT54" s="130"/>
      <c r="LU54" s="130"/>
      <c r="LV54" s="130"/>
      <c r="LW54" s="130"/>
      <c r="LX54" s="130"/>
      <c r="LY54" s="130"/>
      <c r="LZ54" s="130"/>
      <c r="MA54" s="130"/>
      <c r="MB54" s="130"/>
      <c r="MC54" s="130"/>
      <c r="MD54" s="130"/>
      <c r="ME54" s="130"/>
      <c r="MF54" s="130"/>
      <c r="MG54" s="130"/>
      <c r="MH54" s="130"/>
      <c r="MI54" s="130"/>
      <c r="MJ54" s="130"/>
      <c r="MK54" s="130"/>
      <c r="ML54" s="130"/>
      <c r="MM54" s="130"/>
      <c r="MN54" s="130"/>
      <c r="MO54" s="130"/>
      <c r="MP54" s="130"/>
      <c r="MQ54" s="130"/>
      <c r="MR54" s="130"/>
      <c r="MS54" s="130"/>
      <c r="MT54" s="130"/>
      <c r="MU54" s="130"/>
      <c r="MV54" s="130"/>
      <c r="MW54" s="130"/>
      <c r="MX54" s="130"/>
      <c r="MY54" s="130"/>
      <c r="MZ54" s="130"/>
      <c r="NA54" s="130"/>
      <c r="NB54" s="130"/>
      <c r="NC54" s="130"/>
      <c r="ND54" s="130"/>
      <c r="NE54" s="130"/>
      <c r="NF54" s="130"/>
      <c r="NG54" s="130"/>
      <c r="NH54" s="130"/>
      <c r="NI54" s="130"/>
      <c r="NJ54" s="130"/>
      <c r="NK54" s="130"/>
      <c r="NL54" s="130"/>
      <c r="NM54" s="130"/>
      <c r="NN54" s="130"/>
      <c r="NO54" s="130"/>
      <c r="NP54" s="256"/>
      <c r="NQ54" s="256"/>
      <c r="NR54" s="256"/>
      <c r="NS54" s="256"/>
      <c r="NT54" s="256"/>
      <c r="NU54" s="256"/>
      <c r="NV54" s="256"/>
      <c r="NW54" s="256"/>
      <c r="NX54" s="256"/>
      <c r="NY54" s="256"/>
      <c r="NZ54" s="256"/>
      <c r="OA54" s="256"/>
      <c r="OB54" s="256"/>
      <c r="OC54" s="256"/>
      <c r="OD54" s="256"/>
      <c r="OE54" s="256"/>
      <c r="OF54" s="256"/>
      <c r="OG54" s="256"/>
      <c r="OH54" s="256"/>
      <c r="OI54" s="256"/>
      <c r="OJ54" s="256"/>
      <c r="OK54" s="256"/>
      <c r="OL54" s="256"/>
      <c r="OM54" s="256"/>
      <c r="ON54" s="256"/>
      <c r="OO54" s="256"/>
      <c r="OP54" s="256"/>
      <c r="OQ54" s="256"/>
      <c r="OR54" s="256"/>
      <c r="OS54" s="256"/>
      <c r="OT54" s="256"/>
      <c r="OU54" s="256"/>
      <c r="OV54" s="256"/>
      <c r="OW54" s="256"/>
      <c r="OX54" s="256"/>
      <c r="OY54" s="256"/>
      <c r="OZ54" s="256"/>
      <c r="PA54" s="256"/>
      <c r="PB54" s="256"/>
      <c r="PC54" s="256"/>
      <c r="PD54" s="256"/>
      <c r="PE54" s="256"/>
      <c r="PF54" s="256"/>
      <c r="PG54" s="256"/>
      <c r="PH54" s="256"/>
      <c r="PI54" s="256"/>
      <c r="PJ54" s="256"/>
      <c r="PK54" s="256"/>
      <c r="PL54" s="256"/>
      <c r="PM54" s="256"/>
      <c r="PN54" s="256"/>
      <c r="PO54" s="256"/>
      <c r="PP54" s="256"/>
      <c r="PQ54" s="256"/>
      <c r="PR54" s="256"/>
      <c r="PS54" s="256"/>
      <c r="PT54" s="256"/>
      <c r="PU54" s="256"/>
      <c r="PV54" s="256"/>
      <c r="PW54" s="256"/>
      <c r="PX54" s="256"/>
      <c r="PY54" s="256"/>
      <c r="PZ54" s="256"/>
      <c r="QA54" s="256"/>
      <c r="QB54" s="256"/>
      <c r="QC54" s="64"/>
      <c r="QD54" s="64"/>
      <c r="QE54" s="64"/>
      <c r="QF54" s="64"/>
      <c r="QG54" s="64"/>
      <c r="QH54" s="64"/>
      <c r="QI54" s="64"/>
      <c r="QJ54" s="64"/>
      <c r="QK54" s="64"/>
      <c r="QL54" s="64"/>
      <c r="QM54" s="64"/>
      <c r="QN54" s="64"/>
      <c r="QO54" s="64"/>
      <c r="QP54" s="64"/>
      <c r="QQ54" s="64"/>
      <c r="QR54" s="64"/>
      <c r="QS54" s="64"/>
      <c r="QT54" s="64"/>
      <c r="QU54" s="64"/>
      <c r="QV54" s="64"/>
      <c r="QW54" s="64"/>
      <c r="QX54" s="64"/>
      <c r="QY54" s="64"/>
      <c r="QZ54" s="64"/>
      <c r="RA54" s="64"/>
      <c r="RB54" s="64"/>
      <c r="RC54" s="64"/>
      <c r="RD54" s="64"/>
      <c r="RE54" s="64"/>
      <c r="RF54" s="64"/>
      <c r="RG54" s="64"/>
      <c r="RH54" s="64"/>
      <c r="RI54" s="64"/>
      <c r="RJ54" s="64"/>
      <c r="RK54" s="64"/>
      <c r="RL54" s="64"/>
      <c r="RM54" s="64"/>
      <c r="RN54" s="64"/>
      <c r="RO54" s="64"/>
      <c r="RP54" s="64"/>
      <c r="RQ54" s="64"/>
      <c r="RR54" s="64"/>
      <c r="RS54" s="64"/>
      <c r="RT54" s="64"/>
      <c r="RU54" s="64"/>
      <c r="RV54" s="64"/>
      <c r="RW54" s="64"/>
      <c r="RX54" s="64"/>
      <c r="RY54" s="64"/>
      <c r="RZ54" s="64"/>
      <c r="SA54" s="64"/>
      <c r="SB54" s="64"/>
      <c r="SC54" s="64"/>
      <c r="SD54" s="64"/>
      <c r="SE54" s="64"/>
      <c r="SF54" s="64"/>
      <c r="SG54" s="64"/>
      <c r="SH54" s="64"/>
      <c r="SI54" s="64"/>
      <c r="SJ54" s="64"/>
      <c r="SK54" s="64"/>
      <c r="SL54" s="64"/>
      <c r="SM54" s="64"/>
      <c r="SN54" s="64"/>
      <c r="SO54" s="64"/>
      <c r="SP54" s="64"/>
      <c r="SQ54" s="64"/>
      <c r="SR54" s="64"/>
      <c r="SS54" s="64"/>
      <c r="ST54" s="64"/>
      <c r="SU54" s="64"/>
      <c r="SV54" s="64"/>
      <c r="SW54" s="64"/>
      <c r="SX54" s="64"/>
      <c r="SY54" s="64"/>
      <c r="SZ54" s="64"/>
      <c r="TA54" s="64"/>
      <c r="TB54" s="64"/>
      <c r="TC54" s="64"/>
      <c r="TD54" s="64"/>
      <c r="TE54" s="64"/>
      <c r="TF54" s="64"/>
      <c r="TG54" s="64"/>
      <c r="TH54" s="64"/>
      <c r="TI54" s="64"/>
      <c r="TJ54" s="64"/>
      <c r="TK54" s="64"/>
      <c r="TL54" s="64"/>
      <c r="TM54" s="64"/>
      <c r="TN54" s="64"/>
      <c r="TO54" s="64"/>
      <c r="TP54" s="64"/>
      <c r="TQ54" s="64"/>
      <c r="TR54" s="64"/>
      <c r="TS54" s="64"/>
      <c r="TT54" s="64"/>
      <c r="TU54" s="64"/>
      <c r="TV54" s="64"/>
      <c r="TW54" s="64"/>
      <c r="TX54" s="64"/>
      <c r="TY54" s="64"/>
      <c r="TZ54" s="64"/>
      <c r="UA54" s="64"/>
      <c r="UB54" s="64"/>
      <c r="UC54" s="64"/>
      <c r="UD54" s="64"/>
      <c r="UE54" s="64"/>
      <c r="UF54" s="64"/>
      <c r="UG54" s="64"/>
      <c r="UH54" s="64"/>
      <c r="UI54" s="64"/>
      <c r="UJ54" s="64"/>
      <c r="UK54" s="64"/>
      <c r="UL54" s="64"/>
      <c r="UM54" s="64"/>
      <c r="UN54" s="64"/>
      <c r="UO54" s="64"/>
      <c r="UP54" s="64"/>
      <c r="UQ54" s="64"/>
      <c r="UR54" s="64"/>
      <c r="US54" s="64"/>
      <c r="UT54" s="64"/>
      <c r="UU54" s="64"/>
      <c r="UV54" s="64"/>
      <c r="UW54" s="64"/>
      <c r="UX54" s="64"/>
      <c r="UY54" s="64"/>
      <c r="UZ54" s="64"/>
      <c r="VA54" s="64"/>
      <c r="VB54" s="64"/>
      <c r="VC54" s="64"/>
      <c r="VD54" s="64"/>
      <c r="VE54" s="64"/>
      <c r="VF54" s="129"/>
      <c r="VG54" s="129"/>
      <c r="VH54" s="129"/>
      <c r="VI54" s="129"/>
      <c r="VJ54" s="129"/>
      <c r="VK54" s="129"/>
      <c r="VL54" s="129"/>
      <c r="VM54" s="129"/>
      <c r="VN54" s="129"/>
      <c r="VO54" s="129"/>
      <c r="VP54" s="129"/>
      <c r="VQ54" s="129"/>
      <c r="VR54" s="129"/>
      <c r="VS54" s="129"/>
      <c r="VT54" s="129"/>
      <c r="VU54" s="129"/>
      <c r="VV54" s="129"/>
      <c r="VW54" s="129"/>
      <c r="VX54" s="129"/>
      <c r="VY54" s="129"/>
      <c r="VZ54" s="129"/>
      <c r="WA54" s="129"/>
      <c r="WB54" s="129"/>
      <c r="WC54" s="129"/>
      <c r="WD54" s="129"/>
      <c r="WE54" s="129"/>
      <c r="WF54" s="129"/>
      <c r="WG54" s="129"/>
      <c r="WH54" s="129"/>
      <c r="WI54" s="129"/>
      <c r="WJ54" s="129"/>
      <c r="WK54" s="129"/>
      <c r="WL54" s="129"/>
      <c r="WM54" s="129"/>
      <c r="WN54" s="129"/>
      <c r="WO54" s="129"/>
      <c r="WP54" s="129"/>
      <c r="WQ54" s="129"/>
      <c r="WR54" s="129"/>
      <c r="WS54" s="129"/>
      <c r="WT54" s="129"/>
      <c r="WU54" s="129"/>
      <c r="WV54" s="129"/>
      <c r="WW54" s="129"/>
      <c r="WX54" s="129"/>
      <c r="WY54" s="129"/>
      <c r="WZ54" s="129"/>
      <c r="XA54" s="129"/>
      <c r="XB54" s="129"/>
      <c r="XC54" s="129"/>
      <c r="XD54" s="129"/>
      <c r="XE54" s="129"/>
      <c r="XF54" s="129"/>
      <c r="XG54" s="129"/>
      <c r="XH54" s="129"/>
      <c r="XI54" s="129"/>
      <c r="XJ54" s="129"/>
      <c r="XK54" s="129"/>
      <c r="XL54" s="129"/>
      <c r="XM54" s="129"/>
      <c r="XN54" s="129"/>
      <c r="XO54" s="129"/>
      <c r="XP54" s="129"/>
      <c r="XQ54" s="129"/>
      <c r="XR54" s="129"/>
      <c r="XS54" s="129"/>
      <c r="XT54" s="129"/>
      <c r="XU54" s="129"/>
      <c r="XV54" s="129"/>
      <c r="XW54" s="129"/>
      <c r="XX54" s="129"/>
      <c r="XY54" s="129"/>
      <c r="XZ54" s="129"/>
      <c r="YA54" s="129"/>
      <c r="YB54" s="129"/>
      <c r="YC54" s="129"/>
      <c r="YD54" s="129"/>
      <c r="YE54" s="129"/>
      <c r="YF54" s="129"/>
      <c r="YG54" s="129"/>
      <c r="YH54" s="129"/>
      <c r="YI54" s="129"/>
      <c r="YJ54" s="129"/>
      <c r="YK54" s="129"/>
      <c r="YL54" s="129"/>
      <c r="YM54" s="129"/>
      <c r="YN54" s="129"/>
      <c r="YO54" s="129"/>
      <c r="YP54" s="129"/>
      <c r="YQ54" s="129"/>
      <c r="YR54" s="129"/>
      <c r="YS54" s="129"/>
      <c r="YT54" s="129"/>
      <c r="YU54" s="129"/>
      <c r="YV54" s="129"/>
      <c r="YW54" s="129"/>
      <c r="YX54" s="129"/>
      <c r="YY54" s="129"/>
      <c r="YZ54" s="129"/>
      <c r="ZA54" s="129"/>
      <c r="ZB54" s="129"/>
      <c r="ZC54" s="129"/>
      <c r="ZD54" s="129"/>
      <c r="ZE54" s="129"/>
      <c r="ZF54" s="129"/>
      <c r="ZG54" s="129"/>
      <c r="ZH54" s="129"/>
      <c r="ZI54" s="129"/>
      <c r="ZJ54" s="129"/>
      <c r="ZK54" s="129"/>
      <c r="ZL54" s="129"/>
      <c r="ZM54" s="129"/>
      <c r="ZN54" s="129"/>
      <c r="ZO54" s="129"/>
      <c r="ZP54" s="129"/>
      <c r="ZQ54" s="129"/>
      <c r="ZR54" s="129"/>
      <c r="ZS54" s="129"/>
      <c r="ZT54" s="129"/>
      <c r="ZU54" s="129"/>
      <c r="ZV54" s="129"/>
      <c r="ZW54" s="129"/>
      <c r="ZX54" s="129"/>
      <c r="ZY54" s="129"/>
      <c r="ZZ54" s="129"/>
      <c r="AAA54" s="129"/>
      <c r="AAB54" s="129"/>
      <c r="AAC54" s="129"/>
      <c r="AAD54" s="129"/>
      <c r="AAE54" s="129"/>
      <c r="AAF54" s="129"/>
      <c r="AAG54" s="129"/>
      <c r="AAH54" s="129"/>
      <c r="AAI54" s="129"/>
      <c r="AAJ54" s="129"/>
      <c r="AAK54" s="129"/>
      <c r="AAL54" s="129"/>
      <c r="AAM54" s="129"/>
      <c r="AAN54" s="129"/>
      <c r="AAO54" s="129"/>
      <c r="AAP54" s="129"/>
      <c r="AAQ54" s="129"/>
      <c r="AAR54" s="129"/>
      <c r="AAS54" s="129"/>
      <c r="AAT54" s="129"/>
      <c r="AAU54" s="129"/>
      <c r="AAV54" s="129"/>
      <c r="AAW54" s="129"/>
      <c r="AAX54" s="129"/>
      <c r="AAY54" s="129"/>
      <c r="AAZ54" s="129"/>
      <c r="ABA54" s="129"/>
      <c r="ABB54" s="129"/>
      <c r="ABC54" s="129"/>
      <c r="ABD54" s="129"/>
      <c r="ABE54" s="129"/>
      <c r="ABF54" s="129"/>
      <c r="ABG54" s="129"/>
      <c r="ABH54" s="129"/>
      <c r="ABI54" s="129"/>
      <c r="ABJ54" s="129"/>
      <c r="ABK54" s="129"/>
      <c r="ABL54" s="129"/>
      <c r="ABM54" s="129"/>
      <c r="ABN54" s="129"/>
      <c r="ABO54" s="129"/>
      <c r="ABP54" s="129"/>
      <c r="ABQ54" s="129"/>
      <c r="ABR54" s="129"/>
      <c r="ABS54" s="129"/>
      <c r="ABT54" s="129"/>
      <c r="ABU54" s="129"/>
      <c r="ABV54" s="129"/>
      <c r="ABW54" s="129"/>
      <c r="ABX54" s="129"/>
      <c r="ABY54" s="129"/>
      <c r="ABZ54" s="129"/>
      <c r="ACA54" s="129"/>
      <c r="ACB54" s="129"/>
      <c r="ACC54" s="129"/>
      <c r="ACD54" s="129"/>
      <c r="ACE54" s="129"/>
      <c r="ACF54" s="129"/>
      <c r="ACG54" s="129"/>
      <c r="ACH54" s="129"/>
      <c r="ACI54" s="129"/>
      <c r="ACJ54" s="129"/>
      <c r="ACK54" s="129"/>
      <c r="ACL54" s="129"/>
      <c r="ACM54" s="129"/>
      <c r="ACN54" s="129"/>
      <c r="ACO54" s="129"/>
      <c r="ACP54" s="129"/>
      <c r="ACQ54" s="129"/>
      <c r="ACR54" s="129"/>
      <c r="ACS54" s="129"/>
      <c r="ACT54" s="129"/>
      <c r="ACU54" s="129"/>
      <c r="ACV54" s="129"/>
      <c r="ACW54" s="129"/>
      <c r="ACX54" s="129"/>
      <c r="ACY54" s="257"/>
      <c r="ACZ54" s="257"/>
      <c r="ADA54" s="257"/>
      <c r="ADB54" s="257"/>
      <c r="ADC54" s="257"/>
      <c r="ADD54" s="257"/>
      <c r="ADE54" s="257"/>
      <c r="ADF54" s="257"/>
      <c r="ADG54" s="257"/>
      <c r="ADH54" s="257"/>
      <c r="ADI54" s="257"/>
      <c r="ADJ54" s="257"/>
      <c r="ADK54" s="257"/>
      <c r="ADL54" s="257"/>
      <c r="ADM54" s="257"/>
      <c r="ADN54" s="257"/>
      <c r="ADO54" s="257"/>
      <c r="ADP54" s="257"/>
      <c r="ADQ54" s="257"/>
      <c r="ADR54" s="257"/>
      <c r="ADS54" s="257"/>
      <c r="ADT54" s="257"/>
      <c r="ADU54" s="257"/>
      <c r="ADV54" s="257"/>
      <c r="ADW54" s="257"/>
      <c r="ADX54" s="257"/>
      <c r="ADY54" s="257"/>
      <c r="ADZ54" s="257"/>
      <c r="AEA54" s="257"/>
      <c r="AEB54" s="257"/>
      <c r="AEC54" s="257"/>
      <c r="AED54" s="257"/>
      <c r="AEE54" s="257"/>
      <c r="AEF54" s="257"/>
      <c r="AEG54" s="257"/>
      <c r="AEH54" s="257"/>
      <c r="AEI54" s="257"/>
      <c r="AEJ54" s="257"/>
      <c r="AEK54" s="257"/>
      <c r="AEL54" s="257"/>
      <c r="AEM54" s="257"/>
      <c r="AEN54" s="257"/>
      <c r="AEO54" s="257"/>
      <c r="AEP54" s="257"/>
      <c r="AEQ54" s="257"/>
      <c r="AER54" s="257"/>
      <c r="AES54" s="257"/>
      <c r="AET54" s="257"/>
      <c r="AEU54" s="257"/>
      <c r="AEV54" s="257"/>
      <c r="AEW54" s="257"/>
      <c r="AEX54" s="257"/>
      <c r="AEY54" s="257"/>
      <c r="AEZ54" s="257"/>
      <c r="AFA54" s="257"/>
      <c r="AFB54" s="257"/>
      <c r="AFC54" s="257"/>
      <c r="AFD54" s="257"/>
      <c r="AFE54" s="257"/>
      <c r="AFF54" s="257"/>
      <c r="AFG54" s="257"/>
      <c r="AFH54" s="257"/>
      <c r="AFI54" s="257"/>
      <c r="AFJ54" s="257"/>
      <c r="AFK54" s="257"/>
      <c r="AFL54" s="257"/>
      <c r="AFM54" s="257"/>
      <c r="AFN54" s="257"/>
      <c r="AFO54" s="130"/>
      <c r="AFP54" s="130"/>
      <c r="AFQ54" s="130"/>
      <c r="AFR54" s="130"/>
      <c r="AFS54" s="130"/>
      <c r="AFT54" s="130"/>
      <c r="AFU54" s="130"/>
      <c r="AFV54" s="130"/>
      <c r="AFW54" s="130"/>
      <c r="AFX54" s="130"/>
      <c r="AFY54" s="130"/>
      <c r="AFZ54" s="130"/>
      <c r="AGA54" s="130"/>
      <c r="AGB54" s="130"/>
      <c r="AGC54" s="130"/>
      <c r="AGD54" s="130"/>
      <c r="AGE54" s="130"/>
      <c r="AGF54" s="130"/>
      <c r="AGG54" s="130"/>
      <c r="AGH54" s="130"/>
      <c r="AGI54" s="130"/>
      <c r="AGJ54" s="130"/>
      <c r="AGK54" s="130"/>
      <c r="AGL54" s="130"/>
      <c r="AGM54" s="130"/>
      <c r="AGN54" s="130"/>
      <c r="AGO54" s="130"/>
      <c r="AGP54" s="130"/>
      <c r="AGQ54" s="130"/>
      <c r="AGR54" s="130"/>
      <c r="AGS54" s="130"/>
      <c r="AGT54" s="130"/>
      <c r="AGU54" s="130"/>
      <c r="AGV54" s="130"/>
      <c r="AGW54" s="130"/>
      <c r="AGX54" s="130"/>
      <c r="AGY54" s="130"/>
      <c r="AGZ54" s="130"/>
      <c r="AHA54" s="130"/>
      <c r="AHB54" s="130"/>
      <c r="AHC54" s="130"/>
      <c r="AHD54" s="130"/>
      <c r="AHE54" s="130"/>
      <c r="AHF54" s="130"/>
      <c r="AHG54" s="130"/>
      <c r="AHH54" s="130"/>
      <c r="AHI54" s="130"/>
      <c r="AHJ54" s="130"/>
      <c r="AHK54" s="130"/>
      <c r="AHL54" s="130"/>
      <c r="AHM54" s="130"/>
      <c r="AHN54" s="130"/>
      <c r="AHO54" s="130"/>
      <c r="AHP54" s="130"/>
      <c r="AHQ54" s="130"/>
      <c r="AHR54" s="130"/>
      <c r="AHS54" s="130"/>
      <c r="AHT54" s="130"/>
      <c r="AHU54" s="130"/>
      <c r="AHV54" s="130"/>
      <c r="AHW54" s="130"/>
      <c r="AHX54" s="130"/>
      <c r="AHY54" s="130"/>
      <c r="AHZ54" s="130"/>
      <c r="AIA54" s="130"/>
      <c r="AIB54" s="130"/>
      <c r="AIC54" s="130"/>
      <c r="AID54" s="130"/>
      <c r="AIE54" s="64"/>
      <c r="AIF54" s="64"/>
      <c r="AIG54" s="64"/>
      <c r="AIH54" s="64"/>
      <c r="AII54" s="64"/>
      <c r="AIJ54" s="64"/>
      <c r="AIK54" s="64"/>
      <c r="AIL54" s="64"/>
      <c r="AIM54" s="64"/>
      <c r="AIN54" s="64"/>
      <c r="AIO54" s="64"/>
      <c r="AIP54" s="64"/>
      <c r="AIQ54" s="64"/>
      <c r="AIR54" s="64"/>
      <c r="AIS54" s="64"/>
      <c r="AIT54" s="64"/>
      <c r="AIU54" s="64"/>
      <c r="AIV54" s="64"/>
      <c r="AIW54" s="64"/>
      <c r="AIX54" s="64"/>
      <c r="AIY54" s="64"/>
      <c r="AIZ54" s="64"/>
      <c r="AJA54" s="64"/>
      <c r="AJB54" s="64"/>
      <c r="AJC54" s="64"/>
      <c r="AJD54" s="64"/>
      <c r="AJE54" s="64"/>
      <c r="AJF54" s="64"/>
      <c r="AJG54" s="64"/>
      <c r="AJH54" s="64"/>
      <c r="AJI54" s="64"/>
      <c r="AJJ54" s="64"/>
      <c r="AJK54" s="64"/>
      <c r="AJL54" s="64"/>
      <c r="AJM54" s="64"/>
      <c r="AJN54" s="64"/>
      <c r="AJO54" s="64"/>
      <c r="AJP54" s="64"/>
      <c r="AJQ54" s="64"/>
      <c r="AJR54" s="64"/>
      <c r="AJS54" s="64"/>
      <c r="AJT54" s="64"/>
      <c r="AJU54" s="64"/>
      <c r="AJV54" s="64"/>
      <c r="AJW54" s="64"/>
      <c r="AJX54" s="64"/>
      <c r="AJY54" s="64"/>
      <c r="AJZ54" s="64"/>
      <c r="AKA54" s="64"/>
      <c r="AKB54" s="64"/>
      <c r="AKC54" s="64"/>
      <c r="AKD54" s="64"/>
      <c r="AKE54" s="64"/>
      <c r="AKF54" s="64"/>
      <c r="AKG54" s="64"/>
      <c r="AKH54" s="64"/>
      <c r="AKI54" s="64"/>
      <c r="AKJ54" s="64"/>
      <c r="AKK54" s="64"/>
      <c r="AKL54" s="64"/>
      <c r="AKM54" s="64"/>
      <c r="AKN54" s="64"/>
      <c r="AKO54" s="64"/>
      <c r="AKP54" s="64"/>
      <c r="AKQ54" s="64"/>
      <c r="AKR54" s="64"/>
      <c r="AKS54" s="258"/>
      <c r="AKT54" s="64"/>
      <c r="AKU54" s="106"/>
      <c r="AKV54" s="106"/>
      <c r="AKW54" s="106"/>
      <c r="AKX54" s="106"/>
      <c r="AKY54" s="106"/>
      <c r="AKZ54" s="106"/>
      <c r="ALA54" s="106"/>
      <c r="ALB54" s="106"/>
      <c r="ALC54" s="106"/>
      <c r="ALD54" s="106"/>
      <c r="ALE54" s="106"/>
      <c r="ALF54" s="106"/>
      <c r="ALG54" s="106"/>
      <c r="ALH54" s="106"/>
      <c r="ALI54" s="106"/>
      <c r="ALJ54" s="106"/>
      <c r="ALK54" s="106"/>
      <c r="ALL54" s="106"/>
      <c r="ALM54" s="106"/>
      <c r="ALN54" s="106"/>
      <c r="ALO54" s="106"/>
      <c r="ALP54" s="106"/>
      <c r="ALQ54" s="106"/>
      <c r="ALR54" s="106"/>
      <c r="ALS54" s="106"/>
      <c r="ALT54" s="106"/>
      <c r="ALU54" s="106"/>
      <c r="ALV54" s="106"/>
      <c r="ALW54" s="106"/>
      <c r="ALX54" s="106"/>
      <c r="ALY54" s="106"/>
      <c r="ALZ54" s="106"/>
      <c r="AMA54" s="106"/>
      <c r="AMB54" s="106"/>
      <c r="AMC54" s="106"/>
      <c r="AMD54" s="106"/>
      <c r="AME54" s="106"/>
      <c r="AMF54" s="106"/>
      <c r="AMG54" s="106"/>
      <c r="AMH54" s="106"/>
      <c r="AMI54" s="106"/>
      <c r="AMJ54" s="106"/>
      <c r="AMK54" s="106"/>
      <c r="AML54" s="106"/>
      <c r="AMM54" s="106"/>
      <c r="AMN54" s="106"/>
      <c r="AMO54" s="106"/>
      <c r="AMP54" s="106"/>
      <c r="AMQ54" s="106"/>
      <c r="AMR54" s="106"/>
      <c r="AMS54" s="106"/>
      <c r="AMT54" s="106"/>
      <c r="AMU54" s="106"/>
      <c r="AMV54" s="106"/>
      <c r="AMW54" s="106"/>
      <c r="AMX54" s="106"/>
      <c r="AMY54" s="106"/>
      <c r="AMZ54" s="106"/>
      <c r="ANA54" s="106"/>
      <c r="ANB54" s="106"/>
      <c r="ANC54" s="106"/>
      <c r="AND54" s="106"/>
      <c r="ANE54" s="106"/>
      <c r="ANF54" s="106"/>
      <c r="ANG54" s="106"/>
      <c r="ANH54" s="107"/>
      <c r="ANI54" s="107"/>
      <c r="ANJ54" s="107"/>
      <c r="ANK54" s="107"/>
      <c r="ANL54" s="107"/>
      <c r="ANM54" s="107"/>
      <c r="ANN54" s="107"/>
      <c r="ANO54" s="107"/>
      <c r="ANP54" s="107"/>
      <c r="ANQ54" s="107"/>
      <c r="ANR54" s="107"/>
      <c r="ANS54" s="107"/>
      <c r="ANT54" s="107"/>
      <c r="ANU54" s="107"/>
      <c r="ANV54" s="107"/>
      <c r="ANW54" s="107"/>
      <c r="ANX54" s="107"/>
      <c r="ANY54" s="107"/>
      <c r="ANZ54" s="107"/>
      <c r="AOA54" s="107"/>
      <c r="AOB54" s="107"/>
      <c r="AOC54" s="107"/>
      <c r="AOD54" s="107"/>
      <c r="AOE54" s="107"/>
      <c r="AOF54" s="107"/>
      <c r="AOG54" s="107"/>
      <c r="AOH54" s="107"/>
      <c r="AOI54" s="107"/>
      <c r="AOJ54" s="107"/>
      <c r="AOK54" s="107"/>
      <c r="AOL54" s="107"/>
      <c r="AOM54" s="107"/>
      <c r="AON54" s="107"/>
      <c r="AOO54" s="107"/>
      <c r="AOP54" s="107"/>
      <c r="AOQ54" s="107"/>
      <c r="AOR54" s="107"/>
      <c r="AOS54" s="107"/>
      <c r="AOT54" s="107"/>
      <c r="AOU54" s="107"/>
      <c r="AOV54" s="107"/>
      <c r="AOW54" s="107"/>
      <c r="AOX54" s="107"/>
      <c r="AOY54" s="107"/>
      <c r="AOZ54" s="107"/>
      <c r="APA54" s="107"/>
      <c r="APB54" s="107"/>
      <c r="APC54" s="107"/>
      <c r="APD54" s="107"/>
      <c r="APE54" s="107"/>
      <c r="APF54" s="107"/>
      <c r="APG54" s="107"/>
      <c r="APH54" s="107"/>
      <c r="API54" s="107"/>
      <c r="APJ54" s="107"/>
      <c r="APK54" s="107"/>
      <c r="APL54" s="107"/>
      <c r="APM54" s="107"/>
      <c r="APN54" s="107"/>
      <c r="APO54" s="107"/>
      <c r="APP54" s="107"/>
      <c r="APQ54" s="107"/>
      <c r="APR54" s="107"/>
      <c r="APS54" s="107"/>
      <c r="APT54" s="107"/>
      <c r="APU54" s="130"/>
      <c r="APV54" s="130"/>
      <c r="APW54" s="130"/>
      <c r="APX54" s="130"/>
      <c r="APY54" s="130"/>
      <c r="APZ54" s="130"/>
      <c r="AQA54" s="130"/>
      <c r="AQB54" s="130"/>
      <c r="AQC54" s="130"/>
      <c r="AQD54" s="130"/>
      <c r="AQE54" s="130"/>
      <c r="AQF54" s="130"/>
      <c r="AQG54" s="130"/>
      <c r="AQH54" s="130"/>
      <c r="AQI54" s="130"/>
      <c r="AQJ54" s="130"/>
      <c r="AQK54" s="130"/>
      <c r="AQL54" s="130"/>
      <c r="AQM54" s="130"/>
      <c r="AQN54" s="130"/>
      <c r="AQO54" s="130"/>
      <c r="AQP54" s="130"/>
      <c r="AQQ54" s="130"/>
      <c r="AQR54" s="130"/>
      <c r="AQS54" s="130"/>
      <c r="AQT54" s="130"/>
      <c r="AQU54" s="130"/>
      <c r="AQV54" s="130"/>
      <c r="AQW54" s="130"/>
      <c r="AQX54" s="130"/>
      <c r="AQY54" s="130"/>
      <c r="AQZ54" s="130"/>
      <c r="ARA54" s="130"/>
      <c r="ARB54" s="130"/>
      <c r="ARC54" s="130"/>
      <c r="ARD54" s="130"/>
      <c r="ARE54" s="130"/>
      <c r="ARF54" s="130"/>
      <c r="ARG54" s="130"/>
      <c r="ARH54" s="130"/>
      <c r="ARI54" s="130"/>
      <c r="ARJ54" s="130"/>
      <c r="ARK54" s="130"/>
      <c r="ARL54" s="130"/>
      <c r="ARM54" s="130"/>
      <c r="ARN54" s="130"/>
      <c r="ARO54" s="130"/>
      <c r="ARP54" s="130"/>
      <c r="ARQ54" s="130"/>
      <c r="ARR54" s="130"/>
      <c r="ARS54" s="130"/>
      <c r="ART54" s="130"/>
      <c r="ARU54" s="130"/>
      <c r="ARV54" s="130"/>
      <c r="ARW54" s="130"/>
      <c r="ARX54" s="130"/>
      <c r="ARY54" s="130"/>
      <c r="ARZ54" s="130"/>
      <c r="ASA54" s="130"/>
      <c r="ASB54" s="130"/>
      <c r="ASC54" s="130"/>
      <c r="ASD54" s="130"/>
      <c r="ASE54" s="130"/>
      <c r="ASF54" s="130"/>
      <c r="ASG54" s="130"/>
      <c r="ASH54" s="131"/>
      <c r="ASI54" s="131"/>
      <c r="ASJ54" s="131"/>
      <c r="ASK54" s="131"/>
      <c r="ASL54" s="131"/>
      <c r="ASM54" s="131"/>
      <c r="ASN54" s="131"/>
      <c r="ASO54" s="131"/>
      <c r="ASP54" s="131"/>
      <c r="ASQ54" s="131"/>
      <c r="ASR54" s="131"/>
      <c r="ASS54" s="131"/>
      <c r="AST54" s="131"/>
      <c r="ASU54" s="131"/>
      <c r="ASV54" s="131"/>
      <c r="ASW54" s="131"/>
      <c r="ASX54" s="131"/>
      <c r="ASY54" s="131"/>
      <c r="ASZ54" s="131"/>
      <c r="ATA54" s="131"/>
      <c r="ATB54" s="131"/>
      <c r="ATC54" s="131"/>
      <c r="ATD54" s="131"/>
      <c r="ATE54" s="131"/>
      <c r="ATF54" s="131"/>
      <c r="ATG54" s="131"/>
      <c r="ATH54" s="131"/>
      <c r="ATI54" s="131"/>
      <c r="ATJ54" s="131"/>
      <c r="ATK54" s="131"/>
      <c r="ATL54" s="131"/>
      <c r="ATM54" s="131"/>
      <c r="ATN54" s="131"/>
      <c r="ATO54" s="131"/>
      <c r="ATP54" s="131"/>
      <c r="ATQ54" s="131"/>
      <c r="ATR54" s="131"/>
      <c r="ATS54" s="131"/>
      <c r="ATT54" s="131"/>
      <c r="ATU54" s="131"/>
      <c r="ATV54" s="131"/>
      <c r="ATW54" s="131"/>
      <c r="ATX54" s="131"/>
      <c r="ATY54" s="131"/>
      <c r="ATZ54" s="131"/>
      <c r="AUA54" s="131"/>
      <c r="AUB54" s="131"/>
      <c r="AUC54" s="131"/>
      <c r="AUD54" s="131"/>
      <c r="AUE54" s="131"/>
      <c r="AUF54" s="131"/>
      <c r="AUG54" s="131"/>
      <c r="AUH54" s="131"/>
      <c r="AUI54" s="131"/>
      <c r="AUJ54" s="131"/>
      <c r="AUK54" s="131"/>
      <c r="AUL54" s="131"/>
      <c r="AUM54" s="131"/>
      <c r="AUN54" s="131"/>
      <c r="AUO54" s="131"/>
      <c r="AUP54" s="131"/>
      <c r="AUQ54" s="131"/>
      <c r="AUR54" s="131"/>
      <c r="AUS54" s="131"/>
      <c r="AUT54" s="131"/>
      <c r="AUU54" s="130"/>
      <c r="AUV54" s="130"/>
      <c r="AUW54" s="130"/>
      <c r="AUX54" s="130"/>
      <c r="AUY54" s="130"/>
      <c r="AUZ54" s="130"/>
      <c r="AVA54" s="130"/>
      <c r="AVB54" s="130"/>
      <c r="AVC54" s="130"/>
      <c r="AVD54" s="130"/>
      <c r="AVE54" s="130"/>
      <c r="AVF54" s="130"/>
      <c r="AVG54" s="130"/>
      <c r="AVH54" s="130"/>
      <c r="AVI54" s="130"/>
      <c r="AVJ54" s="130"/>
      <c r="AVK54" s="130"/>
      <c r="AVL54" s="130"/>
      <c r="AVM54" s="130"/>
      <c r="AVN54" s="130"/>
      <c r="AVO54" s="130"/>
      <c r="AVP54" s="130"/>
      <c r="AVQ54" s="130"/>
      <c r="AVR54" s="130"/>
      <c r="AVS54" s="130"/>
      <c r="AVT54" s="130"/>
      <c r="AVU54" s="130"/>
      <c r="AVV54" s="130"/>
      <c r="AVW54" s="130"/>
      <c r="AVX54" s="130"/>
      <c r="AVY54" s="130"/>
      <c r="AVZ54" s="130"/>
      <c r="AWA54" s="130"/>
      <c r="AWB54" s="130"/>
      <c r="AWC54" s="130"/>
      <c r="AWD54" s="130"/>
      <c r="AWE54" s="130"/>
      <c r="AWF54" s="130"/>
      <c r="AWG54" s="130"/>
      <c r="AWH54" s="130"/>
      <c r="AWI54" s="130"/>
      <c r="AWJ54" s="130"/>
      <c r="AWK54" s="130"/>
      <c r="AWL54" s="130"/>
      <c r="AWM54" s="130"/>
      <c r="AWN54" s="130"/>
      <c r="AWO54" s="130"/>
      <c r="AWP54" s="130"/>
      <c r="AWQ54" s="130"/>
      <c r="AWR54" s="130"/>
      <c r="AWS54" s="130"/>
      <c r="AWT54" s="130"/>
      <c r="AWU54" s="130"/>
      <c r="AWV54" s="130"/>
      <c r="AWW54" s="130"/>
      <c r="AWX54" s="130"/>
      <c r="AWY54" s="130"/>
      <c r="AWZ54" s="130"/>
      <c r="AXA54" s="130"/>
      <c r="AXB54" s="130"/>
      <c r="AXC54" s="130"/>
      <c r="AXD54" s="130"/>
      <c r="AXE54" s="130"/>
      <c r="AXF54" s="130"/>
      <c r="AXG54" s="130"/>
      <c r="AXH54" s="130"/>
      <c r="AXI54" s="130"/>
      <c r="AXJ54" s="130"/>
      <c r="AXK54" s="64"/>
      <c r="AXL54" s="64"/>
      <c r="AXM54" s="64"/>
      <c r="AXN54" s="64"/>
      <c r="AXO54" s="64"/>
      <c r="AXP54" s="64"/>
      <c r="AXQ54" s="64"/>
      <c r="AXR54" s="64"/>
      <c r="AXS54" s="64"/>
      <c r="AXT54" s="64"/>
      <c r="AXU54" s="64"/>
      <c r="AXV54" s="64"/>
      <c r="AXW54" s="64"/>
      <c r="AXX54" s="64"/>
      <c r="AXY54" s="64"/>
      <c r="AXZ54" s="64"/>
      <c r="AYA54" s="64"/>
      <c r="AYB54" s="64"/>
      <c r="AYC54" s="64"/>
      <c r="AYD54" s="64"/>
      <c r="AYE54" s="64"/>
      <c r="AYF54" s="64"/>
      <c r="AYG54" s="64"/>
      <c r="AYH54" s="64"/>
      <c r="AYI54" s="64"/>
      <c r="AYJ54" s="64"/>
      <c r="AYK54" s="64"/>
      <c r="AYL54" s="64"/>
      <c r="AYM54" s="64"/>
      <c r="AYN54" s="64"/>
      <c r="AYO54" s="64"/>
      <c r="AYP54" s="64"/>
      <c r="AYQ54" s="64"/>
      <c r="AYR54" s="64"/>
      <c r="AYS54" s="64"/>
      <c r="AYT54" s="64"/>
      <c r="AYU54" s="64"/>
      <c r="AYV54" s="64"/>
      <c r="AYW54" s="64"/>
      <c r="AYX54" s="64"/>
      <c r="AYY54" s="64"/>
      <c r="AYZ54" s="64"/>
      <c r="AZA54" s="64"/>
      <c r="AZB54" s="64"/>
      <c r="AZC54" s="64"/>
      <c r="AZD54" s="64"/>
      <c r="AZE54" s="64"/>
      <c r="AZF54" s="64"/>
      <c r="AZG54" s="64"/>
      <c r="AZH54" s="64"/>
      <c r="AZI54" s="64"/>
      <c r="AZJ54" s="64"/>
      <c r="AZK54" s="64"/>
      <c r="AZL54" s="64"/>
      <c r="AZM54" s="64"/>
      <c r="AZN54" s="64"/>
      <c r="AZO54" s="64"/>
      <c r="AZP54" s="64"/>
      <c r="AZQ54" s="64"/>
      <c r="AZR54" s="64"/>
      <c r="AZS54" s="64"/>
      <c r="AZT54" s="64"/>
      <c r="AZU54" s="64"/>
      <c r="AZV54" s="64"/>
      <c r="AZW54" s="64"/>
      <c r="AZX54" s="130"/>
      <c r="AZY54" s="130"/>
      <c r="AZZ54" s="130"/>
      <c r="BAA54" s="130"/>
      <c r="BAB54" s="130"/>
      <c r="BAC54" s="130"/>
      <c r="BAD54" s="130"/>
      <c r="BAE54" s="130"/>
      <c r="BAF54" s="130"/>
      <c r="BAG54" s="130"/>
      <c r="BAH54" s="130"/>
      <c r="BAI54" s="130"/>
      <c r="BAJ54" s="130"/>
      <c r="BAK54" s="130"/>
      <c r="BAL54" s="130"/>
      <c r="BAM54" s="130"/>
      <c r="BAN54" s="130"/>
      <c r="BAO54" s="130"/>
      <c r="BAP54" s="130"/>
      <c r="BAQ54" s="130"/>
      <c r="BAR54" s="130"/>
      <c r="BAS54" s="130"/>
      <c r="BAT54" s="130"/>
      <c r="BAU54" s="130"/>
      <c r="BAV54" s="130"/>
      <c r="BAW54" s="130"/>
      <c r="BAX54" s="130"/>
      <c r="BAY54" s="130"/>
      <c r="BAZ54" s="130"/>
      <c r="BBA54" s="130"/>
      <c r="BBB54" s="130"/>
      <c r="BBC54" s="130"/>
      <c r="BBD54" s="130"/>
      <c r="BBE54" s="130"/>
      <c r="BBF54" s="130"/>
      <c r="BBG54" s="130"/>
      <c r="BBH54" s="130"/>
      <c r="BBI54" s="130"/>
      <c r="BBJ54" s="130"/>
      <c r="BBK54" s="130"/>
      <c r="BBL54" s="130"/>
      <c r="BBM54" s="130"/>
      <c r="BBN54" s="130"/>
      <c r="BBO54" s="130"/>
      <c r="BBP54" s="130"/>
      <c r="BBQ54" s="130"/>
      <c r="BBR54" s="130"/>
      <c r="BBS54" s="130"/>
      <c r="BBT54" s="130"/>
      <c r="BBU54" s="130"/>
      <c r="BBV54" s="130"/>
      <c r="BBW54" s="130"/>
      <c r="BBX54" s="130"/>
      <c r="BBY54" s="130"/>
      <c r="BBZ54" s="130"/>
      <c r="BCA54" s="130"/>
      <c r="BCB54" s="130"/>
      <c r="BCC54" s="130"/>
      <c r="BCD54" s="130"/>
      <c r="BCE54" s="130"/>
      <c r="BCF54" s="130"/>
      <c r="BCG54" s="130"/>
      <c r="BCH54" s="130"/>
      <c r="BCI54" s="130"/>
      <c r="BCJ54" s="130"/>
      <c r="BCK54" s="130"/>
      <c r="BCL54" s="130"/>
      <c r="BCM54" s="130"/>
      <c r="BCN54" s="130"/>
      <c r="BCO54" s="130"/>
      <c r="BCP54" s="130"/>
      <c r="BCQ54" s="130"/>
      <c r="BCR54" s="130"/>
      <c r="BCS54" s="130"/>
      <c r="BCT54" s="130"/>
      <c r="BCU54" s="130"/>
      <c r="BCV54" s="130"/>
      <c r="BCW54" s="130"/>
      <c r="BCX54" s="130"/>
      <c r="BCY54" s="130"/>
      <c r="BCZ54" s="130"/>
      <c r="BDA54" s="130"/>
      <c r="BDB54" s="130"/>
      <c r="BDC54" s="130"/>
      <c r="BDD54" s="130"/>
      <c r="BDE54" s="130"/>
      <c r="BDF54" s="130"/>
      <c r="BDG54" s="130"/>
      <c r="BDH54" s="130"/>
      <c r="BDI54" s="130"/>
      <c r="BDJ54" s="130"/>
      <c r="BDK54" s="130"/>
      <c r="BDL54" s="130"/>
      <c r="BDM54" s="130"/>
      <c r="BDN54" s="130"/>
      <c r="BDO54" s="130"/>
      <c r="BDP54" s="130"/>
      <c r="BDQ54" s="130"/>
      <c r="BDR54" s="130"/>
      <c r="BDS54" s="130"/>
      <c r="BDT54" s="130"/>
      <c r="BDU54" s="130"/>
      <c r="BDV54" s="130"/>
      <c r="BDW54" s="130"/>
      <c r="BDX54" s="130"/>
      <c r="BDY54" s="130"/>
      <c r="BDZ54" s="130"/>
      <c r="BEA54" s="130"/>
      <c r="BEB54" s="130"/>
      <c r="BEC54" s="130"/>
      <c r="BED54" s="130"/>
      <c r="BEE54" s="130"/>
      <c r="BEF54" s="130"/>
      <c r="BEG54" s="130"/>
      <c r="BEH54" s="130"/>
      <c r="BEI54" s="130"/>
      <c r="BEJ54" s="130"/>
      <c r="BEK54" s="130"/>
      <c r="BEL54" s="130"/>
      <c r="BEM54" s="130"/>
      <c r="BEN54" s="130"/>
      <c r="BEO54" s="130"/>
      <c r="BEP54" s="130"/>
      <c r="BEQ54" s="130"/>
      <c r="BER54" s="130"/>
      <c r="BES54" s="130"/>
      <c r="BET54" s="130"/>
      <c r="BEU54" s="130"/>
      <c r="BEV54" s="130"/>
      <c r="BEW54" s="130"/>
      <c r="BEX54" s="129"/>
      <c r="BEY54" s="129"/>
      <c r="BEZ54" s="129"/>
      <c r="BFA54" s="129"/>
      <c r="BFB54" s="129"/>
      <c r="BFC54" s="129"/>
      <c r="BFD54" s="129"/>
      <c r="BFE54" s="129"/>
      <c r="BFF54" s="129"/>
      <c r="BFG54" s="129"/>
      <c r="BFH54" s="129"/>
      <c r="BFI54" s="129"/>
      <c r="BFJ54" s="129"/>
      <c r="BFK54" s="129"/>
      <c r="BFL54" s="129"/>
      <c r="BFM54" s="129"/>
      <c r="BFN54" s="129"/>
      <c r="BFO54" s="129"/>
      <c r="BFP54" s="129"/>
      <c r="BFQ54" s="129"/>
      <c r="BFR54" s="129"/>
      <c r="BFS54" s="129"/>
      <c r="BFT54" s="129"/>
      <c r="BFU54" s="129"/>
      <c r="BFV54" s="129"/>
      <c r="BFW54" s="129"/>
      <c r="BFX54" s="129"/>
      <c r="BFY54" s="129"/>
      <c r="BFZ54" s="129"/>
      <c r="BGA54" s="129"/>
      <c r="BGB54" s="129"/>
      <c r="BGC54" s="129"/>
      <c r="BGD54" s="129"/>
      <c r="BGE54" s="129"/>
      <c r="BGF54" s="129"/>
      <c r="BGG54" s="129"/>
      <c r="BGH54" s="129"/>
      <c r="BGI54" s="129"/>
      <c r="BGJ54" s="129"/>
      <c r="BGK54" s="129"/>
      <c r="BGL54" s="129"/>
      <c r="BGM54" s="129"/>
      <c r="BGN54" s="129"/>
      <c r="BGO54" s="129"/>
      <c r="BGP54" s="129"/>
      <c r="BGQ54" s="129"/>
      <c r="BGR54" s="129"/>
      <c r="BGS54" s="129"/>
      <c r="BGT54" s="129"/>
      <c r="BGU54" s="129"/>
      <c r="BGV54" s="129"/>
      <c r="BGW54" s="129"/>
      <c r="BGX54" s="129"/>
      <c r="BGY54" s="129"/>
      <c r="BGZ54" s="129"/>
      <c r="BHA54" s="129"/>
      <c r="BHB54" s="129"/>
      <c r="BHC54" s="129"/>
      <c r="BHD54" s="129"/>
      <c r="BHE54" s="129"/>
      <c r="BHF54" s="129"/>
      <c r="BHG54" s="129"/>
      <c r="BHH54" s="129"/>
      <c r="BHI54" s="129"/>
      <c r="BHJ54" s="129"/>
      <c r="BHK54" s="129"/>
      <c r="BHL54" s="129"/>
      <c r="BHM54" s="129"/>
      <c r="BHN54" s="64"/>
      <c r="BHO54" s="64"/>
      <c r="BHP54" s="64"/>
      <c r="BHQ54" s="64"/>
      <c r="BHR54" s="64"/>
      <c r="BHS54" s="64"/>
      <c r="BHT54" s="64"/>
      <c r="BHU54" s="64"/>
      <c r="BHV54" s="64"/>
      <c r="BHW54" s="64"/>
      <c r="BHX54" s="64"/>
      <c r="BHY54" s="64"/>
      <c r="BHZ54" s="64"/>
      <c r="BIA54" s="64"/>
      <c r="BIB54" s="64"/>
      <c r="BIC54" s="64"/>
      <c r="BID54" s="64"/>
      <c r="BIE54" s="64"/>
      <c r="BIF54" s="64"/>
      <c r="BIG54" s="64"/>
      <c r="BIH54" s="64"/>
      <c r="BII54" s="64"/>
      <c r="BIJ54" s="64"/>
      <c r="BIK54" s="64"/>
      <c r="BIL54" s="64"/>
      <c r="BIM54" s="64"/>
      <c r="BIN54" s="64"/>
      <c r="BIO54" s="64"/>
      <c r="BIP54" s="64"/>
      <c r="BIQ54" s="64"/>
      <c r="BIR54" s="64"/>
      <c r="BIS54" s="64"/>
      <c r="BIT54" s="64"/>
      <c r="BIU54" s="64"/>
      <c r="BIV54" s="64"/>
      <c r="BIW54" s="64"/>
      <c r="BIX54" s="64"/>
      <c r="BIY54" s="64"/>
      <c r="BIZ54" s="64"/>
      <c r="BJA54" s="64"/>
      <c r="BJB54" s="64"/>
      <c r="BJC54" s="64"/>
      <c r="BJD54" s="64"/>
      <c r="BJE54" s="64"/>
      <c r="BJF54" s="64"/>
      <c r="BJG54" s="64"/>
      <c r="BJH54" s="64"/>
      <c r="BJI54" s="64"/>
      <c r="BJJ54" s="64"/>
      <c r="BJK54" s="64"/>
      <c r="BJL54" s="64"/>
      <c r="BJM54" s="64"/>
      <c r="BJN54" s="64"/>
      <c r="BJO54" s="64"/>
      <c r="BJP54" s="64"/>
      <c r="BJQ54" s="64"/>
      <c r="BJR54" s="64"/>
      <c r="BJS54" s="64"/>
      <c r="BJT54" s="64"/>
      <c r="BJU54" s="64"/>
      <c r="BJV54" s="64"/>
      <c r="BJW54" s="64"/>
      <c r="BJX54" s="64"/>
      <c r="BJY54" s="64"/>
      <c r="BJZ54" s="64"/>
      <c r="BKA54" s="64"/>
      <c r="BKB54" s="64"/>
      <c r="BKC54" s="64"/>
      <c r="BKD54" s="106"/>
      <c r="BKE54" s="106"/>
      <c r="BKF54" s="106"/>
      <c r="BKG54" s="106"/>
      <c r="BKH54" s="106"/>
      <c r="BKI54" s="106"/>
      <c r="BKJ54" s="106"/>
      <c r="BKK54" s="106"/>
      <c r="BKL54" s="106"/>
      <c r="BKM54" s="106"/>
      <c r="BKN54" s="106"/>
      <c r="BKO54" s="106"/>
      <c r="BKP54" s="106"/>
      <c r="BKQ54" s="106"/>
      <c r="BKR54" s="106"/>
      <c r="BKS54" s="106"/>
      <c r="BKT54" s="106"/>
      <c r="BKU54" s="106"/>
      <c r="BKV54" s="106"/>
      <c r="BKW54" s="106"/>
      <c r="BKX54" s="106"/>
      <c r="BKY54" s="106"/>
      <c r="BKZ54" s="106"/>
      <c r="BLA54" s="106"/>
      <c r="BLB54" s="106"/>
      <c r="BLC54" s="106"/>
      <c r="BLD54" s="106"/>
      <c r="BLE54" s="106"/>
      <c r="BLF54" s="106"/>
      <c r="BLG54" s="106"/>
      <c r="BLH54" s="106"/>
      <c r="BLI54" s="106"/>
      <c r="BLJ54" s="106"/>
      <c r="BLK54" s="106"/>
      <c r="BLL54" s="106"/>
      <c r="BLM54" s="106"/>
      <c r="BLN54" s="106"/>
      <c r="BLO54" s="106"/>
      <c r="BLP54" s="106"/>
      <c r="BLQ54" s="106"/>
      <c r="BLR54" s="106"/>
      <c r="BLS54" s="106"/>
      <c r="BLT54" s="106"/>
      <c r="BLU54" s="106"/>
      <c r="BLV54" s="106"/>
      <c r="BLW54" s="106"/>
      <c r="BLX54" s="106"/>
      <c r="BLY54" s="106"/>
      <c r="BLZ54" s="106"/>
      <c r="BMA54" s="106"/>
      <c r="BMB54" s="106"/>
      <c r="BMC54" s="106"/>
      <c r="BMD54" s="106"/>
      <c r="BME54" s="106"/>
      <c r="BMF54" s="106"/>
      <c r="BMG54" s="106"/>
      <c r="BMH54" s="106"/>
      <c r="BMI54" s="106"/>
      <c r="BMJ54" s="106"/>
      <c r="BMK54" s="106"/>
      <c r="BML54" s="106"/>
      <c r="BMM54" s="106"/>
      <c r="BMN54" s="106"/>
      <c r="BMO54" s="106"/>
      <c r="BMP54" s="106"/>
      <c r="BMQ54" s="106"/>
      <c r="BMR54" s="106"/>
      <c r="BMS54" s="106"/>
      <c r="BMT54" s="259"/>
      <c r="BMU54" s="259"/>
      <c r="BMV54" s="259"/>
      <c r="BMW54" s="259"/>
      <c r="BMX54" s="259"/>
      <c r="BMY54" s="259"/>
      <c r="BMZ54" s="259"/>
      <c r="BNA54" s="259"/>
      <c r="BNB54" s="259"/>
      <c r="BNC54" s="259"/>
      <c r="BND54" s="259"/>
      <c r="BNE54" s="259"/>
      <c r="BNF54" s="259"/>
      <c r="BNG54" s="259"/>
      <c r="BNH54" s="259"/>
      <c r="BNI54" s="259"/>
      <c r="BNJ54" s="259"/>
      <c r="BNK54" s="259"/>
      <c r="BNL54" s="259"/>
      <c r="BNM54" s="259"/>
      <c r="BNN54" s="259"/>
      <c r="BNO54" s="259"/>
      <c r="BNP54" s="259"/>
      <c r="BNQ54" s="259"/>
      <c r="BNR54" s="259"/>
      <c r="BNS54" s="259"/>
      <c r="BNT54" s="259"/>
      <c r="BNU54" s="259"/>
      <c r="BNV54" s="259"/>
      <c r="BNW54" s="259"/>
      <c r="BNX54" s="259"/>
      <c r="BNY54" s="259"/>
      <c r="BNZ54" s="259"/>
      <c r="BOA54" s="259"/>
      <c r="BOB54" s="259"/>
      <c r="BOC54" s="259"/>
      <c r="BOD54" s="259"/>
      <c r="BOE54" s="259"/>
      <c r="BOF54" s="259"/>
      <c r="BOG54" s="259"/>
      <c r="BOH54" s="259"/>
      <c r="BOI54" s="259"/>
      <c r="BOJ54" s="259"/>
      <c r="BOK54" s="259"/>
      <c r="BOL54" s="259"/>
      <c r="BOM54" s="259"/>
      <c r="BON54" s="259"/>
      <c r="BOO54" s="259"/>
      <c r="BOP54" s="259"/>
      <c r="BOQ54" s="259"/>
      <c r="BOR54" s="259"/>
      <c r="BOS54" s="259"/>
      <c r="BOT54" s="259"/>
      <c r="BOU54" s="259"/>
      <c r="BOV54" s="259"/>
      <c r="BOW54" s="259"/>
      <c r="BOX54" s="259"/>
      <c r="BOY54" s="259"/>
      <c r="BOZ54" s="259"/>
      <c r="BPA54" s="259"/>
      <c r="BPB54" s="259"/>
      <c r="BPC54" s="259"/>
      <c r="BPD54" s="259"/>
      <c r="BPE54" s="259"/>
      <c r="BPF54" s="259"/>
      <c r="BPG54" s="259"/>
      <c r="BPH54" s="259"/>
      <c r="BPI54" s="259"/>
      <c r="BPJ54" s="129"/>
      <c r="BPK54" s="129"/>
      <c r="BPL54" s="129"/>
      <c r="BPM54" s="129"/>
      <c r="BPN54" s="129"/>
      <c r="BPO54" s="129"/>
      <c r="BPP54" s="129"/>
      <c r="BPQ54" s="129"/>
      <c r="BPR54" s="129"/>
      <c r="BPS54" s="129"/>
      <c r="BPT54" s="129"/>
      <c r="BPU54" s="129"/>
      <c r="BPV54" s="129"/>
      <c r="BPW54" s="129"/>
      <c r="BPX54" s="129"/>
      <c r="BPY54" s="129"/>
      <c r="BPZ54" s="129"/>
      <c r="BQA54" s="129"/>
      <c r="BQB54" s="129"/>
      <c r="BQC54" s="129"/>
      <c r="BQD54" s="129"/>
      <c r="BQE54" s="129"/>
      <c r="BQF54" s="129"/>
      <c r="BQG54" s="129"/>
      <c r="BQH54" s="129"/>
      <c r="BQI54" s="129"/>
      <c r="BQJ54" s="129"/>
      <c r="BQK54" s="129"/>
      <c r="BQL54" s="129"/>
      <c r="BQM54" s="129"/>
      <c r="BQN54" s="129"/>
      <c r="BQO54" s="129"/>
      <c r="BQP54" s="129"/>
      <c r="BQQ54" s="129"/>
      <c r="BQR54" s="129"/>
      <c r="BQS54" s="129"/>
      <c r="BQT54" s="129"/>
      <c r="BQU54" s="129"/>
      <c r="BQV54" s="129"/>
      <c r="BQW54" s="129"/>
      <c r="BQX54" s="129"/>
      <c r="BQY54" s="129"/>
      <c r="BQZ54" s="129"/>
      <c r="BRA54" s="129"/>
      <c r="BRB54" s="129"/>
      <c r="BRC54" s="129"/>
      <c r="BRD54" s="129"/>
      <c r="BRE54" s="129"/>
      <c r="BRF54" s="129"/>
      <c r="BRG54" s="129"/>
      <c r="BRH54" s="129"/>
      <c r="BRI54" s="129"/>
      <c r="BRJ54" s="129"/>
      <c r="BRK54" s="129"/>
      <c r="BRL54" s="129"/>
      <c r="BRM54" s="129"/>
      <c r="BRN54" s="129"/>
      <c r="BRO54" s="129"/>
      <c r="BRP54" s="129"/>
      <c r="BRQ54" s="129"/>
      <c r="BRR54" s="129"/>
      <c r="BRS54" s="129"/>
      <c r="BRT54" s="129"/>
      <c r="BRU54" s="129"/>
      <c r="BRV54" s="129"/>
      <c r="BRW54" s="129"/>
      <c r="BRX54" s="129"/>
      <c r="BRY54" s="129"/>
      <c r="BRZ54" s="129"/>
      <c r="BSA54" s="129"/>
      <c r="BSB54" s="129"/>
      <c r="BSC54" s="129"/>
      <c r="BSD54" s="129"/>
      <c r="BSE54" s="129"/>
      <c r="BSF54" s="129"/>
      <c r="BSG54" s="129"/>
      <c r="BSH54" s="129"/>
      <c r="BSI54" s="129"/>
      <c r="BSJ54" s="129"/>
      <c r="BSK54" s="129"/>
      <c r="BSL54" s="129"/>
      <c r="BSM54" s="129"/>
      <c r="BSN54" s="129"/>
      <c r="BSO54" s="129"/>
      <c r="BSP54" s="129"/>
      <c r="BSQ54" s="129"/>
      <c r="BSR54" s="129"/>
      <c r="BSS54" s="129"/>
      <c r="BST54" s="129"/>
      <c r="BSU54" s="129"/>
      <c r="BSV54" s="129"/>
      <c r="BSW54" s="129"/>
      <c r="BSX54" s="129"/>
      <c r="BSY54" s="129"/>
      <c r="BSZ54" s="129"/>
      <c r="BTA54" s="129"/>
      <c r="BTB54" s="129"/>
      <c r="BTC54" s="129"/>
      <c r="BTD54" s="129"/>
      <c r="BTE54" s="129"/>
      <c r="BTF54" s="129"/>
      <c r="BTG54" s="129"/>
      <c r="BTH54" s="129"/>
      <c r="BTI54" s="129"/>
      <c r="BTJ54" s="129"/>
      <c r="BTK54" s="129"/>
      <c r="BTL54" s="129"/>
      <c r="BTM54" s="129"/>
      <c r="BTN54" s="129"/>
      <c r="BTO54" s="129"/>
      <c r="BTP54" s="129"/>
      <c r="BTQ54" s="129"/>
      <c r="BTR54" s="129"/>
      <c r="BTS54" s="129"/>
      <c r="BTT54" s="129"/>
      <c r="BTU54" s="129"/>
      <c r="BTV54" s="129"/>
      <c r="BTW54" s="129"/>
      <c r="BTX54" s="129"/>
      <c r="BTY54" s="129"/>
      <c r="BTZ54" s="129"/>
      <c r="BUA54" s="129"/>
      <c r="BUB54" s="129"/>
      <c r="BUC54" s="129"/>
      <c r="BUD54" s="129"/>
      <c r="BUE54" s="129"/>
      <c r="BUF54" s="129"/>
      <c r="BUG54" s="129"/>
      <c r="BUH54" s="129"/>
      <c r="BUI54" s="129"/>
      <c r="BUJ54" s="129"/>
      <c r="BUK54" s="129"/>
      <c r="BUL54" s="129"/>
      <c r="BUM54" s="129"/>
      <c r="BUN54" s="129"/>
      <c r="BUO54" s="129"/>
      <c r="BUP54" s="129"/>
      <c r="BUQ54" s="129"/>
      <c r="BUR54" s="129"/>
      <c r="BUS54" s="129"/>
      <c r="BUT54" s="129"/>
      <c r="BUU54" s="129"/>
      <c r="BUV54" s="129"/>
      <c r="BUW54" s="129"/>
      <c r="BUX54" s="129"/>
      <c r="BUY54" s="129"/>
      <c r="BUZ54" s="129"/>
      <c r="BVA54" s="129"/>
      <c r="BVB54" s="129"/>
      <c r="BVC54" s="129"/>
      <c r="BVD54" s="129"/>
      <c r="BVE54" s="129"/>
      <c r="BVF54" s="129"/>
      <c r="BVG54" s="129"/>
      <c r="BVH54" s="129"/>
      <c r="BVI54" s="129"/>
      <c r="BVJ54" s="129"/>
      <c r="BVK54" s="129"/>
      <c r="BVL54" s="129"/>
      <c r="BVM54" s="129"/>
      <c r="BVN54" s="129"/>
      <c r="BVO54" s="129"/>
      <c r="BVP54" s="129"/>
      <c r="BVQ54" s="129"/>
      <c r="BVR54" s="129"/>
      <c r="BVS54" s="129"/>
      <c r="BVT54" s="129"/>
      <c r="BVU54" s="129"/>
      <c r="BVV54" s="129"/>
      <c r="BVW54" s="129"/>
      <c r="BVX54" s="129"/>
      <c r="BVY54" s="129"/>
      <c r="BVZ54" s="129"/>
      <c r="BWA54" s="129"/>
      <c r="BWB54" s="129"/>
      <c r="BWC54" s="129"/>
      <c r="BWD54" s="129"/>
      <c r="BWE54" s="129"/>
      <c r="BWF54" s="129"/>
      <c r="BWG54" s="129"/>
      <c r="BWH54" s="129"/>
      <c r="BWI54" s="129"/>
      <c r="BWJ54" s="129"/>
      <c r="BWK54" s="129"/>
      <c r="BWL54" s="129"/>
      <c r="BWM54" s="129"/>
      <c r="BWN54" s="129"/>
      <c r="BWO54" s="129"/>
      <c r="BWP54" s="129"/>
      <c r="BWQ54" s="129"/>
      <c r="BWR54" s="129"/>
      <c r="BWS54" s="129"/>
      <c r="BWT54" s="129"/>
      <c r="BWU54" s="129"/>
      <c r="BWV54" s="129"/>
      <c r="BWW54" s="129"/>
      <c r="BWX54" s="129"/>
      <c r="BWY54" s="129"/>
      <c r="BWZ54" s="129"/>
      <c r="BXA54" s="129"/>
      <c r="BXB54" s="129"/>
      <c r="BXC54" s="256"/>
      <c r="BXD54" s="256"/>
      <c r="BXE54" s="256"/>
      <c r="BXF54" s="256"/>
      <c r="BXG54" s="256"/>
      <c r="BXH54" s="256"/>
      <c r="BXI54" s="256"/>
      <c r="BXJ54" s="256"/>
      <c r="BXK54" s="256"/>
      <c r="BXL54" s="256"/>
      <c r="BXM54" s="256"/>
      <c r="BXN54" s="256"/>
      <c r="BXO54" s="256"/>
      <c r="BXP54" s="256"/>
      <c r="BXQ54" s="256"/>
      <c r="BXR54" s="256"/>
      <c r="BXS54" s="256"/>
      <c r="BXT54" s="256"/>
      <c r="BXU54" s="256"/>
      <c r="BXV54" s="256"/>
      <c r="BXW54" s="256"/>
      <c r="BXX54" s="256"/>
      <c r="BXY54" s="256"/>
      <c r="BXZ54" s="256"/>
      <c r="BYA54" s="256"/>
      <c r="BYB54" s="256"/>
      <c r="BYC54" s="256"/>
      <c r="BYD54" s="256"/>
      <c r="BYE54" s="256"/>
      <c r="BYF54" s="256"/>
      <c r="BYG54" s="256"/>
      <c r="BYH54" s="256"/>
      <c r="BYI54" s="256"/>
      <c r="BYJ54" s="256"/>
      <c r="BYK54" s="256"/>
      <c r="BYL54" s="256"/>
      <c r="BYM54" s="256"/>
      <c r="BYN54" s="256"/>
      <c r="BYO54" s="256"/>
      <c r="BYP54" s="256"/>
      <c r="BYQ54" s="256"/>
      <c r="BYR54" s="256"/>
      <c r="BYS54" s="256"/>
      <c r="BYT54" s="256"/>
      <c r="BYU54" s="256"/>
      <c r="BYV54" s="256"/>
      <c r="BYW54" s="256"/>
      <c r="BYX54" s="256"/>
      <c r="BYY54" s="256"/>
      <c r="BYZ54" s="256"/>
      <c r="BZA54" s="256"/>
      <c r="BZB54" s="256"/>
      <c r="BZC54" s="256"/>
      <c r="BZD54" s="256"/>
      <c r="BZE54" s="256"/>
      <c r="BZF54" s="256"/>
      <c r="BZG54" s="256"/>
      <c r="BZH54" s="256"/>
      <c r="BZI54" s="256"/>
      <c r="BZJ54" s="256"/>
      <c r="BZK54" s="256"/>
      <c r="BZL54" s="256"/>
      <c r="BZM54" s="256"/>
      <c r="BZN54" s="256"/>
      <c r="BZO54" s="256"/>
      <c r="BZP54" s="129"/>
      <c r="BZQ54" s="129"/>
      <c r="BZR54" s="129"/>
      <c r="BZS54" s="129"/>
      <c r="BZT54" s="129"/>
      <c r="BZU54" s="129"/>
      <c r="BZV54" s="129"/>
      <c r="BZW54" s="129"/>
      <c r="BZX54" s="129"/>
      <c r="BZY54" s="129"/>
      <c r="BZZ54" s="129"/>
      <c r="CAA54" s="129"/>
      <c r="CAB54" s="129"/>
      <c r="CAC54" s="129"/>
      <c r="CAD54" s="129"/>
      <c r="CAE54" s="129"/>
      <c r="CAF54" s="129"/>
      <c r="CAG54" s="129"/>
      <c r="CAH54" s="129"/>
      <c r="CAI54" s="129"/>
      <c r="CAJ54" s="129"/>
      <c r="CAK54" s="129"/>
      <c r="CAL54" s="129"/>
      <c r="CAM54" s="129"/>
      <c r="CAN54" s="129"/>
      <c r="CAO54" s="129"/>
      <c r="CAP54" s="129"/>
      <c r="CAQ54" s="129"/>
      <c r="CAR54" s="129"/>
      <c r="CAS54" s="129"/>
      <c r="CAT54" s="129"/>
      <c r="CAU54" s="129"/>
      <c r="CAV54" s="129"/>
      <c r="CAW54" s="129"/>
      <c r="CAX54" s="129"/>
      <c r="CAY54" s="129"/>
      <c r="CAZ54" s="129"/>
      <c r="CBA54" s="129"/>
      <c r="CBB54" s="129"/>
      <c r="CBC54" s="129"/>
      <c r="CBD54" s="129"/>
      <c r="CBE54" s="129"/>
      <c r="CBF54" s="129"/>
      <c r="CBG54" s="129"/>
      <c r="CBH54" s="129"/>
      <c r="CBI54" s="129"/>
      <c r="CBJ54" s="129"/>
      <c r="CBK54" s="129"/>
      <c r="CBL54" s="129"/>
      <c r="CBM54" s="129"/>
      <c r="CBN54" s="129"/>
      <c r="CBO54" s="129"/>
      <c r="CBP54" s="129"/>
      <c r="CBQ54" s="129"/>
      <c r="CBR54" s="129"/>
      <c r="CBS54" s="129"/>
      <c r="CBT54" s="129"/>
      <c r="CBU54" s="129"/>
      <c r="CBV54" s="129"/>
      <c r="CBW54" s="129"/>
      <c r="CBX54" s="129"/>
      <c r="CBY54" s="129"/>
      <c r="CBZ54" s="129"/>
      <c r="CCA54" s="129"/>
      <c r="CCB54" s="129"/>
      <c r="CCC54" s="129"/>
      <c r="CCD54" s="129"/>
      <c r="CCE54" s="129"/>
      <c r="CCF54" s="129"/>
      <c r="CCG54" s="129"/>
      <c r="CCH54" s="129"/>
      <c r="CCI54" s="129"/>
      <c r="CCJ54" s="129"/>
      <c r="CCK54" s="129"/>
      <c r="CCL54" s="129"/>
      <c r="CCM54" s="129"/>
      <c r="CCN54" s="129"/>
      <c r="CCO54" s="129"/>
      <c r="CCP54" s="129"/>
      <c r="CCQ54" s="129"/>
      <c r="CCR54" s="129"/>
      <c r="CCS54" s="129"/>
      <c r="CCT54" s="129"/>
      <c r="CCU54" s="129"/>
      <c r="CCV54" s="129"/>
      <c r="CCW54" s="129"/>
      <c r="CCX54" s="129"/>
      <c r="CCY54" s="129"/>
      <c r="CCZ54" s="129"/>
      <c r="CDA54" s="129"/>
      <c r="CDB54" s="129"/>
      <c r="CDC54" s="129"/>
      <c r="CDD54" s="129"/>
      <c r="CDE54" s="129"/>
      <c r="CDF54" s="129"/>
      <c r="CDG54" s="129"/>
      <c r="CDH54" s="129"/>
      <c r="CDI54" s="129"/>
      <c r="CDJ54" s="129"/>
      <c r="CDK54" s="129"/>
      <c r="CDL54" s="129"/>
      <c r="CDM54" s="129"/>
      <c r="CDN54" s="129"/>
      <c r="CDO54" s="129"/>
      <c r="CDP54" s="129"/>
      <c r="CDQ54" s="129"/>
      <c r="CDR54" s="129"/>
      <c r="CDS54" s="129"/>
      <c r="CDT54" s="129"/>
      <c r="CDU54" s="129"/>
      <c r="CDV54" s="129"/>
      <c r="CDW54" s="129"/>
      <c r="CDX54" s="129"/>
      <c r="CDY54" s="129"/>
      <c r="CDZ54" s="129"/>
      <c r="CEA54" s="129"/>
      <c r="CEB54" s="129"/>
      <c r="CEC54" s="129"/>
      <c r="CED54" s="129"/>
      <c r="CEE54" s="129"/>
      <c r="CEF54" s="129"/>
      <c r="CEG54" s="129"/>
      <c r="CEH54" s="129"/>
      <c r="CEI54" s="129"/>
      <c r="CEJ54" s="129"/>
      <c r="CEK54" s="129"/>
      <c r="CEL54" s="129"/>
      <c r="CEM54" s="129"/>
      <c r="CEN54" s="129"/>
      <c r="CEO54" s="129"/>
      <c r="CEP54" s="130"/>
      <c r="CEQ54" s="130"/>
      <c r="CER54" s="130"/>
      <c r="CES54" s="130"/>
      <c r="CET54" s="130"/>
      <c r="CEU54" s="130"/>
      <c r="CEV54" s="130"/>
      <c r="CEW54" s="130"/>
      <c r="CEX54" s="130"/>
      <c r="CEY54" s="130"/>
      <c r="CEZ54" s="130"/>
      <c r="CFA54" s="130"/>
      <c r="CFB54" s="130"/>
      <c r="CFC54" s="130"/>
      <c r="CFD54" s="130"/>
      <c r="CFE54" s="130"/>
      <c r="CFF54" s="130"/>
      <c r="CFG54" s="130"/>
      <c r="CFH54" s="130"/>
      <c r="CFI54" s="130"/>
      <c r="CFJ54" s="130"/>
      <c r="CFK54" s="130"/>
      <c r="CFL54" s="130"/>
      <c r="CFM54" s="130"/>
      <c r="CFN54" s="130"/>
      <c r="CFO54" s="130"/>
      <c r="CFP54" s="130"/>
      <c r="CFQ54" s="130"/>
      <c r="CFR54" s="130"/>
      <c r="CFS54" s="130"/>
      <c r="CFT54" s="130"/>
      <c r="CFU54" s="130"/>
      <c r="CFV54" s="130"/>
      <c r="CFW54" s="130"/>
      <c r="CFX54" s="130"/>
      <c r="CFY54" s="130"/>
      <c r="CFZ54" s="130"/>
      <c r="CGA54" s="130"/>
      <c r="CGB54" s="130"/>
      <c r="CGC54" s="130"/>
      <c r="CGD54" s="130"/>
    </row>
    <row r="55" spans="1:2214" x14ac:dyDescent="0.25">
      <c r="A55" s="279"/>
      <c r="B55" s="255"/>
      <c r="C55" s="267"/>
      <c r="D55" s="267"/>
      <c r="E55" s="275"/>
      <c r="F55" s="260"/>
      <c r="G55" s="260"/>
      <c r="H55" s="276"/>
      <c r="I55" s="261"/>
      <c r="J55" s="261"/>
      <c r="K55" s="276"/>
      <c r="L55" s="261"/>
      <c r="M55" s="261"/>
      <c r="N55" s="277"/>
      <c r="O55" s="262"/>
      <c r="P55" s="262"/>
      <c r="Q55" s="276"/>
      <c r="R55" s="261"/>
      <c r="S55" s="261"/>
      <c r="T55" s="275"/>
      <c r="U55" s="260"/>
      <c r="V55" s="260"/>
      <c r="W55" s="260"/>
      <c r="X55" s="278"/>
      <c r="Y55" s="277"/>
      <c r="Z55" s="262"/>
      <c r="AA55" s="262"/>
      <c r="AB55" s="277"/>
      <c r="AC55" s="262"/>
      <c r="AD55" s="262"/>
      <c r="AE55" s="277"/>
      <c r="AF55" s="262"/>
      <c r="AG55" s="262"/>
      <c r="AH55" s="129"/>
      <c r="AI55" s="129"/>
      <c r="AJ55" s="129"/>
      <c r="AK55" s="129"/>
      <c r="AL55" s="129"/>
      <c r="AM55" s="129"/>
      <c r="AN55" s="129"/>
      <c r="AO55" s="64"/>
      <c r="AP55" s="64"/>
      <c r="AQ55" s="129"/>
      <c r="AR55" s="64"/>
      <c r="AS55" s="64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350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  <c r="FF55" s="64"/>
      <c r="FG55" s="64"/>
      <c r="FH55" s="64"/>
      <c r="FI55" s="64"/>
      <c r="FJ55" s="64"/>
      <c r="FK55" s="64"/>
      <c r="FL55" s="64"/>
      <c r="FM55" s="64"/>
      <c r="FN55" s="64"/>
      <c r="FO55" s="64"/>
      <c r="FP55" s="64"/>
      <c r="FQ55" s="64"/>
      <c r="FR55" s="64"/>
      <c r="FS55" s="64"/>
      <c r="FT55" s="64"/>
      <c r="FU55" s="64"/>
      <c r="FV55" s="64"/>
      <c r="FW55" s="64"/>
      <c r="FX55" s="64"/>
      <c r="FY55" s="64"/>
      <c r="FZ55" s="64"/>
      <c r="GA55" s="64"/>
      <c r="GB55" s="64"/>
      <c r="GC55" s="64"/>
      <c r="GD55" s="64"/>
      <c r="GE55" s="64"/>
      <c r="GF55" s="64"/>
      <c r="GG55" s="64"/>
      <c r="GH55" s="64"/>
      <c r="GI55" s="64"/>
      <c r="GJ55" s="64"/>
      <c r="GK55" s="64"/>
      <c r="GL55" s="64"/>
      <c r="GM55" s="64"/>
      <c r="GN55" s="64"/>
      <c r="GO55" s="64"/>
      <c r="GP55" s="64"/>
      <c r="GQ55" s="64"/>
      <c r="GR55" s="64"/>
      <c r="GS55" s="64"/>
      <c r="GT55" s="64"/>
      <c r="GU55" s="64"/>
      <c r="GV55" s="64"/>
      <c r="GW55" s="64"/>
      <c r="GX55" s="64"/>
      <c r="GY55" s="64"/>
      <c r="GZ55" s="64"/>
      <c r="HA55" s="64"/>
      <c r="HB55" s="64"/>
      <c r="HC55" s="64"/>
      <c r="HD55" s="64"/>
      <c r="HE55" s="64"/>
      <c r="HF55" s="64"/>
      <c r="HG55" s="64"/>
      <c r="HH55" s="64"/>
      <c r="HI55" s="64"/>
      <c r="HJ55" s="64"/>
      <c r="HK55" s="64"/>
      <c r="HL55" s="64"/>
      <c r="HM55" s="64"/>
      <c r="HN55" s="64"/>
      <c r="HO55" s="64"/>
      <c r="HP55" s="64"/>
      <c r="HQ55" s="64"/>
      <c r="HR55" s="64"/>
      <c r="HS55" s="64"/>
      <c r="HT55" s="64"/>
      <c r="HU55" s="64"/>
      <c r="HV55" s="64"/>
      <c r="HW55" s="64"/>
      <c r="HX55" s="64"/>
      <c r="HY55" s="64"/>
      <c r="HZ55" s="64"/>
      <c r="IA55" s="64"/>
      <c r="IB55" s="64"/>
      <c r="IC55" s="64"/>
      <c r="ID55" s="64"/>
      <c r="IE55" s="64"/>
      <c r="IF55" s="64"/>
      <c r="IG55" s="64"/>
      <c r="IH55" s="64"/>
      <c r="II55" s="64"/>
      <c r="IJ55" s="64"/>
      <c r="IK55" s="64"/>
      <c r="IL55" s="64"/>
      <c r="IM55" s="64"/>
      <c r="IN55" s="64"/>
      <c r="IO55" s="64"/>
      <c r="IP55" s="130"/>
      <c r="IQ55" s="130"/>
      <c r="IR55" s="130"/>
      <c r="IS55" s="130"/>
      <c r="IT55" s="130"/>
      <c r="IU55" s="130"/>
      <c r="IV55" s="130"/>
      <c r="IW55" s="130"/>
      <c r="IX55" s="130"/>
      <c r="IY55" s="130"/>
      <c r="IZ55" s="130"/>
      <c r="JA55" s="130"/>
      <c r="JB55" s="130"/>
      <c r="JC55" s="130"/>
      <c r="JD55" s="130"/>
      <c r="JE55" s="130"/>
      <c r="JF55" s="130"/>
      <c r="JG55" s="130"/>
      <c r="JH55" s="130"/>
      <c r="JI55" s="130"/>
      <c r="JJ55" s="130"/>
      <c r="JK55" s="130"/>
      <c r="JL55" s="130"/>
      <c r="JM55" s="130"/>
      <c r="JN55" s="130"/>
      <c r="JO55" s="130"/>
      <c r="JP55" s="130"/>
      <c r="JQ55" s="130"/>
      <c r="JR55" s="130"/>
      <c r="JS55" s="130"/>
      <c r="JT55" s="130"/>
      <c r="JU55" s="130"/>
      <c r="JV55" s="130"/>
      <c r="JW55" s="130"/>
      <c r="JX55" s="130"/>
      <c r="JY55" s="130"/>
      <c r="JZ55" s="130"/>
      <c r="KA55" s="130"/>
      <c r="KB55" s="130"/>
      <c r="KC55" s="130"/>
      <c r="KD55" s="130"/>
      <c r="KE55" s="130"/>
      <c r="KF55" s="130"/>
      <c r="KG55" s="130"/>
      <c r="KH55" s="130"/>
      <c r="KI55" s="130"/>
      <c r="KJ55" s="130"/>
      <c r="KK55" s="130"/>
      <c r="KL55" s="130"/>
      <c r="KM55" s="130"/>
      <c r="KN55" s="130"/>
      <c r="KO55" s="130"/>
      <c r="KP55" s="130"/>
      <c r="KQ55" s="130"/>
      <c r="KR55" s="130"/>
      <c r="KS55" s="130"/>
      <c r="KT55" s="130"/>
      <c r="KU55" s="130"/>
      <c r="KV55" s="130"/>
      <c r="KW55" s="130"/>
      <c r="KX55" s="130"/>
      <c r="KY55" s="130"/>
      <c r="KZ55" s="130"/>
      <c r="LA55" s="130"/>
      <c r="LB55" s="130"/>
      <c r="LC55" s="130"/>
      <c r="LD55" s="130"/>
      <c r="LE55" s="130"/>
      <c r="LF55" s="130"/>
      <c r="LG55" s="130"/>
      <c r="LH55" s="130"/>
      <c r="LI55" s="130"/>
      <c r="LJ55" s="130"/>
      <c r="LK55" s="130"/>
      <c r="LL55" s="130"/>
      <c r="LM55" s="130"/>
      <c r="LN55" s="130"/>
      <c r="LO55" s="130"/>
      <c r="LP55" s="130"/>
      <c r="LQ55" s="130"/>
      <c r="LR55" s="130"/>
      <c r="LS55" s="130"/>
      <c r="LT55" s="130"/>
      <c r="LU55" s="130"/>
      <c r="LV55" s="130"/>
      <c r="LW55" s="130"/>
      <c r="LX55" s="130"/>
      <c r="LY55" s="130"/>
      <c r="LZ55" s="130"/>
      <c r="MA55" s="130"/>
      <c r="MB55" s="130"/>
      <c r="MC55" s="130"/>
      <c r="MD55" s="130"/>
      <c r="ME55" s="130"/>
      <c r="MF55" s="130"/>
      <c r="MG55" s="130"/>
      <c r="MH55" s="130"/>
      <c r="MI55" s="130"/>
      <c r="MJ55" s="130"/>
      <c r="MK55" s="130"/>
      <c r="ML55" s="130"/>
      <c r="MM55" s="130"/>
      <c r="MN55" s="130"/>
      <c r="MO55" s="130"/>
      <c r="MP55" s="130"/>
      <c r="MQ55" s="130"/>
      <c r="MR55" s="130"/>
      <c r="MS55" s="130"/>
      <c r="MT55" s="130"/>
      <c r="MU55" s="130"/>
      <c r="MV55" s="130"/>
      <c r="MW55" s="130"/>
      <c r="MX55" s="130"/>
      <c r="MY55" s="130"/>
      <c r="MZ55" s="130"/>
      <c r="NA55" s="130"/>
      <c r="NB55" s="130"/>
      <c r="NC55" s="130"/>
      <c r="ND55" s="130"/>
      <c r="NE55" s="130"/>
      <c r="NF55" s="130"/>
      <c r="NG55" s="130"/>
      <c r="NH55" s="130"/>
      <c r="NI55" s="130"/>
      <c r="NJ55" s="130"/>
      <c r="NK55" s="130"/>
      <c r="NL55" s="130"/>
      <c r="NM55" s="130"/>
      <c r="NN55" s="130"/>
      <c r="NO55" s="130"/>
      <c r="NP55" s="256"/>
      <c r="NQ55" s="256"/>
      <c r="NR55" s="256"/>
      <c r="NS55" s="256"/>
      <c r="NT55" s="256"/>
      <c r="NU55" s="256"/>
      <c r="NV55" s="256"/>
      <c r="NW55" s="256"/>
      <c r="NX55" s="256"/>
      <c r="NY55" s="256"/>
      <c r="NZ55" s="256"/>
      <c r="OA55" s="256"/>
      <c r="OB55" s="256"/>
      <c r="OC55" s="256"/>
      <c r="OD55" s="256"/>
      <c r="OE55" s="256"/>
      <c r="OF55" s="256"/>
      <c r="OG55" s="256"/>
      <c r="OH55" s="256"/>
      <c r="OI55" s="256"/>
      <c r="OJ55" s="256"/>
      <c r="OK55" s="256"/>
      <c r="OL55" s="256"/>
      <c r="OM55" s="256"/>
      <c r="ON55" s="256"/>
      <c r="OO55" s="256"/>
      <c r="OP55" s="256"/>
      <c r="OQ55" s="256"/>
      <c r="OR55" s="256"/>
      <c r="OS55" s="256"/>
      <c r="OT55" s="256"/>
      <c r="OU55" s="256"/>
      <c r="OV55" s="256"/>
      <c r="OW55" s="256"/>
      <c r="OX55" s="256"/>
      <c r="OY55" s="256"/>
      <c r="OZ55" s="256"/>
      <c r="PA55" s="256"/>
      <c r="PB55" s="256"/>
      <c r="PC55" s="256"/>
      <c r="PD55" s="256"/>
      <c r="PE55" s="256"/>
      <c r="PF55" s="256"/>
      <c r="PG55" s="256"/>
      <c r="PH55" s="256"/>
      <c r="PI55" s="256"/>
      <c r="PJ55" s="256"/>
      <c r="PK55" s="256"/>
      <c r="PL55" s="256"/>
      <c r="PM55" s="256"/>
      <c r="PN55" s="256"/>
      <c r="PO55" s="256"/>
      <c r="PP55" s="256"/>
      <c r="PQ55" s="256"/>
      <c r="PR55" s="256"/>
      <c r="PS55" s="256"/>
      <c r="PT55" s="256"/>
      <c r="PU55" s="256"/>
      <c r="PV55" s="256"/>
      <c r="PW55" s="256"/>
      <c r="PX55" s="256"/>
      <c r="PY55" s="256"/>
      <c r="PZ55" s="256"/>
      <c r="QA55" s="256"/>
      <c r="QB55" s="256"/>
      <c r="QC55" s="64"/>
      <c r="QD55" s="64"/>
      <c r="QE55" s="64"/>
      <c r="QF55" s="64"/>
      <c r="QG55" s="64"/>
      <c r="QH55" s="64"/>
      <c r="QI55" s="64"/>
      <c r="QJ55" s="64"/>
      <c r="QK55" s="64"/>
      <c r="QL55" s="64"/>
      <c r="QM55" s="64"/>
      <c r="QN55" s="64"/>
      <c r="QO55" s="64"/>
      <c r="QP55" s="64"/>
      <c r="QQ55" s="64"/>
      <c r="QR55" s="64"/>
      <c r="QS55" s="64"/>
      <c r="QT55" s="64"/>
      <c r="QU55" s="64"/>
      <c r="QV55" s="64"/>
      <c r="QW55" s="64"/>
      <c r="QX55" s="64"/>
      <c r="QY55" s="64"/>
      <c r="QZ55" s="64"/>
      <c r="RA55" s="64"/>
      <c r="RB55" s="64"/>
      <c r="RC55" s="64"/>
      <c r="RD55" s="64"/>
      <c r="RE55" s="64"/>
      <c r="RF55" s="64"/>
      <c r="RG55" s="64"/>
      <c r="RH55" s="64"/>
      <c r="RI55" s="64"/>
      <c r="RJ55" s="64"/>
      <c r="RK55" s="64"/>
      <c r="RL55" s="64"/>
      <c r="RM55" s="64"/>
      <c r="RN55" s="64"/>
      <c r="RO55" s="64"/>
      <c r="RP55" s="64"/>
      <c r="RQ55" s="64"/>
      <c r="RR55" s="64"/>
      <c r="RS55" s="64"/>
      <c r="RT55" s="64"/>
      <c r="RU55" s="64"/>
      <c r="RV55" s="64"/>
      <c r="RW55" s="64"/>
      <c r="RX55" s="64"/>
      <c r="RY55" s="64"/>
      <c r="RZ55" s="64"/>
      <c r="SA55" s="64"/>
      <c r="SB55" s="64"/>
      <c r="SC55" s="64"/>
      <c r="SD55" s="64"/>
      <c r="SE55" s="64"/>
      <c r="SF55" s="64"/>
      <c r="SG55" s="64"/>
      <c r="SH55" s="64"/>
      <c r="SI55" s="64"/>
      <c r="SJ55" s="64"/>
      <c r="SK55" s="64"/>
      <c r="SL55" s="64"/>
      <c r="SM55" s="64"/>
      <c r="SN55" s="64"/>
      <c r="SO55" s="64"/>
      <c r="SP55" s="64"/>
      <c r="SQ55" s="64"/>
      <c r="SR55" s="64"/>
      <c r="SS55" s="64"/>
      <c r="ST55" s="64"/>
      <c r="SU55" s="64"/>
      <c r="SV55" s="64"/>
      <c r="SW55" s="64"/>
      <c r="SX55" s="64"/>
      <c r="SY55" s="64"/>
      <c r="SZ55" s="64"/>
      <c r="TA55" s="64"/>
      <c r="TB55" s="64"/>
      <c r="TC55" s="64"/>
      <c r="TD55" s="64"/>
      <c r="TE55" s="64"/>
      <c r="TF55" s="64"/>
      <c r="TG55" s="64"/>
      <c r="TH55" s="64"/>
      <c r="TI55" s="64"/>
      <c r="TJ55" s="64"/>
      <c r="TK55" s="64"/>
      <c r="TL55" s="64"/>
      <c r="TM55" s="64"/>
      <c r="TN55" s="64"/>
      <c r="TO55" s="64"/>
      <c r="TP55" s="64"/>
      <c r="TQ55" s="64"/>
      <c r="TR55" s="64"/>
      <c r="TS55" s="64"/>
      <c r="TT55" s="64"/>
      <c r="TU55" s="64"/>
      <c r="TV55" s="64"/>
      <c r="TW55" s="64"/>
      <c r="TX55" s="64"/>
      <c r="TY55" s="64"/>
      <c r="TZ55" s="64"/>
      <c r="UA55" s="64"/>
      <c r="UB55" s="64"/>
      <c r="UC55" s="64"/>
      <c r="UD55" s="64"/>
      <c r="UE55" s="64"/>
      <c r="UF55" s="64"/>
      <c r="UG55" s="64"/>
      <c r="UH55" s="64"/>
      <c r="UI55" s="64"/>
      <c r="UJ55" s="64"/>
      <c r="UK55" s="64"/>
      <c r="UL55" s="64"/>
      <c r="UM55" s="64"/>
      <c r="UN55" s="64"/>
      <c r="UO55" s="64"/>
      <c r="UP55" s="64"/>
      <c r="UQ55" s="64"/>
      <c r="UR55" s="64"/>
      <c r="US55" s="64"/>
      <c r="UT55" s="64"/>
      <c r="UU55" s="64"/>
      <c r="UV55" s="64"/>
      <c r="UW55" s="64"/>
      <c r="UX55" s="64"/>
      <c r="UY55" s="64"/>
      <c r="UZ55" s="64"/>
      <c r="VA55" s="64"/>
      <c r="VB55" s="64"/>
      <c r="VC55" s="64"/>
      <c r="VD55" s="64"/>
      <c r="VE55" s="64"/>
      <c r="VF55" s="129"/>
      <c r="VG55" s="129"/>
      <c r="VH55" s="129"/>
      <c r="VI55" s="129"/>
      <c r="VJ55" s="129"/>
      <c r="VK55" s="129"/>
      <c r="VL55" s="129"/>
      <c r="VM55" s="129"/>
      <c r="VN55" s="129"/>
      <c r="VO55" s="129"/>
      <c r="VP55" s="129"/>
      <c r="VQ55" s="129"/>
      <c r="VR55" s="129"/>
      <c r="VS55" s="129"/>
      <c r="VT55" s="129"/>
      <c r="VU55" s="129"/>
      <c r="VV55" s="129"/>
      <c r="VW55" s="129"/>
      <c r="VX55" s="129"/>
      <c r="VY55" s="129"/>
      <c r="VZ55" s="129"/>
      <c r="WA55" s="129"/>
      <c r="WB55" s="129"/>
      <c r="WC55" s="129"/>
      <c r="WD55" s="129"/>
      <c r="WE55" s="129"/>
      <c r="WF55" s="129"/>
      <c r="WG55" s="129"/>
      <c r="WH55" s="129"/>
      <c r="WI55" s="129"/>
      <c r="WJ55" s="129"/>
      <c r="WK55" s="129"/>
      <c r="WL55" s="129"/>
      <c r="WM55" s="129"/>
      <c r="WN55" s="129"/>
      <c r="WO55" s="129"/>
      <c r="WP55" s="129"/>
      <c r="WQ55" s="129"/>
      <c r="WR55" s="129"/>
      <c r="WS55" s="129"/>
      <c r="WT55" s="129"/>
      <c r="WU55" s="129"/>
      <c r="WV55" s="129"/>
      <c r="WW55" s="129"/>
      <c r="WX55" s="129"/>
      <c r="WY55" s="129"/>
      <c r="WZ55" s="129"/>
      <c r="XA55" s="129"/>
      <c r="XB55" s="129"/>
      <c r="XC55" s="129"/>
      <c r="XD55" s="129"/>
      <c r="XE55" s="129"/>
      <c r="XF55" s="129"/>
      <c r="XG55" s="129"/>
      <c r="XH55" s="129"/>
      <c r="XI55" s="129"/>
      <c r="XJ55" s="129"/>
      <c r="XK55" s="129"/>
      <c r="XL55" s="129"/>
      <c r="XM55" s="129"/>
      <c r="XN55" s="129"/>
      <c r="XO55" s="129"/>
      <c r="XP55" s="129"/>
      <c r="XQ55" s="129"/>
      <c r="XR55" s="129"/>
      <c r="XS55" s="129"/>
      <c r="XT55" s="129"/>
      <c r="XU55" s="129"/>
      <c r="XV55" s="129"/>
      <c r="XW55" s="129"/>
      <c r="XX55" s="129"/>
      <c r="XY55" s="129"/>
      <c r="XZ55" s="129"/>
      <c r="YA55" s="129"/>
      <c r="YB55" s="129"/>
      <c r="YC55" s="129"/>
      <c r="YD55" s="129"/>
      <c r="YE55" s="129"/>
      <c r="YF55" s="129"/>
      <c r="YG55" s="129"/>
      <c r="YH55" s="129"/>
      <c r="YI55" s="129"/>
      <c r="YJ55" s="129"/>
      <c r="YK55" s="129"/>
      <c r="YL55" s="129"/>
      <c r="YM55" s="129"/>
      <c r="YN55" s="129"/>
      <c r="YO55" s="129"/>
      <c r="YP55" s="129"/>
      <c r="YQ55" s="129"/>
      <c r="YR55" s="129"/>
      <c r="YS55" s="129"/>
      <c r="YT55" s="129"/>
      <c r="YU55" s="129"/>
      <c r="YV55" s="129"/>
      <c r="YW55" s="129"/>
      <c r="YX55" s="129"/>
      <c r="YY55" s="129"/>
      <c r="YZ55" s="129"/>
      <c r="ZA55" s="129"/>
      <c r="ZB55" s="129"/>
      <c r="ZC55" s="129"/>
      <c r="ZD55" s="129"/>
      <c r="ZE55" s="129"/>
      <c r="ZF55" s="129"/>
      <c r="ZG55" s="129"/>
      <c r="ZH55" s="129"/>
      <c r="ZI55" s="129"/>
      <c r="ZJ55" s="129"/>
      <c r="ZK55" s="129"/>
      <c r="ZL55" s="129"/>
      <c r="ZM55" s="129"/>
      <c r="ZN55" s="129"/>
      <c r="ZO55" s="129"/>
      <c r="ZP55" s="129"/>
      <c r="ZQ55" s="129"/>
      <c r="ZR55" s="129"/>
      <c r="ZS55" s="129"/>
      <c r="ZT55" s="129"/>
      <c r="ZU55" s="129"/>
      <c r="ZV55" s="129"/>
      <c r="ZW55" s="129"/>
      <c r="ZX55" s="129"/>
      <c r="ZY55" s="129"/>
      <c r="ZZ55" s="129"/>
      <c r="AAA55" s="129"/>
      <c r="AAB55" s="129"/>
      <c r="AAC55" s="129"/>
      <c r="AAD55" s="129"/>
      <c r="AAE55" s="129"/>
      <c r="AAF55" s="129"/>
      <c r="AAG55" s="129"/>
      <c r="AAH55" s="129"/>
      <c r="AAI55" s="129"/>
      <c r="AAJ55" s="129"/>
      <c r="AAK55" s="129"/>
      <c r="AAL55" s="129"/>
      <c r="AAM55" s="129"/>
      <c r="AAN55" s="129"/>
      <c r="AAO55" s="129"/>
      <c r="AAP55" s="129"/>
      <c r="AAQ55" s="129"/>
      <c r="AAR55" s="129"/>
      <c r="AAS55" s="129"/>
      <c r="AAT55" s="129"/>
      <c r="AAU55" s="129"/>
      <c r="AAV55" s="129"/>
      <c r="AAW55" s="129"/>
      <c r="AAX55" s="129"/>
      <c r="AAY55" s="129"/>
      <c r="AAZ55" s="129"/>
      <c r="ABA55" s="129"/>
      <c r="ABB55" s="129"/>
      <c r="ABC55" s="129"/>
      <c r="ABD55" s="129"/>
      <c r="ABE55" s="129"/>
      <c r="ABF55" s="129"/>
      <c r="ABG55" s="129"/>
      <c r="ABH55" s="129"/>
      <c r="ABI55" s="129"/>
      <c r="ABJ55" s="129"/>
      <c r="ABK55" s="129"/>
      <c r="ABL55" s="129"/>
      <c r="ABM55" s="129"/>
      <c r="ABN55" s="129"/>
      <c r="ABO55" s="129"/>
      <c r="ABP55" s="129"/>
      <c r="ABQ55" s="129"/>
      <c r="ABR55" s="129"/>
      <c r="ABS55" s="129"/>
      <c r="ABT55" s="129"/>
      <c r="ABU55" s="129"/>
      <c r="ABV55" s="129"/>
      <c r="ABW55" s="129"/>
      <c r="ABX55" s="129"/>
      <c r="ABY55" s="129"/>
      <c r="ABZ55" s="129"/>
      <c r="ACA55" s="129"/>
      <c r="ACB55" s="129"/>
      <c r="ACC55" s="129"/>
      <c r="ACD55" s="129"/>
      <c r="ACE55" s="129"/>
      <c r="ACF55" s="129"/>
      <c r="ACG55" s="129"/>
      <c r="ACH55" s="129"/>
      <c r="ACI55" s="129"/>
      <c r="ACJ55" s="129"/>
      <c r="ACK55" s="129"/>
      <c r="ACL55" s="129"/>
      <c r="ACM55" s="129"/>
      <c r="ACN55" s="129"/>
      <c r="ACO55" s="129"/>
      <c r="ACP55" s="129"/>
      <c r="ACQ55" s="129"/>
      <c r="ACR55" s="129"/>
      <c r="ACS55" s="129"/>
      <c r="ACT55" s="129"/>
      <c r="ACU55" s="129"/>
      <c r="ACV55" s="129"/>
      <c r="ACW55" s="129"/>
      <c r="ACX55" s="129"/>
      <c r="ACY55" s="257"/>
      <c r="ACZ55" s="257"/>
      <c r="ADA55" s="257"/>
      <c r="ADB55" s="257"/>
      <c r="ADC55" s="257"/>
      <c r="ADD55" s="257"/>
      <c r="ADE55" s="257"/>
      <c r="ADF55" s="257"/>
      <c r="ADG55" s="257"/>
      <c r="ADH55" s="257"/>
      <c r="ADI55" s="257"/>
      <c r="ADJ55" s="257"/>
      <c r="ADK55" s="257"/>
      <c r="ADL55" s="257"/>
      <c r="ADM55" s="257"/>
      <c r="ADN55" s="257"/>
      <c r="ADO55" s="257"/>
      <c r="ADP55" s="257"/>
      <c r="ADQ55" s="257"/>
      <c r="ADR55" s="257"/>
      <c r="ADS55" s="257"/>
      <c r="ADT55" s="257"/>
      <c r="ADU55" s="257"/>
      <c r="ADV55" s="257"/>
      <c r="ADW55" s="257"/>
      <c r="ADX55" s="257"/>
      <c r="ADY55" s="257"/>
      <c r="ADZ55" s="257"/>
      <c r="AEA55" s="257"/>
      <c r="AEB55" s="257"/>
      <c r="AEC55" s="257"/>
      <c r="AED55" s="257"/>
      <c r="AEE55" s="257"/>
      <c r="AEF55" s="257"/>
      <c r="AEG55" s="257"/>
      <c r="AEH55" s="257"/>
      <c r="AEI55" s="257"/>
      <c r="AEJ55" s="257"/>
      <c r="AEK55" s="257"/>
      <c r="AEL55" s="257"/>
      <c r="AEM55" s="257"/>
      <c r="AEN55" s="257"/>
      <c r="AEO55" s="257"/>
      <c r="AEP55" s="257"/>
      <c r="AEQ55" s="257"/>
      <c r="AER55" s="257"/>
      <c r="AES55" s="257"/>
      <c r="AET55" s="257"/>
      <c r="AEU55" s="257"/>
      <c r="AEV55" s="257"/>
      <c r="AEW55" s="257"/>
      <c r="AEX55" s="257"/>
      <c r="AEY55" s="257"/>
      <c r="AEZ55" s="257"/>
      <c r="AFA55" s="257"/>
      <c r="AFB55" s="257"/>
      <c r="AFC55" s="257"/>
      <c r="AFD55" s="257"/>
      <c r="AFE55" s="257"/>
      <c r="AFF55" s="257"/>
      <c r="AFG55" s="257"/>
      <c r="AFH55" s="257"/>
      <c r="AFI55" s="257"/>
      <c r="AFJ55" s="257"/>
      <c r="AFK55" s="257"/>
      <c r="AFL55" s="257"/>
      <c r="AFM55" s="257"/>
      <c r="AFN55" s="257"/>
      <c r="AFO55" s="130"/>
      <c r="AFP55" s="130"/>
      <c r="AFQ55" s="130"/>
      <c r="AFR55" s="130"/>
      <c r="AFS55" s="130"/>
      <c r="AFT55" s="130"/>
      <c r="AFU55" s="130"/>
      <c r="AFV55" s="130"/>
      <c r="AFW55" s="130"/>
      <c r="AFX55" s="130"/>
      <c r="AFY55" s="130"/>
      <c r="AFZ55" s="130"/>
      <c r="AGA55" s="130"/>
      <c r="AGB55" s="130"/>
      <c r="AGC55" s="130"/>
      <c r="AGD55" s="130"/>
      <c r="AGE55" s="130"/>
      <c r="AGF55" s="130"/>
      <c r="AGG55" s="130"/>
      <c r="AGH55" s="130"/>
      <c r="AGI55" s="130"/>
      <c r="AGJ55" s="130"/>
      <c r="AGK55" s="130"/>
      <c r="AGL55" s="130"/>
      <c r="AGM55" s="130"/>
      <c r="AGN55" s="130"/>
      <c r="AGO55" s="130"/>
      <c r="AGP55" s="130"/>
      <c r="AGQ55" s="130"/>
      <c r="AGR55" s="130"/>
      <c r="AGS55" s="130"/>
      <c r="AGT55" s="130"/>
      <c r="AGU55" s="130"/>
      <c r="AGV55" s="130"/>
      <c r="AGW55" s="130"/>
      <c r="AGX55" s="130"/>
      <c r="AGY55" s="130"/>
      <c r="AGZ55" s="130"/>
      <c r="AHA55" s="130"/>
      <c r="AHB55" s="130"/>
      <c r="AHC55" s="130"/>
      <c r="AHD55" s="130"/>
      <c r="AHE55" s="130"/>
      <c r="AHF55" s="130"/>
      <c r="AHG55" s="130"/>
      <c r="AHH55" s="130"/>
      <c r="AHI55" s="130"/>
      <c r="AHJ55" s="130"/>
      <c r="AHK55" s="130"/>
      <c r="AHL55" s="130"/>
      <c r="AHM55" s="130"/>
      <c r="AHN55" s="130"/>
      <c r="AHO55" s="130"/>
      <c r="AHP55" s="130"/>
      <c r="AHQ55" s="130"/>
      <c r="AHR55" s="130"/>
      <c r="AHS55" s="130"/>
      <c r="AHT55" s="130"/>
      <c r="AHU55" s="130"/>
      <c r="AHV55" s="130"/>
      <c r="AHW55" s="130"/>
      <c r="AHX55" s="130"/>
      <c r="AHY55" s="130"/>
      <c r="AHZ55" s="130"/>
      <c r="AIA55" s="130"/>
      <c r="AIB55" s="130"/>
      <c r="AIC55" s="130"/>
      <c r="AID55" s="130"/>
      <c r="AIE55" s="64"/>
      <c r="AIF55" s="64"/>
      <c r="AIG55" s="64"/>
      <c r="AIH55" s="64"/>
      <c r="AII55" s="64"/>
      <c r="AIJ55" s="64"/>
      <c r="AIK55" s="64"/>
      <c r="AIL55" s="64"/>
      <c r="AIM55" s="64"/>
      <c r="AIN55" s="64"/>
      <c r="AIO55" s="64"/>
      <c r="AIP55" s="64"/>
      <c r="AIQ55" s="64"/>
      <c r="AIR55" s="64"/>
      <c r="AIS55" s="64"/>
      <c r="AIT55" s="64"/>
      <c r="AIU55" s="64"/>
      <c r="AIV55" s="64"/>
      <c r="AIW55" s="64"/>
      <c r="AIX55" s="64"/>
      <c r="AIY55" s="64"/>
      <c r="AIZ55" s="64"/>
      <c r="AJA55" s="64"/>
      <c r="AJB55" s="64"/>
      <c r="AJC55" s="64"/>
      <c r="AJD55" s="64"/>
      <c r="AJE55" s="64"/>
      <c r="AJF55" s="64"/>
      <c r="AJG55" s="64"/>
      <c r="AJH55" s="64"/>
      <c r="AJI55" s="64"/>
      <c r="AJJ55" s="64"/>
      <c r="AJK55" s="64"/>
      <c r="AJL55" s="64"/>
      <c r="AJM55" s="64"/>
      <c r="AJN55" s="64"/>
      <c r="AJO55" s="64"/>
      <c r="AJP55" s="64"/>
      <c r="AJQ55" s="64"/>
      <c r="AJR55" s="64"/>
      <c r="AJS55" s="64"/>
      <c r="AJT55" s="64"/>
      <c r="AJU55" s="64"/>
      <c r="AJV55" s="64"/>
      <c r="AJW55" s="64"/>
      <c r="AJX55" s="64"/>
      <c r="AJY55" s="64"/>
      <c r="AJZ55" s="64"/>
      <c r="AKA55" s="64"/>
      <c r="AKB55" s="64"/>
      <c r="AKC55" s="64"/>
      <c r="AKD55" s="64"/>
      <c r="AKE55" s="64"/>
      <c r="AKF55" s="64"/>
      <c r="AKG55" s="64"/>
      <c r="AKH55" s="64"/>
      <c r="AKI55" s="64"/>
      <c r="AKJ55" s="64"/>
      <c r="AKK55" s="64"/>
      <c r="AKL55" s="64"/>
      <c r="AKM55" s="64"/>
      <c r="AKN55" s="64"/>
      <c r="AKO55" s="64"/>
      <c r="AKP55" s="64"/>
      <c r="AKQ55" s="64"/>
      <c r="AKR55" s="64"/>
      <c r="AKS55" s="258"/>
      <c r="AKT55" s="106"/>
      <c r="AKU55" s="106"/>
      <c r="AKV55" s="106"/>
      <c r="AKW55" s="106"/>
      <c r="AKX55" s="106"/>
      <c r="AKY55" s="106"/>
      <c r="AKZ55" s="106"/>
      <c r="ALA55" s="106"/>
      <c r="ALB55" s="106"/>
      <c r="ALC55" s="106"/>
      <c r="ALD55" s="106"/>
      <c r="ALE55" s="106"/>
      <c r="ALF55" s="106"/>
      <c r="ALG55" s="106"/>
      <c r="ALH55" s="106"/>
      <c r="ALI55" s="106"/>
      <c r="ALJ55" s="106"/>
      <c r="ALK55" s="106"/>
      <c r="ALL55" s="106"/>
      <c r="ALM55" s="106"/>
      <c r="ALN55" s="106"/>
      <c r="ALO55" s="106"/>
      <c r="ALP55" s="106"/>
      <c r="ALQ55" s="106"/>
      <c r="ALR55" s="106"/>
      <c r="ALS55" s="106"/>
      <c r="ALT55" s="106"/>
      <c r="ALU55" s="106"/>
      <c r="ALV55" s="106"/>
      <c r="ALW55" s="106"/>
      <c r="ALX55" s="106"/>
      <c r="ALY55" s="106"/>
      <c r="ALZ55" s="106"/>
      <c r="AMA55" s="106"/>
      <c r="AMB55" s="106"/>
      <c r="AMC55" s="106"/>
      <c r="AMD55" s="106"/>
      <c r="AME55" s="106"/>
      <c r="AMF55" s="106"/>
      <c r="AMG55" s="106"/>
      <c r="AMH55" s="106"/>
      <c r="AMI55" s="106"/>
      <c r="AMJ55" s="106"/>
      <c r="AMK55" s="106"/>
      <c r="AML55" s="106"/>
      <c r="AMM55" s="106"/>
      <c r="AMN55" s="106"/>
      <c r="AMO55" s="106"/>
      <c r="AMP55" s="106"/>
      <c r="AMQ55" s="106"/>
      <c r="AMR55" s="106"/>
      <c r="AMS55" s="106"/>
      <c r="AMT55" s="106"/>
      <c r="AMU55" s="106"/>
      <c r="AMV55" s="106"/>
      <c r="AMW55" s="106"/>
      <c r="AMX55" s="106"/>
      <c r="AMY55" s="106"/>
      <c r="AMZ55" s="106"/>
      <c r="ANA55" s="106"/>
      <c r="ANB55" s="106"/>
      <c r="ANC55" s="106"/>
      <c r="AND55" s="106"/>
      <c r="ANE55" s="106"/>
      <c r="ANF55" s="106"/>
      <c r="ANG55" s="106"/>
      <c r="ANH55" s="129"/>
      <c r="ANI55" s="129"/>
      <c r="ANJ55" s="129"/>
      <c r="ANK55" s="129"/>
      <c r="ANL55" s="129"/>
      <c r="ANM55" s="129"/>
      <c r="ANN55" s="129"/>
      <c r="ANO55" s="129"/>
      <c r="ANP55" s="129"/>
      <c r="ANQ55" s="129"/>
      <c r="ANR55" s="129"/>
      <c r="ANS55" s="129"/>
      <c r="ANT55" s="129"/>
      <c r="ANU55" s="129"/>
      <c r="ANV55" s="129"/>
      <c r="ANW55" s="129"/>
      <c r="ANX55" s="129"/>
      <c r="ANY55" s="129"/>
      <c r="ANZ55" s="129"/>
      <c r="AOA55" s="129"/>
      <c r="AOB55" s="129"/>
      <c r="AOC55" s="129"/>
      <c r="AOD55" s="129"/>
      <c r="AOE55" s="129"/>
      <c r="AOF55" s="129"/>
      <c r="AOG55" s="129"/>
      <c r="AOH55" s="129"/>
      <c r="AOI55" s="129"/>
      <c r="AOJ55" s="129"/>
      <c r="AOK55" s="129"/>
      <c r="AOL55" s="129"/>
      <c r="AOM55" s="129"/>
      <c r="AON55" s="129"/>
      <c r="AOO55" s="129"/>
      <c r="AOP55" s="129"/>
      <c r="AOQ55" s="129"/>
      <c r="AOR55" s="129"/>
      <c r="AOS55" s="129"/>
      <c r="AOT55" s="129"/>
      <c r="AOU55" s="129"/>
      <c r="AOV55" s="129"/>
      <c r="AOW55" s="129"/>
      <c r="AOX55" s="129"/>
      <c r="AOY55" s="129"/>
      <c r="AOZ55" s="129"/>
      <c r="APA55" s="129"/>
      <c r="APB55" s="129"/>
      <c r="APC55" s="129"/>
      <c r="APD55" s="129"/>
      <c r="APE55" s="129"/>
      <c r="APF55" s="129"/>
      <c r="APG55" s="129"/>
      <c r="APH55" s="129"/>
      <c r="API55" s="129"/>
      <c r="APJ55" s="129"/>
      <c r="APK55" s="129"/>
      <c r="APL55" s="129"/>
      <c r="APM55" s="129"/>
      <c r="APN55" s="129"/>
      <c r="APO55" s="129"/>
      <c r="APP55" s="129"/>
      <c r="APQ55" s="129"/>
      <c r="APR55" s="129"/>
      <c r="APS55" s="129"/>
      <c r="APT55" s="129"/>
      <c r="APU55" s="130"/>
      <c r="APV55" s="130"/>
      <c r="APW55" s="130"/>
      <c r="APX55" s="130"/>
      <c r="APY55" s="130"/>
      <c r="APZ55" s="130"/>
      <c r="AQA55" s="130"/>
      <c r="AQB55" s="130"/>
      <c r="AQC55" s="130"/>
      <c r="AQD55" s="130"/>
      <c r="AQE55" s="130"/>
      <c r="AQF55" s="130"/>
      <c r="AQG55" s="130"/>
      <c r="AQH55" s="130"/>
      <c r="AQI55" s="130"/>
      <c r="AQJ55" s="130"/>
      <c r="AQK55" s="130"/>
      <c r="AQL55" s="130"/>
      <c r="AQM55" s="130"/>
      <c r="AQN55" s="130"/>
      <c r="AQO55" s="130"/>
      <c r="AQP55" s="130"/>
      <c r="AQQ55" s="130"/>
      <c r="AQR55" s="130"/>
      <c r="AQS55" s="130"/>
      <c r="AQT55" s="130"/>
      <c r="AQU55" s="130"/>
      <c r="AQV55" s="130"/>
      <c r="AQW55" s="130"/>
      <c r="AQX55" s="130"/>
      <c r="AQY55" s="130"/>
      <c r="AQZ55" s="130"/>
      <c r="ARA55" s="130"/>
      <c r="ARB55" s="130"/>
      <c r="ARC55" s="130"/>
      <c r="ARD55" s="130"/>
      <c r="ARE55" s="130"/>
      <c r="ARF55" s="130"/>
      <c r="ARG55" s="130"/>
      <c r="ARH55" s="130"/>
      <c r="ARI55" s="130"/>
      <c r="ARJ55" s="130"/>
      <c r="ARK55" s="130"/>
      <c r="ARL55" s="130"/>
      <c r="ARM55" s="130"/>
      <c r="ARN55" s="130"/>
      <c r="ARO55" s="130"/>
      <c r="ARP55" s="130"/>
      <c r="ARQ55" s="130"/>
      <c r="ARR55" s="130"/>
      <c r="ARS55" s="130"/>
      <c r="ART55" s="130"/>
      <c r="ARU55" s="130"/>
      <c r="ARV55" s="130"/>
      <c r="ARW55" s="130"/>
      <c r="ARX55" s="130"/>
      <c r="ARY55" s="130"/>
      <c r="ARZ55" s="130"/>
      <c r="ASA55" s="130"/>
      <c r="ASB55" s="130"/>
      <c r="ASC55" s="130"/>
      <c r="ASD55" s="130"/>
      <c r="ASE55" s="130"/>
      <c r="ASF55" s="130"/>
      <c r="ASG55" s="130"/>
      <c r="ASH55" s="131"/>
      <c r="ASI55" s="131"/>
      <c r="ASJ55" s="131"/>
      <c r="ASK55" s="131"/>
      <c r="ASL55" s="131"/>
      <c r="ASM55" s="131"/>
      <c r="ASN55" s="131"/>
      <c r="ASO55" s="131"/>
      <c r="ASP55" s="131"/>
      <c r="ASQ55" s="131"/>
      <c r="ASR55" s="131"/>
      <c r="ASS55" s="131"/>
      <c r="AST55" s="131"/>
      <c r="ASU55" s="131"/>
      <c r="ASV55" s="131"/>
      <c r="ASW55" s="131"/>
      <c r="ASX55" s="131"/>
      <c r="ASY55" s="131"/>
      <c r="ASZ55" s="131"/>
      <c r="ATA55" s="131"/>
      <c r="ATB55" s="131"/>
      <c r="ATC55" s="131"/>
      <c r="ATD55" s="131"/>
      <c r="ATE55" s="131"/>
      <c r="ATF55" s="131"/>
      <c r="ATG55" s="131"/>
      <c r="ATH55" s="131"/>
      <c r="ATI55" s="131"/>
      <c r="ATJ55" s="131"/>
      <c r="ATK55" s="131"/>
      <c r="ATL55" s="131"/>
      <c r="ATM55" s="131"/>
      <c r="ATN55" s="131"/>
      <c r="ATO55" s="131"/>
      <c r="ATP55" s="131"/>
      <c r="ATQ55" s="131"/>
      <c r="ATR55" s="131"/>
      <c r="ATS55" s="131"/>
      <c r="ATT55" s="131"/>
      <c r="ATU55" s="131"/>
      <c r="ATV55" s="131"/>
      <c r="ATW55" s="131"/>
      <c r="ATX55" s="131"/>
      <c r="ATY55" s="131"/>
      <c r="ATZ55" s="131"/>
      <c r="AUA55" s="131"/>
      <c r="AUB55" s="131"/>
      <c r="AUC55" s="131"/>
      <c r="AUD55" s="131"/>
      <c r="AUE55" s="131"/>
      <c r="AUF55" s="131"/>
      <c r="AUG55" s="131"/>
      <c r="AUH55" s="131"/>
      <c r="AUI55" s="131"/>
      <c r="AUJ55" s="131"/>
      <c r="AUK55" s="131"/>
      <c r="AUL55" s="131"/>
      <c r="AUM55" s="131"/>
      <c r="AUN55" s="131"/>
      <c r="AUO55" s="131"/>
      <c r="AUP55" s="131"/>
      <c r="AUQ55" s="131"/>
      <c r="AUR55" s="131"/>
      <c r="AUS55" s="131"/>
      <c r="AUT55" s="131"/>
      <c r="AUU55" s="130"/>
      <c r="AUV55" s="130"/>
      <c r="AUW55" s="130"/>
      <c r="AUX55" s="130"/>
      <c r="AUY55" s="130"/>
      <c r="AUZ55" s="130"/>
      <c r="AVA55" s="130"/>
      <c r="AVB55" s="130"/>
      <c r="AVC55" s="130"/>
      <c r="AVD55" s="130"/>
      <c r="AVE55" s="130"/>
      <c r="AVF55" s="130"/>
      <c r="AVG55" s="130"/>
      <c r="AVH55" s="130"/>
      <c r="AVI55" s="130"/>
      <c r="AVJ55" s="130"/>
      <c r="AVK55" s="130"/>
      <c r="AVL55" s="130"/>
      <c r="AVM55" s="130"/>
      <c r="AVN55" s="130"/>
      <c r="AVO55" s="130"/>
      <c r="AVP55" s="130"/>
      <c r="AVQ55" s="130"/>
      <c r="AVR55" s="130"/>
      <c r="AVS55" s="130"/>
      <c r="AVT55" s="130"/>
      <c r="AVU55" s="130"/>
      <c r="AVV55" s="130"/>
      <c r="AVW55" s="130"/>
      <c r="AVX55" s="130"/>
      <c r="AVY55" s="130"/>
      <c r="AVZ55" s="130"/>
      <c r="AWA55" s="130"/>
      <c r="AWB55" s="130"/>
      <c r="AWC55" s="130"/>
      <c r="AWD55" s="130"/>
      <c r="AWE55" s="130"/>
      <c r="AWF55" s="130"/>
      <c r="AWG55" s="130"/>
      <c r="AWH55" s="130"/>
      <c r="AWI55" s="130"/>
      <c r="AWJ55" s="130"/>
      <c r="AWK55" s="130"/>
      <c r="AWL55" s="130"/>
      <c r="AWM55" s="130"/>
      <c r="AWN55" s="130"/>
      <c r="AWO55" s="130"/>
      <c r="AWP55" s="130"/>
      <c r="AWQ55" s="130"/>
      <c r="AWR55" s="130"/>
      <c r="AWS55" s="130"/>
      <c r="AWT55" s="130"/>
      <c r="AWU55" s="130"/>
      <c r="AWV55" s="130"/>
      <c r="AWW55" s="130"/>
      <c r="AWX55" s="130"/>
      <c r="AWY55" s="130"/>
      <c r="AWZ55" s="130"/>
      <c r="AXA55" s="130"/>
      <c r="AXB55" s="130"/>
      <c r="AXC55" s="130"/>
      <c r="AXD55" s="130"/>
      <c r="AXE55" s="130"/>
      <c r="AXF55" s="130"/>
      <c r="AXG55" s="130"/>
      <c r="AXH55" s="130"/>
      <c r="AXI55" s="130"/>
      <c r="AXJ55" s="130"/>
      <c r="AXK55" s="64"/>
      <c r="AXL55" s="64"/>
      <c r="AXM55" s="64"/>
      <c r="AXN55" s="64"/>
      <c r="AXO55" s="64"/>
      <c r="AXP55" s="64"/>
      <c r="AXQ55" s="64"/>
      <c r="AXR55" s="64"/>
      <c r="AXS55" s="64"/>
      <c r="AXT55" s="64"/>
      <c r="AXU55" s="64"/>
      <c r="AXV55" s="64"/>
      <c r="AXW55" s="64"/>
      <c r="AXX55" s="64"/>
      <c r="AXY55" s="64"/>
      <c r="AXZ55" s="64"/>
      <c r="AYA55" s="64"/>
      <c r="AYB55" s="64"/>
      <c r="AYC55" s="64"/>
      <c r="AYD55" s="64"/>
      <c r="AYE55" s="64"/>
      <c r="AYF55" s="64"/>
      <c r="AYG55" s="64"/>
      <c r="AYH55" s="64"/>
      <c r="AYI55" s="64"/>
      <c r="AYJ55" s="64"/>
      <c r="AYK55" s="64"/>
      <c r="AYL55" s="64"/>
      <c r="AYM55" s="64"/>
      <c r="AYN55" s="64"/>
      <c r="AYO55" s="64"/>
      <c r="AYP55" s="64"/>
      <c r="AYQ55" s="64"/>
      <c r="AYR55" s="64"/>
      <c r="AYS55" s="64"/>
      <c r="AYT55" s="64"/>
      <c r="AYU55" s="64"/>
      <c r="AYV55" s="64"/>
      <c r="AYW55" s="64"/>
      <c r="AYX55" s="64"/>
      <c r="AYY55" s="64"/>
      <c r="AYZ55" s="64"/>
      <c r="AZA55" s="64"/>
      <c r="AZB55" s="64"/>
      <c r="AZC55" s="64"/>
      <c r="AZD55" s="64"/>
      <c r="AZE55" s="64"/>
      <c r="AZF55" s="64"/>
      <c r="AZG55" s="64"/>
      <c r="AZH55" s="64"/>
      <c r="AZI55" s="64"/>
      <c r="AZJ55" s="64"/>
      <c r="AZK55" s="64"/>
      <c r="AZL55" s="64"/>
      <c r="AZM55" s="64"/>
      <c r="AZN55" s="64"/>
      <c r="AZO55" s="64"/>
      <c r="AZP55" s="64"/>
      <c r="AZQ55" s="64"/>
      <c r="AZR55" s="64"/>
      <c r="AZS55" s="64"/>
      <c r="AZT55" s="64"/>
      <c r="AZU55" s="64"/>
      <c r="AZV55" s="64"/>
      <c r="AZW55" s="64"/>
      <c r="AZX55" s="130"/>
      <c r="AZY55" s="130"/>
      <c r="AZZ55" s="130"/>
      <c r="BAA55" s="130"/>
      <c r="BAB55" s="130"/>
      <c r="BAC55" s="130"/>
      <c r="BAD55" s="130"/>
      <c r="BAE55" s="130"/>
      <c r="BAF55" s="130"/>
      <c r="BAG55" s="130"/>
      <c r="BAH55" s="130"/>
      <c r="BAI55" s="130"/>
      <c r="BAJ55" s="130"/>
      <c r="BAK55" s="130"/>
      <c r="BAL55" s="130"/>
      <c r="BAM55" s="130"/>
      <c r="BAN55" s="130"/>
      <c r="BAO55" s="130"/>
      <c r="BAP55" s="130"/>
      <c r="BAQ55" s="130"/>
      <c r="BAR55" s="130"/>
      <c r="BAS55" s="130"/>
      <c r="BAT55" s="130"/>
      <c r="BAU55" s="130"/>
      <c r="BAV55" s="130"/>
      <c r="BAW55" s="130"/>
      <c r="BAX55" s="130"/>
      <c r="BAY55" s="130"/>
      <c r="BAZ55" s="130"/>
      <c r="BBA55" s="130"/>
      <c r="BBB55" s="130"/>
      <c r="BBC55" s="130"/>
      <c r="BBD55" s="130"/>
      <c r="BBE55" s="130"/>
      <c r="BBF55" s="130"/>
      <c r="BBG55" s="130"/>
      <c r="BBH55" s="130"/>
      <c r="BBI55" s="130"/>
      <c r="BBJ55" s="130"/>
      <c r="BBK55" s="130"/>
      <c r="BBL55" s="130"/>
      <c r="BBM55" s="130"/>
      <c r="BBN55" s="130"/>
      <c r="BBO55" s="130"/>
      <c r="BBP55" s="130"/>
      <c r="BBQ55" s="130"/>
      <c r="BBR55" s="130"/>
      <c r="BBS55" s="130"/>
      <c r="BBT55" s="130"/>
      <c r="BBU55" s="130"/>
      <c r="BBV55" s="130"/>
      <c r="BBW55" s="130"/>
      <c r="BBX55" s="130"/>
      <c r="BBY55" s="130"/>
      <c r="BBZ55" s="130"/>
      <c r="BCA55" s="130"/>
      <c r="BCB55" s="130"/>
      <c r="BCC55" s="130"/>
      <c r="BCD55" s="130"/>
      <c r="BCE55" s="130"/>
      <c r="BCF55" s="130"/>
      <c r="BCG55" s="130"/>
      <c r="BCH55" s="130"/>
      <c r="BCI55" s="130"/>
      <c r="BCJ55" s="130"/>
      <c r="BCK55" s="130"/>
      <c r="BCL55" s="130"/>
      <c r="BCM55" s="130"/>
      <c r="BCN55" s="130"/>
      <c r="BCO55" s="130"/>
      <c r="BCP55" s="130"/>
      <c r="BCQ55" s="130"/>
      <c r="BCR55" s="130"/>
      <c r="BCS55" s="130"/>
      <c r="BCT55" s="130"/>
      <c r="BCU55" s="130"/>
      <c r="BCV55" s="130"/>
      <c r="BCW55" s="130"/>
      <c r="BCX55" s="130"/>
      <c r="BCY55" s="130"/>
      <c r="BCZ55" s="130"/>
      <c r="BDA55" s="130"/>
      <c r="BDB55" s="130"/>
      <c r="BDC55" s="130"/>
      <c r="BDD55" s="130"/>
      <c r="BDE55" s="130"/>
      <c r="BDF55" s="130"/>
      <c r="BDG55" s="130"/>
      <c r="BDH55" s="130"/>
      <c r="BDI55" s="130"/>
      <c r="BDJ55" s="130"/>
      <c r="BDK55" s="130"/>
      <c r="BDL55" s="130"/>
      <c r="BDM55" s="130"/>
      <c r="BDN55" s="130"/>
      <c r="BDO55" s="130"/>
      <c r="BDP55" s="130"/>
      <c r="BDQ55" s="130"/>
      <c r="BDR55" s="130"/>
      <c r="BDS55" s="130"/>
      <c r="BDT55" s="130"/>
      <c r="BDU55" s="130"/>
      <c r="BDV55" s="130"/>
      <c r="BDW55" s="130"/>
      <c r="BDX55" s="130"/>
      <c r="BDY55" s="130"/>
      <c r="BDZ55" s="130"/>
      <c r="BEA55" s="130"/>
      <c r="BEB55" s="130"/>
      <c r="BEC55" s="130"/>
      <c r="BED55" s="130"/>
      <c r="BEE55" s="130"/>
      <c r="BEF55" s="130"/>
      <c r="BEG55" s="130"/>
      <c r="BEH55" s="130"/>
      <c r="BEI55" s="130"/>
      <c r="BEJ55" s="130"/>
      <c r="BEK55" s="130"/>
      <c r="BEL55" s="130"/>
      <c r="BEM55" s="130"/>
      <c r="BEN55" s="130"/>
      <c r="BEO55" s="130"/>
      <c r="BEP55" s="130"/>
      <c r="BEQ55" s="130"/>
      <c r="BER55" s="130"/>
      <c r="BES55" s="130"/>
      <c r="BET55" s="130"/>
      <c r="BEU55" s="130"/>
      <c r="BEV55" s="130"/>
      <c r="BEW55" s="130"/>
      <c r="BEX55" s="129"/>
      <c r="BEY55" s="129"/>
      <c r="BEZ55" s="129"/>
      <c r="BFA55" s="129"/>
      <c r="BFB55" s="129"/>
      <c r="BFC55" s="129"/>
      <c r="BFD55" s="129"/>
      <c r="BFE55" s="129"/>
      <c r="BFF55" s="129"/>
      <c r="BFG55" s="129"/>
      <c r="BFH55" s="129"/>
      <c r="BFI55" s="129"/>
      <c r="BFJ55" s="129"/>
      <c r="BFK55" s="129"/>
      <c r="BFL55" s="129"/>
      <c r="BFM55" s="129"/>
      <c r="BFN55" s="129"/>
      <c r="BFO55" s="129"/>
      <c r="BFP55" s="129"/>
      <c r="BFQ55" s="129"/>
      <c r="BFR55" s="129"/>
      <c r="BFS55" s="129"/>
      <c r="BFT55" s="129"/>
      <c r="BFU55" s="129"/>
      <c r="BFV55" s="129"/>
      <c r="BFW55" s="129"/>
      <c r="BFX55" s="129"/>
      <c r="BFY55" s="129"/>
      <c r="BFZ55" s="129"/>
      <c r="BGA55" s="129"/>
      <c r="BGB55" s="129"/>
      <c r="BGC55" s="129"/>
      <c r="BGD55" s="129"/>
      <c r="BGE55" s="129"/>
      <c r="BGF55" s="129"/>
      <c r="BGG55" s="129"/>
      <c r="BGH55" s="129"/>
      <c r="BGI55" s="129"/>
      <c r="BGJ55" s="129"/>
      <c r="BGK55" s="129"/>
      <c r="BGL55" s="129"/>
      <c r="BGM55" s="129"/>
      <c r="BGN55" s="129"/>
      <c r="BGO55" s="129"/>
      <c r="BGP55" s="129"/>
      <c r="BGQ55" s="129"/>
      <c r="BGR55" s="129"/>
      <c r="BGS55" s="129"/>
      <c r="BGT55" s="129"/>
      <c r="BGU55" s="129"/>
      <c r="BGV55" s="129"/>
      <c r="BGW55" s="129"/>
      <c r="BGX55" s="129"/>
      <c r="BGY55" s="129"/>
      <c r="BGZ55" s="129"/>
      <c r="BHA55" s="129"/>
      <c r="BHB55" s="129"/>
      <c r="BHC55" s="129"/>
      <c r="BHD55" s="129"/>
      <c r="BHE55" s="129"/>
      <c r="BHF55" s="129"/>
      <c r="BHG55" s="129"/>
      <c r="BHH55" s="129"/>
      <c r="BHI55" s="129"/>
      <c r="BHJ55" s="129"/>
      <c r="BHK55" s="129"/>
      <c r="BHL55" s="129"/>
      <c r="BHM55" s="129"/>
      <c r="BHN55" s="106"/>
      <c r="BHO55" s="106"/>
      <c r="BHP55" s="106"/>
      <c r="BHQ55" s="106"/>
      <c r="BHR55" s="106"/>
      <c r="BHS55" s="106"/>
      <c r="BHT55" s="106"/>
      <c r="BHU55" s="106"/>
      <c r="BHV55" s="106"/>
      <c r="BHW55" s="106"/>
      <c r="BHX55" s="106"/>
      <c r="BHY55" s="106"/>
      <c r="BHZ55" s="106"/>
      <c r="BIA55" s="106"/>
      <c r="BIB55" s="106"/>
      <c r="BIC55" s="106"/>
      <c r="BID55" s="106"/>
      <c r="BIE55" s="106"/>
      <c r="BIF55" s="106"/>
      <c r="BIG55" s="106"/>
      <c r="BIH55" s="106"/>
      <c r="BII55" s="106"/>
      <c r="BIJ55" s="106"/>
      <c r="BIK55" s="106"/>
      <c r="BIL55" s="106"/>
      <c r="BIM55" s="106"/>
      <c r="BIN55" s="106"/>
      <c r="BIO55" s="106"/>
      <c r="BIP55" s="106"/>
      <c r="BIQ55" s="106"/>
      <c r="BIR55" s="106"/>
      <c r="BIS55" s="106"/>
      <c r="BIT55" s="106"/>
      <c r="BIU55" s="106"/>
      <c r="BIV55" s="106"/>
      <c r="BIW55" s="106"/>
      <c r="BIX55" s="106"/>
      <c r="BIY55" s="106"/>
      <c r="BIZ55" s="106"/>
      <c r="BJA55" s="106"/>
      <c r="BJB55" s="106"/>
      <c r="BJC55" s="106"/>
      <c r="BJD55" s="106"/>
      <c r="BJE55" s="106"/>
      <c r="BJF55" s="106"/>
      <c r="BJG55" s="106"/>
      <c r="BJH55" s="106"/>
      <c r="BJI55" s="106"/>
      <c r="BJJ55" s="106"/>
      <c r="BJK55" s="106"/>
      <c r="BJL55" s="106"/>
      <c r="BJM55" s="106"/>
      <c r="BJN55" s="106"/>
      <c r="BJO55" s="106"/>
      <c r="BJP55" s="106"/>
      <c r="BJQ55" s="106"/>
      <c r="BJR55" s="106"/>
      <c r="BJS55" s="106"/>
      <c r="BJT55" s="106"/>
      <c r="BJU55" s="106"/>
      <c r="BJV55" s="106"/>
      <c r="BJW55" s="106"/>
      <c r="BJX55" s="106"/>
      <c r="BJY55" s="106"/>
      <c r="BJZ55" s="106"/>
      <c r="BKA55" s="106"/>
      <c r="BKB55" s="106"/>
      <c r="BKC55" s="106"/>
      <c r="BKD55" s="106"/>
      <c r="BKE55" s="106"/>
      <c r="BKF55" s="106"/>
      <c r="BKG55" s="106"/>
      <c r="BKH55" s="106"/>
      <c r="BKI55" s="106"/>
      <c r="BKJ55" s="106"/>
      <c r="BKK55" s="106"/>
      <c r="BKL55" s="106"/>
      <c r="BKM55" s="106"/>
      <c r="BKN55" s="106"/>
      <c r="BKO55" s="106"/>
      <c r="BKP55" s="106"/>
      <c r="BKQ55" s="106"/>
      <c r="BKR55" s="106"/>
      <c r="BKS55" s="106"/>
      <c r="BKT55" s="106"/>
      <c r="BKU55" s="106"/>
      <c r="BKV55" s="106"/>
      <c r="BKW55" s="106"/>
      <c r="BKX55" s="106"/>
      <c r="BKY55" s="106"/>
      <c r="BKZ55" s="106"/>
      <c r="BLA55" s="106"/>
      <c r="BLB55" s="106"/>
      <c r="BLC55" s="106"/>
      <c r="BLD55" s="106"/>
      <c r="BLE55" s="106"/>
      <c r="BLF55" s="106"/>
      <c r="BLG55" s="106"/>
      <c r="BLH55" s="106"/>
      <c r="BLI55" s="106"/>
      <c r="BLJ55" s="106"/>
      <c r="BLK55" s="106"/>
      <c r="BLL55" s="106"/>
      <c r="BLM55" s="106"/>
      <c r="BLN55" s="106"/>
      <c r="BLO55" s="106"/>
      <c r="BLP55" s="106"/>
      <c r="BLQ55" s="106"/>
      <c r="BLR55" s="106"/>
      <c r="BLS55" s="106"/>
      <c r="BLT55" s="106"/>
      <c r="BLU55" s="106"/>
      <c r="BLV55" s="106"/>
      <c r="BLW55" s="106"/>
      <c r="BLX55" s="106"/>
      <c r="BLY55" s="106"/>
      <c r="BLZ55" s="106"/>
      <c r="BMA55" s="106"/>
      <c r="BMB55" s="106"/>
      <c r="BMC55" s="106"/>
      <c r="BMD55" s="106"/>
      <c r="BME55" s="106"/>
      <c r="BMF55" s="106"/>
      <c r="BMG55" s="106"/>
      <c r="BMH55" s="106"/>
      <c r="BMI55" s="106"/>
      <c r="BMJ55" s="106"/>
      <c r="BMK55" s="106"/>
      <c r="BML55" s="106"/>
      <c r="BMM55" s="106"/>
      <c r="BMN55" s="106"/>
      <c r="BMO55" s="106"/>
      <c r="BMP55" s="106"/>
      <c r="BMQ55" s="106"/>
      <c r="BMR55" s="106"/>
      <c r="BMS55" s="106"/>
      <c r="BMT55" s="259"/>
      <c r="BMU55" s="259"/>
      <c r="BMV55" s="259"/>
      <c r="BMW55" s="259"/>
      <c r="BMX55" s="259"/>
      <c r="BMY55" s="259"/>
      <c r="BMZ55" s="259"/>
      <c r="BNA55" s="259"/>
      <c r="BNB55" s="259"/>
      <c r="BNC55" s="259"/>
      <c r="BND55" s="259"/>
      <c r="BNE55" s="259"/>
      <c r="BNF55" s="259"/>
      <c r="BNG55" s="259"/>
      <c r="BNH55" s="259"/>
      <c r="BNI55" s="259"/>
      <c r="BNJ55" s="259"/>
      <c r="BNK55" s="259"/>
      <c r="BNL55" s="259"/>
      <c r="BNM55" s="259"/>
      <c r="BNN55" s="259"/>
      <c r="BNO55" s="259"/>
      <c r="BNP55" s="259"/>
      <c r="BNQ55" s="259"/>
      <c r="BNR55" s="259"/>
      <c r="BNS55" s="259"/>
      <c r="BNT55" s="259"/>
      <c r="BNU55" s="259"/>
      <c r="BNV55" s="259"/>
      <c r="BNW55" s="259"/>
      <c r="BNX55" s="259"/>
      <c r="BNY55" s="259"/>
      <c r="BNZ55" s="259"/>
      <c r="BOA55" s="259"/>
      <c r="BOB55" s="259"/>
      <c r="BOC55" s="259"/>
      <c r="BOD55" s="259"/>
      <c r="BOE55" s="259"/>
      <c r="BOF55" s="259"/>
      <c r="BOG55" s="259"/>
      <c r="BOH55" s="259"/>
      <c r="BOI55" s="259"/>
      <c r="BOJ55" s="259"/>
      <c r="BOK55" s="259"/>
      <c r="BOL55" s="259"/>
      <c r="BOM55" s="259"/>
      <c r="BON55" s="259"/>
      <c r="BOO55" s="259"/>
      <c r="BOP55" s="259"/>
      <c r="BOQ55" s="259"/>
      <c r="BOR55" s="259"/>
      <c r="BOS55" s="259"/>
      <c r="BOT55" s="259"/>
      <c r="BOU55" s="259"/>
      <c r="BOV55" s="259"/>
      <c r="BOW55" s="259"/>
      <c r="BOX55" s="259"/>
      <c r="BOY55" s="259"/>
      <c r="BOZ55" s="259"/>
      <c r="BPA55" s="259"/>
      <c r="BPB55" s="259"/>
      <c r="BPC55" s="259"/>
      <c r="BPD55" s="259"/>
      <c r="BPE55" s="259"/>
      <c r="BPF55" s="259"/>
      <c r="BPG55" s="259"/>
      <c r="BPH55" s="259"/>
      <c r="BPI55" s="259"/>
      <c r="BPJ55" s="129"/>
      <c r="BPK55" s="129"/>
      <c r="BPL55" s="129"/>
      <c r="BPM55" s="129"/>
      <c r="BPN55" s="129"/>
      <c r="BPO55" s="129"/>
      <c r="BPP55" s="129"/>
      <c r="BPQ55" s="129"/>
      <c r="BPR55" s="129"/>
      <c r="BPS55" s="129"/>
      <c r="BPT55" s="129"/>
      <c r="BPU55" s="129"/>
      <c r="BPV55" s="129"/>
      <c r="BPW55" s="129"/>
      <c r="BPX55" s="129"/>
      <c r="BPY55" s="129"/>
      <c r="BPZ55" s="129"/>
      <c r="BQA55" s="129"/>
      <c r="BQB55" s="129"/>
      <c r="BQC55" s="129"/>
      <c r="BQD55" s="129"/>
      <c r="BQE55" s="129"/>
      <c r="BQF55" s="129"/>
      <c r="BQG55" s="129"/>
      <c r="BQH55" s="129"/>
      <c r="BQI55" s="129"/>
      <c r="BQJ55" s="129"/>
      <c r="BQK55" s="129"/>
      <c r="BQL55" s="129"/>
      <c r="BQM55" s="129"/>
      <c r="BQN55" s="129"/>
      <c r="BQO55" s="129"/>
      <c r="BQP55" s="129"/>
      <c r="BQQ55" s="129"/>
      <c r="BQR55" s="129"/>
      <c r="BQS55" s="129"/>
      <c r="BQT55" s="129"/>
      <c r="BQU55" s="129"/>
      <c r="BQV55" s="129"/>
      <c r="BQW55" s="129"/>
      <c r="BQX55" s="129"/>
      <c r="BQY55" s="129"/>
      <c r="BQZ55" s="129"/>
      <c r="BRA55" s="129"/>
      <c r="BRB55" s="129"/>
      <c r="BRC55" s="129"/>
      <c r="BRD55" s="129"/>
      <c r="BRE55" s="129"/>
      <c r="BRF55" s="129"/>
      <c r="BRG55" s="129"/>
      <c r="BRH55" s="129"/>
      <c r="BRI55" s="129"/>
      <c r="BRJ55" s="129"/>
      <c r="BRK55" s="129"/>
      <c r="BRL55" s="129"/>
      <c r="BRM55" s="129"/>
      <c r="BRN55" s="129"/>
      <c r="BRO55" s="129"/>
      <c r="BRP55" s="129"/>
      <c r="BRQ55" s="129"/>
      <c r="BRR55" s="129"/>
      <c r="BRS55" s="129"/>
      <c r="BRT55" s="129"/>
      <c r="BRU55" s="129"/>
      <c r="BRV55" s="129"/>
      <c r="BRW55" s="129"/>
      <c r="BRX55" s="129"/>
      <c r="BRY55" s="129"/>
      <c r="BRZ55" s="129"/>
      <c r="BSA55" s="129"/>
      <c r="BSB55" s="129"/>
      <c r="BSC55" s="129"/>
      <c r="BSD55" s="129"/>
      <c r="BSE55" s="129"/>
      <c r="BSF55" s="129"/>
      <c r="BSG55" s="129"/>
      <c r="BSH55" s="129"/>
      <c r="BSI55" s="129"/>
      <c r="BSJ55" s="129"/>
      <c r="BSK55" s="129"/>
      <c r="BSL55" s="129"/>
      <c r="BSM55" s="129"/>
      <c r="BSN55" s="129"/>
      <c r="BSO55" s="129"/>
      <c r="BSP55" s="129"/>
      <c r="BSQ55" s="129"/>
      <c r="BSR55" s="129"/>
      <c r="BSS55" s="129"/>
      <c r="BST55" s="129"/>
      <c r="BSU55" s="129"/>
      <c r="BSV55" s="129"/>
      <c r="BSW55" s="129"/>
      <c r="BSX55" s="129"/>
      <c r="BSY55" s="129"/>
      <c r="BSZ55" s="129"/>
      <c r="BTA55" s="129"/>
      <c r="BTB55" s="129"/>
      <c r="BTC55" s="129"/>
      <c r="BTD55" s="129"/>
      <c r="BTE55" s="129"/>
      <c r="BTF55" s="129"/>
      <c r="BTG55" s="129"/>
      <c r="BTH55" s="129"/>
      <c r="BTI55" s="129"/>
      <c r="BTJ55" s="129"/>
      <c r="BTK55" s="129"/>
      <c r="BTL55" s="129"/>
      <c r="BTM55" s="129"/>
      <c r="BTN55" s="129"/>
      <c r="BTO55" s="129"/>
      <c r="BTP55" s="129"/>
      <c r="BTQ55" s="129"/>
      <c r="BTR55" s="129"/>
      <c r="BTS55" s="129"/>
      <c r="BTT55" s="129"/>
      <c r="BTU55" s="129"/>
      <c r="BTV55" s="129"/>
      <c r="BTW55" s="129"/>
      <c r="BTX55" s="129"/>
      <c r="BTY55" s="129"/>
      <c r="BTZ55" s="129"/>
      <c r="BUA55" s="129"/>
      <c r="BUB55" s="129"/>
      <c r="BUC55" s="129"/>
      <c r="BUD55" s="129"/>
      <c r="BUE55" s="129"/>
      <c r="BUF55" s="129"/>
      <c r="BUG55" s="129"/>
      <c r="BUH55" s="129"/>
      <c r="BUI55" s="129"/>
      <c r="BUJ55" s="129"/>
      <c r="BUK55" s="129"/>
      <c r="BUL55" s="129"/>
      <c r="BUM55" s="129"/>
      <c r="BUN55" s="129"/>
      <c r="BUO55" s="129"/>
      <c r="BUP55" s="129"/>
      <c r="BUQ55" s="129"/>
      <c r="BUR55" s="129"/>
      <c r="BUS55" s="129"/>
      <c r="BUT55" s="129"/>
      <c r="BUU55" s="129"/>
      <c r="BUV55" s="129"/>
      <c r="BUW55" s="129"/>
      <c r="BUX55" s="129"/>
      <c r="BUY55" s="129"/>
      <c r="BUZ55" s="129"/>
      <c r="BVA55" s="129"/>
      <c r="BVB55" s="129"/>
      <c r="BVC55" s="129"/>
      <c r="BVD55" s="129"/>
      <c r="BVE55" s="129"/>
      <c r="BVF55" s="129"/>
      <c r="BVG55" s="129"/>
      <c r="BVH55" s="129"/>
      <c r="BVI55" s="129"/>
      <c r="BVJ55" s="129"/>
      <c r="BVK55" s="129"/>
      <c r="BVL55" s="129"/>
      <c r="BVM55" s="129"/>
      <c r="BVN55" s="129"/>
      <c r="BVO55" s="129"/>
      <c r="BVP55" s="129"/>
      <c r="BVQ55" s="129"/>
      <c r="BVR55" s="129"/>
      <c r="BVS55" s="129"/>
      <c r="BVT55" s="129"/>
      <c r="BVU55" s="129"/>
      <c r="BVV55" s="129"/>
      <c r="BVW55" s="129"/>
      <c r="BVX55" s="129"/>
      <c r="BVY55" s="129"/>
      <c r="BVZ55" s="129"/>
      <c r="BWA55" s="129"/>
      <c r="BWB55" s="129"/>
      <c r="BWC55" s="129"/>
      <c r="BWD55" s="129"/>
      <c r="BWE55" s="129"/>
      <c r="BWF55" s="129"/>
      <c r="BWG55" s="129"/>
      <c r="BWH55" s="129"/>
      <c r="BWI55" s="129"/>
      <c r="BWJ55" s="129"/>
      <c r="BWK55" s="129"/>
      <c r="BWL55" s="129"/>
      <c r="BWM55" s="129"/>
      <c r="BWN55" s="129"/>
      <c r="BWO55" s="129"/>
      <c r="BWP55" s="129"/>
      <c r="BWQ55" s="129"/>
      <c r="BWR55" s="129"/>
      <c r="BWS55" s="129"/>
      <c r="BWT55" s="129"/>
      <c r="BWU55" s="129"/>
      <c r="BWV55" s="129"/>
      <c r="BWW55" s="129"/>
      <c r="BWX55" s="129"/>
      <c r="BWY55" s="129"/>
      <c r="BWZ55" s="129"/>
      <c r="BXA55" s="129"/>
      <c r="BXB55" s="129"/>
      <c r="BXC55" s="256"/>
      <c r="BXD55" s="256"/>
      <c r="BXE55" s="256"/>
      <c r="BXF55" s="256"/>
      <c r="BXG55" s="256"/>
      <c r="BXH55" s="256"/>
      <c r="BXI55" s="256"/>
      <c r="BXJ55" s="256"/>
      <c r="BXK55" s="256"/>
      <c r="BXL55" s="256"/>
      <c r="BXM55" s="256"/>
      <c r="BXN55" s="256"/>
      <c r="BXO55" s="256"/>
      <c r="BXP55" s="256"/>
      <c r="BXQ55" s="256"/>
      <c r="BXR55" s="256"/>
      <c r="BXS55" s="256"/>
      <c r="BXT55" s="256"/>
      <c r="BXU55" s="256"/>
      <c r="BXV55" s="256"/>
      <c r="BXW55" s="256"/>
      <c r="BXX55" s="256"/>
      <c r="BXY55" s="256"/>
      <c r="BXZ55" s="256"/>
      <c r="BYA55" s="256"/>
      <c r="BYB55" s="256"/>
      <c r="BYC55" s="256"/>
      <c r="BYD55" s="256"/>
      <c r="BYE55" s="256"/>
      <c r="BYF55" s="256"/>
      <c r="BYG55" s="256"/>
      <c r="BYH55" s="256"/>
      <c r="BYI55" s="256"/>
      <c r="BYJ55" s="256"/>
      <c r="BYK55" s="256"/>
      <c r="BYL55" s="256"/>
      <c r="BYM55" s="256"/>
      <c r="BYN55" s="256"/>
      <c r="BYO55" s="256"/>
      <c r="BYP55" s="256"/>
      <c r="BYQ55" s="256"/>
      <c r="BYR55" s="256"/>
      <c r="BYS55" s="256"/>
      <c r="BYT55" s="256"/>
      <c r="BYU55" s="256"/>
      <c r="BYV55" s="256"/>
      <c r="BYW55" s="256"/>
      <c r="BYX55" s="256"/>
      <c r="BYY55" s="256"/>
      <c r="BYZ55" s="256"/>
      <c r="BZA55" s="256"/>
      <c r="BZB55" s="256"/>
      <c r="BZC55" s="256"/>
      <c r="BZD55" s="256"/>
      <c r="BZE55" s="256"/>
      <c r="BZF55" s="256"/>
      <c r="BZG55" s="256"/>
      <c r="BZH55" s="256"/>
      <c r="BZI55" s="256"/>
      <c r="BZJ55" s="256"/>
      <c r="BZK55" s="256"/>
      <c r="BZL55" s="256"/>
      <c r="BZM55" s="256"/>
      <c r="BZN55" s="256"/>
      <c r="BZO55" s="256"/>
      <c r="BZP55" s="129"/>
      <c r="BZQ55" s="129"/>
      <c r="BZR55" s="129"/>
      <c r="BZS55" s="129"/>
      <c r="BZT55" s="129"/>
      <c r="BZU55" s="129"/>
      <c r="BZV55" s="129"/>
      <c r="BZW55" s="129"/>
      <c r="BZX55" s="129"/>
      <c r="BZY55" s="129"/>
      <c r="BZZ55" s="129"/>
      <c r="CAA55" s="129"/>
      <c r="CAB55" s="129"/>
      <c r="CAC55" s="129"/>
      <c r="CAD55" s="129"/>
      <c r="CAE55" s="129"/>
      <c r="CAF55" s="129"/>
      <c r="CAG55" s="129"/>
      <c r="CAH55" s="129"/>
      <c r="CAI55" s="129"/>
      <c r="CAJ55" s="129"/>
      <c r="CAK55" s="129"/>
      <c r="CAL55" s="129"/>
      <c r="CAM55" s="129"/>
      <c r="CAN55" s="129"/>
      <c r="CAO55" s="129"/>
      <c r="CAP55" s="129"/>
      <c r="CAQ55" s="129"/>
      <c r="CAR55" s="129"/>
      <c r="CAS55" s="129"/>
      <c r="CAT55" s="129"/>
      <c r="CAU55" s="129"/>
      <c r="CAV55" s="129"/>
      <c r="CAW55" s="129"/>
      <c r="CAX55" s="129"/>
      <c r="CAY55" s="129"/>
      <c r="CAZ55" s="129"/>
      <c r="CBA55" s="129"/>
      <c r="CBB55" s="129"/>
      <c r="CBC55" s="129"/>
      <c r="CBD55" s="129"/>
      <c r="CBE55" s="129"/>
      <c r="CBF55" s="129"/>
      <c r="CBG55" s="129"/>
      <c r="CBH55" s="129"/>
      <c r="CBI55" s="129"/>
      <c r="CBJ55" s="129"/>
      <c r="CBK55" s="129"/>
      <c r="CBL55" s="129"/>
      <c r="CBM55" s="129"/>
      <c r="CBN55" s="129"/>
      <c r="CBO55" s="129"/>
      <c r="CBP55" s="129"/>
      <c r="CBQ55" s="129"/>
      <c r="CBR55" s="129"/>
      <c r="CBS55" s="129"/>
      <c r="CBT55" s="129"/>
      <c r="CBU55" s="129"/>
      <c r="CBV55" s="129"/>
      <c r="CBW55" s="129"/>
      <c r="CBX55" s="129"/>
      <c r="CBY55" s="129"/>
      <c r="CBZ55" s="129"/>
      <c r="CCA55" s="129"/>
      <c r="CCB55" s="129"/>
      <c r="CCC55" s="129"/>
      <c r="CCD55" s="129"/>
      <c r="CCE55" s="129"/>
      <c r="CCF55" s="129"/>
      <c r="CCG55" s="129"/>
      <c r="CCH55" s="129"/>
      <c r="CCI55" s="129"/>
      <c r="CCJ55" s="129"/>
      <c r="CCK55" s="129"/>
      <c r="CCL55" s="129"/>
      <c r="CCM55" s="129"/>
      <c r="CCN55" s="129"/>
      <c r="CCO55" s="129"/>
      <c r="CCP55" s="129"/>
      <c r="CCQ55" s="129"/>
      <c r="CCR55" s="129"/>
      <c r="CCS55" s="129"/>
      <c r="CCT55" s="129"/>
      <c r="CCU55" s="129"/>
      <c r="CCV55" s="129"/>
      <c r="CCW55" s="129"/>
      <c r="CCX55" s="129"/>
      <c r="CCY55" s="129"/>
      <c r="CCZ55" s="129"/>
      <c r="CDA55" s="129"/>
      <c r="CDB55" s="129"/>
      <c r="CDC55" s="129"/>
      <c r="CDD55" s="129"/>
      <c r="CDE55" s="129"/>
      <c r="CDF55" s="129"/>
      <c r="CDG55" s="129"/>
      <c r="CDH55" s="129"/>
      <c r="CDI55" s="129"/>
      <c r="CDJ55" s="129"/>
      <c r="CDK55" s="129"/>
      <c r="CDL55" s="129"/>
      <c r="CDM55" s="129"/>
      <c r="CDN55" s="129"/>
      <c r="CDO55" s="129"/>
      <c r="CDP55" s="129"/>
      <c r="CDQ55" s="129"/>
      <c r="CDR55" s="129"/>
      <c r="CDS55" s="129"/>
      <c r="CDT55" s="129"/>
      <c r="CDU55" s="129"/>
      <c r="CDV55" s="129"/>
      <c r="CDW55" s="129"/>
      <c r="CDX55" s="129"/>
      <c r="CDY55" s="129"/>
      <c r="CDZ55" s="129"/>
      <c r="CEA55" s="129"/>
      <c r="CEB55" s="129"/>
      <c r="CEC55" s="129"/>
      <c r="CED55" s="129"/>
      <c r="CEE55" s="129"/>
      <c r="CEF55" s="129"/>
      <c r="CEG55" s="129"/>
      <c r="CEH55" s="129"/>
      <c r="CEI55" s="129"/>
      <c r="CEJ55" s="129"/>
      <c r="CEK55" s="129"/>
      <c r="CEL55" s="129"/>
      <c r="CEM55" s="129"/>
      <c r="CEN55" s="129"/>
      <c r="CEO55" s="129"/>
      <c r="CEP55" s="130"/>
      <c r="CEQ55" s="130"/>
      <c r="CER55" s="130"/>
      <c r="CES55" s="130"/>
      <c r="CET55" s="130"/>
      <c r="CEU55" s="130"/>
      <c r="CEV55" s="130"/>
      <c r="CEW55" s="130"/>
      <c r="CEX55" s="130"/>
      <c r="CEY55" s="130"/>
      <c r="CEZ55" s="130"/>
      <c r="CFA55" s="130"/>
      <c r="CFB55" s="130"/>
      <c r="CFC55" s="130"/>
      <c r="CFD55" s="130"/>
      <c r="CFE55" s="130"/>
      <c r="CFF55" s="130"/>
      <c r="CFG55" s="130"/>
      <c r="CFH55" s="130"/>
      <c r="CFI55" s="130"/>
      <c r="CFJ55" s="130"/>
      <c r="CFK55" s="130"/>
      <c r="CFL55" s="130"/>
      <c r="CFM55" s="130"/>
      <c r="CFN55" s="130"/>
      <c r="CFO55" s="130"/>
      <c r="CFP55" s="130"/>
      <c r="CFQ55" s="130"/>
      <c r="CFR55" s="130"/>
      <c r="CFS55" s="130"/>
      <c r="CFT55" s="130"/>
      <c r="CFU55" s="130"/>
      <c r="CFV55" s="130"/>
      <c r="CFW55" s="130"/>
      <c r="CFX55" s="130"/>
      <c r="CFY55" s="130"/>
      <c r="CFZ55" s="130"/>
      <c r="CGA55" s="130"/>
      <c r="CGB55" s="130"/>
      <c r="CGC55" s="130"/>
      <c r="CGD55" s="130"/>
    </row>
    <row r="56" spans="1:2214" x14ac:dyDescent="0.25">
      <c r="A56" s="279"/>
      <c r="B56" s="255"/>
      <c r="C56" s="267"/>
      <c r="D56" s="267"/>
      <c r="E56" s="275"/>
      <c r="F56" s="260"/>
      <c r="G56" s="260"/>
      <c r="H56" s="276"/>
      <c r="I56" s="261"/>
      <c r="J56" s="261"/>
      <c r="K56" s="276"/>
      <c r="L56" s="261"/>
      <c r="M56" s="261"/>
      <c r="N56" s="277"/>
      <c r="O56" s="262"/>
      <c r="P56" s="262"/>
      <c r="Q56" s="276"/>
      <c r="R56" s="261"/>
      <c r="S56" s="261"/>
      <c r="T56" s="275"/>
      <c r="U56" s="260"/>
      <c r="V56" s="260"/>
      <c r="W56" s="260"/>
      <c r="X56" s="278"/>
      <c r="Y56" s="277"/>
      <c r="Z56" s="262"/>
      <c r="AA56" s="262"/>
      <c r="AB56" s="277"/>
      <c r="AC56" s="262"/>
      <c r="AD56" s="262"/>
      <c r="AE56" s="277"/>
      <c r="AF56" s="262"/>
      <c r="AG56" s="262"/>
      <c r="AH56" s="129"/>
      <c r="AI56" s="129"/>
      <c r="AJ56" s="129"/>
      <c r="AK56" s="129"/>
      <c r="AL56" s="129"/>
      <c r="AM56" s="129"/>
      <c r="AN56" s="129"/>
      <c r="AO56" s="64"/>
      <c r="AP56" s="64"/>
      <c r="AQ56" s="129"/>
      <c r="AR56" s="64"/>
      <c r="AS56" s="64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350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  <c r="FF56" s="64"/>
      <c r="FG56" s="64"/>
      <c r="FH56" s="64"/>
      <c r="FI56" s="64"/>
      <c r="FJ56" s="64"/>
      <c r="FK56" s="64"/>
      <c r="FL56" s="64"/>
      <c r="FM56" s="64"/>
      <c r="FN56" s="64"/>
      <c r="FO56" s="64"/>
      <c r="FP56" s="64"/>
      <c r="FQ56" s="64"/>
      <c r="FR56" s="64"/>
      <c r="FS56" s="64"/>
      <c r="FT56" s="64"/>
      <c r="FU56" s="64"/>
      <c r="FV56" s="64"/>
      <c r="FW56" s="64"/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4"/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4"/>
      <c r="GU56" s="64"/>
      <c r="GV56" s="64"/>
      <c r="GW56" s="64"/>
      <c r="GX56" s="64"/>
      <c r="GY56" s="64"/>
      <c r="GZ56" s="64"/>
      <c r="HA56" s="64"/>
      <c r="HB56" s="64"/>
      <c r="HC56" s="64"/>
      <c r="HD56" s="64"/>
      <c r="HE56" s="64"/>
      <c r="HF56" s="64"/>
      <c r="HG56" s="64"/>
      <c r="HH56" s="64"/>
      <c r="HI56" s="64"/>
      <c r="HJ56" s="64"/>
      <c r="HK56" s="64"/>
      <c r="HL56" s="64"/>
      <c r="HM56" s="64"/>
      <c r="HN56" s="64"/>
      <c r="HO56" s="64"/>
      <c r="HP56" s="64"/>
      <c r="HQ56" s="64"/>
      <c r="HR56" s="64"/>
      <c r="HS56" s="64"/>
      <c r="HT56" s="64"/>
      <c r="HU56" s="64"/>
      <c r="HV56" s="64"/>
      <c r="HW56" s="64"/>
      <c r="HX56" s="64"/>
      <c r="HY56" s="64"/>
      <c r="HZ56" s="64"/>
      <c r="IA56" s="64"/>
      <c r="IB56" s="64"/>
      <c r="IC56" s="64"/>
      <c r="ID56" s="64"/>
      <c r="IE56" s="64"/>
      <c r="IF56" s="64"/>
      <c r="IG56" s="64"/>
      <c r="IH56" s="64"/>
      <c r="II56" s="64"/>
      <c r="IJ56" s="64"/>
      <c r="IK56" s="64"/>
      <c r="IL56" s="64"/>
      <c r="IM56" s="64"/>
      <c r="IN56" s="64"/>
      <c r="IO56" s="64"/>
      <c r="IP56" s="130"/>
      <c r="IQ56" s="130"/>
      <c r="IR56" s="130"/>
      <c r="IS56" s="130"/>
      <c r="IT56" s="130"/>
      <c r="IU56" s="130"/>
      <c r="IV56" s="130"/>
      <c r="IW56" s="130"/>
      <c r="IX56" s="130"/>
      <c r="IY56" s="130"/>
      <c r="IZ56" s="130"/>
      <c r="JA56" s="130"/>
      <c r="JB56" s="130"/>
      <c r="JC56" s="130"/>
      <c r="JD56" s="130"/>
      <c r="JE56" s="130"/>
      <c r="JF56" s="130"/>
      <c r="JG56" s="130"/>
      <c r="JH56" s="130"/>
      <c r="JI56" s="130"/>
      <c r="JJ56" s="130"/>
      <c r="JK56" s="130"/>
      <c r="JL56" s="130"/>
      <c r="JM56" s="130"/>
      <c r="JN56" s="130"/>
      <c r="JO56" s="130"/>
      <c r="JP56" s="130"/>
      <c r="JQ56" s="130"/>
      <c r="JR56" s="130"/>
      <c r="JS56" s="130"/>
      <c r="JT56" s="130"/>
      <c r="JU56" s="130"/>
      <c r="JV56" s="130"/>
      <c r="JW56" s="130"/>
      <c r="JX56" s="130"/>
      <c r="JY56" s="130"/>
      <c r="JZ56" s="130"/>
      <c r="KA56" s="130"/>
      <c r="KB56" s="130"/>
      <c r="KC56" s="130"/>
      <c r="KD56" s="130"/>
      <c r="KE56" s="130"/>
      <c r="KF56" s="130"/>
      <c r="KG56" s="130"/>
      <c r="KH56" s="130"/>
      <c r="KI56" s="130"/>
      <c r="KJ56" s="130"/>
      <c r="KK56" s="130"/>
      <c r="KL56" s="130"/>
      <c r="KM56" s="130"/>
      <c r="KN56" s="130"/>
      <c r="KO56" s="130"/>
      <c r="KP56" s="130"/>
      <c r="KQ56" s="130"/>
      <c r="KR56" s="130"/>
      <c r="KS56" s="130"/>
      <c r="KT56" s="130"/>
      <c r="KU56" s="130"/>
      <c r="KV56" s="130"/>
      <c r="KW56" s="130"/>
      <c r="KX56" s="130"/>
      <c r="KY56" s="130"/>
      <c r="KZ56" s="130"/>
      <c r="LA56" s="130"/>
      <c r="LB56" s="130"/>
      <c r="LC56" s="130"/>
      <c r="LD56" s="130"/>
      <c r="LE56" s="130"/>
      <c r="LF56" s="130"/>
      <c r="LG56" s="130"/>
      <c r="LH56" s="130"/>
      <c r="LI56" s="130"/>
      <c r="LJ56" s="130"/>
      <c r="LK56" s="130"/>
      <c r="LL56" s="130"/>
      <c r="LM56" s="130"/>
      <c r="LN56" s="130"/>
      <c r="LO56" s="130"/>
      <c r="LP56" s="130"/>
      <c r="LQ56" s="130"/>
      <c r="LR56" s="130"/>
      <c r="LS56" s="130"/>
      <c r="LT56" s="130"/>
      <c r="LU56" s="130"/>
      <c r="LV56" s="130"/>
      <c r="LW56" s="130"/>
      <c r="LX56" s="130"/>
      <c r="LY56" s="130"/>
      <c r="LZ56" s="130"/>
      <c r="MA56" s="130"/>
      <c r="MB56" s="130"/>
      <c r="MC56" s="130"/>
      <c r="MD56" s="130"/>
      <c r="ME56" s="130"/>
      <c r="MF56" s="130"/>
      <c r="MG56" s="130"/>
      <c r="MH56" s="130"/>
      <c r="MI56" s="130"/>
      <c r="MJ56" s="130"/>
      <c r="MK56" s="130"/>
      <c r="ML56" s="130"/>
      <c r="MM56" s="130"/>
      <c r="MN56" s="130"/>
      <c r="MO56" s="130"/>
      <c r="MP56" s="130"/>
      <c r="MQ56" s="130"/>
      <c r="MR56" s="130"/>
      <c r="MS56" s="130"/>
      <c r="MT56" s="130"/>
      <c r="MU56" s="130"/>
      <c r="MV56" s="130"/>
      <c r="MW56" s="130"/>
      <c r="MX56" s="130"/>
      <c r="MY56" s="130"/>
      <c r="MZ56" s="130"/>
      <c r="NA56" s="130"/>
      <c r="NB56" s="130"/>
      <c r="NC56" s="130"/>
      <c r="ND56" s="130"/>
      <c r="NE56" s="130"/>
      <c r="NF56" s="130"/>
      <c r="NG56" s="130"/>
      <c r="NH56" s="130"/>
      <c r="NI56" s="130"/>
      <c r="NJ56" s="130"/>
      <c r="NK56" s="130"/>
      <c r="NL56" s="130"/>
      <c r="NM56" s="130"/>
      <c r="NN56" s="130"/>
      <c r="NO56" s="130"/>
      <c r="NP56" s="256"/>
      <c r="NQ56" s="256"/>
      <c r="NR56" s="256"/>
      <c r="NS56" s="256"/>
      <c r="NT56" s="256"/>
      <c r="NU56" s="256"/>
      <c r="NV56" s="256"/>
      <c r="NW56" s="256"/>
      <c r="NX56" s="256"/>
      <c r="NY56" s="256"/>
      <c r="NZ56" s="256"/>
      <c r="OA56" s="256"/>
      <c r="OB56" s="256"/>
      <c r="OC56" s="256"/>
      <c r="OD56" s="256"/>
      <c r="OE56" s="256"/>
      <c r="OF56" s="256"/>
      <c r="OG56" s="256"/>
      <c r="OH56" s="256"/>
      <c r="OI56" s="256"/>
      <c r="OJ56" s="256"/>
      <c r="OK56" s="256"/>
      <c r="OL56" s="256"/>
      <c r="OM56" s="256"/>
      <c r="ON56" s="256"/>
      <c r="OO56" s="256"/>
      <c r="OP56" s="256"/>
      <c r="OQ56" s="256"/>
      <c r="OR56" s="256"/>
      <c r="OS56" s="256"/>
      <c r="OT56" s="256"/>
      <c r="OU56" s="256"/>
      <c r="OV56" s="256"/>
      <c r="OW56" s="256"/>
      <c r="OX56" s="256"/>
      <c r="OY56" s="256"/>
      <c r="OZ56" s="256"/>
      <c r="PA56" s="256"/>
      <c r="PB56" s="256"/>
      <c r="PC56" s="256"/>
      <c r="PD56" s="256"/>
      <c r="PE56" s="256"/>
      <c r="PF56" s="256"/>
      <c r="PG56" s="256"/>
      <c r="PH56" s="256"/>
      <c r="PI56" s="256"/>
      <c r="PJ56" s="256"/>
      <c r="PK56" s="256"/>
      <c r="PL56" s="256"/>
      <c r="PM56" s="256"/>
      <c r="PN56" s="256"/>
      <c r="PO56" s="256"/>
      <c r="PP56" s="256"/>
      <c r="PQ56" s="256"/>
      <c r="PR56" s="256"/>
      <c r="PS56" s="256"/>
      <c r="PT56" s="256"/>
      <c r="PU56" s="256"/>
      <c r="PV56" s="256"/>
      <c r="PW56" s="256"/>
      <c r="PX56" s="256"/>
      <c r="PY56" s="256"/>
      <c r="PZ56" s="256"/>
      <c r="QA56" s="256"/>
      <c r="QB56" s="256"/>
      <c r="QC56" s="64"/>
      <c r="QD56" s="64"/>
      <c r="QE56" s="64"/>
      <c r="QF56" s="64"/>
      <c r="QG56" s="64"/>
      <c r="QH56" s="64"/>
      <c r="QI56" s="64"/>
      <c r="QJ56" s="64"/>
      <c r="QK56" s="64"/>
      <c r="QL56" s="64"/>
      <c r="QM56" s="64"/>
      <c r="QN56" s="64"/>
      <c r="QO56" s="64"/>
      <c r="QP56" s="64"/>
      <c r="QQ56" s="64"/>
      <c r="QR56" s="64"/>
      <c r="QS56" s="64"/>
      <c r="QT56" s="64"/>
      <c r="QU56" s="64"/>
      <c r="QV56" s="64"/>
      <c r="QW56" s="64"/>
      <c r="QX56" s="64"/>
      <c r="QY56" s="64"/>
      <c r="QZ56" s="64"/>
      <c r="RA56" s="64"/>
      <c r="RB56" s="64"/>
      <c r="RC56" s="64"/>
      <c r="RD56" s="64"/>
      <c r="RE56" s="64"/>
      <c r="RF56" s="64"/>
      <c r="RG56" s="64"/>
      <c r="RH56" s="64"/>
      <c r="RI56" s="64"/>
      <c r="RJ56" s="64"/>
      <c r="RK56" s="64"/>
      <c r="RL56" s="64"/>
      <c r="RM56" s="64"/>
      <c r="RN56" s="64"/>
      <c r="RO56" s="64"/>
      <c r="RP56" s="64"/>
      <c r="RQ56" s="64"/>
      <c r="RR56" s="64"/>
      <c r="RS56" s="64"/>
      <c r="RT56" s="64"/>
      <c r="RU56" s="64"/>
      <c r="RV56" s="64"/>
      <c r="RW56" s="64"/>
      <c r="RX56" s="64"/>
      <c r="RY56" s="64"/>
      <c r="RZ56" s="64"/>
      <c r="SA56" s="64"/>
      <c r="SB56" s="64"/>
      <c r="SC56" s="64"/>
      <c r="SD56" s="64"/>
      <c r="SE56" s="64"/>
      <c r="SF56" s="64"/>
      <c r="SG56" s="64"/>
      <c r="SH56" s="64"/>
      <c r="SI56" s="64"/>
      <c r="SJ56" s="64"/>
      <c r="SK56" s="64"/>
      <c r="SL56" s="64"/>
      <c r="SM56" s="64"/>
      <c r="SN56" s="64"/>
      <c r="SO56" s="64"/>
      <c r="SP56" s="64"/>
      <c r="SQ56" s="64"/>
      <c r="SR56" s="64"/>
      <c r="SS56" s="64"/>
      <c r="ST56" s="64"/>
      <c r="SU56" s="64"/>
      <c r="SV56" s="64"/>
      <c r="SW56" s="64"/>
      <c r="SX56" s="64"/>
      <c r="SY56" s="64"/>
      <c r="SZ56" s="64"/>
      <c r="TA56" s="64"/>
      <c r="TB56" s="64"/>
      <c r="TC56" s="64"/>
      <c r="TD56" s="64"/>
      <c r="TE56" s="64"/>
      <c r="TF56" s="64"/>
      <c r="TG56" s="64"/>
      <c r="TH56" s="64"/>
      <c r="TI56" s="64"/>
      <c r="TJ56" s="64"/>
      <c r="TK56" s="64"/>
      <c r="TL56" s="64"/>
      <c r="TM56" s="64"/>
      <c r="TN56" s="64"/>
      <c r="TO56" s="64"/>
      <c r="TP56" s="64"/>
      <c r="TQ56" s="64"/>
      <c r="TR56" s="64"/>
      <c r="TS56" s="64"/>
      <c r="TT56" s="64"/>
      <c r="TU56" s="64"/>
      <c r="TV56" s="64"/>
      <c r="TW56" s="64"/>
      <c r="TX56" s="64"/>
      <c r="TY56" s="64"/>
      <c r="TZ56" s="64"/>
      <c r="UA56" s="64"/>
      <c r="UB56" s="64"/>
      <c r="UC56" s="64"/>
      <c r="UD56" s="64"/>
      <c r="UE56" s="64"/>
      <c r="UF56" s="64"/>
      <c r="UG56" s="64"/>
      <c r="UH56" s="64"/>
      <c r="UI56" s="64"/>
      <c r="UJ56" s="64"/>
      <c r="UK56" s="64"/>
      <c r="UL56" s="64"/>
      <c r="UM56" s="64"/>
      <c r="UN56" s="64"/>
      <c r="UO56" s="64"/>
      <c r="UP56" s="64"/>
      <c r="UQ56" s="64"/>
      <c r="UR56" s="64"/>
      <c r="US56" s="64"/>
      <c r="UT56" s="64"/>
      <c r="UU56" s="64"/>
      <c r="UV56" s="64"/>
      <c r="UW56" s="64"/>
      <c r="UX56" s="64"/>
      <c r="UY56" s="64"/>
      <c r="UZ56" s="64"/>
      <c r="VA56" s="64"/>
      <c r="VB56" s="64"/>
      <c r="VC56" s="64"/>
      <c r="VD56" s="64"/>
      <c r="VE56" s="64"/>
      <c r="VF56" s="129"/>
      <c r="VG56" s="129"/>
      <c r="VH56" s="129"/>
      <c r="VI56" s="129"/>
      <c r="VJ56" s="129"/>
      <c r="VK56" s="129"/>
      <c r="VL56" s="129"/>
      <c r="VM56" s="129"/>
      <c r="VN56" s="129"/>
      <c r="VO56" s="129"/>
      <c r="VP56" s="129"/>
      <c r="VQ56" s="129"/>
      <c r="VR56" s="129"/>
      <c r="VS56" s="129"/>
      <c r="VT56" s="129"/>
      <c r="VU56" s="129"/>
      <c r="VV56" s="129"/>
      <c r="VW56" s="129"/>
      <c r="VX56" s="129"/>
      <c r="VY56" s="129"/>
      <c r="VZ56" s="129"/>
      <c r="WA56" s="129"/>
      <c r="WB56" s="129"/>
      <c r="WC56" s="129"/>
      <c r="WD56" s="129"/>
      <c r="WE56" s="129"/>
      <c r="WF56" s="129"/>
      <c r="WG56" s="129"/>
      <c r="WH56" s="129"/>
      <c r="WI56" s="129"/>
      <c r="WJ56" s="129"/>
      <c r="WK56" s="129"/>
      <c r="WL56" s="129"/>
      <c r="WM56" s="129"/>
      <c r="WN56" s="129"/>
      <c r="WO56" s="129"/>
      <c r="WP56" s="129"/>
      <c r="WQ56" s="129"/>
      <c r="WR56" s="129"/>
      <c r="WS56" s="129"/>
      <c r="WT56" s="129"/>
      <c r="WU56" s="129"/>
      <c r="WV56" s="129"/>
      <c r="WW56" s="129"/>
      <c r="WX56" s="129"/>
      <c r="WY56" s="129"/>
      <c r="WZ56" s="129"/>
      <c r="XA56" s="129"/>
      <c r="XB56" s="129"/>
      <c r="XC56" s="129"/>
      <c r="XD56" s="129"/>
      <c r="XE56" s="129"/>
      <c r="XF56" s="129"/>
      <c r="XG56" s="129"/>
      <c r="XH56" s="129"/>
      <c r="XI56" s="129"/>
      <c r="XJ56" s="129"/>
      <c r="XK56" s="129"/>
      <c r="XL56" s="129"/>
      <c r="XM56" s="129"/>
      <c r="XN56" s="129"/>
      <c r="XO56" s="129"/>
      <c r="XP56" s="129"/>
      <c r="XQ56" s="129"/>
      <c r="XR56" s="129"/>
      <c r="XS56" s="129"/>
      <c r="XT56" s="129"/>
      <c r="XU56" s="129"/>
      <c r="XV56" s="129"/>
      <c r="XW56" s="129"/>
      <c r="XX56" s="129"/>
      <c r="XY56" s="129"/>
      <c r="XZ56" s="129"/>
      <c r="YA56" s="129"/>
      <c r="YB56" s="129"/>
      <c r="YC56" s="129"/>
      <c r="YD56" s="129"/>
      <c r="YE56" s="129"/>
      <c r="YF56" s="129"/>
      <c r="YG56" s="129"/>
      <c r="YH56" s="129"/>
      <c r="YI56" s="129"/>
      <c r="YJ56" s="129"/>
      <c r="YK56" s="129"/>
      <c r="YL56" s="129"/>
      <c r="YM56" s="129"/>
      <c r="YN56" s="129"/>
      <c r="YO56" s="129"/>
      <c r="YP56" s="129"/>
      <c r="YQ56" s="129"/>
      <c r="YR56" s="129"/>
      <c r="YS56" s="129"/>
      <c r="YT56" s="129"/>
      <c r="YU56" s="129"/>
      <c r="YV56" s="129"/>
      <c r="YW56" s="129"/>
      <c r="YX56" s="129"/>
      <c r="YY56" s="129"/>
      <c r="YZ56" s="129"/>
      <c r="ZA56" s="129"/>
      <c r="ZB56" s="129"/>
      <c r="ZC56" s="129"/>
      <c r="ZD56" s="129"/>
      <c r="ZE56" s="129"/>
      <c r="ZF56" s="129"/>
      <c r="ZG56" s="129"/>
      <c r="ZH56" s="129"/>
      <c r="ZI56" s="129"/>
      <c r="ZJ56" s="129"/>
      <c r="ZK56" s="129"/>
      <c r="ZL56" s="129"/>
      <c r="ZM56" s="129"/>
      <c r="ZN56" s="129"/>
      <c r="ZO56" s="129"/>
      <c r="ZP56" s="129"/>
      <c r="ZQ56" s="129"/>
      <c r="ZR56" s="129"/>
      <c r="ZS56" s="129"/>
      <c r="ZT56" s="129"/>
      <c r="ZU56" s="129"/>
      <c r="ZV56" s="129"/>
      <c r="ZW56" s="129"/>
      <c r="ZX56" s="129"/>
      <c r="ZY56" s="129"/>
      <c r="ZZ56" s="129"/>
      <c r="AAA56" s="129"/>
      <c r="AAB56" s="129"/>
      <c r="AAC56" s="129"/>
      <c r="AAD56" s="129"/>
      <c r="AAE56" s="129"/>
      <c r="AAF56" s="129"/>
      <c r="AAG56" s="129"/>
      <c r="AAH56" s="129"/>
      <c r="AAI56" s="129"/>
      <c r="AAJ56" s="129"/>
      <c r="AAK56" s="129"/>
      <c r="AAL56" s="129"/>
      <c r="AAM56" s="129"/>
      <c r="AAN56" s="129"/>
      <c r="AAO56" s="129"/>
      <c r="AAP56" s="129"/>
      <c r="AAQ56" s="129"/>
      <c r="AAR56" s="129"/>
      <c r="AAS56" s="129"/>
      <c r="AAT56" s="129"/>
      <c r="AAU56" s="129"/>
      <c r="AAV56" s="129"/>
      <c r="AAW56" s="129"/>
      <c r="AAX56" s="129"/>
      <c r="AAY56" s="129"/>
      <c r="AAZ56" s="129"/>
      <c r="ABA56" s="129"/>
      <c r="ABB56" s="129"/>
      <c r="ABC56" s="129"/>
      <c r="ABD56" s="129"/>
      <c r="ABE56" s="129"/>
      <c r="ABF56" s="129"/>
      <c r="ABG56" s="129"/>
      <c r="ABH56" s="129"/>
      <c r="ABI56" s="129"/>
      <c r="ABJ56" s="129"/>
      <c r="ABK56" s="129"/>
      <c r="ABL56" s="129"/>
      <c r="ABM56" s="129"/>
      <c r="ABN56" s="129"/>
      <c r="ABO56" s="129"/>
      <c r="ABP56" s="129"/>
      <c r="ABQ56" s="129"/>
      <c r="ABR56" s="129"/>
      <c r="ABS56" s="129"/>
      <c r="ABT56" s="129"/>
      <c r="ABU56" s="129"/>
      <c r="ABV56" s="129"/>
      <c r="ABW56" s="129"/>
      <c r="ABX56" s="129"/>
      <c r="ABY56" s="129"/>
      <c r="ABZ56" s="129"/>
      <c r="ACA56" s="129"/>
      <c r="ACB56" s="129"/>
      <c r="ACC56" s="129"/>
      <c r="ACD56" s="129"/>
      <c r="ACE56" s="129"/>
      <c r="ACF56" s="129"/>
      <c r="ACG56" s="129"/>
      <c r="ACH56" s="129"/>
      <c r="ACI56" s="129"/>
      <c r="ACJ56" s="129"/>
      <c r="ACK56" s="129"/>
      <c r="ACL56" s="129"/>
      <c r="ACM56" s="129"/>
      <c r="ACN56" s="129"/>
      <c r="ACO56" s="129"/>
      <c r="ACP56" s="129"/>
      <c r="ACQ56" s="129"/>
      <c r="ACR56" s="129"/>
      <c r="ACS56" s="129"/>
      <c r="ACT56" s="129"/>
      <c r="ACU56" s="129"/>
      <c r="ACV56" s="129"/>
      <c r="ACW56" s="129"/>
      <c r="ACX56" s="129"/>
      <c r="ACY56" s="257"/>
      <c r="ACZ56" s="257"/>
      <c r="ADA56" s="257"/>
      <c r="ADB56" s="257"/>
      <c r="ADC56" s="257"/>
      <c r="ADD56" s="257"/>
      <c r="ADE56" s="257"/>
      <c r="ADF56" s="257"/>
      <c r="ADG56" s="257"/>
      <c r="ADH56" s="257"/>
      <c r="ADI56" s="257"/>
      <c r="ADJ56" s="257"/>
      <c r="ADK56" s="257"/>
      <c r="ADL56" s="257"/>
      <c r="ADM56" s="257"/>
      <c r="ADN56" s="257"/>
      <c r="ADO56" s="257"/>
      <c r="ADP56" s="257"/>
      <c r="ADQ56" s="257"/>
      <c r="ADR56" s="257"/>
      <c r="ADS56" s="257"/>
      <c r="ADT56" s="257"/>
      <c r="ADU56" s="257"/>
      <c r="ADV56" s="257"/>
      <c r="ADW56" s="257"/>
      <c r="ADX56" s="257"/>
      <c r="ADY56" s="257"/>
      <c r="ADZ56" s="257"/>
      <c r="AEA56" s="257"/>
      <c r="AEB56" s="257"/>
      <c r="AEC56" s="257"/>
      <c r="AED56" s="257"/>
      <c r="AEE56" s="257"/>
      <c r="AEF56" s="257"/>
      <c r="AEG56" s="257"/>
      <c r="AEH56" s="257"/>
      <c r="AEI56" s="257"/>
      <c r="AEJ56" s="257"/>
      <c r="AEK56" s="257"/>
      <c r="AEL56" s="257"/>
      <c r="AEM56" s="257"/>
      <c r="AEN56" s="257"/>
      <c r="AEO56" s="257"/>
      <c r="AEP56" s="257"/>
      <c r="AEQ56" s="257"/>
      <c r="AER56" s="257"/>
      <c r="AES56" s="257"/>
      <c r="AET56" s="257"/>
      <c r="AEU56" s="257"/>
      <c r="AEV56" s="257"/>
      <c r="AEW56" s="257"/>
      <c r="AEX56" s="257"/>
      <c r="AEY56" s="257"/>
      <c r="AEZ56" s="257"/>
      <c r="AFA56" s="257"/>
      <c r="AFB56" s="257"/>
      <c r="AFC56" s="257"/>
      <c r="AFD56" s="257"/>
      <c r="AFE56" s="257"/>
      <c r="AFF56" s="257"/>
      <c r="AFG56" s="257"/>
      <c r="AFH56" s="257"/>
      <c r="AFI56" s="257"/>
      <c r="AFJ56" s="257"/>
      <c r="AFK56" s="257"/>
      <c r="AFL56" s="257"/>
      <c r="AFM56" s="257"/>
      <c r="AFN56" s="257"/>
      <c r="AFO56" s="130"/>
      <c r="AFP56" s="130"/>
      <c r="AFQ56" s="130"/>
      <c r="AFR56" s="130"/>
      <c r="AFS56" s="130"/>
      <c r="AFT56" s="130"/>
      <c r="AFU56" s="130"/>
      <c r="AFV56" s="130"/>
      <c r="AFW56" s="130"/>
      <c r="AFX56" s="130"/>
      <c r="AFY56" s="130"/>
      <c r="AFZ56" s="130"/>
      <c r="AGA56" s="130"/>
      <c r="AGB56" s="130"/>
      <c r="AGC56" s="130"/>
      <c r="AGD56" s="130"/>
      <c r="AGE56" s="130"/>
      <c r="AGF56" s="130"/>
      <c r="AGG56" s="130"/>
      <c r="AGH56" s="130"/>
      <c r="AGI56" s="130"/>
      <c r="AGJ56" s="130"/>
      <c r="AGK56" s="130"/>
      <c r="AGL56" s="130"/>
      <c r="AGM56" s="130"/>
      <c r="AGN56" s="130"/>
      <c r="AGO56" s="130"/>
      <c r="AGP56" s="130"/>
      <c r="AGQ56" s="130"/>
      <c r="AGR56" s="130"/>
      <c r="AGS56" s="130"/>
      <c r="AGT56" s="130"/>
      <c r="AGU56" s="130"/>
      <c r="AGV56" s="130"/>
      <c r="AGW56" s="130"/>
      <c r="AGX56" s="130"/>
      <c r="AGY56" s="130"/>
      <c r="AGZ56" s="130"/>
      <c r="AHA56" s="130"/>
      <c r="AHB56" s="130"/>
      <c r="AHC56" s="130"/>
      <c r="AHD56" s="130"/>
      <c r="AHE56" s="130"/>
      <c r="AHF56" s="130"/>
      <c r="AHG56" s="130"/>
      <c r="AHH56" s="130"/>
      <c r="AHI56" s="130"/>
      <c r="AHJ56" s="130"/>
      <c r="AHK56" s="130"/>
      <c r="AHL56" s="130"/>
      <c r="AHM56" s="130"/>
      <c r="AHN56" s="130"/>
      <c r="AHO56" s="130"/>
      <c r="AHP56" s="130"/>
      <c r="AHQ56" s="130"/>
      <c r="AHR56" s="130"/>
      <c r="AHS56" s="130"/>
      <c r="AHT56" s="130"/>
      <c r="AHU56" s="130"/>
      <c r="AHV56" s="130"/>
      <c r="AHW56" s="130"/>
      <c r="AHX56" s="130"/>
      <c r="AHY56" s="130"/>
      <c r="AHZ56" s="130"/>
      <c r="AIA56" s="130"/>
      <c r="AIB56" s="130"/>
      <c r="AIC56" s="130"/>
      <c r="AID56" s="130"/>
      <c r="AIE56" s="64"/>
      <c r="AIF56" s="64"/>
      <c r="AIG56" s="64"/>
      <c r="AIH56" s="64"/>
      <c r="AII56" s="64"/>
      <c r="AIJ56" s="64"/>
      <c r="AIK56" s="64"/>
      <c r="AIL56" s="64"/>
      <c r="AIM56" s="64"/>
      <c r="AIN56" s="64"/>
      <c r="AIO56" s="64"/>
      <c r="AIP56" s="64"/>
      <c r="AIQ56" s="64"/>
      <c r="AIR56" s="64"/>
      <c r="AIS56" s="64"/>
      <c r="AIT56" s="64"/>
      <c r="AIU56" s="64"/>
      <c r="AIV56" s="64"/>
      <c r="AIW56" s="64"/>
      <c r="AIX56" s="64"/>
      <c r="AIY56" s="64"/>
      <c r="AIZ56" s="64"/>
      <c r="AJA56" s="64"/>
      <c r="AJB56" s="64"/>
      <c r="AJC56" s="64"/>
      <c r="AJD56" s="64"/>
      <c r="AJE56" s="64"/>
      <c r="AJF56" s="64"/>
      <c r="AJG56" s="64"/>
      <c r="AJH56" s="64"/>
      <c r="AJI56" s="64"/>
      <c r="AJJ56" s="64"/>
      <c r="AJK56" s="64"/>
      <c r="AJL56" s="64"/>
      <c r="AJM56" s="64"/>
      <c r="AJN56" s="64"/>
      <c r="AJO56" s="64"/>
      <c r="AJP56" s="64"/>
      <c r="AJQ56" s="64"/>
      <c r="AJR56" s="64"/>
      <c r="AJS56" s="64"/>
      <c r="AJT56" s="64"/>
      <c r="AJU56" s="64"/>
      <c r="AJV56" s="64"/>
      <c r="AJW56" s="64"/>
      <c r="AJX56" s="64"/>
      <c r="AJY56" s="64"/>
      <c r="AJZ56" s="64"/>
      <c r="AKA56" s="64"/>
      <c r="AKB56" s="64"/>
      <c r="AKC56" s="64"/>
      <c r="AKD56" s="64"/>
      <c r="AKE56" s="64"/>
      <c r="AKF56" s="64"/>
      <c r="AKG56" s="64"/>
      <c r="AKH56" s="64"/>
      <c r="AKI56" s="64"/>
      <c r="AKJ56" s="64"/>
      <c r="AKK56" s="64"/>
      <c r="AKL56" s="64"/>
      <c r="AKM56" s="64"/>
      <c r="AKN56" s="64"/>
      <c r="AKO56" s="64"/>
      <c r="AKP56" s="64"/>
      <c r="AKQ56" s="64"/>
      <c r="AKR56" s="64"/>
      <c r="AKS56" s="258"/>
      <c r="AKT56" s="106"/>
      <c r="AKU56" s="106"/>
      <c r="AKV56" s="106"/>
      <c r="AKW56" s="106"/>
      <c r="AKX56" s="106"/>
      <c r="AKY56" s="106"/>
      <c r="AKZ56" s="106"/>
      <c r="ALA56" s="106"/>
      <c r="ALB56" s="106"/>
      <c r="ALC56" s="106"/>
      <c r="ALD56" s="106"/>
      <c r="ALE56" s="106"/>
      <c r="ALF56" s="106"/>
      <c r="ALG56" s="106"/>
      <c r="ALH56" s="106"/>
      <c r="ALI56" s="106"/>
      <c r="ALJ56" s="106"/>
      <c r="ALK56" s="106"/>
      <c r="ALL56" s="106"/>
      <c r="ALM56" s="106"/>
      <c r="ALN56" s="106"/>
      <c r="ALO56" s="106"/>
      <c r="ALP56" s="106"/>
      <c r="ALQ56" s="106"/>
      <c r="ALR56" s="106"/>
      <c r="ALS56" s="106"/>
      <c r="ALT56" s="106"/>
      <c r="ALU56" s="106"/>
      <c r="ALV56" s="106"/>
      <c r="ALW56" s="106"/>
      <c r="ALX56" s="106"/>
      <c r="ALY56" s="106"/>
      <c r="ALZ56" s="106"/>
      <c r="AMA56" s="106"/>
      <c r="AMB56" s="106"/>
      <c r="AMC56" s="106"/>
      <c r="AMD56" s="106"/>
      <c r="AME56" s="106"/>
      <c r="AMF56" s="106"/>
      <c r="AMG56" s="106"/>
      <c r="AMH56" s="106"/>
      <c r="AMI56" s="106"/>
      <c r="AMJ56" s="106"/>
      <c r="AMK56" s="106"/>
      <c r="AML56" s="106"/>
      <c r="AMM56" s="106"/>
      <c r="AMN56" s="106"/>
      <c r="AMO56" s="106"/>
      <c r="AMP56" s="106"/>
      <c r="AMQ56" s="106"/>
      <c r="AMR56" s="106"/>
      <c r="AMS56" s="106"/>
      <c r="AMT56" s="106"/>
      <c r="AMU56" s="106"/>
      <c r="AMV56" s="106"/>
      <c r="AMW56" s="106"/>
      <c r="AMX56" s="106"/>
      <c r="AMY56" s="106"/>
      <c r="AMZ56" s="106"/>
      <c r="ANA56" s="106"/>
      <c r="ANB56" s="106"/>
      <c r="ANC56" s="106"/>
      <c r="AND56" s="106"/>
      <c r="ANE56" s="106"/>
      <c r="ANF56" s="106"/>
      <c r="ANG56" s="106"/>
      <c r="ANH56" s="129"/>
      <c r="ANI56" s="129"/>
      <c r="ANJ56" s="129"/>
      <c r="ANK56" s="129"/>
      <c r="ANL56" s="129"/>
      <c r="ANM56" s="129"/>
      <c r="ANN56" s="129"/>
      <c r="ANO56" s="129"/>
      <c r="ANP56" s="129"/>
      <c r="ANQ56" s="129"/>
      <c r="ANR56" s="129"/>
      <c r="ANS56" s="129"/>
      <c r="ANT56" s="129"/>
      <c r="ANU56" s="129"/>
      <c r="ANV56" s="129"/>
      <c r="ANW56" s="129"/>
      <c r="ANX56" s="129"/>
      <c r="ANY56" s="129"/>
      <c r="ANZ56" s="129"/>
      <c r="AOA56" s="129"/>
      <c r="AOB56" s="129"/>
      <c r="AOC56" s="129"/>
      <c r="AOD56" s="129"/>
      <c r="AOE56" s="129"/>
      <c r="AOF56" s="129"/>
      <c r="AOG56" s="129"/>
      <c r="AOH56" s="129"/>
      <c r="AOI56" s="129"/>
      <c r="AOJ56" s="129"/>
      <c r="AOK56" s="129"/>
      <c r="AOL56" s="129"/>
      <c r="AOM56" s="129"/>
      <c r="AON56" s="129"/>
      <c r="AOO56" s="129"/>
      <c r="AOP56" s="129"/>
      <c r="AOQ56" s="129"/>
      <c r="AOR56" s="129"/>
      <c r="AOS56" s="129"/>
      <c r="AOT56" s="129"/>
      <c r="AOU56" s="129"/>
      <c r="AOV56" s="129"/>
      <c r="AOW56" s="129"/>
      <c r="AOX56" s="129"/>
      <c r="AOY56" s="129"/>
      <c r="AOZ56" s="129"/>
      <c r="APA56" s="129"/>
      <c r="APB56" s="129"/>
      <c r="APC56" s="129"/>
      <c r="APD56" s="129"/>
      <c r="APE56" s="129"/>
      <c r="APF56" s="129"/>
      <c r="APG56" s="129"/>
      <c r="APH56" s="129"/>
      <c r="API56" s="129"/>
      <c r="APJ56" s="129"/>
      <c r="APK56" s="129"/>
      <c r="APL56" s="129"/>
      <c r="APM56" s="129"/>
      <c r="APN56" s="129"/>
      <c r="APO56" s="129"/>
      <c r="APP56" s="129"/>
      <c r="APQ56" s="129"/>
      <c r="APR56" s="129"/>
      <c r="APS56" s="129"/>
      <c r="APT56" s="129"/>
      <c r="APU56" s="130"/>
      <c r="APV56" s="130"/>
      <c r="APW56" s="130"/>
      <c r="APX56" s="130"/>
      <c r="APY56" s="130"/>
      <c r="APZ56" s="130"/>
      <c r="AQA56" s="130"/>
      <c r="AQB56" s="130"/>
      <c r="AQC56" s="130"/>
      <c r="AQD56" s="130"/>
      <c r="AQE56" s="130"/>
      <c r="AQF56" s="130"/>
      <c r="AQG56" s="130"/>
      <c r="AQH56" s="130"/>
      <c r="AQI56" s="130"/>
      <c r="AQJ56" s="130"/>
      <c r="AQK56" s="130"/>
      <c r="AQL56" s="130"/>
      <c r="AQM56" s="130"/>
      <c r="AQN56" s="130"/>
      <c r="AQO56" s="130"/>
      <c r="AQP56" s="130"/>
      <c r="AQQ56" s="130"/>
      <c r="AQR56" s="130"/>
      <c r="AQS56" s="130"/>
      <c r="AQT56" s="130"/>
      <c r="AQU56" s="130"/>
      <c r="AQV56" s="130"/>
      <c r="AQW56" s="130"/>
      <c r="AQX56" s="130"/>
      <c r="AQY56" s="130"/>
      <c r="AQZ56" s="130"/>
      <c r="ARA56" s="130"/>
      <c r="ARB56" s="130"/>
      <c r="ARC56" s="130"/>
      <c r="ARD56" s="130"/>
      <c r="ARE56" s="130"/>
      <c r="ARF56" s="130"/>
      <c r="ARG56" s="130"/>
      <c r="ARH56" s="130"/>
      <c r="ARI56" s="130"/>
      <c r="ARJ56" s="130"/>
      <c r="ARK56" s="130"/>
      <c r="ARL56" s="130"/>
      <c r="ARM56" s="130"/>
      <c r="ARN56" s="130"/>
      <c r="ARO56" s="130"/>
      <c r="ARP56" s="130"/>
      <c r="ARQ56" s="130"/>
      <c r="ARR56" s="130"/>
      <c r="ARS56" s="130"/>
      <c r="ART56" s="130"/>
      <c r="ARU56" s="130"/>
      <c r="ARV56" s="130"/>
      <c r="ARW56" s="130"/>
      <c r="ARX56" s="130"/>
      <c r="ARY56" s="130"/>
      <c r="ARZ56" s="130"/>
      <c r="ASA56" s="130"/>
      <c r="ASB56" s="130"/>
      <c r="ASC56" s="130"/>
      <c r="ASD56" s="130"/>
      <c r="ASE56" s="130"/>
      <c r="ASF56" s="130"/>
      <c r="ASG56" s="130"/>
      <c r="ASH56" s="131"/>
      <c r="ASI56" s="131"/>
      <c r="ASJ56" s="131"/>
      <c r="ASK56" s="131"/>
      <c r="ASL56" s="131"/>
      <c r="ASM56" s="131"/>
      <c r="ASN56" s="131"/>
      <c r="ASO56" s="131"/>
      <c r="ASP56" s="131"/>
      <c r="ASQ56" s="131"/>
      <c r="ASR56" s="131"/>
      <c r="ASS56" s="131"/>
      <c r="AST56" s="131"/>
      <c r="ASU56" s="131"/>
      <c r="ASV56" s="131"/>
      <c r="ASW56" s="131"/>
      <c r="ASX56" s="131"/>
      <c r="ASY56" s="131"/>
      <c r="ASZ56" s="131"/>
      <c r="ATA56" s="131"/>
      <c r="ATB56" s="131"/>
      <c r="ATC56" s="131"/>
      <c r="ATD56" s="131"/>
      <c r="ATE56" s="131"/>
      <c r="ATF56" s="131"/>
      <c r="ATG56" s="131"/>
      <c r="ATH56" s="131"/>
      <c r="ATI56" s="131"/>
      <c r="ATJ56" s="131"/>
      <c r="ATK56" s="131"/>
      <c r="ATL56" s="131"/>
      <c r="ATM56" s="131"/>
      <c r="ATN56" s="131"/>
      <c r="ATO56" s="131"/>
      <c r="ATP56" s="131"/>
      <c r="ATQ56" s="131"/>
      <c r="ATR56" s="131"/>
      <c r="ATS56" s="131"/>
      <c r="ATT56" s="131"/>
      <c r="ATU56" s="131"/>
      <c r="ATV56" s="131"/>
      <c r="ATW56" s="131"/>
      <c r="ATX56" s="131"/>
      <c r="ATY56" s="131"/>
      <c r="ATZ56" s="131"/>
      <c r="AUA56" s="131"/>
      <c r="AUB56" s="131"/>
      <c r="AUC56" s="131"/>
      <c r="AUD56" s="131"/>
      <c r="AUE56" s="131"/>
      <c r="AUF56" s="131"/>
      <c r="AUG56" s="131"/>
      <c r="AUH56" s="131"/>
      <c r="AUI56" s="131"/>
      <c r="AUJ56" s="131"/>
      <c r="AUK56" s="131"/>
      <c r="AUL56" s="131"/>
      <c r="AUM56" s="131"/>
      <c r="AUN56" s="131"/>
      <c r="AUO56" s="131"/>
      <c r="AUP56" s="131"/>
      <c r="AUQ56" s="131"/>
      <c r="AUR56" s="131"/>
      <c r="AUS56" s="131"/>
      <c r="AUT56" s="131"/>
      <c r="AUU56" s="130"/>
      <c r="AUV56" s="130"/>
      <c r="AUW56" s="130"/>
      <c r="AUX56" s="130"/>
      <c r="AUY56" s="130"/>
      <c r="AUZ56" s="130"/>
      <c r="AVA56" s="130"/>
      <c r="AVB56" s="130"/>
      <c r="AVC56" s="130"/>
      <c r="AVD56" s="130"/>
      <c r="AVE56" s="130"/>
      <c r="AVF56" s="130"/>
      <c r="AVG56" s="130"/>
      <c r="AVH56" s="130"/>
      <c r="AVI56" s="130"/>
      <c r="AVJ56" s="130"/>
      <c r="AVK56" s="130"/>
      <c r="AVL56" s="130"/>
      <c r="AVM56" s="130"/>
      <c r="AVN56" s="130"/>
      <c r="AVO56" s="130"/>
      <c r="AVP56" s="130"/>
      <c r="AVQ56" s="130"/>
      <c r="AVR56" s="130"/>
      <c r="AVS56" s="130"/>
      <c r="AVT56" s="130"/>
      <c r="AVU56" s="130"/>
      <c r="AVV56" s="130"/>
      <c r="AVW56" s="130"/>
      <c r="AVX56" s="130"/>
      <c r="AVY56" s="130"/>
      <c r="AVZ56" s="130"/>
      <c r="AWA56" s="130"/>
      <c r="AWB56" s="130"/>
      <c r="AWC56" s="130"/>
      <c r="AWD56" s="130"/>
      <c r="AWE56" s="130"/>
      <c r="AWF56" s="130"/>
      <c r="AWG56" s="130"/>
      <c r="AWH56" s="130"/>
      <c r="AWI56" s="130"/>
      <c r="AWJ56" s="130"/>
      <c r="AWK56" s="130"/>
      <c r="AWL56" s="130"/>
      <c r="AWM56" s="130"/>
      <c r="AWN56" s="130"/>
      <c r="AWO56" s="130"/>
      <c r="AWP56" s="130"/>
      <c r="AWQ56" s="130"/>
      <c r="AWR56" s="130"/>
      <c r="AWS56" s="130"/>
      <c r="AWT56" s="130"/>
      <c r="AWU56" s="130"/>
      <c r="AWV56" s="130"/>
      <c r="AWW56" s="130"/>
      <c r="AWX56" s="130"/>
      <c r="AWY56" s="130"/>
      <c r="AWZ56" s="130"/>
      <c r="AXA56" s="130"/>
      <c r="AXB56" s="130"/>
      <c r="AXC56" s="130"/>
      <c r="AXD56" s="130"/>
      <c r="AXE56" s="130"/>
      <c r="AXF56" s="130"/>
      <c r="AXG56" s="130"/>
      <c r="AXH56" s="130"/>
      <c r="AXI56" s="130"/>
      <c r="AXJ56" s="130"/>
      <c r="AXK56" s="64"/>
      <c r="AXL56" s="64"/>
      <c r="AXM56" s="64"/>
      <c r="AXN56" s="64"/>
      <c r="AXO56" s="64"/>
      <c r="AXP56" s="64"/>
      <c r="AXQ56" s="64"/>
      <c r="AXR56" s="64"/>
      <c r="AXS56" s="64"/>
      <c r="AXT56" s="64"/>
      <c r="AXU56" s="64"/>
      <c r="AXV56" s="64"/>
      <c r="AXW56" s="64"/>
      <c r="AXX56" s="64"/>
      <c r="AXY56" s="64"/>
      <c r="AXZ56" s="64"/>
      <c r="AYA56" s="64"/>
      <c r="AYB56" s="64"/>
      <c r="AYC56" s="64"/>
      <c r="AYD56" s="64"/>
      <c r="AYE56" s="64"/>
      <c r="AYF56" s="64"/>
      <c r="AYG56" s="64"/>
      <c r="AYH56" s="64"/>
      <c r="AYI56" s="64"/>
      <c r="AYJ56" s="64"/>
      <c r="AYK56" s="64"/>
      <c r="AYL56" s="64"/>
      <c r="AYM56" s="64"/>
      <c r="AYN56" s="64"/>
      <c r="AYO56" s="64"/>
      <c r="AYP56" s="64"/>
      <c r="AYQ56" s="64"/>
      <c r="AYR56" s="64"/>
      <c r="AYS56" s="64"/>
      <c r="AYT56" s="64"/>
      <c r="AYU56" s="64"/>
      <c r="AYV56" s="64"/>
      <c r="AYW56" s="64"/>
      <c r="AYX56" s="64"/>
      <c r="AYY56" s="64"/>
      <c r="AYZ56" s="64"/>
      <c r="AZA56" s="64"/>
      <c r="AZB56" s="64"/>
      <c r="AZC56" s="64"/>
      <c r="AZD56" s="64"/>
      <c r="AZE56" s="64"/>
      <c r="AZF56" s="64"/>
      <c r="AZG56" s="64"/>
      <c r="AZH56" s="64"/>
      <c r="AZI56" s="64"/>
      <c r="AZJ56" s="64"/>
      <c r="AZK56" s="64"/>
      <c r="AZL56" s="64"/>
      <c r="AZM56" s="64"/>
      <c r="AZN56" s="64"/>
      <c r="AZO56" s="64"/>
      <c r="AZP56" s="64"/>
      <c r="AZQ56" s="64"/>
      <c r="AZR56" s="64"/>
      <c r="AZS56" s="64"/>
      <c r="AZT56" s="64"/>
      <c r="AZU56" s="64"/>
      <c r="AZV56" s="64"/>
      <c r="AZW56" s="64"/>
      <c r="AZX56" s="130"/>
      <c r="AZY56" s="130"/>
      <c r="AZZ56" s="130"/>
      <c r="BAA56" s="130"/>
      <c r="BAB56" s="130"/>
      <c r="BAC56" s="130"/>
      <c r="BAD56" s="130"/>
      <c r="BAE56" s="130"/>
      <c r="BAF56" s="130"/>
      <c r="BAG56" s="130"/>
      <c r="BAH56" s="130"/>
      <c r="BAI56" s="130"/>
      <c r="BAJ56" s="130"/>
      <c r="BAK56" s="130"/>
      <c r="BAL56" s="130"/>
      <c r="BAM56" s="130"/>
      <c r="BAN56" s="130"/>
      <c r="BAO56" s="130"/>
      <c r="BAP56" s="130"/>
      <c r="BAQ56" s="130"/>
      <c r="BAR56" s="130"/>
      <c r="BAS56" s="130"/>
      <c r="BAT56" s="130"/>
      <c r="BAU56" s="130"/>
      <c r="BAV56" s="130"/>
      <c r="BAW56" s="130"/>
      <c r="BAX56" s="130"/>
      <c r="BAY56" s="130"/>
      <c r="BAZ56" s="130"/>
      <c r="BBA56" s="130"/>
      <c r="BBB56" s="130"/>
      <c r="BBC56" s="130"/>
      <c r="BBD56" s="130"/>
      <c r="BBE56" s="130"/>
      <c r="BBF56" s="130"/>
      <c r="BBG56" s="130"/>
      <c r="BBH56" s="130"/>
      <c r="BBI56" s="130"/>
      <c r="BBJ56" s="130"/>
      <c r="BBK56" s="130"/>
      <c r="BBL56" s="130"/>
      <c r="BBM56" s="130"/>
      <c r="BBN56" s="130"/>
      <c r="BBO56" s="130"/>
      <c r="BBP56" s="130"/>
      <c r="BBQ56" s="130"/>
      <c r="BBR56" s="130"/>
      <c r="BBS56" s="130"/>
      <c r="BBT56" s="130"/>
      <c r="BBU56" s="130"/>
      <c r="BBV56" s="130"/>
      <c r="BBW56" s="130"/>
      <c r="BBX56" s="130"/>
      <c r="BBY56" s="130"/>
      <c r="BBZ56" s="130"/>
      <c r="BCA56" s="130"/>
      <c r="BCB56" s="130"/>
      <c r="BCC56" s="130"/>
      <c r="BCD56" s="130"/>
      <c r="BCE56" s="130"/>
      <c r="BCF56" s="130"/>
      <c r="BCG56" s="130"/>
      <c r="BCH56" s="130"/>
      <c r="BCI56" s="130"/>
      <c r="BCJ56" s="130"/>
      <c r="BCK56" s="130"/>
      <c r="BCL56" s="130"/>
      <c r="BCM56" s="130"/>
      <c r="BCN56" s="130"/>
      <c r="BCO56" s="130"/>
      <c r="BCP56" s="130"/>
      <c r="BCQ56" s="130"/>
      <c r="BCR56" s="130"/>
      <c r="BCS56" s="130"/>
      <c r="BCT56" s="130"/>
      <c r="BCU56" s="130"/>
      <c r="BCV56" s="130"/>
      <c r="BCW56" s="130"/>
      <c r="BCX56" s="130"/>
      <c r="BCY56" s="130"/>
      <c r="BCZ56" s="130"/>
      <c r="BDA56" s="130"/>
      <c r="BDB56" s="130"/>
      <c r="BDC56" s="130"/>
      <c r="BDD56" s="130"/>
      <c r="BDE56" s="130"/>
      <c r="BDF56" s="130"/>
      <c r="BDG56" s="130"/>
      <c r="BDH56" s="130"/>
      <c r="BDI56" s="130"/>
      <c r="BDJ56" s="130"/>
      <c r="BDK56" s="130"/>
      <c r="BDL56" s="130"/>
      <c r="BDM56" s="130"/>
      <c r="BDN56" s="130"/>
      <c r="BDO56" s="130"/>
      <c r="BDP56" s="130"/>
      <c r="BDQ56" s="130"/>
      <c r="BDR56" s="130"/>
      <c r="BDS56" s="130"/>
      <c r="BDT56" s="130"/>
      <c r="BDU56" s="130"/>
      <c r="BDV56" s="130"/>
      <c r="BDW56" s="130"/>
      <c r="BDX56" s="130"/>
      <c r="BDY56" s="130"/>
      <c r="BDZ56" s="130"/>
      <c r="BEA56" s="130"/>
      <c r="BEB56" s="130"/>
      <c r="BEC56" s="130"/>
      <c r="BED56" s="130"/>
      <c r="BEE56" s="130"/>
      <c r="BEF56" s="130"/>
      <c r="BEG56" s="130"/>
      <c r="BEH56" s="130"/>
      <c r="BEI56" s="130"/>
      <c r="BEJ56" s="130"/>
      <c r="BEK56" s="130"/>
      <c r="BEL56" s="130"/>
      <c r="BEM56" s="130"/>
      <c r="BEN56" s="130"/>
      <c r="BEO56" s="130"/>
      <c r="BEP56" s="130"/>
      <c r="BEQ56" s="130"/>
      <c r="BER56" s="130"/>
      <c r="BES56" s="130"/>
      <c r="BET56" s="130"/>
      <c r="BEU56" s="130"/>
      <c r="BEV56" s="130"/>
      <c r="BEW56" s="130"/>
      <c r="BEX56" s="129"/>
      <c r="BEY56" s="129"/>
      <c r="BEZ56" s="129"/>
      <c r="BFA56" s="129"/>
      <c r="BFB56" s="129"/>
      <c r="BFC56" s="129"/>
      <c r="BFD56" s="129"/>
      <c r="BFE56" s="129"/>
      <c r="BFF56" s="129"/>
      <c r="BFG56" s="129"/>
      <c r="BFH56" s="129"/>
      <c r="BFI56" s="129"/>
      <c r="BFJ56" s="129"/>
      <c r="BFK56" s="129"/>
      <c r="BFL56" s="129"/>
      <c r="BFM56" s="129"/>
      <c r="BFN56" s="129"/>
      <c r="BFO56" s="129"/>
      <c r="BFP56" s="129"/>
      <c r="BFQ56" s="129"/>
      <c r="BFR56" s="129"/>
      <c r="BFS56" s="129"/>
      <c r="BFT56" s="129"/>
      <c r="BFU56" s="129"/>
      <c r="BFV56" s="129"/>
      <c r="BFW56" s="129"/>
      <c r="BFX56" s="129"/>
      <c r="BFY56" s="129"/>
      <c r="BFZ56" s="129"/>
      <c r="BGA56" s="129"/>
      <c r="BGB56" s="129"/>
      <c r="BGC56" s="129"/>
      <c r="BGD56" s="129"/>
      <c r="BGE56" s="129"/>
      <c r="BGF56" s="129"/>
      <c r="BGG56" s="129"/>
      <c r="BGH56" s="129"/>
      <c r="BGI56" s="129"/>
      <c r="BGJ56" s="129"/>
      <c r="BGK56" s="129"/>
      <c r="BGL56" s="129"/>
      <c r="BGM56" s="129"/>
      <c r="BGN56" s="129"/>
      <c r="BGO56" s="129"/>
      <c r="BGP56" s="129"/>
      <c r="BGQ56" s="129"/>
      <c r="BGR56" s="129"/>
      <c r="BGS56" s="129"/>
      <c r="BGT56" s="129"/>
      <c r="BGU56" s="129"/>
      <c r="BGV56" s="129"/>
      <c r="BGW56" s="129"/>
      <c r="BGX56" s="129"/>
      <c r="BGY56" s="129"/>
      <c r="BGZ56" s="129"/>
      <c r="BHA56" s="129"/>
      <c r="BHB56" s="129"/>
      <c r="BHC56" s="129"/>
      <c r="BHD56" s="129"/>
      <c r="BHE56" s="129"/>
      <c r="BHF56" s="129"/>
      <c r="BHG56" s="129"/>
      <c r="BHH56" s="129"/>
      <c r="BHI56" s="129"/>
      <c r="BHJ56" s="129"/>
      <c r="BHK56" s="129"/>
      <c r="BHL56" s="129"/>
      <c r="BHM56" s="129"/>
      <c r="BHN56" s="106"/>
      <c r="BHO56" s="106"/>
      <c r="BHP56" s="106"/>
      <c r="BHQ56" s="106"/>
      <c r="BHR56" s="106"/>
      <c r="BHS56" s="106"/>
      <c r="BHT56" s="106"/>
      <c r="BHU56" s="106"/>
      <c r="BHV56" s="106"/>
      <c r="BHW56" s="106"/>
      <c r="BHX56" s="106"/>
      <c r="BHY56" s="106"/>
      <c r="BHZ56" s="106"/>
      <c r="BIA56" s="106"/>
      <c r="BIB56" s="106"/>
      <c r="BIC56" s="106"/>
      <c r="BID56" s="106"/>
      <c r="BIE56" s="106"/>
      <c r="BIF56" s="106"/>
      <c r="BIG56" s="106"/>
      <c r="BIH56" s="106"/>
      <c r="BII56" s="106"/>
      <c r="BIJ56" s="106"/>
      <c r="BIK56" s="106"/>
      <c r="BIL56" s="106"/>
      <c r="BIM56" s="106"/>
      <c r="BIN56" s="106"/>
      <c r="BIO56" s="106"/>
      <c r="BIP56" s="106"/>
      <c r="BIQ56" s="106"/>
      <c r="BIR56" s="106"/>
      <c r="BIS56" s="106"/>
      <c r="BIT56" s="106"/>
      <c r="BIU56" s="106"/>
      <c r="BIV56" s="106"/>
      <c r="BIW56" s="106"/>
      <c r="BIX56" s="106"/>
      <c r="BIY56" s="106"/>
      <c r="BIZ56" s="106"/>
      <c r="BJA56" s="106"/>
      <c r="BJB56" s="106"/>
      <c r="BJC56" s="106"/>
      <c r="BJD56" s="106"/>
      <c r="BJE56" s="106"/>
      <c r="BJF56" s="106"/>
      <c r="BJG56" s="106"/>
      <c r="BJH56" s="106"/>
      <c r="BJI56" s="106"/>
      <c r="BJJ56" s="106"/>
      <c r="BJK56" s="106"/>
      <c r="BJL56" s="106"/>
      <c r="BJM56" s="106"/>
      <c r="BJN56" s="106"/>
      <c r="BJO56" s="106"/>
      <c r="BJP56" s="106"/>
      <c r="BJQ56" s="106"/>
      <c r="BJR56" s="106"/>
      <c r="BJS56" s="106"/>
      <c r="BJT56" s="106"/>
      <c r="BJU56" s="106"/>
      <c r="BJV56" s="106"/>
      <c r="BJW56" s="106"/>
      <c r="BJX56" s="106"/>
      <c r="BJY56" s="106"/>
      <c r="BJZ56" s="106"/>
      <c r="BKA56" s="106"/>
      <c r="BKB56" s="106"/>
      <c r="BKC56" s="106"/>
      <c r="BKD56" s="106"/>
      <c r="BKE56" s="106"/>
      <c r="BKF56" s="106"/>
      <c r="BKG56" s="106"/>
      <c r="BKH56" s="106"/>
      <c r="BKI56" s="106"/>
      <c r="BKJ56" s="106"/>
      <c r="BKK56" s="106"/>
      <c r="BKL56" s="106"/>
      <c r="BKM56" s="106"/>
      <c r="BKN56" s="106"/>
      <c r="BKO56" s="106"/>
      <c r="BKP56" s="106"/>
      <c r="BKQ56" s="106"/>
      <c r="BKR56" s="106"/>
      <c r="BKS56" s="106"/>
      <c r="BKT56" s="106"/>
      <c r="BKU56" s="106"/>
      <c r="BKV56" s="106"/>
      <c r="BKW56" s="106"/>
      <c r="BKX56" s="106"/>
      <c r="BKY56" s="106"/>
      <c r="BKZ56" s="106"/>
      <c r="BLA56" s="106"/>
      <c r="BLB56" s="106"/>
      <c r="BLC56" s="106"/>
      <c r="BLD56" s="106"/>
      <c r="BLE56" s="106"/>
      <c r="BLF56" s="106"/>
      <c r="BLG56" s="106"/>
      <c r="BLH56" s="106"/>
      <c r="BLI56" s="106"/>
      <c r="BLJ56" s="106"/>
      <c r="BLK56" s="106"/>
      <c r="BLL56" s="106"/>
      <c r="BLM56" s="106"/>
      <c r="BLN56" s="106"/>
      <c r="BLO56" s="106"/>
      <c r="BLP56" s="106"/>
      <c r="BLQ56" s="106"/>
      <c r="BLR56" s="106"/>
      <c r="BLS56" s="106"/>
      <c r="BLT56" s="106"/>
      <c r="BLU56" s="106"/>
      <c r="BLV56" s="106"/>
      <c r="BLW56" s="106"/>
      <c r="BLX56" s="106"/>
      <c r="BLY56" s="106"/>
      <c r="BLZ56" s="106"/>
      <c r="BMA56" s="106"/>
      <c r="BMB56" s="106"/>
      <c r="BMC56" s="106"/>
      <c r="BMD56" s="106"/>
      <c r="BME56" s="106"/>
      <c r="BMF56" s="106"/>
      <c r="BMG56" s="106"/>
      <c r="BMH56" s="106"/>
      <c r="BMI56" s="106"/>
      <c r="BMJ56" s="106"/>
      <c r="BMK56" s="106"/>
      <c r="BML56" s="106"/>
      <c r="BMM56" s="106"/>
      <c r="BMN56" s="106"/>
      <c r="BMO56" s="106"/>
      <c r="BMP56" s="106"/>
      <c r="BMQ56" s="106"/>
      <c r="BMR56" s="106"/>
      <c r="BMS56" s="106"/>
      <c r="BMT56" s="259"/>
      <c r="BMU56" s="259"/>
      <c r="BMV56" s="259"/>
      <c r="BMW56" s="259"/>
      <c r="BMX56" s="259"/>
      <c r="BMY56" s="259"/>
      <c r="BMZ56" s="259"/>
      <c r="BNA56" s="259"/>
      <c r="BNB56" s="259"/>
      <c r="BNC56" s="259"/>
      <c r="BND56" s="259"/>
      <c r="BNE56" s="259"/>
      <c r="BNF56" s="259"/>
      <c r="BNG56" s="259"/>
      <c r="BNH56" s="259"/>
      <c r="BNI56" s="259"/>
      <c r="BNJ56" s="259"/>
      <c r="BNK56" s="259"/>
      <c r="BNL56" s="259"/>
      <c r="BNM56" s="259"/>
      <c r="BNN56" s="259"/>
      <c r="BNO56" s="259"/>
      <c r="BNP56" s="259"/>
      <c r="BNQ56" s="259"/>
      <c r="BNR56" s="259"/>
      <c r="BNS56" s="259"/>
      <c r="BNT56" s="259"/>
      <c r="BNU56" s="259"/>
      <c r="BNV56" s="259"/>
      <c r="BNW56" s="259"/>
      <c r="BNX56" s="259"/>
      <c r="BNY56" s="259"/>
      <c r="BNZ56" s="259"/>
      <c r="BOA56" s="259"/>
      <c r="BOB56" s="259"/>
      <c r="BOC56" s="259"/>
      <c r="BOD56" s="259"/>
      <c r="BOE56" s="259"/>
      <c r="BOF56" s="259"/>
      <c r="BOG56" s="259"/>
      <c r="BOH56" s="259"/>
      <c r="BOI56" s="259"/>
      <c r="BOJ56" s="259"/>
      <c r="BOK56" s="259"/>
      <c r="BOL56" s="259"/>
      <c r="BOM56" s="259"/>
      <c r="BON56" s="259"/>
      <c r="BOO56" s="259"/>
      <c r="BOP56" s="259"/>
      <c r="BOQ56" s="259"/>
      <c r="BOR56" s="259"/>
      <c r="BOS56" s="259"/>
      <c r="BOT56" s="259"/>
      <c r="BOU56" s="259"/>
      <c r="BOV56" s="259"/>
      <c r="BOW56" s="259"/>
      <c r="BOX56" s="259"/>
      <c r="BOY56" s="259"/>
      <c r="BOZ56" s="259"/>
      <c r="BPA56" s="259"/>
      <c r="BPB56" s="259"/>
      <c r="BPC56" s="259"/>
      <c r="BPD56" s="259"/>
      <c r="BPE56" s="259"/>
      <c r="BPF56" s="259"/>
      <c r="BPG56" s="259"/>
      <c r="BPH56" s="259"/>
      <c r="BPI56" s="259"/>
      <c r="BPJ56" s="129"/>
      <c r="BPK56" s="129"/>
      <c r="BPL56" s="129"/>
      <c r="BPM56" s="129"/>
      <c r="BPN56" s="129"/>
      <c r="BPO56" s="129"/>
      <c r="BPP56" s="129"/>
      <c r="BPQ56" s="129"/>
      <c r="BPR56" s="129"/>
      <c r="BPS56" s="129"/>
      <c r="BPT56" s="129"/>
      <c r="BPU56" s="129"/>
      <c r="BPV56" s="129"/>
      <c r="BPW56" s="129"/>
      <c r="BPX56" s="129"/>
      <c r="BPY56" s="129"/>
      <c r="BPZ56" s="129"/>
      <c r="BQA56" s="129"/>
      <c r="BQB56" s="129"/>
      <c r="BQC56" s="129"/>
      <c r="BQD56" s="129"/>
      <c r="BQE56" s="129"/>
      <c r="BQF56" s="129"/>
      <c r="BQG56" s="129"/>
      <c r="BQH56" s="129"/>
      <c r="BQI56" s="129"/>
      <c r="BQJ56" s="129"/>
      <c r="BQK56" s="129"/>
      <c r="BQL56" s="129"/>
      <c r="BQM56" s="129"/>
      <c r="BQN56" s="129"/>
      <c r="BQO56" s="129"/>
      <c r="BQP56" s="129"/>
      <c r="BQQ56" s="129"/>
      <c r="BQR56" s="129"/>
      <c r="BQS56" s="129"/>
      <c r="BQT56" s="129"/>
      <c r="BQU56" s="129"/>
      <c r="BQV56" s="129"/>
      <c r="BQW56" s="129"/>
      <c r="BQX56" s="129"/>
      <c r="BQY56" s="129"/>
      <c r="BQZ56" s="129"/>
      <c r="BRA56" s="129"/>
      <c r="BRB56" s="129"/>
      <c r="BRC56" s="129"/>
      <c r="BRD56" s="129"/>
      <c r="BRE56" s="129"/>
      <c r="BRF56" s="129"/>
      <c r="BRG56" s="129"/>
      <c r="BRH56" s="129"/>
      <c r="BRI56" s="129"/>
      <c r="BRJ56" s="129"/>
      <c r="BRK56" s="129"/>
      <c r="BRL56" s="129"/>
      <c r="BRM56" s="129"/>
      <c r="BRN56" s="129"/>
      <c r="BRO56" s="129"/>
      <c r="BRP56" s="129"/>
      <c r="BRQ56" s="129"/>
      <c r="BRR56" s="129"/>
      <c r="BRS56" s="129"/>
      <c r="BRT56" s="129"/>
      <c r="BRU56" s="129"/>
      <c r="BRV56" s="129"/>
      <c r="BRW56" s="129"/>
      <c r="BRX56" s="129"/>
      <c r="BRY56" s="129"/>
      <c r="BRZ56" s="129"/>
      <c r="BSA56" s="129"/>
      <c r="BSB56" s="129"/>
      <c r="BSC56" s="129"/>
      <c r="BSD56" s="129"/>
      <c r="BSE56" s="129"/>
      <c r="BSF56" s="129"/>
      <c r="BSG56" s="129"/>
      <c r="BSH56" s="129"/>
      <c r="BSI56" s="129"/>
      <c r="BSJ56" s="129"/>
      <c r="BSK56" s="129"/>
      <c r="BSL56" s="129"/>
      <c r="BSM56" s="129"/>
      <c r="BSN56" s="129"/>
      <c r="BSO56" s="129"/>
      <c r="BSP56" s="129"/>
      <c r="BSQ56" s="129"/>
      <c r="BSR56" s="129"/>
      <c r="BSS56" s="129"/>
      <c r="BST56" s="129"/>
      <c r="BSU56" s="129"/>
      <c r="BSV56" s="129"/>
      <c r="BSW56" s="129"/>
      <c r="BSX56" s="129"/>
      <c r="BSY56" s="129"/>
      <c r="BSZ56" s="129"/>
      <c r="BTA56" s="129"/>
      <c r="BTB56" s="129"/>
      <c r="BTC56" s="129"/>
      <c r="BTD56" s="129"/>
      <c r="BTE56" s="129"/>
      <c r="BTF56" s="129"/>
      <c r="BTG56" s="129"/>
      <c r="BTH56" s="129"/>
      <c r="BTI56" s="129"/>
      <c r="BTJ56" s="129"/>
      <c r="BTK56" s="129"/>
      <c r="BTL56" s="129"/>
      <c r="BTM56" s="129"/>
      <c r="BTN56" s="129"/>
      <c r="BTO56" s="129"/>
      <c r="BTP56" s="129"/>
      <c r="BTQ56" s="129"/>
      <c r="BTR56" s="129"/>
      <c r="BTS56" s="129"/>
      <c r="BTT56" s="129"/>
      <c r="BTU56" s="129"/>
      <c r="BTV56" s="129"/>
      <c r="BTW56" s="129"/>
      <c r="BTX56" s="129"/>
      <c r="BTY56" s="129"/>
      <c r="BTZ56" s="129"/>
      <c r="BUA56" s="129"/>
      <c r="BUB56" s="129"/>
      <c r="BUC56" s="129"/>
      <c r="BUD56" s="129"/>
      <c r="BUE56" s="129"/>
      <c r="BUF56" s="129"/>
      <c r="BUG56" s="129"/>
      <c r="BUH56" s="129"/>
      <c r="BUI56" s="129"/>
      <c r="BUJ56" s="129"/>
      <c r="BUK56" s="129"/>
      <c r="BUL56" s="129"/>
      <c r="BUM56" s="129"/>
      <c r="BUN56" s="129"/>
      <c r="BUO56" s="129"/>
      <c r="BUP56" s="129"/>
      <c r="BUQ56" s="129"/>
      <c r="BUR56" s="129"/>
      <c r="BUS56" s="129"/>
      <c r="BUT56" s="129"/>
      <c r="BUU56" s="129"/>
      <c r="BUV56" s="129"/>
      <c r="BUW56" s="129"/>
      <c r="BUX56" s="129"/>
      <c r="BUY56" s="129"/>
      <c r="BUZ56" s="129"/>
      <c r="BVA56" s="129"/>
      <c r="BVB56" s="129"/>
      <c r="BVC56" s="129"/>
      <c r="BVD56" s="129"/>
      <c r="BVE56" s="129"/>
      <c r="BVF56" s="129"/>
      <c r="BVG56" s="129"/>
      <c r="BVH56" s="129"/>
      <c r="BVI56" s="129"/>
      <c r="BVJ56" s="129"/>
      <c r="BVK56" s="129"/>
      <c r="BVL56" s="129"/>
      <c r="BVM56" s="129"/>
      <c r="BVN56" s="129"/>
      <c r="BVO56" s="129"/>
      <c r="BVP56" s="129"/>
      <c r="BVQ56" s="129"/>
      <c r="BVR56" s="129"/>
      <c r="BVS56" s="129"/>
      <c r="BVT56" s="129"/>
      <c r="BVU56" s="129"/>
      <c r="BVV56" s="129"/>
      <c r="BVW56" s="129"/>
      <c r="BVX56" s="129"/>
      <c r="BVY56" s="129"/>
      <c r="BVZ56" s="129"/>
      <c r="BWA56" s="129"/>
      <c r="BWB56" s="129"/>
      <c r="BWC56" s="129"/>
      <c r="BWD56" s="129"/>
      <c r="BWE56" s="129"/>
      <c r="BWF56" s="129"/>
      <c r="BWG56" s="129"/>
      <c r="BWH56" s="129"/>
      <c r="BWI56" s="129"/>
      <c r="BWJ56" s="129"/>
      <c r="BWK56" s="129"/>
      <c r="BWL56" s="129"/>
      <c r="BWM56" s="129"/>
      <c r="BWN56" s="129"/>
      <c r="BWO56" s="129"/>
      <c r="BWP56" s="129"/>
      <c r="BWQ56" s="129"/>
      <c r="BWR56" s="129"/>
      <c r="BWS56" s="129"/>
      <c r="BWT56" s="129"/>
      <c r="BWU56" s="129"/>
      <c r="BWV56" s="129"/>
      <c r="BWW56" s="129"/>
      <c r="BWX56" s="129"/>
      <c r="BWY56" s="129"/>
      <c r="BWZ56" s="129"/>
      <c r="BXA56" s="129"/>
      <c r="BXB56" s="129"/>
      <c r="BXC56" s="256"/>
      <c r="BXD56" s="256"/>
      <c r="BXE56" s="256"/>
      <c r="BXF56" s="256"/>
      <c r="BXG56" s="256"/>
      <c r="BXH56" s="256"/>
      <c r="BXI56" s="256"/>
      <c r="BXJ56" s="256"/>
      <c r="BXK56" s="256"/>
      <c r="BXL56" s="256"/>
      <c r="BXM56" s="256"/>
      <c r="BXN56" s="256"/>
      <c r="BXO56" s="256"/>
      <c r="BXP56" s="256"/>
      <c r="BXQ56" s="256"/>
      <c r="BXR56" s="256"/>
      <c r="BXS56" s="256"/>
      <c r="BXT56" s="256"/>
      <c r="BXU56" s="256"/>
      <c r="BXV56" s="256"/>
      <c r="BXW56" s="256"/>
      <c r="BXX56" s="256"/>
      <c r="BXY56" s="256"/>
      <c r="BXZ56" s="256"/>
      <c r="BYA56" s="256"/>
      <c r="BYB56" s="256"/>
      <c r="BYC56" s="256"/>
      <c r="BYD56" s="256"/>
      <c r="BYE56" s="256"/>
      <c r="BYF56" s="256"/>
      <c r="BYG56" s="256"/>
      <c r="BYH56" s="256"/>
      <c r="BYI56" s="256"/>
      <c r="BYJ56" s="256"/>
      <c r="BYK56" s="256"/>
      <c r="BYL56" s="256"/>
      <c r="BYM56" s="256"/>
      <c r="BYN56" s="256"/>
      <c r="BYO56" s="256"/>
      <c r="BYP56" s="256"/>
      <c r="BYQ56" s="256"/>
      <c r="BYR56" s="256"/>
      <c r="BYS56" s="256"/>
      <c r="BYT56" s="256"/>
      <c r="BYU56" s="256"/>
      <c r="BYV56" s="256"/>
      <c r="BYW56" s="256"/>
      <c r="BYX56" s="256"/>
      <c r="BYY56" s="256"/>
      <c r="BYZ56" s="256"/>
      <c r="BZA56" s="256"/>
      <c r="BZB56" s="256"/>
      <c r="BZC56" s="256"/>
      <c r="BZD56" s="256"/>
      <c r="BZE56" s="256"/>
      <c r="BZF56" s="256"/>
      <c r="BZG56" s="256"/>
      <c r="BZH56" s="256"/>
      <c r="BZI56" s="256"/>
      <c r="BZJ56" s="256"/>
      <c r="BZK56" s="256"/>
      <c r="BZL56" s="256"/>
      <c r="BZM56" s="256"/>
      <c r="BZN56" s="256"/>
      <c r="BZO56" s="256"/>
      <c r="BZP56" s="129"/>
      <c r="BZQ56" s="129"/>
      <c r="BZR56" s="129"/>
      <c r="BZS56" s="129"/>
      <c r="BZT56" s="129"/>
      <c r="BZU56" s="129"/>
      <c r="BZV56" s="129"/>
      <c r="BZW56" s="129"/>
      <c r="BZX56" s="129"/>
      <c r="BZY56" s="129"/>
      <c r="BZZ56" s="129"/>
      <c r="CAA56" s="129"/>
      <c r="CAB56" s="129"/>
      <c r="CAC56" s="129"/>
      <c r="CAD56" s="129"/>
      <c r="CAE56" s="129"/>
      <c r="CAF56" s="129"/>
      <c r="CAG56" s="129"/>
      <c r="CAH56" s="129"/>
      <c r="CAI56" s="129"/>
      <c r="CAJ56" s="129"/>
      <c r="CAK56" s="129"/>
      <c r="CAL56" s="129"/>
      <c r="CAM56" s="129"/>
      <c r="CAN56" s="129"/>
      <c r="CAO56" s="129"/>
      <c r="CAP56" s="129"/>
      <c r="CAQ56" s="129"/>
      <c r="CAR56" s="129"/>
      <c r="CAS56" s="129"/>
      <c r="CAT56" s="129"/>
      <c r="CAU56" s="129"/>
      <c r="CAV56" s="129"/>
      <c r="CAW56" s="129"/>
      <c r="CAX56" s="129"/>
      <c r="CAY56" s="129"/>
      <c r="CAZ56" s="129"/>
      <c r="CBA56" s="129"/>
      <c r="CBB56" s="129"/>
      <c r="CBC56" s="129"/>
      <c r="CBD56" s="129"/>
      <c r="CBE56" s="129"/>
      <c r="CBF56" s="129"/>
      <c r="CBG56" s="129"/>
      <c r="CBH56" s="129"/>
      <c r="CBI56" s="129"/>
      <c r="CBJ56" s="129"/>
      <c r="CBK56" s="129"/>
      <c r="CBL56" s="129"/>
      <c r="CBM56" s="129"/>
      <c r="CBN56" s="129"/>
      <c r="CBO56" s="129"/>
      <c r="CBP56" s="129"/>
      <c r="CBQ56" s="129"/>
      <c r="CBR56" s="129"/>
      <c r="CBS56" s="129"/>
      <c r="CBT56" s="129"/>
      <c r="CBU56" s="129"/>
      <c r="CBV56" s="129"/>
      <c r="CBW56" s="129"/>
      <c r="CBX56" s="129"/>
      <c r="CBY56" s="129"/>
      <c r="CBZ56" s="129"/>
      <c r="CCA56" s="129"/>
      <c r="CCB56" s="129"/>
      <c r="CCC56" s="129"/>
      <c r="CCD56" s="129"/>
      <c r="CCE56" s="129"/>
      <c r="CCF56" s="129"/>
      <c r="CCG56" s="129"/>
      <c r="CCH56" s="129"/>
      <c r="CCI56" s="129"/>
      <c r="CCJ56" s="129"/>
      <c r="CCK56" s="129"/>
      <c r="CCL56" s="129"/>
      <c r="CCM56" s="129"/>
      <c r="CCN56" s="129"/>
      <c r="CCO56" s="129"/>
      <c r="CCP56" s="129"/>
      <c r="CCQ56" s="129"/>
      <c r="CCR56" s="129"/>
      <c r="CCS56" s="129"/>
      <c r="CCT56" s="129"/>
      <c r="CCU56" s="129"/>
      <c r="CCV56" s="129"/>
      <c r="CCW56" s="129"/>
      <c r="CCX56" s="129"/>
      <c r="CCY56" s="129"/>
      <c r="CCZ56" s="129"/>
      <c r="CDA56" s="129"/>
      <c r="CDB56" s="129"/>
      <c r="CDC56" s="129"/>
      <c r="CDD56" s="129"/>
      <c r="CDE56" s="129"/>
      <c r="CDF56" s="129"/>
      <c r="CDG56" s="129"/>
      <c r="CDH56" s="129"/>
      <c r="CDI56" s="129"/>
      <c r="CDJ56" s="129"/>
      <c r="CDK56" s="129"/>
      <c r="CDL56" s="129"/>
      <c r="CDM56" s="129"/>
      <c r="CDN56" s="129"/>
      <c r="CDO56" s="129"/>
      <c r="CDP56" s="129"/>
      <c r="CDQ56" s="129"/>
      <c r="CDR56" s="129"/>
      <c r="CDS56" s="129"/>
      <c r="CDT56" s="129"/>
      <c r="CDU56" s="129"/>
      <c r="CDV56" s="129"/>
      <c r="CDW56" s="129"/>
      <c r="CDX56" s="129"/>
      <c r="CDY56" s="129"/>
      <c r="CDZ56" s="129"/>
      <c r="CEA56" s="129"/>
      <c r="CEB56" s="129"/>
      <c r="CEC56" s="129"/>
      <c r="CED56" s="129"/>
      <c r="CEE56" s="129"/>
      <c r="CEF56" s="129"/>
      <c r="CEG56" s="129"/>
      <c r="CEH56" s="129"/>
      <c r="CEI56" s="129"/>
      <c r="CEJ56" s="129"/>
      <c r="CEK56" s="129"/>
      <c r="CEL56" s="129"/>
      <c r="CEM56" s="129"/>
      <c r="CEN56" s="129"/>
      <c r="CEO56" s="129"/>
      <c r="CEP56" s="130"/>
      <c r="CEQ56" s="130"/>
      <c r="CER56" s="130"/>
      <c r="CES56" s="130"/>
      <c r="CET56" s="130"/>
      <c r="CEU56" s="130"/>
      <c r="CEV56" s="130"/>
      <c r="CEW56" s="130"/>
      <c r="CEX56" s="130"/>
      <c r="CEY56" s="130"/>
      <c r="CEZ56" s="130"/>
      <c r="CFA56" s="130"/>
      <c r="CFB56" s="130"/>
      <c r="CFC56" s="130"/>
      <c r="CFD56" s="130"/>
      <c r="CFE56" s="130"/>
      <c r="CFF56" s="130"/>
      <c r="CFG56" s="130"/>
      <c r="CFH56" s="130"/>
      <c r="CFI56" s="130"/>
      <c r="CFJ56" s="130"/>
      <c r="CFK56" s="130"/>
      <c r="CFL56" s="130"/>
      <c r="CFM56" s="130"/>
      <c r="CFN56" s="130"/>
      <c r="CFO56" s="130"/>
      <c r="CFP56" s="130"/>
      <c r="CFQ56" s="130"/>
      <c r="CFR56" s="130"/>
      <c r="CFS56" s="130"/>
      <c r="CFT56" s="130"/>
      <c r="CFU56" s="130"/>
      <c r="CFV56" s="130"/>
      <c r="CFW56" s="130"/>
      <c r="CFX56" s="130"/>
      <c r="CFY56" s="130"/>
      <c r="CFZ56" s="130"/>
      <c r="CGA56" s="130"/>
      <c r="CGB56" s="130"/>
      <c r="CGC56" s="130"/>
      <c r="CGD56" s="130"/>
    </row>
    <row r="57" spans="1:2214" x14ac:dyDescent="0.25">
      <c r="A57" s="279"/>
      <c r="B57" s="255"/>
      <c r="C57" s="267"/>
      <c r="D57" s="267"/>
      <c r="E57" s="275"/>
      <c r="F57" s="260"/>
      <c r="G57" s="260"/>
      <c r="H57" s="276"/>
      <c r="I57" s="261"/>
      <c r="J57" s="261"/>
      <c r="K57" s="276"/>
      <c r="L57" s="261"/>
      <c r="M57" s="261"/>
      <c r="N57" s="277"/>
      <c r="O57" s="262"/>
      <c r="P57" s="262"/>
      <c r="Q57" s="276"/>
      <c r="R57" s="261"/>
      <c r="S57" s="261"/>
      <c r="T57" s="275"/>
      <c r="U57" s="260"/>
      <c r="V57" s="260"/>
      <c r="W57" s="260"/>
      <c r="X57" s="278"/>
      <c r="Y57" s="277"/>
      <c r="Z57" s="262"/>
      <c r="AA57" s="262"/>
      <c r="AB57" s="277"/>
      <c r="AC57" s="262"/>
      <c r="AD57" s="262"/>
      <c r="AE57" s="277"/>
      <c r="AF57" s="262"/>
      <c r="AG57" s="262"/>
      <c r="AH57" s="129"/>
      <c r="AI57" s="129"/>
      <c r="AJ57" s="129"/>
      <c r="AK57" s="129"/>
      <c r="AL57" s="129"/>
      <c r="AM57" s="129"/>
      <c r="AN57" s="129"/>
      <c r="AO57" s="64"/>
      <c r="AP57" s="64"/>
      <c r="AQ57" s="129"/>
      <c r="AR57" s="64"/>
      <c r="AS57" s="64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350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4"/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/>
      <c r="IB57" s="64"/>
      <c r="IC57" s="64"/>
      <c r="ID57" s="64"/>
      <c r="IE57" s="64"/>
      <c r="IF57" s="64"/>
      <c r="IG57" s="64"/>
      <c r="IH57" s="64"/>
      <c r="II57" s="64"/>
      <c r="IJ57" s="64"/>
      <c r="IK57" s="64"/>
      <c r="IL57" s="64"/>
      <c r="IM57" s="64"/>
      <c r="IN57" s="64"/>
      <c r="IO57" s="64"/>
      <c r="IP57" s="130"/>
      <c r="IQ57" s="130"/>
      <c r="IR57" s="130"/>
      <c r="IS57" s="130"/>
      <c r="IT57" s="130"/>
      <c r="IU57" s="130"/>
      <c r="IV57" s="130"/>
      <c r="IW57" s="130"/>
      <c r="IX57" s="130"/>
      <c r="IY57" s="130"/>
      <c r="IZ57" s="130"/>
      <c r="JA57" s="130"/>
      <c r="JB57" s="130"/>
      <c r="JC57" s="130"/>
      <c r="JD57" s="130"/>
      <c r="JE57" s="130"/>
      <c r="JF57" s="130"/>
      <c r="JG57" s="130"/>
      <c r="JH57" s="130"/>
      <c r="JI57" s="130"/>
      <c r="JJ57" s="130"/>
      <c r="JK57" s="130"/>
      <c r="JL57" s="130"/>
      <c r="JM57" s="130"/>
      <c r="JN57" s="130"/>
      <c r="JO57" s="130"/>
      <c r="JP57" s="130"/>
      <c r="JQ57" s="130"/>
      <c r="JR57" s="130"/>
      <c r="JS57" s="130"/>
      <c r="JT57" s="130"/>
      <c r="JU57" s="130"/>
      <c r="JV57" s="130"/>
      <c r="JW57" s="130"/>
      <c r="JX57" s="130"/>
      <c r="JY57" s="130"/>
      <c r="JZ57" s="130"/>
      <c r="KA57" s="130"/>
      <c r="KB57" s="130"/>
      <c r="KC57" s="130"/>
      <c r="KD57" s="130"/>
      <c r="KE57" s="130"/>
      <c r="KF57" s="130"/>
      <c r="KG57" s="130"/>
      <c r="KH57" s="130"/>
      <c r="KI57" s="130"/>
      <c r="KJ57" s="130"/>
      <c r="KK57" s="130"/>
      <c r="KL57" s="130"/>
      <c r="KM57" s="130"/>
      <c r="KN57" s="130"/>
      <c r="KO57" s="130"/>
      <c r="KP57" s="130"/>
      <c r="KQ57" s="130"/>
      <c r="KR57" s="130"/>
      <c r="KS57" s="130"/>
      <c r="KT57" s="130"/>
      <c r="KU57" s="130"/>
      <c r="KV57" s="130"/>
      <c r="KW57" s="130"/>
      <c r="KX57" s="130"/>
      <c r="KY57" s="130"/>
      <c r="KZ57" s="130"/>
      <c r="LA57" s="130"/>
      <c r="LB57" s="130"/>
      <c r="LC57" s="130"/>
      <c r="LD57" s="130"/>
      <c r="LE57" s="130"/>
      <c r="LF57" s="130"/>
      <c r="LG57" s="130"/>
      <c r="LH57" s="130"/>
      <c r="LI57" s="130"/>
      <c r="LJ57" s="130"/>
      <c r="LK57" s="130"/>
      <c r="LL57" s="130"/>
      <c r="LM57" s="130"/>
      <c r="LN57" s="130"/>
      <c r="LO57" s="130"/>
      <c r="LP57" s="130"/>
      <c r="LQ57" s="130"/>
      <c r="LR57" s="130"/>
      <c r="LS57" s="130"/>
      <c r="LT57" s="130"/>
      <c r="LU57" s="130"/>
      <c r="LV57" s="130"/>
      <c r="LW57" s="130"/>
      <c r="LX57" s="130"/>
      <c r="LY57" s="130"/>
      <c r="LZ57" s="130"/>
      <c r="MA57" s="130"/>
      <c r="MB57" s="130"/>
      <c r="MC57" s="130"/>
      <c r="MD57" s="130"/>
      <c r="ME57" s="130"/>
      <c r="MF57" s="130"/>
      <c r="MG57" s="130"/>
      <c r="MH57" s="130"/>
      <c r="MI57" s="130"/>
      <c r="MJ57" s="130"/>
      <c r="MK57" s="130"/>
      <c r="ML57" s="130"/>
      <c r="MM57" s="130"/>
      <c r="MN57" s="130"/>
      <c r="MO57" s="130"/>
      <c r="MP57" s="130"/>
      <c r="MQ57" s="130"/>
      <c r="MR57" s="130"/>
      <c r="MS57" s="130"/>
      <c r="MT57" s="130"/>
      <c r="MU57" s="130"/>
      <c r="MV57" s="130"/>
      <c r="MW57" s="130"/>
      <c r="MX57" s="130"/>
      <c r="MY57" s="130"/>
      <c r="MZ57" s="130"/>
      <c r="NA57" s="130"/>
      <c r="NB57" s="130"/>
      <c r="NC57" s="130"/>
      <c r="ND57" s="130"/>
      <c r="NE57" s="130"/>
      <c r="NF57" s="130"/>
      <c r="NG57" s="130"/>
      <c r="NH57" s="130"/>
      <c r="NI57" s="130"/>
      <c r="NJ57" s="130"/>
      <c r="NK57" s="130"/>
      <c r="NL57" s="130"/>
      <c r="NM57" s="130"/>
      <c r="NN57" s="130"/>
      <c r="NO57" s="130"/>
      <c r="NP57" s="256"/>
      <c r="NQ57" s="256"/>
      <c r="NR57" s="256"/>
      <c r="NS57" s="256"/>
      <c r="NT57" s="256"/>
      <c r="NU57" s="256"/>
      <c r="NV57" s="256"/>
      <c r="NW57" s="256"/>
      <c r="NX57" s="256"/>
      <c r="NY57" s="256"/>
      <c r="NZ57" s="256"/>
      <c r="OA57" s="256"/>
      <c r="OB57" s="256"/>
      <c r="OC57" s="256"/>
      <c r="OD57" s="256"/>
      <c r="OE57" s="256"/>
      <c r="OF57" s="256"/>
      <c r="OG57" s="256"/>
      <c r="OH57" s="256"/>
      <c r="OI57" s="256"/>
      <c r="OJ57" s="256"/>
      <c r="OK57" s="256"/>
      <c r="OL57" s="256"/>
      <c r="OM57" s="256"/>
      <c r="ON57" s="256"/>
      <c r="OO57" s="256"/>
      <c r="OP57" s="256"/>
      <c r="OQ57" s="256"/>
      <c r="OR57" s="256"/>
      <c r="OS57" s="256"/>
      <c r="OT57" s="256"/>
      <c r="OU57" s="256"/>
      <c r="OV57" s="256"/>
      <c r="OW57" s="256"/>
      <c r="OX57" s="256"/>
      <c r="OY57" s="256"/>
      <c r="OZ57" s="256"/>
      <c r="PA57" s="256"/>
      <c r="PB57" s="256"/>
      <c r="PC57" s="256"/>
      <c r="PD57" s="256"/>
      <c r="PE57" s="256"/>
      <c r="PF57" s="256"/>
      <c r="PG57" s="256"/>
      <c r="PH57" s="256"/>
      <c r="PI57" s="256"/>
      <c r="PJ57" s="256"/>
      <c r="PK57" s="256"/>
      <c r="PL57" s="256"/>
      <c r="PM57" s="256"/>
      <c r="PN57" s="256"/>
      <c r="PO57" s="256"/>
      <c r="PP57" s="256"/>
      <c r="PQ57" s="256"/>
      <c r="PR57" s="256"/>
      <c r="PS57" s="256"/>
      <c r="PT57" s="256"/>
      <c r="PU57" s="256"/>
      <c r="PV57" s="256"/>
      <c r="PW57" s="256"/>
      <c r="PX57" s="256"/>
      <c r="PY57" s="256"/>
      <c r="PZ57" s="256"/>
      <c r="QA57" s="256"/>
      <c r="QB57" s="256"/>
      <c r="QC57" s="64"/>
      <c r="QD57" s="64"/>
      <c r="QE57" s="64"/>
      <c r="QF57" s="64"/>
      <c r="QG57" s="64"/>
      <c r="QH57" s="64"/>
      <c r="QI57" s="64"/>
      <c r="QJ57" s="64"/>
      <c r="QK57" s="64"/>
      <c r="QL57" s="64"/>
      <c r="QM57" s="64"/>
      <c r="QN57" s="64"/>
      <c r="QO57" s="64"/>
      <c r="QP57" s="64"/>
      <c r="QQ57" s="64"/>
      <c r="QR57" s="64"/>
      <c r="QS57" s="64"/>
      <c r="QT57" s="64"/>
      <c r="QU57" s="64"/>
      <c r="QV57" s="64"/>
      <c r="QW57" s="64"/>
      <c r="QX57" s="64"/>
      <c r="QY57" s="64"/>
      <c r="QZ57" s="64"/>
      <c r="RA57" s="64"/>
      <c r="RB57" s="64"/>
      <c r="RC57" s="64"/>
      <c r="RD57" s="64"/>
      <c r="RE57" s="64"/>
      <c r="RF57" s="64"/>
      <c r="RG57" s="64"/>
      <c r="RH57" s="64"/>
      <c r="RI57" s="64"/>
      <c r="RJ57" s="64"/>
      <c r="RK57" s="64"/>
      <c r="RL57" s="64"/>
      <c r="RM57" s="64"/>
      <c r="RN57" s="64"/>
      <c r="RO57" s="64"/>
      <c r="RP57" s="64"/>
      <c r="RQ57" s="64"/>
      <c r="RR57" s="64"/>
      <c r="RS57" s="64"/>
      <c r="RT57" s="64"/>
      <c r="RU57" s="64"/>
      <c r="RV57" s="64"/>
      <c r="RW57" s="64"/>
      <c r="RX57" s="64"/>
      <c r="RY57" s="64"/>
      <c r="RZ57" s="64"/>
      <c r="SA57" s="64"/>
      <c r="SB57" s="64"/>
      <c r="SC57" s="64"/>
      <c r="SD57" s="64"/>
      <c r="SE57" s="64"/>
      <c r="SF57" s="64"/>
      <c r="SG57" s="64"/>
      <c r="SH57" s="64"/>
      <c r="SI57" s="64"/>
      <c r="SJ57" s="64"/>
      <c r="SK57" s="64"/>
      <c r="SL57" s="64"/>
      <c r="SM57" s="64"/>
      <c r="SN57" s="64"/>
      <c r="SO57" s="64"/>
      <c r="SP57" s="64"/>
      <c r="SQ57" s="64"/>
      <c r="SR57" s="64"/>
      <c r="SS57" s="64"/>
      <c r="ST57" s="64"/>
      <c r="SU57" s="64"/>
      <c r="SV57" s="64"/>
      <c r="SW57" s="64"/>
      <c r="SX57" s="64"/>
      <c r="SY57" s="64"/>
      <c r="SZ57" s="64"/>
      <c r="TA57" s="64"/>
      <c r="TB57" s="64"/>
      <c r="TC57" s="64"/>
      <c r="TD57" s="64"/>
      <c r="TE57" s="64"/>
      <c r="TF57" s="64"/>
      <c r="TG57" s="64"/>
      <c r="TH57" s="64"/>
      <c r="TI57" s="64"/>
      <c r="TJ57" s="64"/>
      <c r="TK57" s="64"/>
      <c r="TL57" s="64"/>
      <c r="TM57" s="64"/>
      <c r="TN57" s="64"/>
      <c r="TO57" s="64"/>
      <c r="TP57" s="64"/>
      <c r="TQ57" s="64"/>
      <c r="TR57" s="64"/>
      <c r="TS57" s="64"/>
      <c r="TT57" s="64"/>
      <c r="TU57" s="64"/>
      <c r="TV57" s="64"/>
      <c r="TW57" s="64"/>
      <c r="TX57" s="64"/>
      <c r="TY57" s="64"/>
      <c r="TZ57" s="64"/>
      <c r="UA57" s="64"/>
      <c r="UB57" s="64"/>
      <c r="UC57" s="64"/>
      <c r="UD57" s="64"/>
      <c r="UE57" s="64"/>
      <c r="UF57" s="64"/>
      <c r="UG57" s="64"/>
      <c r="UH57" s="64"/>
      <c r="UI57" s="64"/>
      <c r="UJ57" s="64"/>
      <c r="UK57" s="64"/>
      <c r="UL57" s="64"/>
      <c r="UM57" s="64"/>
      <c r="UN57" s="64"/>
      <c r="UO57" s="64"/>
      <c r="UP57" s="64"/>
      <c r="UQ57" s="64"/>
      <c r="UR57" s="64"/>
      <c r="US57" s="64"/>
      <c r="UT57" s="64"/>
      <c r="UU57" s="64"/>
      <c r="UV57" s="64"/>
      <c r="UW57" s="64"/>
      <c r="UX57" s="64"/>
      <c r="UY57" s="64"/>
      <c r="UZ57" s="64"/>
      <c r="VA57" s="64"/>
      <c r="VB57" s="64"/>
      <c r="VC57" s="64"/>
      <c r="VD57" s="64"/>
      <c r="VE57" s="64"/>
      <c r="VF57" s="129"/>
      <c r="VG57" s="129"/>
      <c r="VH57" s="129"/>
      <c r="VI57" s="129"/>
      <c r="VJ57" s="129"/>
      <c r="VK57" s="129"/>
      <c r="VL57" s="129"/>
      <c r="VM57" s="129"/>
      <c r="VN57" s="129"/>
      <c r="VO57" s="129"/>
      <c r="VP57" s="129"/>
      <c r="VQ57" s="129"/>
      <c r="VR57" s="129"/>
      <c r="VS57" s="129"/>
      <c r="VT57" s="129"/>
      <c r="VU57" s="129"/>
      <c r="VV57" s="129"/>
      <c r="VW57" s="129"/>
      <c r="VX57" s="129"/>
      <c r="VY57" s="129"/>
      <c r="VZ57" s="129"/>
      <c r="WA57" s="129"/>
      <c r="WB57" s="129"/>
      <c r="WC57" s="129"/>
      <c r="WD57" s="129"/>
      <c r="WE57" s="129"/>
      <c r="WF57" s="129"/>
      <c r="WG57" s="129"/>
      <c r="WH57" s="129"/>
      <c r="WI57" s="129"/>
      <c r="WJ57" s="129"/>
      <c r="WK57" s="129"/>
      <c r="WL57" s="129"/>
      <c r="WM57" s="129"/>
      <c r="WN57" s="129"/>
      <c r="WO57" s="129"/>
      <c r="WP57" s="129"/>
      <c r="WQ57" s="129"/>
      <c r="WR57" s="129"/>
      <c r="WS57" s="129"/>
      <c r="WT57" s="129"/>
      <c r="WU57" s="129"/>
      <c r="WV57" s="129"/>
      <c r="WW57" s="129"/>
      <c r="WX57" s="129"/>
      <c r="WY57" s="129"/>
      <c r="WZ57" s="129"/>
      <c r="XA57" s="129"/>
      <c r="XB57" s="129"/>
      <c r="XC57" s="129"/>
      <c r="XD57" s="129"/>
      <c r="XE57" s="129"/>
      <c r="XF57" s="129"/>
      <c r="XG57" s="129"/>
      <c r="XH57" s="129"/>
      <c r="XI57" s="129"/>
      <c r="XJ57" s="129"/>
      <c r="XK57" s="129"/>
      <c r="XL57" s="129"/>
      <c r="XM57" s="129"/>
      <c r="XN57" s="129"/>
      <c r="XO57" s="129"/>
      <c r="XP57" s="129"/>
      <c r="XQ57" s="129"/>
      <c r="XR57" s="129"/>
      <c r="XS57" s="129"/>
      <c r="XT57" s="129"/>
      <c r="XU57" s="129"/>
      <c r="XV57" s="129"/>
      <c r="XW57" s="129"/>
      <c r="XX57" s="129"/>
      <c r="XY57" s="129"/>
      <c r="XZ57" s="129"/>
      <c r="YA57" s="129"/>
      <c r="YB57" s="129"/>
      <c r="YC57" s="129"/>
      <c r="YD57" s="129"/>
      <c r="YE57" s="129"/>
      <c r="YF57" s="129"/>
      <c r="YG57" s="129"/>
      <c r="YH57" s="129"/>
      <c r="YI57" s="129"/>
      <c r="YJ57" s="129"/>
      <c r="YK57" s="129"/>
      <c r="YL57" s="129"/>
      <c r="YM57" s="129"/>
      <c r="YN57" s="129"/>
      <c r="YO57" s="129"/>
      <c r="YP57" s="129"/>
      <c r="YQ57" s="129"/>
      <c r="YR57" s="129"/>
      <c r="YS57" s="129"/>
      <c r="YT57" s="129"/>
      <c r="YU57" s="129"/>
      <c r="YV57" s="129"/>
      <c r="YW57" s="129"/>
      <c r="YX57" s="129"/>
      <c r="YY57" s="129"/>
      <c r="YZ57" s="129"/>
      <c r="ZA57" s="129"/>
      <c r="ZB57" s="129"/>
      <c r="ZC57" s="129"/>
      <c r="ZD57" s="129"/>
      <c r="ZE57" s="129"/>
      <c r="ZF57" s="129"/>
      <c r="ZG57" s="129"/>
      <c r="ZH57" s="129"/>
      <c r="ZI57" s="129"/>
      <c r="ZJ57" s="129"/>
      <c r="ZK57" s="129"/>
      <c r="ZL57" s="129"/>
      <c r="ZM57" s="129"/>
      <c r="ZN57" s="129"/>
      <c r="ZO57" s="129"/>
      <c r="ZP57" s="129"/>
      <c r="ZQ57" s="129"/>
      <c r="ZR57" s="129"/>
      <c r="ZS57" s="129"/>
      <c r="ZT57" s="129"/>
      <c r="ZU57" s="129"/>
      <c r="ZV57" s="129"/>
      <c r="ZW57" s="129"/>
      <c r="ZX57" s="129"/>
      <c r="ZY57" s="129"/>
      <c r="ZZ57" s="129"/>
      <c r="AAA57" s="129"/>
      <c r="AAB57" s="129"/>
      <c r="AAC57" s="129"/>
      <c r="AAD57" s="129"/>
      <c r="AAE57" s="129"/>
      <c r="AAF57" s="129"/>
      <c r="AAG57" s="129"/>
      <c r="AAH57" s="129"/>
      <c r="AAI57" s="129"/>
      <c r="AAJ57" s="129"/>
      <c r="AAK57" s="129"/>
      <c r="AAL57" s="129"/>
      <c r="AAM57" s="129"/>
      <c r="AAN57" s="129"/>
      <c r="AAO57" s="129"/>
      <c r="AAP57" s="129"/>
      <c r="AAQ57" s="129"/>
      <c r="AAR57" s="129"/>
      <c r="AAS57" s="129"/>
      <c r="AAT57" s="129"/>
      <c r="AAU57" s="129"/>
      <c r="AAV57" s="129"/>
      <c r="AAW57" s="129"/>
      <c r="AAX57" s="129"/>
      <c r="AAY57" s="129"/>
      <c r="AAZ57" s="129"/>
      <c r="ABA57" s="129"/>
      <c r="ABB57" s="129"/>
      <c r="ABC57" s="129"/>
      <c r="ABD57" s="129"/>
      <c r="ABE57" s="129"/>
      <c r="ABF57" s="129"/>
      <c r="ABG57" s="129"/>
      <c r="ABH57" s="129"/>
      <c r="ABI57" s="129"/>
      <c r="ABJ57" s="129"/>
      <c r="ABK57" s="129"/>
      <c r="ABL57" s="129"/>
      <c r="ABM57" s="129"/>
      <c r="ABN57" s="129"/>
      <c r="ABO57" s="129"/>
      <c r="ABP57" s="129"/>
      <c r="ABQ57" s="129"/>
      <c r="ABR57" s="129"/>
      <c r="ABS57" s="129"/>
      <c r="ABT57" s="129"/>
      <c r="ABU57" s="129"/>
      <c r="ABV57" s="129"/>
      <c r="ABW57" s="129"/>
      <c r="ABX57" s="129"/>
      <c r="ABY57" s="129"/>
      <c r="ABZ57" s="129"/>
      <c r="ACA57" s="129"/>
      <c r="ACB57" s="129"/>
      <c r="ACC57" s="129"/>
      <c r="ACD57" s="129"/>
      <c r="ACE57" s="129"/>
      <c r="ACF57" s="129"/>
      <c r="ACG57" s="129"/>
      <c r="ACH57" s="129"/>
      <c r="ACI57" s="129"/>
      <c r="ACJ57" s="129"/>
      <c r="ACK57" s="129"/>
      <c r="ACL57" s="129"/>
      <c r="ACM57" s="129"/>
      <c r="ACN57" s="129"/>
      <c r="ACO57" s="129"/>
      <c r="ACP57" s="129"/>
      <c r="ACQ57" s="129"/>
      <c r="ACR57" s="129"/>
      <c r="ACS57" s="129"/>
      <c r="ACT57" s="129"/>
      <c r="ACU57" s="129"/>
      <c r="ACV57" s="129"/>
      <c r="ACW57" s="129"/>
      <c r="ACX57" s="129"/>
      <c r="ACY57" s="257"/>
      <c r="ACZ57" s="257"/>
      <c r="ADA57" s="257"/>
      <c r="ADB57" s="257"/>
      <c r="ADC57" s="257"/>
      <c r="ADD57" s="257"/>
      <c r="ADE57" s="257"/>
      <c r="ADF57" s="257"/>
      <c r="ADG57" s="257"/>
      <c r="ADH57" s="257"/>
      <c r="ADI57" s="257"/>
      <c r="ADJ57" s="257"/>
      <c r="ADK57" s="257"/>
      <c r="ADL57" s="257"/>
      <c r="ADM57" s="257"/>
      <c r="ADN57" s="257"/>
      <c r="ADO57" s="257"/>
      <c r="ADP57" s="257"/>
      <c r="ADQ57" s="257"/>
      <c r="ADR57" s="257"/>
      <c r="ADS57" s="257"/>
      <c r="ADT57" s="257"/>
      <c r="ADU57" s="257"/>
      <c r="ADV57" s="257"/>
      <c r="ADW57" s="257"/>
      <c r="ADX57" s="257"/>
      <c r="ADY57" s="257"/>
      <c r="ADZ57" s="257"/>
      <c r="AEA57" s="257"/>
      <c r="AEB57" s="257"/>
      <c r="AEC57" s="257"/>
      <c r="AED57" s="257"/>
      <c r="AEE57" s="257"/>
      <c r="AEF57" s="257"/>
      <c r="AEG57" s="257"/>
      <c r="AEH57" s="257"/>
      <c r="AEI57" s="257"/>
      <c r="AEJ57" s="257"/>
      <c r="AEK57" s="257"/>
      <c r="AEL57" s="257"/>
      <c r="AEM57" s="257"/>
      <c r="AEN57" s="257"/>
      <c r="AEO57" s="257"/>
      <c r="AEP57" s="257"/>
      <c r="AEQ57" s="257"/>
      <c r="AER57" s="257"/>
      <c r="AES57" s="257"/>
      <c r="AET57" s="257"/>
      <c r="AEU57" s="257"/>
      <c r="AEV57" s="257"/>
      <c r="AEW57" s="257"/>
      <c r="AEX57" s="257"/>
      <c r="AEY57" s="257"/>
      <c r="AEZ57" s="257"/>
      <c r="AFA57" s="257"/>
      <c r="AFB57" s="257"/>
      <c r="AFC57" s="257"/>
      <c r="AFD57" s="257"/>
      <c r="AFE57" s="257"/>
      <c r="AFF57" s="257"/>
      <c r="AFG57" s="257"/>
      <c r="AFH57" s="257"/>
      <c r="AFI57" s="257"/>
      <c r="AFJ57" s="257"/>
      <c r="AFK57" s="257"/>
      <c r="AFL57" s="257"/>
      <c r="AFM57" s="257"/>
      <c r="AFN57" s="257"/>
      <c r="AFO57" s="130"/>
      <c r="AFP57" s="130"/>
      <c r="AFQ57" s="130"/>
      <c r="AFR57" s="130"/>
      <c r="AFS57" s="130"/>
      <c r="AFT57" s="130"/>
      <c r="AFU57" s="130"/>
      <c r="AFV57" s="130"/>
      <c r="AFW57" s="130"/>
      <c r="AFX57" s="130"/>
      <c r="AFY57" s="130"/>
      <c r="AFZ57" s="130"/>
      <c r="AGA57" s="130"/>
      <c r="AGB57" s="130"/>
      <c r="AGC57" s="130"/>
      <c r="AGD57" s="130"/>
      <c r="AGE57" s="130"/>
      <c r="AGF57" s="130"/>
      <c r="AGG57" s="130"/>
      <c r="AGH57" s="130"/>
      <c r="AGI57" s="130"/>
      <c r="AGJ57" s="130"/>
      <c r="AGK57" s="130"/>
      <c r="AGL57" s="130"/>
      <c r="AGM57" s="130"/>
      <c r="AGN57" s="130"/>
      <c r="AGO57" s="130"/>
      <c r="AGP57" s="130"/>
      <c r="AGQ57" s="130"/>
      <c r="AGR57" s="130"/>
      <c r="AGS57" s="130"/>
      <c r="AGT57" s="130"/>
      <c r="AGU57" s="130"/>
      <c r="AGV57" s="130"/>
      <c r="AGW57" s="130"/>
      <c r="AGX57" s="130"/>
      <c r="AGY57" s="130"/>
      <c r="AGZ57" s="130"/>
      <c r="AHA57" s="130"/>
      <c r="AHB57" s="130"/>
      <c r="AHC57" s="130"/>
      <c r="AHD57" s="130"/>
      <c r="AHE57" s="130"/>
      <c r="AHF57" s="130"/>
      <c r="AHG57" s="130"/>
      <c r="AHH57" s="130"/>
      <c r="AHI57" s="130"/>
      <c r="AHJ57" s="130"/>
      <c r="AHK57" s="130"/>
      <c r="AHL57" s="130"/>
      <c r="AHM57" s="130"/>
      <c r="AHN57" s="130"/>
      <c r="AHO57" s="130"/>
      <c r="AHP57" s="130"/>
      <c r="AHQ57" s="130"/>
      <c r="AHR57" s="130"/>
      <c r="AHS57" s="130"/>
      <c r="AHT57" s="130"/>
      <c r="AHU57" s="130"/>
      <c r="AHV57" s="130"/>
      <c r="AHW57" s="130"/>
      <c r="AHX57" s="130"/>
      <c r="AHY57" s="130"/>
      <c r="AHZ57" s="130"/>
      <c r="AIA57" s="130"/>
      <c r="AIB57" s="130"/>
      <c r="AIC57" s="130"/>
      <c r="AID57" s="130"/>
      <c r="AIE57" s="64"/>
      <c r="AIF57" s="64"/>
      <c r="AIG57" s="64"/>
      <c r="AIH57" s="64"/>
      <c r="AII57" s="64"/>
      <c r="AIJ57" s="64"/>
      <c r="AIK57" s="64"/>
      <c r="AIL57" s="64"/>
      <c r="AIM57" s="64"/>
      <c r="AIN57" s="64"/>
      <c r="AIO57" s="64"/>
      <c r="AIP57" s="64"/>
      <c r="AIQ57" s="64"/>
      <c r="AIR57" s="64"/>
      <c r="AIS57" s="64"/>
      <c r="AIT57" s="64"/>
      <c r="AIU57" s="64"/>
      <c r="AIV57" s="64"/>
      <c r="AIW57" s="64"/>
      <c r="AIX57" s="64"/>
      <c r="AIY57" s="64"/>
      <c r="AIZ57" s="64"/>
      <c r="AJA57" s="64"/>
      <c r="AJB57" s="64"/>
      <c r="AJC57" s="64"/>
      <c r="AJD57" s="64"/>
      <c r="AJE57" s="64"/>
      <c r="AJF57" s="64"/>
      <c r="AJG57" s="64"/>
      <c r="AJH57" s="64"/>
      <c r="AJI57" s="64"/>
      <c r="AJJ57" s="64"/>
      <c r="AJK57" s="64"/>
      <c r="AJL57" s="64"/>
      <c r="AJM57" s="64"/>
      <c r="AJN57" s="64"/>
      <c r="AJO57" s="64"/>
      <c r="AJP57" s="64"/>
      <c r="AJQ57" s="64"/>
      <c r="AJR57" s="64"/>
      <c r="AJS57" s="64"/>
      <c r="AJT57" s="64"/>
      <c r="AJU57" s="64"/>
      <c r="AJV57" s="64"/>
      <c r="AJW57" s="64"/>
      <c r="AJX57" s="64"/>
      <c r="AJY57" s="64"/>
      <c r="AJZ57" s="64"/>
      <c r="AKA57" s="64"/>
      <c r="AKB57" s="64"/>
      <c r="AKC57" s="64"/>
      <c r="AKD57" s="64"/>
      <c r="AKE57" s="64"/>
      <c r="AKF57" s="64"/>
      <c r="AKG57" s="64"/>
      <c r="AKH57" s="64"/>
      <c r="AKI57" s="64"/>
      <c r="AKJ57" s="64"/>
      <c r="AKK57" s="64"/>
      <c r="AKL57" s="64"/>
      <c r="AKM57" s="64"/>
      <c r="AKN57" s="64"/>
      <c r="AKO57" s="64"/>
      <c r="AKP57" s="64"/>
      <c r="AKQ57" s="64"/>
      <c r="AKR57" s="64"/>
      <c r="AKS57" s="258"/>
      <c r="AKT57" s="106"/>
      <c r="AKU57" s="106"/>
      <c r="AKV57" s="106"/>
      <c r="AKW57" s="106"/>
      <c r="AKX57" s="106"/>
      <c r="AKY57" s="106"/>
      <c r="AKZ57" s="106"/>
      <c r="ALA57" s="106"/>
      <c r="ALB57" s="106"/>
      <c r="ALC57" s="106"/>
      <c r="ALD57" s="106"/>
      <c r="ALE57" s="106"/>
      <c r="ALF57" s="106"/>
      <c r="ALG57" s="106"/>
      <c r="ALH57" s="106"/>
      <c r="ALI57" s="106"/>
      <c r="ALJ57" s="106"/>
      <c r="ALK57" s="106"/>
      <c r="ALL57" s="106"/>
      <c r="ALM57" s="106"/>
      <c r="ALN57" s="106"/>
      <c r="ALO57" s="106"/>
      <c r="ALP57" s="106"/>
      <c r="ALQ57" s="106"/>
      <c r="ALR57" s="106"/>
      <c r="ALS57" s="106"/>
      <c r="ALT57" s="106"/>
      <c r="ALU57" s="106"/>
      <c r="ALV57" s="106"/>
      <c r="ALW57" s="106"/>
      <c r="ALX57" s="106"/>
      <c r="ALY57" s="106"/>
      <c r="ALZ57" s="106"/>
      <c r="AMA57" s="106"/>
      <c r="AMB57" s="106"/>
      <c r="AMC57" s="106"/>
      <c r="AMD57" s="106"/>
      <c r="AME57" s="106"/>
      <c r="AMF57" s="106"/>
      <c r="AMG57" s="106"/>
      <c r="AMH57" s="106"/>
      <c r="AMI57" s="106"/>
      <c r="AMJ57" s="106"/>
      <c r="AMK57" s="106"/>
      <c r="AML57" s="106"/>
      <c r="AMM57" s="106"/>
      <c r="AMN57" s="106"/>
      <c r="AMO57" s="106"/>
      <c r="AMP57" s="106"/>
      <c r="AMQ57" s="106"/>
      <c r="AMR57" s="106"/>
      <c r="AMS57" s="106"/>
      <c r="AMT57" s="106"/>
      <c r="AMU57" s="106"/>
      <c r="AMV57" s="106"/>
      <c r="AMW57" s="106"/>
      <c r="AMX57" s="106"/>
      <c r="AMY57" s="106"/>
      <c r="AMZ57" s="106"/>
      <c r="ANA57" s="106"/>
      <c r="ANB57" s="106"/>
      <c r="ANC57" s="106"/>
      <c r="AND57" s="106"/>
      <c r="ANE57" s="106"/>
      <c r="ANF57" s="106"/>
      <c r="ANG57" s="106"/>
      <c r="ANH57" s="129"/>
      <c r="ANI57" s="129"/>
      <c r="ANJ57" s="129"/>
      <c r="ANK57" s="129"/>
      <c r="ANL57" s="129"/>
      <c r="ANM57" s="129"/>
      <c r="ANN57" s="129"/>
      <c r="ANO57" s="129"/>
      <c r="ANP57" s="129"/>
      <c r="ANQ57" s="129"/>
      <c r="ANR57" s="129"/>
      <c r="ANS57" s="129"/>
      <c r="ANT57" s="129"/>
      <c r="ANU57" s="129"/>
      <c r="ANV57" s="129"/>
      <c r="ANW57" s="129"/>
      <c r="ANX57" s="129"/>
      <c r="ANY57" s="129"/>
      <c r="ANZ57" s="129"/>
      <c r="AOA57" s="129"/>
      <c r="AOB57" s="129"/>
      <c r="AOC57" s="129"/>
      <c r="AOD57" s="129"/>
      <c r="AOE57" s="129"/>
      <c r="AOF57" s="129"/>
      <c r="AOG57" s="129"/>
      <c r="AOH57" s="129"/>
      <c r="AOI57" s="129"/>
      <c r="AOJ57" s="129"/>
      <c r="AOK57" s="129"/>
      <c r="AOL57" s="129"/>
      <c r="AOM57" s="129"/>
      <c r="AON57" s="129"/>
      <c r="AOO57" s="129"/>
      <c r="AOP57" s="129"/>
      <c r="AOQ57" s="129"/>
      <c r="AOR57" s="129"/>
      <c r="AOS57" s="129"/>
      <c r="AOT57" s="129"/>
      <c r="AOU57" s="129"/>
      <c r="AOV57" s="129"/>
      <c r="AOW57" s="129"/>
      <c r="AOX57" s="129"/>
      <c r="AOY57" s="129"/>
      <c r="AOZ57" s="129"/>
      <c r="APA57" s="129"/>
      <c r="APB57" s="129"/>
      <c r="APC57" s="129"/>
      <c r="APD57" s="129"/>
      <c r="APE57" s="129"/>
      <c r="APF57" s="129"/>
      <c r="APG57" s="129"/>
      <c r="APH57" s="129"/>
      <c r="API57" s="129"/>
      <c r="APJ57" s="129"/>
      <c r="APK57" s="129"/>
      <c r="APL57" s="129"/>
      <c r="APM57" s="129"/>
      <c r="APN57" s="129"/>
      <c r="APO57" s="129"/>
      <c r="APP57" s="129"/>
      <c r="APQ57" s="129"/>
      <c r="APR57" s="129"/>
      <c r="APS57" s="129"/>
      <c r="APT57" s="129"/>
      <c r="APU57" s="130"/>
      <c r="APV57" s="130"/>
      <c r="APW57" s="130"/>
      <c r="APX57" s="130"/>
      <c r="APY57" s="130"/>
      <c r="APZ57" s="130"/>
      <c r="AQA57" s="130"/>
      <c r="AQB57" s="130"/>
      <c r="AQC57" s="130"/>
      <c r="AQD57" s="130"/>
      <c r="AQE57" s="130"/>
      <c r="AQF57" s="130"/>
      <c r="AQG57" s="130"/>
      <c r="AQH57" s="130"/>
      <c r="AQI57" s="130"/>
      <c r="AQJ57" s="130"/>
      <c r="AQK57" s="130"/>
      <c r="AQL57" s="130"/>
      <c r="AQM57" s="130"/>
      <c r="AQN57" s="130"/>
      <c r="AQO57" s="130"/>
      <c r="AQP57" s="130"/>
      <c r="AQQ57" s="130"/>
      <c r="AQR57" s="130"/>
      <c r="AQS57" s="130"/>
      <c r="AQT57" s="130"/>
      <c r="AQU57" s="130"/>
      <c r="AQV57" s="130"/>
      <c r="AQW57" s="130"/>
      <c r="AQX57" s="130"/>
      <c r="AQY57" s="130"/>
      <c r="AQZ57" s="130"/>
      <c r="ARA57" s="130"/>
      <c r="ARB57" s="130"/>
      <c r="ARC57" s="130"/>
      <c r="ARD57" s="130"/>
      <c r="ARE57" s="130"/>
      <c r="ARF57" s="130"/>
      <c r="ARG57" s="130"/>
      <c r="ARH57" s="130"/>
      <c r="ARI57" s="130"/>
      <c r="ARJ57" s="130"/>
      <c r="ARK57" s="130"/>
      <c r="ARL57" s="130"/>
      <c r="ARM57" s="130"/>
      <c r="ARN57" s="130"/>
      <c r="ARO57" s="130"/>
      <c r="ARP57" s="130"/>
      <c r="ARQ57" s="130"/>
      <c r="ARR57" s="130"/>
      <c r="ARS57" s="130"/>
      <c r="ART57" s="130"/>
      <c r="ARU57" s="130"/>
      <c r="ARV57" s="130"/>
      <c r="ARW57" s="130"/>
      <c r="ARX57" s="130"/>
      <c r="ARY57" s="130"/>
      <c r="ARZ57" s="130"/>
      <c r="ASA57" s="130"/>
      <c r="ASB57" s="130"/>
      <c r="ASC57" s="130"/>
      <c r="ASD57" s="130"/>
      <c r="ASE57" s="130"/>
      <c r="ASF57" s="130"/>
      <c r="ASG57" s="130"/>
      <c r="ASH57" s="131"/>
      <c r="ASI57" s="131"/>
      <c r="ASJ57" s="131"/>
      <c r="ASK57" s="131"/>
      <c r="ASL57" s="131"/>
      <c r="ASM57" s="131"/>
      <c r="ASN57" s="131"/>
      <c r="ASO57" s="131"/>
      <c r="ASP57" s="131"/>
      <c r="ASQ57" s="131"/>
      <c r="ASR57" s="131"/>
      <c r="ASS57" s="131"/>
      <c r="AST57" s="131"/>
      <c r="ASU57" s="131"/>
      <c r="ASV57" s="131"/>
      <c r="ASW57" s="131"/>
      <c r="ASX57" s="131"/>
      <c r="ASY57" s="131"/>
      <c r="ASZ57" s="131"/>
      <c r="ATA57" s="131"/>
      <c r="ATB57" s="131"/>
      <c r="ATC57" s="131"/>
      <c r="ATD57" s="131"/>
      <c r="ATE57" s="131"/>
      <c r="ATF57" s="131"/>
      <c r="ATG57" s="131"/>
      <c r="ATH57" s="131"/>
      <c r="ATI57" s="131"/>
      <c r="ATJ57" s="131"/>
      <c r="ATK57" s="131"/>
      <c r="ATL57" s="131"/>
      <c r="ATM57" s="131"/>
      <c r="ATN57" s="131"/>
      <c r="ATO57" s="131"/>
      <c r="ATP57" s="131"/>
      <c r="ATQ57" s="131"/>
      <c r="ATR57" s="131"/>
      <c r="ATS57" s="131"/>
      <c r="ATT57" s="131"/>
      <c r="ATU57" s="131"/>
      <c r="ATV57" s="131"/>
      <c r="ATW57" s="131"/>
      <c r="ATX57" s="131"/>
      <c r="ATY57" s="131"/>
      <c r="ATZ57" s="131"/>
      <c r="AUA57" s="131"/>
      <c r="AUB57" s="131"/>
      <c r="AUC57" s="131"/>
      <c r="AUD57" s="131"/>
      <c r="AUE57" s="131"/>
      <c r="AUF57" s="131"/>
      <c r="AUG57" s="131"/>
      <c r="AUH57" s="131"/>
      <c r="AUI57" s="131"/>
      <c r="AUJ57" s="131"/>
      <c r="AUK57" s="131"/>
      <c r="AUL57" s="131"/>
      <c r="AUM57" s="131"/>
      <c r="AUN57" s="131"/>
      <c r="AUO57" s="131"/>
      <c r="AUP57" s="131"/>
      <c r="AUQ57" s="131"/>
      <c r="AUR57" s="131"/>
      <c r="AUS57" s="131"/>
      <c r="AUT57" s="131"/>
      <c r="AUU57" s="130"/>
      <c r="AUV57" s="130"/>
      <c r="AUW57" s="130"/>
      <c r="AUX57" s="130"/>
      <c r="AUY57" s="130"/>
      <c r="AUZ57" s="130"/>
      <c r="AVA57" s="130"/>
      <c r="AVB57" s="130"/>
      <c r="AVC57" s="130"/>
      <c r="AVD57" s="130"/>
      <c r="AVE57" s="130"/>
      <c r="AVF57" s="130"/>
      <c r="AVG57" s="130"/>
      <c r="AVH57" s="130"/>
      <c r="AVI57" s="130"/>
      <c r="AVJ57" s="130"/>
      <c r="AVK57" s="130"/>
      <c r="AVL57" s="130"/>
      <c r="AVM57" s="130"/>
      <c r="AVN57" s="130"/>
      <c r="AVO57" s="130"/>
      <c r="AVP57" s="130"/>
      <c r="AVQ57" s="130"/>
      <c r="AVR57" s="130"/>
      <c r="AVS57" s="130"/>
      <c r="AVT57" s="130"/>
      <c r="AVU57" s="130"/>
      <c r="AVV57" s="130"/>
      <c r="AVW57" s="130"/>
      <c r="AVX57" s="130"/>
      <c r="AVY57" s="130"/>
      <c r="AVZ57" s="130"/>
      <c r="AWA57" s="130"/>
      <c r="AWB57" s="130"/>
      <c r="AWC57" s="130"/>
      <c r="AWD57" s="130"/>
      <c r="AWE57" s="130"/>
      <c r="AWF57" s="130"/>
      <c r="AWG57" s="130"/>
      <c r="AWH57" s="130"/>
      <c r="AWI57" s="130"/>
      <c r="AWJ57" s="130"/>
      <c r="AWK57" s="130"/>
      <c r="AWL57" s="130"/>
      <c r="AWM57" s="130"/>
      <c r="AWN57" s="130"/>
      <c r="AWO57" s="130"/>
      <c r="AWP57" s="130"/>
      <c r="AWQ57" s="130"/>
      <c r="AWR57" s="130"/>
      <c r="AWS57" s="130"/>
      <c r="AWT57" s="130"/>
      <c r="AWU57" s="130"/>
      <c r="AWV57" s="130"/>
      <c r="AWW57" s="130"/>
      <c r="AWX57" s="130"/>
      <c r="AWY57" s="130"/>
      <c r="AWZ57" s="130"/>
      <c r="AXA57" s="130"/>
      <c r="AXB57" s="130"/>
      <c r="AXC57" s="130"/>
      <c r="AXD57" s="130"/>
      <c r="AXE57" s="130"/>
      <c r="AXF57" s="130"/>
      <c r="AXG57" s="130"/>
      <c r="AXH57" s="130"/>
      <c r="AXI57" s="130"/>
      <c r="AXJ57" s="130"/>
      <c r="AXK57" s="64"/>
      <c r="AXL57" s="64"/>
      <c r="AXM57" s="64"/>
      <c r="AXN57" s="64"/>
      <c r="AXO57" s="64"/>
      <c r="AXP57" s="64"/>
      <c r="AXQ57" s="64"/>
      <c r="AXR57" s="64"/>
      <c r="AXS57" s="64"/>
      <c r="AXT57" s="64"/>
      <c r="AXU57" s="64"/>
      <c r="AXV57" s="64"/>
      <c r="AXW57" s="64"/>
      <c r="AXX57" s="64"/>
      <c r="AXY57" s="64"/>
      <c r="AXZ57" s="64"/>
      <c r="AYA57" s="64"/>
      <c r="AYB57" s="64"/>
      <c r="AYC57" s="64"/>
      <c r="AYD57" s="64"/>
      <c r="AYE57" s="64"/>
      <c r="AYF57" s="64"/>
      <c r="AYG57" s="64"/>
      <c r="AYH57" s="64"/>
      <c r="AYI57" s="64"/>
      <c r="AYJ57" s="64"/>
      <c r="AYK57" s="64"/>
      <c r="AYL57" s="64"/>
      <c r="AYM57" s="64"/>
      <c r="AYN57" s="64"/>
      <c r="AYO57" s="64"/>
      <c r="AYP57" s="64"/>
      <c r="AYQ57" s="64"/>
      <c r="AYR57" s="64"/>
      <c r="AYS57" s="64"/>
      <c r="AYT57" s="64"/>
      <c r="AYU57" s="64"/>
      <c r="AYV57" s="64"/>
      <c r="AYW57" s="64"/>
      <c r="AYX57" s="64"/>
      <c r="AYY57" s="64"/>
      <c r="AYZ57" s="64"/>
      <c r="AZA57" s="64"/>
      <c r="AZB57" s="64"/>
      <c r="AZC57" s="64"/>
      <c r="AZD57" s="64"/>
      <c r="AZE57" s="64"/>
      <c r="AZF57" s="64"/>
      <c r="AZG57" s="64"/>
      <c r="AZH57" s="64"/>
      <c r="AZI57" s="64"/>
      <c r="AZJ57" s="64"/>
      <c r="AZK57" s="64"/>
      <c r="AZL57" s="64"/>
      <c r="AZM57" s="64"/>
      <c r="AZN57" s="64"/>
      <c r="AZO57" s="64"/>
      <c r="AZP57" s="64"/>
      <c r="AZQ57" s="64"/>
      <c r="AZR57" s="64"/>
      <c r="AZS57" s="64"/>
      <c r="AZT57" s="64"/>
      <c r="AZU57" s="64"/>
      <c r="AZV57" s="64"/>
      <c r="AZW57" s="64"/>
      <c r="AZX57" s="130"/>
      <c r="AZY57" s="130"/>
      <c r="AZZ57" s="130"/>
      <c r="BAA57" s="130"/>
      <c r="BAB57" s="130"/>
      <c r="BAC57" s="130"/>
      <c r="BAD57" s="130"/>
      <c r="BAE57" s="130"/>
      <c r="BAF57" s="130"/>
      <c r="BAG57" s="130"/>
      <c r="BAH57" s="130"/>
      <c r="BAI57" s="130"/>
      <c r="BAJ57" s="130"/>
      <c r="BAK57" s="130"/>
      <c r="BAL57" s="130"/>
      <c r="BAM57" s="130"/>
      <c r="BAN57" s="130"/>
      <c r="BAO57" s="130"/>
      <c r="BAP57" s="130"/>
      <c r="BAQ57" s="130"/>
      <c r="BAR57" s="130"/>
      <c r="BAS57" s="130"/>
      <c r="BAT57" s="130"/>
      <c r="BAU57" s="130"/>
      <c r="BAV57" s="130"/>
      <c r="BAW57" s="130"/>
      <c r="BAX57" s="130"/>
      <c r="BAY57" s="130"/>
      <c r="BAZ57" s="130"/>
      <c r="BBA57" s="130"/>
      <c r="BBB57" s="130"/>
      <c r="BBC57" s="130"/>
      <c r="BBD57" s="130"/>
      <c r="BBE57" s="130"/>
      <c r="BBF57" s="130"/>
      <c r="BBG57" s="130"/>
      <c r="BBH57" s="130"/>
      <c r="BBI57" s="130"/>
      <c r="BBJ57" s="130"/>
      <c r="BBK57" s="130"/>
      <c r="BBL57" s="130"/>
      <c r="BBM57" s="130"/>
      <c r="BBN57" s="130"/>
      <c r="BBO57" s="130"/>
      <c r="BBP57" s="130"/>
      <c r="BBQ57" s="130"/>
      <c r="BBR57" s="130"/>
      <c r="BBS57" s="130"/>
      <c r="BBT57" s="130"/>
      <c r="BBU57" s="130"/>
      <c r="BBV57" s="130"/>
      <c r="BBW57" s="130"/>
      <c r="BBX57" s="130"/>
      <c r="BBY57" s="130"/>
      <c r="BBZ57" s="130"/>
      <c r="BCA57" s="130"/>
      <c r="BCB57" s="130"/>
      <c r="BCC57" s="130"/>
      <c r="BCD57" s="130"/>
      <c r="BCE57" s="130"/>
      <c r="BCF57" s="130"/>
      <c r="BCG57" s="130"/>
      <c r="BCH57" s="130"/>
      <c r="BCI57" s="130"/>
      <c r="BCJ57" s="130"/>
      <c r="BCK57" s="130"/>
      <c r="BCL57" s="130"/>
      <c r="BCM57" s="130"/>
      <c r="BCN57" s="130"/>
      <c r="BCO57" s="130"/>
      <c r="BCP57" s="130"/>
      <c r="BCQ57" s="130"/>
      <c r="BCR57" s="130"/>
      <c r="BCS57" s="130"/>
      <c r="BCT57" s="130"/>
      <c r="BCU57" s="130"/>
      <c r="BCV57" s="130"/>
      <c r="BCW57" s="130"/>
      <c r="BCX57" s="130"/>
      <c r="BCY57" s="130"/>
      <c r="BCZ57" s="130"/>
      <c r="BDA57" s="130"/>
      <c r="BDB57" s="130"/>
      <c r="BDC57" s="130"/>
      <c r="BDD57" s="130"/>
      <c r="BDE57" s="130"/>
      <c r="BDF57" s="130"/>
      <c r="BDG57" s="130"/>
      <c r="BDH57" s="130"/>
      <c r="BDI57" s="130"/>
      <c r="BDJ57" s="130"/>
      <c r="BDK57" s="130"/>
      <c r="BDL57" s="130"/>
      <c r="BDM57" s="130"/>
      <c r="BDN57" s="130"/>
      <c r="BDO57" s="130"/>
      <c r="BDP57" s="130"/>
      <c r="BDQ57" s="130"/>
      <c r="BDR57" s="130"/>
      <c r="BDS57" s="130"/>
      <c r="BDT57" s="130"/>
      <c r="BDU57" s="130"/>
      <c r="BDV57" s="130"/>
      <c r="BDW57" s="130"/>
      <c r="BDX57" s="130"/>
      <c r="BDY57" s="130"/>
      <c r="BDZ57" s="130"/>
      <c r="BEA57" s="130"/>
      <c r="BEB57" s="130"/>
      <c r="BEC57" s="130"/>
      <c r="BED57" s="130"/>
      <c r="BEE57" s="130"/>
      <c r="BEF57" s="130"/>
      <c r="BEG57" s="130"/>
      <c r="BEH57" s="130"/>
      <c r="BEI57" s="130"/>
      <c r="BEJ57" s="130"/>
      <c r="BEK57" s="130"/>
      <c r="BEL57" s="130"/>
      <c r="BEM57" s="130"/>
      <c r="BEN57" s="130"/>
      <c r="BEO57" s="130"/>
      <c r="BEP57" s="130"/>
      <c r="BEQ57" s="130"/>
      <c r="BER57" s="130"/>
      <c r="BES57" s="130"/>
      <c r="BET57" s="130"/>
      <c r="BEU57" s="130"/>
      <c r="BEV57" s="130"/>
      <c r="BEW57" s="130"/>
      <c r="BEX57" s="129"/>
      <c r="BEY57" s="129"/>
      <c r="BEZ57" s="129"/>
      <c r="BFA57" s="129"/>
      <c r="BFB57" s="129"/>
      <c r="BFC57" s="129"/>
      <c r="BFD57" s="129"/>
      <c r="BFE57" s="129"/>
      <c r="BFF57" s="129"/>
      <c r="BFG57" s="129"/>
      <c r="BFH57" s="129"/>
      <c r="BFI57" s="129"/>
      <c r="BFJ57" s="129"/>
      <c r="BFK57" s="129"/>
      <c r="BFL57" s="129"/>
      <c r="BFM57" s="129"/>
      <c r="BFN57" s="129"/>
      <c r="BFO57" s="129"/>
      <c r="BFP57" s="129"/>
      <c r="BFQ57" s="129"/>
      <c r="BFR57" s="129"/>
      <c r="BFS57" s="129"/>
      <c r="BFT57" s="129"/>
      <c r="BFU57" s="129"/>
      <c r="BFV57" s="129"/>
      <c r="BFW57" s="129"/>
      <c r="BFX57" s="129"/>
      <c r="BFY57" s="129"/>
      <c r="BFZ57" s="129"/>
      <c r="BGA57" s="129"/>
      <c r="BGB57" s="129"/>
      <c r="BGC57" s="129"/>
      <c r="BGD57" s="129"/>
      <c r="BGE57" s="129"/>
      <c r="BGF57" s="129"/>
      <c r="BGG57" s="129"/>
      <c r="BGH57" s="129"/>
      <c r="BGI57" s="129"/>
      <c r="BGJ57" s="129"/>
      <c r="BGK57" s="129"/>
      <c r="BGL57" s="129"/>
      <c r="BGM57" s="129"/>
      <c r="BGN57" s="129"/>
      <c r="BGO57" s="129"/>
      <c r="BGP57" s="129"/>
      <c r="BGQ57" s="129"/>
      <c r="BGR57" s="129"/>
      <c r="BGS57" s="129"/>
      <c r="BGT57" s="129"/>
      <c r="BGU57" s="129"/>
      <c r="BGV57" s="129"/>
      <c r="BGW57" s="129"/>
      <c r="BGX57" s="129"/>
      <c r="BGY57" s="129"/>
      <c r="BGZ57" s="129"/>
      <c r="BHA57" s="129"/>
      <c r="BHB57" s="129"/>
      <c r="BHC57" s="129"/>
      <c r="BHD57" s="129"/>
      <c r="BHE57" s="129"/>
      <c r="BHF57" s="129"/>
      <c r="BHG57" s="129"/>
      <c r="BHH57" s="129"/>
      <c r="BHI57" s="129"/>
      <c r="BHJ57" s="129"/>
      <c r="BHK57" s="129"/>
      <c r="BHL57" s="129"/>
      <c r="BHM57" s="129"/>
      <c r="BHN57" s="106"/>
      <c r="BHO57" s="106"/>
      <c r="BHP57" s="106"/>
      <c r="BHQ57" s="106"/>
      <c r="BHR57" s="106"/>
      <c r="BHS57" s="106"/>
      <c r="BHT57" s="106"/>
      <c r="BHU57" s="106"/>
      <c r="BHV57" s="106"/>
      <c r="BHW57" s="106"/>
      <c r="BHX57" s="106"/>
      <c r="BHY57" s="106"/>
      <c r="BHZ57" s="106"/>
      <c r="BIA57" s="106"/>
      <c r="BIB57" s="106"/>
      <c r="BIC57" s="106"/>
      <c r="BID57" s="106"/>
      <c r="BIE57" s="106"/>
      <c r="BIF57" s="106"/>
      <c r="BIG57" s="106"/>
      <c r="BIH57" s="106"/>
      <c r="BII57" s="106"/>
      <c r="BIJ57" s="106"/>
      <c r="BIK57" s="106"/>
      <c r="BIL57" s="106"/>
      <c r="BIM57" s="106"/>
      <c r="BIN57" s="106"/>
      <c r="BIO57" s="106"/>
      <c r="BIP57" s="106"/>
      <c r="BIQ57" s="106"/>
      <c r="BIR57" s="106"/>
      <c r="BIS57" s="106"/>
      <c r="BIT57" s="106"/>
      <c r="BIU57" s="106"/>
      <c r="BIV57" s="106"/>
      <c r="BIW57" s="106"/>
      <c r="BIX57" s="106"/>
      <c r="BIY57" s="106"/>
      <c r="BIZ57" s="106"/>
      <c r="BJA57" s="106"/>
      <c r="BJB57" s="106"/>
      <c r="BJC57" s="106"/>
      <c r="BJD57" s="106"/>
      <c r="BJE57" s="106"/>
      <c r="BJF57" s="106"/>
      <c r="BJG57" s="106"/>
      <c r="BJH57" s="106"/>
      <c r="BJI57" s="106"/>
      <c r="BJJ57" s="106"/>
      <c r="BJK57" s="106"/>
      <c r="BJL57" s="106"/>
      <c r="BJM57" s="106"/>
      <c r="BJN57" s="106"/>
      <c r="BJO57" s="106"/>
      <c r="BJP57" s="106"/>
      <c r="BJQ57" s="106"/>
      <c r="BJR57" s="106"/>
      <c r="BJS57" s="106"/>
      <c r="BJT57" s="106"/>
      <c r="BJU57" s="106"/>
      <c r="BJV57" s="106"/>
      <c r="BJW57" s="106"/>
      <c r="BJX57" s="106"/>
      <c r="BJY57" s="106"/>
      <c r="BJZ57" s="106"/>
      <c r="BKA57" s="106"/>
      <c r="BKB57" s="106"/>
      <c r="BKC57" s="106"/>
      <c r="BKD57" s="106"/>
      <c r="BKE57" s="106"/>
      <c r="BKF57" s="106"/>
      <c r="BKG57" s="106"/>
      <c r="BKH57" s="106"/>
      <c r="BKI57" s="106"/>
      <c r="BKJ57" s="106"/>
      <c r="BKK57" s="106"/>
      <c r="BKL57" s="106"/>
      <c r="BKM57" s="106"/>
      <c r="BKN57" s="106"/>
      <c r="BKO57" s="106"/>
      <c r="BKP57" s="106"/>
      <c r="BKQ57" s="106"/>
      <c r="BKR57" s="106"/>
      <c r="BKS57" s="106"/>
      <c r="BKT57" s="106"/>
      <c r="BKU57" s="106"/>
      <c r="BKV57" s="106"/>
      <c r="BKW57" s="106"/>
      <c r="BKX57" s="106"/>
      <c r="BKY57" s="106"/>
      <c r="BKZ57" s="106"/>
      <c r="BLA57" s="106"/>
      <c r="BLB57" s="106"/>
      <c r="BLC57" s="106"/>
      <c r="BLD57" s="106"/>
      <c r="BLE57" s="106"/>
      <c r="BLF57" s="106"/>
      <c r="BLG57" s="106"/>
      <c r="BLH57" s="106"/>
      <c r="BLI57" s="106"/>
      <c r="BLJ57" s="106"/>
      <c r="BLK57" s="106"/>
      <c r="BLL57" s="106"/>
      <c r="BLM57" s="106"/>
      <c r="BLN57" s="106"/>
      <c r="BLO57" s="106"/>
      <c r="BLP57" s="106"/>
      <c r="BLQ57" s="106"/>
      <c r="BLR57" s="106"/>
      <c r="BLS57" s="106"/>
      <c r="BLT57" s="106"/>
      <c r="BLU57" s="106"/>
      <c r="BLV57" s="106"/>
      <c r="BLW57" s="106"/>
      <c r="BLX57" s="106"/>
      <c r="BLY57" s="106"/>
      <c r="BLZ57" s="106"/>
      <c r="BMA57" s="106"/>
      <c r="BMB57" s="106"/>
      <c r="BMC57" s="106"/>
      <c r="BMD57" s="106"/>
      <c r="BME57" s="106"/>
      <c r="BMF57" s="106"/>
      <c r="BMG57" s="106"/>
      <c r="BMH57" s="106"/>
      <c r="BMI57" s="106"/>
      <c r="BMJ57" s="106"/>
      <c r="BMK57" s="106"/>
      <c r="BML57" s="106"/>
      <c r="BMM57" s="106"/>
      <c r="BMN57" s="106"/>
      <c r="BMO57" s="106"/>
      <c r="BMP57" s="106"/>
      <c r="BMQ57" s="106"/>
      <c r="BMR57" s="106"/>
      <c r="BMS57" s="106"/>
      <c r="BMT57" s="259"/>
      <c r="BMU57" s="259"/>
      <c r="BMV57" s="259"/>
      <c r="BMW57" s="259"/>
      <c r="BMX57" s="259"/>
      <c r="BMY57" s="259"/>
      <c r="BMZ57" s="259"/>
      <c r="BNA57" s="259"/>
      <c r="BNB57" s="259"/>
      <c r="BNC57" s="259"/>
      <c r="BND57" s="259"/>
      <c r="BNE57" s="259"/>
      <c r="BNF57" s="259"/>
      <c r="BNG57" s="259"/>
      <c r="BNH57" s="259"/>
      <c r="BNI57" s="259"/>
      <c r="BNJ57" s="259"/>
      <c r="BNK57" s="259"/>
      <c r="BNL57" s="259"/>
      <c r="BNM57" s="259"/>
      <c r="BNN57" s="259"/>
      <c r="BNO57" s="259"/>
      <c r="BNP57" s="259"/>
      <c r="BNQ57" s="259"/>
      <c r="BNR57" s="259"/>
      <c r="BNS57" s="259"/>
      <c r="BNT57" s="259"/>
      <c r="BNU57" s="259"/>
      <c r="BNV57" s="259"/>
      <c r="BNW57" s="259"/>
      <c r="BNX57" s="259"/>
      <c r="BNY57" s="259"/>
      <c r="BNZ57" s="259"/>
      <c r="BOA57" s="259"/>
      <c r="BOB57" s="259"/>
      <c r="BOC57" s="259"/>
      <c r="BOD57" s="259"/>
      <c r="BOE57" s="259"/>
      <c r="BOF57" s="259"/>
      <c r="BOG57" s="259"/>
      <c r="BOH57" s="259"/>
      <c r="BOI57" s="259"/>
      <c r="BOJ57" s="259"/>
      <c r="BOK57" s="259"/>
      <c r="BOL57" s="259"/>
      <c r="BOM57" s="259"/>
      <c r="BON57" s="259"/>
      <c r="BOO57" s="259"/>
      <c r="BOP57" s="259"/>
      <c r="BOQ57" s="259"/>
      <c r="BOR57" s="259"/>
      <c r="BOS57" s="259"/>
      <c r="BOT57" s="259"/>
      <c r="BOU57" s="259"/>
      <c r="BOV57" s="259"/>
      <c r="BOW57" s="259"/>
      <c r="BOX57" s="259"/>
      <c r="BOY57" s="259"/>
      <c r="BOZ57" s="259"/>
      <c r="BPA57" s="259"/>
      <c r="BPB57" s="259"/>
      <c r="BPC57" s="259"/>
      <c r="BPD57" s="259"/>
      <c r="BPE57" s="259"/>
      <c r="BPF57" s="259"/>
      <c r="BPG57" s="259"/>
      <c r="BPH57" s="259"/>
      <c r="BPI57" s="259"/>
      <c r="BPJ57" s="129"/>
      <c r="BPK57" s="129"/>
      <c r="BPL57" s="129"/>
      <c r="BPM57" s="129"/>
      <c r="BPN57" s="129"/>
      <c r="BPO57" s="129"/>
      <c r="BPP57" s="129"/>
      <c r="BPQ57" s="129"/>
      <c r="BPR57" s="129"/>
      <c r="BPS57" s="129"/>
      <c r="BPT57" s="129"/>
      <c r="BPU57" s="129"/>
      <c r="BPV57" s="129"/>
      <c r="BPW57" s="129"/>
      <c r="BPX57" s="129"/>
      <c r="BPY57" s="129"/>
      <c r="BPZ57" s="129"/>
      <c r="BQA57" s="129"/>
      <c r="BQB57" s="129"/>
      <c r="BQC57" s="129"/>
      <c r="BQD57" s="129"/>
      <c r="BQE57" s="129"/>
      <c r="BQF57" s="129"/>
      <c r="BQG57" s="129"/>
      <c r="BQH57" s="129"/>
      <c r="BQI57" s="129"/>
      <c r="BQJ57" s="129"/>
      <c r="BQK57" s="129"/>
      <c r="BQL57" s="129"/>
      <c r="BQM57" s="129"/>
      <c r="BQN57" s="129"/>
      <c r="BQO57" s="129"/>
      <c r="BQP57" s="129"/>
      <c r="BQQ57" s="129"/>
      <c r="BQR57" s="129"/>
      <c r="BQS57" s="129"/>
      <c r="BQT57" s="129"/>
      <c r="BQU57" s="129"/>
      <c r="BQV57" s="129"/>
      <c r="BQW57" s="129"/>
      <c r="BQX57" s="129"/>
      <c r="BQY57" s="129"/>
      <c r="BQZ57" s="129"/>
      <c r="BRA57" s="129"/>
      <c r="BRB57" s="129"/>
      <c r="BRC57" s="129"/>
      <c r="BRD57" s="129"/>
      <c r="BRE57" s="129"/>
      <c r="BRF57" s="129"/>
      <c r="BRG57" s="129"/>
      <c r="BRH57" s="129"/>
      <c r="BRI57" s="129"/>
      <c r="BRJ57" s="129"/>
      <c r="BRK57" s="129"/>
      <c r="BRL57" s="129"/>
      <c r="BRM57" s="129"/>
      <c r="BRN57" s="129"/>
      <c r="BRO57" s="129"/>
      <c r="BRP57" s="129"/>
      <c r="BRQ57" s="129"/>
      <c r="BRR57" s="129"/>
      <c r="BRS57" s="129"/>
      <c r="BRT57" s="129"/>
      <c r="BRU57" s="129"/>
      <c r="BRV57" s="129"/>
      <c r="BRW57" s="129"/>
      <c r="BRX57" s="129"/>
      <c r="BRY57" s="129"/>
      <c r="BRZ57" s="129"/>
      <c r="BSA57" s="129"/>
      <c r="BSB57" s="129"/>
      <c r="BSC57" s="129"/>
      <c r="BSD57" s="129"/>
      <c r="BSE57" s="129"/>
      <c r="BSF57" s="129"/>
      <c r="BSG57" s="129"/>
      <c r="BSH57" s="129"/>
      <c r="BSI57" s="129"/>
      <c r="BSJ57" s="129"/>
      <c r="BSK57" s="129"/>
      <c r="BSL57" s="129"/>
      <c r="BSM57" s="129"/>
      <c r="BSN57" s="129"/>
      <c r="BSO57" s="129"/>
      <c r="BSP57" s="129"/>
      <c r="BSQ57" s="129"/>
      <c r="BSR57" s="129"/>
      <c r="BSS57" s="129"/>
      <c r="BST57" s="129"/>
      <c r="BSU57" s="129"/>
      <c r="BSV57" s="129"/>
      <c r="BSW57" s="129"/>
      <c r="BSX57" s="129"/>
      <c r="BSY57" s="129"/>
      <c r="BSZ57" s="129"/>
      <c r="BTA57" s="129"/>
      <c r="BTB57" s="129"/>
      <c r="BTC57" s="129"/>
      <c r="BTD57" s="129"/>
      <c r="BTE57" s="129"/>
      <c r="BTF57" s="129"/>
      <c r="BTG57" s="129"/>
      <c r="BTH57" s="129"/>
      <c r="BTI57" s="129"/>
      <c r="BTJ57" s="129"/>
      <c r="BTK57" s="129"/>
      <c r="BTL57" s="129"/>
      <c r="BTM57" s="129"/>
      <c r="BTN57" s="129"/>
      <c r="BTO57" s="129"/>
      <c r="BTP57" s="129"/>
      <c r="BTQ57" s="129"/>
      <c r="BTR57" s="129"/>
      <c r="BTS57" s="129"/>
      <c r="BTT57" s="129"/>
      <c r="BTU57" s="129"/>
      <c r="BTV57" s="129"/>
      <c r="BTW57" s="129"/>
      <c r="BTX57" s="129"/>
      <c r="BTY57" s="129"/>
      <c r="BTZ57" s="129"/>
      <c r="BUA57" s="129"/>
      <c r="BUB57" s="129"/>
      <c r="BUC57" s="129"/>
      <c r="BUD57" s="129"/>
      <c r="BUE57" s="129"/>
      <c r="BUF57" s="129"/>
      <c r="BUG57" s="129"/>
      <c r="BUH57" s="129"/>
      <c r="BUI57" s="129"/>
      <c r="BUJ57" s="129"/>
      <c r="BUK57" s="129"/>
      <c r="BUL57" s="129"/>
      <c r="BUM57" s="129"/>
      <c r="BUN57" s="129"/>
      <c r="BUO57" s="129"/>
      <c r="BUP57" s="129"/>
      <c r="BUQ57" s="129"/>
      <c r="BUR57" s="129"/>
      <c r="BUS57" s="129"/>
      <c r="BUT57" s="129"/>
      <c r="BUU57" s="129"/>
      <c r="BUV57" s="129"/>
      <c r="BUW57" s="129"/>
      <c r="BUX57" s="129"/>
      <c r="BUY57" s="129"/>
      <c r="BUZ57" s="129"/>
      <c r="BVA57" s="129"/>
      <c r="BVB57" s="129"/>
      <c r="BVC57" s="129"/>
      <c r="BVD57" s="129"/>
      <c r="BVE57" s="129"/>
      <c r="BVF57" s="129"/>
      <c r="BVG57" s="129"/>
      <c r="BVH57" s="129"/>
      <c r="BVI57" s="129"/>
      <c r="BVJ57" s="129"/>
      <c r="BVK57" s="129"/>
      <c r="BVL57" s="129"/>
      <c r="BVM57" s="129"/>
      <c r="BVN57" s="129"/>
      <c r="BVO57" s="129"/>
      <c r="BVP57" s="129"/>
      <c r="BVQ57" s="129"/>
      <c r="BVR57" s="129"/>
      <c r="BVS57" s="129"/>
      <c r="BVT57" s="129"/>
      <c r="BVU57" s="129"/>
      <c r="BVV57" s="129"/>
      <c r="BVW57" s="129"/>
      <c r="BVX57" s="129"/>
      <c r="BVY57" s="129"/>
      <c r="BVZ57" s="129"/>
      <c r="BWA57" s="129"/>
      <c r="BWB57" s="129"/>
      <c r="BWC57" s="129"/>
      <c r="BWD57" s="129"/>
      <c r="BWE57" s="129"/>
      <c r="BWF57" s="129"/>
      <c r="BWG57" s="129"/>
      <c r="BWH57" s="129"/>
      <c r="BWI57" s="129"/>
      <c r="BWJ57" s="129"/>
      <c r="BWK57" s="129"/>
      <c r="BWL57" s="129"/>
      <c r="BWM57" s="129"/>
      <c r="BWN57" s="129"/>
      <c r="BWO57" s="129"/>
      <c r="BWP57" s="129"/>
      <c r="BWQ57" s="129"/>
      <c r="BWR57" s="129"/>
      <c r="BWS57" s="129"/>
      <c r="BWT57" s="129"/>
      <c r="BWU57" s="129"/>
      <c r="BWV57" s="129"/>
      <c r="BWW57" s="129"/>
      <c r="BWX57" s="129"/>
      <c r="BWY57" s="129"/>
      <c r="BWZ57" s="129"/>
      <c r="BXA57" s="129"/>
      <c r="BXB57" s="129"/>
      <c r="BXC57" s="256"/>
      <c r="BXD57" s="256"/>
      <c r="BXE57" s="256"/>
      <c r="BXF57" s="256"/>
      <c r="BXG57" s="256"/>
      <c r="BXH57" s="256"/>
      <c r="BXI57" s="256"/>
      <c r="BXJ57" s="256"/>
      <c r="BXK57" s="256"/>
      <c r="BXL57" s="256"/>
      <c r="BXM57" s="256"/>
      <c r="BXN57" s="256"/>
      <c r="BXO57" s="256"/>
      <c r="BXP57" s="256"/>
      <c r="BXQ57" s="256"/>
      <c r="BXR57" s="256"/>
      <c r="BXS57" s="256"/>
      <c r="BXT57" s="256"/>
      <c r="BXU57" s="256"/>
      <c r="BXV57" s="256"/>
      <c r="BXW57" s="256"/>
      <c r="BXX57" s="256"/>
      <c r="BXY57" s="256"/>
      <c r="BXZ57" s="256"/>
      <c r="BYA57" s="256"/>
      <c r="BYB57" s="256"/>
      <c r="BYC57" s="256"/>
      <c r="BYD57" s="256"/>
      <c r="BYE57" s="256"/>
      <c r="BYF57" s="256"/>
      <c r="BYG57" s="256"/>
      <c r="BYH57" s="256"/>
      <c r="BYI57" s="256"/>
      <c r="BYJ57" s="256"/>
      <c r="BYK57" s="256"/>
      <c r="BYL57" s="256"/>
      <c r="BYM57" s="256"/>
      <c r="BYN57" s="256"/>
      <c r="BYO57" s="256"/>
      <c r="BYP57" s="256"/>
      <c r="BYQ57" s="256"/>
      <c r="BYR57" s="256"/>
      <c r="BYS57" s="256"/>
      <c r="BYT57" s="256"/>
      <c r="BYU57" s="256"/>
      <c r="BYV57" s="256"/>
      <c r="BYW57" s="256"/>
      <c r="BYX57" s="256"/>
      <c r="BYY57" s="256"/>
      <c r="BYZ57" s="256"/>
      <c r="BZA57" s="256"/>
      <c r="BZB57" s="256"/>
      <c r="BZC57" s="256"/>
      <c r="BZD57" s="256"/>
      <c r="BZE57" s="256"/>
      <c r="BZF57" s="256"/>
      <c r="BZG57" s="256"/>
      <c r="BZH57" s="256"/>
      <c r="BZI57" s="256"/>
      <c r="BZJ57" s="256"/>
      <c r="BZK57" s="256"/>
      <c r="BZL57" s="256"/>
      <c r="BZM57" s="256"/>
      <c r="BZN57" s="256"/>
      <c r="BZO57" s="256"/>
      <c r="BZP57" s="129"/>
      <c r="BZQ57" s="129"/>
      <c r="BZR57" s="129"/>
      <c r="BZS57" s="129"/>
      <c r="BZT57" s="129"/>
      <c r="BZU57" s="129"/>
      <c r="BZV57" s="129"/>
      <c r="BZW57" s="129"/>
      <c r="BZX57" s="129"/>
      <c r="BZY57" s="129"/>
      <c r="BZZ57" s="129"/>
      <c r="CAA57" s="129"/>
      <c r="CAB57" s="129"/>
      <c r="CAC57" s="129"/>
      <c r="CAD57" s="129"/>
      <c r="CAE57" s="129"/>
      <c r="CAF57" s="129"/>
      <c r="CAG57" s="129"/>
      <c r="CAH57" s="129"/>
      <c r="CAI57" s="129"/>
      <c r="CAJ57" s="129"/>
      <c r="CAK57" s="129"/>
      <c r="CAL57" s="129"/>
      <c r="CAM57" s="129"/>
      <c r="CAN57" s="129"/>
      <c r="CAO57" s="129"/>
      <c r="CAP57" s="129"/>
      <c r="CAQ57" s="129"/>
      <c r="CAR57" s="129"/>
      <c r="CAS57" s="129"/>
      <c r="CAT57" s="129"/>
      <c r="CAU57" s="129"/>
      <c r="CAV57" s="129"/>
      <c r="CAW57" s="129"/>
      <c r="CAX57" s="129"/>
      <c r="CAY57" s="129"/>
      <c r="CAZ57" s="129"/>
      <c r="CBA57" s="129"/>
      <c r="CBB57" s="129"/>
      <c r="CBC57" s="129"/>
      <c r="CBD57" s="129"/>
      <c r="CBE57" s="129"/>
      <c r="CBF57" s="129"/>
      <c r="CBG57" s="129"/>
      <c r="CBH57" s="129"/>
      <c r="CBI57" s="129"/>
      <c r="CBJ57" s="129"/>
      <c r="CBK57" s="129"/>
      <c r="CBL57" s="129"/>
      <c r="CBM57" s="129"/>
      <c r="CBN57" s="129"/>
      <c r="CBO57" s="129"/>
      <c r="CBP57" s="129"/>
      <c r="CBQ57" s="129"/>
      <c r="CBR57" s="129"/>
      <c r="CBS57" s="129"/>
      <c r="CBT57" s="129"/>
      <c r="CBU57" s="129"/>
      <c r="CBV57" s="129"/>
      <c r="CBW57" s="129"/>
      <c r="CBX57" s="129"/>
      <c r="CBY57" s="129"/>
      <c r="CBZ57" s="129"/>
      <c r="CCA57" s="129"/>
      <c r="CCB57" s="129"/>
      <c r="CCC57" s="129"/>
      <c r="CCD57" s="129"/>
      <c r="CCE57" s="129"/>
      <c r="CCF57" s="129"/>
      <c r="CCG57" s="129"/>
      <c r="CCH57" s="129"/>
      <c r="CCI57" s="129"/>
      <c r="CCJ57" s="129"/>
      <c r="CCK57" s="129"/>
      <c r="CCL57" s="129"/>
      <c r="CCM57" s="129"/>
      <c r="CCN57" s="129"/>
      <c r="CCO57" s="129"/>
      <c r="CCP57" s="129"/>
      <c r="CCQ57" s="129"/>
      <c r="CCR57" s="129"/>
      <c r="CCS57" s="129"/>
      <c r="CCT57" s="129"/>
      <c r="CCU57" s="129"/>
      <c r="CCV57" s="129"/>
      <c r="CCW57" s="129"/>
      <c r="CCX57" s="129"/>
      <c r="CCY57" s="129"/>
      <c r="CCZ57" s="129"/>
      <c r="CDA57" s="129"/>
      <c r="CDB57" s="129"/>
      <c r="CDC57" s="129"/>
      <c r="CDD57" s="129"/>
      <c r="CDE57" s="129"/>
      <c r="CDF57" s="129"/>
      <c r="CDG57" s="129"/>
      <c r="CDH57" s="129"/>
      <c r="CDI57" s="129"/>
      <c r="CDJ57" s="129"/>
      <c r="CDK57" s="129"/>
      <c r="CDL57" s="129"/>
      <c r="CDM57" s="129"/>
      <c r="CDN57" s="129"/>
      <c r="CDO57" s="129"/>
      <c r="CDP57" s="129"/>
      <c r="CDQ57" s="129"/>
      <c r="CDR57" s="129"/>
      <c r="CDS57" s="129"/>
      <c r="CDT57" s="129"/>
      <c r="CDU57" s="129"/>
      <c r="CDV57" s="129"/>
      <c r="CDW57" s="129"/>
      <c r="CDX57" s="129"/>
      <c r="CDY57" s="129"/>
      <c r="CDZ57" s="129"/>
      <c r="CEA57" s="129"/>
      <c r="CEB57" s="129"/>
      <c r="CEC57" s="129"/>
      <c r="CED57" s="129"/>
      <c r="CEE57" s="129"/>
      <c r="CEF57" s="129"/>
      <c r="CEG57" s="129"/>
      <c r="CEH57" s="129"/>
      <c r="CEI57" s="129"/>
      <c r="CEJ57" s="129"/>
      <c r="CEK57" s="129"/>
      <c r="CEL57" s="129"/>
      <c r="CEM57" s="129"/>
      <c r="CEN57" s="129"/>
      <c r="CEO57" s="129"/>
      <c r="CEP57" s="130"/>
      <c r="CEQ57" s="130"/>
      <c r="CER57" s="130"/>
      <c r="CES57" s="130"/>
      <c r="CET57" s="130"/>
      <c r="CEU57" s="130"/>
      <c r="CEV57" s="130"/>
      <c r="CEW57" s="130"/>
      <c r="CEX57" s="130"/>
      <c r="CEY57" s="130"/>
      <c r="CEZ57" s="130"/>
      <c r="CFA57" s="130"/>
      <c r="CFB57" s="130"/>
      <c r="CFC57" s="130"/>
      <c r="CFD57" s="130"/>
      <c r="CFE57" s="130"/>
      <c r="CFF57" s="130"/>
      <c r="CFG57" s="130"/>
      <c r="CFH57" s="130"/>
      <c r="CFI57" s="130"/>
      <c r="CFJ57" s="130"/>
      <c r="CFK57" s="130"/>
      <c r="CFL57" s="130"/>
      <c r="CFM57" s="130"/>
      <c r="CFN57" s="130"/>
      <c r="CFO57" s="130"/>
      <c r="CFP57" s="130"/>
      <c r="CFQ57" s="130"/>
      <c r="CFR57" s="130"/>
      <c r="CFS57" s="130"/>
      <c r="CFT57" s="130"/>
      <c r="CFU57" s="130"/>
      <c r="CFV57" s="130"/>
      <c r="CFW57" s="130"/>
      <c r="CFX57" s="130"/>
      <c r="CFY57" s="130"/>
      <c r="CFZ57" s="130"/>
      <c r="CGA57" s="130"/>
      <c r="CGB57" s="130"/>
      <c r="CGC57" s="130"/>
      <c r="CGD57" s="130"/>
    </row>
    <row r="58" spans="1:2214" s="4" customFormat="1" x14ac:dyDescent="0.25">
      <c r="A58" s="279"/>
      <c r="B58" s="255"/>
      <c r="C58" s="267"/>
      <c r="D58" s="267"/>
      <c r="E58" s="275"/>
      <c r="F58" s="260"/>
      <c r="G58" s="260"/>
      <c r="H58" s="276"/>
      <c r="I58" s="261"/>
      <c r="J58" s="261"/>
      <c r="K58" s="276"/>
      <c r="L58" s="261"/>
      <c r="M58" s="261"/>
      <c r="N58" s="277"/>
      <c r="O58" s="262"/>
      <c r="P58" s="262"/>
      <c r="Q58" s="276"/>
      <c r="R58" s="261"/>
      <c r="S58" s="261"/>
      <c r="T58" s="275"/>
      <c r="U58" s="260"/>
      <c r="V58" s="260"/>
      <c r="W58" s="260"/>
      <c r="X58" s="278"/>
      <c r="Y58" s="277"/>
      <c r="Z58" s="262"/>
      <c r="AA58" s="262"/>
      <c r="AB58" s="277"/>
      <c r="AC58" s="262"/>
      <c r="AD58" s="262"/>
      <c r="AE58" s="277"/>
      <c r="AF58" s="262"/>
      <c r="AG58" s="262"/>
      <c r="AH58" s="129"/>
      <c r="AI58" s="129"/>
      <c r="AJ58" s="129"/>
      <c r="AK58" s="129"/>
      <c r="AL58" s="129"/>
      <c r="AM58" s="129"/>
      <c r="AN58" s="129"/>
      <c r="AO58" s="64"/>
      <c r="AP58" s="129"/>
      <c r="AQ58" s="129"/>
      <c r="AR58" s="64"/>
      <c r="AS58" s="64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  <c r="FF58" s="64"/>
      <c r="FG58" s="64"/>
      <c r="FH58" s="64"/>
      <c r="FI58" s="64"/>
      <c r="FJ58" s="64"/>
      <c r="FK58" s="64"/>
      <c r="FL58" s="64"/>
      <c r="FM58" s="64"/>
      <c r="FN58" s="64"/>
      <c r="FO58" s="64"/>
      <c r="FP58" s="64"/>
      <c r="FQ58" s="64"/>
      <c r="FR58" s="64"/>
      <c r="FS58" s="64"/>
      <c r="FT58" s="64"/>
      <c r="FU58" s="64"/>
      <c r="FV58" s="64"/>
      <c r="FW58" s="64"/>
      <c r="FX58" s="64"/>
      <c r="FY58" s="64"/>
      <c r="FZ58" s="64"/>
      <c r="GA58" s="64"/>
      <c r="GB58" s="64"/>
      <c r="GC58" s="64"/>
      <c r="GD58" s="64"/>
      <c r="GE58" s="64"/>
      <c r="GF58" s="64"/>
      <c r="GG58" s="64"/>
      <c r="GH58" s="64"/>
      <c r="GI58" s="64"/>
      <c r="GJ58" s="64"/>
      <c r="GK58" s="64"/>
      <c r="GL58" s="64"/>
      <c r="GM58" s="64"/>
      <c r="GN58" s="64"/>
      <c r="GO58" s="64"/>
      <c r="GP58" s="64"/>
      <c r="GQ58" s="64"/>
      <c r="GR58" s="64"/>
      <c r="GS58" s="64"/>
      <c r="GT58" s="64"/>
      <c r="GU58" s="64"/>
      <c r="GV58" s="64"/>
      <c r="GW58" s="64"/>
      <c r="GX58" s="64"/>
      <c r="GY58" s="64"/>
      <c r="GZ58" s="64"/>
      <c r="HA58" s="64"/>
      <c r="HB58" s="64"/>
      <c r="HC58" s="64"/>
      <c r="HD58" s="64"/>
      <c r="HE58" s="64"/>
      <c r="HF58" s="64"/>
      <c r="HG58" s="64"/>
      <c r="HH58" s="64"/>
      <c r="HI58" s="64"/>
      <c r="HJ58" s="64"/>
      <c r="HK58" s="64"/>
      <c r="HL58" s="64"/>
      <c r="HM58" s="64"/>
      <c r="HN58" s="64"/>
      <c r="HO58" s="64"/>
      <c r="HP58" s="64"/>
      <c r="HQ58" s="64"/>
      <c r="HR58" s="64"/>
      <c r="HS58" s="64"/>
      <c r="HT58" s="64"/>
      <c r="HU58" s="64"/>
      <c r="HV58" s="64"/>
      <c r="HW58" s="64"/>
      <c r="HX58" s="64"/>
      <c r="HY58" s="64"/>
      <c r="HZ58" s="64"/>
      <c r="IA58" s="64"/>
      <c r="IB58" s="64"/>
      <c r="IC58" s="64"/>
      <c r="ID58" s="64"/>
      <c r="IE58" s="64"/>
      <c r="IF58" s="64"/>
      <c r="IG58" s="64"/>
      <c r="IH58" s="64"/>
      <c r="II58" s="64"/>
      <c r="IJ58" s="64"/>
      <c r="IK58" s="64"/>
      <c r="IL58" s="64"/>
      <c r="IM58" s="64"/>
      <c r="IN58" s="64"/>
      <c r="IO58" s="64"/>
      <c r="IP58" s="130"/>
      <c r="IQ58" s="130"/>
      <c r="IR58" s="130"/>
      <c r="IS58" s="130"/>
      <c r="IT58" s="130"/>
      <c r="IU58" s="130"/>
      <c r="IV58" s="130"/>
      <c r="IW58" s="130"/>
      <c r="IX58" s="130"/>
      <c r="IY58" s="130"/>
      <c r="IZ58" s="130"/>
      <c r="JA58" s="130"/>
      <c r="JB58" s="130"/>
      <c r="JC58" s="130"/>
      <c r="JD58" s="130"/>
      <c r="JE58" s="130"/>
      <c r="JF58" s="130"/>
      <c r="JG58" s="130"/>
      <c r="JH58" s="130"/>
      <c r="JI58" s="130"/>
      <c r="JJ58" s="130"/>
      <c r="JK58" s="130"/>
      <c r="JL58" s="130"/>
      <c r="JM58" s="130"/>
      <c r="JN58" s="130"/>
      <c r="JO58" s="130"/>
      <c r="JP58" s="130"/>
      <c r="JQ58" s="130"/>
      <c r="JR58" s="130"/>
      <c r="JS58" s="130"/>
      <c r="JT58" s="130"/>
      <c r="JU58" s="130"/>
      <c r="JV58" s="130"/>
      <c r="JW58" s="130"/>
      <c r="JX58" s="130"/>
      <c r="JY58" s="130"/>
      <c r="JZ58" s="130"/>
      <c r="KA58" s="130"/>
      <c r="KB58" s="130"/>
      <c r="KC58" s="130"/>
      <c r="KD58" s="130"/>
      <c r="KE58" s="130"/>
      <c r="KF58" s="130"/>
      <c r="KG58" s="130"/>
      <c r="KH58" s="130"/>
      <c r="KI58" s="130"/>
      <c r="KJ58" s="130"/>
      <c r="KK58" s="130"/>
      <c r="KL58" s="130"/>
      <c r="KM58" s="130"/>
      <c r="KN58" s="130"/>
      <c r="KO58" s="130"/>
      <c r="KP58" s="130"/>
      <c r="KQ58" s="130"/>
      <c r="KR58" s="130"/>
      <c r="KS58" s="130"/>
      <c r="KT58" s="130"/>
      <c r="KU58" s="130"/>
      <c r="KV58" s="130"/>
      <c r="KW58" s="130"/>
      <c r="KX58" s="130"/>
      <c r="KY58" s="130"/>
      <c r="KZ58" s="130"/>
      <c r="LA58" s="130"/>
      <c r="LB58" s="130"/>
      <c r="LC58" s="130"/>
      <c r="LD58" s="130"/>
      <c r="LE58" s="130"/>
      <c r="LF58" s="130"/>
      <c r="LG58" s="130"/>
      <c r="LH58" s="130"/>
      <c r="LI58" s="130"/>
      <c r="LJ58" s="130"/>
      <c r="LK58" s="130"/>
      <c r="LL58" s="130"/>
      <c r="LM58" s="130"/>
      <c r="LN58" s="130"/>
      <c r="LO58" s="130"/>
      <c r="LP58" s="130"/>
      <c r="LQ58" s="130"/>
      <c r="LR58" s="130"/>
      <c r="LS58" s="130"/>
      <c r="LT58" s="130"/>
      <c r="LU58" s="130"/>
      <c r="LV58" s="130"/>
      <c r="LW58" s="130"/>
      <c r="LX58" s="130"/>
      <c r="LY58" s="130"/>
      <c r="LZ58" s="130"/>
      <c r="MA58" s="130"/>
      <c r="MB58" s="130"/>
      <c r="MC58" s="130"/>
      <c r="MD58" s="130"/>
      <c r="ME58" s="130"/>
      <c r="MF58" s="130"/>
      <c r="MG58" s="130"/>
      <c r="MH58" s="130"/>
      <c r="MI58" s="130"/>
      <c r="MJ58" s="130"/>
      <c r="MK58" s="130"/>
      <c r="ML58" s="130"/>
      <c r="MM58" s="130"/>
      <c r="MN58" s="130"/>
      <c r="MO58" s="130"/>
      <c r="MP58" s="130"/>
      <c r="MQ58" s="130"/>
      <c r="MR58" s="130"/>
      <c r="MS58" s="130"/>
      <c r="MT58" s="130"/>
      <c r="MU58" s="130"/>
      <c r="MV58" s="130"/>
      <c r="MW58" s="130"/>
      <c r="MX58" s="130"/>
      <c r="MY58" s="130"/>
      <c r="MZ58" s="130"/>
      <c r="NA58" s="130"/>
      <c r="NB58" s="130"/>
      <c r="NC58" s="130"/>
      <c r="ND58" s="130"/>
      <c r="NE58" s="130"/>
      <c r="NF58" s="130"/>
      <c r="NG58" s="130"/>
      <c r="NH58" s="130"/>
      <c r="NI58" s="130"/>
      <c r="NJ58" s="130"/>
      <c r="NK58" s="130"/>
      <c r="NL58" s="130"/>
      <c r="NM58" s="130"/>
      <c r="NN58" s="130"/>
      <c r="NO58" s="130"/>
      <c r="NP58" s="256"/>
      <c r="NQ58" s="256"/>
      <c r="NR58" s="256"/>
      <c r="NS58" s="256"/>
      <c r="NT58" s="256"/>
      <c r="NU58" s="256"/>
      <c r="NV58" s="256"/>
      <c r="NW58" s="256"/>
      <c r="NX58" s="256"/>
      <c r="NY58" s="256"/>
      <c r="NZ58" s="256"/>
      <c r="OA58" s="256"/>
      <c r="OB58" s="256"/>
      <c r="OC58" s="256"/>
      <c r="OD58" s="256"/>
      <c r="OE58" s="256"/>
      <c r="OF58" s="256"/>
      <c r="OG58" s="256"/>
      <c r="OH58" s="256"/>
      <c r="OI58" s="256"/>
      <c r="OJ58" s="256"/>
      <c r="OK58" s="256"/>
      <c r="OL58" s="256"/>
      <c r="OM58" s="256"/>
      <c r="ON58" s="256"/>
      <c r="OO58" s="256"/>
      <c r="OP58" s="256"/>
      <c r="OQ58" s="256"/>
      <c r="OR58" s="256"/>
      <c r="OS58" s="256"/>
      <c r="OT58" s="256"/>
      <c r="OU58" s="256"/>
      <c r="OV58" s="256"/>
      <c r="OW58" s="256"/>
      <c r="OX58" s="256"/>
      <c r="OY58" s="256"/>
      <c r="OZ58" s="256"/>
      <c r="PA58" s="256"/>
      <c r="PB58" s="256"/>
      <c r="PC58" s="256"/>
      <c r="PD58" s="256"/>
      <c r="PE58" s="256"/>
      <c r="PF58" s="256"/>
      <c r="PG58" s="256"/>
      <c r="PH58" s="256"/>
      <c r="PI58" s="256"/>
      <c r="PJ58" s="256"/>
      <c r="PK58" s="256"/>
      <c r="PL58" s="256"/>
      <c r="PM58" s="256"/>
      <c r="PN58" s="256"/>
      <c r="PO58" s="256"/>
      <c r="PP58" s="256"/>
      <c r="PQ58" s="256"/>
      <c r="PR58" s="256"/>
      <c r="PS58" s="256"/>
      <c r="PT58" s="256"/>
      <c r="PU58" s="256"/>
      <c r="PV58" s="256"/>
      <c r="PW58" s="256"/>
      <c r="PX58" s="256"/>
      <c r="PY58" s="256"/>
      <c r="PZ58" s="256"/>
      <c r="QA58" s="256"/>
      <c r="QB58" s="256"/>
      <c r="QC58" s="64"/>
      <c r="QD58" s="64"/>
      <c r="QE58" s="64"/>
      <c r="QF58" s="64"/>
      <c r="QG58" s="64"/>
      <c r="QH58" s="64"/>
      <c r="QI58" s="64"/>
      <c r="QJ58" s="64"/>
      <c r="QK58" s="64"/>
      <c r="QL58" s="64"/>
      <c r="QM58" s="64"/>
      <c r="QN58" s="64"/>
      <c r="QO58" s="64"/>
      <c r="QP58" s="64"/>
      <c r="QQ58" s="64"/>
      <c r="QR58" s="64"/>
      <c r="QS58" s="64"/>
      <c r="QT58" s="64"/>
      <c r="QU58" s="64"/>
      <c r="QV58" s="64"/>
      <c r="QW58" s="64"/>
      <c r="QX58" s="64"/>
      <c r="QY58" s="64"/>
      <c r="QZ58" s="64"/>
      <c r="RA58" s="64"/>
      <c r="RB58" s="64"/>
      <c r="RC58" s="64"/>
      <c r="RD58" s="64"/>
      <c r="RE58" s="64"/>
      <c r="RF58" s="64"/>
      <c r="RG58" s="64"/>
      <c r="RH58" s="64"/>
      <c r="RI58" s="64"/>
      <c r="RJ58" s="64"/>
      <c r="RK58" s="64"/>
      <c r="RL58" s="64"/>
      <c r="RM58" s="64"/>
      <c r="RN58" s="64"/>
      <c r="RO58" s="64"/>
      <c r="RP58" s="64"/>
      <c r="RQ58" s="64"/>
      <c r="RR58" s="64"/>
      <c r="RS58" s="64"/>
      <c r="RT58" s="64"/>
      <c r="RU58" s="64"/>
      <c r="RV58" s="64"/>
      <c r="RW58" s="64"/>
      <c r="RX58" s="64"/>
      <c r="RY58" s="64"/>
      <c r="RZ58" s="64"/>
      <c r="SA58" s="64"/>
      <c r="SB58" s="64"/>
      <c r="SC58" s="64"/>
      <c r="SD58" s="64"/>
      <c r="SE58" s="64"/>
      <c r="SF58" s="64"/>
      <c r="SG58" s="64"/>
      <c r="SH58" s="64"/>
      <c r="SI58" s="64"/>
      <c r="SJ58" s="64"/>
      <c r="SK58" s="64"/>
      <c r="SL58" s="64"/>
      <c r="SM58" s="64"/>
      <c r="SN58" s="64"/>
      <c r="SO58" s="64"/>
      <c r="SP58" s="64"/>
      <c r="SQ58" s="64"/>
      <c r="SR58" s="64"/>
      <c r="SS58" s="64"/>
      <c r="ST58" s="64"/>
      <c r="SU58" s="64"/>
      <c r="SV58" s="64"/>
      <c r="SW58" s="64"/>
      <c r="SX58" s="64"/>
      <c r="SY58" s="64"/>
      <c r="SZ58" s="64"/>
      <c r="TA58" s="64"/>
      <c r="TB58" s="64"/>
      <c r="TC58" s="64"/>
      <c r="TD58" s="64"/>
      <c r="TE58" s="64"/>
      <c r="TF58" s="64"/>
      <c r="TG58" s="64"/>
      <c r="TH58" s="64"/>
      <c r="TI58" s="64"/>
      <c r="TJ58" s="64"/>
      <c r="TK58" s="64"/>
      <c r="TL58" s="64"/>
      <c r="TM58" s="64"/>
      <c r="TN58" s="64"/>
      <c r="TO58" s="64"/>
      <c r="TP58" s="64"/>
      <c r="TQ58" s="64"/>
      <c r="TR58" s="64"/>
      <c r="TS58" s="64"/>
      <c r="TT58" s="64"/>
      <c r="TU58" s="64"/>
      <c r="TV58" s="64"/>
      <c r="TW58" s="64"/>
      <c r="TX58" s="64"/>
      <c r="TY58" s="64"/>
      <c r="TZ58" s="64"/>
      <c r="UA58" s="64"/>
      <c r="UB58" s="64"/>
      <c r="UC58" s="64"/>
      <c r="UD58" s="64"/>
      <c r="UE58" s="64"/>
      <c r="UF58" s="64"/>
      <c r="UG58" s="64"/>
      <c r="UH58" s="64"/>
      <c r="UI58" s="64"/>
      <c r="UJ58" s="64"/>
      <c r="UK58" s="64"/>
      <c r="UL58" s="64"/>
      <c r="UM58" s="64"/>
      <c r="UN58" s="64"/>
      <c r="UO58" s="64"/>
      <c r="UP58" s="64"/>
      <c r="UQ58" s="64"/>
      <c r="UR58" s="64"/>
      <c r="US58" s="64"/>
      <c r="UT58" s="64"/>
      <c r="UU58" s="64"/>
      <c r="UV58" s="64"/>
      <c r="UW58" s="64"/>
      <c r="UX58" s="64"/>
      <c r="UY58" s="64"/>
      <c r="UZ58" s="64"/>
      <c r="VA58" s="64"/>
      <c r="VB58" s="64"/>
      <c r="VC58" s="64"/>
      <c r="VD58" s="64"/>
      <c r="VE58" s="64"/>
      <c r="VF58" s="129"/>
      <c r="VG58" s="129"/>
      <c r="VH58" s="129"/>
      <c r="VI58" s="129"/>
      <c r="VJ58" s="129"/>
      <c r="VK58" s="129"/>
      <c r="VL58" s="129"/>
      <c r="VM58" s="129"/>
      <c r="VN58" s="129"/>
      <c r="VO58" s="129"/>
      <c r="VP58" s="129"/>
      <c r="VQ58" s="129"/>
      <c r="VR58" s="129"/>
      <c r="VS58" s="129"/>
      <c r="VT58" s="129"/>
      <c r="VU58" s="129"/>
      <c r="VV58" s="129"/>
      <c r="VW58" s="129"/>
      <c r="VX58" s="129"/>
      <c r="VY58" s="129"/>
      <c r="VZ58" s="129"/>
      <c r="WA58" s="129"/>
      <c r="WB58" s="129"/>
      <c r="WC58" s="129"/>
      <c r="WD58" s="129"/>
      <c r="WE58" s="129"/>
      <c r="WF58" s="129"/>
      <c r="WG58" s="129"/>
      <c r="WH58" s="129"/>
      <c r="WI58" s="129"/>
      <c r="WJ58" s="129"/>
      <c r="WK58" s="129"/>
      <c r="WL58" s="129"/>
      <c r="WM58" s="129"/>
      <c r="WN58" s="129"/>
      <c r="WO58" s="129"/>
      <c r="WP58" s="129"/>
      <c r="WQ58" s="129"/>
      <c r="WR58" s="129"/>
      <c r="WS58" s="129"/>
      <c r="WT58" s="129"/>
      <c r="WU58" s="129"/>
      <c r="WV58" s="129"/>
      <c r="WW58" s="129"/>
      <c r="WX58" s="129"/>
      <c r="WY58" s="129"/>
      <c r="WZ58" s="129"/>
      <c r="XA58" s="129"/>
      <c r="XB58" s="129"/>
      <c r="XC58" s="129"/>
      <c r="XD58" s="129"/>
      <c r="XE58" s="129"/>
      <c r="XF58" s="129"/>
      <c r="XG58" s="129"/>
      <c r="XH58" s="129"/>
      <c r="XI58" s="129"/>
      <c r="XJ58" s="129"/>
      <c r="XK58" s="129"/>
      <c r="XL58" s="129"/>
      <c r="XM58" s="129"/>
      <c r="XN58" s="129"/>
      <c r="XO58" s="129"/>
      <c r="XP58" s="129"/>
      <c r="XQ58" s="129"/>
      <c r="XR58" s="129"/>
      <c r="XS58" s="129"/>
      <c r="XT58" s="129"/>
      <c r="XU58" s="129"/>
      <c r="XV58" s="129"/>
      <c r="XW58" s="129"/>
      <c r="XX58" s="129"/>
      <c r="XY58" s="129"/>
      <c r="XZ58" s="129"/>
      <c r="YA58" s="129"/>
      <c r="YB58" s="129"/>
      <c r="YC58" s="129"/>
      <c r="YD58" s="129"/>
      <c r="YE58" s="129"/>
      <c r="YF58" s="129"/>
      <c r="YG58" s="129"/>
      <c r="YH58" s="129"/>
      <c r="YI58" s="129"/>
      <c r="YJ58" s="129"/>
      <c r="YK58" s="129"/>
      <c r="YL58" s="129"/>
      <c r="YM58" s="129"/>
      <c r="YN58" s="129"/>
      <c r="YO58" s="129"/>
      <c r="YP58" s="129"/>
      <c r="YQ58" s="129"/>
      <c r="YR58" s="129"/>
      <c r="YS58" s="129"/>
      <c r="YT58" s="129"/>
      <c r="YU58" s="129"/>
      <c r="YV58" s="129"/>
      <c r="YW58" s="129"/>
      <c r="YX58" s="129"/>
      <c r="YY58" s="129"/>
      <c r="YZ58" s="129"/>
      <c r="ZA58" s="129"/>
      <c r="ZB58" s="129"/>
      <c r="ZC58" s="129"/>
      <c r="ZD58" s="129"/>
      <c r="ZE58" s="129"/>
      <c r="ZF58" s="129"/>
      <c r="ZG58" s="129"/>
      <c r="ZH58" s="129"/>
      <c r="ZI58" s="129"/>
      <c r="ZJ58" s="129"/>
      <c r="ZK58" s="129"/>
      <c r="ZL58" s="129"/>
      <c r="ZM58" s="129"/>
      <c r="ZN58" s="129"/>
      <c r="ZO58" s="129"/>
      <c r="ZP58" s="129"/>
      <c r="ZQ58" s="129"/>
      <c r="ZR58" s="129"/>
      <c r="ZS58" s="129"/>
      <c r="ZT58" s="129"/>
      <c r="ZU58" s="129"/>
      <c r="ZV58" s="129"/>
      <c r="ZW58" s="129"/>
      <c r="ZX58" s="129"/>
      <c r="ZY58" s="129"/>
      <c r="ZZ58" s="129"/>
      <c r="AAA58" s="129"/>
      <c r="AAB58" s="129"/>
      <c r="AAC58" s="129"/>
      <c r="AAD58" s="129"/>
      <c r="AAE58" s="129"/>
      <c r="AAF58" s="129"/>
      <c r="AAG58" s="129"/>
      <c r="AAH58" s="129"/>
      <c r="AAI58" s="129"/>
      <c r="AAJ58" s="129"/>
      <c r="AAK58" s="129"/>
      <c r="AAL58" s="129"/>
      <c r="AAM58" s="129"/>
      <c r="AAN58" s="129"/>
      <c r="AAO58" s="129"/>
      <c r="AAP58" s="129"/>
      <c r="AAQ58" s="129"/>
      <c r="AAR58" s="129"/>
      <c r="AAS58" s="129"/>
      <c r="AAT58" s="129"/>
      <c r="AAU58" s="129"/>
      <c r="AAV58" s="129"/>
      <c r="AAW58" s="129"/>
      <c r="AAX58" s="129"/>
      <c r="AAY58" s="129"/>
      <c r="AAZ58" s="129"/>
      <c r="ABA58" s="129"/>
      <c r="ABB58" s="129"/>
      <c r="ABC58" s="129"/>
      <c r="ABD58" s="129"/>
      <c r="ABE58" s="129"/>
      <c r="ABF58" s="129"/>
      <c r="ABG58" s="129"/>
      <c r="ABH58" s="129"/>
      <c r="ABI58" s="129"/>
      <c r="ABJ58" s="129"/>
      <c r="ABK58" s="129"/>
      <c r="ABL58" s="129"/>
      <c r="ABM58" s="129"/>
      <c r="ABN58" s="129"/>
      <c r="ABO58" s="129"/>
      <c r="ABP58" s="129"/>
      <c r="ABQ58" s="129"/>
      <c r="ABR58" s="129"/>
      <c r="ABS58" s="129"/>
      <c r="ABT58" s="129"/>
      <c r="ABU58" s="129"/>
      <c r="ABV58" s="129"/>
      <c r="ABW58" s="129"/>
      <c r="ABX58" s="129"/>
      <c r="ABY58" s="129"/>
      <c r="ABZ58" s="129"/>
      <c r="ACA58" s="129"/>
      <c r="ACB58" s="129"/>
      <c r="ACC58" s="129"/>
      <c r="ACD58" s="129"/>
      <c r="ACE58" s="129"/>
      <c r="ACF58" s="129"/>
      <c r="ACG58" s="129"/>
      <c r="ACH58" s="129"/>
      <c r="ACI58" s="129"/>
      <c r="ACJ58" s="129"/>
      <c r="ACK58" s="129"/>
      <c r="ACL58" s="129"/>
      <c r="ACM58" s="129"/>
      <c r="ACN58" s="129"/>
      <c r="ACO58" s="129"/>
      <c r="ACP58" s="129"/>
      <c r="ACQ58" s="129"/>
      <c r="ACR58" s="129"/>
      <c r="ACS58" s="129"/>
      <c r="ACT58" s="129"/>
      <c r="ACU58" s="129"/>
      <c r="ACV58" s="129"/>
      <c r="ACW58" s="129"/>
      <c r="ACX58" s="129"/>
      <c r="ACY58" s="257"/>
      <c r="ACZ58" s="257"/>
      <c r="ADA58" s="257"/>
      <c r="ADB58" s="257"/>
      <c r="ADC58" s="257"/>
      <c r="ADD58" s="257"/>
      <c r="ADE58" s="257"/>
      <c r="ADF58" s="257"/>
      <c r="ADG58" s="257"/>
      <c r="ADH58" s="257"/>
      <c r="ADI58" s="257"/>
      <c r="ADJ58" s="257"/>
      <c r="ADK58" s="257"/>
      <c r="ADL58" s="257"/>
      <c r="ADM58" s="257"/>
      <c r="ADN58" s="257"/>
      <c r="ADO58" s="257"/>
      <c r="ADP58" s="257"/>
      <c r="ADQ58" s="257"/>
      <c r="ADR58" s="257"/>
      <c r="ADS58" s="257"/>
      <c r="ADT58" s="257"/>
      <c r="ADU58" s="257"/>
      <c r="ADV58" s="257"/>
      <c r="ADW58" s="257"/>
      <c r="ADX58" s="257"/>
      <c r="ADY58" s="257"/>
      <c r="ADZ58" s="257"/>
      <c r="AEA58" s="257"/>
      <c r="AEB58" s="257"/>
      <c r="AEC58" s="257"/>
      <c r="AED58" s="257"/>
      <c r="AEE58" s="257"/>
      <c r="AEF58" s="257"/>
      <c r="AEG58" s="257"/>
      <c r="AEH58" s="257"/>
      <c r="AEI58" s="257"/>
      <c r="AEJ58" s="257"/>
      <c r="AEK58" s="257"/>
      <c r="AEL58" s="257"/>
      <c r="AEM58" s="257"/>
      <c r="AEN58" s="257"/>
      <c r="AEO58" s="257"/>
      <c r="AEP58" s="257"/>
      <c r="AEQ58" s="257"/>
      <c r="AER58" s="257"/>
      <c r="AES58" s="257"/>
      <c r="AET58" s="257"/>
      <c r="AEU58" s="257"/>
      <c r="AEV58" s="257"/>
      <c r="AEW58" s="257"/>
      <c r="AEX58" s="257"/>
      <c r="AEY58" s="257"/>
      <c r="AEZ58" s="257"/>
      <c r="AFA58" s="257"/>
      <c r="AFB58" s="257"/>
      <c r="AFC58" s="257"/>
      <c r="AFD58" s="257"/>
      <c r="AFE58" s="257"/>
      <c r="AFF58" s="257"/>
      <c r="AFG58" s="257"/>
      <c r="AFH58" s="257"/>
      <c r="AFI58" s="257"/>
      <c r="AFJ58" s="257"/>
      <c r="AFK58" s="257"/>
      <c r="AFL58" s="257"/>
      <c r="AFM58" s="257"/>
      <c r="AFN58" s="257"/>
      <c r="AFO58" s="130"/>
      <c r="AFP58" s="130"/>
      <c r="AFQ58" s="130"/>
      <c r="AFR58" s="130"/>
      <c r="AFS58" s="130"/>
      <c r="AFT58" s="130"/>
      <c r="AFU58" s="130"/>
      <c r="AFV58" s="130"/>
      <c r="AFW58" s="130"/>
      <c r="AFX58" s="130"/>
      <c r="AFY58" s="130"/>
      <c r="AFZ58" s="130"/>
      <c r="AGA58" s="130"/>
      <c r="AGB58" s="130"/>
      <c r="AGC58" s="130"/>
      <c r="AGD58" s="130"/>
      <c r="AGE58" s="130"/>
      <c r="AGF58" s="130"/>
      <c r="AGG58" s="130"/>
      <c r="AGH58" s="130"/>
      <c r="AGI58" s="130"/>
      <c r="AGJ58" s="130"/>
      <c r="AGK58" s="130"/>
      <c r="AGL58" s="130"/>
      <c r="AGM58" s="130"/>
      <c r="AGN58" s="130"/>
      <c r="AGO58" s="130"/>
      <c r="AGP58" s="130"/>
      <c r="AGQ58" s="130"/>
      <c r="AGR58" s="130"/>
      <c r="AGS58" s="130"/>
      <c r="AGT58" s="130"/>
      <c r="AGU58" s="130"/>
      <c r="AGV58" s="130"/>
      <c r="AGW58" s="130"/>
      <c r="AGX58" s="130"/>
      <c r="AGY58" s="130"/>
      <c r="AGZ58" s="130"/>
      <c r="AHA58" s="130"/>
      <c r="AHB58" s="130"/>
      <c r="AHC58" s="130"/>
      <c r="AHD58" s="130"/>
      <c r="AHE58" s="130"/>
      <c r="AHF58" s="130"/>
      <c r="AHG58" s="130"/>
      <c r="AHH58" s="130"/>
      <c r="AHI58" s="130"/>
      <c r="AHJ58" s="130"/>
      <c r="AHK58" s="130"/>
      <c r="AHL58" s="130"/>
      <c r="AHM58" s="130"/>
      <c r="AHN58" s="130"/>
      <c r="AHO58" s="130"/>
      <c r="AHP58" s="130"/>
      <c r="AHQ58" s="130"/>
      <c r="AHR58" s="130"/>
      <c r="AHS58" s="130"/>
      <c r="AHT58" s="130"/>
      <c r="AHU58" s="130"/>
      <c r="AHV58" s="130"/>
      <c r="AHW58" s="130"/>
      <c r="AHX58" s="130"/>
      <c r="AHY58" s="130"/>
      <c r="AHZ58" s="130"/>
      <c r="AIA58" s="130"/>
      <c r="AIB58" s="130"/>
      <c r="AIC58" s="130"/>
      <c r="AID58" s="130"/>
      <c r="AIE58" s="64"/>
      <c r="AIF58" s="64"/>
      <c r="AIG58" s="64"/>
      <c r="AIH58" s="64"/>
      <c r="AII58" s="64"/>
      <c r="AIJ58" s="64"/>
      <c r="AIK58" s="64"/>
      <c r="AIL58" s="64"/>
      <c r="AIM58" s="64"/>
      <c r="AIN58" s="64"/>
      <c r="AIO58" s="64"/>
      <c r="AIP58" s="64"/>
      <c r="AIQ58" s="64"/>
      <c r="AIR58" s="64"/>
      <c r="AIS58" s="64"/>
      <c r="AIT58" s="64"/>
      <c r="AIU58" s="64"/>
      <c r="AIV58" s="64"/>
      <c r="AIW58" s="64"/>
      <c r="AIX58" s="64"/>
      <c r="AIY58" s="64"/>
      <c r="AIZ58" s="64"/>
      <c r="AJA58" s="64"/>
      <c r="AJB58" s="64"/>
      <c r="AJC58" s="64"/>
      <c r="AJD58" s="64"/>
      <c r="AJE58" s="64"/>
      <c r="AJF58" s="64"/>
      <c r="AJG58" s="64"/>
      <c r="AJH58" s="64"/>
      <c r="AJI58" s="64"/>
      <c r="AJJ58" s="64"/>
      <c r="AJK58" s="64"/>
      <c r="AJL58" s="64"/>
      <c r="AJM58" s="64"/>
      <c r="AJN58" s="64"/>
      <c r="AJO58" s="64"/>
      <c r="AJP58" s="64"/>
      <c r="AJQ58" s="64"/>
      <c r="AJR58" s="64"/>
      <c r="AJS58" s="64"/>
      <c r="AJT58" s="64"/>
      <c r="AJU58" s="64"/>
      <c r="AJV58" s="64"/>
      <c r="AJW58" s="64"/>
      <c r="AJX58" s="64"/>
      <c r="AJY58" s="64"/>
      <c r="AJZ58" s="64"/>
      <c r="AKA58" s="64"/>
      <c r="AKB58" s="64"/>
      <c r="AKC58" s="64"/>
      <c r="AKD58" s="64"/>
      <c r="AKE58" s="64"/>
      <c r="AKF58" s="64"/>
      <c r="AKG58" s="64"/>
      <c r="AKH58" s="64"/>
      <c r="AKI58" s="64"/>
      <c r="AKJ58" s="64"/>
      <c r="AKK58" s="64"/>
      <c r="AKL58" s="64"/>
      <c r="AKM58" s="64"/>
      <c r="AKN58" s="64"/>
      <c r="AKO58" s="64"/>
      <c r="AKP58" s="64"/>
      <c r="AKQ58" s="64"/>
      <c r="AKR58" s="64"/>
      <c r="AKS58" s="258"/>
      <c r="AKT58" s="64"/>
      <c r="AKU58" s="106"/>
      <c r="AKV58" s="106"/>
      <c r="AKW58" s="106"/>
      <c r="AKX58" s="106"/>
      <c r="AKY58" s="106"/>
      <c r="AKZ58" s="106"/>
      <c r="ALA58" s="106"/>
      <c r="ALB58" s="106"/>
      <c r="ALC58" s="106"/>
      <c r="ALD58" s="106"/>
      <c r="ALE58" s="106"/>
      <c r="ALF58" s="106"/>
      <c r="ALG58" s="106"/>
      <c r="ALH58" s="106"/>
      <c r="ALI58" s="106"/>
      <c r="ALJ58" s="106"/>
      <c r="ALK58" s="106"/>
      <c r="ALL58" s="106"/>
      <c r="ALM58" s="106"/>
      <c r="ALN58" s="106"/>
      <c r="ALO58" s="106"/>
      <c r="ALP58" s="106"/>
      <c r="ALQ58" s="106"/>
      <c r="ALR58" s="106"/>
      <c r="ALS58" s="106"/>
      <c r="ALT58" s="106"/>
      <c r="ALU58" s="106"/>
      <c r="ALV58" s="106"/>
      <c r="ALW58" s="106"/>
      <c r="ALX58" s="106"/>
      <c r="ALY58" s="106"/>
      <c r="ALZ58" s="106"/>
      <c r="AMA58" s="106"/>
      <c r="AMB58" s="106"/>
      <c r="AMC58" s="106"/>
      <c r="AMD58" s="106"/>
      <c r="AME58" s="106"/>
      <c r="AMF58" s="106"/>
      <c r="AMG58" s="106"/>
      <c r="AMH58" s="106"/>
      <c r="AMI58" s="106"/>
      <c r="AMJ58" s="106"/>
      <c r="AMK58" s="106"/>
      <c r="AML58" s="106"/>
      <c r="AMM58" s="106"/>
      <c r="AMN58" s="106"/>
      <c r="AMO58" s="106"/>
      <c r="AMP58" s="106"/>
      <c r="AMQ58" s="106"/>
      <c r="AMR58" s="106"/>
      <c r="AMS58" s="106"/>
      <c r="AMT58" s="106"/>
      <c r="AMU58" s="106"/>
      <c r="AMV58" s="106"/>
      <c r="AMW58" s="106"/>
      <c r="AMX58" s="106"/>
      <c r="AMY58" s="106"/>
      <c r="AMZ58" s="106"/>
      <c r="ANA58" s="106"/>
      <c r="ANB58" s="106"/>
      <c r="ANC58" s="106"/>
      <c r="AND58" s="106"/>
      <c r="ANE58" s="106"/>
      <c r="ANF58" s="106"/>
      <c r="ANG58" s="106"/>
      <c r="ANH58" s="129"/>
      <c r="ANI58" s="129"/>
      <c r="ANJ58" s="129"/>
      <c r="ANK58" s="129"/>
      <c r="ANL58" s="129"/>
      <c r="ANM58" s="129"/>
      <c r="ANN58" s="129"/>
      <c r="ANO58" s="129"/>
      <c r="ANP58" s="129"/>
      <c r="ANQ58" s="129"/>
      <c r="ANR58" s="129"/>
      <c r="ANS58" s="129"/>
      <c r="ANT58" s="129"/>
      <c r="ANU58" s="129"/>
      <c r="ANV58" s="129"/>
      <c r="ANW58" s="129"/>
      <c r="ANX58" s="129"/>
      <c r="ANY58" s="129"/>
      <c r="ANZ58" s="129"/>
      <c r="AOA58" s="129"/>
      <c r="AOB58" s="129"/>
      <c r="AOC58" s="129"/>
      <c r="AOD58" s="129"/>
      <c r="AOE58" s="129"/>
      <c r="AOF58" s="129"/>
      <c r="AOG58" s="129"/>
      <c r="AOH58" s="129"/>
      <c r="AOI58" s="129"/>
      <c r="AOJ58" s="129"/>
      <c r="AOK58" s="129"/>
      <c r="AOL58" s="129"/>
      <c r="AOM58" s="129"/>
      <c r="AON58" s="129"/>
      <c r="AOO58" s="129"/>
      <c r="AOP58" s="129"/>
      <c r="AOQ58" s="129"/>
      <c r="AOR58" s="129"/>
      <c r="AOS58" s="129"/>
      <c r="AOT58" s="129"/>
      <c r="AOU58" s="129"/>
      <c r="AOV58" s="129"/>
      <c r="AOW58" s="129"/>
      <c r="AOX58" s="129"/>
      <c r="AOY58" s="129"/>
      <c r="AOZ58" s="129"/>
      <c r="APA58" s="129"/>
      <c r="APB58" s="129"/>
      <c r="APC58" s="129"/>
      <c r="APD58" s="129"/>
      <c r="APE58" s="129"/>
      <c r="APF58" s="129"/>
      <c r="APG58" s="129"/>
      <c r="APH58" s="129"/>
      <c r="API58" s="129"/>
      <c r="APJ58" s="129"/>
      <c r="APK58" s="129"/>
      <c r="APL58" s="129"/>
      <c r="APM58" s="129"/>
      <c r="APN58" s="129"/>
      <c r="APO58" s="129"/>
      <c r="APP58" s="129"/>
      <c r="APQ58" s="129"/>
      <c r="APR58" s="129"/>
      <c r="APS58" s="129"/>
      <c r="APT58" s="129"/>
      <c r="APU58" s="130"/>
      <c r="APV58" s="130"/>
      <c r="APW58" s="130"/>
      <c r="APX58" s="130"/>
      <c r="APY58" s="130"/>
      <c r="APZ58" s="130"/>
      <c r="AQA58" s="130"/>
      <c r="AQB58" s="130"/>
      <c r="AQC58" s="130"/>
      <c r="AQD58" s="130"/>
      <c r="AQE58" s="130"/>
      <c r="AQF58" s="130"/>
      <c r="AQG58" s="130"/>
      <c r="AQH58" s="130"/>
      <c r="AQI58" s="130"/>
      <c r="AQJ58" s="130"/>
      <c r="AQK58" s="130"/>
      <c r="AQL58" s="130"/>
      <c r="AQM58" s="130"/>
      <c r="AQN58" s="130"/>
      <c r="AQO58" s="130"/>
      <c r="AQP58" s="130"/>
      <c r="AQQ58" s="130"/>
      <c r="AQR58" s="130"/>
      <c r="AQS58" s="130"/>
      <c r="AQT58" s="130"/>
      <c r="AQU58" s="130"/>
      <c r="AQV58" s="130"/>
      <c r="AQW58" s="130"/>
      <c r="AQX58" s="130"/>
      <c r="AQY58" s="130"/>
      <c r="AQZ58" s="130"/>
      <c r="ARA58" s="130"/>
      <c r="ARB58" s="130"/>
      <c r="ARC58" s="130"/>
      <c r="ARD58" s="130"/>
      <c r="ARE58" s="130"/>
      <c r="ARF58" s="130"/>
      <c r="ARG58" s="130"/>
      <c r="ARH58" s="130"/>
      <c r="ARI58" s="130"/>
      <c r="ARJ58" s="130"/>
      <c r="ARK58" s="130"/>
      <c r="ARL58" s="130"/>
      <c r="ARM58" s="130"/>
      <c r="ARN58" s="130"/>
      <c r="ARO58" s="130"/>
      <c r="ARP58" s="130"/>
      <c r="ARQ58" s="130"/>
      <c r="ARR58" s="130"/>
      <c r="ARS58" s="130"/>
      <c r="ART58" s="130"/>
      <c r="ARU58" s="130"/>
      <c r="ARV58" s="130"/>
      <c r="ARW58" s="130"/>
      <c r="ARX58" s="130"/>
      <c r="ARY58" s="130"/>
      <c r="ARZ58" s="130"/>
      <c r="ASA58" s="130"/>
      <c r="ASB58" s="130"/>
      <c r="ASC58" s="130"/>
      <c r="ASD58" s="130"/>
      <c r="ASE58" s="130"/>
      <c r="ASF58" s="130"/>
      <c r="ASG58" s="130"/>
      <c r="ASH58" s="131"/>
      <c r="ASI58" s="131"/>
      <c r="ASJ58" s="131"/>
      <c r="ASK58" s="131"/>
      <c r="ASL58" s="131"/>
      <c r="ASM58" s="131"/>
      <c r="ASN58" s="131"/>
      <c r="ASO58" s="131"/>
      <c r="ASP58" s="131"/>
      <c r="ASQ58" s="131"/>
      <c r="ASR58" s="131"/>
      <c r="ASS58" s="131"/>
      <c r="AST58" s="131"/>
      <c r="ASU58" s="131"/>
      <c r="ASV58" s="131"/>
      <c r="ASW58" s="131"/>
      <c r="ASX58" s="131"/>
      <c r="ASY58" s="131"/>
      <c r="ASZ58" s="131"/>
      <c r="ATA58" s="131"/>
      <c r="ATB58" s="131"/>
      <c r="ATC58" s="131"/>
      <c r="ATD58" s="131"/>
      <c r="ATE58" s="131"/>
      <c r="ATF58" s="131"/>
      <c r="ATG58" s="131"/>
      <c r="ATH58" s="131"/>
      <c r="ATI58" s="131"/>
      <c r="ATJ58" s="131"/>
      <c r="ATK58" s="131"/>
      <c r="ATL58" s="131"/>
      <c r="ATM58" s="131"/>
      <c r="ATN58" s="131"/>
      <c r="ATO58" s="131"/>
      <c r="ATP58" s="131"/>
      <c r="ATQ58" s="131"/>
      <c r="ATR58" s="131"/>
      <c r="ATS58" s="131"/>
      <c r="ATT58" s="131"/>
      <c r="ATU58" s="131"/>
      <c r="ATV58" s="131"/>
      <c r="ATW58" s="131"/>
      <c r="ATX58" s="131"/>
      <c r="ATY58" s="131"/>
      <c r="ATZ58" s="131"/>
      <c r="AUA58" s="131"/>
      <c r="AUB58" s="131"/>
      <c r="AUC58" s="131"/>
      <c r="AUD58" s="131"/>
      <c r="AUE58" s="131"/>
      <c r="AUF58" s="131"/>
      <c r="AUG58" s="131"/>
      <c r="AUH58" s="131"/>
      <c r="AUI58" s="131"/>
      <c r="AUJ58" s="131"/>
      <c r="AUK58" s="131"/>
      <c r="AUL58" s="131"/>
      <c r="AUM58" s="131"/>
      <c r="AUN58" s="131"/>
      <c r="AUO58" s="131"/>
      <c r="AUP58" s="131"/>
      <c r="AUQ58" s="131"/>
      <c r="AUR58" s="131"/>
      <c r="AUS58" s="131"/>
      <c r="AUT58" s="131"/>
      <c r="AUU58" s="130"/>
      <c r="AUV58" s="130"/>
      <c r="AUW58" s="130"/>
      <c r="AUX58" s="130"/>
      <c r="AUY58" s="130"/>
      <c r="AUZ58" s="130"/>
      <c r="AVA58" s="130"/>
      <c r="AVB58" s="130"/>
      <c r="AVC58" s="130"/>
      <c r="AVD58" s="130"/>
      <c r="AVE58" s="130"/>
      <c r="AVF58" s="130"/>
      <c r="AVG58" s="130"/>
      <c r="AVH58" s="130"/>
      <c r="AVI58" s="130"/>
      <c r="AVJ58" s="130"/>
      <c r="AVK58" s="130"/>
      <c r="AVL58" s="130"/>
      <c r="AVM58" s="130"/>
      <c r="AVN58" s="130"/>
      <c r="AVO58" s="130"/>
      <c r="AVP58" s="130"/>
      <c r="AVQ58" s="130"/>
      <c r="AVR58" s="130"/>
      <c r="AVS58" s="130"/>
      <c r="AVT58" s="130"/>
      <c r="AVU58" s="130"/>
      <c r="AVV58" s="130"/>
      <c r="AVW58" s="130"/>
      <c r="AVX58" s="130"/>
      <c r="AVY58" s="130"/>
      <c r="AVZ58" s="130"/>
      <c r="AWA58" s="130"/>
      <c r="AWB58" s="130"/>
      <c r="AWC58" s="130"/>
      <c r="AWD58" s="130"/>
      <c r="AWE58" s="130"/>
      <c r="AWF58" s="130"/>
      <c r="AWG58" s="130"/>
      <c r="AWH58" s="130"/>
      <c r="AWI58" s="130"/>
      <c r="AWJ58" s="130"/>
      <c r="AWK58" s="130"/>
      <c r="AWL58" s="130"/>
      <c r="AWM58" s="130"/>
      <c r="AWN58" s="130"/>
      <c r="AWO58" s="130"/>
      <c r="AWP58" s="130"/>
      <c r="AWQ58" s="130"/>
      <c r="AWR58" s="130"/>
      <c r="AWS58" s="130"/>
      <c r="AWT58" s="130"/>
      <c r="AWU58" s="130"/>
      <c r="AWV58" s="130"/>
      <c r="AWW58" s="130"/>
      <c r="AWX58" s="130"/>
      <c r="AWY58" s="130"/>
      <c r="AWZ58" s="130"/>
      <c r="AXA58" s="130"/>
      <c r="AXB58" s="130"/>
      <c r="AXC58" s="130"/>
      <c r="AXD58" s="130"/>
      <c r="AXE58" s="130"/>
      <c r="AXF58" s="130"/>
      <c r="AXG58" s="130"/>
      <c r="AXH58" s="130"/>
      <c r="AXI58" s="130"/>
      <c r="AXJ58" s="130"/>
      <c r="AXK58" s="64"/>
      <c r="AXL58" s="64"/>
      <c r="AXM58" s="64"/>
      <c r="AXN58" s="64"/>
      <c r="AXO58" s="64"/>
      <c r="AXP58" s="64"/>
      <c r="AXQ58" s="64"/>
      <c r="AXR58" s="64"/>
      <c r="AXS58" s="64"/>
      <c r="AXT58" s="64"/>
      <c r="AXU58" s="64"/>
      <c r="AXV58" s="64"/>
      <c r="AXW58" s="64"/>
      <c r="AXX58" s="64"/>
      <c r="AXY58" s="64"/>
      <c r="AXZ58" s="64"/>
      <c r="AYA58" s="64"/>
      <c r="AYB58" s="64"/>
      <c r="AYC58" s="64"/>
      <c r="AYD58" s="64"/>
      <c r="AYE58" s="64"/>
      <c r="AYF58" s="64"/>
      <c r="AYG58" s="64"/>
      <c r="AYH58" s="64"/>
      <c r="AYI58" s="64"/>
      <c r="AYJ58" s="64"/>
      <c r="AYK58" s="64"/>
      <c r="AYL58" s="64"/>
      <c r="AYM58" s="64"/>
      <c r="AYN58" s="64"/>
      <c r="AYO58" s="64"/>
      <c r="AYP58" s="64"/>
      <c r="AYQ58" s="64"/>
      <c r="AYR58" s="64"/>
      <c r="AYS58" s="64"/>
      <c r="AYT58" s="64"/>
      <c r="AYU58" s="64"/>
      <c r="AYV58" s="64"/>
      <c r="AYW58" s="64"/>
      <c r="AYX58" s="64"/>
      <c r="AYY58" s="64"/>
      <c r="AYZ58" s="64"/>
      <c r="AZA58" s="64"/>
      <c r="AZB58" s="64"/>
      <c r="AZC58" s="64"/>
      <c r="AZD58" s="64"/>
      <c r="AZE58" s="64"/>
      <c r="AZF58" s="64"/>
      <c r="AZG58" s="64"/>
      <c r="AZH58" s="64"/>
      <c r="AZI58" s="64"/>
      <c r="AZJ58" s="64"/>
      <c r="AZK58" s="64"/>
      <c r="AZL58" s="64"/>
      <c r="AZM58" s="64"/>
      <c r="AZN58" s="64"/>
      <c r="AZO58" s="64"/>
      <c r="AZP58" s="64"/>
      <c r="AZQ58" s="64"/>
      <c r="AZR58" s="64"/>
      <c r="AZS58" s="64"/>
      <c r="AZT58" s="64"/>
      <c r="AZU58" s="64"/>
      <c r="AZV58" s="64"/>
      <c r="AZW58" s="64"/>
      <c r="AZX58" s="130"/>
      <c r="AZY58" s="130"/>
      <c r="AZZ58" s="130"/>
      <c r="BAA58" s="130"/>
      <c r="BAB58" s="130"/>
      <c r="BAC58" s="130"/>
      <c r="BAD58" s="130"/>
      <c r="BAE58" s="130"/>
      <c r="BAF58" s="130"/>
      <c r="BAG58" s="130"/>
      <c r="BAH58" s="130"/>
      <c r="BAI58" s="130"/>
      <c r="BAJ58" s="130"/>
      <c r="BAK58" s="130"/>
      <c r="BAL58" s="130"/>
      <c r="BAM58" s="130"/>
      <c r="BAN58" s="130"/>
      <c r="BAO58" s="130"/>
      <c r="BAP58" s="130"/>
      <c r="BAQ58" s="130"/>
      <c r="BAR58" s="130"/>
      <c r="BAS58" s="130"/>
      <c r="BAT58" s="130"/>
      <c r="BAU58" s="130"/>
      <c r="BAV58" s="130"/>
      <c r="BAW58" s="130"/>
      <c r="BAX58" s="130"/>
      <c r="BAY58" s="130"/>
      <c r="BAZ58" s="130"/>
      <c r="BBA58" s="130"/>
      <c r="BBB58" s="130"/>
      <c r="BBC58" s="130"/>
      <c r="BBD58" s="130"/>
      <c r="BBE58" s="130"/>
      <c r="BBF58" s="130"/>
      <c r="BBG58" s="130"/>
      <c r="BBH58" s="130"/>
      <c r="BBI58" s="130"/>
      <c r="BBJ58" s="130"/>
      <c r="BBK58" s="130"/>
      <c r="BBL58" s="130"/>
      <c r="BBM58" s="130"/>
      <c r="BBN58" s="130"/>
      <c r="BBO58" s="130"/>
      <c r="BBP58" s="130"/>
      <c r="BBQ58" s="130"/>
      <c r="BBR58" s="130"/>
      <c r="BBS58" s="130"/>
      <c r="BBT58" s="130"/>
      <c r="BBU58" s="130"/>
      <c r="BBV58" s="130"/>
      <c r="BBW58" s="130"/>
      <c r="BBX58" s="130"/>
      <c r="BBY58" s="130"/>
      <c r="BBZ58" s="130"/>
      <c r="BCA58" s="130"/>
      <c r="BCB58" s="130"/>
      <c r="BCC58" s="130"/>
      <c r="BCD58" s="130"/>
      <c r="BCE58" s="130"/>
      <c r="BCF58" s="130"/>
      <c r="BCG58" s="130"/>
      <c r="BCH58" s="130"/>
      <c r="BCI58" s="130"/>
      <c r="BCJ58" s="130"/>
      <c r="BCK58" s="130"/>
      <c r="BCL58" s="130"/>
      <c r="BCM58" s="130"/>
      <c r="BCN58" s="130"/>
      <c r="BCO58" s="130"/>
      <c r="BCP58" s="130"/>
      <c r="BCQ58" s="130"/>
      <c r="BCR58" s="130"/>
      <c r="BCS58" s="130"/>
      <c r="BCT58" s="130"/>
      <c r="BCU58" s="130"/>
      <c r="BCV58" s="130"/>
      <c r="BCW58" s="130"/>
      <c r="BCX58" s="130"/>
      <c r="BCY58" s="130"/>
      <c r="BCZ58" s="130"/>
      <c r="BDA58" s="130"/>
      <c r="BDB58" s="130"/>
      <c r="BDC58" s="130"/>
      <c r="BDD58" s="130"/>
      <c r="BDE58" s="130"/>
      <c r="BDF58" s="130"/>
      <c r="BDG58" s="130"/>
      <c r="BDH58" s="130"/>
      <c r="BDI58" s="130"/>
      <c r="BDJ58" s="130"/>
      <c r="BDK58" s="130"/>
      <c r="BDL58" s="130"/>
      <c r="BDM58" s="130"/>
      <c r="BDN58" s="130"/>
      <c r="BDO58" s="130"/>
      <c r="BDP58" s="130"/>
      <c r="BDQ58" s="130"/>
      <c r="BDR58" s="130"/>
      <c r="BDS58" s="130"/>
      <c r="BDT58" s="130"/>
      <c r="BDU58" s="130"/>
      <c r="BDV58" s="130"/>
      <c r="BDW58" s="130"/>
      <c r="BDX58" s="130"/>
      <c r="BDY58" s="130"/>
      <c r="BDZ58" s="130"/>
      <c r="BEA58" s="130"/>
      <c r="BEB58" s="130"/>
      <c r="BEC58" s="130"/>
      <c r="BED58" s="130"/>
      <c r="BEE58" s="130"/>
      <c r="BEF58" s="130"/>
      <c r="BEG58" s="130"/>
      <c r="BEH58" s="130"/>
      <c r="BEI58" s="130"/>
      <c r="BEJ58" s="130"/>
      <c r="BEK58" s="130"/>
      <c r="BEL58" s="130"/>
      <c r="BEM58" s="130"/>
      <c r="BEN58" s="130"/>
      <c r="BEO58" s="130"/>
      <c r="BEP58" s="130"/>
      <c r="BEQ58" s="130"/>
      <c r="BER58" s="130"/>
      <c r="BES58" s="130"/>
      <c r="BET58" s="130"/>
      <c r="BEU58" s="130"/>
      <c r="BEV58" s="130"/>
      <c r="BEW58" s="130"/>
      <c r="BEX58" s="129"/>
      <c r="BEY58" s="129"/>
      <c r="BEZ58" s="129"/>
      <c r="BFA58" s="129"/>
      <c r="BFB58" s="129"/>
      <c r="BFC58" s="129"/>
      <c r="BFD58" s="129"/>
      <c r="BFE58" s="129"/>
      <c r="BFF58" s="129"/>
      <c r="BFG58" s="129"/>
      <c r="BFH58" s="129"/>
      <c r="BFI58" s="129"/>
      <c r="BFJ58" s="129"/>
      <c r="BFK58" s="129"/>
      <c r="BFL58" s="129"/>
      <c r="BFM58" s="129"/>
      <c r="BFN58" s="129"/>
      <c r="BFO58" s="129"/>
      <c r="BFP58" s="129"/>
      <c r="BFQ58" s="129"/>
      <c r="BFR58" s="129"/>
      <c r="BFS58" s="129"/>
      <c r="BFT58" s="129"/>
      <c r="BFU58" s="129"/>
      <c r="BFV58" s="129"/>
      <c r="BFW58" s="129"/>
      <c r="BFX58" s="129"/>
      <c r="BFY58" s="129"/>
      <c r="BFZ58" s="129"/>
      <c r="BGA58" s="129"/>
      <c r="BGB58" s="129"/>
      <c r="BGC58" s="129"/>
      <c r="BGD58" s="129"/>
      <c r="BGE58" s="129"/>
      <c r="BGF58" s="129"/>
      <c r="BGG58" s="129"/>
      <c r="BGH58" s="129"/>
      <c r="BGI58" s="129"/>
      <c r="BGJ58" s="129"/>
      <c r="BGK58" s="129"/>
      <c r="BGL58" s="129"/>
      <c r="BGM58" s="129"/>
      <c r="BGN58" s="129"/>
      <c r="BGO58" s="129"/>
      <c r="BGP58" s="129"/>
      <c r="BGQ58" s="129"/>
      <c r="BGR58" s="129"/>
      <c r="BGS58" s="129"/>
      <c r="BGT58" s="129"/>
      <c r="BGU58" s="129"/>
      <c r="BGV58" s="129"/>
      <c r="BGW58" s="129"/>
      <c r="BGX58" s="129"/>
      <c r="BGY58" s="129"/>
      <c r="BGZ58" s="129"/>
      <c r="BHA58" s="129"/>
      <c r="BHB58" s="129"/>
      <c r="BHC58" s="129"/>
      <c r="BHD58" s="129"/>
      <c r="BHE58" s="129"/>
      <c r="BHF58" s="129"/>
      <c r="BHG58" s="129"/>
      <c r="BHH58" s="129"/>
      <c r="BHI58" s="129"/>
      <c r="BHJ58" s="129"/>
      <c r="BHK58" s="129"/>
      <c r="BHL58" s="129"/>
      <c r="BHM58" s="129"/>
      <c r="BHN58" s="106"/>
      <c r="BHO58" s="106"/>
      <c r="BHP58" s="106"/>
      <c r="BHQ58" s="106"/>
      <c r="BHR58" s="106"/>
      <c r="BHS58" s="106"/>
      <c r="BHT58" s="106"/>
      <c r="BHU58" s="106"/>
      <c r="BHV58" s="106"/>
      <c r="BHW58" s="106"/>
      <c r="BHX58" s="106"/>
      <c r="BHY58" s="106"/>
      <c r="BHZ58" s="106"/>
      <c r="BIA58" s="106"/>
      <c r="BIB58" s="106"/>
      <c r="BIC58" s="106"/>
      <c r="BID58" s="106"/>
      <c r="BIE58" s="106"/>
      <c r="BIF58" s="106"/>
      <c r="BIG58" s="106"/>
      <c r="BIH58" s="106"/>
      <c r="BII58" s="106"/>
      <c r="BIJ58" s="106"/>
      <c r="BIK58" s="106"/>
      <c r="BIL58" s="106"/>
      <c r="BIM58" s="106"/>
      <c r="BIN58" s="106"/>
      <c r="BIO58" s="106"/>
      <c r="BIP58" s="106"/>
      <c r="BIQ58" s="106"/>
      <c r="BIR58" s="106"/>
      <c r="BIS58" s="106"/>
      <c r="BIT58" s="106"/>
      <c r="BIU58" s="106"/>
      <c r="BIV58" s="106"/>
      <c r="BIW58" s="106"/>
      <c r="BIX58" s="106"/>
      <c r="BIY58" s="106"/>
      <c r="BIZ58" s="106"/>
      <c r="BJA58" s="106"/>
      <c r="BJB58" s="106"/>
      <c r="BJC58" s="106"/>
      <c r="BJD58" s="106"/>
      <c r="BJE58" s="106"/>
      <c r="BJF58" s="106"/>
      <c r="BJG58" s="106"/>
      <c r="BJH58" s="106"/>
      <c r="BJI58" s="106"/>
      <c r="BJJ58" s="106"/>
      <c r="BJK58" s="106"/>
      <c r="BJL58" s="106"/>
      <c r="BJM58" s="106"/>
      <c r="BJN58" s="106"/>
      <c r="BJO58" s="106"/>
      <c r="BJP58" s="106"/>
      <c r="BJQ58" s="106"/>
      <c r="BJR58" s="106"/>
      <c r="BJS58" s="106"/>
      <c r="BJT58" s="106"/>
      <c r="BJU58" s="106"/>
      <c r="BJV58" s="106"/>
      <c r="BJW58" s="106"/>
      <c r="BJX58" s="106"/>
      <c r="BJY58" s="106"/>
      <c r="BJZ58" s="106"/>
      <c r="BKA58" s="106"/>
      <c r="BKB58" s="106"/>
      <c r="BKC58" s="106"/>
      <c r="BKD58" s="106"/>
      <c r="BKE58" s="106"/>
      <c r="BKF58" s="106"/>
      <c r="BKG58" s="106"/>
      <c r="BKH58" s="106"/>
      <c r="BKI58" s="106"/>
      <c r="BKJ58" s="106"/>
      <c r="BKK58" s="106"/>
      <c r="BKL58" s="106"/>
      <c r="BKM58" s="106"/>
      <c r="BKN58" s="106"/>
      <c r="BKO58" s="106"/>
      <c r="BKP58" s="106"/>
      <c r="BKQ58" s="106"/>
      <c r="BKR58" s="106"/>
      <c r="BKS58" s="106"/>
      <c r="BKT58" s="106"/>
      <c r="BKU58" s="106"/>
      <c r="BKV58" s="106"/>
      <c r="BKW58" s="106"/>
      <c r="BKX58" s="106"/>
      <c r="BKY58" s="106"/>
      <c r="BKZ58" s="106"/>
      <c r="BLA58" s="106"/>
      <c r="BLB58" s="106"/>
      <c r="BLC58" s="106"/>
      <c r="BLD58" s="106"/>
      <c r="BLE58" s="106"/>
      <c r="BLF58" s="106"/>
      <c r="BLG58" s="106"/>
      <c r="BLH58" s="106"/>
      <c r="BLI58" s="106"/>
      <c r="BLJ58" s="106"/>
      <c r="BLK58" s="106"/>
      <c r="BLL58" s="106"/>
      <c r="BLM58" s="106"/>
      <c r="BLN58" s="106"/>
      <c r="BLO58" s="106"/>
      <c r="BLP58" s="106"/>
      <c r="BLQ58" s="106"/>
      <c r="BLR58" s="106"/>
      <c r="BLS58" s="106"/>
      <c r="BLT58" s="106"/>
      <c r="BLU58" s="106"/>
      <c r="BLV58" s="106"/>
      <c r="BLW58" s="106"/>
      <c r="BLX58" s="106"/>
      <c r="BLY58" s="106"/>
      <c r="BLZ58" s="106"/>
      <c r="BMA58" s="106"/>
      <c r="BMB58" s="106"/>
      <c r="BMC58" s="106"/>
      <c r="BMD58" s="106"/>
      <c r="BME58" s="106"/>
      <c r="BMF58" s="106"/>
      <c r="BMG58" s="106"/>
      <c r="BMH58" s="106"/>
      <c r="BMI58" s="106"/>
      <c r="BMJ58" s="106"/>
      <c r="BMK58" s="106"/>
      <c r="BML58" s="106"/>
      <c r="BMM58" s="106"/>
      <c r="BMN58" s="106"/>
      <c r="BMO58" s="106"/>
      <c r="BMP58" s="106"/>
      <c r="BMQ58" s="106"/>
      <c r="BMR58" s="106"/>
      <c r="BMS58" s="106"/>
      <c r="BMT58" s="259"/>
      <c r="BMU58" s="259"/>
      <c r="BMV58" s="259"/>
      <c r="BMW58" s="259"/>
      <c r="BMX58" s="259"/>
      <c r="BMY58" s="259"/>
      <c r="BMZ58" s="259"/>
      <c r="BNA58" s="259"/>
      <c r="BNB58" s="259"/>
      <c r="BNC58" s="259"/>
      <c r="BND58" s="259"/>
      <c r="BNE58" s="259"/>
      <c r="BNF58" s="259"/>
      <c r="BNG58" s="259"/>
      <c r="BNH58" s="259"/>
      <c r="BNI58" s="259"/>
      <c r="BNJ58" s="259"/>
      <c r="BNK58" s="259"/>
      <c r="BNL58" s="259"/>
      <c r="BNM58" s="259"/>
      <c r="BNN58" s="259"/>
      <c r="BNO58" s="259"/>
      <c r="BNP58" s="259"/>
      <c r="BNQ58" s="259"/>
      <c r="BNR58" s="259"/>
      <c r="BNS58" s="259"/>
      <c r="BNT58" s="259"/>
      <c r="BNU58" s="259"/>
      <c r="BNV58" s="259"/>
      <c r="BNW58" s="259"/>
      <c r="BNX58" s="259"/>
      <c r="BNY58" s="259"/>
      <c r="BNZ58" s="259"/>
      <c r="BOA58" s="259"/>
      <c r="BOB58" s="259"/>
      <c r="BOC58" s="259"/>
      <c r="BOD58" s="259"/>
      <c r="BOE58" s="259"/>
      <c r="BOF58" s="259"/>
      <c r="BOG58" s="259"/>
      <c r="BOH58" s="259"/>
      <c r="BOI58" s="259"/>
      <c r="BOJ58" s="259"/>
      <c r="BOK58" s="259"/>
      <c r="BOL58" s="259"/>
      <c r="BOM58" s="259"/>
      <c r="BON58" s="259"/>
      <c r="BOO58" s="259"/>
      <c r="BOP58" s="259"/>
      <c r="BOQ58" s="259"/>
      <c r="BOR58" s="259"/>
      <c r="BOS58" s="259"/>
      <c r="BOT58" s="259"/>
      <c r="BOU58" s="259"/>
      <c r="BOV58" s="259"/>
      <c r="BOW58" s="259"/>
      <c r="BOX58" s="259"/>
      <c r="BOY58" s="259"/>
      <c r="BOZ58" s="259"/>
      <c r="BPA58" s="259"/>
      <c r="BPB58" s="259"/>
      <c r="BPC58" s="259"/>
      <c r="BPD58" s="259"/>
      <c r="BPE58" s="259"/>
      <c r="BPF58" s="259"/>
      <c r="BPG58" s="259"/>
      <c r="BPH58" s="259"/>
      <c r="BPI58" s="259"/>
      <c r="BPJ58" s="129"/>
      <c r="BPK58" s="129"/>
      <c r="BPL58" s="129"/>
      <c r="BPM58" s="129"/>
      <c r="BPN58" s="129"/>
      <c r="BPO58" s="129"/>
      <c r="BPP58" s="129"/>
      <c r="BPQ58" s="129"/>
      <c r="BPR58" s="129"/>
      <c r="BPS58" s="129"/>
      <c r="BPT58" s="129"/>
      <c r="BPU58" s="129"/>
      <c r="BPV58" s="129"/>
      <c r="BPW58" s="129"/>
      <c r="BPX58" s="129"/>
      <c r="BPY58" s="129"/>
      <c r="BPZ58" s="129"/>
      <c r="BQA58" s="129"/>
      <c r="BQB58" s="129"/>
      <c r="BQC58" s="129"/>
      <c r="BQD58" s="129"/>
      <c r="BQE58" s="129"/>
      <c r="BQF58" s="129"/>
      <c r="BQG58" s="129"/>
      <c r="BQH58" s="129"/>
      <c r="BQI58" s="129"/>
      <c r="BQJ58" s="129"/>
      <c r="BQK58" s="129"/>
      <c r="BQL58" s="129"/>
      <c r="BQM58" s="129"/>
      <c r="BQN58" s="129"/>
      <c r="BQO58" s="129"/>
      <c r="BQP58" s="129"/>
      <c r="BQQ58" s="129"/>
      <c r="BQR58" s="129"/>
      <c r="BQS58" s="129"/>
      <c r="BQT58" s="129"/>
      <c r="BQU58" s="129"/>
      <c r="BQV58" s="129"/>
      <c r="BQW58" s="129"/>
      <c r="BQX58" s="129"/>
      <c r="BQY58" s="129"/>
      <c r="BQZ58" s="129"/>
      <c r="BRA58" s="129"/>
      <c r="BRB58" s="129"/>
      <c r="BRC58" s="129"/>
      <c r="BRD58" s="129"/>
      <c r="BRE58" s="129"/>
      <c r="BRF58" s="129"/>
      <c r="BRG58" s="129"/>
      <c r="BRH58" s="129"/>
      <c r="BRI58" s="129"/>
      <c r="BRJ58" s="129"/>
      <c r="BRK58" s="129"/>
      <c r="BRL58" s="129"/>
      <c r="BRM58" s="129"/>
      <c r="BRN58" s="129"/>
      <c r="BRO58" s="129"/>
      <c r="BRP58" s="129"/>
      <c r="BRQ58" s="129"/>
      <c r="BRR58" s="129"/>
      <c r="BRS58" s="129"/>
      <c r="BRT58" s="129"/>
      <c r="BRU58" s="129"/>
      <c r="BRV58" s="129"/>
      <c r="BRW58" s="129"/>
      <c r="BRX58" s="129"/>
      <c r="BRY58" s="129"/>
      <c r="BRZ58" s="129"/>
      <c r="BSA58" s="129"/>
      <c r="BSB58" s="129"/>
      <c r="BSC58" s="129"/>
      <c r="BSD58" s="129"/>
      <c r="BSE58" s="129"/>
      <c r="BSF58" s="129"/>
      <c r="BSG58" s="129"/>
      <c r="BSH58" s="129"/>
      <c r="BSI58" s="129"/>
      <c r="BSJ58" s="129"/>
      <c r="BSK58" s="129"/>
      <c r="BSL58" s="129"/>
      <c r="BSM58" s="129"/>
      <c r="BSN58" s="129"/>
      <c r="BSO58" s="129"/>
      <c r="BSP58" s="129"/>
      <c r="BSQ58" s="129"/>
      <c r="BSR58" s="129"/>
      <c r="BSS58" s="129"/>
      <c r="BST58" s="129"/>
      <c r="BSU58" s="129"/>
      <c r="BSV58" s="129"/>
      <c r="BSW58" s="129"/>
      <c r="BSX58" s="129"/>
      <c r="BSY58" s="129"/>
      <c r="BSZ58" s="129"/>
      <c r="BTA58" s="129"/>
      <c r="BTB58" s="129"/>
      <c r="BTC58" s="129"/>
      <c r="BTD58" s="129"/>
      <c r="BTE58" s="129"/>
      <c r="BTF58" s="129"/>
      <c r="BTG58" s="129"/>
      <c r="BTH58" s="129"/>
      <c r="BTI58" s="129"/>
      <c r="BTJ58" s="129"/>
      <c r="BTK58" s="129"/>
      <c r="BTL58" s="129"/>
      <c r="BTM58" s="129"/>
      <c r="BTN58" s="129"/>
      <c r="BTO58" s="129"/>
      <c r="BTP58" s="129"/>
      <c r="BTQ58" s="129"/>
      <c r="BTR58" s="129"/>
      <c r="BTS58" s="129"/>
      <c r="BTT58" s="129"/>
      <c r="BTU58" s="129"/>
      <c r="BTV58" s="129"/>
      <c r="BTW58" s="129"/>
      <c r="BTX58" s="129"/>
      <c r="BTY58" s="129"/>
      <c r="BTZ58" s="129"/>
      <c r="BUA58" s="129"/>
      <c r="BUB58" s="129"/>
      <c r="BUC58" s="129"/>
      <c r="BUD58" s="129"/>
      <c r="BUE58" s="129"/>
      <c r="BUF58" s="129"/>
      <c r="BUG58" s="129"/>
      <c r="BUH58" s="129"/>
      <c r="BUI58" s="129"/>
      <c r="BUJ58" s="129"/>
      <c r="BUK58" s="129"/>
      <c r="BUL58" s="129"/>
      <c r="BUM58" s="129"/>
      <c r="BUN58" s="129"/>
      <c r="BUO58" s="129"/>
      <c r="BUP58" s="129"/>
      <c r="BUQ58" s="129"/>
      <c r="BUR58" s="129"/>
      <c r="BUS58" s="129"/>
      <c r="BUT58" s="129"/>
      <c r="BUU58" s="129"/>
      <c r="BUV58" s="129"/>
      <c r="BUW58" s="129"/>
      <c r="BUX58" s="129"/>
      <c r="BUY58" s="129"/>
      <c r="BUZ58" s="129"/>
      <c r="BVA58" s="129"/>
      <c r="BVB58" s="129"/>
      <c r="BVC58" s="129"/>
      <c r="BVD58" s="129"/>
      <c r="BVE58" s="129"/>
      <c r="BVF58" s="129"/>
      <c r="BVG58" s="129"/>
      <c r="BVH58" s="129"/>
      <c r="BVI58" s="129"/>
      <c r="BVJ58" s="129"/>
      <c r="BVK58" s="129"/>
      <c r="BVL58" s="129"/>
      <c r="BVM58" s="129"/>
      <c r="BVN58" s="129"/>
      <c r="BVO58" s="129"/>
      <c r="BVP58" s="129"/>
      <c r="BVQ58" s="129"/>
      <c r="BVR58" s="129"/>
      <c r="BVS58" s="129"/>
      <c r="BVT58" s="129"/>
      <c r="BVU58" s="129"/>
      <c r="BVV58" s="129"/>
      <c r="BVW58" s="129"/>
      <c r="BVX58" s="129"/>
      <c r="BVY58" s="129"/>
      <c r="BVZ58" s="129"/>
      <c r="BWA58" s="129"/>
      <c r="BWB58" s="129"/>
      <c r="BWC58" s="129"/>
      <c r="BWD58" s="129"/>
      <c r="BWE58" s="129"/>
      <c r="BWF58" s="129"/>
      <c r="BWG58" s="129"/>
      <c r="BWH58" s="129"/>
      <c r="BWI58" s="129"/>
      <c r="BWJ58" s="129"/>
      <c r="BWK58" s="129"/>
      <c r="BWL58" s="129"/>
      <c r="BWM58" s="129"/>
      <c r="BWN58" s="129"/>
      <c r="BWO58" s="129"/>
      <c r="BWP58" s="129"/>
      <c r="BWQ58" s="129"/>
      <c r="BWR58" s="129"/>
      <c r="BWS58" s="129"/>
      <c r="BWT58" s="129"/>
      <c r="BWU58" s="129"/>
      <c r="BWV58" s="129"/>
      <c r="BWW58" s="129"/>
      <c r="BWX58" s="129"/>
      <c r="BWY58" s="129"/>
      <c r="BWZ58" s="129"/>
      <c r="BXA58" s="129"/>
      <c r="BXB58" s="129"/>
      <c r="BXC58" s="256"/>
      <c r="BXD58" s="256"/>
      <c r="BXE58" s="256"/>
      <c r="BXF58" s="256"/>
      <c r="BXG58" s="256"/>
      <c r="BXH58" s="256"/>
      <c r="BXI58" s="256"/>
      <c r="BXJ58" s="256"/>
      <c r="BXK58" s="256"/>
      <c r="BXL58" s="256"/>
      <c r="BXM58" s="256"/>
      <c r="BXN58" s="256"/>
      <c r="BXO58" s="256"/>
      <c r="BXP58" s="256"/>
      <c r="BXQ58" s="256"/>
      <c r="BXR58" s="256"/>
      <c r="BXS58" s="256"/>
      <c r="BXT58" s="256"/>
      <c r="BXU58" s="256"/>
      <c r="BXV58" s="256"/>
      <c r="BXW58" s="256"/>
      <c r="BXX58" s="256"/>
      <c r="BXY58" s="256"/>
      <c r="BXZ58" s="256"/>
      <c r="BYA58" s="256"/>
      <c r="BYB58" s="256"/>
      <c r="BYC58" s="256"/>
      <c r="BYD58" s="256"/>
      <c r="BYE58" s="256"/>
      <c r="BYF58" s="256"/>
      <c r="BYG58" s="256"/>
      <c r="BYH58" s="256"/>
      <c r="BYI58" s="256"/>
      <c r="BYJ58" s="256"/>
      <c r="BYK58" s="256"/>
      <c r="BYL58" s="256"/>
      <c r="BYM58" s="256"/>
      <c r="BYN58" s="256"/>
      <c r="BYO58" s="256"/>
      <c r="BYP58" s="256"/>
      <c r="BYQ58" s="256"/>
      <c r="BYR58" s="256"/>
      <c r="BYS58" s="256"/>
      <c r="BYT58" s="256"/>
      <c r="BYU58" s="256"/>
      <c r="BYV58" s="256"/>
      <c r="BYW58" s="256"/>
      <c r="BYX58" s="256"/>
      <c r="BYY58" s="256"/>
      <c r="BYZ58" s="256"/>
      <c r="BZA58" s="256"/>
      <c r="BZB58" s="256"/>
      <c r="BZC58" s="256"/>
      <c r="BZD58" s="256"/>
      <c r="BZE58" s="256"/>
      <c r="BZF58" s="256"/>
      <c r="BZG58" s="256"/>
      <c r="BZH58" s="256"/>
      <c r="BZI58" s="256"/>
      <c r="BZJ58" s="256"/>
      <c r="BZK58" s="256"/>
      <c r="BZL58" s="256"/>
      <c r="BZM58" s="256"/>
      <c r="BZN58" s="256"/>
      <c r="BZO58" s="256"/>
      <c r="BZP58" s="129"/>
      <c r="BZQ58" s="129"/>
      <c r="BZR58" s="129"/>
      <c r="BZS58" s="129"/>
      <c r="BZT58" s="129"/>
      <c r="BZU58" s="129"/>
      <c r="BZV58" s="129"/>
      <c r="BZW58" s="129"/>
      <c r="BZX58" s="129"/>
      <c r="BZY58" s="129"/>
      <c r="BZZ58" s="129"/>
      <c r="CAA58" s="129"/>
      <c r="CAB58" s="129"/>
      <c r="CAC58" s="129"/>
      <c r="CAD58" s="129"/>
      <c r="CAE58" s="129"/>
      <c r="CAF58" s="129"/>
      <c r="CAG58" s="129"/>
      <c r="CAH58" s="129"/>
      <c r="CAI58" s="129"/>
      <c r="CAJ58" s="129"/>
      <c r="CAK58" s="129"/>
      <c r="CAL58" s="129"/>
      <c r="CAM58" s="129"/>
      <c r="CAN58" s="129"/>
      <c r="CAO58" s="129"/>
      <c r="CAP58" s="129"/>
      <c r="CAQ58" s="129"/>
      <c r="CAR58" s="129"/>
      <c r="CAS58" s="129"/>
      <c r="CAT58" s="129"/>
      <c r="CAU58" s="129"/>
      <c r="CAV58" s="129"/>
      <c r="CAW58" s="129"/>
      <c r="CAX58" s="129"/>
      <c r="CAY58" s="129"/>
      <c r="CAZ58" s="129"/>
      <c r="CBA58" s="129"/>
      <c r="CBB58" s="129"/>
      <c r="CBC58" s="129"/>
      <c r="CBD58" s="129"/>
      <c r="CBE58" s="129"/>
      <c r="CBF58" s="129"/>
      <c r="CBG58" s="129"/>
      <c r="CBH58" s="129"/>
      <c r="CBI58" s="129"/>
      <c r="CBJ58" s="129"/>
      <c r="CBK58" s="129"/>
      <c r="CBL58" s="129"/>
      <c r="CBM58" s="129"/>
      <c r="CBN58" s="129"/>
      <c r="CBO58" s="129"/>
      <c r="CBP58" s="129"/>
      <c r="CBQ58" s="129"/>
      <c r="CBR58" s="129"/>
      <c r="CBS58" s="129"/>
      <c r="CBT58" s="129"/>
      <c r="CBU58" s="129"/>
      <c r="CBV58" s="129"/>
      <c r="CBW58" s="129"/>
      <c r="CBX58" s="129"/>
      <c r="CBY58" s="129"/>
      <c r="CBZ58" s="129"/>
      <c r="CCA58" s="129"/>
      <c r="CCB58" s="129"/>
      <c r="CCC58" s="129"/>
      <c r="CCD58" s="129"/>
      <c r="CCE58" s="129"/>
      <c r="CCF58" s="129"/>
      <c r="CCG58" s="129"/>
      <c r="CCH58" s="129"/>
      <c r="CCI58" s="129"/>
      <c r="CCJ58" s="129"/>
      <c r="CCK58" s="129"/>
      <c r="CCL58" s="129"/>
      <c r="CCM58" s="129"/>
      <c r="CCN58" s="129"/>
      <c r="CCO58" s="129"/>
      <c r="CCP58" s="129"/>
      <c r="CCQ58" s="129"/>
      <c r="CCR58" s="129"/>
      <c r="CCS58" s="129"/>
      <c r="CCT58" s="129"/>
      <c r="CCU58" s="129"/>
      <c r="CCV58" s="129"/>
      <c r="CCW58" s="129"/>
      <c r="CCX58" s="129"/>
      <c r="CCY58" s="129"/>
      <c r="CCZ58" s="129"/>
      <c r="CDA58" s="129"/>
      <c r="CDB58" s="129"/>
      <c r="CDC58" s="129"/>
      <c r="CDD58" s="129"/>
      <c r="CDE58" s="129"/>
      <c r="CDF58" s="129"/>
      <c r="CDG58" s="129"/>
      <c r="CDH58" s="129"/>
      <c r="CDI58" s="129"/>
      <c r="CDJ58" s="129"/>
      <c r="CDK58" s="129"/>
      <c r="CDL58" s="129"/>
      <c r="CDM58" s="129"/>
      <c r="CDN58" s="129"/>
      <c r="CDO58" s="129"/>
      <c r="CDP58" s="129"/>
      <c r="CDQ58" s="129"/>
      <c r="CDR58" s="129"/>
      <c r="CDS58" s="129"/>
      <c r="CDT58" s="129"/>
      <c r="CDU58" s="129"/>
      <c r="CDV58" s="129"/>
      <c r="CDW58" s="129"/>
      <c r="CDX58" s="129"/>
      <c r="CDY58" s="129"/>
      <c r="CDZ58" s="129"/>
      <c r="CEA58" s="129"/>
      <c r="CEB58" s="129"/>
      <c r="CEC58" s="129"/>
      <c r="CED58" s="129"/>
      <c r="CEE58" s="129"/>
      <c r="CEF58" s="129"/>
      <c r="CEG58" s="129"/>
      <c r="CEH58" s="129"/>
      <c r="CEI58" s="129"/>
      <c r="CEJ58" s="129"/>
      <c r="CEK58" s="129"/>
      <c r="CEL58" s="129"/>
      <c r="CEM58" s="129"/>
      <c r="CEN58" s="129"/>
      <c r="CEO58" s="129"/>
      <c r="CEP58" s="130"/>
      <c r="CEQ58" s="130"/>
      <c r="CER58" s="130"/>
      <c r="CES58" s="130"/>
      <c r="CET58" s="130"/>
      <c r="CEU58" s="130"/>
      <c r="CEV58" s="130"/>
      <c r="CEW58" s="130"/>
      <c r="CEX58" s="130"/>
      <c r="CEY58" s="130"/>
      <c r="CEZ58" s="130"/>
      <c r="CFA58" s="130"/>
      <c r="CFB58" s="130"/>
      <c r="CFC58" s="130"/>
      <c r="CFD58" s="130"/>
      <c r="CFE58" s="130"/>
      <c r="CFF58" s="130"/>
      <c r="CFG58" s="130"/>
      <c r="CFH58" s="130"/>
      <c r="CFI58" s="130"/>
      <c r="CFJ58" s="130"/>
      <c r="CFK58" s="130"/>
      <c r="CFL58" s="130"/>
      <c r="CFM58" s="130"/>
      <c r="CFN58" s="130"/>
      <c r="CFO58" s="130"/>
      <c r="CFP58" s="130"/>
      <c r="CFQ58" s="130"/>
      <c r="CFR58" s="130"/>
      <c r="CFS58" s="130"/>
      <c r="CFT58" s="130"/>
      <c r="CFU58" s="130"/>
      <c r="CFV58" s="130"/>
      <c r="CFW58" s="130"/>
      <c r="CFX58" s="130"/>
      <c r="CFY58" s="130"/>
      <c r="CFZ58" s="130"/>
      <c r="CGA58" s="130"/>
      <c r="CGB58" s="130"/>
      <c r="CGC58" s="130"/>
      <c r="CGD58" s="130"/>
    </row>
    <row r="59" spans="1:2214" x14ac:dyDescent="0.25">
      <c r="A59" s="279"/>
      <c r="B59" s="255"/>
      <c r="C59" s="267"/>
      <c r="D59" s="267"/>
      <c r="E59" s="275"/>
      <c r="F59" s="260"/>
      <c r="G59" s="260"/>
      <c r="H59" s="276"/>
      <c r="I59" s="261"/>
      <c r="J59" s="261"/>
      <c r="K59" s="276"/>
      <c r="L59" s="261"/>
      <c r="M59" s="261"/>
      <c r="N59" s="277"/>
      <c r="O59" s="262"/>
      <c r="P59" s="262"/>
      <c r="Q59" s="276"/>
      <c r="R59" s="261"/>
      <c r="S59" s="261"/>
      <c r="T59" s="275"/>
      <c r="U59" s="260"/>
      <c r="V59" s="260"/>
      <c r="W59" s="260"/>
      <c r="X59" s="278"/>
      <c r="Y59" s="277"/>
      <c r="Z59" s="262"/>
      <c r="AA59" s="262"/>
      <c r="AB59" s="277"/>
      <c r="AC59" s="262"/>
      <c r="AD59" s="262"/>
      <c r="AE59" s="277"/>
      <c r="AF59" s="262"/>
      <c r="AG59" s="262"/>
      <c r="AH59" s="129"/>
      <c r="AI59" s="129"/>
      <c r="AJ59" s="129"/>
      <c r="AK59" s="129"/>
      <c r="AL59" s="129"/>
      <c r="AM59" s="129"/>
      <c r="AN59" s="129"/>
      <c r="AO59" s="64"/>
      <c r="AP59" s="64"/>
      <c r="AQ59" s="129"/>
      <c r="AR59" s="64"/>
      <c r="AS59" s="64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  <c r="FF59" s="64"/>
      <c r="FG59" s="64"/>
      <c r="FH59" s="64"/>
      <c r="FI59" s="64"/>
      <c r="FJ59" s="64"/>
      <c r="FK59" s="64"/>
      <c r="FL59" s="64"/>
      <c r="FM59" s="64"/>
      <c r="FN59" s="64"/>
      <c r="FO59" s="64"/>
      <c r="FP59" s="64"/>
      <c r="FQ59" s="64"/>
      <c r="FR59" s="64"/>
      <c r="FS59" s="64"/>
      <c r="FT59" s="64"/>
      <c r="FU59" s="64"/>
      <c r="FV59" s="64"/>
      <c r="FW59" s="64"/>
      <c r="FX59" s="64"/>
      <c r="FY59" s="64"/>
      <c r="FZ59" s="64"/>
      <c r="GA59" s="64"/>
      <c r="GB59" s="64"/>
      <c r="GC59" s="64"/>
      <c r="GD59" s="64"/>
      <c r="GE59" s="64"/>
      <c r="GF59" s="64"/>
      <c r="GG59" s="64"/>
      <c r="GH59" s="64"/>
      <c r="GI59" s="64"/>
      <c r="GJ59" s="64"/>
      <c r="GK59" s="64"/>
      <c r="GL59" s="64"/>
      <c r="GM59" s="64"/>
      <c r="GN59" s="64"/>
      <c r="GO59" s="64"/>
      <c r="GP59" s="64"/>
      <c r="GQ59" s="64"/>
      <c r="GR59" s="64"/>
      <c r="GS59" s="64"/>
      <c r="GT59" s="64"/>
      <c r="GU59" s="64"/>
      <c r="GV59" s="64"/>
      <c r="GW59" s="64"/>
      <c r="GX59" s="64"/>
      <c r="GY59" s="64"/>
      <c r="GZ59" s="64"/>
      <c r="HA59" s="64"/>
      <c r="HB59" s="64"/>
      <c r="HC59" s="64"/>
      <c r="HD59" s="64"/>
      <c r="HE59" s="64"/>
      <c r="HF59" s="64"/>
      <c r="HG59" s="64"/>
      <c r="HH59" s="64"/>
      <c r="HI59" s="64"/>
      <c r="HJ59" s="64"/>
      <c r="HK59" s="64"/>
      <c r="HL59" s="64"/>
      <c r="HM59" s="64"/>
      <c r="HN59" s="64"/>
      <c r="HO59" s="64"/>
      <c r="HP59" s="64"/>
      <c r="HQ59" s="64"/>
      <c r="HR59" s="64"/>
      <c r="HS59" s="64"/>
      <c r="HT59" s="64"/>
      <c r="HU59" s="64"/>
      <c r="HV59" s="64"/>
      <c r="HW59" s="64"/>
      <c r="HX59" s="64"/>
      <c r="HY59" s="64"/>
      <c r="HZ59" s="64"/>
      <c r="IA59" s="64"/>
      <c r="IB59" s="64"/>
      <c r="IC59" s="64"/>
      <c r="ID59" s="64"/>
      <c r="IE59" s="64"/>
      <c r="IF59" s="64"/>
      <c r="IG59" s="64"/>
      <c r="IH59" s="64"/>
      <c r="II59" s="64"/>
      <c r="IJ59" s="64"/>
      <c r="IK59" s="64"/>
      <c r="IL59" s="64"/>
      <c r="IM59" s="64"/>
      <c r="IN59" s="64"/>
      <c r="IO59" s="64"/>
      <c r="IP59" s="130"/>
      <c r="IQ59" s="130"/>
      <c r="IR59" s="130"/>
      <c r="IS59" s="130"/>
      <c r="IT59" s="130"/>
      <c r="IU59" s="130"/>
      <c r="IV59" s="130"/>
      <c r="IW59" s="130"/>
      <c r="IX59" s="130"/>
      <c r="IY59" s="130"/>
      <c r="IZ59" s="130"/>
      <c r="JA59" s="130"/>
      <c r="JB59" s="130"/>
      <c r="JC59" s="130"/>
      <c r="JD59" s="130"/>
      <c r="JE59" s="130"/>
      <c r="JF59" s="130"/>
      <c r="JG59" s="130"/>
      <c r="JH59" s="130"/>
      <c r="JI59" s="130"/>
      <c r="JJ59" s="130"/>
      <c r="JK59" s="130"/>
      <c r="JL59" s="130"/>
      <c r="JM59" s="130"/>
      <c r="JN59" s="130"/>
      <c r="JO59" s="130"/>
      <c r="JP59" s="130"/>
      <c r="JQ59" s="130"/>
      <c r="JR59" s="130"/>
      <c r="JS59" s="130"/>
      <c r="JT59" s="130"/>
      <c r="JU59" s="130"/>
      <c r="JV59" s="130"/>
      <c r="JW59" s="130"/>
      <c r="JX59" s="130"/>
      <c r="JY59" s="130"/>
      <c r="JZ59" s="130"/>
      <c r="KA59" s="130"/>
      <c r="KB59" s="130"/>
      <c r="KC59" s="130"/>
      <c r="KD59" s="130"/>
      <c r="KE59" s="130"/>
      <c r="KF59" s="130"/>
      <c r="KG59" s="130"/>
      <c r="KH59" s="130"/>
      <c r="KI59" s="130"/>
      <c r="KJ59" s="130"/>
      <c r="KK59" s="130"/>
      <c r="KL59" s="130"/>
      <c r="KM59" s="130"/>
      <c r="KN59" s="130"/>
      <c r="KO59" s="130"/>
      <c r="KP59" s="130"/>
      <c r="KQ59" s="130"/>
      <c r="KR59" s="130"/>
      <c r="KS59" s="130"/>
      <c r="KT59" s="130"/>
      <c r="KU59" s="130"/>
      <c r="KV59" s="130"/>
      <c r="KW59" s="130"/>
      <c r="KX59" s="130"/>
      <c r="KY59" s="130"/>
      <c r="KZ59" s="130"/>
      <c r="LA59" s="130"/>
      <c r="LB59" s="130"/>
      <c r="LC59" s="130"/>
      <c r="LD59" s="130"/>
      <c r="LE59" s="130"/>
      <c r="LF59" s="130"/>
      <c r="LG59" s="130"/>
      <c r="LH59" s="130"/>
      <c r="LI59" s="130"/>
      <c r="LJ59" s="130"/>
      <c r="LK59" s="130"/>
      <c r="LL59" s="130"/>
      <c r="LM59" s="130"/>
      <c r="LN59" s="130"/>
      <c r="LO59" s="130"/>
      <c r="LP59" s="130"/>
      <c r="LQ59" s="130"/>
      <c r="LR59" s="130"/>
      <c r="LS59" s="130"/>
      <c r="LT59" s="130"/>
      <c r="LU59" s="130"/>
      <c r="LV59" s="130"/>
      <c r="LW59" s="130"/>
      <c r="LX59" s="130"/>
      <c r="LY59" s="130"/>
      <c r="LZ59" s="130"/>
      <c r="MA59" s="130"/>
      <c r="MB59" s="130"/>
      <c r="MC59" s="130"/>
      <c r="MD59" s="130"/>
      <c r="ME59" s="130"/>
      <c r="MF59" s="130"/>
      <c r="MG59" s="130"/>
      <c r="MH59" s="130"/>
      <c r="MI59" s="130"/>
      <c r="MJ59" s="130"/>
      <c r="MK59" s="130"/>
      <c r="ML59" s="130"/>
      <c r="MM59" s="130"/>
      <c r="MN59" s="130"/>
      <c r="MO59" s="130"/>
      <c r="MP59" s="130"/>
      <c r="MQ59" s="130"/>
      <c r="MR59" s="130"/>
      <c r="MS59" s="130"/>
      <c r="MT59" s="130"/>
      <c r="MU59" s="130"/>
      <c r="MV59" s="130"/>
      <c r="MW59" s="130"/>
      <c r="MX59" s="130"/>
      <c r="MY59" s="130"/>
      <c r="MZ59" s="130"/>
      <c r="NA59" s="130"/>
      <c r="NB59" s="130"/>
      <c r="NC59" s="130"/>
      <c r="ND59" s="130"/>
      <c r="NE59" s="130"/>
      <c r="NF59" s="130"/>
      <c r="NG59" s="130"/>
      <c r="NH59" s="130"/>
      <c r="NI59" s="130"/>
      <c r="NJ59" s="130"/>
      <c r="NK59" s="130"/>
      <c r="NL59" s="130"/>
      <c r="NM59" s="130"/>
      <c r="NN59" s="130"/>
      <c r="NO59" s="130"/>
      <c r="NP59" s="256"/>
      <c r="NQ59" s="256"/>
      <c r="NR59" s="256"/>
      <c r="NS59" s="256"/>
      <c r="NT59" s="256"/>
      <c r="NU59" s="256"/>
      <c r="NV59" s="256"/>
      <c r="NW59" s="256"/>
      <c r="NX59" s="256"/>
      <c r="NY59" s="256"/>
      <c r="NZ59" s="256"/>
      <c r="OA59" s="256"/>
      <c r="OB59" s="256"/>
      <c r="OC59" s="256"/>
      <c r="OD59" s="256"/>
      <c r="OE59" s="256"/>
      <c r="OF59" s="256"/>
      <c r="OG59" s="256"/>
      <c r="OH59" s="256"/>
      <c r="OI59" s="256"/>
      <c r="OJ59" s="256"/>
      <c r="OK59" s="256"/>
      <c r="OL59" s="256"/>
      <c r="OM59" s="256"/>
      <c r="ON59" s="256"/>
      <c r="OO59" s="256"/>
      <c r="OP59" s="256"/>
      <c r="OQ59" s="256"/>
      <c r="OR59" s="256"/>
      <c r="OS59" s="256"/>
      <c r="OT59" s="256"/>
      <c r="OU59" s="256"/>
      <c r="OV59" s="256"/>
      <c r="OW59" s="256"/>
      <c r="OX59" s="256"/>
      <c r="OY59" s="256"/>
      <c r="OZ59" s="256"/>
      <c r="PA59" s="256"/>
      <c r="PB59" s="256"/>
      <c r="PC59" s="256"/>
      <c r="PD59" s="256"/>
      <c r="PE59" s="256"/>
      <c r="PF59" s="256"/>
      <c r="PG59" s="256"/>
      <c r="PH59" s="256"/>
      <c r="PI59" s="256"/>
      <c r="PJ59" s="256"/>
      <c r="PK59" s="256"/>
      <c r="PL59" s="256"/>
      <c r="PM59" s="256"/>
      <c r="PN59" s="256"/>
      <c r="PO59" s="256"/>
      <c r="PP59" s="256"/>
      <c r="PQ59" s="256"/>
      <c r="PR59" s="256"/>
      <c r="PS59" s="256"/>
      <c r="PT59" s="256"/>
      <c r="PU59" s="256"/>
      <c r="PV59" s="256"/>
      <c r="PW59" s="256"/>
      <c r="PX59" s="256"/>
      <c r="PY59" s="256"/>
      <c r="PZ59" s="256"/>
      <c r="QA59" s="256"/>
      <c r="QB59" s="256"/>
      <c r="QC59" s="64"/>
      <c r="QD59" s="64"/>
      <c r="QE59" s="64"/>
      <c r="QF59" s="64"/>
      <c r="QG59" s="64"/>
      <c r="QH59" s="64"/>
      <c r="QI59" s="64"/>
      <c r="QJ59" s="64"/>
      <c r="QK59" s="64"/>
      <c r="QL59" s="64"/>
      <c r="QM59" s="64"/>
      <c r="QN59" s="64"/>
      <c r="QO59" s="64"/>
      <c r="QP59" s="64"/>
      <c r="QQ59" s="64"/>
      <c r="QR59" s="64"/>
      <c r="QS59" s="64"/>
      <c r="QT59" s="64"/>
      <c r="QU59" s="64"/>
      <c r="QV59" s="64"/>
      <c r="QW59" s="64"/>
      <c r="QX59" s="64"/>
      <c r="QY59" s="64"/>
      <c r="QZ59" s="64"/>
      <c r="RA59" s="64"/>
      <c r="RB59" s="64"/>
      <c r="RC59" s="64"/>
      <c r="RD59" s="64"/>
      <c r="RE59" s="64"/>
      <c r="RF59" s="64"/>
      <c r="RG59" s="64"/>
      <c r="RH59" s="64"/>
      <c r="RI59" s="64"/>
      <c r="RJ59" s="64"/>
      <c r="RK59" s="64"/>
      <c r="RL59" s="64"/>
      <c r="RM59" s="64"/>
      <c r="RN59" s="64"/>
      <c r="RO59" s="64"/>
      <c r="RP59" s="64"/>
      <c r="RQ59" s="64"/>
      <c r="RR59" s="64"/>
      <c r="RS59" s="64"/>
      <c r="RT59" s="64"/>
      <c r="RU59" s="64"/>
      <c r="RV59" s="64"/>
      <c r="RW59" s="64"/>
      <c r="RX59" s="64"/>
      <c r="RY59" s="64"/>
      <c r="RZ59" s="64"/>
      <c r="SA59" s="64"/>
      <c r="SB59" s="64"/>
      <c r="SC59" s="64"/>
      <c r="SD59" s="64"/>
      <c r="SE59" s="64"/>
      <c r="SF59" s="64"/>
      <c r="SG59" s="64"/>
      <c r="SH59" s="64"/>
      <c r="SI59" s="64"/>
      <c r="SJ59" s="64"/>
      <c r="SK59" s="64"/>
      <c r="SL59" s="64"/>
      <c r="SM59" s="64"/>
      <c r="SN59" s="64"/>
      <c r="SO59" s="64"/>
      <c r="SP59" s="64"/>
      <c r="SQ59" s="64"/>
      <c r="SR59" s="64"/>
      <c r="SS59" s="64"/>
      <c r="ST59" s="64"/>
      <c r="SU59" s="64"/>
      <c r="SV59" s="64"/>
      <c r="SW59" s="64"/>
      <c r="SX59" s="64"/>
      <c r="SY59" s="64"/>
      <c r="SZ59" s="64"/>
      <c r="TA59" s="64"/>
      <c r="TB59" s="64"/>
      <c r="TC59" s="64"/>
      <c r="TD59" s="64"/>
      <c r="TE59" s="64"/>
      <c r="TF59" s="64"/>
      <c r="TG59" s="64"/>
      <c r="TH59" s="64"/>
      <c r="TI59" s="64"/>
      <c r="TJ59" s="64"/>
      <c r="TK59" s="64"/>
      <c r="TL59" s="64"/>
      <c r="TM59" s="64"/>
      <c r="TN59" s="64"/>
      <c r="TO59" s="64"/>
      <c r="TP59" s="64"/>
      <c r="TQ59" s="64"/>
      <c r="TR59" s="64"/>
      <c r="TS59" s="64"/>
      <c r="TT59" s="64"/>
      <c r="TU59" s="64"/>
      <c r="TV59" s="64"/>
      <c r="TW59" s="64"/>
      <c r="TX59" s="64"/>
      <c r="TY59" s="64"/>
      <c r="TZ59" s="64"/>
      <c r="UA59" s="64"/>
      <c r="UB59" s="64"/>
      <c r="UC59" s="64"/>
      <c r="UD59" s="64"/>
      <c r="UE59" s="64"/>
      <c r="UF59" s="64"/>
      <c r="UG59" s="64"/>
      <c r="UH59" s="64"/>
      <c r="UI59" s="64"/>
      <c r="UJ59" s="64"/>
      <c r="UK59" s="64"/>
      <c r="UL59" s="64"/>
      <c r="UM59" s="64"/>
      <c r="UN59" s="64"/>
      <c r="UO59" s="64"/>
      <c r="UP59" s="64"/>
      <c r="UQ59" s="64"/>
      <c r="UR59" s="64"/>
      <c r="US59" s="64"/>
      <c r="UT59" s="64"/>
      <c r="UU59" s="64"/>
      <c r="UV59" s="64"/>
      <c r="UW59" s="64"/>
      <c r="UX59" s="64"/>
      <c r="UY59" s="64"/>
      <c r="UZ59" s="64"/>
      <c r="VA59" s="64"/>
      <c r="VB59" s="64"/>
      <c r="VC59" s="64"/>
      <c r="VD59" s="64"/>
      <c r="VE59" s="64"/>
      <c r="VF59" s="129"/>
      <c r="VG59" s="129"/>
      <c r="VH59" s="129"/>
      <c r="VI59" s="129"/>
      <c r="VJ59" s="129"/>
      <c r="VK59" s="129"/>
      <c r="VL59" s="129"/>
      <c r="VM59" s="129"/>
      <c r="VN59" s="129"/>
      <c r="VO59" s="129"/>
      <c r="VP59" s="129"/>
      <c r="VQ59" s="129"/>
      <c r="VR59" s="129"/>
      <c r="VS59" s="129"/>
      <c r="VT59" s="129"/>
      <c r="VU59" s="129"/>
      <c r="VV59" s="129"/>
      <c r="VW59" s="129"/>
      <c r="VX59" s="129"/>
      <c r="VY59" s="129"/>
      <c r="VZ59" s="129"/>
      <c r="WA59" s="129"/>
      <c r="WB59" s="129"/>
      <c r="WC59" s="129"/>
      <c r="WD59" s="129"/>
      <c r="WE59" s="129"/>
      <c r="WF59" s="129"/>
      <c r="WG59" s="129"/>
      <c r="WH59" s="129"/>
      <c r="WI59" s="129"/>
      <c r="WJ59" s="129"/>
      <c r="WK59" s="129"/>
      <c r="WL59" s="129"/>
      <c r="WM59" s="129"/>
      <c r="WN59" s="129"/>
      <c r="WO59" s="129"/>
      <c r="WP59" s="129"/>
      <c r="WQ59" s="129"/>
      <c r="WR59" s="129"/>
      <c r="WS59" s="129"/>
      <c r="WT59" s="129"/>
      <c r="WU59" s="129"/>
      <c r="WV59" s="129"/>
      <c r="WW59" s="129"/>
      <c r="WX59" s="129"/>
      <c r="WY59" s="129"/>
      <c r="WZ59" s="129"/>
      <c r="XA59" s="129"/>
      <c r="XB59" s="129"/>
      <c r="XC59" s="129"/>
      <c r="XD59" s="129"/>
      <c r="XE59" s="129"/>
      <c r="XF59" s="129"/>
      <c r="XG59" s="129"/>
      <c r="XH59" s="129"/>
      <c r="XI59" s="129"/>
      <c r="XJ59" s="129"/>
      <c r="XK59" s="129"/>
      <c r="XL59" s="129"/>
      <c r="XM59" s="129"/>
      <c r="XN59" s="129"/>
      <c r="XO59" s="129"/>
      <c r="XP59" s="129"/>
      <c r="XQ59" s="129"/>
      <c r="XR59" s="129"/>
      <c r="XS59" s="129"/>
      <c r="XT59" s="129"/>
      <c r="XU59" s="129"/>
      <c r="XV59" s="129"/>
      <c r="XW59" s="129"/>
      <c r="XX59" s="129"/>
      <c r="XY59" s="129"/>
      <c r="XZ59" s="129"/>
      <c r="YA59" s="129"/>
      <c r="YB59" s="129"/>
      <c r="YC59" s="129"/>
      <c r="YD59" s="129"/>
      <c r="YE59" s="129"/>
      <c r="YF59" s="129"/>
      <c r="YG59" s="129"/>
      <c r="YH59" s="129"/>
      <c r="YI59" s="129"/>
      <c r="YJ59" s="129"/>
      <c r="YK59" s="129"/>
      <c r="YL59" s="129"/>
      <c r="YM59" s="129"/>
      <c r="YN59" s="129"/>
      <c r="YO59" s="129"/>
      <c r="YP59" s="129"/>
      <c r="YQ59" s="129"/>
      <c r="YR59" s="129"/>
      <c r="YS59" s="129"/>
      <c r="YT59" s="129"/>
      <c r="YU59" s="129"/>
      <c r="YV59" s="129"/>
      <c r="YW59" s="129"/>
      <c r="YX59" s="129"/>
      <c r="YY59" s="129"/>
      <c r="YZ59" s="129"/>
      <c r="ZA59" s="129"/>
      <c r="ZB59" s="129"/>
      <c r="ZC59" s="129"/>
      <c r="ZD59" s="129"/>
      <c r="ZE59" s="129"/>
      <c r="ZF59" s="129"/>
      <c r="ZG59" s="129"/>
      <c r="ZH59" s="129"/>
      <c r="ZI59" s="129"/>
      <c r="ZJ59" s="129"/>
      <c r="ZK59" s="129"/>
      <c r="ZL59" s="129"/>
      <c r="ZM59" s="129"/>
      <c r="ZN59" s="129"/>
      <c r="ZO59" s="129"/>
      <c r="ZP59" s="129"/>
      <c r="ZQ59" s="129"/>
      <c r="ZR59" s="129"/>
      <c r="ZS59" s="129"/>
      <c r="ZT59" s="129"/>
      <c r="ZU59" s="129"/>
      <c r="ZV59" s="129"/>
      <c r="ZW59" s="129"/>
      <c r="ZX59" s="129"/>
      <c r="ZY59" s="129"/>
      <c r="ZZ59" s="129"/>
      <c r="AAA59" s="129"/>
      <c r="AAB59" s="129"/>
      <c r="AAC59" s="129"/>
      <c r="AAD59" s="129"/>
      <c r="AAE59" s="129"/>
      <c r="AAF59" s="129"/>
      <c r="AAG59" s="129"/>
      <c r="AAH59" s="129"/>
      <c r="AAI59" s="129"/>
      <c r="AAJ59" s="129"/>
      <c r="AAK59" s="129"/>
      <c r="AAL59" s="129"/>
      <c r="AAM59" s="129"/>
      <c r="AAN59" s="129"/>
      <c r="AAO59" s="129"/>
      <c r="AAP59" s="129"/>
      <c r="AAQ59" s="129"/>
      <c r="AAR59" s="129"/>
      <c r="AAS59" s="129"/>
      <c r="AAT59" s="129"/>
      <c r="AAU59" s="129"/>
      <c r="AAV59" s="129"/>
      <c r="AAW59" s="129"/>
      <c r="AAX59" s="129"/>
      <c r="AAY59" s="129"/>
      <c r="AAZ59" s="129"/>
      <c r="ABA59" s="129"/>
      <c r="ABB59" s="129"/>
      <c r="ABC59" s="129"/>
      <c r="ABD59" s="129"/>
      <c r="ABE59" s="129"/>
      <c r="ABF59" s="129"/>
      <c r="ABG59" s="129"/>
      <c r="ABH59" s="129"/>
      <c r="ABI59" s="129"/>
      <c r="ABJ59" s="129"/>
      <c r="ABK59" s="129"/>
      <c r="ABL59" s="129"/>
      <c r="ABM59" s="129"/>
      <c r="ABN59" s="129"/>
      <c r="ABO59" s="129"/>
      <c r="ABP59" s="129"/>
      <c r="ABQ59" s="129"/>
      <c r="ABR59" s="129"/>
      <c r="ABS59" s="129"/>
      <c r="ABT59" s="129"/>
      <c r="ABU59" s="129"/>
      <c r="ABV59" s="129"/>
      <c r="ABW59" s="129"/>
      <c r="ABX59" s="129"/>
      <c r="ABY59" s="129"/>
      <c r="ABZ59" s="129"/>
      <c r="ACA59" s="129"/>
      <c r="ACB59" s="129"/>
      <c r="ACC59" s="129"/>
      <c r="ACD59" s="129"/>
      <c r="ACE59" s="129"/>
      <c r="ACF59" s="129"/>
      <c r="ACG59" s="129"/>
      <c r="ACH59" s="129"/>
      <c r="ACI59" s="129"/>
      <c r="ACJ59" s="129"/>
      <c r="ACK59" s="129"/>
      <c r="ACL59" s="129"/>
      <c r="ACM59" s="129"/>
      <c r="ACN59" s="129"/>
      <c r="ACO59" s="129"/>
      <c r="ACP59" s="129"/>
      <c r="ACQ59" s="129"/>
      <c r="ACR59" s="129"/>
      <c r="ACS59" s="129"/>
      <c r="ACT59" s="129"/>
      <c r="ACU59" s="129"/>
      <c r="ACV59" s="129"/>
      <c r="ACW59" s="129"/>
      <c r="ACX59" s="129"/>
      <c r="ACY59" s="257"/>
      <c r="ACZ59" s="257"/>
      <c r="ADA59" s="257"/>
      <c r="ADB59" s="257"/>
      <c r="ADC59" s="257"/>
      <c r="ADD59" s="257"/>
      <c r="ADE59" s="257"/>
      <c r="ADF59" s="257"/>
      <c r="ADG59" s="257"/>
      <c r="ADH59" s="257"/>
      <c r="ADI59" s="257"/>
      <c r="ADJ59" s="257"/>
      <c r="ADK59" s="257"/>
      <c r="ADL59" s="257"/>
      <c r="ADM59" s="257"/>
      <c r="ADN59" s="257"/>
      <c r="ADO59" s="257"/>
      <c r="ADP59" s="257"/>
      <c r="ADQ59" s="257"/>
      <c r="ADR59" s="257"/>
      <c r="ADS59" s="257"/>
      <c r="ADT59" s="257"/>
      <c r="ADU59" s="257"/>
      <c r="ADV59" s="257"/>
      <c r="ADW59" s="257"/>
      <c r="ADX59" s="257"/>
      <c r="ADY59" s="257"/>
      <c r="ADZ59" s="257"/>
      <c r="AEA59" s="257"/>
      <c r="AEB59" s="257"/>
      <c r="AEC59" s="257"/>
      <c r="AED59" s="257"/>
      <c r="AEE59" s="257"/>
      <c r="AEF59" s="257"/>
      <c r="AEG59" s="257"/>
      <c r="AEH59" s="257"/>
      <c r="AEI59" s="257"/>
      <c r="AEJ59" s="257"/>
      <c r="AEK59" s="257"/>
      <c r="AEL59" s="257"/>
      <c r="AEM59" s="257"/>
      <c r="AEN59" s="257"/>
      <c r="AEO59" s="257"/>
      <c r="AEP59" s="257"/>
      <c r="AEQ59" s="257"/>
      <c r="AER59" s="257"/>
      <c r="AES59" s="257"/>
      <c r="AET59" s="257"/>
      <c r="AEU59" s="257"/>
      <c r="AEV59" s="257"/>
      <c r="AEW59" s="257"/>
      <c r="AEX59" s="257"/>
      <c r="AEY59" s="257"/>
      <c r="AEZ59" s="257"/>
      <c r="AFA59" s="257"/>
      <c r="AFB59" s="257"/>
      <c r="AFC59" s="257"/>
      <c r="AFD59" s="257"/>
      <c r="AFE59" s="257"/>
      <c r="AFF59" s="257"/>
      <c r="AFG59" s="257"/>
      <c r="AFH59" s="257"/>
      <c r="AFI59" s="257"/>
      <c r="AFJ59" s="257"/>
      <c r="AFK59" s="257"/>
      <c r="AFL59" s="257"/>
      <c r="AFM59" s="257"/>
      <c r="AFN59" s="257"/>
      <c r="AFO59" s="130"/>
      <c r="AFP59" s="130"/>
      <c r="AFQ59" s="130"/>
      <c r="AFR59" s="130"/>
      <c r="AFS59" s="130"/>
      <c r="AFT59" s="130"/>
      <c r="AFU59" s="130"/>
      <c r="AFV59" s="130"/>
      <c r="AFW59" s="130"/>
      <c r="AFX59" s="130"/>
      <c r="AFY59" s="130"/>
      <c r="AFZ59" s="130"/>
      <c r="AGA59" s="130"/>
      <c r="AGB59" s="130"/>
      <c r="AGC59" s="130"/>
      <c r="AGD59" s="130"/>
      <c r="AGE59" s="130"/>
      <c r="AGF59" s="130"/>
      <c r="AGG59" s="130"/>
      <c r="AGH59" s="130"/>
      <c r="AGI59" s="130"/>
      <c r="AGJ59" s="130"/>
      <c r="AGK59" s="130"/>
      <c r="AGL59" s="130"/>
      <c r="AGM59" s="130"/>
      <c r="AGN59" s="130"/>
      <c r="AGO59" s="130"/>
      <c r="AGP59" s="130"/>
      <c r="AGQ59" s="130"/>
      <c r="AGR59" s="130"/>
      <c r="AGS59" s="130"/>
      <c r="AGT59" s="130"/>
      <c r="AGU59" s="130"/>
      <c r="AGV59" s="130"/>
      <c r="AGW59" s="130"/>
      <c r="AGX59" s="130"/>
      <c r="AGY59" s="130"/>
      <c r="AGZ59" s="130"/>
      <c r="AHA59" s="130"/>
      <c r="AHB59" s="130"/>
      <c r="AHC59" s="130"/>
      <c r="AHD59" s="130"/>
      <c r="AHE59" s="130"/>
      <c r="AHF59" s="130"/>
      <c r="AHG59" s="130"/>
      <c r="AHH59" s="130"/>
      <c r="AHI59" s="130"/>
      <c r="AHJ59" s="130"/>
      <c r="AHK59" s="130"/>
      <c r="AHL59" s="130"/>
      <c r="AHM59" s="130"/>
      <c r="AHN59" s="130"/>
      <c r="AHO59" s="130"/>
      <c r="AHP59" s="130"/>
      <c r="AHQ59" s="130"/>
      <c r="AHR59" s="130"/>
      <c r="AHS59" s="130"/>
      <c r="AHT59" s="130"/>
      <c r="AHU59" s="130"/>
      <c r="AHV59" s="130"/>
      <c r="AHW59" s="130"/>
      <c r="AHX59" s="130"/>
      <c r="AHY59" s="130"/>
      <c r="AHZ59" s="130"/>
      <c r="AIA59" s="130"/>
      <c r="AIB59" s="130"/>
      <c r="AIC59" s="130"/>
      <c r="AID59" s="130"/>
      <c r="AIE59" s="64"/>
      <c r="AIF59" s="64"/>
      <c r="AIG59" s="64"/>
      <c r="AIH59" s="64"/>
      <c r="AII59" s="64"/>
      <c r="AIJ59" s="64"/>
      <c r="AIK59" s="64"/>
      <c r="AIL59" s="64"/>
      <c r="AIM59" s="64"/>
      <c r="AIN59" s="64"/>
      <c r="AIO59" s="64"/>
      <c r="AIP59" s="64"/>
      <c r="AIQ59" s="64"/>
      <c r="AIR59" s="64"/>
      <c r="AIS59" s="64"/>
      <c r="AIT59" s="64"/>
      <c r="AIU59" s="64"/>
      <c r="AIV59" s="64"/>
      <c r="AIW59" s="64"/>
      <c r="AIX59" s="64"/>
      <c r="AIY59" s="64"/>
      <c r="AIZ59" s="64"/>
      <c r="AJA59" s="64"/>
      <c r="AJB59" s="64"/>
      <c r="AJC59" s="64"/>
      <c r="AJD59" s="64"/>
      <c r="AJE59" s="64"/>
      <c r="AJF59" s="64"/>
      <c r="AJG59" s="64"/>
      <c r="AJH59" s="64"/>
      <c r="AJI59" s="64"/>
      <c r="AJJ59" s="64"/>
      <c r="AJK59" s="64"/>
      <c r="AJL59" s="64"/>
      <c r="AJM59" s="64"/>
      <c r="AJN59" s="64"/>
      <c r="AJO59" s="64"/>
      <c r="AJP59" s="64"/>
      <c r="AJQ59" s="64"/>
      <c r="AJR59" s="64"/>
      <c r="AJS59" s="64"/>
      <c r="AJT59" s="64"/>
      <c r="AJU59" s="64"/>
      <c r="AJV59" s="64"/>
      <c r="AJW59" s="64"/>
      <c r="AJX59" s="64"/>
      <c r="AJY59" s="64"/>
      <c r="AJZ59" s="64"/>
      <c r="AKA59" s="64"/>
      <c r="AKB59" s="64"/>
      <c r="AKC59" s="64"/>
      <c r="AKD59" s="64"/>
      <c r="AKE59" s="64"/>
      <c r="AKF59" s="64"/>
      <c r="AKG59" s="64"/>
      <c r="AKH59" s="64"/>
      <c r="AKI59" s="64"/>
      <c r="AKJ59" s="64"/>
      <c r="AKK59" s="64"/>
      <c r="AKL59" s="64"/>
      <c r="AKM59" s="64"/>
      <c r="AKN59" s="64"/>
      <c r="AKO59" s="64"/>
      <c r="AKP59" s="64"/>
      <c r="AKQ59" s="64"/>
      <c r="AKR59" s="64"/>
      <c r="AKS59" s="258"/>
      <c r="AKT59" s="64"/>
      <c r="AKU59" s="106"/>
      <c r="AKV59" s="106"/>
      <c r="AKW59" s="106"/>
      <c r="AKX59" s="106"/>
      <c r="AKY59" s="106"/>
      <c r="AKZ59" s="106"/>
      <c r="ALA59" s="106"/>
      <c r="ALB59" s="106"/>
      <c r="ALC59" s="106"/>
      <c r="ALD59" s="106"/>
      <c r="ALE59" s="106"/>
      <c r="ALF59" s="106"/>
      <c r="ALG59" s="106"/>
      <c r="ALH59" s="106"/>
      <c r="ALI59" s="106"/>
      <c r="ALJ59" s="106"/>
      <c r="ALK59" s="106"/>
      <c r="ALL59" s="106"/>
      <c r="ALM59" s="106"/>
      <c r="ALN59" s="106"/>
      <c r="ALO59" s="106"/>
      <c r="ALP59" s="106"/>
      <c r="ALQ59" s="106"/>
      <c r="ALR59" s="106"/>
      <c r="ALS59" s="106"/>
      <c r="ALT59" s="106"/>
      <c r="ALU59" s="106"/>
      <c r="ALV59" s="106"/>
      <c r="ALW59" s="106"/>
      <c r="ALX59" s="106"/>
      <c r="ALY59" s="106"/>
      <c r="ALZ59" s="106"/>
      <c r="AMA59" s="106"/>
      <c r="AMB59" s="106"/>
      <c r="AMC59" s="106"/>
      <c r="AMD59" s="106"/>
      <c r="AME59" s="106"/>
      <c r="AMF59" s="106"/>
      <c r="AMG59" s="106"/>
      <c r="AMH59" s="106"/>
      <c r="AMI59" s="106"/>
      <c r="AMJ59" s="106"/>
      <c r="AMK59" s="106"/>
      <c r="AML59" s="106"/>
      <c r="AMM59" s="106"/>
      <c r="AMN59" s="106"/>
      <c r="AMO59" s="106"/>
      <c r="AMP59" s="106"/>
      <c r="AMQ59" s="106"/>
      <c r="AMR59" s="106"/>
      <c r="AMS59" s="106"/>
      <c r="AMT59" s="106"/>
      <c r="AMU59" s="106"/>
      <c r="AMV59" s="106"/>
      <c r="AMW59" s="106"/>
      <c r="AMX59" s="106"/>
      <c r="AMY59" s="106"/>
      <c r="AMZ59" s="106"/>
      <c r="ANA59" s="106"/>
      <c r="ANB59" s="106"/>
      <c r="ANC59" s="106"/>
      <c r="AND59" s="106"/>
      <c r="ANE59" s="106"/>
      <c r="ANF59" s="106"/>
      <c r="ANG59" s="106"/>
      <c r="ANH59" s="129"/>
      <c r="ANI59" s="129"/>
      <c r="ANJ59" s="129"/>
      <c r="ANK59" s="129"/>
      <c r="ANL59" s="129"/>
      <c r="ANM59" s="129"/>
      <c r="ANN59" s="129"/>
      <c r="ANO59" s="129"/>
      <c r="ANP59" s="129"/>
      <c r="ANQ59" s="129"/>
      <c r="ANR59" s="129"/>
      <c r="ANS59" s="129"/>
      <c r="ANT59" s="129"/>
      <c r="ANU59" s="129"/>
      <c r="ANV59" s="129"/>
      <c r="ANW59" s="129"/>
      <c r="ANX59" s="129"/>
      <c r="ANY59" s="129"/>
      <c r="ANZ59" s="129"/>
      <c r="AOA59" s="129"/>
      <c r="AOB59" s="129"/>
      <c r="AOC59" s="129"/>
      <c r="AOD59" s="129"/>
      <c r="AOE59" s="129"/>
      <c r="AOF59" s="129"/>
      <c r="AOG59" s="129"/>
      <c r="AOH59" s="129"/>
      <c r="AOI59" s="129"/>
      <c r="AOJ59" s="129"/>
      <c r="AOK59" s="129"/>
      <c r="AOL59" s="129"/>
      <c r="AOM59" s="129"/>
      <c r="AON59" s="129"/>
      <c r="AOO59" s="129"/>
      <c r="AOP59" s="129"/>
      <c r="AOQ59" s="129"/>
      <c r="AOR59" s="129"/>
      <c r="AOS59" s="129"/>
      <c r="AOT59" s="129"/>
      <c r="AOU59" s="129"/>
      <c r="AOV59" s="129"/>
      <c r="AOW59" s="129"/>
      <c r="AOX59" s="129"/>
      <c r="AOY59" s="129"/>
      <c r="AOZ59" s="129"/>
      <c r="APA59" s="129"/>
      <c r="APB59" s="129"/>
      <c r="APC59" s="129"/>
      <c r="APD59" s="129"/>
      <c r="APE59" s="129"/>
      <c r="APF59" s="129"/>
      <c r="APG59" s="129"/>
      <c r="APH59" s="129"/>
      <c r="API59" s="129"/>
      <c r="APJ59" s="129"/>
      <c r="APK59" s="129"/>
      <c r="APL59" s="129"/>
      <c r="APM59" s="129"/>
      <c r="APN59" s="129"/>
      <c r="APO59" s="129"/>
      <c r="APP59" s="129"/>
      <c r="APQ59" s="129"/>
      <c r="APR59" s="129"/>
      <c r="APS59" s="129"/>
      <c r="APT59" s="129"/>
      <c r="APU59" s="130"/>
      <c r="APV59" s="130"/>
      <c r="APW59" s="130"/>
      <c r="APX59" s="130"/>
      <c r="APY59" s="130"/>
      <c r="APZ59" s="130"/>
      <c r="AQA59" s="130"/>
      <c r="AQB59" s="130"/>
      <c r="AQC59" s="130"/>
      <c r="AQD59" s="130"/>
      <c r="AQE59" s="130"/>
      <c r="AQF59" s="130"/>
      <c r="AQG59" s="130"/>
      <c r="AQH59" s="130"/>
      <c r="AQI59" s="130"/>
      <c r="AQJ59" s="130"/>
      <c r="AQK59" s="130"/>
      <c r="AQL59" s="130"/>
      <c r="AQM59" s="130"/>
      <c r="AQN59" s="130"/>
      <c r="AQO59" s="130"/>
      <c r="AQP59" s="130"/>
      <c r="AQQ59" s="130"/>
      <c r="AQR59" s="130"/>
      <c r="AQS59" s="130"/>
      <c r="AQT59" s="130"/>
      <c r="AQU59" s="130"/>
      <c r="AQV59" s="130"/>
      <c r="AQW59" s="130"/>
      <c r="AQX59" s="130"/>
      <c r="AQY59" s="130"/>
      <c r="AQZ59" s="130"/>
      <c r="ARA59" s="130"/>
      <c r="ARB59" s="130"/>
      <c r="ARC59" s="130"/>
      <c r="ARD59" s="130"/>
      <c r="ARE59" s="130"/>
      <c r="ARF59" s="130"/>
      <c r="ARG59" s="130"/>
      <c r="ARH59" s="130"/>
      <c r="ARI59" s="130"/>
      <c r="ARJ59" s="130"/>
      <c r="ARK59" s="130"/>
      <c r="ARL59" s="130"/>
      <c r="ARM59" s="130"/>
      <c r="ARN59" s="130"/>
      <c r="ARO59" s="130"/>
      <c r="ARP59" s="130"/>
      <c r="ARQ59" s="130"/>
      <c r="ARR59" s="130"/>
      <c r="ARS59" s="130"/>
      <c r="ART59" s="130"/>
      <c r="ARU59" s="130"/>
      <c r="ARV59" s="130"/>
      <c r="ARW59" s="130"/>
      <c r="ARX59" s="130"/>
      <c r="ARY59" s="130"/>
      <c r="ARZ59" s="130"/>
      <c r="ASA59" s="130"/>
      <c r="ASB59" s="130"/>
      <c r="ASC59" s="130"/>
      <c r="ASD59" s="130"/>
      <c r="ASE59" s="130"/>
      <c r="ASF59" s="130"/>
      <c r="ASG59" s="130"/>
      <c r="ASH59" s="131"/>
      <c r="ASI59" s="131"/>
      <c r="ASJ59" s="131"/>
      <c r="ASK59" s="131"/>
      <c r="ASL59" s="131"/>
      <c r="ASM59" s="131"/>
      <c r="ASN59" s="131"/>
      <c r="ASO59" s="131"/>
      <c r="ASP59" s="131"/>
      <c r="ASQ59" s="131"/>
      <c r="ASR59" s="131"/>
      <c r="ASS59" s="131"/>
      <c r="AST59" s="131"/>
      <c r="ASU59" s="131"/>
      <c r="ASV59" s="131"/>
      <c r="ASW59" s="131"/>
      <c r="ASX59" s="131"/>
      <c r="ASY59" s="131"/>
      <c r="ASZ59" s="131"/>
      <c r="ATA59" s="131"/>
      <c r="ATB59" s="131"/>
      <c r="ATC59" s="131"/>
      <c r="ATD59" s="131"/>
      <c r="ATE59" s="131"/>
      <c r="ATF59" s="131"/>
      <c r="ATG59" s="131"/>
      <c r="ATH59" s="131"/>
      <c r="ATI59" s="131"/>
      <c r="ATJ59" s="131"/>
      <c r="ATK59" s="131"/>
      <c r="ATL59" s="131"/>
      <c r="ATM59" s="131"/>
      <c r="ATN59" s="131"/>
      <c r="ATO59" s="131"/>
      <c r="ATP59" s="131"/>
      <c r="ATQ59" s="131"/>
      <c r="ATR59" s="131"/>
      <c r="ATS59" s="131"/>
      <c r="ATT59" s="131"/>
      <c r="ATU59" s="131"/>
      <c r="ATV59" s="131"/>
      <c r="ATW59" s="131"/>
      <c r="ATX59" s="131"/>
      <c r="ATY59" s="131"/>
      <c r="ATZ59" s="131"/>
      <c r="AUA59" s="131"/>
      <c r="AUB59" s="131"/>
      <c r="AUC59" s="131"/>
      <c r="AUD59" s="131"/>
      <c r="AUE59" s="131"/>
      <c r="AUF59" s="131"/>
      <c r="AUG59" s="131"/>
      <c r="AUH59" s="131"/>
      <c r="AUI59" s="131"/>
      <c r="AUJ59" s="131"/>
      <c r="AUK59" s="131"/>
      <c r="AUL59" s="131"/>
      <c r="AUM59" s="131"/>
      <c r="AUN59" s="131"/>
      <c r="AUO59" s="131"/>
      <c r="AUP59" s="131"/>
      <c r="AUQ59" s="131"/>
      <c r="AUR59" s="131"/>
      <c r="AUS59" s="131"/>
      <c r="AUT59" s="131"/>
      <c r="AUU59" s="130"/>
      <c r="AUV59" s="130"/>
      <c r="AUW59" s="130"/>
      <c r="AUX59" s="130"/>
      <c r="AUY59" s="130"/>
      <c r="AUZ59" s="130"/>
      <c r="AVA59" s="130"/>
      <c r="AVB59" s="130"/>
      <c r="AVC59" s="130"/>
      <c r="AVD59" s="130"/>
      <c r="AVE59" s="130"/>
      <c r="AVF59" s="130"/>
      <c r="AVG59" s="130"/>
      <c r="AVH59" s="130"/>
      <c r="AVI59" s="130"/>
      <c r="AVJ59" s="130"/>
      <c r="AVK59" s="130"/>
      <c r="AVL59" s="130"/>
      <c r="AVM59" s="130"/>
      <c r="AVN59" s="130"/>
      <c r="AVO59" s="130"/>
      <c r="AVP59" s="130"/>
      <c r="AVQ59" s="130"/>
      <c r="AVR59" s="130"/>
      <c r="AVS59" s="130"/>
      <c r="AVT59" s="130"/>
      <c r="AVU59" s="130"/>
      <c r="AVV59" s="130"/>
      <c r="AVW59" s="130"/>
      <c r="AVX59" s="130"/>
      <c r="AVY59" s="130"/>
      <c r="AVZ59" s="130"/>
      <c r="AWA59" s="130"/>
      <c r="AWB59" s="130"/>
      <c r="AWC59" s="130"/>
      <c r="AWD59" s="130"/>
      <c r="AWE59" s="130"/>
      <c r="AWF59" s="130"/>
      <c r="AWG59" s="130"/>
      <c r="AWH59" s="130"/>
      <c r="AWI59" s="130"/>
      <c r="AWJ59" s="130"/>
      <c r="AWK59" s="130"/>
      <c r="AWL59" s="130"/>
      <c r="AWM59" s="130"/>
      <c r="AWN59" s="130"/>
      <c r="AWO59" s="130"/>
      <c r="AWP59" s="130"/>
      <c r="AWQ59" s="130"/>
      <c r="AWR59" s="130"/>
      <c r="AWS59" s="130"/>
      <c r="AWT59" s="130"/>
      <c r="AWU59" s="130"/>
      <c r="AWV59" s="130"/>
      <c r="AWW59" s="130"/>
      <c r="AWX59" s="130"/>
      <c r="AWY59" s="130"/>
      <c r="AWZ59" s="130"/>
      <c r="AXA59" s="130"/>
      <c r="AXB59" s="130"/>
      <c r="AXC59" s="130"/>
      <c r="AXD59" s="130"/>
      <c r="AXE59" s="130"/>
      <c r="AXF59" s="130"/>
      <c r="AXG59" s="130"/>
      <c r="AXH59" s="130"/>
      <c r="AXI59" s="130"/>
      <c r="AXJ59" s="130"/>
      <c r="AXK59" s="64"/>
      <c r="AXL59" s="64"/>
      <c r="AXM59" s="64"/>
      <c r="AXN59" s="64"/>
      <c r="AXO59" s="64"/>
      <c r="AXP59" s="64"/>
      <c r="AXQ59" s="64"/>
      <c r="AXR59" s="64"/>
      <c r="AXS59" s="64"/>
      <c r="AXT59" s="64"/>
      <c r="AXU59" s="64"/>
      <c r="AXV59" s="64"/>
      <c r="AXW59" s="64"/>
      <c r="AXX59" s="64"/>
      <c r="AXY59" s="64"/>
      <c r="AXZ59" s="64"/>
      <c r="AYA59" s="64"/>
      <c r="AYB59" s="64"/>
      <c r="AYC59" s="64"/>
      <c r="AYD59" s="64"/>
      <c r="AYE59" s="64"/>
      <c r="AYF59" s="64"/>
      <c r="AYG59" s="64"/>
      <c r="AYH59" s="64"/>
      <c r="AYI59" s="64"/>
      <c r="AYJ59" s="64"/>
      <c r="AYK59" s="64"/>
      <c r="AYL59" s="64"/>
      <c r="AYM59" s="64"/>
      <c r="AYN59" s="64"/>
      <c r="AYO59" s="64"/>
      <c r="AYP59" s="64"/>
      <c r="AYQ59" s="64"/>
      <c r="AYR59" s="64"/>
      <c r="AYS59" s="64"/>
      <c r="AYT59" s="64"/>
      <c r="AYU59" s="64"/>
      <c r="AYV59" s="64"/>
      <c r="AYW59" s="64"/>
      <c r="AYX59" s="64"/>
      <c r="AYY59" s="64"/>
      <c r="AYZ59" s="64"/>
      <c r="AZA59" s="64"/>
      <c r="AZB59" s="64"/>
      <c r="AZC59" s="64"/>
      <c r="AZD59" s="64"/>
      <c r="AZE59" s="64"/>
      <c r="AZF59" s="64"/>
      <c r="AZG59" s="64"/>
      <c r="AZH59" s="64"/>
      <c r="AZI59" s="64"/>
      <c r="AZJ59" s="64"/>
      <c r="AZK59" s="64"/>
      <c r="AZL59" s="64"/>
      <c r="AZM59" s="64"/>
      <c r="AZN59" s="64"/>
      <c r="AZO59" s="64"/>
      <c r="AZP59" s="64"/>
      <c r="AZQ59" s="64"/>
      <c r="AZR59" s="64"/>
      <c r="AZS59" s="64"/>
      <c r="AZT59" s="64"/>
      <c r="AZU59" s="64"/>
      <c r="AZV59" s="64"/>
      <c r="AZW59" s="64"/>
      <c r="AZX59" s="130"/>
      <c r="AZY59" s="130"/>
      <c r="AZZ59" s="130"/>
      <c r="BAA59" s="130"/>
      <c r="BAB59" s="130"/>
      <c r="BAC59" s="130"/>
      <c r="BAD59" s="130"/>
      <c r="BAE59" s="130"/>
      <c r="BAF59" s="130"/>
      <c r="BAG59" s="130"/>
      <c r="BAH59" s="130"/>
      <c r="BAI59" s="130"/>
      <c r="BAJ59" s="130"/>
      <c r="BAK59" s="130"/>
      <c r="BAL59" s="130"/>
      <c r="BAM59" s="130"/>
      <c r="BAN59" s="130"/>
      <c r="BAO59" s="130"/>
      <c r="BAP59" s="130"/>
      <c r="BAQ59" s="130"/>
      <c r="BAR59" s="130"/>
      <c r="BAS59" s="130"/>
      <c r="BAT59" s="130"/>
      <c r="BAU59" s="130"/>
      <c r="BAV59" s="130"/>
      <c r="BAW59" s="130"/>
      <c r="BAX59" s="130"/>
      <c r="BAY59" s="130"/>
      <c r="BAZ59" s="130"/>
      <c r="BBA59" s="130"/>
      <c r="BBB59" s="130"/>
      <c r="BBC59" s="130"/>
      <c r="BBD59" s="130"/>
      <c r="BBE59" s="130"/>
      <c r="BBF59" s="130"/>
      <c r="BBG59" s="130"/>
      <c r="BBH59" s="130"/>
      <c r="BBI59" s="130"/>
      <c r="BBJ59" s="130"/>
      <c r="BBK59" s="130"/>
      <c r="BBL59" s="130"/>
      <c r="BBM59" s="130"/>
      <c r="BBN59" s="130"/>
      <c r="BBO59" s="130"/>
      <c r="BBP59" s="130"/>
      <c r="BBQ59" s="130"/>
      <c r="BBR59" s="130"/>
      <c r="BBS59" s="130"/>
      <c r="BBT59" s="130"/>
      <c r="BBU59" s="130"/>
      <c r="BBV59" s="130"/>
      <c r="BBW59" s="130"/>
      <c r="BBX59" s="130"/>
      <c r="BBY59" s="130"/>
      <c r="BBZ59" s="130"/>
      <c r="BCA59" s="130"/>
      <c r="BCB59" s="130"/>
      <c r="BCC59" s="130"/>
      <c r="BCD59" s="130"/>
      <c r="BCE59" s="130"/>
      <c r="BCF59" s="130"/>
      <c r="BCG59" s="130"/>
      <c r="BCH59" s="130"/>
      <c r="BCI59" s="130"/>
      <c r="BCJ59" s="130"/>
      <c r="BCK59" s="130"/>
      <c r="BCL59" s="130"/>
      <c r="BCM59" s="130"/>
      <c r="BCN59" s="130"/>
      <c r="BCO59" s="130"/>
      <c r="BCP59" s="130"/>
      <c r="BCQ59" s="130"/>
      <c r="BCR59" s="130"/>
      <c r="BCS59" s="130"/>
      <c r="BCT59" s="130"/>
      <c r="BCU59" s="130"/>
      <c r="BCV59" s="130"/>
      <c r="BCW59" s="130"/>
      <c r="BCX59" s="130"/>
      <c r="BCY59" s="130"/>
      <c r="BCZ59" s="130"/>
      <c r="BDA59" s="130"/>
      <c r="BDB59" s="130"/>
      <c r="BDC59" s="130"/>
      <c r="BDD59" s="130"/>
      <c r="BDE59" s="130"/>
      <c r="BDF59" s="130"/>
      <c r="BDG59" s="130"/>
      <c r="BDH59" s="130"/>
      <c r="BDI59" s="130"/>
      <c r="BDJ59" s="130"/>
      <c r="BDK59" s="130"/>
      <c r="BDL59" s="130"/>
      <c r="BDM59" s="130"/>
      <c r="BDN59" s="130"/>
      <c r="BDO59" s="130"/>
      <c r="BDP59" s="130"/>
      <c r="BDQ59" s="130"/>
      <c r="BDR59" s="130"/>
      <c r="BDS59" s="130"/>
      <c r="BDT59" s="130"/>
      <c r="BDU59" s="130"/>
      <c r="BDV59" s="130"/>
      <c r="BDW59" s="130"/>
      <c r="BDX59" s="130"/>
      <c r="BDY59" s="130"/>
      <c r="BDZ59" s="130"/>
      <c r="BEA59" s="130"/>
      <c r="BEB59" s="130"/>
      <c r="BEC59" s="130"/>
      <c r="BED59" s="130"/>
      <c r="BEE59" s="130"/>
      <c r="BEF59" s="130"/>
      <c r="BEG59" s="130"/>
      <c r="BEH59" s="130"/>
      <c r="BEI59" s="130"/>
      <c r="BEJ59" s="130"/>
      <c r="BEK59" s="130"/>
      <c r="BEL59" s="130"/>
      <c r="BEM59" s="130"/>
      <c r="BEN59" s="130"/>
      <c r="BEO59" s="130"/>
      <c r="BEP59" s="130"/>
      <c r="BEQ59" s="130"/>
      <c r="BER59" s="130"/>
      <c r="BES59" s="130"/>
      <c r="BET59" s="130"/>
      <c r="BEU59" s="130"/>
      <c r="BEV59" s="130"/>
      <c r="BEW59" s="130"/>
      <c r="BEX59" s="129"/>
      <c r="BEY59" s="129"/>
      <c r="BEZ59" s="129"/>
      <c r="BFA59" s="129"/>
      <c r="BFB59" s="129"/>
      <c r="BFC59" s="129"/>
      <c r="BFD59" s="129"/>
      <c r="BFE59" s="129"/>
      <c r="BFF59" s="129"/>
      <c r="BFG59" s="129"/>
      <c r="BFH59" s="129"/>
      <c r="BFI59" s="129"/>
      <c r="BFJ59" s="129"/>
      <c r="BFK59" s="129"/>
      <c r="BFL59" s="129"/>
      <c r="BFM59" s="129"/>
      <c r="BFN59" s="129"/>
      <c r="BFO59" s="129"/>
      <c r="BFP59" s="129"/>
      <c r="BFQ59" s="129"/>
      <c r="BFR59" s="129"/>
      <c r="BFS59" s="129"/>
      <c r="BFT59" s="129"/>
      <c r="BFU59" s="129"/>
      <c r="BFV59" s="129"/>
      <c r="BFW59" s="129"/>
      <c r="BFX59" s="129"/>
      <c r="BFY59" s="129"/>
      <c r="BFZ59" s="129"/>
      <c r="BGA59" s="129"/>
      <c r="BGB59" s="129"/>
      <c r="BGC59" s="129"/>
      <c r="BGD59" s="129"/>
      <c r="BGE59" s="129"/>
      <c r="BGF59" s="129"/>
      <c r="BGG59" s="129"/>
      <c r="BGH59" s="129"/>
      <c r="BGI59" s="129"/>
      <c r="BGJ59" s="129"/>
      <c r="BGK59" s="129"/>
      <c r="BGL59" s="129"/>
      <c r="BGM59" s="129"/>
      <c r="BGN59" s="129"/>
      <c r="BGO59" s="129"/>
      <c r="BGP59" s="129"/>
      <c r="BGQ59" s="129"/>
      <c r="BGR59" s="129"/>
      <c r="BGS59" s="129"/>
      <c r="BGT59" s="129"/>
      <c r="BGU59" s="129"/>
      <c r="BGV59" s="129"/>
      <c r="BGW59" s="129"/>
      <c r="BGX59" s="129"/>
      <c r="BGY59" s="129"/>
      <c r="BGZ59" s="129"/>
      <c r="BHA59" s="129"/>
      <c r="BHB59" s="129"/>
      <c r="BHC59" s="129"/>
      <c r="BHD59" s="129"/>
      <c r="BHE59" s="129"/>
      <c r="BHF59" s="129"/>
      <c r="BHG59" s="129"/>
      <c r="BHH59" s="129"/>
      <c r="BHI59" s="129"/>
      <c r="BHJ59" s="129"/>
      <c r="BHK59" s="129"/>
      <c r="BHL59" s="129"/>
      <c r="BHM59" s="129"/>
      <c r="BHN59" s="106"/>
      <c r="BHO59" s="106"/>
      <c r="BHP59" s="106"/>
      <c r="BHQ59" s="106"/>
      <c r="BHR59" s="106"/>
      <c r="BHS59" s="106"/>
      <c r="BHT59" s="106"/>
      <c r="BHU59" s="106"/>
      <c r="BHV59" s="106"/>
      <c r="BHW59" s="106"/>
      <c r="BHX59" s="106"/>
      <c r="BHY59" s="106"/>
      <c r="BHZ59" s="106"/>
      <c r="BIA59" s="106"/>
      <c r="BIB59" s="106"/>
      <c r="BIC59" s="106"/>
      <c r="BID59" s="106"/>
      <c r="BIE59" s="106"/>
      <c r="BIF59" s="106"/>
      <c r="BIG59" s="106"/>
      <c r="BIH59" s="106"/>
      <c r="BII59" s="106"/>
      <c r="BIJ59" s="106"/>
      <c r="BIK59" s="106"/>
      <c r="BIL59" s="106"/>
      <c r="BIM59" s="106"/>
      <c r="BIN59" s="106"/>
      <c r="BIO59" s="106"/>
      <c r="BIP59" s="106"/>
      <c r="BIQ59" s="106"/>
      <c r="BIR59" s="106"/>
      <c r="BIS59" s="106"/>
      <c r="BIT59" s="106"/>
      <c r="BIU59" s="106"/>
      <c r="BIV59" s="106"/>
      <c r="BIW59" s="106"/>
      <c r="BIX59" s="106"/>
      <c r="BIY59" s="106"/>
      <c r="BIZ59" s="106"/>
      <c r="BJA59" s="106"/>
      <c r="BJB59" s="106"/>
      <c r="BJC59" s="106"/>
      <c r="BJD59" s="106"/>
      <c r="BJE59" s="106"/>
      <c r="BJF59" s="106"/>
      <c r="BJG59" s="106"/>
      <c r="BJH59" s="106"/>
      <c r="BJI59" s="106"/>
      <c r="BJJ59" s="106"/>
      <c r="BJK59" s="106"/>
      <c r="BJL59" s="106"/>
      <c r="BJM59" s="106"/>
      <c r="BJN59" s="106"/>
      <c r="BJO59" s="106"/>
      <c r="BJP59" s="106"/>
      <c r="BJQ59" s="106"/>
      <c r="BJR59" s="106"/>
      <c r="BJS59" s="106"/>
      <c r="BJT59" s="106"/>
      <c r="BJU59" s="106"/>
      <c r="BJV59" s="106"/>
      <c r="BJW59" s="106"/>
      <c r="BJX59" s="106"/>
      <c r="BJY59" s="106"/>
      <c r="BJZ59" s="106"/>
      <c r="BKA59" s="106"/>
      <c r="BKB59" s="106"/>
      <c r="BKC59" s="106"/>
      <c r="BKD59" s="106"/>
      <c r="BKE59" s="106"/>
      <c r="BKF59" s="106"/>
      <c r="BKG59" s="106"/>
      <c r="BKH59" s="106"/>
      <c r="BKI59" s="106"/>
      <c r="BKJ59" s="106"/>
      <c r="BKK59" s="106"/>
      <c r="BKL59" s="106"/>
      <c r="BKM59" s="106"/>
      <c r="BKN59" s="106"/>
      <c r="BKO59" s="106"/>
      <c r="BKP59" s="106"/>
      <c r="BKQ59" s="106"/>
      <c r="BKR59" s="106"/>
      <c r="BKS59" s="106"/>
      <c r="BKT59" s="106"/>
      <c r="BKU59" s="106"/>
      <c r="BKV59" s="106"/>
      <c r="BKW59" s="106"/>
      <c r="BKX59" s="106"/>
      <c r="BKY59" s="106"/>
      <c r="BKZ59" s="106"/>
      <c r="BLA59" s="106"/>
      <c r="BLB59" s="106"/>
      <c r="BLC59" s="106"/>
      <c r="BLD59" s="106"/>
      <c r="BLE59" s="106"/>
      <c r="BLF59" s="106"/>
      <c r="BLG59" s="106"/>
      <c r="BLH59" s="106"/>
      <c r="BLI59" s="106"/>
      <c r="BLJ59" s="106"/>
      <c r="BLK59" s="106"/>
      <c r="BLL59" s="106"/>
      <c r="BLM59" s="106"/>
      <c r="BLN59" s="106"/>
      <c r="BLO59" s="106"/>
      <c r="BLP59" s="106"/>
      <c r="BLQ59" s="106"/>
      <c r="BLR59" s="106"/>
      <c r="BLS59" s="106"/>
      <c r="BLT59" s="106"/>
      <c r="BLU59" s="106"/>
      <c r="BLV59" s="106"/>
      <c r="BLW59" s="106"/>
      <c r="BLX59" s="106"/>
      <c r="BLY59" s="106"/>
      <c r="BLZ59" s="106"/>
      <c r="BMA59" s="106"/>
      <c r="BMB59" s="106"/>
      <c r="BMC59" s="106"/>
      <c r="BMD59" s="106"/>
      <c r="BME59" s="106"/>
      <c r="BMF59" s="106"/>
      <c r="BMG59" s="106"/>
      <c r="BMH59" s="106"/>
      <c r="BMI59" s="106"/>
      <c r="BMJ59" s="106"/>
      <c r="BMK59" s="106"/>
      <c r="BML59" s="106"/>
      <c r="BMM59" s="106"/>
      <c r="BMN59" s="106"/>
      <c r="BMO59" s="106"/>
      <c r="BMP59" s="106"/>
      <c r="BMQ59" s="106"/>
      <c r="BMR59" s="106"/>
      <c r="BMS59" s="106"/>
      <c r="BMT59" s="259"/>
      <c r="BMU59" s="259"/>
      <c r="BMV59" s="259"/>
      <c r="BMW59" s="259"/>
      <c r="BMX59" s="259"/>
      <c r="BMY59" s="259"/>
      <c r="BMZ59" s="259"/>
      <c r="BNA59" s="259"/>
      <c r="BNB59" s="259"/>
      <c r="BNC59" s="259"/>
      <c r="BND59" s="259"/>
      <c r="BNE59" s="259"/>
      <c r="BNF59" s="259"/>
      <c r="BNG59" s="259"/>
      <c r="BNH59" s="259"/>
      <c r="BNI59" s="259"/>
      <c r="BNJ59" s="259"/>
      <c r="BNK59" s="259"/>
      <c r="BNL59" s="259"/>
      <c r="BNM59" s="259"/>
      <c r="BNN59" s="259"/>
      <c r="BNO59" s="259"/>
      <c r="BNP59" s="259"/>
      <c r="BNQ59" s="259"/>
      <c r="BNR59" s="259"/>
      <c r="BNS59" s="259"/>
      <c r="BNT59" s="259"/>
      <c r="BNU59" s="259"/>
      <c r="BNV59" s="259"/>
      <c r="BNW59" s="259"/>
      <c r="BNX59" s="259"/>
      <c r="BNY59" s="259"/>
      <c r="BNZ59" s="259"/>
      <c r="BOA59" s="259"/>
      <c r="BOB59" s="259"/>
      <c r="BOC59" s="259"/>
      <c r="BOD59" s="259"/>
      <c r="BOE59" s="259"/>
      <c r="BOF59" s="259"/>
      <c r="BOG59" s="259"/>
      <c r="BOH59" s="259"/>
      <c r="BOI59" s="259"/>
      <c r="BOJ59" s="259"/>
      <c r="BOK59" s="259"/>
      <c r="BOL59" s="259"/>
      <c r="BOM59" s="259"/>
      <c r="BON59" s="259"/>
      <c r="BOO59" s="259"/>
      <c r="BOP59" s="259"/>
      <c r="BOQ59" s="259"/>
      <c r="BOR59" s="259"/>
      <c r="BOS59" s="259"/>
      <c r="BOT59" s="259"/>
      <c r="BOU59" s="259"/>
      <c r="BOV59" s="259"/>
      <c r="BOW59" s="259"/>
      <c r="BOX59" s="259"/>
      <c r="BOY59" s="259"/>
      <c r="BOZ59" s="259"/>
      <c r="BPA59" s="259"/>
      <c r="BPB59" s="259"/>
      <c r="BPC59" s="259"/>
      <c r="BPD59" s="259"/>
      <c r="BPE59" s="259"/>
      <c r="BPF59" s="259"/>
      <c r="BPG59" s="259"/>
      <c r="BPH59" s="259"/>
      <c r="BPI59" s="259"/>
      <c r="BPJ59" s="129"/>
      <c r="BPK59" s="129"/>
      <c r="BPL59" s="129"/>
      <c r="BPM59" s="129"/>
      <c r="BPN59" s="129"/>
      <c r="BPO59" s="129"/>
      <c r="BPP59" s="129"/>
      <c r="BPQ59" s="129"/>
      <c r="BPR59" s="129"/>
      <c r="BPS59" s="129"/>
      <c r="BPT59" s="129"/>
      <c r="BPU59" s="129"/>
      <c r="BPV59" s="129"/>
      <c r="BPW59" s="129"/>
      <c r="BPX59" s="129"/>
      <c r="BPY59" s="129"/>
      <c r="BPZ59" s="129"/>
      <c r="BQA59" s="129"/>
      <c r="BQB59" s="129"/>
      <c r="BQC59" s="129"/>
      <c r="BQD59" s="129"/>
      <c r="BQE59" s="129"/>
      <c r="BQF59" s="129"/>
      <c r="BQG59" s="129"/>
      <c r="BQH59" s="129"/>
      <c r="BQI59" s="129"/>
      <c r="BQJ59" s="129"/>
      <c r="BQK59" s="129"/>
      <c r="BQL59" s="129"/>
      <c r="BQM59" s="129"/>
      <c r="BQN59" s="129"/>
      <c r="BQO59" s="129"/>
      <c r="BQP59" s="129"/>
      <c r="BQQ59" s="129"/>
      <c r="BQR59" s="129"/>
      <c r="BQS59" s="129"/>
      <c r="BQT59" s="129"/>
      <c r="BQU59" s="129"/>
      <c r="BQV59" s="129"/>
      <c r="BQW59" s="129"/>
      <c r="BQX59" s="129"/>
      <c r="BQY59" s="129"/>
      <c r="BQZ59" s="129"/>
      <c r="BRA59" s="129"/>
      <c r="BRB59" s="129"/>
      <c r="BRC59" s="129"/>
      <c r="BRD59" s="129"/>
      <c r="BRE59" s="129"/>
      <c r="BRF59" s="129"/>
      <c r="BRG59" s="129"/>
      <c r="BRH59" s="129"/>
      <c r="BRI59" s="129"/>
      <c r="BRJ59" s="129"/>
      <c r="BRK59" s="129"/>
      <c r="BRL59" s="129"/>
      <c r="BRM59" s="129"/>
      <c r="BRN59" s="129"/>
      <c r="BRO59" s="129"/>
      <c r="BRP59" s="129"/>
      <c r="BRQ59" s="129"/>
      <c r="BRR59" s="129"/>
      <c r="BRS59" s="129"/>
      <c r="BRT59" s="129"/>
      <c r="BRU59" s="129"/>
      <c r="BRV59" s="129"/>
      <c r="BRW59" s="129"/>
      <c r="BRX59" s="129"/>
      <c r="BRY59" s="129"/>
      <c r="BRZ59" s="129"/>
      <c r="BSA59" s="129"/>
      <c r="BSB59" s="129"/>
      <c r="BSC59" s="129"/>
      <c r="BSD59" s="129"/>
      <c r="BSE59" s="129"/>
      <c r="BSF59" s="129"/>
      <c r="BSG59" s="129"/>
      <c r="BSH59" s="129"/>
      <c r="BSI59" s="129"/>
      <c r="BSJ59" s="129"/>
      <c r="BSK59" s="129"/>
      <c r="BSL59" s="129"/>
      <c r="BSM59" s="129"/>
      <c r="BSN59" s="129"/>
      <c r="BSO59" s="129"/>
      <c r="BSP59" s="129"/>
      <c r="BSQ59" s="129"/>
      <c r="BSR59" s="129"/>
      <c r="BSS59" s="129"/>
      <c r="BST59" s="129"/>
      <c r="BSU59" s="129"/>
      <c r="BSV59" s="129"/>
      <c r="BSW59" s="129"/>
      <c r="BSX59" s="129"/>
      <c r="BSY59" s="129"/>
      <c r="BSZ59" s="129"/>
      <c r="BTA59" s="129"/>
      <c r="BTB59" s="129"/>
      <c r="BTC59" s="129"/>
      <c r="BTD59" s="129"/>
      <c r="BTE59" s="129"/>
      <c r="BTF59" s="129"/>
      <c r="BTG59" s="129"/>
      <c r="BTH59" s="129"/>
      <c r="BTI59" s="129"/>
      <c r="BTJ59" s="129"/>
      <c r="BTK59" s="129"/>
      <c r="BTL59" s="129"/>
      <c r="BTM59" s="129"/>
      <c r="BTN59" s="129"/>
      <c r="BTO59" s="129"/>
      <c r="BTP59" s="129"/>
      <c r="BTQ59" s="129"/>
      <c r="BTR59" s="129"/>
      <c r="BTS59" s="129"/>
      <c r="BTT59" s="129"/>
      <c r="BTU59" s="129"/>
      <c r="BTV59" s="129"/>
      <c r="BTW59" s="129"/>
      <c r="BTX59" s="129"/>
      <c r="BTY59" s="129"/>
      <c r="BTZ59" s="129"/>
      <c r="BUA59" s="129"/>
      <c r="BUB59" s="129"/>
      <c r="BUC59" s="129"/>
      <c r="BUD59" s="129"/>
      <c r="BUE59" s="129"/>
      <c r="BUF59" s="129"/>
      <c r="BUG59" s="129"/>
      <c r="BUH59" s="129"/>
      <c r="BUI59" s="129"/>
      <c r="BUJ59" s="129"/>
      <c r="BUK59" s="129"/>
      <c r="BUL59" s="129"/>
      <c r="BUM59" s="129"/>
      <c r="BUN59" s="129"/>
      <c r="BUO59" s="129"/>
      <c r="BUP59" s="129"/>
      <c r="BUQ59" s="129"/>
      <c r="BUR59" s="129"/>
      <c r="BUS59" s="129"/>
      <c r="BUT59" s="129"/>
      <c r="BUU59" s="129"/>
      <c r="BUV59" s="129"/>
      <c r="BUW59" s="129"/>
      <c r="BUX59" s="129"/>
      <c r="BUY59" s="129"/>
      <c r="BUZ59" s="129"/>
      <c r="BVA59" s="129"/>
      <c r="BVB59" s="129"/>
      <c r="BVC59" s="129"/>
      <c r="BVD59" s="129"/>
      <c r="BVE59" s="129"/>
      <c r="BVF59" s="129"/>
      <c r="BVG59" s="129"/>
      <c r="BVH59" s="129"/>
      <c r="BVI59" s="129"/>
      <c r="BVJ59" s="129"/>
      <c r="BVK59" s="129"/>
      <c r="BVL59" s="129"/>
      <c r="BVM59" s="129"/>
      <c r="BVN59" s="129"/>
      <c r="BVO59" s="129"/>
      <c r="BVP59" s="129"/>
      <c r="BVQ59" s="129"/>
      <c r="BVR59" s="129"/>
      <c r="BVS59" s="129"/>
      <c r="BVT59" s="129"/>
      <c r="BVU59" s="129"/>
      <c r="BVV59" s="129"/>
      <c r="BVW59" s="129"/>
      <c r="BVX59" s="129"/>
      <c r="BVY59" s="129"/>
      <c r="BVZ59" s="129"/>
      <c r="BWA59" s="129"/>
      <c r="BWB59" s="129"/>
      <c r="BWC59" s="129"/>
      <c r="BWD59" s="129"/>
      <c r="BWE59" s="129"/>
      <c r="BWF59" s="129"/>
      <c r="BWG59" s="129"/>
      <c r="BWH59" s="129"/>
      <c r="BWI59" s="129"/>
      <c r="BWJ59" s="129"/>
      <c r="BWK59" s="129"/>
      <c r="BWL59" s="129"/>
      <c r="BWM59" s="129"/>
      <c r="BWN59" s="129"/>
      <c r="BWO59" s="129"/>
      <c r="BWP59" s="129"/>
      <c r="BWQ59" s="129"/>
      <c r="BWR59" s="129"/>
      <c r="BWS59" s="129"/>
      <c r="BWT59" s="129"/>
      <c r="BWU59" s="129"/>
      <c r="BWV59" s="129"/>
      <c r="BWW59" s="129"/>
      <c r="BWX59" s="129"/>
      <c r="BWY59" s="129"/>
      <c r="BWZ59" s="129"/>
      <c r="BXA59" s="129"/>
      <c r="BXB59" s="129"/>
      <c r="BXC59" s="256"/>
      <c r="BXD59" s="256"/>
      <c r="BXE59" s="256"/>
      <c r="BXF59" s="256"/>
      <c r="BXG59" s="256"/>
      <c r="BXH59" s="256"/>
      <c r="BXI59" s="256"/>
      <c r="BXJ59" s="256"/>
      <c r="BXK59" s="256"/>
      <c r="BXL59" s="256"/>
      <c r="BXM59" s="256"/>
      <c r="BXN59" s="256"/>
      <c r="BXO59" s="256"/>
      <c r="BXP59" s="256"/>
      <c r="BXQ59" s="256"/>
      <c r="BXR59" s="256"/>
      <c r="BXS59" s="256"/>
      <c r="BXT59" s="256"/>
      <c r="BXU59" s="256"/>
      <c r="BXV59" s="256"/>
      <c r="BXW59" s="256"/>
      <c r="BXX59" s="256"/>
      <c r="BXY59" s="256"/>
      <c r="BXZ59" s="256"/>
      <c r="BYA59" s="256"/>
      <c r="BYB59" s="256"/>
      <c r="BYC59" s="256"/>
      <c r="BYD59" s="256"/>
      <c r="BYE59" s="256"/>
      <c r="BYF59" s="256"/>
      <c r="BYG59" s="256"/>
      <c r="BYH59" s="256"/>
      <c r="BYI59" s="256"/>
      <c r="BYJ59" s="256"/>
      <c r="BYK59" s="256"/>
      <c r="BYL59" s="256"/>
      <c r="BYM59" s="256"/>
      <c r="BYN59" s="256"/>
      <c r="BYO59" s="256"/>
      <c r="BYP59" s="256"/>
      <c r="BYQ59" s="256"/>
      <c r="BYR59" s="256"/>
      <c r="BYS59" s="256"/>
      <c r="BYT59" s="256"/>
      <c r="BYU59" s="256"/>
      <c r="BYV59" s="256"/>
      <c r="BYW59" s="256"/>
      <c r="BYX59" s="256"/>
      <c r="BYY59" s="256"/>
      <c r="BYZ59" s="256"/>
      <c r="BZA59" s="256"/>
      <c r="BZB59" s="256"/>
      <c r="BZC59" s="256"/>
      <c r="BZD59" s="256"/>
      <c r="BZE59" s="256"/>
      <c r="BZF59" s="256"/>
      <c r="BZG59" s="256"/>
      <c r="BZH59" s="256"/>
      <c r="BZI59" s="256"/>
      <c r="BZJ59" s="256"/>
      <c r="BZK59" s="256"/>
      <c r="BZL59" s="256"/>
      <c r="BZM59" s="256"/>
      <c r="BZN59" s="256"/>
      <c r="BZO59" s="256"/>
      <c r="BZP59" s="129"/>
      <c r="BZQ59" s="129"/>
      <c r="BZR59" s="129"/>
      <c r="BZS59" s="129"/>
      <c r="BZT59" s="129"/>
      <c r="BZU59" s="129"/>
      <c r="BZV59" s="129"/>
      <c r="BZW59" s="129"/>
      <c r="BZX59" s="129"/>
      <c r="BZY59" s="129"/>
      <c r="BZZ59" s="129"/>
      <c r="CAA59" s="129"/>
      <c r="CAB59" s="129"/>
      <c r="CAC59" s="129"/>
      <c r="CAD59" s="129"/>
      <c r="CAE59" s="129"/>
      <c r="CAF59" s="129"/>
      <c r="CAG59" s="129"/>
      <c r="CAH59" s="129"/>
      <c r="CAI59" s="129"/>
      <c r="CAJ59" s="129"/>
      <c r="CAK59" s="129"/>
      <c r="CAL59" s="129"/>
      <c r="CAM59" s="129"/>
      <c r="CAN59" s="129"/>
      <c r="CAO59" s="129"/>
      <c r="CAP59" s="129"/>
      <c r="CAQ59" s="129"/>
      <c r="CAR59" s="129"/>
      <c r="CAS59" s="129"/>
      <c r="CAT59" s="129"/>
      <c r="CAU59" s="129"/>
      <c r="CAV59" s="129"/>
      <c r="CAW59" s="129"/>
      <c r="CAX59" s="129"/>
      <c r="CAY59" s="129"/>
      <c r="CAZ59" s="129"/>
      <c r="CBA59" s="129"/>
      <c r="CBB59" s="129"/>
      <c r="CBC59" s="129"/>
      <c r="CBD59" s="129"/>
      <c r="CBE59" s="129"/>
      <c r="CBF59" s="129"/>
      <c r="CBG59" s="129"/>
      <c r="CBH59" s="129"/>
      <c r="CBI59" s="129"/>
      <c r="CBJ59" s="129"/>
      <c r="CBK59" s="129"/>
      <c r="CBL59" s="129"/>
      <c r="CBM59" s="129"/>
      <c r="CBN59" s="129"/>
      <c r="CBO59" s="129"/>
      <c r="CBP59" s="129"/>
      <c r="CBQ59" s="129"/>
      <c r="CBR59" s="129"/>
      <c r="CBS59" s="129"/>
      <c r="CBT59" s="129"/>
      <c r="CBU59" s="129"/>
      <c r="CBV59" s="129"/>
      <c r="CBW59" s="129"/>
      <c r="CBX59" s="129"/>
      <c r="CBY59" s="129"/>
      <c r="CBZ59" s="129"/>
      <c r="CCA59" s="129"/>
      <c r="CCB59" s="129"/>
      <c r="CCC59" s="129"/>
      <c r="CCD59" s="129"/>
      <c r="CCE59" s="129"/>
      <c r="CCF59" s="129"/>
      <c r="CCG59" s="129"/>
      <c r="CCH59" s="129"/>
      <c r="CCI59" s="129"/>
      <c r="CCJ59" s="129"/>
      <c r="CCK59" s="129"/>
      <c r="CCL59" s="129"/>
      <c r="CCM59" s="129"/>
      <c r="CCN59" s="129"/>
      <c r="CCO59" s="129"/>
      <c r="CCP59" s="129"/>
      <c r="CCQ59" s="129"/>
      <c r="CCR59" s="129"/>
      <c r="CCS59" s="129"/>
      <c r="CCT59" s="129"/>
      <c r="CCU59" s="129"/>
      <c r="CCV59" s="129"/>
      <c r="CCW59" s="129"/>
      <c r="CCX59" s="129"/>
      <c r="CCY59" s="129"/>
      <c r="CCZ59" s="129"/>
      <c r="CDA59" s="129"/>
      <c r="CDB59" s="129"/>
      <c r="CDC59" s="129"/>
      <c r="CDD59" s="129"/>
      <c r="CDE59" s="129"/>
      <c r="CDF59" s="129"/>
      <c r="CDG59" s="129"/>
      <c r="CDH59" s="129"/>
      <c r="CDI59" s="129"/>
      <c r="CDJ59" s="129"/>
      <c r="CDK59" s="129"/>
      <c r="CDL59" s="129"/>
      <c r="CDM59" s="129"/>
      <c r="CDN59" s="129"/>
      <c r="CDO59" s="129"/>
      <c r="CDP59" s="129"/>
      <c r="CDQ59" s="129"/>
      <c r="CDR59" s="129"/>
      <c r="CDS59" s="129"/>
      <c r="CDT59" s="129"/>
      <c r="CDU59" s="129"/>
      <c r="CDV59" s="129"/>
      <c r="CDW59" s="129"/>
      <c r="CDX59" s="129"/>
      <c r="CDY59" s="129"/>
      <c r="CDZ59" s="129"/>
      <c r="CEA59" s="129"/>
      <c r="CEB59" s="129"/>
      <c r="CEC59" s="129"/>
      <c r="CED59" s="129"/>
      <c r="CEE59" s="129"/>
      <c r="CEF59" s="129"/>
      <c r="CEG59" s="129"/>
      <c r="CEH59" s="129"/>
      <c r="CEI59" s="129"/>
      <c r="CEJ59" s="129"/>
      <c r="CEK59" s="129"/>
      <c r="CEL59" s="129"/>
      <c r="CEM59" s="129"/>
      <c r="CEN59" s="129"/>
      <c r="CEO59" s="129"/>
      <c r="CEP59" s="130"/>
      <c r="CEQ59" s="130"/>
      <c r="CER59" s="130"/>
      <c r="CES59" s="130"/>
      <c r="CET59" s="130"/>
      <c r="CEU59" s="130"/>
      <c r="CEV59" s="130"/>
      <c r="CEW59" s="130"/>
      <c r="CEX59" s="130"/>
      <c r="CEY59" s="130"/>
      <c r="CEZ59" s="130"/>
      <c r="CFA59" s="130"/>
      <c r="CFB59" s="130"/>
      <c r="CFC59" s="130"/>
      <c r="CFD59" s="130"/>
      <c r="CFE59" s="130"/>
      <c r="CFF59" s="130"/>
      <c r="CFG59" s="130"/>
      <c r="CFH59" s="130"/>
      <c r="CFI59" s="130"/>
      <c r="CFJ59" s="130"/>
      <c r="CFK59" s="130"/>
      <c r="CFL59" s="130"/>
      <c r="CFM59" s="130"/>
      <c r="CFN59" s="130"/>
      <c r="CFO59" s="130"/>
      <c r="CFP59" s="130"/>
      <c r="CFQ59" s="130"/>
      <c r="CFR59" s="130"/>
      <c r="CFS59" s="130"/>
      <c r="CFT59" s="130"/>
      <c r="CFU59" s="130"/>
      <c r="CFV59" s="130"/>
      <c r="CFW59" s="130"/>
      <c r="CFX59" s="130"/>
      <c r="CFY59" s="130"/>
      <c r="CFZ59" s="130"/>
      <c r="CGA59" s="130"/>
      <c r="CGB59" s="130"/>
      <c r="CGC59" s="130"/>
      <c r="CGD59" s="130"/>
    </row>
    <row r="60" spans="1:2214" x14ac:dyDescent="0.25">
      <c r="A60" s="279"/>
      <c r="B60" s="255"/>
      <c r="C60" s="267"/>
      <c r="D60" s="267"/>
      <c r="E60" s="275"/>
      <c r="F60" s="260"/>
      <c r="G60" s="260"/>
      <c r="H60" s="276"/>
      <c r="I60" s="261"/>
      <c r="J60" s="261"/>
      <c r="K60" s="276"/>
      <c r="L60" s="261"/>
      <c r="M60" s="261"/>
      <c r="N60" s="277"/>
      <c r="O60" s="262"/>
      <c r="P60" s="262"/>
      <c r="Q60" s="276"/>
      <c r="R60" s="261"/>
      <c r="S60" s="261"/>
      <c r="T60" s="275"/>
      <c r="U60" s="260"/>
      <c r="V60" s="260"/>
      <c r="W60" s="260"/>
      <c r="X60" s="278"/>
      <c r="Y60" s="277"/>
      <c r="Z60" s="262"/>
      <c r="AA60" s="262"/>
      <c r="AB60" s="277"/>
      <c r="AC60" s="262"/>
      <c r="AD60" s="262"/>
      <c r="AE60" s="277"/>
      <c r="AF60" s="262"/>
      <c r="AG60" s="262"/>
      <c r="AH60" s="129"/>
      <c r="AI60" s="129"/>
      <c r="AJ60" s="129"/>
      <c r="AK60" s="129"/>
      <c r="AL60" s="129"/>
      <c r="AM60" s="129"/>
      <c r="AN60" s="129"/>
      <c r="AO60" s="64"/>
      <c r="AP60" s="64"/>
      <c r="AQ60" s="129"/>
      <c r="AR60" s="64"/>
      <c r="AS60" s="64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/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/>
      <c r="GH60" s="64"/>
      <c r="GI60" s="64"/>
      <c r="GJ60" s="64"/>
      <c r="GK60" s="64"/>
      <c r="GL60" s="64"/>
      <c r="GM60" s="64"/>
      <c r="GN60" s="64"/>
      <c r="GO60" s="64"/>
      <c r="GP60" s="64"/>
      <c r="GQ60" s="64"/>
      <c r="GR60" s="64"/>
      <c r="GS60" s="64"/>
      <c r="GT60" s="64"/>
      <c r="GU60" s="64"/>
      <c r="GV60" s="64"/>
      <c r="GW60" s="64"/>
      <c r="GX60" s="64"/>
      <c r="GY60" s="64"/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  <c r="HZ60" s="64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130"/>
      <c r="IQ60" s="130"/>
      <c r="IR60" s="130"/>
      <c r="IS60" s="130"/>
      <c r="IT60" s="130"/>
      <c r="IU60" s="130"/>
      <c r="IV60" s="130"/>
      <c r="IW60" s="130"/>
      <c r="IX60" s="130"/>
      <c r="IY60" s="130"/>
      <c r="IZ60" s="130"/>
      <c r="JA60" s="130"/>
      <c r="JB60" s="130"/>
      <c r="JC60" s="130"/>
      <c r="JD60" s="130"/>
      <c r="JE60" s="130"/>
      <c r="JF60" s="130"/>
      <c r="JG60" s="130"/>
      <c r="JH60" s="130"/>
      <c r="JI60" s="130"/>
      <c r="JJ60" s="130"/>
      <c r="JK60" s="130"/>
      <c r="JL60" s="130"/>
      <c r="JM60" s="130"/>
      <c r="JN60" s="130"/>
      <c r="JO60" s="130"/>
      <c r="JP60" s="130"/>
      <c r="JQ60" s="130"/>
      <c r="JR60" s="130"/>
      <c r="JS60" s="130"/>
      <c r="JT60" s="130"/>
      <c r="JU60" s="130"/>
      <c r="JV60" s="130"/>
      <c r="JW60" s="130"/>
      <c r="JX60" s="130"/>
      <c r="JY60" s="130"/>
      <c r="JZ60" s="130"/>
      <c r="KA60" s="130"/>
      <c r="KB60" s="130"/>
      <c r="KC60" s="130"/>
      <c r="KD60" s="130"/>
      <c r="KE60" s="130"/>
      <c r="KF60" s="130"/>
      <c r="KG60" s="130"/>
      <c r="KH60" s="130"/>
      <c r="KI60" s="130"/>
      <c r="KJ60" s="130"/>
      <c r="KK60" s="130"/>
      <c r="KL60" s="130"/>
      <c r="KM60" s="130"/>
      <c r="KN60" s="130"/>
      <c r="KO60" s="130"/>
      <c r="KP60" s="130"/>
      <c r="KQ60" s="130"/>
      <c r="KR60" s="130"/>
      <c r="KS60" s="130"/>
      <c r="KT60" s="130"/>
      <c r="KU60" s="130"/>
      <c r="KV60" s="130"/>
      <c r="KW60" s="130"/>
      <c r="KX60" s="130"/>
      <c r="KY60" s="130"/>
      <c r="KZ60" s="130"/>
      <c r="LA60" s="130"/>
      <c r="LB60" s="130"/>
      <c r="LC60" s="130"/>
      <c r="LD60" s="130"/>
      <c r="LE60" s="130"/>
      <c r="LF60" s="130"/>
      <c r="LG60" s="130"/>
      <c r="LH60" s="130"/>
      <c r="LI60" s="130"/>
      <c r="LJ60" s="130"/>
      <c r="LK60" s="130"/>
      <c r="LL60" s="130"/>
      <c r="LM60" s="130"/>
      <c r="LN60" s="130"/>
      <c r="LO60" s="130"/>
      <c r="LP60" s="130"/>
      <c r="LQ60" s="130"/>
      <c r="LR60" s="130"/>
      <c r="LS60" s="130"/>
      <c r="LT60" s="130"/>
      <c r="LU60" s="130"/>
      <c r="LV60" s="130"/>
      <c r="LW60" s="130"/>
      <c r="LX60" s="130"/>
      <c r="LY60" s="130"/>
      <c r="LZ60" s="130"/>
      <c r="MA60" s="130"/>
      <c r="MB60" s="130"/>
      <c r="MC60" s="130"/>
      <c r="MD60" s="130"/>
      <c r="ME60" s="130"/>
      <c r="MF60" s="130"/>
      <c r="MG60" s="130"/>
      <c r="MH60" s="130"/>
      <c r="MI60" s="130"/>
      <c r="MJ60" s="130"/>
      <c r="MK60" s="130"/>
      <c r="ML60" s="130"/>
      <c r="MM60" s="130"/>
      <c r="MN60" s="130"/>
      <c r="MO60" s="130"/>
      <c r="MP60" s="130"/>
      <c r="MQ60" s="130"/>
      <c r="MR60" s="130"/>
      <c r="MS60" s="130"/>
      <c r="MT60" s="130"/>
      <c r="MU60" s="130"/>
      <c r="MV60" s="130"/>
      <c r="MW60" s="130"/>
      <c r="MX60" s="130"/>
      <c r="MY60" s="130"/>
      <c r="MZ60" s="130"/>
      <c r="NA60" s="130"/>
      <c r="NB60" s="130"/>
      <c r="NC60" s="130"/>
      <c r="ND60" s="130"/>
      <c r="NE60" s="130"/>
      <c r="NF60" s="130"/>
      <c r="NG60" s="130"/>
      <c r="NH60" s="130"/>
      <c r="NI60" s="130"/>
      <c r="NJ60" s="130"/>
      <c r="NK60" s="130"/>
      <c r="NL60" s="130"/>
      <c r="NM60" s="130"/>
      <c r="NN60" s="130"/>
      <c r="NO60" s="130"/>
      <c r="NP60" s="256"/>
      <c r="NQ60" s="256"/>
      <c r="NR60" s="256"/>
      <c r="NS60" s="256"/>
      <c r="NT60" s="256"/>
      <c r="NU60" s="256"/>
      <c r="NV60" s="256"/>
      <c r="NW60" s="256"/>
      <c r="NX60" s="256"/>
      <c r="NY60" s="256"/>
      <c r="NZ60" s="256"/>
      <c r="OA60" s="256"/>
      <c r="OB60" s="256"/>
      <c r="OC60" s="256"/>
      <c r="OD60" s="256"/>
      <c r="OE60" s="256"/>
      <c r="OF60" s="256"/>
      <c r="OG60" s="256"/>
      <c r="OH60" s="256"/>
      <c r="OI60" s="256"/>
      <c r="OJ60" s="256"/>
      <c r="OK60" s="256"/>
      <c r="OL60" s="256"/>
      <c r="OM60" s="256"/>
      <c r="ON60" s="256"/>
      <c r="OO60" s="256"/>
      <c r="OP60" s="256"/>
      <c r="OQ60" s="256"/>
      <c r="OR60" s="256"/>
      <c r="OS60" s="256"/>
      <c r="OT60" s="256"/>
      <c r="OU60" s="256"/>
      <c r="OV60" s="256"/>
      <c r="OW60" s="256"/>
      <c r="OX60" s="256"/>
      <c r="OY60" s="256"/>
      <c r="OZ60" s="256"/>
      <c r="PA60" s="256"/>
      <c r="PB60" s="256"/>
      <c r="PC60" s="256"/>
      <c r="PD60" s="256"/>
      <c r="PE60" s="256"/>
      <c r="PF60" s="256"/>
      <c r="PG60" s="256"/>
      <c r="PH60" s="256"/>
      <c r="PI60" s="256"/>
      <c r="PJ60" s="256"/>
      <c r="PK60" s="256"/>
      <c r="PL60" s="256"/>
      <c r="PM60" s="256"/>
      <c r="PN60" s="256"/>
      <c r="PO60" s="256"/>
      <c r="PP60" s="256"/>
      <c r="PQ60" s="256"/>
      <c r="PR60" s="256"/>
      <c r="PS60" s="256"/>
      <c r="PT60" s="256"/>
      <c r="PU60" s="256"/>
      <c r="PV60" s="256"/>
      <c r="PW60" s="256"/>
      <c r="PX60" s="256"/>
      <c r="PY60" s="256"/>
      <c r="PZ60" s="256"/>
      <c r="QA60" s="256"/>
      <c r="QB60" s="256"/>
      <c r="QC60" s="64"/>
      <c r="QD60" s="64"/>
      <c r="QE60" s="64"/>
      <c r="QF60" s="64"/>
      <c r="QG60" s="64"/>
      <c r="QH60" s="64"/>
      <c r="QI60" s="64"/>
      <c r="QJ60" s="64"/>
      <c r="QK60" s="64"/>
      <c r="QL60" s="64"/>
      <c r="QM60" s="64"/>
      <c r="QN60" s="64"/>
      <c r="QO60" s="64"/>
      <c r="QP60" s="64"/>
      <c r="QQ60" s="64"/>
      <c r="QR60" s="64"/>
      <c r="QS60" s="64"/>
      <c r="QT60" s="64"/>
      <c r="QU60" s="64"/>
      <c r="QV60" s="64"/>
      <c r="QW60" s="64"/>
      <c r="QX60" s="64"/>
      <c r="QY60" s="64"/>
      <c r="QZ60" s="64"/>
      <c r="RA60" s="64"/>
      <c r="RB60" s="64"/>
      <c r="RC60" s="64"/>
      <c r="RD60" s="64"/>
      <c r="RE60" s="64"/>
      <c r="RF60" s="64"/>
      <c r="RG60" s="64"/>
      <c r="RH60" s="64"/>
      <c r="RI60" s="64"/>
      <c r="RJ60" s="64"/>
      <c r="RK60" s="64"/>
      <c r="RL60" s="64"/>
      <c r="RM60" s="64"/>
      <c r="RN60" s="64"/>
      <c r="RO60" s="64"/>
      <c r="RP60" s="64"/>
      <c r="RQ60" s="64"/>
      <c r="RR60" s="64"/>
      <c r="RS60" s="64"/>
      <c r="RT60" s="64"/>
      <c r="RU60" s="64"/>
      <c r="RV60" s="64"/>
      <c r="RW60" s="64"/>
      <c r="RX60" s="64"/>
      <c r="RY60" s="64"/>
      <c r="RZ60" s="64"/>
      <c r="SA60" s="64"/>
      <c r="SB60" s="64"/>
      <c r="SC60" s="64"/>
      <c r="SD60" s="64"/>
      <c r="SE60" s="64"/>
      <c r="SF60" s="64"/>
      <c r="SG60" s="64"/>
      <c r="SH60" s="64"/>
      <c r="SI60" s="64"/>
      <c r="SJ60" s="64"/>
      <c r="SK60" s="64"/>
      <c r="SL60" s="64"/>
      <c r="SM60" s="64"/>
      <c r="SN60" s="64"/>
      <c r="SO60" s="64"/>
      <c r="SP60" s="64"/>
      <c r="SQ60" s="64"/>
      <c r="SR60" s="64"/>
      <c r="SS60" s="64"/>
      <c r="ST60" s="64"/>
      <c r="SU60" s="64"/>
      <c r="SV60" s="64"/>
      <c r="SW60" s="64"/>
      <c r="SX60" s="64"/>
      <c r="SY60" s="64"/>
      <c r="SZ60" s="64"/>
      <c r="TA60" s="64"/>
      <c r="TB60" s="64"/>
      <c r="TC60" s="64"/>
      <c r="TD60" s="64"/>
      <c r="TE60" s="64"/>
      <c r="TF60" s="64"/>
      <c r="TG60" s="64"/>
      <c r="TH60" s="64"/>
      <c r="TI60" s="64"/>
      <c r="TJ60" s="64"/>
      <c r="TK60" s="64"/>
      <c r="TL60" s="64"/>
      <c r="TM60" s="64"/>
      <c r="TN60" s="64"/>
      <c r="TO60" s="64"/>
      <c r="TP60" s="64"/>
      <c r="TQ60" s="64"/>
      <c r="TR60" s="64"/>
      <c r="TS60" s="64"/>
      <c r="TT60" s="64"/>
      <c r="TU60" s="64"/>
      <c r="TV60" s="64"/>
      <c r="TW60" s="64"/>
      <c r="TX60" s="64"/>
      <c r="TY60" s="64"/>
      <c r="TZ60" s="64"/>
      <c r="UA60" s="64"/>
      <c r="UB60" s="64"/>
      <c r="UC60" s="64"/>
      <c r="UD60" s="64"/>
      <c r="UE60" s="64"/>
      <c r="UF60" s="64"/>
      <c r="UG60" s="64"/>
      <c r="UH60" s="64"/>
      <c r="UI60" s="64"/>
      <c r="UJ60" s="64"/>
      <c r="UK60" s="64"/>
      <c r="UL60" s="64"/>
      <c r="UM60" s="64"/>
      <c r="UN60" s="64"/>
      <c r="UO60" s="64"/>
      <c r="UP60" s="64"/>
      <c r="UQ60" s="64"/>
      <c r="UR60" s="64"/>
      <c r="US60" s="64"/>
      <c r="UT60" s="64"/>
      <c r="UU60" s="64"/>
      <c r="UV60" s="64"/>
      <c r="UW60" s="64"/>
      <c r="UX60" s="64"/>
      <c r="UY60" s="64"/>
      <c r="UZ60" s="64"/>
      <c r="VA60" s="64"/>
      <c r="VB60" s="64"/>
      <c r="VC60" s="64"/>
      <c r="VD60" s="64"/>
      <c r="VE60" s="64"/>
      <c r="VF60" s="129"/>
      <c r="VG60" s="129"/>
      <c r="VH60" s="129"/>
      <c r="VI60" s="129"/>
      <c r="VJ60" s="129"/>
      <c r="VK60" s="129"/>
      <c r="VL60" s="129"/>
      <c r="VM60" s="129"/>
      <c r="VN60" s="129"/>
      <c r="VO60" s="129"/>
      <c r="VP60" s="129"/>
      <c r="VQ60" s="129"/>
      <c r="VR60" s="129"/>
      <c r="VS60" s="129"/>
      <c r="VT60" s="129"/>
      <c r="VU60" s="129"/>
      <c r="VV60" s="129"/>
      <c r="VW60" s="129"/>
      <c r="VX60" s="129"/>
      <c r="VY60" s="129"/>
      <c r="VZ60" s="129"/>
      <c r="WA60" s="129"/>
      <c r="WB60" s="129"/>
      <c r="WC60" s="129"/>
      <c r="WD60" s="129"/>
      <c r="WE60" s="129"/>
      <c r="WF60" s="129"/>
      <c r="WG60" s="129"/>
      <c r="WH60" s="129"/>
      <c r="WI60" s="129"/>
      <c r="WJ60" s="129"/>
      <c r="WK60" s="129"/>
      <c r="WL60" s="129"/>
      <c r="WM60" s="129"/>
      <c r="WN60" s="129"/>
      <c r="WO60" s="129"/>
      <c r="WP60" s="129"/>
      <c r="WQ60" s="129"/>
      <c r="WR60" s="129"/>
      <c r="WS60" s="129"/>
      <c r="WT60" s="129"/>
      <c r="WU60" s="129"/>
      <c r="WV60" s="129"/>
      <c r="WW60" s="129"/>
      <c r="WX60" s="129"/>
      <c r="WY60" s="129"/>
      <c r="WZ60" s="129"/>
      <c r="XA60" s="129"/>
      <c r="XB60" s="129"/>
      <c r="XC60" s="129"/>
      <c r="XD60" s="129"/>
      <c r="XE60" s="129"/>
      <c r="XF60" s="129"/>
      <c r="XG60" s="129"/>
      <c r="XH60" s="129"/>
      <c r="XI60" s="129"/>
      <c r="XJ60" s="129"/>
      <c r="XK60" s="129"/>
      <c r="XL60" s="129"/>
      <c r="XM60" s="129"/>
      <c r="XN60" s="129"/>
      <c r="XO60" s="129"/>
      <c r="XP60" s="129"/>
      <c r="XQ60" s="129"/>
      <c r="XR60" s="129"/>
      <c r="XS60" s="129"/>
      <c r="XT60" s="129"/>
      <c r="XU60" s="129"/>
      <c r="XV60" s="129"/>
      <c r="XW60" s="129"/>
      <c r="XX60" s="129"/>
      <c r="XY60" s="129"/>
      <c r="XZ60" s="129"/>
      <c r="YA60" s="129"/>
      <c r="YB60" s="129"/>
      <c r="YC60" s="129"/>
      <c r="YD60" s="129"/>
      <c r="YE60" s="129"/>
      <c r="YF60" s="129"/>
      <c r="YG60" s="129"/>
      <c r="YH60" s="129"/>
      <c r="YI60" s="129"/>
      <c r="YJ60" s="129"/>
      <c r="YK60" s="129"/>
      <c r="YL60" s="129"/>
      <c r="YM60" s="129"/>
      <c r="YN60" s="129"/>
      <c r="YO60" s="129"/>
      <c r="YP60" s="129"/>
      <c r="YQ60" s="129"/>
      <c r="YR60" s="129"/>
      <c r="YS60" s="129"/>
      <c r="YT60" s="129"/>
      <c r="YU60" s="129"/>
      <c r="YV60" s="129"/>
      <c r="YW60" s="129"/>
      <c r="YX60" s="129"/>
      <c r="YY60" s="129"/>
      <c r="YZ60" s="129"/>
      <c r="ZA60" s="129"/>
      <c r="ZB60" s="129"/>
      <c r="ZC60" s="129"/>
      <c r="ZD60" s="129"/>
      <c r="ZE60" s="129"/>
      <c r="ZF60" s="129"/>
      <c r="ZG60" s="129"/>
      <c r="ZH60" s="129"/>
      <c r="ZI60" s="129"/>
      <c r="ZJ60" s="129"/>
      <c r="ZK60" s="129"/>
      <c r="ZL60" s="129"/>
      <c r="ZM60" s="129"/>
      <c r="ZN60" s="129"/>
      <c r="ZO60" s="129"/>
      <c r="ZP60" s="129"/>
      <c r="ZQ60" s="129"/>
      <c r="ZR60" s="129"/>
      <c r="ZS60" s="129"/>
      <c r="ZT60" s="129"/>
      <c r="ZU60" s="129"/>
      <c r="ZV60" s="129"/>
      <c r="ZW60" s="129"/>
      <c r="ZX60" s="129"/>
      <c r="ZY60" s="129"/>
      <c r="ZZ60" s="129"/>
      <c r="AAA60" s="129"/>
      <c r="AAB60" s="129"/>
      <c r="AAC60" s="129"/>
      <c r="AAD60" s="129"/>
      <c r="AAE60" s="129"/>
      <c r="AAF60" s="129"/>
      <c r="AAG60" s="129"/>
      <c r="AAH60" s="129"/>
      <c r="AAI60" s="129"/>
      <c r="AAJ60" s="129"/>
      <c r="AAK60" s="129"/>
      <c r="AAL60" s="129"/>
      <c r="AAM60" s="129"/>
      <c r="AAN60" s="129"/>
      <c r="AAO60" s="129"/>
      <c r="AAP60" s="129"/>
      <c r="AAQ60" s="129"/>
      <c r="AAR60" s="129"/>
      <c r="AAS60" s="129"/>
      <c r="AAT60" s="129"/>
      <c r="AAU60" s="129"/>
      <c r="AAV60" s="129"/>
      <c r="AAW60" s="129"/>
      <c r="AAX60" s="129"/>
      <c r="AAY60" s="129"/>
      <c r="AAZ60" s="129"/>
      <c r="ABA60" s="129"/>
      <c r="ABB60" s="129"/>
      <c r="ABC60" s="129"/>
      <c r="ABD60" s="129"/>
      <c r="ABE60" s="129"/>
      <c r="ABF60" s="129"/>
      <c r="ABG60" s="129"/>
      <c r="ABH60" s="129"/>
      <c r="ABI60" s="129"/>
      <c r="ABJ60" s="129"/>
      <c r="ABK60" s="129"/>
      <c r="ABL60" s="129"/>
      <c r="ABM60" s="129"/>
      <c r="ABN60" s="129"/>
      <c r="ABO60" s="129"/>
      <c r="ABP60" s="129"/>
      <c r="ABQ60" s="129"/>
      <c r="ABR60" s="129"/>
      <c r="ABS60" s="129"/>
      <c r="ABT60" s="129"/>
      <c r="ABU60" s="129"/>
      <c r="ABV60" s="129"/>
      <c r="ABW60" s="129"/>
      <c r="ABX60" s="129"/>
      <c r="ABY60" s="129"/>
      <c r="ABZ60" s="129"/>
      <c r="ACA60" s="129"/>
      <c r="ACB60" s="129"/>
      <c r="ACC60" s="129"/>
      <c r="ACD60" s="129"/>
      <c r="ACE60" s="129"/>
      <c r="ACF60" s="129"/>
      <c r="ACG60" s="129"/>
      <c r="ACH60" s="129"/>
      <c r="ACI60" s="129"/>
      <c r="ACJ60" s="129"/>
      <c r="ACK60" s="129"/>
      <c r="ACL60" s="129"/>
      <c r="ACM60" s="129"/>
      <c r="ACN60" s="129"/>
      <c r="ACO60" s="129"/>
      <c r="ACP60" s="129"/>
      <c r="ACQ60" s="129"/>
      <c r="ACR60" s="129"/>
      <c r="ACS60" s="129"/>
      <c r="ACT60" s="129"/>
      <c r="ACU60" s="129"/>
      <c r="ACV60" s="129"/>
      <c r="ACW60" s="129"/>
      <c r="ACX60" s="129"/>
      <c r="ACY60" s="257"/>
      <c r="ACZ60" s="257"/>
      <c r="ADA60" s="257"/>
      <c r="ADB60" s="257"/>
      <c r="ADC60" s="257"/>
      <c r="ADD60" s="257"/>
      <c r="ADE60" s="257"/>
      <c r="ADF60" s="257"/>
      <c r="ADG60" s="257"/>
      <c r="ADH60" s="257"/>
      <c r="ADI60" s="257"/>
      <c r="ADJ60" s="257"/>
      <c r="ADK60" s="257"/>
      <c r="ADL60" s="257"/>
      <c r="ADM60" s="257"/>
      <c r="ADN60" s="257"/>
      <c r="ADO60" s="257"/>
      <c r="ADP60" s="257"/>
      <c r="ADQ60" s="257"/>
      <c r="ADR60" s="257"/>
      <c r="ADS60" s="257"/>
      <c r="ADT60" s="257"/>
      <c r="ADU60" s="257"/>
      <c r="ADV60" s="257"/>
      <c r="ADW60" s="257"/>
      <c r="ADX60" s="257"/>
      <c r="ADY60" s="257"/>
      <c r="ADZ60" s="257"/>
      <c r="AEA60" s="257"/>
      <c r="AEB60" s="257"/>
      <c r="AEC60" s="257"/>
      <c r="AED60" s="257"/>
      <c r="AEE60" s="257"/>
      <c r="AEF60" s="257"/>
      <c r="AEG60" s="257"/>
      <c r="AEH60" s="257"/>
      <c r="AEI60" s="257"/>
      <c r="AEJ60" s="257"/>
      <c r="AEK60" s="257"/>
      <c r="AEL60" s="257"/>
      <c r="AEM60" s="257"/>
      <c r="AEN60" s="257"/>
      <c r="AEO60" s="257"/>
      <c r="AEP60" s="257"/>
      <c r="AEQ60" s="257"/>
      <c r="AER60" s="257"/>
      <c r="AES60" s="257"/>
      <c r="AET60" s="257"/>
      <c r="AEU60" s="257"/>
      <c r="AEV60" s="257"/>
      <c r="AEW60" s="257"/>
      <c r="AEX60" s="257"/>
      <c r="AEY60" s="257"/>
      <c r="AEZ60" s="257"/>
      <c r="AFA60" s="257"/>
      <c r="AFB60" s="257"/>
      <c r="AFC60" s="257"/>
      <c r="AFD60" s="257"/>
      <c r="AFE60" s="257"/>
      <c r="AFF60" s="257"/>
      <c r="AFG60" s="257"/>
      <c r="AFH60" s="257"/>
      <c r="AFI60" s="257"/>
      <c r="AFJ60" s="257"/>
      <c r="AFK60" s="257"/>
      <c r="AFL60" s="257"/>
      <c r="AFM60" s="257"/>
      <c r="AFN60" s="257"/>
      <c r="AFO60" s="130"/>
      <c r="AFP60" s="130"/>
      <c r="AFQ60" s="130"/>
      <c r="AFR60" s="130"/>
      <c r="AFS60" s="130"/>
      <c r="AFT60" s="130"/>
      <c r="AFU60" s="130"/>
      <c r="AFV60" s="130"/>
      <c r="AFW60" s="130"/>
      <c r="AFX60" s="130"/>
      <c r="AFY60" s="130"/>
      <c r="AFZ60" s="130"/>
      <c r="AGA60" s="130"/>
      <c r="AGB60" s="130"/>
      <c r="AGC60" s="130"/>
      <c r="AGD60" s="130"/>
      <c r="AGE60" s="130"/>
      <c r="AGF60" s="130"/>
      <c r="AGG60" s="130"/>
      <c r="AGH60" s="130"/>
      <c r="AGI60" s="130"/>
      <c r="AGJ60" s="130"/>
      <c r="AGK60" s="130"/>
      <c r="AGL60" s="130"/>
      <c r="AGM60" s="130"/>
      <c r="AGN60" s="130"/>
      <c r="AGO60" s="130"/>
      <c r="AGP60" s="130"/>
      <c r="AGQ60" s="130"/>
      <c r="AGR60" s="130"/>
      <c r="AGS60" s="130"/>
      <c r="AGT60" s="130"/>
      <c r="AGU60" s="130"/>
      <c r="AGV60" s="130"/>
      <c r="AGW60" s="130"/>
      <c r="AGX60" s="130"/>
      <c r="AGY60" s="130"/>
      <c r="AGZ60" s="130"/>
      <c r="AHA60" s="130"/>
      <c r="AHB60" s="130"/>
      <c r="AHC60" s="130"/>
      <c r="AHD60" s="130"/>
      <c r="AHE60" s="130"/>
      <c r="AHF60" s="130"/>
      <c r="AHG60" s="130"/>
      <c r="AHH60" s="130"/>
      <c r="AHI60" s="130"/>
      <c r="AHJ60" s="130"/>
      <c r="AHK60" s="130"/>
      <c r="AHL60" s="130"/>
      <c r="AHM60" s="130"/>
      <c r="AHN60" s="130"/>
      <c r="AHO60" s="130"/>
      <c r="AHP60" s="130"/>
      <c r="AHQ60" s="130"/>
      <c r="AHR60" s="130"/>
      <c r="AHS60" s="130"/>
      <c r="AHT60" s="130"/>
      <c r="AHU60" s="130"/>
      <c r="AHV60" s="130"/>
      <c r="AHW60" s="130"/>
      <c r="AHX60" s="130"/>
      <c r="AHY60" s="130"/>
      <c r="AHZ60" s="130"/>
      <c r="AIA60" s="130"/>
      <c r="AIB60" s="130"/>
      <c r="AIC60" s="130"/>
      <c r="AID60" s="130"/>
      <c r="AIE60" s="64"/>
      <c r="AIF60" s="64"/>
      <c r="AIG60" s="64"/>
      <c r="AIH60" s="64"/>
      <c r="AII60" s="64"/>
      <c r="AIJ60" s="64"/>
      <c r="AIK60" s="64"/>
      <c r="AIL60" s="64"/>
      <c r="AIM60" s="64"/>
      <c r="AIN60" s="64"/>
      <c r="AIO60" s="64"/>
      <c r="AIP60" s="64"/>
      <c r="AIQ60" s="64"/>
      <c r="AIR60" s="64"/>
      <c r="AIS60" s="64"/>
      <c r="AIT60" s="64"/>
      <c r="AIU60" s="64"/>
      <c r="AIV60" s="64"/>
      <c r="AIW60" s="64"/>
      <c r="AIX60" s="64"/>
      <c r="AIY60" s="64"/>
      <c r="AIZ60" s="64"/>
      <c r="AJA60" s="64"/>
      <c r="AJB60" s="64"/>
      <c r="AJC60" s="64"/>
      <c r="AJD60" s="64"/>
      <c r="AJE60" s="64"/>
      <c r="AJF60" s="64"/>
      <c r="AJG60" s="64"/>
      <c r="AJH60" s="64"/>
      <c r="AJI60" s="64"/>
      <c r="AJJ60" s="64"/>
      <c r="AJK60" s="64"/>
      <c r="AJL60" s="64"/>
      <c r="AJM60" s="64"/>
      <c r="AJN60" s="64"/>
      <c r="AJO60" s="64"/>
      <c r="AJP60" s="64"/>
      <c r="AJQ60" s="64"/>
      <c r="AJR60" s="64"/>
      <c r="AJS60" s="64"/>
      <c r="AJT60" s="64"/>
      <c r="AJU60" s="64"/>
      <c r="AJV60" s="64"/>
      <c r="AJW60" s="64"/>
      <c r="AJX60" s="64"/>
      <c r="AJY60" s="64"/>
      <c r="AJZ60" s="64"/>
      <c r="AKA60" s="64"/>
      <c r="AKB60" s="64"/>
      <c r="AKC60" s="64"/>
      <c r="AKD60" s="64"/>
      <c r="AKE60" s="64"/>
      <c r="AKF60" s="64"/>
      <c r="AKG60" s="64"/>
      <c r="AKH60" s="64"/>
      <c r="AKI60" s="64"/>
      <c r="AKJ60" s="64"/>
      <c r="AKK60" s="64"/>
      <c r="AKL60" s="64"/>
      <c r="AKM60" s="64"/>
      <c r="AKN60" s="64"/>
      <c r="AKO60" s="64"/>
      <c r="AKP60" s="64"/>
      <c r="AKQ60" s="64"/>
      <c r="AKR60" s="64"/>
      <c r="AKS60" s="258"/>
      <c r="AKT60" s="64"/>
      <c r="AKU60" s="106"/>
      <c r="AKV60" s="106"/>
      <c r="AKW60" s="106"/>
      <c r="AKX60" s="106"/>
      <c r="AKY60" s="106"/>
      <c r="AKZ60" s="106"/>
      <c r="ALA60" s="106"/>
      <c r="ALB60" s="106"/>
      <c r="ALC60" s="106"/>
      <c r="ALD60" s="106"/>
      <c r="ALE60" s="106"/>
      <c r="ALF60" s="106"/>
      <c r="ALG60" s="106"/>
      <c r="ALH60" s="106"/>
      <c r="ALI60" s="106"/>
      <c r="ALJ60" s="106"/>
      <c r="ALK60" s="106"/>
      <c r="ALL60" s="106"/>
      <c r="ALM60" s="106"/>
      <c r="ALN60" s="106"/>
      <c r="ALO60" s="106"/>
      <c r="ALP60" s="106"/>
      <c r="ALQ60" s="106"/>
      <c r="ALR60" s="106"/>
      <c r="ALS60" s="106"/>
      <c r="ALT60" s="106"/>
      <c r="ALU60" s="106"/>
      <c r="ALV60" s="106"/>
      <c r="ALW60" s="106"/>
      <c r="ALX60" s="106"/>
      <c r="ALY60" s="106"/>
      <c r="ALZ60" s="106"/>
      <c r="AMA60" s="106"/>
      <c r="AMB60" s="106"/>
      <c r="AMC60" s="106"/>
      <c r="AMD60" s="106"/>
      <c r="AME60" s="106"/>
      <c r="AMF60" s="106"/>
      <c r="AMG60" s="106"/>
      <c r="AMH60" s="106"/>
      <c r="AMI60" s="106"/>
      <c r="AMJ60" s="106"/>
      <c r="AMK60" s="106"/>
      <c r="AML60" s="106"/>
      <c r="AMM60" s="106"/>
      <c r="AMN60" s="106"/>
      <c r="AMO60" s="106"/>
      <c r="AMP60" s="106"/>
      <c r="AMQ60" s="106"/>
      <c r="AMR60" s="106"/>
      <c r="AMS60" s="106"/>
      <c r="AMT60" s="106"/>
      <c r="AMU60" s="106"/>
      <c r="AMV60" s="106"/>
      <c r="AMW60" s="106"/>
      <c r="AMX60" s="106"/>
      <c r="AMY60" s="106"/>
      <c r="AMZ60" s="106"/>
      <c r="ANA60" s="106"/>
      <c r="ANB60" s="106"/>
      <c r="ANC60" s="106"/>
      <c r="AND60" s="106"/>
      <c r="ANE60" s="106"/>
      <c r="ANF60" s="106"/>
      <c r="ANG60" s="106"/>
      <c r="ANH60" s="129"/>
      <c r="ANI60" s="129"/>
      <c r="ANJ60" s="129"/>
      <c r="ANK60" s="129"/>
      <c r="ANL60" s="129"/>
      <c r="ANM60" s="129"/>
      <c r="ANN60" s="129"/>
      <c r="ANO60" s="129"/>
      <c r="ANP60" s="129"/>
      <c r="ANQ60" s="129"/>
      <c r="ANR60" s="129"/>
      <c r="ANS60" s="129"/>
      <c r="ANT60" s="129"/>
      <c r="ANU60" s="129"/>
      <c r="ANV60" s="129"/>
      <c r="ANW60" s="129"/>
      <c r="ANX60" s="129"/>
      <c r="ANY60" s="129"/>
      <c r="ANZ60" s="129"/>
      <c r="AOA60" s="129"/>
      <c r="AOB60" s="129"/>
      <c r="AOC60" s="129"/>
      <c r="AOD60" s="129"/>
      <c r="AOE60" s="129"/>
      <c r="AOF60" s="129"/>
      <c r="AOG60" s="129"/>
      <c r="AOH60" s="129"/>
      <c r="AOI60" s="129"/>
      <c r="AOJ60" s="129"/>
      <c r="AOK60" s="129"/>
      <c r="AOL60" s="129"/>
      <c r="AOM60" s="129"/>
      <c r="AON60" s="129"/>
      <c r="AOO60" s="129"/>
      <c r="AOP60" s="129"/>
      <c r="AOQ60" s="129"/>
      <c r="AOR60" s="129"/>
      <c r="AOS60" s="129"/>
      <c r="AOT60" s="129"/>
      <c r="AOU60" s="129"/>
      <c r="AOV60" s="129"/>
      <c r="AOW60" s="129"/>
      <c r="AOX60" s="129"/>
      <c r="AOY60" s="129"/>
      <c r="AOZ60" s="129"/>
      <c r="APA60" s="129"/>
      <c r="APB60" s="129"/>
      <c r="APC60" s="129"/>
      <c r="APD60" s="129"/>
      <c r="APE60" s="129"/>
      <c r="APF60" s="129"/>
      <c r="APG60" s="129"/>
      <c r="APH60" s="129"/>
      <c r="API60" s="129"/>
      <c r="APJ60" s="129"/>
      <c r="APK60" s="129"/>
      <c r="APL60" s="129"/>
      <c r="APM60" s="129"/>
      <c r="APN60" s="129"/>
      <c r="APO60" s="129"/>
      <c r="APP60" s="129"/>
      <c r="APQ60" s="129"/>
      <c r="APR60" s="129"/>
      <c r="APS60" s="129"/>
      <c r="APT60" s="129"/>
      <c r="APU60" s="130"/>
      <c r="APV60" s="130"/>
      <c r="APW60" s="130"/>
      <c r="APX60" s="130"/>
      <c r="APY60" s="130"/>
      <c r="APZ60" s="130"/>
      <c r="AQA60" s="130"/>
      <c r="AQB60" s="130"/>
      <c r="AQC60" s="130"/>
      <c r="AQD60" s="130"/>
      <c r="AQE60" s="130"/>
      <c r="AQF60" s="130"/>
      <c r="AQG60" s="130"/>
      <c r="AQH60" s="130"/>
      <c r="AQI60" s="130"/>
      <c r="AQJ60" s="130"/>
      <c r="AQK60" s="130"/>
      <c r="AQL60" s="130"/>
      <c r="AQM60" s="130"/>
      <c r="AQN60" s="130"/>
      <c r="AQO60" s="130"/>
      <c r="AQP60" s="130"/>
      <c r="AQQ60" s="130"/>
      <c r="AQR60" s="130"/>
      <c r="AQS60" s="130"/>
      <c r="AQT60" s="130"/>
      <c r="AQU60" s="130"/>
      <c r="AQV60" s="130"/>
      <c r="AQW60" s="130"/>
      <c r="AQX60" s="130"/>
      <c r="AQY60" s="130"/>
      <c r="AQZ60" s="130"/>
      <c r="ARA60" s="130"/>
      <c r="ARB60" s="130"/>
      <c r="ARC60" s="130"/>
      <c r="ARD60" s="130"/>
      <c r="ARE60" s="130"/>
      <c r="ARF60" s="130"/>
      <c r="ARG60" s="130"/>
      <c r="ARH60" s="130"/>
      <c r="ARI60" s="130"/>
      <c r="ARJ60" s="130"/>
      <c r="ARK60" s="130"/>
      <c r="ARL60" s="130"/>
      <c r="ARM60" s="130"/>
      <c r="ARN60" s="130"/>
      <c r="ARO60" s="130"/>
      <c r="ARP60" s="130"/>
      <c r="ARQ60" s="130"/>
      <c r="ARR60" s="130"/>
      <c r="ARS60" s="130"/>
      <c r="ART60" s="130"/>
      <c r="ARU60" s="130"/>
      <c r="ARV60" s="130"/>
      <c r="ARW60" s="130"/>
      <c r="ARX60" s="130"/>
      <c r="ARY60" s="130"/>
      <c r="ARZ60" s="130"/>
      <c r="ASA60" s="130"/>
      <c r="ASB60" s="130"/>
      <c r="ASC60" s="130"/>
      <c r="ASD60" s="130"/>
      <c r="ASE60" s="130"/>
      <c r="ASF60" s="130"/>
      <c r="ASG60" s="130"/>
      <c r="ASH60" s="131"/>
      <c r="ASI60" s="131"/>
      <c r="ASJ60" s="131"/>
      <c r="ASK60" s="131"/>
      <c r="ASL60" s="131"/>
      <c r="ASM60" s="131"/>
      <c r="ASN60" s="131"/>
      <c r="ASO60" s="131"/>
      <c r="ASP60" s="131"/>
      <c r="ASQ60" s="131"/>
      <c r="ASR60" s="131"/>
      <c r="ASS60" s="131"/>
      <c r="AST60" s="131"/>
      <c r="ASU60" s="131"/>
      <c r="ASV60" s="131"/>
      <c r="ASW60" s="131"/>
      <c r="ASX60" s="131"/>
      <c r="ASY60" s="131"/>
      <c r="ASZ60" s="131"/>
      <c r="ATA60" s="131"/>
      <c r="ATB60" s="131"/>
      <c r="ATC60" s="131"/>
      <c r="ATD60" s="131"/>
      <c r="ATE60" s="131"/>
      <c r="ATF60" s="131"/>
      <c r="ATG60" s="131"/>
      <c r="ATH60" s="131"/>
      <c r="ATI60" s="131"/>
      <c r="ATJ60" s="131"/>
      <c r="ATK60" s="131"/>
      <c r="ATL60" s="131"/>
      <c r="ATM60" s="131"/>
      <c r="ATN60" s="131"/>
      <c r="ATO60" s="131"/>
      <c r="ATP60" s="131"/>
      <c r="ATQ60" s="131"/>
      <c r="ATR60" s="131"/>
      <c r="ATS60" s="131"/>
      <c r="ATT60" s="131"/>
      <c r="ATU60" s="131"/>
      <c r="ATV60" s="131"/>
      <c r="ATW60" s="131"/>
      <c r="ATX60" s="131"/>
      <c r="ATY60" s="131"/>
      <c r="ATZ60" s="131"/>
      <c r="AUA60" s="131"/>
      <c r="AUB60" s="131"/>
      <c r="AUC60" s="131"/>
      <c r="AUD60" s="131"/>
      <c r="AUE60" s="131"/>
      <c r="AUF60" s="131"/>
      <c r="AUG60" s="131"/>
      <c r="AUH60" s="131"/>
      <c r="AUI60" s="131"/>
      <c r="AUJ60" s="131"/>
      <c r="AUK60" s="131"/>
      <c r="AUL60" s="131"/>
      <c r="AUM60" s="131"/>
      <c r="AUN60" s="131"/>
      <c r="AUO60" s="131"/>
      <c r="AUP60" s="131"/>
      <c r="AUQ60" s="131"/>
      <c r="AUR60" s="131"/>
      <c r="AUS60" s="131"/>
      <c r="AUT60" s="131"/>
      <c r="AUU60" s="130"/>
      <c r="AUV60" s="130"/>
      <c r="AUW60" s="130"/>
      <c r="AUX60" s="130"/>
      <c r="AUY60" s="130"/>
      <c r="AUZ60" s="130"/>
      <c r="AVA60" s="130"/>
      <c r="AVB60" s="130"/>
      <c r="AVC60" s="130"/>
      <c r="AVD60" s="130"/>
      <c r="AVE60" s="130"/>
      <c r="AVF60" s="130"/>
      <c r="AVG60" s="130"/>
      <c r="AVH60" s="130"/>
      <c r="AVI60" s="130"/>
      <c r="AVJ60" s="130"/>
      <c r="AVK60" s="130"/>
      <c r="AVL60" s="130"/>
      <c r="AVM60" s="130"/>
      <c r="AVN60" s="130"/>
      <c r="AVO60" s="130"/>
      <c r="AVP60" s="130"/>
      <c r="AVQ60" s="130"/>
      <c r="AVR60" s="130"/>
      <c r="AVS60" s="130"/>
      <c r="AVT60" s="130"/>
      <c r="AVU60" s="130"/>
      <c r="AVV60" s="130"/>
      <c r="AVW60" s="130"/>
      <c r="AVX60" s="130"/>
      <c r="AVY60" s="130"/>
      <c r="AVZ60" s="130"/>
      <c r="AWA60" s="130"/>
      <c r="AWB60" s="130"/>
      <c r="AWC60" s="130"/>
      <c r="AWD60" s="130"/>
      <c r="AWE60" s="130"/>
      <c r="AWF60" s="130"/>
      <c r="AWG60" s="130"/>
      <c r="AWH60" s="130"/>
      <c r="AWI60" s="130"/>
      <c r="AWJ60" s="130"/>
      <c r="AWK60" s="130"/>
      <c r="AWL60" s="130"/>
      <c r="AWM60" s="130"/>
      <c r="AWN60" s="130"/>
      <c r="AWO60" s="130"/>
      <c r="AWP60" s="130"/>
      <c r="AWQ60" s="130"/>
      <c r="AWR60" s="130"/>
      <c r="AWS60" s="130"/>
      <c r="AWT60" s="130"/>
      <c r="AWU60" s="130"/>
      <c r="AWV60" s="130"/>
      <c r="AWW60" s="130"/>
      <c r="AWX60" s="130"/>
      <c r="AWY60" s="130"/>
      <c r="AWZ60" s="130"/>
      <c r="AXA60" s="130"/>
      <c r="AXB60" s="130"/>
      <c r="AXC60" s="130"/>
      <c r="AXD60" s="130"/>
      <c r="AXE60" s="130"/>
      <c r="AXF60" s="130"/>
      <c r="AXG60" s="130"/>
      <c r="AXH60" s="130"/>
      <c r="AXI60" s="130"/>
      <c r="AXJ60" s="130"/>
      <c r="AXK60" s="64"/>
      <c r="AXL60" s="64"/>
      <c r="AXM60" s="64"/>
      <c r="AXN60" s="64"/>
      <c r="AXO60" s="64"/>
      <c r="AXP60" s="64"/>
      <c r="AXQ60" s="64"/>
      <c r="AXR60" s="64"/>
      <c r="AXS60" s="64"/>
      <c r="AXT60" s="64"/>
      <c r="AXU60" s="64"/>
      <c r="AXV60" s="64"/>
      <c r="AXW60" s="64"/>
      <c r="AXX60" s="64"/>
      <c r="AXY60" s="64"/>
      <c r="AXZ60" s="64"/>
      <c r="AYA60" s="64"/>
      <c r="AYB60" s="64"/>
      <c r="AYC60" s="64"/>
      <c r="AYD60" s="64"/>
      <c r="AYE60" s="64"/>
      <c r="AYF60" s="64"/>
      <c r="AYG60" s="64"/>
      <c r="AYH60" s="64"/>
      <c r="AYI60" s="64"/>
      <c r="AYJ60" s="64"/>
      <c r="AYK60" s="64"/>
      <c r="AYL60" s="64"/>
      <c r="AYM60" s="64"/>
      <c r="AYN60" s="64"/>
      <c r="AYO60" s="64"/>
      <c r="AYP60" s="64"/>
      <c r="AYQ60" s="64"/>
      <c r="AYR60" s="64"/>
      <c r="AYS60" s="64"/>
      <c r="AYT60" s="64"/>
      <c r="AYU60" s="64"/>
      <c r="AYV60" s="64"/>
      <c r="AYW60" s="64"/>
      <c r="AYX60" s="64"/>
      <c r="AYY60" s="64"/>
      <c r="AYZ60" s="64"/>
      <c r="AZA60" s="64"/>
      <c r="AZB60" s="64"/>
      <c r="AZC60" s="64"/>
      <c r="AZD60" s="64"/>
      <c r="AZE60" s="64"/>
      <c r="AZF60" s="64"/>
      <c r="AZG60" s="64"/>
      <c r="AZH60" s="64"/>
      <c r="AZI60" s="64"/>
      <c r="AZJ60" s="64"/>
      <c r="AZK60" s="64"/>
      <c r="AZL60" s="64"/>
      <c r="AZM60" s="64"/>
      <c r="AZN60" s="64"/>
      <c r="AZO60" s="64"/>
      <c r="AZP60" s="64"/>
      <c r="AZQ60" s="64"/>
      <c r="AZR60" s="64"/>
      <c r="AZS60" s="64"/>
      <c r="AZT60" s="64"/>
      <c r="AZU60" s="64"/>
      <c r="AZV60" s="64"/>
      <c r="AZW60" s="64"/>
      <c r="AZX60" s="130"/>
      <c r="AZY60" s="130"/>
      <c r="AZZ60" s="130"/>
      <c r="BAA60" s="130"/>
      <c r="BAB60" s="130"/>
      <c r="BAC60" s="130"/>
      <c r="BAD60" s="130"/>
      <c r="BAE60" s="130"/>
      <c r="BAF60" s="130"/>
      <c r="BAG60" s="130"/>
      <c r="BAH60" s="130"/>
      <c r="BAI60" s="130"/>
      <c r="BAJ60" s="130"/>
      <c r="BAK60" s="130"/>
      <c r="BAL60" s="130"/>
      <c r="BAM60" s="130"/>
      <c r="BAN60" s="130"/>
      <c r="BAO60" s="130"/>
      <c r="BAP60" s="130"/>
      <c r="BAQ60" s="130"/>
      <c r="BAR60" s="130"/>
      <c r="BAS60" s="130"/>
      <c r="BAT60" s="130"/>
      <c r="BAU60" s="130"/>
      <c r="BAV60" s="130"/>
      <c r="BAW60" s="130"/>
      <c r="BAX60" s="130"/>
      <c r="BAY60" s="130"/>
      <c r="BAZ60" s="130"/>
      <c r="BBA60" s="130"/>
      <c r="BBB60" s="130"/>
      <c r="BBC60" s="130"/>
      <c r="BBD60" s="130"/>
      <c r="BBE60" s="130"/>
      <c r="BBF60" s="130"/>
      <c r="BBG60" s="130"/>
      <c r="BBH60" s="130"/>
      <c r="BBI60" s="130"/>
      <c r="BBJ60" s="130"/>
      <c r="BBK60" s="130"/>
      <c r="BBL60" s="130"/>
      <c r="BBM60" s="130"/>
      <c r="BBN60" s="130"/>
      <c r="BBO60" s="130"/>
      <c r="BBP60" s="130"/>
      <c r="BBQ60" s="130"/>
      <c r="BBR60" s="130"/>
      <c r="BBS60" s="130"/>
      <c r="BBT60" s="130"/>
      <c r="BBU60" s="130"/>
      <c r="BBV60" s="130"/>
      <c r="BBW60" s="130"/>
      <c r="BBX60" s="130"/>
      <c r="BBY60" s="130"/>
      <c r="BBZ60" s="130"/>
      <c r="BCA60" s="130"/>
      <c r="BCB60" s="130"/>
      <c r="BCC60" s="130"/>
      <c r="BCD60" s="130"/>
      <c r="BCE60" s="130"/>
      <c r="BCF60" s="130"/>
      <c r="BCG60" s="130"/>
      <c r="BCH60" s="130"/>
      <c r="BCI60" s="130"/>
      <c r="BCJ60" s="130"/>
      <c r="BCK60" s="130"/>
      <c r="BCL60" s="130"/>
      <c r="BCM60" s="130"/>
      <c r="BCN60" s="130"/>
      <c r="BCO60" s="130"/>
      <c r="BCP60" s="130"/>
      <c r="BCQ60" s="130"/>
      <c r="BCR60" s="130"/>
      <c r="BCS60" s="130"/>
      <c r="BCT60" s="130"/>
      <c r="BCU60" s="130"/>
      <c r="BCV60" s="130"/>
      <c r="BCW60" s="130"/>
      <c r="BCX60" s="130"/>
      <c r="BCY60" s="130"/>
      <c r="BCZ60" s="130"/>
      <c r="BDA60" s="130"/>
      <c r="BDB60" s="130"/>
      <c r="BDC60" s="130"/>
      <c r="BDD60" s="130"/>
      <c r="BDE60" s="130"/>
      <c r="BDF60" s="130"/>
      <c r="BDG60" s="130"/>
      <c r="BDH60" s="130"/>
      <c r="BDI60" s="130"/>
      <c r="BDJ60" s="130"/>
      <c r="BDK60" s="130"/>
      <c r="BDL60" s="130"/>
      <c r="BDM60" s="130"/>
      <c r="BDN60" s="130"/>
      <c r="BDO60" s="130"/>
      <c r="BDP60" s="130"/>
      <c r="BDQ60" s="130"/>
      <c r="BDR60" s="130"/>
      <c r="BDS60" s="130"/>
      <c r="BDT60" s="130"/>
      <c r="BDU60" s="130"/>
      <c r="BDV60" s="130"/>
      <c r="BDW60" s="130"/>
      <c r="BDX60" s="130"/>
      <c r="BDY60" s="130"/>
      <c r="BDZ60" s="130"/>
      <c r="BEA60" s="130"/>
      <c r="BEB60" s="130"/>
      <c r="BEC60" s="130"/>
      <c r="BED60" s="130"/>
      <c r="BEE60" s="130"/>
      <c r="BEF60" s="130"/>
      <c r="BEG60" s="130"/>
      <c r="BEH60" s="130"/>
      <c r="BEI60" s="130"/>
      <c r="BEJ60" s="130"/>
      <c r="BEK60" s="130"/>
      <c r="BEL60" s="130"/>
      <c r="BEM60" s="130"/>
      <c r="BEN60" s="130"/>
      <c r="BEO60" s="130"/>
      <c r="BEP60" s="130"/>
      <c r="BEQ60" s="130"/>
      <c r="BER60" s="130"/>
      <c r="BES60" s="130"/>
      <c r="BET60" s="130"/>
      <c r="BEU60" s="130"/>
      <c r="BEV60" s="130"/>
      <c r="BEW60" s="130"/>
      <c r="BEX60" s="129"/>
      <c r="BEY60" s="129"/>
      <c r="BEZ60" s="129"/>
      <c r="BFA60" s="129"/>
      <c r="BFB60" s="129"/>
      <c r="BFC60" s="129"/>
      <c r="BFD60" s="129"/>
      <c r="BFE60" s="129"/>
      <c r="BFF60" s="129"/>
      <c r="BFG60" s="129"/>
      <c r="BFH60" s="129"/>
      <c r="BFI60" s="129"/>
      <c r="BFJ60" s="129"/>
      <c r="BFK60" s="129"/>
      <c r="BFL60" s="129"/>
      <c r="BFM60" s="129"/>
      <c r="BFN60" s="129"/>
      <c r="BFO60" s="129"/>
      <c r="BFP60" s="129"/>
      <c r="BFQ60" s="129"/>
      <c r="BFR60" s="129"/>
      <c r="BFS60" s="129"/>
      <c r="BFT60" s="129"/>
      <c r="BFU60" s="129"/>
      <c r="BFV60" s="129"/>
      <c r="BFW60" s="129"/>
      <c r="BFX60" s="129"/>
      <c r="BFY60" s="129"/>
      <c r="BFZ60" s="129"/>
      <c r="BGA60" s="129"/>
      <c r="BGB60" s="129"/>
      <c r="BGC60" s="129"/>
      <c r="BGD60" s="129"/>
      <c r="BGE60" s="129"/>
      <c r="BGF60" s="129"/>
      <c r="BGG60" s="129"/>
      <c r="BGH60" s="129"/>
      <c r="BGI60" s="129"/>
      <c r="BGJ60" s="129"/>
      <c r="BGK60" s="129"/>
      <c r="BGL60" s="129"/>
      <c r="BGM60" s="129"/>
      <c r="BGN60" s="129"/>
      <c r="BGO60" s="129"/>
      <c r="BGP60" s="129"/>
      <c r="BGQ60" s="129"/>
      <c r="BGR60" s="129"/>
      <c r="BGS60" s="129"/>
      <c r="BGT60" s="129"/>
      <c r="BGU60" s="129"/>
      <c r="BGV60" s="129"/>
      <c r="BGW60" s="129"/>
      <c r="BGX60" s="129"/>
      <c r="BGY60" s="129"/>
      <c r="BGZ60" s="129"/>
      <c r="BHA60" s="129"/>
      <c r="BHB60" s="129"/>
      <c r="BHC60" s="129"/>
      <c r="BHD60" s="129"/>
      <c r="BHE60" s="129"/>
      <c r="BHF60" s="129"/>
      <c r="BHG60" s="129"/>
      <c r="BHH60" s="129"/>
      <c r="BHI60" s="129"/>
      <c r="BHJ60" s="129"/>
      <c r="BHK60" s="129"/>
      <c r="BHL60" s="129"/>
      <c r="BHM60" s="129"/>
      <c r="BHN60" s="106"/>
      <c r="BHO60" s="106"/>
      <c r="BHP60" s="106"/>
      <c r="BHQ60" s="106"/>
      <c r="BHR60" s="106"/>
      <c r="BHS60" s="106"/>
      <c r="BHT60" s="106"/>
      <c r="BHU60" s="106"/>
      <c r="BHV60" s="106"/>
      <c r="BHW60" s="106"/>
      <c r="BHX60" s="106"/>
      <c r="BHY60" s="106"/>
      <c r="BHZ60" s="106"/>
      <c r="BIA60" s="106"/>
      <c r="BIB60" s="106"/>
      <c r="BIC60" s="106"/>
      <c r="BID60" s="106"/>
      <c r="BIE60" s="106"/>
      <c r="BIF60" s="106"/>
      <c r="BIG60" s="106"/>
      <c r="BIH60" s="106"/>
      <c r="BII60" s="106"/>
      <c r="BIJ60" s="106"/>
      <c r="BIK60" s="106"/>
      <c r="BIL60" s="106"/>
      <c r="BIM60" s="106"/>
      <c r="BIN60" s="106"/>
      <c r="BIO60" s="106"/>
      <c r="BIP60" s="106"/>
      <c r="BIQ60" s="106"/>
      <c r="BIR60" s="106"/>
      <c r="BIS60" s="106"/>
      <c r="BIT60" s="106"/>
      <c r="BIU60" s="106"/>
      <c r="BIV60" s="106"/>
      <c r="BIW60" s="106"/>
      <c r="BIX60" s="106"/>
      <c r="BIY60" s="106"/>
      <c r="BIZ60" s="106"/>
      <c r="BJA60" s="106"/>
      <c r="BJB60" s="106"/>
      <c r="BJC60" s="106"/>
      <c r="BJD60" s="106"/>
      <c r="BJE60" s="106"/>
      <c r="BJF60" s="106"/>
      <c r="BJG60" s="106"/>
      <c r="BJH60" s="106"/>
      <c r="BJI60" s="106"/>
      <c r="BJJ60" s="106"/>
      <c r="BJK60" s="106"/>
      <c r="BJL60" s="106"/>
      <c r="BJM60" s="106"/>
      <c r="BJN60" s="106"/>
      <c r="BJO60" s="106"/>
      <c r="BJP60" s="106"/>
      <c r="BJQ60" s="106"/>
      <c r="BJR60" s="106"/>
      <c r="BJS60" s="106"/>
      <c r="BJT60" s="106"/>
      <c r="BJU60" s="106"/>
      <c r="BJV60" s="106"/>
      <c r="BJW60" s="106"/>
      <c r="BJX60" s="106"/>
      <c r="BJY60" s="106"/>
      <c r="BJZ60" s="106"/>
      <c r="BKA60" s="106"/>
      <c r="BKB60" s="106"/>
      <c r="BKC60" s="106"/>
      <c r="BKD60" s="106"/>
      <c r="BKE60" s="106"/>
      <c r="BKF60" s="106"/>
      <c r="BKG60" s="106"/>
      <c r="BKH60" s="106"/>
      <c r="BKI60" s="106"/>
      <c r="BKJ60" s="106"/>
      <c r="BKK60" s="106"/>
      <c r="BKL60" s="106"/>
      <c r="BKM60" s="106"/>
      <c r="BKN60" s="106"/>
      <c r="BKO60" s="106"/>
      <c r="BKP60" s="106"/>
      <c r="BKQ60" s="106"/>
      <c r="BKR60" s="106"/>
      <c r="BKS60" s="106"/>
      <c r="BKT60" s="106"/>
      <c r="BKU60" s="106"/>
      <c r="BKV60" s="106"/>
      <c r="BKW60" s="106"/>
      <c r="BKX60" s="106"/>
      <c r="BKY60" s="106"/>
      <c r="BKZ60" s="106"/>
      <c r="BLA60" s="106"/>
      <c r="BLB60" s="106"/>
      <c r="BLC60" s="106"/>
      <c r="BLD60" s="106"/>
      <c r="BLE60" s="106"/>
      <c r="BLF60" s="106"/>
      <c r="BLG60" s="106"/>
      <c r="BLH60" s="106"/>
      <c r="BLI60" s="106"/>
      <c r="BLJ60" s="106"/>
      <c r="BLK60" s="106"/>
      <c r="BLL60" s="106"/>
      <c r="BLM60" s="106"/>
      <c r="BLN60" s="106"/>
      <c r="BLO60" s="106"/>
      <c r="BLP60" s="106"/>
      <c r="BLQ60" s="106"/>
      <c r="BLR60" s="106"/>
      <c r="BLS60" s="106"/>
      <c r="BLT60" s="106"/>
      <c r="BLU60" s="106"/>
      <c r="BLV60" s="106"/>
      <c r="BLW60" s="106"/>
      <c r="BLX60" s="106"/>
      <c r="BLY60" s="106"/>
      <c r="BLZ60" s="106"/>
      <c r="BMA60" s="106"/>
      <c r="BMB60" s="106"/>
      <c r="BMC60" s="106"/>
      <c r="BMD60" s="106"/>
      <c r="BME60" s="106"/>
      <c r="BMF60" s="106"/>
      <c r="BMG60" s="106"/>
      <c r="BMH60" s="106"/>
      <c r="BMI60" s="106"/>
      <c r="BMJ60" s="106"/>
      <c r="BMK60" s="106"/>
      <c r="BML60" s="106"/>
      <c r="BMM60" s="106"/>
      <c r="BMN60" s="106"/>
      <c r="BMO60" s="106"/>
      <c r="BMP60" s="106"/>
      <c r="BMQ60" s="106"/>
      <c r="BMR60" s="106"/>
      <c r="BMS60" s="106"/>
      <c r="BMT60" s="259"/>
      <c r="BMU60" s="259"/>
      <c r="BMV60" s="259"/>
      <c r="BMW60" s="259"/>
      <c r="BMX60" s="259"/>
      <c r="BMY60" s="259"/>
      <c r="BMZ60" s="259"/>
      <c r="BNA60" s="259"/>
      <c r="BNB60" s="259"/>
      <c r="BNC60" s="259"/>
      <c r="BND60" s="259"/>
      <c r="BNE60" s="259"/>
      <c r="BNF60" s="259"/>
      <c r="BNG60" s="259"/>
      <c r="BNH60" s="259"/>
      <c r="BNI60" s="259"/>
      <c r="BNJ60" s="259"/>
      <c r="BNK60" s="259"/>
      <c r="BNL60" s="259"/>
      <c r="BNM60" s="259"/>
      <c r="BNN60" s="259"/>
      <c r="BNO60" s="259"/>
      <c r="BNP60" s="259"/>
      <c r="BNQ60" s="259"/>
      <c r="BNR60" s="259"/>
      <c r="BNS60" s="259"/>
      <c r="BNT60" s="259"/>
      <c r="BNU60" s="259"/>
      <c r="BNV60" s="259"/>
      <c r="BNW60" s="259"/>
      <c r="BNX60" s="259"/>
      <c r="BNY60" s="259"/>
      <c r="BNZ60" s="259"/>
      <c r="BOA60" s="259"/>
      <c r="BOB60" s="259"/>
      <c r="BOC60" s="259"/>
      <c r="BOD60" s="259"/>
      <c r="BOE60" s="259"/>
      <c r="BOF60" s="259"/>
      <c r="BOG60" s="259"/>
      <c r="BOH60" s="259"/>
      <c r="BOI60" s="259"/>
      <c r="BOJ60" s="259"/>
      <c r="BOK60" s="259"/>
      <c r="BOL60" s="259"/>
      <c r="BOM60" s="259"/>
      <c r="BON60" s="259"/>
      <c r="BOO60" s="259"/>
      <c r="BOP60" s="259"/>
      <c r="BOQ60" s="259"/>
      <c r="BOR60" s="259"/>
      <c r="BOS60" s="259"/>
      <c r="BOT60" s="259"/>
      <c r="BOU60" s="259"/>
      <c r="BOV60" s="259"/>
      <c r="BOW60" s="259"/>
      <c r="BOX60" s="259"/>
      <c r="BOY60" s="259"/>
      <c r="BOZ60" s="259"/>
      <c r="BPA60" s="259"/>
      <c r="BPB60" s="259"/>
      <c r="BPC60" s="259"/>
      <c r="BPD60" s="259"/>
      <c r="BPE60" s="259"/>
      <c r="BPF60" s="259"/>
      <c r="BPG60" s="259"/>
      <c r="BPH60" s="259"/>
      <c r="BPI60" s="259"/>
      <c r="BPJ60" s="129"/>
      <c r="BPK60" s="129"/>
      <c r="BPL60" s="129"/>
      <c r="BPM60" s="129"/>
      <c r="BPN60" s="129"/>
      <c r="BPO60" s="129"/>
      <c r="BPP60" s="129"/>
      <c r="BPQ60" s="129"/>
      <c r="BPR60" s="129"/>
      <c r="BPS60" s="129"/>
      <c r="BPT60" s="129"/>
      <c r="BPU60" s="129"/>
      <c r="BPV60" s="129"/>
      <c r="BPW60" s="129"/>
      <c r="BPX60" s="129"/>
      <c r="BPY60" s="129"/>
      <c r="BPZ60" s="129"/>
      <c r="BQA60" s="129"/>
      <c r="BQB60" s="129"/>
      <c r="BQC60" s="129"/>
      <c r="BQD60" s="129"/>
      <c r="BQE60" s="129"/>
      <c r="BQF60" s="129"/>
      <c r="BQG60" s="129"/>
      <c r="BQH60" s="129"/>
      <c r="BQI60" s="129"/>
      <c r="BQJ60" s="129"/>
      <c r="BQK60" s="129"/>
      <c r="BQL60" s="129"/>
      <c r="BQM60" s="129"/>
      <c r="BQN60" s="129"/>
      <c r="BQO60" s="129"/>
      <c r="BQP60" s="129"/>
      <c r="BQQ60" s="129"/>
      <c r="BQR60" s="129"/>
      <c r="BQS60" s="129"/>
      <c r="BQT60" s="129"/>
      <c r="BQU60" s="129"/>
      <c r="BQV60" s="129"/>
      <c r="BQW60" s="129"/>
      <c r="BQX60" s="129"/>
      <c r="BQY60" s="129"/>
      <c r="BQZ60" s="129"/>
      <c r="BRA60" s="129"/>
      <c r="BRB60" s="129"/>
      <c r="BRC60" s="129"/>
      <c r="BRD60" s="129"/>
      <c r="BRE60" s="129"/>
      <c r="BRF60" s="129"/>
      <c r="BRG60" s="129"/>
      <c r="BRH60" s="129"/>
      <c r="BRI60" s="129"/>
      <c r="BRJ60" s="129"/>
      <c r="BRK60" s="129"/>
      <c r="BRL60" s="129"/>
      <c r="BRM60" s="129"/>
      <c r="BRN60" s="129"/>
      <c r="BRO60" s="129"/>
      <c r="BRP60" s="129"/>
      <c r="BRQ60" s="129"/>
      <c r="BRR60" s="129"/>
      <c r="BRS60" s="129"/>
      <c r="BRT60" s="129"/>
      <c r="BRU60" s="129"/>
      <c r="BRV60" s="129"/>
      <c r="BRW60" s="129"/>
      <c r="BRX60" s="129"/>
      <c r="BRY60" s="129"/>
      <c r="BRZ60" s="129"/>
      <c r="BSA60" s="129"/>
      <c r="BSB60" s="129"/>
      <c r="BSC60" s="129"/>
      <c r="BSD60" s="129"/>
      <c r="BSE60" s="129"/>
      <c r="BSF60" s="129"/>
      <c r="BSG60" s="129"/>
      <c r="BSH60" s="129"/>
      <c r="BSI60" s="129"/>
      <c r="BSJ60" s="129"/>
      <c r="BSK60" s="129"/>
      <c r="BSL60" s="129"/>
      <c r="BSM60" s="129"/>
      <c r="BSN60" s="129"/>
      <c r="BSO60" s="129"/>
      <c r="BSP60" s="129"/>
      <c r="BSQ60" s="129"/>
      <c r="BSR60" s="129"/>
      <c r="BSS60" s="129"/>
      <c r="BST60" s="129"/>
      <c r="BSU60" s="129"/>
      <c r="BSV60" s="129"/>
      <c r="BSW60" s="129"/>
      <c r="BSX60" s="129"/>
      <c r="BSY60" s="129"/>
      <c r="BSZ60" s="129"/>
      <c r="BTA60" s="129"/>
      <c r="BTB60" s="129"/>
      <c r="BTC60" s="129"/>
      <c r="BTD60" s="129"/>
      <c r="BTE60" s="129"/>
      <c r="BTF60" s="129"/>
      <c r="BTG60" s="129"/>
      <c r="BTH60" s="129"/>
      <c r="BTI60" s="129"/>
      <c r="BTJ60" s="129"/>
      <c r="BTK60" s="129"/>
      <c r="BTL60" s="129"/>
      <c r="BTM60" s="129"/>
      <c r="BTN60" s="129"/>
      <c r="BTO60" s="129"/>
      <c r="BTP60" s="129"/>
      <c r="BTQ60" s="129"/>
      <c r="BTR60" s="129"/>
      <c r="BTS60" s="129"/>
      <c r="BTT60" s="129"/>
      <c r="BTU60" s="129"/>
      <c r="BTV60" s="129"/>
      <c r="BTW60" s="129"/>
      <c r="BTX60" s="129"/>
      <c r="BTY60" s="129"/>
      <c r="BTZ60" s="129"/>
      <c r="BUA60" s="129"/>
      <c r="BUB60" s="129"/>
      <c r="BUC60" s="129"/>
      <c r="BUD60" s="129"/>
      <c r="BUE60" s="129"/>
      <c r="BUF60" s="129"/>
      <c r="BUG60" s="129"/>
      <c r="BUH60" s="129"/>
      <c r="BUI60" s="129"/>
      <c r="BUJ60" s="129"/>
      <c r="BUK60" s="129"/>
      <c r="BUL60" s="129"/>
      <c r="BUM60" s="129"/>
      <c r="BUN60" s="129"/>
      <c r="BUO60" s="129"/>
      <c r="BUP60" s="129"/>
      <c r="BUQ60" s="129"/>
      <c r="BUR60" s="129"/>
      <c r="BUS60" s="129"/>
      <c r="BUT60" s="129"/>
      <c r="BUU60" s="129"/>
      <c r="BUV60" s="129"/>
      <c r="BUW60" s="129"/>
      <c r="BUX60" s="129"/>
      <c r="BUY60" s="129"/>
      <c r="BUZ60" s="129"/>
      <c r="BVA60" s="129"/>
      <c r="BVB60" s="129"/>
      <c r="BVC60" s="129"/>
      <c r="BVD60" s="129"/>
      <c r="BVE60" s="129"/>
      <c r="BVF60" s="129"/>
      <c r="BVG60" s="129"/>
      <c r="BVH60" s="129"/>
      <c r="BVI60" s="129"/>
      <c r="BVJ60" s="129"/>
      <c r="BVK60" s="129"/>
      <c r="BVL60" s="129"/>
      <c r="BVM60" s="129"/>
      <c r="BVN60" s="129"/>
      <c r="BVO60" s="129"/>
      <c r="BVP60" s="129"/>
      <c r="BVQ60" s="129"/>
      <c r="BVR60" s="129"/>
      <c r="BVS60" s="129"/>
      <c r="BVT60" s="129"/>
      <c r="BVU60" s="129"/>
      <c r="BVV60" s="129"/>
      <c r="BVW60" s="129"/>
      <c r="BVX60" s="129"/>
      <c r="BVY60" s="129"/>
      <c r="BVZ60" s="129"/>
      <c r="BWA60" s="129"/>
      <c r="BWB60" s="129"/>
      <c r="BWC60" s="129"/>
      <c r="BWD60" s="129"/>
      <c r="BWE60" s="129"/>
      <c r="BWF60" s="129"/>
      <c r="BWG60" s="129"/>
      <c r="BWH60" s="129"/>
      <c r="BWI60" s="129"/>
      <c r="BWJ60" s="129"/>
      <c r="BWK60" s="129"/>
      <c r="BWL60" s="129"/>
      <c r="BWM60" s="129"/>
      <c r="BWN60" s="129"/>
      <c r="BWO60" s="129"/>
      <c r="BWP60" s="129"/>
      <c r="BWQ60" s="129"/>
      <c r="BWR60" s="129"/>
      <c r="BWS60" s="129"/>
      <c r="BWT60" s="129"/>
      <c r="BWU60" s="129"/>
      <c r="BWV60" s="129"/>
      <c r="BWW60" s="129"/>
      <c r="BWX60" s="129"/>
      <c r="BWY60" s="129"/>
      <c r="BWZ60" s="129"/>
      <c r="BXA60" s="129"/>
      <c r="BXB60" s="129"/>
      <c r="BXC60" s="256"/>
      <c r="BXD60" s="256"/>
      <c r="BXE60" s="256"/>
      <c r="BXF60" s="256"/>
      <c r="BXG60" s="256"/>
      <c r="BXH60" s="256"/>
      <c r="BXI60" s="256"/>
      <c r="BXJ60" s="256"/>
      <c r="BXK60" s="256"/>
      <c r="BXL60" s="256"/>
      <c r="BXM60" s="256"/>
      <c r="BXN60" s="256"/>
      <c r="BXO60" s="256"/>
      <c r="BXP60" s="256"/>
      <c r="BXQ60" s="256"/>
      <c r="BXR60" s="256"/>
      <c r="BXS60" s="256"/>
      <c r="BXT60" s="256"/>
      <c r="BXU60" s="256"/>
      <c r="BXV60" s="256"/>
      <c r="BXW60" s="256"/>
      <c r="BXX60" s="256"/>
      <c r="BXY60" s="256"/>
      <c r="BXZ60" s="256"/>
      <c r="BYA60" s="256"/>
      <c r="BYB60" s="256"/>
      <c r="BYC60" s="256"/>
      <c r="BYD60" s="256"/>
      <c r="BYE60" s="256"/>
      <c r="BYF60" s="256"/>
      <c r="BYG60" s="256"/>
      <c r="BYH60" s="256"/>
      <c r="BYI60" s="256"/>
      <c r="BYJ60" s="256"/>
      <c r="BYK60" s="256"/>
      <c r="BYL60" s="256"/>
      <c r="BYM60" s="256"/>
      <c r="BYN60" s="256"/>
      <c r="BYO60" s="256"/>
      <c r="BYP60" s="256"/>
      <c r="BYQ60" s="256"/>
      <c r="BYR60" s="256"/>
      <c r="BYS60" s="256"/>
      <c r="BYT60" s="256"/>
      <c r="BYU60" s="256"/>
      <c r="BYV60" s="256"/>
      <c r="BYW60" s="256"/>
      <c r="BYX60" s="256"/>
      <c r="BYY60" s="256"/>
      <c r="BYZ60" s="256"/>
      <c r="BZA60" s="256"/>
      <c r="BZB60" s="256"/>
      <c r="BZC60" s="256"/>
      <c r="BZD60" s="256"/>
      <c r="BZE60" s="256"/>
      <c r="BZF60" s="256"/>
      <c r="BZG60" s="256"/>
      <c r="BZH60" s="256"/>
      <c r="BZI60" s="256"/>
      <c r="BZJ60" s="256"/>
      <c r="BZK60" s="256"/>
      <c r="BZL60" s="256"/>
      <c r="BZM60" s="256"/>
      <c r="BZN60" s="256"/>
      <c r="BZO60" s="256"/>
      <c r="BZP60" s="129"/>
      <c r="BZQ60" s="129"/>
      <c r="BZR60" s="129"/>
      <c r="BZS60" s="129"/>
      <c r="BZT60" s="129"/>
      <c r="BZU60" s="129"/>
      <c r="BZV60" s="129"/>
      <c r="BZW60" s="129"/>
      <c r="BZX60" s="129"/>
      <c r="BZY60" s="129"/>
      <c r="BZZ60" s="129"/>
      <c r="CAA60" s="129"/>
      <c r="CAB60" s="129"/>
      <c r="CAC60" s="129"/>
      <c r="CAD60" s="129"/>
      <c r="CAE60" s="129"/>
      <c r="CAF60" s="129"/>
      <c r="CAG60" s="129"/>
      <c r="CAH60" s="129"/>
      <c r="CAI60" s="129"/>
      <c r="CAJ60" s="129"/>
      <c r="CAK60" s="129"/>
      <c r="CAL60" s="129"/>
      <c r="CAM60" s="129"/>
      <c r="CAN60" s="129"/>
      <c r="CAO60" s="129"/>
      <c r="CAP60" s="129"/>
      <c r="CAQ60" s="129"/>
      <c r="CAR60" s="129"/>
      <c r="CAS60" s="129"/>
      <c r="CAT60" s="129"/>
      <c r="CAU60" s="129"/>
      <c r="CAV60" s="129"/>
      <c r="CAW60" s="129"/>
      <c r="CAX60" s="129"/>
      <c r="CAY60" s="129"/>
      <c r="CAZ60" s="129"/>
      <c r="CBA60" s="129"/>
      <c r="CBB60" s="129"/>
      <c r="CBC60" s="129"/>
      <c r="CBD60" s="129"/>
      <c r="CBE60" s="129"/>
      <c r="CBF60" s="129"/>
      <c r="CBG60" s="129"/>
      <c r="CBH60" s="129"/>
      <c r="CBI60" s="129"/>
      <c r="CBJ60" s="129"/>
      <c r="CBK60" s="129"/>
      <c r="CBL60" s="129"/>
      <c r="CBM60" s="129"/>
      <c r="CBN60" s="129"/>
      <c r="CBO60" s="129"/>
      <c r="CBP60" s="129"/>
      <c r="CBQ60" s="129"/>
      <c r="CBR60" s="129"/>
      <c r="CBS60" s="129"/>
      <c r="CBT60" s="129"/>
      <c r="CBU60" s="129"/>
      <c r="CBV60" s="129"/>
      <c r="CBW60" s="129"/>
      <c r="CBX60" s="129"/>
      <c r="CBY60" s="129"/>
      <c r="CBZ60" s="129"/>
      <c r="CCA60" s="129"/>
      <c r="CCB60" s="129"/>
      <c r="CCC60" s="129"/>
      <c r="CCD60" s="129"/>
      <c r="CCE60" s="129"/>
      <c r="CCF60" s="129"/>
      <c r="CCG60" s="129"/>
      <c r="CCH60" s="129"/>
      <c r="CCI60" s="129"/>
      <c r="CCJ60" s="129"/>
      <c r="CCK60" s="129"/>
      <c r="CCL60" s="129"/>
      <c r="CCM60" s="129"/>
      <c r="CCN60" s="129"/>
      <c r="CCO60" s="129"/>
      <c r="CCP60" s="129"/>
      <c r="CCQ60" s="129"/>
      <c r="CCR60" s="129"/>
      <c r="CCS60" s="129"/>
      <c r="CCT60" s="129"/>
      <c r="CCU60" s="129"/>
      <c r="CCV60" s="129"/>
      <c r="CCW60" s="129"/>
      <c r="CCX60" s="129"/>
      <c r="CCY60" s="129"/>
      <c r="CCZ60" s="129"/>
      <c r="CDA60" s="129"/>
      <c r="CDB60" s="129"/>
      <c r="CDC60" s="129"/>
      <c r="CDD60" s="129"/>
      <c r="CDE60" s="129"/>
      <c r="CDF60" s="129"/>
      <c r="CDG60" s="129"/>
      <c r="CDH60" s="129"/>
      <c r="CDI60" s="129"/>
      <c r="CDJ60" s="129"/>
      <c r="CDK60" s="129"/>
      <c r="CDL60" s="129"/>
      <c r="CDM60" s="129"/>
      <c r="CDN60" s="129"/>
      <c r="CDO60" s="129"/>
      <c r="CDP60" s="129"/>
      <c r="CDQ60" s="129"/>
      <c r="CDR60" s="129"/>
      <c r="CDS60" s="129"/>
      <c r="CDT60" s="129"/>
      <c r="CDU60" s="129"/>
      <c r="CDV60" s="129"/>
      <c r="CDW60" s="129"/>
      <c r="CDX60" s="129"/>
      <c r="CDY60" s="129"/>
      <c r="CDZ60" s="129"/>
      <c r="CEA60" s="129"/>
      <c r="CEB60" s="129"/>
      <c r="CEC60" s="129"/>
      <c r="CED60" s="129"/>
      <c r="CEE60" s="129"/>
      <c r="CEF60" s="129"/>
      <c r="CEG60" s="129"/>
      <c r="CEH60" s="129"/>
      <c r="CEI60" s="129"/>
      <c r="CEJ60" s="129"/>
      <c r="CEK60" s="129"/>
      <c r="CEL60" s="129"/>
      <c r="CEM60" s="129"/>
      <c r="CEN60" s="129"/>
      <c r="CEO60" s="129"/>
      <c r="CEP60" s="130"/>
      <c r="CEQ60" s="130"/>
      <c r="CER60" s="130"/>
      <c r="CES60" s="130"/>
      <c r="CET60" s="130"/>
      <c r="CEU60" s="130"/>
      <c r="CEV60" s="130"/>
      <c r="CEW60" s="130"/>
      <c r="CEX60" s="130"/>
      <c r="CEY60" s="130"/>
      <c r="CEZ60" s="130"/>
      <c r="CFA60" s="130"/>
      <c r="CFB60" s="130"/>
      <c r="CFC60" s="130"/>
      <c r="CFD60" s="130"/>
      <c r="CFE60" s="130"/>
      <c r="CFF60" s="130"/>
      <c r="CFG60" s="130"/>
      <c r="CFH60" s="130"/>
      <c r="CFI60" s="130"/>
      <c r="CFJ60" s="130"/>
      <c r="CFK60" s="130"/>
      <c r="CFL60" s="130"/>
      <c r="CFM60" s="130"/>
      <c r="CFN60" s="130"/>
      <c r="CFO60" s="130"/>
      <c r="CFP60" s="130"/>
      <c r="CFQ60" s="130"/>
      <c r="CFR60" s="130"/>
      <c r="CFS60" s="130"/>
      <c r="CFT60" s="130"/>
      <c r="CFU60" s="130"/>
      <c r="CFV60" s="130"/>
      <c r="CFW60" s="130"/>
      <c r="CFX60" s="130"/>
      <c r="CFY60" s="130"/>
      <c r="CFZ60" s="130"/>
      <c r="CGA60" s="130"/>
      <c r="CGB60" s="130"/>
      <c r="CGC60" s="130"/>
      <c r="CGD60" s="130"/>
    </row>
    <row r="61" spans="1:2214" s="4" customFormat="1" x14ac:dyDescent="0.25">
      <c r="A61" s="279"/>
      <c r="B61" s="255"/>
      <c r="C61" s="267"/>
      <c r="D61" s="267"/>
      <c r="E61" s="275"/>
      <c r="F61" s="260"/>
      <c r="G61" s="260"/>
      <c r="H61" s="276"/>
      <c r="I61" s="261"/>
      <c r="J61" s="261"/>
      <c r="K61" s="276"/>
      <c r="L61" s="261"/>
      <c r="M61" s="261"/>
      <c r="N61" s="277"/>
      <c r="O61" s="262"/>
      <c r="P61" s="262"/>
      <c r="Q61" s="276"/>
      <c r="R61" s="261"/>
      <c r="S61" s="261"/>
      <c r="T61" s="275"/>
      <c r="U61" s="260"/>
      <c r="V61" s="260"/>
      <c r="W61" s="260"/>
      <c r="X61" s="278"/>
      <c r="Y61" s="277"/>
      <c r="Z61" s="262"/>
      <c r="AA61" s="262"/>
      <c r="AB61" s="277"/>
      <c r="AC61" s="262"/>
      <c r="AD61" s="262"/>
      <c r="AE61" s="277"/>
      <c r="AF61" s="262"/>
      <c r="AG61" s="262"/>
      <c r="AH61" s="129"/>
      <c r="AI61" s="129"/>
      <c r="AJ61" s="129"/>
      <c r="AK61" s="129"/>
      <c r="AL61" s="129"/>
      <c r="AM61" s="107"/>
      <c r="AN61" s="129"/>
      <c r="AO61" s="64"/>
      <c r="AP61" s="64"/>
      <c r="AQ61" s="129"/>
      <c r="AR61" s="64"/>
      <c r="AS61" s="64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130"/>
      <c r="IQ61" s="130"/>
      <c r="IR61" s="130"/>
      <c r="IS61" s="130"/>
      <c r="IT61" s="130"/>
      <c r="IU61" s="130"/>
      <c r="IV61" s="130"/>
      <c r="IW61" s="130"/>
      <c r="IX61" s="130"/>
      <c r="IY61" s="130"/>
      <c r="IZ61" s="130"/>
      <c r="JA61" s="130"/>
      <c r="JB61" s="130"/>
      <c r="JC61" s="130"/>
      <c r="JD61" s="130"/>
      <c r="JE61" s="130"/>
      <c r="JF61" s="130"/>
      <c r="JG61" s="130"/>
      <c r="JH61" s="130"/>
      <c r="JI61" s="130"/>
      <c r="JJ61" s="130"/>
      <c r="JK61" s="130"/>
      <c r="JL61" s="130"/>
      <c r="JM61" s="130"/>
      <c r="JN61" s="130"/>
      <c r="JO61" s="130"/>
      <c r="JP61" s="130"/>
      <c r="JQ61" s="130"/>
      <c r="JR61" s="130"/>
      <c r="JS61" s="130"/>
      <c r="JT61" s="130"/>
      <c r="JU61" s="130"/>
      <c r="JV61" s="130"/>
      <c r="JW61" s="130"/>
      <c r="JX61" s="130"/>
      <c r="JY61" s="130"/>
      <c r="JZ61" s="130"/>
      <c r="KA61" s="130"/>
      <c r="KB61" s="130"/>
      <c r="KC61" s="130"/>
      <c r="KD61" s="130"/>
      <c r="KE61" s="130"/>
      <c r="KF61" s="130"/>
      <c r="KG61" s="130"/>
      <c r="KH61" s="130"/>
      <c r="KI61" s="130"/>
      <c r="KJ61" s="130"/>
      <c r="KK61" s="130"/>
      <c r="KL61" s="130"/>
      <c r="KM61" s="130"/>
      <c r="KN61" s="130"/>
      <c r="KO61" s="130"/>
      <c r="KP61" s="130"/>
      <c r="KQ61" s="130"/>
      <c r="KR61" s="130"/>
      <c r="KS61" s="130"/>
      <c r="KT61" s="130"/>
      <c r="KU61" s="130"/>
      <c r="KV61" s="130"/>
      <c r="KW61" s="130"/>
      <c r="KX61" s="130"/>
      <c r="KY61" s="130"/>
      <c r="KZ61" s="130"/>
      <c r="LA61" s="130"/>
      <c r="LB61" s="130"/>
      <c r="LC61" s="130"/>
      <c r="LD61" s="130"/>
      <c r="LE61" s="130"/>
      <c r="LF61" s="130"/>
      <c r="LG61" s="130"/>
      <c r="LH61" s="130"/>
      <c r="LI61" s="130"/>
      <c r="LJ61" s="130"/>
      <c r="LK61" s="130"/>
      <c r="LL61" s="130"/>
      <c r="LM61" s="130"/>
      <c r="LN61" s="130"/>
      <c r="LO61" s="130"/>
      <c r="LP61" s="130"/>
      <c r="LQ61" s="130"/>
      <c r="LR61" s="130"/>
      <c r="LS61" s="130"/>
      <c r="LT61" s="130"/>
      <c r="LU61" s="130"/>
      <c r="LV61" s="130"/>
      <c r="LW61" s="130"/>
      <c r="LX61" s="130"/>
      <c r="LY61" s="130"/>
      <c r="LZ61" s="130"/>
      <c r="MA61" s="130"/>
      <c r="MB61" s="130"/>
      <c r="MC61" s="130"/>
      <c r="MD61" s="130"/>
      <c r="ME61" s="130"/>
      <c r="MF61" s="130"/>
      <c r="MG61" s="130"/>
      <c r="MH61" s="130"/>
      <c r="MI61" s="130"/>
      <c r="MJ61" s="130"/>
      <c r="MK61" s="130"/>
      <c r="ML61" s="130"/>
      <c r="MM61" s="130"/>
      <c r="MN61" s="130"/>
      <c r="MO61" s="130"/>
      <c r="MP61" s="130"/>
      <c r="MQ61" s="130"/>
      <c r="MR61" s="130"/>
      <c r="MS61" s="130"/>
      <c r="MT61" s="130"/>
      <c r="MU61" s="130"/>
      <c r="MV61" s="130"/>
      <c r="MW61" s="130"/>
      <c r="MX61" s="130"/>
      <c r="MY61" s="130"/>
      <c r="MZ61" s="130"/>
      <c r="NA61" s="130"/>
      <c r="NB61" s="130"/>
      <c r="NC61" s="130"/>
      <c r="ND61" s="130"/>
      <c r="NE61" s="130"/>
      <c r="NF61" s="130"/>
      <c r="NG61" s="130"/>
      <c r="NH61" s="130"/>
      <c r="NI61" s="130"/>
      <c r="NJ61" s="130"/>
      <c r="NK61" s="130"/>
      <c r="NL61" s="130"/>
      <c r="NM61" s="130"/>
      <c r="NN61" s="130"/>
      <c r="NO61" s="130"/>
      <c r="NP61" s="256"/>
      <c r="NQ61" s="256"/>
      <c r="NR61" s="256"/>
      <c r="NS61" s="256"/>
      <c r="NT61" s="256"/>
      <c r="NU61" s="256"/>
      <c r="NV61" s="256"/>
      <c r="NW61" s="256"/>
      <c r="NX61" s="256"/>
      <c r="NY61" s="256"/>
      <c r="NZ61" s="256"/>
      <c r="OA61" s="256"/>
      <c r="OB61" s="256"/>
      <c r="OC61" s="256"/>
      <c r="OD61" s="256"/>
      <c r="OE61" s="256"/>
      <c r="OF61" s="256"/>
      <c r="OG61" s="256"/>
      <c r="OH61" s="256"/>
      <c r="OI61" s="256"/>
      <c r="OJ61" s="256"/>
      <c r="OK61" s="256"/>
      <c r="OL61" s="256"/>
      <c r="OM61" s="256"/>
      <c r="ON61" s="256"/>
      <c r="OO61" s="256"/>
      <c r="OP61" s="256"/>
      <c r="OQ61" s="256"/>
      <c r="OR61" s="256"/>
      <c r="OS61" s="256"/>
      <c r="OT61" s="256"/>
      <c r="OU61" s="256"/>
      <c r="OV61" s="256"/>
      <c r="OW61" s="256"/>
      <c r="OX61" s="256"/>
      <c r="OY61" s="256"/>
      <c r="OZ61" s="256"/>
      <c r="PA61" s="256"/>
      <c r="PB61" s="256"/>
      <c r="PC61" s="256"/>
      <c r="PD61" s="256"/>
      <c r="PE61" s="256"/>
      <c r="PF61" s="256"/>
      <c r="PG61" s="256"/>
      <c r="PH61" s="256"/>
      <c r="PI61" s="256"/>
      <c r="PJ61" s="256"/>
      <c r="PK61" s="256"/>
      <c r="PL61" s="256"/>
      <c r="PM61" s="256"/>
      <c r="PN61" s="256"/>
      <c r="PO61" s="256"/>
      <c r="PP61" s="256"/>
      <c r="PQ61" s="256"/>
      <c r="PR61" s="256"/>
      <c r="PS61" s="256"/>
      <c r="PT61" s="256"/>
      <c r="PU61" s="256"/>
      <c r="PV61" s="256"/>
      <c r="PW61" s="256"/>
      <c r="PX61" s="256"/>
      <c r="PY61" s="256"/>
      <c r="PZ61" s="256"/>
      <c r="QA61" s="256"/>
      <c r="QB61" s="256"/>
      <c r="QC61" s="64"/>
      <c r="QD61" s="64"/>
      <c r="QE61" s="64"/>
      <c r="QF61" s="64"/>
      <c r="QG61" s="64"/>
      <c r="QH61" s="64"/>
      <c r="QI61" s="64"/>
      <c r="QJ61" s="64"/>
      <c r="QK61" s="64"/>
      <c r="QL61" s="64"/>
      <c r="QM61" s="64"/>
      <c r="QN61" s="64"/>
      <c r="QO61" s="64"/>
      <c r="QP61" s="64"/>
      <c r="QQ61" s="64"/>
      <c r="QR61" s="64"/>
      <c r="QS61" s="64"/>
      <c r="QT61" s="64"/>
      <c r="QU61" s="64"/>
      <c r="QV61" s="64"/>
      <c r="QW61" s="64"/>
      <c r="QX61" s="64"/>
      <c r="QY61" s="64"/>
      <c r="QZ61" s="64"/>
      <c r="RA61" s="64"/>
      <c r="RB61" s="64"/>
      <c r="RC61" s="64"/>
      <c r="RD61" s="64"/>
      <c r="RE61" s="64"/>
      <c r="RF61" s="64"/>
      <c r="RG61" s="64"/>
      <c r="RH61" s="64"/>
      <c r="RI61" s="64"/>
      <c r="RJ61" s="64"/>
      <c r="RK61" s="64"/>
      <c r="RL61" s="64"/>
      <c r="RM61" s="64"/>
      <c r="RN61" s="64"/>
      <c r="RO61" s="64"/>
      <c r="RP61" s="64"/>
      <c r="RQ61" s="64"/>
      <c r="RR61" s="64"/>
      <c r="RS61" s="64"/>
      <c r="RT61" s="64"/>
      <c r="RU61" s="64"/>
      <c r="RV61" s="64"/>
      <c r="RW61" s="64"/>
      <c r="RX61" s="64"/>
      <c r="RY61" s="64"/>
      <c r="RZ61" s="64"/>
      <c r="SA61" s="64"/>
      <c r="SB61" s="64"/>
      <c r="SC61" s="64"/>
      <c r="SD61" s="64"/>
      <c r="SE61" s="64"/>
      <c r="SF61" s="64"/>
      <c r="SG61" s="64"/>
      <c r="SH61" s="64"/>
      <c r="SI61" s="64"/>
      <c r="SJ61" s="64"/>
      <c r="SK61" s="64"/>
      <c r="SL61" s="64"/>
      <c r="SM61" s="64"/>
      <c r="SN61" s="64"/>
      <c r="SO61" s="64"/>
      <c r="SP61" s="64"/>
      <c r="SQ61" s="64"/>
      <c r="SR61" s="64"/>
      <c r="SS61" s="64"/>
      <c r="ST61" s="64"/>
      <c r="SU61" s="64"/>
      <c r="SV61" s="64"/>
      <c r="SW61" s="64"/>
      <c r="SX61" s="64"/>
      <c r="SY61" s="64"/>
      <c r="SZ61" s="64"/>
      <c r="TA61" s="64"/>
      <c r="TB61" s="64"/>
      <c r="TC61" s="64"/>
      <c r="TD61" s="64"/>
      <c r="TE61" s="64"/>
      <c r="TF61" s="64"/>
      <c r="TG61" s="64"/>
      <c r="TH61" s="64"/>
      <c r="TI61" s="64"/>
      <c r="TJ61" s="64"/>
      <c r="TK61" s="64"/>
      <c r="TL61" s="64"/>
      <c r="TM61" s="64"/>
      <c r="TN61" s="64"/>
      <c r="TO61" s="64"/>
      <c r="TP61" s="64"/>
      <c r="TQ61" s="64"/>
      <c r="TR61" s="64"/>
      <c r="TS61" s="64"/>
      <c r="TT61" s="64"/>
      <c r="TU61" s="64"/>
      <c r="TV61" s="64"/>
      <c r="TW61" s="64"/>
      <c r="TX61" s="64"/>
      <c r="TY61" s="64"/>
      <c r="TZ61" s="64"/>
      <c r="UA61" s="64"/>
      <c r="UB61" s="64"/>
      <c r="UC61" s="64"/>
      <c r="UD61" s="64"/>
      <c r="UE61" s="64"/>
      <c r="UF61" s="64"/>
      <c r="UG61" s="64"/>
      <c r="UH61" s="64"/>
      <c r="UI61" s="64"/>
      <c r="UJ61" s="64"/>
      <c r="UK61" s="64"/>
      <c r="UL61" s="64"/>
      <c r="UM61" s="64"/>
      <c r="UN61" s="64"/>
      <c r="UO61" s="64"/>
      <c r="UP61" s="64"/>
      <c r="UQ61" s="64"/>
      <c r="UR61" s="64"/>
      <c r="US61" s="64"/>
      <c r="UT61" s="64"/>
      <c r="UU61" s="64"/>
      <c r="UV61" s="64"/>
      <c r="UW61" s="64"/>
      <c r="UX61" s="64"/>
      <c r="UY61" s="64"/>
      <c r="UZ61" s="64"/>
      <c r="VA61" s="64"/>
      <c r="VB61" s="64"/>
      <c r="VC61" s="64"/>
      <c r="VD61" s="64"/>
      <c r="VE61" s="64"/>
      <c r="VF61" s="129"/>
      <c r="VG61" s="129"/>
      <c r="VH61" s="129"/>
      <c r="VI61" s="129"/>
      <c r="VJ61" s="129"/>
      <c r="VK61" s="129"/>
      <c r="VL61" s="129"/>
      <c r="VM61" s="129"/>
      <c r="VN61" s="129"/>
      <c r="VO61" s="129"/>
      <c r="VP61" s="129"/>
      <c r="VQ61" s="129"/>
      <c r="VR61" s="129"/>
      <c r="VS61" s="129"/>
      <c r="VT61" s="129"/>
      <c r="VU61" s="129"/>
      <c r="VV61" s="129"/>
      <c r="VW61" s="129"/>
      <c r="VX61" s="129"/>
      <c r="VY61" s="129"/>
      <c r="VZ61" s="129"/>
      <c r="WA61" s="129"/>
      <c r="WB61" s="129"/>
      <c r="WC61" s="129"/>
      <c r="WD61" s="129"/>
      <c r="WE61" s="129"/>
      <c r="WF61" s="129"/>
      <c r="WG61" s="129"/>
      <c r="WH61" s="129"/>
      <c r="WI61" s="129"/>
      <c r="WJ61" s="129"/>
      <c r="WK61" s="129"/>
      <c r="WL61" s="129"/>
      <c r="WM61" s="129"/>
      <c r="WN61" s="129"/>
      <c r="WO61" s="129"/>
      <c r="WP61" s="129"/>
      <c r="WQ61" s="129"/>
      <c r="WR61" s="129"/>
      <c r="WS61" s="129"/>
      <c r="WT61" s="129"/>
      <c r="WU61" s="129"/>
      <c r="WV61" s="129"/>
      <c r="WW61" s="129"/>
      <c r="WX61" s="129"/>
      <c r="WY61" s="129"/>
      <c r="WZ61" s="129"/>
      <c r="XA61" s="129"/>
      <c r="XB61" s="129"/>
      <c r="XC61" s="129"/>
      <c r="XD61" s="129"/>
      <c r="XE61" s="129"/>
      <c r="XF61" s="129"/>
      <c r="XG61" s="129"/>
      <c r="XH61" s="129"/>
      <c r="XI61" s="129"/>
      <c r="XJ61" s="129"/>
      <c r="XK61" s="129"/>
      <c r="XL61" s="129"/>
      <c r="XM61" s="129"/>
      <c r="XN61" s="129"/>
      <c r="XO61" s="129"/>
      <c r="XP61" s="129"/>
      <c r="XQ61" s="129"/>
      <c r="XR61" s="129"/>
      <c r="XS61" s="129"/>
      <c r="XT61" s="129"/>
      <c r="XU61" s="129"/>
      <c r="XV61" s="129"/>
      <c r="XW61" s="129"/>
      <c r="XX61" s="129"/>
      <c r="XY61" s="129"/>
      <c r="XZ61" s="129"/>
      <c r="YA61" s="129"/>
      <c r="YB61" s="129"/>
      <c r="YC61" s="129"/>
      <c r="YD61" s="129"/>
      <c r="YE61" s="129"/>
      <c r="YF61" s="129"/>
      <c r="YG61" s="129"/>
      <c r="YH61" s="129"/>
      <c r="YI61" s="129"/>
      <c r="YJ61" s="129"/>
      <c r="YK61" s="129"/>
      <c r="YL61" s="129"/>
      <c r="YM61" s="129"/>
      <c r="YN61" s="129"/>
      <c r="YO61" s="129"/>
      <c r="YP61" s="129"/>
      <c r="YQ61" s="129"/>
      <c r="YR61" s="129"/>
      <c r="YS61" s="129"/>
      <c r="YT61" s="129"/>
      <c r="YU61" s="129"/>
      <c r="YV61" s="129"/>
      <c r="YW61" s="129"/>
      <c r="YX61" s="129"/>
      <c r="YY61" s="129"/>
      <c r="YZ61" s="129"/>
      <c r="ZA61" s="129"/>
      <c r="ZB61" s="129"/>
      <c r="ZC61" s="129"/>
      <c r="ZD61" s="129"/>
      <c r="ZE61" s="129"/>
      <c r="ZF61" s="129"/>
      <c r="ZG61" s="129"/>
      <c r="ZH61" s="129"/>
      <c r="ZI61" s="129"/>
      <c r="ZJ61" s="129"/>
      <c r="ZK61" s="129"/>
      <c r="ZL61" s="129"/>
      <c r="ZM61" s="129"/>
      <c r="ZN61" s="129"/>
      <c r="ZO61" s="129"/>
      <c r="ZP61" s="129"/>
      <c r="ZQ61" s="129"/>
      <c r="ZR61" s="129"/>
      <c r="ZS61" s="129"/>
      <c r="ZT61" s="129"/>
      <c r="ZU61" s="129"/>
      <c r="ZV61" s="129"/>
      <c r="ZW61" s="129"/>
      <c r="ZX61" s="129"/>
      <c r="ZY61" s="129"/>
      <c r="ZZ61" s="129"/>
      <c r="AAA61" s="129"/>
      <c r="AAB61" s="129"/>
      <c r="AAC61" s="129"/>
      <c r="AAD61" s="129"/>
      <c r="AAE61" s="129"/>
      <c r="AAF61" s="129"/>
      <c r="AAG61" s="129"/>
      <c r="AAH61" s="129"/>
      <c r="AAI61" s="129"/>
      <c r="AAJ61" s="129"/>
      <c r="AAK61" s="129"/>
      <c r="AAL61" s="129"/>
      <c r="AAM61" s="129"/>
      <c r="AAN61" s="129"/>
      <c r="AAO61" s="129"/>
      <c r="AAP61" s="129"/>
      <c r="AAQ61" s="129"/>
      <c r="AAR61" s="129"/>
      <c r="AAS61" s="129"/>
      <c r="AAT61" s="129"/>
      <c r="AAU61" s="129"/>
      <c r="AAV61" s="129"/>
      <c r="AAW61" s="129"/>
      <c r="AAX61" s="129"/>
      <c r="AAY61" s="129"/>
      <c r="AAZ61" s="129"/>
      <c r="ABA61" s="129"/>
      <c r="ABB61" s="129"/>
      <c r="ABC61" s="129"/>
      <c r="ABD61" s="129"/>
      <c r="ABE61" s="129"/>
      <c r="ABF61" s="129"/>
      <c r="ABG61" s="129"/>
      <c r="ABH61" s="129"/>
      <c r="ABI61" s="129"/>
      <c r="ABJ61" s="129"/>
      <c r="ABK61" s="129"/>
      <c r="ABL61" s="129"/>
      <c r="ABM61" s="129"/>
      <c r="ABN61" s="129"/>
      <c r="ABO61" s="129"/>
      <c r="ABP61" s="129"/>
      <c r="ABQ61" s="129"/>
      <c r="ABR61" s="129"/>
      <c r="ABS61" s="129"/>
      <c r="ABT61" s="129"/>
      <c r="ABU61" s="129"/>
      <c r="ABV61" s="129"/>
      <c r="ABW61" s="129"/>
      <c r="ABX61" s="129"/>
      <c r="ABY61" s="129"/>
      <c r="ABZ61" s="129"/>
      <c r="ACA61" s="129"/>
      <c r="ACB61" s="129"/>
      <c r="ACC61" s="129"/>
      <c r="ACD61" s="129"/>
      <c r="ACE61" s="129"/>
      <c r="ACF61" s="129"/>
      <c r="ACG61" s="129"/>
      <c r="ACH61" s="129"/>
      <c r="ACI61" s="129"/>
      <c r="ACJ61" s="129"/>
      <c r="ACK61" s="129"/>
      <c r="ACL61" s="129"/>
      <c r="ACM61" s="129"/>
      <c r="ACN61" s="129"/>
      <c r="ACO61" s="129"/>
      <c r="ACP61" s="129"/>
      <c r="ACQ61" s="129"/>
      <c r="ACR61" s="129"/>
      <c r="ACS61" s="129"/>
      <c r="ACT61" s="129"/>
      <c r="ACU61" s="129"/>
      <c r="ACV61" s="129"/>
      <c r="ACW61" s="129"/>
      <c r="ACX61" s="129"/>
      <c r="ACY61" s="257"/>
      <c r="ACZ61" s="257"/>
      <c r="ADA61" s="257"/>
      <c r="ADB61" s="257"/>
      <c r="ADC61" s="257"/>
      <c r="ADD61" s="257"/>
      <c r="ADE61" s="257"/>
      <c r="ADF61" s="257"/>
      <c r="ADG61" s="257"/>
      <c r="ADH61" s="257"/>
      <c r="ADI61" s="257"/>
      <c r="ADJ61" s="257"/>
      <c r="ADK61" s="257"/>
      <c r="ADL61" s="257"/>
      <c r="ADM61" s="257"/>
      <c r="ADN61" s="257"/>
      <c r="ADO61" s="257"/>
      <c r="ADP61" s="257"/>
      <c r="ADQ61" s="257"/>
      <c r="ADR61" s="257"/>
      <c r="ADS61" s="257"/>
      <c r="ADT61" s="257"/>
      <c r="ADU61" s="257"/>
      <c r="ADV61" s="257"/>
      <c r="ADW61" s="257"/>
      <c r="ADX61" s="257"/>
      <c r="ADY61" s="257"/>
      <c r="ADZ61" s="257"/>
      <c r="AEA61" s="257"/>
      <c r="AEB61" s="257"/>
      <c r="AEC61" s="257"/>
      <c r="AED61" s="257"/>
      <c r="AEE61" s="257"/>
      <c r="AEF61" s="257"/>
      <c r="AEG61" s="257"/>
      <c r="AEH61" s="257"/>
      <c r="AEI61" s="257"/>
      <c r="AEJ61" s="257"/>
      <c r="AEK61" s="257"/>
      <c r="AEL61" s="257"/>
      <c r="AEM61" s="257"/>
      <c r="AEN61" s="257"/>
      <c r="AEO61" s="257"/>
      <c r="AEP61" s="257"/>
      <c r="AEQ61" s="257"/>
      <c r="AER61" s="257"/>
      <c r="AES61" s="257"/>
      <c r="AET61" s="257"/>
      <c r="AEU61" s="257"/>
      <c r="AEV61" s="257"/>
      <c r="AEW61" s="257"/>
      <c r="AEX61" s="257"/>
      <c r="AEY61" s="257"/>
      <c r="AEZ61" s="257"/>
      <c r="AFA61" s="257"/>
      <c r="AFB61" s="257"/>
      <c r="AFC61" s="257"/>
      <c r="AFD61" s="257"/>
      <c r="AFE61" s="257"/>
      <c r="AFF61" s="257"/>
      <c r="AFG61" s="257"/>
      <c r="AFH61" s="257"/>
      <c r="AFI61" s="257"/>
      <c r="AFJ61" s="257"/>
      <c r="AFK61" s="257"/>
      <c r="AFL61" s="257"/>
      <c r="AFM61" s="257"/>
      <c r="AFN61" s="257"/>
      <c r="AFO61" s="130"/>
      <c r="AFP61" s="130"/>
      <c r="AFQ61" s="130"/>
      <c r="AFR61" s="130"/>
      <c r="AFS61" s="130"/>
      <c r="AFT61" s="130"/>
      <c r="AFU61" s="130"/>
      <c r="AFV61" s="130"/>
      <c r="AFW61" s="130"/>
      <c r="AFX61" s="130"/>
      <c r="AFY61" s="130"/>
      <c r="AFZ61" s="130"/>
      <c r="AGA61" s="130"/>
      <c r="AGB61" s="130"/>
      <c r="AGC61" s="130"/>
      <c r="AGD61" s="130"/>
      <c r="AGE61" s="130"/>
      <c r="AGF61" s="130"/>
      <c r="AGG61" s="130"/>
      <c r="AGH61" s="130"/>
      <c r="AGI61" s="130"/>
      <c r="AGJ61" s="130"/>
      <c r="AGK61" s="130"/>
      <c r="AGL61" s="130"/>
      <c r="AGM61" s="130"/>
      <c r="AGN61" s="130"/>
      <c r="AGO61" s="130"/>
      <c r="AGP61" s="130"/>
      <c r="AGQ61" s="130"/>
      <c r="AGR61" s="130"/>
      <c r="AGS61" s="130"/>
      <c r="AGT61" s="130"/>
      <c r="AGU61" s="130"/>
      <c r="AGV61" s="130"/>
      <c r="AGW61" s="130"/>
      <c r="AGX61" s="130"/>
      <c r="AGY61" s="130"/>
      <c r="AGZ61" s="130"/>
      <c r="AHA61" s="130"/>
      <c r="AHB61" s="130"/>
      <c r="AHC61" s="130"/>
      <c r="AHD61" s="130"/>
      <c r="AHE61" s="130"/>
      <c r="AHF61" s="130"/>
      <c r="AHG61" s="130"/>
      <c r="AHH61" s="130"/>
      <c r="AHI61" s="130"/>
      <c r="AHJ61" s="130"/>
      <c r="AHK61" s="130"/>
      <c r="AHL61" s="130"/>
      <c r="AHM61" s="130"/>
      <c r="AHN61" s="130"/>
      <c r="AHO61" s="130"/>
      <c r="AHP61" s="130"/>
      <c r="AHQ61" s="130"/>
      <c r="AHR61" s="130"/>
      <c r="AHS61" s="130"/>
      <c r="AHT61" s="130"/>
      <c r="AHU61" s="130"/>
      <c r="AHV61" s="130"/>
      <c r="AHW61" s="130"/>
      <c r="AHX61" s="130"/>
      <c r="AHY61" s="130"/>
      <c r="AHZ61" s="130"/>
      <c r="AIA61" s="130"/>
      <c r="AIB61" s="130"/>
      <c r="AIC61" s="130"/>
      <c r="AID61" s="130"/>
      <c r="AIE61" s="64"/>
      <c r="AIF61" s="64"/>
      <c r="AIG61" s="64"/>
      <c r="AIH61" s="64"/>
      <c r="AII61" s="64"/>
      <c r="AIJ61" s="64"/>
      <c r="AIK61" s="64"/>
      <c r="AIL61" s="64"/>
      <c r="AIM61" s="64"/>
      <c r="AIN61" s="64"/>
      <c r="AIO61" s="64"/>
      <c r="AIP61" s="64"/>
      <c r="AIQ61" s="64"/>
      <c r="AIR61" s="64"/>
      <c r="AIS61" s="64"/>
      <c r="AIT61" s="64"/>
      <c r="AIU61" s="64"/>
      <c r="AIV61" s="64"/>
      <c r="AIW61" s="64"/>
      <c r="AIX61" s="64"/>
      <c r="AIY61" s="64"/>
      <c r="AIZ61" s="64"/>
      <c r="AJA61" s="64"/>
      <c r="AJB61" s="64"/>
      <c r="AJC61" s="64"/>
      <c r="AJD61" s="64"/>
      <c r="AJE61" s="64"/>
      <c r="AJF61" s="64"/>
      <c r="AJG61" s="64"/>
      <c r="AJH61" s="64"/>
      <c r="AJI61" s="64"/>
      <c r="AJJ61" s="64"/>
      <c r="AJK61" s="64"/>
      <c r="AJL61" s="64"/>
      <c r="AJM61" s="64"/>
      <c r="AJN61" s="64"/>
      <c r="AJO61" s="64"/>
      <c r="AJP61" s="64"/>
      <c r="AJQ61" s="64"/>
      <c r="AJR61" s="64"/>
      <c r="AJS61" s="64"/>
      <c r="AJT61" s="64"/>
      <c r="AJU61" s="64"/>
      <c r="AJV61" s="64"/>
      <c r="AJW61" s="64"/>
      <c r="AJX61" s="64"/>
      <c r="AJY61" s="64"/>
      <c r="AJZ61" s="64"/>
      <c r="AKA61" s="64"/>
      <c r="AKB61" s="64"/>
      <c r="AKC61" s="64"/>
      <c r="AKD61" s="64"/>
      <c r="AKE61" s="64"/>
      <c r="AKF61" s="64"/>
      <c r="AKG61" s="64"/>
      <c r="AKH61" s="64"/>
      <c r="AKI61" s="64"/>
      <c r="AKJ61" s="64"/>
      <c r="AKK61" s="64"/>
      <c r="AKL61" s="64"/>
      <c r="AKM61" s="64"/>
      <c r="AKN61" s="64"/>
      <c r="AKO61" s="64"/>
      <c r="AKP61" s="64"/>
      <c r="AKQ61" s="64"/>
      <c r="AKR61" s="64"/>
      <c r="AKS61" s="258"/>
      <c r="AKT61" s="106"/>
      <c r="AKU61" s="106"/>
      <c r="AKV61" s="106"/>
      <c r="AKW61" s="106"/>
      <c r="AKX61" s="106"/>
      <c r="AKY61" s="106"/>
      <c r="AKZ61" s="106"/>
      <c r="ALA61" s="106"/>
      <c r="ALB61" s="106"/>
      <c r="ALC61" s="106"/>
      <c r="ALD61" s="106"/>
      <c r="ALE61" s="106"/>
      <c r="ALF61" s="106"/>
      <c r="ALG61" s="106"/>
      <c r="ALH61" s="106"/>
      <c r="ALI61" s="106"/>
      <c r="ALJ61" s="106"/>
      <c r="ALK61" s="106"/>
      <c r="ALL61" s="106"/>
      <c r="ALM61" s="106"/>
      <c r="ALN61" s="106"/>
      <c r="ALO61" s="106"/>
      <c r="ALP61" s="106"/>
      <c r="ALQ61" s="106"/>
      <c r="ALR61" s="106"/>
      <c r="ALS61" s="106"/>
      <c r="ALT61" s="106"/>
      <c r="ALU61" s="106"/>
      <c r="ALV61" s="106"/>
      <c r="ALW61" s="106"/>
      <c r="ALX61" s="106"/>
      <c r="ALY61" s="106"/>
      <c r="ALZ61" s="106"/>
      <c r="AMA61" s="106"/>
      <c r="AMB61" s="106"/>
      <c r="AMC61" s="106"/>
      <c r="AMD61" s="106"/>
      <c r="AME61" s="106"/>
      <c r="AMF61" s="106"/>
      <c r="AMG61" s="106"/>
      <c r="AMH61" s="106"/>
      <c r="AMI61" s="106"/>
      <c r="AMJ61" s="106"/>
      <c r="AMK61" s="106"/>
      <c r="AML61" s="106"/>
      <c r="AMM61" s="106"/>
      <c r="AMN61" s="106"/>
      <c r="AMO61" s="106"/>
      <c r="AMP61" s="106"/>
      <c r="AMQ61" s="106"/>
      <c r="AMR61" s="106"/>
      <c r="AMS61" s="106"/>
      <c r="AMT61" s="106"/>
      <c r="AMU61" s="106"/>
      <c r="AMV61" s="106"/>
      <c r="AMW61" s="106"/>
      <c r="AMX61" s="106"/>
      <c r="AMY61" s="106"/>
      <c r="AMZ61" s="106"/>
      <c r="ANA61" s="106"/>
      <c r="ANB61" s="106"/>
      <c r="ANC61" s="106"/>
      <c r="AND61" s="106"/>
      <c r="ANE61" s="106"/>
      <c r="ANF61" s="106"/>
      <c r="ANG61" s="106"/>
      <c r="ANH61" s="129"/>
      <c r="ANI61" s="129"/>
      <c r="ANJ61" s="129"/>
      <c r="ANK61" s="129"/>
      <c r="ANL61" s="129"/>
      <c r="ANM61" s="129"/>
      <c r="ANN61" s="129"/>
      <c r="ANO61" s="129"/>
      <c r="ANP61" s="129"/>
      <c r="ANQ61" s="129"/>
      <c r="ANR61" s="129"/>
      <c r="ANS61" s="129"/>
      <c r="ANT61" s="129"/>
      <c r="ANU61" s="129"/>
      <c r="ANV61" s="129"/>
      <c r="ANW61" s="129"/>
      <c r="ANX61" s="129"/>
      <c r="ANY61" s="129"/>
      <c r="ANZ61" s="129"/>
      <c r="AOA61" s="129"/>
      <c r="AOB61" s="129"/>
      <c r="AOC61" s="129"/>
      <c r="AOD61" s="129"/>
      <c r="AOE61" s="129"/>
      <c r="AOF61" s="129"/>
      <c r="AOG61" s="129"/>
      <c r="AOH61" s="129"/>
      <c r="AOI61" s="129"/>
      <c r="AOJ61" s="129"/>
      <c r="AOK61" s="129"/>
      <c r="AOL61" s="129"/>
      <c r="AOM61" s="129"/>
      <c r="AON61" s="129"/>
      <c r="AOO61" s="129"/>
      <c r="AOP61" s="129"/>
      <c r="AOQ61" s="129"/>
      <c r="AOR61" s="129"/>
      <c r="AOS61" s="129"/>
      <c r="AOT61" s="129"/>
      <c r="AOU61" s="129"/>
      <c r="AOV61" s="129"/>
      <c r="AOW61" s="129"/>
      <c r="AOX61" s="129"/>
      <c r="AOY61" s="129"/>
      <c r="AOZ61" s="129"/>
      <c r="APA61" s="129"/>
      <c r="APB61" s="129"/>
      <c r="APC61" s="129"/>
      <c r="APD61" s="129"/>
      <c r="APE61" s="129"/>
      <c r="APF61" s="129"/>
      <c r="APG61" s="129"/>
      <c r="APH61" s="129"/>
      <c r="API61" s="129"/>
      <c r="APJ61" s="129"/>
      <c r="APK61" s="129"/>
      <c r="APL61" s="129"/>
      <c r="APM61" s="129"/>
      <c r="APN61" s="129"/>
      <c r="APO61" s="129"/>
      <c r="APP61" s="129"/>
      <c r="APQ61" s="129"/>
      <c r="APR61" s="129"/>
      <c r="APS61" s="129"/>
      <c r="APT61" s="129"/>
      <c r="APU61" s="130"/>
      <c r="APV61" s="130"/>
      <c r="APW61" s="130"/>
      <c r="APX61" s="130"/>
      <c r="APY61" s="130"/>
      <c r="APZ61" s="130"/>
      <c r="AQA61" s="130"/>
      <c r="AQB61" s="130"/>
      <c r="AQC61" s="130"/>
      <c r="AQD61" s="130"/>
      <c r="AQE61" s="130"/>
      <c r="AQF61" s="130"/>
      <c r="AQG61" s="130"/>
      <c r="AQH61" s="130"/>
      <c r="AQI61" s="130"/>
      <c r="AQJ61" s="130"/>
      <c r="AQK61" s="130"/>
      <c r="AQL61" s="130"/>
      <c r="AQM61" s="130"/>
      <c r="AQN61" s="130"/>
      <c r="AQO61" s="130"/>
      <c r="AQP61" s="130"/>
      <c r="AQQ61" s="130"/>
      <c r="AQR61" s="130"/>
      <c r="AQS61" s="130"/>
      <c r="AQT61" s="130"/>
      <c r="AQU61" s="130"/>
      <c r="AQV61" s="130"/>
      <c r="AQW61" s="130"/>
      <c r="AQX61" s="130"/>
      <c r="AQY61" s="130"/>
      <c r="AQZ61" s="130"/>
      <c r="ARA61" s="130"/>
      <c r="ARB61" s="130"/>
      <c r="ARC61" s="130"/>
      <c r="ARD61" s="130"/>
      <c r="ARE61" s="130"/>
      <c r="ARF61" s="130"/>
      <c r="ARG61" s="130"/>
      <c r="ARH61" s="130"/>
      <c r="ARI61" s="130"/>
      <c r="ARJ61" s="130"/>
      <c r="ARK61" s="130"/>
      <c r="ARL61" s="130"/>
      <c r="ARM61" s="130"/>
      <c r="ARN61" s="130"/>
      <c r="ARO61" s="130"/>
      <c r="ARP61" s="130"/>
      <c r="ARQ61" s="130"/>
      <c r="ARR61" s="130"/>
      <c r="ARS61" s="130"/>
      <c r="ART61" s="130"/>
      <c r="ARU61" s="130"/>
      <c r="ARV61" s="130"/>
      <c r="ARW61" s="130"/>
      <c r="ARX61" s="130"/>
      <c r="ARY61" s="130"/>
      <c r="ARZ61" s="130"/>
      <c r="ASA61" s="130"/>
      <c r="ASB61" s="130"/>
      <c r="ASC61" s="130"/>
      <c r="ASD61" s="130"/>
      <c r="ASE61" s="130"/>
      <c r="ASF61" s="130"/>
      <c r="ASG61" s="130"/>
      <c r="ASH61" s="131"/>
      <c r="ASI61" s="131"/>
      <c r="ASJ61" s="131"/>
      <c r="ASK61" s="131"/>
      <c r="ASL61" s="131"/>
      <c r="ASM61" s="131"/>
      <c r="ASN61" s="131"/>
      <c r="ASO61" s="131"/>
      <c r="ASP61" s="131"/>
      <c r="ASQ61" s="131"/>
      <c r="ASR61" s="131"/>
      <c r="ASS61" s="131"/>
      <c r="AST61" s="131"/>
      <c r="ASU61" s="131"/>
      <c r="ASV61" s="131"/>
      <c r="ASW61" s="131"/>
      <c r="ASX61" s="131"/>
      <c r="ASY61" s="131"/>
      <c r="ASZ61" s="131"/>
      <c r="ATA61" s="131"/>
      <c r="ATB61" s="131"/>
      <c r="ATC61" s="131"/>
      <c r="ATD61" s="131"/>
      <c r="ATE61" s="131"/>
      <c r="ATF61" s="131"/>
      <c r="ATG61" s="131"/>
      <c r="ATH61" s="131"/>
      <c r="ATI61" s="131"/>
      <c r="ATJ61" s="131"/>
      <c r="ATK61" s="131"/>
      <c r="ATL61" s="131"/>
      <c r="ATM61" s="131"/>
      <c r="ATN61" s="131"/>
      <c r="ATO61" s="131"/>
      <c r="ATP61" s="131"/>
      <c r="ATQ61" s="131"/>
      <c r="ATR61" s="131"/>
      <c r="ATS61" s="131"/>
      <c r="ATT61" s="131"/>
      <c r="ATU61" s="131"/>
      <c r="ATV61" s="131"/>
      <c r="ATW61" s="131"/>
      <c r="ATX61" s="131"/>
      <c r="ATY61" s="131"/>
      <c r="ATZ61" s="131"/>
      <c r="AUA61" s="131"/>
      <c r="AUB61" s="131"/>
      <c r="AUC61" s="131"/>
      <c r="AUD61" s="131"/>
      <c r="AUE61" s="131"/>
      <c r="AUF61" s="131"/>
      <c r="AUG61" s="131"/>
      <c r="AUH61" s="131"/>
      <c r="AUI61" s="131"/>
      <c r="AUJ61" s="131"/>
      <c r="AUK61" s="131"/>
      <c r="AUL61" s="131"/>
      <c r="AUM61" s="131"/>
      <c r="AUN61" s="131"/>
      <c r="AUO61" s="131"/>
      <c r="AUP61" s="131"/>
      <c r="AUQ61" s="131"/>
      <c r="AUR61" s="131"/>
      <c r="AUS61" s="131"/>
      <c r="AUT61" s="131"/>
      <c r="AUU61" s="130"/>
      <c r="AUV61" s="130"/>
      <c r="AUW61" s="130"/>
      <c r="AUX61" s="130"/>
      <c r="AUY61" s="130"/>
      <c r="AUZ61" s="130"/>
      <c r="AVA61" s="130"/>
      <c r="AVB61" s="130"/>
      <c r="AVC61" s="130"/>
      <c r="AVD61" s="130"/>
      <c r="AVE61" s="130"/>
      <c r="AVF61" s="130"/>
      <c r="AVG61" s="130"/>
      <c r="AVH61" s="130"/>
      <c r="AVI61" s="130"/>
      <c r="AVJ61" s="130"/>
      <c r="AVK61" s="130"/>
      <c r="AVL61" s="130"/>
      <c r="AVM61" s="130"/>
      <c r="AVN61" s="130"/>
      <c r="AVO61" s="130"/>
      <c r="AVP61" s="130"/>
      <c r="AVQ61" s="130"/>
      <c r="AVR61" s="130"/>
      <c r="AVS61" s="130"/>
      <c r="AVT61" s="130"/>
      <c r="AVU61" s="130"/>
      <c r="AVV61" s="130"/>
      <c r="AVW61" s="130"/>
      <c r="AVX61" s="130"/>
      <c r="AVY61" s="130"/>
      <c r="AVZ61" s="130"/>
      <c r="AWA61" s="130"/>
      <c r="AWB61" s="130"/>
      <c r="AWC61" s="130"/>
      <c r="AWD61" s="130"/>
      <c r="AWE61" s="130"/>
      <c r="AWF61" s="130"/>
      <c r="AWG61" s="130"/>
      <c r="AWH61" s="130"/>
      <c r="AWI61" s="130"/>
      <c r="AWJ61" s="130"/>
      <c r="AWK61" s="130"/>
      <c r="AWL61" s="130"/>
      <c r="AWM61" s="130"/>
      <c r="AWN61" s="130"/>
      <c r="AWO61" s="130"/>
      <c r="AWP61" s="130"/>
      <c r="AWQ61" s="130"/>
      <c r="AWR61" s="130"/>
      <c r="AWS61" s="130"/>
      <c r="AWT61" s="130"/>
      <c r="AWU61" s="130"/>
      <c r="AWV61" s="130"/>
      <c r="AWW61" s="130"/>
      <c r="AWX61" s="130"/>
      <c r="AWY61" s="130"/>
      <c r="AWZ61" s="130"/>
      <c r="AXA61" s="130"/>
      <c r="AXB61" s="130"/>
      <c r="AXC61" s="130"/>
      <c r="AXD61" s="130"/>
      <c r="AXE61" s="130"/>
      <c r="AXF61" s="130"/>
      <c r="AXG61" s="130"/>
      <c r="AXH61" s="130"/>
      <c r="AXI61" s="130"/>
      <c r="AXJ61" s="130"/>
      <c r="AXK61" s="64"/>
      <c r="AXL61" s="64"/>
      <c r="AXM61" s="64"/>
      <c r="AXN61" s="64"/>
      <c r="AXO61" s="64"/>
      <c r="AXP61" s="64"/>
      <c r="AXQ61" s="64"/>
      <c r="AXR61" s="64"/>
      <c r="AXS61" s="64"/>
      <c r="AXT61" s="64"/>
      <c r="AXU61" s="64"/>
      <c r="AXV61" s="64"/>
      <c r="AXW61" s="64"/>
      <c r="AXX61" s="64"/>
      <c r="AXY61" s="64"/>
      <c r="AXZ61" s="64"/>
      <c r="AYA61" s="64"/>
      <c r="AYB61" s="64"/>
      <c r="AYC61" s="64"/>
      <c r="AYD61" s="64"/>
      <c r="AYE61" s="64"/>
      <c r="AYF61" s="64"/>
      <c r="AYG61" s="64"/>
      <c r="AYH61" s="64"/>
      <c r="AYI61" s="64"/>
      <c r="AYJ61" s="64"/>
      <c r="AYK61" s="64"/>
      <c r="AYL61" s="64"/>
      <c r="AYM61" s="64"/>
      <c r="AYN61" s="64"/>
      <c r="AYO61" s="64"/>
      <c r="AYP61" s="64"/>
      <c r="AYQ61" s="64"/>
      <c r="AYR61" s="64"/>
      <c r="AYS61" s="64"/>
      <c r="AYT61" s="64"/>
      <c r="AYU61" s="64"/>
      <c r="AYV61" s="64"/>
      <c r="AYW61" s="64"/>
      <c r="AYX61" s="64"/>
      <c r="AYY61" s="64"/>
      <c r="AYZ61" s="64"/>
      <c r="AZA61" s="64"/>
      <c r="AZB61" s="64"/>
      <c r="AZC61" s="64"/>
      <c r="AZD61" s="64"/>
      <c r="AZE61" s="64"/>
      <c r="AZF61" s="64"/>
      <c r="AZG61" s="64"/>
      <c r="AZH61" s="64"/>
      <c r="AZI61" s="64"/>
      <c r="AZJ61" s="64"/>
      <c r="AZK61" s="64"/>
      <c r="AZL61" s="64"/>
      <c r="AZM61" s="64"/>
      <c r="AZN61" s="64"/>
      <c r="AZO61" s="64"/>
      <c r="AZP61" s="64"/>
      <c r="AZQ61" s="64"/>
      <c r="AZR61" s="64"/>
      <c r="AZS61" s="64"/>
      <c r="AZT61" s="64"/>
      <c r="AZU61" s="64"/>
      <c r="AZV61" s="64"/>
      <c r="AZW61" s="64"/>
      <c r="AZX61" s="130"/>
      <c r="AZY61" s="130"/>
      <c r="AZZ61" s="130"/>
      <c r="BAA61" s="130"/>
      <c r="BAB61" s="130"/>
      <c r="BAC61" s="130"/>
      <c r="BAD61" s="130"/>
      <c r="BAE61" s="130"/>
      <c r="BAF61" s="130"/>
      <c r="BAG61" s="130"/>
      <c r="BAH61" s="130"/>
      <c r="BAI61" s="130"/>
      <c r="BAJ61" s="130"/>
      <c r="BAK61" s="130"/>
      <c r="BAL61" s="130"/>
      <c r="BAM61" s="130"/>
      <c r="BAN61" s="130"/>
      <c r="BAO61" s="130"/>
      <c r="BAP61" s="130"/>
      <c r="BAQ61" s="130"/>
      <c r="BAR61" s="130"/>
      <c r="BAS61" s="130"/>
      <c r="BAT61" s="130"/>
      <c r="BAU61" s="130"/>
      <c r="BAV61" s="130"/>
      <c r="BAW61" s="130"/>
      <c r="BAX61" s="130"/>
      <c r="BAY61" s="130"/>
      <c r="BAZ61" s="130"/>
      <c r="BBA61" s="130"/>
      <c r="BBB61" s="130"/>
      <c r="BBC61" s="130"/>
      <c r="BBD61" s="130"/>
      <c r="BBE61" s="130"/>
      <c r="BBF61" s="130"/>
      <c r="BBG61" s="130"/>
      <c r="BBH61" s="130"/>
      <c r="BBI61" s="130"/>
      <c r="BBJ61" s="130"/>
      <c r="BBK61" s="130"/>
      <c r="BBL61" s="130"/>
      <c r="BBM61" s="130"/>
      <c r="BBN61" s="130"/>
      <c r="BBO61" s="130"/>
      <c r="BBP61" s="130"/>
      <c r="BBQ61" s="130"/>
      <c r="BBR61" s="130"/>
      <c r="BBS61" s="130"/>
      <c r="BBT61" s="130"/>
      <c r="BBU61" s="130"/>
      <c r="BBV61" s="130"/>
      <c r="BBW61" s="130"/>
      <c r="BBX61" s="130"/>
      <c r="BBY61" s="130"/>
      <c r="BBZ61" s="130"/>
      <c r="BCA61" s="130"/>
      <c r="BCB61" s="130"/>
      <c r="BCC61" s="130"/>
      <c r="BCD61" s="130"/>
      <c r="BCE61" s="130"/>
      <c r="BCF61" s="130"/>
      <c r="BCG61" s="130"/>
      <c r="BCH61" s="130"/>
      <c r="BCI61" s="130"/>
      <c r="BCJ61" s="130"/>
      <c r="BCK61" s="130"/>
      <c r="BCL61" s="130"/>
      <c r="BCM61" s="130"/>
      <c r="BCN61" s="130"/>
      <c r="BCO61" s="130"/>
      <c r="BCP61" s="130"/>
      <c r="BCQ61" s="130"/>
      <c r="BCR61" s="130"/>
      <c r="BCS61" s="130"/>
      <c r="BCT61" s="130"/>
      <c r="BCU61" s="130"/>
      <c r="BCV61" s="130"/>
      <c r="BCW61" s="130"/>
      <c r="BCX61" s="130"/>
      <c r="BCY61" s="130"/>
      <c r="BCZ61" s="130"/>
      <c r="BDA61" s="130"/>
      <c r="BDB61" s="130"/>
      <c r="BDC61" s="130"/>
      <c r="BDD61" s="130"/>
      <c r="BDE61" s="130"/>
      <c r="BDF61" s="130"/>
      <c r="BDG61" s="130"/>
      <c r="BDH61" s="130"/>
      <c r="BDI61" s="130"/>
      <c r="BDJ61" s="130"/>
      <c r="BDK61" s="130"/>
      <c r="BDL61" s="130"/>
      <c r="BDM61" s="130"/>
      <c r="BDN61" s="130"/>
      <c r="BDO61" s="130"/>
      <c r="BDP61" s="130"/>
      <c r="BDQ61" s="130"/>
      <c r="BDR61" s="130"/>
      <c r="BDS61" s="130"/>
      <c r="BDT61" s="130"/>
      <c r="BDU61" s="130"/>
      <c r="BDV61" s="130"/>
      <c r="BDW61" s="130"/>
      <c r="BDX61" s="130"/>
      <c r="BDY61" s="130"/>
      <c r="BDZ61" s="130"/>
      <c r="BEA61" s="130"/>
      <c r="BEB61" s="130"/>
      <c r="BEC61" s="130"/>
      <c r="BED61" s="130"/>
      <c r="BEE61" s="130"/>
      <c r="BEF61" s="130"/>
      <c r="BEG61" s="130"/>
      <c r="BEH61" s="130"/>
      <c r="BEI61" s="130"/>
      <c r="BEJ61" s="130"/>
      <c r="BEK61" s="130"/>
      <c r="BEL61" s="130"/>
      <c r="BEM61" s="130"/>
      <c r="BEN61" s="130"/>
      <c r="BEO61" s="130"/>
      <c r="BEP61" s="130"/>
      <c r="BEQ61" s="130"/>
      <c r="BER61" s="130"/>
      <c r="BES61" s="130"/>
      <c r="BET61" s="130"/>
      <c r="BEU61" s="130"/>
      <c r="BEV61" s="130"/>
      <c r="BEW61" s="130"/>
      <c r="BEX61" s="129"/>
      <c r="BEY61" s="129"/>
      <c r="BEZ61" s="129"/>
      <c r="BFA61" s="129"/>
      <c r="BFB61" s="129"/>
      <c r="BFC61" s="129"/>
      <c r="BFD61" s="129"/>
      <c r="BFE61" s="129"/>
      <c r="BFF61" s="129"/>
      <c r="BFG61" s="129"/>
      <c r="BFH61" s="129"/>
      <c r="BFI61" s="129"/>
      <c r="BFJ61" s="129"/>
      <c r="BFK61" s="129"/>
      <c r="BFL61" s="129"/>
      <c r="BFM61" s="129"/>
      <c r="BFN61" s="129"/>
      <c r="BFO61" s="129"/>
      <c r="BFP61" s="129"/>
      <c r="BFQ61" s="129"/>
      <c r="BFR61" s="129"/>
      <c r="BFS61" s="129"/>
      <c r="BFT61" s="129"/>
      <c r="BFU61" s="129"/>
      <c r="BFV61" s="129"/>
      <c r="BFW61" s="129"/>
      <c r="BFX61" s="129"/>
      <c r="BFY61" s="129"/>
      <c r="BFZ61" s="129"/>
      <c r="BGA61" s="129"/>
      <c r="BGB61" s="129"/>
      <c r="BGC61" s="129"/>
      <c r="BGD61" s="129"/>
      <c r="BGE61" s="129"/>
      <c r="BGF61" s="129"/>
      <c r="BGG61" s="129"/>
      <c r="BGH61" s="129"/>
      <c r="BGI61" s="129"/>
      <c r="BGJ61" s="129"/>
      <c r="BGK61" s="129"/>
      <c r="BGL61" s="129"/>
      <c r="BGM61" s="129"/>
      <c r="BGN61" s="129"/>
      <c r="BGO61" s="129"/>
      <c r="BGP61" s="129"/>
      <c r="BGQ61" s="129"/>
      <c r="BGR61" s="129"/>
      <c r="BGS61" s="129"/>
      <c r="BGT61" s="129"/>
      <c r="BGU61" s="129"/>
      <c r="BGV61" s="129"/>
      <c r="BGW61" s="129"/>
      <c r="BGX61" s="129"/>
      <c r="BGY61" s="129"/>
      <c r="BGZ61" s="129"/>
      <c r="BHA61" s="129"/>
      <c r="BHB61" s="129"/>
      <c r="BHC61" s="129"/>
      <c r="BHD61" s="129"/>
      <c r="BHE61" s="129"/>
      <c r="BHF61" s="129"/>
      <c r="BHG61" s="129"/>
      <c r="BHH61" s="129"/>
      <c r="BHI61" s="129"/>
      <c r="BHJ61" s="129"/>
      <c r="BHK61" s="129"/>
      <c r="BHL61" s="129"/>
      <c r="BHM61" s="129"/>
      <c r="BHN61" s="106"/>
      <c r="BHO61" s="106"/>
      <c r="BHP61" s="106"/>
      <c r="BHQ61" s="106"/>
      <c r="BHR61" s="106"/>
      <c r="BHS61" s="106"/>
      <c r="BHT61" s="106"/>
      <c r="BHU61" s="106"/>
      <c r="BHV61" s="106"/>
      <c r="BHW61" s="106"/>
      <c r="BHX61" s="106"/>
      <c r="BHY61" s="106"/>
      <c r="BHZ61" s="106"/>
      <c r="BIA61" s="106"/>
      <c r="BIB61" s="106"/>
      <c r="BIC61" s="106"/>
      <c r="BID61" s="106"/>
      <c r="BIE61" s="106"/>
      <c r="BIF61" s="106"/>
      <c r="BIG61" s="106"/>
      <c r="BIH61" s="106"/>
      <c r="BII61" s="106"/>
      <c r="BIJ61" s="106"/>
      <c r="BIK61" s="106"/>
      <c r="BIL61" s="106"/>
      <c r="BIM61" s="106"/>
      <c r="BIN61" s="106"/>
      <c r="BIO61" s="106"/>
      <c r="BIP61" s="106"/>
      <c r="BIQ61" s="106"/>
      <c r="BIR61" s="106"/>
      <c r="BIS61" s="106"/>
      <c r="BIT61" s="106"/>
      <c r="BIU61" s="106"/>
      <c r="BIV61" s="106"/>
      <c r="BIW61" s="106"/>
      <c r="BIX61" s="106"/>
      <c r="BIY61" s="106"/>
      <c r="BIZ61" s="106"/>
      <c r="BJA61" s="106"/>
      <c r="BJB61" s="106"/>
      <c r="BJC61" s="106"/>
      <c r="BJD61" s="106"/>
      <c r="BJE61" s="106"/>
      <c r="BJF61" s="106"/>
      <c r="BJG61" s="106"/>
      <c r="BJH61" s="106"/>
      <c r="BJI61" s="106"/>
      <c r="BJJ61" s="106"/>
      <c r="BJK61" s="106"/>
      <c r="BJL61" s="106"/>
      <c r="BJM61" s="106"/>
      <c r="BJN61" s="106"/>
      <c r="BJO61" s="106"/>
      <c r="BJP61" s="106"/>
      <c r="BJQ61" s="106"/>
      <c r="BJR61" s="106"/>
      <c r="BJS61" s="106"/>
      <c r="BJT61" s="106"/>
      <c r="BJU61" s="106"/>
      <c r="BJV61" s="106"/>
      <c r="BJW61" s="106"/>
      <c r="BJX61" s="106"/>
      <c r="BJY61" s="106"/>
      <c r="BJZ61" s="106"/>
      <c r="BKA61" s="106"/>
      <c r="BKB61" s="106"/>
      <c r="BKC61" s="106"/>
      <c r="BKD61" s="64"/>
      <c r="BKE61" s="64"/>
      <c r="BKF61" s="64"/>
      <c r="BKG61" s="64"/>
      <c r="BKH61" s="64"/>
      <c r="BKI61" s="64"/>
      <c r="BKJ61" s="64"/>
      <c r="BKK61" s="64"/>
      <c r="BKL61" s="64"/>
      <c r="BKM61" s="64"/>
      <c r="BKN61" s="64"/>
      <c r="BKO61" s="64"/>
      <c r="BKP61" s="64"/>
      <c r="BKQ61" s="64"/>
      <c r="BKR61" s="64"/>
      <c r="BKS61" s="64"/>
      <c r="BKT61" s="64"/>
      <c r="BKU61" s="64"/>
      <c r="BKV61" s="64"/>
      <c r="BKW61" s="64"/>
      <c r="BKX61" s="64"/>
      <c r="BKY61" s="64"/>
      <c r="BKZ61" s="64"/>
      <c r="BLA61" s="64"/>
      <c r="BLB61" s="64"/>
      <c r="BLC61" s="64"/>
      <c r="BLD61" s="64"/>
      <c r="BLE61" s="64"/>
      <c r="BLF61" s="64"/>
      <c r="BLG61" s="64"/>
      <c r="BLH61" s="64"/>
      <c r="BLI61" s="64"/>
      <c r="BLJ61" s="64"/>
      <c r="BLK61" s="64"/>
      <c r="BLL61" s="64"/>
      <c r="BLM61" s="64"/>
      <c r="BLN61" s="64"/>
      <c r="BLO61" s="64"/>
      <c r="BLP61" s="64"/>
      <c r="BLQ61" s="64"/>
      <c r="BLR61" s="64"/>
      <c r="BLS61" s="64"/>
      <c r="BLT61" s="64"/>
      <c r="BLU61" s="64"/>
      <c r="BLV61" s="64"/>
      <c r="BLW61" s="64"/>
      <c r="BLX61" s="64"/>
      <c r="BLY61" s="64"/>
      <c r="BLZ61" s="64"/>
      <c r="BMA61" s="64"/>
      <c r="BMB61" s="64"/>
      <c r="BMC61" s="64"/>
      <c r="BMD61" s="64"/>
      <c r="BME61" s="64"/>
      <c r="BMF61" s="64"/>
      <c r="BMG61" s="64"/>
      <c r="BMH61" s="64"/>
      <c r="BMI61" s="64"/>
      <c r="BMJ61" s="64"/>
      <c r="BMK61" s="64"/>
      <c r="BML61" s="64"/>
      <c r="BMM61" s="64"/>
      <c r="BMN61" s="64"/>
      <c r="BMO61" s="64"/>
      <c r="BMP61" s="64"/>
      <c r="BMQ61" s="64"/>
      <c r="BMR61" s="64"/>
      <c r="BMS61" s="64"/>
      <c r="BMT61" s="259"/>
      <c r="BMU61" s="259"/>
      <c r="BMV61" s="259"/>
      <c r="BMW61" s="259"/>
      <c r="BMX61" s="259"/>
      <c r="BMY61" s="259"/>
      <c r="BMZ61" s="259"/>
      <c r="BNA61" s="259"/>
      <c r="BNB61" s="259"/>
      <c r="BNC61" s="259"/>
      <c r="BND61" s="259"/>
      <c r="BNE61" s="259"/>
      <c r="BNF61" s="259"/>
      <c r="BNG61" s="259"/>
      <c r="BNH61" s="259"/>
      <c r="BNI61" s="259"/>
      <c r="BNJ61" s="259"/>
      <c r="BNK61" s="259"/>
      <c r="BNL61" s="259"/>
      <c r="BNM61" s="259"/>
      <c r="BNN61" s="259"/>
      <c r="BNO61" s="259"/>
      <c r="BNP61" s="259"/>
      <c r="BNQ61" s="259"/>
      <c r="BNR61" s="259"/>
      <c r="BNS61" s="259"/>
      <c r="BNT61" s="259"/>
      <c r="BNU61" s="259"/>
      <c r="BNV61" s="259"/>
      <c r="BNW61" s="259"/>
      <c r="BNX61" s="259"/>
      <c r="BNY61" s="259"/>
      <c r="BNZ61" s="259"/>
      <c r="BOA61" s="259"/>
      <c r="BOB61" s="259"/>
      <c r="BOC61" s="259"/>
      <c r="BOD61" s="259"/>
      <c r="BOE61" s="259"/>
      <c r="BOF61" s="259"/>
      <c r="BOG61" s="259"/>
      <c r="BOH61" s="259"/>
      <c r="BOI61" s="259"/>
      <c r="BOJ61" s="259"/>
      <c r="BOK61" s="259"/>
      <c r="BOL61" s="259"/>
      <c r="BOM61" s="259"/>
      <c r="BON61" s="259"/>
      <c r="BOO61" s="259"/>
      <c r="BOP61" s="259"/>
      <c r="BOQ61" s="259"/>
      <c r="BOR61" s="259"/>
      <c r="BOS61" s="259"/>
      <c r="BOT61" s="259"/>
      <c r="BOU61" s="259"/>
      <c r="BOV61" s="259"/>
      <c r="BOW61" s="259"/>
      <c r="BOX61" s="259"/>
      <c r="BOY61" s="259"/>
      <c r="BOZ61" s="259"/>
      <c r="BPA61" s="259"/>
      <c r="BPB61" s="259"/>
      <c r="BPC61" s="259"/>
      <c r="BPD61" s="259"/>
      <c r="BPE61" s="259"/>
      <c r="BPF61" s="259"/>
      <c r="BPG61" s="259"/>
      <c r="BPH61" s="259"/>
      <c r="BPI61" s="259"/>
      <c r="BPJ61" s="129"/>
      <c r="BPK61" s="129"/>
      <c r="BPL61" s="129"/>
      <c r="BPM61" s="129"/>
      <c r="BPN61" s="129"/>
      <c r="BPO61" s="129"/>
      <c r="BPP61" s="129"/>
      <c r="BPQ61" s="129"/>
      <c r="BPR61" s="129"/>
      <c r="BPS61" s="129"/>
      <c r="BPT61" s="129"/>
      <c r="BPU61" s="129"/>
      <c r="BPV61" s="129"/>
      <c r="BPW61" s="129"/>
      <c r="BPX61" s="129"/>
      <c r="BPY61" s="129"/>
      <c r="BPZ61" s="129"/>
      <c r="BQA61" s="129"/>
      <c r="BQB61" s="129"/>
      <c r="BQC61" s="129"/>
      <c r="BQD61" s="129"/>
      <c r="BQE61" s="129"/>
      <c r="BQF61" s="129"/>
      <c r="BQG61" s="129"/>
      <c r="BQH61" s="129"/>
      <c r="BQI61" s="129"/>
      <c r="BQJ61" s="129"/>
      <c r="BQK61" s="129"/>
      <c r="BQL61" s="129"/>
      <c r="BQM61" s="129"/>
      <c r="BQN61" s="129"/>
      <c r="BQO61" s="129"/>
      <c r="BQP61" s="129"/>
      <c r="BQQ61" s="129"/>
      <c r="BQR61" s="129"/>
      <c r="BQS61" s="129"/>
      <c r="BQT61" s="129"/>
      <c r="BQU61" s="129"/>
      <c r="BQV61" s="129"/>
      <c r="BQW61" s="129"/>
      <c r="BQX61" s="129"/>
      <c r="BQY61" s="129"/>
      <c r="BQZ61" s="129"/>
      <c r="BRA61" s="129"/>
      <c r="BRB61" s="129"/>
      <c r="BRC61" s="129"/>
      <c r="BRD61" s="129"/>
      <c r="BRE61" s="129"/>
      <c r="BRF61" s="129"/>
      <c r="BRG61" s="129"/>
      <c r="BRH61" s="129"/>
      <c r="BRI61" s="129"/>
      <c r="BRJ61" s="129"/>
      <c r="BRK61" s="129"/>
      <c r="BRL61" s="129"/>
      <c r="BRM61" s="129"/>
      <c r="BRN61" s="129"/>
      <c r="BRO61" s="129"/>
      <c r="BRP61" s="129"/>
      <c r="BRQ61" s="129"/>
      <c r="BRR61" s="129"/>
      <c r="BRS61" s="129"/>
      <c r="BRT61" s="129"/>
      <c r="BRU61" s="129"/>
      <c r="BRV61" s="129"/>
      <c r="BRW61" s="129"/>
      <c r="BRX61" s="129"/>
      <c r="BRY61" s="129"/>
      <c r="BRZ61" s="129"/>
      <c r="BSA61" s="129"/>
      <c r="BSB61" s="129"/>
      <c r="BSC61" s="129"/>
      <c r="BSD61" s="129"/>
      <c r="BSE61" s="129"/>
      <c r="BSF61" s="129"/>
      <c r="BSG61" s="129"/>
      <c r="BSH61" s="129"/>
      <c r="BSI61" s="129"/>
      <c r="BSJ61" s="129"/>
      <c r="BSK61" s="129"/>
      <c r="BSL61" s="129"/>
      <c r="BSM61" s="129"/>
      <c r="BSN61" s="129"/>
      <c r="BSO61" s="129"/>
      <c r="BSP61" s="129"/>
      <c r="BSQ61" s="129"/>
      <c r="BSR61" s="129"/>
      <c r="BSS61" s="129"/>
      <c r="BST61" s="129"/>
      <c r="BSU61" s="129"/>
      <c r="BSV61" s="129"/>
      <c r="BSW61" s="129"/>
      <c r="BSX61" s="129"/>
      <c r="BSY61" s="129"/>
      <c r="BSZ61" s="129"/>
      <c r="BTA61" s="129"/>
      <c r="BTB61" s="129"/>
      <c r="BTC61" s="129"/>
      <c r="BTD61" s="129"/>
      <c r="BTE61" s="129"/>
      <c r="BTF61" s="129"/>
      <c r="BTG61" s="129"/>
      <c r="BTH61" s="129"/>
      <c r="BTI61" s="129"/>
      <c r="BTJ61" s="129"/>
      <c r="BTK61" s="129"/>
      <c r="BTL61" s="129"/>
      <c r="BTM61" s="129"/>
      <c r="BTN61" s="129"/>
      <c r="BTO61" s="129"/>
      <c r="BTP61" s="129"/>
      <c r="BTQ61" s="129"/>
      <c r="BTR61" s="129"/>
      <c r="BTS61" s="129"/>
      <c r="BTT61" s="129"/>
      <c r="BTU61" s="129"/>
      <c r="BTV61" s="129"/>
      <c r="BTW61" s="129"/>
      <c r="BTX61" s="129"/>
      <c r="BTY61" s="129"/>
      <c r="BTZ61" s="129"/>
      <c r="BUA61" s="129"/>
      <c r="BUB61" s="129"/>
      <c r="BUC61" s="129"/>
      <c r="BUD61" s="129"/>
      <c r="BUE61" s="129"/>
      <c r="BUF61" s="129"/>
      <c r="BUG61" s="129"/>
      <c r="BUH61" s="129"/>
      <c r="BUI61" s="129"/>
      <c r="BUJ61" s="129"/>
      <c r="BUK61" s="129"/>
      <c r="BUL61" s="129"/>
      <c r="BUM61" s="129"/>
      <c r="BUN61" s="129"/>
      <c r="BUO61" s="129"/>
      <c r="BUP61" s="129"/>
      <c r="BUQ61" s="129"/>
      <c r="BUR61" s="129"/>
      <c r="BUS61" s="129"/>
      <c r="BUT61" s="129"/>
      <c r="BUU61" s="129"/>
      <c r="BUV61" s="129"/>
      <c r="BUW61" s="129"/>
      <c r="BUX61" s="129"/>
      <c r="BUY61" s="129"/>
      <c r="BUZ61" s="129"/>
      <c r="BVA61" s="129"/>
      <c r="BVB61" s="129"/>
      <c r="BVC61" s="129"/>
      <c r="BVD61" s="129"/>
      <c r="BVE61" s="129"/>
      <c r="BVF61" s="129"/>
      <c r="BVG61" s="129"/>
      <c r="BVH61" s="129"/>
      <c r="BVI61" s="129"/>
      <c r="BVJ61" s="129"/>
      <c r="BVK61" s="129"/>
      <c r="BVL61" s="129"/>
      <c r="BVM61" s="129"/>
      <c r="BVN61" s="129"/>
      <c r="BVO61" s="129"/>
      <c r="BVP61" s="129"/>
      <c r="BVQ61" s="129"/>
      <c r="BVR61" s="129"/>
      <c r="BVS61" s="129"/>
      <c r="BVT61" s="129"/>
      <c r="BVU61" s="129"/>
      <c r="BVV61" s="129"/>
      <c r="BVW61" s="129"/>
      <c r="BVX61" s="129"/>
      <c r="BVY61" s="129"/>
      <c r="BVZ61" s="129"/>
      <c r="BWA61" s="129"/>
      <c r="BWB61" s="129"/>
      <c r="BWC61" s="129"/>
      <c r="BWD61" s="129"/>
      <c r="BWE61" s="129"/>
      <c r="BWF61" s="129"/>
      <c r="BWG61" s="129"/>
      <c r="BWH61" s="129"/>
      <c r="BWI61" s="129"/>
      <c r="BWJ61" s="129"/>
      <c r="BWK61" s="129"/>
      <c r="BWL61" s="129"/>
      <c r="BWM61" s="129"/>
      <c r="BWN61" s="129"/>
      <c r="BWO61" s="129"/>
      <c r="BWP61" s="129"/>
      <c r="BWQ61" s="129"/>
      <c r="BWR61" s="129"/>
      <c r="BWS61" s="129"/>
      <c r="BWT61" s="129"/>
      <c r="BWU61" s="129"/>
      <c r="BWV61" s="129"/>
      <c r="BWW61" s="129"/>
      <c r="BWX61" s="129"/>
      <c r="BWY61" s="129"/>
      <c r="BWZ61" s="129"/>
      <c r="BXA61" s="129"/>
      <c r="BXB61" s="129"/>
      <c r="BXC61" s="256"/>
      <c r="BXD61" s="256"/>
      <c r="BXE61" s="256"/>
      <c r="BXF61" s="256"/>
      <c r="BXG61" s="256"/>
      <c r="BXH61" s="256"/>
      <c r="BXI61" s="256"/>
      <c r="BXJ61" s="256"/>
      <c r="BXK61" s="256"/>
      <c r="BXL61" s="256"/>
      <c r="BXM61" s="256"/>
      <c r="BXN61" s="256"/>
      <c r="BXO61" s="256"/>
      <c r="BXP61" s="256"/>
      <c r="BXQ61" s="256"/>
      <c r="BXR61" s="256"/>
      <c r="BXS61" s="256"/>
      <c r="BXT61" s="256"/>
      <c r="BXU61" s="256"/>
      <c r="BXV61" s="256"/>
      <c r="BXW61" s="256"/>
      <c r="BXX61" s="256"/>
      <c r="BXY61" s="256"/>
      <c r="BXZ61" s="256"/>
      <c r="BYA61" s="256"/>
      <c r="BYB61" s="256"/>
      <c r="BYC61" s="256"/>
      <c r="BYD61" s="256"/>
      <c r="BYE61" s="256"/>
      <c r="BYF61" s="256"/>
      <c r="BYG61" s="256"/>
      <c r="BYH61" s="256"/>
      <c r="BYI61" s="256"/>
      <c r="BYJ61" s="256"/>
      <c r="BYK61" s="256"/>
      <c r="BYL61" s="256"/>
      <c r="BYM61" s="256"/>
      <c r="BYN61" s="256"/>
      <c r="BYO61" s="256"/>
      <c r="BYP61" s="256"/>
      <c r="BYQ61" s="256"/>
      <c r="BYR61" s="256"/>
      <c r="BYS61" s="256"/>
      <c r="BYT61" s="256"/>
      <c r="BYU61" s="256"/>
      <c r="BYV61" s="256"/>
      <c r="BYW61" s="256"/>
      <c r="BYX61" s="256"/>
      <c r="BYY61" s="256"/>
      <c r="BYZ61" s="256"/>
      <c r="BZA61" s="256"/>
      <c r="BZB61" s="256"/>
      <c r="BZC61" s="256"/>
      <c r="BZD61" s="256"/>
      <c r="BZE61" s="256"/>
      <c r="BZF61" s="256"/>
      <c r="BZG61" s="256"/>
      <c r="BZH61" s="256"/>
      <c r="BZI61" s="256"/>
      <c r="BZJ61" s="256"/>
      <c r="BZK61" s="256"/>
      <c r="BZL61" s="256"/>
      <c r="BZM61" s="256"/>
      <c r="BZN61" s="256"/>
      <c r="BZO61" s="256"/>
      <c r="BZP61" s="129"/>
      <c r="BZQ61" s="129"/>
      <c r="BZR61" s="129"/>
      <c r="BZS61" s="129"/>
      <c r="BZT61" s="129"/>
      <c r="BZU61" s="129"/>
      <c r="BZV61" s="129"/>
      <c r="BZW61" s="129"/>
      <c r="BZX61" s="129"/>
      <c r="BZY61" s="129"/>
      <c r="BZZ61" s="129"/>
      <c r="CAA61" s="129"/>
      <c r="CAB61" s="129"/>
      <c r="CAC61" s="129"/>
      <c r="CAD61" s="129"/>
      <c r="CAE61" s="129"/>
      <c r="CAF61" s="129"/>
      <c r="CAG61" s="129"/>
      <c r="CAH61" s="129"/>
      <c r="CAI61" s="129"/>
      <c r="CAJ61" s="129"/>
      <c r="CAK61" s="129"/>
      <c r="CAL61" s="129"/>
      <c r="CAM61" s="129"/>
      <c r="CAN61" s="129"/>
      <c r="CAO61" s="129"/>
      <c r="CAP61" s="129"/>
      <c r="CAQ61" s="129"/>
      <c r="CAR61" s="129"/>
      <c r="CAS61" s="129"/>
      <c r="CAT61" s="129"/>
      <c r="CAU61" s="129"/>
      <c r="CAV61" s="129"/>
      <c r="CAW61" s="129"/>
      <c r="CAX61" s="129"/>
      <c r="CAY61" s="129"/>
      <c r="CAZ61" s="129"/>
      <c r="CBA61" s="129"/>
      <c r="CBB61" s="129"/>
      <c r="CBC61" s="129"/>
      <c r="CBD61" s="129"/>
      <c r="CBE61" s="129"/>
      <c r="CBF61" s="129"/>
      <c r="CBG61" s="129"/>
      <c r="CBH61" s="129"/>
      <c r="CBI61" s="129"/>
      <c r="CBJ61" s="129"/>
      <c r="CBK61" s="129"/>
      <c r="CBL61" s="129"/>
      <c r="CBM61" s="129"/>
      <c r="CBN61" s="129"/>
      <c r="CBO61" s="129"/>
      <c r="CBP61" s="129"/>
      <c r="CBQ61" s="129"/>
      <c r="CBR61" s="129"/>
      <c r="CBS61" s="129"/>
      <c r="CBT61" s="129"/>
      <c r="CBU61" s="129"/>
      <c r="CBV61" s="129"/>
      <c r="CBW61" s="129"/>
      <c r="CBX61" s="129"/>
      <c r="CBY61" s="129"/>
      <c r="CBZ61" s="129"/>
      <c r="CCA61" s="129"/>
      <c r="CCB61" s="129"/>
      <c r="CCC61" s="129"/>
      <c r="CCD61" s="129"/>
      <c r="CCE61" s="129"/>
      <c r="CCF61" s="129"/>
      <c r="CCG61" s="129"/>
      <c r="CCH61" s="129"/>
      <c r="CCI61" s="129"/>
      <c r="CCJ61" s="129"/>
      <c r="CCK61" s="129"/>
      <c r="CCL61" s="129"/>
      <c r="CCM61" s="129"/>
      <c r="CCN61" s="129"/>
      <c r="CCO61" s="129"/>
      <c r="CCP61" s="129"/>
      <c r="CCQ61" s="129"/>
      <c r="CCR61" s="129"/>
      <c r="CCS61" s="129"/>
      <c r="CCT61" s="129"/>
      <c r="CCU61" s="129"/>
      <c r="CCV61" s="129"/>
      <c r="CCW61" s="129"/>
      <c r="CCX61" s="129"/>
      <c r="CCY61" s="129"/>
      <c r="CCZ61" s="129"/>
      <c r="CDA61" s="129"/>
      <c r="CDB61" s="129"/>
      <c r="CDC61" s="129"/>
      <c r="CDD61" s="129"/>
      <c r="CDE61" s="129"/>
      <c r="CDF61" s="129"/>
      <c r="CDG61" s="129"/>
      <c r="CDH61" s="129"/>
      <c r="CDI61" s="129"/>
      <c r="CDJ61" s="129"/>
      <c r="CDK61" s="129"/>
      <c r="CDL61" s="129"/>
      <c r="CDM61" s="129"/>
      <c r="CDN61" s="129"/>
      <c r="CDO61" s="129"/>
      <c r="CDP61" s="129"/>
      <c r="CDQ61" s="129"/>
      <c r="CDR61" s="129"/>
      <c r="CDS61" s="129"/>
      <c r="CDT61" s="129"/>
      <c r="CDU61" s="129"/>
      <c r="CDV61" s="129"/>
      <c r="CDW61" s="129"/>
      <c r="CDX61" s="129"/>
      <c r="CDY61" s="129"/>
      <c r="CDZ61" s="129"/>
      <c r="CEA61" s="129"/>
      <c r="CEB61" s="129"/>
      <c r="CEC61" s="129"/>
      <c r="CED61" s="129"/>
      <c r="CEE61" s="129"/>
      <c r="CEF61" s="129"/>
      <c r="CEG61" s="129"/>
      <c r="CEH61" s="129"/>
      <c r="CEI61" s="129"/>
      <c r="CEJ61" s="129"/>
      <c r="CEK61" s="129"/>
      <c r="CEL61" s="129"/>
      <c r="CEM61" s="129"/>
      <c r="CEN61" s="129"/>
      <c r="CEO61" s="129"/>
      <c r="CEP61" s="130"/>
      <c r="CEQ61" s="130"/>
      <c r="CER61" s="130"/>
      <c r="CES61" s="130"/>
      <c r="CET61" s="130"/>
      <c r="CEU61" s="130"/>
      <c r="CEV61" s="130"/>
      <c r="CEW61" s="130"/>
      <c r="CEX61" s="130"/>
      <c r="CEY61" s="130"/>
      <c r="CEZ61" s="130"/>
      <c r="CFA61" s="130"/>
      <c r="CFB61" s="130"/>
      <c r="CFC61" s="130"/>
      <c r="CFD61" s="130"/>
      <c r="CFE61" s="130"/>
      <c r="CFF61" s="130"/>
      <c r="CFG61" s="130"/>
      <c r="CFH61" s="130"/>
      <c r="CFI61" s="130"/>
      <c r="CFJ61" s="130"/>
      <c r="CFK61" s="130"/>
      <c r="CFL61" s="130"/>
      <c r="CFM61" s="130"/>
      <c r="CFN61" s="130"/>
      <c r="CFO61" s="130"/>
      <c r="CFP61" s="130"/>
      <c r="CFQ61" s="130"/>
      <c r="CFR61" s="130"/>
      <c r="CFS61" s="130"/>
      <c r="CFT61" s="130"/>
      <c r="CFU61" s="130"/>
      <c r="CFV61" s="130"/>
      <c r="CFW61" s="130"/>
      <c r="CFX61" s="130"/>
      <c r="CFY61" s="130"/>
      <c r="CFZ61" s="130"/>
      <c r="CGA61" s="130"/>
      <c r="CGB61" s="130"/>
      <c r="CGC61" s="130"/>
      <c r="CGD61" s="130"/>
    </row>
    <row r="62" spans="1:2214" x14ac:dyDescent="0.25">
      <c r="A62" s="279"/>
      <c r="B62" s="255"/>
      <c r="C62" s="267"/>
      <c r="D62" s="267"/>
      <c r="E62" s="275"/>
      <c r="F62" s="260"/>
      <c r="G62" s="260"/>
      <c r="H62" s="276"/>
      <c r="I62" s="261"/>
      <c r="J62" s="261"/>
      <c r="K62" s="276"/>
      <c r="L62" s="261"/>
      <c r="M62" s="261"/>
      <c r="N62" s="277"/>
      <c r="O62" s="262"/>
      <c r="P62" s="262"/>
      <c r="Q62" s="276"/>
      <c r="R62" s="261"/>
      <c r="S62" s="261"/>
      <c r="T62" s="275"/>
      <c r="U62" s="260"/>
      <c r="V62" s="260"/>
      <c r="W62" s="260"/>
      <c r="X62" s="278"/>
      <c r="Y62" s="277"/>
      <c r="Z62" s="262"/>
      <c r="AA62" s="262"/>
      <c r="AB62" s="277"/>
      <c r="AC62" s="262"/>
      <c r="AD62" s="262"/>
      <c r="AE62" s="277"/>
      <c r="AF62" s="262"/>
      <c r="AG62" s="262"/>
      <c r="AH62" s="129"/>
      <c r="AI62" s="129"/>
      <c r="AJ62" s="129"/>
      <c r="AK62" s="129"/>
      <c r="AL62" s="129"/>
      <c r="AM62" s="129"/>
      <c r="AN62" s="129"/>
      <c r="AO62" s="64"/>
      <c r="AP62" s="64"/>
      <c r="AQ62" s="129"/>
      <c r="AR62" s="64"/>
      <c r="AS62" s="64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/>
      <c r="IP62" s="130"/>
      <c r="IQ62" s="130"/>
      <c r="IR62" s="130"/>
      <c r="IS62" s="130"/>
      <c r="IT62" s="130"/>
      <c r="IU62" s="130"/>
      <c r="IV62" s="130"/>
      <c r="IW62" s="130"/>
      <c r="IX62" s="130"/>
      <c r="IY62" s="130"/>
      <c r="IZ62" s="130"/>
      <c r="JA62" s="130"/>
      <c r="JB62" s="130"/>
      <c r="JC62" s="130"/>
      <c r="JD62" s="130"/>
      <c r="JE62" s="130"/>
      <c r="JF62" s="130"/>
      <c r="JG62" s="130"/>
      <c r="JH62" s="130"/>
      <c r="JI62" s="130"/>
      <c r="JJ62" s="130"/>
      <c r="JK62" s="130"/>
      <c r="JL62" s="130"/>
      <c r="JM62" s="130"/>
      <c r="JN62" s="130"/>
      <c r="JO62" s="130"/>
      <c r="JP62" s="130"/>
      <c r="JQ62" s="130"/>
      <c r="JR62" s="130"/>
      <c r="JS62" s="130"/>
      <c r="JT62" s="130"/>
      <c r="JU62" s="130"/>
      <c r="JV62" s="130"/>
      <c r="JW62" s="130"/>
      <c r="JX62" s="130"/>
      <c r="JY62" s="130"/>
      <c r="JZ62" s="130"/>
      <c r="KA62" s="130"/>
      <c r="KB62" s="130"/>
      <c r="KC62" s="130"/>
      <c r="KD62" s="130"/>
      <c r="KE62" s="130"/>
      <c r="KF62" s="130"/>
      <c r="KG62" s="130"/>
      <c r="KH62" s="130"/>
      <c r="KI62" s="130"/>
      <c r="KJ62" s="130"/>
      <c r="KK62" s="130"/>
      <c r="KL62" s="130"/>
      <c r="KM62" s="130"/>
      <c r="KN62" s="130"/>
      <c r="KO62" s="130"/>
      <c r="KP62" s="130"/>
      <c r="KQ62" s="130"/>
      <c r="KR62" s="130"/>
      <c r="KS62" s="130"/>
      <c r="KT62" s="130"/>
      <c r="KU62" s="130"/>
      <c r="KV62" s="130"/>
      <c r="KW62" s="130"/>
      <c r="KX62" s="130"/>
      <c r="KY62" s="130"/>
      <c r="KZ62" s="130"/>
      <c r="LA62" s="130"/>
      <c r="LB62" s="130"/>
      <c r="LC62" s="130"/>
      <c r="LD62" s="130"/>
      <c r="LE62" s="130"/>
      <c r="LF62" s="130"/>
      <c r="LG62" s="130"/>
      <c r="LH62" s="130"/>
      <c r="LI62" s="130"/>
      <c r="LJ62" s="130"/>
      <c r="LK62" s="130"/>
      <c r="LL62" s="130"/>
      <c r="LM62" s="130"/>
      <c r="LN62" s="130"/>
      <c r="LO62" s="130"/>
      <c r="LP62" s="130"/>
      <c r="LQ62" s="130"/>
      <c r="LR62" s="130"/>
      <c r="LS62" s="130"/>
      <c r="LT62" s="130"/>
      <c r="LU62" s="130"/>
      <c r="LV62" s="130"/>
      <c r="LW62" s="130"/>
      <c r="LX62" s="130"/>
      <c r="LY62" s="130"/>
      <c r="LZ62" s="130"/>
      <c r="MA62" s="130"/>
      <c r="MB62" s="130"/>
      <c r="MC62" s="130"/>
      <c r="MD62" s="130"/>
      <c r="ME62" s="130"/>
      <c r="MF62" s="130"/>
      <c r="MG62" s="130"/>
      <c r="MH62" s="130"/>
      <c r="MI62" s="130"/>
      <c r="MJ62" s="130"/>
      <c r="MK62" s="130"/>
      <c r="ML62" s="130"/>
      <c r="MM62" s="130"/>
      <c r="MN62" s="130"/>
      <c r="MO62" s="130"/>
      <c r="MP62" s="130"/>
      <c r="MQ62" s="130"/>
      <c r="MR62" s="130"/>
      <c r="MS62" s="130"/>
      <c r="MT62" s="130"/>
      <c r="MU62" s="130"/>
      <c r="MV62" s="130"/>
      <c r="MW62" s="130"/>
      <c r="MX62" s="130"/>
      <c r="MY62" s="130"/>
      <c r="MZ62" s="130"/>
      <c r="NA62" s="130"/>
      <c r="NB62" s="130"/>
      <c r="NC62" s="130"/>
      <c r="ND62" s="130"/>
      <c r="NE62" s="130"/>
      <c r="NF62" s="130"/>
      <c r="NG62" s="130"/>
      <c r="NH62" s="130"/>
      <c r="NI62" s="130"/>
      <c r="NJ62" s="130"/>
      <c r="NK62" s="130"/>
      <c r="NL62" s="130"/>
      <c r="NM62" s="130"/>
      <c r="NN62" s="130"/>
      <c r="NO62" s="130"/>
      <c r="NP62" s="256"/>
      <c r="NQ62" s="256"/>
      <c r="NR62" s="256"/>
      <c r="NS62" s="256"/>
      <c r="NT62" s="256"/>
      <c r="NU62" s="256"/>
      <c r="NV62" s="256"/>
      <c r="NW62" s="256"/>
      <c r="NX62" s="256"/>
      <c r="NY62" s="256"/>
      <c r="NZ62" s="256"/>
      <c r="OA62" s="256"/>
      <c r="OB62" s="256"/>
      <c r="OC62" s="256"/>
      <c r="OD62" s="256"/>
      <c r="OE62" s="256"/>
      <c r="OF62" s="256"/>
      <c r="OG62" s="256"/>
      <c r="OH62" s="256"/>
      <c r="OI62" s="256"/>
      <c r="OJ62" s="256"/>
      <c r="OK62" s="256"/>
      <c r="OL62" s="256"/>
      <c r="OM62" s="256"/>
      <c r="ON62" s="256"/>
      <c r="OO62" s="256"/>
      <c r="OP62" s="256"/>
      <c r="OQ62" s="256"/>
      <c r="OR62" s="256"/>
      <c r="OS62" s="256"/>
      <c r="OT62" s="256"/>
      <c r="OU62" s="256"/>
      <c r="OV62" s="256"/>
      <c r="OW62" s="256"/>
      <c r="OX62" s="256"/>
      <c r="OY62" s="256"/>
      <c r="OZ62" s="256"/>
      <c r="PA62" s="256"/>
      <c r="PB62" s="256"/>
      <c r="PC62" s="256"/>
      <c r="PD62" s="256"/>
      <c r="PE62" s="256"/>
      <c r="PF62" s="256"/>
      <c r="PG62" s="256"/>
      <c r="PH62" s="256"/>
      <c r="PI62" s="256"/>
      <c r="PJ62" s="256"/>
      <c r="PK62" s="256"/>
      <c r="PL62" s="256"/>
      <c r="PM62" s="256"/>
      <c r="PN62" s="256"/>
      <c r="PO62" s="256"/>
      <c r="PP62" s="256"/>
      <c r="PQ62" s="256"/>
      <c r="PR62" s="256"/>
      <c r="PS62" s="256"/>
      <c r="PT62" s="256"/>
      <c r="PU62" s="256"/>
      <c r="PV62" s="256"/>
      <c r="PW62" s="256"/>
      <c r="PX62" s="256"/>
      <c r="PY62" s="256"/>
      <c r="PZ62" s="256"/>
      <c r="QA62" s="256"/>
      <c r="QB62" s="256"/>
      <c r="QC62" s="64"/>
      <c r="QD62" s="64"/>
      <c r="QE62" s="64"/>
      <c r="QF62" s="64"/>
      <c r="QG62" s="64"/>
      <c r="QH62" s="64"/>
      <c r="QI62" s="64"/>
      <c r="QJ62" s="64"/>
      <c r="QK62" s="64"/>
      <c r="QL62" s="64"/>
      <c r="QM62" s="64"/>
      <c r="QN62" s="64"/>
      <c r="QO62" s="64"/>
      <c r="QP62" s="64"/>
      <c r="QQ62" s="64"/>
      <c r="QR62" s="64"/>
      <c r="QS62" s="64"/>
      <c r="QT62" s="64"/>
      <c r="QU62" s="64"/>
      <c r="QV62" s="64"/>
      <c r="QW62" s="64"/>
      <c r="QX62" s="64"/>
      <c r="QY62" s="64"/>
      <c r="QZ62" s="64"/>
      <c r="RA62" s="64"/>
      <c r="RB62" s="64"/>
      <c r="RC62" s="64"/>
      <c r="RD62" s="64"/>
      <c r="RE62" s="64"/>
      <c r="RF62" s="64"/>
      <c r="RG62" s="64"/>
      <c r="RH62" s="64"/>
      <c r="RI62" s="64"/>
      <c r="RJ62" s="64"/>
      <c r="RK62" s="64"/>
      <c r="RL62" s="64"/>
      <c r="RM62" s="64"/>
      <c r="RN62" s="64"/>
      <c r="RO62" s="64"/>
      <c r="RP62" s="64"/>
      <c r="RQ62" s="64"/>
      <c r="RR62" s="64"/>
      <c r="RS62" s="64"/>
      <c r="RT62" s="64"/>
      <c r="RU62" s="64"/>
      <c r="RV62" s="64"/>
      <c r="RW62" s="64"/>
      <c r="RX62" s="64"/>
      <c r="RY62" s="64"/>
      <c r="RZ62" s="64"/>
      <c r="SA62" s="64"/>
      <c r="SB62" s="64"/>
      <c r="SC62" s="64"/>
      <c r="SD62" s="64"/>
      <c r="SE62" s="64"/>
      <c r="SF62" s="64"/>
      <c r="SG62" s="64"/>
      <c r="SH62" s="64"/>
      <c r="SI62" s="64"/>
      <c r="SJ62" s="64"/>
      <c r="SK62" s="64"/>
      <c r="SL62" s="64"/>
      <c r="SM62" s="64"/>
      <c r="SN62" s="64"/>
      <c r="SO62" s="64"/>
      <c r="SP62" s="64"/>
      <c r="SQ62" s="64"/>
      <c r="SR62" s="64"/>
      <c r="SS62" s="64"/>
      <c r="ST62" s="64"/>
      <c r="SU62" s="64"/>
      <c r="SV62" s="64"/>
      <c r="SW62" s="64"/>
      <c r="SX62" s="64"/>
      <c r="SY62" s="64"/>
      <c r="SZ62" s="64"/>
      <c r="TA62" s="64"/>
      <c r="TB62" s="64"/>
      <c r="TC62" s="64"/>
      <c r="TD62" s="64"/>
      <c r="TE62" s="64"/>
      <c r="TF62" s="64"/>
      <c r="TG62" s="64"/>
      <c r="TH62" s="64"/>
      <c r="TI62" s="64"/>
      <c r="TJ62" s="64"/>
      <c r="TK62" s="64"/>
      <c r="TL62" s="64"/>
      <c r="TM62" s="64"/>
      <c r="TN62" s="64"/>
      <c r="TO62" s="64"/>
      <c r="TP62" s="64"/>
      <c r="TQ62" s="64"/>
      <c r="TR62" s="64"/>
      <c r="TS62" s="64"/>
      <c r="TT62" s="64"/>
      <c r="TU62" s="64"/>
      <c r="TV62" s="64"/>
      <c r="TW62" s="64"/>
      <c r="TX62" s="64"/>
      <c r="TY62" s="64"/>
      <c r="TZ62" s="64"/>
      <c r="UA62" s="64"/>
      <c r="UB62" s="64"/>
      <c r="UC62" s="64"/>
      <c r="UD62" s="64"/>
      <c r="UE62" s="64"/>
      <c r="UF62" s="64"/>
      <c r="UG62" s="64"/>
      <c r="UH62" s="64"/>
      <c r="UI62" s="64"/>
      <c r="UJ62" s="64"/>
      <c r="UK62" s="64"/>
      <c r="UL62" s="64"/>
      <c r="UM62" s="64"/>
      <c r="UN62" s="64"/>
      <c r="UO62" s="64"/>
      <c r="UP62" s="64"/>
      <c r="UQ62" s="64"/>
      <c r="UR62" s="64"/>
      <c r="US62" s="64"/>
      <c r="UT62" s="64"/>
      <c r="UU62" s="64"/>
      <c r="UV62" s="64"/>
      <c r="UW62" s="64"/>
      <c r="UX62" s="64"/>
      <c r="UY62" s="64"/>
      <c r="UZ62" s="64"/>
      <c r="VA62" s="64"/>
      <c r="VB62" s="64"/>
      <c r="VC62" s="64"/>
      <c r="VD62" s="64"/>
      <c r="VE62" s="64"/>
      <c r="VF62" s="129"/>
      <c r="VG62" s="129"/>
      <c r="VH62" s="129"/>
      <c r="VI62" s="129"/>
      <c r="VJ62" s="129"/>
      <c r="VK62" s="129"/>
      <c r="VL62" s="129"/>
      <c r="VM62" s="129"/>
      <c r="VN62" s="129"/>
      <c r="VO62" s="129"/>
      <c r="VP62" s="129"/>
      <c r="VQ62" s="129"/>
      <c r="VR62" s="129"/>
      <c r="VS62" s="129"/>
      <c r="VT62" s="129"/>
      <c r="VU62" s="129"/>
      <c r="VV62" s="129"/>
      <c r="VW62" s="129"/>
      <c r="VX62" s="129"/>
      <c r="VY62" s="129"/>
      <c r="VZ62" s="129"/>
      <c r="WA62" s="129"/>
      <c r="WB62" s="129"/>
      <c r="WC62" s="129"/>
      <c r="WD62" s="129"/>
      <c r="WE62" s="129"/>
      <c r="WF62" s="129"/>
      <c r="WG62" s="129"/>
      <c r="WH62" s="129"/>
      <c r="WI62" s="129"/>
      <c r="WJ62" s="129"/>
      <c r="WK62" s="129"/>
      <c r="WL62" s="129"/>
      <c r="WM62" s="129"/>
      <c r="WN62" s="129"/>
      <c r="WO62" s="129"/>
      <c r="WP62" s="129"/>
      <c r="WQ62" s="129"/>
      <c r="WR62" s="129"/>
      <c r="WS62" s="129"/>
      <c r="WT62" s="129"/>
      <c r="WU62" s="129"/>
      <c r="WV62" s="129"/>
      <c r="WW62" s="129"/>
      <c r="WX62" s="129"/>
      <c r="WY62" s="129"/>
      <c r="WZ62" s="129"/>
      <c r="XA62" s="129"/>
      <c r="XB62" s="129"/>
      <c r="XC62" s="129"/>
      <c r="XD62" s="129"/>
      <c r="XE62" s="129"/>
      <c r="XF62" s="129"/>
      <c r="XG62" s="129"/>
      <c r="XH62" s="129"/>
      <c r="XI62" s="129"/>
      <c r="XJ62" s="129"/>
      <c r="XK62" s="129"/>
      <c r="XL62" s="129"/>
      <c r="XM62" s="129"/>
      <c r="XN62" s="129"/>
      <c r="XO62" s="129"/>
      <c r="XP62" s="129"/>
      <c r="XQ62" s="129"/>
      <c r="XR62" s="129"/>
      <c r="XS62" s="129"/>
      <c r="XT62" s="129"/>
      <c r="XU62" s="129"/>
      <c r="XV62" s="129"/>
      <c r="XW62" s="129"/>
      <c r="XX62" s="129"/>
      <c r="XY62" s="129"/>
      <c r="XZ62" s="129"/>
      <c r="YA62" s="129"/>
      <c r="YB62" s="129"/>
      <c r="YC62" s="129"/>
      <c r="YD62" s="129"/>
      <c r="YE62" s="129"/>
      <c r="YF62" s="129"/>
      <c r="YG62" s="129"/>
      <c r="YH62" s="129"/>
      <c r="YI62" s="129"/>
      <c r="YJ62" s="129"/>
      <c r="YK62" s="129"/>
      <c r="YL62" s="129"/>
      <c r="YM62" s="129"/>
      <c r="YN62" s="129"/>
      <c r="YO62" s="129"/>
      <c r="YP62" s="129"/>
      <c r="YQ62" s="129"/>
      <c r="YR62" s="129"/>
      <c r="YS62" s="129"/>
      <c r="YT62" s="129"/>
      <c r="YU62" s="129"/>
      <c r="YV62" s="129"/>
      <c r="YW62" s="129"/>
      <c r="YX62" s="129"/>
      <c r="YY62" s="129"/>
      <c r="YZ62" s="129"/>
      <c r="ZA62" s="129"/>
      <c r="ZB62" s="129"/>
      <c r="ZC62" s="129"/>
      <c r="ZD62" s="129"/>
      <c r="ZE62" s="129"/>
      <c r="ZF62" s="129"/>
      <c r="ZG62" s="129"/>
      <c r="ZH62" s="129"/>
      <c r="ZI62" s="129"/>
      <c r="ZJ62" s="129"/>
      <c r="ZK62" s="129"/>
      <c r="ZL62" s="129"/>
      <c r="ZM62" s="129"/>
      <c r="ZN62" s="129"/>
      <c r="ZO62" s="129"/>
      <c r="ZP62" s="129"/>
      <c r="ZQ62" s="129"/>
      <c r="ZR62" s="129"/>
      <c r="ZS62" s="129"/>
      <c r="ZT62" s="129"/>
      <c r="ZU62" s="129"/>
      <c r="ZV62" s="129"/>
      <c r="ZW62" s="129"/>
      <c r="ZX62" s="129"/>
      <c r="ZY62" s="129"/>
      <c r="ZZ62" s="129"/>
      <c r="AAA62" s="129"/>
      <c r="AAB62" s="129"/>
      <c r="AAC62" s="129"/>
      <c r="AAD62" s="129"/>
      <c r="AAE62" s="129"/>
      <c r="AAF62" s="129"/>
      <c r="AAG62" s="129"/>
      <c r="AAH62" s="129"/>
      <c r="AAI62" s="129"/>
      <c r="AAJ62" s="129"/>
      <c r="AAK62" s="129"/>
      <c r="AAL62" s="129"/>
      <c r="AAM62" s="129"/>
      <c r="AAN62" s="129"/>
      <c r="AAO62" s="129"/>
      <c r="AAP62" s="129"/>
      <c r="AAQ62" s="129"/>
      <c r="AAR62" s="129"/>
      <c r="AAS62" s="129"/>
      <c r="AAT62" s="129"/>
      <c r="AAU62" s="129"/>
      <c r="AAV62" s="129"/>
      <c r="AAW62" s="129"/>
      <c r="AAX62" s="129"/>
      <c r="AAY62" s="129"/>
      <c r="AAZ62" s="129"/>
      <c r="ABA62" s="129"/>
      <c r="ABB62" s="129"/>
      <c r="ABC62" s="129"/>
      <c r="ABD62" s="129"/>
      <c r="ABE62" s="129"/>
      <c r="ABF62" s="129"/>
      <c r="ABG62" s="129"/>
      <c r="ABH62" s="129"/>
      <c r="ABI62" s="129"/>
      <c r="ABJ62" s="129"/>
      <c r="ABK62" s="129"/>
      <c r="ABL62" s="129"/>
      <c r="ABM62" s="129"/>
      <c r="ABN62" s="129"/>
      <c r="ABO62" s="129"/>
      <c r="ABP62" s="129"/>
      <c r="ABQ62" s="129"/>
      <c r="ABR62" s="129"/>
      <c r="ABS62" s="129"/>
      <c r="ABT62" s="129"/>
      <c r="ABU62" s="129"/>
      <c r="ABV62" s="129"/>
      <c r="ABW62" s="129"/>
      <c r="ABX62" s="129"/>
      <c r="ABY62" s="129"/>
      <c r="ABZ62" s="129"/>
      <c r="ACA62" s="129"/>
      <c r="ACB62" s="129"/>
      <c r="ACC62" s="129"/>
      <c r="ACD62" s="129"/>
      <c r="ACE62" s="129"/>
      <c r="ACF62" s="129"/>
      <c r="ACG62" s="129"/>
      <c r="ACH62" s="129"/>
      <c r="ACI62" s="129"/>
      <c r="ACJ62" s="129"/>
      <c r="ACK62" s="129"/>
      <c r="ACL62" s="129"/>
      <c r="ACM62" s="129"/>
      <c r="ACN62" s="129"/>
      <c r="ACO62" s="129"/>
      <c r="ACP62" s="129"/>
      <c r="ACQ62" s="129"/>
      <c r="ACR62" s="129"/>
      <c r="ACS62" s="129"/>
      <c r="ACT62" s="129"/>
      <c r="ACU62" s="129"/>
      <c r="ACV62" s="129"/>
      <c r="ACW62" s="129"/>
      <c r="ACX62" s="129"/>
      <c r="ACY62" s="257"/>
      <c r="ACZ62" s="257"/>
      <c r="ADA62" s="257"/>
      <c r="ADB62" s="257"/>
      <c r="ADC62" s="257"/>
      <c r="ADD62" s="257"/>
      <c r="ADE62" s="257"/>
      <c r="ADF62" s="257"/>
      <c r="ADG62" s="257"/>
      <c r="ADH62" s="257"/>
      <c r="ADI62" s="257"/>
      <c r="ADJ62" s="257"/>
      <c r="ADK62" s="257"/>
      <c r="ADL62" s="257"/>
      <c r="ADM62" s="257"/>
      <c r="ADN62" s="257"/>
      <c r="ADO62" s="257"/>
      <c r="ADP62" s="257"/>
      <c r="ADQ62" s="257"/>
      <c r="ADR62" s="257"/>
      <c r="ADS62" s="257"/>
      <c r="ADT62" s="257"/>
      <c r="ADU62" s="257"/>
      <c r="ADV62" s="257"/>
      <c r="ADW62" s="257"/>
      <c r="ADX62" s="257"/>
      <c r="ADY62" s="257"/>
      <c r="ADZ62" s="257"/>
      <c r="AEA62" s="257"/>
      <c r="AEB62" s="257"/>
      <c r="AEC62" s="257"/>
      <c r="AED62" s="257"/>
      <c r="AEE62" s="257"/>
      <c r="AEF62" s="257"/>
      <c r="AEG62" s="257"/>
      <c r="AEH62" s="257"/>
      <c r="AEI62" s="257"/>
      <c r="AEJ62" s="257"/>
      <c r="AEK62" s="257"/>
      <c r="AEL62" s="257"/>
      <c r="AEM62" s="257"/>
      <c r="AEN62" s="257"/>
      <c r="AEO62" s="257"/>
      <c r="AEP62" s="257"/>
      <c r="AEQ62" s="257"/>
      <c r="AER62" s="257"/>
      <c r="AES62" s="257"/>
      <c r="AET62" s="257"/>
      <c r="AEU62" s="257"/>
      <c r="AEV62" s="257"/>
      <c r="AEW62" s="257"/>
      <c r="AEX62" s="257"/>
      <c r="AEY62" s="257"/>
      <c r="AEZ62" s="257"/>
      <c r="AFA62" s="257"/>
      <c r="AFB62" s="257"/>
      <c r="AFC62" s="257"/>
      <c r="AFD62" s="257"/>
      <c r="AFE62" s="257"/>
      <c r="AFF62" s="257"/>
      <c r="AFG62" s="257"/>
      <c r="AFH62" s="257"/>
      <c r="AFI62" s="257"/>
      <c r="AFJ62" s="257"/>
      <c r="AFK62" s="257"/>
      <c r="AFL62" s="257"/>
      <c r="AFM62" s="257"/>
      <c r="AFN62" s="257"/>
      <c r="AFO62" s="130"/>
      <c r="AFP62" s="130"/>
      <c r="AFQ62" s="130"/>
      <c r="AFR62" s="130"/>
      <c r="AFS62" s="130"/>
      <c r="AFT62" s="130"/>
      <c r="AFU62" s="130"/>
      <c r="AFV62" s="130"/>
      <c r="AFW62" s="130"/>
      <c r="AFX62" s="130"/>
      <c r="AFY62" s="130"/>
      <c r="AFZ62" s="130"/>
      <c r="AGA62" s="130"/>
      <c r="AGB62" s="130"/>
      <c r="AGC62" s="130"/>
      <c r="AGD62" s="130"/>
      <c r="AGE62" s="130"/>
      <c r="AGF62" s="130"/>
      <c r="AGG62" s="130"/>
      <c r="AGH62" s="130"/>
      <c r="AGI62" s="130"/>
      <c r="AGJ62" s="130"/>
      <c r="AGK62" s="130"/>
      <c r="AGL62" s="130"/>
      <c r="AGM62" s="130"/>
      <c r="AGN62" s="130"/>
      <c r="AGO62" s="130"/>
      <c r="AGP62" s="130"/>
      <c r="AGQ62" s="130"/>
      <c r="AGR62" s="130"/>
      <c r="AGS62" s="130"/>
      <c r="AGT62" s="130"/>
      <c r="AGU62" s="130"/>
      <c r="AGV62" s="130"/>
      <c r="AGW62" s="130"/>
      <c r="AGX62" s="130"/>
      <c r="AGY62" s="130"/>
      <c r="AGZ62" s="130"/>
      <c r="AHA62" s="130"/>
      <c r="AHB62" s="130"/>
      <c r="AHC62" s="130"/>
      <c r="AHD62" s="130"/>
      <c r="AHE62" s="130"/>
      <c r="AHF62" s="130"/>
      <c r="AHG62" s="130"/>
      <c r="AHH62" s="130"/>
      <c r="AHI62" s="130"/>
      <c r="AHJ62" s="130"/>
      <c r="AHK62" s="130"/>
      <c r="AHL62" s="130"/>
      <c r="AHM62" s="130"/>
      <c r="AHN62" s="130"/>
      <c r="AHO62" s="130"/>
      <c r="AHP62" s="130"/>
      <c r="AHQ62" s="130"/>
      <c r="AHR62" s="130"/>
      <c r="AHS62" s="130"/>
      <c r="AHT62" s="130"/>
      <c r="AHU62" s="130"/>
      <c r="AHV62" s="130"/>
      <c r="AHW62" s="130"/>
      <c r="AHX62" s="130"/>
      <c r="AHY62" s="130"/>
      <c r="AHZ62" s="130"/>
      <c r="AIA62" s="130"/>
      <c r="AIB62" s="130"/>
      <c r="AIC62" s="130"/>
      <c r="AID62" s="130"/>
      <c r="AIE62" s="64"/>
      <c r="AIF62" s="64"/>
      <c r="AIG62" s="64"/>
      <c r="AIH62" s="64"/>
      <c r="AII62" s="64"/>
      <c r="AIJ62" s="64"/>
      <c r="AIK62" s="64"/>
      <c r="AIL62" s="64"/>
      <c r="AIM62" s="64"/>
      <c r="AIN62" s="64"/>
      <c r="AIO62" s="64"/>
      <c r="AIP62" s="64"/>
      <c r="AIQ62" s="64"/>
      <c r="AIR62" s="64"/>
      <c r="AIS62" s="64"/>
      <c r="AIT62" s="64"/>
      <c r="AIU62" s="64"/>
      <c r="AIV62" s="64"/>
      <c r="AIW62" s="64"/>
      <c r="AIX62" s="64"/>
      <c r="AIY62" s="64"/>
      <c r="AIZ62" s="64"/>
      <c r="AJA62" s="64"/>
      <c r="AJB62" s="64"/>
      <c r="AJC62" s="64"/>
      <c r="AJD62" s="64"/>
      <c r="AJE62" s="64"/>
      <c r="AJF62" s="64"/>
      <c r="AJG62" s="64"/>
      <c r="AJH62" s="64"/>
      <c r="AJI62" s="64"/>
      <c r="AJJ62" s="64"/>
      <c r="AJK62" s="64"/>
      <c r="AJL62" s="64"/>
      <c r="AJM62" s="64"/>
      <c r="AJN62" s="64"/>
      <c r="AJO62" s="64"/>
      <c r="AJP62" s="64"/>
      <c r="AJQ62" s="64"/>
      <c r="AJR62" s="64"/>
      <c r="AJS62" s="64"/>
      <c r="AJT62" s="64"/>
      <c r="AJU62" s="64"/>
      <c r="AJV62" s="64"/>
      <c r="AJW62" s="64"/>
      <c r="AJX62" s="64"/>
      <c r="AJY62" s="64"/>
      <c r="AJZ62" s="64"/>
      <c r="AKA62" s="64"/>
      <c r="AKB62" s="64"/>
      <c r="AKC62" s="64"/>
      <c r="AKD62" s="64"/>
      <c r="AKE62" s="64"/>
      <c r="AKF62" s="64"/>
      <c r="AKG62" s="64"/>
      <c r="AKH62" s="64"/>
      <c r="AKI62" s="64"/>
      <c r="AKJ62" s="64"/>
      <c r="AKK62" s="64"/>
      <c r="AKL62" s="64"/>
      <c r="AKM62" s="64"/>
      <c r="AKN62" s="64"/>
      <c r="AKO62" s="64"/>
      <c r="AKP62" s="64"/>
      <c r="AKQ62" s="64"/>
      <c r="AKR62" s="64"/>
      <c r="AKS62" s="258"/>
      <c r="AKT62" s="106"/>
      <c r="AKU62" s="106"/>
      <c r="AKV62" s="106"/>
      <c r="AKW62" s="106"/>
      <c r="AKX62" s="106"/>
      <c r="AKY62" s="106"/>
      <c r="AKZ62" s="106"/>
      <c r="ALA62" s="106"/>
      <c r="ALB62" s="106"/>
      <c r="ALC62" s="106"/>
      <c r="ALD62" s="106"/>
      <c r="ALE62" s="106"/>
      <c r="ALF62" s="106"/>
      <c r="ALG62" s="106"/>
      <c r="ALH62" s="106"/>
      <c r="ALI62" s="106"/>
      <c r="ALJ62" s="106"/>
      <c r="ALK62" s="106"/>
      <c r="ALL62" s="106"/>
      <c r="ALM62" s="106"/>
      <c r="ALN62" s="106"/>
      <c r="ALO62" s="106"/>
      <c r="ALP62" s="106"/>
      <c r="ALQ62" s="106"/>
      <c r="ALR62" s="106"/>
      <c r="ALS62" s="106"/>
      <c r="ALT62" s="106"/>
      <c r="ALU62" s="106"/>
      <c r="ALV62" s="106"/>
      <c r="ALW62" s="106"/>
      <c r="ALX62" s="106"/>
      <c r="ALY62" s="106"/>
      <c r="ALZ62" s="106"/>
      <c r="AMA62" s="106"/>
      <c r="AMB62" s="106"/>
      <c r="AMC62" s="106"/>
      <c r="AMD62" s="106"/>
      <c r="AME62" s="106"/>
      <c r="AMF62" s="106"/>
      <c r="AMG62" s="106"/>
      <c r="AMH62" s="106"/>
      <c r="AMI62" s="106"/>
      <c r="AMJ62" s="106"/>
      <c r="AMK62" s="106"/>
      <c r="AML62" s="106"/>
      <c r="AMM62" s="106"/>
      <c r="AMN62" s="106"/>
      <c r="AMO62" s="106"/>
      <c r="AMP62" s="106"/>
      <c r="AMQ62" s="106"/>
      <c r="AMR62" s="106"/>
      <c r="AMS62" s="106"/>
      <c r="AMT62" s="106"/>
      <c r="AMU62" s="106"/>
      <c r="AMV62" s="106"/>
      <c r="AMW62" s="106"/>
      <c r="AMX62" s="106"/>
      <c r="AMY62" s="106"/>
      <c r="AMZ62" s="106"/>
      <c r="ANA62" s="106"/>
      <c r="ANB62" s="106"/>
      <c r="ANC62" s="106"/>
      <c r="AND62" s="106"/>
      <c r="ANE62" s="106"/>
      <c r="ANF62" s="106"/>
      <c r="ANG62" s="106"/>
      <c r="ANH62" s="129"/>
      <c r="ANI62" s="129"/>
      <c r="ANJ62" s="129"/>
      <c r="ANK62" s="129"/>
      <c r="ANL62" s="129"/>
      <c r="ANM62" s="129"/>
      <c r="ANN62" s="129"/>
      <c r="ANO62" s="129"/>
      <c r="ANP62" s="129"/>
      <c r="ANQ62" s="129"/>
      <c r="ANR62" s="129"/>
      <c r="ANS62" s="129"/>
      <c r="ANT62" s="129"/>
      <c r="ANU62" s="129"/>
      <c r="ANV62" s="129"/>
      <c r="ANW62" s="129"/>
      <c r="ANX62" s="129"/>
      <c r="ANY62" s="129"/>
      <c r="ANZ62" s="129"/>
      <c r="AOA62" s="129"/>
      <c r="AOB62" s="129"/>
      <c r="AOC62" s="129"/>
      <c r="AOD62" s="129"/>
      <c r="AOE62" s="129"/>
      <c r="AOF62" s="129"/>
      <c r="AOG62" s="129"/>
      <c r="AOH62" s="129"/>
      <c r="AOI62" s="129"/>
      <c r="AOJ62" s="129"/>
      <c r="AOK62" s="129"/>
      <c r="AOL62" s="129"/>
      <c r="AOM62" s="129"/>
      <c r="AON62" s="129"/>
      <c r="AOO62" s="129"/>
      <c r="AOP62" s="129"/>
      <c r="AOQ62" s="129"/>
      <c r="AOR62" s="129"/>
      <c r="AOS62" s="129"/>
      <c r="AOT62" s="129"/>
      <c r="AOU62" s="129"/>
      <c r="AOV62" s="129"/>
      <c r="AOW62" s="129"/>
      <c r="AOX62" s="129"/>
      <c r="AOY62" s="129"/>
      <c r="AOZ62" s="129"/>
      <c r="APA62" s="129"/>
      <c r="APB62" s="129"/>
      <c r="APC62" s="129"/>
      <c r="APD62" s="129"/>
      <c r="APE62" s="129"/>
      <c r="APF62" s="129"/>
      <c r="APG62" s="129"/>
      <c r="APH62" s="129"/>
      <c r="API62" s="129"/>
      <c r="APJ62" s="129"/>
      <c r="APK62" s="129"/>
      <c r="APL62" s="129"/>
      <c r="APM62" s="129"/>
      <c r="APN62" s="129"/>
      <c r="APO62" s="129"/>
      <c r="APP62" s="129"/>
      <c r="APQ62" s="129"/>
      <c r="APR62" s="129"/>
      <c r="APS62" s="129"/>
      <c r="APT62" s="129"/>
      <c r="APU62" s="130"/>
      <c r="APV62" s="130"/>
      <c r="APW62" s="130"/>
      <c r="APX62" s="130"/>
      <c r="APY62" s="130"/>
      <c r="APZ62" s="130"/>
      <c r="AQA62" s="130"/>
      <c r="AQB62" s="130"/>
      <c r="AQC62" s="130"/>
      <c r="AQD62" s="130"/>
      <c r="AQE62" s="130"/>
      <c r="AQF62" s="130"/>
      <c r="AQG62" s="130"/>
      <c r="AQH62" s="130"/>
      <c r="AQI62" s="130"/>
      <c r="AQJ62" s="130"/>
      <c r="AQK62" s="130"/>
      <c r="AQL62" s="130"/>
      <c r="AQM62" s="130"/>
      <c r="AQN62" s="130"/>
      <c r="AQO62" s="130"/>
      <c r="AQP62" s="130"/>
      <c r="AQQ62" s="130"/>
      <c r="AQR62" s="130"/>
      <c r="AQS62" s="130"/>
      <c r="AQT62" s="130"/>
      <c r="AQU62" s="130"/>
      <c r="AQV62" s="130"/>
      <c r="AQW62" s="130"/>
      <c r="AQX62" s="130"/>
      <c r="AQY62" s="130"/>
      <c r="AQZ62" s="130"/>
      <c r="ARA62" s="130"/>
      <c r="ARB62" s="130"/>
      <c r="ARC62" s="130"/>
      <c r="ARD62" s="130"/>
      <c r="ARE62" s="130"/>
      <c r="ARF62" s="130"/>
      <c r="ARG62" s="130"/>
      <c r="ARH62" s="130"/>
      <c r="ARI62" s="130"/>
      <c r="ARJ62" s="130"/>
      <c r="ARK62" s="130"/>
      <c r="ARL62" s="130"/>
      <c r="ARM62" s="130"/>
      <c r="ARN62" s="130"/>
      <c r="ARO62" s="130"/>
      <c r="ARP62" s="130"/>
      <c r="ARQ62" s="130"/>
      <c r="ARR62" s="130"/>
      <c r="ARS62" s="130"/>
      <c r="ART62" s="130"/>
      <c r="ARU62" s="130"/>
      <c r="ARV62" s="130"/>
      <c r="ARW62" s="130"/>
      <c r="ARX62" s="130"/>
      <c r="ARY62" s="130"/>
      <c r="ARZ62" s="130"/>
      <c r="ASA62" s="130"/>
      <c r="ASB62" s="130"/>
      <c r="ASC62" s="130"/>
      <c r="ASD62" s="130"/>
      <c r="ASE62" s="130"/>
      <c r="ASF62" s="130"/>
      <c r="ASG62" s="130"/>
      <c r="ASH62" s="131"/>
      <c r="ASI62" s="131"/>
      <c r="ASJ62" s="131"/>
      <c r="ASK62" s="131"/>
      <c r="ASL62" s="131"/>
      <c r="ASM62" s="131"/>
      <c r="ASN62" s="131"/>
      <c r="ASO62" s="131"/>
      <c r="ASP62" s="131"/>
      <c r="ASQ62" s="131"/>
      <c r="ASR62" s="131"/>
      <c r="ASS62" s="131"/>
      <c r="AST62" s="131"/>
      <c r="ASU62" s="131"/>
      <c r="ASV62" s="131"/>
      <c r="ASW62" s="131"/>
      <c r="ASX62" s="131"/>
      <c r="ASY62" s="131"/>
      <c r="ASZ62" s="131"/>
      <c r="ATA62" s="131"/>
      <c r="ATB62" s="131"/>
      <c r="ATC62" s="131"/>
      <c r="ATD62" s="131"/>
      <c r="ATE62" s="131"/>
      <c r="ATF62" s="131"/>
      <c r="ATG62" s="131"/>
      <c r="ATH62" s="131"/>
      <c r="ATI62" s="131"/>
      <c r="ATJ62" s="131"/>
      <c r="ATK62" s="131"/>
      <c r="ATL62" s="131"/>
      <c r="ATM62" s="131"/>
      <c r="ATN62" s="131"/>
      <c r="ATO62" s="131"/>
      <c r="ATP62" s="131"/>
      <c r="ATQ62" s="131"/>
      <c r="ATR62" s="131"/>
      <c r="ATS62" s="131"/>
      <c r="ATT62" s="131"/>
      <c r="ATU62" s="131"/>
      <c r="ATV62" s="131"/>
      <c r="ATW62" s="131"/>
      <c r="ATX62" s="131"/>
      <c r="ATY62" s="131"/>
      <c r="ATZ62" s="131"/>
      <c r="AUA62" s="131"/>
      <c r="AUB62" s="131"/>
      <c r="AUC62" s="131"/>
      <c r="AUD62" s="131"/>
      <c r="AUE62" s="131"/>
      <c r="AUF62" s="131"/>
      <c r="AUG62" s="131"/>
      <c r="AUH62" s="131"/>
      <c r="AUI62" s="131"/>
      <c r="AUJ62" s="131"/>
      <c r="AUK62" s="131"/>
      <c r="AUL62" s="131"/>
      <c r="AUM62" s="131"/>
      <c r="AUN62" s="131"/>
      <c r="AUO62" s="131"/>
      <c r="AUP62" s="131"/>
      <c r="AUQ62" s="131"/>
      <c r="AUR62" s="131"/>
      <c r="AUS62" s="131"/>
      <c r="AUT62" s="131"/>
      <c r="AUU62" s="130"/>
      <c r="AUV62" s="130"/>
      <c r="AUW62" s="130"/>
      <c r="AUX62" s="130"/>
      <c r="AUY62" s="130"/>
      <c r="AUZ62" s="130"/>
      <c r="AVA62" s="130"/>
      <c r="AVB62" s="130"/>
      <c r="AVC62" s="130"/>
      <c r="AVD62" s="130"/>
      <c r="AVE62" s="130"/>
      <c r="AVF62" s="130"/>
      <c r="AVG62" s="130"/>
      <c r="AVH62" s="130"/>
      <c r="AVI62" s="130"/>
      <c r="AVJ62" s="130"/>
      <c r="AVK62" s="130"/>
      <c r="AVL62" s="130"/>
      <c r="AVM62" s="130"/>
      <c r="AVN62" s="130"/>
      <c r="AVO62" s="130"/>
      <c r="AVP62" s="130"/>
      <c r="AVQ62" s="130"/>
      <c r="AVR62" s="130"/>
      <c r="AVS62" s="130"/>
      <c r="AVT62" s="130"/>
      <c r="AVU62" s="130"/>
      <c r="AVV62" s="130"/>
      <c r="AVW62" s="130"/>
      <c r="AVX62" s="130"/>
      <c r="AVY62" s="130"/>
      <c r="AVZ62" s="130"/>
      <c r="AWA62" s="130"/>
      <c r="AWB62" s="130"/>
      <c r="AWC62" s="130"/>
      <c r="AWD62" s="130"/>
      <c r="AWE62" s="130"/>
      <c r="AWF62" s="130"/>
      <c r="AWG62" s="130"/>
      <c r="AWH62" s="130"/>
      <c r="AWI62" s="130"/>
      <c r="AWJ62" s="130"/>
      <c r="AWK62" s="130"/>
      <c r="AWL62" s="130"/>
      <c r="AWM62" s="130"/>
      <c r="AWN62" s="130"/>
      <c r="AWO62" s="130"/>
      <c r="AWP62" s="130"/>
      <c r="AWQ62" s="130"/>
      <c r="AWR62" s="130"/>
      <c r="AWS62" s="130"/>
      <c r="AWT62" s="130"/>
      <c r="AWU62" s="130"/>
      <c r="AWV62" s="130"/>
      <c r="AWW62" s="130"/>
      <c r="AWX62" s="130"/>
      <c r="AWY62" s="130"/>
      <c r="AWZ62" s="130"/>
      <c r="AXA62" s="130"/>
      <c r="AXB62" s="130"/>
      <c r="AXC62" s="130"/>
      <c r="AXD62" s="130"/>
      <c r="AXE62" s="130"/>
      <c r="AXF62" s="130"/>
      <c r="AXG62" s="130"/>
      <c r="AXH62" s="130"/>
      <c r="AXI62" s="130"/>
      <c r="AXJ62" s="130"/>
      <c r="AXK62" s="64"/>
      <c r="AXL62" s="64"/>
      <c r="AXM62" s="64"/>
      <c r="AXN62" s="64"/>
      <c r="AXO62" s="64"/>
      <c r="AXP62" s="64"/>
      <c r="AXQ62" s="64"/>
      <c r="AXR62" s="64"/>
      <c r="AXS62" s="64"/>
      <c r="AXT62" s="64"/>
      <c r="AXU62" s="64"/>
      <c r="AXV62" s="64"/>
      <c r="AXW62" s="64"/>
      <c r="AXX62" s="64"/>
      <c r="AXY62" s="64"/>
      <c r="AXZ62" s="64"/>
      <c r="AYA62" s="64"/>
      <c r="AYB62" s="64"/>
      <c r="AYC62" s="64"/>
      <c r="AYD62" s="64"/>
      <c r="AYE62" s="64"/>
      <c r="AYF62" s="64"/>
      <c r="AYG62" s="64"/>
      <c r="AYH62" s="64"/>
      <c r="AYI62" s="64"/>
      <c r="AYJ62" s="64"/>
      <c r="AYK62" s="64"/>
      <c r="AYL62" s="64"/>
      <c r="AYM62" s="64"/>
      <c r="AYN62" s="64"/>
      <c r="AYO62" s="64"/>
      <c r="AYP62" s="64"/>
      <c r="AYQ62" s="64"/>
      <c r="AYR62" s="64"/>
      <c r="AYS62" s="64"/>
      <c r="AYT62" s="64"/>
      <c r="AYU62" s="64"/>
      <c r="AYV62" s="64"/>
      <c r="AYW62" s="64"/>
      <c r="AYX62" s="64"/>
      <c r="AYY62" s="64"/>
      <c r="AYZ62" s="64"/>
      <c r="AZA62" s="64"/>
      <c r="AZB62" s="64"/>
      <c r="AZC62" s="64"/>
      <c r="AZD62" s="64"/>
      <c r="AZE62" s="64"/>
      <c r="AZF62" s="64"/>
      <c r="AZG62" s="64"/>
      <c r="AZH62" s="64"/>
      <c r="AZI62" s="64"/>
      <c r="AZJ62" s="64"/>
      <c r="AZK62" s="64"/>
      <c r="AZL62" s="64"/>
      <c r="AZM62" s="64"/>
      <c r="AZN62" s="64"/>
      <c r="AZO62" s="64"/>
      <c r="AZP62" s="64"/>
      <c r="AZQ62" s="64"/>
      <c r="AZR62" s="64"/>
      <c r="AZS62" s="64"/>
      <c r="AZT62" s="64"/>
      <c r="AZU62" s="64"/>
      <c r="AZV62" s="64"/>
      <c r="AZW62" s="64"/>
      <c r="AZX62" s="130"/>
      <c r="AZY62" s="130"/>
      <c r="AZZ62" s="130"/>
      <c r="BAA62" s="130"/>
      <c r="BAB62" s="130"/>
      <c r="BAC62" s="130"/>
      <c r="BAD62" s="130"/>
      <c r="BAE62" s="130"/>
      <c r="BAF62" s="130"/>
      <c r="BAG62" s="130"/>
      <c r="BAH62" s="130"/>
      <c r="BAI62" s="130"/>
      <c r="BAJ62" s="130"/>
      <c r="BAK62" s="130"/>
      <c r="BAL62" s="130"/>
      <c r="BAM62" s="130"/>
      <c r="BAN62" s="130"/>
      <c r="BAO62" s="130"/>
      <c r="BAP62" s="130"/>
      <c r="BAQ62" s="130"/>
      <c r="BAR62" s="130"/>
      <c r="BAS62" s="130"/>
      <c r="BAT62" s="130"/>
      <c r="BAU62" s="130"/>
      <c r="BAV62" s="130"/>
      <c r="BAW62" s="130"/>
      <c r="BAX62" s="130"/>
      <c r="BAY62" s="130"/>
      <c r="BAZ62" s="130"/>
      <c r="BBA62" s="130"/>
      <c r="BBB62" s="130"/>
      <c r="BBC62" s="130"/>
      <c r="BBD62" s="130"/>
      <c r="BBE62" s="130"/>
      <c r="BBF62" s="130"/>
      <c r="BBG62" s="130"/>
      <c r="BBH62" s="130"/>
      <c r="BBI62" s="130"/>
      <c r="BBJ62" s="130"/>
      <c r="BBK62" s="130"/>
      <c r="BBL62" s="130"/>
      <c r="BBM62" s="130"/>
      <c r="BBN62" s="130"/>
      <c r="BBO62" s="130"/>
      <c r="BBP62" s="130"/>
      <c r="BBQ62" s="130"/>
      <c r="BBR62" s="130"/>
      <c r="BBS62" s="130"/>
      <c r="BBT62" s="130"/>
      <c r="BBU62" s="130"/>
      <c r="BBV62" s="130"/>
      <c r="BBW62" s="130"/>
      <c r="BBX62" s="130"/>
      <c r="BBY62" s="130"/>
      <c r="BBZ62" s="130"/>
      <c r="BCA62" s="130"/>
      <c r="BCB62" s="130"/>
      <c r="BCC62" s="130"/>
      <c r="BCD62" s="130"/>
      <c r="BCE62" s="130"/>
      <c r="BCF62" s="130"/>
      <c r="BCG62" s="130"/>
      <c r="BCH62" s="130"/>
      <c r="BCI62" s="130"/>
      <c r="BCJ62" s="130"/>
      <c r="BCK62" s="130"/>
      <c r="BCL62" s="130"/>
      <c r="BCM62" s="130"/>
      <c r="BCN62" s="130"/>
      <c r="BCO62" s="130"/>
      <c r="BCP62" s="130"/>
      <c r="BCQ62" s="130"/>
      <c r="BCR62" s="130"/>
      <c r="BCS62" s="130"/>
      <c r="BCT62" s="130"/>
      <c r="BCU62" s="130"/>
      <c r="BCV62" s="130"/>
      <c r="BCW62" s="130"/>
      <c r="BCX62" s="130"/>
      <c r="BCY62" s="130"/>
      <c r="BCZ62" s="130"/>
      <c r="BDA62" s="130"/>
      <c r="BDB62" s="130"/>
      <c r="BDC62" s="130"/>
      <c r="BDD62" s="130"/>
      <c r="BDE62" s="130"/>
      <c r="BDF62" s="130"/>
      <c r="BDG62" s="130"/>
      <c r="BDH62" s="130"/>
      <c r="BDI62" s="130"/>
      <c r="BDJ62" s="130"/>
      <c r="BDK62" s="130"/>
      <c r="BDL62" s="130"/>
      <c r="BDM62" s="130"/>
      <c r="BDN62" s="130"/>
      <c r="BDO62" s="130"/>
      <c r="BDP62" s="130"/>
      <c r="BDQ62" s="130"/>
      <c r="BDR62" s="130"/>
      <c r="BDS62" s="130"/>
      <c r="BDT62" s="130"/>
      <c r="BDU62" s="130"/>
      <c r="BDV62" s="130"/>
      <c r="BDW62" s="130"/>
      <c r="BDX62" s="130"/>
      <c r="BDY62" s="130"/>
      <c r="BDZ62" s="130"/>
      <c r="BEA62" s="130"/>
      <c r="BEB62" s="130"/>
      <c r="BEC62" s="130"/>
      <c r="BED62" s="130"/>
      <c r="BEE62" s="130"/>
      <c r="BEF62" s="130"/>
      <c r="BEG62" s="130"/>
      <c r="BEH62" s="130"/>
      <c r="BEI62" s="130"/>
      <c r="BEJ62" s="130"/>
      <c r="BEK62" s="130"/>
      <c r="BEL62" s="130"/>
      <c r="BEM62" s="130"/>
      <c r="BEN62" s="130"/>
      <c r="BEO62" s="130"/>
      <c r="BEP62" s="130"/>
      <c r="BEQ62" s="130"/>
      <c r="BER62" s="130"/>
      <c r="BES62" s="130"/>
      <c r="BET62" s="130"/>
      <c r="BEU62" s="130"/>
      <c r="BEV62" s="130"/>
      <c r="BEW62" s="130"/>
      <c r="BEX62" s="129"/>
      <c r="BEY62" s="129"/>
      <c r="BEZ62" s="129"/>
      <c r="BFA62" s="129"/>
      <c r="BFB62" s="129"/>
      <c r="BFC62" s="129"/>
      <c r="BFD62" s="129"/>
      <c r="BFE62" s="129"/>
      <c r="BFF62" s="129"/>
      <c r="BFG62" s="129"/>
      <c r="BFH62" s="129"/>
      <c r="BFI62" s="129"/>
      <c r="BFJ62" s="129"/>
      <c r="BFK62" s="129"/>
      <c r="BFL62" s="129"/>
      <c r="BFM62" s="129"/>
      <c r="BFN62" s="129"/>
      <c r="BFO62" s="129"/>
      <c r="BFP62" s="129"/>
      <c r="BFQ62" s="129"/>
      <c r="BFR62" s="129"/>
      <c r="BFS62" s="129"/>
      <c r="BFT62" s="129"/>
      <c r="BFU62" s="129"/>
      <c r="BFV62" s="129"/>
      <c r="BFW62" s="129"/>
      <c r="BFX62" s="129"/>
      <c r="BFY62" s="129"/>
      <c r="BFZ62" s="129"/>
      <c r="BGA62" s="129"/>
      <c r="BGB62" s="129"/>
      <c r="BGC62" s="129"/>
      <c r="BGD62" s="129"/>
      <c r="BGE62" s="129"/>
      <c r="BGF62" s="129"/>
      <c r="BGG62" s="129"/>
      <c r="BGH62" s="129"/>
      <c r="BGI62" s="129"/>
      <c r="BGJ62" s="129"/>
      <c r="BGK62" s="129"/>
      <c r="BGL62" s="129"/>
      <c r="BGM62" s="129"/>
      <c r="BGN62" s="129"/>
      <c r="BGO62" s="129"/>
      <c r="BGP62" s="129"/>
      <c r="BGQ62" s="129"/>
      <c r="BGR62" s="129"/>
      <c r="BGS62" s="129"/>
      <c r="BGT62" s="129"/>
      <c r="BGU62" s="129"/>
      <c r="BGV62" s="129"/>
      <c r="BGW62" s="129"/>
      <c r="BGX62" s="129"/>
      <c r="BGY62" s="129"/>
      <c r="BGZ62" s="129"/>
      <c r="BHA62" s="129"/>
      <c r="BHB62" s="129"/>
      <c r="BHC62" s="129"/>
      <c r="BHD62" s="129"/>
      <c r="BHE62" s="129"/>
      <c r="BHF62" s="129"/>
      <c r="BHG62" s="129"/>
      <c r="BHH62" s="129"/>
      <c r="BHI62" s="129"/>
      <c r="BHJ62" s="129"/>
      <c r="BHK62" s="129"/>
      <c r="BHL62" s="129"/>
      <c r="BHM62" s="129"/>
      <c r="BHN62" s="106"/>
      <c r="BHO62" s="106"/>
      <c r="BHP62" s="106"/>
      <c r="BHQ62" s="106"/>
      <c r="BHR62" s="106"/>
      <c r="BHS62" s="106"/>
      <c r="BHT62" s="106"/>
      <c r="BHU62" s="106"/>
      <c r="BHV62" s="106"/>
      <c r="BHW62" s="106"/>
      <c r="BHX62" s="106"/>
      <c r="BHY62" s="106"/>
      <c r="BHZ62" s="106"/>
      <c r="BIA62" s="106"/>
      <c r="BIB62" s="106"/>
      <c r="BIC62" s="106"/>
      <c r="BID62" s="106"/>
      <c r="BIE62" s="106"/>
      <c r="BIF62" s="106"/>
      <c r="BIG62" s="106"/>
      <c r="BIH62" s="106"/>
      <c r="BII62" s="106"/>
      <c r="BIJ62" s="106"/>
      <c r="BIK62" s="106"/>
      <c r="BIL62" s="106"/>
      <c r="BIM62" s="106"/>
      <c r="BIN62" s="106"/>
      <c r="BIO62" s="106"/>
      <c r="BIP62" s="106"/>
      <c r="BIQ62" s="106"/>
      <c r="BIR62" s="106"/>
      <c r="BIS62" s="106"/>
      <c r="BIT62" s="106"/>
      <c r="BIU62" s="106"/>
      <c r="BIV62" s="106"/>
      <c r="BIW62" s="106"/>
      <c r="BIX62" s="106"/>
      <c r="BIY62" s="106"/>
      <c r="BIZ62" s="106"/>
      <c r="BJA62" s="106"/>
      <c r="BJB62" s="106"/>
      <c r="BJC62" s="106"/>
      <c r="BJD62" s="106"/>
      <c r="BJE62" s="106"/>
      <c r="BJF62" s="106"/>
      <c r="BJG62" s="106"/>
      <c r="BJH62" s="106"/>
      <c r="BJI62" s="106"/>
      <c r="BJJ62" s="106"/>
      <c r="BJK62" s="106"/>
      <c r="BJL62" s="106"/>
      <c r="BJM62" s="106"/>
      <c r="BJN62" s="106"/>
      <c r="BJO62" s="106"/>
      <c r="BJP62" s="106"/>
      <c r="BJQ62" s="106"/>
      <c r="BJR62" s="106"/>
      <c r="BJS62" s="106"/>
      <c r="BJT62" s="106"/>
      <c r="BJU62" s="106"/>
      <c r="BJV62" s="106"/>
      <c r="BJW62" s="106"/>
      <c r="BJX62" s="106"/>
      <c r="BJY62" s="106"/>
      <c r="BJZ62" s="106"/>
      <c r="BKA62" s="106"/>
      <c r="BKB62" s="106"/>
      <c r="BKC62" s="106"/>
      <c r="BKD62" s="64"/>
      <c r="BKE62" s="64"/>
      <c r="BKF62" s="64"/>
      <c r="BKG62" s="64"/>
      <c r="BKH62" s="64"/>
      <c r="BKI62" s="64"/>
      <c r="BKJ62" s="64"/>
      <c r="BKK62" s="64"/>
      <c r="BKL62" s="64"/>
      <c r="BKM62" s="64"/>
      <c r="BKN62" s="64"/>
      <c r="BKO62" s="64"/>
      <c r="BKP62" s="64"/>
      <c r="BKQ62" s="64"/>
      <c r="BKR62" s="64"/>
      <c r="BKS62" s="64"/>
      <c r="BKT62" s="64"/>
      <c r="BKU62" s="64"/>
      <c r="BKV62" s="64"/>
      <c r="BKW62" s="64"/>
      <c r="BKX62" s="64"/>
      <c r="BKY62" s="64"/>
      <c r="BKZ62" s="64"/>
      <c r="BLA62" s="64"/>
      <c r="BLB62" s="64"/>
      <c r="BLC62" s="64"/>
      <c r="BLD62" s="64"/>
      <c r="BLE62" s="64"/>
      <c r="BLF62" s="64"/>
      <c r="BLG62" s="64"/>
      <c r="BLH62" s="64"/>
      <c r="BLI62" s="64"/>
      <c r="BLJ62" s="64"/>
      <c r="BLK62" s="64"/>
      <c r="BLL62" s="64"/>
      <c r="BLM62" s="64"/>
      <c r="BLN62" s="64"/>
      <c r="BLO62" s="64"/>
      <c r="BLP62" s="64"/>
      <c r="BLQ62" s="64"/>
      <c r="BLR62" s="64"/>
      <c r="BLS62" s="64"/>
      <c r="BLT62" s="64"/>
      <c r="BLU62" s="64"/>
      <c r="BLV62" s="64"/>
      <c r="BLW62" s="64"/>
      <c r="BLX62" s="64"/>
      <c r="BLY62" s="64"/>
      <c r="BLZ62" s="64"/>
      <c r="BMA62" s="64"/>
      <c r="BMB62" s="64"/>
      <c r="BMC62" s="64"/>
      <c r="BMD62" s="64"/>
      <c r="BME62" s="64"/>
      <c r="BMF62" s="64"/>
      <c r="BMG62" s="64"/>
      <c r="BMH62" s="64"/>
      <c r="BMI62" s="64"/>
      <c r="BMJ62" s="64"/>
      <c r="BMK62" s="64"/>
      <c r="BML62" s="64"/>
      <c r="BMM62" s="64"/>
      <c r="BMN62" s="64"/>
      <c r="BMO62" s="64"/>
      <c r="BMP62" s="64"/>
      <c r="BMQ62" s="64"/>
      <c r="BMR62" s="64"/>
      <c r="BMS62" s="64"/>
      <c r="BMT62" s="259"/>
      <c r="BMU62" s="259"/>
      <c r="BMV62" s="259"/>
      <c r="BMW62" s="259"/>
      <c r="BMX62" s="259"/>
      <c r="BMY62" s="259"/>
      <c r="BMZ62" s="259"/>
      <c r="BNA62" s="259"/>
      <c r="BNB62" s="259"/>
      <c r="BNC62" s="259"/>
      <c r="BND62" s="259"/>
      <c r="BNE62" s="259"/>
      <c r="BNF62" s="259"/>
      <c r="BNG62" s="259"/>
      <c r="BNH62" s="259"/>
      <c r="BNI62" s="259"/>
      <c r="BNJ62" s="259"/>
      <c r="BNK62" s="259"/>
      <c r="BNL62" s="259"/>
      <c r="BNM62" s="259"/>
      <c r="BNN62" s="259"/>
      <c r="BNO62" s="259"/>
      <c r="BNP62" s="259"/>
      <c r="BNQ62" s="259"/>
      <c r="BNR62" s="259"/>
      <c r="BNS62" s="259"/>
      <c r="BNT62" s="259"/>
      <c r="BNU62" s="259"/>
      <c r="BNV62" s="259"/>
      <c r="BNW62" s="259"/>
      <c r="BNX62" s="259"/>
      <c r="BNY62" s="259"/>
      <c r="BNZ62" s="259"/>
      <c r="BOA62" s="259"/>
      <c r="BOB62" s="259"/>
      <c r="BOC62" s="259"/>
      <c r="BOD62" s="259"/>
      <c r="BOE62" s="259"/>
      <c r="BOF62" s="259"/>
      <c r="BOG62" s="259"/>
      <c r="BOH62" s="259"/>
      <c r="BOI62" s="259"/>
      <c r="BOJ62" s="259"/>
      <c r="BOK62" s="259"/>
      <c r="BOL62" s="259"/>
      <c r="BOM62" s="259"/>
      <c r="BON62" s="259"/>
      <c r="BOO62" s="259"/>
      <c r="BOP62" s="259"/>
      <c r="BOQ62" s="259"/>
      <c r="BOR62" s="259"/>
      <c r="BOS62" s="259"/>
      <c r="BOT62" s="259"/>
      <c r="BOU62" s="259"/>
      <c r="BOV62" s="259"/>
      <c r="BOW62" s="259"/>
      <c r="BOX62" s="259"/>
      <c r="BOY62" s="259"/>
      <c r="BOZ62" s="259"/>
      <c r="BPA62" s="259"/>
      <c r="BPB62" s="259"/>
      <c r="BPC62" s="259"/>
      <c r="BPD62" s="259"/>
      <c r="BPE62" s="259"/>
      <c r="BPF62" s="259"/>
      <c r="BPG62" s="259"/>
      <c r="BPH62" s="259"/>
      <c r="BPI62" s="259"/>
      <c r="BPJ62" s="129"/>
      <c r="BPK62" s="129"/>
      <c r="BPL62" s="129"/>
      <c r="BPM62" s="129"/>
      <c r="BPN62" s="129"/>
      <c r="BPO62" s="129"/>
      <c r="BPP62" s="129"/>
      <c r="BPQ62" s="129"/>
      <c r="BPR62" s="129"/>
      <c r="BPS62" s="129"/>
      <c r="BPT62" s="129"/>
      <c r="BPU62" s="129"/>
      <c r="BPV62" s="129"/>
      <c r="BPW62" s="129"/>
      <c r="BPX62" s="129"/>
      <c r="BPY62" s="129"/>
      <c r="BPZ62" s="129"/>
      <c r="BQA62" s="129"/>
      <c r="BQB62" s="129"/>
      <c r="BQC62" s="129"/>
      <c r="BQD62" s="129"/>
      <c r="BQE62" s="129"/>
      <c r="BQF62" s="129"/>
      <c r="BQG62" s="129"/>
      <c r="BQH62" s="129"/>
      <c r="BQI62" s="129"/>
      <c r="BQJ62" s="129"/>
      <c r="BQK62" s="129"/>
      <c r="BQL62" s="129"/>
      <c r="BQM62" s="129"/>
      <c r="BQN62" s="129"/>
      <c r="BQO62" s="129"/>
      <c r="BQP62" s="129"/>
      <c r="BQQ62" s="129"/>
      <c r="BQR62" s="129"/>
      <c r="BQS62" s="129"/>
      <c r="BQT62" s="129"/>
      <c r="BQU62" s="129"/>
      <c r="BQV62" s="129"/>
      <c r="BQW62" s="129"/>
      <c r="BQX62" s="129"/>
      <c r="BQY62" s="129"/>
      <c r="BQZ62" s="129"/>
      <c r="BRA62" s="129"/>
      <c r="BRB62" s="129"/>
      <c r="BRC62" s="129"/>
      <c r="BRD62" s="129"/>
      <c r="BRE62" s="129"/>
      <c r="BRF62" s="129"/>
      <c r="BRG62" s="129"/>
      <c r="BRH62" s="129"/>
      <c r="BRI62" s="129"/>
      <c r="BRJ62" s="129"/>
      <c r="BRK62" s="129"/>
      <c r="BRL62" s="129"/>
      <c r="BRM62" s="129"/>
      <c r="BRN62" s="129"/>
      <c r="BRO62" s="129"/>
      <c r="BRP62" s="129"/>
      <c r="BRQ62" s="129"/>
      <c r="BRR62" s="129"/>
      <c r="BRS62" s="129"/>
      <c r="BRT62" s="129"/>
      <c r="BRU62" s="129"/>
      <c r="BRV62" s="129"/>
      <c r="BRW62" s="129"/>
      <c r="BRX62" s="129"/>
      <c r="BRY62" s="129"/>
      <c r="BRZ62" s="129"/>
      <c r="BSA62" s="129"/>
      <c r="BSB62" s="129"/>
      <c r="BSC62" s="129"/>
      <c r="BSD62" s="129"/>
      <c r="BSE62" s="129"/>
      <c r="BSF62" s="129"/>
      <c r="BSG62" s="129"/>
      <c r="BSH62" s="129"/>
      <c r="BSI62" s="129"/>
      <c r="BSJ62" s="129"/>
      <c r="BSK62" s="129"/>
      <c r="BSL62" s="129"/>
      <c r="BSM62" s="129"/>
      <c r="BSN62" s="129"/>
      <c r="BSO62" s="129"/>
      <c r="BSP62" s="129"/>
      <c r="BSQ62" s="129"/>
      <c r="BSR62" s="129"/>
      <c r="BSS62" s="129"/>
      <c r="BST62" s="129"/>
      <c r="BSU62" s="129"/>
      <c r="BSV62" s="129"/>
      <c r="BSW62" s="129"/>
      <c r="BSX62" s="129"/>
      <c r="BSY62" s="129"/>
      <c r="BSZ62" s="129"/>
      <c r="BTA62" s="129"/>
      <c r="BTB62" s="129"/>
      <c r="BTC62" s="129"/>
      <c r="BTD62" s="129"/>
      <c r="BTE62" s="129"/>
      <c r="BTF62" s="129"/>
      <c r="BTG62" s="129"/>
      <c r="BTH62" s="129"/>
      <c r="BTI62" s="129"/>
      <c r="BTJ62" s="129"/>
      <c r="BTK62" s="129"/>
      <c r="BTL62" s="129"/>
      <c r="BTM62" s="129"/>
      <c r="BTN62" s="129"/>
      <c r="BTO62" s="129"/>
      <c r="BTP62" s="129"/>
      <c r="BTQ62" s="129"/>
      <c r="BTR62" s="129"/>
      <c r="BTS62" s="129"/>
      <c r="BTT62" s="129"/>
      <c r="BTU62" s="129"/>
      <c r="BTV62" s="129"/>
      <c r="BTW62" s="129"/>
      <c r="BTX62" s="129"/>
      <c r="BTY62" s="129"/>
      <c r="BTZ62" s="129"/>
      <c r="BUA62" s="129"/>
      <c r="BUB62" s="129"/>
      <c r="BUC62" s="129"/>
      <c r="BUD62" s="129"/>
      <c r="BUE62" s="129"/>
      <c r="BUF62" s="129"/>
      <c r="BUG62" s="129"/>
      <c r="BUH62" s="129"/>
      <c r="BUI62" s="129"/>
      <c r="BUJ62" s="129"/>
      <c r="BUK62" s="129"/>
      <c r="BUL62" s="129"/>
      <c r="BUM62" s="129"/>
      <c r="BUN62" s="129"/>
      <c r="BUO62" s="129"/>
      <c r="BUP62" s="129"/>
      <c r="BUQ62" s="129"/>
      <c r="BUR62" s="129"/>
      <c r="BUS62" s="129"/>
      <c r="BUT62" s="129"/>
      <c r="BUU62" s="129"/>
      <c r="BUV62" s="129"/>
      <c r="BUW62" s="129"/>
      <c r="BUX62" s="129"/>
      <c r="BUY62" s="129"/>
      <c r="BUZ62" s="129"/>
      <c r="BVA62" s="129"/>
      <c r="BVB62" s="129"/>
      <c r="BVC62" s="129"/>
      <c r="BVD62" s="129"/>
      <c r="BVE62" s="129"/>
      <c r="BVF62" s="129"/>
      <c r="BVG62" s="129"/>
      <c r="BVH62" s="129"/>
      <c r="BVI62" s="129"/>
      <c r="BVJ62" s="129"/>
      <c r="BVK62" s="129"/>
      <c r="BVL62" s="129"/>
      <c r="BVM62" s="129"/>
      <c r="BVN62" s="129"/>
      <c r="BVO62" s="129"/>
      <c r="BVP62" s="129"/>
      <c r="BVQ62" s="129"/>
      <c r="BVR62" s="129"/>
      <c r="BVS62" s="129"/>
      <c r="BVT62" s="129"/>
      <c r="BVU62" s="129"/>
      <c r="BVV62" s="129"/>
      <c r="BVW62" s="129"/>
      <c r="BVX62" s="129"/>
      <c r="BVY62" s="129"/>
      <c r="BVZ62" s="129"/>
      <c r="BWA62" s="129"/>
      <c r="BWB62" s="129"/>
      <c r="BWC62" s="129"/>
      <c r="BWD62" s="129"/>
      <c r="BWE62" s="129"/>
      <c r="BWF62" s="129"/>
      <c r="BWG62" s="129"/>
      <c r="BWH62" s="129"/>
      <c r="BWI62" s="129"/>
      <c r="BWJ62" s="129"/>
      <c r="BWK62" s="129"/>
      <c r="BWL62" s="129"/>
      <c r="BWM62" s="129"/>
      <c r="BWN62" s="129"/>
      <c r="BWO62" s="129"/>
      <c r="BWP62" s="129"/>
      <c r="BWQ62" s="129"/>
      <c r="BWR62" s="129"/>
      <c r="BWS62" s="129"/>
      <c r="BWT62" s="129"/>
      <c r="BWU62" s="129"/>
      <c r="BWV62" s="129"/>
      <c r="BWW62" s="129"/>
      <c r="BWX62" s="129"/>
      <c r="BWY62" s="129"/>
      <c r="BWZ62" s="129"/>
      <c r="BXA62" s="129"/>
      <c r="BXB62" s="129"/>
      <c r="BXC62" s="256"/>
      <c r="BXD62" s="256"/>
      <c r="BXE62" s="256"/>
      <c r="BXF62" s="256"/>
      <c r="BXG62" s="256"/>
      <c r="BXH62" s="256"/>
      <c r="BXI62" s="256"/>
      <c r="BXJ62" s="256"/>
      <c r="BXK62" s="256"/>
      <c r="BXL62" s="256"/>
      <c r="BXM62" s="256"/>
      <c r="BXN62" s="256"/>
      <c r="BXO62" s="256"/>
      <c r="BXP62" s="256"/>
      <c r="BXQ62" s="256"/>
      <c r="BXR62" s="256"/>
      <c r="BXS62" s="256"/>
      <c r="BXT62" s="256"/>
      <c r="BXU62" s="256"/>
      <c r="BXV62" s="256"/>
      <c r="BXW62" s="256"/>
      <c r="BXX62" s="256"/>
      <c r="BXY62" s="256"/>
      <c r="BXZ62" s="256"/>
      <c r="BYA62" s="256"/>
      <c r="BYB62" s="256"/>
      <c r="BYC62" s="256"/>
      <c r="BYD62" s="256"/>
      <c r="BYE62" s="256"/>
      <c r="BYF62" s="256"/>
      <c r="BYG62" s="256"/>
      <c r="BYH62" s="256"/>
      <c r="BYI62" s="256"/>
      <c r="BYJ62" s="256"/>
      <c r="BYK62" s="256"/>
      <c r="BYL62" s="256"/>
      <c r="BYM62" s="256"/>
      <c r="BYN62" s="256"/>
      <c r="BYO62" s="256"/>
      <c r="BYP62" s="256"/>
      <c r="BYQ62" s="256"/>
      <c r="BYR62" s="256"/>
      <c r="BYS62" s="256"/>
      <c r="BYT62" s="256"/>
      <c r="BYU62" s="256"/>
      <c r="BYV62" s="256"/>
      <c r="BYW62" s="256"/>
      <c r="BYX62" s="256"/>
      <c r="BYY62" s="256"/>
      <c r="BYZ62" s="256"/>
      <c r="BZA62" s="256"/>
      <c r="BZB62" s="256"/>
      <c r="BZC62" s="256"/>
      <c r="BZD62" s="256"/>
      <c r="BZE62" s="256"/>
      <c r="BZF62" s="256"/>
      <c r="BZG62" s="256"/>
      <c r="BZH62" s="256"/>
      <c r="BZI62" s="256"/>
      <c r="BZJ62" s="256"/>
      <c r="BZK62" s="256"/>
      <c r="BZL62" s="256"/>
      <c r="BZM62" s="256"/>
      <c r="BZN62" s="256"/>
      <c r="BZO62" s="256"/>
      <c r="BZP62" s="129"/>
      <c r="BZQ62" s="129"/>
      <c r="BZR62" s="129"/>
      <c r="BZS62" s="129"/>
      <c r="BZT62" s="129"/>
      <c r="BZU62" s="129"/>
      <c r="BZV62" s="129"/>
      <c r="BZW62" s="129"/>
      <c r="BZX62" s="129"/>
      <c r="BZY62" s="129"/>
      <c r="BZZ62" s="129"/>
      <c r="CAA62" s="129"/>
      <c r="CAB62" s="129"/>
      <c r="CAC62" s="129"/>
      <c r="CAD62" s="129"/>
      <c r="CAE62" s="129"/>
      <c r="CAF62" s="129"/>
      <c r="CAG62" s="129"/>
      <c r="CAH62" s="129"/>
      <c r="CAI62" s="129"/>
      <c r="CAJ62" s="129"/>
      <c r="CAK62" s="129"/>
      <c r="CAL62" s="129"/>
      <c r="CAM62" s="129"/>
      <c r="CAN62" s="129"/>
      <c r="CAO62" s="129"/>
      <c r="CAP62" s="129"/>
      <c r="CAQ62" s="129"/>
      <c r="CAR62" s="129"/>
      <c r="CAS62" s="129"/>
      <c r="CAT62" s="129"/>
      <c r="CAU62" s="129"/>
      <c r="CAV62" s="129"/>
      <c r="CAW62" s="129"/>
      <c r="CAX62" s="129"/>
      <c r="CAY62" s="129"/>
      <c r="CAZ62" s="129"/>
      <c r="CBA62" s="129"/>
      <c r="CBB62" s="129"/>
      <c r="CBC62" s="129"/>
      <c r="CBD62" s="129"/>
      <c r="CBE62" s="129"/>
      <c r="CBF62" s="129"/>
      <c r="CBG62" s="129"/>
      <c r="CBH62" s="129"/>
      <c r="CBI62" s="129"/>
      <c r="CBJ62" s="129"/>
      <c r="CBK62" s="129"/>
      <c r="CBL62" s="129"/>
      <c r="CBM62" s="129"/>
      <c r="CBN62" s="129"/>
      <c r="CBO62" s="129"/>
      <c r="CBP62" s="129"/>
      <c r="CBQ62" s="129"/>
      <c r="CBR62" s="129"/>
      <c r="CBS62" s="129"/>
      <c r="CBT62" s="129"/>
      <c r="CBU62" s="129"/>
      <c r="CBV62" s="129"/>
      <c r="CBW62" s="129"/>
      <c r="CBX62" s="129"/>
      <c r="CBY62" s="129"/>
      <c r="CBZ62" s="129"/>
      <c r="CCA62" s="129"/>
      <c r="CCB62" s="129"/>
      <c r="CCC62" s="129"/>
      <c r="CCD62" s="129"/>
      <c r="CCE62" s="129"/>
      <c r="CCF62" s="129"/>
      <c r="CCG62" s="129"/>
      <c r="CCH62" s="129"/>
      <c r="CCI62" s="129"/>
      <c r="CCJ62" s="129"/>
      <c r="CCK62" s="129"/>
      <c r="CCL62" s="129"/>
      <c r="CCM62" s="129"/>
      <c r="CCN62" s="129"/>
      <c r="CCO62" s="129"/>
      <c r="CCP62" s="129"/>
      <c r="CCQ62" s="129"/>
      <c r="CCR62" s="129"/>
      <c r="CCS62" s="129"/>
      <c r="CCT62" s="129"/>
      <c r="CCU62" s="129"/>
      <c r="CCV62" s="129"/>
      <c r="CCW62" s="129"/>
      <c r="CCX62" s="129"/>
      <c r="CCY62" s="129"/>
      <c r="CCZ62" s="129"/>
      <c r="CDA62" s="129"/>
      <c r="CDB62" s="129"/>
      <c r="CDC62" s="129"/>
      <c r="CDD62" s="129"/>
      <c r="CDE62" s="129"/>
      <c r="CDF62" s="129"/>
      <c r="CDG62" s="129"/>
      <c r="CDH62" s="129"/>
      <c r="CDI62" s="129"/>
      <c r="CDJ62" s="129"/>
      <c r="CDK62" s="129"/>
      <c r="CDL62" s="129"/>
      <c r="CDM62" s="129"/>
      <c r="CDN62" s="129"/>
      <c r="CDO62" s="129"/>
      <c r="CDP62" s="129"/>
      <c r="CDQ62" s="129"/>
      <c r="CDR62" s="129"/>
      <c r="CDS62" s="129"/>
      <c r="CDT62" s="129"/>
      <c r="CDU62" s="129"/>
      <c r="CDV62" s="129"/>
      <c r="CDW62" s="129"/>
      <c r="CDX62" s="129"/>
      <c r="CDY62" s="129"/>
      <c r="CDZ62" s="129"/>
      <c r="CEA62" s="129"/>
      <c r="CEB62" s="129"/>
      <c r="CEC62" s="129"/>
      <c r="CED62" s="129"/>
      <c r="CEE62" s="129"/>
      <c r="CEF62" s="129"/>
      <c r="CEG62" s="129"/>
      <c r="CEH62" s="129"/>
      <c r="CEI62" s="129"/>
      <c r="CEJ62" s="129"/>
      <c r="CEK62" s="129"/>
      <c r="CEL62" s="129"/>
      <c r="CEM62" s="129"/>
      <c r="CEN62" s="129"/>
      <c r="CEO62" s="129"/>
      <c r="CEP62" s="130"/>
      <c r="CEQ62" s="130"/>
      <c r="CER62" s="130"/>
      <c r="CES62" s="130"/>
      <c r="CET62" s="130"/>
      <c r="CEU62" s="130"/>
      <c r="CEV62" s="130"/>
      <c r="CEW62" s="130"/>
      <c r="CEX62" s="130"/>
      <c r="CEY62" s="130"/>
      <c r="CEZ62" s="130"/>
      <c r="CFA62" s="130"/>
      <c r="CFB62" s="130"/>
      <c r="CFC62" s="130"/>
      <c r="CFD62" s="130"/>
      <c r="CFE62" s="130"/>
      <c r="CFF62" s="130"/>
      <c r="CFG62" s="130"/>
      <c r="CFH62" s="130"/>
      <c r="CFI62" s="130"/>
      <c r="CFJ62" s="130"/>
      <c r="CFK62" s="130"/>
      <c r="CFL62" s="130"/>
      <c r="CFM62" s="130"/>
      <c r="CFN62" s="130"/>
      <c r="CFO62" s="130"/>
      <c r="CFP62" s="130"/>
      <c r="CFQ62" s="130"/>
      <c r="CFR62" s="130"/>
      <c r="CFS62" s="130"/>
      <c r="CFT62" s="130"/>
      <c r="CFU62" s="130"/>
      <c r="CFV62" s="130"/>
      <c r="CFW62" s="130"/>
      <c r="CFX62" s="130"/>
      <c r="CFY62" s="130"/>
      <c r="CFZ62" s="130"/>
      <c r="CGA62" s="130"/>
      <c r="CGB62" s="130"/>
      <c r="CGC62" s="130"/>
      <c r="CGD62" s="130"/>
    </row>
    <row r="63" spans="1:2214" x14ac:dyDescent="0.25">
      <c r="A63" s="279"/>
      <c r="B63" s="255"/>
      <c r="C63" s="267"/>
      <c r="D63" s="267"/>
      <c r="E63" s="275"/>
      <c r="F63" s="260"/>
      <c r="G63" s="260"/>
      <c r="H63" s="276"/>
      <c r="I63" s="261"/>
      <c r="J63" s="261"/>
      <c r="K63" s="276"/>
      <c r="L63" s="261"/>
      <c r="M63" s="261"/>
      <c r="N63" s="277"/>
      <c r="O63" s="262"/>
      <c r="P63" s="262"/>
      <c r="Q63" s="276"/>
      <c r="R63" s="261"/>
      <c r="S63" s="261"/>
      <c r="T63" s="275"/>
      <c r="U63" s="260"/>
      <c r="V63" s="260"/>
      <c r="W63" s="260"/>
      <c r="X63" s="278"/>
      <c r="Y63" s="277"/>
      <c r="Z63" s="262"/>
      <c r="AA63" s="262"/>
      <c r="AB63" s="277"/>
      <c r="AC63" s="262"/>
      <c r="AD63" s="262"/>
      <c r="AE63" s="277"/>
      <c r="AF63" s="262"/>
      <c r="AG63" s="262"/>
      <c r="AH63" s="129"/>
      <c r="AI63" s="129"/>
      <c r="AJ63" s="129"/>
      <c r="AK63" s="129"/>
      <c r="AL63" s="129"/>
      <c r="AM63" s="129"/>
      <c r="AN63" s="129"/>
      <c r="AO63" s="64"/>
      <c r="AP63" s="64"/>
      <c r="AQ63" s="129"/>
      <c r="AR63" s="64"/>
      <c r="AS63" s="64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4"/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4"/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4"/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4"/>
      <c r="HX63" s="64"/>
      <c r="HY63" s="64"/>
      <c r="HZ63" s="64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  <c r="IL63" s="64"/>
      <c r="IM63" s="64"/>
      <c r="IN63" s="64"/>
      <c r="IO63" s="64"/>
      <c r="IP63" s="130"/>
      <c r="IQ63" s="130"/>
      <c r="IR63" s="130"/>
      <c r="IS63" s="130"/>
      <c r="IT63" s="130"/>
      <c r="IU63" s="130"/>
      <c r="IV63" s="130"/>
      <c r="IW63" s="130"/>
      <c r="IX63" s="130"/>
      <c r="IY63" s="130"/>
      <c r="IZ63" s="130"/>
      <c r="JA63" s="130"/>
      <c r="JB63" s="130"/>
      <c r="JC63" s="130"/>
      <c r="JD63" s="130"/>
      <c r="JE63" s="130"/>
      <c r="JF63" s="130"/>
      <c r="JG63" s="130"/>
      <c r="JH63" s="130"/>
      <c r="JI63" s="130"/>
      <c r="JJ63" s="130"/>
      <c r="JK63" s="130"/>
      <c r="JL63" s="130"/>
      <c r="JM63" s="130"/>
      <c r="JN63" s="130"/>
      <c r="JO63" s="130"/>
      <c r="JP63" s="130"/>
      <c r="JQ63" s="130"/>
      <c r="JR63" s="130"/>
      <c r="JS63" s="130"/>
      <c r="JT63" s="130"/>
      <c r="JU63" s="130"/>
      <c r="JV63" s="130"/>
      <c r="JW63" s="130"/>
      <c r="JX63" s="130"/>
      <c r="JY63" s="130"/>
      <c r="JZ63" s="130"/>
      <c r="KA63" s="130"/>
      <c r="KB63" s="130"/>
      <c r="KC63" s="130"/>
      <c r="KD63" s="130"/>
      <c r="KE63" s="130"/>
      <c r="KF63" s="130"/>
      <c r="KG63" s="130"/>
      <c r="KH63" s="130"/>
      <c r="KI63" s="130"/>
      <c r="KJ63" s="130"/>
      <c r="KK63" s="130"/>
      <c r="KL63" s="130"/>
      <c r="KM63" s="130"/>
      <c r="KN63" s="130"/>
      <c r="KO63" s="130"/>
      <c r="KP63" s="130"/>
      <c r="KQ63" s="130"/>
      <c r="KR63" s="130"/>
      <c r="KS63" s="130"/>
      <c r="KT63" s="130"/>
      <c r="KU63" s="130"/>
      <c r="KV63" s="130"/>
      <c r="KW63" s="130"/>
      <c r="KX63" s="130"/>
      <c r="KY63" s="130"/>
      <c r="KZ63" s="130"/>
      <c r="LA63" s="130"/>
      <c r="LB63" s="130"/>
      <c r="LC63" s="130"/>
      <c r="LD63" s="130"/>
      <c r="LE63" s="130"/>
      <c r="LF63" s="130"/>
      <c r="LG63" s="130"/>
      <c r="LH63" s="130"/>
      <c r="LI63" s="130"/>
      <c r="LJ63" s="130"/>
      <c r="LK63" s="130"/>
      <c r="LL63" s="130"/>
      <c r="LM63" s="130"/>
      <c r="LN63" s="130"/>
      <c r="LO63" s="130"/>
      <c r="LP63" s="130"/>
      <c r="LQ63" s="130"/>
      <c r="LR63" s="130"/>
      <c r="LS63" s="130"/>
      <c r="LT63" s="130"/>
      <c r="LU63" s="130"/>
      <c r="LV63" s="130"/>
      <c r="LW63" s="130"/>
      <c r="LX63" s="130"/>
      <c r="LY63" s="130"/>
      <c r="LZ63" s="130"/>
      <c r="MA63" s="130"/>
      <c r="MB63" s="130"/>
      <c r="MC63" s="130"/>
      <c r="MD63" s="130"/>
      <c r="ME63" s="130"/>
      <c r="MF63" s="130"/>
      <c r="MG63" s="130"/>
      <c r="MH63" s="130"/>
      <c r="MI63" s="130"/>
      <c r="MJ63" s="130"/>
      <c r="MK63" s="130"/>
      <c r="ML63" s="130"/>
      <c r="MM63" s="130"/>
      <c r="MN63" s="130"/>
      <c r="MO63" s="130"/>
      <c r="MP63" s="130"/>
      <c r="MQ63" s="130"/>
      <c r="MR63" s="130"/>
      <c r="MS63" s="130"/>
      <c r="MT63" s="130"/>
      <c r="MU63" s="130"/>
      <c r="MV63" s="130"/>
      <c r="MW63" s="130"/>
      <c r="MX63" s="130"/>
      <c r="MY63" s="130"/>
      <c r="MZ63" s="130"/>
      <c r="NA63" s="130"/>
      <c r="NB63" s="130"/>
      <c r="NC63" s="130"/>
      <c r="ND63" s="130"/>
      <c r="NE63" s="130"/>
      <c r="NF63" s="130"/>
      <c r="NG63" s="130"/>
      <c r="NH63" s="130"/>
      <c r="NI63" s="130"/>
      <c r="NJ63" s="130"/>
      <c r="NK63" s="130"/>
      <c r="NL63" s="130"/>
      <c r="NM63" s="130"/>
      <c r="NN63" s="130"/>
      <c r="NO63" s="130"/>
      <c r="NP63" s="256"/>
      <c r="NQ63" s="256"/>
      <c r="NR63" s="256"/>
      <c r="NS63" s="256"/>
      <c r="NT63" s="256"/>
      <c r="NU63" s="256"/>
      <c r="NV63" s="256"/>
      <c r="NW63" s="256"/>
      <c r="NX63" s="256"/>
      <c r="NY63" s="256"/>
      <c r="NZ63" s="256"/>
      <c r="OA63" s="256"/>
      <c r="OB63" s="256"/>
      <c r="OC63" s="256"/>
      <c r="OD63" s="256"/>
      <c r="OE63" s="256"/>
      <c r="OF63" s="256"/>
      <c r="OG63" s="256"/>
      <c r="OH63" s="256"/>
      <c r="OI63" s="256"/>
      <c r="OJ63" s="256"/>
      <c r="OK63" s="256"/>
      <c r="OL63" s="256"/>
      <c r="OM63" s="256"/>
      <c r="ON63" s="256"/>
      <c r="OO63" s="256"/>
      <c r="OP63" s="256"/>
      <c r="OQ63" s="256"/>
      <c r="OR63" s="256"/>
      <c r="OS63" s="256"/>
      <c r="OT63" s="256"/>
      <c r="OU63" s="256"/>
      <c r="OV63" s="256"/>
      <c r="OW63" s="256"/>
      <c r="OX63" s="256"/>
      <c r="OY63" s="256"/>
      <c r="OZ63" s="256"/>
      <c r="PA63" s="256"/>
      <c r="PB63" s="256"/>
      <c r="PC63" s="256"/>
      <c r="PD63" s="256"/>
      <c r="PE63" s="256"/>
      <c r="PF63" s="256"/>
      <c r="PG63" s="256"/>
      <c r="PH63" s="256"/>
      <c r="PI63" s="256"/>
      <c r="PJ63" s="256"/>
      <c r="PK63" s="256"/>
      <c r="PL63" s="256"/>
      <c r="PM63" s="256"/>
      <c r="PN63" s="256"/>
      <c r="PO63" s="256"/>
      <c r="PP63" s="256"/>
      <c r="PQ63" s="256"/>
      <c r="PR63" s="256"/>
      <c r="PS63" s="256"/>
      <c r="PT63" s="256"/>
      <c r="PU63" s="256"/>
      <c r="PV63" s="256"/>
      <c r="PW63" s="256"/>
      <c r="PX63" s="256"/>
      <c r="PY63" s="256"/>
      <c r="PZ63" s="256"/>
      <c r="QA63" s="256"/>
      <c r="QB63" s="256"/>
      <c r="QC63" s="64"/>
      <c r="QD63" s="64"/>
      <c r="QE63" s="64"/>
      <c r="QF63" s="64"/>
      <c r="QG63" s="64"/>
      <c r="QH63" s="64"/>
      <c r="QI63" s="64"/>
      <c r="QJ63" s="64"/>
      <c r="QK63" s="64"/>
      <c r="QL63" s="64"/>
      <c r="QM63" s="64"/>
      <c r="QN63" s="64"/>
      <c r="QO63" s="64"/>
      <c r="QP63" s="64"/>
      <c r="QQ63" s="64"/>
      <c r="QR63" s="64"/>
      <c r="QS63" s="64"/>
      <c r="QT63" s="64"/>
      <c r="QU63" s="64"/>
      <c r="QV63" s="64"/>
      <c r="QW63" s="64"/>
      <c r="QX63" s="64"/>
      <c r="QY63" s="64"/>
      <c r="QZ63" s="64"/>
      <c r="RA63" s="64"/>
      <c r="RB63" s="64"/>
      <c r="RC63" s="64"/>
      <c r="RD63" s="64"/>
      <c r="RE63" s="64"/>
      <c r="RF63" s="64"/>
      <c r="RG63" s="64"/>
      <c r="RH63" s="64"/>
      <c r="RI63" s="64"/>
      <c r="RJ63" s="64"/>
      <c r="RK63" s="64"/>
      <c r="RL63" s="64"/>
      <c r="RM63" s="64"/>
      <c r="RN63" s="64"/>
      <c r="RO63" s="64"/>
      <c r="RP63" s="64"/>
      <c r="RQ63" s="64"/>
      <c r="RR63" s="64"/>
      <c r="RS63" s="64"/>
      <c r="RT63" s="64"/>
      <c r="RU63" s="64"/>
      <c r="RV63" s="64"/>
      <c r="RW63" s="64"/>
      <c r="RX63" s="64"/>
      <c r="RY63" s="64"/>
      <c r="RZ63" s="64"/>
      <c r="SA63" s="64"/>
      <c r="SB63" s="64"/>
      <c r="SC63" s="64"/>
      <c r="SD63" s="64"/>
      <c r="SE63" s="64"/>
      <c r="SF63" s="64"/>
      <c r="SG63" s="64"/>
      <c r="SH63" s="64"/>
      <c r="SI63" s="64"/>
      <c r="SJ63" s="64"/>
      <c r="SK63" s="64"/>
      <c r="SL63" s="64"/>
      <c r="SM63" s="64"/>
      <c r="SN63" s="64"/>
      <c r="SO63" s="64"/>
      <c r="SP63" s="64"/>
      <c r="SQ63" s="64"/>
      <c r="SR63" s="64"/>
      <c r="SS63" s="64"/>
      <c r="ST63" s="64"/>
      <c r="SU63" s="64"/>
      <c r="SV63" s="64"/>
      <c r="SW63" s="64"/>
      <c r="SX63" s="64"/>
      <c r="SY63" s="64"/>
      <c r="SZ63" s="64"/>
      <c r="TA63" s="64"/>
      <c r="TB63" s="64"/>
      <c r="TC63" s="64"/>
      <c r="TD63" s="64"/>
      <c r="TE63" s="64"/>
      <c r="TF63" s="64"/>
      <c r="TG63" s="64"/>
      <c r="TH63" s="64"/>
      <c r="TI63" s="64"/>
      <c r="TJ63" s="64"/>
      <c r="TK63" s="64"/>
      <c r="TL63" s="64"/>
      <c r="TM63" s="64"/>
      <c r="TN63" s="64"/>
      <c r="TO63" s="64"/>
      <c r="TP63" s="64"/>
      <c r="TQ63" s="64"/>
      <c r="TR63" s="64"/>
      <c r="TS63" s="64"/>
      <c r="TT63" s="64"/>
      <c r="TU63" s="64"/>
      <c r="TV63" s="64"/>
      <c r="TW63" s="64"/>
      <c r="TX63" s="64"/>
      <c r="TY63" s="64"/>
      <c r="TZ63" s="64"/>
      <c r="UA63" s="64"/>
      <c r="UB63" s="64"/>
      <c r="UC63" s="64"/>
      <c r="UD63" s="64"/>
      <c r="UE63" s="64"/>
      <c r="UF63" s="64"/>
      <c r="UG63" s="64"/>
      <c r="UH63" s="64"/>
      <c r="UI63" s="64"/>
      <c r="UJ63" s="64"/>
      <c r="UK63" s="64"/>
      <c r="UL63" s="64"/>
      <c r="UM63" s="64"/>
      <c r="UN63" s="64"/>
      <c r="UO63" s="64"/>
      <c r="UP63" s="64"/>
      <c r="UQ63" s="64"/>
      <c r="UR63" s="64"/>
      <c r="US63" s="64"/>
      <c r="UT63" s="64"/>
      <c r="UU63" s="64"/>
      <c r="UV63" s="64"/>
      <c r="UW63" s="64"/>
      <c r="UX63" s="64"/>
      <c r="UY63" s="64"/>
      <c r="UZ63" s="64"/>
      <c r="VA63" s="64"/>
      <c r="VB63" s="64"/>
      <c r="VC63" s="64"/>
      <c r="VD63" s="64"/>
      <c r="VE63" s="64"/>
      <c r="VF63" s="129"/>
      <c r="VG63" s="129"/>
      <c r="VH63" s="129"/>
      <c r="VI63" s="129"/>
      <c r="VJ63" s="129"/>
      <c r="VK63" s="129"/>
      <c r="VL63" s="129"/>
      <c r="VM63" s="129"/>
      <c r="VN63" s="129"/>
      <c r="VO63" s="129"/>
      <c r="VP63" s="129"/>
      <c r="VQ63" s="129"/>
      <c r="VR63" s="129"/>
      <c r="VS63" s="129"/>
      <c r="VT63" s="129"/>
      <c r="VU63" s="129"/>
      <c r="VV63" s="129"/>
      <c r="VW63" s="129"/>
      <c r="VX63" s="129"/>
      <c r="VY63" s="129"/>
      <c r="VZ63" s="129"/>
      <c r="WA63" s="129"/>
      <c r="WB63" s="129"/>
      <c r="WC63" s="129"/>
      <c r="WD63" s="129"/>
      <c r="WE63" s="129"/>
      <c r="WF63" s="129"/>
      <c r="WG63" s="129"/>
      <c r="WH63" s="129"/>
      <c r="WI63" s="129"/>
      <c r="WJ63" s="129"/>
      <c r="WK63" s="129"/>
      <c r="WL63" s="129"/>
      <c r="WM63" s="129"/>
      <c r="WN63" s="129"/>
      <c r="WO63" s="129"/>
      <c r="WP63" s="129"/>
      <c r="WQ63" s="129"/>
      <c r="WR63" s="129"/>
      <c r="WS63" s="129"/>
      <c r="WT63" s="129"/>
      <c r="WU63" s="129"/>
      <c r="WV63" s="129"/>
      <c r="WW63" s="129"/>
      <c r="WX63" s="129"/>
      <c r="WY63" s="129"/>
      <c r="WZ63" s="129"/>
      <c r="XA63" s="129"/>
      <c r="XB63" s="129"/>
      <c r="XC63" s="129"/>
      <c r="XD63" s="129"/>
      <c r="XE63" s="129"/>
      <c r="XF63" s="129"/>
      <c r="XG63" s="129"/>
      <c r="XH63" s="129"/>
      <c r="XI63" s="129"/>
      <c r="XJ63" s="129"/>
      <c r="XK63" s="129"/>
      <c r="XL63" s="129"/>
      <c r="XM63" s="129"/>
      <c r="XN63" s="129"/>
      <c r="XO63" s="129"/>
      <c r="XP63" s="129"/>
      <c r="XQ63" s="129"/>
      <c r="XR63" s="129"/>
      <c r="XS63" s="129"/>
      <c r="XT63" s="129"/>
      <c r="XU63" s="129"/>
      <c r="XV63" s="129"/>
      <c r="XW63" s="129"/>
      <c r="XX63" s="129"/>
      <c r="XY63" s="129"/>
      <c r="XZ63" s="129"/>
      <c r="YA63" s="129"/>
      <c r="YB63" s="129"/>
      <c r="YC63" s="129"/>
      <c r="YD63" s="129"/>
      <c r="YE63" s="129"/>
      <c r="YF63" s="129"/>
      <c r="YG63" s="129"/>
      <c r="YH63" s="129"/>
      <c r="YI63" s="129"/>
      <c r="YJ63" s="129"/>
      <c r="YK63" s="129"/>
      <c r="YL63" s="129"/>
      <c r="YM63" s="129"/>
      <c r="YN63" s="129"/>
      <c r="YO63" s="129"/>
      <c r="YP63" s="129"/>
      <c r="YQ63" s="129"/>
      <c r="YR63" s="129"/>
      <c r="YS63" s="129"/>
      <c r="YT63" s="129"/>
      <c r="YU63" s="129"/>
      <c r="YV63" s="129"/>
      <c r="YW63" s="129"/>
      <c r="YX63" s="129"/>
      <c r="YY63" s="129"/>
      <c r="YZ63" s="129"/>
      <c r="ZA63" s="129"/>
      <c r="ZB63" s="129"/>
      <c r="ZC63" s="129"/>
      <c r="ZD63" s="129"/>
      <c r="ZE63" s="129"/>
      <c r="ZF63" s="129"/>
      <c r="ZG63" s="129"/>
      <c r="ZH63" s="129"/>
      <c r="ZI63" s="129"/>
      <c r="ZJ63" s="129"/>
      <c r="ZK63" s="129"/>
      <c r="ZL63" s="129"/>
      <c r="ZM63" s="129"/>
      <c r="ZN63" s="129"/>
      <c r="ZO63" s="129"/>
      <c r="ZP63" s="129"/>
      <c r="ZQ63" s="129"/>
      <c r="ZR63" s="129"/>
      <c r="ZS63" s="129"/>
      <c r="ZT63" s="129"/>
      <c r="ZU63" s="129"/>
      <c r="ZV63" s="129"/>
      <c r="ZW63" s="129"/>
      <c r="ZX63" s="129"/>
      <c r="ZY63" s="129"/>
      <c r="ZZ63" s="129"/>
      <c r="AAA63" s="129"/>
      <c r="AAB63" s="129"/>
      <c r="AAC63" s="129"/>
      <c r="AAD63" s="129"/>
      <c r="AAE63" s="129"/>
      <c r="AAF63" s="129"/>
      <c r="AAG63" s="129"/>
      <c r="AAH63" s="129"/>
      <c r="AAI63" s="129"/>
      <c r="AAJ63" s="129"/>
      <c r="AAK63" s="129"/>
      <c r="AAL63" s="129"/>
      <c r="AAM63" s="129"/>
      <c r="AAN63" s="129"/>
      <c r="AAO63" s="129"/>
      <c r="AAP63" s="129"/>
      <c r="AAQ63" s="129"/>
      <c r="AAR63" s="129"/>
      <c r="AAS63" s="129"/>
      <c r="AAT63" s="129"/>
      <c r="AAU63" s="129"/>
      <c r="AAV63" s="129"/>
      <c r="AAW63" s="129"/>
      <c r="AAX63" s="129"/>
      <c r="AAY63" s="129"/>
      <c r="AAZ63" s="129"/>
      <c r="ABA63" s="129"/>
      <c r="ABB63" s="129"/>
      <c r="ABC63" s="129"/>
      <c r="ABD63" s="129"/>
      <c r="ABE63" s="129"/>
      <c r="ABF63" s="129"/>
      <c r="ABG63" s="129"/>
      <c r="ABH63" s="129"/>
      <c r="ABI63" s="129"/>
      <c r="ABJ63" s="129"/>
      <c r="ABK63" s="129"/>
      <c r="ABL63" s="129"/>
      <c r="ABM63" s="129"/>
      <c r="ABN63" s="129"/>
      <c r="ABO63" s="129"/>
      <c r="ABP63" s="129"/>
      <c r="ABQ63" s="129"/>
      <c r="ABR63" s="129"/>
      <c r="ABS63" s="129"/>
      <c r="ABT63" s="129"/>
      <c r="ABU63" s="129"/>
      <c r="ABV63" s="129"/>
      <c r="ABW63" s="129"/>
      <c r="ABX63" s="129"/>
      <c r="ABY63" s="129"/>
      <c r="ABZ63" s="129"/>
      <c r="ACA63" s="129"/>
      <c r="ACB63" s="129"/>
      <c r="ACC63" s="129"/>
      <c r="ACD63" s="129"/>
      <c r="ACE63" s="129"/>
      <c r="ACF63" s="129"/>
      <c r="ACG63" s="129"/>
      <c r="ACH63" s="129"/>
      <c r="ACI63" s="129"/>
      <c r="ACJ63" s="129"/>
      <c r="ACK63" s="129"/>
      <c r="ACL63" s="129"/>
      <c r="ACM63" s="129"/>
      <c r="ACN63" s="129"/>
      <c r="ACO63" s="129"/>
      <c r="ACP63" s="129"/>
      <c r="ACQ63" s="129"/>
      <c r="ACR63" s="129"/>
      <c r="ACS63" s="129"/>
      <c r="ACT63" s="129"/>
      <c r="ACU63" s="129"/>
      <c r="ACV63" s="129"/>
      <c r="ACW63" s="129"/>
      <c r="ACX63" s="129"/>
      <c r="ACY63" s="257"/>
      <c r="ACZ63" s="257"/>
      <c r="ADA63" s="257"/>
      <c r="ADB63" s="257"/>
      <c r="ADC63" s="257"/>
      <c r="ADD63" s="257"/>
      <c r="ADE63" s="257"/>
      <c r="ADF63" s="257"/>
      <c r="ADG63" s="257"/>
      <c r="ADH63" s="257"/>
      <c r="ADI63" s="257"/>
      <c r="ADJ63" s="257"/>
      <c r="ADK63" s="257"/>
      <c r="ADL63" s="257"/>
      <c r="ADM63" s="257"/>
      <c r="ADN63" s="257"/>
      <c r="ADO63" s="257"/>
      <c r="ADP63" s="257"/>
      <c r="ADQ63" s="257"/>
      <c r="ADR63" s="257"/>
      <c r="ADS63" s="257"/>
      <c r="ADT63" s="257"/>
      <c r="ADU63" s="257"/>
      <c r="ADV63" s="257"/>
      <c r="ADW63" s="257"/>
      <c r="ADX63" s="257"/>
      <c r="ADY63" s="257"/>
      <c r="ADZ63" s="257"/>
      <c r="AEA63" s="257"/>
      <c r="AEB63" s="257"/>
      <c r="AEC63" s="257"/>
      <c r="AED63" s="257"/>
      <c r="AEE63" s="257"/>
      <c r="AEF63" s="257"/>
      <c r="AEG63" s="257"/>
      <c r="AEH63" s="257"/>
      <c r="AEI63" s="257"/>
      <c r="AEJ63" s="257"/>
      <c r="AEK63" s="257"/>
      <c r="AEL63" s="257"/>
      <c r="AEM63" s="257"/>
      <c r="AEN63" s="257"/>
      <c r="AEO63" s="257"/>
      <c r="AEP63" s="257"/>
      <c r="AEQ63" s="257"/>
      <c r="AER63" s="257"/>
      <c r="AES63" s="257"/>
      <c r="AET63" s="257"/>
      <c r="AEU63" s="257"/>
      <c r="AEV63" s="257"/>
      <c r="AEW63" s="257"/>
      <c r="AEX63" s="257"/>
      <c r="AEY63" s="257"/>
      <c r="AEZ63" s="257"/>
      <c r="AFA63" s="257"/>
      <c r="AFB63" s="257"/>
      <c r="AFC63" s="257"/>
      <c r="AFD63" s="257"/>
      <c r="AFE63" s="257"/>
      <c r="AFF63" s="257"/>
      <c r="AFG63" s="257"/>
      <c r="AFH63" s="257"/>
      <c r="AFI63" s="257"/>
      <c r="AFJ63" s="257"/>
      <c r="AFK63" s="257"/>
      <c r="AFL63" s="257"/>
      <c r="AFM63" s="257"/>
      <c r="AFN63" s="257"/>
      <c r="AFO63" s="130"/>
      <c r="AFP63" s="130"/>
      <c r="AFQ63" s="130"/>
      <c r="AFR63" s="130"/>
      <c r="AFS63" s="130"/>
      <c r="AFT63" s="130"/>
      <c r="AFU63" s="130"/>
      <c r="AFV63" s="130"/>
      <c r="AFW63" s="130"/>
      <c r="AFX63" s="130"/>
      <c r="AFY63" s="130"/>
      <c r="AFZ63" s="130"/>
      <c r="AGA63" s="130"/>
      <c r="AGB63" s="130"/>
      <c r="AGC63" s="130"/>
      <c r="AGD63" s="130"/>
      <c r="AGE63" s="130"/>
      <c r="AGF63" s="130"/>
      <c r="AGG63" s="130"/>
      <c r="AGH63" s="130"/>
      <c r="AGI63" s="130"/>
      <c r="AGJ63" s="130"/>
      <c r="AGK63" s="130"/>
      <c r="AGL63" s="130"/>
      <c r="AGM63" s="130"/>
      <c r="AGN63" s="130"/>
      <c r="AGO63" s="130"/>
      <c r="AGP63" s="130"/>
      <c r="AGQ63" s="130"/>
      <c r="AGR63" s="130"/>
      <c r="AGS63" s="130"/>
      <c r="AGT63" s="130"/>
      <c r="AGU63" s="130"/>
      <c r="AGV63" s="130"/>
      <c r="AGW63" s="130"/>
      <c r="AGX63" s="130"/>
      <c r="AGY63" s="130"/>
      <c r="AGZ63" s="130"/>
      <c r="AHA63" s="130"/>
      <c r="AHB63" s="130"/>
      <c r="AHC63" s="130"/>
      <c r="AHD63" s="130"/>
      <c r="AHE63" s="130"/>
      <c r="AHF63" s="130"/>
      <c r="AHG63" s="130"/>
      <c r="AHH63" s="130"/>
      <c r="AHI63" s="130"/>
      <c r="AHJ63" s="130"/>
      <c r="AHK63" s="130"/>
      <c r="AHL63" s="130"/>
      <c r="AHM63" s="130"/>
      <c r="AHN63" s="130"/>
      <c r="AHO63" s="130"/>
      <c r="AHP63" s="130"/>
      <c r="AHQ63" s="130"/>
      <c r="AHR63" s="130"/>
      <c r="AHS63" s="130"/>
      <c r="AHT63" s="130"/>
      <c r="AHU63" s="130"/>
      <c r="AHV63" s="130"/>
      <c r="AHW63" s="130"/>
      <c r="AHX63" s="130"/>
      <c r="AHY63" s="130"/>
      <c r="AHZ63" s="130"/>
      <c r="AIA63" s="130"/>
      <c r="AIB63" s="130"/>
      <c r="AIC63" s="130"/>
      <c r="AID63" s="130"/>
      <c r="AIE63" s="64"/>
      <c r="AIF63" s="64"/>
      <c r="AIG63" s="64"/>
      <c r="AIH63" s="64"/>
      <c r="AII63" s="64"/>
      <c r="AIJ63" s="64"/>
      <c r="AIK63" s="64"/>
      <c r="AIL63" s="64"/>
      <c r="AIM63" s="64"/>
      <c r="AIN63" s="64"/>
      <c r="AIO63" s="64"/>
      <c r="AIP63" s="64"/>
      <c r="AIQ63" s="64"/>
      <c r="AIR63" s="64"/>
      <c r="AIS63" s="64"/>
      <c r="AIT63" s="64"/>
      <c r="AIU63" s="64"/>
      <c r="AIV63" s="64"/>
      <c r="AIW63" s="64"/>
      <c r="AIX63" s="64"/>
      <c r="AIY63" s="64"/>
      <c r="AIZ63" s="64"/>
      <c r="AJA63" s="64"/>
      <c r="AJB63" s="64"/>
      <c r="AJC63" s="64"/>
      <c r="AJD63" s="64"/>
      <c r="AJE63" s="64"/>
      <c r="AJF63" s="64"/>
      <c r="AJG63" s="64"/>
      <c r="AJH63" s="64"/>
      <c r="AJI63" s="64"/>
      <c r="AJJ63" s="64"/>
      <c r="AJK63" s="64"/>
      <c r="AJL63" s="64"/>
      <c r="AJM63" s="64"/>
      <c r="AJN63" s="64"/>
      <c r="AJO63" s="64"/>
      <c r="AJP63" s="64"/>
      <c r="AJQ63" s="64"/>
      <c r="AJR63" s="64"/>
      <c r="AJS63" s="64"/>
      <c r="AJT63" s="64"/>
      <c r="AJU63" s="64"/>
      <c r="AJV63" s="64"/>
      <c r="AJW63" s="64"/>
      <c r="AJX63" s="64"/>
      <c r="AJY63" s="64"/>
      <c r="AJZ63" s="64"/>
      <c r="AKA63" s="64"/>
      <c r="AKB63" s="64"/>
      <c r="AKC63" s="64"/>
      <c r="AKD63" s="64"/>
      <c r="AKE63" s="64"/>
      <c r="AKF63" s="64"/>
      <c r="AKG63" s="64"/>
      <c r="AKH63" s="64"/>
      <c r="AKI63" s="64"/>
      <c r="AKJ63" s="64"/>
      <c r="AKK63" s="64"/>
      <c r="AKL63" s="64"/>
      <c r="AKM63" s="64"/>
      <c r="AKN63" s="64"/>
      <c r="AKO63" s="64"/>
      <c r="AKP63" s="64"/>
      <c r="AKQ63" s="64"/>
      <c r="AKR63" s="64"/>
      <c r="AKS63" s="258"/>
      <c r="AKT63" s="106"/>
      <c r="AKU63" s="106"/>
      <c r="AKV63" s="106"/>
      <c r="AKW63" s="106"/>
      <c r="AKX63" s="106"/>
      <c r="AKY63" s="106"/>
      <c r="AKZ63" s="106"/>
      <c r="ALA63" s="106"/>
      <c r="ALB63" s="106"/>
      <c r="ALC63" s="106"/>
      <c r="ALD63" s="106"/>
      <c r="ALE63" s="106"/>
      <c r="ALF63" s="106"/>
      <c r="ALG63" s="106"/>
      <c r="ALH63" s="106"/>
      <c r="ALI63" s="106"/>
      <c r="ALJ63" s="106"/>
      <c r="ALK63" s="106"/>
      <c r="ALL63" s="106"/>
      <c r="ALM63" s="106"/>
      <c r="ALN63" s="106"/>
      <c r="ALO63" s="106"/>
      <c r="ALP63" s="106"/>
      <c r="ALQ63" s="106"/>
      <c r="ALR63" s="106"/>
      <c r="ALS63" s="106"/>
      <c r="ALT63" s="106"/>
      <c r="ALU63" s="106"/>
      <c r="ALV63" s="106"/>
      <c r="ALW63" s="106"/>
      <c r="ALX63" s="106"/>
      <c r="ALY63" s="106"/>
      <c r="ALZ63" s="106"/>
      <c r="AMA63" s="106"/>
      <c r="AMB63" s="106"/>
      <c r="AMC63" s="106"/>
      <c r="AMD63" s="106"/>
      <c r="AME63" s="106"/>
      <c r="AMF63" s="106"/>
      <c r="AMG63" s="106"/>
      <c r="AMH63" s="106"/>
      <c r="AMI63" s="106"/>
      <c r="AMJ63" s="106"/>
      <c r="AMK63" s="106"/>
      <c r="AML63" s="106"/>
      <c r="AMM63" s="106"/>
      <c r="AMN63" s="106"/>
      <c r="AMO63" s="106"/>
      <c r="AMP63" s="106"/>
      <c r="AMQ63" s="106"/>
      <c r="AMR63" s="106"/>
      <c r="AMS63" s="106"/>
      <c r="AMT63" s="106"/>
      <c r="AMU63" s="106"/>
      <c r="AMV63" s="106"/>
      <c r="AMW63" s="106"/>
      <c r="AMX63" s="106"/>
      <c r="AMY63" s="106"/>
      <c r="AMZ63" s="106"/>
      <c r="ANA63" s="106"/>
      <c r="ANB63" s="106"/>
      <c r="ANC63" s="106"/>
      <c r="AND63" s="106"/>
      <c r="ANE63" s="106"/>
      <c r="ANF63" s="106"/>
      <c r="ANG63" s="106"/>
      <c r="ANH63" s="129"/>
      <c r="ANI63" s="129"/>
      <c r="ANJ63" s="129"/>
      <c r="ANK63" s="129"/>
      <c r="ANL63" s="129"/>
      <c r="ANM63" s="129"/>
      <c r="ANN63" s="129"/>
      <c r="ANO63" s="129"/>
      <c r="ANP63" s="129"/>
      <c r="ANQ63" s="129"/>
      <c r="ANR63" s="129"/>
      <c r="ANS63" s="129"/>
      <c r="ANT63" s="129"/>
      <c r="ANU63" s="129"/>
      <c r="ANV63" s="129"/>
      <c r="ANW63" s="129"/>
      <c r="ANX63" s="129"/>
      <c r="ANY63" s="129"/>
      <c r="ANZ63" s="129"/>
      <c r="AOA63" s="129"/>
      <c r="AOB63" s="129"/>
      <c r="AOC63" s="129"/>
      <c r="AOD63" s="129"/>
      <c r="AOE63" s="129"/>
      <c r="AOF63" s="129"/>
      <c r="AOG63" s="129"/>
      <c r="AOH63" s="129"/>
      <c r="AOI63" s="129"/>
      <c r="AOJ63" s="129"/>
      <c r="AOK63" s="129"/>
      <c r="AOL63" s="129"/>
      <c r="AOM63" s="129"/>
      <c r="AON63" s="129"/>
      <c r="AOO63" s="129"/>
      <c r="AOP63" s="129"/>
      <c r="AOQ63" s="129"/>
      <c r="AOR63" s="129"/>
      <c r="AOS63" s="129"/>
      <c r="AOT63" s="129"/>
      <c r="AOU63" s="129"/>
      <c r="AOV63" s="129"/>
      <c r="AOW63" s="129"/>
      <c r="AOX63" s="129"/>
      <c r="AOY63" s="129"/>
      <c r="AOZ63" s="129"/>
      <c r="APA63" s="129"/>
      <c r="APB63" s="129"/>
      <c r="APC63" s="129"/>
      <c r="APD63" s="129"/>
      <c r="APE63" s="129"/>
      <c r="APF63" s="129"/>
      <c r="APG63" s="129"/>
      <c r="APH63" s="129"/>
      <c r="API63" s="129"/>
      <c r="APJ63" s="129"/>
      <c r="APK63" s="129"/>
      <c r="APL63" s="129"/>
      <c r="APM63" s="129"/>
      <c r="APN63" s="129"/>
      <c r="APO63" s="129"/>
      <c r="APP63" s="129"/>
      <c r="APQ63" s="129"/>
      <c r="APR63" s="129"/>
      <c r="APS63" s="129"/>
      <c r="APT63" s="129"/>
      <c r="APU63" s="130"/>
      <c r="APV63" s="130"/>
      <c r="APW63" s="130"/>
      <c r="APX63" s="130"/>
      <c r="APY63" s="130"/>
      <c r="APZ63" s="130"/>
      <c r="AQA63" s="130"/>
      <c r="AQB63" s="130"/>
      <c r="AQC63" s="130"/>
      <c r="AQD63" s="130"/>
      <c r="AQE63" s="130"/>
      <c r="AQF63" s="130"/>
      <c r="AQG63" s="130"/>
      <c r="AQH63" s="130"/>
      <c r="AQI63" s="130"/>
      <c r="AQJ63" s="130"/>
      <c r="AQK63" s="130"/>
      <c r="AQL63" s="130"/>
      <c r="AQM63" s="130"/>
      <c r="AQN63" s="130"/>
      <c r="AQO63" s="130"/>
      <c r="AQP63" s="130"/>
      <c r="AQQ63" s="130"/>
      <c r="AQR63" s="130"/>
      <c r="AQS63" s="130"/>
      <c r="AQT63" s="130"/>
      <c r="AQU63" s="130"/>
      <c r="AQV63" s="130"/>
      <c r="AQW63" s="130"/>
      <c r="AQX63" s="130"/>
      <c r="AQY63" s="130"/>
      <c r="AQZ63" s="130"/>
      <c r="ARA63" s="130"/>
      <c r="ARB63" s="130"/>
      <c r="ARC63" s="130"/>
      <c r="ARD63" s="130"/>
      <c r="ARE63" s="130"/>
      <c r="ARF63" s="130"/>
      <c r="ARG63" s="130"/>
      <c r="ARH63" s="130"/>
      <c r="ARI63" s="130"/>
      <c r="ARJ63" s="130"/>
      <c r="ARK63" s="130"/>
      <c r="ARL63" s="130"/>
      <c r="ARM63" s="130"/>
      <c r="ARN63" s="130"/>
      <c r="ARO63" s="130"/>
      <c r="ARP63" s="130"/>
      <c r="ARQ63" s="130"/>
      <c r="ARR63" s="130"/>
      <c r="ARS63" s="130"/>
      <c r="ART63" s="130"/>
      <c r="ARU63" s="130"/>
      <c r="ARV63" s="130"/>
      <c r="ARW63" s="130"/>
      <c r="ARX63" s="130"/>
      <c r="ARY63" s="130"/>
      <c r="ARZ63" s="130"/>
      <c r="ASA63" s="130"/>
      <c r="ASB63" s="130"/>
      <c r="ASC63" s="130"/>
      <c r="ASD63" s="130"/>
      <c r="ASE63" s="130"/>
      <c r="ASF63" s="130"/>
      <c r="ASG63" s="130"/>
      <c r="ASH63" s="131"/>
      <c r="ASI63" s="131"/>
      <c r="ASJ63" s="131"/>
      <c r="ASK63" s="131"/>
      <c r="ASL63" s="131"/>
      <c r="ASM63" s="131"/>
      <c r="ASN63" s="131"/>
      <c r="ASO63" s="131"/>
      <c r="ASP63" s="131"/>
      <c r="ASQ63" s="131"/>
      <c r="ASR63" s="131"/>
      <c r="ASS63" s="131"/>
      <c r="AST63" s="131"/>
      <c r="ASU63" s="131"/>
      <c r="ASV63" s="131"/>
      <c r="ASW63" s="131"/>
      <c r="ASX63" s="131"/>
      <c r="ASY63" s="131"/>
      <c r="ASZ63" s="131"/>
      <c r="ATA63" s="131"/>
      <c r="ATB63" s="131"/>
      <c r="ATC63" s="131"/>
      <c r="ATD63" s="131"/>
      <c r="ATE63" s="131"/>
      <c r="ATF63" s="131"/>
      <c r="ATG63" s="131"/>
      <c r="ATH63" s="131"/>
      <c r="ATI63" s="131"/>
      <c r="ATJ63" s="131"/>
      <c r="ATK63" s="131"/>
      <c r="ATL63" s="131"/>
      <c r="ATM63" s="131"/>
      <c r="ATN63" s="131"/>
      <c r="ATO63" s="131"/>
      <c r="ATP63" s="131"/>
      <c r="ATQ63" s="131"/>
      <c r="ATR63" s="131"/>
      <c r="ATS63" s="131"/>
      <c r="ATT63" s="131"/>
      <c r="ATU63" s="131"/>
      <c r="ATV63" s="131"/>
      <c r="ATW63" s="131"/>
      <c r="ATX63" s="131"/>
      <c r="ATY63" s="131"/>
      <c r="ATZ63" s="131"/>
      <c r="AUA63" s="131"/>
      <c r="AUB63" s="131"/>
      <c r="AUC63" s="131"/>
      <c r="AUD63" s="131"/>
      <c r="AUE63" s="131"/>
      <c r="AUF63" s="131"/>
      <c r="AUG63" s="131"/>
      <c r="AUH63" s="131"/>
      <c r="AUI63" s="131"/>
      <c r="AUJ63" s="131"/>
      <c r="AUK63" s="131"/>
      <c r="AUL63" s="131"/>
      <c r="AUM63" s="131"/>
      <c r="AUN63" s="131"/>
      <c r="AUO63" s="131"/>
      <c r="AUP63" s="131"/>
      <c r="AUQ63" s="131"/>
      <c r="AUR63" s="131"/>
      <c r="AUS63" s="131"/>
      <c r="AUT63" s="131"/>
      <c r="AUU63" s="130"/>
      <c r="AUV63" s="130"/>
      <c r="AUW63" s="130"/>
      <c r="AUX63" s="130"/>
      <c r="AUY63" s="130"/>
      <c r="AUZ63" s="130"/>
      <c r="AVA63" s="130"/>
      <c r="AVB63" s="130"/>
      <c r="AVC63" s="130"/>
      <c r="AVD63" s="130"/>
      <c r="AVE63" s="130"/>
      <c r="AVF63" s="130"/>
      <c r="AVG63" s="130"/>
      <c r="AVH63" s="130"/>
      <c r="AVI63" s="130"/>
      <c r="AVJ63" s="130"/>
      <c r="AVK63" s="130"/>
      <c r="AVL63" s="130"/>
      <c r="AVM63" s="130"/>
      <c r="AVN63" s="130"/>
      <c r="AVO63" s="130"/>
      <c r="AVP63" s="130"/>
      <c r="AVQ63" s="130"/>
      <c r="AVR63" s="130"/>
      <c r="AVS63" s="130"/>
      <c r="AVT63" s="130"/>
      <c r="AVU63" s="130"/>
      <c r="AVV63" s="130"/>
      <c r="AVW63" s="130"/>
      <c r="AVX63" s="130"/>
      <c r="AVY63" s="130"/>
      <c r="AVZ63" s="130"/>
      <c r="AWA63" s="130"/>
      <c r="AWB63" s="130"/>
      <c r="AWC63" s="130"/>
      <c r="AWD63" s="130"/>
      <c r="AWE63" s="130"/>
      <c r="AWF63" s="130"/>
      <c r="AWG63" s="130"/>
      <c r="AWH63" s="130"/>
      <c r="AWI63" s="130"/>
      <c r="AWJ63" s="130"/>
      <c r="AWK63" s="130"/>
      <c r="AWL63" s="130"/>
      <c r="AWM63" s="130"/>
      <c r="AWN63" s="130"/>
      <c r="AWO63" s="130"/>
      <c r="AWP63" s="130"/>
      <c r="AWQ63" s="130"/>
      <c r="AWR63" s="130"/>
      <c r="AWS63" s="130"/>
      <c r="AWT63" s="130"/>
      <c r="AWU63" s="130"/>
      <c r="AWV63" s="130"/>
      <c r="AWW63" s="130"/>
      <c r="AWX63" s="130"/>
      <c r="AWY63" s="130"/>
      <c r="AWZ63" s="130"/>
      <c r="AXA63" s="130"/>
      <c r="AXB63" s="130"/>
      <c r="AXC63" s="130"/>
      <c r="AXD63" s="130"/>
      <c r="AXE63" s="130"/>
      <c r="AXF63" s="130"/>
      <c r="AXG63" s="130"/>
      <c r="AXH63" s="130"/>
      <c r="AXI63" s="130"/>
      <c r="AXJ63" s="130"/>
      <c r="AXK63" s="64"/>
      <c r="AXL63" s="64"/>
      <c r="AXM63" s="64"/>
      <c r="AXN63" s="64"/>
      <c r="AXO63" s="64"/>
      <c r="AXP63" s="64"/>
      <c r="AXQ63" s="64"/>
      <c r="AXR63" s="64"/>
      <c r="AXS63" s="64"/>
      <c r="AXT63" s="64"/>
      <c r="AXU63" s="64"/>
      <c r="AXV63" s="64"/>
      <c r="AXW63" s="64"/>
      <c r="AXX63" s="64"/>
      <c r="AXY63" s="64"/>
      <c r="AXZ63" s="64"/>
      <c r="AYA63" s="64"/>
      <c r="AYB63" s="64"/>
      <c r="AYC63" s="64"/>
      <c r="AYD63" s="64"/>
      <c r="AYE63" s="64"/>
      <c r="AYF63" s="64"/>
      <c r="AYG63" s="64"/>
      <c r="AYH63" s="64"/>
      <c r="AYI63" s="64"/>
      <c r="AYJ63" s="64"/>
      <c r="AYK63" s="64"/>
      <c r="AYL63" s="64"/>
      <c r="AYM63" s="64"/>
      <c r="AYN63" s="64"/>
      <c r="AYO63" s="64"/>
      <c r="AYP63" s="64"/>
      <c r="AYQ63" s="64"/>
      <c r="AYR63" s="64"/>
      <c r="AYS63" s="64"/>
      <c r="AYT63" s="64"/>
      <c r="AYU63" s="64"/>
      <c r="AYV63" s="64"/>
      <c r="AYW63" s="64"/>
      <c r="AYX63" s="64"/>
      <c r="AYY63" s="64"/>
      <c r="AYZ63" s="64"/>
      <c r="AZA63" s="64"/>
      <c r="AZB63" s="64"/>
      <c r="AZC63" s="64"/>
      <c r="AZD63" s="64"/>
      <c r="AZE63" s="64"/>
      <c r="AZF63" s="64"/>
      <c r="AZG63" s="64"/>
      <c r="AZH63" s="64"/>
      <c r="AZI63" s="64"/>
      <c r="AZJ63" s="64"/>
      <c r="AZK63" s="64"/>
      <c r="AZL63" s="64"/>
      <c r="AZM63" s="64"/>
      <c r="AZN63" s="64"/>
      <c r="AZO63" s="64"/>
      <c r="AZP63" s="64"/>
      <c r="AZQ63" s="64"/>
      <c r="AZR63" s="64"/>
      <c r="AZS63" s="64"/>
      <c r="AZT63" s="64"/>
      <c r="AZU63" s="64"/>
      <c r="AZV63" s="64"/>
      <c r="AZW63" s="64"/>
      <c r="AZX63" s="130"/>
      <c r="AZY63" s="130"/>
      <c r="AZZ63" s="130"/>
      <c r="BAA63" s="130"/>
      <c r="BAB63" s="130"/>
      <c r="BAC63" s="130"/>
      <c r="BAD63" s="130"/>
      <c r="BAE63" s="130"/>
      <c r="BAF63" s="130"/>
      <c r="BAG63" s="130"/>
      <c r="BAH63" s="130"/>
      <c r="BAI63" s="130"/>
      <c r="BAJ63" s="130"/>
      <c r="BAK63" s="130"/>
      <c r="BAL63" s="130"/>
      <c r="BAM63" s="130"/>
      <c r="BAN63" s="130"/>
      <c r="BAO63" s="130"/>
      <c r="BAP63" s="130"/>
      <c r="BAQ63" s="130"/>
      <c r="BAR63" s="130"/>
      <c r="BAS63" s="130"/>
      <c r="BAT63" s="130"/>
      <c r="BAU63" s="130"/>
      <c r="BAV63" s="130"/>
      <c r="BAW63" s="130"/>
      <c r="BAX63" s="130"/>
      <c r="BAY63" s="130"/>
      <c r="BAZ63" s="130"/>
      <c r="BBA63" s="130"/>
      <c r="BBB63" s="130"/>
      <c r="BBC63" s="130"/>
      <c r="BBD63" s="130"/>
      <c r="BBE63" s="130"/>
      <c r="BBF63" s="130"/>
      <c r="BBG63" s="130"/>
      <c r="BBH63" s="130"/>
      <c r="BBI63" s="130"/>
      <c r="BBJ63" s="130"/>
      <c r="BBK63" s="130"/>
      <c r="BBL63" s="130"/>
      <c r="BBM63" s="130"/>
      <c r="BBN63" s="130"/>
      <c r="BBO63" s="130"/>
      <c r="BBP63" s="130"/>
      <c r="BBQ63" s="130"/>
      <c r="BBR63" s="130"/>
      <c r="BBS63" s="130"/>
      <c r="BBT63" s="130"/>
      <c r="BBU63" s="130"/>
      <c r="BBV63" s="130"/>
      <c r="BBW63" s="130"/>
      <c r="BBX63" s="130"/>
      <c r="BBY63" s="130"/>
      <c r="BBZ63" s="130"/>
      <c r="BCA63" s="130"/>
      <c r="BCB63" s="130"/>
      <c r="BCC63" s="130"/>
      <c r="BCD63" s="130"/>
      <c r="BCE63" s="130"/>
      <c r="BCF63" s="130"/>
      <c r="BCG63" s="130"/>
      <c r="BCH63" s="130"/>
      <c r="BCI63" s="130"/>
      <c r="BCJ63" s="130"/>
      <c r="BCK63" s="130"/>
      <c r="BCL63" s="130"/>
      <c r="BCM63" s="130"/>
      <c r="BCN63" s="130"/>
      <c r="BCO63" s="130"/>
      <c r="BCP63" s="130"/>
      <c r="BCQ63" s="130"/>
      <c r="BCR63" s="130"/>
      <c r="BCS63" s="130"/>
      <c r="BCT63" s="130"/>
      <c r="BCU63" s="130"/>
      <c r="BCV63" s="130"/>
      <c r="BCW63" s="130"/>
      <c r="BCX63" s="130"/>
      <c r="BCY63" s="130"/>
      <c r="BCZ63" s="130"/>
      <c r="BDA63" s="130"/>
      <c r="BDB63" s="130"/>
      <c r="BDC63" s="130"/>
      <c r="BDD63" s="130"/>
      <c r="BDE63" s="130"/>
      <c r="BDF63" s="130"/>
      <c r="BDG63" s="130"/>
      <c r="BDH63" s="130"/>
      <c r="BDI63" s="130"/>
      <c r="BDJ63" s="130"/>
      <c r="BDK63" s="130"/>
      <c r="BDL63" s="130"/>
      <c r="BDM63" s="130"/>
      <c r="BDN63" s="130"/>
      <c r="BDO63" s="130"/>
      <c r="BDP63" s="130"/>
      <c r="BDQ63" s="130"/>
      <c r="BDR63" s="130"/>
      <c r="BDS63" s="130"/>
      <c r="BDT63" s="130"/>
      <c r="BDU63" s="130"/>
      <c r="BDV63" s="130"/>
      <c r="BDW63" s="130"/>
      <c r="BDX63" s="130"/>
      <c r="BDY63" s="130"/>
      <c r="BDZ63" s="130"/>
      <c r="BEA63" s="130"/>
      <c r="BEB63" s="130"/>
      <c r="BEC63" s="130"/>
      <c r="BED63" s="130"/>
      <c r="BEE63" s="130"/>
      <c r="BEF63" s="130"/>
      <c r="BEG63" s="130"/>
      <c r="BEH63" s="130"/>
      <c r="BEI63" s="130"/>
      <c r="BEJ63" s="130"/>
      <c r="BEK63" s="130"/>
      <c r="BEL63" s="130"/>
      <c r="BEM63" s="130"/>
      <c r="BEN63" s="130"/>
      <c r="BEO63" s="130"/>
      <c r="BEP63" s="130"/>
      <c r="BEQ63" s="130"/>
      <c r="BER63" s="130"/>
      <c r="BES63" s="130"/>
      <c r="BET63" s="130"/>
      <c r="BEU63" s="130"/>
      <c r="BEV63" s="130"/>
      <c r="BEW63" s="130"/>
      <c r="BEX63" s="129"/>
      <c r="BEY63" s="129"/>
      <c r="BEZ63" s="129"/>
      <c r="BFA63" s="129"/>
      <c r="BFB63" s="129"/>
      <c r="BFC63" s="129"/>
      <c r="BFD63" s="129"/>
      <c r="BFE63" s="129"/>
      <c r="BFF63" s="129"/>
      <c r="BFG63" s="129"/>
      <c r="BFH63" s="129"/>
      <c r="BFI63" s="129"/>
      <c r="BFJ63" s="129"/>
      <c r="BFK63" s="129"/>
      <c r="BFL63" s="129"/>
      <c r="BFM63" s="129"/>
      <c r="BFN63" s="129"/>
      <c r="BFO63" s="129"/>
      <c r="BFP63" s="129"/>
      <c r="BFQ63" s="129"/>
      <c r="BFR63" s="129"/>
      <c r="BFS63" s="129"/>
      <c r="BFT63" s="129"/>
      <c r="BFU63" s="129"/>
      <c r="BFV63" s="129"/>
      <c r="BFW63" s="129"/>
      <c r="BFX63" s="129"/>
      <c r="BFY63" s="129"/>
      <c r="BFZ63" s="129"/>
      <c r="BGA63" s="129"/>
      <c r="BGB63" s="129"/>
      <c r="BGC63" s="129"/>
      <c r="BGD63" s="129"/>
      <c r="BGE63" s="129"/>
      <c r="BGF63" s="129"/>
      <c r="BGG63" s="129"/>
      <c r="BGH63" s="129"/>
      <c r="BGI63" s="129"/>
      <c r="BGJ63" s="129"/>
      <c r="BGK63" s="129"/>
      <c r="BGL63" s="129"/>
      <c r="BGM63" s="129"/>
      <c r="BGN63" s="129"/>
      <c r="BGO63" s="129"/>
      <c r="BGP63" s="129"/>
      <c r="BGQ63" s="129"/>
      <c r="BGR63" s="129"/>
      <c r="BGS63" s="129"/>
      <c r="BGT63" s="129"/>
      <c r="BGU63" s="129"/>
      <c r="BGV63" s="129"/>
      <c r="BGW63" s="129"/>
      <c r="BGX63" s="129"/>
      <c r="BGY63" s="129"/>
      <c r="BGZ63" s="129"/>
      <c r="BHA63" s="129"/>
      <c r="BHB63" s="129"/>
      <c r="BHC63" s="129"/>
      <c r="BHD63" s="129"/>
      <c r="BHE63" s="129"/>
      <c r="BHF63" s="129"/>
      <c r="BHG63" s="129"/>
      <c r="BHH63" s="129"/>
      <c r="BHI63" s="129"/>
      <c r="BHJ63" s="129"/>
      <c r="BHK63" s="129"/>
      <c r="BHL63" s="129"/>
      <c r="BHM63" s="129"/>
      <c r="BHN63" s="106"/>
      <c r="BHO63" s="106"/>
      <c r="BHP63" s="106"/>
      <c r="BHQ63" s="106"/>
      <c r="BHR63" s="106"/>
      <c r="BHS63" s="106"/>
      <c r="BHT63" s="106"/>
      <c r="BHU63" s="106"/>
      <c r="BHV63" s="106"/>
      <c r="BHW63" s="106"/>
      <c r="BHX63" s="106"/>
      <c r="BHY63" s="106"/>
      <c r="BHZ63" s="106"/>
      <c r="BIA63" s="106"/>
      <c r="BIB63" s="106"/>
      <c r="BIC63" s="106"/>
      <c r="BID63" s="106"/>
      <c r="BIE63" s="106"/>
      <c r="BIF63" s="106"/>
      <c r="BIG63" s="106"/>
      <c r="BIH63" s="106"/>
      <c r="BII63" s="106"/>
      <c r="BIJ63" s="106"/>
      <c r="BIK63" s="106"/>
      <c r="BIL63" s="106"/>
      <c r="BIM63" s="106"/>
      <c r="BIN63" s="106"/>
      <c r="BIO63" s="106"/>
      <c r="BIP63" s="106"/>
      <c r="BIQ63" s="106"/>
      <c r="BIR63" s="106"/>
      <c r="BIS63" s="106"/>
      <c r="BIT63" s="106"/>
      <c r="BIU63" s="106"/>
      <c r="BIV63" s="106"/>
      <c r="BIW63" s="106"/>
      <c r="BIX63" s="106"/>
      <c r="BIY63" s="106"/>
      <c r="BIZ63" s="106"/>
      <c r="BJA63" s="106"/>
      <c r="BJB63" s="106"/>
      <c r="BJC63" s="106"/>
      <c r="BJD63" s="106"/>
      <c r="BJE63" s="106"/>
      <c r="BJF63" s="106"/>
      <c r="BJG63" s="106"/>
      <c r="BJH63" s="106"/>
      <c r="BJI63" s="106"/>
      <c r="BJJ63" s="106"/>
      <c r="BJK63" s="106"/>
      <c r="BJL63" s="106"/>
      <c r="BJM63" s="106"/>
      <c r="BJN63" s="106"/>
      <c r="BJO63" s="106"/>
      <c r="BJP63" s="106"/>
      <c r="BJQ63" s="106"/>
      <c r="BJR63" s="106"/>
      <c r="BJS63" s="106"/>
      <c r="BJT63" s="106"/>
      <c r="BJU63" s="106"/>
      <c r="BJV63" s="106"/>
      <c r="BJW63" s="106"/>
      <c r="BJX63" s="106"/>
      <c r="BJY63" s="106"/>
      <c r="BJZ63" s="106"/>
      <c r="BKA63" s="106"/>
      <c r="BKB63" s="106"/>
      <c r="BKC63" s="106"/>
      <c r="BKD63" s="64"/>
      <c r="BKE63" s="64"/>
      <c r="BKF63" s="64"/>
      <c r="BKG63" s="64"/>
      <c r="BKH63" s="64"/>
      <c r="BKI63" s="64"/>
      <c r="BKJ63" s="64"/>
      <c r="BKK63" s="64"/>
      <c r="BKL63" s="64"/>
      <c r="BKM63" s="64"/>
      <c r="BKN63" s="64"/>
      <c r="BKO63" s="64"/>
      <c r="BKP63" s="64"/>
      <c r="BKQ63" s="64"/>
      <c r="BKR63" s="64"/>
      <c r="BKS63" s="64"/>
      <c r="BKT63" s="64"/>
      <c r="BKU63" s="64"/>
      <c r="BKV63" s="64"/>
      <c r="BKW63" s="64"/>
      <c r="BKX63" s="64"/>
      <c r="BKY63" s="64"/>
      <c r="BKZ63" s="64"/>
      <c r="BLA63" s="64"/>
      <c r="BLB63" s="64"/>
      <c r="BLC63" s="64"/>
      <c r="BLD63" s="64"/>
      <c r="BLE63" s="64"/>
      <c r="BLF63" s="64"/>
      <c r="BLG63" s="64"/>
      <c r="BLH63" s="64"/>
      <c r="BLI63" s="64"/>
      <c r="BLJ63" s="64"/>
      <c r="BLK63" s="64"/>
      <c r="BLL63" s="64"/>
      <c r="BLM63" s="64"/>
      <c r="BLN63" s="64"/>
      <c r="BLO63" s="64"/>
      <c r="BLP63" s="64"/>
      <c r="BLQ63" s="64"/>
      <c r="BLR63" s="64"/>
      <c r="BLS63" s="64"/>
      <c r="BLT63" s="64"/>
      <c r="BLU63" s="64"/>
      <c r="BLV63" s="64"/>
      <c r="BLW63" s="64"/>
      <c r="BLX63" s="64"/>
      <c r="BLY63" s="64"/>
      <c r="BLZ63" s="64"/>
      <c r="BMA63" s="64"/>
      <c r="BMB63" s="64"/>
      <c r="BMC63" s="64"/>
      <c r="BMD63" s="64"/>
      <c r="BME63" s="64"/>
      <c r="BMF63" s="64"/>
      <c r="BMG63" s="64"/>
      <c r="BMH63" s="64"/>
      <c r="BMI63" s="64"/>
      <c r="BMJ63" s="64"/>
      <c r="BMK63" s="64"/>
      <c r="BML63" s="64"/>
      <c r="BMM63" s="64"/>
      <c r="BMN63" s="64"/>
      <c r="BMO63" s="64"/>
      <c r="BMP63" s="64"/>
      <c r="BMQ63" s="64"/>
      <c r="BMR63" s="64"/>
      <c r="BMS63" s="64"/>
      <c r="BMT63" s="259"/>
      <c r="BMU63" s="259"/>
      <c r="BMV63" s="259"/>
      <c r="BMW63" s="259"/>
      <c r="BMX63" s="259"/>
      <c r="BMY63" s="259"/>
      <c r="BMZ63" s="259"/>
      <c r="BNA63" s="259"/>
      <c r="BNB63" s="259"/>
      <c r="BNC63" s="259"/>
      <c r="BND63" s="259"/>
      <c r="BNE63" s="259"/>
      <c r="BNF63" s="259"/>
      <c r="BNG63" s="259"/>
      <c r="BNH63" s="259"/>
      <c r="BNI63" s="259"/>
      <c r="BNJ63" s="259"/>
      <c r="BNK63" s="259"/>
      <c r="BNL63" s="259"/>
      <c r="BNM63" s="259"/>
      <c r="BNN63" s="259"/>
      <c r="BNO63" s="259"/>
      <c r="BNP63" s="259"/>
      <c r="BNQ63" s="259"/>
      <c r="BNR63" s="259"/>
      <c r="BNS63" s="259"/>
      <c r="BNT63" s="259"/>
      <c r="BNU63" s="259"/>
      <c r="BNV63" s="259"/>
      <c r="BNW63" s="259"/>
      <c r="BNX63" s="259"/>
      <c r="BNY63" s="259"/>
      <c r="BNZ63" s="259"/>
      <c r="BOA63" s="259"/>
      <c r="BOB63" s="259"/>
      <c r="BOC63" s="259"/>
      <c r="BOD63" s="259"/>
      <c r="BOE63" s="259"/>
      <c r="BOF63" s="259"/>
      <c r="BOG63" s="259"/>
      <c r="BOH63" s="259"/>
      <c r="BOI63" s="259"/>
      <c r="BOJ63" s="259"/>
      <c r="BOK63" s="259"/>
      <c r="BOL63" s="259"/>
      <c r="BOM63" s="259"/>
      <c r="BON63" s="259"/>
      <c r="BOO63" s="259"/>
      <c r="BOP63" s="259"/>
      <c r="BOQ63" s="259"/>
      <c r="BOR63" s="259"/>
      <c r="BOS63" s="259"/>
      <c r="BOT63" s="259"/>
      <c r="BOU63" s="259"/>
      <c r="BOV63" s="259"/>
      <c r="BOW63" s="259"/>
      <c r="BOX63" s="259"/>
      <c r="BOY63" s="259"/>
      <c r="BOZ63" s="259"/>
      <c r="BPA63" s="259"/>
      <c r="BPB63" s="259"/>
      <c r="BPC63" s="259"/>
      <c r="BPD63" s="259"/>
      <c r="BPE63" s="259"/>
      <c r="BPF63" s="259"/>
      <c r="BPG63" s="259"/>
      <c r="BPH63" s="259"/>
      <c r="BPI63" s="259"/>
      <c r="BPJ63" s="129"/>
      <c r="BPK63" s="129"/>
      <c r="BPL63" s="129"/>
      <c r="BPM63" s="129"/>
      <c r="BPN63" s="129"/>
      <c r="BPO63" s="129"/>
      <c r="BPP63" s="129"/>
      <c r="BPQ63" s="129"/>
      <c r="BPR63" s="129"/>
      <c r="BPS63" s="129"/>
      <c r="BPT63" s="129"/>
      <c r="BPU63" s="129"/>
      <c r="BPV63" s="129"/>
      <c r="BPW63" s="129"/>
      <c r="BPX63" s="129"/>
      <c r="BPY63" s="129"/>
      <c r="BPZ63" s="129"/>
      <c r="BQA63" s="129"/>
      <c r="BQB63" s="129"/>
      <c r="BQC63" s="129"/>
      <c r="BQD63" s="129"/>
      <c r="BQE63" s="129"/>
      <c r="BQF63" s="129"/>
      <c r="BQG63" s="129"/>
      <c r="BQH63" s="129"/>
      <c r="BQI63" s="129"/>
      <c r="BQJ63" s="129"/>
      <c r="BQK63" s="129"/>
      <c r="BQL63" s="129"/>
      <c r="BQM63" s="129"/>
      <c r="BQN63" s="129"/>
      <c r="BQO63" s="129"/>
      <c r="BQP63" s="129"/>
      <c r="BQQ63" s="129"/>
      <c r="BQR63" s="129"/>
      <c r="BQS63" s="129"/>
      <c r="BQT63" s="129"/>
      <c r="BQU63" s="129"/>
      <c r="BQV63" s="129"/>
      <c r="BQW63" s="129"/>
      <c r="BQX63" s="129"/>
      <c r="BQY63" s="129"/>
      <c r="BQZ63" s="129"/>
      <c r="BRA63" s="129"/>
      <c r="BRB63" s="129"/>
      <c r="BRC63" s="129"/>
      <c r="BRD63" s="129"/>
      <c r="BRE63" s="129"/>
      <c r="BRF63" s="129"/>
      <c r="BRG63" s="129"/>
      <c r="BRH63" s="129"/>
      <c r="BRI63" s="129"/>
      <c r="BRJ63" s="129"/>
      <c r="BRK63" s="129"/>
      <c r="BRL63" s="129"/>
      <c r="BRM63" s="129"/>
      <c r="BRN63" s="129"/>
      <c r="BRO63" s="129"/>
      <c r="BRP63" s="129"/>
      <c r="BRQ63" s="129"/>
      <c r="BRR63" s="129"/>
      <c r="BRS63" s="129"/>
      <c r="BRT63" s="129"/>
      <c r="BRU63" s="129"/>
      <c r="BRV63" s="129"/>
      <c r="BRW63" s="129"/>
      <c r="BRX63" s="129"/>
      <c r="BRY63" s="129"/>
      <c r="BRZ63" s="129"/>
      <c r="BSA63" s="129"/>
      <c r="BSB63" s="129"/>
      <c r="BSC63" s="129"/>
      <c r="BSD63" s="129"/>
      <c r="BSE63" s="129"/>
      <c r="BSF63" s="129"/>
      <c r="BSG63" s="129"/>
      <c r="BSH63" s="129"/>
      <c r="BSI63" s="129"/>
      <c r="BSJ63" s="129"/>
      <c r="BSK63" s="129"/>
      <c r="BSL63" s="129"/>
      <c r="BSM63" s="129"/>
      <c r="BSN63" s="129"/>
      <c r="BSO63" s="129"/>
      <c r="BSP63" s="129"/>
      <c r="BSQ63" s="129"/>
      <c r="BSR63" s="129"/>
      <c r="BSS63" s="129"/>
      <c r="BST63" s="129"/>
      <c r="BSU63" s="129"/>
      <c r="BSV63" s="129"/>
      <c r="BSW63" s="129"/>
      <c r="BSX63" s="129"/>
      <c r="BSY63" s="129"/>
      <c r="BSZ63" s="129"/>
      <c r="BTA63" s="129"/>
      <c r="BTB63" s="129"/>
      <c r="BTC63" s="129"/>
      <c r="BTD63" s="129"/>
      <c r="BTE63" s="129"/>
      <c r="BTF63" s="129"/>
      <c r="BTG63" s="129"/>
      <c r="BTH63" s="129"/>
      <c r="BTI63" s="129"/>
      <c r="BTJ63" s="129"/>
      <c r="BTK63" s="129"/>
      <c r="BTL63" s="129"/>
      <c r="BTM63" s="129"/>
      <c r="BTN63" s="129"/>
      <c r="BTO63" s="129"/>
      <c r="BTP63" s="129"/>
      <c r="BTQ63" s="129"/>
      <c r="BTR63" s="129"/>
      <c r="BTS63" s="129"/>
      <c r="BTT63" s="129"/>
      <c r="BTU63" s="129"/>
      <c r="BTV63" s="129"/>
      <c r="BTW63" s="129"/>
      <c r="BTX63" s="129"/>
      <c r="BTY63" s="129"/>
      <c r="BTZ63" s="129"/>
      <c r="BUA63" s="129"/>
      <c r="BUB63" s="129"/>
      <c r="BUC63" s="129"/>
      <c r="BUD63" s="129"/>
      <c r="BUE63" s="129"/>
      <c r="BUF63" s="129"/>
      <c r="BUG63" s="129"/>
      <c r="BUH63" s="129"/>
      <c r="BUI63" s="129"/>
      <c r="BUJ63" s="129"/>
      <c r="BUK63" s="129"/>
      <c r="BUL63" s="129"/>
      <c r="BUM63" s="129"/>
      <c r="BUN63" s="129"/>
      <c r="BUO63" s="129"/>
      <c r="BUP63" s="129"/>
      <c r="BUQ63" s="129"/>
      <c r="BUR63" s="129"/>
      <c r="BUS63" s="129"/>
      <c r="BUT63" s="129"/>
      <c r="BUU63" s="129"/>
      <c r="BUV63" s="129"/>
      <c r="BUW63" s="129"/>
      <c r="BUX63" s="129"/>
      <c r="BUY63" s="129"/>
      <c r="BUZ63" s="129"/>
      <c r="BVA63" s="129"/>
      <c r="BVB63" s="129"/>
      <c r="BVC63" s="129"/>
      <c r="BVD63" s="129"/>
      <c r="BVE63" s="129"/>
      <c r="BVF63" s="129"/>
      <c r="BVG63" s="129"/>
      <c r="BVH63" s="129"/>
      <c r="BVI63" s="129"/>
      <c r="BVJ63" s="129"/>
      <c r="BVK63" s="129"/>
      <c r="BVL63" s="129"/>
      <c r="BVM63" s="129"/>
      <c r="BVN63" s="129"/>
      <c r="BVO63" s="129"/>
      <c r="BVP63" s="129"/>
      <c r="BVQ63" s="129"/>
      <c r="BVR63" s="129"/>
      <c r="BVS63" s="129"/>
      <c r="BVT63" s="129"/>
      <c r="BVU63" s="129"/>
      <c r="BVV63" s="129"/>
      <c r="BVW63" s="129"/>
      <c r="BVX63" s="129"/>
      <c r="BVY63" s="129"/>
      <c r="BVZ63" s="129"/>
      <c r="BWA63" s="129"/>
      <c r="BWB63" s="129"/>
      <c r="BWC63" s="129"/>
      <c r="BWD63" s="129"/>
      <c r="BWE63" s="129"/>
      <c r="BWF63" s="129"/>
      <c r="BWG63" s="129"/>
      <c r="BWH63" s="129"/>
      <c r="BWI63" s="129"/>
      <c r="BWJ63" s="129"/>
      <c r="BWK63" s="129"/>
      <c r="BWL63" s="129"/>
      <c r="BWM63" s="129"/>
      <c r="BWN63" s="129"/>
      <c r="BWO63" s="129"/>
      <c r="BWP63" s="129"/>
      <c r="BWQ63" s="129"/>
      <c r="BWR63" s="129"/>
      <c r="BWS63" s="129"/>
      <c r="BWT63" s="129"/>
      <c r="BWU63" s="129"/>
      <c r="BWV63" s="129"/>
      <c r="BWW63" s="129"/>
      <c r="BWX63" s="129"/>
      <c r="BWY63" s="129"/>
      <c r="BWZ63" s="129"/>
      <c r="BXA63" s="129"/>
      <c r="BXB63" s="129"/>
      <c r="BXC63" s="256"/>
      <c r="BXD63" s="256"/>
      <c r="BXE63" s="256"/>
      <c r="BXF63" s="256"/>
      <c r="BXG63" s="256"/>
      <c r="BXH63" s="256"/>
      <c r="BXI63" s="256"/>
      <c r="BXJ63" s="256"/>
      <c r="BXK63" s="256"/>
      <c r="BXL63" s="256"/>
      <c r="BXM63" s="256"/>
      <c r="BXN63" s="256"/>
      <c r="BXO63" s="256"/>
      <c r="BXP63" s="256"/>
      <c r="BXQ63" s="256"/>
      <c r="BXR63" s="256"/>
      <c r="BXS63" s="256"/>
      <c r="BXT63" s="256"/>
      <c r="BXU63" s="256"/>
      <c r="BXV63" s="256"/>
      <c r="BXW63" s="256"/>
      <c r="BXX63" s="256"/>
      <c r="BXY63" s="256"/>
      <c r="BXZ63" s="256"/>
      <c r="BYA63" s="256"/>
      <c r="BYB63" s="256"/>
      <c r="BYC63" s="256"/>
      <c r="BYD63" s="256"/>
      <c r="BYE63" s="256"/>
      <c r="BYF63" s="256"/>
      <c r="BYG63" s="256"/>
      <c r="BYH63" s="256"/>
      <c r="BYI63" s="256"/>
      <c r="BYJ63" s="256"/>
      <c r="BYK63" s="256"/>
      <c r="BYL63" s="256"/>
      <c r="BYM63" s="256"/>
      <c r="BYN63" s="256"/>
      <c r="BYO63" s="256"/>
      <c r="BYP63" s="256"/>
      <c r="BYQ63" s="256"/>
      <c r="BYR63" s="256"/>
      <c r="BYS63" s="256"/>
      <c r="BYT63" s="256"/>
      <c r="BYU63" s="256"/>
      <c r="BYV63" s="256"/>
      <c r="BYW63" s="256"/>
      <c r="BYX63" s="256"/>
      <c r="BYY63" s="256"/>
      <c r="BYZ63" s="256"/>
      <c r="BZA63" s="256"/>
      <c r="BZB63" s="256"/>
      <c r="BZC63" s="256"/>
      <c r="BZD63" s="256"/>
      <c r="BZE63" s="256"/>
      <c r="BZF63" s="256"/>
      <c r="BZG63" s="256"/>
      <c r="BZH63" s="256"/>
      <c r="BZI63" s="256"/>
      <c r="BZJ63" s="256"/>
      <c r="BZK63" s="256"/>
      <c r="BZL63" s="256"/>
      <c r="BZM63" s="256"/>
      <c r="BZN63" s="256"/>
      <c r="BZO63" s="256"/>
      <c r="BZP63" s="129"/>
      <c r="BZQ63" s="129"/>
      <c r="BZR63" s="129"/>
      <c r="BZS63" s="129"/>
      <c r="BZT63" s="129"/>
      <c r="BZU63" s="129"/>
      <c r="BZV63" s="129"/>
      <c r="BZW63" s="129"/>
      <c r="BZX63" s="129"/>
      <c r="BZY63" s="129"/>
      <c r="BZZ63" s="129"/>
      <c r="CAA63" s="129"/>
      <c r="CAB63" s="129"/>
      <c r="CAC63" s="129"/>
      <c r="CAD63" s="129"/>
      <c r="CAE63" s="129"/>
      <c r="CAF63" s="129"/>
      <c r="CAG63" s="129"/>
      <c r="CAH63" s="129"/>
      <c r="CAI63" s="129"/>
      <c r="CAJ63" s="129"/>
      <c r="CAK63" s="129"/>
      <c r="CAL63" s="129"/>
      <c r="CAM63" s="129"/>
      <c r="CAN63" s="129"/>
      <c r="CAO63" s="129"/>
      <c r="CAP63" s="129"/>
      <c r="CAQ63" s="129"/>
      <c r="CAR63" s="129"/>
      <c r="CAS63" s="129"/>
      <c r="CAT63" s="129"/>
      <c r="CAU63" s="129"/>
      <c r="CAV63" s="129"/>
      <c r="CAW63" s="129"/>
      <c r="CAX63" s="129"/>
      <c r="CAY63" s="129"/>
      <c r="CAZ63" s="129"/>
      <c r="CBA63" s="129"/>
      <c r="CBB63" s="129"/>
      <c r="CBC63" s="129"/>
      <c r="CBD63" s="129"/>
      <c r="CBE63" s="129"/>
      <c r="CBF63" s="129"/>
      <c r="CBG63" s="129"/>
      <c r="CBH63" s="129"/>
      <c r="CBI63" s="129"/>
      <c r="CBJ63" s="129"/>
      <c r="CBK63" s="129"/>
      <c r="CBL63" s="129"/>
      <c r="CBM63" s="129"/>
      <c r="CBN63" s="129"/>
      <c r="CBO63" s="129"/>
      <c r="CBP63" s="129"/>
      <c r="CBQ63" s="129"/>
      <c r="CBR63" s="129"/>
      <c r="CBS63" s="129"/>
      <c r="CBT63" s="129"/>
      <c r="CBU63" s="129"/>
      <c r="CBV63" s="129"/>
      <c r="CBW63" s="129"/>
      <c r="CBX63" s="129"/>
      <c r="CBY63" s="129"/>
      <c r="CBZ63" s="129"/>
      <c r="CCA63" s="129"/>
      <c r="CCB63" s="129"/>
      <c r="CCC63" s="129"/>
      <c r="CCD63" s="129"/>
      <c r="CCE63" s="129"/>
      <c r="CCF63" s="129"/>
      <c r="CCG63" s="129"/>
      <c r="CCH63" s="129"/>
      <c r="CCI63" s="129"/>
      <c r="CCJ63" s="129"/>
      <c r="CCK63" s="129"/>
      <c r="CCL63" s="129"/>
      <c r="CCM63" s="129"/>
      <c r="CCN63" s="129"/>
      <c r="CCO63" s="129"/>
      <c r="CCP63" s="129"/>
      <c r="CCQ63" s="129"/>
      <c r="CCR63" s="129"/>
      <c r="CCS63" s="129"/>
      <c r="CCT63" s="129"/>
      <c r="CCU63" s="129"/>
      <c r="CCV63" s="129"/>
      <c r="CCW63" s="129"/>
      <c r="CCX63" s="129"/>
      <c r="CCY63" s="129"/>
      <c r="CCZ63" s="129"/>
      <c r="CDA63" s="129"/>
      <c r="CDB63" s="129"/>
      <c r="CDC63" s="129"/>
      <c r="CDD63" s="129"/>
      <c r="CDE63" s="129"/>
      <c r="CDF63" s="129"/>
      <c r="CDG63" s="129"/>
      <c r="CDH63" s="129"/>
      <c r="CDI63" s="129"/>
      <c r="CDJ63" s="129"/>
      <c r="CDK63" s="129"/>
      <c r="CDL63" s="129"/>
      <c r="CDM63" s="129"/>
      <c r="CDN63" s="129"/>
      <c r="CDO63" s="129"/>
      <c r="CDP63" s="129"/>
      <c r="CDQ63" s="129"/>
      <c r="CDR63" s="129"/>
      <c r="CDS63" s="129"/>
      <c r="CDT63" s="129"/>
      <c r="CDU63" s="129"/>
      <c r="CDV63" s="129"/>
      <c r="CDW63" s="129"/>
      <c r="CDX63" s="129"/>
      <c r="CDY63" s="129"/>
      <c r="CDZ63" s="129"/>
      <c r="CEA63" s="129"/>
      <c r="CEB63" s="129"/>
      <c r="CEC63" s="129"/>
      <c r="CED63" s="129"/>
      <c r="CEE63" s="129"/>
      <c r="CEF63" s="129"/>
      <c r="CEG63" s="129"/>
      <c r="CEH63" s="129"/>
      <c r="CEI63" s="129"/>
      <c r="CEJ63" s="129"/>
      <c r="CEK63" s="129"/>
      <c r="CEL63" s="129"/>
      <c r="CEM63" s="129"/>
      <c r="CEN63" s="129"/>
      <c r="CEO63" s="129"/>
      <c r="CEP63" s="130"/>
      <c r="CEQ63" s="130"/>
      <c r="CER63" s="130"/>
      <c r="CES63" s="130"/>
      <c r="CET63" s="130"/>
      <c r="CEU63" s="130"/>
      <c r="CEV63" s="130"/>
      <c r="CEW63" s="130"/>
      <c r="CEX63" s="130"/>
      <c r="CEY63" s="130"/>
      <c r="CEZ63" s="130"/>
      <c r="CFA63" s="130"/>
      <c r="CFB63" s="130"/>
      <c r="CFC63" s="130"/>
      <c r="CFD63" s="130"/>
      <c r="CFE63" s="130"/>
      <c r="CFF63" s="130"/>
      <c r="CFG63" s="130"/>
      <c r="CFH63" s="130"/>
      <c r="CFI63" s="130"/>
      <c r="CFJ63" s="130"/>
      <c r="CFK63" s="130"/>
      <c r="CFL63" s="130"/>
      <c r="CFM63" s="130"/>
      <c r="CFN63" s="130"/>
      <c r="CFO63" s="130"/>
      <c r="CFP63" s="130"/>
      <c r="CFQ63" s="130"/>
      <c r="CFR63" s="130"/>
      <c r="CFS63" s="130"/>
      <c r="CFT63" s="130"/>
      <c r="CFU63" s="130"/>
      <c r="CFV63" s="130"/>
      <c r="CFW63" s="130"/>
      <c r="CFX63" s="130"/>
      <c r="CFY63" s="130"/>
      <c r="CFZ63" s="130"/>
      <c r="CGA63" s="130"/>
      <c r="CGB63" s="130"/>
      <c r="CGC63" s="130"/>
      <c r="CGD63" s="130"/>
    </row>
  </sheetData>
  <mergeCells count="55">
    <mergeCell ref="AH3:AS3"/>
    <mergeCell ref="A20:A22"/>
    <mergeCell ref="C20:C22"/>
    <mergeCell ref="A8:A10"/>
    <mergeCell ref="A11:A13"/>
    <mergeCell ref="A14:A16"/>
    <mergeCell ref="A17:A19"/>
    <mergeCell ref="D20:D22"/>
    <mergeCell ref="D17:D19"/>
    <mergeCell ref="GA4:IO4"/>
    <mergeCell ref="BEY4:BHM4"/>
    <mergeCell ref="BCL4:BEW4"/>
    <mergeCell ref="AZY4:BCJ4"/>
    <mergeCell ref="AFP4:AID4"/>
    <mergeCell ref="ACZ4:AFN4"/>
    <mergeCell ref="AAJ4:ACX4"/>
    <mergeCell ref="XW4:AAH4"/>
    <mergeCell ref="VG4:XU4"/>
    <mergeCell ref="NQ4:QB4"/>
    <mergeCell ref="LD4:NO4"/>
    <mergeCell ref="AUV4:AXJ4"/>
    <mergeCell ref="AXL4:AZW4"/>
    <mergeCell ref="IQ4:LB4"/>
    <mergeCell ref="DK4:FY4"/>
    <mergeCell ref="AU4:DI4"/>
    <mergeCell ref="A5:A7"/>
    <mergeCell ref="C5:C7"/>
    <mergeCell ref="D5:D7"/>
    <mergeCell ref="BSA4:BUO4"/>
    <mergeCell ref="BPK4:BRY4"/>
    <mergeCell ref="AKS2:AKS22"/>
    <mergeCell ref="ST4:VE4"/>
    <mergeCell ref="QD4:SR4"/>
    <mergeCell ref="ANI4:APT4"/>
    <mergeCell ref="AIF4:AKR4"/>
    <mergeCell ref="BMU4:BPI4"/>
    <mergeCell ref="BKE4:BMS4"/>
    <mergeCell ref="BHO4:BKC4"/>
    <mergeCell ref="ASI4:AUT4"/>
    <mergeCell ref="APV4:ASG4"/>
    <mergeCell ref="AKU4:ANG4"/>
    <mergeCell ref="CCD4:CEO4"/>
    <mergeCell ref="BZQ4:CCB4"/>
    <mergeCell ref="BXD4:BZO4"/>
    <mergeCell ref="CEQ4:CHB4"/>
    <mergeCell ref="BUQ4:BXB4"/>
    <mergeCell ref="X1:X2"/>
    <mergeCell ref="C8:C10"/>
    <mergeCell ref="C11:C13"/>
    <mergeCell ref="C14:C16"/>
    <mergeCell ref="C17:C19"/>
    <mergeCell ref="E3:AD3"/>
    <mergeCell ref="D8:D10"/>
    <mergeCell ref="D11:D13"/>
    <mergeCell ref="D14:D16"/>
  </mergeCells>
  <pageMargins left="0.7" right="0.7" top="0.75" bottom="0.75" header="0.3" footer="0.3"/>
  <pageSetup paperSize="9" scale="105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HB63"/>
  <sheetViews>
    <sheetView tabSelected="1" topLeftCell="O1" zoomScale="80" zoomScaleNormal="80" workbookViewId="0">
      <selection activeCell="BUY5" sqref="BUY5"/>
    </sheetView>
  </sheetViews>
  <sheetFormatPr baseColWidth="10" defaultColWidth="11.5703125" defaultRowHeight="15" x14ac:dyDescent="0.25"/>
  <cols>
    <col min="1" max="1" width="21.85546875" style="2" bestFit="1" customWidth="1"/>
    <col min="2" max="2" width="13.42578125" style="2" bestFit="1" customWidth="1"/>
    <col min="3" max="3" width="30.140625" style="2" bestFit="1" customWidth="1"/>
    <col min="4" max="4" width="9" style="2" bestFit="1" customWidth="1"/>
    <col min="5" max="5" width="9.42578125" style="2" bestFit="1" customWidth="1"/>
    <col min="6" max="6" width="10.85546875" style="2" bestFit="1" customWidth="1"/>
    <col min="7" max="7" width="10.42578125" style="2" bestFit="1" customWidth="1"/>
    <col min="8" max="8" width="12.5703125" style="2" bestFit="1" customWidth="1"/>
    <col min="9" max="10" width="10.140625" style="2" bestFit="1" customWidth="1"/>
    <col min="11" max="11" width="12.5703125" style="2" bestFit="1" customWidth="1"/>
    <col min="12" max="12" width="11.140625" style="2" bestFit="1" customWidth="1"/>
    <col min="13" max="13" width="10.5703125" style="2" bestFit="1" customWidth="1"/>
    <col min="14" max="14" width="7" style="2" bestFit="1" customWidth="1"/>
    <col min="15" max="15" width="11.5703125" style="2" bestFit="1" customWidth="1"/>
    <col min="16" max="16" width="11.140625" style="2" bestFit="1" customWidth="1"/>
    <col min="17" max="17" width="12.7109375" style="2" bestFit="1" customWidth="1"/>
    <col min="18" max="18" width="10.85546875" style="2" bestFit="1" customWidth="1"/>
    <col min="19" max="19" width="11.140625" style="2" bestFit="1" customWidth="1"/>
    <col min="20" max="20" width="9.42578125" style="2" bestFit="1" customWidth="1"/>
    <col min="21" max="21" width="11.140625" style="2" bestFit="1" customWidth="1"/>
    <col min="22" max="22" width="10.85546875" style="2" bestFit="1" customWidth="1"/>
    <col min="23" max="23" width="16.5703125" style="2" bestFit="1" customWidth="1"/>
    <col min="24" max="24" width="10.42578125" style="2" bestFit="1" customWidth="1"/>
    <col min="25" max="25" width="13" style="2" bestFit="1" customWidth="1"/>
    <col min="26" max="26" width="17.5703125" style="2" bestFit="1" customWidth="1"/>
    <col min="27" max="27" width="17.28515625" style="2" bestFit="1" customWidth="1"/>
    <col min="28" max="28" width="7.5703125" style="2" bestFit="1" customWidth="1"/>
    <col min="29" max="29" width="29.85546875" style="2" bestFit="1" customWidth="1"/>
    <col min="30" max="30" width="12.5703125" style="2" bestFit="1" customWidth="1"/>
    <col min="31" max="31" width="15.42578125" style="2" bestFit="1" customWidth="1"/>
    <col min="32" max="32" width="19.140625" style="2" bestFit="1" customWidth="1"/>
    <col min="33" max="33" width="18.7109375" style="2" bestFit="1" customWidth="1"/>
    <col min="34" max="34" width="15.5703125" style="2" bestFit="1" customWidth="1"/>
    <col min="35" max="35" width="10.85546875" style="2" bestFit="1" customWidth="1"/>
    <col min="36" max="36" width="14.7109375" style="2" bestFit="1" customWidth="1"/>
    <col min="37" max="37" width="9.85546875" style="2" bestFit="1" customWidth="1"/>
    <col min="38" max="38" width="14.85546875" style="2" bestFit="1" customWidth="1"/>
    <col min="39" max="39" width="15.42578125" style="2" bestFit="1" customWidth="1"/>
    <col min="40" max="40" width="20.5703125" style="2" customWidth="1"/>
    <col min="41" max="41" width="14.42578125" style="2" bestFit="1" customWidth="1"/>
    <col min="42" max="42" width="22.5703125" style="2" bestFit="1" customWidth="1"/>
    <col min="43" max="43" width="9.140625" style="2" bestFit="1" customWidth="1"/>
    <col min="44" max="44" width="13.7109375" style="2" bestFit="1" customWidth="1"/>
    <col min="45" max="45" width="20.85546875" style="2" bestFit="1" customWidth="1"/>
    <col min="46" max="46" width="13.7109375" style="2" customWidth="1"/>
    <col min="47" max="47" width="6.5703125" style="2" bestFit="1" customWidth="1"/>
    <col min="48" max="48" width="7" style="2" bestFit="1" customWidth="1"/>
    <col min="49" max="113" width="7.5703125" style="2" bestFit="1" customWidth="1"/>
    <col min="114" max="114" width="12" style="2" bestFit="1" customWidth="1"/>
    <col min="115" max="179" width="10.85546875" style="2" bestFit="1" customWidth="1"/>
    <col min="180" max="181" width="10.85546875" style="2" customWidth="1"/>
    <col min="182" max="182" width="13.42578125" style="2" bestFit="1" customWidth="1"/>
    <col min="183" max="192" width="10.140625" style="2" bestFit="1" customWidth="1"/>
    <col min="193" max="193" width="10.42578125" style="2" bestFit="1" customWidth="1"/>
    <col min="194" max="194" width="10.140625" style="2" bestFit="1" customWidth="1"/>
    <col min="195" max="205" width="10.42578125" style="2" bestFit="1" customWidth="1"/>
    <col min="206" max="206" width="10.140625" style="2" bestFit="1" customWidth="1"/>
    <col min="207" max="219" width="10.42578125" style="2" bestFit="1" customWidth="1"/>
    <col min="220" max="221" width="10.140625" style="2" bestFit="1" customWidth="1"/>
    <col min="222" max="245" width="10.42578125" style="2" bestFit="1" customWidth="1"/>
    <col min="246" max="246" width="10.140625" style="2" bestFit="1" customWidth="1"/>
    <col min="247" max="249" width="10.42578125" style="2" bestFit="1" customWidth="1"/>
    <col min="250" max="250" width="7.7109375" style="2" bestFit="1" customWidth="1"/>
    <col min="251" max="251" width="9.7109375" style="2" bestFit="1" customWidth="1"/>
    <col min="252" max="252" width="10.42578125" style="2" bestFit="1" customWidth="1"/>
    <col min="253" max="253" width="9.85546875" style="2" bestFit="1" customWidth="1"/>
    <col min="254" max="254" width="9.42578125" style="2" bestFit="1" customWidth="1"/>
    <col min="255" max="255" width="9.85546875" style="2" bestFit="1" customWidth="1"/>
    <col min="256" max="256" width="10.42578125" style="2" bestFit="1" customWidth="1"/>
    <col min="257" max="258" width="9.85546875" style="2" bestFit="1" customWidth="1"/>
    <col min="259" max="267" width="10.42578125" style="2" bestFit="1" customWidth="1"/>
    <col min="268" max="269" width="9.85546875" style="2" bestFit="1" customWidth="1"/>
    <col min="270" max="271" width="8.7109375" style="2" bestFit="1" customWidth="1"/>
    <col min="272" max="273" width="11.140625" style="2" bestFit="1" customWidth="1"/>
    <col min="274" max="274" width="11.85546875" style="2" bestFit="1" customWidth="1"/>
    <col min="275" max="275" width="11.28515625" style="2" bestFit="1" customWidth="1"/>
    <col min="276" max="277" width="11.140625" style="2" bestFit="1" customWidth="1"/>
    <col min="278" max="278" width="11.28515625" style="2" bestFit="1" customWidth="1"/>
    <col min="279" max="287" width="11.85546875" style="2" bestFit="1" customWidth="1"/>
    <col min="288" max="289" width="11.28515625" style="2" bestFit="1" customWidth="1"/>
    <col min="290" max="291" width="10.140625" style="2" bestFit="1" customWidth="1"/>
    <col min="292" max="294" width="11.85546875" style="2" bestFit="1" customWidth="1"/>
    <col min="295" max="295" width="12.28515625" style="2" bestFit="1" customWidth="1"/>
    <col min="296" max="296" width="12.7109375" style="2" bestFit="1" customWidth="1"/>
    <col min="297" max="297" width="11.85546875" style="2" bestFit="1" customWidth="1"/>
    <col min="298" max="298" width="11.28515625" style="2" bestFit="1" customWidth="1"/>
    <col min="299" max="299" width="12.28515625" style="2" bestFit="1" customWidth="1"/>
    <col min="300" max="301" width="12.7109375" style="2" bestFit="1" customWidth="1"/>
    <col min="302" max="302" width="13.42578125" style="2" bestFit="1" customWidth="1"/>
    <col min="303" max="307" width="12.7109375" style="2" bestFit="1" customWidth="1"/>
    <col min="308" max="309" width="12.28515625" style="2" bestFit="1" customWidth="1"/>
    <col min="310" max="311" width="11.140625" style="2" bestFit="1" customWidth="1"/>
    <col min="312" max="313" width="12.7109375" style="2" bestFit="1" customWidth="1"/>
    <col min="314" max="314" width="14" style="2" bestFit="1" customWidth="1"/>
    <col min="315" max="315" width="12.5703125" style="2" bestFit="1" customWidth="1"/>
    <col min="316" max="316" width="9.85546875" style="2" bestFit="1" customWidth="1"/>
    <col min="317" max="317" width="10.42578125" style="2" bestFit="1" customWidth="1"/>
    <col min="318" max="320" width="9.85546875" style="2" bestFit="1" customWidth="1"/>
    <col min="321" max="321" width="10.42578125" style="2" bestFit="1" customWidth="1"/>
    <col min="322" max="323" width="9.85546875" style="2" bestFit="1" customWidth="1"/>
    <col min="324" max="332" width="10.42578125" style="2" bestFit="1" customWidth="1"/>
    <col min="333" max="336" width="9.85546875" style="2" bestFit="1" customWidth="1"/>
    <col min="337" max="338" width="11.140625" style="2" bestFit="1" customWidth="1"/>
    <col min="339" max="339" width="11.85546875" style="2" bestFit="1" customWidth="1"/>
    <col min="340" max="340" width="11.28515625" style="2" bestFit="1" customWidth="1"/>
    <col min="341" max="342" width="11.140625" style="2" bestFit="1" customWidth="1"/>
    <col min="343" max="343" width="11.28515625" style="2" bestFit="1" customWidth="1"/>
    <col min="344" max="352" width="11.85546875" style="2" bestFit="1" customWidth="1"/>
    <col min="353" max="354" width="11.28515625" style="2" bestFit="1" customWidth="1"/>
    <col min="355" max="356" width="10.140625" style="2" bestFit="1" customWidth="1"/>
    <col min="357" max="359" width="11.85546875" style="2" bestFit="1" customWidth="1"/>
    <col min="360" max="360" width="12.28515625" style="2" bestFit="1" customWidth="1"/>
    <col min="361" max="361" width="12.7109375" style="2" bestFit="1" customWidth="1"/>
    <col min="362" max="362" width="11.85546875" style="2" bestFit="1" customWidth="1"/>
    <col min="363" max="363" width="11.28515625" style="2" bestFit="1" customWidth="1"/>
    <col min="364" max="364" width="12.28515625" style="2" bestFit="1" customWidth="1"/>
    <col min="365" max="366" width="12.7109375" style="2" bestFit="1" customWidth="1"/>
    <col min="367" max="367" width="13.42578125" style="2" bestFit="1" customWidth="1"/>
    <col min="368" max="372" width="12.7109375" style="2" bestFit="1" customWidth="1"/>
    <col min="373" max="374" width="12.28515625" style="2" bestFit="1" customWidth="1"/>
    <col min="375" max="376" width="11.140625" style="2" bestFit="1" customWidth="1"/>
    <col min="377" max="378" width="12.7109375" style="2" bestFit="1" customWidth="1"/>
    <col min="379" max="379" width="14" style="2" bestFit="1" customWidth="1"/>
    <col min="380" max="380" width="10.42578125" style="2" bestFit="1" customWidth="1"/>
    <col min="381" max="381" width="10.140625" style="2" bestFit="1" customWidth="1"/>
    <col min="382" max="384" width="10.42578125" style="2" bestFit="1" customWidth="1"/>
    <col min="385" max="385" width="9.85546875" style="2" bestFit="1" customWidth="1"/>
    <col min="386" max="387" width="10.42578125" style="2" bestFit="1" customWidth="1"/>
    <col min="388" max="388" width="9.85546875" style="2" bestFit="1" customWidth="1"/>
    <col min="389" max="399" width="10.42578125" style="2" bestFit="1" customWidth="1"/>
    <col min="400" max="400" width="10.85546875" style="2" bestFit="1" customWidth="1"/>
    <col min="401" max="401" width="10.42578125" style="2" bestFit="1" customWidth="1"/>
    <col min="402" max="403" width="11.140625" style="2" bestFit="1" customWidth="1"/>
    <col min="404" max="404" width="11.85546875" style="2" bestFit="1" customWidth="1"/>
    <col min="405" max="405" width="11.28515625" style="2" bestFit="1" customWidth="1"/>
    <col min="406" max="407" width="11.140625" style="2" bestFit="1" customWidth="1"/>
    <col min="408" max="408" width="11.28515625" style="2" bestFit="1" customWidth="1"/>
    <col min="409" max="417" width="11.85546875" style="2" bestFit="1" customWidth="1"/>
    <col min="418" max="419" width="11.28515625" style="2" bestFit="1" customWidth="1"/>
    <col min="420" max="421" width="10.85546875" style="2" bestFit="1" customWidth="1"/>
    <col min="422" max="424" width="11.85546875" style="2" bestFit="1" customWidth="1"/>
    <col min="425" max="425" width="12.28515625" style="2" bestFit="1" customWidth="1"/>
    <col min="426" max="426" width="12.7109375" style="2" bestFit="1" customWidth="1"/>
    <col min="427" max="427" width="11.85546875" style="2" bestFit="1" customWidth="1"/>
    <col min="428" max="428" width="11.28515625" style="2" bestFit="1" customWidth="1"/>
    <col min="429" max="429" width="12.28515625" style="2" bestFit="1" customWidth="1"/>
    <col min="430" max="431" width="12.7109375" style="2" bestFit="1" customWidth="1"/>
    <col min="432" max="432" width="13.42578125" style="2" bestFit="1" customWidth="1"/>
    <col min="433" max="437" width="12.7109375" style="2" bestFit="1" customWidth="1"/>
    <col min="438" max="439" width="12.28515625" style="2" bestFit="1" customWidth="1"/>
    <col min="440" max="441" width="11.140625" style="2" bestFit="1" customWidth="1"/>
    <col min="442" max="443" width="12.7109375" style="2" bestFit="1" customWidth="1"/>
    <col min="444" max="444" width="14" style="2" bestFit="1" customWidth="1"/>
    <col min="445" max="446" width="9.7109375" style="2" bestFit="1" customWidth="1"/>
    <col min="447" max="452" width="10.140625" style="2" customWidth="1"/>
    <col min="453" max="454" width="10.140625" style="2" bestFit="1" customWidth="1"/>
    <col min="455" max="455" width="10.140625" style="2" customWidth="1"/>
    <col min="456" max="458" width="10.140625" style="2" bestFit="1" customWidth="1"/>
    <col min="459" max="460" width="10.140625" style="2" customWidth="1"/>
    <col min="461" max="462" width="10.140625" style="2" bestFit="1" customWidth="1"/>
    <col min="463" max="463" width="10.140625" style="2" customWidth="1"/>
    <col min="464" max="465" width="10.140625" style="2" bestFit="1" customWidth="1"/>
    <col min="466" max="467" width="10.140625" style="2" customWidth="1"/>
    <col min="468" max="470" width="10.140625" style="2" bestFit="1" customWidth="1"/>
    <col min="471" max="471" width="10.140625" style="2" customWidth="1"/>
    <col min="472" max="474" width="10.140625" style="2" bestFit="1" customWidth="1"/>
    <col min="475" max="475" width="10.140625" style="2" customWidth="1"/>
    <col min="476" max="478" width="10.140625" style="2" bestFit="1" customWidth="1"/>
    <col min="479" max="479" width="10.140625" style="2" customWidth="1"/>
    <col min="480" max="482" width="10.140625" style="2" bestFit="1" customWidth="1"/>
    <col min="483" max="483" width="10.140625" style="2" customWidth="1"/>
    <col min="484" max="486" width="10.140625" style="2" bestFit="1" customWidth="1"/>
    <col min="487" max="487" width="10.140625" style="2" customWidth="1"/>
    <col min="488" max="490" width="10.140625" style="2" bestFit="1" customWidth="1"/>
    <col min="491" max="491" width="10.140625" style="2" customWidth="1"/>
    <col min="492" max="494" width="10.140625" style="2" bestFit="1" customWidth="1"/>
    <col min="495" max="495" width="10.140625" style="2" customWidth="1"/>
    <col min="496" max="498" width="10.140625" style="2" bestFit="1" customWidth="1"/>
    <col min="499" max="499" width="10.140625" style="2" customWidth="1"/>
    <col min="500" max="502" width="10.140625" style="2" bestFit="1" customWidth="1"/>
    <col min="503" max="503" width="10.140625" style="2" customWidth="1"/>
    <col min="504" max="506" width="10.140625" style="2" bestFit="1" customWidth="1"/>
    <col min="507" max="507" width="10.140625" style="2" customWidth="1"/>
    <col min="508" max="510" width="10.140625" style="2" bestFit="1" customWidth="1"/>
    <col min="511" max="512" width="9.7109375" style="2" bestFit="1" customWidth="1"/>
    <col min="513" max="514" width="16.140625" style="2" bestFit="1" customWidth="1"/>
    <col min="515" max="515" width="15.5703125" style="2" bestFit="1" customWidth="1"/>
    <col min="516" max="516" width="15.140625" style="2" customWidth="1"/>
    <col min="517" max="517" width="15.5703125" style="2" bestFit="1" customWidth="1"/>
    <col min="518" max="518" width="16.140625" style="2" bestFit="1" customWidth="1"/>
    <col min="519" max="519" width="15.5703125" style="2" bestFit="1" customWidth="1"/>
    <col min="520" max="521" width="16.140625" style="2" bestFit="1" customWidth="1"/>
    <col min="522" max="522" width="15.5703125" style="2" bestFit="1" customWidth="1"/>
    <col min="523" max="523" width="16.140625" style="2" bestFit="1" customWidth="1"/>
    <col min="524" max="524" width="15.140625" style="2" bestFit="1" customWidth="1"/>
    <col min="525" max="532" width="16.140625" style="2" bestFit="1" customWidth="1"/>
    <col min="533" max="533" width="15.140625" style="2" bestFit="1" customWidth="1"/>
    <col min="534" max="535" width="16.140625" style="2" bestFit="1" customWidth="1"/>
    <col min="536" max="536" width="15.5703125" style="2" bestFit="1" customWidth="1"/>
    <col min="537" max="539" width="16.140625" style="2" bestFit="1" customWidth="1"/>
    <col min="540" max="540" width="15.5703125" style="2" bestFit="1" customWidth="1"/>
    <col min="541" max="542" width="16.140625" style="2" bestFit="1" customWidth="1"/>
    <col min="543" max="543" width="15.5703125" style="2" bestFit="1" customWidth="1"/>
    <col min="544" max="546" width="16.140625" style="2" bestFit="1" customWidth="1"/>
    <col min="547" max="547" width="15.5703125" style="2" bestFit="1" customWidth="1"/>
    <col min="548" max="549" width="16.140625" style="2" bestFit="1" customWidth="1"/>
    <col min="550" max="550" width="15.5703125" style="2" bestFit="1" customWidth="1"/>
    <col min="551" max="551" width="16.140625" style="2" bestFit="1" customWidth="1"/>
    <col min="552" max="553" width="15.5703125" style="2" bestFit="1" customWidth="1"/>
    <col min="554" max="555" width="16.140625" style="2" bestFit="1" customWidth="1"/>
    <col min="556" max="556" width="15.5703125" style="2" bestFit="1" customWidth="1"/>
    <col min="557" max="557" width="16.140625" style="2" bestFit="1" customWidth="1"/>
    <col min="558" max="560" width="15.5703125" style="2" bestFit="1" customWidth="1"/>
    <col min="561" max="561" width="15.140625" style="2" bestFit="1" customWidth="1"/>
    <col min="562" max="562" width="16.140625" style="2" bestFit="1" customWidth="1"/>
    <col min="563" max="564" width="15.5703125" style="2" bestFit="1" customWidth="1"/>
    <col min="565" max="571" width="16.140625" style="2" bestFit="1" customWidth="1"/>
    <col min="572" max="574" width="15.5703125" style="2" bestFit="1" customWidth="1"/>
    <col min="575" max="575" width="15.140625" style="2" bestFit="1" customWidth="1"/>
    <col min="576" max="577" width="16.140625" style="2" bestFit="1" customWidth="1"/>
    <col min="578" max="578" width="14.42578125" style="2" bestFit="1" customWidth="1"/>
    <col min="579" max="579" width="5.5703125" style="2" bestFit="1" customWidth="1"/>
    <col min="580" max="582" width="6.28515625" style="2" bestFit="1" customWidth="1"/>
    <col min="583" max="602" width="6.85546875" style="2" bestFit="1" customWidth="1"/>
    <col min="603" max="603" width="7" style="2" bestFit="1" customWidth="1"/>
    <col min="604" max="608" width="6.85546875" style="2" bestFit="1" customWidth="1"/>
    <col min="609" max="609" width="7" style="2" bestFit="1" customWidth="1"/>
    <col min="610" max="610" width="6.85546875" style="2" bestFit="1" customWidth="1"/>
    <col min="611" max="611" width="7" style="2" bestFit="1" customWidth="1"/>
    <col min="612" max="612" width="6.85546875" style="2" bestFit="1" customWidth="1"/>
    <col min="613" max="613" width="7" style="2" bestFit="1" customWidth="1"/>
    <col min="614" max="614" width="6.85546875" style="2" bestFit="1" customWidth="1"/>
    <col min="615" max="615" width="7" style="2" bestFit="1" customWidth="1"/>
    <col min="616" max="616" width="6.85546875" style="2" bestFit="1" customWidth="1"/>
    <col min="617" max="617" width="7" style="2" bestFit="1" customWidth="1"/>
    <col min="618" max="618" width="6.85546875" style="2" bestFit="1" customWidth="1"/>
    <col min="619" max="619" width="7" style="2" bestFit="1" customWidth="1"/>
    <col min="620" max="620" width="6.85546875" style="2" bestFit="1" customWidth="1"/>
    <col min="621" max="621" width="7" style="2" bestFit="1" customWidth="1"/>
    <col min="622" max="622" width="6.85546875" style="2" bestFit="1" customWidth="1"/>
    <col min="623" max="623" width="7" style="2" bestFit="1" customWidth="1"/>
    <col min="624" max="624" width="6.85546875" style="2" bestFit="1" customWidth="1"/>
    <col min="625" max="625" width="7.5703125" style="2" bestFit="1" customWidth="1"/>
    <col min="626" max="628" width="6.85546875" style="2" bestFit="1" customWidth="1"/>
    <col min="629" max="629" width="7.5703125" style="2" bestFit="1" customWidth="1"/>
    <col min="630" max="630" width="6.85546875" style="2" bestFit="1" customWidth="1"/>
    <col min="631" max="631" width="7.5703125" style="2" bestFit="1" customWidth="1"/>
    <col min="632" max="632" width="6.85546875" style="2" bestFit="1" customWidth="1"/>
    <col min="633" max="633" width="7.5703125" style="2" bestFit="1" customWidth="1"/>
    <col min="634" max="634" width="6.85546875" style="2" bestFit="1" customWidth="1"/>
    <col min="635" max="635" width="7.5703125" style="2" bestFit="1" customWidth="1"/>
    <col min="636" max="636" width="6.85546875" style="2" bestFit="1" customWidth="1"/>
    <col min="637" max="637" width="7.5703125" style="2" bestFit="1" customWidth="1"/>
    <col min="638" max="638" width="6.85546875" style="2" bestFit="1" customWidth="1"/>
    <col min="639" max="639" width="7.5703125" style="2" bestFit="1" customWidth="1"/>
    <col min="640" max="640" width="6.85546875" style="2" bestFit="1" customWidth="1"/>
    <col min="641" max="641" width="7.5703125" style="2" bestFit="1" customWidth="1"/>
    <col min="642" max="642" width="6.85546875" style="2" bestFit="1" customWidth="1"/>
    <col min="643" max="644" width="7.5703125" style="2" bestFit="1" customWidth="1"/>
    <col min="645" max="645" width="7" style="2" bestFit="1" customWidth="1"/>
    <col min="646" max="646" width="10.5703125" style="2" bestFit="1" customWidth="1"/>
    <col min="647" max="647" width="4" style="2" bestFit="1" customWidth="1"/>
    <col min="648" max="648" width="4.42578125" style="2" bestFit="1" customWidth="1"/>
    <col min="649" max="649" width="4.7109375" style="2" bestFit="1" customWidth="1"/>
    <col min="650" max="657" width="5.140625" style="2" bestFit="1" customWidth="1"/>
    <col min="658" max="658" width="4.7109375" style="2" bestFit="1" customWidth="1"/>
    <col min="659" max="659" width="4.28515625" style="2" bestFit="1" customWidth="1"/>
    <col min="660" max="667" width="4.7109375" style="2" bestFit="1" customWidth="1"/>
    <col min="668" max="668" width="5.140625" style="2" bestFit="1" customWidth="1"/>
    <col min="669" max="669" width="4.7109375" style="2" bestFit="1" customWidth="1"/>
    <col min="670" max="678" width="5.140625" style="2" bestFit="1" customWidth="1"/>
    <col min="679" max="679" width="4.7109375" style="2" bestFit="1" customWidth="1"/>
    <col min="680" max="688" width="5.140625" style="2" bestFit="1" customWidth="1"/>
    <col min="689" max="689" width="4" style="2" bestFit="1" customWidth="1"/>
    <col min="690" max="695" width="4" style="2" customWidth="1"/>
    <col min="696" max="696" width="3.42578125" style="2" bestFit="1" customWidth="1"/>
    <col min="697" max="701" width="4" style="2" customWidth="1"/>
    <col min="702" max="705" width="4" style="2" bestFit="1" customWidth="1"/>
    <col min="706" max="706" width="3.42578125" style="2" bestFit="1" customWidth="1"/>
    <col min="707" max="710" width="4" style="2" bestFit="1" customWidth="1"/>
    <col min="711" max="712" width="10.42578125" style="2" bestFit="1" customWidth="1"/>
    <col min="713" max="723" width="9.85546875" style="2" bestFit="1" customWidth="1"/>
    <col min="724" max="724" width="9.42578125" style="2" bestFit="1" customWidth="1"/>
    <col min="725" max="726" width="9.85546875" style="2" bestFit="1" customWidth="1"/>
    <col min="727" max="727" width="9.42578125" style="2" bestFit="1" customWidth="1"/>
    <col min="728" max="737" width="9.85546875" style="2" bestFit="1" customWidth="1"/>
    <col min="738" max="740" width="9.42578125" style="2" bestFit="1" customWidth="1"/>
    <col min="741" max="742" width="9.85546875" style="2" bestFit="1" customWidth="1"/>
    <col min="743" max="743" width="9.42578125" style="2" bestFit="1" customWidth="1"/>
    <col min="744" max="745" width="10.42578125" style="2" bestFit="1" customWidth="1"/>
    <col min="746" max="746" width="9.85546875" style="2" bestFit="1" customWidth="1"/>
    <col min="747" max="747" width="10.42578125" style="2" bestFit="1" customWidth="1"/>
    <col min="748" max="749" width="9.85546875" style="2" bestFit="1" customWidth="1"/>
    <col min="750" max="752" width="10.42578125" style="2" bestFit="1" customWidth="1"/>
    <col min="753" max="753" width="9.85546875" style="2" bestFit="1" customWidth="1"/>
    <col min="754" max="762" width="10.42578125" style="2" bestFit="1" customWidth="1"/>
    <col min="763" max="763" width="9.85546875" style="2" bestFit="1" customWidth="1"/>
    <col min="764" max="767" width="10.42578125" style="2" bestFit="1" customWidth="1"/>
    <col min="768" max="768" width="9.42578125" style="2" bestFit="1" customWidth="1"/>
    <col min="769" max="770" width="9.85546875" style="2" bestFit="1" customWidth="1"/>
    <col min="771" max="771" width="9.42578125" style="2" bestFit="1" customWidth="1"/>
    <col min="772" max="773" width="9.85546875" style="2" bestFit="1" customWidth="1"/>
    <col min="774" max="774" width="9.42578125" style="2" bestFit="1" customWidth="1"/>
    <col min="775" max="776" width="10.140625" style="2" bestFit="1" customWidth="1"/>
    <col min="777" max="778" width="10.5703125" style="2" bestFit="1" customWidth="1"/>
    <col min="779" max="779" width="14" style="2" bestFit="1" customWidth="1"/>
    <col min="780" max="780" width="13.42578125" style="2" bestFit="1" customWidth="1"/>
    <col min="781" max="783" width="13.42578125" style="2" customWidth="1"/>
    <col min="784" max="784" width="13.42578125" style="2" bestFit="1" customWidth="1"/>
    <col min="785" max="812" width="13.42578125" style="2" customWidth="1"/>
    <col min="813" max="842" width="13.42578125" style="2" bestFit="1" customWidth="1"/>
    <col min="843" max="843" width="13.28515625" style="2" bestFit="1" customWidth="1"/>
    <col min="844" max="846" width="12.7109375" style="2" bestFit="1" customWidth="1"/>
    <col min="847" max="853" width="10.42578125" style="2" bestFit="1" customWidth="1"/>
    <col min="854" max="854" width="9.85546875" style="2" bestFit="1" customWidth="1"/>
    <col min="855" max="855" width="10.42578125" style="2" bestFit="1" customWidth="1"/>
    <col min="856" max="857" width="9.85546875" style="2" bestFit="1" customWidth="1"/>
    <col min="858" max="865" width="10.42578125" style="2" bestFit="1" customWidth="1"/>
    <col min="866" max="866" width="9.85546875" style="2" bestFit="1" customWidth="1"/>
    <col min="867" max="871" width="10.42578125" style="2" bestFit="1" customWidth="1"/>
    <col min="872" max="872" width="9.85546875" style="2" bestFit="1" customWidth="1"/>
    <col min="873" max="888" width="10.42578125" style="2" bestFit="1" customWidth="1"/>
    <col min="889" max="902" width="11.140625" style="2" bestFit="1" customWidth="1"/>
    <col min="903" max="903" width="7.5703125" style="2" bestFit="1" customWidth="1"/>
    <col min="904" max="904" width="9.85546875" style="2" bestFit="1" customWidth="1"/>
    <col min="905" max="905" width="8.7109375" style="2" bestFit="1" customWidth="1"/>
    <col min="906" max="914" width="11.140625" style="2" bestFit="1" customWidth="1"/>
    <col min="915" max="916" width="14.7109375" style="2" bestFit="1" customWidth="1"/>
    <col min="917" max="917" width="13.42578125" style="2" bestFit="1" customWidth="1"/>
    <col min="918" max="928" width="14.7109375" style="2" bestFit="1" customWidth="1"/>
    <col min="929" max="929" width="13.42578125" style="2" bestFit="1" customWidth="1"/>
    <col min="930" max="942" width="14.7109375" style="2" bestFit="1" customWidth="1"/>
    <col min="943" max="943" width="13.42578125" style="2" bestFit="1" customWidth="1"/>
    <col min="944" max="945" width="14.7109375" style="2" bestFit="1" customWidth="1"/>
    <col min="946" max="946" width="13.42578125" style="2" bestFit="1" customWidth="1"/>
    <col min="947" max="947" width="14.7109375" style="2" bestFit="1" customWidth="1"/>
    <col min="948" max="948" width="13.42578125" style="2" bestFit="1" customWidth="1"/>
    <col min="949" max="980" width="14.7109375" style="2" bestFit="1" customWidth="1"/>
    <col min="981" max="981" width="6.140625" style="2" bestFit="1" customWidth="1"/>
    <col min="982" max="983" width="9.7109375" style="4" bestFit="1" customWidth="1"/>
    <col min="984" max="984" width="10.140625" style="4" bestFit="1" customWidth="1"/>
    <col min="985" max="985" width="10.42578125" style="4" bestFit="1" customWidth="1"/>
    <col min="986" max="988" width="10.140625" style="4" bestFit="1" customWidth="1"/>
    <col min="989" max="989" width="10.42578125" style="4" bestFit="1" customWidth="1"/>
    <col min="990" max="991" width="10.140625" style="4" bestFit="1" customWidth="1"/>
    <col min="992" max="1000" width="10.42578125" style="4" bestFit="1" customWidth="1"/>
    <col min="1001" max="1004" width="10.140625" style="4" bestFit="1" customWidth="1"/>
    <col min="1005" max="1006" width="11.140625" style="4" bestFit="1" customWidth="1"/>
    <col min="1007" max="1007" width="11.85546875" style="4" bestFit="1" customWidth="1"/>
    <col min="1008" max="1008" width="11.28515625" style="4" bestFit="1" customWidth="1"/>
    <col min="1009" max="1010" width="11.140625" style="4" bestFit="1" customWidth="1"/>
    <col min="1011" max="1011" width="11.28515625" style="4" bestFit="1" customWidth="1"/>
    <col min="1012" max="1020" width="11.85546875" style="4" bestFit="1" customWidth="1"/>
    <col min="1021" max="1022" width="11.28515625" style="4" bestFit="1" customWidth="1"/>
    <col min="1023" max="1024" width="10.140625" style="4" bestFit="1" customWidth="1"/>
    <col min="1025" max="1027" width="11.85546875" style="4" bestFit="1" customWidth="1"/>
    <col min="1028" max="1028" width="12.28515625" style="4" bestFit="1" customWidth="1"/>
    <col min="1029" max="1029" width="12.7109375" style="4" bestFit="1" customWidth="1"/>
    <col min="1030" max="1030" width="11.85546875" style="4" bestFit="1" customWidth="1"/>
    <col min="1031" max="1031" width="11.28515625" style="4" bestFit="1" customWidth="1"/>
    <col min="1032" max="1032" width="12.28515625" style="4" bestFit="1" customWidth="1"/>
    <col min="1033" max="1034" width="12.7109375" style="4" bestFit="1" customWidth="1"/>
    <col min="1035" max="1035" width="13.42578125" style="4" bestFit="1" customWidth="1"/>
    <col min="1036" max="1040" width="12.7109375" style="4" bestFit="1" customWidth="1"/>
    <col min="1041" max="1042" width="12.28515625" style="4" bestFit="1" customWidth="1"/>
    <col min="1043" max="1044" width="11.140625" style="4" bestFit="1" customWidth="1"/>
    <col min="1045" max="1046" width="12.7109375" style="4" bestFit="1" customWidth="1"/>
    <col min="1047" max="1047" width="14" style="4" bestFit="1" customWidth="1"/>
    <col min="1048" max="1048" width="7.7109375" style="2" bestFit="1" customWidth="1"/>
    <col min="1049" max="1049" width="9.7109375" style="2" bestFit="1" customWidth="1"/>
    <col min="1050" max="1050" width="10.42578125" style="2" bestFit="1" customWidth="1"/>
    <col min="1051" max="1051" width="9.85546875" style="2" bestFit="1" customWidth="1"/>
    <col min="1052" max="1052" width="9.42578125" style="2" bestFit="1" customWidth="1"/>
    <col min="1053" max="1053" width="9.85546875" style="2" bestFit="1" customWidth="1"/>
    <col min="1054" max="1054" width="10.42578125" style="2" bestFit="1" customWidth="1"/>
    <col min="1055" max="1056" width="9.85546875" style="2" bestFit="1" customWidth="1"/>
    <col min="1057" max="1065" width="10.42578125" style="2" bestFit="1" customWidth="1"/>
    <col min="1066" max="1067" width="9.85546875" style="2" bestFit="1" customWidth="1"/>
    <col min="1068" max="1069" width="8.7109375" style="2" bestFit="1" customWidth="1"/>
    <col min="1070" max="1071" width="11.140625" style="2" bestFit="1" customWidth="1"/>
    <col min="1072" max="1072" width="11.85546875" style="2" bestFit="1" customWidth="1"/>
    <col min="1073" max="1073" width="11.28515625" style="2" bestFit="1" customWidth="1"/>
    <col min="1074" max="1075" width="11.140625" style="2" bestFit="1" customWidth="1"/>
    <col min="1076" max="1076" width="11.28515625" style="2" bestFit="1" customWidth="1"/>
    <col min="1077" max="1085" width="11.85546875" style="2" bestFit="1" customWidth="1"/>
    <col min="1086" max="1087" width="11.28515625" style="2" bestFit="1" customWidth="1"/>
    <col min="1088" max="1089" width="10.140625" style="2" bestFit="1" customWidth="1"/>
    <col min="1090" max="1092" width="11.85546875" style="2" bestFit="1" customWidth="1"/>
    <col min="1093" max="1093" width="12.28515625" style="2" bestFit="1" customWidth="1"/>
    <col min="1094" max="1094" width="12.7109375" style="2" bestFit="1" customWidth="1"/>
    <col min="1095" max="1095" width="11.85546875" style="2" bestFit="1" customWidth="1"/>
    <col min="1096" max="1096" width="11.28515625" style="2" bestFit="1" customWidth="1"/>
    <col min="1097" max="1097" width="12.28515625" style="2" bestFit="1" customWidth="1"/>
    <col min="1098" max="1099" width="12.7109375" style="2" bestFit="1" customWidth="1"/>
    <col min="1100" max="1100" width="13.42578125" style="2" bestFit="1" customWidth="1"/>
    <col min="1101" max="1105" width="12.7109375" style="2" bestFit="1" customWidth="1"/>
    <col min="1106" max="1107" width="12.28515625" style="2" bestFit="1" customWidth="1"/>
    <col min="1108" max="1109" width="11.140625" style="2" bestFit="1" customWidth="1"/>
    <col min="1110" max="1111" width="12.7109375" style="2" bestFit="1" customWidth="1"/>
    <col min="1112" max="1112" width="14" style="2" bestFit="1" customWidth="1"/>
    <col min="1113" max="1113" width="8.42578125" style="2" bestFit="1" customWidth="1"/>
    <col min="1114" max="1114" width="9.7109375" style="2" bestFit="1" customWidth="1"/>
    <col min="1115" max="1115" width="10.42578125" style="2" bestFit="1" customWidth="1"/>
    <col min="1116" max="1116" width="9.85546875" style="2" bestFit="1" customWidth="1"/>
    <col min="1117" max="1117" width="9.42578125" style="2" bestFit="1" customWidth="1"/>
    <col min="1118" max="1118" width="9.85546875" style="2" bestFit="1" customWidth="1"/>
    <col min="1119" max="1119" width="10.42578125" style="2" bestFit="1" customWidth="1"/>
    <col min="1120" max="1121" width="9.85546875" style="2" bestFit="1" customWidth="1"/>
    <col min="1122" max="1130" width="10.42578125" style="2" bestFit="1" customWidth="1"/>
    <col min="1131" max="1132" width="9.85546875" style="2" bestFit="1" customWidth="1"/>
    <col min="1133" max="1134" width="8.7109375" style="2" bestFit="1" customWidth="1"/>
    <col min="1135" max="1136" width="11.140625" style="2" bestFit="1" customWidth="1"/>
    <col min="1137" max="1137" width="11.85546875" style="2" bestFit="1" customWidth="1"/>
    <col min="1138" max="1138" width="11.28515625" style="2" bestFit="1" customWidth="1"/>
    <col min="1139" max="1140" width="11.140625" style="2" bestFit="1" customWidth="1"/>
    <col min="1141" max="1141" width="11.28515625" style="2" bestFit="1" customWidth="1"/>
    <col min="1142" max="1150" width="11.85546875" style="2" bestFit="1" customWidth="1"/>
    <col min="1151" max="1152" width="11.28515625" style="2" bestFit="1" customWidth="1"/>
    <col min="1153" max="1154" width="10.140625" style="2" bestFit="1" customWidth="1"/>
    <col min="1155" max="1157" width="11.85546875" style="2" bestFit="1" customWidth="1"/>
    <col min="1158" max="1158" width="12.28515625" style="2" bestFit="1" customWidth="1"/>
    <col min="1159" max="1159" width="12.7109375" style="2" bestFit="1" customWidth="1"/>
    <col min="1160" max="1160" width="11.85546875" style="2" bestFit="1" customWidth="1"/>
    <col min="1161" max="1161" width="11.28515625" style="2" bestFit="1" customWidth="1"/>
    <col min="1162" max="1162" width="12.28515625" style="2" bestFit="1" customWidth="1"/>
    <col min="1163" max="1164" width="12.7109375" style="2" bestFit="1" customWidth="1"/>
    <col min="1165" max="1165" width="13.42578125" style="2" bestFit="1" customWidth="1"/>
    <col min="1166" max="1170" width="12.7109375" style="2" bestFit="1" customWidth="1"/>
    <col min="1171" max="1172" width="12.28515625" style="2" bestFit="1" customWidth="1"/>
    <col min="1173" max="1174" width="11.140625" style="2" bestFit="1" customWidth="1"/>
    <col min="1175" max="1176" width="12.7109375" style="2" bestFit="1" customWidth="1"/>
    <col min="1177" max="1177" width="14" style="2" bestFit="1" customWidth="1"/>
    <col min="1178" max="1179" width="10.85546875" style="2" bestFit="1" customWidth="1"/>
    <col min="1180" max="1192" width="11.28515625" style="2" bestFit="1" customWidth="1"/>
    <col min="1193" max="1193" width="10.85546875" style="2" bestFit="1" customWidth="1"/>
    <col min="1194" max="1201" width="11.28515625" style="2" bestFit="1" customWidth="1"/>
    <col min="1202" max="1202" width="11.85546875" style="2" bestFit="1" customWidth="1"/>
    <col min="1203" max="1203" width="11.28515625" style="2" bestFit="1" customWidth="1"/>
    <col min="1204" max="1204" width="11.140625" style="2" bestFit="1" customWidth="1"/>
    <col min="1205" max="1206" width="11.28515625" style="2" bestFit="1" customWidth="1"/>
    <col min="1207" max="1215" width="11.85546875" style="2" bestFit="1" customWidth="1"/>
    <col min="1216" max="1219" width="11.28515625" style="2" bestFit="1" customWidth="1"/>
    <col min="1220" max="1222" width="11.85546875" style="2" bestFit="1" customWidth="1"/>
    <col min="1223" max="1223" width="12.28515625" style="2" bestFit="1" customWidth="1"/>
    <col min="1224" max="1224" width="12.7109375" style="2" bestFit="1" customWidth="1"/>
    <col min="1225" max="1225" width="11.85546875" style="2" bestFit="1" customWidth="1"/>
    <col min="1226" max="1226" width="11.28515625" style="2" bestFit="1" customWidth="1"/>
    <col min="1227" max="1227" width="12.28515625" style="2" bestFit="1" customWidth="1"/>
    <col min="1228" max="1229" width="12.7109375" style="2" bestFit="1" customWidth="1"/>
    <col min="1230" max="1230" width="13.42578125" style="2" bestFit="1" customWidth="1"/>
    <col min="1231" max="1235" width="12.7109375" style="2" bestFit="1" customWidth="1"/>
    <col min="1236" max="1237" width="12.28515625" style="2" bestFit="1" customWidth="1"/>
    <col min="1238" max="1239" width="11.28515625" style="2" bestFit="1" customWidth="1"/>
    <col min="1240" max="1241" width="12.7109375" style="2" bestFit="1" customWidth="1"/>
    <col min="1242" max="1242" width="14" style="2" bestFit="1" customWidth="1"/>
    <col min="1243" max="1243" width="10.85546875" style="2" bestFit="1" customWidth="1"/>
    <col min="1244" max="1245" width="6.85546875" style="2" bestFit="1" customWidth="1"/>
    <col min="1246" max="1310" width="7.5703125" style="2" bestFit="1" customWidth="1"/>
    <col min="1311" max="1332" width="10.42578125" style="2" bestFit="1" customWidth="1"/>
    <col min="1333" max="1334" width="11.140625" style="2" bestFit="1" customWidth="1"/>
    <col min="1335" max="1335" width="11.85546875" style="2" bestFit="1" customWidth="1"/>
    <col min="1336" max="1336" width="11.28515625" style="2" bestFit="1" customWidth="1"/>
    <col min="1337" max="1338" width="11.140625" style="2" bestFit="1" customWidth="1"/>
    <col min="1339" max="1339" width="11.28515625" style="2" bestFit="1" customWidth="1"/>
    <col min="1340" max="1348" width="11.85546875" style="2" bestFit="1" customWidth="1"/>
    <col min="1349" max="1350" width="11.28515625" style="2" bestFit="1" customWidth="1"/>
    <col min="1351" max="1351" width="11.140625" style="2" bestFit="1" customWidth="1"/>
    <col min="1352" max="1352" width="10.42578125" style="2" bestFit="1" customWidth="1"/>
    <col min="1353" max="1355" width="11.85546875" style="2" bestFit="1" customWidth="1"/>
    <col min="1356" max="1356" width="12.28515625" style="2" bestFit="1" customWidth="1"/>
    <col min="1357" max="1357" width="12.7109375" style="2" bestFit="1" customWidth="1"/>
    <col min="1358" max="1358" width="11.85546875" style="2" bestFit="1" customWidth="1"/>
    <col min="1359" max="1359" width="11.28515625" style="2" bestFit="1" customWidth="1"/>
    <col min="1360" max="1360" width="12.28515625" style="2" bestFit="1" customWidth="1"/>
    <col min="1361" max="1362" width="12.7109375" style="2" bestFit="1" customWidth="1"/>
    <col min="1363" max="1363" width="13.42578125" style="2" bestFit="1" customWidth="1"/>
    <col min="1364" max="1368" width="12.7109375" style="2" bestFit="1" customWidth="1"/>
    <col min="1369" max="1370" width="12.28515625" style="2" bestFit="1" customWidth="1"/>
    <col min="1371" max="1372" width="11.140625" style="2" bestFit="1" customWidth="1"/>
    <col min="1373" max="1374" width="12.7109375" style="2" bestFit="1" customWidth="1"/>
    <col min="1375" max="1375" width="14" style="2" bestFit="1" customWidth="1"/>
    <col min="1376" max="1376" width="7.7109375" style="2" bestFit="1" customWidth="1"/>
    <col min="1377" max="1377" width="9.7109375" style="2" bestFit="1" customWidth="1"/>
    <col min="1378" max="1378" width="10.42578125" style="2" bestFit="1" customWidth="1"/>
    <col min="1379" max="1379" width="9.85546875" style="2" bestFit="1" customWidth="1"/>
    <col min="1380" max="1380" width="9.42578125" style="2" bestFit="1" customWidth="1"/>
    <col min="1381" max="1381" width="9.85546875" style="2" bestFit="1" customWidth="1"/>
    <col min="1382" max="1382" width="10.42578125" style="2" bestFit="1" customWidth="1"/>
    <col min="1383" max="1384" width="9.85546875" style="2" bestFit="1" customWidth="1"/>
    <col min="1385" max="1393" width="10.42578125" style="2" bestFit="1" customWidth="1"/>
    <col min="1394" max="1395" width="9.85546875" style="2" bestFit="1" customWidth="1"/>
    <col min="1396" max="1397" width="8.7109375" style="2" bestFit="1" customWidth="1"/>
    <col min="1398" max="1399" width="11.140625" style="2" bestFit="1" customWidth="1"/>
    <col min="1400" max="1400" width="11.85546875" style="2" bestFit="1" customWidth="1"/>
    <col min="1401" max="1401" width="11.28515625" style="2" bestFit="1" customWidth="1"/>
    <col min="1402" max="1403" width="11.140625" style="2" bestFit="1" customWidth="1"/>
    <col min="1404" max="1404" width="11.28515625" style="2" bestFit="1" customWidth="1"/>
    <col min="1405" max="1413" width="11.85546875" style="2" bestFit="1" customWidth="1"/>
    <col min="1414" max="1415" width="11.28515625" style="2" bestFit="1" customWidth="1"/>
    <col min="1416" max="1417" width="10.140625" style="2" bestFit="1" customWidth="1"/>
    <col min="1418" max="1420" width="11.85546875" style="2" bestFit="1" customWidth="1"/>
    <col min="1421" max="1421" width="12.28515625" style="2" bestFit="1" customWidth="1"/>
    <col min="1422" max="1422" width="12.7109375" style="2" bestFit="1" customWidth="1"/>
    <col min="1423" max="1423" width="11.85546875" style="2" bestFit="1" customWidth="1"/>
    <col min="1424" max="1424" width="11.28515625" style="2" bestFit="1" customWidth="1"/>
    <col min="1425" max="1425" width="12.28515625" style="2" bestFit="1" customWidth="1"/>
    <col min="1426" max="1427" width="12.7109375" style="2" bestFit="1" customWidth="1"/>
    <col min="1428" max="1428" width="13.42578125" style="2" bestFit="1" customWidth="1"/>
    <col min="1429" max="1433" width="12.7109375" style="2" bestFit="1" customWidth="1"/>
    <col min="1434" max="1435" width="12.28515625" style="2" bestFit="1" customWidth="1"/>
    <col min="1436" max="1437" width="11.140625" style="2" bestFit="1" customWidth="1"/>
    <col min="1438" max="1439" width="12.7109375" style="2" bestFit="1" customWidth="1"/>
    <col min="1440" max="1440" width="14" style="2" bestFit="1" customWidth="1"/>
    <col min="1441" max="1441" width="13.7109375" style="2" bestFit="1" customWidth="1"/>
    <col min="1442" max="1442" width="9.7109375" style="2" bestFit="1" customWidth="1"/>
    <col min="1443" max="1443" width="10.42578125" style="2" bestFit="1" customWidth="1"/>
    <col min="1444" max="1444" width="9.85546875" style="2" bestFit="1" customWidth="1"/>
    <col min="1445" max="1445" width="9.42578125" style="2" bestFit="1" customWidth="1"/>
    <col min="1446" max="1446" width="9.85546875" style="2" bestFit="1" customWidth="1"/>
    <col min="1447" max="1447" width="10.42578125" style="2" bestFit="1" customWidth="1"/>
    <col min="1448" max="1449" width="9.85546875" style="2" bestFit="1" customWidth="1"/>
    <col min="1450" max="1458" width="10.42578125" style="2" bestFit="1" customWidth="1"/>
    <col min="1459" max="1460" width="9.85546875" style="2" bestFit="1" customWidth="1"/>
    <col min="1461" max="1462" width="8.7109375" style="2" bestFit="1" customWidth="1"/>
    <col min="1463" max="1464" width="11.140625" style="2" bestFit="1" customWidth="1"/>
    <col min="1465" max="1465" width="11.85546875" style="2" bestFit="1" customWidth="1"/>
    <col min="1466" max="1466" width="11.28515625" style="2" bestFit="1" customWidth="1"/>
    <col min="1467" max="1468" width="11.140625" style="2" bestFit="1" customWidth="1"/>
    <col min="1469" max="1469" width="11.28515625" style="2" bestFit="1" customWidth="1"/>
    <col min="1470" max="1478" width="11.85546875" style="2" bestFit="1" customWidth="1"/>
    <col min="1479" max="1480" width="11.28515625" style="2" bestFit="1" customWidth="1"/>
    <col min="1481" max="1482" width="10.140625" style="2" bestFit="1" customWidth="1"/>
    <col min="1483" max="1485" width="11.85546875" style="2" bestFit="1" customWidth="1"/>
    <col min="1486" max="1486" width="12.28515625" style="2" bestFit="1" customWidth="1"/>
    <col min="1487" max="1487" width="12.7109375" style="2" bestFit="1" customWidth="1"/>
    <col min="1488" max="1488" width="11.85546875" style="2" bestFit="1" customWidth="1"/>
    <col min="1489" max="1489" width="11.28515625" style="2" bestFit="1" customWidth="1"/>
    <col min="1490" max="1490" width="12.28515625" style="2" bestFit="1" customWidth="1"/>
    <col min="1491" max="1492" width="12.7109375" style="2" bestFit="1" customWidth="1"/>
    <col min="1493" max="1493" width="13.42578125" style="2" bestFit="1" customWidth="1"/>
    <col min="1494" max="1498" width="12.7109375" style="2" bestFit="1" customWidth="1"/>
    <col min="1499" max="1500" width="12.28515625" style="2" bestFit="1" customWidth="1"/>
    <col min="1501" max="1502" width="11.140625" style="2" bestFit="1" customWidth="1"/>
    <col min="1503" max="1504" width="12.7109375" style="2" bestFit="1" customWidth="1"/>
    <col min="1505" max="1505" width="14" style="2" bestFit="1" customWidth="1"/>
    <col min="1506" max="1506" width="11.140625" style="2" bestFit="1" customWidth="1"/>
    <col min="1507" max="1508" width="5.5703125" style="2" bestFit="1" customWidth="1"/>
    <col min="1509" max="1509" width="6.28515625" style="2" bestFit="1" customWidth="1"/>
    <col min="1510" max="1510" width="5.5703125" style="2" bestFit="1" customWidth="1"/>
    <col min="1511" max="1511" width="5.85546875" style="2" bestFit="1" customWidth="1"/>
    <col min="1512" max="1512" width="5.5703125" style="2" bestFit="1" customWidth="1"/>
    <col min="1513" max="1513" width="6.28515625" style="2" bestFit="1" customWidth="1"/>
    <col min="1514" max="1514" width="5.5703125" style="2" bestFit="1" customWidth="1"/>
    <col min="1515" max="1515" width="5.85546875" style="2" bestFit="1" customWidth="1"/>
    <col min="1516" max="1516" width="5.5703125" style="2" bestFit="1" customWidth="1"/>
    <col min="1517" max="1517" width="6.28515625" style="2" bestFit="1" customWidth="1"/>
    <col min="1518" max="1518" width="5.5703125" style="2" bestFit="1" customWidth="1"/>
    <col min="1519" max="1519" width="6.28515625" style="2" bestFit="1" customWidth="1"/>
    <col min="1520" max="1520" width="5.5703125" style="2" bestFit="1" customWidth="1"/>
    <col min="1521" max="1521" width="6.28515625" style="2" bestFit="1" customWidth="1"/>
    <col min="1522" max="1522" width="5.5703125" style="2" bestFit="1" customWidth="1"/>
    <col min="1523" max="1523" width="6.28515625" style="2" bestFit="1" customWidth="1"/>
    <col min="1524" max="1524" width="5.5703125" style="2" bestFit="1" customWidth="1"/>
    <col min="1525" max="1525" width="6.28515625" style="2" bestFit="1" customWidth="1"/>
    <col min="1526" max="1526" width="5.5703125" style="2" bestFit="1" customWidth="1"/>
    <col min="1527" max="1527" width="6.28515625" style="2" bestFit="1" customWidth="1"/>
    <col min="1528" max="1528" width="5.5703125" style="2" bestFit="1" customWidth="1"/>
    <col min="1529" max="1529" width="6.28515625" style="2" bestFit="1" customWidth="1"/>
    <col min="1530" max="1530" width="5.5703125" style="2" bestFit="1" customWidth="1"/>
    <col min="1531" max="1531" width="7" style="2" bestFit="1" customWidth="1"/>
    <col min="1532" max="1532" width="5.85546875" style="2" bestFit="1" customWidth="1"/>
    <col min="1533" max="1533" width="6.5703125" style="2" bestFit="1" customWidth="1"/>
    <col min="1534" max="1534" width="5.5703125" style="2" bestFit="1" customWidth="1"/>
    <col min="1535" max="1535" width="6.5703125" style="2" bestFit="1" customWidth="1"/>
    <col min="1536" max="1536" width="5.85546875" style="2" bestFit="1" customWidth="1"/>
    <col min="1537" max="1537" width="7" style="2" bestFit="1" customWidth="1"/>
    <col min="1538" max="1538" width="5.85546875" style="2" bestFit="1" customWidth="1"/>
    <col min="1539" max="1539" width="7" style="2" bestFit="1" customWidth="1"/>
    <col min="1540" max="1540" width="5.85546875" style="2" bestFit="1" customWidth="1"/>
    <col min="1541" max="1541" width="7" style="2" bestFit="1" customWidth="1"/>
    <col min="1542" max="1542" width="5.85546875" style="2" bestFit="1" customWidth="1"/>
    <col min="1543" max="1543" width="7" style="2" bestFit="1" customWidth="1"/>
    <col min="1544" max="1544" width="5.85546875" style="2" bestFit="1" customWidth="1"/>
    <col min="1545" max="1545" width="7" style="2" bestFit="1" customWidth="1"/>
    <col min="1546" max="1546" width="5.5703125" style="2" bestFit="1" customWidth="1"/>
    <col min="1547" max="1547" width="7" style="2" bestFit="1" customWidth="1"/>
    <col min="1548" max="1548" width="5.5703125" style="2" bestFit="1" customWidth="1"/>
    <col min="1549" max="1549" width="7" style="2" bestFit="1" customWidth="1"/>
    <col min="1550" max="1550" width="5.85546875" style="2" bestFit="1" customWidth="1"/>
    <col min="1551" max="1551" width="7" style="2" bestFit="1" customWidth="1"/>
    <col min="1552" max="1552" width="5.85546875" style="2" bestFit="1" customWidth="1"/>
    <col min="1553" max="1553" width="7.5703125" style="2" bestFit="1" customWidth="1"/>
    <col min="1554" max="1554" width="6.28515625" style="2" bestFit="1" customWidth="1"/>
    <col min="1555" max="1555" width="6.5703125" style="2" bestFit="1" customWidth="1"/>
    <col min="1556" max="1556" width="5.85546875" style="2" bestFit="1" customWidth="1"/>
    <col min="1557" max="1557" width="7.5703125" style="2" bestFit="1" customWidth="1"/>
    <col min="1558" max="1558" width="6.28515625" style="2" bestFit="1" customWidth="1"/>
    <col min="1559" max="1559" width="7.5703125" style="2" bestFit="1" customWidth="1"/>
    <col min="1560" max="1560" width="6.28515625" style="2" bestFit="1" customWidth="1"/>
    <col min="1561" max="1561" width="7.5703125" style="2" bestFit="1" customWidth="1"/>
    <col min="1562" max="1562" width="6.28515625" style="2" bestFit="1" customWidth="1"/>
    <col min="1563" max="1563" width="7.5703125" style="2" bestFit="1" customWidth="1"/>
    <col min="1564" max="1564" width="6.28515625" style="2" bestFit="1" customWidth="1"/>
    <col min="1565" max="1565" width="7.5703125" style="2" bestFit="1" customWidth="1"/>
    <col min="1566" max="1566" width="5.85546875" style="2" bestFit="1" customWidth="1"/>
    <col min="1567" max="1567" width="7.5703125" style="2" bestFit="1" customWidth="1"/>
    <col min="1568" max="1568" width="5.5703125" style="2" bestFit="1" customWidth="1"/>
    <col min="1569" max="1569" width="7.5703125" style="2" bestFit="1" customWidth="1"/>
    <col min="1570" max="1570" width="6.28515625" style="2" bestFit="1" customWidth="1"/>
    <col min="1571" max="1572" width="7.5703125" style="2" bestFit="1" customWidth="1"/>
    <col min="1573" max="1573" width="7" style="2" bestFit="1" customWidth="1"/>
    <col min="1574" max="1574" width="10.5703125" style="2" bestFit="1" customWidth="1"/>
    <col min="1575" max="1639" width="10.140625" style="2" bestFit="1" customWidth="1"/>
    <col min="1640" max="1640" width="10.140625" style="2" customWidth="1"/>
    <col min="1641" max="1707" width="10.140625" style="2" bestFit="1" customWidth="1"/>
    <col min="1708" max="1708" width="10.140625" style="2" customWidth="1"/>
    <col min="1709" max="1709" width="10.140625" style="2" bestFit="1" customWidth="1"/>
    <col min="1710" max="1710" width="9.85546875" style="2" bestFit="1" customWidth="1"/>
    <col min="1711" max="1777" width="7.5703125" style="2" bestFit="1" customWidth="1"/>
    <col min="1778" max="1778" width="14.85546875" style="2" bestFit="1" customWidth="1"/>
    <col min="1779" max="1802" width="6.85546875" style="2" bestFit="1" customWidth="1"/>
    <col min="1803" max="1803" width="7" style="2" bestFit="1" customWidth="1"/>
    <col min="1804" max="1808" width="6.85546875" style="2" bestFit="1" customWidth="1"/>
    <col min="1809" max="1809" width="7" style="2" bestFit="1" customWidth="1"/>
    <col min="1810" max="1810" width="6.85546875" style="2" bestFit="1" customWidth="1"/>
    <col min="1811" max="1811" width="7" style="2" bestFit="1" customWidth="1"/>
    <col min="1812" max="1812" width="6.85546875" style="2" bestFit="1" customWidth="1"/>
    <col min="1813" max="1813" width="7" style="2" bestFit="1" customWidth="1"/>
    <col min="1814" max="1814" width="6.85546875" style="2" bestFit="1" customWidth="1"/>
    <col min="1815" max="1815" width="7" style="2" bestFit="1" customWidth="1"/>
    <col min="1816" max="1816" width="6.85546875" style="2" bestFit="1" customWidth="1"/>
    <col min="1817" max="1817" width="7" style="2" bestFit="1" customWidth="1"/>
    <col min="1818" max="1818" width="6.85546875" style="2" bestFit="1" customWidth="1"/>
    <col min="1819" max="1819" width="7" style="2" bestFit="1" customWidth="1"/>
    <col min="1820" max="1820" width="6.85546875" style="2" bestFit="1" customWidth="1"/>
    <col min="1821" max="1821" width="7" style="2" bestFit="1" customWidth="1"/>
    <col min="1822" max="1822" width="6.85546875" style="2" bestFit="1" customWidth="1"/>
    <col min="1823" max="1823" width="7" style="2" bestFit="1" customWidth="1"/>
    <col min="1824" max="1824" width="6.85546875" style="2" bestFit="1" customWidth="1"/>
    <col min="1825" max="1825" width="7.5703125" style="2" bestFit="1" customWidth="1"/>
    <col min="1826" max="1828" width="6.85546875" style="2" bestFit="1" customWidth="1"/>
    <col min="1829" max="1829" width="7.5703125" style="2" bestFit="1" customWidth="1"/>
    <col min="1830" max="1830" width="6.85546875" style="2" bestFit="1" customWidth="1"/>
    <col min="1831" max="1831" width="7.5703125" style="2" bestFit="1" customWidth="1"/>
    <col min="1832" max="1832" width="6.85546875" style="2" bestFit="1" customWidth="1"/>
    <col min="1833" max="1833" width="7.5703125" style="2" bestFit="1" customWidth="1"/>
    <col min="1834" max="1834" width="6.85546875" style="2" bestFit="1" customWidth="1"/>
    <col min="1835" max="1835" width="7.5703125" style="2" bestFit="1" customWidth="1"/>
    <col min="1836" max="1836" width="6.85546875" style="2" bestFit="1" customWidth="1"/>
    <col min="1837" max="1837" width="7.5703125" style="2" bestFit="1" customWidth="1"/>
    <col min="1838" max="1838" width="6.85546875" style="2" bestFit="1" customWidth="1"/>
    <col min="1839" max="1839" width="7.5703125" style="2" bestFit="1" customWidth="1"/>
    <col min="1840" max="1840" width="6.85546875" style="2" bestFit="1" customWidth="1"/>
    <col min="1841" max="1841" width="7.5703125" style="2" bestFit="1" customWidth="1"/>
    <col min="1842" max="1842" width="6.85546875" style="2" bestFit="1" customWidth="1"/>
    <col min="1843" max="1845" width="7.5703125" style="2" bestFit="1" customWidth="1"/>
    <col min="1846" max="1846" width="12.7109375" style="2" bestFit="1" customWidth="1"/>
    <col min="1847" max="1847" width="5.5703125" style="2" bestFit="1" customWidth="1"/>
    <col min="1848" max="1848" width="6.28515625" style="2" bestFit="1" customWidth="1"/>
    <col min="1849" max="1870" width="6.85546875" style="2" bestFit="1" customWidth="1"/>
    <col min="1871" max="1871" width="7" style="2" bestFit="1" customWidth="1"/>
    <col min="1872" max="1876" width="6.85546875" style="2" bestFit="1" customWidth="1"/>
    <col min="1877" max="1877" width="7" style="2" bestFit="1" customWidth="1"/>
    <col min="1878" max="1878" width="6.85546875" style="2" bestFit="1" customWidth="1"/>
    <col min="1879" max="1879" width="7" style="2" bestFit="1" customWidth="1"/>
    <col min="1880" max="1880" width="6.85546875" style="2" bestFit="1" customWidth="1"/>
    <col min="1881" max="1881" width="7" style="2" bestFit="1" customWidth="1"/>
    <col min="1882" max="1882" width="6.85546875" style="2" bestFit="1" customWidth="1"/>
    <col min="1883" max="1883" width="7" style="2" bestFit="1" customWidth="1"/>
    <col min="1884" max="1884" width="6.85546875" style="2" bestFit="1" customWidth="1"/>
    <col min="1885" max="1885" width="7" style="2" bestFit="1" customWidth="1"/>
    <col min="1886" max="1886" width="6.85546875" style="2" bestFit="1" customWidth="1"/>
    <col min="1887" max="1887" width="7" style="2" bestFit="1" customWidth="1"/>
    <col min="1888" max="1888" width="6.85546875" style="2" bestFit="1" customWidth="1"/>
    <col min="1889" max="1889" width="7" style="2" bestFit="1" customWidth="1"/>
    <col min="1890" max="1890" width="6.85546875" style="2" bestFit="1" customWidth="1"/>
    <col min="1891" max="1891" width="7" style="2" bestFit="1" customWidth="1"/>
    <col min="1892" max="1892" width="6.85546875" style="2" bestFit="1" customWidth="1"/>
    <col min="1893" max="1893" width="7.5703125" style="2" bestFit="1" customWidth="1"/>
    <col min="1894" max="1896" width="6.85546875" style="2" bestFit="1" customWidth="1"/>
    <col min="1897" max="1897" width="7.5703125" style="2" bestFit="1" customWidth="1"/>
    <col min="1898" max="1898" width="6.85546875" style="2" bestFit="1" customWidth="1"/>
    <col min="1899" max="1899" width="7.5703125" style="2" bestFit="1" customWidth="1"/>
    <col min="1900" max="1900" width="6.85546875" style="2" bestFit="1" customWidth="1"/>
    <col min="1901" max="1901" width="7.5703125" style="2" bestFit="1" customWidth="1"/>
    <col min="1902" max="1902" width="6.85546875" style="2" bestFit="1" customWidth="1"/>
    <col min="1903" max="1903" width="7.5703125" style="2" bestFit="1" customWidth="1"/>
    <col min="1904" max="1904" width="6.85546875" style="2" bestFit="1" customWidth="1"/>
    <col min="1905" max="1905" width="7.5703125" style="2" bestFit="1" customWidth="1"/>
    <col min="1906" max="1906" width="6.85546875" style="2" bestFit="1" customWidth="1"/>
    <col min="1907" max="1907" width="7.5703125" style="2" bestFit="1" customWidth="1"/>
    <col min="1908" max="1908" width="6.85546875" style="2" bestFit="1" customWidth="1"/>
    <col min="1909" max="1909" width="7.5703125" style="2" bestFit="1" customWidth="1"/>
    <col min="1910" max="1910" width="6.85546875" style="2" bestFit="1" customWidth="1"/>
    <col min="1911" max="1912" width="7.5703125" style="2" bestFit="1" customWidth="1"/>
    <col min="1913" max="1913" width="7" style="2" bestFit="1" customWidth="1"/>
    <col min="1914" max="1914" width="21.85546875" style="2" bestFit="1" customWidth="1"/>
    <col min="1915" max="1915" width="9.7109375" style="2" bestFit="1" customWidth="1"/>
    <col min="1916" max="1916" width="10.42578125" style="2" bestFit="1" customWidth="1"/>
    <col min="1917" max="1917" width="9.85546875" style="2" bestFit="1" customWidth="1"/>
    <col min="1918" max="1918" width="9.42578125" style="2" bestFit="1" customWidth="1"/>
    <col min="1919" max="1919" width="9.85546875" style="2" bestFit="1" customWidth="1"/>
    <col min="1920" max="1920" width="10.42578125" style="2" bestFit="1" customWidth="1"/>
    <col min="1921" max="1922" width="9.85546875" style="2" bestFit="1" customWidth="1"/>
    <col min="1923" max="1931" width="10.42578125" style="2" bestFit="1" customWidth="1"/>
    <col min="1932" max="1933" width="9.85546875" style="2" bestFit="1" customWidth="1"/>
    <col min="1934" max="1935" width="8.7109375" style="2" bestFit="1" customWidth="1"/>
    <col min="1936" max="1937" width="11.140625" style="2" bestFit="1" customWidth="1"/>
    <col min="1938" max="1938" width="11.85546875" style="2" bestFit="1" customWidth="1"/>
    <col min="1939" max="1939" width="11.28515625" style="2" bestFit="1" customWidth="1"/>
    <col min="1940" max="1941" width="11.140625" style="2" bestFit="1" customWidth="1"/>
    <col min="1942" max="1942" width="11.28515625" style="2" bestFit="1" customWidth="1"/>
    <col min="1943" max="1951" width="11.85546875" style="2" bestFit="1" customWidth="1"/>
    <col min="1952" max="1953" width="11.28515625" style="2" bestFit="1" customWidth="1"/>
    <col min="1954" max="1955" width="10.140625" style="2" bestFit="1" customWidth="1"/>
    <col min="1956" max="1958" width="11.85546875" style="2" bestFit="1" customWidth="1"/>
    <col min="1959" max="1959" width="12.28515625" style="2" bestFit="1" customWidth="1"/>
    <col min="1960" max="1960" width="12.7109375" style="2" bestFit="1" customWidth="1"/>
    <col min="1961" max="1961" width="11.85546875" style="2" bestFit="1" customWidth="1"/>
    <col min="1962" max="1962" width="11.28515625" style="2" bestFit="1" customWidth="1"/>
    <col min="1963" max="1963" width="12.28515625" style="2" bestFit="1" customWidth="1"/>
    <col min="1964" max="1965" width="12.7109375" style="2" bestFit="1" customWidth="1"/>
    <col min="1966" max="1966" width="13.42578125" style="2" bestFit="1" customWidth="1"/>
    <col min="1967" max="1971" width="12.7109375" style="2" bestFit="1" customWidth="1"/>
    <col min="1972" max="1973" width="12.28515625" style="2" bestFit="1" customWidth="1"/>
    <col min="1974" max="1975" width="11.140625" style="2" bestFit="1" customWidth="1"/>
    <col min="1976" max="1977" width="12.7109375" style="2" bestFit="1" customWidth="1"/>
    <col min="1978" max="1978" width="14" style="2" bestFit="1" customWidth="1"/>
    <col min="1979" max="1979" width="13.42578125" style="2" bestFit="1" customWidth="1"/>
    <col min="1980" max="1980" width="9.7109375" style="2" bestFit="1" customWidth="1"/>
    <col min="1981" max="1981" width="10.42578125" style="2" bestFit="1" customWidth="1"/>
    <col min="1982" max="1982" width="9.85546875" style="2" bestFit="1" customWidth="1"/>
    <col min="1983" max="1983" width="9.42578125" style="2" bestFit="1" customWidth="1"/>
    <col min="1984" max="1984" width="9.85546875" style="2" bestFit="1" customWidth="1"/>
    <col min="1985" max="1985" width="10.42578125" style="2" bestFit="1" customWidth="1"/>
    <col min="1986" max="1987" width="9.85546875" style="2" bestFit="1" customWidth="1"/>
    <col min="1988" max="1996" width="10.42578125" style="2" bestFit="1" customWidth="1"/>
    <col min="1997" max="1998" width="9.85546875" style="2" bestFit="1" customWidth="1"/>
    <col min="1999" max="2000" width="8.7109375" style="2" bestFit="1" customWidth="1"/>
    <col min="2001" max="2002" width="11.140625" style="2" bestFit="1" customWidth="1"/>
    <col min="2003" max="2003" width="11.85546875" style="2" bestFit="1" customWidth="1"/>
    <col min="2004" max="2004" width="11.28515625" style="2" bestFit="1" customWidth="1"/>
    <col min="2005" max="2006" width="11.140625" style="2" bestFit="1" customWidth="1"/>
    <col min="2007" max="2007" width="11.28515625" style="2" bestFit="1" customWidth="1"/>
    <col min="2008" max="2016" width="11.85546875" style="2" bestFit="1" customWidth="1"/>
    <col min="2017" max="2018" width="11.28515625" style="2" bestFit="1" customWidth="1"/>
    <col min="2019" max="2020" width="10.140625" style="2" bestFit="1" customWidth="1"/>
    <col min="2021" max="2023" width="11.85546875" style="2" bestFit="1" customWidth="1"/>
    <col min="2024" max="2024" width="12.28515625" style="2" bestFit="1" customWidth="1"/>
    <col min="2025" max="2025" width="12.7109375" style="2" bestFit="1" customWidth="1"/>
    <col min="2026" max="2026" width="11.85546875" style="2" bestFit="1" customWidth="1"/>
    <col min="2027" max="2027" width="11.28515625" style="2" bestFit="1" customWidth="1"/>
    <col min="2028" max="2028" width="12.28515625" style="2" bestFit="1" customWidth="1"/>
    <col min="2029" max="2030" width="12.7109375" style="2" bestFit="1" customWidth="1"/>
    <col min="2031" max="2031" width="13.42578125" style="2" bestFit="1" customWidth="1"/>
    <col min="2032" max="2036" width="12.7109375" style="2" bestFit="1" customWidth="1"/>
    <col min="2037" max="2038" width="12.28515625" style="2" bestFit="1" customWidth="1"/>
    <col min="2039" max="2040" width="11.140625" style="2" bestFit="1" customWidth="1"/>
    <col min="2041" max="2042" width="12.7109375" style="2" bestFit="1" customWidth="1"/>
    <col min="2043" max="2043" width="14" style="2" bestFit="1" customWidth="1"/>
    <col min="2044" max="2044" width="10.5703125" style="2" bestFit="1" customWidth="1"/>
    <col min="2045" max="2045" width="9.7109375" style="2" bestFit="1" customWidth="1"/>
    <col min="2046" max="2046" width="10.42578125" style="2" bestFit="1" customWidth="1"/>
    <col min="2047" max="2047" width="9.85546875" style="2" bestFit="1" customWidth="1"/>
    <col min="2048" max="2048" width="9.42578125" style="2" bestFit="1" customWidth="1"/>
    <col min="2049" max="2049" width="9.85546875" style="2" bestFit="1" customWidth="1"/>
    <col min="2050" max="2050" width="10.42578125" style="2" bestFit="1" customWidth="1"/>
    <col min="2051" max="2052" width="9.85546875" style="2" bestFit="1" customWidth="1"/>
    <col min="2053" max="2061" width="10.42578125" style="2" bestFit="1" customWidth="1"/>
    <col min="2062" max="2063" width="9.85546875" style="2" bestFit="1" customWidth="1"/>
    <col min="2064" max="2065" width="8.7109375" style="2" bestFit="1" customWidth="1"/>
    <col min="2066" max="2067" width="11.140625" style="2" bestFit="1" customWidth="1"/>
    <col min="2068" max="2068" width="11.85546875" style="2" bestFit="1" customWidth="1"/>
    <col min="2069" max="2069" width="11.28515625" style="2" bestFit="1" customWidth="1"/>
    <col min="2070" max="2071" width="11.140625" style="2" bestFit="1" customWidth="1"/>
    <col min="2072" max="2072" width="11.28515625" style="2" bestFit="1" customWidth="1"/>
    <col min="2073" max="2081" width="11.85546875" style="2" bestFit="1" customWidth="1"/>
    <col min="2082" max="2083" width="11.28515625" style="2" bestFit="1" customWidth="1"/>
    <col min="2084" max="2085" width="10.140625" style="2" bestFit="1" customWidth="1"/>
    <col min="2086" max="2088" width="11.85546875" style="2" bestFit="1" customWidth="1"/>
    <col min="2089" max="2089" width="12.28515625" style="2" bestFit="1" customWidth="1"/>
    <col min="2090" max="2090" width="12.7109375" style="2" bestFit="1" customWidth="1"/>
    <col min="2091" max="2091" width="11.85546875" style="2" bestFit="1" customWidth="1"/>
    <col min="2092" max="2092" width="11.28515625" style="2" bestFit="1" customWidth="1"/>
    <col min="2093" max="2093" width="12.28515625" style="2" bestFit="1" customWidth="1"/>
    <col min="2094" max="2095" width="12.7109375" style="2" bestFit="1" customWidth="1"/>
    <col min="2096" max="2096" width="13.42578125" style="2" bestFit="1" customWidth="1"/>
    <col min="2097" max="2101" width="12.7109375" style="2" bestFit="1" customWidth="1"/>
    <col min="2102" max="2103" width="12.28515625" style="2" bestFit="1" customWidth="1"/>
    <col min="2104" max="2105" width="11.140625" style="2" bestFit="1" customWidth="1"/>
    <col min="2106" max="2107" width="12.7109375" style="2" bestFit="1" customWidth="1"/>
    <col min="2108" max="2108" width="14" style="2" bestFit="1" customWidth="1"/>
    <col min="2109" max="2109" width="9.140625" style="2" bestFit="1" customWidth="1"/>
    <col min="2110" max="2110" width="9.7109375" style="2" bestFit="1" customWidth="1"/>
    <col min="2111" max="2111" width="10.42578125" style="2" bestFit="1" customWidth="1"/>
    <col min="2112" max="2112" width="9.85546875" style="2" bestFit="1" customWidth="1"/>
    <col min="2113" max="2113" width="9.42578125" style="2" bestFit="1" customWidth="1"/>
    <col min="2114" max="2114" width="9.85546875" style="2" bestFit="1" customWidth="1"/>
    <col min="2115" max="2115" width="10.42578125" style="2" bestFit="1" customWidth="1"/>
    <col min="2116" max="2117" width="9.85546875" style="2" bestFit="1" customWidth="1"/>
    <col min="2118" max="2126" width="10.42578125" style="2" bestFit="1" customWidth="1"/>
    <col min="2127" max="2128" width="9.85546875" style="2" bestFit="1" customWidth="1"/>
    <col min="2129" max="2130" width="8.7109375" style="2" bestFit="1" customWidth="1"/>
    <col min="2131" max="2132" width="11.140625" style="2" bestFit="1" customWidth="1"/>
    <col min="2133" max="2133" width="11.85546875" style="2" bestFit="1" customWidth="1"/>
    <col min="2134" max="2134" width="11.28515625" style="2" bestFit="1" customWidth="1"/>
    <col min="2135" max="2136" width="11.140625" style="2" bestFit="1" customWidth="1"/>
    <col min="2137" max="2137" width="11.28515625" style="2" bestFit="1" customWidth="1"/>
    <col min="2138" max="2146" width="11.85546875" style="2" bestFit="1" customWidth="1"/>
    <col min="2147" max="2148" width="11.28515625" style="2" bestFit="1" customWidth="1"/>
    <col min="2149" max="2150" width="10.140625" style="2" bestFit="1" customWidth="1"/>
    <col min="2151" max="2153" width="11.85546875" style="2" bestFit="1" customWidth="1"/>
    <col min="2154" max="2154" width="12.28515625" style="2" bestFit="1" customWidth="1"/>
    <col min="2155" max="2155" width="12.7109375" style="2" bestFit="1" customWidth="1"/>
    <col min="2156" max="2156" width="11.85546875" style="2" bestFit="1" customWidth="1"/>
    <col min="2157" max="2157" width="11.28515625" style="2" bestFit="1" customWidth="1"/>
    <col min="2158" max="2158" width="12.28515625" style="2" bestFit="1" customWidth="1"/>
    <col min="2159" max="2160" width="12.7109375" style="2" bestFit="1" customWidth="1"/>
    <col min="2161" max="2161" width="13.42578125" style="2" bestFit="1" customWidth="1"/>
    <col min="2162" max="2166" width="12.7109375" style="2" bestFit="1" customWidth="1"/>
    <col min="2167" max="2168" width="12.28515625" style="2" bestFit="1" customWidth="1"/>
    <col min="2169" max="2170" width="11.140625" style="2" bestFit="1" customWidth="1"/>
    <col min="2171" max="2172" width="12.7109375" style="2" bestFit="1" customWidth="1"/>
    <col min="2173" max="2173" width="14" style="2" bestFit="1" customWidth="1"/>
    <col min="2174" max="2174" width="24" style="2" bestFit="1" customWidth="1"/>
    <col min="2175" max="2175" width="9.7109375" style="2" bestFit="1" customWidth="1"/>
    <col min="2176" max="2176" width="10.42578125" style="2" bestFit="1" customWidth="1"/>
    <col min="2177" max="2177" width="9.85546875" style="2" bestFit="1" customWidth="1"/>
    <col min="2178" max="2178" width="9.42578125" style="2" bestFit="1" customWidth="1"/>
    <col min="2179" max="2179" width="9.85546875" style="2" bestFit="1" customWidth="1"/>
    <col min="2180" max="2180" width="10.42578125" style="2" bestFit="1" customWidth="1"/>
    <col min="2181" max="2182" width="9.85546875" style="2" bestFit="1" customWidth="1"/>
    <col min="2183" max="2191" width="10.42578125" style="2" bestFit="1" customWidth="1"/>
    <col min="2192" max="2193" width="9.85546875" style="2" bestFit="1" customWidth="1"/>
    <col min="2194" max="2195" width="8.7109375" style="2" bestFit="1" customWidth="1"/>
    <col min="2196" max="2197" width="11.140625" style="2" bestFit="1" customWidth="1"/>
    <col min="2198" max="2198" width="11.85546875" style="2" bestFit="1" customWidth="1"/>
    <col min="2199" max="2199" width="11.28515625" style="2" bestFit="1" customWidth="1"/>
    <col min="2200" max="2201" width="11.140625" style="2" bestFit="1" customWidth="1"/>
    <col min="2202" max="2202" width="11.28515625" style="2" bestFit="1" customWidth="1"/>
    <col min="2203" max="2211" width="11.85546875" style="2" bestFit="1" customWidth="1"/>
    <col min="2212" max="2213" width="11.28515625" style="2" bestFit="1" customWidth="1"/>
    <col min="2214" max="2215" width="10.140625" style="2" bestFit="1" customWidth="1"/>
    <col min="2216" max="2218" width="11.85546875" style="2" bestFit="1" customWidth="1"/>
    <col min="2219" max="2219" width="12.28515625" style="2" bestFit="1" customWidth="1"/>
    <col min="2220" max="2220" width="12.7109375" style="2" bestFit="1" customWidth="1"/>
    <col min="2221" max="2221" width="11.85546875" style="2" bestFit="1" customWidth="1"/>
    <col min="2222" max="2222" width="11.28515625" style="2" bestFit="1" customWidth="1"/>
    <col min="2223" max="2223" width="12.28515625" style="2" bestFit="1" customWidth="1"/>
    <col min="2224" max="2225" width="12.7109375" style="2" bestFit="1" customWidth="1"/>
    <col min="2226" max="2226" width="13.42578125" style="2" bestFit="1" customWidth="1"/>
    <col min="2227" max="2231" width="12.7109375" style="2" bestFit="1" customWidth="1"/>
    <col min="2232" max="2233" width="12.28515625" style="2" bestFit="1" customWidth="1"/>
    <col min="2234" max="2235" width="11.140625" style="2" bestFit="1" customWidth="1"/>
    <col min="2236" max="2237" width="12.7109375" style="2" bestFit="1" customWidth="1"/>
    <col min="2238" max="2238" width="14" style="2" bestFit="1" customWidth="1"/>
    <col min="2239" max="2248" width="5.5703125" style="2" bestFit="1" customWidth="1"/>
    <col min="2249" max="16384" width="11.5703125" style="2"/>
  </cols>
  <sheetData>
    <row r="1" spans="1:2238" ht="15.75" thickBot="1" x14ac:dyDescent="0.3">
      <c r="A1" s="305" t="s">
        <v>88</v>
      </c>
      <c r="B1" s="307">
        <f>(0.000815*2)*(0.00163*2)</f>
        <v>5.3137999999999998E-6</v>
      </c>
      <c r="C1" s="303"/>
      <c r="D1" s="30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X1" s="429" t="s">
        <v>217</v>
      </c>
      <c r="Y1" s="425" t="s">
        <v>78</v>
      </c>
      <c r="Z1" s="336">
        <v>4646956</v>
      </c>
      <c r="AA1" s="425" t="s">
        <v>122</v>
      </c>
      <c r="AB1" s="118">
        <v>0.8</v>
      </c>
      <c r="AC1" s="425" t="s">
        <v>123</v>
      </c>
      <c r="AD1" s="119">
        <v>0.4</v>
      </c>
      <c r="AE1" s="425" t="s">
        <v>124</v>
      </c>
      <c r="AF1" s="204">
        <v>1.23</v>
      </c>
      <c r="AG1" s="119"/>
      <c r="AJ1" s="204"/>
      <c r="AK1" s="204"/>
      <c r="AL1" s="204"/>
      <c r="AM1" s="50"/>
      <c r="AN1" s="50"/>
      <c r="AO1" s="50"/>
      <c r="AUU1" s="116"/>
      <c r="AUV1" s="116"/>
      <c r="AUW1" s="43"/>
      <c r="AUX1" s="43"/>
      <c r="AUY1" s="43"/>
      <c r="AUZ1" s="43"/>
      <c r="AVA1" s="43"/>
      <c r="AVB1" s="43"/>
      <c r="AVC1" s="43"/>
      <c r="AVD1" s="43"/>
      <c r="AVE1" s="43"/>
      <c r="AVF1" s="43"/>
      <c r="AVG1" s="43"/>
      <c r="AVH1" s="43"/>
      <c r="AVI1" s="43"/>
      <c r="AVJ1" s="43"/>
      <c r="AVK1" s="43"/>
      <c r="AVL1" s="43"/>
      <c r="AVM1" s="43"/>
      <c r="AVN1" s="43"/>
      <c r="AVO1" s="43"/>
      <c r="AVP1" s="43"/>
      <c r="AVQ1" s="43"/>
      <c r="AVR1" s="43"/>
      <c r="AVS1" s="43"/>
      <c r="AVT1" s="43"/>
      <c r="AVU1" s="43"/>
      <c r="AVV1" s="43"/>
      <c r="AVW1" s="43"/>
      <c r="AVX1" s="43"/>
      <c r="AVY1" s="43"/>
      <c r="AVZ1" s="43"/>
      <c r="AWA1" s="43"/>
      <c r="AWB1" s="43"/>
      <c r="AWC1" s="43"/>
      <c r="AWD1" s="43"/>
      <c r="AWE1" s="43"/>
      <c r="AWF1" s="43"/>
      <c r="AWG1" s="43"/>
      <c r="AWH1" s="43"/>
      <c r="AWI1" s="43"/>
      <c r="AWJ1" s="43"/>
      <c r="AWK1" s="43"/>
      <c r="AWL1" s="43"/>
      <c r="AWM1" s="43"/>
      <c r="AWN1" s="43"/>
      <c r="AWO1" s="43"/>
      <c r="AWP1" s="43"/>
      <c r="AWQ1" s="43"/>
      <c r="AWR1" s="43"/>
      <c r="AWS1" s="43"/>
      <c r="AWT1" s="43"/>
      <c r="AWU1" s="43"/>
      <c r="AWV1" s="43"/>
      <c r="AWW1" s="43"/>
      <c r="AWX1" s="43"/>
      <c r="AWY1" s="43"/>
      <c r="AWZ1" s="43"/>
      <c r="AXA1" s="43"/>
      <c r="AXB1" s="43"/>
      <c r="AXC1" s="43"/>
      <c r="AXD1" s="43"/>
      <c r="AXE1" s="43"/>
      <c r="AXF1" s="43"/>
      <c r="AXG1" s="43"/>
      <c r="AXH1" s="43"/>
      <c r="AXI1" s="43"/>
      <c r="AXJ1" s="43"/>
    </row>
    <row r="2" spans="1:2238" s="42" customFormat="1" ht="16.5" thickTop="1" thickBot="1" x14ac:dyDescent="0.3">
      <c r="A2" s="305" t="s">
        <v>89</v>
      </c>
      <c r="B2" s="306">
        <v>4.0000000000000002E-4</v>
      </c>
      <c r="C2" s="305" t="s">
        <v>318</v>
      </c>
      <c r="D2" s="304">
        <f>0.45*10^-3</f>
        <v>4.5000000000000004E-4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429"/>
      <c r="Y2" s="120" t="s">
        <v>216</v>
      </c>
      <c r="Z2" s="120" t="s">
        <v>500</v>
      </c>
      <c r="AA2" s="120" t="s">
        <v>213</v>
      </c>
      <c r="AB2" s="120" t="s">
        <v>168</v>
      </c>
      <c r="AC2" s="120" t="s">
        <v>214</v>
      </c>
      <c r="AD2" s="120" t="s">
        <v>170</v>
      </c>
      <c r="AE2" s="120" t="s">
        <v>215</v>
      </c>
      <c r="AF2" s="120" t="s">
        <v>181</v>
      </c>
      <c r="AG2" s="120"/>
      <c r="AJ2" s="120"/>
      <c r="AK2" s="120"/>
      <c r="AL2" s="120"/>
      <c r="AS2" s="48"/>
      <c r="AT2" s="74" t="s">
        <v>219</v>
      </c>
      <c r="AU2" s="75" t="s">
        <v>369</v>
      </c>
      <c r="AV2" s="75" t="s">
        <v>370</v>
      </c>
      <c r="AW2" s="75" t="s">
        <v>372</v>
      </c>
      <c r="AX2" s="75" t="s">
        <v>136</v>
      </c>
      <c r="AY2" s="75" t="s">
        <v>373</v>
      </c>
      <c r="AZ2" s="75" t="s">
        <v>145</v>
      </c>
      <c r="BA2" s="75" t="s">
        <v>374</v>
      </c>
      <c r="BB2" s="75" t="s">
        <v>154</v>
      </c>
      <c r="BC2" s="75" t="s">
        <v>375</v>
      </c>
      <c r="BD2" s="75" t="s">
        <v>163</v>
      </c>
      <c r="BE2" s="75" t="s">
        <v>376</v>
      </c>
      <c r="BF2" s="75" t="s">
        <v>377</v>
      </c>
      <c r="BG2" s="75" t="s">
        <v>378</v>
      </c>
      <c r="BH2" s="75" t="s">
        <v>379</v>
      </c>
      <c r="BI2" s="75" t="s">
        <v>380</v>
      </c>
      <c r="BJ2" s="75" t="s">
        <v>381</v>
      </c>
      <c r="BK2" s="75" t="s">
        <v>382</v>
      </c>
      <c r="BL2" s="75" t="s">
        <v>383</v>
      </c>
      <c r="BM2" s="75" t="s">
        <v>384</v>
      </c>
      <c r="BN2" s="75" t="s">
        <v>385</v>
      </c>
      <c r="BO2" s="75" t="s">
        <v>386</v>
      </c>
      <c r="BP2" s="75" t="s">
        <v>387</v>
      </c>
      <c r="BQ2" s="75" t="s">
        <v>388</v>
      </c>
      <c r="BR2" s="75" t="s">
        <v>389</v>
      </c>
      <c r="BS2" s="75" t="s">
        <v>390</v>
      </c>
      <c r="BT2" s="75" t="s">
        <v>391</v>
      </c>
      <c r="BU2" s="75" t="s">
        <v>392</v>
      </c>
      <c r="BV2" s="75" t="s">
        <v>393</v>
      </c>
      <c r="BW2" s="75" t="s">
        <v>394</v>
      </c>
      <c r="BX2" s="75" t="s">
        <v>395</v>
      </c>
      <c r="BY2" s="75" t="s">
        <v>396</v>
      </c>
      <c r="BZ2" s="75" t="s">
        <v>397</v>
      </c>
      <c r="CA2" s="75" t="s">
        <v>398</v>
      </c>
      <c r="CB2" s="75" t="s">
        <v>399</v>
      </c>
      <c r="CC2" s="75" t="s">
        <v>400</v>
      </c>
      <c r="CD2" s="75" t="s">
        <v>401</v>
      </c>
      <c r="CE2" s="75" t="s">
        <v>402</v>
      </c>
      <c r="CF2" s="75" t="s">
        <v>403</v>
      </c>
      <c r="CG2" s="75" t="s">
        <v>404</v>
      </c>
      <c r="CH2" s="75" t="s">
        <v>405</v>
      </c>
      <c r="CI2" s="75" t="s">
        <v>406</v>
      </c>
      <c r="CJ2" s="75" t="s">
        <v>407</v>
      </c>
      <c r="CK2" s="75" t="s">
        <v>408</v>
      </c>
      <c r="CL2" s="75" t="s">
        <v>409</v>
      </c>
      <c r="CM2" s="75" t="s">
        <v>410</v>
      </c>
      <c r="CN2" s="75" t="s">
        <v>411</v>
      </c>
      <c r="CO2" s="75" t="s">
        <v>412</v>
      </c>
      <c r="CP2" s="75" t="s">
        <v>413</v>
      </c>
      <c r="CQ2" s="75" t="s">
        <v>414</v>
      </c>
      <c r="CR2" s="75" t="s">
        <v>415</v>
      </c>
      <c r="CS2" s="75" t="s">
        <v>416</v>
      </c>
      <c r="CT2" s="75" t="s">
        <v>417</v>
      </c>
      <c r="CU2" s="75" t="s">
        <v>418</v>
      </c>
      <c r="CV2" s="75" t="s">
        <v>419</v>
      </c>
      <c r="CW2" s="75" t="s">
        <v>420</v>
      </c>
      <c r="CX2" s="75" t="s">
        <v>421</v>
      </c>
      <c r="CY2" s="75" t="s">
        <v>422</v>
      </c>
      <c r="CZ2" s="75" t="s">
        <v>423</v>
      </c>
      <c r="DA2" s="75" t="s">
        <v>424</v>
      </c>
      <c r="DB2" s="75" t="s">
        <v>425</v>
      </c>
      <c r="DC2" s="75" t="s">
        <v>426</v>
      </c>
      <c r="DD2" s="75" t="s">
        <v>427</v>
      </c>
      <c r="DE2" s="75" t="s">
        <v>428</v>
      </c>
      <c r="DF2" s="75" t="s">
        <v>429</v>
      </c>
      <c r="DG2" s="75" t="s">
        <v>430</v>
      </c>
      <c r="DH2" s="75" t="s">
        <v>431</v>
      </c>
      <c r="DI2" s="75" t="s">
        <v>432</v>
      </c>
      <c r="DJ2" s="74" t="s">
        <v>219</v>
      </c>
      <c r="DK2" s="75" t="s">
        <v>369</v>
      </c>
      <c r="DL2" s="75" t="s">
        <v>370</v>
      </c>
      <c r="DM2" s="75" t="s">
        <v>372</v>
      </c>
      <c r="DN2" s="75" t="s">
        <v>136</v>
      </c>
      <c r="DO2" s="75" t="s">
        <v>373</v>
      </c>
      <c r="DP2" s="75" t="s">
        <v>145</v>
      </c>
      <c r="DQ2" s="75" t="s">
        <v>374</v>
      </c>
      <c r="DR2" s="75" t="s">
        <v>154</v>
      </c>
      <c r="DS2" s="75" t="s">
        <v>375</v>
      </c>
      <c r="DT2" s="75" t="s">
        <v>163</v>
      </c>
      <c r="DU2" s="75" t="s">
        <v>376</v>
      </c>
      <c r="DV2" s="75" t="s">
        <v>377</v>
      </c>
      <c r="DW2" s="75" t="s">
        <v>378</v>
      </c>
      <c r="DX2" s="75" t="s">
        <v>379</v>
      </c>
      <c r="DY2" s="75" t="s">
        <v>380</v>
      </c>
      <c r="DZ2" s="75" t="s">
        <v>381</v>
      </c>
      <c r="EA2" s="75" t="s">
        <v>382</v>
      </c>
      <c r="EB2" s="75" t="s">
        <v>383</v>
      </c>
      <c r="EC2" s="75" t="s">
        <v>384</v>
      </c>
      <c r="ED2" s="75" t="s">
        <v>385</v>
      </c>
      <c r="EE2" s="75" t="s">
        <v>386</v>
      </c>
      <c r="EF2" s="75" t="s">
        <v>387</v>
      </c>
      <c r="EG2" s="75" t="s">
        <v>388</v>
      </c>
      <c r="EH2" s="75" t="s">
        <v>389</v>
      </c>
      <c r="EI2" s="75" t="s">
        <v>390</v>
      </c>
      <c r="EJ2" s="75" t="s">
        <v>391</v>
      </c>
      <c r="EK2" s="75" t="s">
        <v>392</v>
      </c>
      <c r="EL2" s="75" t="s">
        <v>393</v>
      </c>
      <c r="EM2" s="75" t="s">
        <v>394</v>
      </c>
      <c r="EN2" s="75" t="s">
        <v>395</v>
      </c>
      <c r="EO2" s="75" t="s">
        <v>396</v>
      </c>
      <c r="EP2" s="75" t="s">
        <v>397</v>
      </c>
      <c r="EQ2" s="75" t="s">
        <v>398</v>
      </c>
      <c r="ER2" s="75" t="s">
        <v>399</v>
      </c>
      <c r="ES2" s="75" t="s">
        <v>400</v>
      </c>
      <c r="ET2" s="75" t="s">
        <v>401</v>
      </c>
      <c r="EU2" s="75" t="s">
        <v>402</v>
      </c>
      <c r="EV2" s="75" t="s">
        <v>403</v>
      </c>
      <c r="EW2" s="75" t="s">
        <v>404</v>
      </c>
      <c r="EX2" s="75" t="s">
        <v>405</v>
      </c>
      <c r="EY2" s="75" t="s">
        <v>406</v>
      </c>
      <c r="EZ2" s="75" t="s">
        <v>407</v>
      </c>
      <c r="FA2" s="75" t="s">
        <v>408</v>
      </c>
      <c r="FB2" s="75" t="s">
        <v>409</v>
      </c>
      <c r="FC2" s="75" t="s">
        <v>410</v>
      </c>
      <c r="FD2" s="75" t="s">
        <v>411</v>
      </c>
      <c r="FE2" s="75" t="s">
        <v>412</v>
      </c>
      <c r="FF2" s="75" t="s">
        <v>413</v>
      </c>
      <c r="FG2" s="75" t="s">
        <v>414</v>
      </c>
      <c r="FH2" s="75" t="s">
        <v>415</v>
      </c>
      <c r="FI2" s="75" t="s">
        <v>416</v>
      </c>
      <c r="FJ2" s="75" t="s">
        <v>417</v>
      </c>
      <c r="FK2" s="75" t="s">
        <v>418</v>
      </c>
      <c r="FL2" s="75" t="s">
        <v>419</v>
      </c>
      <c r="FM2" s="75" t="s">
        <v>420</v>
      </c>
      <c r="FN2" s="75" t="s">
        <v>421</v>
      </c>
      <c r="FO2" s="75" t="s">
        <v>422</v>
      </c>
      <c r="FP2" s="75" t="s">
        <v>423</v>
      </c>
      <c r="FQ2" s="75" t="s">
        <v>424</v>
      </c>
      <c r="FR2" s="75" t="s">
        <v>425</v>
      </c>
      <c r="FS2" s="75" t="s">
        <v>426</v>
      </c>
      <c r="FT2" s="75" t="s">
        <v>427</v>
      </c>
      <c r="FU2" s="75" t="s">
        <v>428</v>
      </c>
      <c r="FV2" s="75" t="s">
        <v>429</v>
      </c>
      <c r="FW2" s="75" t="s">
        <v>430</v>
      </c>
      <c r="FX2" s="75" t="s">
        <v>431</v>
      </c>
      <c r="FY2" s="75" t="s">
        <v>432</v>
      </c>
      <c r="FZ2" s="74" t="s">
        <v>219</v>
      </c>
      <c r="GA2" s="75" t="s">
        <v>369</v>
      </c>
      <c r="GB2" s="75" t="s">
        <v>370</v>
      </c>
      <c r="GC2" s="75" t="s">
        <v>372</v>
      </c>
      <c r="GD2" s="75" t="s">
        <v>136</v>
      </c>
      <c r="GE2" s="75" t="s">
        <v>373</v>
      </c>
      <c r="GF2" s="75" t="s">
        <v>145</v>
      </c>
      <c r="GG2" s="75" t="s">
        <v>374</v>
      </c>
      <c r="GH2" s="75" t="s">
        <v>154</v>
      </c>
      <c r="GI2" s="75" t="s">
        <v>375</v>
      </c>
      <c r="GJ2" s="75" t="s">
        <v>163</v>
      </c>
      <c r="GK2" s="75" t="s">
        <v>376</v>
      </c>
      <c r="GL2" s="75" t="s">
        <v>377</v>
      </c>
      <c r="GM2" s="75" t="s">
        <v>378</v>
      </c>
      <c r="GN2" s="75" t="s">
        <v>379</v>
      </c>
      <c r="GO2" s="75" t="s">
        <v>380</v>
      </c>
      <c r="GP2" s="75" t="s">
        <v>381</v>
      </c>
      <c r="GQ2" s="75" t="s">
        <v>382</v>
      </c>
      <c r="GR2" s="75" t="s">
        <v>383</v>
      </c>
      <c r="GS2" s="75" t="s">
        <v>384</v>
      </c>
      <c r="GT2" s="75" t="s">
        <v>385</v>
      </c>
      <c r="GU2" s="75" t="s">
        <v>386</v>
      </c>
      <c r="GV2" s="75" t="s">
        <v>387</v>
      </c>
      <c r="GW2" s="75" t="s">
        <v>388</v>
      </c>
      <c r="GX2" s="75" t="s">
        <v>389</v>
      </c>
      <c r="GY2" s="75" t="s">
        <v>390</v>
      </c>
      <c r="GZ2" s="75" t="s">
        <v>391</v>
      </c>
      <c r="HA2" s="75" t="s">
        <v>392</v>
      </c>
      <c r="HB2" s="75" t="s">
        <v>393</v>
      </c>
      <c r="HC2" s="75" t="s">
        <v>394</v>
      </c>
      <c r="HD2" s="75" t="s">
        <v>395</v>
      </c>
      <c r="HE2" s="75" t="s">
        <v>396</v>
      </c>
      <c r="HF2" s="75" t="s">
        <v>397</v>
      </c>
      <c r="HG2" s="75" t="s">
        <v>398</v>
      </c>
      <c r="HH2" s="75" t="s">
        <v>399</v>
      </c>
      <c r="HI2" s="75" t="s">
        <v>400</v>
      </c>
      <c r="HJ2" s="75" t="s">
        <v>401</v>
      </c>
      <c r="HK2" s="75" t="s">
        <v>402</v>
      </c>
      <c r="HL2" s="75" t="s">
        <v>403</v>
      </c>
      <c r="HM2" s="75" t="s">
        <v>404</v>
      </c>
      <c r="HN2" s="75" t="s">
        <v>405</v>
      </c>
      <c r="HO2" s="75" t="s">
        <v>406</v>
      </c>
      <c r="HP2" s="75" t="s">
        <v>407</v>
      </c>
      <c r="HQ2" s="75" t="s">
        <v>408</v>
      </c>
      <c r="HR2" s="75" t="s">
        <v>409</v>
      </c>
      <c r="HS2" s="75" t="s">
        <v>410</v>
      </c>
      <c r="HT2" s="75" t="s">
        <v>411</v>
      </c>
      <c r="HU2" s="75" t="s">
        <v>412</v>
      </c>
      <c r="HV2" s="75" t="s">
        <v>413</v>
      </c>
      <c r="HW2" s="75" t="s">
        <v>414</v>
      </c>
      <c r="HX2" s="75" t="s">
        <v>415</v>
      </c>
      <c r="HY2" s="75" t="s">
        <v>416</v>
      </c>
      <c r="HZ2" s="75" t="s">
        <v>417</v>
      </c>
      <c r="IA2" s="75" t="s">
        <v>418</v>
      </c>
      <c r="IB2" s="75" t="s">
        <v>419</v>
      </c>
      <c r="IC2" s="75" t="s">
        <v>420</v>
      </c>
      <c r="ID2" s="75" t="s">
        <v>421</v>
      </c>
      <c r="IE2" s="75" t="s">
        <v>422</v>
      </c>
      <c r="IF2" s="75" t="s">
        <v>423</v>
      </c>
      <c r="IG2" s="75" t="s">
        <v>424</v>
      </c>
      <c r="IH2" s="75" t="s">
        <v>425</v>
      </c>
      <c r="II2" s="75" t="s">
        <v>426</v>
      </c>
      <c r="IJ2" s="75" t="s">
        <v>427</v>
      </c>
      <c r="IK2" s="75" t="s">
        <v>428</v>
      </c>
      <c r="IL2" s="75" t="s">
        <v>429</v>
      </c>
      <c r="IM2" s="75" t="s">
        <v>430</v>
      </c>
      <c r="IN2" s="75" t="s">
        <v>431</v>
      </c>
      <c r="IO2" s="75" t="s">
        <v>432</v>
      </c>
      <c r="IP2" s="282" t="s">
        <v>434</v>
      </c>
      <c r="IQ2" s="282" t="s">
        <v>435</v>
      </c>
      <c r="IR2" s="282" t="s">
        <v>436</v>
      </c>
      <c r="IS2" s="282" t="s">
        <v>437</v>
      </c>
      <c r="IT2" s="80" t="s">
        <v>438</v>
      </c>
      <c r="IU2" s="80" t="s">
        <v>439</v>
      </c>
      <c r="IV2" s="80" t="s">
        <v>440</v>
      </c>
      <c r="IW2" s="80" t="s">
        <v>441</v>
      </c>
      <c r="IX2" s="80" t="s">
        <v>442</v>
      </c>
      <c r="IY2" s="80" t="s">
        <v>443</v>
      </c>
      <c r="IZ2" s="80" t="s">
        <v>444</v>
      </c>
      <c r="JA2" s="80" t="s">
        <v>445</v>
      </c>
      <c r="JB2" s="80" t="s">
        <v>446</v>
      </c>
      <c r="JC2" s="80" t="s">
        <v>447</v>
      </c>
      <c r="JD2" s="80" t="s">
        <v>448</v>
      </c>
      <c r="JE2" s="80" t="s">
        <v>449</v>
      </c>
      <c r="JF2" s="80" t="s">
        <v>450</v>
      </c>
      <c r="JG2" s="80" t="s">
        <v>451</v>
      </c>
      <c r="JH2" s="80" t="s">
        <v>452</v>
      </c>
      <c r="JI2" s="80" t="s">
        <v>453</v>
      </c>
      <c r="JJ2" s="80" t="s">
        <v>454</v>
      </c>
      <c r="JK2" s="80" t="s">
        <v>455</v>
      </c>
      <c r="JL2" s="80" t="s">
        <v>456</v>
      </c>
      <c r="JM2" s="80" t="s">
        <v>457</v>
      </c>
      <c r="JN2" s="80" t="s">
        <v>458</v>
      </c>
      <c r="JO2" s="80" t="s">
        <v>459</v>
      </c>
      <c r="JP2" s="80" t="s">
        <v>460</v>
      </c>
      <c r="JQ2" s="80" t="s">
        <v>461</v>
      </c>
      <c r="JR2" s="80" t="s">
        <v>462</v>
      </c>
      <c r="JS2" s="80" t="s">
        <v>463</v>
      </c>
      <c r="JT2" s="80" t="s">
        <v>464</v>
      </c>
      <c r="JU2" s="80" t="s">
        <v>465</v>
      </c>
      <c r="JV2" s="80" t="s">
        <v>466</v>
      </c>
      <c r="JW2" s="80" t="s">
        <v>467</v>
      </c>
      <c r="JX2" s="80" t="s">
        <v>468</v>
      </c>
      <c r="JY2" s="80" t="s">
        <v>469</v>
      </c>
      <c r="JZ2" s="80" t="s">
        <v>470</v>
      </c>
      <c r="KA2" s="80" t="s">
        <v>471</v>
      </c>
      <c r="KB2" s="80" t="s">
        <v>472</v>
      </c>
      <c r="KC2" s="80" t="s">
        <v>473</v>
      </c>
      <c r="KD2" s="80" t="s">
        <v>474</v>
      </c>
      <c r="KE2" s="80" t="s">
        <v>475</v>
      </c>
      <c r="KF2" s="80" t="s">
        <v>476</v>
      </c>
      <c r="KG2" s="80" t="s">
        <v>477</v>
      </c>
      <c r="KH2" s="80" t="s">
        <v>478</v>
      </c>
      <c r="KI2" s="80" t="s">
        <v>479</v>
      </c>
      <c r="KJ2" s="80" t="s">
        <v>480</v>
      </c>
      <c r="KK2" s="80" t="s">
        <v>481</v>
      </c>
      <c r="KL2" s="80" t="s">
        <v>482</v>
      </c>
      <c r="KM2" s="80" t="s">
        <v>483</v>
      </c>
      <c r="KN2" s="80" t="s">
        <v>484</v>
      </c>
      <c r="KO2" s="80" t="s">
        <v>485</v>
      </c>
      <c r="KP2" s="80" t="s">
        <v>486</v>
      </c>
      <c r="KQ2" s="80" t="s">
        <v>487</v>
      </c>
      <c r="KR2" s="80" t="s">
        <v>488</v>
      </c>
      <c r="KS2" s="80" t="s">
        <v>489</v>
      </c>
      <c r="KT2" s="80" t="s">
        <v>490</v>
      </c>
      <c r="KU2" s="80" t="s">
        <v>491</v>
      </c>
      <c r="KV2" s="80" t="s">
        <v>492</v>
      </c>
      <c r="KW2" s="80" t="s">
        <v>493</v>
      </c>
      <c r="KX2" s="80" t="s">
        <v>494</v>
      </c>
      <c r="KY2" s="80" t="s">
        <v>495</v>
      </c>
      <c r="KZ2" s="80" t="s">
        <v>496</v>
      </c>
      <c r="LA2" s="80" t="s">
        <v>497</v>
      </c>
      <c r="LB2" s="80" t="s">
        <v>498</v>
      </c>
      <c r="LC2" s="282" t="s">
        <v>434</v>
      </c>
      <c r="LD2" s="282" t="s">
        <v>435</v>
      </c>
      <c r="LE2" s="282" t="s">
        <v>436</v>
      </c>
      <c r="LF2" s="282" t="s">
        <v>437</v>
      </c>
      <c r="LG2" s="80" t="s">
        <v>438</v>
      </c>
      <c r="LH2" s="80" t="s">
        <v>439</v>
      </c>
      <c r="LI2" s="80" t="s">
        <v>440</v>
      </c>
      <c r="LJ2" s="80" t="s">
        <v>441</v>
      </c>
      <c r="LK2" s="80" t="s">
        <v>442</v>
      </c>
      <c r="LL2" s="80" t="s">
        <v>443</v>
      </c>
      <c r="LM2" s="80" t="s">
        <v>444</v>
      </c>
      <c r="LN2" s="80" t="s">
        <v>445</v>
      </c>
      <c r="LO2" s="80" t="s">
        <v>446</v>
      </c>
      <c r="LP2" s="80" t="s">
        <v>447</v>
      </c>
      <c r="LQ2" s="80" t="s">
        <v>448</v>
      </c>
      <c r="LR2" s="80" t="s">
        <v>449</v>
      </c>
      <c r="LS2" s="80" t="s">
        <v>450</v>
      </c>
      <c r="LT2" s="80" t="s">
        <v>451</v>
      </c>
      <c r="LU2" s="80" t="s">
        <v>452</v>
      </c>
      <c r="LV2" s="80" t="s">
        <v>453</v>
      </c>
      <c r="LW2" s="80" t="s">
        <v>454</v>
      </c>
      <c r="LX2" s="80" t="s">
        <v>455</v>
      </c>
      <c r="LY2" s="80" t="s">
        <v>456</v>
      </c>
      <c r="LZ2" s="80" t="s">
        <v>457</v>
      </c>
      <c r="MA2" s="80" t="s">
        <v>458</v>
      </c>
      <c r="MB2" s="80" t="s">
        <v>459</v>
      </c>
      <c r="MC2" s="80" t="s">
        <v>460</v>
      </c>
      <c r="MD2" s="80" t="s">
        <v>461</v>
      </c>
      <c r="ME2" s="80" t="s">
        <v>462</v>
      </c>
      <c r="MF2" s="80" t="s">
        <v>463</v>
      </c>
      <c r="MG2" s="80" t="s">
        <v>464</v>
      </c>
      <c r="MH2" s="80" t="s">
        <v>465</v>
      </c>
      <c r="MI2" s="80" t="s">
        <v>466</v>
      </c>
      <c r="MJ2" s="80" t="s">
        <v>467</v>
      </c>
      <c r="MK2" s="80" t="s">
        <v>468</v>
      </c>
      <c r="ML2" s="80" t="s">
        <v>469</v>
      </c>
      <c r="MM2" s="80" t="s">
        <v>470</v>
      </c>
      <c r="MN2" s="80" t="s">
        <v>471</v>
      </c>
      <c r="MO2" s="80" t="s">
        <v>472</v>
      </c>
      <c r="MP2" s="80" t="s">
        <v>473</v>
      </c>
      <c r="MQ2" s="80" t="s">
        <v>474</v>
      </c>
      <c r="MR2" s="80" t="s">
        <v>475</v>
      </c>
      <c r="MS2" s="80" t="s">
        <v>476</v>
      </c>
      <c r="MT2" s="80" t="s">
        <v>477</v>
      </c>
      <c r="MU2" s="80" t="s">
        <v>478</v>
      </c>
      <c r="MV2" s="80" t="s">
        <v>479</v>
      </c>
      <c r="MW2" s="80" t="s">
        <v>480</v>
      </c>
      <c r="MX2" s="80" t="s">
        <v>481</v>
      </c>
      <c r="MY2" s="80" t="s">
        <v>482</v>
      </c>
      <c r="MZ2" s="80" t="s">
        <v>483</v>
      </c>
      <c r="NA2" s="80" t="s">
        <v>484</v>
      </c>
      <c r="NB2" s="80" t="s">
        <v>485</v>
      </c>
      <c r="NC2" s="80" t="s">
        <v>486</v>
      </c>
      <c r="ND2" s="80" t="s">
        <v>487</v>
      </c>
      <c r="NE2" s="80" t="s">
        <v>488</v>
      </c>
      <c r="NF2" s="80" t="s">
        <v>489</v>
      </c>
      <c r="NG2" s="80" t="s">
        <v>490</v>
      </c>
      <c r="NH2" s="80" t="s">
        <v>491</v>
      </c>
      <c r="NI2" s="80" t="s">
        <v>492</v>
      </c>
      <c r="NJ2" s="80" t="s">
        <v>493</v>
      </c>
      <c r="NK2" s="80" t="s">
        <v>494</v>
      </c>
      <c r="NL2" s="80" t="s">
        <v>495</v>
      </c>
      <c r="NM2" s="80" t="s">
        <v>496</v>
      </c>
      <c r="NN2" s="80" t="s">
        <v>497</v>
      </c>
      <c r="NO2" s="80" t="s">
        <v>498</v>
      </c>
      <c r="NP2" s="282" t="s">
        <v>434</v>
      </c>
      <c r="NQ2" s="282" t="s">
        <v>435</v>
      </c>
      <c r="NR2" s="282" t="s">
        <v>436</v>
      </c>
      <c r="NS2" s="282" t="s">
        <v>437</v>
      </c>
      <c r="NT2" s="80" t="s">
        <v>438</v>
      </c>
      <c r="NU2" s="80" t="s">
        <v>439</v>
      </c>
      <c r="NV2" s="80" t="s">
        <v>440</v>
      </c>
      <c r="NW2" s="80" t="s">
        <v>441</v>
      </c>
      <c r="NX2" s="80" t="s">
        <v>442</v>
      </c>
      <c r="NY2" s="80" t="s">
        <v>443</v>
      </c>
      <c r="NZ2" s="80" t="s">
        <v>444</v>
      </c>
      <c r="OA2" s="80" t="s">
        <v>445</v>
      </c>
      <c r="OB2" s="80" t="s">
        <v>446</v>
      </c>
      <c r="OC2" s="80" t="s">
        <v>447</v>
      </c>
      <c r="OD2" s="80" t="s">
        <v>448</v>
      </c>
      <c r="OE2" s="80" t="s">
        <v>449</v>
      </c>
      <c r="OF2" s="80" t="s">
        <v>450</v>
      </c>
      <c r="OG2" s="80" t="s">
        <v>451</v>
      </c>
      <c r="OH2" s="80" t="s">
        <v>452</v>
      </c>
      <c r="OI2" s="80" t="s">
        <v>453</v>
      </c>
      <c r="OJ2" s="80" t="s">
        <v>454</v>
      </c>
      <c r="OK2" s="80" t="s">
        <v>455</v>
      </c>
      <c r="OL2" s="80" t="s">
        <v>456</v>
      </c>
      <c r="OM2" s="80" t="s">
        <v>457</v>
      </c>
      <c r="ON2" s="80" t="s">
        <v>458</v>
      </c>
      <c r="OO2" s="80" t="s">
        <v>459</v>
      </c>
      <c r="OP2" s="80" t="s">
        <v>460</v>
      </c>
      <c r="OQ2" s="80" t="s">
        <v>461</v>
      </c>
      <c r="OR2" s="80" t="s">
        <v>462</v>
      </c>
      <c r="OS2" s="80" t="s">
        <v>463</v>
      </c>
      <c r="OT2" s="80" t="s">
        <v>464</v>
      </c>
      <c r="OU2" s="80" t="s">
        <v>465</v>
      </c>
      <c r="OV2" s="80" t="s">
        <v>466</v>
      </c>
      <c r="OW2" s="80" t="s">
        <v>467</v>
      </c>
      <c r="OX2" s="80" t="s">
        <v>468</v>
      </c>
      <c r="OY2" s="80" t="s">
        <v>469</v>
      </c>
      <c r="OZ2" s="80" t="s">
        <v>470</v>
      </c>
      <c r="PA2" s="80" t="s">
        <v>471</v>
      </c>
      <c r="PB2" s="80" t="s">
        <v>472</v>
      </c>
      <c r="PC2" s="80" t="s">
        <v>473</v>
      </c>
      <c r="PD2" s="80" t="s">
        <v>474</v>
      </c>
      <c r="PE2" s="80" t="s">
        <v>475</v>
      </c>
      <c r="PF2" s="80" t="s">
        <v>476</v>
      </c>
      <c r="PG2" s="80" t="s">
        <v>477</v>
      </c>
      <c r="PH2" s="80" t="s">
        <v>478</v>
      </c>
      <c r="PI2" s="80" t="s">
        <v>479</v>
      </c>
      <c r="PJ2" s="80" t="s">
        <v>480</v>
      </c>
      <c r="PK2" s="80" t="s">
        <v>481</v>
      </c>
      <c r="PL2" s="80" t="s">
        <v>482</v>
      </c>
      <c r="PM2" s="80" t="s">
        <v>483</v>
      </c>
      <c r="PN2" s="80" t="s">
        <v>484</v>
      </c>
      <c r="PO2" s="80" t="s">
        <v>485</v>
      </c>
      <c r="PP2" s="80" t="s">
        <v>486</v>
      </c>
      <c r="PQ2" s="80" t="s">
        <v>487</v>
      </c>
      <c r="PR2" s="80" t="s">
        <v>488</v>
      </c>
      <c r="PS2" s="80" t="s">
        <v>489</v>
      </c>
      <c r="PT2" s="80" t="s">
        <v>490</v>
      </c>
      <c r="PU2" s="80" t="s">
        <v>491</v>
      </c>
      <c r="PV2" s="80" t="s">
        <v>492</v>
      </c>
      <c r="PW2" s="80" t="s">
        <v>493</v>
      </c>
      <c r="PX2" s="80" t="s">
        <v>494</v>
      </c>
      <c r="PY2" s="80" t="s">
        <v>495</v>
      </c>
      <c r="PZ2" s="80" t="s">
        <v>496</v>
      </c>
      <c r="QA2" s="80" t="s">
        <v>497</v>
      </c>
      <c r="QB2" s="80" t="s">
        <v>498</v>
      </c>
      <c r="QC2" s="74" t="s">
        <v>219</v>
      </c>
      <c r="QD2" s="75" t="s">
        <v>369</v>
      </c>
      <c r="QE2" s="75" t="s">
        <v>370</v>
      </c>
      <c r="QF2" s="75" t="s">
        <v>372</v>
      </c>
      <c r="QG2" s="75" t="s">
        <v>136</v>
      </c>
      <c r="QH2" s="75" t="s">
        <v>373</v>
      </c>
      <c r="QI2" s="75" t="s">
        <v>145</v>
      </c>
      <c r="QJ2" s="75" t="s">
        <v>374</v>
      </c>
      <c r="QK2" s="75" t="s">
        <v>154</v>
      </c>
      <c r="QL2" s="75" t="s">
        <v>375</v>
      </c>
      <c r="QM2" s="75" t="s">
        <v>163</v>
      </c>
      <c r="QN2" s="75" t="s">
        <v>376</v>
      </c>
      <c r="QO2" s="75" t="s">
        <v>377</v>
      </c>
      <c r="QP2" s="75" t="s">
        <v>378</v>
      </c>
      <c r="QQ2" s="75" t="s">
        <v>379</v>
      </c>
      <c r="QR2" s="75" t="s">
        <v>380</v>
      </c>
      <c r="QS2" s="75" t="s">
        <v>381</v>
      </c>
      <c r="QT2" s="75" t="s">
        <v>382</v>
      </c>
      <c r="QU2" s="75" t="s">
        <v>383</v>
      </c>
      <c r="QV2" s="75" t="s">
        <v>384</v>
      </c>
      <c r="QW2" s="75" t="s">
        <v>385</v>
      </c>
      <c r="QX2" s="75" t="s">
        <v>386</v>
      </c>
      <c r="QY2" s="75" t="s">
        <v>387</v>
      </c>
      <c r="QZ2" s="75" t="s">
        <v>388</v>
      </c>
      <c r="RA2" s="75" t="s">
        <v>389</v>
      </c>
      <c r="RB2" s="75" t="s">
        <v>390</v>
      </c>
      <c r="RC2" s="75" t="s">
        <v>391</v>
      </c>
      <c r="RD2" s="75" t="s">
        <v>392</v>
      </c>
      <c r="RE2" s="75" t="s">
        <v>393</v>
      </c>
      <c r="RF2" s="75" t="s">
        <v>394</v>
      </c>
      <c r="RG2" s="75" t="s">
        <v>395</v>
      </c>
      <c r="RH2" s="75" t="s">
        <v>396</v>
      </c>
      <c r="RI2" s="75" t="s">
        <v>397</v>
      </c>
      <c r="RJ2" s="75" t="s">
        <v>398</v>
      </c>
      <c r="RK2" s="75" t="s">
        <v>399</v>
      </c>
      <c r="RL2" s="75" t="s">
        <v>400</v>
      </c>
      <c r="RM2" s="75" t="s">
        <v>401</v>
      </c>
      <c r="RN2" s="75" t="s">
        <v>402</v>
      </c>
      <c r="RO2" s="75" t="s">
        <v>403</v>
      </c>
      <c r="RP2" s="75" t="s">
        <v>404</v>
      </c>
      <c r="RQ2" s="75" t="s">
        <v>405</v>
      </c>
      <c r="RR2" s="75" t="s">
        <v>406</v>
      </c>
      <c r="RS2" s="75" t="s">
        <v>407</v>
      </c>
      <c r="RT2" s="75" t="s">
        <v>408</v>
      </c>
      <c r="RU2" s="75" t="s">
        <v>409</v>
      </c>
      <c r="RV2" s="75" t="s">
        <v>410</v>
      </c>
      <c r="RW2" s="75" t="s">
        <v>411</v>
      </c>
      <c r="RX2" s="75" t="s">
        <v>412</v>
      </c>
      <c r="RY2" s="75" t="s">
        <v>413</v>
      </c>
      <c r="RZ2" s="75" t="s">
        <v>414</v>
      </c>
      <c r="SA2" s="75" t="s">
        <v>415</v>
      </c>
      <c r="SB2" s="75" t="s">
        <v>416</v>
      </c>
      <c r="SC2" s="75" t="s">
        <v>417</v>
      </c>
      <c r="SD2" s="75" t="s">
        <v>418</v>
      </c>
      <c r="SE2" s="75" t="s">
        <v>419</v>
      </c>
      <c r="SF2" s="75" t="s">
        <v>420</v>
      </c>
      <c r="SG2" s="75" t="s">
        <v>421</v>
      </c>
      <c r="SH2" s="75" t="s">
        <v>422</v>
      </c>
      <c r="SI2" s="75" t="s">
        <v>423</v>
      </c>
      <c r="SJ2" s="75" t="s">
        <v>424</v>
      </c>
      <c r="SK2" s="75" t="s">
        <v>425</v>
      </c>
      <c r="SL2" s="75" t="s">
        <v>426</v>
      </c>
      <c r="SM2" s="75" t="s">
        <v>427</v>
      </c>
      <c r="SN2" s="75" t="s">
        <v>428</v>
      </c>
      <c r="SO2" s="75" t="s">
        <v>429</v>
      </c>
      <c r="SP2" s="75" t="s">
        <v>430</v>
      </c>
      <c r="SQ2" s="75" t="s">
        <v>431</v>
      </c>
      <c r="SR2" s="75" t="s">
        <v>432</v>
      </c>
      <c r="SS2" s="282" t="s">
        <v>434</v>
      </c>
      <c r="ST2" s="282" t="s">
        <v>435</v>
      </c>
      <c r="SU2" s="282" t="s">
        <v>436</v>
      </c>
      <c r="SV2" s="282" t="s">
        <v>437</v>
      </c>
      <c r="SW2" s="80" t="s">
        <v>438</v>
      </c>
      <c r="SX2" s="80" t="s">
        <v>439</v>
      </c>
      <c r="SY2" s="80" t="s">
        <v>440</v>
      </c>
      <c r="SZ2" s="80" t="s">
        <v>441</v>
      </c>
      <c r="TA2" s="80" t="s">
        <v>442</v>
      </c>
      <c r="TB2" s="80" t="s">
        <v>443</v>
      </c>
      <c r="TC2" s="80" t="s">
        <v>444</v>
      </c>
      <c r="TD2" s="80" t="s">
        <v>445</v>
      </c>
      <c r="TE2" s="80" t="s">
        <v>446</v>
      </c>
      <c r="TF2" s="80" t="s">
        <v>447</v>
      </c>
      <c r="TG2" s="80" t="s">
        <v>448</v>
      </c>
      <c r="TH2" s="80" t="s">
        <v>449</v>
      </c>
      <c r="TI2" s="80" t="s">
        <v>450</v>
      </c>
      <c r="TJ2" s="80" t="s">
        <v>451</v>
      </c>
      <c r="TK2" s="80" t="s">
        <v>452</v>
      </c>
      <c r="TL2" s="80" t="s">
        <v>453</v>
      </c>
      <c r="TM2" s="80" t="s">
        <v>454</v>
      </c>
      <c r="TN2" s="80" t="s">
        <v>455</v>
      </c>
      <c r="TO2" s="80" t="s">
        <v>456</v>
      </c>
      <c r="TP2" s="80" t="s">
        <v>457</v>
      </c>
      <c r="TQ2" s="80" t="s">
        <v>458</v>
      </c>
      <c r="TR2" s="80" t="s">
        <v>459</v>
      </c>
      <c r="TS2" s="80" t="s">
        <v>460</v>
      </c>
      <c r="TT2" s="80" t="s">
        <v>461</v>
      </c>
      <c r="TU2" s="80" t="s">
        <v>462</v>
      </c>
      <c r="TV2" s="80" t="s">
        <v>463</v>
      </c>
      <c r="TW2" s="80" t="s">
        <v>464</v>
      </c>
      <c r="TX2" s="80" t="s">
        <v>465</v>
      </c>
      <c r="TY2" s="80" t="s">
        <v>466</v>
      </c>
      <c r="TZ2" s="80" t="s">
        <v>467</v>
      </c>
      <c r="UA2" s="80" t="s">
        <v>468</v>
      </c>
      <c r="UB2" s="80" t="s">
        <v>469</v>
      </c>
      <c r="UC2" s="80" t="s">
        <v>470</v>
      </c>
      <c r="UD2" s="80" t="s">
        <v>471</v>
      </c>
      <c r="UE2" s="80" t="s">
        <v>472</v>
      </c>
      <c r="UF2" s="80" t="s">
        <v>473</v>
      </c>
      <c r="UG2" s="80" t="s">
        <v>474</v>
      </c>
      <c r="UH2" s="80" t="s">
        <v>475</v>
      </c>
      <c r="UI2" s="80" t="s">
        <v>476</v>
      </c>
      <c r="UJ2" s="80" t="s">
        <v>477</v>
      </c>
      <c r="UK2" s="80" t="s">
        <v>478</v>
      </c>
      <c r="UL2" s="80" t="s">
        <v>479</v>
      </c>
      <c r="UM2" s="80" t="s">
        <v>480</v>
      </c>
      <c r="UN2" s="80" t="s">
        <v>481</v>
      </c>
      <c r="UO2" s="80" t="s">
        <v>482</v>
      </c>
      <c r="UP2" s="80" t="s">
        <v>483</v>
      </c>
      <c r="UQ2" s="80" t="s">
        <v>484</v>
      </c>
      <c r="UR2" s="80" t="s">
        <v>485</v>
      </c>
      <c r="US2" s="80" t="s">
        <v>486</v>
      </c>
      <c r="UT2" s="80" t="s">
        <v>487</v>
      </c>
      <c r="UU2" s="80" t="s">
        <v>488</v>
      </c>
      <c r="UV2" s="80" t="s">
        <v>489</v>
      </c>
      <c r="UW2" s="80" t="s">
        <v>490</v>
      </c>
      <c r="UX2" s="80" t="s">
        <v>491</v>
      </c>
      <c r="UY2" s="80" t="s">
        <v>492</v>
      </c>
      <c r="UZ2" s="80" t="s">
        <v>493</v>
      </c>
      <c r="VA2" s="80" t="s">
        <v>494</v>
      </c>
      <c r="VB2" s="80" t="s">
        <v>495</v>
      </c>
      <c r="VC2" s="80" t="s">
        <v>496</v>
      </c>
      <c r="VD2" s="80" t="s">
        <v>497</v>
      </c>
      <c r="VE2" s="80" t="s">
        <v>498</v>
      </c>
      <c r="VF2" s="74" t="s">
        <v>219</v>
      </c>
      <c r="VG2" s="75" t="s">
        <v>369</v>
      </c>
      <c r="VH2" s="75" t="s">
        <v>370</v>
      </c>
      <c r="VI2" s="75" t="s">
        <v>372</v>
      </c>
      <c r="VJ2" s="75" t="s">
        <v>136</v>
      </c>
      <c r="VK2" s="75" t="s">
        <v>373</v>
      </c>
      <c r="VL2" s="75" t="s">
        <v>145</v>
      </c>
      <c r="VM2" s="75" t="s">
        <v>374</v>
      </c>
      <c r="VN2" s="75" t="s">
        <v>154</v>
      </c>
      <c r="VO2" s="75" t="s">
        <v>375</v>
      </c>
      <c r="VP2" s="75" t="s">
        <v>163</v>
      </c>
      <c r="VQ2" s="75" t="s">
        <v>376</v>
      </c>
      <c r="VR2" s="75" t="s">
        <v>377</v>
      </c>
      <c r="VS2" s="75" t="s">
        <v>378</v>
      </c>
      <c r="VT2" s="75" t="s">
        <v>379</v>
      </c>
      <c r="VU2" s="75" t="s">
        <v>380</v>
      </c>
      <c r="VV2" s="75" t="s">
        <v>381</v>
      </c>
      <c r="VW2" s="75" t="s">
        <v>382</v>
      </c>
      <c r="VX2" s="75" t="s">
        <v>383</v>
      </c>
      <c r="VY2" s="75" t="s">
        <v>384</v>
      </c>
      <c r="VZ2" s="75" t="s">
        <v>385</v>
      </c>
      <c r="WA2" s="75" t="s">
        <v>386</v>
      </c>
      <c r="WB2" s="75" t="s">
        <v>387</v>
      </c>
      <c r="WC2" s="75" t="s">
        <v>388</v>
      </c>
      <c r="WD2" s="75" t="s">
        <v>389</v>
      </c>
      <c r="WE2" s="75" t="s">
        <v>390</v>
      </c>
      <c r="WF2" s="75" t="s">
        <v>391</v>
      </c>
      <c r="WG2" s="75" t="s">
        <v>392</v>
      </c>
      <c r="WH2" s="75" t="s">
        <v>393</v>
      </c>
      <c r="WI2" s="75" t="s">
        <v>394</v>
      </c>
      <c r="WJ2" s="75" t="s">
        <v>395</v>
      </c>
      <c r="WK2" s="75" t="s">
        <v>396</v>
      </c>
      <c r="WL2" s="75" t="s">
        <v>397</v>
      </c>
      <c r="WM2" s="75" t="s">
        <v>398</v>
      </c>
      <c r="WN2" s="75" t="s">
        <v>399</v>
      </c>
      <c r="WO2" s="75" t="s">
        <v>400</v>
      </c>
      <c r="WP2" s="75" t="s">
        <v>401</v>
      </c>
      <c r="WQ2" s="75" t="s">
        <v>402</v>
      </c>
      <c r="WR2" s="75" t="s">
        <v>403</v>
      </c>
      <c r="WS2" s="75" t="s">
        <v>404</v>
      </c>
      <c r="WT2" s="75" t="s">
        <v>405</v>
      </c>
      <c r="WU2" s="75" t="s">
        <v>406</v>
      </c>
      <c r="WV2" s="75" t="s">
        <v>407</v>
      </c>
      <c r="WW2" s="75" t="s">
        <v>408</v>
      </c>
      <c r="WX2" s="75" t="s">
        <v>409</v>
      </c>
      <c r="WY2" s="75" t="s">
        <v>410</v>
      </c>
      <c r="WZ2" s="75" t="s">
        <v>411</v>
      </c>
      <c r="XA2" s="75" t="s">
        <v>412</v>
      </c>
      <c r="XB2" s="75" t="s">
        <v>413</v>
      </c>
      <c r="XC2" s="75" t="s">
        <v>414</v>
      </c>
      <c r="XD2" s="75" t="s">
        <v>415</v>
      </c>
      <c r="XE2" s="75" t="s">
        <v>416</v>
      </c>
      <c r="XF2" s="75" t="s">
        <v>417</v>
      </c>
      <c r="XG2" s="75" t="s">
        <v>418</v>
      </c>
      <c r="XH2" s="75" t="s">
        <v>419</v>
      </c>
      <c r="XI2" s="75" t="s">
        <v>420</v>
      </c>
      <c r="XJ2" s="75" t="s">
        <v>421</v>
      </c>
      <c r="XK2" s="75" t="s">
        <v>422</v>
      </c>
      <c r="XL2" s="75" t="s">
        <v>423</v>
      </c>
      <c r="XM2" s="75" t="s">
        <v>424</v>
      </c>
      <c r="XN2" s="75" t="s">
        <v>425</v>
      </c>
      <c r="XO2" s="75" t="s">
        <v>426</v>
      </c>
      <c r="XP2" s="75" t="s">
        <v>427</v>
      </c>
      <c r="XQ2" s="75" t="s">
        <v>428</v>
      </c>
      <c r="XR2" s="75" t="s">
        <v>429</v>
      </c>
      <c r="XS2" s="75" t="s">
        <v>430</v>
      </c>
      <c r="XT2" s="75" t="s">
        <v>431</v>
      </c>
      <c r="XU2" s="75" t="s">
        <v>432</v>
      </c>
      <c r="XV2" s="45" t="s">
        <v>125</v>
      </c>
      <c r="XW2" s="45" t="s">
        <v>126</v>
      </c>
      <c r="XX2" s="45" t="s">
        <v>127</v>
      </c>
      <c r="XY2" s="45" t="s">
        <v>128</v>
      </c>
      <c r="XZ2" s="45" t="s">
        <v>129</v>
      </c>
      <c r="YA2" s="45" t="s">
        <v>130</v>
      </c>
      <c r="YB2" s="45" t="s">
        <v>131</v>
      </c>
      <c r="YC2" s="45" t="s">
        <v>132</v>
      </c>
      <c r="YD2" s="45" t="s">
        <v>133</v>
      </c>
      <c r="YE2" s="45" t="s">
        <v>134</v>
      </c>
      <c r="YF2" s="45" t="s">
        <v>135</v>
      </c>
      <c r="YG2" s="45" t="s">
        <v>136</v>
      </c>
      <c r="YH2" s="45" t="s">
        <v>137</v>
      </c>
      <c r="YI2" s="45" t="s">
        <v>138</v>
      </c>
      <c r="YJ2" s="45" t="s">
        <v>139</v>
      </c>
      <c r="YK2" s="45" t="s">
        <v>140</v>
      </c>
      <c r="YL2" s="45" t="s">
        <v>141</v>
      </c>
      <c r="YM2" s="45" t="s">
        <v>142</v>
      </c>
      <c r="YN2" s="45" t="s">
        <v>143</v>
      </c>
      <c r="YO2" s="45" t="s">
        <v>144</v>
      </c>
      <c r="YP2" s="45" t="s">
        <v>145</v>
      </c>
      <c r="YQ2" s="45" t="s">
        <v>146</v>
      </c>
      <c r="YR2" s="45" t="s">
        <v>147</v>
      </c>
      <c r="YS2" s="45" t="s">
        <v>148</v>
      </c>
      <c r="YT2" s="45" t="s">
        <v>149</v>
      </c>
      <c r="YU2" s="45" t="s">
        <v>150</v>
      </c>
      <c r="YV2" s="45" t="s">
        <v>151</v>
      </c>
      <c r="YW2" s="45" t="s">
        <v>152</v>
      </c>
      <c r="YX2" s="45" t="s">
        <v>153</v>
      </c>
      <c r="YY2" s="45" t="s">
        <v>154</v>
      </c>
      <c r="YZ2" s="45" t="s">
        <v>155</v>
      </c>
      <c r="ZA2" s="45" t="s">
        <v>156</v>
      </c>
      <c r="ZB2" s="45" t="s">
        <v>157</v>
      </c>
      <c r="ZC2" s="45" t="s">
        <v>158</v>
      </c>
      <c r="ZD2" s="45" t="s">
        <v>159</v>
      </c>
      <c r="ZE2" s="45" t="s">
        <v>160</v>
      </c>
      <c r="ZF2" s="45" t="s">
        <v>161</v>
      </c>
      <c r="ZG2" s="45" t="s">
        <v>162</v>
      </c>
      <c r="ZH2" s="45" t="s">
        <v>163</v>
      </c>
      <c r="ZI2" s="45" t="s">
        <v>164</v>
      </c>
      <c r="ZJ2" s="45" t="s">
        <v>165</v>
      </c>
      <c r="ZK2" s="45" t="s">
        <v>166</v>
      </c>
      <c r="ZL2" s="45" t="s">
        <v>167</v>
      </c>
      <c r="ZM2" s="45"/>
      <c r="ZN2" s="45"/>
      <c r="ZO2" s="45"/>
      <c r="ZP2" s="45"/>
      <c r="ZQ2" s="45"/>
      <c r="ZR2" s="45"/>
      <c r="ZS2" s="45"/>
      <c r="ZT2" s="45"/>
      <c r="ZU2" s="45"/>
      <c r="ZV2" s="45"/>
      <c r="ZW2" s="45"/>
      <c r="ZX2" s="45"/>
      <c r="ZY2" s="45"/>
      <c r="ZZ2" s="45"/>
      <c r="AAA2" s="45"/>
      <c r="AAB2" s="45"/>
      <c r="AAC2" s="45"/>
      <c r="AAD2" s="45"/>
      <c r="AAE2" s="45"/>
      <c r="AAF2" s="45"/>
      <c r="AAG2" s="45"/>
      <c r="AAH2" s="45"/>
      <c r="AAI2" s="74" t="s">
        <v>219</v>
      </c>
      <c r="AAJ2" s="75" t="s">
        <v>369</v>
      </c>
      <c r="AAK2" s="75" t="s">
        <v>370</v>
      </c>
      <c r="AAL2" s="75" t="s">
        <v>372</v>
      </c>
      <c r="AAM2" s="75" t="s">
        <v>136</v>
      </c>
      <c r="AAN2" s="75" t="s">
        <v>373</v>
      </c>
      <c r="AAO2" s="75" t="s">
        <v>145</v>
      </c>
      <c r="AAP2" s="75" t="s">
        <v>374</v>
      </c>
      <c r="AAQ2" s="75" t="s">
        <v>154</v>
      </c>
      <c r="AAR2" s="75" t="s">
        <v>375</v>
      </c>
      <c r="AAS2" s="75" t="s">
        <v>163</v>
      </c>
      <c r="AAT2" s="75" t="s">
        <v>376</v>
      </c>
      <c r="AAU2" s="75" t="s">
        <v>377</v>
      </c>
      <c r="AAV2" s="75" t="s">
        <v>378</v>
      </c>
      <c r="AAW2" s="75" t="s">
        <v>379</v>
      </c>
      <c r="AAX2" s="75" t="s">
        <v>380</v>
      </c>
      <c r="AAY2" s="75" t="s">
        <v>381</v>
      </c>
      <c r="AAZ2" s="75" t="s">
        <v>382</v>
      </c>
      <c r="ABA2" s="75" t="s">
        <v>383</v>
      </c>
      <c r="ABB2" s="75" t="s">
        <v>384</v>
      </c>
      <c r="ABC2" s="75" t="s">
        <v>385</v>
      </c>
      <c r="ABD2" s="75" t="s">
        <v>386</v>
      </c>
      <c r="ABE2" s="75" t="s">
        <v>387</v>
      </c>
      <c r="ABF2" s="75" t="s">
        <v>388</v>
      </c>
      <c r="ABG2" s="75" t="s">
        <v>389</v>
      </c>
      <c r="ABH2" s="75" t="s">
        <v>390</v>
      </c>
      <c r="ABI2" s="75" t="s">
        <v>391</v>
      </c>
      <c r="ABJ2" s="75" t="s">
        <v>392</v>
      </c>
      <c r="ABK2" s="75" t="s">
        <v>393</v>
      </c>
      <c r="ABL2" s="75" t="s">
        <v>394</v>
      </c>
      <c r="ABM2" s="75" t="s">
        <v>395</v>
      </c>
      <c r="ABN2" s="75" t="s">
        <v>396</v>
      </c>
      <c r="ABO2" s="75" t="s">
        <v>397</v>
      </c>
      <c r="ABP2" s="75" t="s">
        <v>398</v>
      </c>
      <c r="ABQ2" s="75" t="s">
        <v>399</v>
      </c>
      <c r="ABR2" s="75" t="s">
        <v>400</v>
      </c>
      <c r="ABS2" s="75" t="s">
        <v>401</v>
      </c>
      <c r="ABT2" s="75" t="s">
        <v>402</v>
      </c>
      <c r="ABU2" s="75" t="s">
        <v>403</v>
      </c>
      <c r="ABV2" s="75" t="s">
        <v>404</v>
      </c>
      <c r="ABW2" s="75" t="s">
        <v>405</v>
      </c>
      <c r="ABX2" s="75" t="s">
        <v>406</v>
      </c>
      <c r="ABY2" s="75" t="s">
        <v>407</v>
      </c>
      <c r="ABZ2" s="75" t="s">
        <v>408</v>
      </c>
      <c r="ACA2" s="75" t="s">
        <v>409</v>
      </c>
      <c r="ACB2" s="75" t="s">
        <v>410</v>
      </c>
      <c r="ACC2" s="75" t="s">
        <v>411</v>
      </c>
      <c r="ACD2" s="75" t="s">
        <v>412</v>
      </c>
      <c r="ACE2" s="75" t="s">
        <v>413</v>
      </c>
      <c r="ACF2" s="75" t="s">
        <v>414</v>
      </c>
      <c r="ACG2" s="75" t="s">
        <v>415</v>
      </c>
      <c r="ACH2" s="75" t="s">
        <v>416</v>
      </c>
      <c r="ACI2" s="75" t="s">
        <v>417</v>
      </c>
      <c r="ACJ2" s="75" t="s">
        <v>418</v>
      </c>
      <c r="ACK2" s="75" t="s">
        <v>419</v>
      </c>
      <c r="ACL2" s="75" t="s">
        <v>420</v>
      </c>
      <c r="ACM2" s="75" t="s">
        <v>421</v>
      </c>
      <c r="ACN2" s="75" t="s">
        <v>422</v>
      </c>
      <c r="ACO2" s="75" t="s">
        <v>423</v>
      </c>
      <c r="ACP2" s="75" t="s">
        <v>424</v>
      </c>
      <c r="ACQ2" s="75" t="s">
        <v>425</v>
      </c>
      <c r="ACR2" s="75" t="s">
        <v>426</v>
      </c>
      <c r="ACS2" s="75" t="s">
        <v>427</v>
      </c>
      <c r="ACT2" s="75" t="s">
        <v>428</v>
      </c>
      <c r="ACU2" s="75" t="s">
        <v>429</v>
      </c>
      <c r="ACV2" s="75" t="s">
        <v>430</v>
      </c>
      <c r="ACW2" s="75" t="s">
        <v>431</v>
      </c>
      <c r="ACX2" s="75" t="s">
        <v>432</v>
      </c>
      <c r="ACY2" s="74" t="s">
        <v>219</v>
      </c>
      <c r="ACZ2" s="75" t="s">
        <v>369</v>
      </c>
      <c r="ADA2" s="75" t="s">
        <v>370</v>
      </c>
      <c r="ADB2" s="75" t="s">
        <v>372</v>
      </c>
      <c r="ADC2" s="75" t="s">
        <v>136</v>
      </c>
      <c r="ADD2" s="75" t="s">
        <v>373</v>
      </c>
      <c r="ADE2" s="75" t="s">
        <v>145</v>
      </c>
      <c r="ADF2" s="75" t="s">
        <v>374</v>
      </c>
      <c r="ADG2" s="75" t="s">
        <v>154</v>
      </c>
      <c r="ADH2" s="75" t="s">
        <v>375</v>
      </c>
      <c r="ADI2" s="75" t="s">
        <v>163</v>
      </c>
      <c r="ADJ2" s="75" t="s">
        <v>376</v>
      </c>
      <c r="ADK2" s="75" t="s">
        <v>377</v>
      </c>
      <c r="ADL2" s="75" t="s">
        <v>378</v>
      </c>
      <c r="ADM2" s="75" t="s">
        <v>379</v>
      </c>
      <c r="ADN2" s="75" t="s">
        <v>380</v>
      </c>
      <c r="ADO2" s="75" t="s">
        <v>381</v>
      </c>
      <c r="ADP2" s="75" t="s">
        <v>382</v>
      </c>
      <c r="ADQ2" s="75" t="s">
        <v>383</v>
      </c>
      <c r="ADR2" s="75" t="s">
        <v>384</v>
      </c>
      <c r="ADS2" s="75" t="s">
        <v>385</v>
      </c>
      <c r="ADT2" s="75" t="s">
        <v>386</v>
      </c>
      <c r="ADU2" s="75" t="s">
        <v>387</v>
      </c>
      <c r="ADV2" s="75" t="s">
        <v>388</v>
      </c>
      <c r="ADW2" s="75" t="s">
        <v>389</v>
      </c>
      <c r="ADX2" s="75" t="s">
        <v>390</v>
      </c>
      <c r="ADY2" s="75" t="s">
        <v>391</v>
      </c>
      <c r="ADZ2" s="75" t="s">
        <v>392</v>
      </c>
      <c r="AEA2" s="75" t="s">
        <v>393</v>
      </c>
      <c r="AEB2" s="75" t="s">
        <v>394</v>
      </c>
      <c r="AEC2" s="75" t="s">
        <v>395</v>
      </c>
      <c r="AED2" s="75" t="s">
        <v>396</v>
      </c>
      <c r="AEE2" s="75" t="s">
        <v>397</v>
      </c>
      <c r="AEF2" s="75" t="s">
        <v>398</v>
      </c>
      <c r="AEG2" s="75" t="s">
        <v>399</v>
      </c>
      <c r="AEH2" s="75" t="s">
        <v>400</v>
      </c>
      <c r="AEI2" s="75" t="s">
        <v>401</v>
      </c>
      <c r="AEJ2" s="75" t="s">
        <v>402</v>
      </c>
      <c r="AEK2" s="75" t="s">
        <v>403</v>
      </c>
      <c r="AEL2" s="75" t="s">
        <v>404</v>
      </c>
      <c r="AEM2" s="75" t="s">
        <v>405</v>
      </c>
      <c r="AEN2" s="75" t="s">
        <v>406</v>
      </c>
      <c r="AEO2" s="75" t="s">
        <v>407</v>
      </c>
      <c r="AEP2" s="75" t="s">
        <v>408</v>
      </c>
      <c r="AEQ2" s="75" t="s">
        <v>409</v>
      </c>
      <c r="AER2" s="75" t="s">
        <v>410</v>
      </c>
      <c r="AES2" s="75" t="s">
        <v>411</v>
      </c>
      <c r="AET2" s="75" t="s">
        <v>412</v>
      </c>
      <c r="AEU2" s="75" t="s">
        <v>413</v>
      </c>
      <c r="AEV2" s="75" t="s">
        <v>414</v>
      </c>
      <c r="AEW2" s="75" t="s">
        <v>415</v>
      </c>
      <c r="AEX2" s="75" t="s">
        <v>416</v>
      </c>
      <c r="AEY2" s="75" t="s">
        <v>417</v>
      </c>
      <c r="AEZ2" s="75" t="s">
        <v>418</v>
      </c>
      <c r="AFA2" s="75" t="s">
        <v>419</v>
      </c>
      <c r="AFB2" s="75" t="s">
        <v>420</v>
      </c>
      <c r="AFC2" s="75" t="s">
        <v>421</v>
      </c>
      <c r="AFD2" s="75" t="s">
        <v>422</v>
      </c>
      <c r="AFE2" s="75" t="s">
        <v>423</v>
      </c>
      <c r="AFF2" s="75" t="s">
        <v>424</v>
      </c>
      <c r="AFG2" s="75" t="s">
        <v>425</v>
      </c>
      <c r="AFH2" s="75" t="s">
        <v>426</v>
      </c>
      <c r="AFI2" s="75" t="s">
        <v>427</v>
      </c>
      <c r="AFJ2" s="75" t="s">
        <v>428</v>
      </c>
      <c r="AFK2" s="75" t="s">
        <v>429</v>
      </c>
      <c r="AFL2" s="75" t="s">
        <v>430</v>
      </c>
      <c r="AFM2" s="75" t="s">
        <v>431</v>
      </c>
      <c r="AFN2" s="75" t="s">
        <v>432</v>
      </c>
      <c r="AFO2" s="74" t="s">
        <v>219</v>
      </c>
      <c r="AFP2" s="75" t="s">
        <v>369</v>
      </c>
      <c r="AFQ2" s="75" t="s">
        <v>370</v>
      </c>
      <c r="AFR2" s="75" t="s">
        <v>372</v>
      </c>
      <c r="AFS2" s="75" t="s">
        <v>136</v>
      </c>
      <c r="AFT2" s="75" t="s">
        <v>373</v>
      </c>
      <c r="AFU2" s="75" t="s">
        <v>145</v>
      </c>
      <c r="AFV2" s="75" t="s">
        <v>374</v>
      </c>
      <c r="AFW2" s="75" t="s">
        <v>154</v>
      </c>
      <c r="AFX2" s="75" t="s">
        <v>375</v>
      </c>
      <c r="AFY2" s="75" t="s">
        <v>163</v>
      </c>
      <c r="AFZ2" s="75" t="s">
        <v>376</v>
      </c>
      <c r="AGA2" s="75" t="s">
        <v>377</v>
      </c>
      <c r="AGB2" s="75" t="s">
        <v>378</v>
      </c>
      <c r="AGC2" s="75" t="s">
        <v>379</v>
      </c>
      <c r="AGD2" s="75" t="s">
        <v>380</v>
      </c>
      <c r="AGE2" s="75" t="s">
        <v>381</v>
      </c>
      <c r="AGF2" s="75" t="s">
        <v>382</v>
      </c>
      <c r="AGG2" s="75" t="s">
        <v>383</v>
      </c>
      <c r="AGH2" s="75" t="s">
        <v>384</v>
      </c>
      <c r="AGI2" s="75" t="s">
        <v>385</v>
      </c>
      <c r="AGJ2" s="75" t="s">
        <v>386</v>
      </c>
      <c r="AGK2" s="75" t="s">
        <v>387</v>
      </c>
      <c r="AGL2" s="75" t="s">
        <v>388</v>
      </c>
      <c r="AGM2" s="75" t="s">
        <v>389</v>
      </c>
      <c r="AGN2" s="75" t="s">
        <v>390</v>
      </c>
      <c r="AGO2" s="75" t="s">
        <v>391</v>
      </c>
      <c r="AGP2" s="75" t="s">
        <v>392</v>
      </c>
      <c r="AGQ2" s="75" t="s">
        <v>393</v>
      </c>
      <c r="AGR2" s="75" t="s">
        <v>394</v>
      </c>
      <c r="AGS2" s="75" t="s">
        <v>395</v>
      </c>
      <c r="AGT2" s="75" t="s">
        <v>396</v>
      </c>
      <c r="AGU2" s="75" t="s">
        <v>397</v>
      </c>
      <c r="AGV2" s="75" t="s">
        <v>398</v>
      </c>
      <c r="AGW2" s="75" t="s">
        <v>399</v>
      </c>
      <c r="AGX2" s="75" t="s">
        <v>400</v>
      </c>
      <c r="AGY2" s="75" t="s">
        <v>401</v>
      </c>
      <c r="AGZ2" s="75" t="s">
        <v>402</v>
      </c>
      <c r="AHA2" s="75" t="s">
        <v>403</v>
      </c>
      <c r="AHB2" s="75" t="s">
        <v>404</v>
      </c>
      <c r="AHC2" s="75" t="s">
        <v>405</v>
      </c>
      <c r="AHD2" s="75" t="s">
        <v>406</v>
      </c>
      <c r="AHE2" s="75" t="s">
        <v>407</v>
      </c>
      <c r="AHF2" s="75" t="s">
        <v>408</v>
      </c>
      <c r="AHG2" s="75" t="s">
        <v>409</v>
      </c>
      <c r="AHH2" s="75" t="s">
        <v>410</v>
      </c>
      <c r="AHI2" s="75" t="s">
        <v>411</v>
      </c>
      <c r="AHJ2" s="75" t="s">
        <v>412</v>
      </c>
      <c r="AHK2" s="75" t="s">
        <v>413</v>
      </c>
      <c r="AHL2" s="75" t="s">
        <v>414</v>
      </c>
      <c r="AHM2" s="75" t="s">
        <v>415</v>
      </c>
      <c r="AHN2" s="75" t="s">
        <v>416</v>
      </c>
      <c r="AHO2" s="75" t="s">
        <v>417</v>
      </c>
      <c r="AHP2" s="75" t="s">
        <v>418</v>
      </c>
      <c r="AHQ2" s="75" t="s">
        <v>419</v>
      </c>
      <c r="AHR2" s="75" t="s">
        <v>420</v>
      </c>
      <c r="AHS2" s="75" t="s">
        <v>421</v>
      </c>
      <c r="AHT2" s="75" t="s">
        <v>422</v>
      </c>
      <c r="AHU2" s="75" t="s">
        <v>423</v>
      </c>
      <c r="AHV2" s="75" t="s">
        <v>424</v>
      </c>
      <c r="AHW2" s="75" t="s">
        <v>425</v>
      </c>
      <c r="AHX2" s="75" t="s">
        <v>426</v>
      </c>
      <c r="AHY2" s="75" t="s">
        <v>427</v>
      </c>
      <c r="AHZ2" s="75" t="s">
        <v>428</v>
      </c>
      <c r="AIA2" s="75" t="s">
        <v>429</v>
      </c>
      <c r="AIB2" s="75" t="s">
        <v>430</v>
      </c>
      <c r="AIC2" s="75" t="s">
        <v>431</v>
      </c>
      <c r="AID2" s="75" t="s">
        <v>432</v>
      </c>
      <c r="AIE2" s="85" t="s">
        <v>433</v>
      </c>
      <c r="AIF2" s="85" t="s">
        <v>434</v>
      </c>
      <c r="AIG2" s="283" t="s">
        <v>435</v>
      </c>
      <c r="AIH2" s="86" t="s">
        <v>436</v>
      </c>
      <c r="AII2" s="86" t="s">
        <v>437</v>
      </c>
      <c r="AIJ2" s="86" t="s">
        <v>438</v>
      </c>
      <c r="AIK2" s="86" t="s">
        <v>439</v>
      </c>
      <c r="AIL2" s="86" t="s">
        <v>440</v>
      </c>
      <c r="AIM2" s="86" t="s">
        <v>441</v>
      </c>
      <c r="AIN2" s="86" t="s">
        <v>442</v>
      </c>
      <c r="AIO2" s="86" t="s">
        <v>443</v>
      </c>
      <c r="AIP2" s="86" t="s">
        <v>444</v>
      </c>
      <c r="AIQ2" s="86" t="s">
        <v>445</v>
      </c>
      <c r="AIR2" s="86" t="s">
        <v>446</v>
      </c>
      <c r="AIS2" s="86" t="s">
        <v>447</v>
      </c>
      <c r="AIT2" s="86" t="s">
        <v>448</v>
      </c>
      <c r="AIU2" s="86" t="s">
        <v>449</v>
      </c>
      <c r="AIV2" s="86" t="s">
        <v>450</v>
      </c>
      <c r="AIW2" s="86" t="s">
        <v>451</v>
      </c>
      <c r="AIX2" s="86" t="s">
        <v>452</v>
      </c>
      <c r="AIY2" s="86" t="s">
        <v>453</v>
      </c>
      <c r="AIZ2" s="86" t="s">
        <v>454</v>
      </c>
      <c r="AJA2" s="86" t="s">
        <v>455</v>
      </c>
      <c r="AJB2" s="86" t="s">
        <v>456</v>
      </c>
      <c r="AJC2" s="86" t="s">
        <v>457</v>
      </c>
      <c r="AJD2" s="86" t="s">
        <v>458</v>
      </c>
      <c r="AJE2" s="86" t="s">
        <v>459</v>
      </c>
      <c r="AJF2" s="86" t="s">
        <v>460</v>
      </c>
      <c r="AJG2" s="86" t="s">
        <v>461</v>
      </c>
      <c r="AJH2" s="86" t="s">
        <v>462</v>
      </c>
      <c r="AJI2" s="86" t="s">
        <v>463</v>
      </c>
      <c r="AJJ2" s="86" t="s">
        <v>464</v>
      </c>
      <c r="AJK2" s="86" t="s">
        <v>465</v>
      </c>
      <c r="AJL2" s="86" t="s">
        <v>466</v>
      </c>
      <c r="AJM2" s="86" t="s">
        <v>467</v>
      </c>
      <c r="AJN2" s="86" t="s">
        <v>468</v>
      </c>
      <c r="AJO2" s="86" t="s">
        <v>469</v>
      </c>
      <c r="AJP2" s="86" t="s">
        <v>470</v>
      </c>
      <c r="AJQ2" s="86" t="s">
        <v>471</v>
      </c>
      <c r="AJR2" s="86" t="s">
        <v>472</v>
      </c>
      <c r="AJS2" s="86" t="s">
        <v>473</v>
      </c>
      <c r="AJT2" s="86" t="s">
        <v>474</v>
      </c>
      <c r="AJU2" s="86" t="s">
        <v>475</v>
      </c>
      <c r="AJV2" s="86" t="s">
        <v>476</v>
      </c>
      <c r="AJW2" s="86" t="s">
        <v>477</v>
      </c>
      <c r="AJX2" s="86" t="s">
        <v>478</v>
      </c>
      <c r="AJY2" s="86" t="s">
        <v>479</v>
      </c>
      <c r="AJZ2" s="86" t="s">
        <v>480</v>
      </c>
      <c r="AKA2" s="86" t="s">
        <v>481</v>
      </c>
      <c r="AKB2" s="86" t="s">
        <v>482</v>
      </c>
      <c r="AKC2" s="86" t="s">
        <v>483</v>
      </c>
      <c r="AKD2" s="86" t="s">
        <v>484</v>
      </c>
      <c r="AKE2" s="86" t="s">
        <v>485</v>
      </c>
      <c r="AKF2" s="86" t="s">
        <v>486</v>
      </c>
      <c r="AKG2" s="86" t="s">
        <v>487</v>
      </c>
      <c r="AKH2" s="86" t="s">
        <v>488</v>
      </c>
      <c r="AKI2" s="86" t="s">
        <v>489</v>
      </c>
      <c r="AKJ2" s="86" t="s">
        <v>490</v>
      </c>
      <c r="AKK2" s="86" t="s">
        <v>491</v>
      </c>
      <c r="AKL2" s="86" t="s">
        <v>492</v>
      </c>
      <c r="AKM2" s="86" t="s">
        <v>493</v>
      </c>
      <c r="AKN2" s="86" t="s">
        <v>494</v>
      </c>
      <c r="AKO2" s="86" t="s">
        <v>495</v>
      </c>
      <c r="AKP2" s="86" t="s">
        <v>496</v>
      </c>
      <c r="AKQ2" s="86" t="s">
        <v>497</v>
      </c>
      <c r="AKR2" s="86" t="s">
        <v>498</v>
      </c>
      <c r="AKS2" s="440" t="s">
        <v>218</v>
      </c>
      <c r="AKT2" s="89" t="s">
        <v>433</v>
      </c>
      <c r="AKU2" s="90" t="s">
        <v>434</v>
      </c>
      <c r="AKV2" s="90" t="s">
        <v>435</v>
      </c>
      <c r="AKW2" s="90" t="s">
        <v>436</v>
      </c>
      <c r="AKX2" s="90" t="s">
        <v>437</v>
      </c>
      <c r="AKY2" s="90" t="s">
        <v>438</v>
      </c>
      <c r="AKZ2" s="90" t="s">
        <v>439</v>
      </c>
      <c r="ALA2" s="90" t="s">
        <v>440</v>
      </c>
      <c r="ALB2" s="90" t="s">
        <v>441</v>
      </c>
      <c r="ALC2" s="90" t="s">
        <v>442</v>
      </c>
      <c r="ALD2" s="90" t="s">
        <v>443</v>
      </c>
      <c r="ALE2" s="90" t="s">
        <v>444</v>
      </c>
      <c r="ALF2" s="90" t="s">
        <v>445</v>
      </c>
      <c r="ALG2" s="90" t="s">
        <v>446</v>
      </c>
      <c r="ALH2" s="90" t="s">
        <v>447</v>
      </c>
      <c r="ALI2" s="90" t="s">
        <v>448</v>
      </c>
      <c r="ALJ2" s="90" t="s">
        <v>449</v>
      </c>
      <c r="ALK2" s="90" t="s">
        <v>450</v>
      </c>
      <c r="ALL2" s="90" t="s">
        <v>451</v>
      </c>
      <c r="ALM2" s="90" t="s">
        <v>452</v>
      </c>
      <c r="ALN2" s="90" t="s">
        <v>453</v>
      </c>
      <c r="ALO2" s="90" t="s">
        <v>454</v>
      </c>
      <c r="ALP2" s="90" t="s">
        <v>455</v>
      </c>
      <c r="ALQ2" s="90" t="s">
        <v>456</v>
      </c>
      <c r="ALR2" s="90" t="s">
        <v>457</v>
      </c>
      <c r="ALS2" s="90" t="s">
        <v>458</v>
      </c>
      <c r="ALT2" s="90" t="s">
        <v>459</v>
      </c>
      <c r="ALU2" s="90" t="s">
        <v>460</v>
      </c>
      <c r="ALV2" s="90" t="s">
        <v>461</v>
      </c>
      <c r="ALW2" s="90" t="s">
        <v>462</v>
      </c>
      <c r="ALX2" s="90" t="s">
        <v>463</v>
      </c>
      <c r="ALY2" s="90" t="s">
        <v>464</v>
      </c>
      <c r="ALZ2" s="90" t="s">
        <v>465</v>
      </c>
      <c r="AMA2" s="90" t="s">
        <v>466</v>
      </c>
      <c r="AMB2" s="90" t="s">
        <v>467</v>
      </c>
      <c r="AMC2" s="90" t="s">
        <v>468</v>
      </c>
      <c r="AMD2" s="90" t="s">
        <v>469</v>
      </c>
      <c r="AME2" s="90" t="s">
        <v>470</v>
      </c>
      <c r="AMF2" s="90" t="s">
        <v>471</v>
      </c>
      <c r="AMG2" s="90" t="s">
        <v>472</v>
      </c>
      <c r="AMH2" s="90" t="s">
        <v>473</v>
      </c>
      <c r="AMI2" s="90" t="s">
        <v>474</v>
      </c>
      <c r="AMJ2" s="90" t="s">
        <v>475</v>
      </c>
      <c r="AMK2" s="90" t="s">
        <v>476</v>
      </c>
      <c r="AML2" s="90" t="s">
        <v>477</v>
      </c>
      <c r="AMM2" s="90" t="s">
        <v>478</v>
      </c>
      <c r="AMN2" s="90" t="s">
        <v>479</v>
      </c>
      <c r="AMO2" s="90" t="s">
        <v>480</v>
      </c>
      <c r="AMP2" s="90" t="s">
        <v>481</v>
      </c>
      <c r="AMQ2" s="90" t="s">
        <v>482</v>
      </c>
      <c r="AMR2" s="90" t="s">
        <v>483</v>
      </c>
      <c r="AMS2" s="90" t="s">
        <v>484</v>
      </c>
      <c r="AMT2" s="90" t="s">
        <v>485</v>
      </c>
      <c r="AMU2" s="90" t="s">
        <v>486</v>
      </c>
      <c r="AMV2" s="90" t="s">
        <v>487</v>
      </c>
      <c r="AMW2" s="90" t="s">
        <v>488</v>
      </c>
      <c r="AMX2" s="90" t="s">
        <v>489</v>
      </c>
      <c r="AMY2" s="90" t="s">
        <v>490</v>
      </c>
      <c r="AMZ2" s="90" t="s">
        <v>491</v>
      </c>
      <c r="ANA2" s="90" t="s">
        <v>492</v>
      </c>
      <c r="ANB2" s="90" t="s">
        <v>493</v>
      </c>
      <c r="ANC2" s="90" t="s">
        <v>494</v>
      </c>
      <c r="AND2" s="90" t="s">
        <v>495</v>
      </c>
      <c r="ANE2" s="90" t="s">
        <v>496</v>
      </c>
      <c r="ANF2" s="90" t="s">
        <v>497</v>
      </c>
      <c r="ANG2" s="90" t="s">
        <v>498</v>
      </c>
      <c r="ANH2" s="85" t="s">
        <v>434</v>
      </c>
      <c r="ANI2" s="283" t="s">
        <v>435</v>
      </c>
      <c r="ANJ2" s="86" t="s">
        <v>436</v>
      </c>
      <c r="ANK2" s="86" t="s">
        <v>437</v>
      </c>
      <c r="ANL2" s="86" t="s">
        <v>438</v>
      </c>
      <c r="ANM2" s="86" t="s">
        <v>439</v>
      </c>
      <c r="ANN2" s="86" t="s">
        <v>440</v>
      </c>
      <c r="ANO2" s="86" t="s">
        <v>441</v>
      </c>
      <c r="ANP2" s="86" t="s">
        <v>442</v>
      </c>
      <c r="ANQ2" s="86" t="s">
        <v>443</v>
      </c>
      <c r="ANR2" s="86" t="s">
        <v>444</v>
      </c>
      <c r="ANS2" s="86" t="s">
        <v>445</v>
      </c>
      <c r="ANT2" s="86" t="s">
        <v>446</v>
      </c>
      <c r="ANU2" s="86" t="s">
        <v>447</v>
      </c>
      <c r="ANV2" s="86" t="s">
        <v>448</v>
      </c>
      <c r="ANW2" s="86" t="s">
        <v>449</v>
      </c>
      <c r="ANX2" s="86" t="s">
        <v>450</v>
      </c>
      <c r="ANY2" s="86" t="s">
        <v>451</v>
      </c>
      <c r="ANZ2" s="86" t="s">
        <v>452</v>
      </c>
      <c r="AOA2" s="86" t="s">
        <v>453</v>
      </c>
      <c r="AOB2" s="86" t="s">
        <v>454</v>
      </c>
      <c r="AOC2" s="86" t="s">
        <v>455</v>
      </c>
      <c r="AOD2" s="86" t="s">
        <v>456</v>
      </c>
      <c r="AOE2" s="86" t="s">
        <v>457</v>
      </c>
      <c r="AOF2" s="86" t="s">
        <v>458</v>
      </c>
      <c r="AOG2" s="86" t="s">
        <v>459</v>
      </c>
      <c r="AOH2" s="86" t="s">
        <v>460</v>
      </c>
      <c r="AOI2" s="86" t="s">
        <v>461</v>
      </c>
      <c r="AOJ2" s="86" t="s">
        <v>462</v>
      </c>
      <c r="AOK2" s="86" t="s">
        <v>463</v>
      </c>
      <c r="AOL2" s="86" t="s">
        <v>464</v>
      </c>
      <c r="AOM2" s="86" t="s">
        <v>465</v>
      </c>
      <c r="AON2" s="86" t="s">
        <v>466</v>
      </c>
      <c r="AOO2" s="86" t="s">
        <v>467</v>
      </c>
      <c r="AOP2" s="86" t="s">
        <v>468</v>
      </c>
      <c r="AOQ2" s="86" t="s">
        <v>469</v>
      </c>
      <c r="AOR2" s="86" t="s">
        <v>470</v>
      </c>
      <c r="AOS2" s="86" t="s">
        <v>471</v>
      </c>
      <c r="AOT2" s="86" t="s">
        <v>472</v>
      </c>
      <c r="AOU2" s="86" t="s">
        <v>473</v>
      </c>
      <c r="AOV2" s="86" t="s">
        <v>474</v>
      </c>
      <c r="AOW2" s="86" t="s">
        <v>475</v>
      </c>
      <c r="AOX2" s="86" t="s">
        <v>476</v>
      </c>
      <c r="AOY2" s="86" t="s">
        <v>477</v>
      </c>
      <c r="AOZ2" s="86" t="s">
        <v>478</v>
      </c>
      <c r="APA2" s="86" t="s">
        <v>479</v>
      </c>
      <c r="APB2" s="86" t="s">
        <v>480</v>
      </c>
      <c r="APC2" s="86" t="s">
        <v>481</v>
      </c>
      <c r="APD2" s="86" t="s">
        <v>482</v>
      </c>
      <c r="APE2" s="86" t="s">
        <v>483</v>
      </c>
      <c r="APF2" s="86" t="s">
        <v>484</v>
      </c>
      <c r="APG2" s="86" t="s">
        <v>485</v>
      </c>
      <c r="APH2" s="86" t="s">
        <v>486</v>
      </c>
      <c r="API2" s="86" t="s">
        <v>487</v>
      </c>
      <c r="APJ2" s="86" t="s">
        <v>488</v>
      </c>
      <c r="APK2" s="86" t="s">
        <v>489</v>
      </c>
      <c r="APL2" s="86" t="s">
        <v>490</v>
      </c>
      <c r="APM2" s="86" t="s">
        <v>491</v>
      </c>
      <c r="APN2" s="86" t="s">
        <v>492</v>
      </c>
      <c r="APO2" s="86" t="s">
        <v>493</v>
      </c>
      <c r="APP2" s="86" t="s">
        <v>494</v>
      </c>
      <c r="APQ2" s="86" t="s">
        <v>495</v>
      </c>
      <c r="APR2" s="86" t="s">
        <v>496</v>
      </c>
      <c r="APS2" s="86" t="s">
        <v>497</v>
      </c>
      <c r="APT2" s="86" t="s">
        <v>498</v>
      </c>
      <c r="APU2" s="89" t="s">
        <v>434</v>
      </c>
      <c r="APV2" s="90" t="s">
        <v>435</v>
      </c>
      <c r="APW2" s="90" t="s">
        <v>436</v>
      </c>
      <c r="APX2" s="90" t="s">
        <v>437</v>
      </c>
      <c r="APY2" s="90" t="s">
        <v>438</v>
      </c>
      <c r="APZ2" s="90" t="s">
        <v>439</v>
      </c>
      <c r="AQA2" s="90" t="s">
        <v>440</v>
      </c>
      <c r="AQB2" s="90" t="s">
        <v>441</v>
      </c>
      <c r="AQC2" s="90" t="s">
        <v>442</v>
      </c>
      <c r="AQD2" s="90" t="s">
        <v>443</v>
      </c>
      <c r="AQE2" s="90" t="s">
        <v>444</v>
      </c>
      <c r="AQF2" s="90" t="s">
        <v>445</v>
      </c>
      <c r="AQG2" s="90" t="s">
        <v>446</v>
      </c>
      <c r="AQH2" s="90" t="s">
        <v>447</v>
      </c>
      <c r="AQI2" s="90" t="s">
        <v>448</v>
      </c>
      <c r="AQJ2" s="90" t="s">
        <v>449</v>
      </c>
      <c r="AQK2" s="90" t="s">
        <v>450</v>
      </c>
      <c r="AQL2" s="90" t="s">
        <v>451</v>
      </c>
      <c r="AQM2" s="90" t="s">
        <v>452</v>
      </c>
      <c r="AQN2" s="90" t="s">
        <v>453</v>
      </c>
      <c r="AQO2" s="90" t="s">
        <v>454</v>
      </c>
      <c r="AQP2" s="90" t="s">
        <v>455</v>
      </c>
      <c r="AQQ2" s="90" t="s">
        <v>456</v>
      </c>
      <c r="AQR2" s="90" t="s">
        <v>457</v>
      </c>
      <c r="AQS2" s="90" t="s">
        <v>458</v>
      </c>
      <c r="AQT2" s="90" t="s">
        <v>459</v>
      </c>
      <c r="AQU2" s="90" t="s">
        <v>460</v>
      </c>
      <c r="AQV2" s="90" t="s">
        <v>461</v>
      </c>
      <c r="AQW2" s="90" t="s">
        <v>462</v>
      </c>
      <c r="AQX2" s="90" t="s">
        <v>463</v>
      </c>
      <c r="AQY2" s="90" t="s">
        <v>464</v>
      </c>
      <c r="AQZ2" s="90" t="s">
        <v>465</v>
      </c>
      <c r="ARA2" s="90" t="s">
        <v>466</v>
      </c>
      <c r="ARB2" s="90" t="s">
        <v>467</v>
      </c>
      <c r="ARC2" s="90" t="s">
        <v>468</v>
      </c>
      <c r="ARD2" s="90" t="s">
        <v>469</v>
      </c>
      <c r="ARE2" s="90" t="s">
        <v>470</v>
      </c>
      <c r="ARF2" s="90" t="s">
        <v>471</v>
      </c>
      <c r="ARG2" s="90" t="s">
        <v>472</v>
      </c>
      <c r="ARH2" s="90" t="s">
        <v>473</v>
      </c>
      <c r="ARI2" s="90" t="s">
        <v>474</v>
      </c>
      <c r="ARJ2" s="90" t="s">
        <v>475</v>
      </c>
      <c r="ARK2" s="90" t="s">
        <v>476</v>
      </c>
      <c r="ARL2" s="90" t="s">
        <v>477</v>
      </c>
      <c r="ARM2" s="90" t="s">
        <v>478</v>
      </c>
      <c r="ARN2" s="90" t="s">
        <v>479</v>
      </c>
      <c r="ARO2" s="90" t="s">
        <v>480</v>
      </c>
      <c r="ARP2" s="90" t="s">
        <v>481</v>
      </c>
      <c r="ARQ2" s="90" t="s">
        <v>482</v>
      </c>
      <c r="ARR2" s="90" t="s">
        <v>483</v>
      </c>
      <c r="ARS2" s="90" t="s">
        <v>484</v>
      </c>
      <c r="ART2" s="90" t="s">
        <v>485</v>
      </c>
      <c r="ARU2" s="90" t="s">
        <v>486</v>
      </c>
      <c r="ARV2" s="90" t="s">
        <v>487</v>
      </c>
      <c r="ARW2" s="90" t="s">
        <v>488</v>
      </c>
      <c r="ARX2" s="90" t="s">
        <v>489</v>
      </c>
      <c r="ARY2" s="90" t="s">
        <v>490</v>
      </c>
      <c r="ARZ2" s="90" t="s">
        <v>491</v>
      </c>
      <c r="ASA2" s="90" t="s">
        <v>492</v>
      </c>
      <c r="ASB2" s="90" t="s">
        <v>493</v>
      </c>
      <c r="ASC2" s="90" t="s">
        <v>494</v>
      </c>
      <c r="ASD2" s="90" t="s">
        <v>495</v>
      </c>
      <c r="ASE2" s="90" t="s">
        <v>496</v>
      </c>
      <c r="ASF2" s="90" t="s">
        <v>497</v>
      </c>
      <c r="ASG2" s="90" t="s">
        <v>498</v>
      </c>
      <c r="ASH2" s="86" t="s">
        <v>434</v>
      </c>
      <c r="ASI2" s="86" t="s">
        <v>435</v>
      </c>
      <c r="ASJ2" s="86" t="s">
        <v>436</v>
      </c>
      <c r="ASK2" s="86" t="s">
        <v>437</v>
      </c>
      <c r="ASL2" s="86" t="s">
        <v>438</v>
      </c>
      <c r="ASM2" s="86" t="s">
        <v>439</v>
      </c>
      <c r="ASN2" s="86" t="s">
        <v>440</v>
      </c>
      <c r="ASO2" s="86" t="s">
        <v>441</v>
      </c>
      <c r="ASP2" s="86" t="s">
        <v>442</v>
      </c>
      <c r="ASQ2" s="86" t="s">
        <v>443</v>
      </c>
      <c r="ASR2" s="86" t="s">
        <v>444</v>
      </c>
      <c r="ASS2" s="86" t="s">
        <v>445</v>
      </c>
      <c r="AST2" s="86" t="s">
        <v>446</v>
      </c>
      <c r="ASU2" s="86" t="s">
        <v>447</v>
      </c>
      <c r="ASV2" s="86" t="s">
        <v>448</v>
      </c>
      <c r="ASW2" s="86" t="s">
        <v>449</v>
      </c>
      <c r="ASX2" s="86" t="s">
        <v>450</v>
      </c>
      <c r="ASY2" s="86" t="s">
        <v>451</v>
      </c>
      <c r="ASZ2" s="86" t="s">
        <v>452</v>
      </c>
      <c r="ATA2" s="86" t="s">
        <v>453</v>
      </c>
      <c r="ATB2" s="86" t="s">
        <v>454</v>
      </c>
      <c r="ATC2" s="86" t="s">
        <v>455</v>
      </c>
      <c r="ATD2" s="86" t="s">
        <v>456</v>
      </c>
      <c r="ATE2" s="86" t="s">
        <v>457</v>
      </c>
      <c r="ATF2" s="86" t="s">
        <v>458</v>
      </c>
      <c r="ATG2" s="86" t="s">
        <v>459</v>
      </c>
      <c r="ATH2" s="86" t="s">
        <v>460</v>
      </c>
      <c r="ATI2" s="86" t="s">
        <v>461</v>
      </c>
      <c r="ATJ2" s="86" t="s">
        <v>462</v>
      </c>
      <c r="ATK2" s="86" t="s">
        <v>463</v>
      </c>
      <c r="ATL2" s="86" t="s">
        <v>464</v>
      </c>
      <c r="ATM2" s="86" t="s">
        <v>465</v>
      </c>
      <c r="ATN2" s="86" t="s">
        <v>466</v>
      </c>
      <c r="ATO2" s="86" t="s">
        <v>467</v>
      </c>
      <c r="ATP2" s="86" t="s">
        <v>468</v>
      </c>
      <c r="ATQ2" s="86" t="s">
        <v>469</v>
      </c>
      <c r="ATR2" s="86" t="s">
        <v>470</v>
      </c>
      <c r="ATS2" s="86" t="s">
        <v>471</v>
      </c>
      <c r="ATT2" s="86" t="s">
        <v>472</v>
      </c>
      <c r="ATU2" s="86" t="s">
        <v>473</v>
      </c>
      <c r="ATV2" s="86" t="s">
        <v>474</v>
      </c>
      <c r="ATW2" s="86" t="s">
        <v>475</v>
      </c>
      <c r="ATX2" s="86" t="s">
        <v>476</v>
      </c>
      <c r="ATY2" s="86" t="s">
        <v>477</v>
      </c>
      <c r="ATZ2" s="86" t="s">
        <v>478</v>
      </c>
      <c r="AUA2" s="86" t="s">
        <v>479</v>
      </c>
      <c r="AUB2" s="86" t="s">
        <v>480</v>
      </c>
      <c r="AUC2" s="86" t="s">
        <v>481</v>
      </c>
      <c r="AUD2" s="86" t="s">
        <v>482</v>
      </c>
      <c r="AUE2" s="86" t="s">
        <v>483</v>
      </c>
      <c r="AUF2" s="86" t="s">
        <v>484</v>
      </c>
      <c r="AUG2" s="86" t="s">
        <v>485</v>
      </c>
      <c r="AUH2" s="86" t="s">
        <v>486</v>
      </c>
      <c r="AUI2" s="86" t="s">
        <v>487</v>
      </c>
      <c r="AUJ2" s="86" t="s">
        <v>488</v>
      </c>
      <c r="AUK2" s="86" t="s">
        <v>489</v>
      </c>
      <c r="AUL2" s="86" t="s">
        <v>490</v>
      </c>
      <c r="AUM2" s="86" t="s">
        <v>491</v>
      </c>
      <c r="AUN2" s="86" t="s">
        <v>492</v>
      </c>
      <c r="AUO2" s="86" t="s">
        <v>493</v>
      </c>
      <c r="AUP2" s="86" t="s">
        <v>494</v>
      </c>
      <c r="AUQ2" s="86" t="s">
        <v>495</v>
      </c>
      <c r="AUR2" s="86" t="s">
        <v>496</v>
      </c>
      <c r="AUS2" s="86" t="s">
        <v>497</v>
      </c>
      <c r="AUT2" s="86" t="s">
        <v>498</v>
      </c>
      <c r="AUU2" s="74" t="s">
        <v>219</v>
      </c>
      <c r="AUV2" s="75" t="s">
        <v>369</v>
      </c>
      <c r="AUW2" s="75" t="s">
        <v>370</v>
      </c>
      <c r="AUX2" s="75" t="s">
        <v>372</v>
      </c>
      <c r="AUY2" s="75" t="s">
        <v>136</v>
      </c>
      <c r="AUZ2" s="75" t="s">
        <v>373</v>
      </c>
      <c r="AVA2" s="75" t="s">
        <v>145</v>
      </c>
      <c r="AVB2" s="75" t="s">
        <v>374</v>
      </c>
      <c r="AVC2" s="75" t="s">
        <v>154</v>
      </c>
      <c r="AVD2" s="75" t="s">
        <v>375</v>
      </c>
      <c r="AVE2" s="75" t="s">
        <v>163</v>
      </c>
      <c r="AVF2" s="75" t="s">
        <v>376</v>
      </c>
      <c r="AVG2" s="75" t="s">
        <v>377</v>
      </c>
      <c r="AVH2" s="75" t="s">
        <v>378</v>
      </c>
      <c r="AVI2" s="75" t="s">
        <v>379</v>
      </c>
      <c r="AVJ2" s="75" t="s">
        <v>380</v>
      </c>
      <c r="AVK2" s="75" t="s">
        <v>381</v>
      </c>
      <c r="AVL2" s="75" t="s">
        <v>382</v>
      </c>
      <c r="AVM2" s="75" t="s">
        <v>383</v>
      </c>
      <c r="AVN2" s="75" t="s">
        <v>384</v>
      </c>
      <c r="AVO2" s="75" t="s">
        <v>385</v>
      </c>
      <c r="AVP2" s="75" t="s">
        <v>386</v>
      </c>
      <c r="AVQ2" s="75" t="s">
        <v>387</v>
      </c>
      <c r="AVR2" s="75" t="s">
        <v>388</v>
      </c>
      <c r="AVS2" s="75" t="s">
        <v>389</v>
      </c>
      <c r="AVT2" s="75" t="s">
        <v>390</v>
      </c>
      <c r="AVU2" s="75" t="s">
        <v>391</v>
      </c>
      <c r="AVV2" s="75" t="s">
        <v>392</v>
      </c>
      <c r="AVW2" s="75" t="s">
        <v>393</v>
      </c>
      <c r="AVX2" s="75" t="s">
        <v>394</v>
      </c>
      <c r="AVY2" s="75" t="s">
        <v>395</v>
      </c>
      <c r="AVZ2" s="75" t="s">
        <v>396</v>
      </c>
      <c r="AWA2" s="75" t="s">
        <v>397</v>
      </c>
      <c r="AWB2" s="75" t="s">
        <v>398</v>
      </c>
      <c r="AWC2" s="75" t="s">
        <v>399</v>
      </c>
      <c r="AWD2" s="75" t="s">
        <v>400</v>
      </c>
      <c r="AWE2" s="75" t="s">
        <v>401</v>
      </c>
      <c r="AWF2" s="75" t="s">
        <v>402</v>
      </c>
      <c r="AWG2" s="75" t="s">
        <v>403</v>
      </c>
      <c r="AWH2" s="75" t="s">
        <v>404</v>
      </c>
      <c r="AWI2" s="75" t="s">
        <v>405</v>
      </c>
      <c r="AWJ2" s="75" t="s">
        <v>406</v>
      </c>
      <c r="AWK2" s="75" t="s">
        <v>407</v>
      </c>
      <c r="AWL2" s="75" t="s">
        <v>408</v>
      </c>
      <c r="AWM2" s="75" t="s">
        <v>409</v>
      </c>
      <c r="AWN2" s="75" t="s">
        <v>410</v>
      </c>
      <c r="AWO2" s="75" t="s">
        <v>411</v>
      </c>
      <c r="AWP2" s="75" t="s">
        <v>412</v>
      </c>
      <c r="AWQ2" s="75" t="s">
        <v>413</v>
      </c>
      <c r="AWR2" s="75" t="s">
        <v>414</v>
      </c>
      <c r="AWS2" s="75" t="s">
        <v>415</v>
      </c>
      <c r="AWT2" s="75" t="s">
        <v>416</v>
      </c>
      <c r="AWU2" s="75" t="s">
        <v>417</v>
      </c>
      <c r="AWV2" s="75" t="s">
        <v>418</v>
      </c>
      <c r="AWW2" s="75" t="s">
        <v>419</v>
      </c>
      <c r="AWX2" s="75" t="s">
        <v>420</v>
      </c>
      <c r="AWY2" s="75" t="s">
        <v>421</v>
      </c>
      <c r="AWZ2" s="75" t="s">
        <v>422</v>
      </c>
      <c r="AXA2" s="75" t="s">
        <v>423</v>
      </c>
      <c r="AXB2" s="75" t="s">
        <v>424</v>
      </c>
      <c r="AXC2" s="75" t="s">
        <v>425</v>
      </c>
      <c r="AXD2" s="75" t="s">
        <v>426</v>
      </c>
      <c r="AXE2" s="75" t="s">
        <v>427</v>
      </c>
      <c r="AXF2" s="75" t="s">
        <v>428</v>
      </c>
      <c r="AXG2" s="75" t="s">
        <v>429</v>
      </c>
      <c r="AXH2" s="75" t="s">
        <v>430</v>
      </c>
      <c r="AXI2" s="75" t="s">
        <v>431</v>
      </c>
      <c r="AXJ2" s="75" t="s">
        <v>432</v>
      </c>
      <c r="AXK2" s="86" t="s">
        <v>434</v>
      </c>
      <c r="AXL2" s="86" t="s">
        <v>435</v>
      </c>
      <c r="AXM2" s="86" t="s">
        <v>436</v>
      </c>
      <c r="AXN2" s="86" t="s">
        <v>437</v>
      </c>
      <c r="AXO2" s="86" t="s">
        <v>438</v>
      </c>
      <c r="AXP2" s="86" t="s">
        <v>439</v>
      </c>
      <c r="AXQ2" s="86" t="s">
        <v>440</v>
      </c>
      <c r="AXR2" s="86" t="s">
        <v>441</v>
      </c>
      <c r="AXS2" s="86" t="s">
        <v>442</v>
      </c>
      <c r="AXT2" s="86" t="s">
        <v>443</v>
      </c>
      <c r="AXU2" s="86" t="s">
        <v>444</v>
      </c>
      <c r="AXV2" s="86" t="s">
        <v>445</v>
      </c>
      <c r="AXW2" s="86" t="s">
        <v>446</v>
      </c>
      <c r="AXX2" s="86" t="s">
        <v>447</v>
      </c>
      <c r="AXY2" s="86" t="s">
        <v>448</v>
      </c>
      <c r="AXZ2" s="86" t="s">
        <v>449</v>
      </c>
      <c r="AYA2" s="86" t="s">
        <v>450</v>
      </c>
      <c r="AYB2" s="86" t="s">
        <v>451</v>
      </c>
      <c r="AYC2" s="86" t="s">
        <v>452</v>
      </c>
      <c r="AYD2" s="86" t="s">
        <v>453</v>
      </c>
      <c r="AYE2" s="86" t="s">
        <v>454</v>
      </c>
      <c r="AYF2" s="86" t="s">
        <v>455</v>
      </c>
      <c r="AYG2" s="86" t="s">
        <v>456</v>
      </c>
      <c r="AYH2" s="86" t="s">
        <v>457</v>
      </c>
      <c r="AYI2" s="86" t="s">
        <v>458</v>
      </c>
      <c r="AYJ2" s="86" t="s">
        <v>459</v>
      </c>
      <c r="AYK2" s="86" t="s">
        <v>460</v>
      </c>
      <c r="AYL2" s="86" t="s">
        <v>461</v>
      </c>
      <c r="AYM2" s="86" t="s">
        <v>462</v>
      </c>
      <c r="AYN2" s="86" t="s">
        <v>463</v>
      </c>
      <c r="AYO2" s="86" t="s">
        <v>464</v>
      </c>
      <c r="AYP2" s="86" t="s">
        <v>465</v>
      </c>
      <c r="AYQ2" s="86" t="s">
        <v>466</v>
      </c>
      <c r="AYR2" s="86" t="s">
        <v>467</v>
      </c>
      <c r="AYS2" s="86" t="s">
        <v>468</v>
      </c>
      <c r="AYT2" s="86" t="s">
        <v>469</v>
      </c>
      <c r="AYU2" s="86" t="s">
        <v>470</v>
      </c>
      <c r="AYV2" s="86" t="s">
        <v>471</v>
      </c>
      <c r="AYW2" s="86" t="s">
        <v>472</v>
      </c>
      <c r="AYX2" s="86" t="s">
        <v>473</v>
      </c>
      <c r="AYY2" s="86" t="s">
        <v>474</v>
      </c>
      <c r="AYZ2" s="86" t="s">
        <v>475</v>
      </c>
      <c r="AZA2" s="86" t="s">
        <v>476</v>
      </c>
      <c r="AZB2" s="86" t="s">
        <v>477</v>
      </c>
      <c r="AZC2" s="86" t="s">
        <v>478</v>
      </c>
      <c r="AZD2" s="86" t="s">
        <v>479</v>
      </c>
      <c r="AZE2" s="86" t="s">
        <v>480</v>
      </c>
      <c r="AZF2" s="86" t="s">
        <v>481</v>
      </c>
      <c r="AZG2" s="86" t="s">
        <v>482</v>
      </c>
      <c r="AZH2" s="86" t="s">
        <v>483</v>
      </c>
      <c r="AZI2" s="86" t="s">
        <v>484</v>
      </c>
      <c r="AZJ2" s="86" t="s">
        <v>485</v>
      </c>
      <c r="AZK2" s="86" t="s">
        <v>486</v>
      </c>
      <c r="AZL2" s="86" t="s">
        <v>487</v>
      </c>
      <c r="AZM2" s="86" t="s">
        <v>488</v>
      </c>
      <c r="AZN2" s="86" t="s">
        <v>489</v>
      </c>
      <c r="AZO2" s="86" t="s">
        <v>490</v>
      </c>
      <c r="AZP2" s="86" t="s">
        <v>491</v>
      </c>
      <c r="AZQ2" s="86" t="s">
        <v>492</v>
      </c>
      <c r="AZR2" s="86" t="s">
        <v>493</v>
      </c>
      <c r="AZS2" s="86" t="s">
        <v>494</v>
      </c>
      <c r="AZT2" s="86" t="s">
        <v>495</v>
      </c>
      <c r="AZU2" s="86" t="s">
        <v>496</v>
      </c>
      <c r="AZV2" s="86" t="s">
        <v>497</v>
      </c>
      <c r="AZW2" s="86" t="s">
        <v>498</v>
      </c>
      <c r="AZX2" s="79" t="s">
        <v>434</v>
      </c>
      <c r="AZY2" s="282" t="s">
        <v>435</v>
      </c>
      <c r="AZZ2" s="80" t="s">
        <v>436</v>
      </c>
      <c r="BAA2" s="80" t="s">
        <v>437</v>
      </c>
      <c r="BAB2" s="80" t="s">
        <v>438</v>
      </c>
      <c r="BAC2" s="80" t="s">
        <v>439</v>
      </c>
      <c r="BAD2" s="80" t="s">
        <v>440</v>
      </c>
      <c r="BAE2" s="80" t="s">
        <v>441</v>
      </c>
      <c r="BAF2" s="80" t="s">
        <v>442</v>
      </c>
      <c r="BAG2" s="80" t="s">
        <v>443</v>
      </c>
      <c r="BAH2" s="80" t="s">
        <v>444</v>
      </c>
      <c r="BAI2" s="80" t="s">
        <v>445</v>
      </c>
      <c r="BAJ2" s="80" t="s">
        <v>446</v>
      </c>
      <c r="BAK2" s="80" t="s">
        <v>447</v>
      </c>
      <c r="BAL2" s="80" t="s">
        <v>448</v>
      </c>
      <c r="BAM2" s="80" t="s">
        <v>449</v>
      </c>
      <c r="BAN2" s="80" t="s">
        <v>450</v>
      </c>
      <c r="BAO2" s="80" t="s">
        <v>451</v>
      </c>
      <c r="BAP2" s="80" t="s">
        <v>452</v>
      </c>
      <c r="BAQ2" s="80" t="s">
        <v>453</v>
      </c>
      <c r="BAR2" s="80" t="s">
        <v>454</v>
      </c>
      <c r="BAS2" s="80" t="s">
        <v>455</v>
      </c>
      <c r="BAT2" s="80" t="s">
        <v>456</v>
      </c>
      <c r="BAU2" s="80" t="s">
        <v>457</v>
      </c>
      <c r="BAV2" s="80" t="s">
        <v>458</v>
      </c>
      <c r="BAW2" s="80" t="s">
        <v>459</v>
      </c>
      <c r="BAX2" s="80" t="s">
        <v>460</v>
      </c>
      <c r="BAY2" s="80" t="s">
        <v>461</v>
      </c>
      <c r="BAZ2" s="80" t="s">
        <v>462</v>
      </c>
      <c r="BBA2" s="80" t="s">
        <v>463</v>
      </c>
      <c r="BBB2" s="80" t="s">
        <v>464</v>
      </c>
      <c r="BBC2" s="80" t="s">
        <v>465</v>
      </c>
      <c r="BBD2" s="80" t="s">
        <v>466</v>
      </c>
      <c r="BBE2" s="80" t="s">
        <v>467</v>
      </c>
      <c r="BBF2" s="80" t="s">
        <v>468</v>
      </c>
      <c r="BBG2" s="80" t="s">
        <v>469</v>
      </c>
      <c r="BBH2" s="80" t="s">
        <v>470</v>
      </c>
      <c r="BBI2" s="80" t="s">
        <v>471</v>
      </c>
      <c r="BBJ2" s="80" t="s">
        <v>472</v>
      </c>
      <c r="BBK2" s="80" t="s">
        <v>473</v>
      </c>
      <c r="BBL2" s="80" t="s">
        <v>474</v>
      </c>
      <c r="BBM2" s="80" t="s">
        <v>475</v>
      </c>
      <c r="BBN2" s="80" t="s">
        <v>476</v>
      </c>
      <c r="BBO2" s="80" t="s">
        <v>477</v>
      </c>
      <c r="BBP2" s="80" t="s">
        <v>478</v>
      </c>
      <c r="BBQ2" s="80" t="s">
        <v>479</v>
      </c>
      <c r="BBR2" s="80" t="s">
        <v>480</v>
      </c>
      <c r="BBS2" s="80" t="s">
        <v>481</v>
      </c>
      <c r="BBT2" s="80" t="s">
        <v>482</v>
      </c>
      <c r="BBU2" s="80" t="s">
        <v>483</v>
      </c>
      <c r="BBV2" s="80" t="s">
        <v>484</v>
      </c>
      <c r="BBW2" s="80" t="s">
        <v>485</v>
      </c>
      <c r="BBX2" s="80" t="s">
        <v>486</v>
      </c>
      <c r="BBY2" s="80" t="s">
        <v>487</v>
      </c>
      <c r="BBZ2" s="80" t="s">
        <v>488</v>
      </c>
      <c r="BCA2" s="80" t="s">
        <v>489</v>
      </c>
      <c r="BCB2" s="80" t="s">
        <v>490</v>
      </c>
      <c r="BCC2" s="80" t="s">
        <v>491</v>
      </c>
      <c r="BCD2" s="80" t="s">
        <v>492</v>
      </c>
      <c r="BCE2" s="80" t="s">
        <v>493</v>
      </c>
      <c r="BCF2" s="80" t="s">
        <v>494</v>
      </c>
      <c r="BCG2" s="80" t="s">
        <v>495</v>
      </c>
      <c r="BCH2" s="80" t="s">
        <v>496</v>
      </c>
      <c r="BCI2" s="80" t="s">
        <v>497</v>
      </c>
      <c r="BCJ2" s="80" t="s">
        <v>498</v>
      </c>
      <c r="BCK2" s="79" t="s">
        <v>434</v>
      </c>
      <c r="BCL2" s="282" t="s">
        <v>435</v>
      </c>
      <c r="BCM2" s="80" t="s">
        <v>436</v>
      </c>
      <c r="BCN2" s="80" t="s">
        <v>437</v>
      </c>
      <c r="BCO2" s="80" t="s">
        <v>438</v>
      </c>
      <c r="BCP2" s="80" t="s">
        <v>439</v>
      </c>
      <c r="BCQ2" s="80" t="s">
        <v>440</v>
      </c>
      <c r="BCR2" s="80" t="s">
        <v>441</v>
      </c>
      <c r="BCS2" s="80" t="s">
        <v>442</v>
      </c>
      <c r="BCT2" s="80" t="s">
        <v>443</v>
      </c>
      <c r="BCU2" s="80" t="s">
        <v>444</v>
      </c>
      <c r="BCV2" s="80" t="s">
        <v>445</v>
      </c>
      <c r="BCW2" s="80" t="s">
        <v>446</v>
      </c>
      <c r="BCX2" s="80" t="s">
        <v>447</v>
      </c>
      <c r="BCY2" s="80" t="s">
        <v>448</v>
      </c>
      <c r="BCZ2" s="80" t="s">
        <v>449</v>
      </c>
      <c r="BDA2" s="80" t="s">
        <v>450</v>
      </c>
      <c r="BDB2" s="80" t="s">
        <v>451</v>
      </c>
      <c r="BDC2" s="80" t="s">
        <v>452</v>
      </c>
      <c r="BDD2" s="80" t="s">
        <v>453</v>
      </c>
      <c r="BDE2" s="80" t="s">
        <v>454</v>
      </c>
      <c r="BDF2" s="80" t="s">
        <v>455</v>
      </c>
      <c r="BDG2" s="80" t="s">
        <v>456</v>
      </c>
      <c r="BDH2" s="80" t="s">
        <v>457</v>
      </c>
      <c r="BDI2" s="80" t="s">
        <v>458</v>
      </c>
      <c r="BDJ2" s="80" t="s">
        <v>459</v>
      </c>
      <c r="BDK2" s="80" t="s">
        <v>460</v>
      </c>
      <c r="BDL2" s="80" t="s">
        <v>461</v>
      </c>
      <c r="BDM2" s="80" t="s">
        <v>462</v>
      </c>
      <c r="BDN2" s="80" t="s">
        <v>463</v>
      </c>
      <c r="BDO2" s="80" t="s">
        <v>464</v>
      </c>
      <c r="BDP2" s="80" t="s">
        <v>465</v>
      </c>
      <c r="BDQ2" s="80" t="s">
        <v>466</v>
      </c>
      <c r="BDR2" s="80" t="s">
        <v>467</v>
      </c>
      <c r="BDS2" s="80" t="s">
        <v>468</v>
      </c>
      <c r="BDT2" s="80" t="s">
        <v>469</v>
      </c>
      <c r="BDU2" s="80" t="s">
        <v>470</v>
      </c>
      <c r="BDV2" s="80" t="s">
        <v>471</v>
      </c>
      <c r="BDW2" s="80" t="s">
        <v>472</v>
      </c>
      <c r="BDX2" s="80" t="s">
        <v>473</v>
      </c>
      <c r="BDY2" s="80" t="s">
        <v>474</v>
      </c>
      <c r="BDZ2" s="80" t="s">
        <v>475</v>
      </c>
      <c r="BEA2" s="80" t="s">
        <v>476</v>
      </c>
      <c r="BEB2" s="80" t="s">
        <v>477</v>
      </c>
      <c r="BEC2" s="80" t="s">
        <v>478</v>
      </c>
      <c r="BED2" s="80" t="s">
        <v>479</v>
      </c>
      <c r="BEE2" s="80" t="s">
        <v>480</v>
      </c>
      <c r="BEF2" s="80" t="s">
        <v>481</v>
      </c>
      <c r="BEG2" s="80" t="s">
        <v>482</v>
      </c>
      <c r="BEH2" s="80" t="s">
        <v>483</v>
      </c>
      <c r="BEI2" s="80" t="s">
        <v>484</v>
      </c>
      <c r="BEJ2" s="80" t="s">
        <v>485</v>
      </c>
      <c r="BEK2" s="80" t="s">
        <v>486</v>
      </c>
      <c r="BEL2" s="80" t="s">
        <v>487</v>
      </c>
      <c r="BEM2" s="80" t="s">
        <v>488</v>
      </c>
      <c r="BEN2" s="80" t="s">
        <v>489</v>
      </c>
      <c r="BEO2" s="80" t="s">
        <v>490</v>
      </c>
      <c r="BEP2" s="80" t="s">
        <v>491</v>
      </c>
      <c r="BEQ2" s="80" t="s">
        <v>492</v>
      </c>
      <c r="BER2" s="80" t="s">
        <v>493</v>
      </c>
      <c r="BES2" s="80" t="s">
        <v>494</v>
      </c>
      <c r="BET2" s="80" t="s">
        <v>495</v>
      </c>
      <c r="BEU2" s="80" t="s">
        <v>496</v>
      </c>
      <c r="BEV2" s="80" t="s">
        <v>497</v>
      </c>
      <c r="BEW2" s="80" t="s">
        <v>498</v>
      </c>
      <c r="BEX2" s="74" t="s">
        <v>219</v>
      </c>
      <c r="BEY2" s="75" t="s">
        <v>369</v>
      </c>
      <c r="BEZ2" s="75" t="s">
        <v>370</v>
      </c>
      <c r="BFA2" s="75" t="s">
        <v>372</v>
      </c>
      <c r="BFB2" s="75" t="s">
        <v>136</v>
      </c>
      <c r="BFC2" s="75" t="s">
        <v>373</v>
      </c>
      <c r="BFD2" s="75" t="s">
        <v>145</v>
      </c>
      <c r="BFE2" s="75" t="s">
        <v>374</v>
      </c>
      <c r="BFF2" s="75" t="s">
        <v>154</v>
      </c>
      <c r="BFG2" s="75" t="s">
        <v>375</v>
      </c>
      <c r="BFH2" s="75" t="s">
        <v>163</v>
      </c>
      <c r="BFI2" s="75" t="s">
        <v>376</v>
      </c>
      <c r="BFJ2" s="75" t="s">
        <v>377</v>
      </c>
      <c r="BFK2" s="75" t="s">
        <v>378</v>
      </c>
      <c r="BFL2" s="75" t="s">
        <v>379</v>
      </c>
      <c r="BFM2" s="75" t="s">
        <v>380</v>
      </c>
      <c r="BFN2" s="75" t="s">
        <v>381</v>
      </c>
      <c r="BFO2" s="75" t="s">
        <v>382</v>
      </c>
      <c r="BFP2" s="75" t="s">
        <v>383</v>
      </c>
      <c r="BFQ2" s="75" t="s">
        <v>384</v>
      </c>
      <c r="BFR2" s="75" t="s">
        <v>385</v>
      </c>
      <c r="BFS2" s="75" t="s">
        <v>386</v>
      </c>
      <c r="BFT2" s="75" t="s">
        <v>387</v>
      </c>
      <c r="BFU2" s="75" t="s">
        <v>388</v>
      </c>
      <c r="BFV2" s="75" t="s">
        <v>389</v>
      </c>
      <c r="BFW2" s="75" t="s">
        <v>390</v>
      </c>
      <c r="BFX2" s="75" t="s">
        <v>391</v>
      </c>
      <c r="BFY2" s="75" t="s">
        <v>392</v>
      </c>
      <c r="BFZ2" s="75" t="s">
        <v>393</v>
      </c>
      <c r="BGA2" s="75" t="s">
        <v>394</v>
      </c>
      <c r="BGB2" s="75" t="s">
        <v>395</v>
      </c>
      <c r="BGC2" s="75" t="s">
        <v>396</v>
      </c>
      <c r="BGD2" s="75" t="s">
        <v>397</v>
      </c>
      <c r="BGE2" s="75" t="s">
        <v>398</v>
      </c>
      <c r="BGF2" s="75" t="s">
        <v>399</v>
      </c>
      <c r="BGG2" s="75" t="s">
        <v>400</v>
      </c>
      <c r="BGH2" s="75" t="s">
        <v>401</v>
      </c>
      <c r="BGI2" s="75" t="s">
        <v>402</v>
      </c>
      <c r="BGJ2" s="75" t="s">
        <v>403</v>
      </c>
      <c r="BGK2" s="75" t="s">
        <v>404</v>
      </c>
      <c r="BGL2" s="75" t="s">
        <v>405</v>
      </c>
      <c r="BGM2" s="75" t="s">
        <v>406</v>
      </c>
      <c r="BGN2" s="75" t="s">
        <v>407</v>
      </c>
      <c r="BGO2" s="75" t="s">
        <v>408</v>
      </c>
      <c r="BGP2" s="75" t="s">
        <v>409</v>
      </c>
      <c r="BGQ2" s="75" t="s">
        <v>410</v>
      </c>
      <c r="BGR2" s="75" t="s">
        <v>411</v>
      </c>
      <c r="BGS2" s="75" t="s">
        <v>412</v>
      </c>
      <c r="BGT2" s="75" t="s">
        <v>413</v>
      </c>
      <c r="BGU2" s="75" t="s">
        <v>414</v>
      </c>
      <c r="BGV2" s="75" t="s">
        <v>415</v>
      </c>
      <c r="BGW2" s="75" t="s">
        <v>416</v>
      </c>
      <c r="BGX2" s="75" t="s">
        <v>417</v>
      </c>
      <c r="BGY2" s="75" t="s">
        <v>418</v>
      </c>
      <c r="BGZ2" s="75" t="s">
        <v>419</v>
      </c>
      <c r="BHA2" s="75" t="s">
        <v>420</v>
      </c>
      <c r="BHB2" s="75" t="s">
        <v>421</v>
      </c>
      <c r="BHC2" s="75" t="s">
        <v>422</v>
      </c>
      <c r="BHD2" s="75" t="s">
        <v>423</v>
      </c>
      <c r="BHE2" s="75" t="s">
        <v>424</v>
      </c>
      <c r="BHF2" s="75" t="s">
        <v>425</v>
      </c>
      <c r="BHG2" s="75" t="s">
        <v>426</v>
      </c>
      <c r="BHH2" s="75" t="s">
        <v>427</v>
      </c>
      <c r="BHI2" s="75" t="s">
        <v>428</v>
      </c>
      <c r="BHJ2" s="75" t="s">
        <v>429</v>
      </c>
      <c r="BHK2" s="75" t="s">
        <v>430</v>
      </c>
      <c r="BHL2" s="75" t="s">
        <v>431</v>
      </c>
      <c r="BHM2" s="75" t="s">
        <v>432</v>
      </c>
      <c r="BHN2" s="74" t="s">
        <v>219</v>
      </c>
      <c r="BHO2" s="75" t="s">
        <v>369</v>
      </c>
      <c r="BHP2" s="75" t="s">
        <v>370</v>
      </c>
      <c r="BHQ2" s="75" t="s">
        <v>372</v>
      </c>
      <c r="BHR2" s="75" t="s">
        <v>136</v>
      </c>
      <c r="BHS2" s="75" t="s">
        <v>373</v>
      </c>
      <c r="BHT2" s="75" t="s">
        <v>145</v>
      </c>
      <c r="BHU2" s="75" t="s">
        <v>374</v>
      </c>
      <c r="BHV2" s="75" t="s">
        <v>154</v>
      </c>
      <c r="BHW2" s="75" t="s">
        <v>375</v>
      </c>
      <c r="BHX2" s="75" t="s">
        <v>163</v>
      </c>
      <c r="BHY2" s="75" t="s">
        <v>376</v>
      </c>
      <c r="BHZ2" s="75" t="s">
        <v>377</v>
      </c>
      <c r="BIA2" s="75" t="s">
        <v>378</v>
      </c>
      <c r="BIB2" s="75" t="s">
        <v>379</v>
      </c>
      <c r="BIC2" s="75" t="s">
        <v>380</v>
      </c>
      <c r="BID2" s="75" t="s">
        <v>381</v>
      </c>
      <c r="BIE2" s="75" t="s">
        <v>382</v>
      </c>
      <c r="BIF2" s="75" t="s">
        <v>383</v>
      </c>
      <c r="BIG2" s="75" t="s">
        <v>384</v>
      </c>
      <c r="BIH2" s="75" t="s">
        <v>385</v>
      </c>
      <c r="BII2" s="75" t="s">
        <v>386</v>
      </c>
      <c r="BIJ2" s="75" t="s">
        <v>387</v>
      </c>
      <c r="BIK2" s="75" t="s">
        <v>388</v>
      </c>
      <c r="BIL2" s="75" t="s">
        <v>389</v>
      </c>
      <c r="BIM2" s="75" t="s">
        <v>390</v>
      </c>
      <c r="BIN2" s="75" t="s">
        <v>391</v>
      </c>
      <c r="BIO2" s="75" t="s">
        <v>392</v>
      </c>
      <c r="BIP2" s="75" t="s">
        <v>393</v>
      </c>
      <c r="BIQ2" s="75" t="s">
        <v>394</v>
      </c>
      <c r="BIR2" s="75" t="s">
        <v>395</v>
      </c>
      <c r="BIS2" s="75" t="s">
        <v>396</v>
      </c>
      <c r="BIT2" s="75" t="s">
        <v>397</v>
      </c>
      <c r="BIU2" s="75" t="s">
        <v>398</v>
      </c>
      <c r="BIV2" s="75" t="s">
        <v>399</v>
      </c>
      <c r="BIW2" s="75" t="s">
        <v>400</v>
      </c>
      <c r="BIX2" s="75" t="s">
        <v>401</v>
      </c>
      <c r="BIY2" s="75" t="s">
        <v>402</v>
      </c>
      <c r="BIZ2" s="75" t="s">
        <v>403</v>
      </c>
      <c r="BJA2" s="75" t="s">
        <v>404</v>
      </c>
      <c r="BJB2" s="75" t="s">
        <v>405</v>
      </c>
      <c r="BJC2" s="75" t="s">
        <v>406</v>
      </c>
      <c r="BJD2" s="75" t="s">
        <v>407</v>
      </c>
      <c r="BJE2" s="75" t="s">
        <v>408</v>
      </c>
      <c r="BJF2" s="75" t="s">
        <v>409</v>
      </c>
      <c r="BJG2" s="75" t="s">
        <v>410</v>
      </c>
      <c r="BJH2" s="75" t="s">
        <v>411</v>
      </c>
      <c r="BJI2" s="75" t="s">
        <v>412</v>
      </c>
      <c r="BJJ2" s="75" t="s">
        <v>413</v>
      </c>
      <c r="BJK2" s="75" t="s">
        <v>414</v>
      </c>
      <c r="BJL2" s="75" t="s">
        <v>415</v>
      </c>
      <c r="BJM2" s="75" t="s">
        <v>416</v>
      </c>
      <c r="BJN2" s="75" t="s">
        <v>417</v>
      </c>
      <c r="BJO2" s="75" t="s">
        <v>418</v>
      </c>
      <c r="BJP2" s="75" t="s">
        <v>419</v>
      </c>
      <c r="BJQ2" s="75" t="s">
        <v>420</v>
      </c>
      <c r="BJR2" s="75" t="s">
        <v>421</v>
      </c>
      <c r="BJS2" s="75" t="s">
        <v>422</v>
      </c>
      <c r="BJT2" s="75" t="s">
        <v>423</v>
      </c>
      <c r="BJU2" s="75" t="s">
        <v>424</v>
      </c>
      <c r="BJV2" s="75" t="s">
        <v>425</v>
      </c>
      <c r="BJW2" s="75" t="s">
        <v>426</v>
      </c>
      <c r="BJX2" s="75" t="s">
        <v>427</v>
      </c>
      <c r="BJY2" s="75" t="s">
        <v>428</v>
      </c>
      <c r="BJZ2" s="75" t="s">
        <v>429</v>
      </c>
      <c r="BKA2" s="75" t="s">
        <v>430</v>
      </c>
      <c r="BKB2" s="75" t="s">
        <v>431</v>
      </c>
      <c r="BKC2" s="75" t="s">
        <v>432</v>
      </c>
      <c r="BKD2" s="74" t="s">
        <v>219</v>
      </c>
      <c r="BKE2" s="75" t="s">
        <v>369</v>
      </c>
      <c r="BKF2" s="75" t="s">
        <v>370</v>
      </c>
      <c r="BKG2" s="75" t="s">
        <v>372</v>
      </c>
      <c r="BKH2" s="75" t="s">
        <v>136</v>
      </c>
      <c r="BKI2" s="75" t="s">
        <v>373</v>
      </c>
      <c r="BKJ2" s="75" t="s">
        <v>145</v>
      </c>
      <c r="BKK2" s="75" t="s">
        <v>374</v>
      </c>
      <c r="BKL2" s="75" t="s">
        <v>154</v>
      </c>
      <c r="BKM2" s="75" t="s">
        <v>375</v>
      </c>
      <c r="BKN2" s="75" t="s">
        <v>163</v>
      </c>
      <c r="BKO2" s="75" t="s">
        <v>376</v>
      </c>
      <c r="BKP2" s="75" t="s">
        <v>377</v>
      </c>
      <c r="BKQ2" s="75" t="s">
        <v>378</v>
      </c>
      <c r="BKR2" s="75" t="s">
        <v>379</v>
      </c>
      <c r="BKS2" s="75" t="s">
        <v>380</v>
      </c>
      <c r="BKT2" s="75" t="s">
        <v>381</v>
      </c>
      <c r="BKU2" s="75" t="s">
        <v>382</v>
      </c>
      <c r="BKV2" s="75" t="s">
        <v>383</v>
      </c>
      <c r="BKW2" s="75" t="s">
        <v>384</v>
      </c>
      <c r="BKX2" s="75" t="s">
        <v>385</v>
      </c>
      <c r="BKY2" s="75" t="s">
        <v>386</v>
      </c>
      <c r="BKZ2" s="75" t="s">
        <v>387</v>
      </c>
      <c r="BLA2" s="75" t="s">
        <v>388</v>
      </c>
      <c r="BLB2" s="75" t="s">
        <v>389</v>
      </c>
      <c r="BLC2" s="75" t="s">
        <v>390</v>
      </c>
      <c r="BLD2" s="75" t="s">
        <v>391</v>
      </c>
      <c r="BLE2" s="75" t="s">
        <v>392</v>
      </c>
      <c r="BLF2" s="75" t="s">
        <v>393</v>
      </c>
      <c r="BLG2" s="75" t="s">
        <v>394</v>
      </c>
      <c r="BLH2" s="75" t="s">
        <v>395</v>
      </c>
      <c r="BLI2" s="75" t="s">
        <v>396</v>
      </c>
      <c r="BLJ2" s="75" t="s">
        <v>397</v>
      </c>
      <c r="BLK2" s="75" t="s">
        <v>398</v>
      </c>
      <c r="BLL2" s="75" t="s">
        <v>399</v>
      </c>
      <c r="BLM2" s="75" t="s">
        <v>400</v>
      </c>
      <c r="BLN2" s="75" t="s">
        <v>401</v>
      </c>
      <c r="BLO2" s="75" t="s">
        <v>402</v>
      </c>
      <c r="BLP2" s="75" t="s">
        <v>403</v>
      </c>
      <c r="BLQ2" s="75" t="s">
        <v>404</v>
      </c>
      <c r="BLR2" s="75" t="s">
        <v>405</v>
      </c>
      <c r="BLS2" s="75" t="s">
        <v>406</v>
      </c>
      <c r="BLT2" s="75" t="s">
        <v>407</v>
      </c>
      <c r="BLU2" s="75" t="s">
        <v>408</v>
      </c>
      <c r="BLV2" s="75" t="s">
        <v>409</v>
      </c>
      <c r="BLW2" s="75" t="s">
        <v>410</v>
      </c>
      <c r="BLX2" s="75" t="s">
        <v>411</v>
      </c>
      <c r="BLY2" s="75" t="s">
        <v>412</v>
      </c>
      <c r="BLZ2" s="75" t="s">
        <v>413</v>
      </c>
      <c r="BMA2" s="75" t="s">
        <v>414</v>
      </c>
      <c r="BMB2" s="75" t="s">
        <v>415</v>
      </c>
      <c r="BMC2" s="75" t="s">
        <v>416</v>
      </c>
      <c r="BMD2" s="75" t="s">
        <v>417</v>
      </c>
      <c r="BME2" s="75" t="s">
        <v>418</v>
      </c>
      <c r="BMF2" s="75" t="s">
        <v>419</v>
      </c>
      <c r="BMG2" s="75" t="s">
        <v>420</v>
      </c>
      <c r="BMH2" s="75" t="s">
        <v>421</v>
      </c>
      <c r="BMI2" s="75" t="s">
        <v>422</v>
      </c>
      <c r="BMJ2" s="75" t="s">
        <v>423</v>
      </c>
      <c r="BMK2" s="75" t="s">
        <v>424</v>
      </c>
      <c r="BML2" s="75" t="s">
        <v>425</v>
      </c>
      <c r="BMM2" s="75" t="s">
        <v>426</v>
      </c>
      <c r="BMN2" s="75" t="s">
        <v>427</v>
      </c>
      <c r="BMO2" s="75" t="s">
        <v>428</v>
      </c>
      <c r="BMP2" s="75" t="s">
        <v>429</v>
      </c>
      <c r="BMQ2" s="75" t="s">
        <v>430</v>
      </c>
      <c r="BMR2" s="75" t="s">
        <v>431</v>
      </c>
      <c r="BMS2" s="75" t="s">
        <v>432</v>
      </c>
      <c r="BMT2" s="74" t="s">
        <v>219</v>
      </c>
      <c r="BMU2" s="75" t="s">
        <v>369</v>
      </c>
      <c r="BMV2" s="75" t="s">
        <v>370</v>
      </c>
      <c r="BMW2" s="75" t="s">
        <v>372</v>
      </c>
      <c r="BMX2" s="75" t="s">
        <v>136</v>
      </c>
      <c r="BMY2" s="75" t="s">
        <v>373</v>
      </c>
      <c r="BMZ2" s="75" t="s">
        <v>145</v>
      </c>
      <c r="BNA2" s="75" t="s">
        <v>374</v>
      </c>
      <c r="BNB2" s="75" t="s">
        <v>154</v>
      </c>
      <c r="BNC2" s="75" t="s">
        <v>375</v>
      </c>
      <c r="BND2" s="75" t="s">
        <v>163</v>
      </c>
      <c r="BNE2" s="75" t="s">
        <v>376</v>
      </c>
      <c r="BNF2" s="75" t="s">
        <v>377</v>
      </c>
      <c r="BNG2" s="75" t="s">
        <v>378</v>
      </c>
      <c r="BNH2" s="75" t="s">
        <v>379</v>
      </c>
      <c r="BNI2" s="75" t="s">
        <v>380</v>
      </c>
      <c r="BNJ2" s="75" t="s">
        <v>381</v>
      </c>
      <c r="BNK2" s="75" t="s">
        <v>382</v>
      </c>
      <c r="BNL2" s="75" t="s">
        <v>383</v>
      </c>
      <c r="BNM2" s="75" t="s">
        <v>384</v>
      </c>
      <c r="BNN2" s="75" t="s">
        <v>385</v>
      </c>
      <c r="BNO2" s="75" t="s">
        <v>386</v>
      </c>
      <c r="BNP2" s="75" t="s">
        <v>387</v>
      </c>
      <c r="BNQ2" s="75" t="s">
        <v>388</v>
      </c>
      <c r="BNR2" s="75" t="s">
        <v>389</v>
      </c>
      <c r="BNS2" s="75" t="s">
        <v>390</v>
      </c>
      <c r="BNT2" s="75" t="s">
        <v>391</v>
      </c>
      <c r="BNU2" s="75" t="s">
        <v>392</v>
      </c>
      <c r="BNV2" s="75" t="s">
        <v>393</v>
      </c>
      <c r="BNW2" s="75" t="s">
        <v>394</v>
      </c>
      <c r="BNX2" s="75" t="s">
        <v>395</v>
      </c>
      <c r="BNY2" s="75" t="s">
        <v>396</v>
      </c>
      <c r="BNZ2" s="75" t="s">
        <v>397</v>
      </c>
      <c r="BOA2" s="75" t="s">
        <v>398</v>
      </c>
      <c r="BOB2" s="75" t="s">
        <v>399</v>
      </c>
      <c r="BOC2" s="75" t="s">
        <v>400</v>
      </c>
      <c r="BOD2" s="75" t="s">
        <v>401</v>
      </c>
      <c r="BOE2" s="75" t="s">
        <v>402</v>
      </c>
      <c r="BOF2" s="75" t="s">
        <v>403</v>
      </c>
      <c r="BOG2" s="75" t="s">
        <v>404</v>
      </c>
      <c r="BOH2" s="75" t="s">
        <v>405</v>
      </c>
      <c r="BOI2" s="75" t="s">
        <v>406</v>
      </c>
      <c r="BOJ2" s="75" t="s">
        <v>407</v>
      </c>
      <c r="BOK2" s="75" t="s">
        <v>408</v>
      </c>
      <c r="BOL2" s="75" t="s">
        <v>409</v>
      </c>
      <c r="BOM2" s="75" t="s">
        <v>410</v>
      </c>
      <c r="BON2" s="75" t="s">
        <v>411</v>
      </c>
      <c r="BOO2" s="75" t="s">
        <v>412</v>
      </c>
      <c r="BOP2" s="75" t="s">
        <v>413</v>
      </c>
      <c r="BOQ2" s="75" t="s">
        <v>414</v>
      </c>
      <c r="BOR2" s="75" t="s">
        <v>415</v>
      </c>
      <c r="BOS2" s="75" t="s">
        <v>416</v>
      </c>
      <c r="BOT2" s="75" t="s">
        <v>417</v>
      </c>
      <c r="BOU2" s="75" t="s">
        <v>418</v>
      </c>
      <c r="BOV2" s="75" t="s">
        <v>419</v>
      </c>
      <c r="BOW2" s="75" t="s">
        <v>420</v>
      </c>
      <c r="BOX2" s="75" t="s">
        <v>421</v>
      </c>
      <c r="BOY2" s="75" t="s">
        <v>422</v>
      </c>
      <c r="BOZ2" s="75" t="s">
        <v>423</v>
      </c>
      <c r="BPA2" s="75" t="s">
        <v>424</v>
      </c>
      <c r="BPB2" s="75" t="s">
        <v>425</v>
      </c>
      <c r="BPC2" s="75" t="s">
        <v>426</v>
      </c>
      <c r="BPD2" s="75" t="s">
        <v>427</v>
      </c>
      <c r="BPE2" s="75" t="s">
        <v>428</v>
      </c>
      <c r="BPF2" s="75" t="s">
        <v>429</v>
      </c>
      <c r="BPG2" s="75" t="s">
        <v>430</v>
      </c>
      <c r="BPH2" s="75" t="s">
        <v>431</v>
      </c>
      <c r="BPI2" s="75" t="s">
        <v>432</v>
      </c>
      <c r="BPJ2" s="74" t="s">
        <v>219</v>
      </c>
      <c r="BPK2" s="75" t="s">
        <v>369</v>
      </c>
      <c r="BPL2" s="75" t="s">
        <v>370</v>
      </c>
      <c r="BPM2" s="75" t="s">
        <v>372</v>
      </c>
      <c r="BPN2" s="75" t="s">
        <v>136</v>
      </c>
      <c r="BPO2" s="75" t="s">
        <v>373</v>
      </c>
      <c r="BPP2" s="75" t="s">
        <v>145</v>
      </c>
      <c r="BPQ2" s="75" t="s">
        <v>374</v>
      </c>
      <c r="BPR2" s="75" t="s">
        <v>154</v>
      </c>
      <c r="BPS2" s="75" t="s">
        <v>375</v>
      </c>
      <c r="BPT2" s="75" t="s">
        <v>163</v>
      </c>
      <c r="BPU2" s="75" t="s">
        <v>376</v>
      </c>
      <c r="BPV2" s="75" t="s">
        <v>377</v>
      </c>
      <c r="BPW2" s="75" t="s">
        <v>378</v>
      </c>
      <c r="BPX2" s="75" t="s">
        <v>379</v>
      </c>
      <c r="BPY2" s="75" t="s">
        <v>380</v>
      </c>
      <c r="BPZ2" s="75" t="s">
        <v>381</v>
      </c>
      <c r="BQA2" s="75" t="s">
        <v>382</v>
      </c>
      <c r="BQB2" s="75" t="s">
        <v>383</v>
      </c>
      <c r="BQC2" s="75" t="s">
        <v>384</v>
      </c>
      <c r="BQD2" s="75" t="s">
        <v>385</v>
      </c>
      <c r="BQE2" s="75" t="s">
        <v>386</v>
      </c>
      <c r="BQF2" s="75" t="s">
        <v>387</v>
      </c>
      <c r="BQG2" s="75" t="s">
        <v>388</v>
      </c>
      <c r="BQH2" s="75" t="s">
        <v>389</v>
      </c>
      <c r="BQI2" s="75" t="s">
        <v>390</v>
      </c>
      <c r="BQJ2" s="75" t="s">
        <v>391</v>
      </c>
      <c r="BQK2" s="75" t="s">
        <v>392</v>
      </c>
      <c r="BQL2" s="75" t="s">
        <v>393</v>
      </c>
      <c r="BQM2" s="75" t="s">
        <v>394</v>
      </c>
      <c r="BQN2" s="75" t="s">
        <v>395</v>
      </c>
      <c r="BQO2" s="75" t="s">
        <v>396</v>
      </c>
      <c r="BQP2" s="75" t="s">
        <v>397</v>
      </c>
      <c r="BQQ2" s="75" t="s">
        <v>398</v>
      </c>
      <c r="BQR2" s="75" t="s">
        <v>399</v>
      </c>
      <c r="BQS2" s="75" t="s">
        <v>400</v>
      </c>
      <c r="BQT2" s="75" t="s">
        <v>401</v>
      </c>
      <c r="BQU2" s="75" t="s">
        <v>402</v>
      </c>
      <c r="BQV2" s="75" t="s">
        <v>403</v>
      </c>
      <c r="BQW2" s="75" t="s">
        <v>404</v>
      </c>
      <c r="BQX2" s="75" t="s">
        <v>405</v>
      </c>
      <c r="BQY2" s="75" t="s">
        <v>406</v>
      </c>
      <c r="BQZ2" s="75" t="s">
        <v>407</v>
      </c>
      <c r="BRA2" s="75" t="s">
        <v>408</v>
      </c>
      <c r="BRB2" s="75" t="s">
        <v>409</v>
      </c>
      <c r="BRC2" s="75" t="s">
        <v>410</v>
      </c>
      <c r="BRD2" s="75" t="s">
        <v>411</v>
      </c>
      <c r="BRE2" s="75" t="s">
        <v>412</v>
      </c>
      <c r="BRF2" s="75" t="s">
        <v>413</v>
      </c>
      <c r="BRG2" s="75" t="s">
        <v>414</v>
      </c>
      <c r="BRH2" s="75" t="s">
        <v>415</v>
      </c>
      <c r="BRI2" s="75" t="s">
        <v>416</v>
      </c>
      <c r="BRJ2" s="75" t="s">
        <v>417</v>
      </c>
      <c r="BRK2" s="75" t="s">
        <v>418</v>
      </c>
      <c r="BRL2" s="75" t="s">
        <v>419</v>
      </c>
      <c r="BRM2" s="75" t="s">
        <v>420</v>
      </c>
      <c r="BRN2" s="75" t="s">
        <v>421</v>
      </c>
      <c r="BRO2" s="75" t="s">
        <v>422</v>
      </c>
      <c r="BRP2" s="75" t="s">
        <v>423</v>
      </c>
      <c r="BRQ2" s="75" t="s">
        <v>424</v>
      </c>
      <c r="BRR2" s="75" t="s">
        <v>425</v>
      </c>
      <c r="BRS2" s="75" t="s">
        <v>426</v>
      </c>
      <c r="BRT2" s="75" t="s">
        <v>427</v>
      </c>
      <c r="BRU2" s="75" t="s">
        <v>428</v>
      </c>
      <c r="BRV2" s="75" t="s">
        <v>429</v>
      </c>
      <c r="BRW2" s="75" t="s">
        <v>430</v>
      </c>
      <c r="BRX2" s="75" t="s">
        <v>431</v>
      </c>
      <c r="BRY2" s="75" t="s">
        <v>432</v>
      </c>
      <c r="BRZ2" s="74" t="s">
        <v>219</v>
      </c>
      <c r="BSA2" s="75" t="s">
        <v>369</v>
      </c>
      <c r="BSB2" s="75" t="s">
        <v>370</v>
      </c>
      <c r="BSC2" s="75" t="s">
        <v>372</v>
      </c>
      <c r="BSD2" s="75" t="s">
        <v>136</v>
      </c>
      <c r="BSE2" s="75" t="s">
        <v>373</v>
      </c>
      <c r="BSF2" s="75" t="s">
        <v>145</v>
      </c>
      <c r="BSG2" s="75" t="s">
        <v>374</v>
      </c>
      <c r="BSH2" s="75" t="s">
        <v>154</v>
      </c>
      <c r="BSI2" s="75" t="s">
        <v>375</v>
      </c>
      <c r="BSJ2" s="75" t="s">
        <v>163</v>
      </c>
      <c r="BSK2" s="75" t="s">
        <v>376</v>
      </c>
      <c r="BSL2" s="75" t="s">
        <v>377</v>
      </c>
      <c r="BSM2" s="75" t="s">
        <v>378</v>
      </c>
      <c r="BSN2" s="75" t="s">
        <v>379</v>
      </c>
      <c r="BSO2" s="75" t="s">
        <v>380</v>
      </c>
      <c r="BSP2" s="75" t="s">
        <v>381</v>
      </c>
      <c r="BSQ2" s="75" t="s">
        <v>382</v>
      </c>
      <c r="BSR2" s="75" t="s">
        <v>383</v>
      </c>
      <c r="BSS2" s="75" t="s">
        <v>384</v>
      </c>
      <c r="BST2" s="75" t="s">
        <v>385</v>
      </c>
      <c r="BSU2" s="75" t="s">
        <v>386</v>
      </c>
      <c r="BSV2" s="75" t="s">
        <v>387</v>
      </c>
      <c r="BSW2" s="75" t="s">
        <v>388</v>
      </c>
      <c r="BSX2" s="75" t="s">
        <v>389</v>
      </c>
      <c r="BSY2" s="75" t="s">
        <v>390</v>
      </c>
      <c r="BSZ2" s="75" t="s">
        <v>391</v>
      </c>
      <c r="BTA2" s="75" t="s">
        <v>392</v>
      </c>
      <c r="BTB2" s="75" t="s">
        <v>393</v>
      </c>
      <c r="BTC2" s="75" t="s">
        <v>394</v>
      </c>
      <c r="BTD2" s="75" t="s">
        <v>395</v>
      </c>
      <c r="BTE2" s="75" t="s">
        <v>396</v>
      </c>
      <c r="BTF2" s="75" t="s">
        <v>397</v>
      </c>
      <c r="BTG2" s="75" t="s">
        <v>398</v>
      </c>
      <c r="BTH2" s="75" t="s">
        <v>399</v>
      </c>
      <c r="BTI2" s="75" t="s">
        <v>400</v>
      </c>
      <c r="BTJ2" s="75" t="s">
        <v>401</v>
      </c>
      <c r="BTK2" s="75" t="s">
        <v>402</v>
      </c>
      <c r="BTL2" s="75" t="s">
        <v>403</v>
      </c>
      <c r="BTM2" s="75" t="s">
        <v>404</v>
      </c>
      <c r="BTN2" s="75" t="s">
        <v>405</v>
      </c>
      <c r="BTO2" s="75" t="s">
        <v>406</v>
      </c>
      <c r="BTP2" s="75" t="s">
        <v>407</v>
      </c>
      <c r="BTQ2" s="75" t="s">
        <v>408</v>
      </c>
      <c r="BTR2" s="75" t="s">
        <v>409</v>
      </c>
      <c r="BTS2" s="75" t="s">
        <v>410</v>
      </c>
      <c r="BTT2" s="75" t="s">
        <v>411</v>
      </c>
      <c r="BTU2" s="75" t="s">
        <v>412</v>
      </c>
      <c r="BTV2" s="75" t="s">
        <v>413</v>
      </c>
      <c r="BTW2" s="75" t="s">
        <v>414</v>
      </c>
      <c r="BTX2" s="75" t="s">
        <v>415</v>
      </c>
      <c r="BTY2" s="75" t="s">
        <v>416</v>
      </c>
      <c r="BTZ2" s="75" t="s">
        <v>417</v>
      </c>
      <c r="BUA2" s="75" t="s">
        <v>418</v>
      </c>
      <c r="BUB2" s="75" t="s">
        <v>419</v>
      </c>
      <c r="BUC2" s="75" t="s">
        <v>420</v>
      </c>
      <c r="BUD2" s="75" t="s">
        <v>421</v>
      </c>
      <c r="BUE2" s="75" t="s">
        <v>422</v>
      </c>
      <c r="BUF2" s="75" t="s">
        <v>423</v>
      </c>
      <c r="BUG2" s="75" t="s">
        <v>424</v>
      </c>
      <c r="BUH2" s="75" t="s">
        <v>425</v>
      </c>
      <c r="BUI2" s="75" t="s">
        <v>426</v>
      </c>
      <c r="BUJ2" s="75" t="s">
        <v>427</v>
      </c>
      <c r="BUK2" s="75" t="s">
        <v>428</v>
      </c>
      <c r="BUL2" s="75" t="s">
        <v>429</v>
      </c>
      <c r="BUM2" s="75" t="s">
        <v>430</v>
      </c>
      <c r="BUN2" s="75" t="s">
        <v>431</v>
      </c>
      <c r="BUO2" s="75" t="s">
        <v>432</v>
      </c>
      <c r="BUP2" s="86" t="s">
        <v>434</v>
      </c>
      <c r="BUQ2" s="86" t="s">
        <v>435</v>
      </c>
      <c r="BUR2" s="86" t="s">
        <v>436</v>
      </c>
      <c r="BUS2" s="86" t="s">
        <v>437</v>
      </c>
      <c r="BUT2" s="86" t="s">
        <v>438</v>
      </c>
      <c r="BUU2" s="86" t="s">
        <v>439</v>
      </c>
      <c r="BUV2" s="86" t="s">
        <v>440</v>
      </c>
      <c r="BUW2" s="86" t="s">
        <v>441</v>
      </c>
      <c r="BUX2" s="86" t="s">
        <v>442</v>
      </c>
      <c r="BUY2" s="86" t="s">
        <v>443</v>
      </c>
      <c r="BUZ2" s="86" t="s">
        <v>444</v>
      </c>
      <c r="BVA2" s="86" t="s">
        <v>445</v>
      </c>
      <c r="BVB2" s="86" t="s">
        <v>446</v>
      </c>
      <c r="BVC2" s="86" t="s">
        <v>447</v>
      </c>
      <c r="BVD2" s="86" t="s">
        <v>448</v>
      </c>
      <c r="BVE2" s="86" t="s">
        <v>449</v>
      </c>
      <c r="BVF2" s="86" t="s">
        <v>450</v>
      </c>
      <c r="BVG2" s="86" t="s">
        <v>451</v>
      </c>
      <c r="BVH2" s="86" t="s">
        <v>452</v>
      </c>
      <c r="BVI2" s="86" t="s">
        <v>453</v>
      </c>
      <c r="BVJ2" s="86" t="s">
        <v>454</v>
      </c>
      <c r="BVK2" s="86" t="s">
        <v>455</v>
      </c>
      <c r="BVL2" s="86" t="s">
        <v>456</v>
      </c>
      <c r="BVM2" s="86" t="s">
        <v>457</v>
      </c>
      <c r="BVN2" s="86" t="s">
        <v>458</v>
      </c>
      <c r="BVO2" s="86" t="s">
        <v>459</v>
      </c>
      <c r="BVP2" s="86" t="s">
        <v>460</v>
      </c>
      <c r="BVQ2" s="86" t="s">
        <v>461</v>
      </c>
      <c r="BVR2" s="86" t="s">
        <v>462</v>
      </c>
      <c r="BVS2" s="86" t="s">
        <v>463</v>
      </c>
      <c r="BVT2" s="86" t="s">
        <v>464</v>
      </c>
      <c r="BVU2" s="86" t="s">
        <v>465</v>
      </c>
      <c r="BVV2" s="86" t="s">
        <v>466</v>
      </c>
      <c r="BVW2" s="86" t="s">
        <v>467</v>
      </c>
      <c r="BVX2" s="86" t="s">
        <v>468</v>
      </c>
      <c r="BVY2" s="86" t="s">
        <v>469</v>
      </c>
      <c r="BVZ2" s="86" t="s">
        <v>470</v>
      </c>
      <c r="BWA2" s="86" t="s">
        <v>471</v>
      </c>
      <c r="BWB2" s="86" t="s">
        <v>472</v>
      </c>
      <c r="BWC2" s="86" t="s">
        <v>473</v>
      </c>
      <c r="BWD2" s="86" t="s">
        <v>474</v>
      </c>
      <c r="BWE2" s="86" t="s">
        <v>475</v>
      </c>
      <c r="BWF2" s="86" t="s">
        <v>476</v>
      </c>
      <c r="BWG2" s="86" t="s">
        <v>477</v>
      </c>
      <c r="BWH2" s="86" t="s">
        <v>478</v>
      </c>
      <c r="BWI2" s="86" t="s">
        <v>479</v>
      </c>
      <c r="BWJ2" s="86" t="s">
        <v>480</v>
      </c>
      <c r="BWK2" s="86" t="s">
        <v>481</v>
      </c>
      <c r="BWL2" s="86" t="s">
        <v>482</v>
      </c>
      <c r="BWM2" s="86" t="s">
        <v>483</v>
      </c>
      <c r="BWN2" s="86" t="s">
        <v>484</v>
      </c>
      <c r="BWO2" s="86" t="s">
        <v>485</v>
      </c>
      <c r="BWP2" s="86" t="s">
        <v>486</v>
      </c>
      <c r="BWQ2" s="86" t="s">
        <v>487</v>
      </c>
      <c r="BWR2" s="86" t="s">
        <v>488</v>
      </c>
      <c r="BWS2" s="86" t="s">
        <v>489</v>
      </c>
      <c r="BWT2" s="86" t="s">
        <v>490</v>
      </c>
      <c r="BWU2" s="86" t="s">
        <v>491</v>
      </c>
      <c r="BWV2" s="86" t="s">
        <v>492</v>
      </c>
      <c r="BWW2" s="86" t="s">
        <v>493</v>
      </c>
      <c r="BWX2" s="86" t="s">
        <v>494</v>
      </c>
      <c r="BWY2" s="86" t="s">
        <v>495</v>
      </c>
      <c r="BWZ2" s="86" t="s">
        <v>496</v>
      </c>
      <c r="BXA2" s="86" t="s">
        <v>497</v>
      </c>
      <c r="BXB2" s="86" t="s">
        <v>498</v>
      </c>
      <c r="BXC2" s="74" t="s">
        <v>434</v>
      </c>
      <c r="BXD2" s="75" t="s">
        <v>435</v>
      </c>
      <c r="BXE2" s="75" t="s">
        <v>436</v>
      </c>
      <c r="BXF2" s="75" t="s">
        <v>437</v>
      </c>
      <c r="BXG2" s="75" t="s">
        <v>438</v>
      </c>
      <c r="BXH2" s="75" t="s">
        <v>439</v>
      </c>
      <c r="BXI2" s="75" t="s">
        <v>440</v>
      </c>
      <c r="BXJ2" s="75" t="s">
        <v>441</v>
      </c>
      <c r="BXK2" s="75" t="s">
        <v>442</v>
      </c>
      <c r="BXL2" s="75" t="s">
        <v>443</v>
      </c>
      <c r="BXM2" s="75" t="s">
        <v>444</v>
      </c>
      <c r="BXN2" s="75" t="s">
        <v>445</v>
      </c>
      <c r="BXO2" s="75" t="s">
        <v>446</v>
      </c>
      <c r="BXP2" s="75" t="s">
        <v>447</v>
      </c>
      <c r="BXQ2" s="75" t="s">
        <v>448</v>
      </c>
      <c r="BXR2" s="75" t="s">
        <v>449</v>
      </c>
      <c r="BXS2" s="75" t="s">
        <v>450</v>
      </c>
      <c r="BXT2" s="75" t="s">
        <v>451</v>
      </c>
      <c r="BXU2" s="75" t="s">
        <v>452</v>
      </c>
      <c r="BXV2" s="75" t="s">
        <v>453</v>
      </c>
      <c r="BXW2" s="75" t="s">
        <v>454</v>
      </c>
      <c r="BXX2" s="75" t="s">
        <v>455</v>
      </c>
      <c r="BXY2" s="75" t="s">
        <v>456</v>
      </c>
      <c r="BXZ2" s="75" t="s">
        <v>457</v>
      </c>
      <c r="BYA2" s="75" t="s">
        <v>458</v>
      </c>
      <c r="BYB2" s="75" t="s">
        <v>459</v>
      </c>
      <c r="BYC2" s="75" t="s">
        <v>460</v>
      </c>
      <c r="BYD2" s="75" t="s">
        <v>461</v>
      </c>
      <c r="BYE2" s="75" t="s">
        <v>462</v>
      </c>
      <c r="BYF2" s="75" t="s">
        <v>463</v>
      </c>
      <c r="BYG2" s="75" t="s">
        <v>464</v>
      </c>
      <c r="BYH2" s="75" t="s">
        <v>465</v>
      </c>
      <c r="BYI2" s="75" t="s">
        <v>466</v>
      </c>
      <c r="BYJ2" s="75" t="s">
        <v>467</v>
      </c>
      <c r="BYK2" s="75" t="s">
        <v>468</v>
      </c>
      <c r="BYL2" s="75" t="s">
        <v>469</v>
      </c>
      <c r="BYM2" s="75" t="s">
        <v>470</v>
      </c>
      <c r="BYN2" s="75" t="s">
        <v>471</v>
      </c>
      <c r="BYO2" s="75" t="s">
        <v>472</v>
      </c>
      <c r="BYP2" s="75" t="s">
        <v>473</v>
      </c>
      <c r="BYQ2" s="75" t="s">
        <v>474</v>
      </c>
      <c r="BYR2" s="75" t="s">
        <v>475</v>
      </c>
      <c r="BYS2" s="75" t="s">
        <v>476</v>
      </c>
      <c r="BYT2" s="75" t="s">
        <v>477</v>
      </c>
      <c r="BYU2" s="75" t="s">
        <v>478</v>
      </c>
      <c r="BYV2" s="75" t="s">
        <v>479</v>
      </c>
      <c r="BYW2" s="75" t="s">
        <v>480</v>
      </c>
      <c r="BYX2" s="75" t="s">
        <v>481</v>
      </c>
      <c r="BYY2" s="75" t="s">
        <v>482</v>
      </c>
      <c r="BYZ2" s="75" t="s">
        <v>483</v>
      </c>
      <c r="BZA2" s="75" t="s">
        <v>484</v>
      </c>
      <c r="BZB2" s="75" t="s">
        <v>485</v>
      </c>
      <c r="BZC2" s="75" t="s">
        <v>486</v>
      </c>
      <c r="BZD2" s="75" t="s">
        <v>487</v>
      </c>
      <c r="BZE2" s="75" t="s">
        <v>488</v>
      </c>
      <c r="BZF2" s="75" t="s">
        <v>489</v>
      </c>
      <c r="BZG2" s="75" t="s">
        <v>490</v>
      </c>
      <c r="BZH2" s="75" t="s">
        <v>491</v>
      </c>
      <c r="BZI2" s="75" t="s">
        <v>492</v>
      </c>
      <c r="BZJ2" s="75" t="s">
        <v>493</v>
      </c>
      <c r="BZK2" s="75" t="s">
        <v>494</v>
      </c>
      <c r="BZL2" s="75" t="s">
        <v>495</v>
      </c>
      <c r="BZM2" s="75" t="s">
        <v>496</v>
      </c>
      <c r="BZN2" s="75" t="s">
        <v>497</v>
      </c>
      <c r="BZO2" s="75" t="s">
        <v>498</v>
      </c>
      <c r="BZP2" s="86" t="s">
        <v>434</v>
      </c>
      <c r="BZQ2" s="86" t="s">
        <v>435</v>
      </c>
      <c r="BZR2" s="86" t="s">
        <v>436</v>
      </c>
      <c r="BZS2" s="86" t="s">
        <v>437</v>
      </c>
      <c r="BZT2" s="86" t="s">
        <v>438</v>
      </c>
      <c r="BZU2" s="86" t="s">
        <v>439</v>
      </c>
      <c r="BZV2" s="86" t="s">
        <v>440</v>
      </c>
      <c r="BZW2" s="86" t="s">
        <v>441</v>
      </c>
      <c r="BZX2" s="86" t="s">
        <v>442</v>
      </c>
      <c r="BZY2" s="86" t="s">
        <v>443</v>
      </c>
      <c r="BZZ2" s="86" t="s">
        <v>444</v>
      </c>
      <c r="CAA2" s="86" t="s">
        <v>445</v>
      </c>
      <c r="CAB2" s="86" t="s">
        <v>446</v>
      </c>
      <c r="CAC2" s="86" t="s">
        <v>447</v>
      </c>
      <c r="CAD2" s="86" t="s">
        <v>448</v>
      </c>
      <c r="CAE2" s="86" t="s">
        <v>449</v>
      </c>
      <c r="CAF2" s="86" t="s">
        <v>450</v>
      </c>
      <c r="CAG2" s="86" t="s">
        <v>451</v>
      </c>
      <c r="CAH2" s="86" t="s">
        <v>452</v>
      </c>
      <c r="CAI2" s="86" t="s">
        <v>453</v>
      </c>
      <c r="CAJ2" s="86" t="s">
        <v>454</v>
      </c>
      <c r="CAK2" s="86" t="s">
        <v>455</v>
      </c>
      <c r="CAL2" s="86" t="s">
        <v>456</v>
      </c>
      <c r="CAM2" s="86" t="s">
        <v>457</v>
      </c>
      <c r="CAN2" s="86" t="s">
        <v>458</v>
      </c>
      <c r="CAO2" s="86" t="s">
        <v>459</v>
      </c>
      <c r="CAP2" s="86" t="s">
        <v>460</v>
      </c>
      <c r="CAQ2" s="86" t="s">
        <v>461</v>
      </c>
      <c r="CAR2" s="86" t="s">
        <v>462</v>
      </c>
      <c r="CAS2" s="86" t="s">
        <v>463</v>
      </c>
      <c r="CAT2" s="86" t="s">
        <v>464</v>
      </c>
      <c r="CAU2" s="86" t="s">
        <v>465</v>
      </c>
      <c r="CAV2" s="86" t="s">
        <v>466</v>
      </c>
      <c r="CAW2" s="86" t="s">
        <v>467</v>
      </c>
      <c r="CAX2" s="86" t="s">
        <v>468</v>
      </c>
      <c r="CAY2" s="86" t="s">
        <v>469</v>
      </c>
      <c r="CAZ2" s="86" t="s">
        <v>470</v>
      </c>
      <c r="CBA2" s="86" t="s">
        <v>471</v>
      </c>
      <c r="CBB2" s="86" t="s">
        <v>472</v>
      </c>
      <c r="CBC2" s="86" t="s">
        <v>473</v>
      </c>
      <c r="CBD2" s="86" t="s">
        <v>474</v>
      </c>
      <c r="CBE2" s="86" t="s">
        <v>475</v>
      </c>
      <c r="CBF2" s="86" t="s">
        <v>476</v>
      </c>
      <c r="CBG2" s="86" t="s">
        <v>477</v>
      </c>
      <c r="CBH2" s="86" t="s">
        <v>478</v>
      </c>
      <c r="CBI2" s="86" t="s">
        <v>479</v>
      </c>
      <c r="CBJ2" s="86" t="s">
        <v>480</v>
      </c>
      <c r="CBK2" s="86" t="s">
        <v>481</v>
      </c>
      <c r="CBL2" s="86" t="s">
        <v>482</v>
      </c>
      <c r="CBM2" s="86" t="s">
        <v>483</v>
      </c>
      <c r="CBN2" s="86" t="s">
        <v>484</v>
      </c>
      <c r="CBO2" s="86" t="s">
        <v>485</v>
      </c>
      <c r="CBP2" s="86" t="s">
        <v>486</v>
      </c>
      <c r="CBQ2" s="86" t="s">
        <v>487</v>
      </c>
      <c r="CBR2" s="86" t="s">
        <v>488</v>
      </c>
      <c r="CBS2" s="86" t="s">
        <v>489</v>
      </c>
      <c r="CBT2" s="86" t="s">
        <v>490</v>
      </c>
      <c r="CBU2" s="86" t="s">
        <v>491</v>
      </c>
      <c r="CBV2" s="86" t="s">
        <v>492</v>
      </c>
      <c r="CBW2" s="86" t="s">
        <v>493</v>
      </c>
      <c r="CBX2" s="86" t="s">
        <v>494</v>
      </c>
      <c r="CBY2" s="86" t="s">
        <v>495</v>
      </c>
      <c r="CBZ2" s="86" t="s">
        <v>496</v>
      </c>
      <c r="CCA2" s="86" t="s">
        <v>497</v>
      </c>
      <c r="CCB2" s="86" t="s">
        <v>498</v>
      </c>
      <c r="CCC2" s="86" t="s">
        <v>434</v>
      </c>
      <c r="CCD2" s="86" t="s">
        <v>435</v>
      </c>
      <c r="CCE2" s="86" t="s">
        <v>436</v>
      </c>
      <c r="CCF2" s="86" t="s">
        <v>437</v>
      </c>
      <c r="CCG2" s="86" t="s">
        <v>438</v>
      </c>
      <c r="CCH2" s="86" t="s">
        <v>439</v>
      </c>
      <c r="CCI2" s="86" t="s">
        <v>440</v>
      </c>
      <c r="CCJ2" s="86" t="s">
        <v>441</v>
      </c>
      <c r="CCK2" s="86" t="s">
        <v>442</v>
      </c>
      <c r="CCL2" s="86" t="s">
        <v>443</v>
      </c>
      <c r="CCM2" s="86" t="s">
        <v>444</v>
      </c>
      <c r="CCN2" s="86" t="s">
        <v>445</v>
      </c>
      <c r="CCO2" s="86" t="s">
        <v>446</v>
      </c>
      <c r="CCP2" s="86" t="s">
        <v>447</v>
      </c>
      <c r="CCQ2" s="86" t="s">
        <v>448</v>
      </c>
      <c r="CCR2" s="86" t="s">
        <v>449</v>
      </c>
      <c r="CCS2" s="86" t="s">
        <v>450</v>
      </c>
      <c r="CCT2" s="86" t="s">
        <v>451</v>
      </c>
      <c r="CCU2" s="86" t="s">
        <v>452</v>
      </c>
      <c r="CCV2" s="86" t="s">
        <v>453</v>
      </c>
      <c r="CCW2" s="86" t="s">
        <v>454</v>
      </c>
      <c r="CCX2" s="86" t="s">
        <v>455</v>
      </c>
      <c r="CCY2" s="86" t="s">
        <v>456</v>
      </c>
      <c r="CCZ2" s="86" t="s">
        <v>457</v>
      </c>
      <c r="CDA2" s="86" t="s">
        <v>458</v>
      </c>
      <c r="CDB2" s="86" t="s">
        <v>459</v>
      </c>
      <c r="CDC2" s="86" t="s">
        <v>460</v>
      </c>
      <c r="CDD2" s="86" t="s">
        <v>461</v>
      </c>
      <c r="CDE2" s="86" t="s">
        <v>462</v>
      </c>
      <c r="CDF2" s="86" t="s">
        <v>463</v>
      </c>
      <c r="CDG2" s="86" t="s">
        <v>464</v>
      </c>
      <c r="CDH2" s="86" t="s">
        <v>465</v>
      </c>
      <c r="CDI2" s="86" t="s">
        <v>466</v>
      </c>
      <c r="CDJ2" s="86" t="s">
        <v>467</v>
      </c>
      <c r="CDK2" s="86" t="s">
        <v>468</v>
      </c>
      <c r="CDL2" s="86" t="s">
        <v>469</v>
      </c>
      <c r="CDM2" s="86" t="s">
        <v>470</v>
      </c>
      <c r="CDN2" s="86" t="s">
        <v>471</v>
      </c>
      <c r="CDO2" s="86" t="s">
        <v>472</v>
      </c>
      <c r="CDP2" s="86" t="s">
        <v>473</v>
      </c>
      <c r="CDQ2" s="86" t="s">
        <v>474</v>
      </c>
      <c r="CDR2" s="86" t="s">
        <v>475</v>
      </c>
      <c r="CDS2" s="86" t="s">
        <v>476</v>
      </c>
      <c r="CDT2" s="86" t="s">
        <v>477</v>
      </c>
      <c r="CDU2" s="86" t="s">
        <v>478</v>
      </c>
      <c r="CDV2" s="86" t="s">
        <v>479</v>
      </c>
      <c r="CDW2" s="86" t="s">
        <v>480</v>
      </c>
      <c r="CDX2" s="86" t="s">
        <v>481</v>
      </c>
      <c r="CDY2" s="86" t="s">
        <v>482</v>
      </c>
      <c r="CDZ2" s="86" t="s">
        <v>483</v>
      </c>
      <c r="CEA2" s="86" t="s">
        <v>484</v>
      </c>
      <c r="CEB2" s="86" t="s">
        <v>485</v>
      </c>
      <c r="CEC2" s="86" t="s">
        <v>486</v>
      </c>
      <c r="CED2" s="86" t="s">
        <v>487</v>
      </c>
      <c r="CEE2" s="86" t="s">
        <v>488</v>
      </c>
      <c r="CEF2" s="86" t="s">
        <v>489</v>
      </c>
      <c r="CEG2" s="86" t="s">
        <v>490</v>
      </c>
      <c r="CEH2" s="86" t="s">
        <v>491</v>
      </c>
      <c r="CEI2" s="86" t="s">
        <v>492</v>
      </c>
      <c r="CEJ2" s="86" t="s">
        <v>493</v>
      </c>
      <c r="CEK2" s="86" t="s">
        <v>494</v>
      </c>
      <c r="CEL2" s="86" t="s">
        <v>495</v>
      </c>
      <c r="CEM2" s="86" t="s">
        <v>496</v>
      </c>
      <c r="CEN2" s="86" t="s">
        <v>497</v>
      </c>
      <c r="CEO2" s="86" t="s">
        <v>498</v>
      </c>
      <c r="CEP2" s="86" t="s">
        <v>434</v>
      </c>
      <c r="CEQ2" s="86" t="s">
        <v>435</v>
      </c>
      <c r="CER2" s="86" t="s">
        <v>436</v>
      </c>
      <c r="CES2" s="86" t="s">
        <v>437</v>
      </c>
      <c r="CET2" s="86" t="s">
        <v>438</v>
      </c>
      <c r="CEU2" s="86" t="s">
        <v>439</v>
      </c>
      <c r="CEV2" s="86" t="s">
        <v>440</v>
      </c>
      <c r="CEW2" s="86" t="s">
        <v>441</v>
      </c>
      <c r="CEX2" s="86" t="s">
        <v>442</v>
      </c>
      <c r="CEY2" s="86" t="s">
        <v>443</v>
      </c>
      <c r="CEZ2" s="86" t="s">
        <v>444</v>
      </c>
      <c r="CFA2" s="86" t="s">
        <v>445</v>
      </c>
      <c r="CFB2" s="86" t="s">
        <v>446</v>
      </c>
      <c r="CFC2" s="86" t="s">
        <v>447</v>
      </c>
      <c r="CFD2" s="86" t="s">
        <v>448</v>
      </c>
      <c r="CFE2" s="86" t="s">
        <v>449</v>
      </c>
      <c r="CFF2" s="86" t="s">
        <v>450</v>
      </c>
      <c r="CFG2" s="86" t="s">
        <v>451</v>
      </c>
      <c r="CFH2" s="86" t="s">
        <v>452</v>
      </c>
      <c r="CFI2" s="86" t="s">
        <v>453</v>
      </c>
      <c r="CFJ2" s="86" t="s">
        <v>454</v>
      </c>
      <c r="CFK2" s="86" t="s">
        <v>455</v>
      </c>
      <c r="CFL2" s="86" t="s">
        <v>456</v>
      </c>
      <c r="CFM2" s="86" t="s">
        <v>457</v>
      </c>
      <c r="CFN2" s="86" t="s">
        <v>458</v>
      </c>
      <c r="CFO2" s="86" t="s">
        <v>459</v>
      </c>
      <c r="CFP2" s="86" t="s">
        <v>460</v>
      </c>
      <c r="CFQ2" s="86" t="s">
        <v>461</v>
      </c>
      <c r="CFR2" s="86" t="s">
        <v>462</v>
      </c>
      <c r="CFS2" s="86" t="s">
        <v>463</v>
      </c>
      <c r="CFT2" s="86" t="s">
        <v>464</v>
      </c>
      <c r="CFU2" s="86" t="s">
        <v>465</v>
      </c>
      <c r="CFV2" s="86" t="s">
        <v>466</v>
      </c>
      <c r="CFW2" s="86" t="s">
        <v>467</v>
      </c>
      <c r="CFX2" s="86" t="s">
        <v>468</v>
      </c>
      <c r="CFY2" s="86" t="s">
        <v>469</v>
      </c>
      <c r="CFZ2" s="86" t="s">
        <v>470</v>
      </c>
      <c r="CGA2" s="86" t="s">
        <v>471</v>
      </c>
      <c r="CGB2" s="86" t="s">
        <v>472</v>
      </c>
      <c r="CGC2" s="86" t="s">
        <v>473</v>
      </c>
      <c r="CGD2" s="86" t="s">
        <v>474</v>
      </c>
      <c r="CGE2" s="86" t="s">
        <v>475</v>
      </c>
      <c r="CGF2" s="86" t="s">
        <v>476</v>
      </c>
      <c r="CGG2" s="86" t="s">
        <v>477</v>
      </c>
      <c r="CGH2" s="86" t="s">
        <v>478</v>
      </c>
      <c r="CGI2" s="86" t="s">
        <v>479</v>
      </c>
      <c r="CGJ2" s="86" t="s">
        <v>480</v>
      </c>
      <c r="CGK2" s="86" t="s">
        <v>481</v>
      </c>
      <c r="CGL2" s="86" t="s">
        <v>482</v>
      </c>
      <c r="CGM2" s="86" t="s">
        <v>483</v>
      </c>
      <c r="CGN2" s="86" t="s">
        <v>484</v>
      </c>
      <c r="CGO2" s="86" t="s">
        <v>485</v>
      </c>
      <c r="CGP2" s="86" t="s">
        <v>486</v>
      </c>
      <c r="CGQ2" s="86" t="s">
        <v>487</v>
      </c>
      <c r="CGR2" s="86" t="s">
        <v>488</v>
      </c>
      <c r="CGS2" s="86" t="s">
        <v>489</v>
      </c>
      <c r="CGT2" s="86" t="s">
        <v>490</v>
      </c>
      <c r="CGU2" s="86" t="s">
        <v>491</v>
      </c>
      <c r="CGV2" s="86" t="s">
        <v>492</v>
      </c>
      <c r="CGW2" s="86" t="s">
        <v>493</v>
      </c>
      <c r="CGX2" s="86" t="s">
        <v>494</v>
      </c>
      <c r="CGY2" s="86" t="s">
        <v>495</v>
      </c>
      <c r="CGZ2" s="351" t="s">
        <v>496</v>
      </c>
      <c r="CHA2" s="354" t="s">
        <v>497</v>
      </c>
      <c r="CHB2" s="354" t="s">
        <v>498</v>
      </c>
    </row>
    <row r="3" spans="1:2238" s="42" customFormat="1" ht="16.5" thickTop="1" thickBot="1" x14ac:dyDescent="0.3">
      <c r="A3" s="305" t="s">
        <v>90</v>
      </c>
      <c r="B3" s="303">
        <f>7*B2</f>
        <v>2.8E-3</v>
      </c>
      <c r="C3" s="302"/>
      <c r="D3" s="302"/>
      <c r="E3" s="433" t="s">
        <v>291</v>
      </c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3"/>
      <c r="AA3" s="433"/>
      <c r="AB3" s="433"/>
      <c r="AC3" s="433"/>
      <c r="AD3" s="433"/>
      <c r="AE3" s="251"/>
      <c r="AF3" s="251"/>
      <c r="AG3" s="251"/>
      <c r="AH3" s="455"/>
      <c r="AI3" s="455"/>
      <c r="AJ3" s="455"/>
      <c r="AK3" s="455"/>
      <c r="AL3" s="455"/>
      <c r="AM3" s="455"/>
      <c r="AN3" s="455"/>
      <c r="AO3" s="455"/>
      <c r="AP3" s="455"/>
      <c r="AQ3" s="455"/>
      <c r="AR3" s="455"/>
      <c r="AS3" s="455"/>
      <c r="AT3" s="76" t="s">
        <v>371</v>
      </c>
      <c r="AU3" s="77">
        <v>2</v>
      </c>
      <c r="AV3" s="77" t="s">
        <v>169</v>
      </c>
      <c r="AW3" s="77" t="s">
        <v>170</v>
      </c>
      <c r="AX3" s="77" t="s">
        <v>171</v>
      </c>
      <c r="AY3" s="77" t="s">
        <v>172</v>
      </c>
      <c r="AZ3" s="77" t="s">
        <v>173</v>
      </c>
      <c r="BA3" s="77" t="s">
        <v>174</v>
      </c>
      <c r="BB3" s="77" t="s">
        <v>175</v>
      </c>
      <c r="BC3" s="77" t="s">
        <v>176</v>
      </c>
      <c r="BD3" s="77" t="s">
        <v>177</v>
      </c>
      <c r="BE3" s="77" t="s">
        <v>178</v>
      </c>
      <c r="BF3" s="77" t="s">
        <v>179</v>
      </c>
      <c r="BG3" s="77" t="s">
        <v>180</v>
      </c>
      <c r="BH3" s="77" t="s">
        <v>181</v>
      </c>
      <c r="BI3" s="77" t="s">
        <v>182</v>
      </c>
      <c r="BJ3" s="77" t="s">
        <v>183</v>
      </c>
      <c r="BK3" s="77" t="s">
        <v>184</v>
      </c>
      <c r="BL3" s="77" t="s">
        <v>185</v>
      </c>
      <c r="BM3" s="77" t="s">
        <v>186</v>
      </c>
      <c r="BN3" s="77" t="s">
        <v>187</v>
      </c>
      <c r="BO3" s="77" t="s">
        <v>188</v>
      </c>
      <c r="BP3" s="77" t="s">
        <v>189</v>
      </c>
      <c r="BQ3" s="77" t="s">
        <v>190</v>
      </c>
      <c r="BR3" s="77" t="s">
        <v>191</v>
      </c>
      <c r="BS3" s="77" t="s">
        <v>192</v>
      </c>
      <c r="BT3" s="77" t="s">
        <v>193</v>
      </c>
      <c r="BU3" s="77" t="s">
        <v>194</v>
      </c>
      <c r="BV3" s="77" t="s">
        <v>195</v>
      </c>
      <c r="BW3" s="77" t="s">
        <v>196</v>
      </c>
      <c r="BX3" s="77" t="s">
        <v>197</v>
      </c>
      <c r="BY3" s="77" t="s">
        <v>198</v>
      </c>
      <c r="BZ3" s="77" t="s">
        <v>199</v>
      </c>
      <c r="CA3" s="77" t="s">
        <v>200</v>
      </c>
      <c r="CB3" s="77" t="s">
        <v>201</v>
      </c>
      <c r="CC3" s="77" t="s">
        <v>202</v>
      </c>
      <c r="CD3" s="77" t="s">
        <v>203</v>
      </c>
      <c r="CE3" s="77" t="s">
        <v>204</v>
      </c>
      <c r="CF3" s="77" t="s">
        <v>205</v>
      </c>
      <c r="CG3" s="77" t="s">
        <v>206</v>
      </c>
      <c r="CH3" s="77" t="s">
        <v>207</v>
      </c>
      <c r="CI3" s="77" t="s">
        <v>208</v>
      </c>
      <c r="CJ3" s="77" t="s">
        <v>209</v>
      </c>
      <c r="CK3" s="77" t="s">
        <v>210</v>
      </c>
      <c r="CL3" s="77" t="s">
        <v>211</v>
      </c>
      <c r="CM3" s="77" t="s">
        <v>212</v>
      </c>
      <c r="CN3" s="77" t="s">
        <v>319</v>
      </c>
      <c r="CO3" s="77" t="s">
        <v>320</v>
      </c>
      <c r="CP3" s="77" t="s">
        <v>321</v>
      </c>
      <c r="CQ3" s="77" t="s">
        <v>322</v>
      </c>
      <c r="CR3" s="77" t="s">
        <v>323</v>
      </c>
      <c r="CS3" s="77" t="s">
        <v>324</v>
      </c>
      <c r="CT3" s="77" t="s">
        <v>325</v>
      </c>
      <c r="CU3" s="77" t="s">
        <v>326</v>
      </c>
      <c r="CV3" s="77" t="s">
        <v>327</v>
      </c>
      <c r="CW3" s="77" t="s">
        <v>328</v>
      </c>
      <c r="CX3" s="77" t="s">
        <v>329</v>
      </c>
      <c r="CY3" s="77" t="s">
        <v>330</v>
      </c>
      <c r="CZ3" s="77" t="s">
        <v>331</v>
      </c>
      <c r="DA3" s="77" t="s">
        <v>332</v>
      </c>
      <c r="DB3" s="77" t="s">
        <v>333</v>
      </c>
      <c r="DC3" s="77" t="s">
        <v>334</v>
      </c>
      <c r="DD3" s="77" t="s">
        <v>335</v>
      </c>
      <c r="DE3" s="77" t="s">
        <v>336</v>
      </c>
      <c r="DF3" s="77" t="s">
        <v>337</v>
      </c>
      <c r="DG3" s="77" t="s">
        <v>338</v>
      </c>
      <c r="DH3" s="77" t="s">
        <v>339</v>
      </c>
      <c r="DI3" s="77" t="s">
        <v>340</v>
      </c>
      <c r="DJ3" s="76">
        <v>1</v>
      </c>
      <c r="DK3" s="77">
        <v>2</v>
      </c>
      <c r="DL3" s="77" t="s">
        <v>169</v>
      </c>
      <c r="DM3" s="77" t="s">
        <v>170</v>
      </c>
      <c r="DN3" s="77" t="s">
        <v>171</v>
      </c>
      <c r="DO3" s="77" t="s">
        <v>172</v>
      </c>
      <c r="DP3" s="77" t="s">
        <v>173</v>
      </c>
      <c r="DQ3" s="77" t="s">
        <v>174</v>
      </c>
      <c r="DR3" s="77" t="s">
        <v>175</v>
      </c>
      <c r="DS3" s="77" t="s">
        <v>176</v>
      </c>
      <c r="DT3" s="77" t="s">
        <v>177</v>
      </c>
      <c r="DU3" s="77" t="s">
        <v>178</v>
      </c>
      <c r="DV3" s="77" t="s">
        <v>179</v>
      </c>
      <c r="DW3" s="77" t="s">
        <v>180</v>
      </c>
      <c r="DX3" s="77" t="s">
        <v>181</v>
      </c>
      <c r="DY3" s="77" t="s">
        <v>182</v>
      </c>
      <c r="DZ3" s="77" t="s">
        <v>183</v>
      </c>
      <c r="EA3" s="77" t="s">
        <v>184</v>
      </c>
      <c r="EB3" s="77" t="s">
        <v>185</v>
      </c>
      <c r="EC3" s="77" t="s">
        <v>186</v>
      </c>
      <c r="ED3" s="77" t="s">
        <v>187</v>
      </c>
      <c r="EE3" s="77" t="s">
        <v>188</v>
      </c>
      <c r="EF3" s="77" t="s">
        <v>189</v>
      </c>
      <c r="EG3" s="77" t="s">
        <v>190</v>
      </c>
      <c r="EH3" s="77" t="s">
        <v>191</v>
      </c>
      <c r="EI3" s="77" t="s">
        <v>192</v>
      </c>
      <c r="EJ3" s="77" t="s">
        <v>193</v>
      </c>
      <c r="EK3" s="77" t="s">
        <v>194</v>
      </c>
      <c r="EL3" s="77" t="s">
        <v>195</v>
      </c>
      <c r="EM3" s="77" t="s">
        <v>196</v>
      </c>
      <c r="EN3" s="77" t="s">
        <v>197</v>
      </c>
      <c r="EO3" s="77" t="s">
        <v>198</v>
      </c>
      <c r="EP3" s="77" t="s">
        <v>199</v>
      </c>
      <c r="EQ3" s="77" t="s">
        <v>200</v>
      </c>
      <c r="ER3" s="77" t="s">
        <v>201</v>
      </c>
      <c r="ES3" s="77" t="s">
        <v>202</v>
      </c>
      <c r="ET3" s="77" t="s">
        <v>203</v>
      </c>
      <c r="EU3" s="77" t="s">
        <v>204</v>
      </c>
      <c r="EV3" s="77" t="s">
        <v>205</v>
      </c>
      <c r="EW3" s="77" t="s">
        <v>206</v>
      </c>
      <c r="EX3" s="77" t="s">
        <v>207</v>
      </c>
      <c r="EY3" s="77" t="s">
        <v>208</v>
      </c>
      <c r="EZ3" s="77" t="s">
        <v>209</v>
      </c>
      <c r="FA3" s="77" t="s">
        <v>210</v>
      </c>
      <c r="FB3" s="77" t="s">
        <v>211</v>
      </c>
      <c r="FC3" s="77" t="s">
        <v>212</v>
      </c>
      <c r="FD3" s="77" t="s">
        <v>319</v>
      </c>
      <c r="FE3" s="77" t="s">
        <v>320</v>
      </c>
      <c r="FF3" s="77" t="s">
        <v>321</v>
      </c>
      <c r="FG3" s="77" t="s">
        <v>322</v>
      </c>
      <c r="FH3" s="77" t="s">
        <v>323</v>
      </c>
      <c r="FI3" s="77" t="s">
        <v>324</v>
      </c>
      <c r="FJ3" s="77" t="s">
        <v>325</v>
      </c>
      <c r="FK3" s="77" t="s">
        <v>326</v>
      </c>
      <c r="FL3" s="77" t="s">
        <v>327</v>
      </c>
      <c r="FM3" s="77" t="s">
        <v>328</v>
      </c>
      <c r="FN3" s="77" t="s">
        <v>329</v>
      </c>
      <c r="FO3" s="77" t="s">
        <v>330</v>
      </c>
      <c r="FP3" s="77" t="s">
        <v>331</v>
      </c>
      <c r="FQ3" s="77" t="s">
        <v>332</v>
      </c>
      <c r="FR3" s="77" t="s">
        <v>333</v>
      </c>
      <c r="FS3" s="77" t="s">
        <v>334</v>
      </c>
      <c r="FT3" s="77" t="s">
        <v>335</v>
      </c>
      <c r="FU3" s="77" t="s">
        <v>336</v>
      </c>
      <c r="FV3" s="77" t="s">
        <v>337</v>
      </c>
      <c r="FW3" s="77" t="s">
        <v>338</v>
      </c>
      <c r="FX3" s="77" t="s">
        <v>339</v>
      </c>
      <c r="FY3" s="77" t="s">
        <v>340</v>
      </c>
      <c r="FZ3" s="76">
        <v>1</v>
      </c>
      <c r="GA3" s="77">
        <v>2</v>
      </c>
      <c r="GB3" s="77" t="s">
        <v>169</v>
      </c>
      <c r="GC3" s="77" t="s">
        <v>170</v>
      </c>
      <c r="GD3" s="77" t="s">
        <v>171</v>
      </c>
      <c r="GE3" s="77" t="s">
        <v>172</v>
      </c>
      <c r="GF3" s="77" t="s">
        <v>173</v>
      </c>
      <c r="GG3" s="77" t="s">
        <v>174</v>
      </c>
      <c r="GH3" s="77" t="s">
        <v>175</v>
      </c>
      <c r="GI3" s="77" t="s">
        <v>176</v>
      </c>
      <c r="GJ3" s="77" t="s">
        <v>177</v>
      </c>
      <c r="GK3" s="77" t="s">
        <v>178</v>
      </c>
      <c r="GL3" s="77" t="s">
        <v>179</v>
      </c>
      <c r="GM3" s="77" t="s">
        <v>180</v>
      </c>
      <c r="GN3" s="77" t="s">
        <v>181</v>
      </c>
      <c r="GO3" s="77" t="s">
        <v>182</v>
      </c>
      <c r="GP3" s="77" t="s">
        <v>183</v>
      </c>
      <c r="GQ3" s="77" t="s">
        <v>184</v>
      </c>
      <c r="GR3" s="77" t="s">
        <v>185</v>
      </c>
      <c r="GS3" s="77" t="s">
        <v>186</v>
      </c>
      <c r="GT3" s="77" t="s">
        <v>187</v>
      </c>
      <c r="GU3" s="77" t="s">
        <v>188</v>
      </c>
      <c r="GV3" s="77" t="s">
        <v>189</v>
      </c>
      <c r="GW3" s="77" t="s">
        <v>190</v>
      </c>
      <c r="GX3" s="77" t="s">
        <v>191</v>
      </c>
      <c r="GY3" s="77" t="s">
        <v>192</v>
      </c>
      <c r="GZ3" s="77" t="s">
        <v>193</v>
      </c>
      <c r="HA3" s="77" t="s">
        <v>194</v>
      </c>
      <c r="HB3" s="77" t="s">
        <v>195</v>
      </c>
      <c r="HC3" s="77" t="s">
        <v>196</v>
      </c>
      <c r="HD3" s="77" t="s">
        <v>197</v>
      </c>
      <c r="HE3" s="77" t="s">
        <v>198</v>
      </c>
      <c r="HF3" s="77" t="s">
        <v>199</v>
      </c>
      <c r="HG3" s="77" t="s">
        <v>200</v>
      </c>
      <c r="HH3" s="77" t="s">
        <v>201</v>
      </c>
      <c r="HI3" s="77" t="s">
        <v>202</v>
      </c>
      <c r="HJ3" s="77" t="s">
        <v>203</v>
      </c>
      <c r="HK3" s="77" t="s">
        <v>204</v>
      </c>
      <c r="HL3" s="77" t="s">
        <v>205</v>
      </c>
      <c r="HM3" s="77" t="s">
        <v>206</v>
      </c>
      <c r="HN3" s="77" t="s">
        <v>207</v>
      </c>
      <c r="HO3" s="77" t="s">
        <v>208</v>
      </c>
      <c r="HP3" s="77" t="s">
        <v>209</v>
      </c>
      <c r="HQ3" s="77" t="s">
        <v>210</v>
      </c>
      <c r="HR3" s="77" t="s">
        <v>211</v>
      </c>
      <c r="HS3" s="77" t="s">
        <v>212</v>
      </c>
      <c r="HT3" s="77" t="s">
        <v>319</v>
      </c>
      <c r="HU3" s="77" t="s">
        <v>320</v>
      </c>
      <c r="HV3" s="77" t="s">
        <v>321</v>
      </c>
      <c r="HW3" s="77" t="s">
        <v>322</v>
      </c>
      <c r="HX3" s="77" t="s">
        <v>323</v>
      </c>
      <c r="HY3" s="77" t="s">
        <v>324</v>
      </c>
      <c r="HZ3" s="77" t="s">
        <v>325</v>
      </c>
      <c r="IA3" s="77" t="s">
        <v>326</v>
      </c>
      <c r="IB3" s="77" t="s">
        <v>327</v>
      </c>
      <c r="IC3" s="77" t="s">
        <v>328</v>
      </c>
      <c r="ID3" s="77" t="s">
        <v>329</v>
      </c>
      <c r="IE3" s="77" t="s">
        <v>330</v>
      </c>
      <c r="IF3" s="77" t="s">
        <v>331</v>
      </c>
      <c r="IG3" s="77" t="s">
        <v>332</v>
      </c>
      <c r="IH3" s="77" t="s">
        <v>333</v>
      </c>
      <c r="II3" s="77" t="s">
        <v>334</v>
      </c>
      <c r="IJ3" s="77" t="s">
        <v>335</v>
      </c>
      <c r="IK3" s="77" t="s">
        <v>336</v>
      </c>
      <c r="IL3" s="77" t="s">
        <v>337</v>
      </c>
      <c r="IM3" s="77" t="s">
        <v>338</v>
      </c>
      <c r="IN3" s="77" t="s">
        <v>339</v>
      </c>
      <c r="IO3" s="77" t="s">
        <v>340</v>
      </c>
      <c r="IP3" s="81">
        <v>1</v>
      </c>
      <c r="IQ3" s="346" t="s">
        <v>168</v>
      </c>
      <c r="IR3" s="346" t="s">
        <v>169</v>
      </c>
      <c r="IS3" s="346" t="s">
        <v>170</v>
      </c>
      <c r="IT3" s="346" t="s">
        <v>171</v>
      </c>
      <c r="IU3" s="82" t="s">
        <v>172</v>
      </c>
      <c r="IV3" s="346" t="s">
        <v>173</v>
      </c>
      <c r="IW3" s="346" t="s">
        <v>174</v>
      </c>
      <c r="IX3" s="82" t="s">
        <v>175</v>
      </c>
      <c r="IY3" s="346" t="s">
        <v>176</v>
      </c>
      <c r="IZ3" s="346" t="s">
        <v>177</v>
      </c>
      <c r="JA3" s="82" t="s">
        <v>178</v>
      </c>
      <c r="JB3" s="346" t="s">
        <v>179</v>
      </c>
      <c r="JC3" s="346" t="s">
        <v>180</v>
      </c>
      <c r="JD3" s="82" t="s">
        <v>181</v>
      </c>
      <c r="JE3" s="346" t="s">
        <v>182</v>
      </c>
      <c r="JF3" s="346" t="s">
        <v>183</v>
      </c>
      <c r="JG3" s="82" t="s">
        <v>184</v>
      </c>
      <c r="JH3" s="346" t="s">
        <v>185</v>
      </c>
      <c r="JI3" s="346" t="s">
        <v>186</v>
      </c>
      <c r="JJ3" s="82" t="s">
        <v>187</v>
      </c>
      <c r="JK3" s="346" t="s">
        <v>188</v>
      </c>
      <c r="JL3" s="346" t="s">
        <v>189</v>
      </c>
      <c r="JM3" s="82" t="s">
        <v>190</v>
      </c>
      <c r="JN3" s="346" t="s">
        <v>191</v>
      </c>
      <c r="JO3" s="346" t="s">
        <v>192</v>
      </c>
      <c r="JP3" s="82" t="s">
        <v>193</v>
      </c>
      <c r="JQ3" s="346" t="s">
        <v>194</v>
      </c>
      <c r="JR3" s="346" t="s">
        <v>195</v>
      </c>
      <c r="JS3" s="82" t="s">
        <v>196</v>
      </c>
      <c r="JT3" s="346" t="s">
        <v>197</v>
      </c>
      <c r="JU3" s="346" t="s">
        <v>198</v>
      </c>
      <c r="JV3" s="82" t="s">
        <v>199</v>
      </c>
      <c r="JW3" s="346" t="s">
        <v>200</v>
      </c>
      <c r="JX3" s="346" t="s">
        <v>201</v>
      </c>
      <c r="JY3" s="82" t="s">
        <v>202</v>
      </c>
      <c r="JZ3" s="346" t="s">
        <v>203</v>
      </c>
      <c r="KA3" s="346" t="s">
        <v>204</v>
      </c>
      <c r="KB3" s="82" t="s">
        <v>205</v>
      </c>
      <c r="KC3" s="346" t="s">
        <v>206</v>
      </c>
      <c r="KD3" s="346" t="s">
        <v>207</v>
      </c>
      <c r="KE3" s="82" t="s">
        <v>208</v>
      </c>
      <c r="KF3" s="346" t="s">
        <v>209</v>
      </c>
      <c r="KG3" s="346" t="s">
        <v>210</v>
      </c>
      <c r="KH3" s="82" t="s">
        <v>211</v>
      </c>
      <c r="KI3" s="346" t="s">
        <v>212</v>
      </c>
      <c r="KJ3" s="346" t="s">
        <v>319</v>
      </c>
      <c r="KK3" s="82" t="s">
        <v>320</v>
      </c>
      <c r="KL3" s="346" t="s">
        <v>321</v>
      </c>
      <c r="KM3" s="346" t="s">
        <v>322</v>
      </c>
      <c r="KN3" s="82" t="s">
        <v>323</v>
      </c>
      <c r="KO3" s="346" t="s">
        <v>324</v>
      </c>
      <c r="KP3" s="346" t="s">
        <v>325</v>
      </c>
      <c r="KQ3" s="82" t="s">
        <v>326</v>
      </c>
      <c r="KR3" s="346" t="s">
        <v>327</v>
      </c>
      <c r="KS3" s="346" t="s">
        <v>328</v>
      </c>
      <c r="KT3" s="82" t="s">
        <v>329</v>
      </c>
      <c r="KU3" s="346" t="s">
        <v>330</v>
      </c>
      <c r="KV3" s="346" t="s">
        <v>331</v>
      </c>
      <c r="KW3" s="82" t="s">
        <v>332</v>
      </c>
      <c r="KX3" s="346" t="s">
        <v>333</v>
      </c>
      <c r="KY3" s="346" t="s">
        <v>334</v>
      </c>
      <c r="KZ3" s="82" t="s">
        <v>335</v>
      </c>
      <c r="LA3" s="346" t="s">
        <v>336</v>
      </c>
      <c r="LB3" s="346" t="s">
        <v>337</v>
      </c>
      <c r="LC3" s="81">
        <v>1</v>
      </c>
      <c r="LD3" s="346" t="s">
        <v>168</v>
      </c>
      <c r="LE3" s="346" t="s">
        <v>169</v>
      </c>
      <c r="LF3" s="346" t="s">
        <v>170</v>
      </c>
      <c r="LG3" s="346" t="s">
        <v>171</v>
      </c>
      <c r="LH3" s="346" t="s">
        <v>172</v>
      </c>
      <c r="LI3" s="346" t="s">
        <v>173</v>
      </c>
      <c r="LJ3" s="346" t="s">
        <v>174</v>
      </c>
      <c r="LK3" s="346" t="s">
        <v>175</v>
      </c>
      <c r="LL3" s="346" t="s">
        <v>176</v>
      </c>
      <c r="LM3" s="346" t="s">
        <v>177</v>
      </c>
      <c r="LN3" s="346" t="s">
        <v>178</v>
      </c>
      <c r="LO3" s="346" t="s">
        <v>179</v>
      </c>
      <c r="LP3" s="346" t="s">
        <v>180</v>
      </c>
      <c r="LQ3" s="346" t="s">
        <v>181</v>
      </c>
      <c r="LR3" s="346" t="s">
        <v>182</v>
      </c>
      <c r="LS3" s="346" t="s">
        <v>183</v>
      </c>
      <c r="LT3" s="346" t="s">
        <v>184</v>
      </c>
      <c r="LU3" s="346" t="s">
        <v>185</v>
      </c>
      <c r="LV3" s="346" t="s">
        <v>186</v>
      </c>
      <c r="LW3" s="346" t="s">
        <v>187</v>
      </c>
      <c r="LX3" s="346" t="s">
        <v>188</v>
      </c>
      <c r="LY3" s="346" t="s">
        <v>189</v>
      </c>
      <c r="LZ3" s="346" t="s">
        <v>190</v>
      </c>
      <c r="MA3" s="346" t="s">
        <v>191</v>
      </c>
      <c r="MB3" s="346" t="s">
        <v>192</v>
      </c>
      <c r="MC3" s="346" t="s">
        <v>193</v>
      </c>
      <c r="MD3" s="346" t="s">
        <v>194</v>
      </c>
      <c r="ME3" s="346" t="s">
        <v>195</v>
      </c>
      <c r="MF3" s="346" t="s">
        <v>196</v>
      </c>
      <c r="MG3" s="346" t="s">
        <v>197</v>
      </c>
      <c r="MH3" s="346" t="s">
        <v>198</v>
      </c>
      <c r="MI3" s="346" t="s">
        <v>199</v>
      </c>
      <c r="MJ3" s="346" t="s">
        <v>200</v>
      </c>
      <c r="MK3" s="346" t="s">
        <v>201</v>
      </c>
      <c r="ML3" s="346" t="s">
        <v>202</v>
      </c>
      <c r="MM3" s="346" t="s">
        <v>203</v>
      </c>
      <c r="MN3" s="346" t="s">
        <v>204</v>
      </c>
      <c r="MO3" s="346" t="s">
        <v>205</v>
      </c>
      <c r="MP3" s="346" t="s">
        <v>206</v>
      </c>
      <c r="MQ3" s="346" t="s">
        <v>207</v>
      </c>
      <c r="MR3" s="346" t="s">
        <v>208</v>
      </c>
      <c r="MS3" s="346" t="s">
        <v>209</v>
      </c>
      <c r="MT3" s="346" t="s">
        <v>210</v>
      </c>
      <c r="MU3" s="346" t="s">
        <v>211</v>
      </c>
      <c r="MV3" s="346" t="s">
        <v>212</v>
      </c>
      <c r="MW3" s="346" t="s">
        <v>319</v>
      </c>
      <c r="MX3" s="346" t="s">
        <v>320</v>
      </c>
      <c r="MY3" s="346" t="s">
        <v>321</v>
      </c>
      <c r="MZ3" s="346" t="s">
        <v>322</v>
      </c>
      <c r="NA3" s="346" t="s">
        <v>323</v>
      </c>
      <c r="NB3" s="346" t="s">
        <v>324</v>
      </c>
      <c r="NC3" s="346" t="s">
        <v>325</v>
      </c>
      <c r="ND3" s="346" t="s">
        <v>326</v>
      </c>
      <c r="NE3" s="346" t="s">
        <v>327</v>
      </c>
      <c r="NF3" s="346" t="s">
        <v>328</v>
      </c>
      <c r="NG3" s="346" t="s">
        <v>329</v>
      </c>
      <c r="NH3" s="346" t="s">
        <v>330</v>
      </c>
      <c r="NI3" s="346" t="s">
        <v>331</v>
      </c>
      <c r="NJ3" s="346" t="s">
        <v>332</v>
      </c>
      <c r="NK3" s="346" t="s">
        <v>333</v>
      </c>
      <c r="NL3" s="346" t="s">
        <v>334</v>
      </c>
      <c r="NM3" s="346" t="s">
        <v>335</v>
      </c>
      <c r="NN3" s="346" t="s">
        <v>336</v>
      </c>
      <c r="NO3" s="346" t="s">
        <v>337</v>
      </c>
      <c r="NP3" s="81">
        <v>1</v>
      </c>
      <c r="NQ3" s="346" t="s">
        <v>168</v>
      </c>
      <c r="NR3" s="346" t="s">
        <v>169</v>
      </c>
      <c r="NS3" s="346" t="s">
        <v>170</v>
      </c>
      <c r="NT3" s="346" t="s">
        <v>171</v>
      </c>
      <c r="NU3" s="346" t="s">
        <v>172</v>
      </c>
      <c r="NV3" s="346" t="s">
        <v>173</v>
      </c>
      <c r="NW3" s="346" t="s">
        <v>174</v>
      </c>
      <c r="NX3" s="346" t="s">
        <v>175</v>
      </c>
      <c r="NY3" s="346" t="s">
        <v>176</v>
      </c>
      <c r="NZ3" s="346" t="s">
        <v>177</v>
      </c>
      <c r="OA3" s="346" t="s">
        <v>178</v>
      </c>
      <c r="OB3" s="346" t="s">
        <v>179</v>
      </c>
      <c r="OC3" s="346" t="s">
        <v>180</v>
      </c>
      <c r="OD3" s="346" t="s">
        <v>181</v>
      </c>
      <c r="OE3" s="346" t="s">
        <v>182</v>
      </c>
      <c r="OF3" s="346" t="s">
        <v>183</v>
      </c>
      <c r="OG3" s="346" t="s">
        <v>184</v>
      </c>
      <c r="OH3" s="346" t="s">
        <v>185</v>
      </c>
      <c r="OI3" s="346" t="s">
        <v>186</v>
      </c>
      <c r="OJ3" s="346" t="s">
        <v>187</v>
      </c>
      <c r="OK3" s="346" t="s">
        <v>188</v>
      </c>
      <c r="OL3" s="346" t="s">
        <v>189</v>
      </c>
      <c r="OM3" s="346" t="s">
        <v>190</v>
      </c>
      <c r="ON3" s="346" t="s">
        <v>191</v>
      </c>
      <c r="OO3" s="346" t="s">
        <v>192</v>
      </c>
      <c r="OP3" s="346" t="s">
        <v>193</v>
      </c>
      <c r="OQ3" s="346" t="s">
        <v>194</v>
      </c>
      <c r="OR3" s="346" t="s">
        <v>195</v>
      </c>
      <c r="OS3" s="346" t="s">
        <v>196</v>
      </c>
      <c r="OT3" s="346" t="s">
        <v>197</v>
      </c>
      <c r="OU3" s="346" t="s">
        <v>198</v>
      </c>
      <c r="OV3" s="346" t="s">
        <v>199</v>
      </c>
      <c r="OW3" s="346" t="s">
        <v>200</v>
      </c>
      <c r="OX3" s="346" t="s">
        <v>201</v>
      </c>
      <c r="OY3" s="346" t="s">
        <v>202</v>
      </c>
      <c r="OZ3" s="346" t="s">
        <v>203</v>
      </c>
      <c r="PA3" s="346" t="s">
        <v>204</v>
      </c>
      <c r="PB3" s="346" t="s">
        <v>205</v>
      </c>
      <c r="PC3" s="346" t="s">
        <v>206</v>
      </c>
      <c r="PD3" s="346" t="s">
        <v>207</v>
      </c>
      <c r="PE3" s="346" t="s">
        <v>208</v>
      </c>
      <c r="PF3" s="346" t="s">
        <v>209</v>
      </c>
      <c r="PG3" s="346" t="s">
        <v>210</v>
      </c>
      <c r="PH3" s="346" t="s">
        <v>211</v>
      </c>
      <c r="PI3" s="346" t="s">
        <v>212</v>
      </c>
      <c r="PJ3" s="346" t="s">
        <v>319</v>
      </c>
      <c r="PK3" s="346" t="s">
        <v>320</v>
      </c>
      <c r="PL3" s="346" t="s">
        <v>321</v>
      </c>
      <c r="PM3" s="346" t="s">
        <v>322</v>
      </c>
      <c r="PN3" s="346" t="s">
        <v>323</v>
      </c>
      <c r="PO3" s="346" t="s">
        <v>324</v>
      </c>
      <c r="PP3" s="346" t="s">
        <v>325</v>
      </c>
      <c r="PQ3" s="346" t="s">
        <v>326</v>
      </c>
      <c r="PR3" s="346" t="s">
        <v>327</v>
      </c>
      <c r="PS3" s="346" t="s">
        <v>328</v>
      </c>
      <c r="PT3" s="346" t="s">
        <v>329</v>
      </c>
      <c r="PU3" s="346" t="s">
        <v>330</v>
      </c>
      <c r="PV3" s="346" t="s">
        <v>331</v>
      </c>
      <c r="PW3" s="346" t="s">
        <v>332</v>
      </c>
      <c r="PX3" s="346" t="s">
        <v>333</v>
      </c>
      <c r="PY3" s="346" t="s">
        <v>334</v>
      </c>
      <c r="PZ3" s="346" t="s">
        <v>335</v>
      </c>
      <c r="QA3" s="346" t="s">
        <v>336</v>
      </c>
      <c r="QB3" s="346" t="s">
        <v>337</v>
      </c>
      <c r="QC3" s="76">
        <v>1</v>
      </c>
      <c r="QD3" s="77">
        <v>2</v>
      </c>
      <c r="QE3" s="77">
        <v>3</v>
      </c>
      <c r="QF3" s="77">
        <v>4</v>
      </c>
      <c r="QG3" s="77">
        <v>5</v>
      </c>
      <c r="QH3" s="77">
        <v>6</v>
      </c>
      <c r="QI3" s="77">
        <v>7</v>
      </c>
      <c r="QJ3" s="77">
        <v>8</v>
      </c>
      <c r="QK3" s="77">
        <v>9</v>
      </c>
      <c r="QL3" s="77">
        <v>10</v>
      </c>
      <c r="QM3" s="77">
        <v>11</v>
      </c>
      <c r="QN3" s="77">
        <v>12</v>
      </c>
      <c r="QO3" s="77">
        <v>13</v>
      </c>
      <c r="QP3" s="77">
        <v>14</v>
      </c>
      <c r="QQ3" s="77">
        <v>15</v>
      </c>
      <c r="QR3" s="77">
        <v>16</v>
      </c>
      <c r="QS3" s="77">
        <v>17</v>
      </c>
      <c r="QT3" s="77">
        <v>18</v>
      </c>
      <c r="QU3" s="77">
        <v>19</v>
      </c>
      <c r="QV3" s="77">
        <v>20</v>
      </c>
      <c r="QW3" s="77">
        <v>21</v>
      </c>
      <c r="QX3" s="77">
        <v>22</v>
      </c>
      <c r="QY3" s="77">
        <v>23</v>
      </c>
      <c r="QZ3" s="77">
        <v>24</v>
      </c>
      <c r="RA3" s="77">
        <v>25</v>
      </c>
      <c r="RB3" s="77">
        <v>26</v>
      </c>
      <c r="RC3" s="77">
        <v>27</v>
      </c>
      <c r="RD3" s="77">
        <v>28</v>
      </c>
      <c r="RE3" s="77">
        <v>29</v>
      </c>
      <c r="RF3" s="77">
        <v>30</v>
      </c>
      <c r="RG3" s="77">
        <v>31</v>
      </c>
      <c r="RH3" s="77">
        <v>32</v>
      </c>
      <c r="RI3" s="77">
        <v>33</v>
      </c>
      <c r="RJ3" s="77">
        <v>34</v>
      </c>
      <c r="RK3" s="77">
        <v>35</v>
      </c>
      <c r="RL3" s="77">
        <v>36</v>
      </c>
      <c r="RM3" s="77">
        <v>37</v>
      </c>
      <c r="RN3" s="77">
        <v>38</v>
      </c>
      <c r="RO3" s="77">
        <v>39</v>
      </c>
      <c r="RP3" s="77">
        <v>40</v>
      </c>
      <c r="RQ3" s="77">
        <v>41</v>
      </c>
      <c r="RR3" s="77">
        <v>42</v>
      </c>
      <c r="RS3" s="77">
        <v>43</v>
      </c>
      <c r="RT3" s="77">
        <v>44</v>
      </c>
      <c r="RU3" s="77">
        <v>45</v>
      </c>
      <c r="RV3" s="77">
        <v>46</v>
      </c>
      <c r="RW3" s="77">
        <v>47</v>
      </c>
      <c r="RX3" s="77">
        <v>48</v>
      </c>
      <c r="RY3" s="77">
        <v>49</v>
      </c>
      <c r="RZ3" s="77">
        <v>50</v>
      </c>
      <c r="SA3" s="77">
        <v>51</v>
      </c>
      <c r="SB3" s="77">
        <v>52</v>
      </c>
      <c r="SC3" s="77">
        <v>53</v>
      </c>
      <c r="SD3" s="77">
        <v>54</v>
      </c>
      <c r="SE3" s="77">
        <v>55</v>
      </c>
      <c r="SF3" s="77">
        <v>56</v>
      </c>
      <c r="SG3" s="77">
        <v>57</v>
      </c>
      <c r="SH3" s="77">
        <v>58</v>
      </c>
      <c r="SI3" s="77">
        <v>59</v>
      </c>
      <c r="SJ3" s="77">
        <v>60</v>
      </c>
      <c r="SK3" s="77">
        <v>61</v>
      </c>
      <c r="SL3" s="77">
        <v>62</v>
      </c>
      <c r="SM3" s="77">
        <v>63</v>
      </c>
      <c r="SN3" s="77">
        <v>64</v>
      </c>
      <c r="SO3" s="77">
        <v>65</v>
      </c>
      <c r="SP3" s="77">
        <v>66</v>
      </c>
      <c r="SQ3" s="77">
        <v>67</v>
      </c>
      <c r="SR3" s="77">
        <v>68</v>
      </c>
      <c r="SS3" s="81">
        <v>1</v>
      </c>
      <c r="ST3" s="346" t="s">
        <v>168</v>
      </c>
      <c r="SU3" s="346" t="s">
        <v>169</v>
      </c>
      <c r="SV3" s="346" t="s">
        <v>170</v>
      </c>
      <c r="SW3" s="346" t="s">
        <v>171</v>
      </c>
      <c r="SX3" s="346" t="s">
        <v>172</v>
      </c>
      <c r="SY3" s="346" t="s">
        <v>173</v>
      </c>
      <c r="SZ3" s="346" t="s">
        <v>174</v>
      </c>
      <c r="TA3" s="346" t="s">
        <v>175</v>
      </c>
      <c r="TB3" s="346" t="s">
        <v>176</v>
      </c>
      <c r="TC3" s="346" t="s">
        <v>177</v>
      </c>
      <c r="TD3" s="346" t="s">
        <v>178</v>
      </c>
      <c r="TE3" s="346" t="s">
        <v>179</v>
      </c>
      <c r="TF3" s="346" t="s">
        <v>180</v>
      </c>
      <c r="TG3" s="346" t="s">
        <v>181</v>
      </c>
      <c r="TH3" s="346" t="s">
        <v>182</v>
      </c>
      <c r="TI3" s="346" t="s">
        <v>183</v>
      </c>
      <c r="TJ3" s="346" t="s">
        <v>184</v>
      </c>
      <c r="TK3" s="346" t="s">
        <v>185</v>
      </c>
      <c r="TL3" s="346" t="s">
        <v>186</v>
      </c>
      <c r="TM3" s="346" t="s">
        <v>187</v>
      </c>
      <c r="TN3" s="346" t="s">
        <v>188</v>
      </c>
      <c r="TO3" s="346" t="s">
        <v>189</v>
      </c>
      <c r="TP3" s="346" t="s">
        <v>190</v>
      </c>
      <c r="TQ3" s="346" t="s">
        <v>191</v>
      </c>
      <c r="TR3" s="346" t="s">
        <v>192</v>
      </c>
      <c r="TS3" s="346" t="s">
        <v>193</v>
      </c>
      <c r="TT3" s="346" t="s">
        <v>194</v>
      </c>
      <c r="TU3" s="346" t="s">
        <v>195</v>
      </c>
      <c r="TV3" s="346" t="s">
        <v>196</v>
      </c>
      <c r="TW3" s="346" t="s">
        <v>197</v>
      </c>
      <c r="TX3" s="346" t="s">
        <v>198</v>
      </c>
      <c r="TY3" s="346" t="s">
        <v>199</v>
      </c>
      <c r="TZ3" s="346" t="s">
        <v>200</v>
      </c>
      <c r="UA3" s="346" t="s">
        <v>201</v>
      </c>
      <c r="UB3" s="346" t="s">
        <v>202</v>
      </c>
      <c r="UC3" s="346" t="s">
        <v>203</v>
      </c>
      <c r="UD3" s="346" t="s">
        <v>204</v>
      </c>
      <c r="UE3" s="346" t="s">
        <v>205</v>
      </c>
      <c r="UF3" s="346" t="s">
        <v>206</v>
      </c>
      <c r="UG3" s="346" t="s">
        <v>207</v>
      </c>
      <c r="UH3" s="346" t="s">
        <v>208</v>
      </c>
      <c r="UI3" s="346" t="s">
        <v>209</v>
      </c>
      <c r="UJ3" s="346" t="s">
        <v>210</v>
      </c>
      <c r="UK3" s="346" t="s">
        <v>211</v>
      </c>
      <c r="UL3" s="346" t="s">
        <v>212</v>
      </c>
      <c r="UM3" s="346" t="s">
        <v>319</v>
      </c>
      <c r="UN3" s="346" t="s">
        <v>320</v>
      </c>
      <c r="UO3" s="346" t="s">
        <v>321</v>
      </c>
      <c r="UP3" s="346" t="s">
        <v>322</v>
      </c>
      <c r="UQ3" s="346" t="s">
        <v>323</v>
      </c>
      <c r="UR3" s="346" t="s">
        <v>324</v>
      </c>
      <c r="US3" s="346" t="s">
        <v>325</v>
      </c>
      <c r="UT3" s="346" t="s">
        <v>326</v>
      </c>
      <c r="UU3" s="346" t="s">
        <v>327</v>
      </c>
      <c r="UV3" s="346" t="s">
        <v>328</v>
      </c>
      <c r="UW3" s="346" t="s">
        <v>329</v>
      </c>
      <c r="UX3" s="346" t="s">
        <v>330</v>
      </c>
      <c r="UY3" s="346" t="s">
        <v>331</v>
      </c>
      <c r="UZ3" s="346" t="s">
        <v>332</v>
      </c>
      <c r="VA3" s="346" t="s">
        <v>333</v>
      </c>
      <c r="VB3" s="346" t="s">
        <v>334</v>
      </c>
      <c r="VC3" s="346" t="s">
        <v>335</v>
      </c>
      <c r="VD3" s="346" t="s">
        <v>336</v>
      </c>
      <c r="VE3" s="346" t="s">
        <v>337</v>
      </c>
      <c r="VF3" s="76">
        <v>1</v>
      </c>
      <c r="VG3" s="77">
        <v>2</v>
      </c>
      <c r="VH3" s="77">
        <v>3</v>
      </c>
      <c r="VI3" s="77">
        <v>4</v>
      </c>
      <c r="VJ3" s="77">
        <v>5</v>
      </c>
      <c r="VK3" s="77">
        <v>6</v>
      </c>
      <c r="VL3" s="77">
        <v>7</v>
      </c>
      <c r="VM3" s="77">
        <v>8</v>
      </c>
      <c r="VN3" s="77">
        <v>9</v>
      </c>
      <c r="VO3" s="77">
        <v>10</v>
      </c>
      <c r="VP3" s="77">
        <v>11</v>
      </c>
      <c r="VQ3" s="77">
        <v>12</v>
      </c>
      <c r="VR3" s="77">
        <v>13</v>
      </c>
      <c r="VS3" s="77">
        <v>14</v>
      </c>
      <c r="VT3" s="77">
        <v>15</v>
      </c>
      <c r="VU3" s="77">
        <v>16</v>
      </c>
      <c r="VV3" s="77">
        <v>17</v>
      </c>
      <c r="VW3" s="77">
        <v>18</v>
      </c>
      <c r="VX3" s="77">
        <v>19</v>
      </c>
      <c r="VY3" s="77">
        <v>20</v>
      </c>
      <c r="VZ3" s="77">
        <v>21</v>
      </c>
      <c r="WA3" s="77">
        <v>22</v>
      </c>
      <c r="WB3" s="77">
        <v>23</v>
      </c>
      <c r="WC3" s="77">
        <v>24</v>
      </c>
      <c r="WD3" s="77">
        <v>25</v>
      </c>
      <c r="WE3" s="77">
        <v>26</v>
      </c>
      <c r="WF3" s="77">
        <v>27</v>
      </c>
      <c r="WG3" s="77">
        <v>28</v>
      </c>
      <c r="WH3" s="77">
        <v>29</v>
      </c>
      <c r="WI3" s="77">
        <v>30</v>
      </c>
      <c r="WJ3" s="77">
        <v>31</v>
      </c>
      <c r="WK3" s="77">
        <v>32</v>
      </c>
      <c r="WL3" s="77">
        <v>33</v>
      </c>
      <c r="WM3" s="77">
        <v>34</v>
      </c>
      <c r="WN3" s="77">
        <v>35</v>
      </c>
      <c r="WO3" s="77">
        <v>36</v>
      </c>
      <c r="WP3" s="77">
        <v>37</v>
      </c>
      <c r="WQ3" s="77">
        <v>38</v>
      </c>
      <c r="WR3" s="77">
        <v>39</v>
      </c>
      <c r="WS3" s="77">
        <v>40</v>
      </c>
      <c r="WT3" s="77">
        <v>41</v>
      </c>
      <c r="WU3" s="77">
        <v>42</v>
      </c>
      <c r="WV3" s="77">
        <v>43</v>
      </c>
      <c r="WW3" s="77">
        <v>44</v>
      </c>
      <c r="WX3" s="77">
        <v>45</v>
      </c>
      <c r="WY3" s="77">
        <v>46</v>
      </c>
      <c r="WZ3" s="77">
        <v>47</v>
      </c>
      <c r="XA3" s="77">
        <v>48</v>
      </c>
      <c r="XB3" s="77">
        <v>49</v>
      </c>
      <c r="XC3" s="77">
        <v>50</v>
      </c>
      <c r="XD3" s="77">
        <v>51</v>
      </c>
      <c r="XE3" s="77">
        <v>52</v>
      </c>
      <c r="XF3" s="77">
        <v>53</v>
      </c>
      <c r="XG3" s="77">
        <v>54</v>
      </c>
      <c r="XH3" s="77">
        <v>55</v>
      </c>
      <c r="XI3" s="77">
        <v>56</v>
      </c>
      <c r="XJ3" s="77">
        <v>57</v>
      </c>
      <c r="XK3" s="77">
        <v>58</v>
      </c>
      <c r="XL3" s="77">
        <v>59</v>
      </c>
      <c r="XM3" s="77">
        <v>60</v>
      </c>
      <c r="XN3" s="77">
        <v>61</v>
      </c>
      <c r="XO3" s="77">
        <v>62</v>
      </c>
      <c r="XP3" s="77">
        <v>63</v>
      </c>
      <c r="XQ3" s="77">
        <v>64</v>
      </c>
      <c r="XR3" s="77">
        <v>65</v>
      </c>
      <c r="XS3" s="77">
        <v>66</v>
      </c>
      <c r="XT3" s="77">
        <v>67</v>
      </c>
      <c r="XU3" s="77">
        <v>68</v>
      </c>
      <c r="XV3" s="46">
        <v>1</v>
      </c>
      <c r="XW3" s="46">
        <v>2</v>
      </c>
      <c r="XX3" s="46">
        <v>3</v>
      </c>
      <c r="XY3" s="46">
        <v>4</v>
      </c>
      <c r="XZ3" s="46">
        <v>5</v>
      </c>
      <c r="YA3" s="46">
        <v>6</v>
      </c>
      <c r="YB3" s="46">
        <v>7</v>
      </c>
      <c r="YC3" s="46">
        <v>8</v>
      </c>
      <c r="YD3" s="46">
        <v>9</v>
      </c>
      <c r="YE3" s="46">
        <v>10</v>
      </c>
      <c r="YF3" s="46">
        <v>11</v>
      </c>
      <c r="YG3" s="46">
        <v>12</v>
      </c>
      <c r="YH3" s="46">
        <v>13</v>
      </c>
      <c r="YI3" s="46">
        <v>14</v>
      </c>
      <c r="YJ3" s="46">
        <v>15</v>
      </c>
      <c r="YK3" s="46">
        <v>16</v>
      </c>
      <c r="YL3" s="46">
        <v>17</v>
      </c>
      <c r="YM3" s="46">
        <v>18</v>
      </c>
      <c r="YN3" s="46">
        <v>19</v>
      </c>
      <c r="YO3" s="46">
        <v>20</v>
      </c>
      <c r="YP3" s="46">
        <v>21</v>
      </c>
      <c r="YQ3" s="46">
        <v>22</v>
      </c>
      <c r="YR3" s="46">
        <v>23</v>
      </c>
      <c r="YS3" s="46">
        <v>24</v>
      </c>
      <c r="YT3" s="46">
        <v>25</v>
      </c>
      <c r="YU3" s="46">
        <v>26</v>
      </c>
      <c r="YV3" s="46">
        <v>27</v>
      </c>
      <c r="YW3" s="46">
        <v>28</v>
      </c>
      <c r="YX3" s="46">
        <v>29</v>
      </c>
      <c r="YY3" s="46">
        <v>30</v>
      </c>
      <c r="YZ3" s="46">
        <v>31</v>
      </c>
      <c r="ZA3" s="46">
        <v>32</v>
      </c>
      <c r="ZB3" s="46">
        <v>33</v>
      </c>
      <c r="ZC3" s="46">
        <v>34</v>
      </c>
      <c r="ZD3" s="46">
        <v>35</v>
      </c>
      <c r="ZE3" s="46">
        <v>36</v>
      </c>
      <c r="ZF3" s="46">
        <v>37</v>
      </c>
      <c r="ZG3" s="46">
        <v>38</v>
      </c>
      <c r="ZH3" s="46">
        <v>39</v>
      </c>
      <c r="ZI3" s="46">
        <v>40</v>
      </c>
      <c r="ZJ3" s="46">
        <v>41</v>
      </c>
      <c r="ZK3" s="46">
        <v>42</v>
      </c>
      <c r="ZL3" s="46">
        <v>43</v>
      </c>
      <c r="ZM3" s="46">
        <v>44</v>
      </c>
      <c r="ZN3" s="46">
        <v>45</v>
      </c>
      <c r="ZO3" s="46">
        <v>46</v>
      </c>
      <c r="ZP3" s="46">
        <v>47</v>
      </c>
      <c r="ZQ3" s="46">
        <v>48</v>
      </c>
      <c r="ZR3" s="46">
        <v>49</v>
      </c>
      <c r="ZS3" s="46">
        <v>50</v>
      </c>
      <c r="ZT3" s="46">
        <v>51</v>
      </c>
      <c r="ZU3" s="46">
        <v>52</v>
      </c>
      <c r="ZV3" s="46">
        <v>53</v>
      </c>
      <c r="ZW3" s="46">
        <v>54</v>
      </c>
      <c r="ZX3" s="46">
        <v>55</v>
      </c>
      <c r="ZY3" s="46">
        <v>56</v>
      </c>
      <c r="ZZ3" s="46">
        <v>57</v>
      </c>
      <c r="AAA3" s="46">
        <v>58</v>
      </c>
      <c r="AAB3" s="46">
        <v>59</v>
      </c>
      <c r="AAC3" s="46">
        <v>60</v>
      </c>
      <c r="AAD3" s="46">
        <v>61</v>
      </c>
      <c r="AAE3" s="46">
        <v>62</v>
      </c>
      <c r="AAF3" s="46">
        <v>63</v>
      </c>
      <c r="AAG3" s="46">
        <v>64</v>
      </c>
      <c r="AAH3" s="46">
        <v>65</v>
      </c>
      <c r="AAI3" s="76">
        <v>1</v>
      </c>
      <c r="AAJ3" s="77">
        <v>2</v>
      </c>
      <c r="AAK3" s="77">
        <v>3</v>
      </c>
      <c r="AAL3" s="77">
        <v>4</v>
      </c>
      <c r="AAM3" s="77">
        <v>5</v>
      </c>
      <c r="AAN3" s="77">
        <v>6</v>
      </c>
      <c r="AAO3" s="77">
        <v>7</v>
      </c>
      <c r="AAP3" s="77">
        <v>8</v>
      </c>
      <c r="AAQ3" s="77">
        <v>9</v>
      </c>
      <c r="AAR3" s="77">
        <v>10</v>
      </c>
      <c r="AAS3" s="77">
        <v>11</v>
      </c>
      <c r="AAT3" s="77">
        <v>12</v>
      </c>
      <c r="AAU3" s="77">
        <v>13</v>
      </c>
      <c r="AAV3" s="77">
        <v>14</v>
      </c>
      <c r="AAW3" s="77">
        <v>15</v>
      </c>
      <c r="AAX3" s="77">
        <v>16</v>
      </c>
      <c r="AAY3" s="77">
        <v>17</v>
      </c>
      <c r="AAZ3" s="77">
        <v>18</v>
      </c>
      <c r="ABA3" s="77">
        <v>19</v>
      </c>
      <c r="ABB3" s="77">
        <v>20</v>
      </c>
      <c r="ABC3" s="77">
        <v>21</v>
      </c>
      <c r="ABD3" s="77">
        <v>22</v>
      </c>
      <c r="ABE3" s="77">
        <v>23</v>
      </c>
      <c r="ABF3" s="77">
        <v>24</v>
      </c>
      <c r="ABG3" s="77">
        <v>25</v>
      </c>
      <c r="ABH3" s="77">
        <v>26</v>
      </c>
      <c r="ABI3" s="77">
        <v>27</v>
      </c>
      <c r="ABJ3" s="77">
        <v>28</v>
      </c>
      <c r="ABK3" s="77">
        <v>29</v>
      </c>
      <c r="ABL3" s="77">
        <v>30</v>
      </c>
      <c r="ABM3" s="77">
        <v>31</v>
      </c>
      <c r="ABN3" s="77">
        <v>32</v>
      </c>
      <c r="ABO3" s="77">
        <v>33</v>
      </c>
      <c r="ABP3" s="77">
        <v>34</v>
      </c>
      <c r="ABQ3" s="77">
        <v>35</v>
      </c>
      <c r="ABR3" s="77">
        <v>36</v>
      </c>
      <c r="ABS3" s="77">
        <v>37</v>
      </c>
      <c r="ABT3" s="77">
        <v>38</v>
      </c>
      <c r="ABU3" s="77">
        <v>39</v>
      </c>
      <c r="ABV3" s="77">
        <v>40</v>
      </c>
      <c r="ABW3" s="77">
        <v>41</v>
      </c>
      <c r="ABX3" s="77">
        <v>42</v>
      </c>
      <c r="ABY3" s="77">
        <v>43</v>
      </c>
      <c r="ABZ3" s="77">
        <v>44</v>
      </c>
      <c r="ACA3" s="77">
        <v>45</v>
      </c>
      <c r="ACB3" s="77">
        <v>46</v>
      </c>
      <c r="ACC3" s="77">
        <v>47</v>
      </c>
      <c r="ACD3" s="77">
        <v>48</v>
      </c>
      <c r="ACE3" s="77">
        <v>49</v>
      </c>
      <c r="ACF3" s="77">
        <v>50</v>
      </c>
      <c r="ACG3" s="77">
        <v>51</v>
      </c>
      <c r="ACH3" s="77">
        <v>52</v>
      </c>
      <c r="ACI3" s="77">
        <v>53</v>
      </c>
      <c r="ACJ3" s="77">
        <v>54</v>
      </c>
      <c r="ACK3" s="77">
        <v>55</v>
      </c>
      <c r="ACL3" s="77">
        <v>56</v>
      </c>
      <c r="ACM3" s="77">
        <v>57</v>
      </c>
      <c r="ACN3" s="77">
        <v>58</v>
      </c>
      <c r="ACO3" s="77">
        <v>59</v>
      </c>
      <c r="ACP3" s="77">
        <v>60</v>
      </c>
      <c r="ACQ3" s="77">
        <v>61</v>
      </c>
      <c r="ACR3" s="77">
        <v>62</v>
      </c>
      <c r="ACS3" s="77">
        <v>63</v>
      </c>
      <c r="ACT3" s="77">
        <v>64</v>
      </c>
      <c r="ACU3" s="77">
        <v>65</v>
      </c>
      <c r="ACV3" s="77">
        <v>66</v>
      </c>
      <c r="ACW3" s="77">
        <v>67</v>
      </c>
      <c r="ACX3" s="77">
        <v>68</v>
      </c>
      <c r="ACY3" s="76">
        <v>1</v>
      </c>
      <c r="ACZ3" s="77">
        <v>2</v>
      </c>
      <c r="ADA3" s="77">
        <v>3</v>
      </c>
      <c r="ADB3" s="77">
        <v>4</v>
      </c>
      <c r="ADC3" s="77">
        <v>5</v>
      </c>
      <c r="ADD3" s="77">
        <v>6</v>
      </c>
      <c r="ADE3" s="77">
        <v>7</v>
      </c>
      <c r="ADF3" s="77">
        <v>8</v>
      </c>
      <c r="ADG3" s="77">
        <v>9</v>
      </c>
      <c r="ADH3" s="77">
        <v>10</v>
      </c>
      <c r="ADI3" s="77">
        <v>11</v>
      </c>
      <c r="ADJ3" s="77">
        <v>12</v>
      </c>
      <c r="ADK3" s="77">
        <v>13</v>
      </c>
      <c r="ADL3" s="77">
        <v>14</v>
      </c>
      <c r="ADM3" s="77">
        <v>15</v>
      </c>
      <c r="ADN3" s="77">
        <v>16</v>
      </c>
      <c r="ADO3" s="77">
        <v>17</v>
      </c>
      <c r="ADP3" s="77">
        <v>18</v>
      </c>
      <c r="ADQ3" s="77">
        <v>19</v>
      </c>
      <c r="ADR3" s="77">
        <v>20</v>
      </c>
      <c r="ADS3" s="77">
        <v>21</v>
      </c>
      <c r="ADT3" s="77">
        <v>22</v>
      </c>
      <c r="ADU3" s="77">
        <v>23</v>
      </c>
      <c r="ADV3" s="77">
        <v>24</v>
      </c>
      <c r="ADW3" s="77">
        <v>25</v>
      </c>
      <c r="ADX3" s="77">
        <v>26</v>
      </c>
      <c r="ADY3" s="77">
        <v>27</v>
      </c>
      <c r="ADZ3" s="77">
        <v>28</v>
      </c>
      <c r="AEA3" s="77">
        <v>29</v>
      </c>
      <c r="AEB3" s="77">
        <v>30</v>
      </c>
      <c r="AEC3" s="77">
        <v>31</v>
      </c>
      <c r="AED3" s="77">
        <v>32</v>
      </c>
      <c r="AEE3" s="77">
        <v>33</v>
      </c>
      <c r="AEF3" s="77">
        <v>34</v>
      </c>
      <c r="AEG3" s="77">
        <v>35</v>
      </c>
      <c r="AEH3" s="77">
        <v>36</v>
      </c>
      <c r="AEI3" s="77">
        <v>37</v>
      </c>
      <c r="AEJ3" s="77">
        <v>38</v>
      </c>
      <c r="AEK3" s="77">
        <v>39</v>
      </c>
      <c r="AEL3" s="77">
        <v>40</v>
      </c>
      <c r="AEM3" s="77">
        <v>41</v>
      </c>
      <c r="AEN3" s="77">
        <v>42</v>
      </c>
      <c r="AEO3" s="77">
        <v>43</v>
      </c>
      <c r="AEP3" s="77">
        <v>44</v>
      </c>
      <c r="AEQ3" s="77">
        <v>45</v>
      </c>
      <c r="AER3" s="77">
        <v>46</v>
      </c>
      <c r="AES3" s="77">
        <v>47</v>
      </c>
      <c r="AET3" s="77">
        <v>48</v>
      </c>
      <c r="AEU3" s="77">
        <v>49</v>
      </c>
      <c r="AEV3" s="77">
        <v>50</v>
      </c>
      <c r="AEW3" s="77">
        <v>51</v>
      </c>
      <c r="AEX3" s="77">
        <v>52</v>
      </c>
      <c r="AEY3" s="77">
        <v>53</v>
      </c>
      <c r="AEZ3" s="77">
        <v>54</v>
      </c>
      <c r="AFA3" s="77">
        <v>55</v>
      </c>
      <c r="AFB3" s="77">
        <v>56</v>
      </c>
      <c r="AFC3" s="77">
        <v>57</v>
      </c>
      <c r="AFD3" s="77">
        <v>58</v>
      </c>
      <c r="AFE3" s="77">
        <v>59</v>
      </c>
      <c r="AFF3" s="77">
        <v>60</v>
      </c>
      <c r="AFG3" s="77">
        <v>61</v>
      </c>
      <c r="AFH3" s="77">
        <v>62</v>
      </c>
      <c r="AFI3" s="77">
        <v>63</v>
      </c>
      <c r="AFJ3" s="77">
        <v>64</v>
      </c>
      <c r="AFK3" s="77">
        <v>65</v>
      </c>
      <c r="AFL3" s="77">
        <v>66</v>
      </c>
      <c r="AFM3" s="77">
        <v>67</v>
      </c>
      <c r="AFN3" s="77">
        <v>68</v>
      </c>
      <c r="AFO3" s="76">
        <v>1</v>
      </c>
      <c r="AFP3" s="77">
        <v>2</v>
      </c>
      <c r="AFQ3" s="77">
        <v>3</v>
      </c>
      <c r="AFR3" s="77">
        <v>4</v>
      </c>
      <c r="AFS3" s="77">
        <v>5</v>
      </c>
      <c r="AFT3" s="77">
        <v>6</v>
      </c>
      <c r="AFU3" s="77">
        <v>7</v>
      </c>
      <c r="AFV3" s="77">
        <v>8</v>
      </c>
      <c r="AFW3" s="77">
        <v>9</v>
      </c>
      <c r="AFX3" s="77">
        <v>10</v>
      </c>
      <c r="AFY3" s="77">
        <v>11</v>
      </c>
      <c r="AFZ3" s="77">
        <v>12</v>
      </c>
      <c r="AGA3" s="77">
        <v>13</v>
      </c>
      <c r="AGB3" s="77">
        <v>14</v>
      </c>
      <c r="AGC3" s="77">
        <v>15</v>
      </c>
      <c r="AGD3" s="77">
        <v>16</v>
      </c>
      <c r="AGE3" s="77">
        <v>17</v>
      </c>
      <c r="AGF3" s="77">
        <v>18</v>
      </c>
      <c r="AGG3" s="77">
        <v>19</v>
      </c>
      <c r="AGH3" s="77">
        <v>20</v>
      </c>
      <c r="AGI3" s="77">
        <v>21</v>
      </c>
      <c r="AGJ3" s="77">
        <v>22</v>
      </c>
      <c r="AGK3" s="77">
        <v>23</v>
      </c>
      <c r="AGL3" s="77">
        <v>24</v>
      </c>
      <c r="AGM3" s="77">
        <v>25</v>
      </c>
      <c r="AGN3" s="77">
        <v>26</v>
      </c>
      <c r="AGO3" s="77">
        <v>27</v>
      </c>
      <c r="AGP3" s="77">
        <v>28</v>
      </c>
      <c r="AGQ3" s="77">
        <v>29</v>
      </c>
      <c r="AGR3" s="77">
        <v>30</v>
      </c>
      <c r="AGS3" s="77">
        <v>31</v>
      </c>
      <c r="AGT3" s="77">
        <v>32</v>
      </c>
      <c r="AGU3" s="77">
        <v>33</v>
      </c>
      <c r="AGV3" s="77">
        <v>34</v>
      </c>
      <c r="AGW3" s="77">
        <v>35</v>
      </c>
      <c r="AGX3" s="77">
        <v>36</v>
      </c>
      <c r="AGY3" s="77">
        <v>37</v>
      </c>
      <c r="AGZ3" s="77">
        <v>38</v>
      </c>
      <c r="AHA3" s="77">
        <v>39</v>
      </c>
      <c r="AHB3" s="77">
        <v>40</v>
      </c>
      <c r="AHC3" s="77">
        <v>41</v>
      </c>
      <c r="AHD3" s="77">
        <v>42</v>
      </c>
      <c r="AHE3" s="77">
        <v>43</v>
      </c>
      <c r="AHF3" s="77">
        <v>44</v>
      </c>
      <c r="AHG3" s="77">
        <v>45</v>
      </c>
      <c r="AHH3" s="77">
        <v>46</v>
      </c>
      <c r="AHI3" s="77">
        <v>47</v>
      </c>
      <c r="AHJ3" s="77">
        <v>48</v>
      </c>
      <c r="AHK3" s="77">
        <v>49</v>
      </c>
      <c r="AHL3" s="77">
        <v>50</v>
      </c>
      <c r="AHM3" s="77">
        <v>51</v>
      </c>
      <c r="AHN3" s="77">
        <v>52</v>
      </c>
      <c r="AHO3" s="77">
        <v>53</v>
      </c>
      <c r="AHP3" s="77">
        <v>54</v>
      </c>
      <c r="AHQ3" s="77">
        <v>55</v>
      </c>
      <c r="AHR3" s="77">
        <v>56</v>
      </c>
      <c r="AHS3" s="77">
        <v>57</v>
      </c>
      <c r="AHT3" s="77">
        <v>58</v>
      </c>
      <c r="AHU3" s="77">
        <v>59</v>
      </c>
      <c r="AHV3" s="77">
        <v>60</v>
      </c>
      <c r="AHW3" s="77">
        <v>61</v>
      </c>
      <c r="AHX3" s="77">
        <v>62</v>
      </c>
      <c r="AHY3" s="77">
        <v>63</v>
      </c>
      <c r="AHZ3" s="77">
        <v>64</v>
      </c>
      <c r="AIA3" s="77">
        <v>65</v>
      </c>
      <c r="AIB3" s="77">
        <v>66</v>
      </c>
      <c r="AIC3" s="77">
        <v>67</v>
      </c>
      <c r="AID3" s="77">
        <v>68</v>
      </c>
      <c r="AIE3" s="87">
        <v>1</v>
      </c>
      <c r="AIF3" s="88">
        <v>2</v>
      </c>
      <c r="AIG3" s="88" t="s">
        <v>169</v>
      </c>
      <c r="AIH3" s="88" t="s">
        <v>170</v>
      </c>
      <c r="AII3" s="88" t="s">
        <v>171</v>
      </c>
      <c r="AIJ3" s="88" t="s">
        <v>172</v>
      </c>
      <c r="AIK3" s="88" t="s">
        <v>173</v>
      </c>
      <c r="AIL3" s="88" t="s">
        <v>174</v>
      </c>
      <c r="AIM3" s="88" t="s">
        <v>175</v>
      </c>
      <c r="AIN3" s="88" t="s">
        <v>176</v>
      </c>
      <c r="AIO3" s="88" t="s">
        <v>177</v>
      </c>
      <c r="AIP3" s="88" t="s">
        <v>178</v>
      </c>
      <c r="AIQ3" s="88" t="s">
        <v>179</v>
      </c>
      <c r="AIR3" s="88" t="s">
        <v>180</v>
      </c>
      <c r="AIS3" s="88" t="s">
        <v>181</v>
      </c>
      <c r="AIT3" s="88" t="s">
        <v>182</v>
      </c>
      <c r="AIU3" s="88" t="s">
        <v>183</v>
      </c>
      <c r="AIV3" s="88" t="s">
        <v>184</v>
      </c>
      <c r="AIW3" s="88" t="s">
        <v>185</v>
      </c>
      <c r="AIX3" s="88" t="s">
        <v>186</v>
      </c>
      <c r="AIY3" s="88" t="s">
        <v>187</v>
      </c>
      <c r="AIZ3" s="88" t="s">
        <v>188</v>
      </c>
      <c r="AJA3" s="88" t="s">
        <v>189</v>
      </c>
      <c r="AJB3" s="88" t="s">
        <v>190</v>
      </c>
      <c r="AJC3" s="88" t="s">
        <v>191</v>
      </c>
      <c r="AJD3" s="88" t="s">
        <v>192</v>
      </c>
      <c r="AJE3" s="88" t="s">
        <v>193</v>
      </c>
      <c r="AJF3" s="88" t="s">
        <v>194</v>
      </c>
      <c r="AJG3" s="88" t="s">
        <v>195</v>
      </c>
      <c r="AJH3" s="88" t="s">
        <v>196</v>
      </c>
      <c r="AJI3" s="88" t="s">
        <v>197</v>
      </c>
      <c r="AJJ3" s="88" t="s">
        <v>198</v>
      </c>
      <c r="AJK3" s="88" t="s">
        <v>199</v>
      </c>
      <c r="AJL3" s="88" t="s">
        <v>200</v>
      </c>
      <c r="AJM3" s="88" t="s">
        <v>201</v>
      </c>
      <c r="AJN3" s="88" t="s">
        <v>202</v>
      </c>
      <c r="AJO3" s="88" t="s">
        <v>203</v>
      </c>
      <c r="AJP3" s="88" t="s">
        <v>204</v>
      </c>
      <c r="AJQ3" s="88" t="s">
        <v>205</v>
      </c>
      <c r="AJR3" s="88" t="s">
        <v>206</v>
      </c>
      <c r="AJS3" s="88" t="s">
        <v>207</v>
      </c>
      <c r="AJT3" s="88" t="s">
        <v>208</v>
      </c>
      <c r="AJU3" s="88" t="s">
        <v>209</v>
      </c>
      <c r="AJV3" s="88" t="s">
        <v>210</v>
      </c>
      <c r="AJW3" s="88" t="s">
        <v>211</v>
      </c>
      <c r="AJX3" s="88" t="s">
        <v>212</v>
      </c>
      <c r="AJY3" s="88" t="s">
        <v>319</v>
      </c>
      <c r="AJZ3" s="88" t="s">
        <v>320</v>
      </c>
      <c r="AKA3" s="88" t="s">
        <v>321</v>
      </c>
      <c r="AKB3" s="88" t="s">
        <v>322</v>
      </c>
      <c r="AKC3" s="88" t="s">
        <v>323</v>
      </c>
      <c r="AKD3" s="88" t="s">
        <v>324</v>
      </c>
      <c r="AKE3" s="88" t="s">
        <v>325</v>
      </c>
      <c r="AKF3" s="88" t="s">
        <v>326</v>
      </c>
      <c r="AKG3" s="88" t="s">
        <v>327</v>
      </c>
      <c r="AKH3" s="88" t="s">
        <v>328</v>
      </c>
      <c r="AKI3" s="88" t="s">
        <v>329</v>
      </c>
      <c r="AKJ3" s="88" t="s">
        <v>330</v>
      </c>
      <c r="AKK3" s="88" t="s">
        <v>331</v>
      </c>
      <c r="AKL3" s="88" t="s">
        <v>332</v>
      </c>
      <c r="AKM3" s="88" t="s">
        <v>333</v>
      </c>
      <c r="AKN3" s="88" t="s">
        <v>334</v>
      </c>
      <c r="AKO3" s="88" t="s">
        <v>335</v>
      </c>
      <c r="AKP3" s="88" t="s">
        <v>336</v>
      </c>
      <c r="AKQ3" s="88" t="s">
        <v>337</v>
      </c>
      <c r="AKR3" s="88" t="s">
        <v>338</v>
      </c>
      <c r="AKS3" s="441"/>
      <c r="AKT3" s="91">
        <v>1</v>
      </c>
      <c r="AKU3" s="92">
        <v>2</v>
      </c>
      <c r="AKV3" s="92" t="s">
        <v>169</v>
      </c>
      <c r="AKW3" s="92" t="s">
        <v>170</v>
      </c>
      <c r="AKX3" s="92" t="s">
        <v>171</v>
      </c>
      <c r="AKY3" s="92" t="s">
        <v>172</v>
      </c>
      <c r="AKZ3" s="92" t="s">
        <v>173</v>
      </c>
      <c r="ALA3" s="92" t="s">
        <v>174</v>
      </c>
      <c r="ALB3" s="92" t="s">
        <v>175</v>
      </c>
      <c r="ALC3" s="92" t="s">
        <v>176</v>
      </c>
      <c r="ALD3" s="92" t="s">
        <v>177</v>
      </c>
      <c r="ALE3" s="92" t="s">
        <v>178</v>
      </c>
      <c r="ALF3" s="92" t="s">
        <v>179</v>
      </c>
      <c r="ALG3" s="92" t="s">
        <v>180</v>
      </c>
      <c r="ALH3" s="92" t="s">
        <v>181</v>
      </c>
      <c r="ALI3" s="92" t="s">
        <v>182</v>
      </c>
      <c r="ALJ3" s="92" t="s">
        <v>183</v>
      </c>
      <c r="ALK3" s="92" t="s">
        <v>184</v>
      </c>
      <c r="ALL3" s="92" t="s">
        <v>185</v>
      </c>
      <c r="ALM3" s="92" t="s">
        <v>186</v>
      </c>
      <c r="ALN3" s="92" t="s">
        <v>187</v>
      </c>
      <c r="ALO3" s="92" t="s">
        <v>188</v>
      </c>
      <c r="ALP3" s="92" t="s">
        <v>189</v>
      </c>
      <c r="ALQ3" s="92" t="s">
        <v>190</v>
      </c>
      <c r="ALR3" s="92" t="s">
        <v>191</v>
      </c>
      <c r="ALS3" s="92" t="s">
        <v>192</v>
      </c>
      <c r="ALT3" s="92" t="s">
        <v>193</v>
      </c>
      <c r="ALU3" s="92" t="s">
        <v>194</v>
      </c>
      <c r="ALV3" s="92" t="s">
        <v>195</v>
      </c>
      <c r="ALW3" s="92" t="s">
        <v>196</v>
      </c>
      <c r="ALX3" s="92" t="s">
        <v>197</v>
      </c>
      <c r="ALY3" s="92" t="s">
        <v>198</v>
      </c>
      <c r="ALZ3" s="92" t="s">
        <v>199</v>
      </c>
      <c r="AMA3" s="92" t="s">
        <v>200</v>
      </c>
      <c r="AMB3" s="92" t="s">
        <v>201</v>
      </c>
      <c r="AMC3" s="92" t="s">
        <v>202</v>
      </c>
      <c r="AMD3" s="92" t="s">
        <v>203</v>
      </c>
      <c r="AME3" s="92" t="s">
        <v>204</v>
      </c>
      <c r="AMF3" s="92" t="s">
        <v>205</v>
      </c>
      <c r="AMG3" s="92" t="s">
        <v>206</v>
      </c>
      <c r="AMH3" s="92" t="s">
        <v>207</v>
      </c>
      <c r="AMI3" s="92" t="s">
        <v>208</v>
      </c>
      <c r="AMJ3" s="92" t="s">
        <v>209</v>
      </c>
      <c r="AMK3" s="92" t="s">
        <v>210</v>
      </c>
      <c r="AML3" s="92" t="s">
        <v>211</v>
      </c>
      <c r="AMM3" s="92" t="s">
        <v>212</v>
      </c>
      <c r="AMN3" s="92" t="s">
        <v>319</v>
      </c>
      <c r="AMO3" s="92" t="s">
        <v>320</v>
      </c>
      <c r="AMP3" s="92" t="s">
        <v>321</v>
      </c>
      <c r="AMQ3" s="92" t="s">
        <v>322</v>
      </c>
      <c r="AMR3" s="92" t="s">
        <v>323</v>
      </c>
      <c r="AMS3" s="92" t="s">
        <v>324</v>
      </c>
      <c r="AMT3" s="92" t="s">
        <v>325</v>
      </c>
      <c r="AMU3" s="92" t="s">
        <v>326</v>
      </c>
      <c r="AMV3" s="92" t="s">
        <v>327</v>
      </c>
      <c r="AMW3" s="92" t="s">
        <v>328</v>
      </c>
      <c r="AMX3" s="92" t="s">
        <v>329</v>
      </c>
      <c r="AMY3" s="92" t="s">
        <v>330</v>
      </c>
      <c r="AMZ3" s="92" t="s">
        <v>331</v>
      </c>
      <c r="ANA3" s="92" t="s">
        <v>332</v>
      </c>
      <c r="ANB3" s="92" t="s">
        <v>333</v>
      </c>
      <c r="ANC3" s="92" t="s">
        <v>334</v>
      </c>
      <c r="AND3" s="92" t="s">
        <v>335</v>
      </c>
      <c r="ANE3" s="92" t="s">
        <v>336</v>
      </c>
      <c r="ANF3" s="92" t="s">
        <v>337</v>
      </c>
      <c r="ANG3" s="92" t="s">
        <v>338</v>
      </c>
      <c r="ANH3" s="88">
        <v>1</v>
      </c>
      <c r="ANI3" s="88" t="s">
        <v>168</v>
      </c>
      <c r="ANJ3" s="88" t="s">
        <v>169</v>
      </c>
      <c r="ANK3" s="88" t="s">
        <v>170</v>
      </c>
      <c r="ANL3" s="88" t="s">
        <v>171</v>
      </c>
      <c r="ANM3" s="88" t="s">
        <v>172</v>
      </c>
      <c r="ANN3" s="88" t="s">
        <v>173</v>
      </c>
      <c r="ANO3" s="88" t="s">
        <v>174</v>
      </c>
      <c r="ANP3" s="88" t="s">
        <v>175</v>
      </c>
      <c r="ANQ3" s="88" t="s">
        <v>176</v>
      </c>
      <c r="ANR3" s="88" t="s">
        <v>177</v>
      </c>
      <c r="ANS3" s="88" t="s">
        <v>178</v>
      </c>
      <c r="ANT3" s="88" t="s">
        <v>179</v>
      </c>
      <c r="ANU3" s="88" t="s">
        <v>180</v>
      </c>
      <c r="ANV3" s="88" t="s">
        <v>181</v>
      </c>
      <c r="ANW3" s="88" t="s">
        <v>182</v>
      </c>
      <c r="ANX3" s="88" t="s">
        <v>183</v>
      </c>
      <c r="ANY3" s="88" t="s">
        <v>184</v>
      </c>
      <c r="ANZ3" s="88" t="s">
        <v>185</v>
      </c>
      <c r="AOA3" s="88" t="s">
        <v>186</v>
      </c>
      <c r="AOB3" s="88" t="s">
        <v>187</v>
      </c>
      <c r="AOC3" s="88" t="s">
        <v>188</v>
      </c>
      <c r="AOD3" s="88" t="s">
        <v>189</v>
      </c>
      <c r="AOE3" s="88" t="s">
        <v>190</v>
      </c>
      <c r="AOF3" s="88" t="s">
        <v>191</v>
      </c>
      <c r="AOG3" s="88" t="s">
        <v>192</v>
      </c>
      <c r="AOH3" s="88" t="s">
        <v>193</v>
      </c>
      <c r="AOI3" s="88" t="s">
        <v>194</v>
      </c>
      <c r="AOJ3" s="88" t="s">
        <v>195</v>
      </c>
      <c r="AOK3" s="88" t="s">
        <v>196</v>
      </c>
      <c r="AOL3" s="88" t="s">
        <v>197</v>
      </c>
      <c r="AOM3" s="88" t="s">
        <v>198</v>
      </c>
      <c r="AON3" s="88" t="s">
        <v>199</v>
      </c>
      <c r="AOO3" s="88" t="s">
        <v>200</v>
      </c>
      <c r="AOP3" s="88" t="s">
        <v>201</v>
      </c>
      <c r="AOQ3" s="88" t="s">
        <v>202</v>
      </c>
      <c r="AOR3" s="88" t="s">
        <v>203</v>
      </c>
      <c r="AOS3" s="88" t="s">
        <v>204</v>
      </c>
      <c r="AOT3" s="88" t="s">
        <v>205</v>
      </c>
      <c r="AOU3" s="88" t="s">
        <v>206</v>
      </c>
      <c r="AOV3" s="88" t="s">
        <v>207</v>
      </c>
      <c r="AOW3" s="88" t="s">
        <v>208</v>
      </c>
      <c r="AOX3" s="88" t="s">
        <v>209</v>
      </c>
      <c r="AOY3" s="88" t="s">
        <v>210</v>
      </c>
      <c r="AOZ3" s="88" t="s">
        <v>211</v>
      </c>
      <c r="APA3" s="88" t="s">
        <v>212</v>
      </c>
      <c r="APB3" s="88" t="s">
        <v>319</v>
      </c>
      <c r="APC3" s="88" t="s">
        <v>320</v>
      </c>
      <c r="APD3" s="88" t="s">
        <v>321</v>
      </c>
      <c r="APE3" s="88" t="s">
        <v>322</v>
      </c>
      <c r="APF3" s="88" t="s">
        <v>323</v>
      </c>
      <c r="APG3" s="88" t="s">
        <v>324</v>
      </c>
      <c r="APH3" s="88" t="s">
        <v>325</v>
      </c>
      <c r="API3" s="88" t="s">
        <v>326</v>
      </c>
      <c r="APJ3" s="88" t="s">
        <v>327</v>
      </c>
      <c r="APK3" s="88" t="s">
        <v>328</v>
      </c>
      <c r="APL3" s="88" t="s">
        <v>329</v>
      </c>
      <c r="APM3" s="88" t="s">
        <v>330</v>
      </c>
      <c r="APN3" s="88" t="s">
        <v>331</v>
      </c>
      <c r="APO3" s="88" t="s">
        <v>332</v>
      </c>
      <c r="APP3" s="88" t="s">
        <v>333</v>
      </c>
      <c r="APQ3" s="88" t="s">
        <v>334</v>
      </c>
      <c r="APR3" s="88" t="s">
        <v>335</v>
      </c>
      <c r="APS3" s="88" t="s">
        <v>336</v>
      </c>
      <c r="APT3" s="88" t="s">
        <v>337</v>
      </c>
      <c r="APU3" s="91">
        <v>1</v>
      </c>
      <c r="APV3" s="92" t="s">
        <v>168</v>
      </c>
      <c r="APW3" s="92" t="s">
        <v>169</v>
      </c>
      <c r="APX3" s="92" t="s">
        <v>170</v>
      </c>
      <c r="APY3" s="92" t="s">
        <v>171</v>
      </c>
      <c r="APZ3" s="92" t="s">
        <v>172</v>
      </c>
      <c r="AQA3" s="92" t="s">
        <v>173</v>
      </c>
      <c r="AQB3" s="92" t="s">
        <v>174</v>
      </c>
      <c r="AQC3" s="92" t="s">
        <v>175</v>
      </c>
      <c r="AQD3" s="92" t="s">
        <v>176</v>
      </c>
      <c r="AQE3" s="92" t="s">
        <v>177</v>
      </c>
      <c r="AQF3" s="92" t="s">
        <v>178</v>
      </c>
      <c r="AQG3" s="92" t="s">
        <v>179</v>
      </c>
      <c r="AQH3" s="92" t="s">
        <v>180</v>
      </c>
      <c r="AQI3" s="92" t="s">
        <v>181</v>
      </c>
      <c r="AQJ3" s="92" t="s">
        <v>182</v>
      </c>
      <c r="AQK3" s="92" t="s">
        <v>183</v>
      </c>
      <c r="AQL3" s="92" t="s">
        <v>184</v>
      </c>
      <c r="AQM3" s="92" t="s">
        <v>185</v>
      </c>
      <c r="AQN3" s="92" t="s">
        <v>186</v>
      </c>
      <c r="AQO3" s="92" t="s">
        <v>187</v>
      </c>
      <c r="AQP3" s="92" t="s">
        <v>188</v>
      </c>
      <c r="AQQ3" s="92" t="s">
        <v>189</v>
      </c>
      <c r="AQR3" s="92" t="s">
        <v>190</v>
      </c>
      <c r="AQS3" s="92" t="s">
        <v>191</v>
      </c>
      <c r="AQT3" s="92" t="s">
        <v>192</v>
      </c>
      <c r="AQU3" s="92" t="s">
        <v>193</v>
      </c>
      <c r="AQV3" s="92" t="s">
        <v>194</v>
      </c>
      <c r="AQW3" s="92" t="s">
        <v>195</v>
      </c>
      <c r="AQX3" s="92" t="s">
        <v>196</v>
      </c>
      <c r="AQY3" s="92" t="s">
        <v>197</v>
      </c>
      <c r="AQZ3" s="92" t="s">
        <v>198</v>
      </c>
      <c r="ARA3" s="92" t="s">
        <v>199</v>
      </c>
      <c r="ARB3" s="92" t="s">
        <v>200</v>
      </c>
      <c r="ARC3" s="92" t="s">
        <v>201</v>
      </c>
      <c r="ARD3" s="92" t="s">
        <v>202</v>
      </c>
      <c r="ARE3" s="92" t="s">
        <v>203</v>
      </c>
      <c r="ARF3" s="92" t="s">
        <v>204</v>
      </c>
      <c r="ARG3" s="92" t="s">
        <v>205</v>
      </c>
      <c r="ARH3" s="92" t="s">
        <v>206</v>
      </c>
      <c r="ARI3" s="92" t="s">
        <v>207</v>
      </c>
      <c r="ARJ3" s="92" t="s">
        <v>208</v>
      </c>
      <c r="ARK3" s="92" t="s">
        <v>209</v>
      </c>
      <c r="ARL3" s="92" t="s">
        <v>210</v>
      </c>
      <c r="ARM3" s="92" t="s">
        <v>211</v>
      </c>
      <c r="ARN3" s="92" t="s">
        <v>212</v>
      </c>
      <c r="ARO3" s="92" t="s">
        <v>319</v>
      </c>
      <c r="ARP3" s="92" t="s">
        <v>320</v>
      </c>
      <c r="ARQ3" s="92" t="s">
        <v>321</v>
      </c>
      <c r="ARR3" s="92" t="s">
        <v>322</v>
      </c>
      <c r="ARS3" s="92" t="s">
        <v>323</v>
      </c>
      <c r="ART3" s="92" t="s">
        <v>324</v>
      </c>
      <c r="ARU3" s="92" t="s">
        <v>325</v>
      </c>
      <c r="ARV3" s="92" t="s">
        <v>326</v>
      </c>
      <c r="ARW3" s="92" t="s">
        <v>327</v>
      </c>
      <c r="ARX3" s="92" t="s">
        <v>328</v>
      </c>
      <c r="ARY3" s="92" t="s">
        <v>329</v>
      </c>
      <c r="ARZ3" s="92" t="s">
        <v>330</v>
      </c>
      <c r="ASA3" s="92" t="s">
        <v>331</v>
      </c>
      <c r="ASB3" s="92" t="s">
        <v>332</v>
      </c>
      <c r="ASC3" s="92" t="s">
        <v>333</v>
      </c>
      <c r="ASD3" s="92" t="s">
        <v>334</v>
      </c>
      <c r="ASE3" s="92" t="s">
        <v>335</v>
      </c>
      <c r="ASF3" s="92" t="s">
        <v>336</v>
      </c>
      <c r="ASG3" s="92" t="s">
        <v>337</v>
      </c>
      <c r="ASH3" s="88">
        <v>1</v>
      </c>
      <c r="ASI3" s="88" t="s">
        <v>168</v>
      </c>
      <c r="ASJ3" s="88" t="s">
        <v>169</v>
      </c>
      <c r="ASK3" s="88" t="s">
        <v>170</v>
      </c>
      <c r="ASL3" s="88" t="s">
        <v>171</v>
      </c>
      <c r="ASM3" s="88" t="s">
        <v>172</v>
      </c>
      <c r="ASN3" s="88" t="s">
        <v>173</v>
      </c>
      <c r="ASO3" s="88" t="s">
        <v>174</v>
      </c>
      <c r="ASP3" s="88" t="s">
        <v>175</v>
      </c>
      <c r="ASQ3" s="88" t="s">
        <v>176</v>
      </c>
      <c r="ASR3" s="88" t="s">
        <v>177</v>
      </c>
      <c r="ASS3" s="88" t="s">
        <v>178</v>
      </c>
      <c r="AST3" s="88" t="s">
        <v>179</v>
      </c>
      <c r="ASU3" s="88" t="s">
        <v>180</v>
      </c>
      <c r="ASV3" s="88" t="s">
        <v>181</v>
      </c>
      <c r="ASW3" s="88" t="s">
        <v>182</v>
      </c>
      <c r="ASX3" s="88" t="s">
        <v>183</v>
      </c>
      <c r="ASY3" s="88" t="s">
        <v>184</v>
      </c>
      <c r="ASZ3" s="88" t="s">
        <v>185</v>
      </c>
      <c r="ATA3" s="88" t="s">
        <v>186</v>
      </c>
      <c r="ATB3" s="88" t="s">
        <v>187</v>
      </c>
      <c r="ATC3" s="88" t="s">
        <v>188</v>
      </c>
      <c r="ATD3" s="88" t="s">
        <v>189</v>
      </c>
      <c r="ATE3" s="88" t="s">
        <v>190</v>
      </c>
      <c r="ATF3" s="88" t="s">
        <v>191</v>
      </c>
      <c r="ATG3" s="88" t="s">
        <v>192</v>
      </c>
      <c r="ATH3" s="88" t="s">
        <v>193</v>
      </c>
      <c r="ATI3" s="88" t="s">
        <v>194</v>
      </c>
      <c r="ATJ3" s="88" t="s">
        <v>195</v>
      </c>
      <c r="ATK3" s="88" t="s">
        <v>196</v>
      </c>
      <c r="ATL3" s="88" t="s">
        <v>197</v>
      </c>
      <c r="ATM3" s="88" t="s">
        <v>198</v>
      </c>
      <c r="ATN3" s="88" t="s">
        <v>199</v>
      </c>
      <c r="ATO3" s="88" t="s">
        <v>200</v>
      </c>
      <c r="ATP3" s="88" t="s">
        <v>201</v>
      </c>
      <c r="ATQ3" s="88" t="s">
        <v>202</v>
      </c>
      <c r="ATR3" s="88" t="s">
        <v>203</v>
      </c>
      <c r="ATS3" s="88" t="s">
        <v>204</v>
      </c>
      <c r="ATT3" s="88" t="s">
        <v>205</v>
      </c>
      <c r="ATU3" s="88" t="s">
        <v>206</v>
      </c>
      <c r="ATV3" s="88" t="s">
        <v>207</v>
      </c>
      <c r="ATW3" s="88" t="s">
        <v>208</v>
      </c>
      <c r="ATX3" s="88" t="s">
        <v>209</v>
      </c>
      <c r="ATY3" s="88" t="s">
        <v>210</v>
      </c>
      <c r="ATZ3" s="88" t="s">
        <v>211</v>
      </c>
      <c r="AUA3" s="88" t="s">
        <v>212</v>
      </c>
      <c r="AUB3" s="88" t="s">
        <v>319</v>
      </c>
      <c r="AUC3" s="88" t="s">
        <v>320</v>
      </c>
      <c r="AUD3" s="88" t="s">
        <v>321</v>
      </c>
      <c r="AUE3" s="88" t="s">
        <v>322</v>
      </c>
      <c r="AUF3" s="88" t="s">
        <v>323</v>
      </c>
      <c r="AUG3" s="88" t="s">
        <v>324</v>
      </c>
      <c r="AUH3" s="88" t="s">
        <v>325</v>
      </c>
      <c r="AUI3" s="88" t="s">
        <v>326</v>
      </c>
      <c r="AUJ3" s="88" t="s">
        <v>327</v>
      </c>
      <c r="AUK3" s="88" t="s">
        <v>328</v>
      </c>
      <c r="AUL3" s="88" t="s">
        <v>329</v>
      </c>
      <c r="AUM3" s="88" t="s">
        <v>330</v>
      </c>
      <c r="AUN3" s="88" t="s">
        <v>331</v>
      </c>
      <c r="AUO3" s="88" t="s">
        <v>332</v>
      </c>
      <c r="AUP3" s="88" t="s">
        <v>333</v>
      </c>
      <c r="AUQ3" s="88" t="s">
        <v>334</v>
      </c>
      <c r="AUR3" s="88" t="s">
        <v>335</v>
      </c>
      <c r="AUS3" s="88" t="s">
        <v>336</v>
      </c>
      <c r="AUT3" s="88" t="s">
        <v>337</v>
      </c>
      <c r="AUU3" s="76">
        <v>1</v>
      </c>
      <c r="AUV3" s="77">
        <v>2</v>
      </c>
      <c r="AUW3" s="77">
        <v>3</v>
      </c>
      <c r="AUX3" s="77">
        <v>4</v>
      </c>
      <c r="AUY3" s="77">
        <v>5</v>
      </c>
      <c r="AUZ3" s="77">
        <v>6</v>
      </c>
      <c r="AVA3" s="77">
        <v>7</v>
      </c>
      <c r="AVB3" s="77">
        <v>8</v>
      </c>
      <c r="AVC3" s="77">
        <v>9</v>
      </c>
      <c r="AVD3" s="77">
        <v>10</v>
      </c>
      <c r="AVE3" s="77">
        <v>11</v>
      </c>
      <c r="AVF3" s="77">
        <v>12</v>
      </c>
      <c r="AVG3" s="77">
        <v>13</v>
      </c>
      <c r="AVH3" s="77">
        <v>14</v>
      </c>
      <c r="AVI3" s="77">
        <v>15</v>
      </c>
      <c r="AVJ3" s="77">
        <v>16</v>
      </c>
      <c r="AVK3" s="77">
        <v>17</v>
      </c>
      <c r="AVL3" s="77">
        <v>18</v>
      </c>
      <c r="AVM3" s="77">
        <v>19</v>
      </c>
      <c r="AVN3" s="77">
        <v>20</v>
      </c>
      <c r="AVO3" s="77">
        <v>21</v>
      </c>
      <c r="AVP3" s="77">
        <v>22</v>
      </c>
      <c r="AVQ3" s="77">
        <v>23</v>
      </c>
      <c r="AVR3" s="77">
        <v>24</v>
      </c>
      <c r="AVS3" s="77">
        <v>25</v>
      </c>
      <c r="AVT3" s="77">
        <v>26</v>
      </c>
      <c r="AVU3" s="77">
        <v>27</v>
      </c>
      <c r="AVV3" s="77">
        <v>28</v>
      </c>
      <c r="AVW3" s="77">
        <v>29</v>
      </c>
      <c r="AVX3" s="77">
        <v>30</v>
      </c>
      <c r="AVY3" s="77">
        <v>31</v>
      </c>
      <c r="AVZ3" s="77">
        <v>32</v>
      </c>
      <c r="AWA3" s="77">
        <v>33</v>
      </c>
      <c r="AWB3" s="77">
        <v>34</v>
      </c>
      <c r="AWC3" s="77">
        <v>35</v>
      </c>
      <c r="AWD3" s="77">
        <v>36</v>
      </c>
      <c r="AWE3" s="77">
        <v>37</v>
      </c>
      <c r="AWF3" s="77">
        <v>38</v>
      </c>
      <c r="AWG3" s="77">
        <v>39</v>
      </c>
      <c r="AWH3" s="77">
        <v>40</v>
      </c>
      <c r="AWI3" s="77">
        <v>41</v>
      </c>
      <c r="AWJ3" s="77">
        <v>42</v>
      </c>
      <c r="AWK3" s="77">
        <v>43</v>
      </c>
      <c r="AWL3" s="77">
        <v>44</v>
      </c>
      <c r="AWM3" s="77">
        <v>45</v>
      </c>
      <c r="AWN3" s="77">
        <v>46</v>
      </c>
      <c r="AWO3" s="77">
        <v>47</v>
      </c>
      <c r="AWP3" s="77">
        <v>48</v>
      </c>
      <c r="AWQ3" s="77">
        <v>49</v>
      </c>
      <c r="AWR3" s="77">
        <v>50</v>
      </c>
      <c r="AWS3" s="77">
        <v>51</v>
      </c>
      <c r="AWT3" s="77">
        <v>52</v>
      </c>
      <c r="AWU3" s="77">
        <v>53</v>
      </c>
      <c r="AWV3" s="77">
        <v>54</v>
      </c>
      <c r="AWW3" s="77">
        <v>55</v>
      </c>
      <c r="AWX3" s="77">
        <v>56</v>
      </c>
      <c r="AWY3" s="77">
        <v>57</v>
      </c>
      <c r="AWZ3" s="77">
        <v>58</v>
      </c>
      <c r="AXA3" s="77">
        <v>59</v>
      </c>
      <c r="AXB3" s="77">
        <v>60</v>
      </c>
      <c r="AXC3" s="77">
        <v>61</v>
      </c>
      <c r="AXD3" s="77">
        <v>62</v>
      </c>
      <c r="AXE3" s="77">
        <v>63</v>
      </c>
      <c r="AXF3" s="77">
        <v>64</v>
      </c>
      <c r="AXG3" s="77">
        <v>65</v>
      </c>
      <c r="AXH3" s="77">
        <v>66</v>
      </c>
      <c r="AXI3" s="77">
        <v>67</v>
      </c>
      <c r="AXJ3" s="77">
        <v>68</v>
      </c>
      <c r="AXK3" s="88">
        <v>1</v>
      </c>
      <c r="AXL3" s="88" t="s">
        <v>168</v>
      </c>
      <c r="AXM3" s="88" t="s">
        <v>169</v>
      </c>
      <c r="AXN3" s="88" t="s">
        <v>170</v>
      </c>
      <c r="AXO3" s="88" t="s">
        <v>171</v>
      </c>
      <c r="AXP3" s="88" t="s">
        <v>172</v>
      </c>
      <c r="AXQ3" s="88" t="s">
        <v>173</v>
      </c>
      <c r="AXR3" s="88" t="s">
        <v>174</v>
      </c>
      <c r="AXS3" s="88" t="s">
        <v>175</v>
      </c>
      <c r="AXT3" s="88" t="s">
        <v>176</v>
      </c>
      <c r="AXU3" s="88" t="s">
        <v>177</v>
      </c>
      <c r="AXV3" s="88" t="s">
        <v>178</v>
      </c>
      <c r="AXW3" s="88" t="s">
        <v>179</v>
      </c>
      <c r="AXX3" s="88" t="s">
        <v>180</v>
      </c>
      <c r="AXY3" s="88" t="s">
        <v>181</v>
      </c>
      <c r="AXZ3" s="88" t="s">
        <v>182</v>
      </c>
      <c r="AYA3" s="88" t="s">
        <v>183</v>
      </c>
      <c r="AYB3" s="88" t="s">
        <v>184</v>
      </c>
      <c r="AYC3" s="88" t="s">
        <v>185</v>
      </c>
      <c r="AYD3" s="88" t="s">
        <v>186</v>
      </c>
      <c r="AYE3" s="88" t="s">
        <v>187</v>
      </c>
      <c r="AYF3" s="88" t="s">
        <v>188</v>
      </c>
      <c r="AYG3" s="88" t="s">
        <v>189</v>
      </c>
      <c r="AYH3" s="88" t="s">
        <v>190</v>
      </c>
      <c r="AYI3" s="88" t="s">
        <v>191</v>
      </c>
      <c r="AYJ3" s="88" t="s">
        <v>192</v>
      </c>
      <c r="AYK3" s="88" t="s">
        <v>193</v>
      </c>
      <c r="AYL3" s="88" t="s">
        <v>194</v>
      </c>
      <c r="AYM3" s="88" t="s">
        <v>195</v>
      </c>
      <c r="AYN3" s="88" t="s">
        <v>196</v>
      </c>
      <c r="AYO3" s="88" t="s">
        <v>197</v>
      </c>
      <c r="AYP3" s="88" t="s">
        <v>198</v>
      </c>
      <c r="AYQ3" s="88" t="s">
        <v>199</v>
      </c>
      <c r="AYR3" s="88" t="s">
        <v>200</v>
      </c>
      <c r="AYS3" s="88" t="s">
        <v>201</v>
      </c>
      <c r="AYT3" s="88" t="s">
        <v>202</v>
      </c>
      <c r="AYU3" s="88" t="s">
        <v>203</v>
      </c>
      <c r="AYV3" s="88" t="s">
        <v>204</v>
      </c>
      <c r="AYW3" s="88" t="s">
        <v>205</v>
      </c>
      <c r="AYX3" s="88" t="s">
        <v>206</v>
      </c>
      <c r="AYY3" s="88" t="s">
        <v>207</v>
      </c>
      <c r="AYZ3" s="88" t="s">
        <v>208</v>
      </c>
      <c r="AZA3" s="88" t="s">
        <v>209</v>
      </c>
      <c r="AZB3" s="88" t="s">
        <v>210</v>
      </c>
      <c r="AZC3" s="88" t="s">
        <v>211</v>
      </c>
      <c r="AZD3" s="88" t="s">
        <v>212</v>
      </c>
      <c r="AZE3" s="88" t="s">
        <v>319</v>
      </c>
      <c r="AZF3" s="88" t="s">
        <v>320</v>
      </c>
      <c r="AZG3" s="88" t="s">
        <v>321</v>
      </c>
      <c r="AZH3" s="88" t="s">
        <v>322</v>
      </c>
      <c r="AZI3" s="88" t="s">
        <v>323</v>
      </c>
      <c r="AZJ3" s="88" t="s">
        <v>324</v>
      </c>
      <c r="AZK3" s="88" t="s">
        <v>325</v>
      </c>
      <c r="AZL3" s="88" t="s">
        <v>326</v>
      </c>
      <c r="AZM3" s="88" t="s">
        <v>327</v>
      </c>
      <c r="AZN3" s="88" t="s">
        <v>328</v>
      </c>
      <c r="AZO3" s="88" t="s">
        <v>329</v>
      </c>
      <c r="AZP3" s="88" t="s">
        <v>330</v>
      </c>
      <c r="AZQ3" s="88" t="s">
        <v>331</v>
      </c>
      <c r="AZR3" s="88" t="s">
        <v>332</v>
      </c>
      <c r="AZS3" s="88" t="s">
        <v>333</v>
      </c>
      <c r="AZT3" s="88" t="s">
        <v>334</v>
      </c>
      <c r="AZU3" s="88" t="s">
        <v>335</v>
      </c>
      <c r="AZV3" s="88" t="s">
        <v>336</v>
      </c>
      <c r="AZW3" s="88" t="s">
        <v>337</v>
      </c>
      <c r="AZX3" s="81">
        <v>1</v>
      </c>
      <c r="AZY3" s="346" t="s">
        <v>168</v>
      </c>
      <c r="AZZ3" s="82" t="s">
        <v>169</v>
      </c>
      <c r="BAA3" s="82" t="s">
        <v>170</v>
      </c>
      <c r="BAB3" s="82" t="s">
        <v>171</v>
      </c>
      <c r="BAC3" s="82" t="s">
        <v>172</v>
      </c>
      <c r="BAD3" s="82" t="s">
        <v>173</v>
      </c>
      <c r="BAE3" s="82" t="s">
        <v>174</v>
      </c>
      <c r="BAF3" s="82" t="s">
        <v>175</v>
      </c>
      <c r="BAG3" s="82" t="s">
        <v>176</v>
      </c>
      <c r="BAH3" s="82" t="s">
        <v>177</v>
      </c>
      <c r="BAI3" s="82" t="s">
        <v>178</v>
      </c>
      <c r="BAJ3" s="82" t="s">
        <v>179</v>
      </c>
      <c r="BAK3" s="82" t="s">
        <v>180</v>
      </c>
      <c r="BAL3" s="82" t="s">
        <v>181</v>
      </c>
      <c r="BAM3" s="82" t="s">
        <v>182</v>
      </c>
      <c r="BAN3" s="82" t="s">
        <v>183</v>
      </c>
      <c r="BAO3" s="82" t="s">
        <v>184</v>
      </c>
      <c r="BAP3" s="82" t="s">
        <v>185</v>
      </c>
      <c r="BAQ3" s="82" t="s">
        <v>186</v>
      </c>
      <c r="BAR3" s="82" t="s">
        <v>187</v>
      </c>
      <c r="BAS3" s="82" t="s">
        <v>188</v>
      </c>
      <c r="BAT3" s="82" t="s">
        <v>189</v>
      </c>
      <c r="BAU3" s="82" t="s">
        <v>190</v>
      </c>
      <c r="BAV3" s="82" t="s">
        <v>191</v>
      </c>
      <c r="BAW3" s="82" t="s">
        <v>192</v>
      </c>
      <c r="BAX3" s="82" t="s">
        <v>193</v>
      </c>
      <c r="BAY3" s="82" t="s">
        <v>194</v>
      </c>
      <c r="BAZ3" s="82" t="s">
        <v>195</v>
      </c>
      <c r="BBA3" s="82" t="s">
        <v>196</v>
      </c>
      <c r="BBB3" s="82" t="s">
        <v>197</v>
      </c>
      <c r="BBC3" s="82" t="s">
        <v>198</v>
      </c>
      <c r="BBD3" s="82" t="s">
        <v>199</v>
      </c>
      <c r="BBE3" s="82" t="s">
        <v>200</v>
      </c>
      <c r="BBF3" s="82" t="s">
        <v>201</v>
      </c>
      <c r="BBG3" s="82" t="s">
        <v>202</v>
      </c>
      <c r="BBH3" s="82" t="s">
        <v>203</v>
      </c>
      <c r="BBI3" s="82" t="s">
        <v>204</v>
      </c>
      <c r="BBJ3" s="82" t="s">
        <v>205</v>
      </c>
      <c r="BBK3" s="82" t="s">
        <v>206</v>
      </c>
      <c r="BBL3" s="82" t="s">
        <v>207</v>
      </c>
      <c r="BBM3" s="82" t="s">
        <v>208</v>
      </c>
      <c r="BBN3" s="82" t="s">
        <v>209</v>
      </c>
      <c r="BBO3" s="82" t="s">
        <v>210</v>
      </c>
      <c r="BBP3" s="82" t="s">
        <v>211</v>
      </c>
      <c r="BBQ3" s="82" t="s">
        <v>212</v>
      </c>
      <c r="BBR3" s="82" t="s">
        <v>319</v>
      </c>
      <c r="BBS3" s="82" t="s">
        <v>320</v>
      </c>
      <c r="BBT3" s="82" t="s">
        <v>321</v>
      </c>
      <c r="BBU3" s="82" t="s">
        <v>322</v>
      </c>
      <c r="BBV3" s="82" t="s">
        <v>323</v>
      </c>
      <c r="BBW3" s="82" t="s">
        <v>324</v>
      </c>
      <c r="BBX3" s="82" t="s">
        <v>325</v>
      </c>
      <c r="BBY3" s="82" t="s">
        <v>326</v>
      </c>
      <c r="BBZ3" s="82" t="s">
        <v>327</v>
      </c>
      <c r="BCA3" s="82" t="s">
        <v>328</v>
      </c>
      <c r="BCB3" s="82" t="s">
        <v>329</v>
      </c>
      <c r="BCC3" s="82" t="s">
        <v>330</v>
      </c>
      <c r="BCD3" s="82" t="s">
        <v>331</v>
      </c>
      <c r="BCE3" s="82" t="s">
        <v>332</v>
      </c>
      <c r="BCF3" s="82" t="s">
        <v>333</v>
      </c>
      <c r="BCG3" s="82" t="s">
        <v>334</v>
      </c>
      <c r="BCH3" s="82" t="s">
        <v>335</v>
      </c>
      <c r="BCI3" s="82" t="s">
        <v>336</v>
      </c>
      <c r="BCJ3" s="82" t="s">
        <v>337</v>
      </c>
      <c r="BCK3" s="81">
        <v>1</v>
      </c>
      <c r="BCL3" s="346" t="s">
        <v>168</v>
      </c>
      <c r="BCM3" s="82" t="s">
        <v>169</v>
      </c>
      <c r="BCN3" s="82" t="s">
        <v>170</v>
      </c>
      <c r="BCO3" s="82" t="s">
        <v>171</v>
      </c>
      <c r="BCP3" s="82" t="s">
        <v>172</v>
      </c>
      <c r="BCQ3" s="82" t="s">
        <v>173</v>
      </c>
      <c r="BCR3" s="82" t="s">
        <v>174</v>
      </c>
      <c r="BCS3" s="82" t="s">
        <v>175</v>
      </c>
      <c r="BCT3" s="82" t="s">
        <v>176</v>
      </c>
      <c r="BCU3" s="82" t="s">
        <v>177</v>
      </c>
      <c r="BCV3" s="82" t="s">
        <v>178</v>
      </c>
      <c r="BCW3" s="82" t="s">
        <v>179</v>
      </c>
      <c r="BCX3" s="82" t="s">
        <v>180</v>
      </c>
      <c r="BCY3" s="82" t="s">
        <v>181</v>
      </c>
      <c r="BCZ3" s="82" t="s">
        <v>182</v>
      </c>
      <c r="BDA3" s="82" t="s">
        <v>183</v>
      </c>
      <c r="BDB3" s="82" t="s">
        <v>184</v>
      </c>
      <c r="BDC3" s="82" t="s">
        <v>185</v>
      </c>
      <c r="BDD3" s="82" t="s">
        <v>186</v>
      </c>
      <c r="BDE3" s="82" t="s">
        <v>187</v>
      </c>
      <c r="BDF3" s="82" t="s">
        <v>188</v>
      </c>
      <c r="BDG3" s="82" t="s">
        <v>189</v>
      </c>
      <c r="BDH3" s="82" t="s">
        <v>190</v>
      </c>
      <c r="BDI3" s="82" t="s">
        <v>191</v>
      </c>
      <c r="BDJ3" s="82" t="s">
        <v>192</v>
      </c>
      <c r="BDK3" s="82" t="s">
        <v>193</v>
      </c>
      <c r="BDL3" s="82" t="s">
        <v>194</v>
      </c>
      <c r="BDM3" s="82" t="s">
        <v>195</v>
      </c>
      <c r="BDN3" s="82" t="s">
        <v>196</v>
      </c>
      <c r="BDO3" s="82" t="s">
        <v>197</v>
      </c>
      <c r="BDP3" s="82" t="s">
        <v>198</v>
      </c>
      <c r="BDQ3" s="82" t="s">
        <v>199</v>
      </c>
      <c r="BDR3" s="82" t="s">
        <v>200</v>
      </c>
      <c r="BDS3" s="82" t="s">
        <v>201</v>
      </c>
      <c r="BDT3" s="82" t="s">
        <v>202</v>
      </c>
      <c r="BDU3" s="82" t="s">
        <v>203</v>
      </c>
      <c r="BDV3" s="82" t="s">
        <v>204</v>
      </c>
      <c r="BDW3" s="82" t="s">
        <v>205</v>
      </c>
      <c r="BDX3" s="82" t="s">
        <v>206</v>
      </c>
      <c r="BDY3" s="82" t="s">
        <v>207</v>
      </c>
      <c r="BDZ3" s="82" t="s">
        <v>208</v>
      </c>
      <c r="BEA3" s="82" t="s">
        <v>209</v>
      </c>
      <c r="BEB3" s="82" t="s">
        <v>210</v>
      </c>
      <c r="BEC3" s="82" t="s">
        <v>211</v>
      </c>
      <c r="BED3" s="82" t="s">
        <v>212</v>
      </c>
      <c r="BEE3" s="82" t="s">
        <v>319</v>
      </c>
      <c r="BEF3" s="82" t="s">
        <v>320</v>
      </c>
      <c r="BEG3" s="82" t="s">
        <v>321</v>
      </c>
      <c r="BEH3" s="82" t="s">
        <v>322</v>
      </c>
      <c r="BEI3" s="82" t="s">
        <v>323</v>
      </c>
      <c r="BEJ3" s="82" t="s">
        <v>324</v>
      </c>
      <c r="BEK3" s="82" t="s">
        <v>325</v>
      </c>
      <c r="BEL3" s="82" t="s">
        <v>326</v>
      </c>
      <c r="BEM3" s="82" t="s">
        <v>327</v>
      </c>
      <c r="BEN3" s="82" t="s">
        <v>328</v>
      </c>
      <c r="BEO3" s="82" t="s">
        <v>329</v>
      </c>
      <c r="BEP3" s="82" t="s">
        <v>330</v>
      </c>
      <c r="BEQ3" s="82" t="s">
        <v>331</v>
      </c>
      <c r="BER3" s="82" t="s">
        <v>332</v>
      </c>
      <c r="BES3" s="82" t="s">
        <v>333</v>
      </c>
      <c r="BET3" s="82" t="s">
        <v>334</v>
      </c>
      <c r="BEU3" s="82" t="s">
        <v>335</v>
      </c>
      <c r="BEV3" s="82" t="s">
        <v>336</v>
      </c>
      <c r="BEW3" s="82" t="s">
        <v>337</v>
      </c>
      <c r="BEX3" s="76">
        <v>1</v>
      </c>
      <c r="BEY3" s="77">
        <v>2</v>
      </c>
      <c r="BEZ3" s="77">
        <v>3</v>
      </c>
      <c r="BFA3" s="77">
        <v>4</v>
      </c>
      <c r="BFB3" s="77">
        <v>5</v>
      </c>
      <c r="BFC3" s="77">
        <v>6</v>
      </c>
      <c r="BFD3" s="77">
        <v>7</v>
      </c>
      <c r="BFE3" s="77">
        <v>8</v>
      </c>
      <c r="BFF3" s="77">
        <v>9</v>
      </c>
      <c r="BFG3" s="77">
        <v>10</v>
      </c>
      <c r="BFH3" s="77">
        <v>11</v>
      </c>
      <c r="BFI3" s="77">
        <v>12</v>
      </c>
      <c r="BFJ3" s="77">
        <v>13</v>
      </c>
      <c r="BFK3" s="77">
        <v>14</v>
      </c>
      <c r="BFL3" s="77">
        <v>15</v>
      </c>
      <c r="BFM3" s="77">
        <v>16</v>
      </c>
      <c r="BFN3" s="77">
        <v>17</v>
      </c>
      <c r="BFO3" s="77">
        <v>18</v>
      </c>
      <c r="BFP3" s="77">
        <v>19</v>
      </c>
      <c r="BFQ3" s="77">
        <v>20</v>
      </c>
      <c r="BFR3" s="77">
        <v>21</v>
      </c>
      <c r="BFS3" s="77">
        <v>22</v>
      </c>
      <c r="BFT3" s="77">
        <v>23</v>
      </c>
      <c r="BFU3" s="77">
        <v>24</v>
      </c>
      <c r="BFV3" s="77">
        <v>25</v>
      </c>
      <c r="BFW3" s="77">
        <v>26</v>
      </c>
      <c r="BFX3" s="77">
        <v>27</v>
      </c>
      <c r="BFY3" s="77">
        <v>28</v>
      </c>
      <c r="BFZ3" s="77">
        <v>29</v>
      </c>
      <c r="BGA3" s="77">
        <v>30</v>
      </c>
      <c r="BGB3" s="77">
        <v>31</v>
      </c>
      <c r="BGC3" s="77">
        <v>32</v>
      </c>
      <c r="BGD3" s="77">
        <v>33</v>
      </c>
      <c r="BGE3" s="77">
        <v>34</v>
      </c>
      <c r="BGF3" s="77">
        <v>35</v>
      </c>
      <c r="BGG3" s="77">
        <v>36</v>
      </c>
      <c r="BGH3" s="77">
        <v>37</v>
      </c>
      <c r="BGI3" s="77">
        <v>38</v>
      </c>
      <c r="BGJ3" s="77">
        <v>39</v>
      </c>
      <c r="BGK3" s="77">
        <v>40</v>
      </c>
      <c r="BGL3" s="77">
        <v>41</v>
      </c>
      <c r="BGM3" s="77">
        <v>42</v>
      </c>
      <c r="BGN3" s="77">
        <v>43</v>
      </c>
      <c r="BGO3" s="77">
        <v>44</v>
      </c>
      <c r="BGP3" s="77">
        <v>45</v>
      </c>
      <c r="BGQ3" s="77">
        <v>46</v>
      </c>
      <c r="BGR3" s="77">
        <v>47</v>
      </c>
      <c r="BGS3" s="77">
        <v>48</v>
      </c>
      <c r="BGT3" s="77">
        <v>49</v>
      </c>
      <c r="BGU3" s="77">
        <v>50</v>
      </c>
      <c r="BGV3" s="77">
        <v>51</v>
      </c>
      <c r="BGW3" s="77">
        <v>52</v>
      </c>
      <c r="BGX3" s="77">
        <v>53</v>
      </c>
      <c r="BGY3" s="77">
        <v>54</v>
      </c>
      <c r="BGZ3" s="77">
        <v>55</v>
      </c>
      <c r="BHA3" s="77">
        <v>56</v>
      </c>
      <c r="BHB3" s="77">
        <v>57</v>
      </c>
      <c r="BHC3" s="77">
        <v>58</v>
      </c>
      <c r="BHD3" s="77">
        <v>59</v>
      </c>
      <c r="BHE3" s="77">
        <v>60</v>
      </c>
      <c r="BHF3" s="77">
        <v>61</v>
      </c>
      <c r="BHG3" s="77">
        <v>62</v>
      </c>
      <c r="BHH3" s="77">
        <v>63</v>
      </c>
      <c r="BHI3" s="77">
        <v>64</v>
      </c>
      <c r="BHJ3" s="77">
        <v>65</v>
      </c>
      <c r="BHK3" s="77">
        <v>66</v>
      </c>
      <c r="BHL3" s="77">
        <v>67</v>
      </c>
      <c r="BHM3" s="77">
        <v>68</v>
      </c>
      <c r="BHN3" s="76">
        <v>1</v>
      </c>
      <c r="BHO3" s="77">
        <v>2</v>
      </c>
      <c r="BHP3" s="77">
        <v>3</v>
      </c>
      <c r="BHQ3" s="77">
        <v>4</v>
      </c>
      <c r="BHR3" s="77">
        <v>5</v>
      </c>
      <c r="BHS3" s="77">
        <v>6</v>
      </c>
      <c r="BHT3" s="77">
        <v>7</v>
      </c>
      <c r="BHU3" s="77">
        <v>8</v>
      </c>
      <c r="BHV3" s="77">
        <v>9</v>
      </c>
      <c r="BHW3" s="77">
        <v>10</v>
      </c>
      <c r="BHX3" s="77">
        <v>11</v>
      </c>
      <c r="BHY3" s="77">
        <v>12</v>
      </c>
      <c r="BHZ3" s="77">
        <v>13</v>
      </c>
      <c r="BIA3" s="77">
        <v>14</v>
      </c>
      <c r="BIB3" s="77">
        <v>15</v>
      </c>
      <c r="BIC3" s="77">
        <v>16</v>
      </c>
      <c r="BID3" s="77">
        <v>17</v>
      </c>
      <c r="BIE3" s="77">
        <v>18</v>
      </c>
      <c r="BIF3" s="77">
        <v>19</v>
      </c>
      <c r="BIG3" s="77">
        <v>20</v>
      </c>
      <c r="BIH3" s="77">
        <v>21</v>
      </c>
      <c r="BII3" s="77">
        <v>22</v>
      </c>
      <c r="BIJ3" s="77">
        <v>23</v>
      </c>
      <c r="BIK3" s="77">
        <v>24</v>
      </c>
      <c r="BIL3" s="77">
        <v>25</v>
      </c>
      <c r="BIM3" s="77">
        <v>26</v>
      </c>
      <c r="BIN3" s="77">
        <v>27</v>
      </c>
      <c r="BIO3" s="77">
        <v>28</v>
      </c>
      <c r="BIP3" s="77">
        <v>29</v>
      </c>
      <c r="BIQ3" s="77">
        <v>30</v>
      </c>
      <c r="BIR3" s="77">
        <v>31</v>
      </c>
      <c r="BIS3" s="77">
        <v>32</v>
      </c>
      <c r="BIT3" s="77">
        <v>33</v>
      </c>
      <c r="BIU3" s="77">
        <v>34</v>
      </c>
      <c r="BIV3" s="77">
        <v>35</v>
      </c>
      <c r="BIW3" s="77">
        <v>36</v>
      </c>
      <c r="BIX3" s="77">
        <v>37</v>
      </c>
      <c r="BIY3" s="77">
        <v>38</v>
      </c>
      <c r="BIZ3" s="77">
        <v>39</v>
      </c>
      <c r="BJA3" s="77">
        <v>40</v>
      </c>
      <c r="BJB3" s="77">
        <v>41</v>
      </c>
      <c r="BJC3" s="77">
        <v>42</v>
      </c>
      <c r="BJD3" s="77">
        <v>43</v>
      </c>
      <c r="BJE3" s="77">
        <v>44</v>
      </c>
      <c r="BJF3" s="77">
        <v>45</v>
      </c>
      <c r="BJG3" s="77">
        <v>46</v>
      </c>
      <c r="BJH3" s="77">
        <v>47</v>
      </c>
      <c r="BJI3" s="77">
        <v>48</v>
      </c>
      <c r="BJJ3" s="77">
        <v>49</v>
      </c>
      <c r="BJK3" s="77">
        <v>50</v>
      </c>
      <c r="BJL3" s="77">
        <v>51</v>
      </c>
      <c r="BJM3" s="77">
        <v>52</v>
      </c>
      <c r="BJN3" s="77">
        <v>53</v>
      </c>
      <c r="BJO3" s="77">
        <v>54</v>
      </c>
      <c r="BJP3" s="77">
        <v>55</v>
      </c>
      <c r="BJQ3" s="77">
        <v>56</v>
      </c>
      <c r="BJR3" s="77">
        <v>57</v>
      </c>
      <c r="BJS3" s="77">
        <v>58</v>
      </c>
      <c r="BJT3" s="77">
        <v>59</v>
      </c>
      <c r="BJU3" s="77">
        <v>60</v>
      </c>
      <c r="BJV3" s="77">
        <v>61</v>
      </c>
      <c r="BJW3" s="77">
        <v>62</v>
      </c>
      <c r="BJX3" s="77">
        <v>63</v>
      </c>
      <c r="BJY3" s="77">
        <v>64</v>
      </c>
      <c r="BJZ3" s="77">
        <v>65</v>
      </c>
      <c r="BKA3" s="77">
        <v>66</v>
      </c>
      <c r="BKB3" s="77">
        <v>67</v>
      </c>
      <c r="BKC3" s="77">
        <v>68</v>
      </c>
      <c r="BKD3" s="76">
        <v>1</v>
      </c>
      <c r="BKE3" s="77">
        <v>2</v>
      </c>
      <c r="BKF3" s="77">
        <v>3</v>
      </c>
      <c r="BKG3" s="77">
        <v>4</v>
      </c>
      <c r="BKH3" s="77">
        <v>5</v>
      </c>
      <c r="BKI3" s="77">
        <v>6</v>
      </c>
      <c r="BKJ3" s="77">
        <v>7</v>
      </c>
      <c r="BKK3" s="77">
        <v>8</v>
      </c>
      <c r="BKL3" s="77">
        <v>9</v>
      </c>
      <c r="BKM3" s="77">
        <v>10</v>
      </c>
      <c r="BKN3" s="77">
        <v>11</v>
      </c>
      <c r="BKO3" s="77">
        <v>12</v>
      </c>
      <c r="BKP3" s="77">
        <v>13</v>
      </c>
      <c r="BKQ3" s="77">
        <v>14</v>
      </c>
      <c r="BKR3" s="77">
        <v>15</v>
      </c>
      <c r="BKS3" s="77">
        <v>16</v>
      </c>
      <c r="BKT3" s="77">
        <v>17</v>
      </c>
      <c r="BKU3" s="77">
        <v>18</v>
      </c>
      <c r="BKV3" s="77">
        <v>19</v>
      </c>
      <c r="BKW3" s="77">
        <v>20</v>
      </c>
      <c r="BKX3" s="77">
        <v>21</v>
      </c>
      <c r="BKY3" s="77">
        <v>22</v>
      </c>
      <c r="BKZ3" s="77">
        <v>23</v>
      </c>
      <c r="BLA3" s="77">
        <v>24</v>
      </c>
      <c r="BLB3" s="77">
        <v>25</v>
      </c>
      <c r="BLC3" s="77">
        <v>26</v>
      </c>
      <c r="BLD3" s="77">
        <v>27</v>
      </c>
      <c r="BLE3" s="77">
        <v>28</v>
      </c>
      <c r="BLF3" s="77">
        <v>29</v>
      </c>
      <c r="BLG3" s="77">
        <v>30</v>
      </c>
      <c r="BLH3" s="77">
        <v>31</v>
      </c>
      <c r="BLI3" s="77">
        <v>32</v>
      </c>
      <c r="BLJ3" s="77">
        <v>33</v>
      </c>
      <c r="BLK3" s="77">
        <v>34</v>
      </c>
      <c r="BLL3" s="77">
        <v>35</v>
      </c>
      <c r="BLM3" s="77">
        <v>36</v>
      </c>
      <c r="BLN3" s="77">
        <v>37</v>
      </c>
      <c r="BLO3" s="77">
        <v>38</v>
      </c>
      <c r="BLP3" s="77">
        <v>39</v>
      </c>
      <c r="BLQ3" s="77">
        <v>40</v>
      </c>
      <c r="BLR3" s="77">
        <v>41</v>
      </c>
      <c r="BLS3" s="77">
        <v>42</v>
      </c>
      <c r="BLT3" s="77">
        <v>43</v>
      </c>
      <c r="BLU3" s="77">
        <v>44</v>
      </c>
      <c r="BLV3" s="77">
        <v>45</v>
      </c>
      <c r="BLW3" s="77">
        <v>46</v>
      </c>
      <c r="BLX3" s="77">
        <v>47</v>
      </c>
      <c r="BLY3" s="77">
        <v>48</v>
      </c>
      <c r="BLZ3" s="77">
        <v>49</v>
      </c>
      <c r="BMA3" s="77">
        <v>50</v>
      </c>
      <c r="BMB3" s="77">
        <v>51</v>
      </c>
      <c r="BMC3" s="77">
        <v>52</v>
      </c>
      <c r="BMD3" s="77">
        <v>53</v>
      </c>
      <c r="BME3" s="77">
        <v>54</v>
      </c>
      <c r="BMF3" s="77">
        <v>55</v>
      </c>
      <c r="BMG3" s="77">
        <v>56</v>
      </c>
      <c r="BMH3" s="77">
        <v>57</v>
      </c>
      <c r="BMI3" s="77">
        <v>58</v>
      </c>
      <c r="BMJ3" s="77">
        <v>59</v>
      </c>
      <c r="BMK3" s="77">
        <v>60</v>
      </c>
      <c r="BML3" s="77">
        <v>61</v>
      </c>
      <c r="BMM3" s="77">
        <v>62</v>
      </c>
      <c r="BMN3" s="77">
        <v>63</v>
      </c>
      <c r="BMO3" s="77">
        <v>64</v>
      </c>
      <c r="BMP3" s="77">
        <v>65</v>
      </c>
      <c r="BMQ3" s="77">
        <v>66</v>
      </c>
      <c r="BMR3" s="77">
        <v>67</v>
      </c>
      <c r="BMS3" s="77">
        <v>68</v>
      </c>
      <c r="BMT3" s="76">
        <v>1</v>
      </c>
      <c r="BMU3" s="77">
        <v>2</v>
      </c>
      <c r="BMV3" s="77">
        <v>3</v>
      </c>
      <c r="BMW3" s="77">
        <v>4</v>
      </c>
      <c r="BMX3" s="77">
        <v>5</v>
      </c>
      <c r="BMY3" s="77">
        <v>6</v>
      </c>
      <c r="BMZ3" s="77">
        <v>7</v>
      </c>
      <c r="BNA3" s="77">
        <v>8</v>
      </c>
      <c r="BNB3" s="77">
        <v>9</v>
      </c>
      <c r="BNC3" s="77">
        <v>10</v>
      </c>
      <c r="BND3" s="77">
        <v>11</v>
      </c>
      <c r="BNE3" s="77">
        <v>12</v>
      </c>
      <c r="BNF3" s="77">
        <v>13</v>
      </c>
      <c r="BNG3" s="77">
        <v>14</v>
      </c>
      <c r="BNH3" s="77">
        <v>15</v>
      </c>
      <c r="BNI3" s="77">
        <v>16</v>
      </c>
      <c r="BNJ3" s="77">
        <v>17</v>
      </c>
      <c r="BNK3" s="77">
        <v>18</v>
      </c>
      <c r="BNL3" s="77">
        <v>19</v>
      </c>
      <c r="BNM3" s="77">
        <v>20</v>
      </c>
      <c r="BNN3" s="77">
        <v>21</v>
      </c>
      <c r="BNO3" s="77">
        <v>22</v>
      </c>
      <c r="BNP3" s="77">
        <v>23</v>
      </c>
      <c r="BNQ3" s="77">
        <v>24</v>
      </c>
      <c r="BNR3" s="77">
        <v>25</v>
      </c>
      <c r="BNS3" s="77">
        <v>26</v>
      </c>
      <c r="BNT3" s="77">
        <v>27</v>
      </c>
      <c r="BNU3" s="77">
        <v>28</v>
      </c>
      <c r="BNV3" s="77">
        <v>29</v>
      </c>
      <c r="BNW3" s="77">
        <v>30</v>
      </c>
      <c r="BNX3" s="77">
        <v>31</v>
      </c>
      <c r="BNY3" s="77">
        <v>32</v>
      </c>
      <c r="BNZ3" s="77">
        <v>33</v>
      </c>
      <c r="BOA3" s="77">
        <v>34</v>
      </c>
      <c r="BOB3" s="77">
        <v>35</v>
      </c>
      <c r="BOC3" s="77">
        <v>36</v>
      </c>
      <c r="BOD3" s="77">
        <v>37</v>
      </c>
      <c r="BOE3" s="77">
        <v>38</v>
      </c>
      <c r="BOF3" s="77">
        <v>39</v>
      </c>
      <c r="BOG3" s="77">
        <v>40</v>
      </c>
      <c r="BOH3" s="77">
        <v>41</v>
      </c>
      <c r="BOI3" s="77">
        <v>42</v>
      </c>
      <c r="BOJ3" s="77">
        <v>43</v>
      </c>
      <c r="BOK3" s="77">
        <v>44</v>
      </c>
      <c r="BOL3" s="77">
        <v>45</v>
      </c>
      <c r="BOM3" s="77">
        <v>46</v>
      </c>
      <c r="BON3" s="77">
        <v>47</v>
      </c>
      <c r="BOO3" s="77">
        <v>48</v>
      </c>
      <c r="BOP3" s="77">
        <v>49</v>
      </c>
      <c r="BOQ3" s="77">
        <v>50</v>
      </c>
      <c r="BOR3" s="77">
        <v>51</v>
      </c>
      <c r="BOS3" s="77">
        <v>52</v>
      </c>
      <c r="BOT3" s="77">
        <v>53</v>
      </c>
      <c r="BOU3" s="77">
        <v>54</v>
      </c>
      <c r="BOV3" s="77">
        <v>55</v>
      </c>
      <c r="BOW3" s="77">
        <v>56</v>
      </c>
      <c r="BOX3" s="77">
        <v>57</v>
      </c>
      <c r="BOY3" s="77">
        <v>58</v>
      </c>
      <c r="BOZ3" s="77">
        <v>59</v>
      </c>
      <c r="BPA3" s="77">
        <v>60</v>
      </c>
      <c r="BPB3" s="77">
        <v>61</v>
      </c>
      <c r="BPC3" s="77">
        <v>62</v>
      </c>
      <c r="BPD3" s="77">
        <v>63</v>
      </c>
      <c r="BPE3" s="77">
        <v>64</v>
      </c>
      <c r="BPF3" s="77">
        <v>65</v>
      </c>
      <c r="BPG3" s="77">
        <v>66</v>
      </c>
      <c r="BPH3" s="77">
        <v>67</v>
      </c>
      <c r="BPI3" s="77">
        <v>68</v>
      </c>
      <c r="BPJ3" s="76">
        <v>1</v>
      </c>
      <c r="BPK3" s="77">
        <v>2</v>
      </c>
      <c r="BPL3" s="77">
        <v>3</v>
      </c>
      <c r="BPM3" s="77">
        <v>4</v>
      </c>
      <c r="BPN3" s="77">
        <v>5</v>
      </c>
      <c r="BPO3" s="77">
        <v>6</v>
      </c>
      <c r="BPP3" s="77">
        <v>7</v>
      </c>
      <c r="BPQ3" s="77">
        <v>8</v>
      </c>
      <c r="BPR3" s="77">
        <v>9</v>
      </c>
      <c r="BPS3" s="77">
        <v>10</v>
      </c>
      <c r="BPT3" s="77">
        <v>11</v>
      </c>
      <c r="BPU3" s="77">
        <v>12</v>
      </c>
      <c r="BPV3" s="77">
        <v>13</v>
      </c>
      <c r="BPW3" s="77">
        <v>14</v>
      </c>
      <c r="BPX3" s="77">
        <v>15</v>
      </c>
      <c r="BPY3" s="77">
        <v>16</v>
      </c>
      <c r="BPZ3" s="77">
        <v>17</v>
      </c>
      <c r="BQA3" s="77">
        <v>18</v>
      </c>
      <c r="BQB3" s="77">
        <v>19</v>
      </c>
      <c r="BQC3" s="77">
        <v>20</v>
      </c>
      <c r="BQD3" s="77">
        <v>21</v>
      </c>
      <c r="BQE3" s="77">
        <v>22</v>
      </c>
      <c r="BQF3" s="77">
        <v>23</v>
      </c>
      <c r="BQG3" s="77">
        <v>24</v>
      </c>
      <c r="BQH3" s="77">
        <v>25</v>
      </c>
      <c r="BQI3" s="77">
        <v>26</v>
      </c>
      <c r="BQJ3" s="77">
        <v>27</v>
      </c>
      <c r="BQK3" s="77">
        <v>28</v>
      </c>
      <c r="BQL3" s="77">
        <v>29</v>
      </c>
      <c r="BQM3" s="77">
        <v>30</v>
      </c>
      <c r="BQN3" s="77">
        <v>31</v>
      </c>
      <c r="BQO3" s="77">
        <v>32</v>
      </c>
      <c r="BQP3" s="77">
        <v>33</v>
      </c>
      <c r="BQQ3" s="77">
        <v>34</v>
      </c>
      <c r="BQR3" s="77">
        <v>35</v>
      </c>
      <c r="BQS3" s="77">
        <v>36</v>
      </c>
      <c r="BQT3" s="77">
        <v>37</v>
      </c>
      <c r="BQU3" s="77">
        <v>38</v>
      </c>
      <c r="BQV3" s="77">
        <v>39</v>
      </c>
      <c r="BQW3" s="77">
        <v>40</v>
      </c>
      <c r="BQX3" s="77">
        <v>41</v>
      </c>
      <c r="BQY3" s="77">
        <v>42</v>
      </c>
      <c r="BQZ3" s="77">
        <v>43</v>
      </c>
      <c r="BRA3" s="77">
        <v>44</v>
      </c>
      <c r="BRB3" s="77">
        <v>45</v>
      </c>
      <c r="BRC3" s="77">
        <v>46</v>
      </c>
      <c r="BRD3" s="77">
        <v>47</v>
      </c>
      <c r="BRE3" s="77">
        <v>48</v>
      </c>
      <c r="BRF3" s="77">
        <v>49</v>
      </c>
      <c r="BRG3" s="77">
        <v>50</v>
      </c>
      <c r="BRH3" s="77">
        <v>51</v>
      </c>
      <c r="BRI3" s="77">
        <v>52</v>
      </c>
      <c r="BRJ3" s="77">
        <v>53</v>
      </c>
      <c r="BRK3" s="77">
        <v>54</v>
      </c>
      <c r="BRL3" s="77">
        <v>55</v>
      </c>
      <c r="BRM3" s="77">
        <v>56</v>
      </c>
      <c r="BRN3" s="77">
        <v>57</v>
      </c>
      <c r="BRO3" s="77">
        <v>58</v>
      </c>
      <c r="BRP3" s="77">
        <v>59</v>
      </c>
      <c r="BRQ3" s="77">
        <v>60</v>
      </c>
      <c r="BRR3" s="77">
        <v>61</v>
      </c>
      <c r="BRS3" s="77">
        <v>62</v>
      </c>
      <c r="BRT3" s="77">
        <v>63</v>
      </c>
      <c r="BRU3" s="77">
        <v>64</v>
      </c>
      <c r="BRV3" s="77">
        <v>65</v>
      </c>
      <c r="BRW3" s="77">
        <v>66</v>
      </c>
      <c r="BRX3" s="77">
        <v>67</v>
      </c>
      <c r="BRY3" s="77">
        <v>68</v>
      </c>
      <c r="BRZ3" s="76">
        <v>1</v>
      </c>
      <c r="BSA3" s="77">
        <v>2</v>
      </c>
      <c r="BSB3" s="77">
        <v>3</v>
      </c>
      <c r="BSC3" s="77">
        <v>4</v>
      </c>
      <c r="BSD3" s="77">
        <v>5</v>
      </c>
      <c r="BSE3" s="77">
        <v>6</v>
      </c>
      <c r="BSF3" s="77">
        <v>7</v>
      </c>
      <c r="BSG3" s="77">
        <v>8</v>
      </c>
      <c r="BSH3" s="77">
        <v>9</v>
      </c>
      <c r="BSI3" s="77">
        <v>10</v>
      </c>
      <c r="BSJ3" s="77">
        <v>11</v>
      </c>
      <c r="BSK3" s="77">
        <v>12</v>
      </c>
      <c r="BSL3" s="77">
        <v>13</v>
      </c>
      <c r="BSM3" s="77">
        <v>14</v>
      </c>
      <c r="BSN3" s="77">
        <v>15</v>
      </c>
      <c r="BSO3" s="77">
        <v>16</v>
      </c>
      <c r="BSP3" s="77">
        <v>17</v>
      </c>
      <c r="BSQ3" s="77">
        <v>18</v>
      </c>
      <c r="BSR3" s="77">
        <v>19</v>
      </c>
      <c r="BSS3" s="77">
        <v>20</v>
      </c>
      <c r="BST3" s="77">
        <v>21</v>
      </c>
      <c r="BSU3" s="77">
        <v>22</v>
      </c>
      <c r="BSV3" s="77">
        <v>23</v>
      </c>
      <c r="BSW3" s="77">
        <v>24</v>
      </c>
      <c r="BSX3" s="77">
        <v>25</v>
      </c>
      <c r="BSY3" s="77">
        <v>26</v>
      </c>
      <c r="BSZ3" s="77">
        <v>27</v>
      </c>
      <c r="BTA3" s="77">
        <v>28</v>
      </c>
      <c r="BTB3" s="77">
        <v>29</v>
      </c>
      <c r="BTC3" s="77">
        <v>30</v>
      </c>
      <c r="BTD3" s="77">
        <v>31</v>
      </c>
      <c r="BTE3" s="77">
        <v>32</v>
      </c>
      <c r="BTF3" s="77">
        <v>33</v>
      </c>
      <c r="BTG3" s="77">
        <v>34</v>
      </c>
      <c r="BTH3" s="77">
        <v>35</v>
      </c>
      <c r="BTI3" s="77">
        <v>36</v>
      </c>
      <c r="BTJ3" s="77">
        <v>37</v>
      </c>
      <c r="BTK3" s="77">
        <v>38</v>
      </c>
      <c r="BTL3" s="77">
        <v>39</v>
      </c>
      <c r="BTM3" s="77">
        <v>40</v>
      </c>
      <c r="BTN3" s="77">
        <v>41</v>
      </c>
      <c r="BTO3" s="77">
        <v>42</v>
      </c>
      <c r="BTP3" s="77">
        <v>43</v>
      </c>
      <c r="BTQ3" s="77">
        <v>44</v>
      </c>
      <c r="BTR3" s="77">
        <v>45</v>
      </c>
      <c r="BTS3" s="77">
        <v>46</v>
      </c>
      <c r="BTT3" s="77">
        <v>47</v>
      </c>
      <c r="BTU3" s="77">
        <v>48</v>
      </c>
      <c r="BTV3" s="77">
        <v>49</v>
      </c>
      <c r="BTW3" s="77">
        <v>50</v>
      </c>
      <c r="BTX3" s="77">
        <v>51</v>
      </c>
      <c r="BTY3" s="77">
        <v>52</v>
      </c>
      <c r="BTZ3" s="77">
        <v>53</v>
      </c>
      <c r="BUA3" s="77">
        <v>54</v>
      </c>
      <c r="BUB3" s="77">
        <v>55</v>
      </c>
      <c r="BUC3" s="77">
        <v>56</v>
      </c>
      <c r="BUD3" s="77">
        <v>57</v>
      </c>
      <c r="BUE3" s="77">
        <v>58</v>
      </c>
      <c r="BUF3" s="77">
        <v>59</v>
      </c>
      <c r="BUG3" s="77">
        <v>60</v>
      </c>
      <c r="BUH3" s="77">
        <v>61</v>
      </c>
      <c r="BUI3" s="77">
        <v>62</v>
      </c>
      <c r="BUJ3" s="77">
        <v>63</v>
      </c>
      <c r="BUK3" s="77">
        <v>64</v>
      </c>
      <c r="BUL3" s="77">
        <v>65</v>
      </c>
      <c r="BUM3" s="77">
        <v>66</v>
      </c>
      <c r="BUN3" s="77">
        <v>67</v>
      </c>
      <c r="BUO3" s="77">
        <v>68</v>
      </c>
      <c r="BUP3" s="88">
        <v>1</v>
      </c>
      <c r="BUQ3" s="88" t="s">
        <v>168</v>
      </c>
      <c r="BUR3" s="88" t="s">
        <v>169</v>
      </c>
      <c r="BUS3" s="88" t="s">
        <v>170</v>
      </c>
      <c r="BUT3" s="88" t="s">
        <v>171</v>
      </c>
      <c r="BUU3" s="88" t="s">
        <v>172</v>
      </c>
      <c r="BUV3" s="88" t="s">
        <v>173</v>
      </c>
      <c r="BUW3" s="88" t="s">
        <v>174</v>
      </c>
      <c r="BUX3" s="88" t="s">
        <v>175</v>
      </c>
      <c r="BUY3" s="88" t="s">
        <v>176</v>
      </c>
      <c r="BUZ3" s="88" t="s">
        <v>177</v>
      </c>
      <c r="BVA3" s="88" t="s">
        <v>178</v>
      </c>
      <c r="BVB3" s="88" t="s">
        <v>179</v>
      </c>
      <c r="BVC3" s="88" t="s">
        <v>180</v>
      </c>
      <c r="BVD3" s="88" t="s">
        <v>181</v>
      </c>
      <c r="BVE3" s="88" t="s">
        <v>182</v>
      </c>
      <c r="BVF3" s="88" t="s">
        <v>183</v>
      </c>
      <c r="BVG3" s="88" t="s">
        <v>184</v>
      </c>
      <c r="BVH3" s="88" t="s">
        <v>185</v>
      </c>
      <c r="BVI3" s="88" t="s">
        <v>186</v>
      </c>
      <c r="BVJ3" s="88" t="s">
        <v>187</v>
      </c>
      <c r="BVK3" s="88" t="s">
        <v>188</v>
      </c>
      <c r="BVL3" s="88" t="s">
        <v>189</v>
      </c>
      <c r="BVM3" s="88" t="s">
        <v>190</v>
      </c>
      <c r="BVN3" s="88" t="s">
        <v>191</v>
      </c>
      <c r="BVO3" s="88" t="s">
        <v>192</v>
      </c>
      <c r="BVP3" s="88" t="s">
        <v>193</v>
      </c>
      <c r="BVQ3" s="88" t="s">
        <v>194</v>
      </c>
      <c r="BVR3" s="88" t="s">
        <v>195</v>
      </c>
      <c r="BVS3" s="88" t="s">
        <v>196</v>
      </c>
      <c r="BVT3" s="88" t="s">
        <v>197</v>
      </c>
      <c r="BVU3" s="88" t="s">
        <v>198</v>
      </c>
      <c r="BVV3" s="88" t="s">
        <v>199</v>
      </c>
      <c r="BVW3" s="88" t="s">
        <v>200</v>
      </c>
      <c r="BVX3" s="88" t="s">
        <v>201</v>
      </c>
      <c r="BVY3" s="88" t="s">
        <v>202</v>
      </c>
      <c r="BVZ3" s="88" t="s">
        <v>203</v>
      </c>
      <c r="BWA3" s="88" t="s">
        <v>204</v>
      </c>
      <c r="BWB3" s="88" t="s">
        <v>205</v>
      </c>
      <c r="BWC3" s="88" t="s">
        <v>206</v>
      </c>
      <c r="BWD3" s="88" t="s">
        <v>207</v>
      </c>
      <c r="BWE3" s="88" t="s">
        <v>208</v>
      </c>
      <c r="BWF3" s="88" t="s">
        <v>209</v>
      </c>
      <c r="BWG3" s="88" t="s">
        <v>210</v>
      </c>
      <c r="BWH3" s="88" t="s">
        <v>211</v>
      </c>
      <c r="BWI3" s="88" t="s">
        <v>212</v>
      </c>
      <c r="BWJ3" s="88" t="s">
        <v>319</v>
      </c>
      <c r="BWK3" s="88" t="s">
        <v>320</v>
      </c>
      <c r="BWL3" s="88" t="s">
        <v>321</v>
      </c>
      <c r="BWM3" s="88" t="s">
        <v>322</v>
      </c>
      <c r="BWN3" s="88" t="s">
        <v>323</v>
      </c>
      <c r="BWO3" s="88" t="s">
        <v>324</v>
      </c>
      <c r="BWP3" s="88" t="s">
        <v>325</v>
      </c>
      <c r="BWQ3" s="88" t="s">
        <v>326</v>
      </c>
      <c r="BWR3" s="88" t="s">
        <v>327</v>
      </c>
      <c r="BWS3" s="88" t="s">
        <v>328</v>
      </c>
      <c r="BWT3" s="88" t="s">
        <v>329</v>
      </c>
      <c r="BWU3" s="88" t="s">
        <v>330</v>
      </c>
      <c r="BWV3" s="88" t="s">
        <v>331</v>
      </c>
      <c r="BWW3" s="88" t="s">
        <v>332</v>
      </c>
      <c r="BWX3" s="88" t="s">
        <v>333</v>
      </c>
      <c r="BWY3" s="88" t="s">
        <v>334</v>
      </c>
      <c r="BWZ3" s="88" t="s">
        <v>335</v>
      </c>
      <c r="BXA3" s="88" t="s">
        <v>336</v>
      </c>
      <c r="BXB3" s="88" t="s">
        <v>337</v>
      </c>
      <c r="BXC3" s="76">
        <v>1</v>
      </c>
      <c r="BXD3" s="77" t="s">
        <v>168</v>
      </c>
      <c r="BXE3" s="77" t="s">
        <v>169</v>
      </c>
      <c r="BXF3" s="77" t="s">
        <v>170</v>
      </c>
      <c r="BXG3" s="77" t="s">
        <v>171</v>
      </c>
      <c r="BXH3" s="77" t="s">
        <v>172</v>
      </c>
      <c r="BXI3" s="77" t="s">
        <v>173</v>
      </c>
      <c r="BXJ3" s="77" t="s">
        <v>174</v>
      </c>
      <c r="BXK3" s="77" t="s">
        <v>175</v>
      </c>
      <c r="BXL3" s="77" t="s">
        <v>176</v>
      </c>
      <c r="BXM3" s="77" t="s">
        <v>177</v>
      </c>
      <c r="BXN3" s="77" t="s">
        <v>178</v>
      </c>
      <c r="BXO3" s="77" t="s">
        <v>179</v>
      </c>
      <c r="BXP3" s="77" t="s">
        <v>180</v>
      </c>
      <c r="BXQ3" s="77" t="s">
        <v>181</v>
      </c>
      <c r="BXR3" s="77" t="s">
        <v>182</v>
      </c>
      <c r="BXS3" s="77" t="s">
        <v>183</v>
      </c>
      <c r="BXT3" s="77" t="s">
        <v>184</v>
      </c>
      <c r="BXU3" s="77" t="s">
        <v>185</v>
      </c>
      <c r="BXV3" s="77" t="s">
        <v>186</v>
      </c>
      <c r="BXW3" s="77" t="s">
        <v>187</v>
      </c>
      <c r="BXX3" s="77" t="s">
        <v>188</v>
      </c>
      <c r="BXY3" s="77" t="s">
        <v>189</v>
      </c>
      <c r="BXZ3" s="77" t="s">
        <v>190</v>
      </c>
      <c r="BYA3" s="77" t="s">
        <v>191</v>
      </c>
      <c r="BYB3" s="77" t="s">
        <v>192</v>
      </c>
      <c r="BYC3" s="77" t="s">
        <v>193</v>
      </c>
      <c r="BYD3" s="77" t="s">
        <v>194</v>
      </c>
      <c r="BYE3" s="77" t="s">
        <v>195</v>
      </c>
      <c r="BYF3" s="77" t="s">
        <v>196</v>
      </c>
      <c r="BYG3" s="77" t="s">
        <v>197</v>
      </c>
      <c r="BYH3" s="77" t="s">
        <v>198</v>
      </c>
      <c r="BYI3" s="77" t="s">
        <v>199</v>
      </c>
      <c r="BYJ3" s="77" t="s">
        <v>200</v>
      </c>
      <c r="BYK3" s="77" t="s">
        <v>201</v>
      </c>
      <c r="BYL3" s="77" t="s">
        <v>202</v>
      </c>
      <c r="BYM3" s="77" t="s">
        <v>203</v>
      </c>
      <c r="BYN3" s="77" t="s">
        <v>204</v>
      </c>
      <c r="BYO3" s="77" t="s">
        <v>205</v>
      </c>
      <c r="BYP3" s="77" t="s">
        <v>206</v>
      </c>
      <c r="BYQ3" s="77" t="s">
        <v>207</v>
      </c>
      <c r="BYR3" s="77" t="s">
        <v>208</v>
      </c>
      <c r="BYS3" s="77" t="s">
        <v>209</v>
      </c>
      <c r="BYT3" s="77" t="s">
        <v>210</v>
      </c>
      <c r="BYU3" s="77" t="s">
        <v>211</v>
      </c>
      <c r="BYV3" s="77" t="s">
        <v>212</v>
      </c>
      <c r="BYW3" s="77" t="s">
        <v>319</v>
      </c>
      <c r="BYX3" s="77" t="s">
        <v>320</v>
      </c>
      <c r="BYY3" s="77" t="s">
        <v>321</v>
      </c>
      <c r="BYZ3" s="77" t="s">
        <v>322</v>
      </c>
      <c r="BZA3" s="77" t="s">
        <v>323</v>
      </c>
      <c r="BZB3" s="77" t="s">
        <v>324</v>
      </c>
      <c r="BZC3" s="77" t="s">
        <v>325</v>
      </c>
      <c r="BZD3" s="77" t="s">
        <v>326</v>
      </c>
      <c r="BZE3" s="77" t="s">
        <v>327</v>
      </c>
      <c r="BZF3" s="77" t="s">
        <v>328</v>
      </c>
      <c r="BZG3" s="77" t="s">
        <v>329</v>
      </c>
      <c r="BZH3" s="77" t="s">
        <v>330</v>
      </c>
      <c r="BZI3" s="77" t="s">
        <v>331</v>
      </c>
      <c r="BZJ3" s="77" t="s">
        <v>332</v>
      </c>
      <c r="BZK3" s="77" t="s">
        <v>333</v>
      </c>
      <c r="BZL3" s="77" t="s">
        <v>334</v>
      </c>
      <c r="BZM3" s="77" t="s">
        <v>335</v>
      </c>
      <c r="BZN3" s="77" t="s">
        <v>336</v>
      </c>
      <c r="BZO3" s="77" t="s">
        <v>337</v>
      </c>
      <c r="BZP3" s="88">
        <v>1</v>
      </c>
      <c r="BZQ3" s="88" t="s">
        <v>168</v>
      </c>
      <c r="BZR3" s="88" t="s">
        <v>169</v>
      </c>
      <c r="BZS3" s="88" t="s">
        <v>170</v>
      </c>
      <c r="BZT3" s="88" t="s">
        <v>171</v>
      </c>
      <c r="BZU3" s="88" t="s">
        <v>172</v>
      </c>
      <c r="BZV3" s="88" t="s">
        <v>173</v>
      </c>
      <c r="BZW3" s="88" t="s">
        <v>174</v>
      </c>
      <c r="BZX3" s="88" t="s">
        <v>175</v>
      </c>
      <c r="BZY3" s="88" t="s">
        <v>176</v>
      </c>
      <c r="BZZ3" s="88" t="s">
        <v>177</v>
      </c>
      <c r="CAA3" s="88" t="s">
        <v>178</v>
      </c>
      <c r="CAB3" s="88" t="s">
        <v>179</v>
      </c>
      <c r="CAC3" s="88" t="s">
        <v>180</v>
      </c>
      <c r="CAD3" s="88" t="s">
        <v>181</v>
      </c>
      <c r="CAE3" s="88" t="s">
        <v>182</v>
      </c>
      <c r="CAF3" s="88" t="s">
        <v>183</v>
      </c>
      <c r="CAG3" s="88" t="s">
        <v>184</v>
      </c>
      <c r="CAH3" s="88" t="s">
        <v>185</v>
      </c>
      <c r="CAI3" s="88" t="s">
        <v>186</v>
      </c>
      <c r="CAJ3" s="88" t="s">
        <v>187</v>
      </c>
      <c r="CAK3" s="88" t="s">
        <v>188</v>
      </c>
      <c r="CAL3" s="88" t="s">
        <v>189</v>
      </c>
      <c r="CAM3" s="88" t="s">
        <v>190</v>
      </c>
      <c r="CAN3" s="88" t="s">
        <v>191</v>
      </c>
      <c r="CAO3" s="88" t="s">
        <v>192</v>
      </c>
      <c r="CAP3" s="88" t="s">
        <v>193</v>
      </c>
      <c r="CAQ3" s="88" t="s">
        <v>194</v>
      </c>
      <c r="CAR3" s="88" t="s">
        <v>195</v>
      </c>
      <c r="CAS3" s="88" t="s">
        <v>196</v>
      </c>
      <c r="CAT3" s="88" t="s">
        <v>197</v>
      </c>
      <c r="CAU3" s="88" t="s">
        <v>198</v>
      </c>
      <c r="CAV3" s="88" t="s">
        <v>199</v>
      </c>
      <c r="CAW3" s="88" t="s">
        <v>200</v>
      </c>
      <c r="CAX3" s="88" t="s">
        <v>201</v>
      </c>
      <c r="CAY3" s="88" t="s">
        <v>202</v>
      </c>
      <c r="CAZ3" s="88" t="s">
        <v>203</v>
      </c>
      <c r="CBA3" s="88" t="s">
        <v>204</v>
      </c>
      <c r="CBB3" s="88" t="s">
        <v>205</v>
      </c>
      <c r="CBC3" s="88" t="s">
        <v>206</v>
      </c>
      <c r="CBD3" s="88" t="s">
        <v>207</v>
      </c>
      <c r="CBE3" s="88" t="s">
        <v>208</v>
      </c>
      <c r="CBF3" s="88" t="s">
        <v>209</v>
      </c>
      <c r="CBG3" s="88" t="s">
        <v>210</v>
      </c>
      <c r="CBH3" s="88" t="s">
        <v>211</v>
      </c>
      <c r="CBI3" s="88" t="s">
        <v>212</v>
      </c>
      <c r="CBJ3" s="88" t="s">
        <v>319</v>
      </c>
      <c r="CBK3" s="88" t="s">
        <v>320</v>
      </c>
      <c r="CBL3" s="88" t="s">
        <v>321</v>
      </c>
      <c r="CBM3" s="88" t="s">
        <v>322</v>
      </c>
      <c r="CBN3" s="88" t="s">
        <v>323</v>
      </c>
      <c r="CBO3" s="88" t="s">
        <v>324</v>
      </c>
      <c r="CBP3" s="88" t="s">
        <v>325</v>
      </c>
      <c r="CBQ3" s="88" t="s">
        <v>326</v>
      </c>
      <c r="CBR3" s="88" t="s">
        <v>327</v>
      </c>
      <c r="CBS3" s="88" t="s">
        <v>328</v>
      </c>
      <c r="CBT3" s="88" t="s">
        <v>329</v>
      </c>
      <c r="CBU3" s="88" t="s">
        <v>330</v>
      </c>
      <c r="CBV3" s="88" t="s">
        <v>331</v>
      </c>
      <c r="CBW3" s="88" t="s">
        <v>332</v>
      </c>
      <c r="CBX3" s="88" t="s">
        <v>333</v>
      </c>
      <c r="CBY3" s="88" t="s">
        <v>334</v>
      </c>
      <c r="CBZ3" s="88" t="s">
        <v>335</v>
      </c>
      <c r="CCA3" s="88" t="s">
        <v>336</v>
      </c>
      <c r="CCB3" s="88" t="s">
        <v>337</v>
      </c>
      <c r="CCC3" s="88">
        <v>1</v>
      </c>
      <c r="CCD3" s="88" t="s">
        <v>168</v>
      </c>
      <c r="CCE3" s="88" t="s">
        <v>169</v>
      </c>
      <c r="CCF3" s="88" t="s">
        <v>170</v>
      </c>
      <c r="CCG3" s="88" t="s">
        <v>171</v>
      </c>
      <c r="CCH3" s="88" t="s">
        <v>172</v>
      </c>
      <c r="CCI3" s="88" t="s">
        <v>173</v>
      </c>
      <c r="CCJ3" s="88" t="s">
        <v>174</v>
      </c>
      <c r="CCK3" s="88" t="s">
        <v>175</v>
      </c>
      <c r="CCL3" s="88" t="s">
        <v>176</v>
      </c>
      <c r="CCM3" s="88" t="s">
        <v>177</v>
      </c>
      <c r="CCN3" s="88" t="s">
        <v>178</v>
      </c>
      <c r="CCO3" s="88" t="s">
        <v>179</v>
      </c>
      <c r="CCP3" s="88" t="s">
        <v>180</v>
      </c>
      <c r="CCQ3" s="88" t="s">
        <v>181</v>
      </c>
      <c r="CCR3" s="88" t="s">
        <v>182</v>
      </c>
      <c r="CCS3" s="88" t="s">
        <v>183</v>
      </c>
      <c r="CCT3" s="88" t="s">
        <v>184</v>
      </c>
      <c r="CCU3" s="88" t="s">
        <v>185</v>
      </c>
      <c r="CCV3" s="88" t="s">
        <v>186</v>
      </c>
      <c r="CCW3" s="88" t="s">
        <v>187</v>
      </c>
      <c r="CCX3" s="88" t="s">
        <v>188</v>
      </c>
      <c r="CCY3" s="88" t="s">
        <v>189</v>
      </c>
      <c r="CCZ3" s="88" t="s">
        <v>190</v>
      </c>
      <c r="CDA3" s="88" t="s">
        <v>191</v>
      </c>
      <c r="CDB3" s="88" t="s">
        <v>192</v>
      </c>
      <c r="CDC3" s="88" t="s">
        <v>193</v>
      </c>
      <c r="CDD3" s="88" t="s">
        <v>194</v>
      </c>
      <c r="CDE3" s="88" t="s">
        <v>195</v>
      </c>
      <c r="CDF3" s="88" t="s">
        <v>196</v>
      </c>
      <c r="CDG3" s="88" t="s">
        <v>197</v>
      </c>
      <c r="CDH3" s="88" t="s">
        <v>198</v>
      </c>
      <c r="CDI3" s="88" t="s">
        <v>199</v>
      </c>
      <c r="CDJ3" s="88" t="s">
        <v>200</v>
      </c>
      <c r="CDK3" s="88" t="s">
        <v>201</v>
      </c>
      <c r="CDL3" s="88" t="s">
        <v>202</v>
      </c>
      <c r="CDM3" s="88" t="s">
        <v>203</v>
      </c>
      <c r="CDN3" s="88" t="s">
        <v>204</v>
      </c>
      <c r="CDO3" s="88" t="s">
        <v>205</v>
      </c>
      <c r="CDP3" s="88" t="s">
        <v>206</v>
      </c>
      <c r="CDQ3" s="88" t="s">
        <v>207</v>
      </c>
      <c r="CDR3" s="88" t="s">
        <v>208</v>
      </c>
      <c r="CDS3" s="88" t="s">
        <v>209</v>
      </c>
      <c r="CDT3" s="88" t="s">
        <v>210</v>
      </c>
      <c r="CDU3" s="88" t="s">
        <v>211</v>
      </c>
      <c r="CDV3" s="88" t="s">
        <v>212</v>
      </c>
      <c r="CDW3" s="88" t="s">
        <v>319</v>
      </c>
      <c r="CDX3" s="88" t="s">
        <v>320</v>
      </c>
      <c r="CDY3" s="88" t="s">
        <v>321</v>
      </c>
      <c r="CDZ3" s="88" t="s">
        <v>322</v>
      </c>
      <c r="CEA3" s="88" t="s">
        <v>323</v>
      </c>
      <c r="CEB3" s="88" t="s">
        <v>324</v>
      </c>
      <c r="CEC3" s="88" t="s">
        <v>325</v>
      </c>
      <c r="CED3" s="88" t="s">
        <v>326</v>
      </c>
      <c r="CEE3" s="88" t="s">
        <v>327</v>
      </c>
      <c r="CEF3" s="88" t="s">
        <v>328</v>
      </c>
      <c r="CEG3" s="88" t="s">
        <v>329</v>
      </c>
      <c r="CEH3" s="88" t="s">
        <v>330</v>
      </c>
      <c r="CEI3" s="88" t="s">
        <v>331</v>
      </c>
      <c r="CEJ3" s="88" t="s">
        <v>332</v>
      </c>
      <c r="CEK3" s="88" t="s">
        <v>333</v>
      </c>
      <c r="CEL3" s="88" t="s">
        <v>334</v>
      </c>
      <c r="CEM3" s="88" t="s">
        <v>335</v>
      </c>
      <c r="CEN3" s="88" t="s">
        <v>336</v>
      </c>
      <c r="CEO3" s="88" t="s">
        <v>337</v>
      </c>
      <c r="CEP3" s="88">
        <v>1</v>
      </c>
      <c r="CEQ3" s="88" t="s">
        <v>168</v>
      </c>
      <c r="CER3" s="88" t="s">
        <v>169</v>
      </c>
      <c r="CES3" s="88" t="s">
        <v>170</v>
      </c>
      <c r="CET3" s="88" t="s">
        <v>171</v>
      </c>
      <c r="CEU3" s="88" t="s">
        <v>172</v>
      </c>
      <c r="CEV3" s="88" t="s">
        <v>173</v>
      </c>
      <c r="CEW3" s="88" t="s">
        <v>174</v>
      </c>
      <c r="CEX3" s="88" t="s">
        <v>175</v>
      </c>
      <c r="CEY3" s="88" t="s">
        <v>176</v>
      </c>
      <c r="CEZ3" s="88" t="s">
        <v>177</v>
      </c>
      <c r="CFA3" s="88" t="s">
        <v>178</v>
      </c>
      <c r="CFB3" s="88" t="s">
        <v>179</v>
      </c>
      <c r="CFC3" s="88" t="s">
        <v>180</v>
      </c>
      <c r="CFD3" s="88" t="s">
        <v>181</v>
      </c>
      <c r="CFE3" s="88" t="s">
        <v>182</v>
      </c>
      <c r="CFF3" s="88" t="s">
        <v>183</v>
      </c>
      <c r="CFG3" s="88" t="s">
        <v>184</v>
      </c>
      <c r="CFH3" s="88" t="s">
        <v>185</v>
      </c>
      <c r="CFI3" s="88" t="s">
        <v>186</v>
      </c>
      <c r="CFJ3" s="88" t="s">
        <v>187</v>
      </c>
      <c r="CFK3" s="88" t="s">
        <v>188</v>
      </c>
      <c r="CFL3" s="88" t="s">
        <v>189</v>
      </c>
      <c r="CFM3" s="88" t="s">
        <v>190</v>
      </c>
      <c r="CFN3" s="88" t="s">
        <v>191</v>
      </c>
      <c r="CFO3" s="88" t="s">
        <v>192</v>
      </c>
      <c r="CFP3" s="88" t="s">
        <v>193</v>
      </c>
      <c r="CFQ3" s="88" t="s">
        <v>194</v>
      </c>
      <c r="CFR3" s="88" t="s">
        <v>195</v>
      </c>
      <c r="CFS3" s="88" t="s">
        <v>196</v>
      </c>
      <c r="CFT3" s="88" t="s">
        <v>197</v>
      </c>
      <c r="CFU3" s="88" t="s">
        <v>198</v>
      </c>
      <c r="CFV3" s="88" t="s">
        <v>199</v>
      </c>
      <c r="CFW3" s="88" t="s">
        <v>200</v>
      </c>
      <c r="CFX3" s="88" t="s">
        <v>201</v>
      </c>
      <c r="CFY3" s="88" t="s">
        <v>202</v>
      </c>
      <c r="CFZ3" s="88" t="s">
        <v>203</v>
      </c>
      <c r="CGA3" s="88" t="s">
        <v>204</v>
      </c>
      <c r="CGB3" s="88" t="s">
        <v>205</v>
      </c>
      <c r="CGC3" s="88" t="s">
        <v>206</v>
      </c>
      <c r="CGD3" s="88" t="s">
        <v>207</v>
      </c>
      <c r="CGE3" s="88" t="s">
        <v>208</v>
      </c>
      <c r="CGF3" s="88" t="s">
        <v>209</v>
      </c>
      <c r="CGG3" s="88" t="s">
        <v>210</v>
      </c>
      <c r="CGH3" s="88" t="s">
        <v>211</v>
      </c>
      <c r="CGI3" s="88" t="s">
        <v>212</v>
      </c>
      <c r="CGJ3" s="88" t="s">
        <v>319</v>
      </c>
      <c r="CGK3" s="88" t="s">
        <v>320</v>
      </c>
      <c r="CGL3" s="88" t="s">
        <v>321</v>
      </c>
      <c r="CGM3" s="88" t="s">
        <v>322</v>
      </c>
      <c r="CGN3" s="88" t="s">
        <v>323</v>
      </c>
      <c r="CGO3" s="88" t="s">
        <v>324</v>
      </c>
      <c r="CGP3" s="88" t="s">
        <v>325</v>
      </c>
      <c r="CGQ3" s="88" t="s">
        <v>326</v>
      </c>
      <c r="CGR3" s="88" t="s">
        <v>327</v>
      </c>
      <c r="CGS3" s="88" t="s">
        <v>328</v>
      </c>
      <c r="CGT3" s="88" t="s">
        <v>329</v>
      </c>
      <c r="CGU3" s="88" t="s">
        <v>330</v>
      </c>
      <c r="CGV3" s="88" t="s">
        <v>331</v>
      </c>
      <c r="CGW3" s="88" t="s">
        <v>332</v>
      </c>
      <c r="CGX3" s="88" t="s">
        <v>333</v>
      </c>
      <c r="CGY3" s="88" t="s">
        <v>334</v>
      </c>
      <c r="CGZ3" s="88" t="s">
        <v>335</v>
      </c>
      <c r="CHA3" s="353" t="s">
        <v>336</v>
      </c>
      <c r="CHB3" s="352" t="s">
        <v>337</v>
      </c>
    </row>
    <row r="4" spans="1:2238" ht="20.25" thickTop="1" thickBot="1" x14ac:dyDescent="0.35">
      <c r="A4" s="105" t="s">
        <v>76</v>
      </c>
      <c r="B4" s="105" t="s">
        <v>77</v>
      </c>
      <c r="E4" s="133" t="s">
        <v>267</v>
      </c>
      <c r="F4" s="193" t="s">
        <v>283</v>
      </c>
      <c r="G4" s="195" t="s">
        <v>284</v>
      </c>
      <c r="H4" s="133" t="s">
        <v>268</v>
      </c>
      <c r="I4" s="193" t="s">
        <v>285</v>
      </c>
      <c r="J4" s="195" t="s">
        <v>286</v>
      </c>
      <c r="K4" s="133" t="s">
        <v>269</v>
      </c>
      <c r="L4" s="193" t="s">
        <v>287</v>
      </c>
      <c r="M4" s="195" t="s">
        <v>288</v>
      </c>
      <c r="N4" s="337" t="s">
        <v>270</v>
      </c>
      <c r="O4" s="338" t="s">
        <v>289</v>
      </c>
      <c r="P4" s="339" t="s">
        <v>290</v>
      </c>
      <c r="Q4" s="133" t="s">
        <v>271</v>
      </c>
      <c r="R4" s="193" t="s">
        <v>277</v>
      </c>
      <c r="S4" s="195" t="s">
        <v>278</v>
      </c>
      <c r="T4" s="337" t="s">
        <v>272</v>
      </c>
      <c r="U4" s="338" t="s">
        <v>279</v>
      </c>
      <c r="V4" s="339" t="s">
        <v>280</v>
      </c>
      <c r="W4" s="340" t="s">
        <v>356</v>
      </c>
      <c r="X4" s="341" t="s">
        <v>266</v>
      </c>
      <c r="Y4" s="341" t="s">
        <v>275</v>
      </c>
      <c r="Z4" s="194" t="s">
        <v>273</v>
      </c>
      <c r="AA4" s="342" t="s">
        <v>274</v>
      </c>
      <c r="AB4" s="194" t="s">
        <v>104</v>
      </c>
      <c r="AC4" s="194" t="s">
        <v>281</v>
      </c>
      <c r="AD4" s="194" t="s">
        <v>282</v>
      </c>
      <c r="AE4" s="316" t="s">
        <v>313</v>
      </c>
      <c r="AF4" s="317" t="s">
        <v>314</v>
      </c>
      <c r="AG4" s="318" t="s">
        <v>315</v>
      </c>
      <c r="AH4" s="134" t="s">
        <v>79</v>
      </c>
      <c r="AI4" s="135" t="s">
        <v>311</v>
      </c>
      <c r="AJ4" s="135" t="s">
        <v>499</v>
      </c>
      <c r="AK4" s="208" t="s">
        <v>312</v>
      </c>
      <c r="AL4" s="135" t="s">
        <v>309</v>
      </c>
      <c r="AM4" s="135" t="s">
        <v>81</v>
      </c>
      <c r="AN4" s="135" t="s">
        <v>310</v>
      </c>
      <c r="AO4" s="135" t="s">
        <v>82</v>
      </c>
      <c r="AP4" s="135" t="s">
        <v>83</v>
      </c>
      <c r="AQ4" s="135" t="s">
        <v>84</v>
      </c>
      <c r="AR4" s="135" t="s">
        <v>85</v>
      </c>
      <c r="AS4" s="135" t="s">
        <v>86</v>
      </c>
      <c r="AT4" s="83" t="s">
        <v>54</v>
      </c>
      <c r="AU4" s="436"/>
      <c r="AV4" s="436"/>
      <c r="AW4" s="436"/>
      <c r="AX4" s="436"/>
      <c r="AY4" s="436"/>
      <c r="AZ4" s="436"/>
      <c r="BA4" s="436"/>
      <c r="BB4" s="436"/>
      <c r="BC4" s="436"/>
      <c r="BD4" s="436"/>
      <c r="BE4" s="436"/>
      <c r="BF4" s="436"/>
      <c r="BG4" s="436"/>
      <c r="BH4" s="436"/>
      <c r="BI4" s="436"/>
      <c r="BJ4" s="436"/>
      <c r="BK4" s="436"/>
      <c r="BL4" s="436"/>
      <c r="BM4" s="436"/>
      <c r="BN4" s="436"/>
      <c r="BO4" s="436"/>
      <c r="BP4" s="436"/>
      <c r="BQ4" s="436"/>
      <c r="BR4" s="436"/>
      <c r="BS4" s="436"/>
      <c r="BT4" s="436"/>
      <c r="BU4" s="436"/>
      <c r="BV4" s="436"/>
      <c r="BW4" s="436"/>
      <c r="BX4" s="436"/>
      <c r="BY4" s="436"/>
      <c r="BZ4" s="436"/>
      <c r="CA4" s="436"/>
      <c r="CB4" s="436"/>
      <c r="CC4" s="436"/>
      <c r="CD4" s="436"/>
      <c r="CE4" s="436"/>
      <c r="CF4" s="436"/>
      <c r="CG4" s="436"/>
      <c r="CH4" s="436"/>
      <c r="CI4" s="436"/>
      <c r="CJ4" s="436"/>
      <c r="CK4" s="436"/>
      <c r="CL4" s="436"/>
      <c r="CM4" s="436"/>
      <c r="CN4" s="436"/>
      <c r="CO4" s="436"/>
      <c r="CP4" s="436"/>
      <c r="CQ4" s="436"/>
      <c r="CR4" s="436"/>
      <c r="CS4" s="436"/>
      <c r="CT4" s="436"/>
      <c r="CU4" s="436"/>
      <c r="CV4" s="436"/>
      <c r="CW4" s="436"/>
      <c r="CX4" s="436"/>
      <c r="CY4" s="436"/>
      <c r="CZ4" s="436"/>
      <c r="DA4" s="436"/>
      <c r="DB4" s="436"/>
      <c r="DC4" s="436"/>
      <c r="DD4" s="436"/>
      <c r="DE4" s="436"/>
      <c r="DF4" s="436"/>
      <c r="DG4" s="436"/>
      <c r="DH4" s="436"/>
      <c r="DI4" s="436"/>
      <c r="DJ4" s="83" t="s">
        <v>55</v>
      </c>
      <c r="DK4" s="436"/>
      <c r="DL4" s="436"/>
      <c r="DM4" s="436"/>
      <c r="DN4" s="436"/>
      <c r="DO4" s="436"/>
      <c r="DP4" s="436"/>
      <c r="DQ4" s="436"/>
      <c r="DR4" s="436"/>
      <c r="DS4" s="436"/>
      <c r="DT4" s="436"/>
      <c r="DU4" s="436"/>
      <c r="DV4" s="436"/>
      <c r="DW4" s="436"/>
      <c r="DX4" s="436"/>
      <c r="DY4" s="436"/>
      <c r="DZ4" s="436"/>
      <c r="EA4" s="436"/>
      <c r="EB4" s="436"/>
      <c r="EC4" s="436"/>
      <c r="ED4" s="436"/>
      <c r="EE4" s="436"/>
      <c r="EF4" s="436"/>
      <c r="EG4" s="436"/>
      <c r="EH4" s="436"/>
      <c r="EI4" s="436"/>
      <c r="EJ4" s="436"/>
      <c r="EK4" s="436"/>
      <c r="EL4" s="436"/>
      <c r="EM4" s="436"/>
      <c r="EN4" s="436"/>
      <c r="EO4" s="436"/>
      <c r="EP4" s="436"/>
      <c r="EQ4" s="436"/>
      <c r="ER4" s="436"/>
      <c r="ES4" s="436"/>
      <c r="ET4" s="436"/>
      <c r="EU4" s="436"/>
      <c r="EV4" s="436"/>
      <c r="EW4" s="436"/>
      <c r="EX4" s="436"/>
      <c r="EY4" s="436"/>
      <c r="EZ4" s="436"/>
      <c r="FA4" s="436"/>
      <c r="FB4" s="436"/>
      <c r="FC4" s="436"/>
      <c r="FD4" s="436"/>
      <c r="FE4" s="436"/>
      <c r="FF4" s="436"/>
      <c r="FG4" s="436"/>
      <c r="FH4" s="436"/>
      <c r="FI4" s="436"/>
      <c r="FJ4" s="436"/>
      <c r="FK4" s="436"/>
      <c r="FL4" s="436"/>
      <c r="FM4" s="436"/>
      <c r="FN4" s="436"/>
      <c r="FO4" s="436"/>
      <c r="FP4" s="436"/>
      <c r="FQ4" s="436"/>
      <c r="FR4" s="436"/>
      <c r="FS4" s="436"/>
      <c r="FT4" s="436"/>
      <c r="FU4" s="436"/>
      <c r="FV4" s="436"/>
      <c r="FW4" s="436"/>
      <c r="FX4" s="436"/>
      <c r="FY4" s="436"/>
      <c r="FZ4" s="83" t="s">
        <v>56</v>
      </c>
      <c r="GA4" s="436"/>
      <c r="GB4" s="436"/>
      <c r="GC4" s="436"/>
      <c r="GD4" s="436"/>
      <c r="GE4" s="436"/>
      <c r="GF4" s="436"/>
      <c r="GG4" s="436"/>
      <c r="GH4" s="436"/>
      <c r="GI4" s="436"/>
      <c r="GJ4" s="436"/>
      <c r="GK4" s="436"/>
      <c r="GL4" s="436"/>
      <c r="GM4" s="436"/>
      <c r="GN4" s="436"/>
      <c r="GO4" s="436"/>
      <c r="GP4" s="436"/>
      <c r="GQ4" s="436"/>
      <c r="GR4" s="436"/>
      <c r="GS4" s="436"/>
      <c r="GT4" s="436"/>
      <c r="GU4" s="436"/>
      <c r="GV4" s="436"/>
      <c r="GW4" s="436"/>
      <c r="GX4" s="436"/>
      <c r="GY4" s="436"/>
      <c r="GZ4" s="436"/>
      <c r="HA4" s="436"/>
      <c r="HB4" s="436"/>
      <c r="HC4" s="436"/>
      <c r="HD4" s="436"/>
      <c r="HE4" s="436"/>
      <c r="HF4" s="436"/>
      <c r="HG4" s="436"/>
      <c r="HH4" s="436"/>
      <c r="HI4" s="436"/>
      <c r="HJ4" s="436"/>
      <c r="HK4" s="436"/>
      <c r="HL4" s="436"/>
      <c r="HM4" s="436"/>
      <c r="HN4" s="436"/>
      <c r="HO4" s="436"/>
      <c r="HP4" s="436"/>
      <c r="HQ4" s="436"/>
      <c r="HR4" s="436"/>
      <c r="HS4" s="436"/>
      <c r="HT4" s="436"/>
      <c r="HU4" s="436"/>
      <c r="HV4" s="436"/>
      <c r="HW4" s="436"/>
      <c r="HX4" s="436"/>
      <c r="HY4" s="436"/>
      <c r="HZ4" s="436"/>
      <c r="IA4" s="436"/>
      <c r="IB4" s="436"/>
      <c r="IC4" s="436"/>
      <c r="ID4" s="436"/>
      <c r="IE4" s="436"/>
      <c r="IF4" s="436"/>
      <c r="IG4" s="436"/>
      <c r="IH4" s="436"/>
      <c r="II4" s="436"/>
      <c r="IJ4" s="436"/>
      <c r="IK4" s="436"/>
      <c r="IL4" s="436"/>
      <c r="IM4" s="436"/>
      <c r="IN4" s="436"/>
      <c r="IO4" s="436"/>
      <c r="IP4" s="78" t="s">
        <v>57</v>
      </c>
      <c r="IQ4" s="454"/>
      <c r="IR4" s="454"/>
      <c r="IS4" s="454"/>
      <c r="IT4" s="454"/>
      <c r="IU4" s="454"/>
      <c r="IV4" s="454"/>
      <c r="IW4" s="454"/>
      <c r="IX4" s="454"/>
      <c r="IY4" s="454"/>
      <c r="IZ4" s="454"/>
      <c r="JA4" s="454"/>
      <c r="JB4" s="454"/>
      <c r="JC4" s="454"/>
      <c r="JD4" s="454"/>
      <c r="JE4" s="454"/>
      <c r="JF4" s="454"/>
      <c r="JG4" s="454"/>
      <c r="JH4" s="454"/>
      <c r="JI4" s="454"/>
      <c r="JJ4" s="454"/>
      <c r="JK4" s="454"/>
      <c r="JL4" s="454"/>
      <c r="JM4" s="454"/>
      <c r="JN4" s="454"/>
      <c r="JO4" s="454"/>
      <c r="JP4" s="454"/>
      <c r="JQ4" s="454"/>
      <c r="JR4" s="454"/>
      <c r="JS4" s="454"/>
      <c r="JT4" s="454"/>
      <c r="JU4" s="454"/>
      <c r="JV4" s="454"/>
      <c r="JW4" s="454"/>
      <c r="JX4" s="454"/>
      <c r="JY4" s="454"/>
      <c r="JZ4" s="454"/>
      <c r="KA4" s="454"/>
      <c r="KB4" s="454"/>
      <c r="KC4" s="454"/>
      <c r="KD4" s="454"/>
      <c r="KE4" s="454"/>
      <c r="KF4" s="454"/>
      <c r="KG4" s="454"/>
      <c r="KH4" s="454"/>
      <c r="KI4" s="454"/>
      <c r="KJ4" s="454"/>
      <c r="KK4" s="454"/>
      <c r="KL4" s="454"/>
      <c r="KM4" s="454"/>
      <c r="KN4" s="454"/>
      <c r="KO4" s="454"/>
      <c r="KP4" s="454"/>
      <c r="KQ4" s="454"/>
      <c r="KR4" s="454"/>
      <c r="KS4" s="454"/>
      <c r="KT4" s="454"/>
      <c r="KU4" s="454"/>
      <c r="KV4" s="454"/>
      <c r="KW4" s="454"/>
      <c r="KX4" s="454"/>
      <c r="KY4" s="454"/>
      <c r="KZ4" s="454"/>
      <c r="LA4" s="454"/>
      <c r="LB4" s="454"/>
      <c r="LC4" s="146" t="s">
        <v>63</v>
      </c>
      <c r="LD4" s="436"/>
      <c r="LE4" s="436"/>
      <c r="LF4" s="436"/>
      <c r="LG4" s="436"/>
      <c r="LH4" s="436"/>
      <c r="LI4" s="436"/>
      <c r="LJ4" s="436"/>
      <c r="LK4" s="436"/>
      <c r="LL4" s="436"/>
      <c r="LM4" s="436"/>
      <c r="LN4" s="436"/>
      <c r="LO4" s="436"/>
      <c r="LP4" s="436"/>
      <c r="LQ4" s="436"/>
      <c r="LR4" s="436"/>
      <c r="LS4" s="436"/>
      <c r="LT4" s="436"/>
      <c r="LU4" s="436"/>
      <c r="LV4" s="436"/>
      <c r="LW4" s="436"/>
      <c r="LX4" s="436"/>
      <c r="LY4" s="436"/>
      <c r="LZ4" s="436"/>
      <c r="MA4" s="436"/>
      <c r="MB4" s="436"/>
      <c r="MC4" s="436"/>
      <c r="MD4" s="436"/>
      <c r="ME4" s="436"/>
      <c r="MF4" s="436"/>
      <c r="MG4" s="436"/>
      <c r="MH4" s="436"/>
      <c r="MI4" s="436"/>
      <c r="MJ4" s="436"/>
      <c r="MK4" s="436"/>
      <c r="ML4" s="436"/>
      <c r="MM4" s="436"/>
      <c r="MN4" s="436"/>
      <c r="MO4" s="436"/>
      <c r="MP4" s="436"/>
      <c r="MQ4" s="436"/>
      <c r="MR4" s="436"/>
      <c r="MS4" s="436"/>
      <c r="MT4" s="436"/>
      <c r="MU4" s="436"/>
      <c r="MV4" s="436"/>
      <c r="MW4" s="436"/>
      <c r="MX4" s="436"/>
      <c r="MY4" s="436"/>
      <c r="MZ4" s="436"/>
      <c r="NA4" s="436"/>
      <c r="NB4" s="436"/>
      <c r="NC4" s="436"/>
      <c r="ND4" s="436"/>
      <c r="NE4" s="436"/>
      <c r="NF4" s="436"/>
      <c r="NG4" s="436"/>
      <c r="NH4" s="436"/>
      <c r="NI4" s="436"/>
      <c r="NJ4" s="436"/>
      <c r="NK4" s="436"/>
      <c r="NL4" s="436"/>
      <c r="NM4" s="436"/>
      <c r="NN4" s="436"/>
      <c r="NO4" s="436"/>
      <c r="NP4" s="78" t="s">
        <v>59</v>
      </c>
      <c r="NQ4" s="436"/>
      <c r="NR4" s="436"/>
      <c r="NS4" s="436"/>
      <c r="NT4" s="436"/>
      <c r="NU4" s="436"/>
      <c r="NV4" s="436"/>
      <c r="NW4" s="436"/>
      <c r="NX4" s="436"/>
      <c r="NY4" s="436"/>
      <c r="NZ4" s="436"/>
      <c r="OA4" s="436"/>
      <c r="OB4" s="436"/>
      <c r="OC4" s="436"/>
      <c r="OD4" s="436"/>
      <c r="OE4" s="436"/>
      <c r="OF4" s="436"/>
      <c r="OG4" s="436"/>
      <c r="OH4" s="436"/>
      <c r="OI4" s="436"/>
      <c r="OJ4" s="436"/>
      <c r="OK4" s="436"/>
      <c r="OL4" s="436"/>
      <c r="OM4" s="436"/>
      <c r="ON4" s="436"/>
      <c r="OO4" s="436"/>
      <c r="OP4" s="436"/>
      <c r="OQ4" s="436"/>
      <c r="OR4" s="436"/>
      <c r="OS4" s="436"/>
      <c r="OT4" s="436"/>
      <c r="OU4" s="436"/>
      <c r="OV4" s="436"/>
      <c r="OW4" s="436"/>
      <c r="OX4" s="436"/>
      <c r="OY4" s="436"/>
      <c r="OZ4" s="436"/>
      <c r="PA4" s="436"/>
      <c r="PB4" s="436"/>
      <c r="PC4" s="436"/>
      <c r="PD4" s="436"/>
      <c r="PE4" s="436"/>
      <c r="PF4" s="436"/>
      <c r="PG4" s="436"/>
      <c r="PH4" s="436"/>
      <c r="PI4" s="436"/>
      <c r="PJ4" s="436"/>
      <c r="PK4" s="436"/>
      <c r="PL4" s="436"/>
      <c r="PM4" s="436"/>
      <c r="PN4" s="436"/>
      <c r="PO4" s="436"/>
      <c r="PP4" s="436"/>
      <c r="PQ4" s="436"/>
      <c r="PR4" s="436"/>
      <c r="PS4" s="436"/>
      <c r="PT4" s="436"/>
      <c r="PU4" s="436"/>
      <c r="PV4" s="436"/>
      <c r="PW4" s="436"/>
      <c r="PX4" s="436"/>
      <c r="PY4" s="436"/>
      <c r="PZ4" s="436"/>
      <c r="QA4" s="436"/>
      <c r="QB4" s="436"/>
      <c r="QC4" s="83" t="s">
        <v>60</v>
      </c>
      <c r="QD4" s="436"/>
      <c r="QE4" s="436"/>
      <c r="QF4" s="436"/>
      <c r="QG4" s="436"/>
      <c r="QH4" s="436"/>
      <c r="QI4" s="436"/>
      <c r="QJ4" s="436"/>
      <c r="QK4" s="436"/>
      <c r="QL4" s="436"/>
      <c r="QM4" s="436"/>
      <c r="QN4" s="436"/>
      <c r="QO4" s="436"/>
      <c r="QP4" s="436"/>
      <c r="QQ4" s="436"/>
      <c r="QR4" s="436"/>
      <c r="QS4" s="436"/>
      <c r="QT4" s="436"/>
      <c r="QU4" s="436"/>
      <c r="QV4" s="436"/>
      <c r="QW4" s="436"/>
      <c r="QX4" s="436"/>
      <c r="QY4" s="436"/>
      <c r="QZ4" s="436"/>
      <c r="RA4" s="436"/>
      <c r="RB4" s="436"/>
      <c r="RC4" s="436"/>
      <c r="RD4" s="436"/>
      <c r="RE4" s="436"/>
      <c r="RF4" s="436"/>
      <c r="RG4" s="436"/>
      <c r="RH4" s="436"/>
      <c r="RI4" s="436"/>
      <c r="RJ4" s="436"/>
      <c r="RK4" s="436"/>
      <c r="RL4" s="436"/>
      <c r="RM4" s="436"/>
      <c r="RN4" s="436"/>
      <c r="RO4" s="436"/>
      <c r="RP4" s="436"/>
      <c r="RQ4" s="436"/>
      <c r="RR4" s="436"/>
      <c r="RS4" s="436"/>
      <c r="RT4" s="436"/>
      <c r="RU4" s="436"/>
      <c r="RV4" s="436"/>
      <c r="RW4" s="436"/>
      <c r="RX4" s="436"/>
      <c r="RY4" s="436"/>
      <c r="RZ4" s="436"/>
      <c r="SA4" s="436"/>
      <c r="SB4" s="436"/>
      <c r="SC4" s="436"/>
      <c r="SD4" s="436"/>
      <c r="SE4" s="436"/>
      <c r="SF4" s="436"/>
      <c r="SG4" s="436"/>
      <c r="SH4" s="436"/>
      <c r="SI4" s="436"/>
      <c r="SJ4" s="436"/>
      <c r="SK4" s="436"/>
      <c r="SL4" s="436"/>
      <c r="SM4" s="436"/>
      <c r="SN4" s="436"/>
      <c r="SO4" s="436"/>
      <c r="SP4" s="436"/>
      <c r="SQ4" s="436"/>
      <c r="SR4" s="436"/>
      <c r="SS4" s="78" t="s">
        <v>75</v>
      </c>
      <c r="ST4" s="436"/>
      <c r="SU4" s="436"/>
      <c r="SV4" s="436"/>
      <c r="SW4" s="436"/>
      <c r="SX4" s="436"/>
      <c r="SY4" s="436"/>
      <c r="SZ4" s="436"/>
      <c r="TA4" s="436"/>
      <c r="TB4" s="436"/>
      <c r="TC4" s="436"/>
      <c r="TD4" s="436"/>
      <c r="TE4" s="436"/>
      <c r="TF4" s="436"/>
      <c r="TG4" s="436"/>
      <c r="TH4" s="436"/>
      <c r="TI4" s="436"/>
      <c r="TJ4" s="436"/>
      <c r="TK4" s="436"/>
      <c r="TL4" s="436"/>
      <c r="TM4" s="436"/>
      <c r="TN4" s="436"/>
      <c r="TO4" s="436"/>
      <c r="TP4" s="436"/>
      <c r="TQ4" s="436"/>
      <c r="TR4" s="436"/>
      <c r="TS4" s="436"/>
      <c r="TT4" s="436"/>
      <c r="TU4" s="436"/>
      <c r="TV4" s="436"/>
      <c r="TW4" s="436"/>
      <c r="TX4" s="436"/>
      <c r="TY4" s="436"/>
      <c r="TZ4" s="436"/>
      <c r="UA4" s="436"/>
      <c r="UB4" s="436"/>
      <c r="UC4" s="436"/>
      <c r="UD4" s="436"/>
      <c r="UE4" s="436"/>
      <c r="UF4" s="436"/>
      <c r="UG4" s="436"/>
      <c r="UH4" s="436"/>
      <c r="UI4" s="436"/>
      <c r="UJ4" s="436"/>
      <c r="UK4" s="436"/>
      <c r="UL4" s="436"/>
      <c r="UM4" s="436"/>
      <c r="UN4" s="436"/>
      <c r="UO4" s="436"/>
      <c r="UP4" s="436"/>
      <c r="UQ4" s="436"/>
      <c r="UR4" s="436"/>
      <c r="US4" s="436"/>
      <c r="UT4" s="436"/>
      <c r="UU4" s="436"/>
      <c r="UV4" s="436"/>
      <c r="UW4" s="436"/>
      <c r="UX4" s="436"/>
      <c r="UY4" s="436"/>
      <c r="UZ4" s="436"/>
      <c r="VA4" s="436"/>
      <c r="VB4" s="436"/>
      <c r="VC4" s="436"/>
      <c r="VD4" s="436"/>
      <c r="VE4" s="436"/>
      <c r="VF4" s="83" t="s">
        <v>62</v>
      </c>
      <c r="VG4" s="451"/>
      <c r="VH4" s="451"/>
      <c r="VI4" s="451"/>
      <c r="VJ4" s="451"/>
      <c r="VK4" s="451"/>
      <c r="VL4" s="451"/>
      <c r="VM4" s="451"/>
      <c r="VN4" s="451"/>
      <c r="VO4" s="451"/>
      <c r="VP4" s="451"/>
      <c r="VQ4" s="451"/>
      <c r="VR4" s="451"/>
      <c r="VS4" s="451"/>
      <c r="VT4" s="451"/>
      <c r="VU4" s="451"/>
      <c r="VV4" s="451"/>
      <c r="VW4" s="451"/>
      <c r="VX4" s="451"/>
      <c r="VY4" s="451"/>
      <c r="VZ4" s="451"/>
      <c r="WA4" s="451"/>
      <c r="WB4" s="451"/>
      <c r="WC4" s="451"/>
      <c r="WD4" s="451"/>
      <c r="WE4" s="451"/>
      <c r="WF4" s="451"/>
      <c r="WG4" s="451"/>
      <c r="WH4" s="451"/>
      <c r="WI4" s="451"/>
      <c r="WJ4" s="451"/>
      <c r="WK4" s="451"/>
      <c r="WL4" s="451"/>
      <c r="WM4" s="451"/>
      <c r="WN4" s="451"/>
      <c r="WO4" s="451"/>
      <c r="WP4" s="451"/>
      <c r="WQ4" s="451"/>
      <c r="WR4" s="451"/>
      <c r="WS4" s="451"/>
      <c r="WT4" s="451"/>
      <c r="WU4" s="451"/>
      <c r="WV4" s="451"/>
      <c r="WW4" s="451"/>
      <c r="WX4" s="451"/>
      <c r="WY4" s="451"/>
      <c r="WZ4" s="451"/>
      <c r="XA4" s="451"/>
      <c r="XB4" s="451"/>
      <c r="XC4" s="451"/>
      <c r="XD4" s="451"/>
      <c r="XE4" s="451"/>
      <c r="XF4" s="451"/>
      <c r="XG4" s="451"/>
      <c r="XH4" s="451"/>
      <c r="XI4" s="451"/>
      <c r="XJ4" s="451"/>
      <c r="XK4" s="451"/>
      <c r="XL4" s="451"/>
      <c r="XM4" s="451"/>
      <c r="XN4" s="451"/>
      <c r="XO4" s="451"/>
      <c r="XP4" s="451"/>
      <c r="XQ4" s="451"/>
      <c r="XR4" s="451"/>
      <c r="XS4" s="451"/>
      <c r="XT4" s="451"/>
      <c r="XU4" s="451"/>
      <c r="XV4" s="423" t="s">
        <v>64</v>
      </c>
      <c r="XW4" s="450"/>
      <c r="XX4" s="450"/>
      <c r="XY4" s="450"/>
      <c r="XZ4" s="450"/>
      <c r="YA4" s="450"/>
      <c r="YB4" s="450"/>
      <c r="YC4" s="450"/>
      <c r="YD4" s="450"/>
      <c r="YE4" s="450"/>
      <c r="YF4" s="450"/>
      <c r="YG4" s="450"/>
      <c r="YH4" s="450"/>
      <c r="YI4" s="450"/>
      <c r="YJ4" s="450"/>
      <c r="YK4" s="450"/>
      <c r="YL4" s="450"/>
      <c r="YM4" s="450"/>
      <c r="YN4" s="450"/>
      <c r="YO4" s="450"/>
      <c r="YP4" s="450"/>
      <c r="YQ4" s="450"/>
      <c r="YR4" s="450"/>
      <c r="YS4" s="450"/>
      <c r="YT4" s="450"/>
      <c r="YU4" s="450"/>
      <c r="YV4" s="450"/>
      <c r="YW4" s="450"/>
      <c r="YX4" s="450"/>
      <c r="YY4" s="450"/>
      <c r="YZ4" s="450"/>
      <c r="ZA4" s="450"/>
      <c r="ZB4" s="450"/>
      <c r="ZC4" s="450"/>
      <c r="ZD4" s="450"/>
      <c r="ZE4" s="450"/>
      <c r="ZF4" s="450"/>
      <c r="ZG4" s="450"/>
      <c r="ZH4" s="450"/>
      <c r="ZI4" s="450"/>
      <c r="ZJ4" s="450"/>
      <c r="ZK4" s="450"/>
      <c r="ZL4" s="450"/>
      <c r="ZM4" s="450"/>
      <c r="ZN4" s="450"/>
      <c r="ZO4" s="450"/>
      <c r="ZP4" s="450"/>
      <c r="ZQ4" s="450"/>
      <c r="ZR4" s="450"/>
      <c r="ZS4" s="450"/>
      <c r="ZT4" s="450"/>
      <c r="ZU4" s="450"/>
      <c r="ZV4" s="450"/>
      <c r="ZW4" s="450"/>
      <c r="ZX4" s="450"/>
      <c r="ZY4" s="450"/>
      <c r="ZZ4" s="450"/>
      <c r="AAA4" s="450"/>
      <c r="AAB4" s="450"/>
      <c r="AAC4" s="450"/>
      <c r="AAD4" s="450"/>
      <c r="AAE4" s="450"/>
      <c r="AAF4" s="450"/>
      <c r="AAG4" s="450"/>
      <c r="AAH4" s="450"/>
      <c r="AAI4" s="83" t="s">
        <v>65</v>
      </c>
      <c r="AAJ4" s="436"/>
      <c r="AAK4" s="436"/>
      <c r="AAL4" s="436"/>
      <c r="AAM4" s="436"/>
      <c r="AAN4" s="436"/>
      <c r="AAO4" s="436"/>
      <c r="AAP4" s="436"/>
      <c r="AAQ4" s="436"/>
      <c r="AAR4" s="436"/>
      <c r="AAS4" s="436"/>
      <c r="AAT4" s="436"/>
      <c r="AAU4" s="436"/>
      <c r="AAV4" s="436"/>
      <c r="AAW4" s="436"/>
      <c r="AAX4" s="436"/>
      <c r="AAY4" s="436"/>
      <c r="AAZ4" s="436"/>
      <c r="ABA4" s="436"/>
      <c r="ABB4" s="436"/>
      <c r="ABC4" s="436"/>
      <c r="ABD4" s="436"/>
      <c r="ABE4" s="436"/>
      <c r="ABF4" s="436"/>
      <c r="ABG4" s="436"/>
      <c r="ABH4" s="436"/>
      <c r="ABI4" s="436"/>
      <c r="ABJ4" s="436"/>
      <c r="ABK4" s="436"/>
      <c r="ABL4" s="436"/>
      <c r="ABM4" s="436"/>
      <c r="ABN4" s="436"/>
      <c r="ABO4" s="436"/>
      <c r="ABP4" s="436"/>
      <c r="ABQ4" s="436"/>
      <c r="ABR4" s="436"/>
      <c r="ABS4" s="436"/>
      <c r="ABT4" s="436"/>
      <c r="ABU4" s="436"/>
      <c r="ABV4" s="436"/>
      <c r="ABW4" s="436"/>
      <c r="ABX4" s="436"/>
      <c r="ABY4" s="436"/>
      <c r="ABZ4" s="436"/>
      <c r="ACA4" s="436"/>
      <c r="ACB4" s="436"/>
      <c r="ACC4" s="436"/>
      <c r="ACD4" s="436"/>
      <c r="ACE4" s="436"/>
      <c r="ACF4" s="436"/>
      <c r="ACG4" s="436"/>
      <c r="ACH4" s="436"/>
      <c r="ACI4" s="436"/>
      <c r="ACJ4" s="436"/>
      <c r="ACK4" s="436"/>
      <c r="ACL4" s="436"/>
      <c r="ACM4" s="436"/>
      <c r="ACN4" s="436"/>
      <c r="ACO4" s="436"/>
      <c r="ACP4" s="436"/>
      <c r="ACQ4" s="436"/>
      <c r="ACR4" s="436"/>
      <c r="ACS4" s="436"/>
      <c r="ACT4" s="436"/>
      <c r="ACU4" s="436"/>
      <c r="ACV4" s="436"/>
      <c r="ACW4" s="436"/>
      <c r="ACX4" s="436"/>
      <c r="ACY4" s="83" t="s">
        <v>66</v>
      </c>
      <c r="ACZ4" s="436"/>
      <c r="ADA4" s="436"/>
      <c r="ADB4" s="436"/>
      <c r="ADC4" s="436"/>
      <c r="ADD4" s="436"/>
      <c r="ADE4" s="436"/>
      <c r="ADF4" s="436"/>
      <c r="ADG4" s="436"/>
      <c r="ADH4" s="436"/>
      <c r="ADI4" s="436"/>
      <c r="ADJ4" s="436"/>
      <c r="ADK4" s="436"/>
      <c r="ADL4" s="436"/>
      <c r="ADM4" s="436"/>
      <c r="ADN4" s="436"/>
      <c r="ADO4" s="436"/>
      <c r="ADP4" s="436"/>
      <c r="ADQ4" s="436"/>
      <c r="ADR4" s="436"/>
      <c r="ADS4" s="436"/>
      <c r="ADT4" s="436"/>
      <c r="ADU4" s="436"/>
      <c r="ADV4" s="436"/>
      <c r="ADW4" s="436"/>
      <c r="ADX4" s="436"/>
      <c r="ADY4" s="436"/>
      <c r="ADZ4" s="436"/>
      <c r="AEA4" s="436"/>
      <c r="AEB4" s="436"/>
      <c r="AEC4" s="436"/>
      <c r="AED4" s="436"/>
      <c r="AEE4" s="436"/>
      <c r="AEF4" s="436"/>
      <c r="AEG4" s="436"/>
      <c r="AEH4" s="436"/>
      <c r="AEI4" s="436"/>
      <c r="AEJ4" s="436"/>
      <c r="AEK4" s="436"/>
      <c r="AEL4" s="436"/>
      <c r="AEM4" s="436"/>
      <c r="AEN4" s="436"/>
      <c r="AEO4" s="436"/>
      <c r="AEP4" s="436"/>
      <c r="AEQ4" s="436"/>
      <c r="AER4" s="436"/>
      <c r="AES4" s="436"/>
      <c r="AET4" s="436"/>
      <c r="AEU4" s="436"/>
      <c r="AEV4" s="436"/>
      <c r="AEW4" s="436"/>
      <c r="AEX4" s="436"/>
      <c r="AEY4" s="436"/>
      <c r="AEZ4" s="436"/>
      <c r="AFA4" s="436"/>
      <c r="AFB4" s="436"/>
      <c r="AFC4" s="436"/>
      <c r="AFD4" s="436"/>
      <c r="AFE4" s="436"/>
      <c r="AFF4" s="436"/>
      <c r="AFG4" s="436"/>
      <c r="AFH4" s="436"/>
      <c r="AFI4" s="436"/>
      <c r="AFJ4" s="436"/>
      <c r="AFK4" s="436"/>
      <c r="AFL4" s="436"/>
      <c r="AFM4" s="436"/>
      <c r="AFN4" s="436"/>
      <c r="AFO4" s="83" t="s">
        <v>67</v>
      </c>
      <c r="AFP4" s="436"/>
      <c r="AFQ4" s="436"/>
      <c r="AFR4" s="436"/>
      <c r="AFS4" s="436"/>
      <c r="AFT4" s="436"/>
      <c r="AFU4" s="436"/>
      <c r="AFV4" s="436"/>
      <c r="AFW4" s="436"/>
      <c r="AFX4" s="436"/>
      <c r="AFY4" s="436"/>
      <c r="AFZ4" s="436"/>
      <c r="AGA4" s="436"/>
      <c r="AGB4" s="436"/>
      <c r="AGC4" s="436"/>
      <c r="AGD4" s="436"/>
      <c r="AGE4" s="436"/>
      <c r="AGF4" s="436"/>
      <c r="AGG4" s="436"/>
      <c r="AGH4" s="436"/>
      <c r="AGI4" s="436"/>
      <c r="AGJ4" s="436"/>
      <c r="AGK4" s="436"/>
      <c r="AGL4" s="436"/>
      <c r="AGM4" s="436"/>
      <c r="AGN4" s="436"/>
      <c r="AGO4" s="436"/>
      <c r="AGP4" s="436"/>
      <c r="AGQ4" s="436"/>
      <c r="AGR4" s="436"/>
      <c r="AGS4" s="436"/>
      <c r="AGT4" s="436"/>
      <c r="AGU4" s="436"/>
      <c r="AGV4" s="436"/>
      <c r="AGW4" s="436"/>
      <c r="AGX4" s="436"/>
      <c r="AGY4" s="436"/>
      <c r="AGZ4" s="436"/>
      <c r="AHA4" s="436"/>
      <c r="AHB4" s="436"/>
      <c r="AHC4" s="436"/>
      <c r="AHD4" s="436"/>
      <c r="AHE4" s="436"/>
      <c r="AHF4" s="436"/>
      <c r="AHG4" s="436"/>
      <c r="AHH4" s="436"/>
      <c r="AHI4" s="436"/>
      <c r="AHJ4" s="436"/>
      <c r="AHK4" s="436"/>
      <c r="AHL4" s="436"/>
      <c r="AHM4" s="436"/>
      <c r="AHN4" s="436"/>
      <c r="AHO4" s="436"/>
      <c r="AHP4" s="436"/>
      <c r="AHQ4" s="436"/>
      <c r="AHR4" s="436"/>
      <c r="AHS4" s="436"/>
      <c r="AHT4" s="436"/>
      <c r="AHU4" s="436"/>
      <c r="AHV4" s="436"/>
      <c r="AHW4" s="436"/>
      <c r="AHX4" s="436"/>
      <c r="AHY4" s="436"/>
      <c r="AHZ4" s="436"/>
      <c r="AIA4" s="436"/>
      <c r="AIB4" s="436"/>
      <c r="AIC4" s="436"/>
      <c r="AID4" s="436"/>
      <c r="AIE4" s="84" t="s">
        <v>68</v>
      </c>
      <c r="AIF4" s="442"/>
      <c r="AIG4" s="442"/>
      <c r="AIH4" s="442"/>
      <c r="AII4" s="442"/>
      <c r="AIJ4" s="442"/>
      <c r="AIK4" s="442"/>
      <c r="AIL4" s="442"/>
      <c r="AIM4" s="442"/>
      <c r="AIN4" s="442"/>
      <c r="AIO4" s="442"/>
      <c r="AIP4" s="442"/>
      <c r="AIQ4" s="442"/>
      <c r="AIR4" s="442"/>
      <c r="AIS4" s="442"/>
      <c r="AIT4" s="442"/>
      <c r="AIU4" s="442"/>
      <c r="AIV4" s="442"/>
      <c r="AIW4" s="442"/>
      <c r="AIX4" s="442"/>
      <c r="AIY4" s="442"/>
      <c r="AIZ4" s="442"/>
      <c r="AJA4" s="442"/>
      <c r="AJB4" s="442"/>
      <c r="AJC4" s="442"/>
      <c r="AJD4" s="442"/>
      <c r="AJE4" s="442"/>
      <c r="AJF4" s="442"/>
      <c r="AJG4" s="442"/>
      <c r="AJH4" s="442"/>
      <c r="AJI4" s="442"/>
      <c r="AJJ4" s="442"/>
      <c r="AJK4" s="442"/>
      <c r="AJL4" s="442"/>
      <c r="AJM4" s="442"/>
      <c r="AJN4" s="442"/>
      <c r="AJO4" s="442"/>
      <c r="AJP4" s="442"/>
      <c r="AJQ4" s="442"/>
      <c r="AJR4" s="442"/>
      <c r="AJS4" s="442"/>
      <c r="AJT4" s="442"/>
      <c r="AJU4" s="442"/>
      <c r="AJV4" s="442"/>
      <c r="AJW4" s="442"/>
      <c r="AJX4" s="442"/>
      <c r="AJY4" s="442"/>
      <c r="AJZ4" s="442"/>
      <c r="AKA4" s="442"/>
      <c r="AKB4" s="442"/>
      <c r="AKC4" s="442"/>
      <c r="AKD4" s="442"/>
      <c r="AKE4" s="442"/>
      <c r="AKF4" s="442"/>
      <c r="AKG4" s="442"/>
      <c r="AKH4" s="442"/>
      <c r="AKI4" s="442"/>
      <c r="AKJ4" s="442"/>
      <c r="AKK4" s="442"/>
      <c r="AKL4" s="442"/>
      <c r="AKM4" s="442"/>
      <c r="AKN4" s="442"/>
      <c r="AKO4" s="442"/>
      <c r="AKP4" s="442"/>
      <c r="AKQ4" s="442"/>
      <c r="AKR4" s="442"/>
      <c r="AKS4" s="441"/>
      <c r="AKT4" s="156" t="s">
        <v>93</v>
      </c>
      <c r="AKU4" s="443"/>
      <c r="AKV4" s="443"/>
      <c r="AKW4" s="443"/>
      <c r="AKX4" s="443"/>
      <c r="AKY4" s="443"/>
      <c r="AKZ4" s="443"/>
      <c r="ALA4" s="443"/>
      <c r="ALB4" s="443"/>
      <c r="ALC4" s="443"/>
      <c r="ALD4" s="443"/>
      <c r="ALE4" s="443"/>
      <c r="ALF4" s="443"/>
      <c r="ALG4" s="443"/>
      <c r="ALH4" s="443"/>
      <c r="ALI4" s="443"/>
      <c r="ALJ4" s="443"/>
      <c r="ALK4" s="443"/>
      <c r="ALL4" s="443"/>
      <c r="ALM4" s="443"/>
      <c r="ALN4" s="443"/>
      <c r="ALO4" s="443"/>
      <c r="ALP4" s="443"/>
      <c r="ALQ4" s="443"/>
      <c r="ALR4" s="443"/>
      <c r="ALS4" s="443"/>
      <c r="ALT4" s="443"/>
      <c r="ALU4" s="443"/>
      <c r="ALV4" s="443"/>
      <c r="ALW4" s="443"/>
      <c r="ALX4" s="443"/>
      <c r="ALY4" s="443"/>
      <c r="ALZ4" s="443"/>
      <c r="AMA4" s="443"/>
      <c r="AMB4" s="443"/>
      <c r="AMC4" s="443"/>
      <c r="AMD4" s="443"/>
      <c r="AME4" s="443"/>
      <c r="AMF4" s="443"/>
      <c r="AMG4" s="443"/>
      <c r="AMH4" s="443"/>
      <c r="AMI4" s="443"/>
      <c r="AMJ4" s="443"/>
      <c r="AMK4" s="443"/>
      <c r="AML4" s="443"/>
      <c r="AMM4" s="443"/>
      <c r="AMN4" s="443"/>
      <c r="AMO4" s="443"/>
      <c r="AMP4" s="443"/>
      <c r="AMQ4" s="443"/>
      <c r="AMR4" s="443"/>
      <c r="AMS4" s="443"/>
      <c r="AMT4" s="443"/>
      <c r="AMU4" s="443"/>
      <c r="AMV4" s="443"/>
      <c r="AMW4" s="443"/>
      <c r="AMX4" s="443"/>
      <c r="AMY4" s="443"/>
      <c r="AMZ4" s="443"/>
      <c r="ANA4" s="443"/>
      <c r="ANB4" s="443"/>
      <c r="ANC4" s="443"/>
      <c r="AND4" s="443"/>
      <c r="ANE4" s="443"/>
      <c r="ANF4" s="443"/>
      <c r="ANG4" s="443"/>
      <c r="ANH4" s="93" t="s">
        <v>87</v>
      </c>
      <c r="ANI4" s="435"/>
      <c r="ANJ4" s="436"/>
      <c r="ANK4" s="436"/>
      <c r="ANL4" s="436"/>
      <c r="ANM4" s="436"/>
      <c r="ANN4" s="436"/>
      <c r="ANO4" s="436"/>
      <c r="ANP4" s="436"/>
      <c r="ANQ4" s="436"/>
      <c r="ANR4" s="436"/>
      <c r="ANS4" s="436"/>
      <c r="ANT4" s="436"/>
      <c r="ANU4" s="436"/>
      <c r="ANV4" s="436"/>
      <c r="ANW4" s="436"/>
      <c r="ANX4" s="436"/>
      <c r="ANY4" s="436"/>
      <c r="ANZ4" s="436"/>
      <c r="AOA4" s="436"/>
      <c r="AOB4" s="436"/>
      <c r="AOC4" s="436"/>
      <c r="AOD4" s="436"/>
      <c r="AOE4" s="436"/>
      <c r="AOF4" s="436"/>
      <c r="AOG4" s="436"/>
      <c r="AOH4" s="436"/>
      <c r="AOI4" s="436"/>
      <c r="AOJ4" s="436"/>
      <c r="AOK4" s="436"/>
      <c r="AOL4" s="436"/>
      <c r="AOM4" s="436"/>
      <c r="AON4" s="436"/>
      <c r="AOO4" s="436"/>
      <c r="AOP4" s="436"/>
      <c r="AOQ4" s="436"/>
      <c r="AOR4" s="436"/>
      <c r="AOS4" s="436"/>
      <c r="AOT4" s="436"/>
      <c r="AOU4" s="436"/>
      <c r="AOV4" s="436"/>
      <c r="AOW4" s="436"/>
      <c r="AOX4" s="436"/>
      <c r="AOY4" s="436"/>
      <c r="AOZ4" s="436"/>
      <c r="APA4" s="436"/>
      <c r="APB4" s="436"/>
      <c r="APC4" s="436"/>
      <c r="APD4" s="436"/>
      <c r="APE4" s="436"/>
      <c r="APF4" s="436"/>
      <c r="APG4" s="436"/>
      <c r="APH4" s="436"/>
      <c r="API4" s="436"/>
      <c r="APJ4" s="436"/>
      <c r="APK4" s="436"/>
      <c r="APL4" s="436"/>
      <c r="APM4" s="436"/>
      <c r="APN4" s="436"/>
      <c r="APO4" s="436"/>
      <c r="APP4" s="436"/>
      <c r="APQ4" s="436"/>
      <c r="APR4" s="436"/>
      <c r="APS4" s="436"/>
      <c r="APT4" s="436"/>
      <c r="APU4" s="94" t="s">
        <v>94</v>
      </c>
      <c r="APV4" s="435"/>
      <c r="APW4" s="436"/>
      <c r="APX4" s="436"/>
      <c r="APY4" s="436"/>
      <c r="APZ4" s="436"/>
      <c r="AQA4" s="436"/>
      <c r="AQB4" s="436"/>
      <c r="AQC4" s="436"/>
      <c r="AQD4" s="436"/>
      <c r="AQE4" s="436"/>
      <c r="AQF4" s="436"/>
      <c r="AQG4" s="436"/>
      <c r="AQH4" s="436"/>
      <c r="AQI4" s="436"/>
      <c r="AQJ4" s="436"/>
      <c r="AQK4" s="436"/>
      <c r="AQL4" s="436"/>
      <c r="AQM4" s="436"/>
      <c r="AQN4" s="436"/>
      <c r="AQO4" s="436"/>
      <c r="AQP4" s="436"/>
      <c r="AQQ4" s="436"/>
      <c r="AQR4" s="436"/>
      <c r="AQS4" s="436"/>
      <c r="AQT4" s="436"/>
      <c r="AQU4" s="436"/>
      <c r="AQV4" s="436"/>
      <c r="AQW4" s="436"/>
      <c r="AQX4" s="436"/>
      <c r="AQY4" s="436"/>
      <c r="AQZ4" s="436"/>
      <c r="ARA4" s="436"/>
      <c r="ARB4" s="436"/>
      <c r="ARC4" s="436"/>
      <c r="ARD4" s="436"/>
      <c r="ARE4" s="436"/>
      <c r="ARF4" s="436"/>
      <c r="ARG4" s="436"/>
      <c r="ARH4" s="436"/>
      <c r="ARI4" s="436"/>
      <c r="ARJ4" s="436"/>
      <c r="ARK4" s="436"/>
      <c r="ARL4" s="436"/>
      <c r="ARM4" s="436"/>
      <c r="ARN4" s="436"/>
      <c r="ARO4" s="436"/>
      <c r="ARP4" s="436"/>
      <c r="ARQ4" s="436"/>
      <c r="ARR4" s="436"/>
      <c r="ARS4" s="436"/>
      <c r="ART4" s="436"/>
      <c r="ARU4" s="436"/>
      <c r="ARV4" s="436"/>
      <c r="ARW4" s="436"/>
      <c r="ARX4" s="436"/>
      <c r="ARY4" s="436"/>
      <c r="ARZ4" s="436"/>
      <c r="ASA4" s="436"/>
      <c r="ASB4" s="436"/>
      <c r="ASC4" s="436"/>
      <c r="ASD4" s="436"/>
      <c r="ASE4" s="436"/>
      <c r="ASF4" s="436"/>
      <c r="ASG4" s="436"/>
      <c r="ASH4" s="95" t="s">
        <v>91</v>
      </c>
      <c r="ASI4" s="435"/>
      <c r="ASJ4" s="436"/>
      <c r="ASK4" s="436"/>
      <c r="ASL4" s="436"/>
      <c r="ASM4" s="436"/>
      <c r="ASN4" s="436"/>
      <c r="ASO4" s="436"/>
      <c r="ASP4" s="436"/>
      <c r="ASQ4" s="436"/>
      <c r="ASR4" s="436"/>
      <c r="ASS4" s="436"/>
      <c r="AST4" s="436"/>
      <c r="ASU4" s="436"/>
      <c r="ASV4" s="436"/>
      <c r="ASW4" s="436"/>
      <c r="ASX4" s="436"/>
      <c r="ASY4" s="436"/>
      <c r="ASZ4" s="436"/>
      <c r="ATA4" s="436"/>
      <c r="ATB4" s="436"/>
      <c r="ATC4" s="436"/>
      <c r="ATD4" s="436"/>
      <c r="ATE4" s="436"/>
      <c r="ATF4" s="436"/>
      <c r="ATG4" s="436"/>
      <c r="ATH4" s="436"/>
      <c r="ATI4" s="436"/>
      <c r="ATJ4" s="436"/>
      <c r="ATK4" s="436"/>
      <c r="ATL4" s="436"/>
      <c r="ATM4" s="436"/>
      <c r="ATN4" s="436"/>
      <c r="ATO4" s="436"/>
      <c r="ATP4" s="436"/>
      <c r="ATQ4" s="436"/>
      <c r="ATR4" s="436"/>
      <c r="ATS4" s="436"/>
      <c r="ATT4" s="436"/>
      <c r="ATU4" s="436"/>
      <c r="ATV4" s="436"/>
      <c r="ATW4" s="436"/>
      <c r="ATX4" s="436"/>
      <c r="ATY4" s="436"/>
      <c r="ATZ4" s="436"/>
      <c r="AUA4" s="436"/>
      <c r="AUB4" s="436"/>
      <c r="AUC4" s="436"/>
      <c r="AUD4" s="436"/>
      <c r="AUE4" s="436"/>
      <c r="AUF4" s="436"/>
      <c r="AUG4" s="436"/>
      <c r="AUH4" s="436"/>
      <c r="AUI4" s="436"/>
      <c r="AUJ4" s="436"/>
      <c r="AUK4" s="436"/>
      <c r="AUL4" s="436"/>
      <c r="AUM4" s="436"/>
      <c r="AUN4" s="436"/>
      <c r="AUO4" s="436"/>
      <c r="AUP4" s="436"/>
      <c r="AUQ4" s="436"/>
      <c r="AUR4" s="436"/>
      <c r="AUS4" s="436"/>
      <c r="AUT4" s="436"/>
      <c r="AUU4" s="83" t="s">
        <v>95</v>
      </c>
      <c r="AUV4" s="452"/>
      <c r="AUW4" s="452"/>
      <c r="AUX4" s="452"/>
      <c r="AUY4" s="452"/>
      <c r="AUZ4" s="452"/>
      <c r="AVA4" s="452"/>
      <c r="AVB4" s="452"/>
      <c r="AVC4" s="452"/>
      <c r="AVD4" s="452"/>
      <c r="AVE4" s="452"/>
      <c r="AVF4" s="452"/>
      <c r="AVG4" s="452"/>
      <c r="AVH4" s="452"/>
      <c r="AVI4" s="452"/>
      <c r="AVJ4" s="452"/>
      <c r="AVK4" s="452"/>
      <c r="AVL4" s="452"/>
      <c r="AVM4" s="452"/>
      <c r="AVN4" s="452"/>
      <c r="AVO4" s="452"/>
      <c r="AVP4" s="452"/>
      <c r="AVQ4" s="452"/>
      <c r="AVR4" s="452"/>
      <c r="AVS4" s="452"/>
      <c r="AVT4" s="452"/>
      <c r="AVU4" s="452"/>
      <c r="AVV4" s="452"/>
      <c r="AVW4" s="452"/>
      <c r="AVX4" s="452"/>
      <c r="AVY4" s="452"/>
      <c r="AVZ4" s="452"/>
      <c r="AWA4" s="452"/>
      <c r="AWB4" s="452"/>
      <c r="AWC4" s="452"/>
      <c r="AWD4" s="452"/>
      <c r="AWE4" s="452"/>
      <c r="AWF4" s="452"/>
      <c r="AWG4" s="452"/>
      <c r="AWH4" s="452"/>
      <c r="AWI4" s="452"/>
      <c r="AWJ4" s="452"/>
      <c r="AWK4" s="452"/>
      <c r="AWL4" s="452"/>
      <c r="AWM4" s="452"/>
      <c r="AWN4" s="452"/>
      <c r="AWO4" s="452"/>
      <c r="AWP4" s="452"/>
      <c r="AWQ4" s="452"/>
      <c r="AWR4" s="452"/>
      <c r="AWS4" s="452"/>
      <c r="AWT4" s="452"/>
      <c r="AWU4" s="452"/>
      <c r="AWV4" s="452"/>
      <c r="AWW4" s="452"/>
      <c r="AWX4" s="452"/>
      <c r="AWY4" s="452"/>
      <c r="AWZ4" s="452"/>
      <c r="AXA4" s="452"/>
      <c r="AXB4" s="452"/>
      <c r="AXC4" s="452"/>
      <c r="AXD4" s="452"/>
      <c r="AXE4" s="452"/>
      <c r="AXF4" s="452"/>
      <c r="AXG4" s="452"/>
      <c r="AXH4" s="452"/>
      <c r="AXI4" s="452"/>
      <c r="AXJ4" s="452"/>
      <c r="AXK4" s="84" t="s">
        <v>92</v>
      </c>
      <c r="AXL4" s="453"/>
      <c r="AXM4" s="453"/>
      <c r="AXN4" s="453"/>
      <c r="AXO4" s="453"/>
      <c r="AXP4" s="453"/>
      <c r="AXQ4" s="453"/>
      <c r="AXR4" s="453"/>
      <c r="AXS4" s="453"/>
      <c r="AXT4" s="453"/>
      <c r="AXU4" s="453"/>
      <c r="AXV4" s="453"/>
      <c r="AXW4" s="453"/>
      <c r="AXX4" s="453"/>
      <c r="AXY4" s="453"/>
      <c r="AXZ4" s="453"/>
      <c r="AYA4" s="453"/>
      <c r="AYB4" s="453"/>
      <c r="AYC4" s="453"/>
      <c r="AYD4" s="453"/>
      <c r="AYE4" s="453"/>
      <c r="AYF4" s="453"/>
      <c r="AYG4" s="453"/>
      <c r="AYH4" s="453"/>
      <c r="AYI4" s="453"/>
      <c r="AYJ4" s="453"/>
      <c r="AYK4" s="453"/>
      <c r="AYL4" s="453"/>
      <c r="AYM4" s="453"/>
      <c r="AYN4" s="453"/>
      <c r="AYO4" s="453"/>
      <c r="AYP4" s="453"/>
      <c r="AYQ4" s="453"/>
      <c r="AYR4" s="453"/>
      <c r="AYS4" s="453"/>
      <c r="AYT4" s="453"/>
      <c r="AYU4" s="453"/>
      <c r="AYV4" s="453"/>
      <c r="AYW4" s="453"/>
      <c r="AYX4" s="453"/>
      <c r="AYY4" s="453"/>
      <c r="AYZ4" s="453"/>
      <c r="AZA4" s="453"/>
      <c r="AZB4" s="453"/>
      <c r="AZC4" s="453"/>
      <c r="AZD4" s="453"/>
      <c r="AZE4" s="453"/>
      <c r="AZF4" s="453"/>
      <c r="AZG4" s="453"/>
      <c r="AZH4" s="453"/>
      <c r="AZI4" s="453"/>
      <c r="AZJ4" s="453"/>
      <c r="AZK4" s="453"/>
      <c r="AZL4" s="453"/>
      <c r="AZM4" s="453"/>
      <c r="AZN4" s="453"/>
      <c r="AZO4" s="453"/>
      <c r="AZP4" s="453"/>
      <c r="AZQ4" s="453"/>
      <c r="AZR4" s="453"/>
      <c r="AZS4" s="453"/>
      <c r="AZT4" s="453"/>
      <c r="AZU4" s="453"/>
      <c r="AZV4" s="453"/>
      <c r="AZW4" s="453"/>
      <c r="AZX4" s="78" t="s">
        <v>58</v>
      </c>
      <c r="AZY4" s="435"/>
      <c r="AZZ4" s="435"/>
      <c r="BAA4" s="435"/>
      <c r="BAB4" s="435"/>
      <c r="BAC4" s="435"/>
      <c r="BAD4" s="435"/>
      <c r="BAE4" s="435"/>
      <c r="BAF4" s="435"/>
      <c r="BAG4" s="435"/>
      <c r="BAH4" s="435"/>
      <c r="BAI4" s="435"/>
      <c r="BAJ4" s="435"/>
      <c r="BAK4" s="435"/>
      <c r="BAL4" s="435"/>
      <c r="BAM4" s="435"/>
      <c r="BAN4" s="435"/>
      <c r="BAO4" s="435"/>
      <c r="BAP4" s="435"/>
      <c r="BAQ4" s="435"/>
      <c r="BAR4" s="435"/>
      <c r="BAS4" s="435"/>
      <c r="BAT4" s="435"/>
      <c r="BAU4" s="435"/>
      <c r="BAV4" s="435"/>
      <c r="BAW4" s="435"/>
      <c r="BAX4" s="435"/>
      <c r="BAY4" s="435"/>
      <c r="BAZ4" s="435"/>
      <c r="BBA4" s="435"/>
      <c r="BBB4" s="435"/>
      <c r="BBC4" s="435"/>
      <c r="BBD4" s="435"/>
      <c r="BBE4" s="435"/>
      <c r="BBF4" s="435"/>
      <c r="BBG4" s="435"/>
      <c r="BBH4" s="435"/>
      <c r="BBI4" s="435"/>
      <c r="BBJ4" s="435"/>
      <c r="BBK4" s="435"/>
      <c r="BBL4" s="435"/>
      <c r="BBM4" s="435"/>
      <c r="BBN4" s="435"/>
      <c r="BBO4" s="435"/>
      <c r="BBP4" s="435"/>
      <c r="BBQ4" s="435"/>
      <c r="BBR4" s="435"/>
      <c r="BBS4" s="435"/>
      <c r="BBT4" s="435"/>
      <c r="BBU4" s="435"/>
      <c r="BBV4" s="435"/>
      <c r="BBW4" s="435"/>
      <c r="BBX4" s="435"/>
      <c r="BBY4" s="435"/>
      <c r="BBZ4" s="435"/>
      <c r="BCA4" s="435"/>
      <c r="BCB4" s="435"/>
      <c r="BCC4" s="435"/>
      <c r="BCD4" s="435"/>
      <c r="BCE4" s="435"/>
      <c r="BCF4" s="435"/>
      <c r="BCG4" s="435"/>
      <c r="BCH4" s="435"/>
      <c r="BCI4" s="435"/>
      <c r="BCJ4" s="435"/>
      <c r="BCK4" s="78" t="s">
        <v>96</v>
      </c>
      <c r="BCL4" s="435"/>
      <c r="BCM4" s="436"/>
      <c r="BCN4" s="436"/>
      <c r="BCO4" s="436"/>
      <c r="BCP4" s="436"/>
      <c r="BCQ4" s="436"/>
      <c r="BCR4" s="436"/>
      <c r="BCS4" s="436"/>
      <c r="BCT4" s="436"/>
      <c r="BCU4" s="436"/>
      <c r="BCV4" s="436"/>
      <c r="BCW4" s="436"/>
      <c r="BCX4" s="436"/>
      <c r="BCY4" s="436"/>
      <c r="BCZ4" s="436"/>
      <c r="BDA4" s="436"/>
      <c r="BDB4" s="436"/>
      <c r="BDC4" s="436"/>
      <c r="BDD4" s="436"/>
      <c r="BDE4" s="436"/>
      <c r="BDF4" s="436"/>
      <c r="BDG4" s="436"/>
      <c r="BDH4" s="436"/>
      <c r="BDI4" s="436"/>
      <c r="BDJ4" s="436"/>
      <c r="BDK4" s="436"/>
      <c r="BDL4" s="436"/>
      <c r="BDM4" s="436"/>
      <c r="BDN4" s="436"/>
      <c r="BDO4" s="436"/>
      <c r="BDP4" s="436"/>
      <c r="BDQ4" s="436"/>
      <c r="BDR4" s="436"/>
      <c r="BDS4" s="436"/>
      <c r="BDT4" s="436"/>
      <c r="BDU4" s="436"/>
      <c r="BDV4" s="436"/>
      <c r="BDW4" s="436"/>
      <c r="BDX4" s="436"/>
      <c r="BDY4" s="436"/>
      <c r="BDZ4" s="436"/>
      <c r="BEA4" s="436"/>
      <c r="BEB4" s="436"/>
      <c r="BEC4" s="436"/>
      <c r="BED4" s="436"/>
      <c r="BEE4" s="436"/>
      <c r="BEF4" s="436"/>
      <c r="BEG4" s="436"/>
      <c r="BEH4" s="436"/>
      <c r="BEI4" s="436"/>
      <c r="BEJ4" s="436"/>
      <c r="BEK4" s="436"/>
      <c r="BEL4" s="436"/>
      <c r="BEM4" s="436"/>
      <c r="BEN4" s="436"/>
      <c r="BEO4" s="436"/>
      <c r="BEP4" s="436"/>
      <c r="BEQ4" s="436"/>
      <c r="BER4" s="436"/>
      <c r="BES4" s="436"/>
      <c r="BET4" s="436"/>
      <c r="BEU4" s="436"/>
      <c r="BEV4" s="436"/>
      <c r="BEW4" s="436"/>
      <c r="BEX4" s="83" t="s">
        <v>97</v>
      </c>
      <c r="BEY4" s="435"/>
      <c r="BEZ4" s="435"/>
      <c r="BFA4" s="435"/>
      <c r="BFB4" s="435"/>
      <c r="BFC4" s="435"/>
      <c r="BFD4" s="435"/>
      <c r="BFE4" s="435"/>
      <c r="BFF4" s="435"/>
      <c r="BFG4" s="435"/>
      <c r="BFH4" s="435"/>
      <c r="BFI4" s="435"/>
      <c r="BFJ4" s="435"/>
      <c r="BFK4" s="435"/>
      <c r="BFL4" s="435"/>
      <c r="BFM4" s="435"/>
      <c r="BFN4" s="435"/>
      <c r="BFO4" s="435"/>
      <c r="BFP4" s="435"/>
      <c r="BFQ4" s="435"/>
      <c r="BFR4" s="435"/>
      <c r="BFS4" s="435"/>
      <c r="BFT4" s="435"/>
      <c r="BFU4" s="435"/>
      <c r="BFV4" s="435"/>
      <c r="BFW4" s="435"/>
      <c r="BFX4" s="435"/>
      <c r="BFY4" s="435"/>
      <c r="BFZ4" s="435"/>
      <c r="BGA4" s="435"/>
      <c r="BGB4" s="435"/>
      <c r="BGC4" s="435"/>
      <c r="BGD4" s="435"/>
      <c r="BGE4" s="435"/>
      <c r="BGF4" s="435"/>
      <c r="BGG4" s="435"/>
      <c r="BGH4" s="435"/>
      <c r="BGI4" s="435"/>
      <c r="BGJ4" s="435"/>
      <c r="BGK4" s="435"/>
      <c r="BGL4" s="435"/>
      <c r="BGM4" s="435"/>
      <c r="BGN4" s="435"/>
      <c r="BGO4" s="435"/>
      <c r="BGP4" s="435"/>
      <c r="BGQ4" s="435"/>
      <c r="BGR4" s="435"/>
      <c r="BGS4" s="435"/>
      <c r="BGT4" s="435"/>
      <c r="BGU4" s="435"/>
      <c r="BGV4" s="435"/>
      <c r="BGW4" s="435"/>
      <c r="BGX4" s="435"/>
      <c r="BGY4" s="435"/>
      <c r="BGZ4" s="435"/>
      <c r="BHA4" s="435"/>
      <c r="BHB4" s="435"/>
      <c r="BHC4" s="435"/>
      <c r="BHD4" s="435"/>
      <c r="BHE4" s="435"/>
      <c r="BHF4" s="435"/>
      <c r="BHG4" s="435"/>
      <c r="BHH4" s="435"/>
      <c r="BHI4" s="435"/>
      <c r="BHJ4" s="435"/>
      <c r="BHK4" s="435"/>
      <c r="BHL4" s="435"/>
      <c r="BHM4" s="435"/>
      <c r="BHN4" s="83" t="s">
        <v>98</v>
      </c>
      <c r="BHO4" s="435"/>
      <c r="BHP4" s="436"/>
      <c r="BHQ4" s="436"/>
      <c r="BHR4" s="436"/>
      <c r="BHS4" s="436"/>
      <c r="BHT4" s="436"/>
      <c r="BHU4" s="436"/>
      <c r="BHV4" s="436"/>
      <c r="BHW4" s="436"/>
      <c r="BHX4" s="436"/>
      <c r="BHY4" s="436"/>
      <c r="BHZ4" s="436"/>
      <c r="BIA4" s="436"/>
      <c r="BIB4" s="436"/>
      <c r="BIC4" s="436"/>
      <c r="BID4" s="436"/>
      <c r="BIE4" s="436"/>
      <c r="BIF4" s="436"/>
      <c r="BIG4" s="436"/>
      <c r="BIH4" s="436"/>
      <c r="BII4" s="436"/>
      <c r="BIJ4" s="436"/>
      <c r="BIK4" s="436"/>
      <c r="BIL4" s="436"/>
      <c r="BIM4" s="436"/>
      <c r="BIN4" s="436"/>
      <c r="BIO4" s="436"/>
      <c r="BIP4" s="436"/>
      <c r="BIQ4" s="436"/>
      <c r="BIR4" s="436"/>
      <c r="BIS4" s="436"/>
      <c r="BIT4" s="436"/>
      <c r="BIU4" s="436"/>
      <c r="BIV4" s="436"/>
      <c r="BIW4" s="436"/>
      <c r="BIX4" s="436"/>
      <c r="BIY4" s="436"/>
      <c r="BIZ4" s="436"/>
      <c r="BJA4" s="436"/>
      <c r="BJB4" s="436"/>
      <c r="BJC4" s="436"/>
      <c r="BJD4" s="436"/>
      <c r="BJE4" s="436"/>
      <c r="BJF4" s="436"/>
      <c r="BJG4" s="436"/>
      <c r="BJH4" s="436"/>
      <c r="BJI4" s="436"/>
      <c r="BJJ4" s="436"/>
      <c r="BJK4" s="436"/>
      <c r="BJL4" s="436"/>
      <c r="BJM4" s="436"/>
      <c r="BJN4" s="436"/>
      <c r="BJO4" s="436"/>
      <c r="BJP4" s="436"/>
      <c r="BJQ4" s="436"/>
      <c r="BJR4" s="436"/>
      <c r="BJS4" s="436"/>
      <c r="BJT4" s="436"/>
      <c r="BJU4" s="436"/>
      <c r="BJV4" s="436"/>
      <c r="BJW4" s="436"/>
      <c r="BJX4" s="436"/>
      <c r="BJY4" s="436"/>
      <c r="BJZ4" s="436"/>
      <c r="BKA4" s="436"/>
      <c r="BKB4" s="436"/>
      <c r="BKC4" s="436"/>
      <c r="BKD4" s="83" t="s">
        <v>99</v>
      </c>
      <c r="BKE4" s="435"/>
      <c r="BKF4" s="435"/>
      <c r="BKG4" s="435"/>
      <c r="BKH4" s="435"/>
      <c r="BKI4" s="435"/>
      <c r="BKJ4" s="435"/>
      <c r="BKK4" s="435"/>
      <c r="BKL4" s="435"/>
      <c r="BKM4" s="435"/>
      <c r="BKN4" s="435"/>
      <c r="BKO4" s="435"/>
      <c r="BKP4" s="435"/>
      <c r="BKQ4" s="435"/>
      <c r="BKR4" s="435"/>
      <c r="BKS4" s="435"/>
      <c r="BKT4" s="435"/>
      <c r="BKU4" s="435"/>
      <c r="BKV4" s="435"/>
      <c r="BKW4" s="435"/>
      <c r="BKX4" s="435"/>
      <c r="BKY4" s="435"/>
      <c r="BKZ4" s="435"/>
      <c r="BLA4" s="435"/>
      <c r="BLB4" s="435"/>
      <c r="BLC4" s="435"/>
      <c r="BLD4" s="435"/>
      <c r="BLE4" s="435"/>
      <c r="BLF4" s="435"/>
      <c r="BLG4" s="435"/>
      <c r="BLH4" s="435"/>
      <c r="BLI4" s="435"/>
      <c r="BLJ4" s="435"/>
      <c r="BLK4" s="435"/>
      <c r="BLL4" s="435"/>
      <c r="BLM4" s="435"/>
      <c r="BLN4" s="435"/>
      <c r="BLO4" s="435"/>
      <c r="BLP4" s="435"/>
      <c r="BLQ4" s="435"/>
      <c r="BLR4" s="435"/>
      <c r="BLS4" s="435"/>
      <c r="BLT4" s="435"/>
      <c r="BLU4" s="435"/>
      <c r="BLV4" s="435"/>
      <c r="BLW4" s="435"/>
      <c r="BLX4" s="435"/>
      <c r="BLY4" s="435"/>
      <c r="BLZ4" s="435"/>
      <c r="BMA4" s="435"/>
      <c r="BMB4" s="435"/>
      <c r="BMC4" s="435"/>
      <c r="BMD4" s="435"/>
      <c r="BME4" s="435"/>
      <c r="BMF4" s="435"/>
      <c r="BMG4" s="435"/>
      <c r="BMH4" s="435"/>
      <c r="BMI4" s="435"/>
      <c r="BMJ4" s="435"/>
      <c r="BMK4" s="435"/>
      <c r="BML4" s="435"/>
      <c r="BMM4" s="435"/>
      <c r="BMN4" s="435"/>
      <c r="BMO4" s="435"/>
      <c r="BMP4" s="435"/>
      <c r="BMQ4" s="435"/>
      <c r="BMR4" s="435"/>
      <c r="BMS4" s="435"/>
      <c r="BMT4" s="83" t="s">
        <v>100</v>
      </c>
      <c r="BMU4" s="435"/>
      <c r="BMV4" s="436"/>
      <c r="BMW4" s="436"/>
      <c r="BMX4" s="436"/>
      <c r="BMY4" s="436"/>
      <c r="BMZ4" s="436"/>
      <c r="BNA4" s="436"/>
      <c r="BNB4" s="436"/>
      <c r="BNC4" s="436"/>
      <c r="BND4" s="436"/>
      <c r="BNE4" s="436"/>
      <c r="BNF4" s="436"/>
      <c r="BNG4" s="436"/>
      <c r="BNH4" s="436"/>
      <c r="BNI4" s="436"/>
      <c r="BNJ4" s="436"/>
      <c r="BNK4" s="436"/>
      <c r="BNL4" s="436"/>
      <c r="BNM4" s="436"/>
      <c r="BNN4" s="436"/>
      <c r="BNO4" s="436"/>
      <c r="BNP4" s="436"/>
      <c r="BNQ4" s="436"/>
      <c r="BNR4" s="436"/>
      <c r="BNS4" s="436"/>
      <c r="BNT4" s="436"/>
      <c r="BNU4" s="436"/>
      <c r="BNV4" s="436"/>
      <c r="BNW4" s="436"/>
      <c r="BNX4" s="436"/>
      <c r="BNY4" s="436"/>
      <c r="BNZ4" s="436"/>
      <c r="BOA4" s="436"/>
      <c r="BOB4" s="436"/>
      <c r="BOC4" s="436"/>
      <c r="BOD4" s="436"/>
      <c r="BOE4" s="436"/>
      <c r="BOF4" s="436"/>
      <c r="BOG4" s="436"/>
      <c r="BOH4" s="436"/>
      <c r="BOI4" s="436"/>
      <c r="BOJ4" s="436"/>
      <c r="BOK4" s="436"/>
      <c r="BOL4" s="436"/>
      <c r="BOM4" s="436"/>
      <c r="BON4" s="436"/>
      <c r="BOO4" s="436"/>
      <c r="BOP4" s="436"/>
      <c r="BOQ4" s="436"/>
      <c r="BOR4" s="436"/>
      <c r="BOS4" s="436"/>
      <c r="BOT4" s="436"/>
      <c r="BOU4" s="436"/>
      <c r="BOV4" s="436"/>
      <c r="BOW4" s="436"/>
      <c r="BOX4" s="436"/>
      <c r="BOY4" s="436"/>
      <c r="BOZ4" s="436"/>
      <c r="BPA4" s="436"/>
      <c r="BPB4" s="436"/>
      <c r="BPC4" s="436"/>
      <c r="BPD4" s="436"/>
      <c r="BPE4" s="436"/>
      <c r="BPF4" s="436"/>
      <c r="BPG4" s="436"/>
      <c r="BPH4" s="436"/>
      <c r="BPI4" s="436"/>
      <c r="BPJ4" s="83" t="s">
        <v>121</v>
      </c>
      <c r="BPK4" s="438"/>
      <c r="BPL4" s="439"/>
      <c r="BPM4" s="439"/>
      <c r="BPN4" s="439"/>
      <c r="BPO4" s="439"/>
      <c r="BPP4" s="439"/>
      <c r="BPQ4" s="439"/>
      <c r="BPR4" s="439"/>
      <c r="BPS4" s="439"/>
      <c r="BPT4" s="439"/>
      <c r="BPU4" s="439"/>
      <c r="BPV4" s="439"/>
      <c r="BPW4" s="439"/>
      <c r="BPX4" s="439"/>
      <c r="BPY4" s="439"/>
      <c r="BPZ4" s="439"/>
      <c r="BQA4" s="439"/>
      <c r="BQB4" s="439"/>
      <c r="BQC4" s="439"/>
      <c r="BQD4" s="439"/>
      <c r="BQE4" s="439"/>
      <c r="BQF4" s="439"/>
      <c r="BQG4" s="439"/>
      <c r="BQH4" s="439"/>
      <c r="BQI4" s="439"/>
      <c r="BQJ4" s="439"/>
      <c r="BQK4" s="439"/>
      <c r="BQL4" s="439"/>
      <c r="BQM4" s="439"/>
      <c r="BQN4" s="439"/>
      <c r="BQO4" s="439"/>
      <c r="BQP4" s="439"/>
      <c r="BQQ4" s="439"/>
      <c r="BQR4" s="439"/>
      <c r="BQS4" s="439"/>
      <c r="BQT4" s="439"/>
      <c r="BQU4" s="439"/>
      <c r="BQV4" s="439"/>
      <c r="BQW4" s="439"/>
      <c r="BQX4" s="439"/>
      <c r="BQY4" s="439"/>
      <c r="BQZ4" s="439"/>
      <c r="BRA4" s="439"/>
      <c r="BRB4" s="439"/>
      <c r="BRC4" s="439"/>
      <c r="BRD4" s="439"/>
      <c r="BRE4" s="439"/>
      <c r="BRF4" s="439"/>
      <c r="BRG4" s="439"/>
      <c r="BRH4" s="439"/>
      <c r="BRI4" s="439"/>
      <c r="BRJ4" s="439"/>
      <c r="BRK4" s="439"/>
      <c r="BRL4" s="439"/>
      <c r="BRM4" s="439"/>
      <c r="BRN4" s="439"/>
      <c r="BRO4" s="439"/>
      <c r="BRP4" s="439"/>
      <c r="BRQ4" s="439"/>
      <c r="BRR4" s="439"/>
      <c r="BRS4" s="439"/>
      <c r="BRT4" s="439"/>
      <c r="BRU4" s="439"/>
      <c r="BRV4" s="439"/>
      <c r="BRW4" s="439"/>
      <c r="BRX4" s="439"/>
      <c r="BRY4" s="439"/>
      <c r="BRZ4" s="83" t="s">
        <v>64</v>
      </c>
      <c r="BSA4" s="435"/>
      <c r="BSB4" s="435"/>
      <c r="BSC4" s="435"/>
      <c r="BSD4" s="435"/>
      <c r="BSE4" s="435"/>
      <c r="BSF4" s="435"/>
      <c r="BSG4" s="435"/>
      <c r="BSH4" s="435"/>
      <c r="BSI4" s="435"/>
      <c r="BSJ4" s="435"/>
      <c r="BSK4" s="435"/>
      <c r="BSL4" s="435"/>
      <c r="BSM4" s="435"/>
      <c r="BSN4" s="435"/>
      <c r="BSO4" s="435"/>
      <c r="BSP4" s="435"/>
      <c r="BSQ4" s="435"/>
      <c r="BSR4" s="435"/>
      <c r="BSS4" s="435"/>
      <c r="BST4" s="435"/>
      <c r="BSU4" s="435"/>
      <c r="BSV4" s="435"/>
      <c r="BSW4" s="435"/>
      <c r="BSX4" s="435"/>
      <c r="BSY4" s="435"/>
      <c r="BSZ4" s="435"/>
      <c r="BTA4" s="435"/>
      <c r="BTB4" s="435"/>
      <c r="BTC4" s="435"/>
      <c r="BTD4" s="435"/>
      <c r="BTE4" s="435"/>
      <c r="BTF4" s="435"/>
      <c r="BTG4" s="435"/>
      <c r="BTH4" s="435"/>
      <c r="BTI4" s="435"/>
      <c r="BTJ4" s="435"/>
      <c r="BTK4" s="435"/>
      <c r="BTL4" s="435"/>
      <c r="BTM4" s="435"/>
      <c r="BTN4" s="435"/>
      <c r="BTO4" s="435"/>
      <c r="BTP4" s="435"/>
      <c r="BTQ4" s="435"/>
      <c r="BTR4" s="435"/>
      <c r="BTS4" s="435"/>
      <c r="BTT4" s="435"/>
      <c r="BTU4" s="435"/>
      <c r="BTV4" s="435"/>
      <c r="BTW4" s="435"/>
      <c r="BTX4" s="435"/>
      <c r="BTY4" s="435"/>
      <c r="BTZ4" s="435"/>
      <c r="BUA4" s="435"/>
      <c r="BUB4" s="435"/>
      <c r="BUC4" s="435"/>
      <c r="BUD4" s="435"/>
      <c r="BUE4" s="435"/>
      <c r="BUF4" s="435"/>
      <c r="BUG4" s="435"/>
      <c r="BUH4" s="435"/>
      <c r="BUI4" s="435"/>
      <c r="BUJ4" s="435"/>
      <c r="BUK4" s="435"/>
      <c r="BUL4" s="435"/>
      <c r="BUM4" s="435"/>
      <c r="BUN4" s="435"/>
      <c r="BUO4" s="435"/>
      <c r="BUP4" s="84" t="s">
        <v>114</v>
      </c>
      <c r="BUQ4" s="437"/>
      <c r="BUR4" s="437"/>
      <c r="BUS4" s="437"/>
      <c r="BUT4" s="437"/>
      <c r="BUU4" s="437"/>
      <c r="BUV4" s="437"/>
      <c r="BUW4" s="437"/>
      <c r="BUX4" s="437"/>
      <c r="BUY4" s="437"/>
      <c r="BUZ4" s="437"/>
      <c r="BVA4" s="437"/>
      <c r="BVB4" s="437"/>
      <c r="BVC4" s="437"/>
      <c r="BVD4" s="437"/>
      <c r="BVE4" s="437"/>
      <c r="BVF4" s="437"/>
      <c r="BVG4" s="437"/>
      <c r="BVH4" s="437"/>
      <c r="BVI4" s="437"/>
      <c r="BVJ4" s="437"/>
      <c r="BVK4" s="437"/>
      <c r="BVL4" s="437"/>
      <c r="BVM4" s="437"/>
      <c r="BVN4" s="437"/>
      <c r="BVO4" s="437"/>
      <c r="BVP4" s="437"/>
      <c r="BVQ4" s="437"/>
      <c r="BVR4" s="437"/>
      <c r="BVS4" s="437"/>
      <c r="BVT4" s="437"/>
      <c r="BVU4" s="437"/>
      <c r="BVV4" s="437"/>
      <c r="BVW4" s="437"/>
      <c r="BVX4" s="437"/>
      <c r="BVY4" s="437"/>
      <c r="BVZ4" s="437"/>
      <c r="BWA4" s="437"/>
      <c r="BWB4" s="437"/>
      <c r="BWC4" s="437"/>
      <c r="BWD4" s="437"/>
      <c r="BWE4" s="437"/>
      <c r="BWF4" s="437"/>
      <c r="BWG4" s="437"/>
      <c r="BWH4" s="437"/>
      <c r="BWI4" s="437"/>
      <c r="BWJ4" s="437"/>
      <c r="BWK4" s="437"/>
      <c r="BWL4" s="437"/>
      <c r="BWM4" s="437"/>
      <c r="BWN4" s="437"/>
      <c r="BWO4" s="437"/>
      <c r="BWP4" s="437"/>
      <c r="BWQ4" s="437"/>
      <c r="BWR4" s="437"/>
      <c r="BWS4" s="437"/>
      <c r="BWT4" s="437"/>
      <c r="BWU4" s="437"/>
      <c r="BWV4" s="437"/>
      <c r="BWW4" s="437"/>
      <c r="BWX4" s="437"/>
      <c r="BWY4" s="437"/>
      <c r="BWZ4" s="437"/>
      <c r="BXA4" s="437"/>
      <c r="BXB4" s="437"/>
      <c r="BXC4" s="83" t="s">
        <v>101</v>
      </c>
      <c r="BXD4" s="435"/>
      <c r="BXE4" s="436"/>
      <c r="BXF4" s="436"/>
      <c r="BXG4" s="436"/>
      <c r="BXH4" s="436"/>
      <c r="BXI4" s="436"/>
      <c r="BXJ4" s="436"/>
      <c r="BXK4" s="436"/>
      <c r="BXL4" s="436"/>
      <c r="BXM4" s="436"/>
      <c r="BXN4" s="436"/>
      <c r="BXO4" s="436"/>
      <c r="BXP4" s="436"/>
      <c r="BXQ4" s="436"/>
      <c r="BXR4" s="436"/>
      <c r="BXS4" s="436"/>
      <c r="BXT4" s="436"/>
      <c r="BXU4" s="436"/>
      <c r="BXV4" s="436"/>
      <c r="BXW4" s="436"/>
      <c r="BXX4" s="436"/>
      <c r="BXY4" s="436"/>
      <c r="BXZ4" s="436"/>
      <c r="BYA4" s="436"/>
      <c r="BYB4" s="436"/>
      <c r="BYC4" s="436"/>
      <c r="BYD4" s="436"/>
      <c r="BYE4" s="436"/>
      <c r="BYF4" s="436"/>
      <c r="BYG4" s="436"/>
      <c r="BYH4" s="436"/>
      <c r="BYI4" s="436"/>
      <c r="BYJ4" s="436"/>
      <c r="BYK4" s="436"/>
      <c r="BYL4" s="436"/>
      <c r="BYM4" s="436"/>
      <c r="BYN4" s="436"/>
      <c r="BYO4" s="436"/>
      <c r="BYP4" s="436"/>
      <c r="BYQ4" s="436"/>
      <c r="BYR4" s="436"/>
      <c r="BYS4" s="436"/>
      <c r="BYT4" s="436"/>
      <c r="BYU4" s="436"/>
      <c r="BYV4" s="436"/>
      <c r="BYW4" s="436"/>
      <c r="BYX4" s="436"/>
      <c r="BYY4" s="436"/>
      <c r="BYZ4" s="436"/>
      <c r="BZA4" s="436"/>
      <c r="BZB4" s="436"/>
      <c r="BZC4" s="436"/>
      <c r="BZD4" s="436"/>
      <c r="BZE4" s="436"/>
      <c r="BZF4" s="436"/>
      <c r="BZG4" s="436"/>
      <c r="BZH4" s="436"/>
      <c r="BZI4" s="436"/>
      <c r="BZJ4" s="436"/>
      <c r="BZK4" s="436"/>
      <c r="BZL4" s="436"/>
      <c r="BZM4" s="436"/>
      <c r="BZN4" s="436"/>
      <c r="BZO4" s="436"/>
      <c r="BZP4" s="84" t="s">
        <v>102</v>
      </c>
      <c r="BZQ4" s="435"/>
      <c r="BZR4" s="435"/>
      <c r="BZS4" s="435"/>
      <c r="BZT4" s="435"/>
      <c r="BZU4" s="435"/>
      <c r="BZV4" s="435"/>
      <c r="BZW4" s="435"/>
      <c r="BZX4" s="435"/>
      <c r="BZY4" s="435"/>
      <c r="BZZ4" s="435"/>
      <c r="CAA4" s="435"/>
      <c r="CAB4" s="435"/>
      <c r="CAC4" s="435"/>
      <c r="CAD4" s="435"/>
      <c r="CAE4" s="435"/>
      <c r="CAF4" s="435"/>
      <c r="CAG4" s="435"/>
      <c r="CAH4" s="435"/>
      <c r="CAI4" s="435"/>
      <c r="CAJ4" s="435"/>
      <c r="CAK4" s="435"/>
      <c r="CAL4" s="435"/>
      <c r="CAM4" s="435"/>
      <c r="CAN4" s="435"/>
      <c r="CAO4" s="435"/>
      <c r="CAP4" s="435"/>
      <c r="CAQ4" s="435"/>
      <c r="CAR4" s="435"/>
      <c r="CAS4" s="435"/>
      <c r="CAT4" s="435"/>
      <c r="CAU4" s="435"/>
      <c r="CAV4" s="435"/>
      <c r="CAW4" s="435"/>
      <c r="CAX4" s="435"/>
      <c r="CAY4" s="435"/>
      <c r="CAZ4" s="435"/>
      <c r="CBA4" s="435"/>
      <c r="CBB4" s="435"/>
      <c r="CBC4" s="435"/>
      <c r="CBD4" s="435"/>
      <c r="CBE4" s="435"/>
      <c r="CBF4" s="435"/>
      <c r="CBG4" s="435"/>
      <c r="CBH4" s="435"/>
      <c r="CBI4" s="435"/>
      <c r="CBJ4" s="435"/>
      <c r="CBK4" s="435"/>
      <c r="CBL4" s="435"/>
      <c r="CBM4" s="435"/>
      <c r="CBN4" s="435"/>
      <c r="CBO4" s="435"/>
      <c r="CBP4" s="435"/>
      <c r="CBQ4" s="435"/>
      <c r="CBR4" s="435"/>
      <c r="CBS4" s="435"/>
      <c r="CBT4" s="435"/>
      <c r="CBU4" s="435"/>
      <c r="CBV4" s="435"/>
      <c r="CBW4" s="435"/>
      <c r="CBX4" s="435"/>
      <c r="CBY4" s="435"/>
      <c r="CBZ4" s="435"/>
      <c r="CCA4" s="435"/>
      <c r="CCB4" s="435"/>
      <c r="CCC4" s="84" t="s">
        <v>103</v>
      </c>
      <c r="CCD4" s="435"/>
      <c r="CCE4" s="436"/>
      <c r="CCF4" s="436"/>
      <c r="CCG4" s="436"/>
      <c r="CCH4" s="436"/>
      <c r="CCI4" s="436"/>
      <c r="CCJ4" s="436"/>
      <c r="CCK4" s="436"/>
      <c r="CCL4" s="436"/>
      <c r="CCM4" s="436"/>
      <c r="CCN4" s="436"/>
      <c r="CCO4" s="436"/>
      <c r="CCP4" s="436"/>
      <c r="CCQ4" s="436"/>
      <c r="CCR4" s="436"/>
      <c r="CCS4" s="436"/>
      <c r="CCT4" s="436"/>
      <c r="CCU4" s="436"/>
      <c r="CCV4" s="436"/>
      <c r="CCW4" s="436"/>
      <c r="CCX4" s="436"/>
      <c r="CCY4" s="436"/>
      <c r="CCZ4" s="436"/>
      <c r="CDA4" s="436"/>
      <c r="CDB4" s="436"/>
      <c r="CDC4" s="436"/>
      <c r="CDD4" s="436"/>
      <c r="CDE4" s="436"/>
      <c r="CDF4" s="436"/>
      <c r="CDG4" s="436"/>
      <c r="CDH4" s="436"/>
      <c r="CDI4" s="436"/>
      <c r="CDJ4" s="436"/>
      <c r="CDK4" s="436"/>
      <c r="CDL4" s="436"/>
      <c r="CDM4" s="436"/>
      <c r="CDN4" s="436"/>
      <c r="CDO4" s="436"/>
      <c r="CDP4" s="436"/>
      <c r="CDQ4" s="436"/>
      <c r="CDR4" s="436"/>
      <c r="CDS4" s="436"/>
      <c r="CDT4" s="436"/>
      <c r="CDU4" s="436"/>
      <c r="CDV4" s="436"/>
      <c r="CDW4" s="436"/>
      <c r="CDX4" s="436"/>
      <c r="CDY4" s="436"/>
      <c r="CDZ4" s="436"/>
      <c r="CEA4" s="436"/>
      <c r="CEB4" s="436"/>
      <c r="CEC4" s="436"/>
      <c r="CED4" s="436"/>
      <c r="CEE4" s="436"/>
      <c r="CEF4" s="436"/>
      <c r="CEG4" s="436"/>
      <c r="CEH4" s="436"/>
      <c r="CEI4" s="436"/>
      <c r="CEJ4" s="436"/>
      <c r="CEK4" s="436"/>
      <c r="CEL4" s="436"/>
      <c r="CEM4" s="436"/>
      <c r="CEN4" s="436"/>
      <c r="CEO4" s="436"/>
      <c r="CEP4" s="84" t="s">
        <v>108</v>
      </c>
      <c r="CEQ4" s="436"/>
      <c r="CER4" s="436"/>
      <c r="CES4" s="436"/>
      <c r="CET4" s="436"/>
      <c r="CEU4" s="436"/>
      <c r="CEV4" s="436"/>
      <c r="CEW4" s="436"/>
      <c r="CEX4" s="436"/>
      <c r="CEY4" s="436"/>
      <c r="CEZ4" s="436"/>
      <c r="CFA4" s="436"/>
      <c r="CFB4" s="436"/>
      <c r="CFC4" s="436"/>
      <c r="CFD4" s="436"/>
      <c r="CFE4" s="436"/>
      <c r="CFF4" s="436"/>
      <c r="CFG4" s="436"/>
      <c r="CFH4" s="436"/>
      <c r="CFI4" s="436"/>
      <c r="CFJ4" s="436"/>
      <c r="CFK4" s="436"/>
      <c r="CFL4" s="436"/>
      <c r="CFM4" s="436"/>
      <c r="CFN4" s="436"/>
      <c r="CFO4" s="436"/>
      <c r="CFP4" s="436"/>
      <c r="CFQ4" s="436"/>
      <c r="CFR4" s="436"/>
      <c r="CFS4" s="436"/>
      <c r="CFT4" s="436"/>
      <c r="CFU4" s="436"/>
      <c r="CFV4" s="436"/>
      <c r="CFW4" s="436"/>
      <c r="CFX4" s="436"/>
      <c r="CFY4" s="436"/>
      <c r="CFZ4" s="436"/>
      <c r="CGA4" s="436"/>
      <c r="CGB4" s="436"/>
      <c r="CGC4" s="436"/>
      <c r="CGD4" s="436"/>
      <c r="CGE4" s="436"/>
      <c r="CGF4" s="436"/>
      <c r="CGG4" s="436"/>
      <c r="CGH4" s="436"/>
      <c r="CGI4" s="436"/>
      <c r="CGJ4" s="436"/>
      <c r="CGK4" s="436"/>
      <c r="CGL4" s="436"/>
      <c r="CGM4" s="436"/>
      <c r="CGN4" s="436"/>
      <c r="CGO4" s="436"/>
      <c r="CGP4" s="436"/>
      <c r="CGQ4" s="436"/>
      <c r="CGR4" s="436"/>
      <c r="CGS4" s="436"/>
      <c r="CGT4" s="436"/>
      <c r="CGU4" s="436"/>
      <c r="CGV4" s="436"/>
      <c r="CGW4" s="436"/>
      <c r="CGX4" s="436"/>
      <c r="CGY4" s="436"/>
      <c r="CGZ4" s="436"/>
      <c r="CHA4" s="436"/>
      <c r="CHB4" s="436"/>
    </row>
    <row r="5" spans="1:2238" s="44" customFormat="1" ht="15.75" thickTop="1" x14ac:dyDescent="0.25">
      <c r="A5" s="444">
        <v>0.5</v>
      </c>
      <c r="B5" s="420">
        <v>700</v>
      </c>
      <c r="C5" s="447"/>
      <c r="D5" s="447"/>
      <c r="E5" s="366">
        <f>AVERAGE(BNA5:BNE5)</f>
        <v>1073.5332549559057</v>
      </c>
      <c r="F5" s="367">
        <f>MAX(BNA5:BNE5)</f>
        <v>1074.1484767383577</v>
      </c>
      <c r="G5" s="367">
        <f>MIN(BNA5:BNE5)</f>
        <v>1072.3831746300884</v>
      </c>
      <c r="H5" s="364">
        <f>AVERAGE(BKK5:BKO5)</f>
        <v>5.2004337160622395E-2</v>
      </c>
      <c r="I5" s="365">
        <f>MAX(BKK5:BKO5)</f>
        <v>5.2145183942982433E-2</v>
      </c>
      <c r="J5" s="365">
        <f>MIN(BKK5:BKO5)</f>
        <v>5.1740623905911269E-2</v>
      </c>
      <c r="K5" s="364">
        <f>AVERAGE(BHU5:BHY5)</f>
        <v>3.3238432377157687E-5</v>
      </c>
      <c r="L5" s="365">
        <f>MAX(BHU5:BHY5)</f>
        <v>3.3313785979843924E-5</v>
      </c>
      <c r="M5" s="365">
        <f>MIN(BHU5:BHY5)</f>
        <v>3.309729946557791E-5</v>
      </c>
      <c r="N5" s="368">
        <f>AVERAGE(BFE5:BFI5)</f>
        <v>0.50659842311494208</v>
      </c>
      <c r="O5" s="374">
        <f>MAX(BFE5:BFI5)</f>
        <v>0.5100814368253791</v>
      </c>
      <c r="P5" s="374">
        <f>MIN(BFE5:BFI5)</f>
        <v>0.50474482436665846</v>
      </c>
      <c r="Q5" s="364">
        <f>AVERAGE(AXQ5:AXT5)</f>
        <v>979606.94337600807</v>
      </c>
      <c r="R5" s="365">
        <f>MAX(AXQ5:AXT5)</f>
        <v>986074.20664147893</v>
      </c>
      <c r="S5" s="365">
        <f>MIN(AXQ5:AXT5)</f>
        <v>972666.63170491299</v>
      </c>
      <c r="T5" s="366">
        <f>AVERAGE(AVB5:AVF5)</f>
        <v>696.94354782433527</v>
      </c>
      <c r="U5" s="367">
        <f>MAX(AVB5:AVF5)</f>
        <v>699.49274276464826</v>
      </c>
      <c r="V5" s="367">
        <f>MIN(AVB5:AVF5)</f>
        <v>692.17445706294677</v>
      </c>
      <c r="W5" s="377">
        <f>(N5*$A$5*$ASH$24)/K5</f>
        <v>5.533319008286167</v>
      </c>
      <c r="X5" s="376">
        <f>AVERAGE(BXI5:BXL5)</f>
        <v>0.68615611789893705</v>
      </c>
      <c r="Y5" s="368">
        <f>AVERAGE(BUV5:BUY5)</f>
        <v>31.523457739329888</v>
      </c>
      <c r="Z5" s="374">
        <f>MAX(BUV5:BUY5)</f>
        <v>31.645408881241316</v>
      </c>
      <c r="AA5" s="374">
        <f>MIN(BUV5:BUY5)</f>
        <v>31.393710944776505</v>
      </c>
      <c r="AB5" s="368">
        <f>AVERAGE(BZV5:BZY5)</f>
        <v>9.9410873283219274</v>
      </c>
      <c r="AC5" s="374">
        <f>MAX(BZV5:BZY5)</f>
        <v>10.002620433530854</v>
      </c>
      <c r="AD5" s="374">
        <f>MIN(BZV5:BZY5)</f>
        <v>9.8822201185269734</v>
      </c>
      <c r="AE5" s="368">
        <f>AVERAGE(CEV5:CEY5)</f>
        <v>21.143728376889811</v>
      </c>
      <c r="AF5" s="370">
        <f>MAX(CEV5:CEY5)</f>
        <v>21.224868700600528</v>
      </c>
      <c r="AG5" s="371">
        <f>MIN(CEV5:CEY5)</f>
        <v>21.056921174339113</v>
      </c>
      <c r="AH5" s="7">
        <v>5.9662259999999998</v>
      </c>
      <c r="AI5" s="13">
        <v>231.48779999999999</v>
      </c>
      <c r="AJ5" s="51">
        <f>ACX5</f>
        <v>-0.29493599999999998</v>
      </c>
      <c r="AK5" s="51">
        <f t="shared" ref="AK5:AK22" si="0">AI5-AJ5</f>
        <v>231.782736</v>
      </c>
      <c r="AL5" s="49">
        <v>700.0009</v>
      </c>
      <c r="AM5" s="13">
        <v>700.00040000000001</v>
      </c>
      <c r="AN5" s="54">
        <f t="shared" ref="AN5:AN22" si="1">AM5</f>
        <v>700.00040000000001</v>
      </c>
      <c r="AO5" s="52">
        <v>-3.1334450000000001E-6</v>
      </c>
      <c r="AP5" s="52">
        <v>1.7687200000000001E-9</v>
      </c>
      <c r="AQ5" s="51">
        <v>-1.295806</v>
      </c>
      <c r="AR5" s="52">
        <v>5.429756E-4</v>
      </c>
      <c r="AS5" s="147">
        <v>4.2446290000000001E-7</v>
      </c>
      <c r="AT5" s="51">
        <v>-0.94540500000000005</v>
      </c>
      <c r="AU5" s="51">
        <v>-1.0758000000000001</v>
      </c>
      <c r="AV5" s="51">
        <v>-1.4509160000000001</v>
      </c>
      <c r="AW5" s="51">
        <v>-1.9178649999999999</v>
      </c>
      <c r="AX5" s="51">
        <v>-2.1294749999999998</v>
      </c>
      <c r="AY5" s="51">
        <v>-2.2387440000000001</v>
      </c>
      <c r="AZ5" s="51">
        <v>-2.296573</v>
      </c>
      <c r="BA5" s="51">
        <v>-2.3278180000000002</v>
      </c>
      <c r="BB5" s="51">
        <v>-2.3444120000000002</v>
      </c>
      <c r="BC5" s="51">
        <v>-2.3519649999999999</v>
      </c>
      <c r="BD5" s="51">
        <v>-2.3528600000000002</v>
      </c>
      <c r="BE5" s="51">
        <v>-2.3573499999999998</v>
      </c>
      <c r="BF5" s="51">
        <v>-2.3573439999999999</v>
      </c>
      <c r="BG5" s="51">
        <v>-2.3562810000000001</v>
      </c>
      <c r="BH5" s="51">
        <v>-2.3574229999999998</v>
      </c>
      <c r="BI5" s="51">
        <v>-2.3574099999999998</v>
      </c>
      <c r="BJ5" s="51">
        <v>-2.355572</v>
      </c>
      <c r="BK5" s="51">
        <v>-2.3565469999999999</v>
      </c>
      <c r="BL5" s="51">
        <v>-2.3582830000000001</v>
      </c>
      <c r="BM5" s="51">
        <v>-2.3567330000000002</v>
      </c>
      <c r="BN5" s="51">
        <v>-2.356385</v>
      </c>
      <c r="BO5" s="51">
        <v>-2.3579150000000002</v>
      </c>
      <c r="BP5" s="51">
        <v>-2.3574099999999998</v>
      </c>
      <c r="BQ5" s="51">
        <v>-2.3580369999999999</v>
      </c>
      <c r="BR5" s="51">
        <v>-2.358425</v>
      </c>
      <c r="BS5" s="51">
        <v>-2.3598849999999998</v>
      </c>
      <c r="BT5" s="51">
        <v>-2.3586079999999998</v>
      </c>
      <c r="BU5" s="51">
        <v>-2.3575750000000002</v>
      </c>
      <c r="BV5" s="51">
        <v>-2.3607749999999998</v>
      </c>
      <c r="BW5" s="51">
        <v>-2.358695</v>
      </c>
      <c r="BX5" s="51">
        <v>-2.3555109999999999</v>
      </c>
      <c r="BY5" s="51">
        <v>-2.3588200000000001</v>
      </c>
      <c r="BZ5" s="51">
        <v>-2.3600620000000001</v>
      </c>
      <c r="CA5" s="51">
        <v>-2.3576290000000002</v>
      </c>
      <c r="CB5" s="51">
        <v>-2.3568280000000001</v>
      </c>
      <c r="CC5" s="51">
        <v>-2.3596550000000001</v>
      </c>
      <c r="CD5" s="51">
        <v>-2.3576359999999998</v>
      </c>
      <c r="CE5" s="51">
        <v>-2.3568609999999999</v>
      </c>
      <c r="CF5" s="51">
        <v>-2.3575550000000001</v>
      </c>
      <c r="CG5" s="51">
        <v>-2.356598</v>
      </c>
      <c r="CH5" s="51">
        <v>-2.355445</v>
      </c>
      <c r="CI5" s="51">
        <v>-2.3583050000000001</v>
      </c>
      <c r="CJ5" s="51">
        <v>-2.3581210000000001</v>
      </c>
      <c r="CK5" s="51">
        <v>-2.3587769999999999</v>
      </c>
      <c r="CL5" s="51">
        <v>-2.3594119999999998</v>
      </c>
      <c r="CM5" s="51">
        <v>-2.3580990000000002</v>
      </c>
      <c r="CN5" s="51">
        <v>-2.3595280000000001</v>
      </c>
      <c r="CO5" s="51">
        <v>-2.357688</v>
      </c>
      <c r="CP5" s="51">
        <v>-2.3586309999999999</v>
      </c>
      <c r="CQ5" s="51">
        <v>-2.36056</v>
      </c>
      <c r="CR5" s="51">
        <v>-2.3571650000000002</v>
      </c>
      <c r="CS5" s="51">
        <v>-2.3570440000000001</v>
      </c>
      <c r="CT5" s="51">
        <v>-2.3581750000000001</v>
      </c>
      <c r="CU5" s="51">
        <v>-2.3563070000000002</v>
      </c>
      <c r="CV5" s="51">
        <v>-2.3566760000000002</v>
      </c>
      <c r="CW5" s="51">
        <v>-2.3578860000000001</v>
      </c>
      <c r="CX5" s="51">
        <v>-2.3579150000000002</v>
      </c>
      <c r="CY5" s="51">
        <v>-2.3582480000000001</v>
      </c>
      <c r="CZ5" s="51">
        <v>-2.3578489999999999</v>
      </c>
      <c r="DA5" s="51">
        <v>-2.358419</v>
      </c>
      <c r="DB5" s="51">
        <v>-2.3581240000000001</v>
      </c>
      <c r="DC5" s="51">
        <v>-2.3574950000000001</v>
      </c>
      <c r="DD5" s="51">
        <v>-2.3609279999999999</v>
      </c>
      <c r="DE5" s="51">
        <v>-2.3586680000000002</v>
      </c>
      <c r="DF5" s="51">
        <v>-2.356776</v>
      </c>
      <c r="DG5" s="51">
        <v>-2.357494</v>
      </c>
      <c r="DH5" s="51">
        <v>-2.3586040000000001</v>
      </c>
      <c r="DI5" s="51">
        <v>-2.354994</v>
      </c>
      <c r="DJ5" s="52">
        <v>-3.1513499999999998E-3</v>
      </c>
      <c r="DK5" s="52">
        <v>-3.1553549999999999E-3</v>
      </c>
      <c r="DL5" s="52">
        <v>-3.2013020000000001E-3</v>
      </c>
      <c r="DM5" s="52">
        <v>-3.2785549999999998E-3</v>
      </c>
      <c r="DN5" s="52">
        <v>-3.3217540000000001E-3</v>
      </c>
      <c r="DO5" s="52">
        <v>-3.3437100000000002E-3</v>
      </c>
      <c r="DP5" s="52">
        <v>-3.3549389999999999E-3</v>
      </c>
      <c r="DQ5" s="52">
        <v>-3.3630510000000001E-3</v>
      </c>
      <c r="DR5" s="52">
        <v>-3.3681620000000001E-3</v>
      </c>
      <c r="DS5" s="52">
        <v>-3.3695679999999999E-3</v>
      </c>
      <c r="DT5" s="52">
        <v>-3.366048E-3</v>
      </c>
      <c r="DU5" s="52">
        <v>-3.3700850000000001E-3</v>
      </c>
      <c r="DV5" s="52">
        <v>-3.3688699999999999E-3</v>
      </c>
      <c r="DW5" s="52">
        <v>-3.3667469999999998E-3</v>
      </c>
      <c r="DX5" s="52">
        <v>-3.3680709999999998E-3</v>
      </c>
      <c r="DY5" s="52">
        <v>-3.3679000000000001E-3</v>
      </c>
      <c r="DZ5" s="52">
        <v>-3.365196E-3</v>
      </c>
      <c r="EA5" s="52">
        <v>-3.3665510000000002E-3</v>
      </c>
      <c r="EB5" s="52">
        <v>-3.3690109999999999E-3</v>
      </c>
      <c r="EC5" s="52">
        <v>-3.366787E-3</v>
      </c>
      <c r="ED5" s="52">
        <v>-3.3662850000000001E-3</v>
      </c>
      <c r="EE5" s="52">
        <v>-3.368467E-3</v>
      </c>
      <c r="EF5" s="52">
        <v>-3.3677450000000001E-3</v>
      </c>
      <c r="EG5" s="52">
        <v>-3.36864E-3</v>
      </c>
      <c r="EH5" s="52">
        <v>-3.3691950000000002E-3</v>
      </c>
      <c r="EI5" s="52">
        <v>-3.371279E-3</v>
      </c>
      <c r="EJ5" s="52">
        <v>-3.3694549999999999E-3</v>
      </c>
      <c r="EK5" s="52">
        <v>-3.36798E-3</v>
      </c>
      <c r="EL5" s="52">
        <v>-3.372552E-3</v>
      </c>
      <c r="EM5" s="52">
        <v>-3.3695800000000001E-3</v>
      </c>
      <c r="EN5" s="52">
        <v>-3.3650310000000001E-3</v>
      </c>
      <c r="EO5" s="52">
        <v>-3.369758E-3</v>
      </c>
      <c r="EP5" s="52">
        <v>-3.3715329999999999E-3</v>
      </c>
      <c r="EQ5" s="52">
        <v>-3.3680569999999998E-3</v>
      </c>
      <c r="ER5" s="52">
        <v>-3.3669120000000001E-3</v>
      </c>
      <c r="ES5" s="52">
        <v>-3.370952E-3</v>
      </c>
      <c r="ET5" s="52">
        <v>-3.3680670000000002E-3</v>
      </c>
      <c r="EU5" s="52">
        <v>-3.36696E-3</v>
      </c>
      <c r="EV5" s="52">
        <v>-3.3679510000000001E-3</v>
      </c>
      <c r="EW5" s="52">
        <v>-3.3665850000000001E-3</v>
      </c>
      <c r="EX5" s="52">
        <v>-3.364938E-3</v>
      </c>
      <c r="EY5" s="52">
        <v>-3.3690220000000002E-3</v>
      </c>
      <c r="EZ5" s="52">
        <v>-3.3687589999999998E-3</v>
      </c>
      <c r="FA5" s="52">
        <v>-3.369698E-3</v>
      </c>
      <c r="FB5" s="52">
        <v>-3.3706040000000001E-3</v>
      </c>
      <c r="FC5" s="52">
        <v>-3.368729E-3</v>
      </c>
      <c r="FD5" s="52">
        <v>-3.3707699999999999E-3</v>
      </c>
      <c r="FE5" s="52">
        <v>-3.3681409999999998E-3</v>
      </c>
      <c r="FF5" s="52">
        <v>-3.3694889999999998E-3</v>
      </c>
      <c r="FG5" s="52">
        <v>-3.3722439999999999E-3</v>
      </c>
      <c r="FH5" s="52">
        <v>-3.3673940000000001E-3</v>
      </c>
      <c r="FI5" s="52">
        <v>-3.3672210000000001E-3</v>
      </c>
      <c r="FJ5" s="52">
        <v>-3.368837E-3</v>
      </c>
      <c r="FK5" s="52">
        <v>-3.366169E-3</v>
      </c>
      <c r="FL5" s="52">
        <v>-3.3666960000000002E-3</v>
      </c>
      <c r="FM5" s="52">
        <v>-3.3684240000000001E-3</v>
      </c>
      <c r="FN5" s="52">
        <v>-3.3684660000000001E-3</v>
      </c>
      <c r="FO5" s="52">
        <v>-3.3689409999999999E-3</v>
      </c>
      <c r="FP5" s="52">
        <v>-3.3683720000000001E-3</v>
      </c>
      <c r="FQ5" s="52">
        <v>-3.3691860000000001E-3</v>
      </c>
      <c r="FR5" s="52">
        <v>-3.3687639999999998E-3</v>
      </c>
      <c r="FS5" s="52">
        <v>-3.3678660000000002E-3</v>
      </c>
      <c r="FT5" s="52">
        <v>-3.3727700000000002E-3</v>
      </c>
      <c r="FU5" s="52">
        <v>-3.3695420000000001E-3</v>
      </c>
      <c r="FV5" s="52">
        <v>-3.366838E-3</v>
      </c>
      <c r="FW5" s="52">
        <v>-3.3678610000000002E-3</v>
      </c>
      <c r="FX5" s="52">
        <v>-3.3694369999999999E-3</v>
      </c>
      <c r="FY5" s="52">
        <v>-3.3642759999999998E-3</v>
      </c>
      <c r="FZ5" s="52">
        <v>1.575676E-3</v>
      </c>
      <c r="GA5" s="52">
        <v>2.0644550000000002E-3</v>
      </c>
      <c r="GB5" s="52">
        <v>4.58451E-3</v>
      </c>
      <c r="GC5" s="52">
        <v>7.4778589999999999E-3</v>
      </c>
      <c r="GD5" s="52">
        <v>8.7434120000000008E-3</v>
      </c>
      <c r="GE5" s="52">
        <v>9.2410270000000006E-3</v>
      </c>
      <c r="GF5" s="52">
        <v>9.5131690000000001E-3</v>
      </c>
      <c r="GG5" s="52">
        <v>9.6390620000000003E-3</v>
      </c>
      <c r="GH5" s="52">
        <v>9.7281079999999992E-3</v>
      </c>
      <c r="GI5" s="52">
        <v>9.7437879999999998E-3</v>
      </c>
      <c r="GJ5" s="52">
        <v>9.7620250000000006E-3</v>
      </c>
      <c r="GK5" s="52">
        <v>9.7665970000000001E-3</v>
      </c>
      <c r="GL5" s="52">
        <v>9.7789560000000001E-3</v>
      </c>
      <c r="GM5" s="52">
        <v>9.7671770000000002E-3</v>
      </c>
      <c r="GN5" s="52">
        <v>9.7852679999999997E-3</v>
      </c>
      <c r="GO5" s="52">
        <v>9.7731169999999996E-3</v>
      </c>
      <c r="GP5" s="52">
        <v>9.7724600000000002E-3</v>
      </c>
      <c r="GQ5" s="52">
        <v>9.7702320000000002E-3</v>
      </c>
      <c r="GR5" s="52">
        <v>9.7869240000000007E-3</v>
      </c>
      <c r="GS5" s="52">
        <v>9.7716460000000002E-3</v>
      </c>
      <c r="GT5" s="52">
        <v>9.780291E-3</v>
      </c>
      <c r="GU5" s="52">
        <v>9.7822310000000006E-3</v>
      </c>
      <c r="GV5" s="52">
        <v>9.785808E-3</v>
      </c>
      <c r="GW5" s="52">
        <v>9.7728720000000002E-3</v>
      </c>
      <c r="GX5" s="52">
        <v>9.7868160000000003E-3</v>
      </c>
      <c r="GY5" s="52">
        <v>9.7941460000000001E-3</v>
      </c>
      <c r="GZ5" s="52">
        <v>9.7878010000000005E-3</v>
      </c>
      <c r="HA5" s="52">
        <v>9.7757120000000006E-3</v>
      </c>
      <c r="HB5" s="52">
        <v>9.8067620000000001E-3</v>
      </c>
      <c r="HC5" s="52">
        <v>9.785485E-3</v>
      </c>
      <c r="HD5" s="52">
        <v>9.7779800000000004E-3</v>
      </c>
      <c r="HE5" s="52">
        <v>9.7819789999999997E-3</v>
      </c>
      <c r="HF5" s="52">
        <v>9.8050140000000008E-3</v>
      </c>
      <c r="HG5" s="52">
        <v>9.782921E-3</v>
      </c>
      <c r="HH5" s="52">
        <v>9.7864040000000003E-3</v>
      </c>
      <c r="HI5" s="52">
        <v>9.791045E-3</v>
      </c>
      <c r="HJ5" s="52">
        <v>9.7859369999999998E-3</v>
      </c>
      <c r="HK5" s="52">
        <v>9.7778499999999994E-3</v>
      </c>
      <c r="HL5" s="52">
        <v>9.7885309999999996E-3</v>
      </c>
      <c r="HM5" s="52">
        <v>9.7737699999999993E-3</v>
      </c>
      <c r="HN5" s="52">
        <v>9.7788010000000002E-3</v>
      </c>
      <c r="HO5" s="52">
        <v>9.7853019999999992E-3</v>
      </c>
      <c r="HP5" s="52">
        <v>9.7961209999999996E-3</v>
      </c>
      <c r="HQ5" s="52">
        <v>9.78681E-3</v>
      </c>
      <c r="HR5" s="52">
        <v>9.7996149999999994E-3</v>
      </c>
      <c r="HS5" s="52">
        <v>9.7876990000000004E-3</v>
      </c>
      <c r="HT5" s="52">
        <v>9.8049190000000005E-3</v>
      </c>
      <c r="HU5" s="52">
        <v>9.7878970000000003E-3</v>
      </c>
      <c r="HV5" s="52">
        <v>9.8005509999999994E-3</v>
      </c>
      <c r="HW5" s="52">
        <v>9.8042719999999993E-3</v>
      </c>
      <c r="HX5" s="52">
        <v>9.7931939999999999E-3</v>
      </c>
      <c r="HY5" s="52">
        <v>9.791592E-3</v>
      </c>
      <c r="HZ5" s="52">
        <v>9.8015529999999993E-3</v>
      </c>
      <c r="IA5" s="52">
        <v>9.7854589999999998E-3</v>
      </c>
      <c r="IB5" s="52">
        <v>9.7908230000000006E-3</v>
      </c>
      <c r="IC5" s="52">
        <v>9.7886350000000004E-3</v>
      </c>
      <c r="ID5" s="52">
        <v>9.8021089999999998E-3</v>
      </c>
      <c r="IE5" s="52">
        <v>9.7900729999999998E-3</v>
      </c>
      <c r="IF5" s="52">
        <v>9.797722E-3</v>
      </c>
      <c r="IG5" s="52">
        <v>9.7902049999999997E-3</v>
      </c>
      <c r="IH5" s="52">
        <v>9.8025979999999992E-3</v>
      </c>
      <c r="II5" s="52">
        <v>9.7900609999999992E-3</v>
      </c>
      <c r="IJ5" s="52">
        <v>9.8188059999999994E-3</v>
      </c>
      <c r="IK5" s="52">
        <v>9.7877510000000008E-3</v>
      </c>
      <c r="IL5" s="52">
        <v>9.827545E-3</v>
      </c>
      <c r="IM5" s="52">
        <v>9.1536150000000004E-3</v>
      </c>
      <c r="IN5" s="52">
        <v>6.5422700000000002E-3</v>
      </c>
      <c r="IO5" s="52">
        <v>5.3363619999999999E-3</v>
      </c>
      <c r="IP5" s="53">
        <v>237.23920000000001</v>
      </c>
      <c r="IQ5" s="53">
        <v>143.22880000000001</v>
      </c>
      <c r="IR5" s="53">
        <v>58.566450000000003</v>
      </c>
      <c r="IS5" s="53">
        <v>29.50271</v>
      </c>
      <c r="IT5" s="53">
        <v>15.598269999999999</v>
      </c>
      <c r="IU5" s="53">
        <v>7.939883</v>
      </c>
      <c r="IV5" s="53">
        <v>4.0832620000000004</v>
      </c>
      <c r="IW5" s="53">
        <v>2.0395059999999998</v>
      </c>
      <c r="IX5" s="53">
        <v>1.041539</v>
      </c>
      <c r="IY5" s="53">
        <v>0.51910959999999995</v>
      </c>
      <c r="IZ5" s="53">
        <v>0.26413150000000002</v>
      </c>
      <c r="JA5" s="53">
        <v>0.1313098</v>
      </c>
      <c r="JB5" s="53">
        <v>6.6841010000000006E-2</v>
      </c>
      <c r="JC5" s="53">
        <v>3.325405E-2</v>
      </c>
      <c r="JD5" s="53">
        <v>1.6912179999999999E-2</v>
      </c>
      <c r="JE5" s="53">
        <v>8.413673E-3</v>
      </c>
      <c r="JF5" s="53">
        <v>4.2837589999999998E-3</v>
      </c>
      <c r="JG5" s="53">
        <v>2.138961E-3</v>
      </c>
      <c r="JH5" s="53">
        <v>1.0846129999999999E-3</v>
      </c>
      <c r="JI5" s="53">
        <v>5.3905360000000005E-4</v>
      </c>
      <c r="JJ5" s="53">
        <v>2.7139960000000001E-4</v>
      </c>
      <c r="JK5" s="53">
        <v>1.363266E-4</v>
      </c>
      <c r="JL5" s="53">
        <v>6.7930470000000001E-5</v>
      </c>
      <c r="JM5" s="53">
        <v>3.5743279999999999E-5</v>
      </c>
      <c r="JN5" s="53">
        <v>1.64531E-5</v>
      </c>
      <c r="JO5" s="53">
        <v>9.5248560000000005E-6</v>
      </c>
      <c r="JP5" s="53">
        <v>2.8457070000000001E-6</v>
      </c>
      <c r="JQ5" s="53">
        <v>3.7725380000000001E-6</v>
      </c>
      <c r="JR5" s="53">
        <v>-4.119842E-7</v>
      </c>
      <c r="JS5" s="53">
        <v>2.0591579999999998E-6</v>
      </c>
      <c r="JT5" s="53">
        <v>-5.6767990000000002E-7</v>
      </c>
      <c r="JU5" s="53">
        <v>1.7868500000000001E-6</v>
      </c>
      <c r="JV5" s="53">
        <v>-1.100035E-6</v>
      </c>
      <c r="JW5" s="53">
        <v>1.5782049999999999E-6</v>
      </c>
      <c r="JX5" s="53">
        <v>-8.7653349999999997E-7</v>
      </c>
      <c r="JY5" s="53">
        <v>1.2746310000000001E-6</v>
      </c>
      <c r="JZ5" s="53">
        <v>-7.2344600000000003E-7</v>
      </c>
      <c r="KA5" s="53">
        <v>1.276323E-6</v>
      </c>
      <c r="KB5" s="53">
        <v>-1.0139210000000001E-6</v>
      </c>
      <c r="KC5" s="53">
        <v>1.3140930000000001E-6</v>
      </c>
      <c r="KD5" s="53">
        <v>-8.9969110000000005E-7</v>
      </c>
      <c r="KE5" s="53">
        <v>1.3328509999999999E-6</v>
      </c>
      <c r="KF5" s="53">
        <v>-1.483475E-6</v>
      </c>
      <c r="KG5" s="53">
        <v>2.120499E-6</v>
      </c>
      <c r="KH5" s="53">
        <v>-7.2497169999999999E-7</v>
      </c>
      <c r="KI5" s="53">
        <v>1.03981E-6</v>
      </c>
      <c r="KJ5" s="53">
        <v>-1.4825359999999999E-6</v>
      </c>
      <c r="KK5" s="53">
        <v>1.0582460000000001E-6</v>
      </c>
      <c r="KL5" s="53">
        <v>-7.6917500000000003E-7</v>
      </c>
      <c r="KM5" s="53">
        <v>1.406015E-6</v>
      </c>
      <c r="KN5" s="53">
        <v>-1.0130840000000001E-6</v>
      </c>
      <c r="KO5" s="53">
        <v>1.2779169999999999E-6</v>
      </c>
      <c r="KP5" s="53">
        <v>-1.0601049999999999E-6</v>
      </c>
      <c r="KQ5" s="53">
        <v>1.5756959999999999E-6</v>
      </c>
      <c r="KR5" s="53">
        <v>-9.6371639999999997E-7</v>
      </c>
      <c r="KS5" s="53">
        <v>1.5888539999999999E-6</v>
      </c>
      <c r="KT5" s="53">
        <v>-5.1383720000000001E-7</v>
      </c>
      <c r="KU5" s="53">
        <v>1.0473210000000001E-6</v>
      </c>
      <c r="KV5" s="53">
        <v>3.8325110000000001E-7</v>
      </c>
      <c r="KW5" s="53">
        <v>1.159068E-6</v>
      </c>
      <c r="KX5" s="53">
        <v>-1.7448359999999999E-6</v>
      </c>
      <c r="KY5" s="53">
        <v>7.4069810000000005E-7</v>
      </c>
      <c r="KZ5" s="53">
        <v>8.0773079999999999E-6</v>
      </c>
      <c r="LA5" s="53">
        <v>-4.661132E-5</v>
      </c>
      <c r="LB5" s="53">
        <v>-3.2023460000000001E-4</v>
      </c>
      <c r="LC5" s="53">
        <v>14790.39</v>
      </c>
      <c r="LD5" s="53">
        <v>17613.560000000001</v>
      </c>
      <c r="LE5" s="53">
        <v>17669.05</v>
      </c>
      <c r="LF5" s="53">
        <v>17626.990000000002</v>
      </c>
      <c r="LG5" s="53">
        <v>17704.47</v>
      </c>
      <c r="LH5" s="53">
        <v>17645.509999999998</v>
      </c>
      <c r="LI5" s="53">
        <v>17695.22</v>
      </c>
      <c r="LJ5" s="53">
        <v>17708.64</v>
      </c>
      <c r="LK5" s="53">
        <v>17687.41</v>
      </c>
      <c r="LL5" s="53">
        <v>17646.259999999998</v>
      </c>
      <c r="LM5" s="53">
        <v>17686.48</v>
      </c>
      <c r="LN5" s="53">
        <v>17722.57</v>
      </c>
      <c r="LO5" s="53">
        <v>17725.759999999998</v>
      </c>
      <c r="LP5" s="53">
        <v>17663.3</v>
      </c>
      <c r="LQ5" s="53">
        <v>17743.689999999999</v>
      </c>
      <c r="LR5" s="53">
        <v>17642.560000000001</v>
      </c>
      <c r="LS5" s="53">
        <v>17708.71</v>
      </c>
      <c r="LT5" s="53">
        <v>17759.14</v>
      </c>
      <c r="LU5" s="53">
        <v>17720.71</v>
      </c>
      <c r="LV5" s="53">
        <v>17720.12</v>
      </c>
      <c r="LW5" s="53">
        <v>17688.23</v>
      </c>
      <c r="LX5" s="53">
        <v>17602.150000000001</v>
      </c>
      <c r="LY5" s="53">
        <v>17727.39</v>
      </c>
      <c r="LZ5" s="53">
        <v>17658.04</v>
      </c>
      <c r="MA5" s="53">
        <v>17749.57</v>
      </c>
      <c r="MB5" s="53">
        <v>17661.259999999998</v>
      </c>
      <c r="MC5" s="53">
        <v>17728.13</v>
      </c>
      <c r="MD5" s="53">
        <v>17701.240000000002</v>
      </c>
      <c r="ME5" s="53">
        <v>17688.71</v>
      </c>
      <c r="MF5" s="53">
        <v>17678.28</v>
      </c>
      <c r="MG5" s="53">
        <v>17704.84</v>
      </c>
      <c r="MH5" s="53">
        <v>17636.27</v>
      </c>
      <c r="MI5" s="53">
        <v>17607.66</v>
      </c>
      <c r="MJ5" s="53">
        <v>17700.23</v>
      </c>
      <c r="MK5" s="53">
        <v>17695.38</v>
      </c>
      <c r="ML5" s="53">
        <v>17706.8</v>
      </c>
      <c r="MM5" s="53">
        <v>17674.73</v>
      </c>
      <c r="MN5" s="53">
        <v>17747.55</v>
      </c>
      <c r="MO5" s="53">
        <v>17688.77</v>
      </c>
      <c r="MP5" s="53">
        <v>17697.86</v>
      </c>
      <c r="MQ5" s="53">
        <v>17710.400000000001</v>
      </c>
      <c r="MR5" s="53">
        <v>17637.54</v>
      </c>
      <c r="MS5" s="53">
        <v>17665.48</v>
      </c>
      <c r="MT5" s="53">
        <v>17686.14</v>
      </c>
      <c r="MU5" s="53">
        <v>17690.02</v>
      </c>
      <c r="MV5" s="53">
        <v>17654.79</v>
      </c>
      <c r="MW5" s="53">
        <v>17719.82</v>
      </c>
      <c r="MX5" s="53">
        <v>17664.89</v>
      </c>
      <c r="MY5" s="53">
        <v>17696.79</v>
      </c>
      <c r="MZ5" s="53">
        <v>17704.37</v>
      </c>
      <c r="NA5" s="53">
        <v>17658.84</v>
      </c>
      <c r="NB5" s="53">
        <v>17671.38</v>
      </c>
      <c r="NC5" s="53">
        <v>17619.02</v>
      </c>
      <c r="ND5" s="53">
        <v>17720.87</v>
      </c>
      <c r="NE5" s="53">
        <v>17694</v>
      </c>
      <c r="NF5" s="53">
        <v>17756.28</v>
      </c>
      <c r="NG5" s="53">
        <v>17680.3</v>
      </c>
      <c r="NH5" s="53">
        <v>17673.29</v>
      </c>
      <c r="NI5" s="53">
        <v>17692.759999999998</v>
      </c>
      <c r="NJ5" s="53">
        <v>17723.150000000001</v>
      </c>
      <c r="NK5" s="53">
        <v>17712.349999999999</v>
      </c>
      <c r="NL5" s="53">
        <v>17687.11</v>
      </c>
      <c r="NM5" s="53">
        <v>17650.060000000001</v>
      </c>
      <c r="NN5" s="53">
        <v>17751.830000000002</v>
      </c>
      <c r="NO5" s="53">
        <v>14899.23</v>
      </c>
      <c r="NP5" s="54">
        <v>-0.4033139</v>
      </c>
      <c r="NQ5" s="54">
        <v>-0.48586059999999998</v>
      </c>
      <c r="NR5" s="54">
        <v>-0.19880249999999999</v>
      </c>
      <c r="NS5" s="54">
        <v>-0.1000627</v>
      </c>
      <c r="NT5" s="54">
        <v>-5.2960069999999998E-2</v>
      </c>
      <c r="NU5" s="54">
        <v>-2.6921690000000002E-2</v>
      </c>
      <c r="NV5" s="54">
        <v>-1.3862029999999999E-2</v>
      </c>
      <c r="NW5" s="54">
        <v>-6.9161680000000003E-3</v>
      </c>
      <c r="NX5" s="54">
        <v>-3.5372239999999998E-3</v>
      </c>
      <c r="NY5" s="54">
        <v>-1.7596840000000001E-3</v>
      </c>
      <c r="NZ5" s="54">
        <v>-8.9729390000000005E-4</v>
      </c>
      <c r="OA5" s="54">
        <v>-4.454619E-4</v>
      </c>
      <c r="OB5" s="54">
        <v>-2.2695850000000001E-4</v>
      </c>
      <c r="OC5" s="54">
        <v>-1.128889E-4</v>
      </c>
      <c r="OD5" s="54">
        <v>-5.7381299999999999E-5</v>
      </c>
      <c r="OE5" s="54">
        <v>-2.85519E-5</v>
      </c>
      <c r="OF5" s="54">
        <v>-1.452661E-5</v>
      </c>
      <c r="OG5" s="54">
        <v>-7.2572580000000001E-6</v>
      </c>
      <c r="OH5" s="54">
        <v>-3.6809569999999999E-6</v>
      </c>
      <c r="OI5" s="54">
        <v>-1.828907E-6</v>
      </c>
      <c r="OJ5" s="54">
        <v>-9.2073389999999997E-7</v>
      </c>
      <c r="OK5" s="54">
        <v>-4.6300120000000002E-7</v>
      </c>
      <c r="OL5" s="54">
        <v>-2.3055070000000001E-7</v>
      </c>
      <c r="OM5" s="54">
        <v>-1.2126410000000001E-7</v>
      </c>
      <c r="ON5" s="54">
        <v>-5.5826449999999998E-8</v>
      </c>
      <c r="OO5" s="54">
        <v>-3.23294E-8</v>
      </c>
      <c r="OP5" s="54">
        <v>-9.655609E-9</v>
      </c>
      <c r="OQ5" s="54">
        <v>-1.2797670000000001E-8</v>
      </c>
      <c r="OR5" s="54">
        <v>1.3988750000000001E-9</v>
      </c>
      <c r="OS5" s="54">
        <v>-6.9838900000000004E-9</v>
      </c>
      <c r="OT5" s="54">
        <v>1.9281179999999999E-9</v>
      </c>
      <c r="OU5" s="54">
        <v>-6.0586159999999999E-9</v>
      </c>
      <c r="OV5" s="54">
        <v>3.7342250000000003E-9</v>
      </c>
      <c r="OW5" s="54">
        <v>-5.3532559999999997E-9</v>
      </c>
      <c r="OX5" s="54">
        <v>2.9764519999999998E-9</v>
      </c>
      <c r="OY5" s="54">
        <v>-4.3249689999999999E-9</v>
      </c>
      <c r="OZ5" s="54">
        <v>2.4539359999999999E-9</v>
      </c>
      <c r="PA5" s="54">
        <v>-4.3318260000000003E-9</v>
      </c>
      <c r="PB5" s="54">
        <v>3.441541E-9</v>
      </c>
      <c r="PC5" s="54">
        <v>-4.4585690000000003E-9</v>
      </c>
      <c r="PD5" s="54">
        <v>3.0546639999999999E-9</v>
      </c>
      <c r="PE5" s="54">
        <v>-4.5214439999999997E-9</v>
      </c>
      <c r="PF5" s="54">
        <v>5.0304980000000001E-9</v>
      </c>
      <c r="PG5" s="54">
        <v>-7.1984310000000002E-9</v>
      </c>
      <c r="PH5" s="54">
        <v>2.4628599999999999E-9</v>
      </c>
      <c r="PI5" s="54">
        <v>-3.5265769999999999E-9</v>
      </c>
      <c r="PJ5" s="54">
        <v>5.0276720000000001E-9</v>
      </c>
      <c r="PK5" s="54">
        <v>-3.5912679999999999E-9</v>
      </c>
      <c r="PL5" s="54">
        <v>2.6126659999999998E-9</v>
      </c>
      <c r="PM5" s="54">
        <v>-4.7716479999999999E-9</v>
      </c>
      <c r="PN5" s="54">
        <v>3.4364469999999999E-9</v>
      </c>
      <c r="PO5" s="54">
        <v>-4.3332569999999999E-9</v>
      </c>
      <c r="PP5" s="54">
        <v>3.5981039999999998E-9</v>
      </c>
      <c r="PQ5" s="54">
        <v>-5.3470950000000003E-9</v>
      </c>
      <c r="PR5" s="54">
        <v>3.2713730000000002E-9</v>
      </c>
      <c r="PS5" s="54">
        <v>-5.391612E-9</v>
      </c>
      <c r="PT5" s="54">
        <v>1.742115E-9</v>
      </c>
      <c r="PU5" s="54">
        <v>-3.5604169999999999E-9</v>
      </c>
      <c r="PV5" s="54">
        <v>-1.299964E-9</v>
      </c>
      <c r="PW5" s="54">
        <v>-3.932197E-9</v>
      </c>
      <c r="PX5" s="54">
        <v>5.9175870000000003E-9</v>
      </c>
      <c r="PY5" s="54">
        <v>-2.513283E-9</v>
      </c>
      <c r="PZ5" s="54">
        <v>-2.74028E-8</v>
      </c>
      <c r="QA5" s="54">
        <v>1.5819399999999999E-7</v>
      </c>
      <c r="QB5" s="54">
        <v>5.4425500000000005E-7</v>
      </c>
      <c r="QC5" s="52">
        <v>5.3137999999999998E-6</v>
      </c>
      <c r="QD5" s="52">
        <v>5.3130730000000003E-6</v>
      </c>
      <c r="QE5" s="52">
        <v>3.5647459999999999E-6</v>
      </c>
      <c r="QF5" s="52">
        <v>3.563904E-6</v>
      </c>
      <c r="QG5" s="52">
        <v>3.5642769999999999E-6</v>
      </c>
      <c r="QH5" s="52">
        <v>3.5639439999999998E-6</v>
      </c>
      <c r="QI5" s="52">
        <v>3.5645719999999998E-6</v>
      </c>
      <c r="QJ5" s="52">
        <v>3.5636859999999999E-6</v>
      </c>
      <c r="QK5" s="52">
        <v>3.5644959999999998E-6</v>
      </c>
      <c r="QL5" s="52">
        <v>3.563536E-6</v>
      </c>
      <c r="QM5" s="52">
        <v>3.5647890000000001E-6</v>
      </c>
      <c r="QN5" s="52">
        <v>3.5636780000000001E-6</v>
      </c>
      <c r="QO5" s="52">
        <v>3.5645509999999998E-6</v>
      </c>
      <c r="QP5" s="52">
        <v>3.563844E-6</v>
      </c>
      <c r="QQ5" s="52">
        <v>3.5644889999999998E-6</v>
      </c>
      <c r="QR5" s="52">
        <v>3.5641080000000001E-6</v>
      </c>
      <c r="QS5" s="52">
        <v>3.564233E-6</v>
      </c>
      <c r="QT5" s="52">
        <v>3.563812E-6</v>
      </c>
      <c r="QU5" s="52">
        <v>3.5646219999999999E-6</v>
      </c>
      <c r="QV5" s="52">
        <v>3.5636780000000001E-6</v>
      </c>
      <c r="QW5" s="52">
        <v>3.5645669999999999E-6</v>
      </c>
      <c r="QX5" s="52">
        <v>3.5638539999999999E-6</v>
      </c>
      <c r="QY5" s="52">
        <v>3.5649450000000001E-6</v>
      </c>
      <c r="QZ5" s="52">
        <v>3.5639019999999999E-6</v>
      </c>
      <c r="RA5" s="52">
        <v>3.5643790000000002E-6</v>
      </c>
      <c r="RB5" s="52">
        <v>3.5636800000000002E-6</v>
      </c>
      <c r="RC5" s="52">
        <v>3.56441E-6</v>
      </c>
      <c r="RD5" s="52">
        <v>3.5637310000000001E-6</v>
      </c>
      <c r="RE5" s="52">
        <v>3.5646070000000001E-6</v>
      </c>
      <c r="RF5" s="52">
        <v>3.563858E-6</v>
      </c>
      <c r="RG5" s="52">
        <v>3.5648979999999999E-6</v>
      </c>
      <c r="RH5" s="52">
        <v>3.563768E-6</v>
      </c>
      <c r="RI5" s="52">
        <v>3.5648580000000001E-6</v>
      </c>
      <c r="RJ5" s="52">
        <v>3.5638180000000002E-6</v>
      </c>
      <c r="RK5" s="52">
        <v>3.5646440000000001E-6</v>
      </c>
      <c r="RL5" s="52">
        <v>3.5638270000000002E-6</v>
      </c>
      <c r="RM5" s="52">
        <v>3.5644390000000001E-6</v>
      </c>
      <c r="RN5" s="52">
        <v>3.5637529999999998E-6</v>
      </c>
      <c r="RO5" s="52">
        <v>3.5644780000000002E-6</v>
      </c>
      <c r="RP5" s="52">
        <v>3.5638749999999998E-6</v>
      </c>
      <c r="RQ5" s="52">
        <v>3.5646760000000001E-6</v>
      </c>
      <c r="RR5" s="52">
        <v>3.5637389999999999E-6</v>
      </c>
      <c r="RS5" s="52">
        <v>3.5648129999999999E-6</v>
      </c>
      <c r="RT5" s="52">
        <v>3.5640070000000001E-6</v>
      </c>
      <c r="RU5" s="52">
        <v>3.5644670000000001E-6</v>
      </c>
      <c r="RV5" s="52">
        <v>3.563828E-6</v>
      </c>
      <c r="RW5" s="52">
        <v>3.56441E-6</v>
      </c>
      <c r="RX5" s="52">
        <v>3.5638009999999999E-6</v>
      </c>
      <c r="RY5" s="52">
        <v>3.564509E-6</v>
      </c>
      <c r="RZ5" s="52">
        <v>3.563911E-6</v>
      </c>
      <c r="SA5" s="52">
        <v>3.5648379999999999E-6</v>
      </c>
      <c r="SB5" s="52">
        <v>3.5640550000000001E-6</v>
      </c>
      <c r="SC5" s="52">
        <v>3.5648900000000001E-6</v>
      </c>
      <c r="SD5" s="52">
        <v>3.5636960000000002E-6</v>
      </c>
      <c r="SE5" s="52">
        <v>3.5644620000000001E-6</v>
      </c>
      <c r="SF5" s="52">
        <v>3.5636480000000001E-6</v>
      </c>
      <c r="SG5" s="52">
        <v>3.5643930000000001E-6</v>
      </c>
      <c r="SH5" s="52">
        <v>3.563573E-6</v>
      </c>
      <c r="SI5" s="52">
        <v>3.5643980000000001E-6</v>
      </c>
      <c r="SJ5" s="52">
        <v>3.5636940000000001E-6</v>
      </c>
      <c r="SK5" s="52">
        <v>3.5646129999999999E-6</v>
      </c>
      <c r="SL5" s="52">
        <v>3.5638200000000002E-6</v>
      </c>
      <c r="SM5" s="52">
        <v>3.5646059999999999E-6</v>
      </c>
      <c r="SN5" s="52">
        <v>3.5637179999999999E-6</v>
      </c>
      <c r="SO5" s="52">
        <v>3.564525E-6</v>
      </c>
      <c r="SP5" s="52">
        <v>3.5637319999999999E-6</v>
      </c>
      <c r="SQ5" s="52">
        <v>5.312049E-6</v>
      </c>
      <c r="SR5" s="52">
        <v>5.3137999999999998E-6</v>
      </c>
      <c r="SS5" s="295">
        <v>4.2500760000000004E-6</v>
      </c>
      <c r="ST5" s="295">
        <v>8.4804960000000003E-6</v>
      </c>
      <c r="SU5" s="295">
        <v>8.4861959999999992E-6</v>
      </c>
      <c r="SV5" s="295">
        <v>8.4791130000000004E-6</v>
      </c>
      <c r="SW5" s="295">
        <v>8.4881320000000001E-6</v>
      </c>
      <c r="SX5" s="295">
        <v>8.4767260000000008E-6</v>
      </c>
      <c r="SY5" s="295">
        <v>8.4871050000000008E-6</v>
      </c>
      <c r="SZ5" s="295">
        <v>8.4777489999999992E-6</v>
      </c>
      <c r="TA5" s="295">
        <v>8.4903749999999992E-6</v>
      </c>
      <c r="TB5" s="295">
        <v>8.4745309999999997E-6</v>
      </c>
      <c r="TC5" s="295">
        <v>8.4928699999999992E-6</v>
      </c>
      <c r="TD5" s="295">
        <v>8.4811260000000003E-6</v>
      </c>
      <c r="TE5" s="295">
        <v>8.4887439999999992E-6</v>
      </c>
      <c r="TF5" s="295">
        <v>8.4868539999999992E-6</v>
      </c>
      <c r="TG5" s="295">
        <v>8.4822470000000001E-6</v>
      </c>
      <c r="TH5" s="295">
        <v>8.4837789999999992E-6</v>
      </c>
      <c r="TI5" s="295">
        <v>8.4777270000000007E-6</v>
      </c>
      <c r="TJ5" s="295">
        <v>8.4822229999999994E-6</v>
      </c>
      <c r="TK5" s="295">
        <v>8.4844949999999995E-6</v>
      </c>
      <c r="TL5" s="295">
        <v>8.4820290000000004E-6</v>
      </c>
      <c r="TM5" s="295">
        <v>8.4813510000000008E-6</v>
      </c>
      <c r="TN5" s="295">
        <v>8.4906619999999992E-6</v>
      </c>
      <c r="TO5" s="295">
        <v>8.4848030000000004E-6</v>
      </c>
      <c r="TP5" s="295">
        <v>8.4816000000000002E-6</v>
      </c>
      <c r="TQ5" s="295">
        <v>8.4826629999999997E-6</v>
      </c>
      <c r="TR5" s="295">
        <v>8.4855349999999994E-6</v>
      </c>
      <c r="TS5" s="295">
        <v>8.4826090000000004E-6</v>
      </c>
      <c r="TT5" s="295">
        <v>8.4808119999999997E-6</v>
      </c>
      <c r="TU5" s="295">
        <v>8.4886440000000007E-6</v>
      </c>
      <c r="TV5" s="295">
        <v>8.479058E-6</v>
      </c>
      <c r="TW5" s="295">
        <v>8.4912219999999995E-6</v>
      </c>
      <c r="TX5" s="295">
        <v>8.4766699999999993E-6</v>
      </c>
      <c r="TY5" s="295">
        <v>8.4866070000000002E-6</v>
      </c>
      <c r="TZ5" s="295">
        <v>8.4799720000000002E-6</v>
      </c>
      <c r="UA5" s="295">
        <v>8.4892709999999992E-6</v>
      </c>
      <c r="UB5" s="295">
        <v>8.4827900000000005E-6</v>
      </c>
      <c r="UC5" s="295">
        <v>8.4800250000000002E-6</v>
      </c>
      <c r="UD5" s="295">
        <v>8.4849709999999999E-6</v>
      </c>
      <c r="UE5" s="295">
        <v>8.4857239999999997E-6</v>
      </c>
      <c r="UF5" s="295">
        <v>8.4822190000000002E-6</v>
      </c>
      <c r="UG5" s="295">
        <v>8.4880909999999996E-6</v>
      </c>
      <c r="UH5" s="295">
        <v>8.4807759999999995E-6</v>
      </c>
      <c r="UI5" s="295">
        <v>8.4775600000000005E-6</v>
      </c>
      <c r="UJ5" s="295">
        <v>8.4867180000000005E-6</v>
      </c>
      <c r="UK5" s="295">
        <v>8.4929529999999996E-6</v>
      </c>
      <c r="UL5" s="295">
        <v>8.4789010000000005E-6</v>
      </c>
      <c r="UM5" s="295">
        <v>8.4781590000000008E-6</v>
      </c>
      <c r="UN5" s="295">
        <v>8.4840119999999999E-6</v>
      </c>
      <c r="UO5" s="295">
        <v>8.4917810000000003E-6</v>
      </c>
      <c r="UP5" s="295">
        <v>8.4843469999999996E-6</v>
      </c>
      <c r="UQ5" s="295">
        <v>8.4801649999999998E-6</v>
      </c>
      <c r="UR5" s="295">
        <v>8.4771890000000007E-6</v>
      </c>
      <c r="US5" s="295">
        <v>8.4852570000000006E-6</v>
      </c>
      <c r="UT5" s="295">
        <v>8.4837059999999995E-6</v>
      </c>
      <c r="UU5" s="295">
        <v>8.486348E-6</v>
      </c>
      <c r="UV5" s="295">
        <v>8.4834930000000002E-6</v>
      </c>
      <c r="UW5" s="295">
        <v>8.4760089999999994E-6</v>
      </c>
      <c r="UX5" s="295">
        <v>8.4988650000000002E-6</v>
      </c>
      <c r="UY5" s="295">
        <v>8.4798419999999996E-6</v>
      </c>
      <c r="UZ5" s="295">
        <v>8.4813770000000002E-6</v>
      </c>
      <c r="VA5" s="295">
        <v>8.4787129999999995E-6</v>
      </c>
      <c r="VB5" s="295">
        <v>8.4828189999999998E-6</v>
      </c>
      <c r="VC5" s="295">
        <v>8.4814130000000004E-6</v>
      </c>
      <c r="VD5" s="295">
        <v>8.4847429999999995E-6</v>
      </c>
      <c r="VE5" s="295">
        <v>4.2488769999999997E-6</v>
      </c>
      <c r="VF5" s="51">
        <v>0.50000029999999995</v>
      </c>
      <c r="VG5" s="51">
        <v>0.60247410000000001</v>
      </c>
      <c r="VH5" s="51">
        <v>1.2225980000000001</v>
      </c>
      <c r="VI5" s="51">
        <v>1.6411450000000001</v>
      </c>
      <c r="VJ5" s="51">
        <v>1.7706440000000001</v>
      </c>
      <c r="VK5" s="51">
        <v>1.837439</v>
      </c>
      <c r="VL5" s="51">
        <v>1.874125</v>
      </c>
      <c r="VM5" s="51">
        <v>1.8994200000000001</v>
      </c>
      <c r="VN5" s="51">
        <v>1.9063829999999999</v>
      </c>
      <c r="VO5" s="51">
        <v>1.914995</v>
      </c>
      <c r="VP5" s="51">
        <v>1.911864</v>
      </c>
      <c r="VQ5" s="51">
        <v>1.918703</v>
      </c>
      <c r="VR5" s="51">
        <v>1.914903</v>
      </c>
      <c r="VS5" s="51">
        <v>1.9180159999999999</v>
      </c>
      <c r="VT5" s="51">
        <v>1.9151659999999999</v>
      </c>
      <c r="VU5" s="51">
        <v>1.918717</v>
      </c>
      <c r="VV5" s="51">
        <v>1.91421</v>
      </c>
      <c r="VW5" s="51">
        <v>1.918668</v>
      </c>
      <c r="VX5" s="51">
        <v>1.9161049999999999</v>
      </c>
      <c r="VY5" s="51">
        <v>1.9192389999999999</v>
      </c>
      <c r="VZ5" s="51">
        <v>1.9150910000000001</v>
      </c>
      <c r="WA5" s="51">
        <v>1.9199729999999999</v>
      </c>
      <c r="WB5" s="51">
        <v>1.915648</v>
      </c>
      <c r="WC5" s="51">
        <v>1.920196</v>
      </c>
      <c r="WD5" s="51">
        <v>1.9169320000000001</v>
      </c>
      <c r="WE5" s="51">
        <v>1.921605</v>
      </c>
      <c r="WF5" s="51">
        <v>1.9169959999999999</v>
      </c>
      <c r="WG5" s="51">
        <v>1.919943</v>
      </c>
      <c r="WH5" s="51">
        <v>1.918266</v>
      </c>
      <c r="WI5" s="51">
        <v>1.9206510000000001</v>
      </c>
      <c r="WJ5" s="51">
        <v>1.9146179999999999</v>
      </c>
      <c r="WK5" s="51">
        <v>1.921397</v>
      </c>
      <c r="WL5" s="51">
        <v>1.9180170000000001</v>
      </c>
      <c r="WM5" s="51">
        <v>1.9204030000000001</v>
      </c>
      <c r="WN5" s="51">
        <v>1.916309</v>
      </c>
      <c r="WO5" s="51">
        <v>1.922439</v>
      </c>
      <c r="WP5" s="51">
        <v>1.9170560000000001</v>
      </c>
      <c r="WQ5" s="51">
        <v>1.9207320000000001</v>
      </c>
      <c r="WR5" s="51">
        <v>1.917095</v>
      </c>
      <c r="WS5" s="51">
        <v>1.920229</v>
      </c>
      <c r="WT5" s="51">
        <v>1.915754</v>
      </c>
      <c r="WU5" s="51">
        <v>1.9217420000000001</v>
      </c>
      <c r="WV5" s="51">
        <v>1.917446</v>
      </c>
      <c r="WW5" s="51">
        <v>1.921592</v>
      </c>
      <c r="WX5" s="51">
        <v>1.918779</v>
      </c>
      <c r="WY5" s="51">
        <v>1.9218150000000001</v>
      </c>
      <c r="WZ5" s="51">
        <v>1.918809</v>
      </c>
      <c r="XA5" s="51">
        <v>1.9213359999999999</v>
      </c>
      <c r="XB5" s="51">
        <v>1.918634</v>
      </c>
      <c r="XC5" s="51">
        <v>1.9235910000000001</v>
      </c>
      <c r="XD5" s="51">
        <v>1.9171339999999999</v>
      </c>
      <c r="XE5" s="51">
        <v>1.921127</v>
      </c>
      <c r="XF5" s="51">
        <v>1.918139</v>
      </c>
      <c r="XG5" s="51">
        <v>1.9210700000000001</v>
      </c>
      <c r="XH5" s="51">
        <v>1.917484</v>
      </c>
      <c r="XI5" s="51">
        <v>1.9226989999999999</v>
      </c>
      <c r="XJ5" s="51">
        <v>1.9185430000000001</v>
      </c>
      <c r="XK5" s="51">
        <v>1.9231389999999999</v>
      </c>
      <c r="XL5" s="51">
        <v>1.9188229999999999</v>
      </c>
      <c r="XM5" s="51">
        <v>1.9227320000000001</v>
      </c>
      <c r="XN5" s="51">
        <v>1.9190179999999999</v>
      </c>
      <c r="XO5" s="51">
        <v>1.9222570000000001</v>
      </c>
      <c r="XP5" s="51">
        <v>1.9212819999999999</v>
      </c>
      <c r="XQ5" s="51">
        <v>1.9232149999999999</v>
      </c>
      <c r="XR5" s="51">
        <v>1.9209099999999999</v>
      </c>
      <c r="XS5" s="51">
        <v>1.871016</v>
      </c>
      <c r="XT5" s="51">
        <v>1.1990130000000001</v>
      </c>
      <c r="XU5" s="51">
        <v>1.1805300000000001</v>
      </c>
      <c r="XV5" s="55" t="s">
        <v>357</v>
      </c>
      <c r="XW5" s="55" t="s">
        <v>357</v>
      </c>
      <c r="XX5" s="55" t="s">
        <v>357</v>
      </c>
      <c r="XY5" s="55" t="s">
        <v>357</v>
      </c>
      <c r="XZ5" s="55" t="s">
        <v>357</v>
      </c>
      <c r="YA5" s="55" t="s">
        <v>357</v>
      </c>
      <c r="YB5" s="55" t="s">
        <v>357</v>
      </c>
      <c r="YC5" s="55" t="s">
        <v>357</v>
      </c>
      <c r="YD5" s="55" t="s">
        <v>357</v>
      </c>
      <c r="YE5" s="55" t="s">
        <v>357</v>
      </c>
      <c r="YF5" s="55" t="s">
        <v>357</v>
      </c>
      <c r="YG5" s="55" t="s">
        <v>357</v>
      </c>
      <c r="YH5" s="55" t="s">
        <v>357</v>
      </c>
      <c r="YI5" s="55" t="s">
        <v>357</v>
      </c>
      <c r="YJ5" s="55" t="s">
        <v>357</v>
      </c>
      <c r="YK5" s="55" t="s">
        <v>357</v>
      </c>
      <c r="YL5" s="55" t="s">
        <v>357</v>
      </c>
      <c r="YM5" s="55" t="s">
        <v>357</v>
      </c>
      <c r="YN5" s="55" t="s">
        <v>357</v>
      </c>
      <c r="YO5" s="55" t="s">
        <v>357</v>
      </c>
      <c r="YP5" s="55" t="s">
        <v>357</v>
      </c>
      <c r="YQ5" s="55" t="s">
        <v>357</v>
      </c>
      <c r="YR5" s="55" t="s">
        <v>357</v>
      </c>
      <c r="YS5" s="55" t="s">
        <v>357</v>
      </c>
      <c r="YT5" s="55" t="s">
        <v>357</v>
      </c>
      <c r="YU5" s="55" t="s">
        <v>357</v>
      </c>
      <c r="YV5" s="55" t="s">
        <v>357</v>
      </c>
      <c r="YW5" s="55" t="s">
        <v>357</v>
      </c>
      <c r="YX5" s="55" t="s">
        <v>357</v>
      </c>
      <c r="YY5" s="55" t="s">
        <v>357</v>
      </c>
      <c r="YZ5" s="55" t="s">
        <v>357</v>
      </c>
      <c r="ZA5" s="55" t="s">
        <v>357</v>
      </c>
      <c r="ZB5" s="55" t="s">
        <v>357</v>
      </c>
      <c r="ZC5" s="55" t="s">
        <v>357</v>
      </c>
      <c r="ZD5" s="55" t="s">
        <v>357</v>
      </c>
      <c r="ZE5" s="55" t="s">
        <v>357</v>
      </c>
      <c r="ZF5" s="55" t="s">
        <v>357</v>
      </c>
      <c r="ZG5" s="55" t="s">
        <v>357</v>
      </c>
      <c r="ZH5" s="55" t="s">
        <v>357</v>
      </c>
      <c r="ZI5" s="55" t="s">
        <v>357</v>
      </c>
      <c r="ZJ5" s="55" t="s">
        <v>357</v>
      </c>
      <c r="ZK5" s="55" t="s">
        <v>357</v>
      </c>
      <c r="ZL5" s="55" t="s">
        <v>357</v>
      </c>
      <c r="ZM5" s="55" t="s">
        <v>357</v>
      </c>
      <c r="ZN5" s="55" t="s">
        <v>357</v>
      </c>
      <c r="ZO5" s="55" t="s">
        <v>357</v>
      </c>
      <c r="ZP5" s="55" t="s">
        <v>357</v>
      </c>
      <c r="ZQ5" s="55" t="s">
        <v>357</v>
      </c>
      <c r="ZR5" s="55" t="s">
        <v>357</v>
      </c>
      <c r="ZS5" s="55" t="s">
        <v>357</v>
      </c>
      <c r="ZT5" s="55" t="s">
        <v>357</v>
      </c>
      <c r="ZU5" s="55" t="s">
        <v>357</v>
      </c>
      <c r="ZV5" s="55" t="s">
        <v>357</v>
      </c>
      <c r="ZW5" s="55" t="s">
        <v>357</v>
      </c>
      <c r="ZX5" s="55" t="s">
        <v>357</v>
      </c>
      <c r="ZY5" s="55" t="s">
        <v>357</v>
      </c>
      <c r="ZZ5" s="55" t="s">
        <v>357</v>
      </c>
      <c r="AAA5" s="55" t="s">
        <v>357</v>
      </c>
      <c r="AAB5" s="55" t="s">
        <v>357</v>
      </c>
      <c r="AAC5" s="55" t="s">
        <v>357</v>
      </c>
      <c r="AAD5" s="55" t="s">
        <v>357</v>
      </c>
      <c r="AAE5" s="55" t="s">
        <v>357</v>
      </c>
      <c r="AAF5" s="55" t="s">
        <v>357</v>
      </c>
      <c r="AAG5" s="55" t="s">
        <v>357</v>
      </c>
      <c r="AAH5" s="55" t="s">
        <v>357</v>
      </c>
      <c r="AAI5" s="51">
        <v>231.48779999999999</v>
      </c>
      <c r="AAJ5" s="51">
        <v>231.3991</v>
      </c>
      <c r="AAK5" s="51">
        <v>230.07640000000001</v>
      </c>
      <c r="AAL5" s="51">
        <v>226.23390000000001</v>
      </c>
      <c r="AAM5" s="51">
        <v>222.4272</v>
      </c>
      <c r="AAN5" s="51">
        <v>218.791</v>
      </c>
      <c r="AAO5" s="51">
        <v>215.15039999999999</v>
      </c>
      <c r="AAP5" s="51">
        <v>211.5104</v>
      </c>
      <c r="AAQ5" s="51">
        <v>207.85939999999999</v>
      </c>
      <c r="AAR5" s="51">
        <v>204.21379999999999</v>
      </c>
      <c r="AAS5" s="51">
        <v>200.55009999999999</v>
      </c>
      <c r="AAT5" s="51">
        <v>196.904</v>
      </c>
      <c r="AAU5" s="51">
        <v>193.24600000000001</v>
      </c>
      <c r="AAV5" s="51">
        <v>189.59569999999999</v>
      </c>
      <c r="AAW5" s="51">
        <v>185.93129999999999</v>
      </c>
      <c r="AAX5" s="51">
        <v>182.28440000000001</v>
      </c>
      <c r="AAY5" s="51">
        <v>178.62309999999999</v>
      </c>
      <c r="AAZ5" s="51">
        <v>174.9666</v>
      </c>
      <c r="ABA5" s="51">
        <v>171.30430000000001</v>
      </c>
      <c r="ABB5" s="51">
        <v>167.65469999999999</v>
      </c>
      <c r="ABC5" s="51">
        <v>163.98500000000001</v>
      </c>
      <c r="ABD5" s="51">
        <v>160.33269999999999</v>
      </c>
      <c r="ABE5" s="51">
        <v>156.67099999999999</v>
      </c>
      <c r="ABF5" s="51">
        <v>153.0163</v>
      </c>
      <c r="ABG5" s="51">
        <v>149.34809999999999</v>
      </c>
      <c r="ABH5" s="51">
        <v>145.69999999999999</v>
      </c>
      <c r="ABI5" s="51">
        <v>142.03579999999999</v>
      </c>
      <c r="ABJ5" s="51">
        <v>138.3811</v>
      </c>
      <c r="ABK5" s="51">
        <v>134.7184</v>
      </c>
      <c r="ABL5" s="51">
        <v>131.0652</v>
      </c>
      <c r="ABM5" s="51">
        <v>127.4007</v>
      </c>
      <c r="ABN5" s="51">
        <v>123.74630000000001</v>
      </c>
      <c r="ABO5" s="51">
        <v>120.0793</v>
      </c>
      <c r="ABP5" s="51">
        <v>116.42870000000001</v>
      </c>
      <c r="ABQ5" s="51">
        <v>112.7587</v>
      </c>
      <c r="ABR5" s="51">
        <v>109.105</v>
      </c>
      <c r="ABS5" s="51">
        <v>105.441</v>
      </c>
      <c r="ABT5" s="51">
        <v>101.7818</v>
      </c>
      <c r="ABU5" s="51">
        <v>98.113069999999993</v>
      </c>
      <c r="ABV5" s="51">
        <v>94.460549999999998</v>
      </c>
      <c r="ABW5" s="51">
        <v>90.791179999999997</v>
      </c>
      <c r="ABX5" s="51">
        <v>87.129019999999997</v>
      </c>
      <c r="ABY5" s="51">
        <v>83.465469999999996</v>
      </c>
      <c r="ABZ5" s="51">
        <v>79.812060000000002</v>
      </c>
      <c r="ACA5" s="51">
        <v>76.139480000000006</v>
      </c>
      <c r="ACB5" s="51">
        <v>72.485550000000003</v>
      </c>
      <c r="ACC5" s="51">
        <v>68.821119999999993</v>
      </c>
      <c r="ACD5" s="51">
        <v>65.164490000000001</v>
      </c>
      <c r="ACE5" s="51">
        <v>61.495890000000003</v>
      </c>
      <c r="ACF5" s="51">
        <v>57.840380000000003</v>
      </c>
      <c r="ACG5" s="51">
        <v>54.172899999999998</v>
      </c>
      <c r="ACH5" s="51">
        <v>50.512720000000002</v>
      </c>
      <c r="ACI5" s="51">
        <v>46.841749999999998</v>
      </c>
      <c r="ACJ5" s="51">
        <v>43.19023</v>
      </c>
      <c r="ACK5" s="51">
        <v>39.515860000000004</v>
      </c>
      <c r="ACL5" s="51">
        <v>35.857149999999997</v>
      </c>
      <c r="ACM5" s="51">
        <v>32.188780000000001</v>
      </c>
      <c r="ACN5" s="51">
        <v>28.528009999999998</v>
      </c>
      <c r="ACO5" s="51">
        <v>24.85744</v>
      </c>
      <c r="ACP5" s="51">
        <v>21.20269</v>
      </c>
      <c r="ACQ5" s="51">
        <v>17.531659999999999</v>
      </c>
      <c r="ACR5" s="51">
        <v>13.87133</v>
      </c>
      <c r="ACS5" s="51">
        <v>10.203390000000001</v>
      </c>
      <c r="ACT5" s="51">
        <v>6.5460390000000004</v>
      </c>
      <c r="ACU5" s="51">
        <v>2.8473920000000001</v>
      </c>
      <c r="ACV5" s="51">
        <v>-0.47023090000000001</v>
      </c>
      <c r="ACW5" s="51">
        <v>-0.50691739999999996</v>
      </c>
      <c r="ACX5" s="51">
        <v>-0.29493599999999998</v>
      </c>
      <c r="ACY5" s="56">
        <v>-0.72949920000000001</v>
      </c>
      <c r="ACZ5" s="56">
        <v>-0.73002520000000004</v>
      </c>
      <c r="ADA5" s="56">
        <v>-0.73651650000000002</v>
      </c>
      <c r="ADB5" s="56">
        <v>-0.74126630000000004</v>
      </c>
      <c r="ADC5" s="56">
        <v>-0.7384018</v>
      </c>
      <c r="ADD5" s="56">
        <v>-0.73115019999999997</v>
      </c>
      <c r="ADE5" s="56">
        <v>-0.7213425</v>
      </c>
      <c r="ADF5" s="56">
        <v>-0.71085790000000004</v>
      </c>
      <c r="ADG5" s="56">
        <v>-0.69961759999999995</v>
      </c>
      <c r="ADH5" s="56">
        <v>-0.68767029999999996</v>
      </c>
      <c r="ADI5" s="56">
        <v>-0.67456419999999995</v>
      </c>
      <c r="ADJ5" s="56">
        <v>-0.66312490000000002</v>
      </c>
      <c r="ADK5" s="56">
        <v>-0.65054210000000001</v>
      </c>
      <c r="ADL5" s="56">
        <v>-0.63787499999999997</v>
      </c>
      <c r="ADM5" s="56">
        <v>-0.62575289999999995</v>
      </c>
      <c r="ADN5" s="56">
        <v>-0.61347810000000003</v>
      </c>
      <c r="ADO5" s="56">
        <v>-0.60064519999999999</v>
      </c>
      <c r="ADP5" s="56">
        <v>-0.58858330000000003</v>
      </c>
      <c r="ADQ5" s="56">
        <v>-0.57665049999999995</v>
      </c>
      <c r="ADR5" s="56">
        <v>-0.56402240000000003</v>
      </c>
      <c r="ADS5" s="56">
        <v>-0.55153470000000004</v>
      </c>
      <c r="ADT5" s="56">
        <v>-0.53960810000000003</v>
      </c>
      <c r="ADU5" s="56">
        <v>-0.52714559999999999</v>
      </c>
      <c r="ADV5" s="56">
        <v>-0.5149958</v>
      </c>
      <c r="ADW5" s="56">
        <v>-0.50268060000000003</v>
      </c>
      <c r="ADX5" s="56">
        <v>-0.49073519999999998</v>
      </c>
      <c r="ADY5" s="56">
        <v>-0.47810209999999997</v>
      </c>
      <c r="ADZ5" s="56">
        <v>-0.46559919999999999</v>
      </c>
      <c r="AEA5" s="56">
        <v>-0.45385979999999998</v>
      </c>
      <c r="AEB5" s="56">
        <v>-0.441187</v>
      </c>
      <c r="AEC5" s="56">
        <v>-0.42823339999999999</v>
      </c>
      <c r="AED5" s="56">
        <v>-0.41654150000000001</v>
      </c>
      <c r="AEE5" s="56">
        <v>-0.40437129999999999</v>
      </c>
      <c r="AEF5" s="56">
        <v>-0.39170709999999997</v>
      </c>
      <c r="AEG5" s="56">
        <v>-0.37916610000000001</v>
      </c>
      <c r="AEH5" s="56">
        <v>-0.36734260000000002</v>
      </c>
      <c r="AEI5" s="56">
        <v>-0.35466920000000002</v>
      </c>
      <c r="AEJ5" s="56">
        <v>-0.34224130000000003</v>
      </c>
      <c r="AEK5" s="56">
        <v>-0.32995799999999997</v>
      </c>
      <c r="AEL5" s="56">
        <v>-0.31756040000000002</v>
      </c>
      <c r="AEM5" s="56">
        <v>-0.3050272</v>
      </c>
      <c r="AEN5" s="56">
        <v>-0.29306090000000001</v>
      </c>
      <c r="AEO5" s="56">
        <v>-0.28068870000000001</v>
      </c>
      <c r="AEP5" s="56">
        <v>-0.26848899999999998</v>
      </c>
      <c r="AEQ5" s="56">
        <v>-0.25613540000000001</v>
      </c>
      <c r="AER5" s="56">
        <v>-0.24371870000000001</v>
      </c>
      <c r="AES5" s="56">
        <v>-0.23150109999999999</v>
      </c>
      <c r="AET5" s="56">
        <v>-0.21903139999999999</v>
      </c>
      <c r="AEU5" s="56">
        <v>-0.20672280000000001</v>
      </c>
      <c r="AEV5" s="56">
        <v>-0.1946078</v>
      </c>
      <c r="AEW5" s="56">
        <v>-0.18195810000000001</v>
      </c>
      <c r="AEX5" s="56">
        <v>-0.16962959999999999</v>
      </c>
      <c r="AEY5" s="56">
        <v>-0.15731429999999999</v>
      </c>
      <c r="AEZ5" s="56">
        <v>-0.14495169999999999</v>
      </c>
      <c r="AFA5" s="56">
        <v>-0.13255120000000001</v>
      </c>
      <c r="AFB5" s="56">
        <v>-0.1203255</v>
      </c>
      <c r="AFC5" s="56">
        <v>-0.10794520000000001</v>
      </c>
      <c r="AFD5" s="56">
        <v>-9.5645930000000004E-2</v>
      </c>
      <c r="AFE5" s="56">
        <v>-8.3232440000000005E-2</v>
      </c>
      <c r="AFF5" s="56">
        <v>-7.0981340000000004E-2</v>
      </c>
      <c r="AFG5" s="56">
        <v>-5.857532E-2</v>
      </c>
      <c r="AFH5" s="56">
        <v>-4.6248230000000001E-2</v>
      </c>
      <c r="AFI5" s="56">
        <v>-3.3920190000000003E-2</v>
      </c>
      <c r="AFJ5" s="56">
        <v>-2.161685E-2</v>
      </c>
      <c r="AFK5" s="56">
        <v>-9.048459E-3</v>
      </c>
      <c r="AFL5" s="56">
        <v>1.4616729999999999E-3</v>
      </c>
      <c r="AFM5" s="56">
        <v>1.4072570000000001E-3</v>
      </c>
      <c r="AFN5" s="56">
        <v>8.9687950000000001E-4</v>
      </c>
      <c r="AFO5" s="53">
        <v>300</v>
      </c>
      <c r="AFP5" s="53">
        <v>383.60230000000001</v>
      </c>
      <c r="AFQ5" s="53">
        <v>505.70400000000001</v>
      </c>
      <c r="AFR5" s="53">
        <v>631.34379999999999</v>
      </c>
      <c r="AFS5" s="53">
        <v>664.83360000000005</v>
      </c>
      <c r="AFT5" s="53">
        <v>681.75210000000004</v>
      </c>
      <c r="AFU5" s="53">
        <v>690.70889999999997</v>
      </c>
      <c r="AFV5" s="53">
        <v>695.27319999999997</v>
      </c>
      <c r="AFW5" s="53">
        <v>697.61789999999996</v>
      </c>
      <c r="AFX5" s="53">
        <v>698.79150000000004</v>
      </c>
      <c r="AFY5" s="53">
        <v>699.39559999999994</v>
      </c>
      <c r="AFZ5" s="53">
        <v>699.69309999999996</v>
      </c>
      <c r="AGA5" s="53">
        <v>699.84529999999995</v>
      </c>
      <c r="AGB5" s="53">
        <v>699.92110000000002</v>
      </c>
      <c r="AGC5" s="53">
        <v>699.9597</v>
      </c>
      <c r="AGD5" s="53">
        <v>699.97879999999998</v>
      </c>
      <c r="AGE5" s="53">
        <v>699.98860000000002</v>
      </c>
      <c r="AGF5" s="53">
        <v>699.99350000000004</v>
      </c>
      <c r="AGG5" s="53">
        <v>699.99590000000001</v>
      </c>
      <c r="AGH5" s="53">
        <v>699.99720000000002</v>
      </c>
      <c r="AGI5" s="53">
        <v>699.99779999999998</v>
      </c>
      <c r="AGJ5" s="53">
        <v>699.99810000000002</v>
      </c>
      <c r="AGK5" s="53">
        <v>699.9982</v>
      </c>
      <c r="AGL5" s="53">
        <v>699.99829999999997</v>
      </c>
      <c r="AGM5" s="53">
        <v>699.99839999999995</v>
      </c>
      <c r="AGN5" s="53">
        <v>699.99839999999995</v>
      </c>
      <c r="AGO5" s="53">
        <v>699.99839999999995</v>
      </c>
      <c r="AGP5" s="53">
        <v>699.99839999999995</v>
      </c>
      <c r="AGQ5" s="53">
        <v>699.99839999999995</v>
      </c>
      <c r="AGR5" s="53">
        <v>699.99839999999995</v>
      </c>
      <c r="AGS5" s="53">
        <v>699.99839999999995</v>
      </c>
      <c r="AGT5" s="53">
        <v>699.99839999999995</v>
      </c>
      <c r="AGU5" s="53">
        <v>699.99839999999995</v>
      </c>
      <c r="AGV5" s="53">
        <v>699.99839999999995</v>
      </c>
      <c r="AGW5" s="53">
        <v>699.99839999999995</v>
      </c>
      <c r="AGX5" s="53">
        <v>699.99839999999995</v>
      </c>
      <c r="AGY5" s="53">
        <v>699.99839999999995</v>
      </c>
      <c r="AGZ5" s="53">
        <v>699.99839999999995</v>
      </c>
      <c r="AHA5" s="53">
        <v>699.99839999999995</v>
      </c>
      <c r="AHB5" s="53">
        <v>699.99839999999995</v>
      </c>
      <c r="AHC5" s="53">
        <v>699.99839999999995</v>
      </c>
      <c r="AHD5" s="53">
        <v>699.99839999999995</v>
      </c>
      <c r="AHE5" s="53">
        <v>699.99839999999995</v>
      </c>
      <c r="AHF5" s="53">
        <v>699.99839999999995</v>
      </c>
      <c r="AHG5" s="53">
        <v>699.99839999999995</v>
      </c>
      <c r="AHH5" s="53">
        <v>699.99839999999995</v>
      </c>
      <c r="AHI5" s="53">
        <v>699.99839999999995</v>
      </c>
      <c r="AHJ5" s="53">
        <v>699.99839999999995</v>
      </c>
      <c r="AHK5" s="53">
        <v>699.99839999999995</v>
      </c>
      <c r="AHL5" s="53">
        <v>699.99839999999995</v>
      </c>
      <c r="AHM5" s="53">
        <v>699.99839999999995</v>
      </c>
      <c r="AHN5" s="53">
        <v>699.99839999999995</v>
      </c>
      <c r="AHO5" s="53">
        <v>699.99839999999995</v>
      </c>
      <c r="AHP5" s="53">
        <v>699.99839999999995</v>
      </c>
      <c r="AHQ5" s="53">
        <v>699.99839999999995</v>
      </c>
      <c r="AHR5" s="53">
        <v>699.99839999999995</v>
      </c>
      <c r="AHS5" s="53">
        <v>699.99839999999995</v>
      </c>
      <c r="AHT5" s="53">
        <v>699.99839999999995</v>
      </c>
      <c r="AHU5" s="53">
        <v>699.99839999999995</v>
      </c>
      <c r="AHV5" s="53">
        <v>699.99839999999995</v>
      </c>
      <c r="AHW5" s="53">
        <v>699.99839999999995</v>
      </c>
      <c r="AHX5" s="53">
        <v>699.99839999999995</v>
      </c>
      <c r="AHY5" s="53">
        <v>699.99839999999995</v>
      </c>
      <c r="AHZ5" s="53">
        <v>699.99839999999995</v>
      </c>
      <c r="AIA5" s="53">
        <v>699.99839999999995</v>
      </c>
      <c r="AIB5" s="53">
        <v>699.99850000000004</v>
      </c>
      <c r="AIC5" s="53">
        <v>699.99990000000003</v>
      </c>
      <c r="AID5" s="53">
        <v>700.00040000000001</v>
      </c>
      <c r="AIE5" s="57">
        <v>1.487821E-8</v>
      </c>
      <c r="AIF5" s="47">
        <v>1.706871E-9</v>
      </c>
      <c r="AIG5" s="52">
        <v>1.533098E-9</v>
      </c>
      <c r="AIH5" s="52">
        <v>1.535107E-9</v>
      </c>
      <c r="AII5" s="52">
        <v>1.5444179999999999E-9</v>
      </c>
      <c r="AIJ5" s="52">
        <v>1.538454E-9</v>
      </c>
      <c r="AIK5" s="52">
        <v>1.537338E-9</v>
      </c>
      <c r="AIL5" s="52">
        <v>1.539846E-9</v>
      </c>
      <c r="AIM5" s="52">
        <v>1.545049E-9</v>
      </c>
      <c r="AIN5" s="52">
        <v>1.538162E-9</v>
      </c>
      <c r="AIO5" s="52">
        <v>1.54002E-9</v>
      </c>
      <c r="AIP5" s="52">
        <v>1.546323E-9</v>
      </c>
      <c r="AIQ5" s="52">
        <v>1.5391769999999999E-9</v>
      </c>
      <c r="AIR5" s="52">
        <v>1.5398489999999999E-9</v>
      </c>
      <c r="AIS5" s="52">
        <v>1.544598E-9</v>
      </c>
      <c r="AIT5" s="52">
        <v>1.540474E-9</v>
      </c>
      <c r="AIU5" s="52">
        <v>1.5357580000000001E-9</v>
      </c>
      <c r="AIV5" s="52">
        <v>1.541425E-9</v>
      </c>
      <c r="AIW5" s="52">
        <v>1.5443849999999999E-9</v>
      </c>
      <c r="AIX5" s="52">
        <v>1.5324119999999999E-9</v>
      </c>
      <c r="AIY5" s="52">
        <v>1.534507E-9</v>
      </c>
      <c r="AIZ5" s="52">
        <v>1.545736E-9</v>
      </c>
      <c r="AJA5" s="52">
        <v>1.5362290000000001E-9</v>
      </c>
      <c r="AJB5" s="52">
        <v>1.5365190000000001E-9</v>
      </c>
      <c r="AJC5" s="52">
        <v>1.5424860000000001E-9</v>
      </c>
      <c r="AJD5" s="52">
        <v>1.5407059999999999E-9</v>
      </c>
      <c r="AJE5" s="52">
        <v>1.541041E-9</v>
      </c>
      <c r="AJF5" s="52">
        <v>1.539855E-9</v>
      </c>
      <c r="AJG5" s="52">
        <v>1.545202E-9</v>
      </c>
      <c r="AJH5" s="52">
        <v>1.5404450000000001E-9</v>
      </c>
      <c r="AJI5" s="52">
        <v>1.538049E-9</v>
      </c>
      <c r="AJJ5" s="52">
        <v>1.546304E-9</v>
      </c>
      <c r="AJK5" s="52">
        <v>1.54086E-9</v>
      </c>
      <c r="AJL5" s="52">
        <v>1.5382959999999999E-9</v>
      </c>
      <c r="AJM5" s="52">
        <v>1.5376530000000001E-9</v>
      </c>
      <c r="AJN5" s="52">
        <v>1.5445800000000001E-9</v>
      </c>
      <c r="AJO5" s="52">
        <v>1.5356179999999999E-9</v>
      </c>
      <c r="AJP5" s="52">
        <v>1.534858E-9</v>
      </c>
      <c r="AJQ5" s="52">
        <v>1.544094E-9</v>
      </c>
      <c r="AJR5" s="52">
        <v>1.537588E-9</v>
      </c>
      <c r="AJS5" s="52">
        <v>1.5327610000000001E-9</v>
      </c>
      <c r="AJT5" s="52">
        <v>1.5434350000000001E-9</v>
      </c>
      <c r="AJU5" s="52">
        <v>1.5426410000000001E-9</v>
      </c>
      <c r="AJV5" s="52">
        <v>1.538819E-9</v>
      </c>
      <c r="AJW5" s="52">
        <v>1.5385540000000001E-9</v>
      </c>
      <c r="AJX5" s="52">
        <v>1.5462499999999999E-9</v>
      </c>
      <c r="AJY5" s="52">
        <v>1.54077E-9</v>
      </c>
      <c r="AJZ5" s="52">
        <v>1.540136E-9</v>
      </c>
      <c r="AKA5" s="52">
        <v>1.5454669999999999E-9</v>
      </c>
      <c r="AKB5" s="52">
        <v>1.539233E-9</v>
      </c>
      <c r="AKC5" s="52">
        <v>1.53761E-9</v>
      </c>
      <c r="AKD5" s="52">
        <v>1.541235E-9</v>
      </c>
      <c r="AKE5" s="52">
        <v>1.544247E-9</v>
      </c>
      <c r="AKF5" s="52">
        <v>1.5339500000000001E-9</v>
      </c>
      <c r="AKG5" s="52">
        <v>1.537008E-9</v>
      </c>
      <c r="AKH5" s="52">
        <v>1.54387E-9</v>
      </c>
      <c r="AKI5" s="52">
        <v>1.5349860000000001E-9</v>
      </c>
      <c r="AKJ5" s="52">
        <v>1.535187E-9</v>
      </c>
      <c r="AKK5" s="52">
        <v>1.543453E-9</v>
      </c>
      <c r="AKL5" s="52">
        <v>1.540749E-9</v>
      </c>
      <c r="AKM5" s="52">
        <v>1.537907E-9</v>
      </c>
      <c r="AKN5" s="52">
        <v>1.5403069999999999E-9</v>
      </c>
      <c r="AKO5" s="52">
        <v>1.5456259999999999E-9</v>
      </c>
      <c r="AKP5" s="52">
        <v>1.5397529999999999E-9</v>
      </c>
      <c r="AKQ5" s="52">
        <v>1.537006E-9</v>
      </c>
      <c r="AKR5" s="52">
        <v>1.7109840000000001E-9</v>
      </c>
      <c r="AKS5" s="441"/>
      <c r="AKT5" s="212">
        <f>P80_C3_LAMINAR_cpcambiado!$B$1*P80_C3_LAMINAR_cpcambiado!$B$3</f>
        <v>1.487864E-8</v>
      </c>
      <c r="AKU5" s="124">
        <f>P80_C3_LAMINAR_cpcambiado!$B$1*(P80_C3_LAMINAR_cpcambiado!$B$2)</f>
        <v>2.1255199999999999E-9</v>
      </c>
      <c r="AKV5" s="124">
        <f>P80_C3_LAMINAR_cpcambiado!$B$1*($D$2)</f>
        <v>2.3912100000000001E-9</v>
      </c>
      <c r="AKW5" s="124">
        <f>P80_C3_LAMINAR_cpcambiado!$B$1*($D$2)</f>
        <v>2.3912100000000001E-9</v>
      </c>
      <c r="AKX5" s="124">
        <f>P80_C3_LAMINAR_cpcambiado!$B$1*($D$2)</f>
        <v>2.3912100000000001E-9</v>
      </c>
      <c r="AKY5" s="124">
        <f>P80_C3_LAMINAR_cpcambiado!$B$1*($D$2)</f>
        <v>2.3912100000000001E-9</v>
      </c>
      <c r="AKZ5" s="124">
        <f>P80_C3_LAMINAR_cpcambiado!$B$1*($D$2)</f>
        <v>2.3912100000000001E-9</v>
      </c>
      <c r="ALA5" s="124">
        <f>P80_C3_LAMINAR_cpcambiado!$B$1*($D$2)</f>
        <v>2.3912100000000001E-9</v>
      </c>
      <c r="ALB5" s="124">
        <f>P80_C3_LAMINAR_cpcambiado!$B$1*($D$2)</f>
        <v>2.3912100000000001E-9</v>
      </c>
      <c r="ALC5" s="124">
        <f>P80_C3_LAMINAR_cpcambiado!$B$1*($D$2)</f>
        <v>2.3912100000000001E-9</v>
      </c>
      <c r="ALD5" s="124">
        <f>P80_C3_LAMINAR_cpcambiado!$B$1*($D$2)</f>
        <v>2.3912100000000001E-9</v>
      </c>
      <c r="ALE5" s="124">
        <f>P80_C3_LAMINAR_cpcambiado!$B$1*($D$2)</f>
        <v>2.3912100000000001E-9</v>
      </c>
      <c r="ALF5" s="124">
        <f>P80_C3_LAMINAR_cpcambiado!$B$1*($D$2)</f>
        <v>2.3912100000000001E-9</v>
      </c>
      <c r="ALG5" s="124">
        <f>P80_C3_LAMINAR_cpcambiado!$B$1*($D$2)</f>
        <v>2.3912100000000001E-9</v>
      </c>
      <c r="ALH5" s="124">
        <f>P80_C3_LAMINAR_cpcambiado!$B$1*($D$2)</f>
        <v>2.3912100000000001E-9</v>
      </c>
      <c r="ALI5" s="124">
        <f>P80_C3_LAMINAR_cpcambiado!$B$1*($D$2)</f>
        <v>2.3912100000000001E-9</v>
      </c>
      <c r="ALJ5" s="124">
        <f>P80_C3_LAMINAR_cpcambiado!$B$1*($D$2)</f>
        <v>2.3912100000000001E-9</v>
      </c>
      <c r="ALK5" s="124">
        <f>P80_C3_LAMINAR_cpcambiado!$B$1*($D$2)</f>
        <v>2.3912100000000001E-9</v>
      </c>
      <c r="ALL5" s="124">
        <f>P80_C3_LAMINAR_cpcambiado!$B$1*($D$2)</f>
        <v>2.3912100000000001E-9</v>
      </c>
      <c r="ALM5" s="124">
        <f>P80_C3_LAMINAR_cpcambiado!$B$1*($D$2)</f>
        <v>2.3912100000000001E-9</v>
      </c>
      <c r="ALN5" s="124">
        <f>P80_C3_LAMINAR_cpcambiado!$B$1*($D$2)</f>
        <v>2.3912100000000001E-9</v>
      </c>
      <c r="ALO5" s="124">
        <f>P80_C3_LAMINAR_cpcambiado!$B$1*($D$2)</f>
        <v>2.3912100000000001E-9</v>
      </c>
      <c r="ALP5" s="124">
        <f>P80_C3_LAMINAR_cpcambiado!$B$1*($D$2)</f>
        <v>2.3912100000000001E-9</v>
      </c>
      <c r="ALQ5" s="124">
        <f>P80_C3_LAMINAR_cpcambiado!$B$1*($D$2)</f>
        <v>2.3912100000000001E-9</v>
      </c>
      <c r="ALR5" s="124">
        <f>P80_C3_LAMINAR_cpcambiado!$B$1*($D$2)</f>
        <v>2.3912100000000001E-9</v>
      </c>
      <c r="ALS5" s="124">
        <f>P80_C3_LAMINAR_cpcambiado!$B$1*($D$2)</f>
        <v>2.3912100000000001E-9</v>
      </c>
      <c r="ALT5" s="124">
        <f>P80_C3_LAMINAR_cpcambiado!$B$1*($D$2)</f>
        <v>2.3912100000000001E-9</v>
      </c>
      <c r="ALU5" s="124">
        <f>P80_C3_LAMINAR_cpcambiado!$B$1*($D$2)</f>
        <v>2.3912100000000001E-9</v>
      </c>
      <c r="ALV5" s="124">
        <f>P80_C3_LAMINAR_cpcambiado!$B$1*($D$2)</f>
        <v>2.3912100000000001E-9</v>
      </c>
      <c r="ALW5" s="124">
        <f>P80_C3_LAMINAR_cpcambiado!$B$1*($D$2)</f>
        <v>2.3912100000000001E-9</v>
      </c>
      <c r="ALX5" s="124">
        <f>P80_C3_LAMINAR_cpcambiado!$B$1*($D$2)</f>
        <v>2.3912100000000001E-9</v>
      </c>
      <c r="ALY5" s="124">
        <f>P80_C3_LAMINAR_cpcambiado!$B$1*($D$2)</f>
        <v>2.3912100000000001E-9</v>
      </c>
      <c r="ALZ5" s="124">
        <f>P80_C3_LAMINAR_cpcambiado!$B$1*($D$2)</f>
        <v>2.3912100000000001E-9</v>
      </c>
      <c r="AMA5" s="124">
        <f>P80_C3_LAMINAR_cpcambiado!$B$1*($D$2)</f>
        <v>2.3912100000000001E-9</v>
      </c>
      <c r="AMB5" s="124">
        <f>P80_C3_LAMINAR_cpcambiado!$B$1*($D$2)</f>
        <v>2.3912100000000001E-9</v>
      </c>
      <c r="AMC5" s="124">
        <f>P80_C3_LAMINAR_cpcambiado!$B$1*($D$2)</f>
        <v>2.3912100000000001E-9</v>
      </c>
      <c r="AMD5" s="124">
        <f>P80_C3_LAMINAR_cpcambiado!$B$1*($D$2)</f>
        <v>2.3912100000000001E-9</v>
      </c>
      <c r="AME5" s="124">
        <f>P80_C3_LAMINAR_cpcambiado!$B$1*($D$2)</f>
        <v>2.3912100000000001E-9</v>
      </c>
      <c r="AMF5" s="124">
        <f>P80_C3_LAMINAR_cpcambiado!$B$1*($D$2)</f>
        <v>2.3912100000000001E-9</v>
      </c>
      <c r="AMG5" s="124">
        <f>P80_C3_LAMINAR_cpcambiado!$B$1*($D$2)</f>
        <v>2.3912100000000001E-9</v>
      </c>
      <c r="AMH5" s="124">
        <f>P80_C3_LAMINAR_cpcambiado!$B$1*($D$2)</f>
        <v>2.3912100000000001E-9</v>
      </c>
      <c r="AMI5" s="124">
        <f>P80_C3_LAMINAR_cpcambiado!$B$1*($D$2)</f>
        <v>2.3912100000000001E-9</v>
      </c>
      <c r="AMJ5" s="124">
        <f>P80_C3_LAMINAR_cpcambiado!$B$1*($D$2)</f>
        <v>2.3912100000000001E-9</v>
      </c>
      <c r="AMK5" s="124">
        <f>P80_C3_LAMINAR_cpcambiado!$B$1*($D$2)</f>
        <v>2.3912100000000001E-9</v>
      </c>
      <c r="AML5" s="124">
        <f>P80_C3_LAMINAR_cpcambiado!$B$1*($D$2)</f>
        <v>2.3912100000000001E-9</v>
      </c>
      <c r="AMM5" s="124">
        <f>P80_C3_LAMINAR_cpcambiado!$B$1*($D$2)</f>
        <v>2.3912100000000001E-9</v>
      </c>
      <c r="AMN5" s="124">
        <f>P80_C3_LAMINAR_cpcambiado!$B$1*($D$2)</f>
        <v>2.3912100000000001E-9</v>
      </c>
      <c r="AMO5" s="124">
        <f>P80_C3_LAMINAR_cpcambiado!$B$1*($D$2)</f>
        <v>2.3912100000000001E-9</v>
      </c>
      <c r="AMP5" s="124">
        <f>P80_C3_LAMINAR_cpcambiado!$B$1*($D$2)</f>
        <v>2.3912100000000001E-9</v>
      </c>
      <c r="AMQ5" s="124">
        <f>P80_C3_LAMINAR_cpcambiado!$B$1*($D$2)</f>
        <v>2.3912100000000001E-9</v>
      </c>
      <c r="AMR5" s="124">
        <f>P80_C3_LAMINAR_cpcambiado!$B$1*($D$2)</f>
        <v>2.3912100000000001E-9</v>
      </c>
      <c r="AMS5" s="124">
        <f>P80_C3_LAMINAR_cpcambiado!$B$1*($D$2)</f>
        <v>2.3912100000000001E-9</v>
      </c>
      <c r="AMT5" s="124">
        <f>P80_C3_LAMINAR_cpcambiado!$B$1*($D$2)</f>
        <v>2.3912100000000001E-9</v>
      </c>
      <c r="AMU5" s="124">
        <f>P80_C3_LAMINAR_cpcambiado!$B$1*($D$2)</f>
        <v>2.3912100000000001E-9</v>
      </c>
      <c r="AMV5" s="124">
        <f>P80_C3_LAMINAR_cpcambiado!$B$1*($D$2)</f>
        <v>2.3912100000000001E-9</v>
      </c>
      <c r="AMW5" s="124">
        <f>P80_C3_LAMINAR_cpcambiado!$B$1*($D$2)</f>
        <v>2.3912100000000001E-9</v>
      </c>
      <c r="AMX5" s="124">
        <f>P80_C3_LAMINAR_cpcambiado!$B$1*($D$2)</f>
        <v>2.3912100000000001E-9</v>
      </c>
      <c r="AMY5" s="124">
        <f>P80_C3_LAMINAR_cpcambiado!$B$1*($D$2)</f>
        <v>2.3912100000000001E-9</v>
      </c>
      <c r="AMZ5" s="124">
        <f>P80_C3_LAMINAR_cpcambiado!$B$1*($D$2)</f>
        <v>2.3912100000000001E-9</v>
      </c>
      <c r="ANA5" s="124">
        <f>P80_C3_LAMINAR_cpcambiado!$B$1*($D$2)</f>
        <v>2.3912100000000001E-9</v>
      </c>
      <c r="ANB5" s="124">
        <f>P80_C3_LAMINAR_cpcambiado!$B$1*($D$2)</f>
        <v>2.3912100000000001E-9</v>
      </c>
      <c r="ANC5" s="124">
        <f>P80_C3_LAMINAR_cpcambiado!$B$1*($D$2)</f>
        <v>2.3912100000000001E-9</v>
      </c>
      <c r="AND5" s="124">
        <f>P80_C3_LAMINAR_cpcambiado!$B$1*($D$2)</f>
        <v>2.3912100000000001E-9</v>
      </c>
      <c r="ANE5" s="124">
        <f>P80_C3_LAMINAR_cpcambiado!$B$1*($D$2)</f>
        <v>2.3912100000000001E-9</v>
      </c>
      <c r="ANF5" s="124">
        <f>P80_C3_LAMINAR_cpcambiado!$B$1*($D$2)</f>
        <v>2.3912100000000001E-9</v>
      </c>
      <c r="ANG5" s="124">
        <f>P80_C3_LAMINAR_cpcambiado!$B$1*($B$2)</f>
        <v>2.1255199999999999E-9</v>
      </c>
      <c r="ANH5" s="167">
        <f>AIF5/(AKU5)*100</f>
        <v>80.303690391057245</v>
      </c>
      <c r="ANI5" s="167">
        <f t="shared" ref="ANI5:ANX20" si="2">AIG5/(AKV5)*100</f>
        <v>64.113900493892203</v>
      </c>
      <c r="ANJ5" s="167">
        <f t="shared" si="2"/>
        <v>64.197916535979687</v>
      </c>
      <c r="ANK5" s="167">
        <f t="shared" si="2"/>
        <v>64.587300989875416</v>
      </c>
      <c r="ANL5" s="167">
        <f t="shared" si="2"/>
        <v>64.337887513016426</v>
      </c>
      <c r="ANM5" s="167">
        <f t="shared" si="2"/>
        <v>64.29121658072691</v>
      </c>
      <c r="ANN5" s="167">
        <f t="shared" si="2"/>
        <v>64.396100718882906</v>
      </c>
      <c r="ANO5" s="167">
        <f t="shared" si="2"/>
        <v>64.613689303741623</v>
      </c>
      <c r="ANP5" s="167">
        <f t="shared" si="2"/>
        <v>64.325676122130631</v>
      </c>
      <c r="ANQ5" s="167">
        <f t="shared" si="2"/>
        <v>64.403377369616223</v>
      </c>
      <c r="ANR5" s="167">
        <f t="shared" si="2"/>
        <v>64.666967769455624</v>
      </c>
      <c r="ANS5" s="167">
        <f t="shared" si="2"/>
        <v>64.368123251408278</v>
      </c>
      <c r="ANT5" s="167">
        <f t="shared" si="2"/>
        <v>64.396226178378299</v>
      </c>
      <c r="ANU5" s="167">
        <f t="shared" si="2"/>
        <v>64.59482855959952</v>
      </c>
      <c r="ANV5" s="167">
        <f t="shared" si="2"/>
        <v>64.422363573253705</v>
      </c>
      <c r="ANW5" s="167">
        <f t="shared" si="2"/>
        <v>64.225141246481911</v>
      </c>
      <c r="ANX5" s="167">
        <f t="shared" si="2"/>
        <v>64.462134233296112</v>
      </c>
      <c r="ANY5" s="167">
        <f t="shared" ref="ANY5:AON20" si="3">AIW5/(ALL5)*100</f>
        <v>64.585920935425989</v>
      </c>
      <c r="ANZ5" s="167">
        <f t="shared" si="3"/>
        <v>64.085212089276965</v>
      </c>
      <c r="AOA5" s="167">
        <f t="shared" si="3"/>
        <v>64.172824636899307</v>
      </c>
      <c r="AOB5" s="167">
        <f t="shared" si="3"/>
        <v>64.642419528188654</v>
      </c>
      <c r="AOC5" s="167">
        <f t="shared" si="3"/>
        <v>64.244838387260003</v>
      </c>
      <c r="AOD5" s="167">
        <f t="shared" si="3"/>
        <v>64.256966138482198</v>
      </c>
      <c r="AOE5" s="167">
        <f t="shared" si="3"/>
        <v>64.506505074836596</v>
      </c>
      <c r="AOF5" s="167">
        <f t="shared" si="3"/>
        <v>64.432065774231447</v>
      </c>
      <c r="AOG5" s="167">
        <f t="shared" si="3"/>
        <v>64.446075417884657</v>
      </c>
      <c r="AOH5" s="167">
        <f t="shared" si="3"/>
        <v>64.396477097369115</v>
      </c>
      <c r="AOI5" s="167">
        <f t="shared" si="3"/>
        <v>64.620087738007115</v>
      </c>
      <c r="AOJ5" s="167">
        <f t="shared" si="3"/>
        <v>64.421150798131492</v>
      </c>
      <c r="AOK5" s="167">
        <f t="shared" si="3"/>
        <v>64.32095048113716</v>
      </c>
      <c r="AOL5" s="167">
        <f t="shared" si="3"/>
        <v>64.666173192651414</v>
      </c>
      <c r="AOM5" s="167">
        <f t="shared" si="3"/>
        <v>64.43850602832876</v>
      </c>
      <c r="AON5" s="167">
        <f t="shared" si="3"/>
        <v>64.331279979591912</v>
      </c>
      <c r="AOO5" s="167">
        <f t="shared" ref="AOO5:APD20" si="4">AJM5/(AMB5)*100</f>
        <v>64.304389827744117</v>
      </c>
      <c r="AOP5" s="167">
        <f t="shared" si="4"/>
        <v>64.594075802627131</v>
      </c>
      <c r="AOQ5" s="167">
        <f t="shared" si="4"/>
        <v>64.219286470029814</v>
      </c>
      <c r="AOR5" s="167">
        <f t="shared" si="4"/>
        <v>64.187503397861335</v>
      </c>
      <c r="AOS5" s="167">
        <f t="shared" si="4"/>
        <v>64.573751364372015</v>
      </c>
      <c r="AOT5" s="167">
        <f t="shared" si="4"/>
        <v>64.30167153867707</v>
      </c>
      <c r="AOU5" s="167">
        <f t="shared" si="4"/>
        <v>64.099807210575392</v>
      </c>
      <c r="AOV5" s="167">
        <f t="shared" si="4"/>
        <v>64.546192095215389</v>
      </c>
      <c r="AOW5" s="167">
        <f t="shared" si="4"/>
        <v>64.512987148765689</v>
      </c>
      <c r="AOX5" s="167">
        <f t="shared" si="4"/>
        <v>64.353151751623656</v>
      </c>
      <c r="AOY5" s="167">
        <f t="shared" si="4"/>
        <v>64.342069496196487</v>
      </c>
      <c r="AOZ5" s="167">
        <f t="shared" si="4"/>
        <v>64.663914921734175</v>
      </c>
      <c r="APA5" s="167">
        <f t="shared" si="4"/>
        <v>64.434742243466687</v>
      </c>
      <c r="APB5" s="167">
        <f t="shared" si="4"/>
        <v>64.408228470105087</v>
      </c>
      <c r="APC5" s="167">
        <f t="shared" si="4"/>
        <v>64.631169993434284</v>
      </c>
      <c r="APD5" s="167">
        <f t="shared" si="4"/>
        <v>64.370465161989117</v>
      </c>
      <c r="APE5" s="167">
        <f t="shared" ref="APE5:APT20" si="5">AKC5/(AMR5)*100</f>
        <v>64.302591574976688</v>
      </c>
      <c r="APF5" s="167">
        <f t="shared" si="5"/>
        <v>64.454188465253992</v>
      </c>
      <c r="APG5" s="167">
        <f t="shared" si="5"/>
        <v>64.580149798637507</v>
      </c>
      <c r="APH5" s="167">
        <f t="shared" si="5"/>
        <v>64.149530990586356</v>
      </c>
      <c r="API5" s="167">
        <f t="shared" si="5"/>
        <v>64.277416036232708</v>
      </c>
      <c r="APJ5" s="167">
        <f t="shared" si="5"/>
        <v>64.564383722048674</v>
      </c>
      <c r="APK5" s="167">
        <f t="shared" si="5"/>
        <v>64.192856336331815</v>
      </c>
      <c r="APL5" s="167">
        <f t="shared" si="5"/>
        <v>64.201262122523744</v>
      </c>
      <c r="APM5" s="167">
        <f t="shared" si="5"/>
        <v>64.546944852187806</v>
      </c>
      <c r="APN5" s="167">
        <f t="shared" si="5"/>
        <v>64.433864026998876</v>
      </c>
      <c r="APO5" s="167">
        <f t="shared" si="5"/>
        <v>64.315012065021477</v>
      </c>
      <c r="APP5" s="167">
        <f t="shared" si="5"/>
        <v>64.415379661342996</v>
      </c>
      <c r="APQ5" s="167">
        <f t="shared" si="5"/>
        <v>64.637819346690577</v>
      </c>
      <c r="APR5" s="167">
        <f t="shared" si="5"/>
        <v>64.392211474525439</v>
      </c>
      <c r="APS5" s="167">
        <f t="shared" si="5"/>
        <v>64.277332396569093</v>
      </c>
      <c r="APT5" s="167">
        <f t="shared" si="5"/>
        <v>80.497195980277766</v>
      </c>
      <c r="APU5" s="162">
        <f t="shared" ref="APU5:AQJ22" si="6">SS5/AKU5</f>
        <v>1999.5464639241225</v>
      </c>
      <c r="APV5" s="162">
        <f t="shared" si="6"/>
        <v>3546.5291630597062</v>
      </c>
      <c r="APW5" s="162">
        <f t="shared" si="6"/>
        <v>3548.9128934723421</v>
      </c>
      <c r="APX5" s="162">
        <f t="shared" si="6"/>
        <v>3545.9507947859033</v>
      </c>
      <c r="APY5" s="162">
        <f t="shared" si="6"/>
        <v>3549.7225254160026</v>
      </c>
      <c r="APZ5" s="162">
        <f t="shared" si="6"/>
        <v>3544.9525554008223</v>
      </c>
      <c r="AQA5" s="162">
        <f t="shared" si="6"/>
        <v>3549.2930357434107</v>
      </c>
      <c r="AQB5" s="162">
        <f t="shared" si="6"/>
        <v>3545.3803722801422</v>
      </c>
      <c r="AQC5" s="162">
        <f t="shared" si="6"/>
        <v>3550.6605442432906</v>
      </c>
      <c r="AQD5" s="162">
        <f t="shared" si="6"/>
        <v>3544.0346100927982</v>
      </c>
      <c r="AQE5" s="162">
        <f t="shared" si="6"/>
        <v>3551.7039490467164</v>
      </c>
      <c r="AQF5" s="162">
        <f t="shared" si="6"/>
        <v>3546.7926280000502</v>
      </c>
      <c r="AQG5" s="162">
        <f t="shared" si="6"/>
        <v>3549.9784627866225</v>
      </c>
      <c r="AQH5" s="162">
        <f t="shared" si="6"/>
        <v>3549.1880679655901</v>
      </c>
      <c r="AQI5" s="162">
        <f t="shared" si="6"/>
        <v>3547.2614283145354</v>
      </c>
      <c r="AQJ5" s="162">
        <f t="shared" si="6"/>
        <v>3547.9021081377205</v>
      </c>
      <c r="AQK5" s="162">
        <f t="shared" ref="AQK5:AQZ8" si="7">TI5/ALK5</f>
        <v>3545.371171917147</v>
      </c>
      <c r="AQL5" s="162">
        <f t="shared" si="7"/>
        <v>3547.251391554903</v>
      </c>
      <c r="AQM5" s="162">
        <f t="shared" si="7"/>
        <v>3548.2015381334131</v>
      </c>
      <c r="AQN5" s="162">
        <f t="shared" si="7"/>
        <v>3547.1702610812099</v>
      </c>
      <c r="AQO5" s="162">
        <f t="shared" si="7"/>
        <v>3546.8867226216021</v>
      </c>
      <c r="AQP5" s="162">
        <f t="shared" si="7"/>
        <v>3550.7805671605583</v>
      </c>
      <c r="AQQ5" s="162">
        <f t="shared" si="7"/>
        <v>3548.3303432153598</v>
      </c>
      <c r="AQR5" s="162">
        <f t="shared" si="7"/>
        <v>3546.990854002785</v>
      </c>
      <c r="AQS5" s="162">
        <f t="shared" si="7"/>
        <v>3547.4353988148259</v>
      </c>
      <c r="AQT5" s="162">
        <f t="shared" si="7"/>
        <v>3548.6364643841398</v>
      </c>
      <c r="AQU5" s="162">
        <f t="shared" si="7"/>
        <v>3547.4128161056537</v>
      </c>
      <c r="AQV5" s="162">
        <f t="shared" si="7"/>
        <v>3546.6613137281961</v>
      </c>
      <c r="AQW5" s="162">
        <f t="shared" si="7"/>
        <v>3549.9366429548222</v>
      </c>
      <c r="AQX5" s="162">
        <f t="shared" si="7"/>
        <v>3545.927793878413</v>
      </c>
      <c r="AQY5" s="162">
        <f t="shared" si="7"/>
        <v>3551.0147582186423</v>
      </c>
      <c r="AQZ5" s="162">
        <f t="shared" si="7"/>
        <v>3544.9291362950134</v>
      </c>
      <c r="ARA5" s="162">
        <f t="shared" ref="ARA5:ARP8" si="8">TY5/AMA5</f>
        <v>3549.084772981043</v>
      </c>
      <c r="ARB5" s="162">
        <f t="shared" si="8"/>
        <v>3546.3100271410708</v>
      </c>
      <c r="ARC5" s="162">
        <f t="shared" si="8"/>
        <v>3550.1988533002118</v>
      </c>
      <c r="ARD5" s="162">
        <f t="shared" si="8"/>
        <v>3547.4885100012129</v>
      </c>
      <c r="ARE5" s="162">
        <f t="shared" si="8"/>
        <v>3546.3321916519253</v>
      </c>
      <c r="ARF5" s="162">
        <f t="shared" si="8"/>
        <v>3548.4006005327847</v>
      </c>
      <c r="ARG5" s="162">
        <f t="shared" si="8"/>
        <v>3548.7155038662431</v>
      </c>
      <c r="ARH5" s="162">
        <f t="shared" si="8"/>
        <v>3547.2497187616309</v>
      </c>
      <c r="ARI5" s="162">
        <f t="shared" si="8"/>
        <v>3549.7053792849642</v>
      </c>
      <c r="ARJ5" s="162">
        <f t="shared" si="8"/>
        <v>3546.6462585887475</v>
      </c>
      <c r="ARK5" s="162">
        <f t="shared" si="8"/>
        <v>3545.3013327980398</v>
      </c>
      <c r="ARL5" s="162">
        <f t="shared" si="8"/>
        <v>3549.1311929943417</v>
      </c>
      <c r="ARM5" s="162">
        <f t="shared" si="8"/>
        <v>3551.7386595071112</v>
      </c>
      <c r="ARN5" s="162">
        <f t="shared" si="8"/>
        <v>3545.8621367424862</v>
      </c>
      <c r="ARO5" s="162">
        <f t="shared" si="8"/>
        <v>3545.5518335905253</v>
      </c>
      <c r="ARP5" s="162">
        <f t="shared" si="8"/>
        <v>3547.9995483458165</v>
      </c>
      <c r="ARQ5" s="162">
        <f t="shared" ref="ARQ5:ASF8" si="9">UO5/AMQ5</f>
        <v>3551.2485310784082</v>
      </c>
      <c r="ARR5" s="162">
        <f t="shared" si="9"/>
        <v>3548.1396447823486</v>
      </c>
      <c r="ARS5" s="162">
        <f t="shared" si="9"/>
        <v>3546.3907394164457</v>
      </c>
      <c r="ART5" s="162">
        <f t="shared" si="9"/>
        <v>3545.1461812220591</v>
      </c>
      <c r="ARU5" s="162">
        <f t="shared" si="9"/>
        <v>3548.5202052517348</v>
      </c>
      <c r="ARV5" s="162">
        <f t="shared" si="9"/>
        <v>3547.8715796605061</v>
      </c>
      <c r="ARW5" s="162">
        <f t="shared" si="9"/>
        <v>3548.9764596166792</v>
      </c>
      <c r="ARX5" s="162">
        <f t="shared" si="9"/>
        <v>3547.7825034187713</v>
      </c>
      <c r="ARY5" s="162">
        <f t="shared" si="9"/>
        <v>3544.6527072068111</v>
      </c>
      <c r="ARZ5" s="162">
        <f t="shared" si="9"/>
        <v>3554.2110479631651</v>
      </c>
      <c r="ASA5" s="162">
        <f t="shared" si="9"/>
        <v>3546.2556613597299</v>
      </c>
      <c r="ASB5" s="162">
        <f t="shared" si="9"/>
        <v>3546.8975957778698</v>
      </c>
      <c r="ASC5" s="162">
        <f t="shared" si="9"/>
        <v>3545.7835154587005</v>
      </c>
      <c r="ASD5" s="162">
        <f t="shared" si="9"/>
        <v>3547.5006377524346</v>
      </c>
      <c r="ASE5" s="162">
        <f t="shared" si="9"/>
        <v>3546.9126509173179</v>
      </c>
      <c r="ASF5" s="162">
        <f t="shared" si="9"/>
        <v>3548.3052513162788</v>
      </c>
      <c r="ASG5" s="162">
        <f t="shared" ref="APV5:ASG9" si="10">VE5/ANG5</f>
        <v>1998.9823666679213</v>
      </c>
      <c r="ASH5" s="169">
        <f t="shared" ref="ASH5:ASW22" si="11">4*(ANH5/100)/APU5</f>
        <v>1.6064380966363892E-3</v>
      </c>
      <c r="ASI5" s="169">
        <f t="shared" si="11"/>
        <v>7.2311713843152558E-4</v>
      </c>
      <c r="ASJ5" s="169">
        <f t="shared" si="11"/>
        <v>7.2357838541556188E-4</v>
      </c>
      <c r="ASK5" s="169">
        <f t="shared" si="11"/>
        <v>7.2857526488914585E-4</v>
      </c>
      <c r="ASL5" s="169">
        <f t="shared" si="11"/>
        <v>7.2499061041934789E-4</v>
      </c>
      <c r="ASM5" s="169">
        <f t="shared" si="11"/>
        <v>7.254395152090559E-4</v>
      </c>
      <c r="ASN5" s="169">
        <f t="shared" si="11"/>
        <v>7.257343935299492E-4</v>
      </c>
      <c r="ASO5" s="169">
        <f t="shared" si="11"/>
        <v>7.2899020718825266E-4</v>
      </c>
      <c r="ASP5" s="169">
        <f t="shared" si="11"/>
        <v>7.2466151377294881E-4</v>
      </c>
      <c r="ASQ5" s="169">
        <f t="shared" si="11"/>
        <v>7.2689332306413181E-4</v>
      </c>
      <c r="ASR5" s="169">
        <f t="shared" si="11"/>
        <v>7.2829232049943066E-4</v>
      </c>
      <c r="ASS5" s="169">
        <f t="shared" si="11"/>
        <v>7.2593049554976546E-4</v>
      </c>
      <c r="AST5" s="169">
        <f t="shared" si="11"/>
        <v>7.2559568294202292E-4</v>
      </c>
      <c r="ASU5" s="169">
        <f t="shared" si="11"/>
        <v>7.2799555642173166E-4</v>
      </c>
      <c r="ASV5" s="169">
        <f t="shared" si="11"/>
        <v>7.2644618813859103E-4</v>
      </c>
      <c r="ASW5" s="169">
        <f t="shared" si="11"/>
        <v>7.2409146914364478E-4</v>
      </c>
      <c r="ASX5" s="169">
        <f t="shared" ref="ASX5:ATM22" si="12">4*(ANX5/100)/AQK5</f>
        <v>7.2728220665751553E-4</v>
      </c>
      <c r="ASY5" s="169">
        <f t="shared" si="12"/>
        <v>7.2829257141671469E-4</v>
      </c>
      <c r="ASZ5" s="169">
        <f t="shared" si="12"/>
        <v>7.2245289790376442E-4</v>
      </c>
      <c r="ATA5" s="169">
        <f t="shared" si="12"/>
        <v>7.2365090946989214E-4</v>
      </c>
      <c r="ATB5" s="169">
        <f t="shared" si="12"/>
        <v>7.2900461259061192E-4</v>
      </c>
      <c r="ATC5" s="169">
        <f t="shared" si="12"/>
        <v>7.2372637139483367E-4</v>
      </c>
      <c r="ATD5" s="169">
        <f t="shared" si="12"/>
        <v>7.2436284024508292E-4</v>
      </c>
      <c r="ATE5" s="169">
        <f t="shared" si="12"/>
        <v>7.2745048104131305E-4</v>
      </c>
      <c r="ATF5" s="169">
        <f t="shared" si="12"/>
        <v>7.26519961950628E-4</v>
      </c>
      <c r="ATG5" s="169">
        <f t="shared" si="12"/>
        <v>7.2643198101239332E-4</v>
      </c>
      <c r="ATH5" s="169">
        <f t="shared" si="12"/>
        <v>7.2612329532105034E-4</v>
      </c>
      <c r="ATI5" s="169">
        <f t="shared" si="12"/>
        <v>7.2879908197469767E-4</v>
      </c>
      <c r="ATJ5" s="169">
        <f t="shared" si="12"/>
        <v>7.2588507657995788E-4</v>
      </c>
      <c r="ATK5" s="169">
        <f t="shared" si="12"/>
        <v>7.2557541179692361E-4</v>
      </c>
      <c r="ATL5" s="169">
        <f t="shared" si="12"/>
        <v>7.284247190804809E-4</v>
      </c>
      <c r="ATM5" s="169">
        <f t="shared" si="12"/>
        <v>7.2710628112218601E-4</v>
      </c>
      <c r="ATN5" s="169">
        <f t="shared" ref="ATN5:AUC22" si="13">4*(AON5/100)/ARA5</f>
        <v>7.2504641725485808E-4</v>
      </c>
      <c r="ATO5" s="169">
        <f t="shared" si="13"/>
        <v>7.2531041376080021E-4</v>
      </c>
      <c r="ATP5" s="169">
        <f t="shared" si="13"/>
        <v>7.2777980582785032E-4</v>
      </c>
      <c r="ATQ5" s="169">
        <f t="shared" si="13"/>
        <v>7.2410987422770099E-4</v>
      </c>
      <c r="ATR5" s="169">
        <f t="shared" si="13"/>
        <v>7.2398748824443321E-4</v>
      </c>
      <c r="ATS5" s="169">
        <f t="shared" si="13"/>
        <v>7.2791951793353216E-4</v>
      </c>
      <c r="ATT5" s="169">
        <f t="shared" si="13"/>
        <v>7.2478812650517512E-4</v>
      </c>
      <c r="ATU5" s="169">
        <f t="shared" si="13"/>
        <v>7.2281133038418362E-4</v>
      </c>
      <c r="ATV5" s="169">
        <f t="shared" si="13"/>
        <v>7.2734140102880614E-4</v>
      </c>
      <c r="ATW5" s="169">
        <f t="shared" si="13"/>
        <v>7.2759426731704754E-4</v>
      </c>
      <c r="ATX5" s="169">
        <f t="shared" si="13"/>
        <v>7.2606693435375272E-4</v>
      </c>
      <c r="ATY5" s="169">
        <f t="shared" si="13"/>
        <v>7.2515853596172276E-4</v>
      </c>
      <c r="ATZ5" s="169">
        <f t="shared" si="13"/>
        <v>7.2825082159291355E-4</v>
      </c>
      <c r="AUA5" s="169">
        <f t="shared" si="13"/>
        <v>7.2687250387756613E-4</v>
      </c>
      <c r="AUB5" s="169">
        <f t="shared" si="13"/>
        <v>7.2663699748966727E-4</v>
      </c>
      <c r="AUC5" s="169">
        <f t="shared" si="13"/>
        <v>7.2864913439537801E-4</v>
      </c>
      <c r="AUD5" s="169">
        <f t="shared" ref="AUD5:AUS22" si="14">4*(APD5/100)/ARQ5</f>
        <v>7.2504601802613605E-4</v>
      </c>
      <c r="AUE5" s="169">
        <f t="shared" si="14"/>
        <v>7.2491613084660496E-4</v>
      </c>
      <c r="AUF5" s="169">
        <f t="shared" si="14"/>
        <v>7.2698349619376517E-4</v>
      </c>
      <c r="AUG5" s="169">
        <f t="shared" si="14"/>
        <v>7.2865993668420035E-4</v>
      </c>
      <c r="AUH5" s="169">
        <f t="shared" si="14"/>
        <v>7.2311304183243948E-4</v>
      </c>
      <c r="AUI5" s="169">
        <f t="shared" si="14"/>
        <v>7.2468706482756487E-4</v>
      </c>
      <c r="AUJ5" s="169">
        <f t="shared" si="14"/>
        <v>7.2769582392803137E-4</v>
      </c>
      <c r="AUK5" s="169">
        <f t="shared" si="14"/>
        <v>7.2375187909036996E-4</v>
      </c>
      <c r="AUL5" s="169">
        <f t="shared" si="14"/>
        <v>7.2448578098489522E-4</v>
      </c>
      <c r="AUM5" s="169">
        <f t="shared" si="14"/>
        <v>7.2642782300930771E-4</v>
      </c>
      <c r="AUN5" s="169">
        <f t="shared" si="14"/>
        <v>7.2678193768232937E-4</v>
      </c>
      <c r="AUO5" s="169">
        <f t="shared" si="14"/>
        <v>7.253100528369392E-4</v>
      </c>
      <c r="AUP5" s="169">
        <f t="shared" si="14"/>
        <v>7.2667019157270682E-4</v>
      </c>
      <c r="AUQ5" s="169">
        <f t="shared" si="14"/>
        <v>7.2882658465304984E-4</v>
      </c>
      <c r="AUR5" s="169">
        <f t="shared" si="14"/>
        <v>7.2617758385306783E-4</v>
      </c>
      <c r="AUS5" s="169">
        <f t="shared" si="14"/>
        <v>7.2459755115741279E-4</v>
      </c>
      <c r="AUT5" s="169">
        <f t="shared" ref="AUT5:AUT22" si="15">4*(APT5/100)/ASG5</f>
        <v>1.6107635029208895E-3</v>
      </c>
      <c r="AUU5" s="162">
        <f t="shared" ref="AUU5:AVJ22" si="16">AT5/DJ5</f>
        <v>300.00000000000006</v>
      </c>
      <c r="AUV5" s="162">
        <f t="shared" si="16"/>
        <v>340.94420437636973</v>
      </c>
      <c r="AUW5" s="162">
        <f t="shared" si="16"/>
        <v>453.22684332812088</v>
      </c>
      <c r="AUX5" s="162">
        <f t="shared" si="16"/>
        <v>584.97264801109031</v>
      </c>
      <c r="AUY5" s="162">
        <f t="shared" si="16"/>
        <v>641.06944704514535</v>
      </c>
      <c r="AUZ5" s="162">
        <f t="shared" si="16"/>
        <v>669.53892532546183</v>
      </c>
      <c r="AVA5" s="162">
        <f t="shared" si="16"/>
        <v>684.5349498157791</v>
      </c>
      <c r="AVB5" s="162">
        <f t="shared" si="16"/>
        <v>692.17445706294677</v>
      </c>
      <c r="AVC5" s="162">
        <f t="shared" si="16"/>
        <v>696.05084316015677</v>
      </c>
      <c r="AVD5" s="162">
        <f t="shared" si="16"/>
        <v>698.00193971452723</v>
      </c>
      <c r="AVE5" s="162">
        <f t="shared" si="16"/>
        <v>698.99775641939755</v>
      </c>
      <c r="AVF5" s="162">
        <f t="shared" si="16"/>
        <v>699.49274276464826</v>
      </c>
      <c r="AVG5" s="162">
        <f t="shared" si="16"/>
        <v>699.74323734664733</v>
      </c>
      <c r="AVH5" s="162">
        <f t="shared" si="16"/>
        <v>699.86874570616692</v>
      </c>
      <c r="AVI5" s="162">
        <f t="shared" si="16"/>
        <v>699.93269144266856</v>
      </c>
      <c r="AVJ5" s="162">
        <f t="shared" si="16"/>
        <v>699.96436948840517</v>
      </c>
      <c r="AVK5" s="162">
        <f t="shared" ref="AVK5:AVZ22" si="17">BJ5/DZ5</f>
        <v>699.98062519983978</v>
      </c>
      <c r="AVL5" s="162">
        <f t="shared" si="17"/>
        <v>699.98850455555248</v>
      </c>
      <c r="AVM5" s="162">
        <f t="shared" si="17"/>
        <v>699.99266847154854</v>
      </c>
      <c r="AVN5" s="162">
        <f t="shared" si="17"/>
        <v>699.9946833583474</v>
      </c>
      <c r="AVO5" s="162">
        <f t="shared" si="17"/>
        <v>699.99569258099064</v>
      </c>
      <c r="AVP5" s="162">
        <f t="shared" si="17"/>
        <v>699.99646723568912</v>
      </c>
      <c r="AVQ5" s="162">
        <f t="shared" si="17"/>
        <v>699.99658525214932</v>
      </c>
      <c r="AVR5" s="162">
        <f t="shared" si="17"/>
        <v>699.99673458725181</v>
      </c>
      <c r="AVS5" s="162">
        <f t="shared" si="17"/>
        <v>699.99658672175394</v>
      </c>
      <c r="AVT5" s="162">
        <f t="shared" si="17"/>
        <v>699.99694477971116</v>
      </c>
      <c r="AVU5" s="162">
        <f t="shared" si="17"/>
        <v>699.9968837690368</v>
      </c>
      <c r="AVV5" s="162">
        <f t="shared" si="17"/>
        <v>699.99673394735123</v>
      </c>
      <c r="AVW5" s="162">
        <f t="shared" si="17"/>
        <v>699.99661977042899</v>
      </c>
      <c r="AVX5" s="162">
        <f t="shared" si="17"/>
        <v>699.99673549819261</v>
      </c>
      <c r="AVY5" s="162">
        <f t="shared" si="17"/>
        <v>699.99682023731725</v>
      </c>
      <c r="AVZ5" s="162">
        <f t="shared" si="17"/>
        <v>699.99685437351889</v>
      </c>
      <c r="AWA5" s="162">
        <f t="shared" ref="AWA5:AWP22" si="18">BZ5/EP5</f>
        <v>699.99670772909542</v>
      </c>
      <c r="AWB5" s="162">
        <f t="shared" si="18"/>
        <v>699.99676371272824</v>
      </c>
      <c r="AWC5" s="162">
        <f t="shared" si="18"/>
        <v>699.99691111618006</v>
      </c>
      <c r="AWD5" s="162">
        <f t="shared" si="18"/>
        <v>699.99661816602554</v>
      </c>
      <c r="AWE5" s="162">
        <f t="shared" si="18"/>
        <v>699.99676372233682</v>
      </c>
      <c r="AWF5" s="162">
        <f t="shared" si="18"/>
        <v>699.99673295792047</v>
      </c>
      <c r="AWG5" s="162">
        <f t="shared" si="18"/>
        <v>699.99682299415872</v>
      </c>
      <c r="AWH5" s="162">
        <f t="shared" si="18"/>
        <v>699.99658407555432</v>
      </c>
      <c r="AWI5" s="162">
        <f t="shared" si="18"/>
        <v>699.9965526853689</v>
      </c>
      <c r="AWJ5" s="162">
        <f t="shared" si="18"/>
        <v>699.996913050731</v>
      </c>
      <c r="AWK5" s="162">
        <f t="shared" si="18"/>
        <v>699.99694249425386</v>
      </c>
      <c r="AWL5" s="162">
        <f t="shared" si="18"/>
        <v>699.9965575550093</v>
      </c>
      <c r="AWM5" s="162">
        <f t="shared" si="18"/>
        <v>699.99679582650458</v>
      </c>
      <c r="AWN5" s="162">
        <f t="shared" si="18"/>
        <v>699.99664561916381</v>
      </c>
      <c r="AWO5" s="162">
        <f t="shared" si="18"/>
        <v>699.99673665067633</v>
      </c>
      <c r="AWP5" s="162">
        <f t="shared" si="18"/>
        <v>699.9968231733767</v>
      </c>
      <c r="AWQ5" s="162">
        <f t="shared" ref="AWQ5:AXF22" si="19">CP5/FF5</f>
        <v>699.99664637575609</v>
      </c>
      <c r="AWR5" s="162">
        <f t="shared" si="19"/>
        <v>699.99679738476812</v>
      </c>
      <c r="AWS5" s="162">
        <f t="shared" si="19"/>
        <v>699.99679277209623</v>
      </c>
      <c r="AWT5" s="162">
        <f t="shared" si="19"/>
        <v>699.99682230539668</v>
      </c>
      <c r="AWU5" s="162">
        <f t="shared" si="19"/>
        <v>699.99676446203841</v>
      </c>
      <c r="AWV5" s="162">
        <f t="shared" si="19"/>
        <v>699.99664306812883</v>
      </c>
      <c r="AWW5" s="162">
        <f t="shared" si="19"/>
        <v>699.99667329631188</v>
      </c>
      <c r="AWX5" s="162">
        <f t="shared" si="19"/>
        <v>699.9967937528055</v>
      </c>
      <c r="AWY5" s="162">
        <f t="shared" si="19"/>
        <v>699.99667504436741</v>
      </c>
      <c r="AWZ5" s="162">
        <f t="shared" si="19"/>
        <v>699.99682392775662</v>
      </c>
      <c r="AXA5" s="162">
        <f t="shared" si="19"/>
        <v>699.99661557571426</v>
      </c>
      <c r="AXB5" s="162">
        <f t="shared" si="19"/>
        <v>699.99667575491526</v>
      </c>
      <c r="AXC5" s="162">
        <f t="shared" si="19"/>
        <v>699.99679407640315</v>
      </c>
      <c r="AXD5" s="162">
        <f t="shared" si="19"/>
        <v>699.99667445201203</v>
      </c>
      <c r="AXE5" s="162">
        <f t="shared" si="19"/>
        <v>699.99673858579149</v>
      </c>
      <c r="AXF5" s="162">
        <f t="shared" si="19"/>
        <v>699.99661675088191</v>
      </c>
      <c r="AXG5" s="162">
        <f t="shared" ref="AXG5:AXJ22" si="20">DF5/FV5</f>
        <v>699.99685164537175</v>
      </c>
      <c r="AXH5" s="162">
        <f t="shared" si="20"/>
        <v>699.99741675799555</v>
      </c>
      <c r="AXI5" s="162">
        <f t="shared" si="20"/>
        <v>699.99943610757532</v>
      </c>
      <c r="AXJ5" s="162">
        <f t="shared" si="20"/>
        <v>700.00023779261869</v>
      </c>
      <c r="AXK5" s="171">
        <f t="shared" ref="AXK5:AZV5" si="21">-NP5/(AKU5*($B$5-AVERAGE(AUV5:AUW5)))</f>
        <v>626408.9664770785</v>
      </c>
      <c r="AXL5" s="98">
        <f t="shared" si="21"/>
        <v>1123194.0300894559</v>
      </c>
      <c r="AXM5" s="98">
        <f t="shared" si="21"/>
        <v>955850.45292810141</v>
      </c>
      <c r="AXN5" s="98">
        <f t="shared" si="21"/>
        <v>936240.98687774921</v>
      </c>
      <c r="AXO5" s="98">
        <f t="shared" si="21"/>
        <v>964497.32101772574</v>
      </c>
      <c r="AXP5" s="98">
        <f t="shared" si="21"/>
        <v>966794.22608649498</v>
      </c>
      <c r="AXQ5" s="98">
        <f t="shared" si="21"/>
        <v>984666.74140235386</v>
      </c>
      <c r="AXR5" s="98">
        <f t="shared" si="21"/>
        <v>972666.63170491299</v>
      </c>
      <c r="AXS5" s="98">
        <f t="shared" si="21"/>
        <v>986074.20664147893</v>
      </c>
      <c r="AXT5" s="98">
        <f t="shared" si="21"/>
        <v>975020.1937552864</v>
      </c>
      <c r="AXU5" s="98">
        <f t="shared" si="21"/>
        <v>982295.8938248409</v>
      </c>
      <c r="AXV5" s="98">
        <f t="shared" si="21"/>
        <v>960223.09678492299</v>
      </c>
      <c r="AXW5" s="98">
        <f t="shared" si="21"/>
        <v>956006.24588739756</v>
      </c>
      <c r="AXX5" s="98">
        <f t="shared" si="21"/>
        <v>917240.62776103348</v>
      </c>
      <c r="AXY5" s="98">
        <f t="shared" si="21"/>
        <v>872525.30271728395</v>
      </c>
      <c r="AXZ5" s="98">
        <f t="shared" si="21"/>
        <v>773583.54024133564</v>
      </c>
      <c r="AYA5" s="98">
        <f t="shared" si="21"/>
        <v>645351.10353977268</v>
      </c>
      <c r="AYB5" s="98">
        <f t="shared" si="21"/>
        <v>479907.06386287842</v>
      </c>
      <c r="AYC5" s="98">
        <f t="shared" si="21"/>
        <v>319900.31653432228</v>
      </c>
      <c r="AYD5" s="98">
        <f t="shared" si="21"/>
        <v>195109.17027042017</v>
      </c>
      <c r="AYE5" s="98">
        <f t="shared" si="21"/>
        <v>110845.25204343107</v>
      </c>
      <c r="AYF5" s="98">
        <f t="shared" si="21"/>
        <v>57970.559301888461</v>
      </c>
      <c r="AYG5" s="98">
        <f t="shared" si="21"/>
        <v>28872.698269229295</v>
      </c>
      <c r="AYH5" s="98">
        <f t="shared" si="21"/>
        <v>15679.818857513361</v>
      </c>
      <c r="AYI5" s="98">
        <f t="shared" si="21"/>
        <v>7565.9764733957463</v>
      </c>
      <c r="AYJ5" s="98">
        <f t="shared" si="21"/>
        <v>4236.7596065581392</v>
      </c>
      <c r="AYK5" s="98">
        <f t="shared" si="21"/>
        <v>1215.1032139986553</v>
      </c>
      <c r="AYL5" s="98">
        <f t="shared" si="21"/>
        <v>1610.8895194160234</v>
      </c>
      <c r="AYM5" s="98">
        <f t="shared" si="21"/>
        <v>-181.55901980303463</v>
      </c>
      <c r="AYN5" s="98">
        <f t="shared" si="21"/>
        <v>923.46920495420818</v>
      </c>
      <c r="AYO5" s="98">
        <f t="shared" si="21"/>
        <v>-250.49660043029417</v>
      </c>
      <c r="AYP5" s="98">
        <f t="shared" si="21"/>
        <v>776.19068474507844</v>
      </c>
      <c r="AYQ5" s="98">
        <f t="shared" si="21"/>
        <v>-493.78794388844665</v>
      </c>
      <c r="AYR5" s="98">
        <f t="shared" si="21"/>
        <v>691.95496579835867</v>
      </c>
      <c r="AYS5" s="98">
        <f t="shared" si="21"/>
        <v>-376.16386310200807</v>
      </c>
      <c r="AYT5" s="98">
        <f t="shared" si="21"/>
        <v>556.23737807398663</v>
      </c>
      <c r="AYU5" s="98">
        <f t="shared" si="21"/>
        <v>-318.50536193665158</v>
      </c>
      <c r="AYV5" s="98">
        <f t="shared" si="21"/>
        <v>549.54694446308463</v>
      </c>
      <c r="AYW5" s="98">
        <f t="shared" si="21"/>
        <v>-419.40740850579959</v>
      </c>
      <c r="AYX5" s="98">
        <f t="shared" si="21"/>
        <v>570.70424000387425</v>
      </c>
      <c r="AYY5" s="98">
        <f t="shared" si="21"/>
        <v>-415.80753499719862</v>
      </c>
      <c r="AYZ5" s="98">
        <f t="shared" si="21"/>
        <v>581.80757127176753</v>
      </c>
      <c r="AZA5" s="98">
        <f t="shared" si="21"/>
        <v>-633.02739782432434</v>
      </c>
      <c r="AZB5" s="98">
        <f t="shared" si="21"/>
        <v>917.99856623230187</v>
      </c>
      <c r="AZC5" s="98">
        <f t="shared" si="21"/>
        <v>-311.27407271224996</v>
      </c>
      <c r="AZD5" s="98">
        <f t="shared" si="21"/>
        <v>458.00257070247858</v>
      </c>
      <c r="AZE5" s="98">
        <f t="shared" si="21"/>
        <v>-643.92612904545433</v>
      </c>
      <c r="AZF5" s="98">
        <f t="shared" si="21"/>
        <v>458.14746172098933</v>
      </c>
      <c r="AZG5" s="98">
        <f t="shared" si="21"/>
        <v>-340.91708753838469</v>
      </c>
      <c r="AZH5" s="98">
        <f t="shared" si="21"/>
        <v>625.06480399751638</v>
      </c>
      <c r="AZI5" s="98">
        <f t="shared" si="21"/>
        <v>-448.17222540197611</v>
      </c>
      <c r="AZJ5" s="98">
        <f t="shared" si="21"/>
        <v>549.76688095094664</v>
      </c>
      <c r="AZK5" s="98">
        <f t="shared" si="21"/>
        <v>-450.27022418114956</v>
      </c>
      <c r="AZL5" s="98">
        <f t="shared" si="21"/>
        <v>684.57460508687461</v>
      </c>
      <c r="AZM5" s="98">
        <f t="shared" si="21"/>
        <v>-418.9374369133742</v>
      </c>
      <c r="AZN5" s="98">
        <f t="shared" si="21"/>
        <v>693.66355991695048</v>
      </c>
      <c r="AZO5" s="98">
        <f t="shared" si="21"/>
        <v>-222.10195814905424</v>
      </c>
      <c r="AZP5" s="98">
        <f t="shared" si="21"/>
        <v>443.89142423759688</v>
      </c>
      <c r="AZQ5" s="98">
        <f t="shared" si="21"/>
        <v>166.5019036342016</v>
      </c>
      <c r="AZR5" s="98">
        <f t="shared" si="21"/>
        <v>503.54293059810192</v>
      </c>
      <c r="AZS5" s="98">
        <f t="shared" si="21"/>
        <v>-751.40098158724413</v>
      </c>
      <c r="AZT5" s="98">
        <f t="shared" si="21"/>
        <v>316.35936137408464</v>
      </c>
      <c r="AZU5" s="98">
        <f t="shared" si="21"/>
        <v>3509.032486940926</v>
      </c>
      <c r="AZV5" s="98">
        <f t="shared" si="21"/>
        <v>-23084.829221914919</v>
      </c>
      <c r="AZW5" s="98">
        <f>-QB5/(ANG5*($B$5-AVERAGE(AXH5:AXI5)))</f>
        <v>-162724.12064288734</v>
      </c>
      <c r="AZX5" s="162">
        <f t="shared" ref="AZX5:BCI5" si="22">-NP5/(SS5*($B$5-AVERAGE(AUU5:AUV5)))</f>
        <v>250.03614180716463</v>
      </c>
      <c r="AZY5" s="97">
        <f t="shared" si="22"/>
        <v>189.1343450797817</v>
      </c>
      <c r="AZZ5" s="97">
        <f t="shared" si="22"/>
        <v>129.49995153366575</v>
      </c>
      <c r="BAA5" s="97">
        <f t="shared" si="22"/>
        <v>135.67743396169368</v>
      </c>
      <c r="BAB5" s="97">
        <f t="shared" si="22"/>
        <v>139.59490789257808</v>
      </c>
      <c r="BAC5" s="97">
        <f t="shared" si="22"/>
        <v>138.30706561562934</v>
      </c>
      <c r="BAD5" s="97">
        <f t="shared" si="22"/>
        <v>140.25446839384551</v>
      </c>
      <c r="BAE5" s="97">
        <f t="shared" si="22"/>
        <v>138.56869690482594</v>
      </c>
      <c r="BAF5" s="97">
        <f t="shared" si="22"/>
        <v>140.1044378565874</v>
      </c>
      <c r="BAG5" s="97">
        <f t="shared" si="22"/>
        <v>138.41519426158465</v>
      </c>
      <c r="BAH5" s="97">
        <f t="shared" si="22"/>
        <v>139.98351112584004</v>
      </c>
      <c r="BAI5" s="97">
        <f t="shared" si="22"/>
        <v>137.49356771244564</v>
      </c>
      <c r="BAJ5" s="97">
        <f t="shared" si="22"/>
        <v>137.81050279083863</v>
      </c>
      <c r="BAK5" s="97">
        <f t="shared" si="22"/>
        <v>133.97893018313309</v>
      </c>
      <c r="BAL5" s="97">
        <f t="shared" si="22"/>
        <v>131.43445487409863</v>
      </c>
      <c r="BAM5" s="97">
        <f t="shared" si="22"/>
        <v>122.36889330090769</v>
      </c>
      <c r="BAN5" s="97">
        <f t="shared" si="22"/>
        <v>111.01323914825079</v>
      </c>
      <c r="BAO5" s="97">
        <f t="shared" si="22"/>
        <v>90.889219714092974</v>
      </c>
      <c r="BAP5" s="97">
        <f t="shared" si="22"/>
        <v>68.602042149896903</v>
      </c>
      <c r="BAQ5" s="97">
        <f t="shared" si="22"/>
        <v>44.808820593998838</v>
      </c>
      <c r="BAR5" s="97">
        <f t="shared" si="22"/>
        <v>27.693182951252073</v>
      </c>
      <c r="BAS5" s="97">
        <f t="shared" si="22"/>
        <v>15.697888642439013</v>
      </c>
      <c r="BAT5" s="97">
        <f t="shared" si="22"/>
        <v>8.1351913761429575</v>
      </c>
      <c r="BAU5" s="97">
        <f t="shared" si="22"/>
        <v>4.2814719825526568</v>
      </c>
      <c r="BAV5" s="97">
        <f t="shared" si="22"/>
        <v>2.0348589461365085</v>
      </c>
      <c r="BAW5" s="97">
        <f t="shared" si="22"/>
        <v>1.2346990338095261</v>
      </c>
      <c r="BAX5" s="97">
        <f t="shared" si="22"/>
        <v>0.35670082876098785</v>
      </c>
      <c r="BAY5" s="97">
        <f t="shared" si="22"/>
        <v>0.4540928756750881</v>
      </c>
      <c r="BAZ5" s="97">
        <f t="shared" si="22"/>
        <v>-4.9601310994250837E-2</v>
      </c>
      <c r="BBA5" s="97">
        <f t="shared" si="22"/>
        <v>0.25562682344345344</v>
      </c>
      <c r="BBB5" s="97">
        <f t="shared" si="22"/>
        <v>-7.1796977031976281E-2</v>
      </c>
      <c r="BBC5" s="97">
        <f t="shared" si="22"/>
        <v>0.22204147145868391</v>
      </c>
      <c r="BBD5" s="97">
        <f t="shared" si="22"/>
        <v>-0.13479665278286032</v>
      </c>
      <c r="BBE5" s="97">
        <f t="shared" si="22"/>
        <v>0.19960954856381075</v>
      </c>
      <c r="BBF5" s="97">
        <f t="shared" si="22"/>
        <v>-0.10836923854593292</v>
      </c>
      <c r="BBG5" s="97">
        <f t="shared" si="22"/>
        <v>0.15407784304142655</v>
      </c>
      <c r="BBH5" s="97">
        <f t="shared" si="22"/>
        <v>-8.8994053379380378E-2</v>
      </c>
      <c r="BBI5" s="97">
        <f t="shared" si="22"/>
        <v>0.15844986576800477</v>
      </c>
      <c r="BBJ5" s="97">
        <f t="shared" si="22"/>
        <v>-0.1230312843550618</v>
      </c>
      <c r="BBK5" s="97">
        <f t="shared" si="22"/>
        <v>0.15317464378394272</v>
      </c>
      <c r="BBL5" s="97">
        <f t="shared" si="22"/>
        <v>-0.11015056902149806</v>
      </c>
      <c r="BBM5" s="97">
        <f t="shared" si="22"/>
        <v>0.1735354436662932</v>
      </c>
      <c r="BBN5" s="97">
        <f t="shared" si="22"/>
        <v>-0.18258287403666545</v>
      </c>
      <c r="BBO5" s="97">
        <f t="shared" si="22"/>
        <v>0.25522741339887017</v>
      </c>
      <c r="BBP5" s="97">
        <f t="shared" si="22"/>
        <v>-8.8430662698989651E-2</v>
      </c>
      <c r="BBQ5" s="97">
        <f t="shared" si="22"/>
        <v>0.12569984648343638</v>
      </c>
      <c r="BBR5" s="97">
        <f t="shared" si="22"/>
        <v>-0.1841609908977283</v>
      </c>
      <c r="BBS5" s="97">
        <f t="shared" si="22"/>
        <v>0.12963831303395734</v>
      </c>
      <c r="BBT5" s="97">
        <f t="shared" si="22"/>
        <v>-9.385562272134805E-2</v>
      </c>
      <c r="BBU5" s="97">
        <f t="shared" si="22"/>
        <v>0.17548199801240602</v>
      </c>
      <c r="BBV5" s="97">
        <f t="shared" si="22"/>
        <v>-0.12693451054700899</v>
      </c>
      <c r="BBW5" s="97">
        <f t="shared" si="22"/>
        <v>0.15941000957020421</v>
      </c>
      <c r="BBX5" s="97">
        <f t="shared" si="22"/>
        <v>-0.12864430230034773</v>
      </c>
      <c r="BBY5" s="97">
        <f t="shared" si="22"/>
        <v>0.18860340323932848</v>
      </c>
      <c r="BBZ5" s="97">
        <f t="shared" si="22"/>
        <v>-0.11801299457049191</v>
      </c>
      <c r="BCA5" s="97">
        <f t="shared" si="22"/>
        <v>0.19461698941733532</v>
      </c>
      <c r="BCB5" s="97">
        <f t="shared" si="22"/>
        <v>-6.3231484558084472E-2</v>
      </c>
      <c r="BCC5" s="97">
        <f t="shared" si="22"/>
        <v>0.12771244543937801</v>
      </c>
      <c r="BCD5" s="97">
        <f t="shared" si="22"/>
        <v>4.5702206905706477E-2</v>
      </c>
      <c r="BCE5" s="97">
        <f t="shared" si="22"/>
        <v>0.14199547187083622</v>
      </c>
      <c r="BCF5" s="97">
        <f t="shared" si="22"/>
        <v>-0.21371434334138126</v>
      </c>
      <c r="BCG5" s="97">
        <f t="shared" si="22"/>
        <v>8.995928974509125E-2</v>
      </c>
      <c r="BCH5" s="97">
        <f t="shared" si="22"/>
        <v>0.97248686503131521</v>
      </c>
      <c r="BCI5" s="97">
        <f t="shared" si="22"/>
        <v>-5.7090189095784343</v>
      </c>
      <c r="BCJ5" s="97">
        <f>-QB5/(VE5*($B$5-AVERAGE(AXG5:AXH5)))</f>
        <v>-44.697439516932839</v>
      </c>
      <c r="BCK5" s="162">
        <f t="shared" ref="BCK5:BEV5" si="23">-NP5/(SS5*($B$5-300))</f>
        <v>237.23922819262526</v>
      </c>
      <c r="BCL5" s="97">
        <f t="shared" si="23"/>
        <v>143.22882765347686</v>
      </c>
      <c r="BCM5" s="97">
        <f t="shared" si="23"/>
        <v>58.566435420534717</v>
      </c>
      <c r="BCN5" s="97">
        <f t="shared" si="23"/>
        <v>29.502702700152717</v>
      </c>
      <c r="BCO5" s="97">
        <f t="shared" si="23"/>
        <v>15.598270031615908</v>
      </c>
      <c r="BCP5" s="97">
        <f t="shared" si="23"/>
        <v>7.9398844553899703</v>
      </c>
      <c r="BCQ5" s="97">
        <f t="shared" si="23"/>
        <v>4.0832621960020514</v>
      </c>
      <c r="BCR5" s="97">
        <f t="shared" si="23"/>
        <v>2.0395060056625884</v>
      </c>
      <c r="BCS5" s="97">
        <f t="shared" si="23"/>
        <v>1.0415393901918348</v>
      </c>
      <c r="BCT5" s="97">
        <f t="shared" si="23"/>
        <v>0.51910955308323259</v>
      </c>
      <c r="BCU5" s="97">
        <f t="shared" si="23"/>
        <v>0.26413153033073627</v>
      </c>
      <c r="BCV5" s="97">
        <f t="shared" si="23"/>
        <v>0.1313097753765243</v>
      </c>
      <c r="BCW5" s="97">
        <f t="shared" si="23"/>
        <v>6.6841013228812182E-2</v>
      </c>
      <c r="BCX5" s="97">
        <f t="shared" si="23"/>
        <v>3.3254047966419599E-2</v>
      </c>
      <c r="BCY5" s="97">
        <f t="shared" si="23"/>
        <v>1.691217551198403E-2</v>
      </c>
      <c r="BCZ5" s="97">
        <f t="shared" si="23"/>
        <v>8.4136739064042104E-3</v>
      </c>
      <c r="BDA5" s="97">
        <f t="shared" si="23"/>
        <v>4.283757309005114E-3</v>
      </c>
      <c r="BDB5" s="97">
        <f t="shared" si="23"/>
        <v>2.1389610954581132E-3</v>
      </c>
      <c r="BDC5" s="97">
        <f t="shared" si="23"/>
        <v>1.0846128732470229E-3</v>
      </c>
      <c r="BDD5" s="97">
        <f t="shared" si="23"/>
        <v>5.3905350948458197E-4</v>
      </c>
      <c r="BDE5" s="97">
        <f t="shared" si="23"/>
        <v>2.7139953882347279E-4</v>
      </c>
      <c r="BDF5" s="97">
        <f t="shared" si="23"/>
        <v>1.3632659031769255E-4</v>
      </c>
      <c r="BDG5" s="97">
        <f t="shared" si="23"/>
        <v>6.7930481120186288E-5</v>
      </c>
      <c r="BDH5" s="97">
        <f t="shared" si="23"/>
        <v>3.5743285465006607E-5</v>
      </c>
      <c r="BDI5" s="97">
        <f t="shared" si="23"/>
        <v>1.645310264005537E-5</v>
      </c>
      <c r="BDJ5" s="97">
        <f t="shared" si="23"/>
        <v>9.5248561228019224E-6</v>
      </c>
      <c r="BDK5" s="97">
        <f t="shared" si="23"/>
        <v>2.8457073171709316E-6</v>
      </c>
      <c r="BDL5" s="97">
        <f t="shared" si="23"/>
        <v>3.7725367570935431E-6</v>
      </c>
      <c r="BDM5" s="97">
        <f t="shared" si="23"/>
        <v>-4.1198423446665922E-7</v>
      </c>
      <c r="BDN5" s="97">
        <f t="shared" si="23"/>
        <v>2.0591585763418534E-6</v>
      </c>
      <c r="BDO5" s="97">
        <f t="shared" si="23"/>
        <v>-5.676797756553768E-7</v>
      </c>
      <c r="BDP5" s="97">
        <f t="shared" si="23"/>
        <v>1.7868502607745731E-6</v>
      </c>
      <c r="BDQ5" s="97">
        <f t="shared" si="23"/>
        <v>-1.1000347370863291E-6</v>
      </c>
      <c r="BDR5" s="97">
        <f t="shared" si="23"/>
        <v>1.5782056827546128E-6</v>
      </c>
      <c r="BDS5" s="97">
        <f t="shared" si="23"/>
        <v>-8.7653345028094875E-7</v>
      </c>
      <c r="BDT5" s="97">
        <f t="shared" si="23"/>
        <v>1.2746304576678191E-6</v>
      </c>
      <c r="BDU5" s="97">
        <f t="shared" si="23"/>
        <v>-7.2344598040689733E-7</v>
      </c>
      <c r="BDV5" s="97">
        <f t="shared" si="23"/>
        <v>1.276323160090942E-6</v>
      </c>
      <c r="BDW5" s="97">
        <f t="shared" si="23"/>
        <v>-1.0139208510670394E-6</v>
      </c>
      <c r="BDX5" s="97">
        <f t="shared" si="23"/>
        <v>1.314092750965284E-6</v>
      </c>
      <c r="BDY5" s="97">
        <f t="shared" si="23"/>
        <v>-8.9969110840117055E-7</v>
      </c>
      <c r="BDZ5" s="97">
        <f t="shared" si="23"/>
        <v>1.3328509089262587E-6</v>
      </c>
      <c r="BEA5" s="97">
        <f t="shared" si="23"/>
        <v>-1.4834746082599238E-6</v>
      </c>
      <c r="BEB5" s="97">
        <f t="shared" si="23"/>
        <v>2.1204990551117642E-6</v>
      </c>
      <c r="BEC5" s="97">
        <f t="shared" si="23"/>
        <v>-7.2497163236391389E-7</v>
      </c>
      <c r="BED5" s="97">
        <f t="shared" si="23"/>
        <v>1.0398095814540115E-6</v>
      </c>
      <c r="BEE5" s="97">
        <f t="shared" si="23"/>
        <v>-1.4825364799126789E-6</v>
      </c>
      <c r="BEF5" s="97">
        <f t="shared" si="23"/>
        <v>1.0582457922030285E-6</v>
      </c>
      <c r="BEG5" s="97">
        <f t="shared" si="23"/>
        <v>-7.6917492337590895E-7</v>
      </c>
      <c r="BEH5" s="97">
        <f t="shared" si="23"/>
        <v>1.4060151005139229E-6</v>
      </c>
      <c r="BEI5" s="97">
        <f t="shared" si="23"/>
        <v>-1.0130837666484085E-6</v>
      </c>
      <c r="BEJ5" s="97">
        <f t="shared" si="23"/>
        <v>1.2779168306852659E-6</v>
      </c>
      <c r="BEK5" s="97">
        <f t="shared" si="23"/>
        <v>-1.0601046026066151E-6</v>
      </c>
      <c r="BEL5" s="97">
        <f t="shared" si="23"/>
        <v>1.5756955156154634E-6</v>
      </c>
      <c r="BEM5" s="97">
        <f t="shared" si="23"/>
        <v>-9.6371637128244099E-7</v>
      </c>
      <c r="BEN5" s="97">
        <f t="shared" si="23"/>
        <v>1.5888537893530413E-6</v>
      </c>
      <c r="BEO5" s="97">
        <f t="shared" si="23"/>
        <v>-5.1383705467986169E-7</v>
      </c>
      <c r="BEP5" s="97">
        <f t="shared" si="23"/>
        <v>1.0473213187878615E-6</v>
      </c>
      <c r="BEQ5" s="97">
        <f t="shared" si="23"/>
        <v>3.832512445396978E-7</v>
      </c>
      <c r="BER5" s="97">
        <f t="shared" si="23"/>
        <v>1.1590679791736649E-6</v>
      </c>
      <c r="BES5" s="97">
        <f t="shared" si="23"/>
        <v>-1.744836451003826E-6</v>
      </c>
      <c r="BET5" s="97">
        <f t="shared" si="23"/>
        <v>7.40698050966312E-7</v>
      </c>
      <c r="BEU5" s="97">
        <f t="shared" si="23"/>
        <v>8.0773097595884076E-6</v>
      </c>
      <c r="BEV5" s="97">
        <f t="shared" si="23"/>
        <v>-4.6611311621341976E-5</v>
      </c>
      <c r="BEW5" s="97">
        <f>-QB5/(VE5*($B$5-300))</f>
        <v>-3.2023461728828589E-4</v>
      </c>
      <c r="BEX5" s="139">
        <f t="shared" ref="BEX5:BFM22" si="24">101325*0.02897/(8.314*AUU5)</f>
        <v>1.1768844719749818</v>
      </c>
      <c r="BEY5" s="99">
        <f t="shared" si="24"/>
        <v>1.0355516740291741</v>
      </c>
      <c r="BEZ5" s="99">
        <f t="shared" si="24"/>
        <v>0.77900359784490347</v>
      </c>
      <c r="BFA5" s="99">
        <f t="shared" si="24"/>
        <v>0.60355871816044449</v>
      </c>
      <c r="BFB5" s="99">
        <f t="shared" si="24"/>
        <v>0.55074429645627931</v>
      </c>
      <c r="BFC5" s="99">
        <f t="shared" si="24"/>
        <v>0.52732608700960892</v>
      </c>
      <c r="BFD5" s="99">
        <f t="shared" si="24"/>
        <v>0.51577401809434409</v>
      </c>
      <c r="BFE5" s="99">
        <f t="shared" si="24"/>
        <v>0.5100814368253791</v>
      </c>
      <c r="BFF5" s="99">
        <f t="shared" si="24"/>
        <v>0.5072407354461842</v>
      </c>
      <c r="BFG5" s="99">
        <f t="shared" si="24"/>
        <v>0.5058228659606494</v>
      </c>
      <c r="BFH5" s="99">
        <f t="shared" si="24"/>
        <v>0.50510225297583922</v>
      </c>
      <c r="BFI5" s="99">
        <f t="shared" si="24"/>
        <v>0.50474482436665846</v>
      </c>
      <c r="BFJ5" s="99">
        <f t="shared" si="24"/>
        <v>0.50456413545528667</v>
      </c>
      <c r="BFK5" s="99">
        <f t="shared" si="24"/>
        <v>0.50447365132193744</v>
      </c>
      <c r="BFL5" s="99">
        <f t="shared" si="24"/>
        <v>0.50442756269145361</v>
      </c>
      <c r="BFM5" s="99">
        <f t="shared" si="24"/>
        <v>0.50440473398745345</v>
      </c>
      <c r="BFN5" s="99">
        <f t="shared" ref="BFN5:BGC22" si="25">101325*0.02897/(8.314*AVK5)</f>
        <v>0.50439302015208887</v>
      </c>
      <c r="BFO5" s="99">
        <f t="shared" si="25"/>
        <v>0.50438734249881467</v>
      </c>
      <c r="BFP5" s="99">
        <f t="shared" si="25"/>
        <v>0.50438434214378502</v>
      </c>
      <c r="BFQ5" s="99">
        <f t="shared" si="25"/>
        <v>0.50438289030796857</v>
      </c>
      <c r="BFR5" s="99">
        <f t="shared" si="25"/>
        <v>0.50438216311115991</v>
      </c>
      <c r="BFS5" s="99">
        <f t="shared" si="25"/>
        <v>0.50438160493403938</v>
      </c>
      <c r="BFT5" s="99">
        <f t="shared" si="25"/>
        <v>0.50438151989743651</v>
      </c>
      <c r="BFU5" s="99">
        <f t="shared" si="25"/>
        <v>0.50438141229426892</v>
      </c>
      <c r="BFV5" s="99">
        <f t="shared" si="25"/>
        <v>0.50438151883851501</v>
      </c>
      <c r="BFW5" s="99">
        <f t="shared" si="25"/>
        <v>0.50438126084050849</v>
      </c>
      <c r="BFX5" s="99">
        <f t="shared" si="25"/>
        <v>0.5043813048016198</v>
      </c>
      <c r="BFY5" s="99">
        <f t="shared" si="25"/>
        <v>0.5043814127553482</v>
      </c>
      <c r="BFZ5" s="99">
        <f t="shared" si="25"/>
        <v>0.50438149502534158</v>
      </c>
      <c r="BGA5" s="99">
        <f t="shared" si="25"/>
        <v>0.50438141163789207</v>
      </c>
      <c r="BGB5" s="99">
        <f t="shared" si="25"/>
        <v>0.50438135057927291</v>
      </c>
      <c r="BGC5" s="99">
        <f t="shared" si="25"/>
        <v>0.50438132598250018</v>
      </c>
      <c r="BGD5" s="99">
        <f t="shared" ref="BGD5:BGS22" si="26">101325*0.02897/(8.314*AWA5)</f>
        <v>0.50438143164686688</v>
      </c>
      <c r="BGE5" s="99">
        <f t="shared" si="26"/>
        <v>0.50438139130795911</v>
      </c>
      <c r="BGF5" s="99">
        <f t="shared" si="26"/>
        <v>0.50438128509669311</v>
      </c>
      <c r="BGG5" s="99">
        <f t="shared" si="26"/>
        <v>0.50438149618139205</v>
      </c>
      <c r="BGH5" s="99">
        <f t="shared" si="26"/>
        <v>0.50438139130103565</v>
      </c>
      <c r="BGI5" s="99">
        <f t="shared" si="26"/>
        <v>0.50438141346828069</v>
      </c>
      <c r="BGJ5" s="99">
        <f t="shared" si="26"/>
        <v>0.50438134859283612</v>
      </c>
      <c r="BGK5" s="99">
        <f t="shared" si="26"/>
        <v>0.50438152074523035</v>
      </c>
      <c r="BGL5" s="99">
        <f t="shared" si="26"/>
        <v>0.50438154336338381</v>
      </c>
      <c r="BGM5" s="99">
        <f t="shared" si="26"/>
        <v>0.50438128370275648</v>
      </c>
      <c r="BGN5" s="99">
        <f t="shared" si="26"/>
        <v>0.50438126248728987</v>
      </c>
      <c r="BGO5" s="99">
        <f t="shared" si="26"/>
        <v>0.50438153985457124</v>
      </c>
      <c r="BGP5" s="99">
        <f t="shared" si="26"/>
        <v>0.50438136816843715</v>
      </c>
      <c r="BGQ5" s="99">
        <f t="shared" si="26"/>
        <v>0.50438147640007591</v>
      </c>
      <c r="BGR5" s="99">
        <f t="shared" si="26"/>
        <v>0.50438141080747201</v>
      </c>
      <c r="BGS5" s="99">
        <f t="shared" si="26"/>
        <v>0.50438134846370097</v>
      </c>
      <c r="BGT5" s="99">
        <f t="shared" ref="BGT5:BHI22" si="27">101325*0.02897/(8.314*AWQ5)</f>
        <v>0.50438147585491444</v>
      </c>
      <c r="BGU5" s="99">
        <f t="shared" si="27"/>
        <v>0.50438136704563341</v>
      </c>
      <c r="BGV5" s="99">
        <f t="shared" si="27"/>
        <v>0.50438137036928532</v>
      </c>
      <c r="BGW5" s="99">
        <f t="shared" si="27"/>
        <v>0.50438134908912224</v>
      </c>
      <c r="BGX5" s="99">
        <f t="shared" si="27"/>
        <v>0.504381390768045</v>
      </c>
      <c r="BGY5" s="99">
        <f t="shared" si="27"/>
        <v>0.5043814782382201</v>
      </c>
      <c r="BGZ5" s="99">
        <f t="shared" si="27"/>
        <v>0.50438145645735144</v>
      </c>
      <c r="BHA5" s="99">
        <f t="shared" si="27"/>
        <v>0.50438136966263714</v>
      </c>
      <c r="BHB5" s="99">
        <f t="shared" si="27"/>
        <v>0.50438145519779287</v>
      </c>
      <c r="BHC5" s="99">
        <f t="shared" si="27"/>
        <v>0.504381347920134</v>
      </c>
      <c r="BHD5" s="99">
        <f t="shared" si="27"/>
        <v>0.50438149804783694</v>
      </c>
      <c r="BHE5" s="99">
        <f t="shared" si="27"/>
        <v>0.50438145468580875</v>
      </c>
      <c r="BHF5" s="99">
        <f t="shared" si="27"/>
        <v>0.50438136942946954</v>
      </c>
      <c r="BHG5" s="99">
        <f t="shared" si="27"/>
        <v>0.50438145562461356</v>
      </c>
      <c r="BHH5" s="99">
        <f t="shared" si="27"/>
        <v>0.50438140941312826</v>
      </c>
      <c r="BHI5" s="99">
        <f t="shared" si="27"/>
        <v>0.50438149720107162</v>
      </c>
      <c r="BHJ5" s="99">
        <f t="shared" ref="BHJ5:BHM22" si="28">101325*0.02897/(8.314*AXG5)</f>
        <v>0.50438132794826118</v>
      </c>
      <c r="BHK5" s="99">
        <f t="shared" si="28"/>
        <v>0.50438092075782182</v>
      </c>
      <c r="BHL5" s="99">
        <f t="shared" si="28"/>
        <v>0.50437946572607772</v>
      </c>
      <c r="BHM5" s="99">
        <f t="shared" si="28"/>
        <v>0.50437888807845421</v>
      </c>
      <c r="BHN5" s="100">
        <f t="shared" ref="BHN5:BIC22" si="29">+(-0.000000838278+0.0000000835717342*(AUU5)-0.0000000000769429583*(AUU5)^2+ 4.6437266E-14*(AUU5)^3-1.06585607E-17*(AUU5)^4)</f>
        <v>1.8475847853329999E-5</v>
      </c>
      <c r="BHO5" s="100">
        <f t="shared" si="29"/>
        <v>2.0407339401990148E-5</v>
      </c>
      <c r="BHP5" s="100">
        <f t="shared" si="29"/>
        <v>2.5107012446892491E-5</v>
      </c>
      <c r="BHQ5" s="100">
        <f t="shared" si="29"/>
        <v>2.9766995808382632E-5</v>
      </c>
      <c r="BHR5" s="100">
        <f t="shared" si="29"/>
        <v>3.1549942474372029E-5</v>
      </c>
      <c r="BHS5" s="100">
        <f t="shared" si="29"/>
        <v>3.2419962928780104E-5</v>
      </c>
      <c r="BHT5" s="100">
        <f t="shared" si="29"/>
        <v>3.2870035410076688E-5</v>
      </c>
      <c r="BHU5" s="100">
        <f t="shared" si="29"/>
        <v>3.309729946557791E-5</v>
      </c>
      <c r="BHV5" s="100">
        <f t="shared" si="29"/>
        <v>3.321211543120317E-5</v>
      </c>
      <c r="BHW5" s="100">
        <f t="shared" si="29"/>
        <v>3.326978064152745E-5</v>
      </c>
      <c r="BHX5" s="100">
        <f t="shared" si="29"/>
        <v>3.3299180367635968E-5</v>
      </c>
      <c r="BHY5" s="100">
        <f t="shared" si="29"/>
        <v>3.3313785979843924E-5</v>
      </c>
      <c r="BHZ5" s="100">
        <f t="shared" si="29"/>
        <v>3.332117533388775E-5</v>
      </c>
      <c r="BIA5" s="100">
        <f t="shared" si="29"/>
        <v>3.3324877203661937E-5</v>
      </c>
      <c r="BIB5" s="100">
        <f t="shared" si="29"/>
        <v>3.3326763153064749E-5</v>
      </c>
      <c r="BIC5" s="100">
        <f t="shared" si="29"/>
        <v>3.3327697399967583E-5</v>
      </c>
      <c r="BID5" s="100">
        <f t="shared" ref="BID5:BIS22" si="30">+(-0.000000838278+0.0000000835717342*(AVK5)-0.0000000000769429583*(AVK5)^2+ 4.6437266E-14*(AVK5)^3-1.06585607E-17*(AVK5)^4)</f>
        <v>3.3328176803985179E-5</v>
      </c>
      <c r="BIE5" s="100">
        <f t="shared" si="30"/>
        <v>3.332840917532931E-5</v>
      </c>
      <c r="BIF5" s="100">
        <f t="shared" si="30"/>
        <v>3.33285319735047E-5</v>
      </c>
      <c r="BIG5" s="100">
        <f t="shared" si="30"/>
        <v>3.3328591394459598E-5</v>
      </c>
      <c r="BIH5" s="100">
        <f t="shared" si="30"/>
        <v>3.3328621157375837E-5</v>
      </c>
      <c r="BII5" s="100">
        <f t="shared" si="30"/>
        <v>3.3328644002649904E-5</v>
      </c>
      <c r="BIJ5" s="100">
        <f t="shared" si="30"/>
        <v>3.3328647483061894E-5</v>
      </c>
      <c r="BIK5" s="100">
        <f t="shared" si="30"/>
        <v>3.3328651887088503E-5</v>
      </c>
      <c r="BIL5" s="100">
        <f t="shared" si="30"/>
        <v>3.3328647526401866E-5</v>
      </c>
      <c r="BIM5" s="100">
        <f t="shared" si="30"/>
        <v>3.3328658085852525E-5</v>
      </c>
      <c r="BIN5" s="100">
        <f t="shared" si="30"/>
        <v>3.3328656286593155E-5</v>
      </c>
      <c r="BIO5" s="100">
        <f t="shared" si="30"/>
        <v>3.3328651868217259E-5</v>
      </c>
      <c r="BIP5" s="100">
        <f t="shared" si="30"/>
        <v>3.3328648501037081E-5</v>
      </c>
      <c r="BIQ5" s="100">
        <f t="shared" si="30"/>
        <v>3.3328651913952959E-5</v>
      </c>
      <c r="BIR5" s="100">
        <f t="shared" si="30"/>
        <v>3.332865441298582E-5</v>
      </c>
      <c r="BIS5" s="100">
        <f t="shared" si="30"/>
        <v>3.3328655419693009E-5</v>
      </c>
      <c r="BIT5" s="100">
        <f t="shared" ref="BIT5:BJI22" si="31">+(-0.000000838278+0.0000000835717342*(AWA5)-0.0000000000769429583*(AWA5)^2+ 4.6437266E-14*(AWA5)^3-1.06585607E-17*(AWA5)^4)</f>
        <v>3.3328651095017321E-5</v>
      </c>
      <c r="BIU5" s="100">
        <f t="shared" si="31"/>
        <v>3.332865274602496E-5</v>
      </c>
      <c r="BIV5" s="100">
        <f t="shared" si="31"/>
        <v>3.3328657093084883E-5</v>
      </c>
      <c r="BIW5" s="100">
        <f t="shared" si="31"/>
        <v>3.332864845372178E-5</v>
      </c>
      <c r="BIX5" s="100">
        <f t="shared" si="31"/>
        <v>3.3328652746308336E-5</v>
      </c>
      <c r="BIY5" s="100">
        <f t="shared" si="31"/>
        <v>3.3328651839038058E-5</v>
      </c>
      <c r="BIZ5" s="100">
        <f t="shared" si="31"/>
        <v>3.3328654494287546E-5</v>
      </c>
      <c r="BJA5" s="100">
        <f t="shared" si="31"/>
        <v>3.3328647448363047E-5</v>
      </c>
      <c r="BJB5" s="100">
        <f t="shared" si="31"/>
        <v>3.332864652263817E-5</v>
      </c>
      <c r="BJC5" s="100">
        <f t="shared" si="31"/>
        <v>3.332865715013653E-5</v>
      </c>
      <c r="BJD5" s="100">
        <f t="shared" si="31"/>
        <v>3.3328658018452352E-5</v>
      </c>
      <c r="BJE5" s="100">
        <f t="shared" si="31"/>
        <v>3.3328646666248256E-5</v>
      </c>
      <c r="BJF5" s="100">
        <f t="shared" si="31"/>
        <v>3.3328653693089056E-5</v>
      </c>
      <c r="BJG5" s="100">
        <f t="shared" si="31"/>
        <v>3.332864926333956E-5</v>
      </c>
      <c r="BJH5" s="100">
        <f t="shared" si="31"/>
        <v>3.3328651947940752E-5</v>
      </c>
      <c r="BJI5" s="100">
        <f t="shared" si="31"/>
        <v>3.3328654499572842E-5</v>
      </c>
      <c r="BJJ5" s="100">
        <f t="shared" ref="BJJ5:BJY22" si="32">+(-0.000000838278+0.0000000835717342*(AWQ5)-0.0000000000769429583*(AWQ5)^2+ 4.6437266E-14*(AWQ5)^3-1.06585607E-17*(AWQ5)^4)</f>
        <v>3.332864928565215E-5</v>
      </c>
      <c r="BJK5" s="100">
        <f t="shared" si="32"/>
        <v>3.3328653739043642E-5</v>
      </c>
      <c r="BJL5" s="100">
        <f t="shared" si="32"/>
        <v>3.3328653603011818E-5</v>
      </c>
      <c r="BJM5" s="100">
        <f t="shared" si="32"/>
        <v>3.3328654473975337E-5</v>
      </c>
      <c r="BJN5" s="100">
        <f t="shared" si="32"/>
        <v>3.3328652768122796E-5</v>
      </c>
      <c r="BJO5" s="100">
        <f t="shared" si="32"/>
        <v>3.3328649188107232E-5</v>
      </c>
      <c r="BJP5" s="100">
        <f t="shared" si="32"/>
        <v>3.3328650079563555E-5</v>
      </c>
      <c r="BJQ5" s="100">
        <f t="shared" si="32"/>
        <v>3.3328653631933805E-5</v>
      </c>
      <c r="BJR5" s="100">
        <f t="shared" si="32"/>
        <v>3.3328650131115301E-5</v>
      </c>
      <c r="BJS5" s="100">
        <f t="shared" si="32"/>
        <v>3.3328654521820176E-5</v>
      </c>
      <c r="BJT5" s="100">
        <f t="shared" si="32"/>
        <v>3.3328648377331158E-5</v>
      </c>
      <c r="BJU5" s="100">
        <f t="shared" si="32"/>
        <v>3.3328650152069995E-5</v>
      </c>
      <c r="BJV5" s="100">
        <f t="shared" si="32"/>
        <v>3.3328653641476987E-5</v>
      </c>
      <c r="BJW5" s="100">
        <f t="shared" si="32"/>
        <v>3.3328650113646202E-5</v>
      </c>
      <c r="BJX5" s="100">
        <f t="shared" si="32"/>
        <v>3.3328652005009028E-5</v>
      </c>
      <c r="BJY5" s="100">
        <f t="shared" si="32"/>
        <v>3.3328648411987917E-5</v>
      </c>
      <c r="BJZ5" s="100">
        <f t="shared" ref="BJZ5:BKC22" si="33">+(-0.000000838278+0.0000000835717342*(AXG5)-0.0000000000769429583*(AXG5)^2+ 4.6437266E-14*(AXG5)^3-1.06585607E-17*(AXG5)^4)</f>
        <v>3.3328655339237504E-5</v>
      </c>
      <c r="BKA5" s="100">
        <f t="shared" si="33"/>
        <v>3.3328672004911729E-5</v>
      </c>
      <c r="BKB5" s="100">
        <f t="shared" si="33"/>
        <v>3.332873155727189E-5</v>
      </c>
      <c r="BKC5" s="100">
        <f t="shared" si="33"/>
        <v>3.3328755199630685E-5</v>
      </c>
      <c r="BKD5" s="160">
        <f t="shared" ref="BKD5:BKS22" si="34">+(-0.00227583562+0.000115480022*(AUU5)-0.0000000790252856*(AUU5)^2+0.0000000000411702505*(AUU5)^3-7.43864331E-15*(AUU5)^4)</f>
        <v>2.6307239028689006E-2</v>
      </c>
      <c r="BKE5" s="100">
        <f t="shared" si="34"/>
        <v>2.9441436341404708E-2</v>
      </c>
      <c r="BKF5" s="100">
        <f t="shared" si="34"/>
        <v>3.7348915926041268E-2</v>
      </c>
      <c r="BKG5" s="100">
        <f t="shared" si="34"/>
        <v>4.560507841294982E-2</v>
      </c>
      <c r="BKH5" s="100">
        <f t="shared" si="34"/>
        <v>4.8868221844267708E-2</v>
      </c>
      <c r="BKI5" s="100">
        <f t="shared" si="34"/>
        <v>5.0478985434373062E-2</v>
      </c>
      <c r="BKJ5" s="100">
        <f t="shared" si="34"/>
        <v>5.1316601066286868E-2</v>
      </c>
      <c r="BKK5" s="100">
        <f t="shared" si="34"/>
        <v>5.1740623905911269E-2</v>
      </c>
      <c r="BKL5" s="100">
        <f t="shared" si="34"/>
        <v>5.1955109255587349E-2</v>
      </c>
      <c r="BKM5" s="100">
        <f t="shared" si="34"/>
        <v>5.2062898548172212E-2</v>
      </c>
      <c r="BKN5" s="100">
        <f t="shared" si="34"/>
        <v>5.2117870150458705E-2</v>
      </c>
      <c r="BKO5" s="100">
        <f t="shared" si="34"/>
        <v>5.2145183942982433E-2</v>
      </c>
      <c r="BKP5" s="100">
        <f t="shared" si="34"/>
        <v>5.2159003756986129E-2</v>
      </c>
      <c r="BKQ5" s="100">
        <f t="shared" si="34"/>
        <v>5.2165927384986321E-2</v>
      </c>
      <c r="BKR5" s="100">
        <f t="shared" si="34"/>
        <v>5.2169454755810307E-2</v>
      </c>
      <c r="BKS5" s="100">
        <f t="shared" si="34"/>
        <v>5.2171202134492965E-2</v>
      </c>
      <c r="BKT5" s="100">
        <f t="shared" ref="BKT5:BLI22" si="35">+(-0.00227583562+0.000115480022*(AVK5)-0.0000000790252856*(AVK5)^2+0.0000000000411702505*(AVK5)^3-7.43864331E-15*(AVK5)^4)</f>
        <v>5.2172098797356674E-2</v>
      </c>
      <c r="BKU5" s="100">
        <f t="shared" si="35"/>
        <v>5.2172533418815795E-2</v>
      </c>
      <c r="BKV5" s="100">
        <f t="shared" si="35"/>
        <v>5.2172763097688903E-2</v>
      </c>
      <c r="BKW5" s="100">
        <f t="shared" si="35"/>
        <v>5.2172874237342383E-2</v>
      </c>
      <c r="BKX5" s="100">
        <f t="shared" si="35"/>
        <v>5.217292990526684E-2</v>
      </c>
      <c r="BKY5" s="100">
        <f t="shared" si="35"/>
        <v>5.217297263458863E-2</v>
      </c>
      <c r="BKZ5" s="100">
        <f t="shared" si="35"/>
        <v>5.2172979144278868E-2</v>
      </c>
      <c r="BLA5" s="100">
        <f t="shared" si="35"/>
        <v>5.2172987381478908E-2</v>
      </c>
      <c r="BLB5" s="100">
        <f t="shared" si="35"/>
        <v>5.2172979225341039E-2</v>
      </c>
      <c r="BLC5" s="100">
        <f t="shared" si="35"/>
        <v>5.2172998975519046E-2</v>
      </c>
      <c r="BLD5" s="100">
        <f t="shared" si="35"/>
        <v>5.2172995610221443E-2</v>
      </c>
      <c r="BLE5" s="100">
        <f t="shared" si="35"/>
        <v>5.2172987346182517E-2</v>
      </c>
      <c r="BLF5" s="100">
        <f t="shared" si="35"/>
        <v>5.217298104827852E-2</v>
      </c>
      <c r="BLG5" s="100">
        <f t="shared" si="35"/>
        <v>5.2172987431725645E-2</v>
      </c>
      <c r="BLH5" s="100">
        <f t="shared" si="35"/>
        <v>5.2172992105864985E-2</v>
      </c>
      <c r="BLI5" s="100">
        <f t="shared" si="35"/>
        <v>5.2172993988789294E-2</v>
      </c>
      <c r="BLJ5" s="100">
        <f t="shared" ref="BLJ5:BLY22" si="36">+(-0.00227583562+0.000115480022*(AWA5)-0.0000000790252856*(AWA5)^2+0.0000000000411702505*(AWA5)^3-7.43864331E-15*(AWA5)^4)</f>
        <v>5.2172985900005388E-2</v>
      </c>
      <c r="BLK5" s="100">
        <f t="shared" si="36"/>
        <v>5.2172988988015888E-2</v>
      </c>
      <c r="BLL5" s="100">
        <f t="shared" si="36"/>
        <v>5.2172997118666922E-2</v>
      </c>
      <c r="BLM5" s="100">
        <f t="shared" si="36"/>
        <v>5.2172980959780964E-2</v>
      </c>
      <c r="BLN5" s="100">
        <f t="shared" si="36"/>
        <v>5.2172988988545888E-2</v>
      </c>
      <c r="BLO5" s="100">
        <f t="shared" si="36"/>
        <v>5.2172987291606354E-2</v>
      </c>
      <c r="BLP5" s="100">
        <f t="shared" si="36"/>
        <v>5.2172992257930054E-2</v>
      </c>
      <c r="BLQ5" s="100">
        <f t="shared" si="36"/>
        <v>5.2172979079378866E-2</v>
      </c>
      <c r="BLR5" s="100">
        <f t="shared" si="36"/>
        <v>5.2172977347922263E-2</v>
      </c>
      <c r="BLS5" s="100">
        <f t="shared" si="36"/>
        <v>5.2172997225375134E-2</v>
      </c>
      <c r="BLT5" s="100">
        <f t="shared" si="36"/>
        <v>5.2172998849455143E-2</v>
      </c>
      <c r="BLU5" s="100">
        <f t="shared" si="36"/>
        <v>5.2172977616527588E-2</v>
      </c>
      <c r="BLV5" s="100">
        <f t="shared" si="36"/>
        <v>5.2172990759384967E-2</v>
      </c>
      <c r="BLW5" s="100">
        <f t="shared" si="36"/>
        <v>5.2172982474073253E-2</v>
      </c>
      <c r="BLX5" s="100">
        <f t="shared" si="36"/>
        <v>5.2172987495295683E-2</v>
      </c>
      <c r="BLY5" s="100">
        <f t="shared" si="36"/>
        <v>5.217299226781557E-2</v>
      </c>
      <c r="BLZ5" s="100">
        <f t="shared" ref="BLZ5:BMO22" si="37">+(-0.00227583562+0.000115480022*(AWQ5)-0.0000000790252856*(AWQ5)^2+0.0000000000411702505*(AWQ5)^3-7.43864331E-15*(AWQ5)^4)</f>
        <v>5.2172982515806252E-2</v>
      </c>
      <c r="BMA5" s="100">
        <f t="shared" si="37"/>
        <v>5.2172990845337469E-2</v>
      </c>
      <c r="BMB5" s="100">
        <f t="shared" si="37"/>
        <v>5.2172990590906354E-2</v>
      </c>
      <c r="BMC5" s="100">
        <f t="shared" si="37"/>
        <v>5.217299221993852E-2</v>
      </c>
      <c r="BMD5" s="100">
        <f t="shared" si="37"/>
        <v>5.2172989029347215E-2</v>
      </c>
      <c r="BME5" s="100">
        <f t="shared" si="37"/>
        <v>5.2172982333360284E-2</v>
      </c>
      <c r="BMF5" s="100">
        <f t="shared" si="37"/>
        <v>5.2172984000721727E-2</v>
      </c>
      <c r="BMG5" s="100">
        <f t="shared" si="37"/>
        <v>5.2172990645001457E-2</v>
      </c>
      <c r="BMH5" s="100">
        <f t="shared" si="37"/>
        <v>5.2172984097143008E-2</v>
      </c>
      <c r="BMI5" s="100">
        <f t="shared" si="37"/>
        <v>5.217299230942652E-2</v>
      </c>
      <c r="BMJ5" s="100">
        <f t="shared" si="37"/>
        <v>5.217298081690154E-2</v>
      </c>
      <c r="BMK5" s="100">
        <f t="shared" si="37"/>
        <v>5.2172984136336233E-2</v>
      </c>
      <c r="BML5" s="100">
        <f t="shared" si="37"/>
        <v>5.2172990662850825E-2</v>
      </c>
      <c r="BMM5" s="100">
        <f t="shared" si="37"/>
        <v>5.2172984064469172E-2</v>
      </c>
      <c r="BMN5" s="100">
        <f t="shared" si="37"/>
        <v>5.2172987602035023E-2</v>
      </c>
      <c r="BMO5" s="100">
        <f t="shared" si="37"/>
        <v>5.2172980881722821E-2</v>
      </c>
      <c r="BMP5" s="100">
        <f t="shared" ref="BMP5:BMS22" si="38">+(-0.00227583562+0.000115480022*(AXG5)-0.0000000790252856*(AXG5)^2+0.0000000000411702505*(AXG5)^3-7.43864331E-15*(AXG5)^4)</f>
        <v>5.2172993838306987E-2</v>
      </c>
      <c r="BMQ5" s="100">
        <f t="shared" si="38"/>
        <v>5.2173025009441529E-2</v>
      </c>
      <c r="BMR5" s="100">
        <f t="shared" si="38"/>
        <v>5.2173136394981681E-2</v>
      </c>
      <c r="BMS5" s="100">
        <f t="shared" si="38"/>
        <v>5.217318061518831E-2</v>
      </c>
      <c r="BMT5" s="162">
        <f t="shared" ref="BMT5:BNI22" si="39">+(1047.63657-0.372589265*(AUU5)+0.000945304214*(AUU5)^2-0.000000602409443*(AUU5)^3+0.00000000012858961*(AUU5)^4)</f>
        <v>1005.71369064</v>
      </c>
      <c r="BMU5" s="97">
        <f t="shared" si="39"/>
        <v>1008.352019635878</v>
      </c>
      <c r="BMV5" s="97">
        <f t="shared" si="39"/>
        <v>1022.2902746422782</v>
      </c>
      <c r="BMW5" s="97">
        <f t="shared" si="39"/>
        <v>1047.629426552458</v>
      </c>
      <c r="BMX5" s="97">
        <f t="shared" si="39"/>
        <v>1060.2800082430908</v>
      </c>
      <c r="BMY5" s="97">
        <f t="shared" si="39"/>
        <v>1066.969087981546</v>
      </c>
      <c r="BMZ5" s="97">
        <f t="shared" si="39"/>
        <v>1070.5477152483331</v>
      </c>
      <c r="BNA5" s="97">
        <f t="shared" si="39"/>
        <v>1072.3831746300884</v>
      </c>
      <c r="BNB5" s="97">
        <f t="shared" si="39"/>
        <v>1073.3174109340591</v>
      </c>
      <c r="BNC5" s="97">
        <f t="shared" si="39"/>
        <v>1073.7883399171155</v>
      </c>
      <c r="BND5" s="97">
        <f t="shared" si="39"/>
        <v>1074.0288725599091</v>
      </c>
      <c r="BNE5" s="97">
        <f t="shared" si="39"/>
        <v>1074.1484767383577</v>
      </c>
      <c r="BNF5" s="97">
        <f t="shared" si="39"/>
        <v>1074.2090150284023</v>
      </c>
      <c r="BNG5" s="97">
        <f t="shared" si="39"/>
        <v>1074.2393500285777</v>
      </c>
      <c r="BNH5" s="97">
        <f t="shared" si="39"/>
        <v>1074.254806232017</v>
      </c>
      <c r="BNI5" s="97">
        <f t="shared" si="39"/>
        <v>1074.2624632495088</v>
      </c>
      <c r="BNJ5" s="97">
        <f t="shared" ref="BNJ5:BNY22" si="40">+(1047.63657-0.372589265*(AVK5)+0.000945304214*(AVK5)^2-0.000000602409443*(AVK5)^3+0.00000000012858961*(AVK5)^4)</f>
        <v>1074.2663925230363</v>
      </c>
      <c r="BNK5" s="97">
        <f t="shared" si="40"/>
        <v>1074.2682971043403</v>
      </c>
      <c r="BNL5" s="97">
        <f t="shared" si="40"/>
        <v>1074.2693036002881</v>
      </c>
      <c r="BNM5" s="97">
        <f t="shared" si="40"/>
        <v>1074.2697906366313</v>
      </c>
      <c r="BNN5" s="97">
        <f t="shared" si="40"/>
        <v>1074.2700345850581</v>
      </c>
      <c r="BNO5" s="97">
        <f t="shared" si="40"/>
        <v>1074.2702218340041</v>
      </c>
      <c r="BNP5" s="97">
        <f t="shared" si="40"/>
        <v>1074.2702503608596</v>
      </c>
      <c r="BNQ5" s="97">
        <f t="shared" si="40"/>
        <v>1074.2702864580369</v>
      </c>
      <c r="BNR5" s="97">
        <f t="shared" si="40"/>
        <v>1074.2702507160911</v>
      </c>
      <c r="BNS5" s="97">
        <f t="shared" si="40"/>
        <v>1074.2703372656176</v>
      </c>
      <c r="BNT5" s="97">
        <f t="shared" si="40"/>
        <v>1074.2703225181579</v>
      </c>
      <c r="BNU5" s="97">
        <f t="shared" si="40"/>
        <v>1074.2702863033608</v>
      </c>
      <c r="BNV5" s="97">
        <f t="shared" si="40"/>
        <v>1074.270258704594</v>
      </c>
      <c r="BNW5" s="97">
        <f t="shared" si="40"/>
        <v>1074.2702866782292</v>
      </c>
      <c r="BNX5" s="97">
        <f t="shared" si="40"/>
        <v>1074.270307161313</v>
      </c>
      <c r="BNY5" s="97">
        <f t="shared" si="40"/>
        <v>1074.2703154126925</v>
      </c>
      <c r="BNZ5" s="97">
        <f t="shared" ref="BNZ5:BOO22" si="41">+(1047.63657-0.372589265*(AWA5)+0.000945304214*(AWA5)^2-0.000000602409443*(AWA5)^3+0.00000000012858961*(AWA5)^4)</f>
        <v>1074.2702799659019</v>
      </c>
      <c r="BOA5" s="97">
        <f t="shared" si="41"/>
        <v>1074.2702934982276</v>
      </c>
      <c r="BOB5" s="97">
        <f t="shared" si="41"/>
        <v>1074.2703291284911</v>
      </c>
      <c r="BOC5" s="97">
        <f t="shared" si="41"/>
        <v>1074.2702583167788</v>
      </c>
      <c r="BOD5" s="97">
        <f t="shared" si="41"/>
        <v>1074.27029350055</v>
      </c>
      <c r="BOE5" s="97">
        <f t="shared" si="41"/>
        <v>1074.2702860641964</v>
      </c>
      <c r="BOF5" s="97">
        <f t="shared" si="41"/>
        <v>1074.270307827695</v>
      </c>
      <c r="BOG5" s="97">
        <f t="shared" si="41"/>
        <v>1074.2702500764535</v>
      </c>
      <c r="BOH5" s="97">
        <f t="shared" si="41"/>
        <v>1074.27024248884</v>
      </c>
      <c r="BOI5" s="97">
        <f t="shared" si="41"/>
        <v>1074.2703295961096</v>
      </c>
      <c r="BOJ5" s="97">
        <f t="shared" si="41"/>
        <v>1074.2703367131783</v>
      </c>
      <c r="BOK5" s="97">
        <f t="shared" si="41"/>
        <v>1074.270243665926</v>
      </c>
      <c r="BOL5" s="97">
        <f t="shared" si="41"/>
        <v>1074.2703012607478</v>
      </c>
      <c r="BOM5" s="97">
        <f t="shared" si="41"/>
        <v>1074.2702649527321</v>
      </c>
      <c r="BON5" s="97">
        <f t="shared" si="41"/>
        <v>1074.2702869568068</v>
      </c>
      <c r="BOO5" s="97">
        <f t="shared" si="41"/>
        <v>1074.2703078710151</v>
      </c>
      <c r="BOP5" s="97">
        <f t="shared" ref="BOP5:BPE22" si="42">+(1047.63657-0.372589265*(AWQ5)+0.000945304214*(AWQ5)^2-0.000000602409443*(AWQ5)^3+0.00000000012858961*(AWQ5)^4)</f>
        <v>1074.2702651356151</v>
      </c>
      <c r="BOQ5" s="97">
        <f t="shared" si="42"/>
        <v>1074.2703016374101</v>
      </c>
      <c r="BOR5" s="97">
        <f t="shared" si="42"/>
        <v>1074.2703005224382</v>
      </c>
      <c r="BOS5" s="97">
        <f t="shared" si="42"/>
        <v>1074.2703076612079</v>
      </c>
      <c r="BOT5" s="97">
        <f t="shared" si="42"/>
        <v>1074.2702936793503</v>
      </c>
      <c r="BOU5" s="97">
        <f t="shared" si="42"/>
        <v>1074.2702643360979</v>
      </c>
      <c r="BOV5" s="97">
        <f t="shared" si="42"/>
        <v>1074.270271642833</v>
      </c>
      <c r="BOW5" s="97">
        <f t="shared" si="42"/>
        <v>1074.2703007594946</v>
      </c>
      <c r="BOX5" s="97">
        <f t="shared" si="42"/>
        <v>1074.270272065372</v>
      </c>
      <c r="BOY5" s="97">
        <f t="shared" si="42"/>
        <v>1074.2703080533636</v>
      </c>
      <c r="BOZ5" s="97">
        <f t="shared" si="42"/>
        <v>1074.2702576906506</v>
      </c>
      <c r="BPA5" s="97">
        <f t="shared" si="42"/>
        <v>1074.270272237125</v>
      </c>
      <c r="BPB5" s="97">
        <f t="shared" si="42"/>
        <v>1074.2703008377146</v>
      </c>
      <c r="BPC5" s="97">
        <f t="shared" si="42"/>
        <v>1074.2702719221879</v>
      </c>
      <c r="BPD5" s="97">
        <f t="shared" si="42"/>
        <v>1074.2702874245615</v>
      </c>
      <c r="BPE5" s="97">
        <f t="shared" si="42"/>
        <v>1074.2702579747111</v>
      </c>
      <c r="BPF5" s="97">
        <f t="shared" ref="BPF5:BPI22" si="43">+(1047.63657-0.372589265*(AXG5)+0.000945304214*(AXG5)^2-0.000000602409443*(AXG5)^3+0.00000000012858961*(AXG5)^4)</f>
        <v>1074.2703147532468</v>
      </c>
      <c r="BPG5" s="97">
        <f t="shared" si="43"/>
        <v>1074.2704513519109</v>
      </c>
      <c r="BPH5" s="97">
        <f t="shared" si="43"/>
        <v>1074.2709394681117</v>
      </c>
      <c r="BPI5" s="97">
        <f t="shared" si="43"/>
        <v>1074.2711332511633</v>
      </c>
      <c r="BPJ5" s="139">
        <f t="shared" ref="BPJ5:BPY22" si="44">QC5/$B$1*100</f>
        <v>100</v>
      </c>
      <c r="BPK5" s="99">
        <f t="shared" si="44"/>
        <v>99.986318642026433</v>
      </c>
      <c r="BPL5" s="99">
        <f t="shared" si="44"/>
        <v>67.084685159396287</v>
      </c>
      <c r="BPM5" s="99">
        <f t="shared" si="44"/>
        <v>67.068839625127026</v>
      </c>
      <c r="BPN5" s="99">
        <f t="shared" si="44"/>
        <v>67.075859083894755</v>
      </c>
      <c r="BPO5" s="99">
        <f t="shared" si="44"/>
        <v>67.069592382099444</v>
      </c>
      <c r="BPP5" s="99">
        <f t="shared" si="44"/>
        <v>67.081410666566299</v>
      </c>
      <c r="BPQ5" s="99">
        <f t="shared" si="44"/>
        <v>67.064737099627379</v>
      </c>
      <c r="BPR5" s="99">
        <f t="shared" si="44"/>
        <v>67.07998042831872</v>
      </c>
      <c r="BPS5" s="99">
        <f t="shared" si="44"/>
        <v>67.061914260980842</v>
      </c>
      <c r="BPT5" s="99">
        <f t="shared" si="44"/>
        <v>67.085494373141628</v>
      </c>
      <c r="BPU5" s="99">
        <f t="shared" si="44"/>
        <v>67.06458654823291</v>
      </c>
      <c r="BPV5" s="99">
        <f t="shared" si="44"/>
        <v>67.081015469155787</v>
      </c>
      <c r="BPW5" s="99">
        <f t="shared" si="44"/>
        <v>67.067710489668414</v>
      </c>
      <c r="BPX5" s="99">
        <f t="shared" si="44"/>
        <v>67.07984869584854</v>
      </c>
      <c r="BPY5" s="99">
        <f t="shared" si="44"/>
        <v>67.072678685686327</v>
      </c>
      <c r="BPZ5" s="99">
        <f t="shared" ref="BPZ5:BQO22" si="45">QS5/$B$1*100</f>
        <v>67.07503105122511</v>
      </c>
      <c r="BQA5" s="99">
        <f t="shared" si="45"/>
        <v>67.06710828409048</v>
      </c>
      <c r="BQB5" s="99">
        <f t="shared" si="45"/>
        <v>67.082351612781807</v>
      </c>
      <c r="BQC5" s="99">
        <f t="shared" si="45"/>
        <v>67.06458654823291</v>
      </c>
      <c r="BQD5" s="99">
        <f t="shared" si="45"/>
        <v>67.081316571944754</v>
      </c>
      <c r="BQE5" s="99">
        <f t="shared" si="45"/>
        <v>67.067898678911504</v>
      </c>
      <c r="BQF5" s="99">
        <f t="shared" si="45"/>
        <v>67.088430125334042</v>
      </c>
      <c r="BQG5" s="99">
        <f t="shared" si="45"/>
        <v>67.068801987278405</v>
      </c>
      <c r="BQH5" s="99">
        <f t="shared" si="45"/>
        <v>67.07777861417442</v>
      </c>
      <c r="BQI5" s="99">
        <f t="shared" si="45"/>
        <v>67.064624186081531</v>
      </c>
      <c r="BQJ5" s="99">
        <f t="shared" si="45"/>
        <v>67.078362000828022</v>
      </c>
      <c r="BQK5" s="99">
        <f t="shared" si="45"/>
        <v>67.065583951221356</v>
      </c>
      <c r="BQL5" s="99">
        <f t="shared" si="45"/>
        <v>67.082069328917157</v>
      </c>
      <c r="BQM5" s="99">
        <f t="shared" si="45"/>
        <v>67.06797395460876</v>
      </c>
      <c r="BQN5" s="99">
        <f t="shared" si="45"/>
        <v>67.087545635891459</v>
      </c>
      <c r="BQO5" s="99">
        <f t="shared" si="45"/>
        <v>67.066280251420835</v>
      </c>
      <c r="BQP5" s="99">
        <f t="shared" ref="BQP5:BRE22" si="46">RI5/$B$1*100</f>
        <v>67.086792878919042</v>
      </c>
      <c r="BQQ5" s="99">
        <f t="shared" si="46"/>
        <v>67.067221197636357</v>
      </c>
      <c r="BQR5" s="99">
        <f t="shared" si="46"/>
        <v>67.082765629116651</v>
      </c>
      <c r="BQS5" s="99">
        <f t="shared" si="46"/>
        <v>67.067390567955144</v>
      </c>
      <c r="BQT5" s="99">
        <f t="shared" si="46"/>
        <v>67.078907749633032</v>
      </c>
      <c r="BQU5" s="99">
        <f t="shared" si="46"/>
        <v>67.065997967556186</v>
      </c>
      <c r="BQV5" s="99">
        <f t="shared" si="46"/>
        <v>67.079641687681132</v>
      </c>
      <c r="BQW5" s="99">
        <f t="shared" si="46"/>
        <v>67.068293876322031</v>
      </c>
      <c r="BQX5" s="99">
        <f t="shared" si="46"/>
        <v>67.08336783469457</v>
      </c>
      <c r="BQY5" s="99">
        <f t="shared" si="46"/>
        <v>67.065734502615825</v>
      </c>
      <c r="BQZ5" s="99">
        <f t="shared" si="46"/>
        <v>67.085946027325079</v>
      </c>
      <c r="BRA5" s="99">
        <f t="shared" si="46"/>
        <v>67.07077797433098</v>
      </c>
      <c r="BRB5" s="99">
        <f t="shared" si="46"/>
        <v>67.079434679513724</v>
      </c>
      <c r="BRC5" s="99">
        <f t="shared" si="46"/>
        <v>67.067409386879447</v>
      </c>
      <c r="BRD5" s="99">
        <f t="shared" si="46"/>
        <v>67.078362000828022</v>
      </c>
      <c r="BRE5" s="99">
        <f t="shared" si="46"/>
        <v>67.066901275923058</v>
      </c>
      <c r="BRF5" s="99">
        <f t="shared" ref="BRF5:BRU22" si="47">RY5/$B$1*100</f>
        <v>67.080225074334749</v>
      </c>
      <c r="BRG5" s="99">
        <f t="shared" si="47"/>
        <v>67.068971357597192</v>
      </c>
      <c r="BRH5" s="99">
        <f t="shared" si="47"/>
        <v>67.086416500432833</v>
      </c>
      <c r="BRI5" s="99">
        <f t="shared" si="47"/>
        <v>67.071681282697881</v>
      </c>
      <c r="BRJ5" s="99">
        <f t="shared" si="47"/>
        <v>67.087395084496976</v>
      </c>
      <c r="BRK5" s="99">
        <f t="shared" si="47"/>
        <v>67.064925288870498</v>
      </c>
      <c r="BRL5" s="99">
        <f t="shared" si="47"/>
        <v>67.079340584892179</v>
      </c>
      <c r="BRM5" s="99">
        <f t="shared" si="47"/>
        <v>67.064021980503597</v>
      </c>
      <c r="BRN5" s="99">
        <f t="shared" si="47"/>
        <v>67.078042079114766</v>
      </c>
      <c r="BRO5" s="99">
        <f t="shared" si="47"/>
        <v>67.062610561180321</v>
      </c>
      <c r="BRP5" s="99">
        <f t="shared" si="47"/>
        <v>67.078136173736311</v>
      </c>
      <c r="BRQ5" s="99">
        <f t="shared" si="47"/>
        <v>67.064887651021877</v>
      </c>
      <c r="BRR5" s="99">
        <f t="shared" si="47"/>
        <v>67.08218224246302</v>
      </c>
      <c r="BRS5" s="99">
        <f t="shared" si="47"/>
        <v>67.067258835484964</v>
      </c>
      <c r="BRT5" s="99">
        <f t="shared" si="47"/>
        <v>67.082050509992854</v>
      </c>
      <c r="BRU5" s="99">
        <f t="shared" si="47"/>
        <v>67.065339305205313</v>
      </c>
      <c r="BRV5" s="99">
        <f t="shared" ref="BRV5:BRY22" si="48">SO5/$B$1*100</f>
        <v>67.080526177123716</v>
      </c>
      <c r="BRW5" s="99">
        <f t="shared" si="48"/>
        <v>67.065602770145659</v>
      </c>
      <c r="BRX5" s="99">
        <f t="shared" si="48"/>
        <v>99.967048063532687</v>
      </c>
      <c r="BRY5" s="99">
        <f t="shared" si="48"/>
        <v>100</v>
      </c>
      <c r="BRZ5" s="139">
        <f t="shared" ref="BRZ5:BSO22" si="49">VF5/(BPJ5/100)</f>
        <v>0.50000029999999995</v>
      </c>
      <c r="BSA5" s="99">
        <f t="shared" si="49"/>
        <v>0.60255653791694563</v>
      </c>
      <c r="BSB5" s="99">
        <f t="shared" si="49"/>
        <v>1.8224696100086797</v>
      </c>
      <c r="BSC5" s="99">
        <f t="shared" si="49"/>
        <v>2.4469560069519267</v>
      </c>
      <c r="BSD5" s="99">
        <f t="shared" si="49"/>
        <v>2.6397634323033823</v>
      </c>
      <c r="BSE5" s="99">
        <f t="shared" si="49"/>
        <v>2.7396006666210244</v>
      </c>
      <c r="BSF5" s="99">
        <f t="shared" si="49"/>
        <v>2.793806781010455</v>
      </c>
      <c r="BSG5" s="99">
        <f t="shared" si="49"/>
        <v>2.8322186623625094</v>
      </c>
      <c r="BSH5" s="99">
        <f t="shared" si="49"/>
        <v>2.8419552120131426</v>
      </c>
      <c r="BSI5" s="99">
        <f t="shared" si="49"/>
        <v>2.8555626857705381</v>
      </c>
      <c r="BSJ5" s="99">
        <f t="shared" si="49"/>
        <v>2.8498917953348712</v>
      </c>
      <c r="BSK5" s="99">
        <f t="shared" si="49"/>
        <v>2.8609779001918803</v>
      </c>
      <c r="BSL5" s="99">
        <f t="shared" si="49"/>
        <v>2.8546124214241848</v>
      </c>
      <c r="BSM5" s="99">
        <f t="shared" si="49"/>
        <v>2.8598203010008292</v>
      </c>
      <c r="BSN5" s="99">
        <f t="shared" si="49"/>
        <v>2.855054144030182</v>
      </c>
      <c r="BSO5" s="99">
        <f t="shared" si="49"/>
        <v>2.8606536038189638</v>
      </c>
      <c r="BSP5" s="99">
        <f t="shared" ref="BSP5:BTE22" si="50">VV5/(BPZ5/100)</f>
        <v>2.8538339379047328</v>
      </c>
      <c r="BSQ5" s="99">
        <f t="shared" si="50"/>
        <v>2.8608181403508377</v>
      </c>
      <c r="BSR5" s="99">
        <f t="shared" si="50"/>
        <v>2.8563473908313419</v>
      </c>
      <c r="BSS5" s="99">
        <f t="shared" si="50"/>
        <v>2.8617771297519021</v>
      </c>
      <c r="BST5" s="99">
        <f t="shared" si="50"/>
        <v>2.8548798650158633</v>
      </c>
      <c r="BSU5" s="99">
        <f t="shared" si="50"/>
        <v>2.8627302149302412</v>
      </c>
      <c r="BSV5" s="99">
        <f t="shared" si="50"/>
        <v>2.8554074024704446</v>
      </c>
      <c r="BSW5" s="99">
        <f t="shared" si="50"/>
        <v>2.8630241529649245</v>
      </c>
      <c r="BSX5" s="99">
        <f t="shared" si="50"/>
        <v>2.8577750182009263</v>
      </c>
      <c r="BSY5" s="99">
        <f t="shared" si="50"/>
        <v>2.8653034641157449</v>
      </c>
      <c r="BSZ5" s="99">
        <f t="shared" si="50"/>
        <v>2.8578455746673366</v>
      </c>
      <c r="BTA5" s="99">
        <f t="shared" si="50"/>
        <v>2.8627842879835765</v>
      </c>
      <c r="BTB5" s="99">
        <f t="shared" si="50"/>
        <v>2.8595808376070631</v>
      </c>
      <c r="BTC5" s="99">
        <f t="shared" si="50"/>
        <v>2.8637379165499857</v>
      </c>
      <c r="BTD5" s="99">
        <f t="shared" si="50"/>
        <v>2.8539097411482741</v>
      </c>
      <c r="BTE5" s="99">
        <f t="shared" si="50"/>
        <v>2.8649225703244428</v>
      </c>
      <c r="BTF5" s="99">
        <f t="shared" ref="BTF5:BTU22" si="51">WL5/(BQP5/100)</f>
        <v>2.8590083348621458</v>
      </c>
      <c r="BTG5" s="99">
        <f t="shared" si="51"/>
        <v>2.8634002806540617</v>
      </c>
      <c r="BTH5" s="99">
        <f t="shared" si="51"/>
        <v>2.8566338641951341</v>
      </c>
      <c r="BTI5" s="99">
        <f t="shared" si="51"/>
        <v>2.8664288020153612</v>
      </c>
      <c r="BTJ5" s="99">
        <f t="shared" si="51"/>
        <v>2.8579117703515196</v>
      </c>
      <c r="BTK5" s="99">
        <f t="shared" si="51"/>
        <v>2.8639430683327376</v>
      </c>
      <c r="BTL5" s="99">
        <f t="shared" si="51"/>
        <v>2.8579386409454623</v>
      </c>
      <c r="BTM5" s="99">
        <f t="shared" si="51"/>
        <v>2.8630950468801517</v>
      </c>
      <c r="BTN5" s="99">
        <f t="shared" si="51"/>
        <v>2.8557808915031826</v>
      </c>
      <c r="BTO5" s="99">
        <f t="shared" si="51"/>
        <v>2.8654603043601119</v>
      </c>
      <c r="BTP5" s="99">
        <f t="shared" si="51"/>
        <v>2.8581932782448893</v>
      </c>
      <c r="BTQ5" s="99">
        <f t="shared" si="51"/>
        <v>2.8650211881177565</v>
      </c>
      <c r="BTR5" s="99">
        <f t="shared" si="51"/>
        <v>2.8604579170462228</v>
      </c>
      <c r="BTS5" s="99">
        <f t="shared" si="51"/>
        <v>2.8654975905122244</v>
      </c>
      <c r="BTT5" s="99">
        <f t="shared" si="51"/>
        <v>2.8605483836595682</v>
      </c>
      <c r="BTU5" s="99">
        <f t="shared" si="51"/>
        <v>2.8648050878261722</v>
      </c>
      <c r="BTV5" s="99">
        <f t="shared" ref="BTV5:BUK22" si="52">XB5/(BRF5/100)</f>
        <v>2.8602080536758359</v>
      </c>
      <c r="BTW5" s="99">
        <f t="shared" si="52"/>
        <v>2.8680788762121168</v>
      </c>
      <c r="BTX5" s="99">
        <f t="shared" si="52"/>
        <v>2.8577081621100313</v>
      </c>
      <c r="BTY5" s="99">
        <f t="shared" si="52"/>
        <v>2.8642893144466064</v>
      </c>
      <c r="BTZ5" s="99">
        <f t="shared" si="52"/>
        <v>2.8591645235056342</v>
      </c>
      <c r="BUA5" s="99">
        <f t="shared" si="52"/>
        <v>2.8644928652724579</v>
      </c>
      <c r="BUB5" s="99">
        <f t="shared" si="52"/>
        <v>2.8585313798267449</v>
      </c>
      <c r="BUC5" s="99">
        <f t="shared" si="52"/>
        <v>2.8669604703382601</v>
      </c>
      <c r="BUD5" s="99">
        <f t="shared" si="52"/>
        <v>2.8601654737286264</v>
      </c>
      <c r="BUE5" s="99">
        <f t="shared" si="52"/>
        <v>2.8676769125257149</v>
      </c>
      <c r="BUF5" s="99">
        <f t="shared" si="52"/>
        <v>2.8605788852423322</v>
      </c>
      <c r="BUG5" s="99">
        <f t="shared" si="52"/>
        <v>2.8669726698195745</v>
      </c>
      <c r="BUH5" s="99">
        <f t="shared" si="52"/>
        <v>2.8606970373501976</v>
      </c>
      <c r="BUI5" s="99">
        <f t="shared" si="52"/>
        <v>2.8661630628370682</v>
      </c>
      <c r="BUJ5" s="99">
        <f t="shared" si="52"/>
        <v>2.8640776264193009</v>
      </c>
      <c r="BUK5" s="99">
        <f t="shared" si="52"/>
        <v>2.8676735552588615</v>
      </c>
      <c r="BUL5" s="99">
        <f t="shared" ref="BUL5:BUO22" si="53">XR5/(BRV5/100)</f>
        <v>2.863588152138083</v>
      </c>
      <c r="BUM5" s="99">
        <f t="shared" si="53"/>
        <v>2.7898295440846841</v>
      </c>
      <c r="BUN5" s="99">
        <f t="shared" si="53"/>
        <v>1.1994082282373526</v>
      </c>
      <c r="BUO5" s="99">
        <f t="shared" si="53"/>
        <v>1.1805300000000001</v>
      </c>
      <c r="BUP5" s="162">
        <f t="shared" ref="BUP5:BVE22" si="54">AVERAGE(BEY5:BEZ5)*ASH5*AVERAGE(BSA5:BSB5)/AVERAGE(BHO5:BHP5)</f>
        <v>77.655507795603484</v>
      </c>
      <c r="BUQ5" s="97">
        <f t="shared" si="54"/>
        <v>38.892525193806968</v>
      </c>
      <c r="BUR5" s="97">
        <f t="shared" si="54"/>
        <v>34.644375946425313</v>
      </c>
      <c r="BUS5" s="97">
        <f t="shared" si="54"/>
        <v>33.025300219058323</v>
      </c>
      <c r="BUT5" s="97">
        <f t="shared" si="54"/>
        <v>32.046039831258433</v>
      </c>
      <c r="BUU5" s="97">
        <f t="shared" si="54"/>
        <v>31.734388775325822</v>
      </c>
      <c r="BUV5" s="97">
        <f t="shared" si="54"/>
        <v>31.58883894860422</v>
      </c>
      <c r="BUW5" s="97">
        <f t="shared" si="54"/>
        <v>31.645408881241316</v>
      </c>
      <c r="BUX5" s="97">
        <f t="shared" si="54"/>
        <v>31.393710944776505</v>
      </c>
      <c r="BUY5" s="97">
        <f>AVERAGE(BFH5:BFI5)*ASQ5*AVERAGE(BSJ5:BSK5)/AVERAGE(BHX5:BHY5)</f>
        <v>31.465872182697513</v>
      </c>
      <c r="BUZ5" s="97">
        <f t="shared" si="54"/>
        <v>31.525269339607178</v>
      </c>
      <c r="BVA5" s="97">
        <f t="shared" si="54"/>
        <v>31.403002110202998</v>
      </c>
      <c r="BVB5" s="97">
        <f t="shared" si="54"/>
        <v>31.384064689364003</v>
      </c>
      <c r="BVC5" s="97">
        <f t="shared" si="54"/>
        <v>31.488973737249633</v>
      </c>
      <c r="BVD5" s="97">
        <f t="shared" si="54"/>
        <v>31.413506869306307</v>
      </c>
      <c r="BVE5" s="97">
        <f t="shared" si="54"/>
        <v>31.311709794883047</v>
      </c>
      <c r="BVF5" s="97">
        <f t="shared" ref="BVF5:BVU22" si="55">AVERAGE(BFO5:BFP5)*ASX5*AVERAGE(BSQ5:BSR5)/AVERAGE(BIE5:BIF5)</f>
        <v>31.463080155787374</v>
      </c>
      <c r="BVG5" s="97">
        <f t="shared" si="55"/>
        <v>31.511849402557811</v>
      </c>
      <c r="BVH5" s="97">
        <f t="shared" si="55"/>
        <v>31.251045898908991</v>
      </c>
      <c r="BVI5" s="97">
        <f t="shared" si="55"/>
        <v>31.308022355323235</v>
      </c>
      <c r="BVJ5" s="97">
        <f t="shared" si="55"/>
        <v>31.542522336251231</v>
      </c>
      <c r="BVK5" s="97">
        <f t="shared" si="55"/>
        <v>31.315743756399819</v>
      </c>
      <c r="BVL5" s="97">
        <f t="shared" si="55"/>
        <v>31.356260935298241</v>
      </c>
      <c r="BVM5" s="97">
        <f t="shared" si="55"/>
        <v>31.502457631669298</v>
      </c>
      <c r="BVN5" s="97">
        <f t="shared" si="55"/>
        <v>31.462538295976966</v>
      </c>
      <c r="BVO5" s="97">
        <f t="shared" si="55"/>
        <v>31.444888593141453</v>
      </c>
      <c r="BVP5" s="97">
        <f t="shared" si="55"/>
        <v>31.441070448525807</v>
      </c>
      <c r="BVQ5" s="97">
        <f t="shared" si="55"/>
        <v>31.562190645472974</v>
      </c>
      <c r="BVR5" s="97">
        <f t="shared" si="55"/>
        <v>31.404837020098153</v>
      </c>
      <c r="BVS5" s="97">
        <f t="shared" si="55"/>
        <v>31.397939374865469</v>
      </c>
      <c r="BVT5" s="97">
        <f t="shared" si="55"/>
        <v>31.549344592222802</v>
      </c>
      <c r="BVU5" s="97">
        <f t="shared" si="55"/>
        <v>31.483868629423409</v>
      </c>
      <c r="BVV5" s="97">
        <f t="shared" ref="BVV5:BWK22" si="56">AVERAGE(BGE5:BGF5)*ATN5*AVERAGE(BTG5:BTH5)/AVERAGE(BIU5:BIV5)</f>
        <v>31.38164168288375</v>
      </c>
      <c r="BVW5" s="97">
        <f t="shared" si="56"/>
        <v>31.409694664526924</v>
      </c>
      <c r="BVX5" s="97">
        <f t="shared" si="56"/>
        <v>31.523674863622105</v>
      </c>
      <c r="BVY5" s="97">
        <f t="shared" si="56"/>
        <v>31.351088364288842</v>
      </c>
      <c r="BVZ5" s="97">
        <f t="shared" si="56"/>
        <v>31.345934591067149</v>
      </c>
      <c r="BWA5" s="97">
        <f t="shared" si="56"/>
        <v>31.511511201095896</v>
      </c>
      <c r="BWB5" s="97">
        <f t="shared" si="56"/>
        <v>31.364129830618541</v>
      </c>
      <c r="BWC5" s="97">
        <f t="shared" si="56"/>
        <v>31.29151144957892</v>
      </c>
      <c r="BWD5" s="97">
        <f t="shared" si="56"/>
        <v>31.500887224164998</v>
      </c>
      <c r="BWE5" s="97">
        <f t="shared" si="56"/>
        <v>31.50943415181677</v>
      </c>
      <c r="BWF5" s="97">
        <f t="shared" si="56"/>
        <v>31.455738216019594</v>
      </c>
      <c r="BWG5" s="97">
        <f t="shared" si="56"/>
        <v>31.418994122545307</v>
      </c>
      <c r="BWH5" s="97">
        <f t="shared" si="56"/>
        <v>31.553474473914136</v>
      </c>
      <c r="BWI5" s="97">
        <f t="shared" si="56"/>
        <v>31.489939766276198</v>
      </c>
      <c r="BWJ5" s="97">
        <f t="shared" si="56"/>
        <v>31.477869088028687</v>
      </c>
      <c r="BWK5" s="97">
        <f t="shared" si="56"/>
        <v>31.583085806728384</v>
      </c>
      <c r="BWL5" s="97">
        <f t="shared" ref="BWL5:BXA22" si="57">AVERAGE(BGU5:BGV5)*AUD5*AVERAGE(BTW5:BTX5)/AVERAGE(BJK5:BJL5)</f>
        <v>31.413189379408664</v>
      </c>
      <c r="BWM5" s="97">
        <f t="shared" si="57"/>
        <v>31.386774191897633</v>
      </c>
      <c r="BWN5" s="97">
        <f t="shared" si="57"/>
        <v>31.484297506222678</v>
      </c>
      <c r="BWO5" s="97">
        <f t="shared" si="57"/>
        <v>31.558029855933793</v>
      </c>
      <c r="BWP5" s="97">
        <f t="shared" si="57"/>
        <v>31.314334573591982</v>
      </c>
      <c r="BWQ5" s="97">
        <f t="shared" si="57"/>
        <v>31.396023241463602</v>
      </c>
      <c r="BWR5" s="97">
        <f t="shared" si="57"/>
        <v>31.535371171011551</v>
      </c>
      <c r="BWS5" s="97">
        <f t="shared" si="57"/>
        <v>31.368379158090661</v>
      </c>
      <c r="BWT5" s="97">
        <f t="shared" si="57"/>
        <v>31.402455945820805</v>
      </c>
      <c r="BWU5" s="97">
        <f t="shared" si="57"/>
        <v>31.482767107322598</v>
      </c>
      <c r="BWV5" s="97">
        <f t="shared" si="57"/>
        <v>31.498757399948925</v>
      </c>
      <c r="BWW5" s="97">
        <f t="shared" si="57"/>
        <v>31.430522563770392</v>
      </c>
      <c r="BWX5" s="97">
        <f t="shared" si="57"/>
        <v>31.508053078839637</v>
      </c>
      <c r="BWY5" s="97">
        <f t="shared" si="57"/>
        <v>31.609885479997072</v>
      </c>
      <c r="BWZ5" s="97">
        <f t="shared" si="57"/>
        <v>31.492302160232914</v>
      </c>
      <c r="BXA5" s="97">
        <f t="shared" si="57"/>
        <v>30.996943019276376</v>
      </c>
      <c r="BXB5" s="97">
        <f t="shared" ref="BXB5:BXB22" si="58">AVERAGE(BHK5:BHL5)*AUT5*AVERAGE(BUM5:BUN5)/AVERAGE(BKA5:BKB5)</f>
        <v>48.621833736194134</v>
      </c>
      <c r="BXC5" s="164">
        <f t="shared" ref="BXC5:BXR22" si="59">AVERAGE(BHO5:BHP5)*AVERAGE(BMU5:BMV5)/AVERAGE(BKE5:BKF5)</f>
        <v>0.69189160352764001</v>
      </c>
      <c r="BXD5" s="101">
        <f t="shared" si="59"/>
        <v>0.68462520506820257</v>
      </c>
      <c r="BXE5" s="101">
        <f t="shared" si="59"/>
        <v>0.68405863014783641</v>
      </c>
      <c r="BXF5" s="101">
        <f t="shared" si="59"/>
        <v>0.68487040140325861</v>
      </c>
      <c r="BXG5" s="101">
        <f t="shared" si="59"/>
        <v>0.68548388653005377</v>
      </c>
      <c r="BXH5" s="101">
        <f t="shared" si="59"/>
        <v>0.68584924378727519</v>
      </c>
      <c r="BXI5" s="101">
        <f t="shared" si="59"/>
        <v>0.68604631084891454</v>
      </c>
      <c r="BXJ5" s="101">
        <f t="shared" si="59"/>
        <v>0.68614879480556079</v>
      </c>
      <c r="BXK5" s="101">
        <f t="shared" si="59"/>
        <v>0.68620131171134291</v>
      </c>
      <c r="BXL5" s="101">
        <f t="shared" si="59"/>
        <v>0.6862280542299295</v>
      </c>
      <c r="BXM5" s="101">
        <f t="shared" si="59"/>
        <v>0.68624147078222653</v>
      </c>
      <c r="BXN5" s="101">
        <f t="shared" si="59"/>
        <v>0.68624824883394142</v>
      </c>
      <c r="BXO5" s="101">
        <f t="shared" si="59"/>
        <v>0.6862516668524119</v>
      </c>
      <c r="BXP5" s="101">
        <f t="shared" si="59"/>
        <v>0.68625339275333763</v>
      </c>
      <c r="BXQ5" s="101">
        <f t="shared" si="59"/>
        <v>0.68625425808348883</v>
      </c>
      <c r="BXR5" s="101">
        <f t="shared" si="59"/>
        <v>0.68625469383028859</v>
      </c>
      <c r="BXS5" s="101">
        <f t="shared" ref="BXS5:BYH22" si="60">AVERAGE(BIE5:BIF5)*AVERAGE(BNK5:BNL5)/AVERAGE(BKU5:BKV5)</f>
        <v>0.68625491127706251</v>
      </c>
      <c r="BXT5" s="101">
        <f t="shared" si="60"/>
        <v>0.68625502284111228</v>
      </c>
      <c r="BXU5" s="101">
        <f t="shared" si="60"/>
        <v>0.68625507744495828</v>
      </c>
      <c r="BXV5" s="101">
        <f t="shared" si="60"/>
        <v>0.68625510965518299</v>
      </c>
      <c r="BXW5" s="101">
        <f t="shared" si="60"/>
        <v>0.68625512577358305</v>
      </c>
      <c r="BXX5" s="101">
        <f t="shared" si="60"/>
        <v>0.68625513060098986</v>
      </c>
      <c r="BXY5" s="101">
        <f t="shared" si="60"/>
        <v>0.68625513062752552</v>
      </c>
      <c r="BXZ5" s="101">
        <f t="shared" si="60"/>
        <v>0.68625513442284747</v>
      </c>
      <c r="BYA5" s="101">
        <f t="shared" si="60"/>
        <v>0.68625513978645969</v>
      </c>
      <c r="BYB5" s="101">
        <f t="shared" si="60"/>
        <v>0.68625513597958032</v>
      </c>
      <c r="BYC5" s="101">
        <f t="shared" si="60"/>
        <v>0.68625513121271176</v>
      </c>
      <c r="BYD5" s="101">
        <f t="shared" si="60"/>
        <v>0.68625513124071436</v>
      </c>
      <c r="BYE5" s="101">
        <f t="shared" si="60"/>
        <v>0.68625513486042744</v>
      </c>
      <c r="BYF5" s="101">
        <f t="shared" si="60"/>
        <v>0.68625513700689045</v>
      </c>
      <c r="BYG5" s="101">
        <f t="shared" si="60"/>
        <v>0.68625513497539459</v>
      </c>
      <c r="BYH5" s="101">
        <f t="shared" si="60"/>
        <v>0.68625513333838528</v>
      </c>
      <c r="BYI5" s="101">
        <f t="shared" ref="BYI5:BYX22" si="61">AVERAGE(BIU5:BIV5)*AVERAGE(BOA5:BOB5)/AVERAGE(BLK5:BLL5)</f>
        <v>0.6862551370108283</v>
      </c>
      <c r="BYJ5" s="101">
        <f t="shared" si="61"/>
        <v>0.68625513438277563</v>
      </c>
      <c r="BYK5" s="101">
        <f t="shared" si="61"/>
        <v>0.68625513172137131</v>
      </c>
      <c r="BYL5" s="101">
        <f t="shared" si="61"/>
        <v>0.68625513379410119</v>
      </c>
      <c r="BYM5" s="101">
        <f t="shared" si="61"/>
        <v>0.68625513486433798</v>
      </c>
      <c r="BYN5" s="101">
        <f t="shared" si="61"/>
        <v>0.68625513217605616</v>
      </c>
      <c r="BYO5" s="101">
        <f t="shared" si="61"/>
        <v>0.68625512729525118</v>
      </c>
      <c r="BYP5" s="101">
        <f t="shared" si="61"/>
        <v>0.6862551332353608</v>
      </c>
      <c r="BYQ5" s="101">
        <f t="shared" si="61"/>
        <v>0.68625514027391543</v>
      </c>
      <c r="BYR5" s="101">
        <f t="shared" si="61"/>
        <v>0.68625513385493353</v>
      </c>
      <c r="BYS5" s="101">
        <f t="shared" si="61"/>
        <v>0.68625513120663983</v>
      </c>
      <c r="BYT5" s="101">
        <f t="shared" si="61"/>
        <v>0.68625513279676253</v>
      </c>
      <c r="BYU5" s="101">
        <f t="shared" si="61"/>
        <v>0.68625513172825947</v>
      </c>
      <c r="BYV5" s="101">
        <f t="shared" si="61"/>
        <v>0.68625513493425205</v>
      </c>
      <c r="BYW5" s="101">
        <f t="shared" si="61"/>
        <v>0.68625513330421051</v>
      </c>
      <c r="BYX5" s="101">
        <f t="shared" si="61"/>
        <v>0.68625513283856066</v>
      </c>
      <c r="BYY5" s="101">
        <f t="shared" ref="BYY5:BZN22" si="62">AVERAGE(BJK5:BJL5)*AVERAGE(BOQ5:BOR5)/AVERAGE(BMA5:BMB5)</f>
        <v>0.68625513548195394</v>
      </c>
      <c r="BYZ5" s="101">
        <f t="shared" si="62"/>
        <v>0.68625513593193144</v>
      </c>
      <c r="BZA5" s="101">
        <f t="shared" si="62"/>
        <v>0.686255135420753</v>
      </c>
      <c r="BZB5" s="101">
        <f t="shared" si="62"/>
        <v>0.6862551321843704</v>
      </c>
      <c r="BZC5" s="101">
        <f t="shared" si="62"/>
        <v>0.68625513053824427</v>
      </c>
      <c r="BZD5" s="101">
        <f t="shared" si="62"/>
        <v>0.68625513325906873</v>
      </c>
      <c r="BZE5" s="101">
        <f t="shared" si="62"/>
        <v>0.68625513329063259</v>
      </c>
      <c r="BZF5" s="101">
        <f t="shared" si="62"/>
        <v>0.68625513383548387</v>
      </c>
      <c r="BZG5" s="101">
        <f t="shared" si="62"/>
        <v>0.68625513276169348</v>
      </c>
      <c r="BZH5" s="101">
        <f t="shared" si="62"/>
        <v>0.68625513008622363</v>
      </c>
      <c r="BZI5" s="101">
        <f t="shared" si="62"/>
        <v>0.68625513330930565</v>
      </c>
      <c r="BZJ5" s="101">
        <f t="shared" si="62"/>
        <v>0.68625513328577969</v>
      </c>
      <c r="BZK5" s="101">
        <f t="shared" si="62"/>
        <v>0.68625513228381829</v>
      </c>
      <c r="BZL5" s="101">
        <f t="shared" si="62"/>
        <v>0.68625513124194293</v>
      </c>
      <c r="BZM5" s="101">
        <f t="shared" si="62"/>
        <v>0.68625513328339338</v>
      </c>
      <c r="BZN5" s="101">
        <f t="shared" si="62"/>
        <v>0.6862551477286708</v>
      </c>
      <c r="BZO5" s="101">
        <f t="shared" ref="BZO5:BZO22" si="63">AVERAGE(BKA5:BKB5)*AVERAGE(BPG5:BPH5)/AVERAGE(BMQ5:BMR5)</f>
        <v>0.6862551943950792</v>
      </c>
      <c r="BZP5" s="162">
        <f t="shared" ref="BZP5:CAE22" si="64">AXK5*ASH5^2/AVERAGE(BKE5:BKF5)</f>
        <v>48.406336665544153</v>
      </c>
      <c r="BZQ5" s="97">
        <f t="shared" si="64"/>
        <v>14.160050068493442</v>
      </c>
      <c r="BZR5" s="97">
        <f t="shared" si="64"/>
        <v>10.594538157356379</v>
      </c>
      <c r="BZS5" s="97">
        <f t="shared" si="64"/>
        <v>10.004855670835367</v>
      </c>
      <c r="BZT5" s="97">
        <f t="shared" si="64"/>
        <v>9.9601719552916439</v>
      </c>
      <c r="BZU5" s="97">
        <f t="shared" si="64"/>
        <v>9.8738838949792918</v>
      </c>
      <c r="BZV5" s="97">
        <f t="shared" si="64"/>
        <v>10.002620433530854</v>
      </c>
      <c r="BZW5" s="97">
        <f t="shared" si="64"/>
        <v>9.9386837100833514</v>
      </c>
      <c r="BZX5" s="97">
        <f t="shared" si="64"/>
        <v>9.9408250511465344</v>
      </c>
      <c r="BZY5" s="97">
        <f t="shared" si="64"/>
        <v>9.8822201185269734</v>
      </c>
      <c r="BZZ5" s="97">
        <f t="shared" si="64"/>
        <v>9.9903807482680556</v>
      </c>
      <c r="CAA5" s="97">
        <f t="shared" si="64"/>
        <v>9.7007233439301785</v>
      </c>
      <c r="CAB5" s="97">
        <f t="shared" si="64"/>
        <v>9.6482488103969146</v>
      </c>
      <c r="CAC5" s="97">
        <f t="shared" si="64"/>
        <v>9.3178811972258853</v>
      </c>
      <c r="CAD5" s="97">
        <f t="shared" si="64"/>
        <v>8.8257242162837155</v>
      </c>
      <c r="CAE5" s="97">
        <f t="shared" si="64"/>
        <v>7.7741687849975518</v>
      </c>
      <c r="CAF5" s="97">
        <f t="shared" ref="CAF5:CAU22" si="65">AYA5*ASX5^2/AVERAGE(BKU5:BKV5)</f>
        <v>6.5427315294911583</v>
      </c>
      <c r="CAG5" s="97">
        <f t="shared" si="65"/>
        <v>4.8789301716278848</v>
      </c>
      <c r="CAH5" s="97">
        <f t="shared" si="65"/>
        <v>3.2002856936124067</v>
      </c>
      <c r="CAI5" s="97">
        <f t="shared" si="65"/>
        <v>1.9583508569041941</v>
      </c>
      <c r="CAJ5" s="97">
        <f t="shared" si="65"/>
        <v>1.1290990410465904</v>
      </c>
      <c r="CAK5" s="97">
        <f t="shared" si="65"/>
        <v>0.58198342464125108</v>
      </c>
      <c r="CAL5" s="97">
        <f t="shared" si="65"/>
        <v>0.2903715262978771</v>
      </c>
      <c r="CAM5" s="97">
        <f t="shared" si="65"/>
        <v>0.15903847140909905</v>
      </c>
      <c r="CAN5" s="97">
        <f t="shared" si="65"/>
        <v>7.6544554948383192E-2</v>
      </c>
      <c r="CAO5" s="97">
        <f t="shared" si="65"/>
        <v>4.2852680738121512E-2</v>
      </c>
      <c r="CAP5" s="97">
        <f t="shared" si="65"/>
        <v>1.2279713410462707E-2</v>
      </c>
      <c r="CAQ5" s="97">
        <f t="shared" si="65"/>
        <v>1.6399692734687808E-2</v>
      </c>
      <c r="CAR5" s="97">
        <f t="shared" si="65"/>
        <v>-1.8336136803110282E-3</v>
      </c>
      <c r="CAS5" s="97">
        <f t="shared" si="65"/>
        <v>9.318409239637386E-3</v>
      </c>
      <c r="CAT5" s="97">
        <f t="shared" si="65"/>
        <v>-2.547566095958409E-3</v>
      </c>
      <c r="CAU5" s="97">
        <f t="shared" si="65"/>
        <v>7.8653583429151436E-3</v>
      </c>
      <c r="CAV5" s="97">
        <f t="shared" ref="CAV5:CBK22" si="66">AYQ5*ATN5^2/AVERAGE(BLK5:BLL5)</f>
        <v>-4.975381098264414E-3</v>
      </c>
      <c r="CAW5" s="97">
        <f t="shared" si="66"/>
        <v>6.977180168770543E-3</v>
      </c>
      <c r="CAX5" s="97">
        <f t="shared" si="66"/>
        <v>-3.8188393476765738E-3</v>
      </c>
      <c r="CAY5" s="97">
        <f t="shared" si="66"/>
        <v>5.5901491785353315E-3</v>
      </c>
      <c r="CAZ5" s="97">
        <f t="shared" si="66"/>
        <v>-3.199875970313596E-3</v>
      </c>
      <c r="CBA5" s="97">
        <f t="shared" si="66"/>
        <v>5.5811775134801157E-3</v>
      </c>
      <c r="CBB5" s="97">
        <f t="shared" si="66"/>
        <v>-4.2229176206227985E-3</v>
      </c>
      <c r="CBC5" s="97">
        <f t="shared" si="66"/>
        <v>5.7149876803264501E-3</v>
      </c>
      <c r="CBD5" s="97">
        <f t="shared" si="66"/>
        <v>-4.2162191757489226E-3</v>
      </c>
      <c r="CBE5" s="97">
        <f t="shared" si="66"/>
        <v>5.9035357012902998E-3</v>
      </c>
      <c r="CBF5" s="97">
        <f t="shared" si="66"/>
        <v>-6.3963194719274929E-3</v>
      </c>
      <c r="CBG5" s="97">
        <f t="shared" si="66"/>
        <v>9.2525668481240608E-3</v>
      </c>
      <c r="CBH5" s="97">
        <f t="shared" si="66"/>
        <v>-3.1641657824301307E-3</v>
      </c>
      <c r="CBI5" s="97">
        <f t="shared" si="66"/>
        <v>4.6380846576122431E-3</v>
      </c>
      <c r="CBJ5" s="97">
        <f t="shared" si="66"/>
        <v>-6.5166644092379128E-3</v>
      </c>
      <c r="CBK5" s="97">
        <f t="shared" si="66"/>
        <v>4.6622600358171085E-3</v>
      </c>
      <c r="CBL5" s="97">
        <f t="shared" ref="CBL5:CCA22" si="67">AZG5*AUD5^2/AVERAGE(BMA5:BMB5)</f>
        <v>-3.4350588393173005E-3</v>
      </c>
      <c r="CBM5" s="97">
        <f t="shared" si="67"/>
        <v>6.2958567037942033E-3</v>
      </c>
      <c r="CBN5" s="97">
        <f t="shared" si="67"/>
        <v>-4.5399211512615854E-3</v>
      </c>
      <c r="CBO5" s="97">
        <f t="shared" si="67"/>
        <v>5.5947755251977626E-3</v>
      </c>
      <c r="CBP5" s="97">
        <f t="shared" si="67"/>
        <v>-4.5127362088293712E-3</v>
      </c>
      <c r="CBQ5" s="97">
        <f t="shared" si="67"/>
        <v>6.8909024085349897E-3</v>
      </c>
      <c r="CBR5" s="97">
        <f t="shared" si="67"/>
        <v>-4.2520976724111734E-3</v>
      </c>
      <c r="CBS5" s="97">
        <f t="shared" si="67"/>
        <v>6.9643818879668662E-3</v>
      </c>
      <c r="CBT5" s="97">
        <f t="shared" si="67"/>
        <v>-2.2344282939731016E-3</v>
      </c>
      <c r="CBU5" s="97">
        <f t="shared" si="67"/>
        <v>4.4896866416649119E-3</v>
      </c>
      <c r="CBV5" s="97">
        <f t="shared" si="67"/>
        <v>1.6857056764169257E-3</v>
      </c>
      <c r="CBW5" s="97">
        <f t="shared" si="67"/>
        <v>5.0773627467732962E-3</v>
      </c>
      <c r="CBX5" s="97">
        <f t="shared" si="67"/>
        <v>-7.6050269478409012E-3</v>
      </c>
      <c r="CBY5" s="97">
        <f t="shared" si="67"/>
        <v>3.2209458430826356E-3</v>
      </c>
      <c r="CBZ5" s="97">
        <f t="shared" si="67"/>
        <v>3.5467237387864614E-2</v>
      </c>
      <c r="CCA5" s="97">
        <f t="shared" si="67"/>
        <v>-0.23231352880511197</v>
      </c>
      <c r="CCB5" s="97">
        <f t="shared" ref="CCB5:CCB22" si="68">AZW5*AUT5^2/AVERAGE(BMQ5:BMR5)</f>
        <v>-8.0922448165445449</v>
      </c>
      <c r="CCC5" s="162">
        <f t="shared" ref="CCC5:CCR22" si="69">AZX5*ASH5/AVERAGE(BKE5:BKF5)</f>
        <v>12.027712689001135</v>
      </c>
      <c r="CCD5" s="97">
        <f t="shared" si="69"/>
        <v>3.2974008661793346</v>
      </c>
      <c r="CCE5" s="97">
        <f t="shared" si="69"/>
        <v>1.9837004865290429</v>
      </c>
      <c r="CCF5" s="97">
        <f t="shared" si="69"/>
        <v>1.9900151216303623</v>
      </c>
      <c r="CCG5" s="97">
        <f t="shared" si="69"/>
        <v>1.9883965693113175</v>
      </c>
      <c r="CCH5" s="97">
        <f t="shared" si="69"/>
        <v>1.9471397693321608</v>
      </c>
      <c r="CCI5" s="97">
        <f t="shared" si="69"/>
        <v>1.9631953689193022</v>
      </c>
      <c r="CCJ5" s="97">
        <f t="shared" si="69"/>
        <v>1.942264136745065</v>
      </c>
      <c r="CCK5" s="97">
        <f t="shared" si="69"/>
        <v>1.9490793798452148</v>
      </c>
      <c r="CCL5" s="97">
        <f t="shared" si="69"/>
        <v>1.9299852933369974</v>
      </c>
      <c r="CCM5" s="97">
        <f t="shared" si="69"/>
        <v>1.9548384086505215</v>
      </c>
      <c r="CCN5" s="97">
        <f t="shared" si="69"/>
        <v>1.9134596620739031</v>
      </c>
      <c r="CCO5" s="97">
        <f t="shared" si="69"/>
        <v>1.9167937824613144</v>
      </c>
      <c r="CCP5" s="97">
        <f t="shared" si="69"/>
        <v>1.8695697101083262</v>
      </c>
      <c r="CCQ5" s="97">
        <f t="shared" si="69"/>
        <v>1.8301138238998989</v>
      </c>
      <c r="CCR5" s="97">
        <f t="shared" si="69"/>
        <v>1.6983388574156668</v>
      </c>
      <c r="CCS5" s="97">
        <f t="shared" ref="CCS5:CDH22" si="70">BAN5*ASX5/AVERAGE(BKU5:BKV5)</f>
        <v>1.5475149571915334</v>
      </c>
      <c r="CCT5" s="97">
        <f t="shared" si="70"/>
        <v>1.2687438637631028</v>
      </c>
      <c r="CCU5" s="97">
        <f t="shared" si="70"/>
        <v>0.94995183679016493</v>
      </c>
      <c r="CCV5" s="97">
        <f t="shared" si="70"/>
        <v>0.62150871257709872</v>
      </c>
      <c r="CCW5" s="97">
        <f t="shared" si="70"/>
        <v>0.3869523975700051</v>
      </c>
      <c r="CCX5" s="97">
        <f t="shared" si="70"/>
        <v>0.21775592031050101</v>
      </c>
      <c r="CCY5" s="97">
        <f t="shared" si="70"/>
        <v>0.11294792741466766</v>
      </c>
      <c r="CCZ5" s="97">
        <f t="shared" si="70"/>
        <v>5.9696768519002921E-2</v>
      </c>
      <c r="CDA5" s="97">
        <f t="shared" si="70"/>
        <v>2.833583885977007E-2</v>
      </c>
      <c r="CDB5" s="97">
        <f t="shared" si="70"/>
        <v>1.7191363570921169E-2</v>
      </c>
      <c r="CDC5" s="97">
        <f t="shared" si="70"/>
        <v>4.9644233545189289E-3</v>
      </c>
      <c r="CDD5" s="97">
        <f t="shared" si="70"/>
        <v>6.3431769476876973E-3</v>
      </c>
      <c r="CDE5" s="97">
        <f t="shared" si="70"/>
        <v>-6.9010519790189582E-4</v>
      </c>
      <c r="CDF5" s="97">
        <f t="shared" si="70"/>
        <v>3.5550296590819278E-3</v>
      </c>
      <c r="CDG5" s="97">
        <f t="shared" si="70"/>
        <v>-1.0024093478461114E-3</v>
      </c>
      <c r="CDH5" s="97">
        <f t="shared" si="70"/>
        <v>3.0944700788023511E-3</v>
      </c>
      <c r="CDI5" s="97">
        <f t="shared" ref="CDI5:CDX22" si="71">BBD5*ATN5/AVERAGE(BLK5:BLL5)</f>
        <v>-1.8732647762461586E-3</v>
      </c>
      <c r="CDJ5" s="97">
        <f t="shared" si="71"/>
        <v>2.7749777600547007E-3</v>
      </c>
      <c r="CDK5" s="97">
        <f t="shared" si="71"/>
        <v>-1.5116816380302512E-3</v>
      </c>
      <c r="CDL5" s="97">
        <f t="shared" si="71"/>
        <v>2.1384492535956954E-3</v>
      </c>
      <c r="CDM5" s="97">
        <f t="shared" si="71"/>
        <v>-1.2349413260190124E-3</v>
      </c>
      <c r="CDN5" s="97">
        <f t="shared" si="71"/>
        <v>2.2106986676780215E-3</v>
      </c>
      <c r="CDO5" s="97">
        <f t="shared" si="71"/>
        <v>-1.7091532272524132E-3</v>
      </c>
      <c r="CDP5" s="97">
        <f t="shared" si="71"/>
        <v>2.122101374918355E-3</v>
      </c>
      <c r="CDQ5" s="97">
        <f t="shared" si="71"/>
        <v>-1.5356040904293399E-3</v>
      </c>
      <c r="CDR5" s="97">
        <f t="shared" si="71"/>
        <v>2.4200912821794869E-3</v>
      </c>
      <c r="CDS5" s="97">
        <f t="shared" si="71"/>
        <v>-2.5409201654963262E-3</v>
      </c>
      <c r="CDT5" s="97">
        <f t="shared" si="71"/>
        <v>3.5474361243156556E-3</v>
      </c>
      <c r="CDU5" s="97">
        <f t="shared" si="71"/>
        <v>-1.2343495926761664E-3</v>
      </c>
      <c r="CDV5" s="97">
        <f t="shared" si="71"/>
        <v>1.7512464276604881E-3</v>
      </c>
      <c r="CDW5" s="97">
        <f t="shared" si="71"/>
        <v>-2.5648941371843202E-3</v>
      </c>
      <c r="CDX5" s="97">
        <f t="shared" si="71"/>
        <v>1.8105316675659157E-3</v>
      </c>
      <c r="CDY5" s="97">
        <f t="shared" ref="CDY5:CEN22" si="72">BBT5*AUD5/AVERAGE(BMA5:BMB5)</f>
        <v>-1.304307929961933E-3</v>
      </c>
      <c r="CDZ5" s="97">
        <f t="shared" si="72"/>
        <v>2.4382295821198372E-3</v>
      </c>
      <c r="CEA5" s="97">
        <f t="shared" si="72"/>
        <v>-1.7687177438036816E-3</v>
      </c>
      <c r="CEB5" s="97">
        <f t="shared" si="72"/>
        <v>2.2263569156205291E-3</v>
      </c>
      <c r="CEC5" s="97">
        <f t="shared" si="72"/>
        <v>-1.7829989221237823E-3</v>
      </c>
      <c r="CED5" s="97">
        <f t="shared" si="72"/>
        <v>2.6197167101855352E-3</v>
      </c>
      <c r="CEE5" s="97">
        <f t="shared" si="72"/>
        <v>-1.6460158339678278E-3</v>
      </c>
      <c r="CEF5" s="97">
        <f t="shared" si="72"/>
        <v>2.6997574155593223E-3</v>
      </c>
      <c r="CEG5" s="97">
        <f t="shared" si="72"/>
        <v>-8.780465618435933E-4</v>
      </c>
      <c r="CEH5" s="97">
        <f t="shared" si="72"/>
        <v>1.7781976285005097E-3</v>
      </c>
      <c r="CEI5" s="97">
        <f t="shared" si="72"/>
        <v>6.3664244941333118E-4</v>
      </c>
      <c r="CEJ5" s="97">
        <f t="shared" si="72"/>
        <v>1.9740242682936416E-3</v>
      </c>
      <c r="CEK5" s="97">
        <f t="shared" si="72"/>
        <v>-2.9766332199974927E-3</v>
      </c>
      <c r="CEL5" s="97">
        <f t="shared" si="72"/>
        <v>1.2566795412500211E-3</v>
      </c>
      <c r="CEM5" s="97">
        <f t="shared" si="72"/>
        <v>1.3535704925313736E-2</v>
      </c>
      <c r="CEN5" s="97">
        <f t="shared" si="72"/>
        <v>-7.9288911394460079E-2</v>
      </c>
      <c r="CEO5" s="97">
        <f t="shared" ref="CEO5:CEO22" si="73">BCJ5*AUT5/AVERAGE(BMQ5:BMR5)</f>
        <v>-1.3799645962795788</v>
      </c>
      <c r="CEP5" s="162">
        <f t="shared" ref="CEP5:CFE22" si="74">AVERAGE(BEY5:BEZ5)*ASH5*AVERAGE(VG5:VH5)/AVERAGE(BHO5:BHP5)</f>
        <v>58.443452583108034</v>
      </c>
      <c r="CEQ5" s="97">
        <f t="shared" si="74"/>
        <v>26.087396003253996</v>
      </c>
      <c r="CER5" s="97">
        <f t="shared" si="74"/>
        <v>23.236842954952269</v>
      </c>
      <c r="CES5" s="97">
        <f t="shared" si="74"/>
        <v>22.150949833290891</v>
      </c>
      <c r="CET5" s="97">
        <f t="shared" si="74"/>
        <v>21.495060485953619</v>
      </c>
      <c r="CEU5" s="97">
        <f t="shared" si="74"/>
        <v>21.285211966512655</v>
      </c>
      <c r="CEV5" s="97">
        <f t="shared" si="74"/>
        <v>21.187383520273787</v>
      </c>
      <c r="CEW5" s="97">
        <f t="shared" si="74"/>
        <v>21.224868700600528</v>
      </c>
      <c r="CEX5" s="97">
        <f t="shared" si="74"/>
        <v>21.056921174339113</v>
      </c>
      <c r="CEY5" s="97">
        <f t="shared" si="74"/>
        <v>21.10574011234581</v>
      </c>
      <c r="CEZ5" s="97">
        <f t="shared" si="74"/>
        <v>21.144878287526144</v>
      </c>
      <c r="CFA5" s="97">
        <f t="shared" si="74"/>
        <v>21.063361717934132</v>
      </c>
      <c r="CFB5" s="97">
        <f t="shared" si="74"/>
        <v>21.050476788463005</v>
      </c>
      <c r="CFC5" s="97">
        <f t="shared" si="74"/>
        <v>21.121625951592321</v>
      </c>
      <c r="CFD5" s="97">
        <f t="shared" si="74"/>
        <v>21.070249565673372</v>
      </c>
      <c r="CFE5" s="97">
        <f t="shared" si="74"/>
        <v>21.001097174725412</v>
      </c>
      <c r="CFF5" s="97">
        <f t="shared" ref="CFF5:CFU22" si="75">AVERAGE(BFO5:BFP5)*ASX5*AVERAGE(VW5:VX5)/AVERAGE(BIE5:BIF5)</f>
        <v>21.103774172741293</v>
      </c>
      <c r="CFG5" s="97">
        <f t="shared" si="75"/>
        <v>21.136087907836643</v>
      </c>
      <c r="CFH5" s="97">
        <f t="shared" si="75"/>
        <v>20.960995723765926</v>
      </c>
      <c r="CFI5" s="97">
        <f t="shared" si="75"/>
        <v>20.999730266186166</v>
      </c>
      <c r="CFJ5" s="97">
        <f t="shared" si="75"/>
        <v>21.158140842523295</v>
      </c>
      <c r="CFK5" s="97">
        <f t="shared" si="75"/>
        <v>21.00616342593931</v>
      </c>
      <c r="CFL5" s="97">
        <f t="shared" si="75"/>
        <v>21.031674633252205</v>
      </c>
      <c r="CFM5" s="97">
        <f t="shared" si="75"/>
        <v>21.129074078527378</v>
      </c>
      <c r="CFN5" s="97">
        <f t="shared" si="75"/>
        <v>21.10239138401948</v>
      </c>
      <c r="CFO5" s="97">
        <f t="shared" si="75"/>
        <v>21.090705445111592</v>
      </c>
      <c r="CFP5" s="97">
        <f t="shared" si="75"/>
        <v>21.088727635622508</v>
      </c>
      <c r="CFQ5" s="97">
        <f t="shared" si="75"/>
        <v>21.170344590390155</v>
      </c>
      <c r="CFR5" s="97">
        <f t="shared" si="75"/>
        <v>21.065655857801232</v>
      </c>
      <c r="CFS5" s="97">
        <f t="shared" si="75"/>
        <v>21.0607620316914</v>
      </c>
      <c r="CFT5" s="97">
        <f t="shared" si="75"/>
        <v>21.162204318092812</v>
      </c>
      <c r="CFU5" s="97">
        <f t="shared" si="75"/>
        <v>21.118434411844238</v>
      </c>
      <c r="CFV5" s="97">
        <f t="shared" ref="CFV5:CGK22" si="76">AVERAGE(BGE5:BGF5)*ATN5*AVERAGE(WM5:WN5)/AVERAGE(BIU5:BIV5)</f>
        <v>21.049231206572561</v>
      </c>
      <c r="CFW5" s="97">
        <f t="shared" si="76"/>
        <v>21.068073094139464</v>
      </c>
      <c r="CFX5" s="97">
        <f t="shared" si="76"/>
        <v>21.1439187606648</v>
      </c>
      <c r="CFY5" s="97">
        <f t="shared" si="76"/>
        <v>21.027941830672994</v>
      </c>
      <c r="CFZ5" s="97">
        <f t="shared" si="76"/>
        <v>21.024599987581183</v>
      </c>
      <c r="CGA5" s="97">
        <f t="shared" si="76"/>
        <v>21.136019259168524</v>
      </c>
      <c r="CGB5" s="97">
        <f t="shared" si="76"/>
        <v>21.037747651168068</v>
      </c>
      <c r="CGC5" s="97">
        <f t="shared" si="76"/>
        <v>20.988636191135779</v>
      </c>
      <c r="CGD5" s="97">
        <f t="shared" si="76"/>
        <v>21.129480754725421</v>
      </c>
      <c r="CGE5" s="97">
        <f t="shared" si="76"/>
        <v>21.136009453827356</v>
      </c>
      <c r="CGF5" s="97">
        <f t="shared" si="76"/>
        <v>21.098968769170558</v>
      </c>
      <c r="CGG5" s="97">
        <f t="shared" si="76"/>
        <v>21.073792863705911</v>
      </c>
      <c r="CGH5" s="97">
        <f t="shared" si="76"/>
        <v>21.163824372791563</v>
      </c>
      <c r="CGI5" s="97">
        <f t="shared" si="76"/>
        <v>21.121129960974475</v>
      </c>
      <c r="CGJ5" s="97">
        <f t="shared" si="76"/>
        <v>21.113326725088552</v>
      </c>
      <c r="CGK5" s="97">
        <f t="shared" si="76"/>
        <v>21.184225467234167</v>
      </c>
      <c r="CGL5" s="97">
        <f t="shared" ref="CGL5:CHA22" si="77">AVERAGE(BGU5:BGV5)*AUD5*AVERAGE(XC5:XD5)/AVERAGE(BJK5:BJL5)</f>
        <v>21.071238062424303</v>
      </c>
      <c r="CGM5" s="97">
        <f t="shared" si="77"/>
        <v>21.053946945999627</v>
      </c>
      <c r="CGN5" s="97">
        <f t="shared" si="77"/>
        <v>21.119519152577499</v>
      </c>
      <c r="CGO5" s="97">
        <f t="shared" si="77"/>
        <v>21.167911357292994</v>
      </c>
      <c r="CGP5" s="97">
        <f t="shared" si="77"/>
        <v>21.003189762428875</v>
      </c>
      <c r="CGQ5" s="97">
        <f t="shared" si="77"/>
        <v>21.057837103723895</v>
      </c>
      <c r="CGR5" s="97">
        <f t="shared" si="77"/>
        <v>21.151096275989989</v>
      </c>
      <c r="CGS5" s="97">
        <f t="shared" si="77"/>
        <v>21.038871088702649</v>
      </c>
      <c r="CGT5" s="97">
        <f t="shared" si="77"/>
        <v>21.06174142878298</v>
      </c>
      <c r="CGU5" s="97">
        <f t="shared" si="77"/>
        <v>21.115965562646679</v>
      </c>
      <c r="CGV5" s="97">
        <f t="shared" si="77"/>
        <v>21.127327068070223</v>
      </c>
      <c r="CGW5" s="97">
        <f t="shared" si="77"/>
        <v>21.081932935152228</v>
      </c>
      <c r="CGX5" s="97">
        <f t="shared" si="77"/>
        <v>21.133916948662424</v>
      </c>
      <c r="CGY5" s="97">
        <f t="shared" si="77"/>
        <v>21.201916490487299</v>
      </c>
      <c r="CGZ5" s="97">
        <f t="shared" si="77"/>
        <v>21.122808941957949</v>
      </c>
      <c r="CHA5" s="97">
        <f t="shared" si="77"/>
        <v>20.79062975195405</v>
      </c>
      <c r="CHB5" s="97">
        <f t="shared" ref="CHB5:CHB22" si="78">AVERAGE(BHK5:BHL5)*AUT5*AVERAGE(XS5:XT5)/AVERAGE(BKA5:BKB5)</f>
        <v>37.418285928945188</v>
      </c>
    </row>
    <row r="6" spans="1:2238" s="44" customFormat="1" x14ac:dyDescent="0.25">
      <c r="A6" s="445"/>
      <c r="B6" s="421">
        <v>1100</v>
      </c>
      <c r="C6" s="448"/>
      <c r="D6" s="448"/>
      <c r="E6" s="378">
        <f>AVERAGE(BMZ6:BND6)</f>
        <v>1167.064542256878</v>
      </c>
      <c r="F6" s="379">
        <f>MAX(BMZ6:BND6)</f>
        <v>1167.9717961463577</v>
      </c>
      <c r="G6" s="379">
        <f>MIN(BMZ6:BND6)</f>
        <v>1165.1360511918951</v>
      </c>
      <c r="H6" s="380">
        <f>AVERAGE(BKJ6:BKN6)</f>
        <v>7.2787860051694769E-2</v>
      </c>
      <c r="I6" s="381">
        <f>MAX(BKJ6:BKN6)</f>
        <v>7.3014236372674277E-2</v>
      </c>
      <c r="J6" s="381">
        <f>MIN(BKJ6:BKN6)</f>
        <v>7.2308112036261168E-2</v>
      </c>
      <c r="K6" s="380">
        <f>AVERAGE(BHT6:BHX6)</f>
        <v>4.4065254842321541E-5</v>
      </c>
      <c r="L6" s="381">
        <f>MAX(BHT6:BHX6)</f>
        <v>4.4180251387060691E-5</v>
      </c>
      <c r="M6" s="381">
        <f>MIN(BHT6:BHX6)</f>
        <v>4.3821430104060853E-5</v>
      </c>
      <c r="N6" s="369">
        <f>AVERAGE(BFD6:BFH6)</f>
        <v>0.32240212106263688</v>
      </c>
      <c r="O6" s="375">
        <f>MAX(BFD6:BFH6)</f>
        <v>0.32516523179275564</v>
      </c>
      <c r="P6" s="375">
        <f>MIN(BFD6:BFH6)</f>
        <v>0.32110485532439648</v>
      </c>
      <c r="Q6" s="380">
        <f>AVERAGE(AXP6:AXS6)</f>
        <v>1350275.4542348997</v>
      </c>
      <c r="R6" s="381">
        <f>MAX(AXP6:AXS6)</f>
        <v>1361120.7155923266</v>
      </c>
      <c r="S6" s="381">
        <f>MIN(AXP6:AXS6)</f>
        <v>1340945.6014543355</v>
      </c>
      <c r="T6" s="378">
        <f>AVERAGE(AVA6:AVE6)</f>
        <v>1095.1319766804761</v>
      </c>
      <c r="U6" s="379">
        <f>MAX(AVA6:AVE6)</f>
        <v>1099.5328651627206</v>
      </c>
      <c r="V6" s="379">
        <f>MIN(AVA6:AVE6)</f>
        <v>1085.8028690395813</v>
      </c>
      <c r="W6" s="382">
        <f>(N6*$A$5*$ASH$24)/K6</f>
        <v>2.6562198175300673</v>
      </c>
      <c r="X6" s="383">
        <f>AVERAGE(BXH6:BXK6)</f>
        <v>0.70656123289277872</v>
      </c>
      <c r="Y6" s="369">
        <f>AVERAGE(BUU6:BUX6)</f>
        <v>23.791461742280433</v>
      </c>
      <c r="Z6" s="375">
        <f>MAX(BUU6:BUX6)</f>
        <v>23.855968311813484</v>
      </c>
      <c r="AA6" s="375">
        <f>MIN(BUU6:BUX6)</f>
        <v>23.683875754388271</v>
      </c>
      <c r="AB6" s="369">
        <f>AVERAGE(BZU6:BZX6)</f>
        <v>9.7789454025866949</v>
      </c>
      <c r="AC6" s="375">
        <f>MAX(BZU6:BZX6)</f>
        <v>9.8450091639313193</v>
      </c>
      <c r="AD6" s="375">
        <f>MIN(BZU6:BZX6)</f>
        <v>9.7311894885042118</v>
      </c>
      <c r="AE6" s="369">
        <f>AVERAGE(CEU6:CEX6)</f>
        <v>15.957529212888442</v>
      </c>
      <c r="AF6" s="372">
        <f>MAX(CEU6:CEX6)</f>
        <v>16.000421002313253</v>
      </c>
      <c r="AG6" s="373">
        <f>MIN(CEU6:CEX6)</f>
        <v>15.885649784121618</v>
      </c>
      <c r="AH6" s="59">
        <v>6.2375040000000004</v>
      </c>
      <c r="AI6" s="49">
        <v>466.15989999999999</v>
      </c>
      <c r="AJ6" s="49">
        <f>ACX6</f>
        <v>-0.38272270000000003</v>
      </c>
      <c r="AK6" s="49">
        <f t="shared" si="0"/>
        <v>466.54262269999998</v>
      </c>
      <c r="AL6" s="49">
        <v>1100.002</v>
      </c>
      <c r="AM6" s="49">
        <v>1100.001</v>
      </c>
      <c r="AN6" s="60">
        <f t="shared" si="1"/>
        <v>1100.001</v>
      </c>
      <c r="AO6" s="47">
        <v>-3.1406859999999999E-6</v>
      </c>
      <c r="AP6" s="47">
        <v>6.2376710000000001E-10</v>
      </c>
      <c r="AQ6" s="49">
        <v>-2.7094499999999999</v>
      </c>
      <c r="AR6" s="47">
        <v>5.429756E-4</v>
      </c>
      <c r="AS6" s="148">
        <v>4.2446290000000001E-7</v>
      </c>
      <c r="AT6" s="13">
        <v>-0.94758830000000005</v>
      </c>
      <c r="AU6" s="13">
        <v>-1.2917209999999999</v>
      </c>
      <c r="AV6" s="13">
        <v>-2.16933</v>
      </c>
      <c r="AW6" s="13">
        <v>-3.2582399999999998</v>
      </c>
      <c r="AX6" s="13">
        <v>-3.6980810000000002</v>
      </c>
      <c r="AY6" s="13">
        <v>-3.8901379999999999</v>
      </c>
      <c r="AZ6" s="13">
        <v>-3.9738549999999999</v>
      </c>
      <c r="BA6" s="13">
        <v>-4.0123899999999999</v>
      </c>
      <c r="BB6" s="13">
        <v>-4.030284</v>
      </c>
      <c r="BC6" s="13">
        <v>-4.0365080000000004</v>
      </c>
      <c r="BD6" s="13">
        <v>-4.0339090000000004</v>
      </c>
      <c r="BE6" s="13">
        <v>-4.0396580000000002</v>
      </c>
      <c r="BF6" s="13">
        <v>-4.0384630000000001</v>
      </c>
      <c r="BG6" s="13">
        <v>-4.0358970000000003</v>
      </c>
      <c r="BH6" s="13">
        <v>-4.0378679999999996</v>
      </c>
      <c r="BI6" s="13">
        <v>-4.0377299999999998</v>
      </c>
      <c r="BJ6" s="13">
        <v>-4.0344110000000004</v>
      </c>
      <c r="BK6" s="13">
        <v>-4.0359749999999996</v>
      </c>
      <c r="BL6" s="13">
        <v>-4.038958</v>
      </c>
      <c r="BM6" s="13">
        <v>-4.0360670000000001</v>
      </c>
      <c r="BN6" s="13">
        <v>-4.0352230000000002</v>
      </c>
      <c r="BO6" s="13">
        <v>-4.0379889999999996</v>
      </c>
      <c r="BP6" s="13">
        <v>-4.0369900000000003</v>
      </c>
      <c r="BQ6" s="13">
        <v>-4.0381140000000002</v>
      </c>
      <c r="BR6" s="13">
        <v>-4.0388859999999998</v>
      </c>
      <c r="BS6" s="13">
        <v>-4.0412800000000004</v>
      </c>
      <c r="BT6" s="13">
        <v>-4.0392340000000004</v>
      </c>
      <c r="BU6" s="13">
        <v>-4.0372009999999996</v>
      </c>
      <c r="BV6" s="13">
        <v>-4.0430910000000004</v>
      </c>
      <c r="BW6" s="13">
        <v>-4.039453</v>
      </c>
      <c r="BX6" s="13">
        <v>-4.0338770000000004</v>
      </c>
      <c r="BY6" s="13">
        <v>-4.0401860000000003</v>
      </c>
      <c r="BZ6" s="13">
        <v>-4.0418719999999997</v>
      </c>
      <c r="CA6" s="13">
        <v>-4.037738</v>
      </c>
      <c r="CB6" s="13">
        <v>-4.0364750000000003</v>
      </c>
      <c r="CC6" s="13">
        <v>-4.04122</v>
      </c>
      <c r="CD6" s="13">
        <v>-4.0377929999999997</v>
      </c>
      <c r="CE6" s="13">
        <v>-4.0363199999999999</v>
      </c>
      <c r="CF6" s="13">
        <v>-4.0376789999999998</v>
      </c>
      <c r="CG6" s="13">
        <v>-4.03552</v>
      </c>
      <c r="CH6" s="13">
        <v>-4.0335320000000001</v>
      </c>
      <c r="CI6" s="13">
        <v>-4.0381919999999996</v>
      </c>
      <c r="CJ6" s="13">
        <v>-4.0379579999999997</v>
      </c>
      <c r="CK6" s="13">
        <v>-4.0391170000000001</v>
      </c>
      <c r="CL6" s="13">
        <v>-4.0401759999999998</v>
      </c>
      <c r="CM6" s="13">
        <v>-4.0379759999999996</v>
      </c>
      <c r="CN6" s="13">
        <v>-4.0403570000000002</v>
      </c>
      <c r="CO6" s="13">
        <v>-4.0372950000000003</v>
      </c>
      <c r="CP6" s="13">
        <v>-4.0388780000000004</v>
      </c>
      <c r="CQ6" s="13">
        <v>-4.042281</v>
      </c>
      <c r="CR6" s="13">
        <v>-4.036619</v>
      </c>
      <c r="CS6" s="13">
        <v>-4.0363379999999998</v>
      </c>
      <c r="CT6" s="13">
        <v>-4.0381600000000004</v>
      </c>
      <c r="CU6" s="13">
        <v>-4.0350099999999998</v>
      </c>
      <c r="CV6" s="13">
        <v>-4.0354749999999999</v>
      </c>
      <c r="CW6" s="13">
        <v>-4.0378290000000003</v>
      </c>
      <c r="CX6" s="13">
        <v>-4.0374489999999996</v>
      </c>
      <c r="CY6" s="13">
        <v>-4.0380719999999997</v>
      </c>
      <c r="CZ6" s="13">
        <v>-4.0374319999999999</v>
      </c>
      <c r="DA6" s="13">
        <v>-4.0383740000000001</v>
      </c>
      <c r="DB6" s="13">
        <v>-4.0376880000000002</v>
      </c>
      <c r="DC6" s="13">
        <v>-4.0367280000000001</v>
      </c>
      <c r="DD6" s="13">
        <v>-4.042586</v>
      </c>
      <c r="DE6" s="13">
        <v>-4.0386110000000004</v>
      </c>
      <c r="DF6" s="13">
        <v>-4.0354099999999997</v>
      </c>
      <c r="DG6" s="13">
        <v>-4.0366350000000004</v>
      </c>
      <c r="DH6" s="13">
        <v>-4.0388229999999998</v>
      </c>
      <c r="DI6" s="13">
        <v>-4.0317249999999998</v>
      </c>
      <c r="DJ6" s="1">
        <v>-3.1586280000000001E-3</v>
      </c>
      <c r="DK6" s="1">
        <v>-3.1908150000000001E-3</v>
      </c>
      <c r="DL6" s="1">
        <v>-3.33271E-3</v>
      </c>
      <c r="DM6" s="1">
        <v>-3.535126E-3</v>
      </c>
      <c r="DN6" s="1">
        <v>-3.615554E-3</v>
      </c>
      <c r="DO6" s="1">
        <v>-3.6472129999999998E-3</v>
      </c>
      <c r="DP6" s="1">
        <v>-3.6598310000000001E-3</v>
      </c>
      <c r="DQ6" s="1">
        <v>-3.6677020000000001E-3</v>
      </c>
      <c r="DR6" s="1">
        <v>-3.6724399999999999E-3</v>
      </c>
      <c r="DS6" s="1">
        <v>-3.673211E-3</v>
      </c>
      <c r="DT6" s="1">
        <v>-3.6687479999999999E-3</v>
      </c>
      <c r="DU6" s="1">
        <v>-3.6730930000000001E-3</v>
      </c>
      <c r="DV6" s="1">
        <v>-3.671629E-3</v>
      </c>
      <c r="DW6" s="1">
        <v>-3.6691369999999998E-3</v>
      </c>
      <c r="DX6" s="1">
        <v>-3.670862E-3</v>
      </c>
      <c r="DY6" s="1">
        <v>-3.670708E-3</v>
      </c>
      <c r="DZ6" s="1">
        <v>-3.6676790000000001E-3</v>
      </c>
      <c r="EA6" s="1">
        <v>-3.6690960000000002E-3</v>
      </c>
      <c r="EB6" s="1">
        <v>-3.6718060000000001E-3</v>
      </c>
      <c r="EC6" s="1">
        <v>-3.669177E-3</v>
      </c>
      <c r="ED6" s="1">
        <v>-3.66841E-3</v>
      </c>
      <c r="EE6" s="1">
        <v>-3.6709239999999999E-3</v>
      </c>
      <c r="EF6" s="1">
        <v>-3.6700159999999999E-3</v>
      </c>
      <c r="EG6" s="1">
        <v>-3.6710369999999998E-3</v>
      </c>
      <c r="EH6" s="1">
        <v>-3.6717389999999998E-3</v>
      </c>
      <c r="EI6" s="1">
        <v>-3.6739149999999998E-3</v>
      </c>
      <c r="EJ6" s="1">
        <v>-3.672055E-3</v>
      </c>
      <c r="EK6" s="1">
        <v>-3.6702079999999999E-3</v>
      </c>
      <c r="EL6" s="1">
        <v>-3.6755619999999998E-3</v>
      </c>
      <c r="EM6" s="1">
        <v>-3.6722539999999998E-3</v>
      </c>
      <c r="EN6" s="1">
        <v>-3.6671849999999999E-3</v>
      </c>
      <c r="EO6" s="1">
        <v>-3.672921E-3</v>
      </c>
      <c r="EP6" s="1">
        <v>-3.6744540000000002E-3</v>
      </c>
      <c r="EQ6" s="1">
        <v>-3.6706960000000002E-3</v>
      </c>
      <c r="ER6" s="1">
        <v>-3.669547E-3</v>
      </c>
      <c r="ES6" s="1">
        <v>-3.6738610000000001E-3</v>
      </c>
      <c r="ET6" s="1">
        <v>-3.670745E-3</v>
      </c>
      <c r="EU6" s="1">
        <v>-3.6694060000000001E-3</v>
      </c>
      <c r="EV6" s="1">
        <v>-3.670642E-3</v>
      </c>
      <c r="EW6" s="1">
        <v>-3.6686790000000002E-3</v>
      </c>
      <c r="EX6" s="1">
        <v>-3.6668719999999998E-3</v>
      </c>
      <c r="EY6" s="1">
        <v>-3.6711080000000002E-3</v>
      </c>
      <c r="EZ6" s="1">
        <v>-3.670895E-3</v>
      </c>
      <c r="FA6" s="1">
        <v>-3.6719489999999999E-3</v>
      </c>
      <c r="FB6" s="1">
        <v>-3.672912E-3</v>
      </c>
      <c r="FC6" s="1">
        <v>-3.6709109999999998E-3</v>
      </c>
      <c r="FD6" s="1">
        <v>-3.6730759999999999E-3</v>
      </c>
      <c r="FE6" s="1">
        <v>-3.6702919999999999E-3</v>
      </c>
      <c r="FF6" s="1">
        <v>-3.671732E-3</v>
      </c>
      <c r="FG6" s="1">
        <v>-3.674826E-3</v>
      </c>
      <c r="FH6" s="1">
        <v>-3.669678E-3</v>
      </c>
      <c r="FI6" s="1">
        <v>-3.6694219999999999E-3</v>
      </c>
      <c r="FJ6" s="1">
        <v>-3.6710800000000002E-3</v>
      </c>
      <c r="FK6" s="1">
        <v>-3.6682149999999998E-3</v>
      </c>
      <c r="FL6" s="1">
        <v>-3.6686380000000001E-3</v>
      </c>
      <c r="FM6" s="1">
        <v>-3.670778E-3</v>
      </c>
      <c r="FN6" s="1">
        <v>-3.6704329999999999E-3</v>
      </c>
      <c r="FO6" s="1">
        <v>-3.6709989999999999E-3</v>
      </c>
      <c r="FP6" s="1">
        <v>-3.670417E-3</v>
      </c>
      <c r="FQ6" s="1">
        <v>-3.6712730000000001E-3</v>
      </c>
      <c r="FR6" s="1">
        <v>-3.6706500000000001E-3</v>
      </c>
      <c r="FS6" s="1">
        <v>-3.6697769999999999E-3</v>
      </c>
      <c r="FT6" s="1">
        <v>-3.6751029999999999E-3</v>
      </c>
      <c r="FU6" s="1">
        <v>-3.671489E-3</v>
      </c>
      <c r="FV6" s="1">
        <v>-3.6685799999999998E-3</v>
      </c>
      <c r="FW6" s="1">
        <v>-3.6696879999999999E-3</v>
      </c>
      <c r="FX6" s="1">
        <v>-3.6716600000000002E-3</v>
      </c>
      <c r="FY6" s="1">
        <v>-3.6652030000000001E-3</v>
      </c>
      <c r="FZ6" s="1">
        <v>1.5793129999999999E-3</v>
      </c>
      <c r="GA6" s="1">
        <v>2.4784719999999998E-3</v>
      </c>
      <c r="GB6" s="1">
        <v>6.854288E-3</v>
      </c>
      <c r="GC6" s="1">
        <v>1.265573E-2</v>
      </c>
      <c r="GD6" s="1">
        <v>1.5027240000000001E-2</v>
      </c>
      <c r="GE6" s="1">
        <v>1.585493E-2</v>
      </c>
      <c r="GF6" s="1">
        <v>1.6232300000000002E-2</v>
      </c>
      <c r="GG6" s="1">
        <v>1.6379089999999999E-2</v>
      </c>
      <c r="GH6" s="1">
        <v>1.6485090000000001E-2</v>
      </c>
      <c r="GI6" s="1">
        <v>1.6483439999999999E-2</v>
      </c>
      <c r="GJ6" s="1">
        <v>1.6495840000000001E-2</v>
      </c>
      <c r="GK6" s="1">
        <v>1.6498280000000001E-2</v>
      </c>
      <c r="GL6" s="1">
        <v>1.6513480000000001E-2</v>
      </c>
      <c r="GM6" s="1">
        <v>1.64913E-2</v>
      </c>
      <c r="GN6" s="1">
        <v>1.65241E-2</v>
      </c>
      <c r="GO6" s="1">
        <v>1.6503509999999999E-2</v>
      </c>
      <c r="GP6" s="1">
        <v>1.6499799999999998E-2</v>
      </c>
      <c r="GQ6" s="1">
        <v>1.649817E-2</v>
      </c>
      <c r="GR6" s="1">
        <v>1.652547E-2</v>
      </c>
      <c r="GS6" s="1">
        <v>1.6499070000000001E-2</v>
      </c>
      <c r="GT6" s="1">
        <v>1.651242E-2</v>
      </c>
      <c r="GU6" s="1">
        <v>1.6518189999999999E-2</v>
      </c>
      <c r="GV6" s="1">
        <v>1.6523179999999998E-2</v>
      </c>
      <c r="GW6" s="1">
        <v>1.6502659999999999E-2</v>
      </c>
      <c r="GX6" s="1">
        <v>1.65282E-2</v>
      </c>
      <c r="GY6" s="1">
        <v>1.6539439999999999E-2</v>
      </c>
      <c r="GZ6" s="1">
        <v>1.6530199999999998E-2</v>
      </c>
      <c r="HA6" s="1">
        <v>1.6509780000000002E-2</v>
      </c>
      <c r="HB6" s="1">
        <v>1.6565099999999999E-2</v>
      </c>
      <c r="HC6" s="1">
        <v>1.6528350000000001E-2</v>
      </c>
      <c r="HD6" s="1">
        <v>1.6516010000000001E-2</v>
      </c>
      <c r="HE6" s="1">
        <v>1.6528890000000001E-2</v>
      </c>
      <c r="HF6" s="1">
        <v>1.6563680000000001E-2</v>
      </c>
      <c r="HG6" s="1">
        <v>1.652723E-2</v>
      </c>
      <c r="HH6" s="1">
        <v>1.653555E-2</v>
      </c>
      <c r="HI6" s="1">
        <v>1.6542950000000001E-2</v>
      </c>
      <c r="HJ6" s="1">
        <v>1.6534690000000001E-2</v>
      </c>
      <c r="HK6" s="1">
        <v>1.6521359999999999E-2</v>
      </c>
      <c r="HL6" s="1">
        <v>1.654189E-2</v>
      </c>
      <c r="HM6" s="1">
        <v>1.6513110000000001E-2</v>
      </c>
      <c r="HN6" s="1">
        <v>1.6521339999999999E-2</v>
      </c>
      <c r="HO6" s="1">
        <v>1.653259E-2</v>
      </c>
      <c r="HP6" s="1">
        <v>1.655067E-2</v>
      </c>
      <c r="HQ6" s="1">
        <v>1.6536700000000001E-2</v>
      </c>
      <c r="HR6" s="1">
        <v>1.655831E-2</v>
      </c>
      <c r="HS6" s="1">
        <v>1.6539140000000001E-2</v>
      </c>
      <c r="HT6" s="1">
        <v>1.656732E-2</v>
      </c>
      <c r="HU6" s="1">
        <v>1.6539890000000002E-2</v>
      </c>
      <c r="HV6" s="1">
        <v>1.6562219999999999E-2</v>
      </c>
      <c r="HW6" s="1">
        <v>1.6570250000000002E-2</v>
      </c>
      <c r="HX6" s="1">
        <v>1.6552669999999998E-2</v>
      </c>
      <c r="HY6" s="1">
        <v>1.6550639999999998E-2</v>
      </c>
      <c r="HZ6" s="1">
        <v>1.6566250000000001E-2</v>
      </c>
      <c r="IA6" s="1">
        <v>1.654046E-2</v>
      </c>
      <c r="IB6" s="1">
        <v>1.6548879999999998E-2</v>
      </c>
      <c r="IC6" s="1">
        <v>1.654831E-2</v>
      </c>
      <c r="ID6" s="1">
        <v>1.656651E-2</v>
      </c>
      <c r="IE6" s="1">
        <v>1.6548340000000002E-2</v>
      </c>
      <c r="IF6" s="1">
        <v>1.6563230000000002E-2</v>
      </c>
      <c r="IG6" s="1">
        <v>1.6550659999999998E-2</v>
      </c>
      <c r="IH6" s="1">
        <v>1.6569879999999999E-2</v>
      </c>
      <c r="II6" s="1">
        <v>1.655088E-2</v>
      </c>
      <c r="IJ6" s="1">
        <v>1.6600090000000001E-2</v>
      </c>
      <c r="IK6" s="1">
        <v>1.654841E-2</v>
      </c>
      <c r="IL6" s="1">
        <v>1.6607529999999999E-2</v>
      </c>
      <c r="IM6" s="1">
        <v>1.53244E-2</v>
      </c>
      <c r="IN6" s="1">
        <v>1.0717569999999999E-2</v>
      </c>
      <c r="IO6" s="1">
        <v>8.7119299999999997E-3</v>
      </c>
      <c r="IP6" s="7">
        <v>269.68509999999998</v>
      </c>
      <c r="IQ6" s="7">
        <v>160.61760000000001</v>
      </c>
      <c r="IR6" s="7">
        <v>58.6006</v>
      </c>
      <c r="IS6" s="7">
        <v>25.38965</v>
      </c>
      <c r="IT6" s="7">
        <v>11.20734</v>
      </c>
      <c r="IU6" s="7">
        <v>4.779865</v>
      </c>
      <c r="IV6" s="7">
        <v>2.0565470000000001</v>
      </c>
      <c r="IW6" s="7">
        <v>0.86710730000000003</v>
      </c>
      <c r="IX6" s="7">
        <v>0.37225200000000003</v>
      </c>
      <c r="IY6" s="7">
        <v>0.15657409999999999</v>
      </c>
      <c r="IZ6" s="7">
        <v>6.6596829999999996E-2</v>
      </c>
      <c r="JA6" s="7">
        <v>2.769806E-2</v>
      </c>
      <c r="JB6" s="7">
        <v>1.1700159999999999E-2</v>
      </c>
      <c r="JC6" s="7">
        <v>4.8465260000000003E-3</v>
      </c>
      <c r="JD6" s="7">
        <v>2.0383979999999999E-3</v>
      </c>
      <c r="JE6" s="7">
        <v>8.3970799999999999E-4</v>
      </c>
      <c r="JF6" s="7">
        <v>3.5022930000000002E-4</v>
      </c>
      <c r="JG6" s="7">
        <v>1.4631E-4</v>
      </c>
      <c r="JH6" s="7">
        <v>6.025212E-5</v>
      </c>
      <c r="JI6" s="7">
        <v>2.5919649999999998E-5</v>
      </c>
      <c r="JJ6" s="7">
        <v>9.0541410000000008E-6</v>
      </c>
      <c r="JK6" s="7">
        <v>5.4251650000000003E-6</v>
      </c>
      <c r="JL6" s="7">
        <v>2.0475249999999999E-6</v>
      </c>
      <c r="JM6" s="7">
        <v>2.3499350000000001E-6</v>
      </c>
      <c r="JN6" s="7">
        <v>-1.862691E-7</v>
      </c>
      <c r="JO6" s="7">
        <v>8.1853539999999996E-7</v>
      </c>
      <c r="JP6" s="7">
        <v>-1.139228E-6</v>
      </c>
      <c r="JQ6" s="7">
        <v>1.7352820000000001E-6</v>
      </c>
      <c r="JR6" s="7">
        <v>-1.3947580000000001E-6</v>
      </c>
      <c r="JS6" s="7">
        <v>1.709994E-6</v>
      </c>
      <c r="JT6" s="7">
        <v>-6.7727110000000005E-7</v>
      </c>
      <c r="JU6" s="7">
        <v>1.4523489999999999E-6</v>
      </c>
      <c r="JV6" s="7">
        <v>-8.0421630000000001E-7</v>
      </c>
      <c r="JW6" s="7">
        <v>1.7309189999999999E-6</v>
      </c>
      <c r="JX6" s="7">
        <v>-4.9197450000000005E-7</v>
      </c>
      <c r="JY6" s="7">
        <v>1.0341359999999999E-6</v>
      </c>
      <c r="JZ6" s="7">
        <v>-5.7514860000000002E-7</v>
      </c>
      <c r="KA6" s="7">
        <v>1.2684279999999999E-6</v>
      </c>
      <c r="KB6" s="7">
        <v>-8.4720199999999997E-7</v>
      </c>
      <c r="KC6" s="7">
        <v>1.3174469999999999E-6</v>
      </c>
      <c r="KD6" s="7">
        <v>-6.8943030000000003E-7</v>
      </c>
      <c r="KE6" s="7">
        <v>1.1939839999999999E-6</v>
      </c>
      <c r="KF6" s="7">
        <v>-1.5426150000000001E-6</v>
      </c>
      <c r="KG6" s="7">
        <v>2.4126809999999999E-6</v>
      </c>
      <c r="KH6" s="7">
        <v>-1.739387E-7</v>
      </c>
      <c r="KI6" s="7">
        <v>7.9087350000000003E-7</v>
      </c>
      <c r="KJ6" s="7">
        <v>-1.340602E-6</v>
      </c>
      <c r="KK6" s="7">
        <v>1.125712E-6</v>
      </c>
      <c r="KL6" s="7">
        <v>-3.3878200000000002E-7</v>
      </c>
      <c r="KM6" s="7">
        <v>1.2530840000000001E-6</v>
      </c>
      <c r="KN6" s="7">
        <v>-5.3641310000000005E-7</v>
      </c>
      <c r="KO6" s="7">
        <v>9.8269329999999997E-7</v>
      </c>
      <c r="KP6" s="7">
        <v>-7.9487829999999996E-7</v>
      </c>
      <c r="KQ6" s="7">
        <v>1.7802299999999999E-6</v>
      </c>
      <c r="KR6" s="7">
        <v>-7.4048070000000002E-7</v>
      </c>
      <c r="KS6" s="7">
        <v>1.4354540000000001E-6</v>
      </c>
      <c r="KT6" s="7">
        <v>1.013198E-7</v>
      </c>
      <c r="KU6" s="7">
        <v>7.4458369999999999E-7</v>
      </c>
      <c r="KV6" s="7">
        <v>6.1372030000000002E-6</v>
      </c>
      <c r="KW6" s="7">
        <v>1.0538669999999999E-6</v>
      </c>
      <c r="KX6" s="7">
        <v>-1.550268E-6</v>
      </c>
      <c r="KY6" s="7">
        <v>4.6705110000000001E-7</v>
      </c>
      <c r="KZ6" s="7">
        <v>1.353911E-5</v>
      </c>
      <c r="LA6" s="7">
        <v>-6.4534990000000004E-5</v>
      </c>
      <c r="LB6" s="7">
        <v>-4.6179869999999999E-4</v>
      </c>
      <c r="LC6" s="7">
        <v>20693.98</v>
      </c>
      <c r="LD6" s="7">
        <v>24651.95</v>
      </c>
      <c r="LE6" s="7">
        <v>24736.95</v>
      </c>
      <c r="LF6" s="7">
        <v>24679.56</v>
      </c>
      <c r="LG6" s="7">
        <v>24787.78</v>
      </c>
      <c r="LH6" s="7">
        <v>24704.32</v>
      </c>
      <c r="LI6" s="7">
        <v>24773.16</v>
      </c>
      <c r="LJ6" s="7">
        <v>24791.4</v>
      </c>
      <c r="LK6" s="7">
        <v>24761.37</v>
      </c>
      <c r="LL6" s="7">
        <v>24703.57</v>
      </c>
      <c r="LM6" s="7">
        <v>24759.78</v>
      </c>
      <c r="LN6" s="7">
        <v>24810.25</v>
      </c>
      <c r="LO6" s="7">
        <v>24814.69</v>
      </c>
      <c r="LP6" s="7">
        <v>24727.23</v>
      </c>
      <c r="LQ6" s="7">
        <v>24839.759999999998</v>
      </c>
      <c r="LR6" s="7">
        <v>24698.18</v>
      </c>
      <c r="LS6" s="7">
        <v>24790.79</v>
      </c>
      <c r="LT6" s="7">
        <v>24861.39</v>
      </c>
      <c r="LU6" s="7">
        <v>24807.58</v>
      </c>
      <c r="LV6" s="7">
        <v>24806.75</v>
      </c>
      <c r="LW6" s="7">
        <v>24762.11</v>
      </c>
      <c r="LX6" s="7">
        <v>24641.61</v>
      </c>
      <c r="LY6" s="7">
        <v>24816.94</v>
      </c>
      <c r="LZ6" s="7">
        <v>24719.84</v>
      </c>
      <c r="MA6" s="7">
        <v>24847.98</v>
      </c>
      <c r="MB6" s="7">
        <v>24724.36</v>
      </c>
      <c r="MC6" s="7">
        <v>24817.97</v>
      </c>
      <c r="MD6" s="7">
        <v>24780.33</v>
      </c>
      <c r="ME6" s="7">
        <v>24762.78</v>
      </c>
      <c r="MF6" s="7">
        <v>24748.19</v>
      </c>
      <c r="MG6" s="7">
        <v>24785.37</v>
      </c>
      <c r="MH6" s="7">
        <v>24689.37</v>
      </c>
      <c r="MI6" s="7">
        <v>24649.31</v>
      </c>
      <c r="MJ6" s="7">
        <v>24778.91</v>
      </c>
      <c r="MK6" s="7">
        <v>24772.13</v>
      </c>
      <c r="ML6" s="7">
        <v>24788.11</v>
      </c>
      <c r="MM6" s="7">
        <v>24743.22</v>
      </c>
      <c r="MN6" s="7">
        <v>24845.16</v>
      </c>
      <c r="MO6" s="7">
        <v>24762.880000000001</v>
      </c>
      <c r="MP6" s="7">
        <v>24775.59</v>
      </c>
      <c r="MQ6" s="7">
        <v>24793.16</v>
      </c>
      <c r="MR6" s="7">
        <v>24691.15</v>
      </c>
      <c r="MS6" s="7">
        <v>24730.27</v>
      </c>
      <c r="MT6" s="7">
        <v>24759.18</v>
      </c>
      <c r="MU6" s="7">
        <v>24764.62</v>
      </c>
      <c r="MV6" s="7">
        <v>24715.3</v>
      </c>
      <c r="MW6" s="7">
        <v>24806.33</v>
      </c>
      <c r="MX6" s="7">
        <v>24729.439999999999</v>
      </c>
      <c r="MY6" s="7">
        <v>24774.09</v>
      </c>
      <c r="MZ6" s="7">
        <v>24784.7</v>
      </c>
      <c r="NA6" s="7">
        <v>24720.97</v>
      </c>
      <c r="NB6" s="7">
        <v>24738.52</v>
      </c>
      <c r="NC6" s="7">
        <v>24665.22</v>
      </c>
      <c r="ND6" s="7">
        <v>24807.8</v>
      </c>
      <c r="NE6" s="7">
        <v>24770.18</v>
      </c>
      <c r="NF6" s="7">
        <v>24857.37</v>
      </c>
      <c r="NG6" s="7">
        <v>24751.01</v>
      </c>
      <c r="NH6" s="7">
        <v>24741.200000000001</v>
      </c>
      <c r="NI6" s="7">
        <v>24768.46</v>
      </c>
      <c r="NJ6" s="7">
        <v>24811</v>
      </c>
      <c r="NK6" s="7">
        <v>24795.88</v>
      </c>
      <c r="NL6" s="7">
        <v>24760.55</v>
      </c>
      <c r="NM6" s="7">
        <v>24708.68</v>
      </c>
      <c r="NN6" s="7">
        <v>24851.15</v>
      </c>
      <c r="NO6" s="7">
        <v>20857.740000000002</v>
      </c>
      <c r="NP6" s="8">
        <v>-0.91694580000000003</v>
      </c>
      <c r="NQ6" s="8">
        <v>-1.0896939999999999</v>
      </c>
      <c r="NR6" s="8">
        <v>-0.397837</v>
      </c>
      <c r="NS6" s="8">
        <v>-0.1722254</v>
      </c>
      <c r="NT6" s="8">
        <v>-7.6103530000000003E-2</v>
      </c>
      <c r="NU6" s="8">
        <v>-3.241409E-2</v>
      </c>
      <c r="NV6" s="8">
        <v>-1.39633E-2</v>
      </c>
      <c r="NW6" s="8">
        <v>-5.8808940000000002E-3</v>
      </c>
      <c r="NX6" s="8">
        <v>-2.5284470000000001E-3</v>
      </c>
      <c r="NY6" s="8">
        <v>-1.061513E-3</v>
      </c>
      <c r="NZ6" s="8">
        <v>-4.5247860000000002E-4</v>
      </c>
      <c r="OA6" s="8">
        <v>-1.8792860000000001E-4</v>
      </c>
      <c r="OB6" s="8">
        <v>-7.9455730000000001E-5</v>
      </c>
      <c r="OC6" s="8">
        <v>-3.2905409999999999E-5</v>
      </c>
      <c r="OD6" s="8">
        <v>-1.3832149999999999E-5</v>
      </c>
      <c r="OE6" s="8">
        <v>-5.6991180000000003E-6</v>
      </c>
      <c r="OF6" s="8">
        <v>-2.3753189999999998E-6</v>
      </c>
      <c r="OG6" s="8">
        <v>-9.9282760000000001E-7</v>
      </c>
      <c r="OH6" s="8">
        <v>-4.0896700000000001E-7</v>
      </c>
      <c r="OI6" s="8">
        <v>-1.7588100000000001E-7</v>
      </c>
      <c r="OJ6" s="8">
        <v>-6.1433080000000004E-8</v>
      </c>
      <c r="OK6" s="8">
        <v>-3.6850589999999999E-8</v>
      </c>
      <c r="OL6" s="8">
        <v>-1.389828E-8</v>
      </c>
      <c r="OM6" s="8">
        <v>-1.5944959999999999E-8</v>
      </c>
      <c r="ON6" s="8">
        <v>1.264046E-9</v>
      </c>
      <c r="OO6" s="8">
        <v>-5.5565689999999997E-9</v>
      </c>
      <c r="OP6" s="8">
        <v>7.7309030000000004E-9</v>
      </c>
      <c r="OQ6" s="8">
        <v>-1.1773280000000001E-8</v>
      </c>
      <c r="OR6" s="8">
        <v>9.4716819999999999E-9</v>
      </c>
      <c r="OS6" s="8">
        <v>-1.159931E-8</v>
      </c>
      <c r="OT6" s="8">
        <v>4.6006869999999996E-9</v>
      </c>
      <c r="OU6" s="8">
        <v>-9.8488630000000004E-9</v>
      </c>
      <c r="OV6" s="8">
        <v>5.4600539999999996E-9</v>
      </c>
      <c r="OW6" s="8">
        <v>-1.1742510000000001E-8</v>
      </c>
      <c r="OX6" s="8">
        <v>3.341204E-9</v>
      </c>
      <c r="OY6" s="8">
        <v>-7.0178900000000001E-9</v>
      </c>
      <c r="OZ6" s="8">
        <v>3.9018199999999997E-9</v>
      </c>
      <c r="PA6" s="8">
        <v>-8.6100629999999992E-9</v>
      </c>
      <c r="PB6" s="8">
        <v>5.7512980000000004E-9</v>
      </c>
      <c r="PC6" s="8">
        <v>-8.9398950000000006E-9</v>
      </c>
      <c r="PD6" s="8">
        <v>4.6815579999999999E-9</v>
      </c>
      <c r="PE6" s="8">
        <v>-8.1007309999999995E-9</v>
      </c>
      <c r="PF6" s="8">
        <v>1.046209E-8</v>
      </c>
      <c r="PG6" s="8">
        <v>-1.6380590000000001E-8</v>
      </c>
      <c r="PH6" s="8">
        <v>1.1818029999999999E-9</v>
      </c>
      <c r="PI6" s="8">
        <v>-5.3645909999999999E-9</v>
      </c>
      <c r="PJ6" s="8">
        <v>9.0926680000000008E-9</v>
      </c>
      <c r="PK6" s="8">
        <v>-7.6404460000000008E-9</v>
      </c>
      <c r="PL6" s="8">
        <v>2.3014900000000001E-9</v>
      </c>
      <c r="PM6" s="8">
        <v>-8.5052790000000003E-9</v>
      </c>
      <c r="PN6" s="8">
        <v>3.6390969999999998E-9</v>
      </c>
      <c r="PO6" s="8">
        <v>-6.6643820000000003E-9</v>
      </c>
      <c r="PP6" s="8">
        <v>5.3957980000000001E-9</v>
      </c>
      <c r="PQ6" s="8">
        <v>-1.2082359999999999E-8</v>
      </c>
      <c r="PR6" s="8">
        <v>5.0271820000000002E-9</v>
      </c>
      <c r="PS6" s="8">
        <v>-9.7421309999999992E-9</v>
      </c>
      <c r="PT6" s="8">
        <v>-6.8703009999999998E-10</v>
      </c>
      <c r="PU6" s="8">
        <v>-5.0624930000000001E-9</v>
      </c>
      <c r="PV6" s="8">
        <v>-4.1634009999999997E-8</v>
      </c>
      <c r="PW6" s="8">
        <v>-7.1505940000000003E-9</v>
      </c>
      <c r="PX6" s="8">
        <v>1.051542E-8</v>
      </c>
      <c r="PY6" s="8">
        <v>-3.1695280000000001E-9</v>
      </c>
      <c r="PZ6" s="8">
        <v>-9.1864630000000004E-8</v>
      </c>
      <c r="QA6" s="8">
        <v>4.3805020000000002E-7</v>
      </c>
      <c r="QB6" s="8">
        <v>1.569701E-6</v>
      </c>
      <c r="QC6" s="1">
        <v>5.3137999999999998E-6</v>
      </c>
      <c r="QD6" s="1">
        <v>5.3130730000000003E-6</v>
      </c>
      <c r="QE6" s="1">
        <v>3.5647459999999999E-6</v>
      </c>
      <c r="QF6" s="1">
        <v>3.563904E-6</v>
      </c>
      <c r="QG6" s="1">
        <v>3.5642769999999999E-6</v>
      </c>
      <c r="QH6" s="1">
        <v>3.5639439999999998E-6</v>
      </c>
      <c r="QI6" s="1">
        <v>3.5645719999999998E-6</v>
      </c>
      <c r="QJ6" s="1">
        <v>3.5636859999999999E-6</v>
      </c>
      <c r="QK6" s="1">
        <v>3.5644959999999998E-6</v>
      </c>
      <c r="QL6" s="1">
        <v>3.563536E-6</v>
      </c>
      <c r="QM6" s="1">
        <v>3.5647890000000001E-6</v>
      </c>
      <c r="QN6" s="1">
        <v>3.5636780000000001E-6</v>
      </c>
      <c r="QO6" s="1">
        <v>3.5645509999999998E-6</v>
      </c>
      <c r="QP6" s="1">
        <v>3.563844E-6</v>
      </c>
      <c r="QQ6" s="1">
        <v>3.5644889999999998E-6</v>
      </c>
      <c r="QR6" s="1">
        <v>3.5641080000000001E-6</v>
      </c>
      <c r="QS6" s="1">
        <v>3.564233E-6</v>
      </c>
      <c r="QT6" s="1">
        <v>3.563812E-6</v>
      </c>
      <c r="QU6" s="1">
        <v>3.5646219999999999E-6</v>
      </c>
      <c r="QV6" s="1">
        <v>3.5636780000000001E-6</v>
      </c>
      <c r="QW6" s="1">
        <v>3.5645669999999999E-6</v>
      </c>
      <c r="QX6" s="1">
        <v>3.5638539999999999E-6</v>
      </c>
      <c r="QY6" s="1">
        <v>3.5649450000000001E-6</v>
      </c>
      <c r="QZ6" s="1">
        <v>3.5639019999999999E-6</v>
      </c>
      <c r="RA6" s="1">
        <v>3.5643790000000002E-6</v>
      </c>
      <c r="RB6" s="1">
        <v>3.5636800000000002E-6</v>
      </c>
      <c r="RC6" s="1">
        <v>3.56441E-6</v>
      </c>
      <c r="RD6" s="1">
        <v>3.5637310000000001E-6</v>
      </c>
      <c r="RE6" s="1">
        <v>3.5646070000000001E-6</v>
      </c>
      <c r="RF6" s="1">
        <v>3.563858E-6</v>
      </c>
      <c r="RG6" s="1">
        <v>3.5648979999999999E-6</v>
      </c>
      <c r="RH6" s="1">
        <v>3.563768E-6</v>
      </c>
      <c r="RI6" s="1">
        <v>3.5648580000000001E-6</v>
      </c>
      <c r="RJ6" s="1">
        <v>3.5638180000000002E-6</v>
      </c>
      <c r="RK6" s="1">
        <v>3.5646440000000001E-6</v>
      </c>
      <c r="RL6" s="1">
        <v>3.5638270000000002E-6</v>
      </c>
      <c r="RM6" s="1">
        <v>3.5644390000000001E-6</v>
      </c>
      <c r="RN6" s="1">
        <v>3.5637529999999998E-6</v>
      </c>
      <c r="RO6" s="1">
        <v>3.5644780000000002E-6</v>
      </c>
      <c r="RP6" s="1">
        <v>3.5638749999999998E-6</v>
      </c>
      <c r="RQ6" s="1">
        <v>3.5646760000000001E-6</v>
      </c>
      <c r="RR6" s="1">
        <v>3.5637389999999999E-6</v>
      </c>
      <c r="RS6" s="1">
        <v>3.5648129999999999E-6</v>
      </c>
      <c r="RT6" s="1">
        <v>3.5640070000000001E-6</v>
      </c>
      <c r="RU6" s="1">
        <v>3.5644670000000001E-6</v>
      </c>
      <c r="RV6" s="1">
        <v>3.563828E-6</v>
      </c>
      <c r="RW6" s="1">
        <v>3.56441E-6</v>
      </c>
      <c r="RX6" s="1">
        <v>3.5638009999999999E-6</v>
      </c>
      <c r="RY6" s="1">
        <v>3.564509E-6</v>
      </c>
      <c r="RZ6" s="1">
        <v>3.563911E-6</v>
      </c>
      <c r="SA6" s="1">
        <v>3.5648379999999999E-6</v>
      </c>
      <c r="SB6" s="1">
        <v>3.5640550000000001E-6</v>
      </c>
      <c r="SC6" s="1">
        <v>3.5648900000000001E-6</v>
      </c>
      <c r="SD6" s="1">
        <v>3.5636960000000002E-6</v>
      </c>
      <c r="SE6" s="1">
        <v>3.5644620000000001E-6</v>
      </c>
      <c r="SF6" s="1">
        <v>3.5636480000000001E-6</v>
      </c>
      <c r="SG6" s="1">
        <v>3.5643930000000001E-6</v>
      </c>
      <c r="SH6" s="1">
        <v>3.563573E-6</v>
      </c>
      <c r="SI6" s="1">
        <v>3.5643980000000001E-6</v>
      </c>
      <c r="SJ6" s="1">
        <v>3.5636940000000001E-6</v>
      </c>
      <c r="SK6" s="1">
        <v>3.5646129999999999E-6</v>
      </c>
      <c r="SL6" s="1">
        <v>3.5638200000000002E-6</v>
      </c>
      <c r="SM6" s="1">
        <v>3.5646059999999999E-6</v>
      </c>
      <c r="SN6" s="1">
        <v>3.5637179999999999E-6</v>
      </c>
      <c r="SO6" s="1">
        <v>3.564525E-6</v>
      </c>
      <c r="SP6" s="1">
        <v>3.5637319999999999E-6</v>
      </c>
      <c r="SQ6" s="1">
        <v>5.312049E-6</v>
      </c>
      <c r="SR6" s="1">
        <v>5.3137999999999998E-6</v>
      </c>
      <c r="SS6" s="296">
        <v>4.2500760000000004E-6</v>
      </c>
      <c r="ST6" s="296">
        <v>8.4804960000000003E-6</v>
      </c>
      <c r="SU6" s="296">
        <v>8.4861959999999992E-6</v>
      </c>
      <c r="SV6" s="296">
        <v>8.4791130000000004E-6</v>
      </c>
      <c r="SW6" s="296">
        <v>8.4881320000000001E-6</v>
      </c>
      <c r="SX6" s="296">
        <v>8.4767260000000008E-6</v>
      </c>
      <c r="SY6" s="296">
        <v>8.4871050000000008E-6</v>
      </c>
      <c r="SZ6" s="296">
        <v>8.4777489999999992E-6</v>
      </c>
      <c r="TA6" s="296">
        <v>8.4903749999999992E-6</v>
      </c>
      <c r="TB6" s="296">
        <v>8.4745309999999997E-6</v>
      </c>
      <c r="TC6" s="296">
        <v>8.4928699999999992E-6</v>
      </c>
      <c r="TD6" s="296">
        <v>8.4811260000000003E-6</v>
      </c>
      <c r="TE6" s="296">
        <v>8.4887439999999992E-6</v>
      </c>
      <c r="TF6" s="296">
        <v>8.4868539999999992E-6</v>
      </c>
      <c r="TG6" s="296">
        <v>8.4822470000000001E-6</v>
      </c>
      <c r="TH6" s="296">
        <v>8.4837789999999992E-6</v>
      </c>
      <c r="TI6" s="296">
        <v>8.4777270000000007E-6</v>
      </c>
      <c r="TJ6" s="296">
        <v>8.4822229999999994E-6</v>
      </c>
      <c r="TK6" s="296">
        <v>8.4844949999999995E-6</v>
      </c>
      <c r="TL6" s="296">
        <v>8.4820290000000004E-6</v>
      </c>
      <c r="TM6" s="296">
        <v>8.4813510000000008E-6</v>
      </c>
      <c r="TN6" s="296">
        <v>8.4906619999999992E-6</v>
      </c>
      <c r="TO6" s="296">
        <v>8.4848030000000004E-6</v>
      </c>
      <c r="TP6" s="296">
        <v>8.4816000000000002E-6</v>
      </c>
      <c r="TQ6" s="296">
        <v>8.4826629999999997E-6</v>
      </c>
      <c r="TR6" s="296">
        <v>8.4855349999999994E-6</v>
      </c>
      <c r="TS6" s="296">
        <v>8.4826090000000004E-6</v>
      </c>
      <c r="TT6" s="296">
        <v>8.4808119999999997E-6</v>
      </c>
      <c r="TU6" s="296">
        <v>8.4886440000000007E-6</v>
      </c>
      <c r="TV6" s="296">
        <v>8.479058E-6</v>
      </c>
      <c r="TW6" s="296">
        <v>8.4912219999999995E-6</v>
      </c>
      <c r="TX6" s="296">
        <v>8.4766699999999993E-6</v>
      </c>
      <c r="TY6" s="296">
        <v>8.4866070000000002E-6</v>
      </c>
      <c r="TZ6" s="296">
        <v>8.4799720000000002E-6</v>
      </c>
      <c r="UA6" s="296">
        <v>8.4892709999999992E-6</v>
      </c>
      <c r="UB6" s="296">
        <v>8.4827900000000005E-6</v>
      </c>
      <c r="UC6" s="296">
        <v>8.4800250000000002E-6</v>
      </c>
      <c r="UD6" s="296">
        <v>8.4849709999999999E-6</v>
      </c>
      <c r="UE6" s="296">
        <v>8.4857239999999997E-6</v>
      </c>
      <c r="UF6" s="296">
        <v>8.4822190000000002E-6</v>
      </c>
      <c r="UG6" s="296">
        <v>8.4880909999999996E-6</v>
      </c>
      <c r="UH6" s="296">
        <v>8.4807759999999995E-6</v>
      </c>
      <c r="UI6" s="296">
        <v>8.4775600000000005E-6</v>
      </c>
      <c r="UJ6" s="296">
        <v>8.4867180000000005E-6</v>
      </c>
      <c r="UK6" s="296">
        <v>8.4929529999999996E-6</v>
      </c>
      <c r="UL6" s="296">
        <v>8.4789010000000005E-6</v>
      </c>
      <c r="UM6" s="296">
        <v>8.4781590000000008E-6</v>
      </c>
      <c r="UN6" s="296">
        <v>8.4840119999999999E-6</v>
      </c>
      <c r="UO6" s="296">
        <v>8.4917810000000003E-6</v>
      </c>
      <c r="UP6" s="296">
        <v>8.4843469999999996E-6</v>
      </c>
      <c r="UQ6" s="296">
        <v>8.4801649999999998E-6</v>
      </c>
      <c r="UR6" s="296">
        <v>8.4771890000000007E-6</v>
      </c>
      <c r="US6" s="296">
        <v>8.4852570000000006E-6</v>
      </c>
      <c r="UT6" s="296">
        <v>8.4837059999999995E-6</v>
      </c>
      <c r="UU6" s="296">
        <v>8.486348E-6</v>
      </c>
      <c r="UV6" s="296">
        <v>8.4834930000000002E-6</v>
      </c>
      <c r="UW6" s="296">
        <v>8.4760089999999994E-6</v>
      </c>
      <c r="UX6" s="296">
        <v>8.4988650000000002E-6</v>
      </c>
      <c r="UY6" s="296">
        <v>8.4798419999999996E-6</v>
      </c>
      <c r="UZ6" s="296">
        <v>8.4813770000000002E-6</v>
      </c>
      <c r="VA6" s="296">
        <v>8.4787129999999995E-6</v>
      </c>
      <c r="VB6" s="296">
        <v>8.4828189999999998E-6</v>
      </c>
      <c r="VC6" s="296">
        <v>8.4814130000000004E-6</v>
      </c>
      <c r="VD6" s="296">
        <v>8.4847429999999995E-6</v>
      </c>
      <c r="VE6" s="296">
        <v>4.2488769999999997E-6</v>
      </c>
      <c r="VF6" s="13">
        <v>0.49999959999999999</v>
      </c>
      <c r="VG6" s="13">
        <v>0.71401000000000003</v>
      </c>
      <c r="VH6" s="13">
        <v>1.754775</v>
      </c>
      <c r="VI6" s="13">
        <v>2.57247</v>
      </c>
      <c r="VJ6" s="13">
        <v>2.8207949999999999</v>
      </c>
      <c r="VK6" s="13">
        <v>2.9280140000000001</v>
      </c>
      <c r="VL6" s="13">
        <v>2.9751859999999999</v>
      </c>
      <c r="VM6" s="13">
        <v>3.0036170000000002</v>
      </c>
      <c r="VN6" s="13">
        <v>3.0100159999999998</v>
      </c>
      <c r="VO6" s="13">
        <v>3.0174349999999999</v>
      </c>
      <c r="VP6" s="13">
        <v>3.0119950000000002</v>
      </c>
      <c r="VQ6" s="13">
        <v>3.0197449999999999</v>
      </c>
      <c r="VR6" s="13">
        <v>3.0151050000000001</v>
      </c>
      <c r="VS6" s="13">
        <v>3.0177999999999998</v>
      </c>
      <c r="VT6" s="13">
        <v>3.0153470000000002</v>
      </c>
      <c r="VU6" s="13">
        <v>3.0191520000000001</v>
      </c>
      <c r="VV6" s="13">
        <v>3.013881</v>
      </c>
      <c r="VW6" s="13">
        <v>3.0190920000000001</v>
      </c>
      <c r="VX6" s="13">
        <v>3.016988</v>
      </c>
      <c r="VY6" s="13">
        <v>3.0199919999999998</v>
      </c>
      <c r="VZ6" s="13">
        <v>3.0151750000000002</v>
      </c>
      <c r="WA6" s="13">
        <v>3.0211769999999998</v>
      </c>
      <c r="WB6" s="13">
        <v>3.0163920000000002</v>
      </c>
      <c r="WC6" s="13">
        <v>3.0216780000000001</v>
      </c>
      <c r="WD6" s="13">
        <v>3.0186579999999998</v>
      </c>
      <c r="WE6" s="13">
        <v>3.024133</v>
      </c>
      <c r="WF6" s="13">
        <v>3.0189629999999998</v>
      </c>
      <c r="WG6" s="13">
        <v>3.0217700000000001</v>
      </c>
      <c r="WH6" s="13">
        <v>3.021458</v>
      </c>
      <c r="WI6" s="13">
        <v>3.023406</v>
      </c>
      <c r="WJ6" s="13">
        <v>3.015819</v>
      </c>
      <c r="WK6" s="13">
        <v>3.0252219999999999</v>
      </c>
      <c r="WL6" s="13">
        <v>3.0214880000000002</v>
      </c>
      <c r="WM6" s="13">
        <v>3.0235720000000001</v>
      </c>
      <c r="WN6" s="13">
        <v>3.019199</v>
      </c>
      <c r="WO6" s="13">
        <v>3.0269180000000002</v>
      </c>
      <c r="WP6" s="13">
        <v>3.0204230000000001</v>
      </c>
      <c r="WQ6" s="13">
        <v>3.0243609999999999</v>
      </c>
      <c r="WR6" s="13">
        <v>3.0207250000000001</v>
      </c>
      <c r="WS6" s="13">
        <v>3.0234649999999998</v>
      </c>
      <c r="WT6" s="13">
        <v>3.0183810000000002</v>
      </c>
      <c r="WU6" s="13">
        <v>3.02576</v>
      </c>
      <c r="WV6" s="13">
        <v>3.0211670000000002</v>
      </c>
      <c r="WW6" s="13">
        <v>3.0259459999999998</v>
      </c>
      <c r="WX6" s="13">
        <v>3.0234830000000001</v>
      </c>
      <c r="WY6" s="13">
        <v>3.0265590000000002</v>
      </c>
      <c r="WZ6" s="13">
        <v>3.0238109999999998</v>
      </c>
      <c r="XA6" s="13">
        <v>3.0260690000000001</v>
      </c>
      <c r="XB6" s="13">
        <v>3.0238330000000002</v>
      </c>
      <c r="XC6" s="13">
        <v>3.029998</v>
      </c>
      <c r="XD6" s="13">
        <v>3.0218910000000001</v>
      </c>
      <c r="XE6" s="13">
        <v>3.0263930000000001</v>
      </c>
      <c r="XF6" s="13">
        <v>3.023533</v>
      </c>
      <c r="XG6" s="13">
        <v>3.0264199999999999</v>
      </c>
      <c r="XH6" s="13">
        <v>3.0225559999999998</v>
      </c>
      <c r="XI6" s="13">
        <v>3.0291929999999998</v>
      </c>
      <c r="XJ6" s="13">
        <v>3.0243639999999998</v>
      </c>
      <c r="XK6" s="13">
        <v>3.0297239999999999</v>
      </c>
      <c r="XL6" s="13">
        <v>3.0250859999999999</v>
      </c>
      <c r="XM6" s="13">
        <v>3.0294279999999998</v>
      </c>
      <c r="XN6" s="13">
        <v>3.0253510000000001</v>
      </c>
      <c r="XO6" s="13">
        <v>3.0287999999999999</v>
      </c>
      <c r="XP6" s="13">
        <v>3.029261</v>
      </c>
      <c r="XQ6" s="13">
        <v>3.0305580000000001</v>
      </c>
      <c r="XR6" s="13">
        <v>3.028556</v>
      </c>
      <c r="XS6" s="13">
        <v>2.967848</v>
      </c>
      <c r="XT6" s="13">
        <v>1.8820870000000001</v>
      </c>
      <c r="XU6" s="13">
        <v>1.8567370000000001</v>
      </c>
      <c r="XV6" s="13" t="s">
        <v>357</v>
      </c>
      <c r="XW6" s="13" t="s">
        <v>357</v>
      </c>
      <c r="XX6" s="13" t="s">
        <v>357</v>
      </c>
      <c r="XY6" s="13" t="s">
        <v>357</v>
      </c>
      <c r="XZ6" s="13" t="s">
        <v>357</v>
      </c>
      <c r="YA6" s="13" t="s">
        <v>357</v>
      </c>
      <c r="YB6" s="13" t="s">
        <v>357</v>
      </c>
      <c r="YC6" s="13" t="s">
        <v>357</v>
      </c>
      <c r="YD6" s="13" t="s">
        <v>357</v>
      </c>
      <c r="YE6" s="13" t="s">
        <v>357</v>
      </c>
      <c r="YF6" s="13" t="s">
        <v>357</v>
      </c>
      <c r="YG6" s="13" t="s">
        <v>357</v>
      </c>
      <c r="YH6" s="13" t="s">
        <v>357</v>
      </c>
      <c r="YI6" s="13" t="s">
        <v>357</v>
      </c>
      <c r="YJ6" s="13" t="s">
        <v>357</v>
      </c>
      <c r="YK6" s="13" t="s">
        <v>357</v>
      </c>
      <c r="YL6" s="13" t="s">
        <v>357</v>
      </c>
      <c r="YM6" s="13" t="s">
        <v>357</v>
      </c>
      <c r="YN6" s="13" t="s">
        <v>357</v>
      </c>
      <c r="YO6" s="13" t="s">
        <v>357</v>
      </c>
      <c r="YP6" s="13" t="s">
        <v>357</v>
      </c>
      <c r="YQ6" s="13" t="s">
        <v>357</v>
      </c>
      <c r="YR6" s="13" t="s">
        <v>357</v>
      </c>
      <c r="YS6" s="13" t="s">
        <v>357</v>
      </c>
      <c r="YT6" s="13" t="s">
        <v>357</v>
      </c>
      <c r="YU6" s="13" t="s">
        <v>357</v>
      </c>
      <c r="YV6" s="13" t="s">
        <v>357</v>
      </c>
      <c r="YW6" s="13" t="s">
        <v>357</v>
      </c>
      <c r="YX6" s="13" t="s">
        <v>357</v>
      </c>
      <c r="YY6" s="13" t="s">
        <v>357</v>
      </c>
      <c r="YZ6" s="13" t="s">
        <v>357</v>
      </c>
      <c r="ZA6" s="13" t="s">
        <v>357</v>
      </c>
      <c r="ZB6" s="13" t="s">
        <v>357</v>
      </c>
      <c r="ZC6" s="13" t="s">
        <v>357</v>
      </c>
      <c r="ZD6" s="13" t="s">
        <v>357</v>
      </c>
      <c r="ZE6" s="13" t="s">
        <v>357</v>
      </c>
      <c r="ZF6" s="13" t="s">
        <v>357</v>
      </c>
      <c r="ZG6" s="13" t="s">
        <v>357</v>
      </c>
      <c r="ZH6" s="13" t="s">
        <v>357</v>
      </c>
      <c r="ZI6" s="13" t="s">
        <v>357</v>
      </c>
      <c r="ZJ6" s="13" t="s">
        <v>357</v>
      </c>
      <c r="ZK6" s="13" t="s">
        <v>357</v>
      </c>
      <c r="ZL6" s="13" t="s">
        <v>357</v>
      </c>
      <c r="ZM6" s="13" t="s">
        <v>357</v>
      </c>
      <c r="ZN6" s="13" t="s">
        <v>357</v>
      </c>
      <c r="ZO6" s="13" t="s">
        <v>357</v>
      </c>
      <c r="ZP6" s="13" t="s">
        <v>357</v>
      </c>
      <c r="ZQ6" s="13" t="s">
        <v>357</v>
      </c>
      <c r="ZR6" s="13" t="s">
        <v>357</v>
      </c>
      <c r="ZS6" s="13" t="s">
        <v>357</v>
      </c>
      <c r="ZT6" s="13" t="s">
        <v>357</v>
      </c>
      <c r="ZU6" s="13" t="s">
        <v>357</v>
      </c>
      <c r="ZV6" s="13" t="s">
        <v>357</v>
      </c>
      <c r="ZW6" s="13" t="s">
        <v>357</v>
      </c>
      <c r="ZX6" s="13" t="s">
        <v>357</v>
      </c>
      <c r="ZY6" s="13" t="s">
        <v>357</v>
      </c>
      <c r="ZZ6" s="13" t="s">
        <v>357</v>
      </c>
      <c r="AAA6" s="13" t="s">
        <v>357</v>
      </c>
      <c r="AAB6" s="13" t="s">
        <v>357</v>
      </c>
      <c r="AAC6" s="13" t="s">
        <v>357</v>
      </c>
      <c r="AAD6" s="13" t="s">
        <v>357</v>
      </c>
      <c r="AAE6" s="13" t="s">
        <v>357</v>
      </c>
      <c r="AAF6" s="13" t="s">
        <v>357</v>
      </c>
      <c r="AAG6" s="13" t="s">
        <v>357</v>
      </c>
      <c r="AAH6" s="13" t="s">
        <v>357</v>
      </c>
      <c r="AAI6" s="13">
        <v>466.15989999999999</v>
      </c>
      <c r="AAJ6" s="13">
        <v>466.00810000000001</v>
      </c>
      <c r="AAK6" s="13">
        <v>463.80040000000002</v>
      </c>
      <c r="AAL6" s="13">
        <v>456.52870000000001</v>
      </c>
      <c r="AAM6" s="13">
        <v>449.07279999999997</v>
      </c>
      <c r="AAN6" s="13">
        <v>441.7799</v>
      </c>
      <c r="AAO6" s="13">
        <v>434.44720000000001</v>
      </c>
      <c r="AAP6" s="13">
        <v>427.1062</v>
      </c>
      <c r="AAQ6" s="13">
        <v>419.74770000000001</v>
      </c>
      <c r="AAR6" s="13">
        <v>412.39569999999998</v>
      </c>
      <c r="AAS6" s="13">
        <v>405.0145</v>
      </c>
      <c r="AAT6" s="13">
        <v>397.66370000000001</v>
      </c>
      <c r="AAU6" s="13">
        <v>390.2971</v>
      </c>
      <c r="AAV6" s="13">
        <v>382.93880000000001</v>
      </c>
      <c r="AAW6" s="13">
        <v>375.55930000000001</v>
      </c>
      <c r="AAX6" s="13">
        <v>368.20740000000001</v>
      </c>
      <c r="AAY6" s="13">
        <v>360.83499999999998</v>
      </c>
      <c r="AAZ6" s="13">
        <v>353.4622</v>
      </c>
      <c r="ABA6" s="13">
        <v>346.08670000000001</v>
      </c>
      <c r="ABB6" s="13">
        <v>338.72899999999998</v>
      </c>
      <c r="ABC6" s="13">
        <v>331.33780000000002</v>
      </c>
      <c r="ABD6" s="13">
        <v>323.97359999999998</v>
      </c>
      <c r="ABE6" s="13">
        <v>316.59859999999998</v>
      </c>
      <c r="ABF6" s="13">
        <v>309.22949999999997</v>
      </c>
      <c r="ABG6" s="13">
        <v>301.8399</v>
      </c>
      <c r="ABH6" s="13">
        <v>294.48469999999998</v>
      </c>
      <c r="ABI6" s="13">
        <v>287.10329999999999</v>
      </c>
      <c r="ABJ6" s="13">
        <v>279.7328</v>
      </c>
      <c r="ABK6" s="13">
        <v>272.35399999999998</v>
      </c>
      <c r="ABL6" s="13">
        <v>264.9871</v>
      </c>
      <c r="ABM6" s="13">
        <v>257.60430000000002</v>
      </c>
      <c r="ABN6" s="13">
        <v>250.23429999999999</v>
      </c>
      <c r="ABO6" s="13">
        <v>242.84729999999999</v>
      </c>
      <c r="ABP6" s="13">
        <v>235.4853</v>
      </c>
      <c r="ABQ6" s="13">
        <v>228.08940000000001</v>
      </c>
      <c r="ABR6" s="13">
        <v>220.72020000000001</v>
      </c>
      <c r="ABS6" s="13">
        <v>213.3382</v>
      </c>
      <c r="ABT6" s="13">
        <v>205.95699999999999</v>
      </c>
      <c r="ABU6" s="13">
        <v>198.56379999999999</v>
      </c>
      <c r="ABV6" s="13">
        <v>191.19659999999999</v>
      </c>
      <c r="ABW6" s="13">
        <v>183.8023</v>
      </c>
      <c r="ABX6" s="13">
        <v>176.41480000000001</v>
      </c>
      <c r="ABY6" s="13">
        <v>169.0324</v>
      </c>
      <c r="ABZ6" s="13">
        <v>161.66210000000001</v>
      </c>
      <c r="ACA6" s="13">
        <v>154.2603</v>
      </c>
      <c r="ACB6" s="13">
        <v>146.88900000000001</v>
      </c>
      <c r="ACC6" s="13">
        <v>139.5034</v>
      </c>
      <c r="ACD6" s="13">
        <v>132.12620000000001</v>
      </c>
      <c r="ACE6" s="13">
        <v>124.73099999999999</v>
      </c>
      <c r="ACF6" s="13">
        <v>117.3561</v>
      </c>
      <c r="ACG6" s="13">
        <v>109.96420000000001</v>
      </c>
      <c r="ACH6" s="13">
        <v>102.57859999999999</v>
      </c>
      <c r="ACI6" s="13">
        <v>95.179419999999993</v>
      </c>
      <c r="ACJ6" s="13">
        <v>87.811179999999993</v>
      </c>
      <c r="ACK6" s="13">
        <v>80.403459999999995</v>
      </c>
      <c r="ACL6" s="13">
        <v>73.020200000000003</v>
      </c>
      <c r="ACM6" s="13">
        <v>65.625799999999998</v>
      </c>
      <c r="ACN6" s="13">
        <v>58.238160000000001</v>
      </c>
      <c r="ACO6" s="13">
        <v>50.836919999999999</v>
      </c>
      <c r="ACP6" s="13">
        <v>43.461480000000002</v>
      </c>
      <c r="ACQ6" s="13">
        <v>36.060310000000001</v>
      </c>
      <c r="ACR6" s="13">
        <v>28.672249999999998</v>
      </c>
      <c r="ACS6" s="13">
        <v>21.27741</v>
      </c>
      <c r="ACT6" s="13">
        <v>13.896140000000001</v>
      </c>
      <c r="ACU6" s="13">
        <v>6.4485609999999998</v>
      </c>
      <c r="ACV6" s="13">
        <v>-0.3333718</v>
      </c>
      <c r="ACW6" s="13">
        <v>-0.70151920000000001</v>
      </c>
      <c r="ACX6" s="13">
        <v>-0.38272270000000003</v>
      </c>
      <c r="ACY6" s="15">
        <v>-1.472426</v>
      </c>
      <c r="ACZ6" s="15">
        <v>-1.486783</v>
      </c>
      <c r="ADA6" s="15">
        <v>-1.54573</v>
      </c>
      <c r="ADB6" s="15">
        <v>-1.613129</v>
      </c>
      <c r="ADC6" s="15">
        <v>-1.6228549999999999</v>
      </c>
      <c r="ADD6" s="15">
        <v>-1.610509</v>
      </c>
      <c r="ADE6" s="15">
        <v>-1.589159</v>
      </c>
      <c r="ADF6" s="15">
        <v>-1.5656639999999999</v>
      </c>
      <c r="ADG6" s="15">
        <v>-1.5406310000000001</v>
      </c>
      <c r="ADH6" s="15">
        <v>-1.514032</v>
      </c>
      <c r="ADI6" s="15">
        <v>-1.485012</v>
      </c>
      <c r="ADJ6" s="15">
        <v>-1.4598359999999999</v>
      </c>
      <c r="ADK6" s="15">
        <v>-1.432183</v>
      </c>
      <c r="ADL6" s="15">
        <v>-1.404266</v>
      </c>
      <c r="ADM6" s="15">
        <v>-1.3777820000000001</v>
      </c>
      <c r="ADN6" s="15">
        <v>-1.3508070000000001</v>
      </c>
      <c r="ADO6" s="15">
        <v>-1.32263</v>
      </c>
      <c r="ADP6" s="15">
        <v>-1.296084</v>
      </c>
      <c r="ADQ6" s="15">
        <v>-1.2699240000000001</v>
      </c>
      <c r="ADR6" s="15">
        <v>-1.2420880000000001</v>
      </c>
      <c r="ADS6" s="15">
        <v>-1.214623</v>
      </c>
      <c r="ADT6" s="15">
        <v>-1.1884429999999999</v>
      </c>
      <c r="ADU6" s="15">
        <v>-1.1610689999999999</v>
      </c>
      <c r="ADV6" s="15">
        <v>-1.134371</v>
      </c>
      <c r="ADW6" s="15">
        <v>-1.10738</v>
      </c>
      <c r="ADX6" s="15">
        <v>-1.0810900000000001</v>
      </c>
      <c r="ADY6" s="15">
        <v>-1.053409</v>
      </c>
      <c r="ADZ6" s="15">
        <v>-1.025844</v>
      </c>
      <c r="AEA6" s="15">
        <v>-1.0001949999999999</v>
      </c>
      <c r="AEB6" s="15">
        <v>-0.97230450000000002</v>
      </c>
      <c r="AEC6" s="15">
        <v>-0.9438472</v>
      </c>
      <c r="AED6" s="15">
        <v>-0.91827999999999999</v>
      </c>
      <c r="AEE6" s="15">
        <v>-0.89148150000000004</v>
      </c>
      <c r="AEF6" s="15">
        <v>-0.86363369999999995</v>
      </c>
      <c r="AEG6" s="15">
        <v>-0.8361286</v>
      </c>
      <c r="AEH6" s="15">
        <v>-0.81010380000000004</v>
      </c>
      <c r="AEI6" s="15">
        <v>-0.78229740000000003</v>
      </c>
      <c r="AEJ6" s="15">
        <v>-0.75492970000000004</v>
      </c>
      <c r="AEK6" s="15">
        <v>-0.72800109999999996</v>
      </c>
      <c r="AEL6" s="15">
        <v>-0.70064159999999998</v>
      </c>
      <c r="AEM6" s="15">
        <v>-0.67313279999999998</v>
      </c>
      <c r="AEN6" s="15">
        <v>-0.64677530000000005</v>
      </c>
      <c r="AEO6" s="15">
        <v>-0.61963829999999998</v>
      </c>
      <c r="AEP6" s="15">
        <v>-0.5928078</v>
      </c>
      <c r="AEQ6" s="15">
        <v>-0.56569100000000005</v>
      </c>
      <c r="AER6" s="15">
        <v>-0.53838370000000002</v>
      </c>
      <c r="AES6" s="15">
        <v>-0.51156060000000003</v>
      </c>
      <c r="AET6" s="15">
        <v>-0.48413780000000001</v>
      </c>
      <c r="AEU6" s="15">
        <v>-0.45711499999999999</v>
      </c>
      <c r="AEV6" s="15">
        <v>-0.43047489999999999</v>
      </c>
      <c r="AEW6" s="15">
        <v>-0.40272029999999998</v>
      </c>
      <c r="AEX6" s="15">
        <v>-0.37558619999999998</v>
      </c>
      <c r="AEY6" s="15">
        <v>-0.34854600000000002</v>
      </c>
      <c r="AEZ6" s="15">
        <v>-0.32134430000000003</v>
      </c>
      <c r="AFA6" s="15">
        <v>-0.29410829999999999</v>
      </c>
      <c r="AFB6" s="15">
        <v>-0.26722449999999998</v>
      </c>
      <c r="AFC6" s="15">
        <v>-0.2400234</v>
      </c>
      <c r="AFD6" s="15">
        <v>-0.2129644</v>
      </c>
      <c r="AFE6" s="15">
        <v>-0.18570819999999999</v>
      </c>
      <c r="AFF6" s="15">
        <v>-0.1587489</v>
      </c>
      <c r="AFG6" s="15">
        <v>-0.1315084</v>
      </c>
      <c r="AFH6" s="15">
        <v>-0.1043804</v>
      </c>
      <c r="AFI6" s="15">
        <v>-7.7319789999999999E-2</v>
      </c>
      <c r="AFJ6" s="15">
        <v>-5.0237789999999997E-2</v>
      </c>
      <c r="AFK6" s="15">
        <v>-2.2705619999999999E-2</v>
      </c>
      <c r="AFL6" s="15">
        <v>8.7878800000000003E-4</v>
      </c>
      <c r="AFM6" s="15">
        <v>1.929524E-3</v>
      </c>
      <c r="AFN6" s="15">
        <v>1.264975E-3</v>
      </c>
      <c r="AFO6" s="7">
        <v>300</v>
      </c>
      <c r="AFP6" s="7">
        <v>507.06319999999999</v>
      </c>
      <c r="AFQ6" s="7">
        <v>756.17790000000002</v>
      </c>
      <c r="AFR6" s="7">
        <v>993.78240000000005</v>
      </c>
      <c r="AFS6" s="7">
        <v>1053.4570000000001</v>
      </c>
      <c r="AFT6" s="7">
        <v>1079.7650000000001</v>
      </c>
      <c r="AFU6" s="7">
        <v>1091.375</v>
      </c>
      <c r="AFV6" s="7">
        <v>1096.325</v>
      </c>
      <c r="AFW6" s="7">
        <v>1098.44</v>
      </c>
      <c r="AFX6" s="7">
        <v>1099.3309999999999</v>
      </c>
      <c r="AFY6" s="7">
        <v>1099.7159999999999</v>
      </c>
      <c r="AFZ6" s="7">
        <v>1099.877</v>
      </c>
      <c r="AGA6" s="7">
        <v>1099.9459999999999</v>
      </c>
      <c r="AGB6" s="7">
        <v>1099.9749999999999</v>
      </c>
      <c r="AGC6" s="7">
        <v>1099.9880000000001</v>
      </c>
      <c r="AGD6" s="7">
        <v>1099.9929999999999</v>
      </c>
      <c r="AGE6" s="7">
        <v>1099.9949999999999</v>
      </c>
      <c r="AGF6" s="7">
        <v>1099.9960000000001</v>
      </c>
      <c r="AGG6" s="7">
        <v>1099.9960000000001</v>
      </c>
      <c r="AGH6" s="7">
        <v>1099.9960000000001</v>
      </c>
      <c r="AGI6" s="7">
        <v>1099.9960000000001</v>
      </c>
      <c r="AGJ6" s="7">
        <v>1099.9960000000001</v>
      </c>
      <c r="AGK6" s="7">
        <v>1099.9960000000001</v>
      </c>
      <c r="AGL6" s="7">
        <v>1099.9960000000001</v>
      </c>
      <c r="AGM6" s="7">
        <v>1099.9960000000001</v>
      </c>
      <c r="AGN6" s="7">
        <v>1099.9960000000001</v>
      </c>
      <c r="AGO6" s="7">
        <v>1099.9960000000001</v>
      </c>
      <c r="AGP6" s="7">
        <v>1099.9960000000001</v>
      </c>
      <c r="AGQ6" s="7">
        <v>1099.9960000000001</v>
      </c>
      <c r="AGR6" s="7">
        <v>1099.9960000000001</v>
      </c>
      <c r="AGS6" s="7">
        <v>1099.9960000000001</v>
      </c>
      <c r="AGT6" s="7">
        <v>1099.9960000000001</v>
      </c>
      <c r="AGU6" s="7">
        <v>1099.9960000000001</v>
      </c>
      <c r="AGV6" s="7">
        <v>1099.9960000000001</v>
      </c>
      <c r="AGW6" s="7">
        <v>1099.9960000000001</v>
      </c>
      <c r="AGX6" s="7">
        <v>1099.9960000000001</v>
      </c>
      <c r="AGY6" s="7">
        <v>1099.9960000000001</v>
      </c>
      <c r="AGZ6" s="7">
        <v>1099.9960000000001</v>
      </c>
      <c r="AHA6" s="7">
        <v>1099.9960000000001</v>
      </c>
      <c r="AHB6" s="7">
        <v>1099.9960000000001</v>
      </c>
      <c r="AHC6" s="7">
        <v>1099.9960000000001</v>
      </c>
      <c r="AHD6" s="7">
        <v>1099.9960000000001</v>
      </c>
      <c r="AHE6" s="7">
        <v>1099.9960000000001</v>
      </c>
      <c r="AHF6" s="7">
        <v>1099.9960000000001</v>
      </c>
      <c r="AHG6" s="7">
        <v>1099.9960000000001</v>
      </c>
      <c r="AHH6" s="7">
        <v>1099.9960000000001</v>
      </c>
      <c r="AHI6" s="7">
        <v>1099.9960000000001</v>
      </c>
      <c r="AHJ6" s="7">
        <v>1099.9960000000001</v>
      </c>
      <c r="AHK6" s="7">
        <v>1099.9960000000001</v>
      </c>
      <c r="AHL6" s="7">
        <v>1099.9960000000001</v>
      </c>
      <c r="AHM6" s="7">
        <v>1099.9960000000001</v>
      </c>
      <c r="AHN6" s="7">
        <v>1099.9960000000001</v>
      </c>
      <c r="AHO6" s="7">
        <v>1099.9960000000001</v>
      </c>
      <c r="AHP6" s="7">
        <v>1099.9960000000001</v>
      </c>
      <c r="AHQ6" s="7">
        <v>1099.9960000000001</v>
      </c>
      <c r="AHR6" s="7">
        <v>1099.9960000000001</v>
      </c>
      <c r="AHS6" s="7">
        <v>1099.9960000000001</v>
      </c>
      <c r="AHT6" s="7">
        <v>1099.9960000000001</v>
      </c>
      <c r="AHU6" s="7">
        <v>1099.9960000000001</v>
      </c>
      <c r="AHV6" s="7">
        <v>1099.9960000000001</v>
      </c>
      <c r="AHW6" s="7">
        <v>1099.9960000000001</v>
      </c>
      <c r="AHX6" s="7">
        <v>1099.9960000000001</v>
      </c>
      <c r="AHY6" s="7">
        <v>1099.9960000000001</v>
      </c>
      <c r="AHZ6" s="7">
        <v>1099.9960000000001</v>
      </c>
      <c r="AIA6" s="7">
        <v>1099.9960000000001</v>
      </c>
      <c r="AIB6" s="7">
        <v>1099.9970000000001</v>
      </c>
      <c r="AIC6" s="7">
        <v>1100</v>
      </c>
      <c r="AID6" s="7">
        <v>1100.001</v>
      </c>
      <c r="AIE6" s="1">
        <v>1.487821E-8</v>
      </c>
      <c r="AIF6" s="47">
        <v>1.706871E-9</v>
      </c>
      <c r="AIG6" s="1">
        <v>1.533098E-9</v>
      </c>
      <c r="AIH6" s="1">
        <v>1.535107E-9</v>
      </c>
      <c r="AII6" s="1">
        <v>1.5444179999999999E-9</v>
      </c>
      <c r="AIJ6" s="1">
        <v>1.538454E-9</v>
      </c>
      <c r="AIK6" s="1">
        <v>1.537338E-9</v>
      </c>
      <c r="AIL6" s="1">
        <v>1.539846E-9</v>
      </c>
      <c r="AIM6" s="1">
        <v>1.545049E-9</v>
      </c>
      <c r="AIN6" s="1">
        <v>1.538162E-9</v>
      </c>
      <c r="AIO6" s="1">
        <v>1.54002E-9</v>
      </c>
      <c r="AIP6" s="1">
        <v>1.546323E-9</v>
      </c>
      <c r="AIQ6" s="1">
        <v>1.5391769999999999E-9</v>
      </c>
      <c r="AIR6" s="1">
        <v>1.5398489999999999E-9</v>
      </c>
      <c r="AIS6" s="1">
        <v>1.544598E-9</v>
      </c>
      <c r="AIT6" s="1">
        <v>1.540474E-9</v>
      </c>
      <c r="AIU6" s="1">
        <v>1.5357580000000001E-9</v>
      </c>
      <c r="AIV6" s="1">
        <v>1.541425E-9</v>
      </c>
      <c r="AIW6" s="1">
        <v>1.5443849999999999E-9</v>
      </c>
      <c r="AIX6" s="1">
        <v>1.5324119999999999E-9</v>
      </c>
      <c r="AIY6" s="1">
        <v>1.534507E-9</v>
      </c>
      <c r="AIZ6" s="1">
        <v>1.545736E-9</v>
      </c>
      <c r="AJA6" s="1">
        <v>1.5362290000000001E-9</v>
      </c>
      <c r="AJB6" s="1">
        <v>1.5365190000000001E-9</v>
      </c>
      <c r="AJC6" s="1">
        <v>1.5424860000000001E-9</v>
      </c>
      <c r="AJD6" s="1">
        <v>1.5407059999999999E-9</v>
      </c>
      <c r="AJE6" s="1">
        <v>1.541041E-9</v>
      </c>
      <c r="AJF6" s="1">
        <v>1.539855E-9</v>
      </c>
      <c r="AJG6" s="1">
        <v>1.545202E-9</v>
      </c>
      <c r="AJH6" s="1">
        <v>1.5404450000000001E-9</v>
      </c>
      <c r="AJI6" s="1">
        <v>1.538049E-9</v>
      </c>
      <c r="AJJ6" s="1">
        <v>1.546304E-9</v>
      </c>
      <c r="AJK6" s="1">
        <v>1.54086E-9</v>
      </c>
      <c r="AJL6" s="1">
        <v>1.5382959999999999E-9</v>
      </c>
      <c r="AJM6" s="1">
        <v>1.5376530000000001E-9</v>
      </c>
      <c r="AJN6" s="1">
        <v>1.5445800000000001E-9</v>
      </c>
      <c r="AJO6" s="1">
        <v>1.5356179999999999E-9</v>
      </c>
      <c r="AJP6" s="1">
        <v>1.534858E-9</v>
      </c>
      <c r="AJQ6" s="1">
        <v>1.544094E-9</v>
      </c>
      <c r="AJR6" s="1">
        <v>1.537588E-9</v>
      </c>
      <c r="AJS6" s="1">
        <v>1.5327610000000001E-9</v>
      </c>
      <c r="AJT6" s="1">
        <v>1.5434350000000001E-9</v>
      </c>
      <c r="AJU6" s="1">
        <v>1.5426410000000001E-9</v>
      </c>
      <c r="AJV6" s="1">
        <v>1.538819E-9</v>
      </c>
      <c r="AJW6" s="1">
        <v>1.5385540000000001E-9</v>
      </c>
      <c r="AJX6" s="1">
        <v>1.5462499999999999E-9</v>
      </c>
      <c r="AJY6" s="1">
        <v>1.54077E-9</v>
      </c>
      <c r="AJZ6" s="1">
        <v>1.540136E-9</v>
      </c>
      <c r="AKA6" s="1">
        <v>1.5454669999999999E-9</v>
      </c>
      <c r="AKB6" s="1">
        <v>1.539233E-9</v>
      </c>
      <c r="AKC6" s="1">
        <v>1.53761E-9</v>
      </c>
      <c r="AKD6" s="1">
        <v>1.541235E-9</v>
      </c>
      <c r="AKE6" s="1">
        <v>1.544247E-9</v>
      </c>
      <c r="AKF6" s="1">
        <v>1.5339500000000001E-9</v>
      </c>
      <c r="AKG6" s="1">
        <v>1.537008E-9</v>
      </c>
      <c r="AKH6" s="1">
        <v>1.54387E-9</v>
      </c>
      <c r="AKI6" s="1">
        <v>1.5349860000000001E-9</v>
      </c>
      <c r="AKJ6" s="1">
        <v>1.535187E-9</v>
      </c>
      <c r="AKK6" s="1">
        <v>1.543453E-9</v>
      </c>
      <c r="AKL6" s="1">
        <v>1.540749E-9</v>
      </c>
      <c r="AKM6" s="1">
        <v>1.537907E-9</v>
      </c>
      <c r="AKN6" s="1">
        <v>1.5403069999999999E-9</v>
      </c>
      <c r="AKO6" s="1">
        <v>1.5456259999999999E-9</v>
      </c>
      <c r="AKP6" s="1">
        <v>1.5397529999999999E-9</v>
      </c>
      <c r="AKQ6" s="1">
        <v>1.537006E-9</v>
      </c>
      <c r="AKR6" s="1">
        <v>1.7109840000000001E-9</v>
      </c>
      <c r="AKS6" s="441"/>
      <c r="AKT6" s="285">
        <f>P80_C3_LAMINAR_cpcambiado!$B$1*P80_C3_LAMINAR_cpcambiado!$B$3</f>
        <v>1.487864E-8</v>
      </c>
      <c r="AKU6" s="17">
        <f>P80_C3_LAMINAR_cpcambiado!$B$1*(P80_C3_LAMINAR_cpcambiado!$B$2)</f>
        <v>2.1255199999999999E-9</v>
      </c>
      <c r="AKV6" s="17">
        <f>P80_C3_LAMINAR_cpcambiado!$B$1*($D$2)</f>
        <v>2.3912100000000001E-9</v>
      </c>
      <c r="AKW6" s="17">
        <f>P80_C3_LAMINAR_cpcambiado!$B$1*($D$2)</f>
        <v>2.3912100000000001E-9</v>
      </c>
      <c r="AKX6" s="17">
        <f>P80_C3_LAMINAR_cpcambiado!$B$1*($D$2)</f>
        <v>2.3912100000000001E-9</v>
      </c>
      <c r="AKY6" s="17">
        <f>P80_C3_LAMINAR_cpcambiado!$B$1*($D$2)</f>
        <v>2.3912100000000001E-9</v>
      </c>
      <c r="AKZ6" s="17">
        <f>P80_C3_LAMINAR_cpcambiado!$B$1*($D$2)</f>
        <v>2.3912100000000001E-9</v>
      </c>
      <c r="ALA6" s="17">
        <f>P80_C3_LAMINAR_cpcambiado!$B$1*($D$2)</f>
        <v>2.3912100000000001E-9</v>
      </c>
      <c r="ALB6" s="17">
        <f>P80_C3_LAMINAR_cpcambiado!$B$1*($D$2)</f>
        <v>2.3912100000000001E-9</v>
      </c>
      <c r="ALC6" s="17">
        <f>P80_C3_LAMINAR_cpcambiado!$B$1*($D$2)</f>
        <v>2.3912100000000001E-9</v>
      </c>
      <c r="ALD6" s="17">
        <f>P80_C3_LAMINAR_cpcambiado!$B$1*($D$2)</f>
        <v>2.3912100000000001E-9</v>
      </c>
      <c r="ALE6" s="17">
        <f>P80_C3_LAMINAR_cpcambiado!$B$1*($D$2)</f>
        <v>2.3912100000000001E-9</v>
      </c>
      <c r="ALF6" s="17">
        <f>P80_C3_LAMINAR_cpcambiado!$B$1*($D$2)</f>
        <v>2.3912100000000001E-9</v>
      </c>
      <c r="ALG6" s="17">
        <f>P80_C3_LAMINAR_cpcambiado!$B$1*($D$2)</f>
        <v>2.3912100000000001E-9</v>
      </c>
      <c r="ALH6" s="17">
        <f>P80_C3_LAMINAR_cpcambiado!$B$1*($D$2)</f>
        <v>2.3912100000000001E-9</v>
      </c>
      <c r="ALI6" s="17">
        <f>P80_C3_LAMINAR_cpcambiado!$B$1*($D$2)</f>
        <v>2.3912100000000001E-9</v>
      </c>
      <c r="ALJ6" s="17">
        <f>P80_C3_LAMINAR_cpcambiado!$B$1*($D$2)</f>
        <v>2.3912100000000001E-9</v>
      </c>
      <c r="ALK6" s="17">
        <f>P80_C3_LAMINAR_cpcambiado!$B$1*($D$2)</f>
        <v>2.3912100000000001E-9</v>
      </c>
      <c r="ALL6" s="17">
        <f>P80_C3_LAMINAR_cpcambiado!$B$1*($D$2)</f>
        <v>2.3912100000000001E-9</v>
      </c>
      <c r="ALM6" s="17">
        <f>P80_C3_LAMINAR_cpcambiado!$B$1*($D$2)</f>
        <v>2.3912100000000001E-9</v>
      </c>
      <c r="ALN6" s="17">
        <f>P80_C3_LAMINAR_cpcambiado!$B$1*($D$2)</f>
        <v>2.3912100000000001E-9</v>
      </c>
      <c r="ALO6" s="17">
        <f>P80_C3_LAMINAR_cpcambiado!$B$1*($D$2)</f>
        <v>2.3912100000000001E-9</v>
      </c>
      <c r="ALP6" s="17">
        <f>P80_C3_LAMINAR_cpcambiado!$B$1*($D$2)</f>
        <v>2.3912100000000001E-9</v>
      </c>
      <c r="ALQ6" s="17">
        <f>P80_C3_LAMINAR_cpcambiado!$B$1*($D$2)</f>
        <v>2.3912100000000001E-9</v>
      </c>
      <c r="ALR6" s="17">
        <f>P80_C3_LAMINAR_cpcambiado!$B$1*($D$2)</f>
        <v>2.3912100000000001E-9</v>
      </c>
      <c r="ALS6" s="17">
        <f>P80_C3_LAMINAR_cpcambiado!$B$1*($D$2)</f>
        <v>2.3912100000000001E-9</v>
      </c>
      <c r="ALT6" s="17">
        <f>P80_C3_LAMINAR_cpcambiado!$B$1*($D$2)</f>
        <v>2.3912100000000001E-9</v>
      </c>
      <c r="ALU6" s="17">
        <f>P80_C3_LAMINAR_cpcambiado!$B$1*($D$2)</f>
        <v>2.3912100000000001E-9</v>
      </c>
      <c r="ALV6" s="17">
        <f>P80_C3_LAMINAR_cpcambiado!$B$1*($D$2)</f>
        <v>2.3912100000000001E-9</v>
      </c>
      <c r="ALW6" s="17">
        <f>P80_C3_LAMINAR_cpcambiado!$B$1*($D$2)</f>
        <v>2.3912100000000001E-9</v>
      </c>
      <c r="ALX6" s="17">
        <f>P80_C3_LAMINAR_cpcambiado!$B$1*($D$2)</f>
        <v>2.3912100000000001E-9</v>
      </c>
      <c r="ALY6" s="17">
        <f>P80_C3_LAMINAR_cpcambiado!$B$1*($D$2)</f>
        <v>2.3912100000000001E-9</v>
      </c>
      <c r="ALZ6" s="17">
        <f>P80_C3_LAMINAR_cpcambiado!$B$1*($D$2)</f>
        <v>2.3912100000000001E-9</v>
      </c>
      <c r="AMA6" s="17">
        <f>P80_C3_LAMINAR_cpcambiado!$B$1*($D$2)</f>
        <v>2.3912100000000001E-9</v>
      </c>
      <c r="AMB6" s="17">
        <f>P80_C3_LAMINAR_cpcambiado!$B$1*($D$2)</f>
        <v>2.3912100000000001E-9</v>
      </c>
      <c r="AMC6" s="17">
        <f>P80_C3_LAMINAR_cpcambiado!$B$1*($D$2)</f>
        <v>2.3912100000000001E-9</v>
      </c>
      <c r="AMD6" s="17">
        <f>P80_C3_LAMINAR_cpcambiado!$B$1*($D$2)</f>
        <v>2.3912100000000001E-9</v>
      </c>
      <c r="AME6" s="17">
        <f>P80_C3_LAMINAR_cpcambiado!$B$1*($D$2)</f>
        <v>2.3912100000000001E-9</v>
      </c>
      <c r="AMF6" s="17">
        <f>P80_C3_LAMINAR_cpcambiado!$B$1*($D$2)</f>
        <v>2.3912100000000001E-9</v>
      </c>
      <c r="AMG6" s="17">
        <f>P80_C3_LAMINAR_cpcambiado!$B$1*($D$2)</f>
        <v>2.3912100000000001E-9</v>
      </c>
      <c r="AMH6" s="17">
        <f>P80_C3_LAMINAR_cpcambiado!$B$1*($D$2)</f>
        <v>2.3912100000000001E-9</v>
      </c>
      <c r="AMI6" s="17">
        <f>P80_C3_LAMINAR_cpcambiado!$B$1*($D$2)</f>
        <v>2.3912100000000001E-9</v>
      </c>
      <c r="AMJ6" s="17">
        <f>P80_C3_LAMINAR_cpcambiado!$B$1*($D$2)</f>
        <v>2.3912100000000001E-9</v>
      </c>
      <c r="AMK6" s="17">
        <f>P80_C3_LAMINAR_cpcambiado!$B$1*($D$2)</f>
        <v>2.3912100000000001E-9</v>
      </c>
      <c r="AML6" s="17">
        <f>P80_C3_LAMINAR_cpcambiado!$B$1*($D$2)</f>
        <v>2.3912100000000001E-9</v>
      </c>
      <c r="AMM6" s="17">
        <f>P80_C3_LAMINAR_cpcambiado!$B$1*($D$2)</f>
        <v>2.3912100000000001E-9</v>
      </c>
      <c r="AMN6" s="17">
        <f>P80_C3_LAMINAR_cpcambiado!$B$1*($D$2)</f>
        <v>2.3912100000000001E-9</v>
      </c>
      <c r="AMO6" s="17">
        <f>P80_C3_LAMINAR_cpcambiado!$B$1*($D$2)</f>
        <v>2.3912100000000001E-9</v>
      </c>
      <c r="AMP6" s="17">
        <f>P80_C3_LAMINAR_cpcambiado!$B$1*($D$2)</f>
        <v>2.3912100000000001E-9</v>
      </c>
      <c r="AMQ6" s="17">
        <f>P80_C3_LAMINAR_cpcambiado!$B$1*($D$2)</f>
        <v>2.3912100000000001E-9</v>
      </c>
      <c r="AMR6" s="17">
        <f>P80_C3_LAMINAR_cpcambiado!$B$1*($D$2)</f>
        <v>2.3912100000000001E-9</v>
      </c>
      <c r="AMS6" s="17">
        <f>P80_C3_LAMINAR_cpcambiado!$B$1*($D$2)</f>
        <v>2.3912100000000001E-9</v>
      </c>
      <c r="AMT6" s="17">
        <f>P80_C3_LAMINAR_cpcambiado!$B$1*($D$2)</f>
        <v>2.3912100000000001E-9</v>
      </c>
      <c r="AMU6" s="17">
        <f>P80_C3_LAMINAR_cpcambiado!$B$1*($D$2)</f>
        <v>2.3912100000000001E-9</v>
      </c>
      <c r="AMV6" s="17">
        <f>P80_C3_LAMINAR_cpcambiado!$B$1*($D$2)</f>
        <v>2.3912100000000001E-9</v>
      </c>
      <c r="AMW6" s="17">
        <f>P80_C3_LAMINAR_cpcambiado!$B$1*($D$2)</f>
        <v>2.3912100000000001E-9</v>
      </c>
      <c r="AMX6" s="17">
        <f>P80_C3_LAMINAR_cpcambiado!$B$1*($D$2)</f>
        <v>2.3912100000000001E-9</v>
      </c>
      <c r="AMY6" s="17">
        <f>P80_C3_LAMINAR_cpcambiado!$B$1*($D$2)</f>
        <v>2.3912100000000001E-9</v>
      </c>
      <c r="AMZ6" s="17">
        <f>P80_C3_LAMINAR_cpcambiado!$B$1*($D$2)</f>
        <v>2.3912100000000001E-9</v>
      </c>
      <c r="ANA6" s="17">
        <f>P80_C3_LAMINAR_cpcambiado!$B$1*($D$2)</f>
        <v>2.3912100000000001E-9</v>
      </c>
      <c r="ANB6" s="17">
        <f>P80_C3_LAMINAR_cpcambiado!$B$1*($D$2)</f>
        <v>2.3912100000000001E-9</v>
      </c>
      <c r="ANC6" s="17">
        <f>P80_C3_LAMINAR_cpcambiado!$B$1*($D$2)</f>
        <v>2.3912100000000001E-9</v>
      </c>
      <c r="AND6" s="17">
        <f>P80_C3_LAMINAR_cpcambiado!$B$1*($D$2)</f>
        <v>2.3912100000000001E-9</v>
      </c>
      <c r="ANE6" s="17">
        <f>P80_C3_LAMINAR_cpcambiado!$B$1*($D$2)</f>
        <v>2.3912100000000001E-9</v>
      </c>
      <c r="ANF6" s="17">
        <f>P80_C3_LAMINAR_cpcambiado!$B$1*($D$2)</f>
        <v>2.3912100000000001E-9</v>
      </c>
      <c r="ANG6" s="17">
        <f>P80_C3_LAMINAR_cpcambiado!$B$1*($B$2)</f>
        <v>2.1255199999999999E-9</v>
      </c>
      <c r="ANH6" s="287">
        <f t="shared" ref="ANH6:ANW22" si="79">AIF6/(AKU6)*100</f>
        <v>80.303690391057245</v>
      </c>
      <c r="ANI6" s="287">
        <f t="shared" si="2"/>
        <v>64.113900493892203</v>
      </c>
      <c r="ANJ6" s="287">
        <f t="shared" si="2"/>
        <v>64.197916535979687</v>
      </c>
      <c r="ANK6" s="287">
        <f t="shared" si="2"/>
        <v>64.587300989875416</v>
      </c>
      <c r="ANL6" s="287">
        <f t="shared" si="2"/>
        <v>64.337887513016426</v>
      </c>
      <c r="ANM6" s="287">
        <f t="shared" si="2"/>
        <v>64.29121658072691</v>
      </c>
      <c r="ANN6" s="287">
        <f t="shared" si="2"/>
        <v>64.396100718882906</v>
      </c>
      <c r="ANO6" s="287">
        <f t="shared" si="2"/>
        <v>64.613689303741623</v>
      </c>
      <c r="ANP6" s="287">
        <f t="shared" si="2"/>
        <v>64.325676122130631</v>
      </c>
      <c r="ANQ6" s="287">
        <f t="shared" si="2"/>
        <v>64.403377369616223</v>
      </c>
      <c r="ANR6" s="287">
        <f t="shared" si="2"/>
        <v>64.666967769455624</v>
      </c>
      <c r="ANS6" s="287">
        <f t="shared" si="2"/>
        <v>64.368123251408278</v>
      </c>
      <c r="ANT6" s="287">
        <f t="shared" si="2"/>
        <v>64.396226178378299</v>
      </c>
      <c r="ANU6" s="287">
        <f t="shared" si="2"/>
        <v>64.59482855959952</v>
      </c>
      <c r="ANV6" s="287">
        <f t="shared" si="2"/>
        <v>64.422363573253705</v>
      </c>
      <c r="ANW6" s="287">
        <f t="shared" si="2"/>
        <v>64.225141246481911</v>
      </c>
      <c r="ANX6" s="287">
        <f t="shared" si="2"/>
        <v>64.462134233296112</v>
      </c>
      <c r="ANY6" s="287">
        <f t="shared" si="3"/>
        <v>64.585920935425989</v>
      </c>
      <c r="ANZ6" s="287">
        <f t="shared" si="3"/>
        <v>64.085212089276965</v>
      </c>
      <c r="AOA6" s="287">
        <f t="shared" si="3"/>
        <v>64.172824636899307</v>
      </c>
      <c r="AOB6" s="287">
        <f t="shared" si="3"/>
        <v>64.642419528188654</v>
      </c>
      <c r="AOC6" s="287">
        <f t="shared" si="3"/>
        <v>64.244838387260003</v>
      </c>
      <c r="AOD6" s="287">
        <f t="shared" si="3"/>
        <v>64.256966138482198</v>
      </c>
      <c r="AOE6" s="287">
        <f t="shared" si="3"/>
        <v>64.506505074836596</v>
      </c>
      <c r="AOF6" s="287">
        <f t="shared" si="3"/>
        <v>64.432065774231447</v>
      </c>
      <c r="AOG6" s="287">
        <f t="shared" si="3"/>
        <v>64.446075417884657</v>
      </c>
      <c r="AOH6" s="287">
        <f t="shared" si="3"/>
        <v>64.396477097369115</v>
      </c>
      <c r="AOI6" s="287">
        <f t="shared" si="3"/>
        <v>64.620087738007115</v>
      </c>
      <c r="AOJ6" s="287">
        <f t="shared" si="3"/>
        <v>64.421150798131492</v>
      </c>
      <c r="AOK6" s="287">
        <f t="shared" si="3"/>
        <v>64.32095048113716</v>
      </c>
      <c r="AOL6" s="287">
        <f t="shared" si="3"/>
        <v>64.666173192651414</v>
      </c>
      <c r="AOM6" s="287">
        <f t="shared" si="3"/>
        <v>64.43850602832876</v>
      </c>
      <c r="AON6" s="287">
        <f t="shared" si="3"/>
        <v>64.331279979591912</v>
      </c>
      <c r="AOO6" s="287">
        <f t="shared" si="4"/>
        <v>64.304389827744117</v>
      </c>
      <c r="AOP6" s="287">
        <f t="shared" si="4"/>
        <v>64.594075802627131</v>
      </c>
      <c r="AOQ6" s="287">
        <f t="shared" si="4"/>
        <v>64.219286470029814</v>
      </c>
      <c r="AOR6" s="287">
        <f t="shared" si="4"/>
        <v>64.187503397861335</v>
      </c>
      <c r="AOS6" s="287">
        <f t="shared" si="4"/>
        <v>64.573751364372015</v>
      </c>
      <c r="AOT6" s="287">
        <f t="shared" si="4"/>
        <v>64.30167153867707</v>
      </c>
      <c r="AOU6" s="287">
        <f t="shared" si="4"/>
        <v>64.099807210575392</v>
      </c>
      <c r="AOV6" s="287">
        <f t="shared" si="4"/>
        <v>64.546192095215389</v>
      </c>
      <c r="AOW6" s="287">
        <f t="shared" si="4"/>
        <v>64.512987148765689</v>
      </c>
      <c r="AOX6" s="287">
        <f t="shared" si="4"/>
        <v>64.353151751623656</v>
      </c>
      <c r="AOY6" s="287">
        <f t="shared" si="4"/>
        <v>64.342069496196487</v>
      </c>
      <c r="AOZ6" s="287">
        <f t="shared" si="4"/>
        <v>64.663914921734175</v>
      </c>
      <c r="APA6" s="287">
        <f t="shared" si="4"/>
        <v>64.434742243466687</v>
      </c>
      <c r="APB6" s="287">
        <f t="shared" si="4"/>
        <v>64.408228470105087</v>
      </c>
      <c r="APC6" s="287">
        <f t="shared" si="4"/>
        <v>64.631169993434284</v>
      </c>
      <c r="APD6" s="287">
        <f t="shared" si="4"/>
        <v>64.370465161989117</v>
      </c>
      <c r="APE6" s="287">
        <f t="shared" si="5"/>
        <v>64.302591574976688</v>
      </c>
      <c r="APF6" s="287">
        <f t="shared" si="5"/>
        <v>64.454188465253992</v>
      </c>
      <c r="APG6" s="287">
        <f t="shared" si="5"/>
        <v>64.580149798637507</v>
      </c>
      <c r="APH6" s="287">
        <f t="shared" si="5"/>
        <v>64.149530990586356</v>
      </c>
      <c r="API6" s="287">
        <f t="shared" si="5"/>
        <v>64.277416036232708</v>
      </c>
      <c r="APJ6" s="287">
        <f t="shared" si="5"/>
        <v>64.564383722048674</v>
      </c>
      <c r="APK6" s="287">
        <f t="shared" si="5"/>
        <v>64.192856336331815</v>
      </c>
      <c r="APL6" s="287">
        <f t="shared" si="5"/>
        <v>64.201262122523744</v>
      </c>
      <c r="APM6" s="287">
        <f t="shared" si="5"/>
        <v>64.546944852187806</v>
      </c>
      <c r="APN6" s="287">
        <f t="shared" si="5"/>
        <v>64.433864026998876</v>
      </c>
      <c r="APO6" s="287">
        <f t="shared" si="5"/>
        <v>64.315012065021477</v>
      </c>
      <c r="APP6" s="287">
        <f t="shared" si="5"/>
        <v>64.415379661342996</v>
      </c>
      <c r="APQ6" s="287">
        <f t="shared" si="5"/>
        <v>64.637819346690577</v>
      </c>
      <c r="APR6" s="287">
        <f t="shared" si="5"/>
        <v>64.392211474525439</v>
      </c>
      <c r="APS6" s="287">
        <f t="shared" si="5"/>
        <v>64.277332396569093</v>
      </c>
      <c r="APT6" s="287">
        <f t="shared" si="5"/>
        <v>80.497195980277766</v>
      </c>
      <c r="APU6" s="284">
        <f t="shared" si="6"/>
        <v>1999.5464639241225</v>
      </c>
      <c r="APV6" s="284">
        <f t="shared" si="10"/>
        <v>3546.5291630597062</v>
      </c>
      <c r="APW6" s="284">
        <f t="shared" si="10"/>
        <v>3548.9128934723421</v>
      </c>
      <c r="APX6" s="284">
        <f t="shared" si="10"/>
        <v>3545.9507947859033</v>
      </c>
      <c r="APY6" s="284">
        <f t="shared" si="10"/>
        <v>3549.7225254160026</v>
      </c>
      <c r="APZ6" s="284">
        <f t="shared" si="10"/>
        <v>3544.9525554008223</v>
      </c>
      <c r="AQA6" s="284">
        <f t="shared" si="10"/>
        <v>3549.2930357434107</v>
      </c>
      <c r="AQB6" s="284">
        <f t="shared" si="10"/>
        <v>3545.3803722801422</v>
      </c>
      <c r="AQC6" s="284">
        <f t="shared" si="10"/>
        <v>3550.6605442432906</v>
      </c>
      <c r="AQD6" s="284">
        <f t="shared" si="10"/>
        <v>3544.0346100927982</v>
      </c>
      <c r="AQE6" s="284">
        <f t="shared" si="10"/>
        <v>3551.7039490467164</v>
      </c>
      <c r="AQF6" s="284">
        <f t="shared" si="10"/>
        <v>3546.7926280000502</v>
      </c>
      <c r="AQG6" s="284">
        <f t="shared" si="10"/>
        <v>3549.9784627866225</v>
      </c>
      <c r="AQH6" s="284">
        <f t="shared" si="10"/>
        <v>3549.1880679655901</v>
      </c>
      <c r="AQI6" s="284">
        <f t="shared" si="10"/>
        <v>3547.2614283145354</v>
      </c>
      <c r="AQJ6" s="284">
        <f t="shared" si="10"/>
        <v>3547.9021081377205</v>
      </c>
      <c r="AQK6" s="284">
        <f t="shared" si="10"/>
        <v>3545.371171917147</v>
      </c>
      <c r="AQL6" s="284">
        <f t="shared" si="10"/>
        <v>3547.251391554903</v>
      </c>
      <c r="AQM6" s="284">
        <f t="shared" si="10"/>
        <v>3548.2015381334131</v>
      </c>
      <c r="AQN6" s="284">
        <f t="shared" si="10"/>
        <v>3547.1702610812099</v>
      </c>
      <c r="AQO6" s="284">
        <f t="shared" si="10"/>
        <v>3546.8867226216021</v>
      </c>
      <c r="AQP6" s="284">
        <f t="shared" si="10"/>
        <v>3550.7805671605583</v>
      </c>
      <c r="AQQ6" s="284">
        <f t="shared" si="10"/>
        <v>3548.3303432153598</v>
      </c>
      <c r="AQR6" s="284">
        <f t="shared" si="10"/>
        <v>3546.990854002785</v>
      </c>
      <c r="AQS6" s="284">
        <f t="shared" si="10"/>
        <v>3547.4353988148259</v>
      </c>
      <c r="AQT6" s="284">
        <f t="shared" si="10"/>
        <v>3548.6364643841398</v>
      </c>
      <c r="AQU6" s="284">
        <f t="shared" si="10"/>
        <v>3547.4128161056537</v>
      </c>
      <c r="AQV6" s="284">
        <f t="shared" si="10"/>
        <v>3546.6613137281961</v>
      </c>
      <c r="AQW6" s="284">
        <f t="shared" si="10"/>
        <v>3549.9366429548222</v>
      </c>
      <c r="AQX6" s="284">
        <f t="shared" si="10"/>
        <v>3545.927793878413</v>
      </c>
      <c r="AQY6" s="284">
        <f t="shared" si="10"/>
        <v>3551.0147582186423</v>
      </c>
      <c r="AQZ6" s="284">
        <f t="shared" si="10"/>
        <v>3544.9291362950134</v>
      </c>
      <c r="ARA6" s="284">
        <f t="shared" si="10"/>
        <v>3549.084772981043</v>
      </c>
      <c r="ARB6" s="284">
        <f t="shared" si="10"/>
        <v>3546.3100271410708</v>
      </c>
      <c r="ARC6" s="284">
        <f t="shared" si="10"/>
        <v>3550.1988533002118</v>
      </c>
      <c r="ARD6" s="284">
        <f t="shared" si="10"/>
        <v>3547.4885100012129</v>
      </c>
      <c r="ARE6" s="284">
        <f t="shared" si="10"/>
        <v>3546.3321916519253</v>
      </c>
      <c r="ARF6" s="284">
        <f t="shared" si="10"/>
        <v>3548.4006005327847</v>
      </c>
      <c r="ARG6" s="284">
        <f t="shared" si="10"/>
        <v>3548.7155038662431</v>
      </c>
      <c r="ARH6" s="284">
        <f t="shared" si="10"/>
        <v>3547.2497187616309</v>
      </c>
      <c r="ARI6" s="284">
        <f t="shared" si="10"/>
        <v>3549.7053792849642</v>
      </c>
      <c r="ARJ6" s="284">
        <f t="shared" si="10"/>
        <v>3546.6462585887475</v>
      </c>
      <c r="ARK6" s="284">
        <f t="shared" si="10"/>
        <v>3545.3013327980398</v>
      </c>
      <c r="ARL6" s="284">
        <f t="shared" si="10"/>
        <v>3549.1311929943417</v>
      </c>
      <c r="ARM6" s="284">
        <f t="shared" si="10"/>
        <v>3551.7386595071112</v>
      </c>
      <c r="ARN6" s="284">
        <f t="shared" si="10"/>
        <v>3545.8621367424862</v>
      </c>
      <c r="ARO6" s="284">
        <f t="shared" si="10"/>
        <v>3545.5518335905253</v>
      </c>
      <c r="ARP6" s="284">
        <f t="shared" si="10"/>
        <v>3547.9995483458165</v>
      </c>
      <c r="ARQ6" s="284">
        <f t="shared" si="10"/>
        <v>3551.2485310784082</v>
      </c>
      <c r="ARR6" s="284">
        <f t="shared" si="10"/>
        <v>3548.1396447823486</v>
      </c>
      <c r="ARS6" s="284">
        <f t="shared" si="10"/>
        <v>3546.3907394164457</v>
      </c>
      <c r="ART6" s="284">
        <f t="shared" si="10"/>
        <v>3545.1461812220591</v>
      </c>
      <c r="ARU6" s="284">
        <f t="shared" si="10"/>
        <v>3548.5202052517348</v>
      </c>
      <c r="ARV6" s="284">
        <f t="shared" si="10"/>
        <v>3547.8715796605061</v>
      </c>
      <c r="ARW6" s="284">
        <f t="shared" si="10"/>
        <v>3548.9764596166792</v>
      </c>
      <c r="ARX6" s="284">
        <f t="shared" si="10"/>
        <v>3547.7825034187713</v>
      </c>
      <c r="ARY6" s="284">
        <f t="shared" si="10"/>
        <v>3544.6527072068111</v>
      </c>
      <c r="ARZ6" s="284">
        <f t="shared" si="10"/>
        <v>3554.2110479631651</v>
      </c>
      <c r="ASA6" s="284">
        <f t="shared" si="10"/>
        <v>3546.2556613597299</v>
      </c>
      <c r="ASB6" s="284">
        <f t="shared" si="10"/>
        <v>3546.8975957778698</v>
      </c>
      <c r="ASC6" s="284">
        <f t="shared" si="10"/>
        <v>3545.7835154587005</v>
      </c>
      <c r="ASD6" s="284">
        <f t="shared" si="10"/>
        <v>3547.5006377524346</v>
      </c>
      <c r="ASE6" s="284">
        <f t="shared" si="10"/>
        <v>3546.9126509173179</v>
      </c>
      <c r="ASF6" s="284">
        <f t="shared" si="10"/>
        <v>3548.3052513162788</v>
      </c>
      <c r="ASG6" s="284">
        <f t="shared" si="10"/>
        <v>1998.9823666679213</v>
      </c>
      <c r="ASH6" s="288">
        <f t="shared" si="11"/>
        <v>1.6064380966363892E-3</v>
      </c>
      <c r="ASI6" s="288">
        <f t="shared" si="11"/>
        <v>7.2311713843152558E-4</v>
      </c>
      <c r="ASJ6" s="288">
        <f t="shared" si="11"/>
        <v>7.2357838541556188E-4</v>
      </c>
      <c r="ASK6" s="288">
        <f t="shared" si="11"/>
        <v>7.2857526488914585E-4</v>
      </c>
      <c r="ASL6" s="288">
        <f t="shared" si="11"/>
        <v>7.2499061041934789E-4</v>
      </c>
      <c r="ASM6" s="288">
        <f t="shared" si="11"/>
        <v>7.254395152090559E-4</v>
      </c>
      <c r="ASN6" s="288">
        <f t="shared" si="11"/>
        <v>7.257343935299492E-4</v>
      </c>
      <c r="ASO6" s="288">
        <f t="shared" si="11"/>
        <v>7.2899020718825266E-4</v>
      </c>
      <c r="ASP6" s="288">
        <f t="shared" si="11"/>
        <v>7.2466151377294881E-4</v>
      </c>
      <c r="ASQ6" s="288">
        <f t="shared" si="11"/>
        <v>7.2689332306413181E-4</v>
      </c>
      <c r="ASR6" s="288">
        <f t="shared" si="11"/>
        <v>7.2829232049943066E-4</v>
      </c>
      <c r="ASS6" s="288">
        <f t="shared" si="11"/>
        <v>7.2593049554976546E-4</v>
      </c>
      <c r="AST6" s="288">
        <f t="shared" si="11"/>
        <v>7.2559568294202292E-4</v>
      </c>
      <c r="ASU6" s="288">
        <f t="shared" si="11"/>
        <v>7.2799555642173166E-4</v>
      </c>
      <c r="ASV6" s="288">
        <f t="shared" si="11"/>
        <v>7.2644618813859103E-4</v>
      </c>
      <c r="ASW6" s="288">
        <f t="shared" si="11"/>
        <v>7.2409146914364478E-4</v>
      </c>
      <c r="ASX6" s="288">
        <f t="shared" si="12"/>
        <v>7.2728220665751553E-4</v>
      </c>
      <c r="ASY6" s="288">
        <f t="shared" si="12"/>
        <v>7.2829257141671469E-4</v>
      </c>
      <c r="ASZ6" s="288">
        <f t="shared" si="12"/>
        <v>7.2245289790376442E-4</v>
      </c>
      <c r="ATA6" s="288">
        <f t="shared" si="12"/>
        <v>7.2365090946989214E-4</v>
      </c>
      <c r="ATB6" s="288">
        <f t="shared" si="12"/>
        <v>7.2900461259061192E-4</v>
      </c>
      <c r="ATC6" s="288">
        <f t="shared" si="12"/>
        <v>7.2372637139483367E-4</v>
      </c>
      <c r="ATD6" s="288">
        <f t="shared" si="12"/>
        <v>7.2436284024508292E-4</v>
      </c>
      <c r="ATE6" s="288">
        <f t="shared" si="12"/>
        <v>7.2745048104131305E-4</v>
      </c>
      <c r="ATF6" s="288">
        <f t="shared" si="12"/>
        <v>7.26519961950628E-4</v>
      </c>
      <c r="ATG6" s="288">
        <f t="shared" si="12"/>
        <v>7.2643198101239332E-4</v>
      </c>
      <c r="ATH6" s="288">
        <f t="shared" si="12"/>
        <v>7.2612329532105034E-4</v>
      </c>
      <c r="ATI6" s="288">
        <f t="shared" si="12"/>
        <v>7.2879908197469767E-4</v>
      </c>
      <c r="ATJ6" s="288">
        <f t="shared" si="12"/>
        <v>7.2588507657995788E-4</v>
      </c>
      <c r="ATK6" s="288">
        <f t="shared" si="12"/>
        <v>7.2557541179692361E-4</v>
      </c>
      <c r="ATL6" s="288">
        <f t="shared" si="12"/>
        <v>7.284247190804809E-4</v>
      </c>
      <c r="ATM6" s="288">
        <f t="shared" si="12"/>
        <v>7.2710628112218601E-4</v>
      </c>
      <c r="ATN6" s="288">
        <f t="shared" si="13"/>
        <v>7.2504641725485808E-4</v>
      </c>
      <c r="ATO6" s="288">
        <f t="shared" si="13"/>
        <v>7.2531041376080021E-4</v>
      </c>
      <c r="ATP6" s="288">
        <f t="shared" si="13"/>
        <v>7.2777980582785032E-4</v>
      </c>
      <c r="ATQ6" s="288">
        <f t="shared" si="13"/>
        <v>7.2410987422770099E-4</v>
      </c>
      <c r="ATR6" s="288">
        <f t="shared" si="13"/>
        <v>7.2398748824443321E-4</v>
      </c>
      <c r="ATS6" s="288">
        <f t="shared" si="13"/>
        <v>7.2791951793353216E-4</v>
      </c>
      <c r="ATT6" s="288">
        <f t="shared" si="13"/>
        <v>7.2478812650517512E-4</v>
      </c>
      <c r="ATU6" s="288">
        <f t="shared" si="13"/>
        <v>7.2281133038418362E-4</v>
      </c>
      <c r="ATV6" s="288">
        <f t="shared" si="13"/>
        <v>7.2734140102880614E-4</v>
      </c>
      <c r="ATW6" s="288">
        <f t="shared" si="13"/>
        <v>7.2759426731704754E-4</v>
      </c>
      <c r="ATX6" s="288">
        <f t="shared" si="13"/>
        <v>7.2606693435375272E-4</v>
      </c>
      <c r="ATY6" s="288">
        <f t="shared" si="13"/>
        <v>7.2515853596172276E-4</v>
      </c>
      <c r="ATZ6" s="288">
        <f t="shared" si="13"/>
        <v>7.2825082159291355E-4</v>
      </c>
      <c r="AUA6" s="288">
        <f t="shared" si="13"/>
        <v>7.2687250387756613E-4</v>
      </c>
      <c r="AUB6" s="288">
        <f t="shared" si="13"/>
        <v>7.2663699748966727E-4</v>
      </c>
      <c r="AUC6" s="288">
        <f t="shared" si="13"/>
        <v>7.2864913439537801E-4</v>
      </c>
      <c r="AUD6" s="288">
        <f t="shared" si="14"/>
        <v>7.2504601802613605E-4</v>
      </c>
      <c r="AUE6" s="288">
        <f t="shared" si="14"/>
        <v>7.2491613084660496E-4</v>
      </c>
      <c r="AUF6" s="288">
        <f t="shared" si="14"/>
        <v>7.2698349619376517E-4</v>
      </c>
      <c r="AUG6" s="288">
        <f t="shared" si="14"/>
        <v>7.2865993668420035E-4</v>
      </c>
      <c r="AUH6" s="288">
        <f t="shared" si="14"/>
        <v>7.2311304183243948E-4</v>
      </c>
      <c r="AUI6" s="288">
        <f t="shared" si="14"/>
        <v>7.2468706482756487E-4</v>
      </c>
      <c r="AUJ6" s="288">
        <f t="shared" si="14"/>
        <v>7.2769582392803137E-4</v>
      </c>
      <c r="AUK6" s="288">
        <f t="shared" si="14"/>
        <v>7.2375187909036996E-4</v>
      </c>
      <c r="AUL6" s="288">
        <f t="shared" si="14"/>
        <v>7.2448578098489522E-4</v>
      </c>
      <c r="AUM6" s="288">
        <f t="shared" si="14"/>
        <v>7.2642782300930771E-4</v>
      </c>
      <c r="AUN6" s="288">
        <f t="shared" si="14"/>
        <v>7.2678193768232937E-4</v>
      </c>
      <c r="AUO6" s="288">
        <f t="shared" si="14"/>
        <v>7.253100528369392E-4</v>
      </c>
      <c r="AUP6" s="288">
        <f t="shared" si="14"/>
        <v>7.2667019157270682E-4</v>
      </c>
      <c r="AUQ6" s="288">
        <f t="shared" si="14"/>
        <v>7.2882658465304984E-4</v>
      </c>
      <c r="AUR6" s="288">
        <f t="shared" si="14"/>
        <v>7.2617758385306783E-4</v>
      </c>
      <c r="AUS6" s="288">
        <f t="shared" si="14"/>
        <v>7.2459755115741279E-4</v>
      </c>
      <c r="AUT6" s="288">
        <f t="shared" si="15"/>
        <v>1.6107635029208895E-3</v>
      </c>
      <c r="AUU6" s="284">
        <f t="shared" si="16"/>
        <v>299.99996834068463</v>
      </c>
      <c r="AUV6" s="284">
        <f t="shared" si="16"/>
        <v>404.82478614397883</v>
      </c>
      <c r="AUW6" s="284">
        <f t="shared" si="16"/>
        <v>650.92072217504676</v>
      </c>
      <c r="AUX6" s="284">
        <f t="shared" si="16"/>
        <v>921.675776195813</v>
      </c>
      <c r="AUY6" s="284">
        <f t="shared" si="16"/>
        <v>1022.8255476200882</v>
      </c>
      <c r="AUZ6" s="284">
        <f t="shared" si="16"/>
        <v>1066.6056520417096</v>
      </c>
      <c r="AVA6" s="284">
        <f t="shared" si="16"/>
        <v>1085.8028690395813</v>
      </c>
      <c r="AVB6" s="284">
        <f t="shared" si="16"/>
        <v>1093.9792818500521</v>
      </c>
      <c r="AVC6" s="284">
        <f t="shared" si="16"/>
        <v>1097.4403938525884</v>
      </c>
      <c r="AVD6" s="284">
        <f t="shared" si="16"/>
        <v>1098.9044734974386</v>
      </c>
      <c r="AVE6" s="284">
        <f t="shared" si="16"/>
        <v>1099.5328651627206</v>
      </c>
      <c r="AVF6" s="284">
        <f t="shared" si="16"/>
        <v>1099.7973642377146</v>
      </c>
      <c r="AVG6" s="284">
        <f t="shared" si="16"/>
        <v>1099.9104212326463</v>
      </c>
      <c r="AVH6" s="284">
        <f t="shared" si="16"/>
        <v>1099.9581100405901</v>
      </c>
      <c r="AVI6" s="284">
        <f t="shared" si="16"/>
        <v>1099.9781522705021</v>
      </c>
      <c r="AVJ6" s="284">
        <f t="shared" si="16"/>
        <v>1099.9867055619789</v>
      </c>
      <c r="AVK6" s="284">
        <f t="shared" si="17"/>
        <v>1099.9902117933441</v>
      </c>
      <c r="AVL6" s="284">
        <f t="shared" si="17"/>
        <v>1099.9916600710364</v>
      </c>
      <c r="AVM6" s="284">
        <f t="shared" si="17"/>
        <v>1099.9922109174613</v>
      </c>
      <c r="AVN6" s="284">
        <f t="shared" si="17"/>
        <v>1099.9924506231234</v>
      </c>
      <c r="AVO6" s="284">
        <f t="shared" si="17"/>
        <v>1099.992367265382</v>
      </c>
      <c r="AVP6" s="284">
        <f t="shared" si="17"/>
        <v>1099.9925359391805</v>
      </c>
      <c r="AVQ6" s="284">
        <f t="shared" si="17"/>
        <v>1099.9924795968193</v>
      </c>
      <c r="AVR6" s="284">
        <f t="shared" si="17"/>
        <v>1099.9927268507511</v>
      </c>
      <c r="AVS6" s="284">
        <f t="shared" si="17"/>
        <v>1099.9926737712021</v>
      </c>
      <c r="AVT6" s="284">
        <f t="shared" si="17"/>
        <v>1099.9927869860899</v>
      </c>
      <c r="AVU6" s="284">
        <f t="shared" si="17"/>
        <v>1099.9927833324937</v>
      </c>
      <c r="AVV6" s="284">
        <f t="shared" si="17"/>
        <v>1099.9924254974105</v>
      </c>
      <c r="AVW6" s="284">
        <f t="shared" si="17"/>
        <v>1099.9925997711373</v>
      </c>
      <c r="AVX6" s="284">
        <f t="shared" si="17"/>
        <v>1099.9928109547977</v>
      </c>
      <c r="AVY6" s="284">
        <f t="shared" si="17"/>
        <v>1099.9927737488019</v>
      </c>
      <c r="AVZ6" s="284">
        <f t="shared" si="17"/>
        <v>1099.9926216763172</v>
      </c>
      <c r="AWA6" s="284">
        <f t="shared" si="18"/>
        <v>1099.9925431098061</v>
      </c>
      <c r="AWB6" s="284">
        <f t="shared" si="18"/>
        <v>1099.9924809899812</v>
      </c>
      <c r="AWC6" s="284">
        <f t="shared" si="18"/>
        <v>1099.9927238975274</v>
      </c>
      <c r="AWD6" s="284">
        <f t="shared" si="18"/>
        <v>1099.9926235641469</v>
      </c>
      <c r="AWE6" s="284">
        <f t="shared" si="18"/>
        <v>1099.9927807570398</v>
      </c>
      <c r="AWF6" s="284">
        <f t="shared" si="18"/>
        <v>1099.9927508703042</v>
      </c>
      <c r="AWG6" s="284">
        <f t="shared" si="18"/>
        <v>1099.9925898521294</v>
      </c>
      <c r="AWH6" s="284">
        <f t="shared" si="18"/>
        <v>1099.9926676604848</v>
      </c>
      <c r="AWI6" s="284">
        <f t="shared" si="18"/>
        <v>1099.9925822335767</v>
      </c>
      <c r="AWJ6" s="284">
        <f t="shared" si="18"/>
        <v>1099.9926997516825</v>
      </c>
      <c r="AWK6" s="284">
        <f t="shared" si="18"/>
        <v>1099.9927810520321</v>
      </c>
      <c r="AWL6" s="284">
        <f t="shared" si="18"/>
        <v>1099.9926741901918</v>
      </c>
      <c r="AWM6" s="284">
        <f t="shared" si="18"/>
        <v>1099.9925944318841</v>
      </c>
      <c r="AWN6" s="284">
        <f t="shared" si="18"/>
        <v>1099.9928900482741</v>
      </c>
      <c r="AWO6" s="284">
        <f t="shared" si="18"/>
        <v>1099.9927581133634</v>
      </c>
      <c r="AWP6" s="284">
        <f t="shared" si="18"/>
        <v>1099.9928616033822</v>
      </c>
      <c r="AWQ6" s="284">
        <f t="shared" si="19"/>
        <v>1099.9925920519254</v>
      </c>
      <c r="AWR6" s="284">
        <f t="shared" si="19"/>
        <v>1099.9924894403164</v>
      </c>
      <c r="AWS6" s="284">
        <f t="shared" si="19"/>
        <v>1099.992696906922</v>
      </c>
      <c r="AWT6" s="284">
        <f t="shared" si="19"/>
        <v>1099.9928599109069</v>
      </c>
      <c r="AWU6" s="284">
        <f t="shared" si="19"/>
        <v>1099.9923728167189</v>
      </c>
      <c r="AWV6" s="284">
        <f t="shared" si="19"/>
        <v>1099.9927757778646</v>
      </c>
      <c r="AWW6" s="284">
        <f t="shared" si="19"/>
        <v>1099.9926948366124</v>
      </c>
      <c r="AWX6" s="284">
        <f t="shared" si="19"/>
        <v>1099.9926990953961</v>
      </c>
      <c r="AWY6" s="284">
        <f t="shared" si="19"/>
        <v>1099.9925621854425</v>
      </c>
      <c r="AWZ6" s="284">
        <f t="shared" si="19"/>
        <v>1099.9926722943808</v>
      </c>
      <c r="AXA6" s="284">
        <f t="shared" si="19"/>
        <v>1099.992725622184</v>
      </c>
      <c r="AXB6" s="284">
        <f t="shared" si="19"/>
        <v>1099.9928362723231</v>
      </c>
      <c r="AXC6" s="284">
        <f t="shared" si="19"/>
        <v>1099.9926443545421</v>
      </c>
      <c r="AXD6" s="284">
        <f t="shared" si="19"/>
        <v>1099.9927243535508</v>
      </c>
      <c r="AXE6" s="284">
        <f t="shared" si="19"/>
        <v>1099.9925716367677</v>
      </c>
      <c r="AXF6" s="284">
        <f t="shared" si="19"/>
        <v>1099.9926732723427</v>
      </c>
      <c r="AXG6" s="284">
        <f t="shared" si="20"/>
        <v>1099.9923676190788</v>
      </c>
      <c r="AXH6" s="284">
        <f t="shared" si="20"/>
        <v>1099.9940594404757</v>
      </c>
      <c r="AXI6" s="284">
        <f t="shared" si="20"/>
        <v>1099.9991829308813</v>
      </c>
      <c r="AXJ6" s="284">
        <f t="shared" si="20"/>
        <v>1100.0004638215128</v>
      </c>
      <c r="AXK6" s="234">
        <f t="shared" ref="AXK6:AZV6" si="80">-NP6/(AKU6*($B$6-AVERAGE(AUV6:AUW6)))</f>
        <v>754025.16364541836</v>
      </c>
      <c r="AXL6" s="111">
        <f t="shared" si="80"/>
        <v>1452679.8041716958</v>
      </c>
      <c r="AXM6" s="111">
        <f t="shared" si="80"/>
        <v>1302353.2389719109</v>
      </c>
      <c r="AXN6" s="111">
        <f t="shared" si="80"/>
        <v>1302797.3963300511</v>
      </c>
      <c r="AXO6" s="111">
        <f t="shared" si="80"/>
        <v>1337481.7914236079</v>
      </c>
      <c r="AXP6" s="111">
        <f t="shared" si="80"/>
        <v>1340945.6014543355</v>
      </c>
      <c r="AXQ6" s="111">
        <f t="shared" si="80"/>
        <v>1361120.7155923266</v>
      </c>
      <c r="AXR6" s="111">
        <f t="shared" si="80"/>
        <v>1345713.1188888052</v>
      </c>
      <c r="AXS6" s="111">
        <f t="shared" si="80"/>
        <v>1353322.3810041319</v>
      </c>
      <c r="AXT6" s="111">
        <f t="shared" si="80"/>
        <v>1325597.0071852687</v>
      </c>
      <c r="AXU6" s="111">
        <f t="shared" si="80"/>
        <v>1295115.5419119389</v>
      </c>
      <c r="AXV6" s="111">
        <f t="shared" si="80"/>
        <v>1195591.1700065546</v>
      </c>
      <c r="AXW6" s="111">
        <f t="shared" si="80"/>
        <v>1042656.3375992482</v>
      </c>
      <c r="AXX6" s="111">
        <f t="shared" si="80"/>
        <v>783160.97650103853</v>
      </c>
      <c r="AXY6" s="111">
        <f t="shared" si="80"/>
        <v>501206.16120018414</v>
      </c>
      <c r="AXZ6" s="111">
        <f t="shared" si="80"/>
        <v>262946.13100322575</v>
      </c>
      <c r="AYA6" s="111">
        <f t="shared" si="80"/>
        <v>123176.10541778928</v>
      </c>
      <c r="AYB6" s="111">
        <f t="shared" si="80"/>
        <v>54138.270494537712</v>
      </c>
      <c r="AYC6" s="111">
        <f t="shared" si="80"/>
        <v>22530.372218776789</v>
      </c>
      <c r="AYD6" s="111">
        <f t="shared" si="80"/>
        <v>9744.2054735916081</v>
      </c>
      <c r="AYE6" s="111">
        <f t="shared" si="80"/>
        <v>3429.0463410551388</v>
      </c>
      <c r="AYF6" s="111">
        <f t="shared" si="80"/>
        <v>2083.4555903784512</v>
      </c>
      <c r="AYG6" s="111">
        <f t="shared" si="80"/>
        <v>796.23081208812118</v>
      </c>
      <c r="AYH6" s="111">
        <f t="shared" si="80"/>
        <v>917.26310463352297</v>
      </c>
      <c r="AYI6" s="111">
        <f t="shared" si="80"/>
        <v>-73.268687759066765</v>
      </c>
      <c r="AYJ6" s="111">
        <f t="shared" si="80"/>
        <v>314.20743519265915</v>
      </c>
      <c r="AYK6" s="111">
        <f t="shared" si="80"/>
        <v>-431.80081614067228</v>
      </c>
      <c r="AYL6" s="111">
        <f t="shared" si="80"/>
        <v>674.95694049852034</v>
      </c>
      <c r="AYM6" s="111">
        <f t="shared" si="80"/>
        <v>-549.56087909514963</v>
      </c>
      <c r="AYN6" s="111">
        <f t="shared" si="80"/>
        <v>664.28663232934923</v>
      </c>
      <c r="AYO6" s="111">
        <f t="shared" si="80"/>
        <v>-259.38278761085758</v>
      </c>
      <c r="AYP6" s="111">
        <f t="shared" si="80"/>
        <v>550.05413797449</v>
      </c>
      <c r="AYQ6" s="111">
        <f t="shared" si="80"/>
        <v>-308.66752792288224</v>
      </c>
      <c r="AYR6" s="111">
        <f t="shared" si="80"/>
        <v>670.2863110853807</v>
      </c>
      <c r="AYS6" s="111">
        <f t="shared" si="80"/>
        <v>-191.4656948525772</v>
      </c>
      <c r="AYT6" s="111">
        <f t="shared" si="80"/>
        <v>405.69452609255387</v>
      </c>
      <c r="AYU6" s="111">
        <f t="shared" si="80"/>
        <v>-222.62141552036181</v>
      </c>
      <c r="AYV6" s="111">
        <f t="shared" si="80"/>
        <v>488.48118642493068</v>
      </c>
      <c r="AYW6" s="111">
        <f t="shared" si="80"/>
        <v>-326.12418650109407</v>
      </c>
      <c r="AYX6" s="111">
        <f t="shared" si="80"/>
        <v>508.03713925576261</v>
      </c>
      <c r="AYY6" s="111">
        <f t="shared" si="80"/>
        <v>-269.68706018368954</v>
      </c>
      <c r="AYZ6" s="111">
        <f t="shared" si="80"/>
        <v>465.83272557350875</v>
      </c>
      <c r="AZA6" s="111">
        <f t="shared" si="80"/>
        <v>-594.00124866735371</v>
      </c>
      <c r="AZB6" s="111">
        <f t="shared" si="80"/>
        <v>943.86356957634121</v>
      </c>
      <c r="AZC6" s="111">
        <f t="shared" si="80"/>
        <v>-68.873131696800598</v>
      </c>
      <c r="AZD6" s="111">
        <f t="shared" si="80"/>
        <v>312.01929660113495</v>
      </c>
      <c r="AZE6" s="111">
        <f t="shared" si="80"/>
        <v>-522.81704361931122</v>
      </c>
      <c r="AZF6" s="111">
        <f t="shared" si="80"/>
        <v>428.35673887056043</v>
      </c>
      <c r="AZG6" s="111">
        <f t="shared" si="80"/>
        <v>-129.94489102865037</v>
      </c>
      <c r="AZH6" s="111">
        <f t="shared" si="80"/>
        <v>492.53597024336727</v>
      </c>
      <c r="AZI6" s="111">
        <f t="shared" si="80"/>
        <v>-206.11311363334602</v>
      </c>
      <c r="AZJ6" s="111">
        <f t="shared" si="80"/>
        <v>375.32250515488391</v>
      </c>
      <c r="AZK6" s="111">
        <f t="shared" si="80"/>
        <v>-310.6137756929985</v>
      </c>
      <c r="AZL6" s="111">
        <f t="shared" si="80"/>
        <v>691.87992722016816</v>
      </c>
      <c r="AZM6" s="111">
        <f t="shared" si="80"/>
        <v>-285.2838206206963</v>
      </c>
      <c r="AZN6" s="111">
        <f t="shared" si="80"/>
        <v>551.84548180189529</v>
      </c>
      <c r="AZO6" s="111">
        <f t="shared" si="80"/>
        <v>39.352580542418146</v>
      </c>
      <c r="AZP6" s="111">
        <f t="shared" si="80"/>
        <v>293.26923238787998</v>
      </c>
      <c r="AZQ6" s="111">
        <f t="shared" si="80"/>
        <v>2398.3505061710375</v>
      </c>
      <c r="AZR6" s="111">
        <f t="shared" si="80"/>
        <v>408.76313623954928</v>
      </c>
      <c r="AZS6" s="111">
        <f t="shared" si="80"/>
        <v>-598.14037834762894</v>
      </c>
      <c r="AZT6" s="111">
        <f t="shared" si="80"/>
        <v>179.66562027874798</v>
      </c>
      <c r="AZU6" s="111">
        <f t="shared" si="80"/>
        <v>5136.3533527682448</v>
      </c>
      <c r="AZV6" s="111">
        <f t="shared" si="80"/>
        <v>-26993.687561980212</v>
      </c>
      <c r="AZW6" s="111">
        <f>-QB6/(ANG6*($B$6-AVERAGE(AXH6:AXI6)))</f>
        <v>-218568.42000380531</v>
      </c>
      <c r="AZX6" s="284">
        <f t="shared" ref="AZX6:BCI6" si="81">-NP6/(SS6*($B$6-AVERAGE(AUU6:AUV6)))</f>
        <v>288.59238474515638</v>
      </c>
      <c r="AZY6" s="110">
        <f t="shared" si="81"/>
        <v>224.59013476963133</v>
      </c>
      <c r="AZZ6" s="110">
        <f t="shared" si="81"/>
        <v>149.44286007359585</v>
      </c>
      <c r="BAA6" s="110">
        <f t="shared" si="81"/>
        <v>158.99670360013417</v>
      </c>
      <c r="BAB6" s="110">
        <f t="shared" si="81"/>
        <v>162.17730343822188</v>
      </c>
      <c r="BAC6" s="110">
        <f t="shared" si="81"/>
        <v>160.69652415459709</v>
      </c>
      <c r="BAD6" s="110">
        <f t="shared" si="81"/>
        <v>162.75095228435444</v>
      </c>
      <c r="BAE6" s="110">
        <f t="shared" si="81"/>
        <v>161.69220754058733</v>
      </c>
      <c r="BAF6" s="110">
        <f t="shared" si="81"/>
        <v>162.94980124806258</v>
      </c>
      <c r="BAG6" s="110">
        <f t="shared" si="81"/>
        <v>160.31522626319406</v>
      </c>
      <c r="BAH6" s="110">
        <f t="shared" si="81"/>
        <v>159.09168571447927</v>
      </c>
      <c r="BAI6" s="110">
        <f t="shared" si="81"/>
        <v>151.6587780288437</v>
      </c>
      <c r="BAJ6" s="110">
        <f t="shared" si="81"/>
        <v>142.39322435668058</v>
      </c>
      <c r="BAK6" s="110">
        <f t="shared" si="81"/>
        <v>121.66180597235304</v>
      </c>
      <c r="BAL6" s="110">
        <f t="shared" si="81"/>
        <v>92.806891410128415</v>
      </c>
      <c r="BAM6" s="110">
        <f t="shared" si="81"/>
        <v>58.205326768321044</v>
      </c>
      <c r="BAN6" s="110">
        <f t="shared" si="81"/>
        <v>30.911449427400292</v>
      </c>
      <c r="BAO6" s="110">
        <f t="shared" si="81"/>
        <v>14.513975974008602</v>
      </c>
      <c r="BAP6" s="110">
        <f t="shared" si="81"/>
        <v>6.2850758287313582</v>
      </c>
      <c r="BAQ6" s="110">
        <f t="shared" si="81"/>
        <v>2.7315992978690615</v>
      </c>
      <c r="BAR6" s="110">
        <f t="shared" si="81"/>
        <v>0.95958285121559062</v>
      </c>
      <c r="BAS6" s="110">
        <f t="shared" si="81"/>
        <v>0.57928419019410771</v>
      </c>
      <c r="BAT6" s="110">
        <f t="shared" si="81"/>
        <v>0.22145057587467454</v>
      </c>
      <c r="BAU6" s="110">
        <f t="shared" si="81"/>
        <v>0.25753798192254934</v>
      </c>
      <c r="BAV6" s="110">
        <f t="shared" si="81"/>
        <v>-2.0498348585456249E-2</v>
      </c>
      <c r="BAW6" s="110">
        <f t="shared" si="81"/>
        <v>9.0761305797229741E-2</v>
      </c>
      <c r="BAX6" s="110">
        <f t="shared" si="81"/>
        <v>-0.1232333457142978</v>
      </c>
      <c r="BAY6" s="110">
        <f t="shared" si="81"/>
        <v>0.1854090760629663</v>
      </c>
      <c r="BAZ6" s="110">
        <f t="shared" si="81"/>
        <v>-0.15296254516917604</v>
      </c>
      <c r="BBA6" s="110">
        <f t="shared" si="81"/>
        <v>0.18979771015396729</v>
      </c>
      <c r="BBB6" s="110">
        <f t="shared" si="81"/>
        <v>-7.4198233906090594E-2</v>
      </c>
      <c r="BBC6" s="110">
        <f t="shared" si="81"/>
        <v>0.15663795478562603</v>
      </c>
      <c r="BBD6" s="110">
        <f t="shared" si="81"/>
        <v>-8.5921115098532036E-2</v>
      </c>
      <c r="BBE6" s="110">
        <f t="shared" si="81"/>
        <v>0.18718810362217164</v>
      </c>
      <c r="BBF6" s="110">
        <f t="shared" si="81"/>
        <v>-5.3721697205107839E-2</v>
      </c>
      <c r="BBG6" s="110">
        <f t="shared" si="81"/>
        <v>0.11336357643709166</v>
      </c>
      <c r="BBH6" s="110">
        <f t="shared" si="81"/>
        <v>-6.3603411037817623E-2</v>
      </c>
      <c r="BBI6" s="110">
        <f t="shared" si="81"/>
        <v>0.1384437627633639</v>
      </c>
      <c r="BBJ6" s="110">
        <f t="shared" si="81"/>
        <v>-9.1946711155089109E-2</v>
      </c>
      <c r="BBK6" s="110">
        <f t="shared" si="81"/>
        <v>0.1429084118621253</v>
      </c>
      <c r="BBL6" s="110">
        <f t="shared" si="81"/>
        <v>-7.4948189019846415E-2</v>
      </c>
      <c r="BBM6" s="110">
        <f t="shared" si="81"/>
        <v>0.13157580552259079</v>
      </c>
      <c r="BBN6" s="110">
        <f t="shared" si="81"/>
        <v>-0.16969579553597297</v>
      </c>
      <c r="BBO6" s="110">
        <f t="shared" si="81"/>
        <v>0.26204531115977087</v>
      </c>
      <c r="BBP6" s="110">
        <f t="shared" si="81"/>
        <v>-1.9172721742189272E-2</v>
      </c>
      <c r="BBQ6" s="110">
        <f t="shared" si="81"/>
        <v>8.8169730511649169E-2</v>
      </c>
      <c r="BBR6" s="110">
        <f t="shared" si="81"/>
        <v>-0.14915998532600028</v>
      </c>
      <c r="BBS6" s="110">
        <f t="shared" si="81"/>
        <v>0.12382078633262154</v>
      </c>
      <c r="BBT6" s="110">
        <f t="shared" si="81"/>
        <v>-3.6334142746162583E-2</v>
      </c>
      <c r="BBU6" s="110">
        <f t="shared" si="81"/>
        <v>0.13534367892602658</v>
      </c>
      <c r="BBV6" s="110">
        <f t="shared" si="81"/>
        <v>-5.9423254829295225E-2</v>
      </c>
      <c r="BBW6" s="110">
        <f t="shared" si="81"/>
        <v>0.10647256758190941</v>
      </c>
      <c r="BBX6" s="110">
        <f t="shared" si="81"/>
        <v>-8.5635359273535008E-2</v>
      </c>
      <c r="BBY6" s="110">
        <f t="shared" si="81"/>
        <v>0.19604190317848033</v>
      </c>
      <c r="BBZ6" s="110">
        <f t="shared" si="81"/>
        <v>-8.1114864889188343E-2</v>
      </c>
      <c r="BCA6" s="110">
        <f t="shared" si="81"/>
        <v>0.15582944047481576</v>
      </c>
      <c r="BCB6" s="110">
        <f t="shared" si="81"/>
        <v>1.097907115575774E-2</v>
      </c>
      <c r="BCC6" s="110">
        <f t="shared" si="81"/>
        <v>8.1586569951702145E-2</v>
      </c>
      <c r="BCD6" s="110">
        <f t="shared" si="81"/>
        <v>0.68011173239388545</v>
      </c>
      <c r="BCE6" s="110">
        <f t="shared" si="81"/>
        <v>0.11613359797436118</v>
      </c>
      <c r="BCF6" s="110">
        <f t="shared" si="81"/>
        <v>-0.16952900361634671</v>
      </c>
      <c r="BCG6" s="110">
        <f t="shared" si="81"/>
        <v>5.0821632094849453E-2</v>
      </c>
      <c r="BCH6" s="110">
        <f t="shared" si="81"/>
        <v>1.4681425485553525</v>
      </c>
      <c r="BCI6" s="110">
        <f t="shared" si="81"/>
        <v>-6.9025485811921801</v>
      </c>
      <c r="BCJ6" s="110">
        <f>-QB6/(VE6*($B$6-AVERAGE(AXG6:AXH6)))</f>
        <v>-54.437582199305062</v>
      </c>
      <c r="BCK6" s="284">
        <f t="shared" ref="BCK6:BEV6" si="82">-NP6/(SS6*($B$6-300))</f>
        <v>269.68511857199729</v>
      </c>
      <c r="BCL6" s="110">
        <f t="shared" si="82"/>
        <v>160.61766906086623</v>
      </c>
      <c r="BCM6" s="110">
        <f t="shared" si="82"/>
        <v>58.600608564779797</v>
      </c>
      <c r="BCN6" s="110">
        <f t="shared" si="82"/>
        <v>25.389654554668631</v>
      </c>
      <c r="BCO6" s="110">
        <f t="shared" si="82"/>
        <v>11.207343677030471</v>
      </c>
      <c r="BCP6" s="110">
        <f t="shared" si="82"/>
        <v>4.7798657760083314</v>
      </c>
      <c r="BCQ6" s="110">
        <f t="shared" si="82"/>
        <v>2.0565463724084947</v>
      </c>
      <c r="BCR6" s="110">
        <f t="shared" si="82"/>
        <v>0.86710723565889969</v>
      </c>
      <c r="BCS6" s="110">
        <f t="shared" si="82"/>
        <v>0.37225196178025122</v>
      </c>
      <c r="BCT6" s="110">
        <f t="shared" si="82"/>
        <v>0.15657400391832893</v>
      </c>
      <c r="BCU6" s="110">
        <f t="shared" si="82"/>
        <v>6.6596833579225884E-2</v>
      </c>
      <c r="BCV6" s="110">
        <f t="shared" si="82"/>
        <v>2.7698061554562448E-2</v>
      </c>
      <c r="BCW6" s="110">
        <f t="shared" si="82"/>
        <v>1.1700159941211563E-2</v>
      </c>
      <c r="BCX6" s="110">
        <f t="shared" si="82"/>
        <v>4.8465264631629111E-3</v>
      </c>
      <c r="BCY6" s="110">
        <f t="shared" si="82"/>
        <v>2.0383970780384016E-3</v>
      </c>
      <c r="BCZ6" s="110">
        <f t="shared" si="82"/>
        <v>8.3970804755758026E-4</v>
      </c>
      <c r="BDA6" s="110">
        <f t="shared" si="82"/>
        <v>3.5022934213380541E-4</v>
      </c>
      <c r="BDB6" s="110">
        <f t="shared" si="82"/>
        <v>1.4631005339048504E-4</v>
      </c>
      <c r="BDC6" s="110">
        <f t="shared" si="82"/>
        <v>6.0252112824628931E-5</v>
      </c>
      <c r="BDD6" s="110">
        <f t="shared" si="82"/>
        <v>2.59196531867552E-5</v>
      </c>
      <c r="BDE6" s="110">
        <f t="shared" si="82"/>
        <v>9.0541412565050061E-6</v>
      </c>
      <c r="BDF6" s="110">
        <f t="shared" si="82"/>
        <v>5.4251644335859793E-6</v>
      </c>
      <c r="BDG6" s="110">
        <f t="shared" si="82"/>
        <v>2.0475254404845933E-6</v>
      </c>
      <c r="BDH6" s="110">
        <f t="shared" si="82"/>
        <v>2.3499339747217504E-6</v>
      </c>
      <c r="BDI6" s="110">
        <f t="shared" si="82"/>
        <v>-1.862690407481707E-7</v>
      </c>
      <c r="BDJ6" s="110">
        <f t="shared" si="82"/>
        <v>8.1853545474740255E-7</v>
      </c>
      <c r="BDK6" s="110">
        <f t="shared" si="82"/>
        <v>-1.1392283612270706E-6</v>
      </c>
      <c r="BDL6" s="110">
        <f t="shared" si="82"/>
        <v>1.7352819517753727E-6</v>
      </c>
      <c r="BDM6" s="110">
        <f t="shared" si="82"/>
        <v>-1.3947578081964562E-6</v>
      </c>
      <c r="BDN6" s="110">
        <f t="shared" si="82"/>
        <v>1.709993904983313E-6</v>
      </c>
      <c r="BDO6" s="110">
        <f t="shared" si="82"/>
        <v>-6.7727103943342902E-7</v>
      </c>
      <c r="BDP6" s="110">
        <f t="shared" si="82"/>
        <v>1.452348475285696E-6</v>
      </c>
      <c r="BDQ6" s="110">
        <f t="shared" si="82"/>
        <v>-8.042162786611893E-7</v>
      </c>
      <c r="BDR6" s="110">
        <f t="shared" si="82"/>
        <v>1.7309181563335351E-6</v>
      </c>
      <c r="BDS6" s="110">
        <f t="shared" si="82"/>
        <v>-4.9197451701094251E-7</v>
      </c>
      <c r="BDT6" s="110">
        <f t="shared" si="82"/>
        <v>1.0341364692512721E-6</v>
      </c>
      <c r="BDU6" s="110">
        <f t="shared" si="82"/>
        <v>-5.7514865817022939E-7</v>
      </c>
      <c r="BDV6" s="110">
        <f t="shared" si="82"/>
        <v>1.2684284660489705E-6</v>
      </c>
      <c r="BDW6" s="110">
        <f t="shared" si="82"/>
        <v>-8.4720201835459195E-7</v>
      </c>
      <c r="BDX6" s="110">
        <f t="shared" si="82"/>
        <v>1.3174463840181443E-6</v>
      </c>
      <c r="BDY6" s="110">
        <f t="shared" si="82"/>
        <v>-6.8943034423170065E-7</v>
      </c>
      <c r="BDZ6" s="110">
        <f t="shared" si="82"/>
        <v>1.1939843417630651E-6</v>
      </c>
      <c r="BEA6" s="110">
        <f t="shared" si="82"/>
        <v>-1.5426151510576155E-6</v>
      </c>
      <c r="BEB6" s="110">
        <f t="shared" si="82"/>
        <v>2.4126803200012066E-6</v>
      </c>
      <c r="BEC6" s="110">
        <f t="shared" si="82"/>
        <v>-1.7393876429081849E-7</v>
      </c>
      <c r="BED6" s="110">
        <f t="shared" si="82"/>
        <v>7.9087357547870881E-7</v>
      </c>
      <c r="BEE6" s="110">
        <f t="shared" si="82"/>
        <v>-1.3406017745126034E-6</v>
      </c>
      <c r="BEF6" s="110">
        <f t="shared" si="82"/>
        <v>1.1257123988037737E-6</v>
      </c>
      <c r="BEG6" s="110">
        <f t="shared" si="82"/>
        <v>-3.3878199402457507E-7</v>
      </c>
      <c r="BEH6" s="110">
        <f t="shared" si="82"/>
        <v>1.2530839144132132E-6</v>
      </c>
      <c r="BEI6" s="110">
        <f t="shared" si="82"/>
        <v>-5.3641305917986268E-7</v>
      </c>
      <c r="BEJ6" s="110">
        <f t="shared" si="82"/>
        <v>9.8269337866597038E-7</v>
      </c>
      <c r="BEK6" s="110">
        <f t="shared" si="82"/>
        <v>-7.948783990867925E-7</v>
      </c>
      <c r="BEL6" s="110">
        <f t="shared" si="82"/>
        <v>1.7802302437166022E-6</v>
      </c>
      <c r="BEM6" s="110">
        <f t="shared" si="82"/>
        <v>-7.4048076981995093E-7</v>
      </c>
      <c r="BEN6" s="110">
        <f t="shared" si="82"/>
        <v>1.4354539751491514E-6</v>
      </c>
      <c r="BEO6" s="110">
        <f t="shared" si="82"/>
        <v>1.0131981042021074E-7</v>
      </c>
      <c r="BEP6" s="110">
        <f t="shared" si="82"/>
        <v>7.4458368852782101E-7</v>
      </c>
      <c r="BEQ6" s="110">
        <f t="shared" si="82"/>
        <v>6.1372030870386503E-6</v>
      </c>
      <c r="BER6" s="110">
        <f t="shared" si="82"/>
        <v>1.0538669015656303E-6</v>
      </c>
      <c r="BES6" s="110">
        <f t="shared" si="82"/>
        <v>-1.5502677116208558E-6</v>
      </c>
      <c r="BET6" s="110">
        <f t="shared" si="82"/>
        <v>4.6705110647769337E-7</v>
      </c>
      <c r="BEU6" s="110">
        <f t="shared" si="82"/>
        <v>1.3539110464258726E-5</v>
      </c>
      <c r="BEV6" s="110">
        <f t="shared" si="82"/>
        <v>-6.4534983558134883E-5</v>
      </c>
      <c r="BEW6" s="110">
        <f>-QB6/(VE6*($B$6-300))</f>
        <v>-4.6179878824451737E-4</v>
      </c>
      <c r="BEX6" s="184">
        <f t="shared" si="24"/>
        <v>1.1768845961728505</v>
      </c>
      <c r="BEY6" s="34">
        <f t="shared" si="24"/>
        <v>0.87214358823109306</v>
      </c>
      <c r="BEZ6" s="34">
        <f t="shared" si="24"/>
        <v>0.54240912843077005</v>
      </c>
      <c r="BFA6" s="34">
        <f t="shared" si="24"/>
        <v>0.3830689171953291</v>
      </c>
      <c r="BFB6" s="34">
        <f t="shared" si="24"/>
        <v>0.34518627581605432</v>
      </c>
      <c r="BFC6" s="34">
        <f t="shared" si="24"/>
        <v>0.33101769235579476</v>
      </c>
      <c r="BFD6" s="34">
        <f t="shared" si="24"/>
        <v>0.32516523179275564</v>
      </c>
      <c r="BFE6" s="34">
        <f t="shared" si="24"/>
        <v>0.32273494338523312</v>
      </c>
      <c r="BFF6" s="34">
        <f t="shared" si="24"/>
        <v>0.3217171006008363</v>
      </c>
      <c r="BFG6" s="34">
        <f t="shared" si="24"/>
        <v>0.32128847420996282</v>
      </c>
      <c r="BFH6" s="34">
        <f t="shared" si="24"/>
        <v>0.32110485532439648</v>
      </c>
      <c r="BFI6" s="34">
        <f t="shared" si="24"/>
        <v>0.321027630246422</v>
      </c>
      <c r="BFJ6" s="34">
        <f t="shared" si="24"/>
        <v>0.32099463263273903</v>
      </c>
      <c r="BFK6" s="34">
        <f t="shared" si="24"/>
        <v>0.32098071587423083</v>
      </c>
      <c r="BFL6" s="34">
        <f t="shared" si="24"/>
        <v>0.32097486742233972</v>
      </c>
      <c r="BFM6" s="34">
        <f t="shared" si="24"/>
        <v>0.32097237158163183</v>
      </c>
      <c r="BFN6" s="34">
        <f t="shared" si="25"/>
        <v>0.32097134847853098</v>
      </c>
      <c r="BFO6" s="34">
        <f t="shared" si="25"/>
        <v>0.32097092587928705</v>
      </c>
      <c r="BFP6" s="34">
        <f t="shared" si="25"/>
        <v>0.32097076514570622</v>
      </c>
      <c r="BFQ6" s="34">
        <f t="shared" si="25"/>
        <v>0.32097069520112631</v>
      </c>
      <c r="BFR6" s="34">
        <f t="shared" si="25"/>
        <v>0.320970719524379</v>
      </c>
      <c r="BFS6" s="34">
        <f t="shared" si="25"/>
        <v>0.32097067030645365</v>
      </c>
      <c r="BFT6" s="34">
        <f t="shared" si="25"/>
        <v>0.32097068674678914</v>
      </c>
      <c r="BFU6" s="34">
        <f t="shared" si="25"/>
        <v>0.32097061459970821</v>
      </c>
      <c r="BFV6" s="34">
        <f t="shared" si="25"/>
        <v>0.32097063008797089</v>
      </c>
      <c r="BFW6" s="34">
        <f t="shared" si="25"/>
        <v>0.32097059705261438</v>
      </c>
      <c r="BFX6" s="34">
        <f t="shared" si="25"/>
        <v>0.32097059811870954</v>
      </c>
      <c r="BFY6" s="34">
        <f t="shared" si="25"/>
        <v>0.32097070253264731</v>
      </c>
      <c r="BFZ6" s="34">
        <f t="shared" si="25"/>
        <v>0.32097065168070477</v>
      </c>
      <c r="BGA6" s="34">
        <f t="shared" si="25"/>
        <v>0.3209705900587046</v>
      </c>
      <c r="BGB6" s="34">
        <f t="shared" si="25"/>
        <v>0.32097060091516727</v>
      </c>
      <c r="BGC6" s="34">
        <f t="shared" si="25"/>
        <v>0.32097064528891656</v>
      </c>
      <c r="BGD6" s="34">
        <f t="shared" si="26"/>
        <v>0.32097066821411169</v>
      </c>
      <c r="BGE6" s="34">
        <f t="shared" si="26"/>
        <v>0.32097068634027354</v>
      </c>
      <c r="BGF6" s="34">
        <f t="shared" si="26"/>
        <v>0.3209706154614394</v>
      </c>
      <c r="BGG6" s="34">
        <f t="shared" si="26"/>
        <v>0.3209706447380602</v>
      </c>
      <c r="BGH6" s="34">
        <f t="shared" si="26"/>
        <v>0.32097059887020996</v>
      </c>
      <c r="BGI6" s="34">
        <f t="shared" si="26"/>
        <v>0.32097060759096135</v>
      </c>
      <c r="BGJ6" s="34">
        <f t="shared" si="26"/>
        <v>0.32097065457500645</v>
      </c>
      <c r="BGK6" s="34">
        <f t="shared" si="26"/>
        <v>0.32097063187103803</v>
      </c>
      <c r="BGL6" s="34">
        <f t="shared" si="26"/>
        <v>0.32097065679805037</v>
      </c>
      <c r="BGM6" s="34">
        <f t="shared" si="26"/>
        <v>0.32097062250703773</v>
      </c>
      <c r="BGN6" s="34">
        <f t="shared" si="26"/>
        <v>0.32097059878413309</v>
      </c>
      <c r="BGO6" s="34">
        <f t="shared" si="26"/>
        <v>0.32097062996571246</v>
      </c>
      <c r="BGP6" s="34">
        <f t="shared" si="26"/>
        <v>0.32097065323866397</v>
      </c>
      <c r="BGQ6" s="34">
        <f t="shared" si="26"/>
        <v>0.32097056697975562</v>
      </c>
      <c r="BGR6" s="34">
        <f t="shared" si="26"/>
        <v>0.32097060547748463</v>
      </c>
      <c r="BGS6" s="34">
        <f t="shared" si="26"/>
        <v>0.32097057527978506</v>
      </c>
      <c r="BGT6" s="34">
        <f t="shared" si="27"/>
        <v>0.32097065393312035</v>
      </c>
      <c r="BGU6" s="34">
        <f t="shared" si="27"/>
        <v>0.32097068387452043</v>
      </c>
      <c r="BGV6" s="34">
        <f t="shared" si="27"/>
        <v>0.32097062333712012</v>
      </c>
      <c r="BGW6" s="34">
        <f t="shared" si="27"/>
        <v>0.32097057577363808</v>
      </c>
      <c r="BGX6" s="34">
        <f t="shared" si="27"/>
        <v>0.32097071790453441</v>
      </c>
      <c r="BGY6" s="34">
        <f t="shared" si="27"/>
        <v>0.32097060032310021</v>
      </c>
      <c r="BGZ6" s="34">
        <f t="shared" si="27"/>
        <v>0.32097062394122283</v>
      </c>
      <c r="BHA6" s="34">
        <f t="shared" si="27"/>
        <v>0.32097062269853777</v>
      </c>
      <c r="BHB6" s="34">
        <f t="shared" si="27"/>
        <v>0.32097066264796525</v>
      </c>
      <c r="BHC6" s="34">
        <f t="shared" si="27"/>
        <v>0.32097063051889763</v>
      </c>
      <c r="BHD6" s="34">
        <f t="shared" si="27"/>
        <v>0.32097061495819601</v>
      </c>
      <c r="BHE6" s="34">
        <f t="shared" si="27"/>
        <v>0.3209705826712192</v>
      </c>
      <c r="BHF6" s="34">
        <f t="shared" si="27"/>
        <v>0.32097063867155912</v>
      </c>
      <c r="BHG6" s="34">
        <f t="shared" si="27"/>
        <v>0.32097061532837479</v>
      </c>
      <c r="BHH6" s="34">
        <f t="shared" si="27"/>
        <v>0.32097065989013007</v>
      </c>
      <c r="BHI6" s="34">
        <f t="shared" si="27"/>
        <v>0.32097063023353478</v>
      </c>
      <c r="BHJ6" s="34">
        <f t="shared" si="28"/>
        <v>0.32097071942117245</v>
      </c>
      <c r="BHK6" s="34">
        <f t="shared" si="28"/>
        <v>0.32097022575929662</v>
      </c>
      <c r="BHL6" s="34">
        <f t="shared" si="28"/>
        <v>0.3209687307692114</v>
      </c>
      <c r="BHM6" s="34">
        <f t="shared" si="28"/>
        <v>0.32096835701860515</v>
      </c>
      <c r="BHN6" s="29">
        <f t="shared" si="29"/>
        <v>1.8475846308580258E-5</v>
      </c>
      <c r="BHO6" s="29">
        <f t="shared" si="29"/>
        <v>2.3178547555600549E-5</v>
      </c>
      <c r="BHP6" s="29">
        <f t="shared" si="29"/>
        <v>3.1853415596314302E-5</v>
      </c>
      <c r="BHQ6" s="29">
        <f t="shared" si="29"/>
        <v>3.9492375741591792E-5</v>
      </c>
      <c r="BHR6" s="29">
        <f t="shared" si="29"/>
        <v>4.2170179450334459E-5</v>
      </c>
      <c r="BHS6" s="29">
        <f t="shared" si="29"/>
        <v>4.3319046222417817E-5</v>
      </c>
      <c r="BHT6" s="29">
        <f t="shared" si="29"/>
        <v>4.3821430104060853E-5</v>
      </c>
      <c r="BHU6" s="29">
        <f t="shared" si="29"/>
        <v>4.4035162229150477E-5</v>
      </c>
      <c r="BHV6" s="29">
        <f t="shared" si="29"/>
        <v>4.4125592702697294E-5</v>
      </c>
      <c r="BHW6" s="29">
        <f t="shared" si="29"/>
        <v>4.4163837788638367E-5</v>
      </c>
      <c r="BHX6" s="29">
        <f t="shared" si="29"/>
        <v>4.4180251387060691E-5</v>
      </c>
      <c r="BHY6" s="29">
        <f t="shared" si="29"/>
        <v>4.4187159851176284E-5</v>
      </c>
      <c r="BHZ6" s="29">
        <f t="shared" si="29"/>
        <v>4.4190112746154069E-5</v>
      </c>
      <c r="BIA6" s="29">
        <f t="shared" si="29"/>
        <v>4.4191358304685886E-5</v>
      </c>
      <c r="BIB6" s="29">
        <f t="shared" si="29"/>
        <v>4.4191881775528541E-5</v>
      </c>
      <c r="BIC6" s="29">
        <f t="shared" si="29"/>
        <v>4.4192105173494608E-5</v>
      </c>
      <c r="BID6" s="29">
        <f t="shared" si="30"/>
        <v>4.419219675047015E-5</v>
      </c>
      <c r="BIE6" s="29">
        <f t="shared" si="30"/>
        <v>4.4192234577085051E-5</v>
      </c>
      <c r="BIF6" s="29">
        <f t="shared" si="30"/>
        <v>4.4192248964280249E-5</v>
      </c>
      <c r="BIG6" s="29">
        <f t="shared" si="30"/>
        <v>4.4192255224994459E-5</v>
      </c>
      <c r="BIH6" s="29">
        <f t="shared" si="30"/>
        <v>4.4192253047828574E-5</v>
      </c>
      <c r="BII6" s="29">
        <f t="shared" si="30"/>
        <v>4.4192257453308292E-5</v>
      </c>
      <c r="BIJ6" s="29">
        <f t="shared" si="30"/>
        <v>4.4192255981739305E-5</v>
      </c>
      <c r="BIK6" s="29">
        <f t="shared" si="30"/>
        <v>4.4192262439601653E-5</v>
      </c>
      <c r="BIL6" s="29">
        <f t="shared" si="30"/>
        <v>4.4192261053251932E-5</v>
      </c>
      <c r="BIM6" s="29">
        <f t="shared" si="30"/>
        <v>4.4192264010236863E-5</v>
      </c>
      <c r="BIN6" s="29">
        <f t="shared" si="30"/>
        <v>4.4192263914811019E-5</v>
      </c>
      <c r="BIO6" s="29">
        <f t="shared" si="30"/>
        <v>4.4192254568752525E-5</v>
      </c>
      <c r="BIP6" s="29">
        <f t="shared" si="30"/>
        <v>4.4192259120493074E-5</v>
      </c>
      <c r="BIQ6" s="29">
        <f t="shared" si="30"/>
        <v>4.4192264636259751E-5</v>
      </c>
      <c r="BIR6" s="29">
        <f t="shared" si="30"/>
        <v>4.419226366450089E-5</v>
      </c>
      <c r="BIS6" s="29">
        <f t="shared" si="30"/>
        <v>4.4192259692620015E-5</v>
      </c>
      <c r="BIT6" s="29">
        <f t="shared" si="31"/>
        <v>4.4192257640593125E-5</v>
      </c>
      <c r="BIU6" s="29">
        <f t="shared" si="31"/>
        <v>4.4192256018126383E-5</v>
      </c>
      <c r="BIV6" s="29">
        <f t="shared" si="31"/>
        <v>4.4192262362468352E-5</v>
      </c>
      <c r="BIW6" s="29">
        <f t="shared" si="31"/>
        <v>4.4192259741926995E-5</v>
      </c>
      <c r="BIX6" s="29">
        <f t="shared" si="31"/>
        <v>4.4192263847544439E-5</v>
      </c>
      <c r="BIY6" s="29">
        <f t="shared" si="31"/>
        <v>4.4192263066952512E-5</v>
      </c>
      <c r="BIZ6" s="29">
        <f t="shared" si="31"/>
        <v>4.4192258861425052E-5</v>
      </c>
      <c r="BJA6" s="29">
        <f t="shared" si="31"/>
        <v>4.4192260893650155E-5</v>
      </c>
      <c r="BJB6" s="29">
        <f t="shared" si="31"/>
        <v>4.4192258662441082E-5</v>
      </c>
      <c r="BJC6" s="29">
        <f t="shared" si="31"/>
        <v>4.419226173181897E-5</v>
      </c>
      <c r="BJD6" s="29">
        <f t="shared" si="31"/>
        <v>4.4192263855249139E-5</v>
      </c>
      <c r="BJE6" s="29">
        <f t="shared" si="31"/>
        <v>4.4192261064195252E-5</v>
      </c>
      <c r="BJF6" s="29">
        <f t="shared" si="31"/>
        <v>4.4192258981040626E-5</v>
      </c>
      <c r="BJG6" s="29">
        <f t="shared" si="31"/>
        <v>4.4192266702050045E-5</v>
      </c>
      <c r="BJH6" s="29">
        <f t="shared" si="31"/>
        <v>4.4192263256129203E-5</v>
      </c>
      <c r="BJI6" s="29">
        <f t="shared" si="31"/>
        <v>4.4192265959116682E-5</v>
      </c>
      <c r="BJJ6" s="29">
        <f t="shared" si="32"/>
        <v>4.4192258918880056E-5</v>
      </c>
      <c r="BJK6" s="29">
        <f t="shared" si="32"/>
        <v>4.4192256238835122E-5</v>
      </c>
      <c r="BJL6" s="29">
        <f t="shared" si="32"/>
        <v>4.4192261657518541E-5</v>
      </c>
      <c r="BJM6" s="29">
        <f t="shared" si="32"/>
        <v>4.4192265914912038E-5</v>
      </c>
      <c r="BJN6" s="29">
        <f t="shared" si="32"/>
        <v>4.4192253192820279E-5</v>
      </c>
      <c r="BJO6" s="29">
        <f t="shared" si="32"/>
        <v>4.4192263717496659E-5</v>
      </c>
      <c r="BJP6" s="29">
        <f t="shared" si="32"/>
        <v>4.4192261603445489E-5</v>
      </c>
      <c r="BJQ6" s="29">
        <f t="shared" si="32"/>
        <v>4.4192261714677856E-5</v>
      </c>
      <c r="BJR6" s="29">
        <f t="shared" si="32"/>
        <v>4.4192258138817098E-5</v>
      </c>
      <c r="BJS6" s="29">
        <f t="shared" si="32"/>
        <v>4.4192261014679827E-5</v>
      </c>
      <c r="BJT6" s="29">
        <f t="shared" si="32"/>
        <v>4.4192262407513531E-5</v>
      </c>
      <c r="BJU6" s="29">
        <f t="shared" si="32"/>
        <v>4.4192265297511484E-5</v>
      </c>
      <c r="BJV6" s="29">
        <f t="shared" si="32"/>
        <v>4.4192260284937592E-5</v>
      </c>
      <c r="BJW6" s="29">
        <f t="shared" si="32"/>
        <v>4.4192262374378923E-5</v>
      </c>
      <c r="BJX6" s="29">
        <f t="shared" si="32"/>
        <v>4.4192258385670024E-5</v>
      </c>
      <c r="BJY6" s="29">
        <f t="shared" si="32"/>
        <v>4.4192261040222559E-5</v>
      </c>
      <c r="BJZ6" s="29">
        <f t="shared" si="33"/>
        <v>4.4192253057066539E-5</v>
      </c>
      <c r="BKA6" s="29">
        <f t="shared" si="33"/>
        <v>4.4192297244631354E-5</v>
      </c>
      <c r="BKB6" s="29">
        <f t="shared" si="33"/>
        <v>4.4192431061653013E-5</v>
      </c>
      <c r="BKC6" s="29">
        <f t="shared" si="33"/>
        <v>4.4192464516370471E-5</v>
      </c>
      <c r="BKD6" s="289">
        <f t="shared" si="34"/>
        <v>2.6307236547312714E-2</v>
      </c>
      <c r="BKE6" s="29">
        <f t="shared" si="34"/>
        <v>3.4054042358780359E-2</v>
      </c>
      <c r="BKF6" s="29">
        <f t="shared" si="34"/>
        <v>4.9428775688054913E-2</v>
      </c>
      <c r="BKG6" s="29">
        <f t="shared" si="34"/>
        <v>6.3894770106165427E-2</v>
      </c>
      <c r="BKH6" s="29">
        <f t="shared" si="34"/>
        <v>6.9078905450259034E-2</v>
      </c>
      <c r="BKI6" s="29">
        <f t="shared" si="34"/>
        <v>7.1322337464720637E-2</v>
      </c>
      <c r="BKJ6" s="29">
        <f t="shared" si="34"/>
        <v>7.2308112036261168E-2</v>
      </c>
      <c r="BKK6" s="29">
        <f t="shared" si="34"/>
        <v>7.2728498814574868E-2</v>
      </c>
      <c r="BKL6" s="29">
        <f t="shared" si="34"/>
        <v>7.2906556623727761E-2</v>
      </c>
      <c r="BKM6" s="29">
        <f t="shared" si="34"/>
        <v>7.2981896411235758E-2</v>
      </c>
      <c r="BKN6" s="29">
        <f t="shared" si="34"/>
        <v>7.3014236372674277E-2</v>
      </c>
      <c r="BKO6" s="29">
        <f t="shared" si="34"/>
        <v>7.3027849392118233E-2</v>
      </c>
      <c r="BKP6" s="29">
        <f t="shared" si="34"/>
        <v>7.3033668236557575E-2</v>
      </c>
      <c r="BKQ6" s="29">
        <f t="shared" si="34"/>
        <v>7.3036122717211729E-2</v>
      </c>
      <c r="BKR6" s="29">
        <f t="shared" si="34"/>
        <v>7.3037154268448923E-2</v>
      </c>
      <c r="BKS6" s="29">
        <f t="shared" si="34"/>
        <v>7.3037594497521396E-2</v>
      </c>
      <c r="BKT6" s="29">
        <f t="shared" si="35"/>
        <v>7.303777495974581E-2</v>
      </c>
      <c r="BKU6" s="29">
        <f t="shared" si="35"/>
        <v>7.3037849501171606E-2</v>
      </c>
      <c r="BKV6" s="29">
        <f t="shared" si="35"/>
        <v>7.3037877852697441E-2</v>
      </c>
      <c r="BKW6" s="29">
        <f t="shared" si="35"/>
        <v>7.30378901901136E-2</v>
      </c>
      <c r="BKX6" s="29">
        <f t="shared" si="35"/>
        <v>7.3037885899772073E-2</v>
      </c>
      <c r="BKY6" s="29">
        <f t="shared" si="35"/>
        <v>7.3037894581247723E-2</v>
      </c>
      <c r="BKZ6" s="29">
        <f t="shared" si="35"/>
        <v>7.3037891681361419E-2</v>
      </c>
      <c r="BLA6" s="29">
        <f t="shared" si="35"/>
        <v>7.3037904407280002E-2</v>
      </c>
      <c r="BLB6" s="29">
        <f t="shared" si="35"/>
        <v>7.303790167532738E-2</v>
      </c>
      <c r="BLC6" s="29">
        <f t="shared" si="35"/>
        <v>7.3037907502387242E-2</v>
      </c>
      <c r="BLD6" s="29">
        <f t="shared" si="35"/>
        <v>7.3037907314340206E-2</v>
      </c>
      <c r="BLE6" s="29">
        <f t="shared" si="35"/>
        <v>7.3037888896917674E-2</v>
      </c>
      <c r="BLF6" s="29">
        <f t="shared" si="35"/>
        <v>7.3037897866616242E-2</v>
      </c>
      <c r="BLG6" s="29">
        <f t="shared" si="35"/>
        <v>7.3037908736033275E-2</v>
      </c>
      <c r="BLH6" s="29">
        <f t="shared" si="35"/>
        <v>7.3037906821076956E-2</v>
      </c>
      <c r="BLI6" s="29">
        <f t="shared" si="35"/>
        <v>7.3037898994054468E-2</v>
      </c>
      <c r="BLJ6" s="29">
        <f t="shared" si="36"/>
        <v>7.3037894950312821E-2</v>
      </c>
      <c r="BLK6" s="29">
        <f t="shared" si="36"/>
        <v>7.3037891753066089E-2</v>
      </c>
      <c r="BLL6" s="29">
        <f t="shared" si="36"/>
        <v>7.3037904255280436E-2</v>
      </c>
      <c r="BLM6" s="29">
        <f t="shared" si="36"/>
        <v>7.303789909121923E-2</v>
      </c>
      <c r="BLN6" s="29">
        <f t="shared" si="36"/>
        <v>7.3037907181784101E-2</v>
      </c>
      <c r="BLO6" s="29">
        <f t="shared" si="36"/>
        <v>7.3037905643542955E-2</v>
      </c>
      <c r="BLP6" s="29">
        <f t="shared" si="36"/>
        <v>7.3037897356094561E-2</v>
      </c>
      <c r="BLQ6" s="29">
        <f t="shared" si="36"/>
        <v>7.3037901360814728E-2</v>
      </c>
      <c r="BLR6" s="29">
        <f t="shared" si="36"/>
        <v>7.3037896963975099E-2</v>
      </c>
      <c r="BLS6" s="29">
        <f t="shared" si="36"/>
        <v>7.3037903012517363E-2</v>
      </c>
      <c r="BLT6" s="29">
        <f t="shared" si="36"/>
        <v>7.3037907196967067E-2</v>
      </c>
      <c r="BLU6" s="29">
        <f t="shared" si="36"/>
        <v>7.3037901696892352E-2</v>
      </c>
      <c r="BLV6" s="29">
        <f t="shared" si="36"/>
        <v>7.3037897591810078E-2</v>
      </c>
      <c r="BLW6" s="29">
        <f t="shared" si="36"/>
        <v>7.3037912806897434E-2</v>
      </c>
      <c r="BLX6" s="29">
        <f t="shared" si="36"/>
        <v>7.3037906016336154E-2</v>
      </c>
      <c r="BLY6" s="29">
        <f t="shared" si="36"/>
        <v>7.3037911342866552E-2</v>
      </c>
      <c r="BLZ6" s="29">
        <f t="shared" si="37"/>
        <v>7.3037897469315924E-2</v>
      </c>
      <c r="BMA6" s="29">
        <f t="shared" si="37"/>
        <v>7.3037892187996598E-2</v>
      </c>
      <c r="BMB6" s="29">
        <f t="shared" si="37"/>
        <v>7.3037902866100304E-2</v>
      </c>
      <c r="BMC6" s="29">
        <f t="shared" si="37"/>
        <v>7.303791125575651E-2</v>
      </c>
      <c r="BMD6" s="29">
        <f t="shared" si="37"/>
        <v>7.303788618549395E-2</v>
      </c>
      <c r="BME6" s="29">
        <f t="shared" si="37"/>
        <v>7.3037906925510807E-2</v>
      </c>
      <c r="BMF6" s="29">
        <f t="shared" si="37"/>
        <v>7.3037902759543513E-2</v>
      </c>
      <c r="BMG6" s="29">
        <f t="shared" si="37"/>
        <v>7.3037902978738939E-2</v>
      </c>
      <c r="BMH6" s="29">
        <f t="shared" si="37"/>
        <v>7.3037895932117208E-2</v>
      </c>
      <c r="BMI6" s="29">
        <f t="shared" si="37"/>
        <v>7.3037901599316848E-2</v>
      </c>
      <c r="BMJ6" s="29">
        <f t="shared" si="37"/>
        <v>7.3037904344046833E-2</v>
      </c>
      <c r="BMK6" s="29">
        <f t="shared" si="37"/>
        <v>7.3037910039101636E-2</v>
      </c>
      <c r="BML6" s="29">
        <f t="shared" si="37"/>
        <v>7.3037900161280561E-2</v>
      </c>
      <c r="BMM6" s="29">
        <f t="shared" si="37"/>
        <v>7.3037904278751523E-2</v>
      </c>
      <c r="BMN6" s="29">
        <f t="shared" si="37"/>
        <v>7.3037896418567685E-2</v>
      </c>
      <c r="BMO6" s="29">
        <f t="shared" si="37"/>
        <v>7.3037901649651571E-2</v>
      </c>
      <c r="BMP6" s="29">
        <f t="shared" si="38"/>
        <v>7.3037885917976497E-2</v>
      </c>
      <c r="BMQ6" s="29">
        <f t="shared" si="38"/>
        <v>7.3037972994378642E-2</v>
      </c>
      <c r="BMR6" s="29">
        <f t="shared" si="38"/>
        <v>7.3038236695546488E-2</v>
      </c>
      <c r="BMS6" s="29">
        <f t="shared" si="38"/>
        <v>7.3038302621789661E-2</v>
      </c>
      <c r="BMT6" s="284">
        <f t="shared" si="39"/>
        <v>1005.7136891890414</v>
      </c>
      <c r="BMU6" s="110">
        <f t="shared" si="39"/>
        <v>1015.2099919502106</v>
      </c>
      <c r="BMV6" s="110">
        <f t="shared" si="39"/>
        <v>1062.5774719071374</v>
      </c>
      <c r="BMW6" s="110">
        <f t="shared" si="39"/>
        <v>1128.3896989284053</v>
      </c>
      <c r="BMX6" s="110">
        <f t="shared" si="39"/>
        <v>1151.6227374056145</v>
      </c>
      <c r="BMY6" s="110">
        <f t="shared" si="39"/>
        <v>1161.1034307426689</v>
      </c>
      <c r="BMZ6" s="110">
        <f t="shared" si="39"/>
        <v>1165.1360511918951</v>
      </c>
      <c r="BNA6" s="110">
        <f t="shared" si="39"/>
        <v>1166.8296957453247</v>
      </c>
      <c r="BNB6" s="110">
        <f t="shared" si="39"/>
        <v>1167.542264739988</v>
      </c>
      <c r="BNC6" s="110">
        <f t="shared" si="39"/>
        <v>1167.8429034608241</v>
      </c>
      <c r="BND6" s="110">
        <f t="shared" si="39"/>
        <v>1167.9717961463577</v>
      </c>
      <c r="BNE6" s="110">
        <f t="shared" si="39"/>
        <v>1168.0260231810071</v>
      </c>
      <c r="BNF6" s="110">
        <f t="shared" si="39"/>
        <v>1168.049197229102</v>
      </c>
      <c r="BNG6" s="110">
        <f t="shared" si="39"/>
        <v>1168.0589714867526</v>
      </c>
      <c r="BNH6" s="110">
        <f t="shared" si="39"/>
        <v>1168.0630791771305</v>
      </c>
      <c r="BNI6" s="110">
        <f t="shared" si="39"/>
        <v>1168.0648321626277</v>
      </c>
      <c r="BNJ6" s="110">
        <f t="shared" si="40"/>
        <v>1168.065550755382</v>
      </c>
      <c r="BNK6" s="110">
        <f t="shared" si="40"/>
        <v>1168.0658475752443</v>
      </c>
      <c r="BNL6" s="110">
        <f t="shared" si="40"/>
        <v>1168.0659604693303</v>
      </c>
      <c r="BNM6" s="110">
        <f t="shared" si="40"/>
        <v>1168.066009596163</v>
      </c>
      <c r="BNN6" s="110">
        <f t="shared" si="40"/>
        <v>1168.0659925122882</v>
      </c>
      <c r="BNO6" s="110">
        <f t="shared" si="40"/>
        <v>1168.066027081386</v>
      </c>
      <c r="BNP6" s="110">
        <f t="shared" si="40"/>
        <v>1168.0660155342193</v>
      </c>
      <c r="BNQ6" s="110">
        <f t="shared" si="40"/>
        <v>1168.0660662080286</v>
      </c>
      <c r="BNR6" s="110">
        <f t="shared" si="40"/>
        <v>1168.0660553295659</v>
      </c>
      <c r="BNS6" s="110">
        <f t="shared" si="40"/>
        <v>1168.0660785325492</v>
      </c>
      <c r="BNT6" s="110">
        <f t="shared" si="40"/>
        <v>1168.0660777837579</v>
      </c>
      <c r="BNU6" s="110">
        <f t="shared" si="40"/>
        <v>1168.066004446737</v>
      </c>
      <c r="BNV6" s="110">
        <f t="shared" si="40"/>
        <v>1168.0660401635178</v>
      </c>
      <c r="BNW6" s="110">
        <f t="shared" si="40"/>
        <v>1168.0660834448495</v>
      </c>
      <c r="BNX6" s="110">
        <f t="shared" si="40"/>
        <v>1168.066075819615</v>
      </c>
      <c r="BNY6" s="110">
        <f t="shared" si="40"/>
        <v>1168.0660446529059</v>
      </c>
      <c r="BNZ6" s="110">
        <f t="shared" si="41"/>
        <v>1168.0660285509803</v>
      </c>
      <c r="BOA6" s="110">
        <f t="shared" si="41"/>
        <v>1168.0660158197429</v>
      </c>
      <c r="BOB6" s="110">
        <f t="shared" si="41"/>
        <v>1168.066065602776</v>
      </c>
      <c r="BOC6" s="110">
        <f t="shared" si="41"/>
        <v>1168.06604503981</v>
      </c>
      <c r="BOD6" s="110">
        <f t="shared" si="41"/>
        <v>1168.0660772559281</v>
      </c>
      <c r="BOE6" s="110">
        <f t="shared" si="41"/>
        <v>1168.0660711307494</v>
      </c>
      <c r="BOF6" s="110">
        <f t="shared" si="41"/>
        <v>1168.0660381306525</v>
      </c>
      <c r="BOG6" s="110">
        <f t="shared" si="41"/>
        <v>1168.0660540771964</v>
      </c>
      <c r="BOH6" s="110">
        <f t="shared" si="41"/>
        <v>1168.0660365692574</v>
      </c>
      <c r="BOI6" s="110">
        <f t="shared" si="41"/>
        <v>1168.0660606541719</v>
      </c>
      <c r="BOJ6" s="110">
        <f t="shared" si="41"/>
        <v>1168.0660773163856</v>
      </c>
      <c r="BOK6" s="110">
        <f t="shared" si="41"/>
        <v>1168.0660554154365</v>
      </c>
      <c r="BOL6" s="110">
        <f t="shared" si="41"/>
        <v>1168.0660390692569</v>
      </c>
      <c r="BOM6" s="110">
        <f t="shared" si="41"/>
        <v>1168.0660996547704</v>
      </c>
      <c r="BON6" s="110">
        <f t="shared" si="41"/>
        <v>1168.0660726151882</v>
      </c>
      <c r="BOO6" s="110">
        <f t="shared" si="41"/>
        <v>1168.066093825093</v>
      </c>
      <c r="BOP6" s="110">
        <f t="shared" si="42"/>
        <v>1168.0660385814931</v>
      </c>
      <c r="BOQ6" s="110">
        <f t="shared" si="42"/>
        <v>1168.0660175516089</v>
      </c>
      <c r="BOR6" s="110">
        <f t="shared" si="42"/>
        <v>1168.0660600711487</v>
      </c>
      <c r="BOS6" s="110">
        <f t="shared" si="42"/>
        <v>1168.0660934782263</v>
      </c>
      <c r="BOT6" s="110">
        <f t="shared" si="42"/>
        <v>1168.0659936500151</v>
      </c>
      <c r="BOU6" s="110">
        <f t="shared" si="42"/>
        <v>1168.0660762354644</v>
      </c>
      <c r="BOV6" s="110">
        <f t="shared" si="42"/>
        <v>1168.066059646846</v>
      </c>
      <c r="BOW6" s="110">
        <f t="shared" si="42"/>
        <v>1168.0660605196686</v>
      </c>
      <c r="BOX6" s="110">
        <f t="shared" si="42"/>
        <v>1168.0660324604637</v>
      </c>
      <c r="BOY6" s="110">
        <f t="shared" si="42"/>
        <v>1168.0660550268965</v>
      </c>
      <c r="BOZ6" s="110">
        <f t="shared" si="42"/>
        <v>1168.0660659562382</v>
      </c>
      <c r="BPA6" s="110">
        <f t="shared" si="42"/>
        <v>1168.0660886335843</v>
      </c>
      <c r="BPB6" s="110">
        <f t="shared" si="42"/>
        <v>1168.0660493007272</v>
      </c>
      <c r="BPC6" s="110">
        <f t="shared" si="42"/>
        <v>1168.0660656962366</v>
      </c>
      <c r="BPD6" s="110">
        <f t="shared" si="42"/>
        <v>1168.0660343974794</v>
      </c>
      <c r="BPE6" s="110">
        <f t="shared" si="42"/>
        <v>1168.0660552273264</v>
      </c>
      <c r="BPF6" s="110">
        <f t="shared" si="43"/>
        <v>1168.0659925847772</v>
      </c>
      <c r="BPG6" s="110">
        <f t="shared" si="43"/>
        <v>1168.0663393172993</v>
      </c>
      <c r="BPH6" s="110">
        <f t="shared" si="43"/>
        <v>1168.0673893538508</v>
      </c>
      <c r="BPI6" s="110">
        <f t="shared" si="43"/>
        <v>1168.0676518657888</v>
      </c>
      <c r="BPJ6" s="184">
        <f t="shared" si="44"/>
        <v>100</v>
      </c>
      <c r="BPK6" s="34">
        <f t="shared" si="44"/>
        <v>99.986318642026433</v>
      </c>
      <c r="BPL6" s="34">
        <f t="shared" si="44"/>
        <v>67.084685159396287</v>
      </c>
      <c r="BPM6" s="34">
        <f t="shared" si="44"/>
        <v>67.068839625127026</v>
      </c>
      <c r="BPN6" s="34">
        <f t="shared" si="44"/>
        <v>67.075859083894755</v>
      </c>
      <c r="BPO6" s="34">
        <f t="shared" si="44"/>
        <v>67.069592382099444</v>
      </c>
      <c r="BPP6" s="34">
        <f t="shared" si="44"/>
        <v>67.081410666566299</v>
      </c>
      <c r="BPQ6" s="34">
        <f t="shared" si="44"/>
        <v>67.064737099627379</v>
      </c>
      <c r="BPR6" s="34">
        <f t="shared" si="44"/>
        <v>67.07998042831872</v>
      </c>
      <c r="BPS6" s="34">
        <f t="shared" si="44"/>
        <v>67.061914260980842</v>
      </c>
      <c r="BPT6" s="34">
        <f t="shared" si="44"/>
        <v>67.085494373141628</v>
      </c>
      <c r="BPU6" s="34">
        <f t="shared" si="44"/>
        <v>67.06458654823291</v>
      </c>
      <c r="BPV6" s="34">
        <f t="shared" si="44"/>
        <v>67.081015469155787</v>
      </c>
      <c r="BPW6" s="34">
        <f t="shared" si="44"/>
        <v>67.067710489668414</v>
      </c>
      <c r="BPX6" s="34">
        <f t="shared" si="44"/>
        <v>67.07984869584854</v>
      </c>
      <c r="BPY6" s="34">
        <f t="shared" si="44"/>
        <v>67.072678685686327</v>
      </c>
      <c r="BPZ6" s="34">
        <f t="shared" si="45"/>
        <v>67.07503105122511</v>
      </c>
      <c r="BQA6" s="34">
        <f t="shared" si="45"/>
        <v>67.06710828409048</v>
      </c>
      <c r="BQB6" s="34">
        <f t="shared" si="45"/>
        <v>67.082351612781807</v>
      </c>
      <c r="BQC6" s="34">
        <f t="shared" si="45"/>
        <v>67.06458654823291</v>
      </c>
      <c r="BQD6" s="34">
        <f t="shared" si="45"/>
        <v>67.081316571944754</v>
      </c>
      <c r="BQE6" s="34">
        <f t="shared" si="45"/>
        <v>67.067898678911504</v>
      </c>
      <c r="BQF6" s="34">
        <f t="shared" si="45"/>
        <v>67.088430125334042</v>
      </c>
      <c r="BQG6" s="34">
        <f t="shared" si="45"/>
        <v>67.068801987278405</v>
      </c>
      <c r="BQH6" s="34">
        <f t="shared" si="45"/>
        <v>67.07777861417442</v>
      </c>
      <c r="BQI6" s="34">
        <f t="shared" si="45"/>
        <v>67.064624186081531</v>
      </c>
      <c r="BQJ6" s="34">
        <f t="shared" si="45"/>
        <v>67.078362000828022</v>
      </c>
      <c r="BQK6" s="34">
        <f t="shared" si="45"/>
        <v>67.065583951221356</v>
      </c>
      <c r="BQL6" s="34">
        <f t="shared" si="45"/>
        <v>67.082069328917157</v>
      </c>
      <c r="BQM6" s="34">
        <f t="shared" si="45"/>
        <v>67.06797395460876</v>
      </c>
      <c r="BQN6" s="34">
        <f t="shared" si="45"/>
        <v>67.087545635891459</v>
      </c>
      <c r="BQO6" s="34">
        <f t="shared" si="45"/>
        <v>67.066280251420835</v>
      </c>
      <c r="BQP6" s="34">
        <f t="shared" si="46"/>
        <v>67.086792878919042</v>
      </c>
      <c r="BQQ6" s="34">
        <f t="shared" si="46"/>
        <v>67.067221197636357</v>
      </c>
      <c r="BQR6" s="34">
        <f t="shared" si="46"/>
        <v>67.082765629116651</v>
      </c>
      <c r="BQS6" s="34">
        <f t="shared" si="46"/>
        <v>67.067390567955144</v>
      </c>
      <c r="BQT6" s="34">
        <f t="shared" si="46"/>
        <v>67.078907749633032</v>
      </c>
      <c r="BQU6" s="34">
        <f t="shared" si="46"/>
        <v>67.065997967556186</v>
      </c>
      <c r="BQV6" s="34">
        <f t="shared" si="46"/>
        <v>67.079641687681132</v>
      </c>
      <c r="BQW6" s="34">
        <f t="shared" si="46"/>
        <v>67.068293876322031</v>
      </c>
      <c r="BQX6" s="34">
        <f t="shared" si="46"/>
        <v>67.08336783469457</v>
      </c>
      <c r="BQY6" s="34">
        <f t="shared" si="46"/>
        <v>67.065734502615825</v>
      </c>
      <c r="BQZ6" s="34">
        <f t="shared" si="46"/>
        <v>67.085946027325079</v>
      </c>
      <c r="BRA6" s="34">
        <f t="shared" si="46"/>
        <v>67.07077797433098</v>
      </c>
      <c r="BRB6" s="34">
        <f t="shared" si="46"/>
        <v>67.079434679513724</v>
      </c>
      <c r="BRC6" s="34">
        <f t="shared" si="46"/>
        <v>67.067409386879447</v>
      </c>
      <c r="BRD6" s="34">
        <f t="shared" si="46"/>
        <v>67.078362000828022</v>
      </c>
      <c r="BRE6" s="34">
        <f t="shared" si="46"/>
        <v>67.066901275923058</v>
      </c>
      <c r="BRF6" s="34">
        <f t="shared" si="47"/>
        <v>67.080225074334749</v>
      </c>
      <c r="BRG6" s="34">
        <f t="shared" si="47"/>
        <v>67.068971357597192</v>
      </c>
      <c r="BRH6" s="34">
        <f t="shared" si="47"/>
        <v>67.086416500432833</v>
      </c>
      <c r="BRI6" s="34">
        <f t="shared" si="47"/>
        <v>67.071681282697881</v>
      </c>
      <c r="BRJ6" s="34">
        <f t="shared" si="47"/>
        <v>67.087395084496976</v>
      </c>
      <c r="BRK6" s="34">
        <f t="shared" si="47"/>
        <v>67.064925288870498</v>
      </c>
      <c r="BRL6" s="34">
        <f t="shared" si="47"/>
        <v>67.079340584892179</v>
      </c>
      <c r="BRM6" s="34">
        <f t="shared" si="47"/>
        <v>67.064021980503597</v>
      </c>
      <c r="BRN6" s="34">
        <f t="shared" si="47"/>
        <v>67.078042079114766</v>
      </c>
      <c r="BRO6" s="34">
        <f t="shared" si="47"/>
        <v>67.062610561180321</v>
      </c>
      <c r="BRP6" s="34">
        <f t="shared" si="47"/>
        <v>67.078136173736311</v>
      </c>
      <c r="BRQ6" s="34">
        <f t="shared" si="47"/>
        <v>67.064887651021877</v>
      </c>
      <c r="BRR6" s="34">
        <f t="shared" si="47"/>
        <v>67.08218224246302</v>
      </c>
      <c r="BRS6" s="34">
        <f t="shared" si="47"/>
        <v>67.067258835484964</v>
      </c>
      <c r="BRT6" s="34">
        <f t="shared" si="47"/>
        <v>67.082050509992854</v>
      </c>
      <c r="BRU6" s="34">
        <f t="shared" si="47"/>
        <v>67.065339305205313</v>
      </c>
      <c r="BRV6" s="34">
        <f t="shared" si="48"/>
        <v>67.080526177123716</v>
      </c>
      <c r="BRW6" s="34">
        <f t="shared" si="48"/>
        <v>67.065602770145659</v>
      </c>
      <c r="BRX6" s="34">
        <f t="shared" si="48"/>
        <v>99.967048063532687</v>
      </c>
      <c r="BRY6" s="34">
        <f t="shared" si="48"/>
        <v>100</v>
      </c>
      <c r="BRZ6" s="184">
        <f t="shared" si="49"/>
        <v>0.49999959999999999</v>
      </c>
      <c r="BSA6" s="34">
        <f t="shared" si="49"/>
        <v>0.71410769963070331</v>
      </c>
      <c r="BSB6" s="34">
        <f t="shared" si="49"/>
        <v>2.6157609532348167</v>
      </c>
      <c r="BSC6" s="34">
        <f t="shared" si="49"/>
        <v>3.8355665826015515</v>
      </c>
      <c r="BSD6" s="34">
        <f t="shared" si="49"/>
        <v>4.205380353715495</v>
      </c>
      <c r="BSE6" s="34">
        <f t="shared" si="49"/>
        <v>4.3656355973045589</v>
      </c>
      <c r="BSF6" s="34">
        <f t="shared" si="49"/>
        <v>4.4351869920989113</v>
      </c>
      <c r="BSG6" s="34">
        <f t="shared" si="49"/>
        <v>4.4786830306037073</v>
      </c>
      <c r="BSH6" s="34">
        <f t="shared" si="49"/>
        <v>4.4872046485113177</v>
      </c>
      <c r="BSI6" s="34">
        <f t="shared" si="49"/>
        <v>4.4994763917075629</v>
      </c>
      <c r="BSJ6" s="34">
        <f t="shared" si="49"/>
        <v>4.4897857996644408</v>
      </c>
      <c r="BSK6" s="34">
        <f t="shared" si="49"/>
        <v>4.5027415442697123</v>
      </c>
      <c r="BSL6" s="34">
        <f t="shared" si="49"/>
        <v>4.4947217613101902</v>
      </c>
      <c r="BSM6" s="34">
        <f t="shared" si="49"/>
        <v>4.4996317571700661</v>
      </c>
      <c r="BSN6" s="34">
        <f t="shared" si="49"/>
        <v>4.495160705671978</v>
      </c>
      <c r="BSO6" s="34">
        <f t="shared" si="49"/>
        <v>4.501314185092034</v>
      </c>
      <c r="BSP6" s="34">
        <f t="shared" si="50"/>
        <v>4.4932979571762006</v>
      </c>
      <c r="BSQ6" s="34">
        <f t="shared" si="50"/>
        <v>4.5015985887022101</v>
      </c>
      <c r="BSR6" s="34">
        <f t="shared" si="50"/>
        <v>4.4974392332202404</v>
      </c>
      <c r="BSS6" s="34">
        <f t="shared" si="50"/>
        <v>4.5031098459512888</v>
      </c>
      <c r="BST6" s="34">
        <f t="shared" si="50"/>
        <v>4.4948059371587066</v>
      </c>
      <c r="BSU6" s="34">
        <f t="shared" si="50"/>
        <v>4.5046543271974668</v>
      </c>
      <c r="BSV6" s="34">
        <f t="shared" si="50"/>
        <v>4.4961433653534622</v>
      </c>
      <c r="BSW6" s="34">
        <f t="shared" si="50"/>
        <v>4.5053406508933191</v>
      </c>
      <c r="BSX6" s="34">
        <f t="shared" si="50"/>
        <v>4.5002354913436529</v>
      </c>
      <c r="BSY6" s="34">
        <f t="shared" si="50"/>
        <v>4.5092819600525296</v>
      </c>
      <c r="BSZ6" s="34">
        <f t="shared" si="50"/>
        <v>4.5006510444645826</v>
      </c>
      <c r="BTA6" s="34">
        <f t="shared" si="50"/>
        <v>4.5056940116972912</v>
      </c>
      <c r="BTB6" s="34">
        <f t="shared" si="50"/>
        <v>4.5041216382058389</v>
      </c>
      <c r="BTC6" s="34">
        <f t="shared" si="50"/>
        <v>4.5079727651326174</v>
      </c>
      <c r="BTD6" s="34">
        <f t="shared" si="50"/>
        <v>4.4953485351334033</v>
      </c>
      <c r="BTE6" s="34">
        <f t="shared" si="50"/>
        <v>4.510794379319865</v>
      </c>
      <c r="BTF6" s="34">
        <f t="shared" si="51"/>
        <v>4.5038492232790199</v>
      </c>
      <c r="BTG6" s="34">
        <f t="shared" si="51"/>
        <v>4.5082708751120277</v>
      </c>
      <c r="BTH6" s="34">
        <f t="shared" si="51"/>
        <v>4.5007074047787095</v>
      </c>
      <c r="BTI6" s="34">
        <f t="shared" si="51"/>
        <v>4.5132485017931563</v>
      </c>
      <c r="BTJ6" s="34">
        <f t="shared" si="51"/>
        <v>4.5027909686208689</v>
      </c>
      <c r="BTK6" s="34">
        <f t="shared" si="51"/>
        <v>4.5095295554433754</v>
      </c>
      <c r="BTL6" s="34">
        <f t="shared" si="51"/>
        <v>4.503191913374132</v>
      </c>
      <c r="BTM6" s="34">
        <f t="shared" si="51"/>
        <v>4.5080392317351201</v>
      </c>
      <c r="BTN6" s="34">
        <f t="shared" si="51"/>
        <v>4.4994476237952625</v>
      </c>
      <c r="BTO6" s="34">
        <f t="shared" si="51"/>
        <v>4.5116332840311824</v>
      </c>
      <c r="BTP6" s="34">
        <f t="shared" si="51"/>
        <v>4.5034275864119664</v>
      </c>
      <c r="BTQ6" s="34">
        <f t="shared" si="51"/>
        <v>4.5115713450618928</v>
      </c>
      <c r="BTR6" s="34">
        <f t="shared" si="51"/>
        <v>4.5073173535903122</v>
      </c>
      <c r="BTS6" s="34">
        <f t="shared" si="51"/>
        <v>4.5127119530459945</v>
      </c>
      <c r="BTT6" s="34">
        <f t="shared" si="51"/>
        <v>4.5078784123599709</v>
      </c>
      <c r="BTU6" s="34">
        <f t="shared" si="51"/>
        <v>4.512015528420358</v>
      </c>
      <c r="BTV6" s="34">
        <f t="shared" si="52"/>
        <v>4.5077860079466765</v>
      </c>
      <c r="BTW6" s="34">
        <f t="shared" si="52"/>
        <v>4.5177344137942841</v>
      </c>
      <c r="BTX6" s="34">
        <f t="shared" si="52"/>
        <v>4.5044752091960421</v>
      </c>
      <c r="BTY6" s="34">
        <f t="shared" si="52"/>
        <v>4.512177035258996</v>
      </c>
      <c r="BTZ6" s="34">
        <f t="shared" si="52"/>
        <v>4.5068570574127111</v>
      </c>
      <c r="BUA6" s="34">
        <f t="shared" si="52"/>
        <v>4.5126718429405868</v>
      </c>
      <c r="BUB6" s="34">
        <f t="shared" si="52"/>
        <v>4.5059417305613012</v>
      </c>
      <c r="BUC6" s="34">
        <f t="shared" si="52"/>
        <v>4.5168674805704709</v>
      </c>
      <c r="BUD6" s="34">
        <f t="shared" si="52"/>
        <v>4.5087243250674094</v>
      </c>
      <c r="BUE6" s="34">
        <f t="shared" si="52"/>
        <v>4.5177543412748946</v>
      </c>
      <c r="BUF6" s="34">
        <f t="shared" si="52"/>
        <v>4.5097943570835799</v>
      </c>
      <c r="BUG6" s="34">
        <f t="shared" si="52"/>
        <v>4.5171595839597893</v>
      </c>
      <c r="BUH6" s="34">
        <f t="shared" si="52"/>
        <v>4.5099173862071424</v>
      </c>
      <c r="BUI6" s="34">
        <f t="shared" si="52"/>
        <v>4.5160635048908189</v>
      </c>
      <c r="BUJ6" s="34">
        <f t="shared" si="52"/>
        <v>4.5157549254531917</v>
      </c>
      <c r="BUK6" s="34">
        <f t="shared" si="52"/>
        <v>4.5188140869732116</v>
      </c>
      <c r="BUL6" s="34">
        <f t="shared" si="53"/>
        <v>4.5148065654750633</v>
      </c>
      <c r="BUM6" s="34">
        <f t="shared" si="53"/>
        <v>4.425290875520381</v>
      </c>
      <c r="BUN6" s="34">
        <f t="shared" si="53"/>
        <v>1.8827073885425381</v>
      </c>
      <c r="BUO6" s="34">
        <f t="shared" si="53"/>
        <v>1.8567370000000001</v>
      </c>
      <c r="BUP6" s="284">
        <f t="shared" si="54"/>
        <v>68.748817678839458</v>
      </c>
      <c r="BUQ6" s="110">
        <f t="shared" si="54"/>
        <v>30.256975407992677</v>
      </c>
      <c r="BUR6" s="110">
        <f t="shared" si="54"/>
        <v>25.943192080949817</v>
      </c>
      <c r="BUS6" s="110">
        <f t="shared" si="54"/>
        <v>24.696935193836648</v>
      </c>
      <c r="BUT6" s="110">
        <f t="shared" si="54"/>
        <v>24.02318842416944</v>
      </c>
      <c r="BUU6" s="110">
        <f t="shared" si="54"/>
        <v>23.84356844038626</v>
      </c>
      <c r="BUV6" s="110">
        <f t="shared" si="54"/>
        <v>23.782434462533718</v>
      </c>
      <c r="BUW6" s="110">
        <f t="shared" si="54"/>
        <v>23.855968311813484</v>
      </c>
      <c r="BUX6" s="110">
        <f t="shared" si="54"/>
        <v>23.683875754388271</v>
      </c>
      <c r="BUY6" s="110">
        <f t="shared" si="54"/>
        <v>23.749526761184814</v>
      </c>
      <c r="BUZ6" s="110">
        <f t="shared" si="54"/>
        <v>23.801553962224954</v>
      </c>
      <c r="BVA6" s="110">
        <f t="shared" si="54"/>
        <v>23.713307037952109</v>
      </c>
      <c r="BVB6" s="110">
        <f t="shared" si="54"/>
        <v>23.702322540297686</v>
      </c>
      <c r="BVC6" s="110">
        <f t="shared" si="54"/>
        <v>23.78465475592575</v>
      </c>
      <c r="BVD6" s="110">
        <f t="shared" si="54"/>
        <v>23.728905835957484</v>
      </c>
      <c r="BVE6" s="110">
        <f t="shared" si="54"/>
        <v>23.652650390057961</v>
      </c>
      <c r="BVF6" s="110">
        <f t="shared" si="55"/>
        <v>23.767778818534346</v>
      </c>
      <c r="BVG6" s="110">
        <f t="shared" si="55"/>
        <v>23.804780693429677</v>
      </c>
      <c r="BVH6" s="110">
        <f t="shared" si="55"/>
        <v>23.60699514756595</v>
      </c>
      <c r="BVI6" s="110">
        <f t="shared" si="55"/>
        <v>23.650198897427607</v>
      </c>
      <c r="BVJ6" s="110">
        <f t="shared" si="55"/>
        <v>23.828706137349727</v>
      </c>
      <c r="BVK6" s="110">
        <f t="shared" si="55"/>
        <v>23.657978634873416</v>
      </c>
      <c r="BVL6" s="110">
        <f t="shared" si="55"/>
        <v>23.689545302100079</v>
      </c>
      <c r="BVM6" s="110">
        <f t="shared" si="55"/>
        <v>23.800934332731639</v>
      </c>
      <c r="BVN6" s="110">
        <f t="shared" si="55"/>
        <v>23.77158377280443</v>
      </c>
      <c r="BVO6" s="110">
        <f t="shared" si="55"/>
        <v>23.75924628902068</v>
      </c>
      <c r="BVP6" s="110">
        <f t="shared" si="55"/>
        <v>23.7583051786212</v>
      </c>
      <c r="BVQ6" s="110">
        <f t="shared" si="55"/>
        <v>23.851879436778724</v>
      </c>
      <c r="BVR6" s="110">
        <f t="shared" si="55"/>
        <v>23.733381285390763</v>
      </c>
      <c r="BVS6" s="110">
        <f t="shared" si="55"/>
        <v>23.730694719962425</v>
      </c>
      <c r="BVT6" s="110">
        <f t="shared" si="55"/>
        <v>23.846375197020528</v>
      </c>
      <c r="BVU6" s="110">
        <f t="shared" si="55"/>
        <v>23.796552795933163</v>
      </c>
      <c r="BVV6" s="110">
        <f t="shared" si="56"/>
        <v>23.720862382244917</v>
      </c>
      <c r="BVW6" s="110">
        <f t="shared" si="56"/>
        <v>23.742607827824919</v>
      </c>
      <c r="BVX6" s="110">
        <f t="shared" si="56"/>
        <v>23.828947658498826</v>
      </c>
      <c r="BVY6" s="110">
        <f t="shared" si="56"/>
        <v>23.699005161902679</v>
      </c>
      <c r="BVZ6" s="110">
        <f t="shared" si="56"/>
        <v>23.696057204814647</v>
      </c>
      <c r="BWA6" s="110">
        <f t="shared" si="56"/>
        <v>23.820814125457765</v>
      </c>
      <c r="BWB6" s="110">
        <f t="shared" si="56"/>
        <v>23.708485696643184</v>
      </c>
      <c r="BWC6" s="110">
        <f t="shared" si="56"/>
        <v>23.653256365569963</v>
      </c>
      <c r="BWD6" s="110">
        <f t="shared" si="56"/>
        <v>23.812007220402705</v>
      </c>
      <c r="BWE6" s="110">
        <f t="shared" si="56"/>
        <v>23.820122459580858</v>
      </c>
      <c r="BWF6" s="110">
        <f t="shared" si="56"/>
        <v>23.780379931779329</v>
      </c>
      <c r="BWG6" s="110">
        <f t="shared" si="56"/>
        <v>23.753627640177584</v>
      </c>
      <c r="BWH6" s="110">
        <f t="shared" si="56"/>
        <v>23.856400856701377</v>
      </c>
      <c r="BWI6" s="110">
        <f t="shared" si="56"/>
        <v>23.809411429813089</v>
      </c>
      <c r="BWJ6" s="110">
        <f t="shared" si="56"/>
        <v>23.801456318271448</v>
      </c>
      <c r="BWK6" s="110">
        <f t="shared" si="56"/>
        <v>23.882504592996991</v>
      </c>
      <c r="BWL6" s="110">
        <f t="shared" si="57"/>
        <v>23.755688085381525</v>
      </c>
      <c r="BWM6" s="110">
        <f t="shared" si="57"/>
        <v>23.736795729996288</v>
      </c>
      <c r="BWN6" s="110">
        <f t="shared" si="57"/>
        <v>23.810783952564801</v>
      </c>
      <c r="BWO6" s="110">
        <f t="shared" si="57"/>
        <v>23.867003002456954</v>
      </c>
      <c r="BWP6" s="110">
        <f t="shared" si="57"/>
        <v>23.682907017322933</v>
      </c>
      <c r="BWQ6" s="110">
        <f t="shared" si="57"/>
        <v>23.74550145475617</v>
      </c>
      <c r="BWR6" s="110">
        <f t="shared" si="57"/>
        <v>23.851443921871176</v>
      </c>
      <c r="BWS6" s="110">
        <f t="shared" si="57"/>
        <v>23.724505987747502</v>
      </c>
      <c r="BWT6" s="110">
        <f t="shared" si="57"/>
        <v>23.751375540629351</v>
      </c>
      <c r="BWU6" s="110">
        <f t="shared" si="57"/>
        <v>23.81347107754182</v>
      </c>
      <c r="BWV6" s="110">
        <f t="shared" si="57"/>
        <v>23.825405691746823</v>
      </c>
      <c r="BWW6" s="110">
        <f t="shared" si="57"/>
        <v>23.774269224994661</v>
      </c>
      <c r="BWX6" s="110">
        <f t="shared" si="57"/>
        <v>23.834258063890982</v>
      </c>
      <c r="BWY6" s="110">
        <f t="shared" si="57"/>
        <v>23.912267226926641</v>
      </c>
      <c r="BWZ6" s="110">
        <f t="shared" si="57"/>
        <v>23.822858142564211</v>
      </c>
      <c r="BXA6" s="110">
        <f t="shared" si="57"/>
        <v>23.524902892801542</v>
      </c>
      <c r="BXB6" s="110">
        <f t="shared" si="58"/>
        <v>36.898596800088704</v>
      </c>
      <c r="BXC6" s="356">
        <f t="shared" si="59"/>
        <v>0.68483986180461032</v>
      </c>
      <c r="BXD6" s="112">
        <f t="shared" si="59"/>
        <v>0.68969023826029729</v>
      </c>
      <c r="BXE6" s="112">
        <f t="shared" si="59"/>
        <v>0.70010714767901105</v>
      </c>
      <c r="BXF6" s="112">
        <f t="shared" si="59"/>
        <v>0.70410049513533823</v>
      </c>
      <c r="BXG6" s="112">
        <f t="shared" si="59"/>
        <v>0.70566379625461406</v>
      </c>
      <c r="BXH6" s="112">
        <f t="shared" si="59"/>
        <v>0.70629947418719263</v>
      </c>
      <c r="BXI6" s="112">
        <f t="shared" si="59"/>
        <v>0.70656063441850558</v>
      </c>
      <c r="BXJ6" s="112">
        <f t="shared" si="59"/>
        <v>0.70666945254723679</v>
      </c>
      <c r="BXK6" s="112">
        <f t="shared" si="59"/>
        <v>0.70671537041818</v>
      </c>
      <c r="BXL6" s="112">
        <f t="shared" si="59"/>
        <v>0.70673490751352575</v>
      </c>
      <c r="BXM6" s="112">
        <f t="shared" si="59"/>
        <v>0.70674315834138612</v>
      </c>
      <c r="BXN6" s="112">
        <f t="shared" si="59"/>
        <v>0.7067466693039145</v>
      </c>
      <c r="BXO6" s="112">
        <f t="shared" si="59"/>
        <v>0.70674814833098276</v>
      </c>
      <c r="BXP6" s="112">
        <f t="shared" si="59"/>
        <v>0.70674877270506986</v>
      </c>
      <c r="BXQ6" s="112">
        <f t="shared" si="59"/>
        <v>0.70674903601039829</v>
      </c>
      <c r="BXR6" s="112">
        <f t="shared" si="59"/>
        <v>0.70674914418436008</v>
      </c>
      <c r="BXS6" s="112">
        <f t="shared" si="60"/>
        <v>0.70674918783180984</v>
      </c>
      <c r="BXT6" s="112">
        <f t="shared" si="60"/>
        <v>0.70674920509210959</v>
      </c>
      <c r="BXU6" s="112">
        <f t="shared" si="60"/>
        <v>0.70674920850568601</v>
      </c>
      <c r="BXV6" s="112">
        <f t="shared" si="60"/>
        <v>0.70674921036840754</v>
      </c>
      <c r="BXW6" s="112">
        <f t="shared" si="60"/>
        <v>0.70674921282096181</v>
      </c>
      <c r="BXX6" s="112">
        <f t="shared" si="60"/>
        <v>0.70674921698916771</v>
      </c>
      <c r="BXY6" s="112">
        <f t="shared" si="60"/>
        <v>0.70674922122861328</v>
      </c>
      <c r="BXZ6" s="112">
        <f t="shared" si="60"/>
        <v>0.70674922254155825</v>
      </c>
      <c r="BYA6" s="112">
        <f t="shared" si="60"/>
        <v>0.70674922493362946</v>
      </c>
      <c r="BYB6" s="112">
        <f t="shared" si="60"/>
        <v>0.7067492170411801</v>
      </c>
      <c r="BYC6" s="112">
        <f t="shared" si="60"/>
        <v>0.70674921303345362</v>
      </c>
      <c r="BYD6" s="112">
        <f t="shared" si="60"/>
        <v>0.70674922144921459</v>
      </c>
      <c r="BYE6" s="112">
        <f t="shared" si="60"/>
        <v>0.7067492252476999</v>
      </c>
      <c r="BYF6" s="112">
        <f t="shared" si="60"/>
        <v>0.7067492211151496</v>
      </c>
      <c r="BYG6" s="112">
        <f t="shared" si="60"/>
        <v>0.70674921607956742</v>
      </c>
      <c r="BYH6" s="112">
        <f t="shared" si="60"/>
        <v>0.70674921300793658</v>
      </c>
      <c r="BYI6" s="112">
        <f t="shared" si="61"/>
        <v>0.70674921695510695</v>
      </c>
      <c r="BYJ6" s="112">
        <f t="shared" si="61"/>
        <v>0.7067492200679556</v>
      </c>
      <c r="BYK6" s="112">
        <f t="shared" si="61"/>
        <v>0.70674922130937912</v>
      </c>
      <c r="BYL6" s="112">
        <f t="shared" si="61"/>
        <v>0.70674922408887719</v>
      </c>
      <c r="BYM6" s="112">
        <f t="shared" si="61"/>
        <v>0.7067492199208163</v>
      </c>
      <c r="BYN6" s="112">
        <f t="shared" si="61"/>
        <v>0.70674921810408198</v>
      </c>
      <c r="BYO6" s="112">
        <f t="shared" si="61"/>
        <v>0.70674921793774448</v>
      </c>
      <c r="BYP6" s="112">
        <f t="shared" si="61"/>
        <v>0.70674921863839724</v>
      </c>
      <c r="BYQ6" s="112">
        <f t="shared" si="61"/>
        <v>0.70674922297923581</v>
      </c>
      <c r="BYR6" s="112">
        <f t="shared" si="61"/>
        <v>0.70674922242114724</v>
      </c>
      <c r="BYS6" s="112">
        <f t="shared" si="61"/>
        <v>0.70674921834663662</v>
      </c>
      <c r="BYT6" s="112">
        <f t="shared" si="61"/>
        <v>0.70674922305950205</v>
      </c>
      <c r="BYU6" s="112">
        <f t="shared" si="61"/>
        <v>0.70674922663318973</v>
      </c>
      <c r="BYV6" s="112">
        <f t="shared" si="61"/>
        <v>0.70674922601214751</v>
      </c>
      <c r="BYW6" s="112">
        <f t="shared" si="61"/>
        <v>0.70674922238649829</v>
      </c>
      <c r="BYX6" s="112">
        <f t="shared" si="61"/>
        <v>0.70674921426099668</v>
      </c>
      <c r="BYY6" s="112">
        <f t="shared" si="62"/>
        <v>0.7067492165503142</v>
      </c>
      <c r="BYZ6" s="112">
        <f t="shared" si="62"/>
        <v>0.70674922463886447</v>
      </c>
      <c r="BZA6" s="112">
        <f t="shared" si="62"/>
        <v>0.70674921756294029</v>
      </c>
      <c r="BZB6" s="112">
        <f t="shared" si="62"/>
        <v>0.70674921572605054</v>
      </c>
      <c r="BZC6" s="112">
        <f t="shared" si="62"/>
        <v>0.70674922275677265</v>
      </c>
      <c r="BZD6" s="112">
        <f t="shared" si="62"/>
        <v>0.70674922108255078</v>
      </c>
      <c r="BZE6" s="112">
        <f t="shared" si="62"/>
        <v>0.70674921818635372</v>
      </c>
      <c r="BZF6" s="112">
        <f t="shared" si="62"/>
        <v>0.70674921760120224</v>
      </c>
      <c r="BZG6" s="112">
        <f t="shared" si="62"/>
        <v>0.70674922116954642</v>
      </c>
      <c r="BZH6" s="112">
        <f t="shared" si="62"/>
        <v>0.70674922474970492</v>
      </c>
      <c r="BZI6" s="112">
        <f t="shared" si="62"/>
        <v>0.7067492229753739</v>
      </c>
      <c r="BZJ6" s="112">
        <f t="shared" si="62"/>
        <v>0.70674922053183242</v>
      </c>
      <c r="BZK6" s="112">
        <f t="shared" si="62"/>
        <v>0.70674921894417198</v>
      </c>
      <c r="BZL6" s="112">
        <f t="shared" si="62"/>
        <v>0.70674921782890709</v>
      </c>
      <c r="BZM6" s="112">
        <f t="shared" si="62"/>
        <v>0.70674921337454888</v>
      </c>
      <c r="BZN6" s="112">
        <f t="shared" si="62"/>
        <v>0.70674924363890879</v>
      </c>
      <c r="BZO6" s="112">
        <f t="shared" si="63"/>
        <v>0.70674939243712953</v>
      </c>
      <c r="BZP6" s="284">
        <f t="shared" si="64"/>
        <v>46.617257924369817</v>
      </c>
      <c r="BZQ6" s="110">
        <f t="shared" si="64"/>
        <v>13.405933145216789</v>
      </c>
      <c r="BZR6" s="110">
        <f t="shared" si="64"/>
        <v>10.255675886248465</v>
      </c>
      <c r="BZS6" s="110">
        <f t="shared" si="64"/>
        <v>9.8511009805088161</v>
      </c>
      <c r="BZT6" s="110">
        <f t="shared" si="64"/>
        <v>9.7889501774493457</v>
      </c>
      <c r="BZU6" s="110">
        <f t="shared" si="64"/>
        <v>9.7311894885042118</v>
      </c>
      <c r="BZV6" s="110">
        <f t="shared" si="64"/>
        <v>9.8450091639313193</v>
      </c>
      <c r="BZW6" s="110">
        <f t="shared" si="64"/>
        <v>9.8040372199906436</v>
      </c>
      <c r="BZX6" s="110">
        <f t="shared" si="64"/>
        <v>9.7355457379206047</v>
      </c>
      <c r="BZY6" s="110">
        <f t="shared" si="64"/>
        <v>9.5919044291434421</v>
      </c>
      <c r="BZZ6" s="110">
        <f t="shared" si="64"/>
        <v>9.4061990113670326</v>
      </c>
      <c r="CAA6" s="110">
        <f t="shared" si="64"/>
        <v>8.6266537874980145</v>
      </c>
      <c r="CAB6" s="110">
        <f t="shared" si="64"/>
        <v>7.5160522583616931</v>
      </c>
      <c r="CAC6" s="110">
        <f t="shared" si="64"/>
        <v>5.6828127182522445</v>
      </c>
      <c r="CAD6" s="110">
        <f t="shared" si="64"/>
        <v>3.6213983699508772</v>
      </c>
      <c r="CAE6" s="110">
        <f t="shared" si="64"/>
        <v>1.8875822764249621</v>
      </c>
      <c r="CAF6" s="110">
        <f t="shared" si="65"/>
        <v>0.89204000520163795</v>
      </c>
      <c r="CAG6" s="110">
        <f t="shared" si="65"/>
        <v>0.39315875870082101</v>
      </c>
      <c r="CAH6" s="110">
        <f t="shared" si="65"/>
        <v>0.16100495241132934</v>
      </c>
      <c r="CAI6" s="110">
        <f t="shared" si="65"/>
        <v>6.9864481133327924E-2</v>
      </c>
      <c r="CAJ6" s="110">
        <f t="shared" si="65"/>
        <v>2.4950868643059919E-2</v>
      </c>
      <c r="CAK6" s="110">
        <f t="shared" si="65"/>
        <v>1.4941175855602326E-2</v>
      </c>
      <c r="CAL6" s="110">
        <f t="shared" si="65"/>
        <v>5.7200919443598577E-3</v>
      </c>
      <c r="CAM6" s="110">
        <f t="shared" si="65"/>
        <v>6.6458799320543481E-3</v>
      </c>
      <c r="CAN6" s="110">
        <f t="shared" si="65"/>
        <v>-5.2949906141346026E-4</v>
      </c>
      <c r="CAO6" s="110">
        <f t="shared" si="65"/>
        <v>2.2701685480492951E-3</v>
      </c>
      <c r="CAP6" s="110">
        <f t="shared" si="65"/>
        <v>-3.1171375028531357E-3</v>
      </c>
      <c r="CAQ6" s="110">
        <f t="shared" si="65"/>
        <v>4.9084390651566358E-3</v>
      </c>
      <c r="CAR6" s="110">
        <f t="shared" si="65"/>
        <v>-3.9646350971403073E-3</v>
      </c>
      <c r="CAS6" s="110">
        <f t="shared" si="65"/>
        <v>4.7882005475171543E-3</v>
      </c>
      <c r="CAT6" s="110">
        <f t="shared" si="65"/>
        <v>-1.8843529151339219E-3</v>
      </c>
      <c r="CAU6" s="110">
        <f t="shared" si="65"/>
        <v>3.9815574866320915E-3</v>
      </c>
      <c r="CAV6" s="110">
        <f t="shared" si="66"/>
        <v>-2.2216431378438103E-3</v>
      </c>
      <c r="CAW6" s="110">
        <f t="shared" si="66"/>
        <v>4.8279180344689906E-3</v>
      </c>
      <c r="CAX6" s="110">
        <f t="shared" si="66"/>
        <v>-1.3884897474807007E-3</v>
      </c>
      <c r="CAY6" s="110">
        <f t="shared" si="66"/>
        <v>2.9124586724136475E-3</v>
      </c>
      <c r="CAZ6" s="110">
        <f t="shared" si="66"/>
        <v>-1.5976468039658096E-3</v>
      </c>
      <c r="CBA6" s="110">
        <f t="shared" si="66"/>
        <v>3.5437762777371239E-3</v>
      </c>
      <c r="CBB6" s="110">
        <f t="shared" si="66"/>
        <v>-2.3456157882554246E-3</v>
      </c>
      <c r="CBC6" s="110">
        <f t="shared" si="66"/>
        <v>3.6341017895969037E-3</v>
      </c>
      <c r="CBD6" s="110">
        <f t="shared" si="66"/>
        <v>-1.9533875640871693E-3</v>
      </c>
      <c r="CBE6" s="110">
        <f t="shared" si="66"/>
        <v>3.3764492642151195E-3</v>
      </c>
      <c r="CBF6" s="110">
        <f t="shared" si="66"/>
        <v>-4.2873841735167886E-3</v>
      </c>
      <c r="CBG6" s="110">
        <f t="shared" si="66"/>
        <v>6.7955848923753562E-3</v>
      </c>
      <c r="CBH6" s="110">
        <f t="shared" si="66"/>
        <v>-5.0010761076056806E-4</v>
      </c>
      <c r="CBI6" s="110">
        <f t="shared" si="66"/>
        <v>2.2570937876970811E-3</v>
      </c>
      <c r="CBJ6" s="110">
        <f t="shared" si="66"/>
        <v>-3.7795182459606537E-3</v>
      </c>
      <c r="CBK6" s="110">
        <f t="shared" si="66"/>
        <v>3.1138254446830601E-3</v>
      </c>
      <c r="CBL6" s="110">
        <f t="shared" si="67"/>
        <v>-9.3528095215957192E-4</v>
      </c>
      <c r="CBM6" s="110">
        <f t="shared" si="67"/>
        <v>3.5437670081954805E-3</v>
      </c>
      <c r="CBN6" s="110">
        <f t="shared" si="67"/>
        <v>-1.4914423032340567E-3</v>
      </c>
      <c r="CBO6" s="110">
        <f t="shared" si="67"/>
        <v>2.728388011476842E-3</v>
      </c>
      <c r="CBP6" s="110">
        <f t="shared" si="67"/>
        <v>-2.2237440289699741E-3</v>
      </c>
      <c r="CBQ6" s="110">
        <f t="shared" si="67"/>
        <v>4.9748896882012249E-3</v>
      </c>
      <c r="CBR6" s="110">
        <f t="shared" si="67"/>
        <v>-2.0683719179789119E-3</v>
      </c>
      <c r="CBS6" s="110">
        <f t="shared" si="67"/>
        <v>3.9577524763493481E-3</v>
      </c>
      <c r="CBT6" s="110">
        <f t="shared" si="67"/>
        <v>2.8280341764085553E-4</v>
      </c>
      <c r="CBU6" s="110">
        <f t="shared" si="67"/>
        <v>2.1188641914210897E-3</v>
      </c>
      <c r="CBV6" s="110">
        <f t="shared" si="67"/>
        <v>1.7344931781815523E-2</v>
      </c>
      <c r="CBW6" s="110">
        <f t="shared" si="67"/>
        <v>2.9442238425770395E-3</v>
      </c>
      <c r="CBX6" s="110">
        <f t="shared" si="67"/>
        <v>-4.3244365798512582E-3</v>
      </c>
      <c r="CBY6" s="110">
        <f t="shared" si="67"/>
        <v>1.3066675930235147E-3</v>
      </c>
      <c r="CBZ6" s="110">
        <f t="shared" si="67"/>
        <v>3.7084491613155302E-2</v>
      </c>
      <c r="CCA6" s="110">
        <f t="shared" si="67"/>
        <v>-0.19404724796785341</v>
      </c>
      <c r="CCB6" s="110">
        <f t="shared" si="68"/>
        <v>-7.7642851778040347</v>
      </c>
      <c r="CCC6" s="284">
        <f t="shared" si="69"/>
        <v>11.106615998364475</v>
      </c>
      <c r="CCD6" s="110">
        <f t="shared" si="69"/>
        <v>2.8662176855897386</v>
      </c>
      <c r="CCE6" s="110">
        <f t="shared" si="69"/>
        <v>1.6263914335142535</v>
      </c>
      <c r="CCF6" s="110">
        <f t="shared" si="69"/>
        <v>1.6501430192055579</v>
      </c>
      <c r="CCG6" s="110">
        <f t="shared" si="69"/>
        <v>1.6372158219143718</v>
      </c>
      <c r="CCH6" s="110">
        <f t="shared" si="69"/>
        <v>1.6075335447321546</v>
      </c>
      <c r="CCI6" s="110">
        <f t="shared" si="69"/>
        <v>1.6220540212249366</v>
      </c>
      <c r="CCJ6" s="110">
        <f t="shared" si="69"/>
        <v>1.6159200186664477</v>
      </c>
      <c r="CCK6" s="110">
        <f t="shared" si="69"/>
        <v>1.6176243492175009</v>
      </c>
      <c r="CCL6" s="110">
        <f t="shared" si="69"/>
        <v>1.5958696692939811</v>
      </c>
      <c r="CCM6" s="110">
        <f t="shared" si="69"/>
        <v>1.5865267572492587</v>
      </c>
      <c r="CCN6" s="110">
        <f t="shared" si="69"/>
        <v>1.5074127397607455</v>
      </c>
      <c r="CCO6" s="110">
        <f t="shared" si="69"/>
        <v>1.4146312180501679</v>
      </c>
      <c r="CCP6" s="110">
        <f t="shared" si="69"/>
        <v>1.2126566005739257</v>
      </c>
      <c r="CCQ6" s="110">
        <f t="shared" si="69"/>
        <v>0.92307433824567819</v>
      </c>
      <c r="CCR6" s="110">
        <f t="shared" si="69"/>
        <v>0.57704330516739522</v>
      </c>
      <c r="CCS6" s="110">
        <f t="shared" si="70"/>
        <v>0.30780400765803789</v>
      </c>
      <c r="CCT6" s="110">
        <f t="shared" si="70"/>
        <v>0.14472517961354445</v>
      </c>
      <c r="CCU6" s="110">
        <f t="shared" si="70"/>
        <v>6.2168709522622496E-2</v>
      </c>
      <c r="CCV6" s="110">
        <f t="shared" si="70"/>
        <v>2.7064367682322378E-2</v>
      </c>
      <c r="CCW6" s="110">
        <f t="shared" si="70"/>
        <v>9.5777725055870809E-3</v>
      </c>
      <c r="CCX6" s="110">
        <f t="shared" si="70"/>
        <v>5.7400781813459626E-3</v>
      </c>
      <c r="CCY6" s="110">
        <f t="shared" si="70"/>
        <v>2.1962646986698761E-3</v>
      </c>
      <c r="CCZ6" s="110">
        <f t="shared" si="70"/>
        <v>2.5650534457494429E-3</v>
      </c>
      <c r="CDA6" s="110">
        <f t="shared" si="70"/>
        <v>-2.0390041230358439E-4</v>
      </c>
      <c r="CDB6" s="110">
        <f t="shared" si="70"/>
        <v>9.0270827720426866E-4</v>
      </c>
      <c r="CDC6" s="110">
        <f t="shared" si="70"/>
        <v>-1.2251531217607986E-3</v>
      </c>
      <c r="CDD6" s="110">
        <f t="shared" si="70"/>
        <v>1.8500800038986857E-3</v>
      </c>
      <c r="CDE6" s="110">
        <f t="shared" si="70"/>
        <v>-1.5202137108121464E-3</v>
      </c>
      <c r="CDF6" s="110">
        <f t="shared" si="70"/>
        <v>1.8854943285729643E-3</v>
      </c>
      <c r="CDG6" s="110">
        <f t="shared" si="70"/>
        <v>-7.3999704167133776E-4</v>
      </c>
      <c r="CDH6" s="110">
        <f t="shared" si="70"/>
        <v>1.5593609777098973E-3</v>
      </c>
      <c r="CDI6" s="110">
        <f t="shared" si="71"/>
        <v>-8.5293797290241587E-4</v>
      </c>
      <c r="CDJ6" s="110">
        <f t="shared" si="71"/>
        <v>1.8588907646428525E-3</v>
      </c>
      <c r="CDK6" s="110">
        <f t="shared" si="71"/>
        <v>-5.3530515912547367E-4</v>
      </c>
      <c r="CDL6" s="110">
        <f t="shared" si="71"/>
        <v>1.1239052309641806E-3</v>
      </c>
      <c r="CDM6" s="110">
        <f t="shared" si="71"/>
        <v>-6.3046819330046203E-4</v>
      </c>
      <c r="CDN6" s="110">
        <f t="shared" si="71"/>
        <v>1.3797756772415527E-3</v>
      </c>
      <c r="CDO6" s="110">
        <f t="shared" si="71"/>
        <v>-9.1242882504377241E-4</v>
      </c>
      <c r="CDP6" s="110">
        <f t="shared" si="71"/>
        <v>1.414276961930405E-3</v>
      </c>
      <c r="CDQ6" s="110">
        <f t="shared" si="71"/>
        <v>-7.4636479137909248E-4</v>
      </c>
      <c r="CDR6" s="110">
        <f t="shared" si="71"/>
        <v>1.3107413546540238E-3</v>
      </c>
      <c r="CDS6" s="110">
        <f t="shared" si="71"/>
        <v>-1.6869393374875654E-3</v>
      </c>
      <c r="CDT6" s="110">
        <f t="shared" si="71"/>
        <v>2.6017229502624736E-3</v>
      </c>
      <c r="CDU6" s="110">
        <f t="shared" si="71"/>
        <v>-1.9116853800173105E-4</v>
      </c>
      <c r="CDV6" s="110">
        <f t="shared" si="71"/>
        <v>8.7746423661103198E-4</v>
      </c>
      <c r="CDW6" s="110">
        <f t="shared" si="71"/>
        <v>-1.4839577444646474E-3</v>
      </c>
      <c r="CDX6" s="110">
        <f t="shared" si="71"/>
        <v>1.235275318286164E-3</v>
      </c>
      <c r="CDY6" s="110">
        <f t="shared" si="72"/>
        <v>-3.6068844269158121E-4</v>
      </c>
      <c r="CDZ6" s="110">
        <f t="shared" si="72"/>
        <v>1.3433136299997534E-3</v>
      </c>
      <c r="CEA6" s="110">
        <f t="shared" si="72"/>
        <v>-5.9146999445118043E-4</v>
      </c>
      <c r="CEB6" s="110">
        <f t="shared" si="72"/>
        <v>1.0622197244396631E-3</v>
      </c>
      <c r="CEC6" s="110">
        <f t="shared" si="72"/>
        <v>-8.4783435760117415E-4</v>
      </c>
      <c r="CED6" s="110">
        <f t="shared" si="72"/>
        <v>1.945141163926371E-3</v>
      </c>
      <c r="CEE6" s="110">
        <f t="shared" si="72"/>
        <v>-8.0816875729525185E-4</v>
      </c>
      <c r="CEF6" s="110">
        <f t="shared" si="72"/>
        <v>1.5441551888426871E-3</v>
      </c>
      <c r="CEG6" s="110">
        <f t="shared" si="72"/>
        <v>1.0890483731237284E-4</v>
      </c>
      <c r="CEH6" s="110">
        <f t="shared" si="72"/>
        <v>8.1145197987886331E-4</v>
      </c>
      <c r="CEI6" s="110">
        <f t="shared" si="72"/>
        <v>6.7676218537711134E-3</v>
      </c>
      <c r="CEJ6" s="110">
        <f t="shared" si="72"/>
        <v>1.1532760871086976E-3</v>
      </c>
      <c r="CEK6" s="110">
        <f t="shared" si="72"/>
        <v>-1.6866814756029823E-3</v>
      </c>
      <c r="CEL6" s="110">
        <f t="shared" si="72"/>
        <v>5.0713611749544885E-4</v>
      </c>
      <c r="CEM6" s="110">
        <f t="shared" si="72"/>
        <v>1.4596973617797248E-2</v>
      </c>
      <c r="CEN6" s="110">
        <f t="shared" si="72"/>
        <v>-6.8479074309983651E-2</v>
      </c>
      <c r="CEO6" s="110">
        <f t="shared" si="73"/>
        <v>-1.2005523798848154</v>
      </c>
      <c r="CEP6" s="284">
        <f t="shared" si="74"/>
        <v>50.97079421051513</v>
      </c>
      <c r="CEQ6" s="110">
        <f t="shared" si="74"/>
        <v>20.294946245104143</v>
      </c>
      <c r="CER6" s="110">
        <f t="shared" si="74"/>
        <v>17.400750302992293</v>
      </c>
      <c r="CES6" s="110">
        <f t="shared" si="74"/>
        <v>16.564893138233835</v>
      </c>
      <c r="CET6" s="110">
        <f t="shared" si="74"/>
        <v>16.113685336221433</v>
      </c>
      <c r="CEU6" s="110">
        <f t="shared" si="74"/>
        <v>15.992604576801401</v>
      </c>
      <c r="CEV6" s="110">
        <f t="shared" si="74"/>
        <v>15.951441488317496</v>
      </c>
      <c r="CEW6" s="110">
        <f t="shared" si="74"/>
        <v>16.000421002313253</v>
      </c>
      <c r="CEX6" s="110">
        <f t="shared" si="74"/>
        <v>15.885649784121618</v>
      </c>
      <c r="CEY6" s="110">
        <f t="shared" si="74"/>
        <v>15.93000110732361</v>
      </c>
      <c r="CEZ6" s="110">
        <f t="shared" si="74"/>
        <v>15.96436718334307</v>
      </c>
      <c r="CFA6" s="110">
        <f t="shared" si="74"/>
        <v>15.905548775891216</v>
      </c>
      <c r="CFB6" s="110">
        <f t="shared" si="74"/>
        <v>15.898042863998045</v>
      </c>
      <c r="CFC6" s="110">
        <f t="shared" si="74"/>
        <v>15.953857158799924</v>
      </c>
      <c r="CFD6" s="110">
        <f t="shared" si="74"/>
        <v>15.915891613545783</v>
      </c>
      <c r="CFE6" s="110">
        <f t="shared" si="74"/>
        <v>15.864084756710668</v>
      </c>
      <c r="CFF6" s="110">
        <f t="shared" si="75"/>
        <v>15.942172619998031</v>
      </c>
      <c r="CFG6" s="110">
        <f t="shared" si="75"/>
        <v>15.966690885913046</v>
      </c>
      <c r="CFH6" s="110">
        <f t="shared" si="75"/>
        <v>15.833906597701759</v>
      </c>
      <c r="CFI6" s="110">
        <f t="shared" si="75"/>
        <v>15.863276376730367</v>
      </c>
      <c r="CFJ6" s="110">
        <f t="shared" si="75"/>
        <v>15.983856364646137</v>
      </c>
      <c r="CFK6" s="110">
        <f t="shared" si="75"/>
        <v>15.869442282855003</v>
      </c>
      <c r="CFL6" s="110">
        <f t="shared" si="75"/>
        <v>15.889356888648987</v>
      </c>
      <c r="CFM6" s="110">
        <f t="shared" si="75"/>
        <v>15.963571029559825</v>
      </c>
      <c r="CFN6" s="110">
        <f t="shared" si="75"/>
        <v>15.943954604221666</v>
      </c>
      <c r="CFO6" s="110">
        <f t="shared" si="75"/>
        <v>15.935794400306749</v>
      </c>
      <c r="CFP6" s="110">
        <f t="shared" si="75"/>
        <v>15.935604086364666</v>
      </c>
      <c r="CFQ6" s="110">
        <f t="shared" si="75"/>
        <v>15.998652575844435</v>
      </c>
      <c r="CFR6" s="110">
        <f t="shared" si="75"/>
        <v>15.919817233339108</v>
      </c>
      <c r="CFS6" s="110">
        <f t="shared" si="75"/>
        <v>15.917813110839282</v>
      </c>
      <c r="CFT6" s="110">
        <f t="shared" si="75"/>
        <v>15.995320694209807</v>
      </c>
      <c r="CFU6" s="110">
        <f t="shared" si="75"/>
        <v>15.962014251259907</v>
      </c>
      <c r="CFV6" s="110">
        <f t="shared" si="76"/>
        <v>15.910765332665333</v>
      </c>
      <c r="CFW6" s="110">
        <f t="shared" si="76"/>
        <v>15.925370203717765</v>
      </c>
      <c r="CFX6" s="110">
        <f t="shared" si="76"/>
        <v>15.982824014353685</v>
      </c>
      <c r="CFY6" s="110">
        <f t="shared" si="76"/>
        <v>15.895502921370081</v>
      </c>
      <c r="CFZ6" s="110">
        <f t="shared" si="76"/>
        <v>15.89361261852223</v>
      </c>
      <c r="CGA6" s="110">
        <f t="shared" si="76"/>
        <v>15.977564464883672</v>
      </c>
      <c r="CGB6" s="110">
        <f t="shared" si="76"/>
        <v>15.902662059881111</v>
      </c>
      <c r="CGC6" s="110">
        <f t="shared" si="76"/>
        <v>15.865312723857956</v>
      </c>
      <c r="CGD6" s="110">
        <f t="shared" si="76"/>
        <v>15.972101736698541</v>
      </c>
      <c r="CGE6" s="110">
        <f t="shared" si="76"/>
        <v>15.978146340542478</v>
      </c>
      <c r="CGF6" s="110">
        <f t="shared" si="76"/>
        <v>15.950714638691815</v>
      </c>
      <c r="CGG6" s="110">
        <f t="shared" si="76"/>
        <v>15.932370061115341</v>
      </c>
      <c r="CGH6" s="110">
        <f t="shared" si="76"/>
        <v>16.001175777242423</v>
      </c>
      <c r="CGI6" s="110">
        <f t="shared" si="76"/>
        <v>15.969598197796115</v>
      </c>
      <c r="CGJ6" s="110">
        <f t="shared" si="76"/>
        <v>15.964484096711235</v>
      </c>
      <c r="CGK6" s="110">
        <f t="shared" si="76"/>
        <v>16.019092518416681</v>
      </c>
      <c r="CGL6" s="110">
        <f t="shared" si="77"/>
        <v>15.934764699437492</v>
      </c>
      <c r="CGM6" s="110">
        <f t="shared" si="77"/>
        <v>15.922415319199436</v>
      </c>
      <c r="CGN6" s="110">
        <f t="shared" si="77"/>
        <v>15.972162809768426</v>
      </c>
      <c r="CGO6" s="110">
        <f t="shared" si="77"/>
        <v>16.009067436999675</v>
      </c>
      <c r="CGP6" s="110">
        <f t="shared" si="77"/>
        <v>15.88462960414788</v>
      </c>
      <c r="CGQ6" s="110">
        <f t="shared" si="77"/>
        <v>15.926504852394411</v>
      </c>
      <c r="CGR6" s="110">
        <f t="shared" si="77"/>
        <v>15.997408083884231</v>
      </c>
      <c r="CGS6" s="110">
        <f t="shared" si="77"/>
        <v>15.912101752582101</v>
      </c>
      <c r="CGT6" s="110">
        <f t="shared" si="77"/>
        <v>15.930134629271809</v>
      </c>
      <c r="CGU6" s="110">
        <f t="shared" si="77"/>
        <v>15.972053803445823</v>
      </c>
      <c r="CGV6" s="110">
        <f t="shared" si="77"/>
        <v>15.980540159967362</v>
      </c>
      <c r="CGW6" s="110">
        <f t="shared" si="77"/>
        <v>15.946523434890851</v>
      </c>
      <c r="CGX6" s="110">
        <f t="shared" si="77"/>
        <v>15.986746229938758</v>
      </c>
      <c r="CGY6" s="110">
        <f t="shared" si="77"/>
        <v>16.038840488738568</v>
      </c>
      <c r="CGZ6" s="110">
        <f t="shared" si="77"/>
        <v>15.97868881648297</v>
      </c>
      <c r="CHA6" s="110">
        <f t="shared" si="77"/>
        <v>15.778890860757748</v>
      </c>
      <c r="CHB6" s="110">
        <f t="shared" si="78"/>
        <v>28.369664762141927</v>
      </c>
    </row>
    <row r="7" spans="1:2238" s="44" customFormat="1" ht="15.75" thickBot="1" x14ac:dyDescent="0.3">
      <c r="A7" s="446"/>
      <c r="B7" s="421">
        <v>1500</v>
      </c>
      <c r="C7" s="448"/>
      <c r="D7" s="449"/>
      <c r="E7" s="378">
        <f>AVERAGE(BMY7:BNC7)</f>
        <v>1232.3346722601382</v>
      </c>
      <c r="F7" s="379">
        <f>MAX(BMY7:BNC7)</f>
        <v>1233.4739071459333</v>
      </c>
      <c r="G7" s="379">
        <f>MIN(BMY7:BNC7)</f>
        <v>1229.6549258576315</v>
      </c>
      <c r="H7" s="380">
        <f>AVERAGE(BKI7:BKM7)</f>
        <v>9.3926227998724771E-2</v>
      </c>
      <c r="I7" s="381">
        <f>MAX(BKI7:BKM7)</f>
        <v>9.4400929765611291E-2</v>
      </c>
      <c r="J7" s="381">
        <f>MIN(BKI7:BKM7)</f>
        <v>9.2813671360498673E-2</v>
      </c>
      <c r="K7" s="380">
        <f>AVERAGE(BHS7:BHW7)</f>
        <v>5.3961239309017353E-5</v>
      </c>
      <c r="L7" s="381">
        <f>MAX(BHS7:BHW7)</f>
        <v>5.4153361661003047E-5</v>
      </c>
      <c r="M7" s="381">
        <f>MIN(BHS7:BHW7)</f>
        <v>5.350831146198518E-5</v>
      </c>
      <c r="N7" s="369">
        <f>AVERAGE(BFC7:BFG7)</f>
        <v>0.23681182734162035</v>
      </c>
      <c r="O7" s="375">
        <f>MAX(BFC7:BFG7)</f>
        <v>0.24001576347099737</v>
      </c>
      <c r="P7" s="375">
        <f>MIN(BFC7:BFG7)</f>
        <v>0.23545509657511071</v>
      </c>
      <c r="Q7" s="380">
        <f>AVERAGE(AXO7:AXR7)</f>
        <v>1708038.761310525</v>
      </c>
      <c r="R7" s="381">
        <f>MAX(AXO7:AXR7)</f>
        <v>1724347.7447833854</v>
      </c>
      <c r="S7" s="381">
        <f>MIN(AXO7:AXR7)</f>
        <v>1692151.9907129176</v>
      </c>
      <c r="T7" s="378">
        <f>AVERAGE(AUZ7:AVD7)</f>
        <v>1490.9866435284923</v>
      </c>
      <c r="U7" s="379">
        <f>MAX(AUZ7:AVD7)</f>
        <v>1499.5018019491708</v>
      </c>
      <c r="V7" s="379">
        <f>MIN(AUZ7:AVD7)</f>
        <v>1471.0089724384195</v>
      </c>
      <c r="W7" s="382">
        <f>(N7*$A$5*$ASH$24)/K7</f>
        <v>1.5932498341835599</v>
      </c>
      <c r="X7" s="383">
        <f>AVERAGE(BXG7:BXJ7)</f>
        <v>0.70792515991487226</v>
      </c>
      <c r="Y7" s="369">
        <f>AVERAGE(BUT7:BUW7)</f>
        <v>19.430760164487769</v>
      </c>
      <c r="Z7" s="375">
        <f>MAX(BUT7:BUW7)</f>
        <v>19.484154824168186</v>
      </c>
      <c r="AA7" s="375">
        <f>MIN(BUT7:BUW7)</f>
        <v>19.381908424915324</v>
      </c>
      <c r="AB7" s="369">
        <f>AVERAGE(BZT7:BZW7)</f>
        <v>9.5842341860080431</v>
      </c>
      <c r="AC7" s="375">
        <f>MAX(BZT7:BZW7)</f>
        <v>9.6323955319331827</v>
      </c>
      <c r="AD7" s="375">
        <f>MIN(BZT7:BZW7)</f>
        <v>9.5283402688347429</v>
      </c>
      <c r="AE7" s="369">
        <f>AVERAGE(CET7:CEW7)</f>
        <v>13.032788431327283</v>
      </c>
      <c r="AF7" s="372">
        <f>MAX(CET7:CEW7)</f>
        <v>13.069100974500097</v>
      </c>
      <c r="AG7" s="373">
        <f>MIN(CET7:CEW7)</f>
        <v>12.999903914079338</v>
      </c>
      <c r="AH7" s="7">
        <v>6.4936389999999999</v>
      </c>
      <c r="AI7" s="13">
        <v>758.61369999999999</v>
      </c>
      <c r="AJ7" s="49">
        <f>ACX7</f>
        <v>-0.28251910000000002</v>
      </c>
      <c r="AK7" s="49">
        <f t="shared" si="0"/>
        <v>758.89621909999994</v>
      </c>
      <c r="AL7" s="49">
        <v>1500.0029999999999</v>
      </c>
      <c r="AM7" s="49">
        <v>1500.002</v>
      </c>
      <c r="AN7" s="60">
        <f t="shared" si="1"/>
        <v>1500.002</v>
      </c>
      <c r="AO7" s="47">
        <v>-3.1497059999999998E-6</v>
      </c>
      <c r="AP7" s="47">
        <v>5.3660560000000001E-10</v>
      </c>
      <c r="AQ7" s="49">
        <v>-4.2310650000000001</v>
      </c>
      <c r="AR7" s="47">
        <v>5.429756E-4</v>
      </c>
      <c r="AS7" s="148">
        <v>4.2446290000000001E-7</v>
      </c>
      <c r="AT7" s="49">
        <v>-0.95030970000000003</v>
      </c>
      <c r="AU7" s="49">
        <v>-1.5882860000000001</v>
      </c>
      <c r="AV7" s="49">
        <v>-3.0790449999999998</v>
      </c>
      <c r="AW7" s="49">
        <v>-4.8551460000000004</v>
      </c>
      <c r="AX7" s="49">
        <v>-5.467632</v>
      </c>
      <c r="AY7" s="49">
        <v>-5.6943890000000001</v>
      </c>
      <c r="AZ7" s="49">
        <v>-5.7773510000000003</v>
      </c>
      <c r="BA7" s="49">
        <v>-5.8115699999999997</v>
      </c>
      <c r="BB7" s="49">
        <v>-5.8264860000000001</v>
      </c>
      <c r="BC7" s="49">
        <v>-5.8300809999999998</v>
      </c>
      <c r="BD7" s="49">
        <v>-5.8233920000000001</v>
      </c>
      <c r="BE7" s="49">
        <v>-5.8307260000000003</v>
      </c>
      <c r="BF7" s="49">
        <v>-5.8284190000000002</v>
      </c>
      <c r="BG7" s="49">
        <v>-5.8243289999999996</v>
      </c>
      <c r="BH7" s="49">
        <v>-5.8273450000000002</v>
      </c>
      <c r="BI7" s="49">
        <v>-5.8271230000000003</v>
      </c>
      <c r="BJ7" s="49">
        <v>-5.8221759999999998</v>
      </c>
      <c r="BK7" s="49">
        <v>-5.8241399999999999</v>
      </c>
      <c r="BL7" s="49">
        <v>-5.8285179999999999</v>
      </c>
      <c r="BM7" s="49">
        <v>-5.8240889999999998</v>
      </c>
      <c r="BN7" s="49">
        <v>-5.8225829999999998</v>
      </c>
      <c r="BO7" s="49">
        <v>-5.8266070000000001</v>
      </c>
      <c r="BP7" s="49">
        <v>-5.825145</v>
      </c>
      <c r="BQ7" s="49">
        <v>-5.8267389999999999</v>
      </c>
      <c r="BR7" s="49">
        <v>-5.8279529999999999</v>
      </c>
      <c r="BS7" s="49">
        <v>-5.8312400000000002</v>
      </c>
      <c r="BT7" s="49">
        <v>-5.8285030000000004</v>
      </c>
      <c r="BU7" s="49">
        <v>-5.8252129999999998</v>
      </c>
      <c r="BV7" s="49">
        <v>-5.8341320000000003</v>
      </c>
      <c r="BW7" s="49">
        <v>-5.8288010000000003</v>
      </c>
      <c r="BX7" s="49">
        <v>-5.8205970000000002</v>
      </c>
      <c r="BY7" s="49">
        <v>-5.8302399999999999</v>
      </c>
      <c r="BZ7" s="49">
        <v>-5.8322719999999997</v>
      </c>
      <c r="CA7" s="49">
        <v>-5.8263210000000001</v>
      </c>
      <c r="CB7" s="49">
        <v>-5.8245370000000003</v>
      </c>
      <c r="CC7" s="49">
        <v>-5.8313249999999996</v>
      </c>
      <c r="CD7" s="49">
        <v>-5.8265120000000001</v>
      </c>
      <c r="CE7" s="49">
        <v>-5.824147</v>
      </c>
      <c r="CF7" s="49">
        <v>-5.826397</v>
      </c>
      <c r="CG7" s="49">
        <v>-5.8228280000000003</v>
      </c>
      <c r="CH7" s="49">
        <v>-5.8199930000000002</v>
      </c>
      <c r="CI7" s="49">
        <v>-5.8264659999999999</v>
      </c>
      <c r="CJ7" s="49">
        <v>-5.8263129999999999</v>
      </c>
      <c r="CK7" s="49">
        <v>-5.828106</v>
      </c>
      <c r="CL7" s="49">
        <v>-5.8295769999999996</v>
      </c>
      <c r="CM7" s="49">
        <v>-5.8265380000000002</v>
      </c>
      <c r="CN7" s="49">
        <v>-5.8299159999999999</v>
      </c>
      <c r="CO7" s="49">
        <v>-5.8256199999999998</v>
      </c>
      <c r="CP7" s="49">
        <v>-5.8278869999999996</v>
      </c>
      <c r="CQ7" s="49">
        <v>-5.8330010000000003</v>
      </c>
      <c r="CR7" s="49">
        <v>-5.825056</v>
      </c>
      <c r="CS7" s="49">
        <v>-5.8244600000000002</v>
      </c>
      <c r="CT7" s="49">
        <v>-5.8270569999999999</v>
      </c>
      <c r="CU7" s="49">
        <v>-5.8225800000000003</v>
      </c>
      <c r="CV7" s="49">
        <v>-5.8231929999999998</v>
      </c>
      <c r="CW7" s="49">
        <v>-5.8268579999999996</v>
      </c>
      <c r="CX7" s="49">
        <v>-5.8260059999999996</v>
      </c>
      <c r="CY7" s="49">
        <v>-5.8269060000000001</v>
      </c>
      <c r="CZ7" s="49">
        <v>-5.8261940000000001</v>
      </c>
      <c r="DA7" s="49">
        <v>-5.8276279999999998</v>
      </c>
      <c r="DB7" s="49">
        <v>-5.8264379999999996</v>
      </c>
      <c r="DC7" s="49">
        <v>-5.825253</v>
      </c>
      <c r="DD7" s="49">
        <v>-5.8338429999999999</v>
      </c>
      <c r="DE7" s="49">
        <v>-5.8283069999999997</v>
      </c>
      <c r="DF7" s="49">
        <v>-5.8238370000000002</v>
      </c>
      <c r="DG7" s="49">
        <v>-5.8258559999999999</v>
      </c>
      <c r="DH7" s="49">
        <v>-5.829612</v>
      </c>
      <c r="DI7" s="49">
        <v>-5.8189700000000002</v>
      </c>
      <c r="DJ7" s="47">
        <v>-3.1676989999999999E-3</v>
      </c>
      <c r="DK7" s="47">
        <v>-3.2450869999999998E-3</v>
      </c>
      <c r="DL7" s="47">
        <v>-3.4931089999999999E-3</v>
      </c>
      <c r="DM7" s="47">
        <v>-3.7736890000000002E-3</v>
      </c>
      <c r="DN7" s="47">
        <v>-3.8476090000000001E-3</v>
      </c>
      <c r="DO7" s="47">
        <v>-3.8710770000000001E-3</v>
      </c>
      <c r="DP7" s="47">
        <v>-3.8786049999999998E-3</v>
      </c>
      <c r="DQ7" s="47">
        <v>-3.8841190000000001E-3</v>
      </c>
      <c r="DR7" s="47">
        <v>-3.8878490000000001E-3</v>
      </c>
      <c r="DS7" s="47">
        <v>-3.8880120000000002E-3</v>
      </c>
      <c r="DT7" s="47">
        <v>-3.8827419999999998E-3</v>
      </c>
      <c r="DU7" s="47">
        <v>-3.8873449999999999E-3</v>
      </c>
      <c r="DV7" s="47">
        <v>-3.8857029999999999E-3</v>
      </c>
      <c r="DW7" s="47">
        <v>-3.8829390000000002E-3</v>
      </c>
      <c r="DX7" s="47">
        <v>-3.8849370000000002E-3</v>
      </c>
      <c r="DY7" s="47">
        <v>-3.8847840000000001E-3</v>
      </c>
      <c r="DZ7" s="47">
        <v>-3.8814840000000001E-3</v>
      </c>
      <c r="EA7" s="47">
        <v>-3.8827929999999998E-3</v>
      </c>
      <c r="EB7" s="47">
        <v>-3.8857119999999999E-3</v>
      </c>
      <c r="EC7" s="47">
        <v>-3.8827589999999999E-3</v>
      </c>
      <c r="ED7" s="47">
        <v>-3.8817550000000002E-3</v>
      </c>
      <c r="EE7" s="47">
        <v>-3.8844370000000001E-3</v>
      </c>
      <c r="EF7" s="47">
        <v>-3.8834630000000002E-3</v>
      </c>
      <c r="EG7" s="47">
        <v>-3.8845260000000001E-3</v>
      </c>
      <c r="EH7" s="47">
        <v>-3.8853350000000002E-3</v>
      </c>
      <c r="EI7" s="47">
        <v>-3.8875260000000001E-3</v>
      </c>
      <c r="EJ7" s="47">
        <v>-3.885702E-3</v>
      </c>
      <c r="EK7" s="47">
        <v>-3.8835079999999999E-3</v>
      </c>
      <c r="EL7" s="47">
        <v>-3.8894540000000001E-3</v>
      </c>
      <c r="EM7" s="47">
        <v>-3.8858999999999999E-3</v>
      </c>
      <c r="EN7" s="47">
        <v>-3.8804310000000002E-3</v>
      </c>
      <c r="EO7" s="47">
        <v>-3.8868589999999999E-3</v>
      </c>
      <c r="EP7" s="47">
        <v>-3.8882140000000001E-3</v>
      </c>
      <c r="EQ7" s="47">
        <v>-3.884247E-3</v>
      </c>
      <c r="ER7" s="47">
        <v>-3.883058E-3</v>
      </c>
      <c r="ES7" s="47">
        <v>-3.887583E-3</v>
      </c>
      <c r="ET7" s="47">
        <v>-3.8843739999999999E-3</v>
      </c>
      <c r="EU7" s="47">
        <v>-3.8827969999999999E-3</v>
      </c>
      <c r="EV7" s="47">
        <v>-3.884298E-3</v>
      </c>
      <c r="EW7" s="47">
        <v>-3.8819179999999998E-3</v>
      </c>
      <c r="EX7" s="47">
        <v>-3.8800280000000002E-3</v>
      </c>
      <c r="EY7" s="47">
        <v>-3.8843440000000001E-3</v>
      </c>
      <c r="EZ7" s="47">
        <v>-3.884242E-3</v>
      </c>
      <c r="FA7" s="47">
        <v>-3.8854369999999998E-3</v>
      </c>
      <c r="FB7" s="47">
        <v>-3.886418E-3</v>
      </c>
      <c r="FC7" s="47">
        <v>-3.8843910000000001E-3</v>
      </c>
      <c r="FD7" s="47">
        <v>-3.8866439999999999E-3</v>
      </c>
      <c r="FE7" s="47">
        <v>-3.8837799999999999E-3</v>
      </c>
      <c r="FF7" s="47">
        <v>-3.8852909999999999E-3</v>
      </c>
      <c r="FG7" s="47">
        <v>-3.888701E-3</v>
      </c>
      <c r="FH7" s="47">
        <v>-3.883404E-3</v>
      </c>
      <c r="FI7" s="47">
        <v>-3.883006E-3</v>
      </c>
      <c r="FJ7" s="47">
        <v>-3.8847370000000001E-3</v>
      </c>
      <c r="FK7" s="47">
        <v>-3.8817529999999999E-3</v>
      </c>
      <c r="FL7" s="47">
        <v>-3.8821620000000002E-3</v>
      </c>
      <c r="FM7" s="47">
        <v>-3.8846050000000002E-3</v>
      </c>
      <c r="FN7" s="47">
        <v>-3.8840369999999999E-3</v>
      </c>
      <c r="FO7" s="47">
        <v>-3.8846369999999998E-3</v>
      </c>
      <c r="FP7" s="47">
        <v>-3.8841629999999999E-3</v>
      </c>
      <c r="FQ7" s="47">
        <v>-3.8851179999999999E-3</v>
      </c>
      <c r="FR7" s="47">
        <v>-3.8843250000000001E-3</v>
      </c>
      <c r="FS7" s="47">
        <v>-3.883535E-3</v>
      </c>
      <c r="FT7" s="47">
        <v>-3.8892620000000001E-3</v>
      </c>
      <c r="FU7" s="47">
        <v>-3.885571E-3</v>
      </c>
      <c r="FV7" s="47">
        <v>-3.8825919999999998E-3</v>
      </c>
      <c r="FW7" s="47">
        <v>-3.8839310000000002E-3</v>
      </c>
      <c r="FX7" s="47">
        <v>-3.8864110000000002E-3</v>
      </c>
      <c r="FY7" s="47">
        <v>-3.8793109999999999E-3</v>
      </c>
      <c r="FZ7" s="47">
        <v>1.5838460000000001E-3</v>
      </c>
      <c r="GA7" s="47">
        <v>3.0041920000000001E-3</v>
      </c>
      <c r="GB7" s="47">
        <v>9.7493800000000002E-3</v>
      </c>
      <c r="GC7" s="47">
        <v>1.8921400000000001E-2</v>
      </c>
      <c r="GD7" s="47">
        <v>2.2079600000000001E-2</v>
      </c>
      <c r="GE7" s="47">
        <v>2.2999680000000002E-2</v>
      </c>
      <c r="GF7" s="47">
        <v>2.3366950000000001E-2</v>
      </c>
      <c r="GG7" s="47">
        <v>2.3486389999999999E-2</v>
      </c>
      <c r="GH7" s="47">
        <v>2.3593989999999999E-2</v>
      </c>
      <c r="GI7" s="47">
        <v>2.3569860000000002E-2</v>
      </c>
      <c r="GJ7" s="47">
        <v>2.3576799999999998E-2</v>
      </c>
      <c r="GK7" s="47">
        <v>2.3580460000000001E-2</v>
      </c>
      <c r="GL7" s="47">
        <v>2.3596570000000001E-2</v>
      </c>
      <c r="GM7" s="47">
        <v>2.3563259999999999E-2</v>
      </c>
      <c r="GN7" s="47">
        <v>2.3614409999999999E-2</v>
      </c>
      <c r="GO7" s="47">
        <v>2.3584850000000001E-2</v>
      </c>
      <c r="GP7" s="47">
        <v>2.3578370000000001E-2</v>
      </c>
      <c r="GQ7" s="47">
        <v>2.357561E-2</v>
      </c>
      <c r="GR7" s="47">
        <v>2.3615859999999999E-2</v>
      </c>
      <c r="GS7" s="47">
        <v>2.3576509999999998E-2</v>
      </c>
      <c r="GT7" s="47">
        <v>2.3595830000000002E-2</v>
      </c>
      <c r="GU7" s="47">
        <v>2.360495E-2</v>
      </c>
      <c r="GV7" s="47">
        <v>2.3613930000000002E-2</v>
      </c>
      <c r="GW7" s="47">
        <v>2.3584040000000001E-2</v>
      </c>
      <c r="GX7" s="47">
        <v>2.3624019999999999E-2</v>
      </c>
      <c r="GY7" s="47">
        <v>2.3637620000000002E-2</v>
      </c>
      <c r="GZ7" s="47">
        <v>2.362848E-2</v>
      </c>
      <c r="HA7" s="47">
        <v>2.3597449999999999E-2</v>
      </c>
      <c r="HB7" s="47">
        <v>2.3681020000000001E-2</v>
      </c>
      <c r="HC7" s="47">
        <v>2.362676E-2</v>
      </c>
      <c r="HD7" s="47">
        <v>2.3611119999999999E-2</v>
      </c>
      <c r="HE7" s="47">
        <v>2.3633629999999999E-2</v>
      </c>
      <c r="HF7" s="47">
        <v>2.3681270000000001E-2</v>
      </c>
      <c r="HG7" s="47">
        <v>2.3628860000000002E-2</v>
      </c>
      <c r="HH7" s="47">
        <v>2.3644229999999999E-2</v>
      </c>
      <c r="HI7" s="47">
        <v>2.3653939999999998E-2</v>
      </c>
      <c r="HJ7" s="47">
        <v>2.3645099999999999E-2</v>
      </c>
      <c r="HK7" s="47">
        <v>2.3624650000000001E-2</v>
      </c>
      <c r="HL7" s="47">
        <v>2.3659240000000002E-2</v>
      </c>
      <c r="HM7" s="47">
        <v>2.3613700000000001E-2</v>
      </c>
      <c r="HN7" s="47">
        <v>2.3627539999999999E-2</v>
      </c>
      <c r="HO7" s="47">
        <v>2.3642880000000002E-2</v>
      </c>
      <c r="HP7" s="47">
        <v>2.3671419999999999E-2</v>
      </c>
      <c r="HQ7" s="47">
        <v>2.365281E-2</v>
      </c>
      <c r="HR7" s="47">
        <v>2.3685210000000002E-2</v>
      </c>
      <c r="HS7" s="47">
        <v>2.365855E-2</v>
      </c>
      <c r="HT7" s="47">
        <v>2.3699950000000001E-2</v>
      </c>
      <c r="HU7" s="47">
        <v>2.3661149999999999E-2</v>
      </c>
      <c r="HV7" s="47">
        <v>2.3696140000000001E-2</v>
      </c>
      <c r="HW7" s="47">
        <v>2.3708960000000001E-2</v>
      </c>
      <c r="HX7" s="47">
        <v>2.368754E-2</v>
      </c>
      <c r="HY7" s="47">
        <v>2.368371E-2</v>
      </c>
      <c r="HZ7" s="47">
        <v>2.3707209999999999E-2</v>
      </c>
      <c r="IA7" s="47">
        <v>2.3671040000000001E-2</v>
      </c>
      <c r="IB7" s="47">
        <v>2.36852E-2</v>
      </c>
      <c r="IC7" s="47">
        <v>2.3686390000000002E-2</v>
      </c>
      <c r="ID7" s="47">
        <v>2.3710910000000002E-2</v>
      </c>
      <c r="IE7" s="47">
        <v>2.3685870000000001E-2</v>
      </c>
      <c r="IF7" s="47">
        <v>2.3712359999999998E-2</v>
      </c>
      <c r="IG7" s="47">
        <v>2.3694280000000002E-2</v>
      </c>
      <c r="IH7" s="47">
        <v>2.3721869999999999E-2</v>
      </c>
      <c r="II7" s="47">
        <v>2.369667E-2</v>
      </c>
      <c r="IJ7" s="47">
        <v>2.37705E-2</v>
      </c>
      <c r="IK7" s="47">
        <v>2.3699189999999998E-2</v>
      </c>
      <c r="IL7" s="47">
        <v>2.3775830000000001E-2</v>
      </c>
      <c r="IM7" s="47">
        <v>2.1798749999999999E-2</v>
      </c>
      <c r="IN7" s="47">
        <v>1.511209E-2</v>
      </c>
      <c r="IO7" s="47">
        <v>1.2237980000000001E-2</v>
      </c>
      <c r="IP7" s="59">
        <v>300.92320000000001</v>
      </c>
      <c r="IQ7" s="59">
        <v>174.7123</v>
      </c>
      <c r="IR7" s="59">
        <v>56.663739999999997</v>
      </c>
      <c r="IS7" s="59">
        <v>21.159669999999998</v>
      </c>
      <c r="IT7" s="59">
        <v>7.9052759999999997</v>
      </c>
      <c r="IU7" s="59">
        <v>2.8548789999999999</v>
      </c>
      <c r="IV7" s="59">
        <v>1.0366550000000001</v>
      </c>
      <c r="IW7" s="59">
        <v>0.36953770000000002</v>
      </c>
      <c r="IX7" s="59">
        <v>0.1337207</v>
      </c>
      <c r="IY7" s="59">
        <v>4.7673899999999998E-2</v>
      </c>
      <c r="IZ7" s="59">
        <v>1.7213349999999999E-2</v>
      </c>
      <c r="JA7" s="59">
        <v>6.128741E-3</v>
      </c>
      <c r="JB7" s="59">
        <v>2.211476E-3</v>
      </c>
      <c r="JC7" s="59">
        <v>7.8596679999999998E-4</v>
      </c>
      <c r="JD7" s="59">
        <v>2.8076199999999999E-4</v>
      </c>
      <c r="JE7" s="59">
        <v>1.008481E-4</v>
      </c>
      <c r="JF7" s="59">
        <v>3.4714729999999997E-5</v>
      </c>
      <c r="JG7" s="59">
        <v>1.3909200000000001E-5</v>
      </c>
      <c r="JH7" s="59">
        <v>3.6380210000000001E-6</v>
      </c>
      <c r="JI7" s="59">
        <v>1.662786E-6</v>
      </c>
      <c r="JJ7" s="59">
        <v>1.491396E-7</v>
      </c>
      <c r="JK7" s="59">
        <v>2.1101599999999999E-7</v>
      </c>
      <c r="JL7" s="59">
        <v>-1.24163E-7</v>
      </c>
      <c r="JM7" s="59">
        <v>6.0228260000000003E-7</v>
      </c>
      <c r="JN7" s="59">
        <v>-1.6127269999999999E-6</v>
      </c>
      <c r="JO7" s="59">
        <v>-6.8370599999999997E-7</v>
      </c>
      <c r="JP7" s="59">
        <v>-2.4378709999999998E-6</v>
      </c>
      <c r="JQ7" s="59">
        <v>5.9005169999999999E-7</v>
      </c>
      <c r="JR7" s="59">
        <v>-3.0577069999999999E-6</v>
      </c>
      <c r="JS7" s="59">
        <v>4.8753159999999995E-7</v>
      </c>
      <c r="JT7" s="59">
        <v>-2.4693819999999999E-6</v>
      </c>
      <c r="JU7" s="59">
        <v>-4.8965540000000005E-7</v>
      </c>
      <c r="JV7" s="59">
        <v>-2.4205270000000001E-6</v>
      </c>
      <c r="JW7" s="59">
        <v>2.0861839999999999E-7</v>
      </c>
      <c r="JX7" s="59">
        <v>-2.3236769999999999E-6</v>
      </c>
      <c r="JY7" s="59">
        <v>-1.124546E-6</v>
      </c>
      <c r="JZ7" s="59">
        <v>-2.6990509999999998E-6</v>
      </c>
      <c r="KA7" s="59">
        <v>-7.1827609999999998E-7</v>
      </c>
      <c r="KB7" s="59">
        <v>-3.0839199999999999E-6</v>
      </c>
      <c r="KC7" s="59">
        <v>-6.2768140000000002E-7</v>
      </c>
      <c r="KD7" s="59">
        <v>-2.9484809999999999E-6</v>
      </c>
      <c r="KE7" s="59">
        <v>-9.4832789999999997E-7</v>
      </c>
      <c r="KF7" s="59">
        <v>-4.2481909999999998E-6</v>
      </c>
      <c r="KG7" s="59">
        <v>7.3452750000000004E-7</v>
      </c>
      <c r="KH7" s="59">
        <v>-2.1219700000000002E-6</v>
      </c>
      <c r="KI7" s="59">
        <v>-1.7329989999999999E-6</v>
      </c>
      <c r="KJ7" s="59">
        <v>-3.9045350000000004E-6</v>
      </c>
      <c r="KK7" s="59">
        <v>-1.1360630000000001E-6</v>
      </c>
      <c r="KL7" s="59">
        <v>-2.5454429999999999E-6</v>
      </c>
      <c r="KM7" s="59">
        <v>-1.3213289999999999E-6</v>
      </c>
      <c r="KN7" s="59">
        <v>-2.7408219999999998E-6</v>
      </c>
      <c r="KO7" s="59">
        <v>-1.864602E-6</v>
      </c>
      <c r="KP7" s="59">
        <v>-3.3462619999999998E-6</v>
      </c>
      <c r="KQ7" s="59">
        <v>-3.7266870000000001E-7</v>
      </c>
      <c r="KR7" s="59">
        <v>-3.321329E-6</v>
      </c>
      <c r="KS7" s="59">
        <v>-1.2319589999999999E-6</v>
      </c>
      <c r="KT7" s="59">
        <v>-2.024145E-6</v>
      </c>
      <c r="KU7" s="59">
        <v>-2.1663809999999998E-6</v>
      </c>
      <c r="KV7" s="59">
        <v>-1.211175E-5</v>
      </c>
      <c r="KW7" s="59">
        <v>-1.6002449999999999E-6</v>
      </c>
      <c r="KX7" s="59">
        <v>-4.305013E-6</v>
      </c>
      <c r="KY7" s="59">
        <v>-2.6019020000000001E-6</v>
      </c>
      <c r="KZ7" s="59">
        <v>1.8496110000000001E-5</v>
      </c>
      <c r="LA7" s="59">
        <v>-9.5536699999999996E-5</v>
      </c>
      <c r="LB7" s="59">
        <v>-6.7380019999999997E-4</v>
      </c>
      <c r="LC7" s="59">
        <v>26737.31</v>
      </c>
      <c r="LD7" s="59">
        <v>31864.66</v>
      </c>
      <c r="LE7" s="59">
        <v>31984.080000000002</v>
      </c>
      <c r="LF7" s="59">
        <v>31910.87</v>
      </c>
      <c r="LG7" s="59">
        <v>32049.85</v>
      </c>
      <c r="LH7" s="59">
        <v>31940.86</v>
      </c>
      <c r="LI7" s="59">
        <v>32029.16</v>
      </c>
      <c r="LJ7" s="59">
        <v>32052.35</v>
      </c>
      <c r="LK7" s="59">
        <v>32013.33</v>
      </c>
      <c r="LL7" s="59">
        <v>31938.51</v>
      </c>
      <c r="LM7" s="59">
        <v>32011.14</v>
      </c>
      <c r="LN7" s="59">
        <v>32076.36</v>
      </c>
      <c r="LO7" s="59">
        <v>32082.1</v>
      </c>
      <c r="LP7" s="59">
        <v>31969.02</v>
      </c>
      <c r="LQ7" s="59">
        <v>32114.5</v>
      </c>
      <c r="LR7" s="59">
        <v>31931.45</v>
      </c>
      <c r="LS7" s="59">
        <v>32051.19</v>
      </c>
      <c r="LT7" s="59">
        <v>32142.46</v>
      </c>
      <c r="LU7" s="59">
        <v>32072.89</v>
      </c>
      <c r="LV7" s="59">
        <v>32071.83</v>
      </c>
      <c r="LW7" s="59">
        <v>32014.11</v>
      </c>
      <c r="LX7" s="59">
        <v>31858.32</v>
      </c>
      <c r="LY7" s="59">
        <v>32085</v>
      </c>
      <c r="LZ7" s="59">
        <v>31959.47</v>
      </c>
      <c r="MA7" s="59">
        <v>32125.13</v>
      </c>
      <c r="MB7" s="59">
        <v>31965.31</v>
      </c>
      <c r="MC7" s="59">
        <v>32086.33</v>
      </c>
      <c r="MD7" s="59">
        <v>32037.67</v>
      </c>
      <c r="ME7" s="59">
        <v>32014.98</v>
      </c>
      <c r="MF7" s="59">
        <v>31996.11</v>
      </c>
      <c r="MG7" s="59">
        <v>32044.18</v>
      </c>
      <c r="MH7" s="59">
        <v>31920.07</v>
      </c>
      <c r="MI7" s="59">
        <v>31868.28</v>
      </c>
      <c r="MJ7" s="59">
        <v>32035.83</v>
      </c>
      <c r="MK7" s="59">
        <v>32027.06</v>
      </c>
      <c r="ML7" s="59">
        <v>32047.72</v>
      </c>
      <c r="MM7" s="59">
        <v>31989.69</v>
      </c>
      <c r="MN7" s="59">
        <v>32121.48</v>
      </c>
      <c r="MO7" s="59">
        <v>32015.1</v>
      </c>
      <c r="MP7" s="59">
        <v>32031.54</v>
      </c>
      <c r="MQ7" s="59">
        <v>32054.25</v>
      </c>
      <c r="MR7" s="59">
        <v>31922.36</v>
      </c>
      <c r="MS7" s="59">
        <v>31972.95</v>
      </c>
      <c r="MT7" s="59">
        <v>32010.33</v>
      </c>
      <c r="MU7" s="59">
        <v>32017.35</v>
      </c>
      <c r="MV7" s="59">
        <v>31953.59</v>
      </c>
      <c r="MW7" s="59">
        <v>32071.29</v>
      </c>
      <c r="MX7" s="59">
        <v>31971.87</v>
      </c>
      <c r="MY7" s="59">
        <v>32029.599999999999</v>
      </c>
      <c r="MZ7" s="59">
        <v>32043.32</v>
      </c>
      <c r="NA7" s="59">
        <v>31960.92</v>
      </c>
      <c r="NB7" s="59">
        <v>31983.61</v>
      </c>
      <c r="NC7" s="59">
        <v>31888.85</v>
      </c>
      <c r="ND7" s="59">
        <v>32073.18</v>
      </c>
      <c r="NE7" s="59">
        <v>32024.55</v>
      </c>
      <c r="NF7" s="59">
        <v>32137.27</v>
      </c>
      <c r="NG7" s="59">
        <v>31999.759999999998</v>
      </c>
      <c r="NH7" s="59">
        <v>31987.08</v>
      </c>
      <c r="NI7" s="59">
        <v>32022.32</v>
      </c>
      <c r="NJ7" s="59">
        <v>32077.32</v>
      </c>
      <c r="NK7" s="59">
        <v>32057.77</v>
      </c>
      <c r="NL7" s="59">
        <v>32012.09</v>
      </c>
      <c r="NM7" s="59">
        <v>31945.03</v>
      </c>
      <c r="NN7" s="59">
        <v>32129.23</v>
      </c>
      <c r="NO7" s="59">
        <v>26966.28</v>
      </c>
      <c r="NP7" s="60">
        <v>-1.5347360000000001</v>
      </c>
      <c r="NQ7" s="60">
        <v>-1.7779769999999999</v>
      </c>
      <c r="NR7" s="60">
        <v>-0.57703139999999997</v>
      </c>
      <c r="NS7" s="60">
        <v>-0.2152983</v>
      </c>
      <c r="NT7" s="60">
        <v>-8.0521239999999994E-2</v>
      </c>
      <c r="NU7" s="60">
        <v>-2.904004E-2</v>
      </c>
      <c r="NV7" s="60">
        <v>-1.0557840000000001E-2</v>
      </c>
      <c r="NW7" s="60">
        <v>-3.759418E-3</v>
      </c>
      <c r="NX7" s="60">
        <v>-1.3624069999999999E-3</v>
      </c>
      <c r="NY7" s="60">
        <v>-4.8481670000000002E-4</v>
      </c>
      <c r="NZ7" s="60">
        <v>-1.754289E-4</v>
      </c>
      <c r="OA7" s="60">
        <v>-6.2374349999999993E-5</v>
      </c>
      <c r="OB7" s="60">
        <v>-2.2527179999999999E-5</v>
      </c>
      <c r="OC7" s="60">
        <v>-8.0044620000000004E-6</v>
      </c>
      <c r="OD7" s="60">
        <v>-2.8577909999999999E-6</v>
      </c>
      <c r="OE7" s="60">
        <v>-1.0266879999999999E-6</v>
      </c>
      <c r="OF7" s="60">
        <v>-3.5316239999999999E-7</v>
      </c>
      <c r="OG7" s="60">
        <v>-1.4157709999999999E-7</v>
      </c>
      <c r="OH7" s="60">
        <v>-3.7040119999999998E-8</v>
      </c>
      <c r="OI7" s="60">
        <v>-1.692456E-8</v>
      </c>
      <c r="OJ7" s="60">
        <v>-1.5178870000000001E-9</v>
      </c>
      <c r="OK7" s="60">
        <v>-2.149998E-9</v>
      </c>
      <c r="OL7" s="60">
        <v>1.2641989999999999E-9</v>
      </c>
      <c r="OM7" s="60">
        <v>-6.129984E-9</v>
      </c>
      <c r="ON7" s="60">
        <v>1.641626E-8</v>
      </c>
      <c r="OO7" s="60">
        <v>6.9619329999999999E-9</v>
      </c>
      <c r="OP7" s="60">
        <v>2.4815409999999999E-8</v>
      </c>
      <c r="OQ7" s="60">
        <v>-6.0049410000000001E-9</v>
      </c>
      <c r="OR7" s="60">
        <v>3.1146940000000002E-8</v>
      </c>
      <c r="OS7" s="60">
        <v>-4.96057E-9</v>
      </c>
      <c r="OT7" s="60">
        <v>2.5161680000000001E-8</v>
      </c>
      <c r="OU7" s="60">
        <v>4.9807770000000001E-9</v>
      </c>
      <c r="OV7" s="60">
        <v>2.465048E-8</v>
      </c>
      <c r="OW7" s="60">
        <v>-2.1228939999999999E-9</v>
      </c>
      <c r="OX7" s="60">
        <v>2.367159E-8</v>
      </c>
      <c r="OY7" s="60">
        <v>1.144714E-8</v>
      </c>
      <c r="OZ7" s="60">
        <v>2.746563E-8</v>
      </c>
      <c r="PA7" s="60">
        <v>7.3134619999999999E-9</v>
      </c>
      <c r="PB7" s="60">
        <v>3.1403159999999998E-8</v>
      </c>
      <c r="PC7" s="60">
        <v>6.3889569999999997E-9</v>
      </c>
      <c r="PD7" s="60">
        <v>3.0032369999999999E-8</v>
      </c>
      <c r="PE7" s="60">
        <v>9.651068E-9</v>
      </c>
      <c r="PF7" s="60">
        <v>4.3217149999999997E-8</v>
      </c>
      <c r="PG7" s="60">
        <v>-7.480473E-9</v>
      </c>
      <c r="PH7" s="60">
        <v>2.1626149999999999E-8</v>
      </c>
      <c r="PI7" s="60">
        <v>1.763271E-8</v>
      </c>
      <c r="PJ7" s="60">
        <v>3.9723930000000003E-8</v>
      </c>
      <c r="PK7" s="60">
        <v>1.156605E-8</v>
      </c>
      <c r="PL7" s="60">
        <v>2.5938409999999999E-8</v>
      </c>
      <c r="PM7" s="60">
        <v>1.345274E-8</v>
      </c>
      <c r="PN7" s="60">
        <v>2.789115E-8</v>
      </c>
      <c r="PO7" s="60">
        <v>1.8967909999999999E-8</v>
      </c>
      <c r="PP7" s="60">
        <v>3.4072680000000001E-8</v>
      </c>
      <c r="PQ7" s="60">
        <v>3.7939340000000004E-9</v>
      </c>
      <c r="PR7" s="60">
        <v>3.3823140000000003E-8</v>
      </c>
      <c r="PS7" s="60">
        <v>1.2541579999999999E-8</v>
      </c>
      <c r="PT7" s="60">
        <v>2.0588009999999999E-8</v>
      </c>
      <c r="PU7" s="60">
        <v>2.2094130000000001E-8</v>
      </c>
      <c r="PV7" s="60">
        <v>1.232469E-7</v>
      </c>
      <c r="PW7" s="60">
        <v>1.6286739999999999E-8</v>
      </c>
      <c r="PX7" s="60">
        <v>4.3801169999999998E-8</v>
      </c>
      <c r="PY7" s="60">
        <v>2.6485759999999999E-8</v>
      </c>
      <c r="PZ7" s="60">
        <v>-1.882478E-7</v>
      </c>
      <c r="QA7" s="60">
        <v>9.7272530000000011E-7</v>
      </c>
      <c r="QB7" s="60">
        <v>3.4354729999999999E-6</v>
      </c>
      <c r="QC7" s="47">
        <v>5.3137999999999998E-6</v>
      </c>
      <c r="QD7" s="47">
        <v>5.3130730000000003E-6</v>
      </c>
      <c r="QE7" s="47">
        <v>3.5647459999999999E-6</v>
      </c>
      <c r="QF7" s="47">
        <v>3.563904E-6</v>
      </c>
      <c r="QG7" s="47">
        <v>3.5642769999999999E-6</v>
      </c>
      <c r="QH7" s="47">
        <v>3.5639439999999998E-6</v>
      </c>
      <c r="QI7" s="47">
        <v>3.5645719999999998E-6</v>
      </c>
      <c r="QJ7" s="47">
        <v>3.5636859999999999E-6</v>
      </c>
      <c r="QK7" s="47">
        <v>3.5644959999999998E-6</v>
      </c>
      <c r="QL7" s="47">
        <v>3.563536E-6</v>
      </c>
      <c r="QM7" s="47">
        <v>3.5647890000000001E-6</v>
      </c>
      <c r="QN7" s="47">
        <v>3.5636780000000001E-6</v>
      </c>
      <c r="QO7" s="47">
        <v>3.5645509999999998E-6</v>
      </c>
      <c r="QP7" s="47">
        <v>3.563844E-6</v>
      </c>
      <c r="QQ7" s="47">
        <v>3.5644889999999998E-6</v>
      </c>
      <c r="QR7" s="47">
        <v>3.5641080000000001E-6</v>
      </c>
      <c r="QS7" s="47">
        <v>3.564233E-6</v>
      </c>
      <c r="QT7" s="47">
        <v>3.563812E-6</v>
      </c>
      <c r="QU7" s="47">
        <v>3.5646219999999999E-6</v>
      </c>
      <c r="QV7" s="47">
        <v>3.5636780000000001E-6</v>
      </c>
      <c r="QW7" s="47">
        <v>3.5645669999999999E-6</v>
      </c>
      <c r="QX7" s="47">
        <v>3.5638539999999999E-6</v>
      </c>
      <c r="QY7" s="47">
        <v>3.5649450000000001E-6</v>
      </c>
      <c r="QZ7" s="47">
        <v>3.5639019999999999E-6</v>
      </c>
      <c r="RA7" s="47">
        <v>3.5643790000000002E-6</v>
      </c>
      <c r="RB7" s="47">
        <v>3.5636800000000002E-6</v>
      </c>
      <c r="RC7" s="47">
        <v>3.56441E-6</v>
      </c>
      <c r="RD7" s="47">
        <v>3.5637310000000001E-6</v>
      </c>
      <c r="RE7" s="47">
        <v>3.5646070000000001E-6</v>
      </c>
      <c r="RF7" s="47">
        <v>3.563858E-6</v>
      </c>
      <c r="RG7" s="47">
        <v>3.5648979999999999E-6</v>
      </c>
      <c r="RH7" s="47">
        <v>3.563768E-6</v>
      </c>
      <c r="RI7" s="47">
        <v>3.5648580000000001E-6</v>
      </c>
      <c r="RJ7" s="47">
        <v>3.5638180000000002E-6</v>
      </c>
      <c r="RK7" s="47">
        <v>3.5646440000000001E-6</v>
      </c>
      <c r="RL7" s="47">
        <v>3.5638270000000002E-6</v>
      </c>
      <c r="RM7" s="47">
        <v>3.5644390000000001E-6</v>
      </c>
      <c r="RN7" s="47">
        <v>3.5637529999999998E-6</v>
      </c>
      <c r="RO7" s="47">
        <v>3.5644780000000002E-6</v>
      </c>
      <c r="RP7" s="47">
        <v>3.5638749999999998E-6</v>
      </c>
      <c r="RQ7" s="47">
        <v>3.5646760000000001E-6</v>
      </c>
      <c r="RR7" s="47">
        <v>3.5637389999999999E-6</v>
      </c>
      <c r="RS7" s="47">
        <v>3.5648129999999999E-6</v>
      </c>
      <c r="RT7" s="47">
        <v>3.5640070000000001E-6</v>
      </c>
      <c r="RU7" s="47">
        <v>3.5644670000000001E-6</v>
      </c>
      <c r="RV7" s="47">
        <v>3.563828E-6</v>
      </c>
      <c r="RW7" s="47">
        <v>3.56441E-6</v>
      </c>
      <c r="RX7" s="47">
        <v>3.5638009999999999E-6</v>
      </c>
      <c r="RY7" s="47">
        <v>3.564509E-6</v>
      </c>
      <c r="RZ7" s="47">
        <v>3.563911E-6</v>
      </c>
      <c r="SA7" s="47">
        <v>3.5648379999999999E-6</v>
      </c>
      <c r="SB7" s="47">
        <v>3.5640550000000001E-6</v>
      </c>
      <c r="SC7" s="47">
        <v>3.5648900000000001E-6</v>
      </c>
      <c r="SD7" s="47">
        <v>3.5636960000000002E-6</v>
      </c>
      <c r="SE7" s="47">
        <v>3.5644620000000001E-6</v>
      </c>
      <c r="SF7" s="47">
        <v>3.5636480000000001E-6</v>
      </c>
      <c r="SG7" s="47">
        <v>3.5643930000000001E-6</v>
      </c>
      <c r="SH7" s="47">
        <v>3.563573E-6</v>
      </c>
      <c r="SI7" s="47">
        <v>3.5643980000000001E-6</v>
      </c>
      <c r="SJ7" s="47">
        <v>3.5636940000000001E-6</v>
      </c>
      <c r="SK7" s="47">
        <v>3.5646129999999999E-6</v>
      </c>
      <c r="SL7" s="47">
        <v>3.5638200000000002E-6</v>
      </c>
      <c r="SM7" s="47">
        <v>3.5646059999999999E-6</v>
      </c>
      <c r="SN7" s="47">
        <v>3.5637179999999999E-6</v>
      </c>
      <c r="SO7" s="47">
        <v>3.564525E-6</v>
      </c>
      <c r="SP7" s="47">
        <v>3.5637319999999999E-6</v>
      </c>
      <c r="SQ7" s="47">
        <v>5.312049E-6</v>
      </c>
      <c r="SR7" s="47">
        <v>5.3137999999999998E-6</v>
      </c>
      <c r="SS7" s="297">
        <v>4.2500760000000004E-6</v>
      </c>
      <c r="ST7" s="297">
        <v>8.4804960000000003E-6</v>
      </c>
      <c r="SU7" s="297">
        <v>8.4861959999999992E-6</v>
      </c>
      <c r="SV7" s="297">
        <v>8.4791130000000004E-6</v>
      </c>
      <c r="SW7" s="297">
        <v>8.4881320000000001E-6</v>
      </c>
      <c r="SX7" s="297">
        <v>8.4767260000000008E-6</v>
      </c>
      <c r="SY7" s="297">
        <v>8.4871050000000008E-6</v>
      </c>
      <c r="SZ7" s="297">
        <v>8.4777489999999992E-6</v>
      </c>
      <c r="TA7" s="297">
        <v>8.4903749999999992E-6</v>
      </c>
      <c r="TB7" s="297">
        <v>8.4745309999999997E-6</v>
      </c>
      <c r="TC7" s="297">
        <v>8.4928699999999992E-6</v>
      </c>
      <c r="TD7" s="297">
        <v>8.4811260000000003E-6</v>
      </c>
      <c r="TE7" s="297">
        <v>8.4887439999999992E-6</v>
      </c>
      <c r="TF7" s="297">
        <v>8.4868539999999992E-6</v>
      </c>
      <c r="TG7" s="297">
        <v>8.4822470000000001E-6</v>
      </c>
      <c r="TH7" s="297">
        <v>8.4837789999999992E-6</v>
      </c>
      <c r="TI7" s="297">
        <v>8.4777270000000007E-6</v>
      </c>
      <c r="TJ7" s="297">
        <v>8.4822229999999994E-6</v>
      </c>
      <c r="TK7" s="297">
        <v>8.4844949999999995E-6</v>
      </c>
      <c r="TL7" s="297">
        <v>8.4820290000000004E-6</v>
      </c>
      <c r="TM7" s="297">
        <v>8.4813510000000008E-6</v>
      </c>
      <c r="TN7" s="297">
        <v>8.4906619999999992E-6</v>
      </c>
      <c r="TO7" s="297">
        <v>8.4848030000000004E-6</v>
      </c>
      <c r="TP7" s="297">
        <v>8.4816000000000002E-6</v>
      </c>
      <c r="TQ7" s="297">
        <v>8.4826629999999997E-6</v>
      </c>
      <c r="TR7" s="297">
        <v>8.4855349999999994E-6</v>
      </c>
      <c r="TS7" s="297">
        <v>8.4826090000000004E-6</v>
      </c>
      <c r="TT7" s="297">
        <v>8.4808119999999997E-6</v>
      </c>
      <c r="TU7" s="297">
        <v>8.4886440000000007E-6</v>
      </c>
      <c r="TV7" s="297">
        <v>8.479058E-6</v>
      </c>
      <c r="TW7" s="297">
        <v>8.4912219999999995E-6</v>
      </c>
      <c r="TX7" s="297">
        <v>8.4766699999999993E-6</v>
      </c>
      <c r="TY7" s="297">
        <v>8.4866070000000002E-6</v>
      </c>
      <c r="TZ7" s="297">
        <v>8.4799720000000002E-6</v>
      </c>
      <c r="UA7" s="297">
        <v>8.4892709999999992E-6</v>
      </c>
      <c r="UB7" s="297">
        <v>8.4827900000000005E-6</v>
      </c>
      <c r="UC7" s="297">
        <v>8.4800250000000002E-6</v>
      </c>
      <c r="UD7" s="297">
        <v>8.4849709999999999E-6</v>
      </c>
      <c r="UE7" s="297">
        <v>8.4857239999999997E-6</v>
      </c>
      <c r="UF7" s="297">
        <v>8.4822190000000002E-6</v>
      </c>
      <c r="UG7" s="297">
        <v>8.4880909999999996E-6</v>
      </c>
      <c r="UH7" s="297">
        <v>8.4807759999999995E-6</v>
      </c>
      <c r="UI7" s="297">
        <v>8.4775600000000005E-6</v>
      </c>
      <c r="UJ7" s="297">
        <v>8.4867180000000005E-6</v>
      </c>
      <c r="UK7" s="297">
        <v>8.4929529999999996E-6</v>
      </c>
      <c r="UL7" s="297">
        <v>8.4789010000000005E-6</v>
      </c>
      <c r="UM7" s="297">
        <v>8.4781590000000008E-6</v>
      </c>
      <c r="UN7" s="297">
        <v>8.4840119999999999E-6</v>
      </c>
      <c r="UO7" s="297">
        <v>8.4917810000000003E-6</v>
      </c>
      <c r="UP7" s="297">
        <v>8.4843469999999996E-6</v>
      </c>
      <c r="UQ7" s="297">
        <v>8.4801649999999998E-6</v>
      </c>
      <c r="UR7" s="297">
        <v>8.4771890000000007E-6</v>
      </c>
      <c r="US7" s="297">
        <v>8.4852570000000006E-6</v>
      </c>
      <c r="UT7" s="297">
        <v>8.4837059999999995E-6</v>
      </c>
      <c r="UU7" s="297">
        <v>8.486348E-6</v>
      </c>
      <c r="UV7" s="297">
        <v>8.4834930000000002E-6</v>
      </c>
      <c r="UW7" s="297">
        <v>8.4760089999999994E-6</v>
      </c>
      <c r="UX7" s="297">
        <v>8.4988650000000002E-6</v>
      </c>
      <c r="UY7" s="297">
        <v>8.4798419999999996E-6</v>
      </c>
      <c r="UZ7" s="297">
        <v>8.4813770000000002E-6</v>
      </c>
      <c r="VA7" s="297">
        <v>8.4787129999999995E-6</v>
      </c>
      <c r="VB7" s="297">
        <v>8.4828189999999998E-6</v>
      </c>
      <c r="VC7" s="297">
        <v>8.4814130000000004E-6</v>
      </c>
      <c r="VD7" s="297">
        <v>8.4847429999999995E-6</v>
      </c>
      <c r="VE7" s="297">
        <v>4.2488769999999997E-6</v>
      </c>
      <c r="VF7" s="49">
        <v>0.49999909999999997</v>
      </c>
      <c r="VG7" s="49">
        <v>0.85419909999999999</v>
      </c>
      <c r="VH7" s="49">
        <v>2.3705430000000001</v>
      </c>
      <c r="VI7" s="49">
        <v>3.5788570000000002</v>
      </c>
      <c r="VJ7" s="49">
        <v>3.913036</v>
      </c>
      <c r="VK7" s="49">
        <v>4.036924</v>
      </c>
      <c r="VL7" s="49">
        <v>4.0828340000000001</v>
      </c>
      <c r="VM7" s="49">
        <v>4.1080819999999996</v>
      </c>
      <c r="VN7" s="49">
        <v>4.1132460000000002</v>
      </c>
      <c r="VO7" s="49">
        <v>4.1183829999999997</v>
      </c>
      <c r="VP7" s="49">
        <v>4.1119479999999999</v>
      </c>
      <c r="VQ7" s="49">
        <v>4.120082</v>
      </c>
      <c r="VR7" s="49">
        <v>4.1153919999999999</v>
      </c>
      <c r="VS7" s="49">
        <v>4.1170309999999999</v>
      </c>
      <c r="VT7" s="49">
        <v>4.1160449999999997</v>
      </c>
      <c r="VU7" s="49">
        <v>4.119408</v>
      </c>
      <c r="VV7" s="49">
        <v>4.1142830000000004</v>
      </c>
      <c r="VW7" s="49">
        <v>4.1193619999999997</v>
      </c>
      <c r="VX7" s="49">
        <v>4.1187069999999997</v>
      </c>
      <c r="VY7" s="49">
        <v>4.120787</v>
      </c>
      <c r="VZ7" s="49">
        <v>4.1161519999999996</v>
      </c>
      <c r="WA7" s="49">
        <v>4.1225509999999996</v>
      </c>
      <c r="WB7" s="49">
        <v>4.1183149999999999</v>
      </c>
      <c r="WC7" s="49">
        <v>4.1235249999999999</v>
      </c>
      <c r="WD7" s="49">
        <v>4.1217119999999996</v>
      </c>
      <c r="WE7" s="49">
        <v>4.1272320000000002</v>
      </c>
      <c r="WF7" s="49">
        <v>4.122503</v>
      </c>
      <c r="WG7" s="49">
        <v>4.1243999999999996</v>
      </c>
      <c r="WH7" s="49">
        <v>4.1264770000000004</v>
      </c>
      <c r="WI7" s="49">
        <v>4.1272479999999998</v>
      </c>
      <c r="WJ7" s="49">
        <v>4.1190170000000004</v>
      </c>
      <c r="WK7" s="49">
        <v>4.1303749999999999</v>
      </c>
      <c r="WL7" s="49">
        <v>4.1271829999999996</v>
      </c>
      <c r="WM7" s="49">
        <v>4.128266</v>
      </c>
      <c r="WN7" s="49">
        <v>4.1245620000000001</v>
      </c>
      <c r="WO7" s="49">
        <v>4.1331100000000003</v>
      </c>
      <c r="WP7" s="49">
        <v>4.1264789999999998</v>
      </c>
      <c r="WQ7" s="49">
        <v>4.1299099999999997</v>
      </c>
      <c r="WR7" s="49">
        <v>4.127364</v>
      </c>
      <c r="WS7" s="49">
        <v>4.1288900000000002</v>
      </c>
      <c r="WT7" s="49">
        <v>4.1242109999999998</v>
      </c>
      <c r="WU7" s="49">
        <v>4.1321389999999996</v>
      </c>
      <c r="WV7" s="49">
        <v>4.1283289999999999</v>
      </c>
      <c r="WW7" s="49">
        <v>4.1331020000000001</v>
      </c>
      <c r="WX7" s="49">
        <v>4.1319220000000003</v>
      </c>
      <c r="WY7" s="49">
        <v>4.134385</v>
      </c>
      <c r="WZ7" s="49">
        <v>4.1328529999999999</v>
      </c>
      <c r="XA7" s="49">
        <v>4.1341530000000004</v>
      </c>
      <c r="XB7" s="49">
        <v>4.1333880000000001</v>
      </c>
      <c r="XC7" s="49">
        <v>4.1401120000000002</v>
      </c>
      <c r="XD7" s="49">
        <v>4.1313969999999998</v>
      </c>
      <c r="XE7" s="49">
        <v>4.1355779999999998</v>
      </c>
      <c r="XF7" s="49">
        <v>4.1338330000000001</v>
      </c>
      <c r="XG7" s="49">
        <v>4.1359839999999997</v>
      </c>
      <c r="XH7" s="49">
        <v>4.1328180000000003</v>
      </c>
      <c r="XI7" s="49">
        <v>4.1402029999999996</v>
      </c>
      <c r="XJ7" s="49">
        <v>4.1356570000000001</v>
      </c>
      <c r="XK7" s="49">
        <v>4.141006</v>
      </c>
      <c r="XL7" s="49">
        <v>4.1371729999999998</v>
      </c>
      <c r="XM7" s="49">
        <v>4.1412800000000001</v>
      </c>
      <c r="XN7" s="49">
        <v>4.1377620000000004</v>
      </c>
      <c r="XO7" s="49">
        <v>4.1407730000000003</v>
      </c>
      <c r="XP7" s="49">
        <v>4.1437350000000004</v>
      </c>
      <c r="XQ7" s="49">
        <v>4.1438600000000001</v>
      </c>
      <c r="XR7" s="49">
        <v>4.1432120000000001</v>
      </c>
      <c r="XS7" s="49">
        <v>4.0767429999999996</v>
      </c>
      <c r="XT7" s="49">
        <v>2.5716809999999999</v>
      </c>
      <c r="XU7" s="49">
        <v>2.5393910000000002</v>
      </c>
      <c r="XV7" s="61" t="s">
        <v>357</v>
      </c>
      <c r="XW7" s="61" t="s">
        <v>357</v>
      </c>
      <c r="XX7" s="61" t="s">
        <v>357</v>
      </c>
      <c r="XY7" s="61" t="s">
        <v>357</v>
      </c>
      <c r="XZ7" s="61" t="s">
        <v>357</v>
      </c>
      <c r="YA7" s="61" t="s">
        <v>357</v>
      </c>
      <c r="YB7" s="61" t="s">
        <v>357</v>
      </c>
      <c r="YC7" s="61" t="s">
        <v>357</v>
      </c>
      <c r="YD7" s="61" t="s">
        <v>357</v>
      </c>
      <c r="YE7" s="61" t="s">
        <v>357</v>
      </c>
      <c r="YF7" s="61" t="s">
        <v>357</v>
      </c>
      <c r="YG7" s="61" t="s">
        <v>357</v>
      </c>
      <c r="YH7" s="61" t="s">
        <v>357</v>
      </c>
      <c r="YI7" s="61" t="s">
        <v>357</v>
      </c>
      <c r="YJ7" s="61" t="s">
        <v>357</v>
      </c>
      <c r="YK7" s="61" t="s">
        <v>357</v>
      </c>
      <c r="YL7" s="61" t="s">
        <v>357</v>
      </c>
      <c r="YM7" s="61" t="s">
        <v>357</v>
      </c>
      <c r="YN7" s="61" t="s">
        <v>357</v>
      </c>
      <c r="YO7" s="61" t="s">
        <v>357</v>
      </c>
      <c r="YP7" s="61" t="s">
        <v>357</v>
      </c>
      <c r="YQ7" s="61" t="s">
        <v>357</v>
      </c>
      <c r="YR7" s="61" t="s">
        <v>357</v>
      </c>
      <c r="YS7" s="61" t="s">
        <v>357</v>
      </c>
      <c r="YT7" s="61" t="s">
        <v>357</v>
      </c>
      <c r="YU7" s="61" t="s">
        <v>357</v>
      </c>
      <c r="YV7" s="61" t="s">
        <v>357</v>
      </c>
      <c r="YW7" s="61" t="s">
        <v>357</v>
      </c>
      <c r="YX7" s="61" t="s">
        <v>357</v>
      </c>
      <c r="YY7" s="61" t="s">
        <v>357</v>
      </c>
      <c r="YZ7" s="61" t="s">
        <v>357</v>
      </c>
      <c r="ZA7" s="61" t="s">
        <v>357</v>
      </c>
      <c r="ZB7" s="61" t="s">
        <v>357</v>
      </c>
      <c r="ZC7" s="61" t="s">
        <v>357</v>
      </c>
      <c r="ZD7" s="61" t="s">
        <v>357</v>
      </c>
      <c r="ZE7" s="61" t="s">
        <v>357</v>
      </c>
      <c r="ZF7" s="61" t="s">
        <v>357</v>
      </c>
      <c r="ZG7" s="61" t="s">
        <v>357</v>
      </c>
      <c r="ZH7" s="61" t="s">
        <v>357</v>
      </c>
      <c r="ZI7" s="61" t="s">
        <v>357</v>
      </c>
      <c r="ZJ7" s="61" t="s">
        <v>357</v>
      </c>
      <c r="ZK7" s="61" t="s">
        <v>357</v>
      </c>
      <c r="ZL7" s="61" t="s">
        <v>357</v>
      </c>
      <c r="ZM7" s="61" t="s">
        <v>357</v>
      </c>
      <c r="ZN7" s="61" t="s">
        <v>357</v>
      </c>
      <c r="ZO7" s="61" t="s">
        <v>357</v>
      </c>
      <c r="ZP7" s="61" t="s">
        <v>357</v>
      </c>
      <c r="ZQ7" s="61" t="s">
        <v>357</v>
      </c>
      <c r="ZR7" s="61" t="s">
        <v>357</v>
      </c>
      <c r="ZS7" s="61" t="s">
        <v>357</v>
      </c>
      <c r="ZT7" s="61" t="s">
        <v>357</v>
      </c>
      <c r="ZU7" s="61" t="s">
        <v>357</v>
      </c>
      <c r="ZV7" s="61" t="s">
        <v>357</v>
      </c>
      <c r="ZW7" s="61" t="s">
        <v>357</v>
      </c>
      <c r="ZX7" s="61" t="s">
        <v>357</v>
      </c>
      <c r="ZY7" s="61" t="s">
        <v>357</v>
      </c>
      <c r="ZZ7" s="61" t="s">
        <v>357</v>
      </c>
      <c r="AAA7" s="61" t="s">
        <v>357</v>
      </c>
      <c r="AAB7" s="61" t="s">
        <v>357</v>
      </c>
      <c r="AAC7" s="61" t="s">
        <v>357</v>
      </c>
      <c r="AAD7" s="61" t="s">
        <v>357</v>
      </c>
      <c r="AAE7" s="61" t="s">
        <v>357</v>
      </c>
      <c r="AAF7" s="61" t="s">
        <v>357</v>
      </c>
      <c r="AAG7" s="61" t="s">
        <v>357</v>
      </c>
      <c r="AAH7" s="61" t="s">
        <v>357</v>
      </c>
      <c r="AAI7" s="49">
        <v>758.61369999999999</v>
      </c>
      <c r="AAJ7" s="49">
        <v>758.38829999999996</v>
      </c>
      <c r="AAK7" s="49">
        <v>755.11009999999999</v>
      </c>
      <c r="AAL7" s="49">
        <v>743.57259999999997</v>
      </c>
      <c r="AAM7" s="49">
        <v>731.59720000000004</v>
      </c>
      <c r="AAN7" s="49">
        <v>719.73910000000001</v>
      </c>
      <c r="AAO7" s="49">
        <v>707.79849999999999</v>
      </c>
      <c r="AAP7" s="49">
        <v>695.84770000000003</v>
      </c>
      <c r="AAQ7" s="49">
        <v>683.8777</v>
      </c>
      <c r="AAR7" s="49">
        <v>671.91700000000003</v>
      </c>
      <c r="AAS7" s="49">
        <v>659.9135</v>
      </c>
      <c r="AAT7" s="49">
        <v>647.95420000000001</v>
      </c>
      <c r="AAU7" s="49">
        <v>635.976</v>
      </c>
      <c r="AAV7" s="49">
        <v>624.00530000000003</v>
      </c>
      <c r="AAW7" s="49">
        <v>612.00440000000003</v>
      </c>
      <c r="AAX7" s="49">
        <v>600.04290000000003</v>
      </c>
      <c r="AAY7" s="49">
        <v>588.05499999999995</v>
      </c>
      <c r="AAZ7" s="49">
        <v>576.05799999999999</v>
      </c>
      <c r="ABA7" s="49">
        <v>564.06299999999999</v>
      </c>
      <c r="ABB7" s="49">
        <v>552.09109999999998</v>
      </c>
      <c r="ABC7" s="49">
        <v>540.06960000000004</v>
      </c>
      <c r="ABD7" s="49">
        <v>528.08500000000004</v>
      </c>
      <c r="ABE7" s="49">
        <v>516.08960000000002</v>
      </c>
      <c r="ABF7" s="49">
        <v>504.09739999999999</v>
      </c>
      <c r="ABG7" s="49">
        <v>492.07619999999997</v>
      </c>
      <c r="ABH7" s="49">
        <v>480.1062</v>
      </c>
      <c r="ABI7" s="49">
        <v>468.09870000000001</v>
      </c>
      <c r="ABJ7" s="49">
        <v>456.10230000000001</v>
      </c>
      <c r="ABK7" s="49">
        <v>444.09870000000001</v>
      </c>
      <c r="ABL7" s="49">
        <v>432.10849999999999</v>
      </c>
      <c r="ABM7" s="49">
        <v>420.09780000000001</v>
      </c>
      <c r="ABN7" s="49">
        <v>408.10169999999999</v>
      </c>
      <c r="ABO7" s="49">
        <v>396.08460000000002</v>
      </c>
      <c r="ABP7" s="49">
        <v>384.10250000000002</v>
      </c>
      <c r="ABQ7" s="49">
        <v>372.06920000000002</v>
      </c>
      <c r="ABR7" s="49">
        <v>360.07530000000003</v>
      </c>
      <c r="ABS7" s="49">
        <v>348.06630000000001</v>
      </c>
      <c r="ABT7" s="49">
        <v>336.05169999999998</v>
      </c>
      <c r="ABU7" s="49">
        <v>324.02289999999999</v>
      </c>
      <c r="ABV7" s="49">
        <v>312.03199999999998</v>
      </c>
      <c r="ABW7" s="49">
        <v>300.00189999999998</v>
      </c>
      <c r="ABX7" s="49">
        <v>287.97710000000001</v>
      </c>
      <c r="ABY7" s="49">
        <v>275.96629999999999</v>
      </c>
      <c r="ABZ7" s="49">
        <v>263.97050000000002</v>
      </c>
      <c r="ACA7" s="49">
        <v>251.928</v>
      </c>
      <c r="ACB7" s="49">
        <v>239.9298</v>
      </c>
      <c r="ACC7" s="49">
        <v>227.91329999999999</v>
      </c>
      <c r="ACD7" s="49">
        <v>215.90549999999999</v>
      </c>
      <c r="ACE7" s="49">
        <v>203.87260000000001</v>
      </c>
      <c r="ACF7" s="49">
        <v>191.86850000000001</v>
      </c>
      <c r="ACG7" s="49">
        <v>179.8425</v>
      </c>
      <c r="ACH7" s="49">
        <v>167.82060000000001</v>
      </c>
      <c r="ACI7" s="49">
        <v>155.78210000000001</v>
      </c>
      <c r="ACJ7" s="49">
        <v>143.7885</v>
      </c>
      <c r="ACK7" s="49">
        <v>131.73560000000001</v>
      </c>
      <c r="ACL7" s="49">
        <v>119.7166</v>
      </c>
      <c r="ACM7" s="49">
        <v>107.6854</v>
      </c>
      <c r="ACN7" s="49">
        <v>95.659580000000005</v>
      </c>
      <c r="ACO7" s="49">
        <v>83.615160000000003</v>
      </c>
      <c r="ACP7" s="49">
        <v>71.608590000000007</v>
      </c>
      <c r="ACQ7" s="49">
        <v>59.565579999999997</v>
      </c>
      <c r="ACR7" s="49">
        <v>47.536540000000002</v>
      </c>
      <c r="ACS7" s="49">
        <v>35.502040000000001</v>
      </c>
      <c r="ACT7" s="49">
        <v>23.48377</v>
      </c>
      <c r="ACU7" s="49">
        <v>11.37158</v>
      </c>
      <c r="ACV7" s="49">
        <v>0.2211322</v>
      </c>
      <c r="ACW7" s="49">
        <v>-0.70679650000000005</v>
      </c>
      <c r="ACX7" s="49">
        <v>-0.28251910000000002</v>
      </c>
      <c r="ACY7" s="62">
        <v>-2.40306</v>
      </c>
      <c r="ACZ7" s="62">
        <v>-2.4608310000000002</v>
      </c>
      <c r="ADA7" s="62">
        <v>-2.6377449999999998</v>
      </c>
      <c r="ADB7" s="62">
        <v>-2.8049170000000001</v>
      </c>
      <c r="ADC7" s="62">
        <v>-2.813723</v>
      </c>
      <c r="ADD7" s="62">
        <v>-2.7850510000000002</v>
      </c>
      <c r="ADE7" s="62">
        <v>-2.7440410000000002</v>
      </c>
      <c r="ADF7" s="62">
        <v>-2.7015280000000002</v>
      </c>
      <c r="ADG7" s="62">
        <v>-2.6575510000000002</v>
      </c>
      <c r="ADH7" s="62">
        <v>-2.6112820000000001</v>
      </c>
      <c r="ADI7" s="62">
        <v>-2.5609839999999999</v>
      </c>
      <c r="ADJ7" s="62">
        <v>-2.5176240000000001</v>
      </c>
      <c r="ADK7" s="62">
        <v>-2.4699979999999999</v>
      </c>
      <c r="ADL7" s="62">
        <v>-2.4218320000000002</v>
      </c>
      <c r="ADM7" s="62">
        <v>-2.3763779999999999</v>
      </c>
      <c r="ADN7" s="62">
        <v>-2.3299180000000002</v>
      </c>
      <c r="ADO7" s="62">
        <v>-2.2813880000000002</v>
      </c>
      <c r="ADP7" s="62">
        <v>-2.2355450000000001</v>
      </c>
      <c r="ADQ7" s="62">
        <v>-2.1905760000000001</v>
      </c>
      <c r="ADR7" s="62">
        <v>-2.1425269999999998</v>
      </c>
      <c r="ADS7" s="62">
        <v>-2.0951749999999998</v>
      </c>
      <c r="ADT7" s="62">
        <v>-2.050084</v>
      </c>
      <c r="ADU7" s="62">
        <v>-2.002983</v>
      </c>
      <c r="ADV7" s="62">
        <v>-1.9569829999999999</v>
      </c>
      <c r="ADW7" s="62">
        <v>-1.910571</v>
      </c>
      <c r="ADX7" s="62">
        <v>-1.865229</v>
      </c>
      <c r="ADY7" s="62">
        <v>-1.8176639999999999</v>
      </c>
      <c r="ADZ7" s="62">
        <v>-1.77006</v>
      </c>
      <c r="AEA7" s="62">
        <v>-1.726057</v>
      </c>
      <c r="AEB7" s="62">
        <v>-1.677978</v>
      </c>
      <c r="AEC7" s="62">
        <v>-1.6289560000000001</v>
      </c>
      <c r="AED7" s="62">
        <v>-1.5850519999999999</v>
      </c>
      <c r="AEE7" s="62">
        <v>-1.538834</v>
      </c>
      <c r="AEF7" s="62">
        <v>-1.4908539999999999</v>
      </c>
      <c r="AEG7" s="62">
        <v>-1.4435260000000001</v>
      </c>
      <c r="AEH7" s="62">
        <v>-1.3986730000000001</v>
      </c>
      <c r="AEI7" s="62">
        <v>-1.3508549999999999</v>
      </c>
      <c r="AEJ7" s="62">
        <v>-1.303642</v>
      </c>
      <c r="AEK7" s="62">
        <v>-1.257361</v>
      </c>
      <c r="AEL7" s="62">
        <v>-1.210127</v>
      </c>
      <c r="AEM7" s="62">
        <v>-1.1627940000000001</v>
      </c>
      <c r="AEN7" s="62">
        <v>-1.117335</v>
      </c>
      <c r="AEO7" s="62">
        <v>-1.0706739999999999</v>
      </c>
      <c r="AEP7" s="62">
        <v>-1.0244690000000001</v>
      </c>
      <c r="AEQ7" s="62">
        <v>-0.97779530000000003</v>
      </c>
      <c r="AER7" s="62">
        <v>-0.93076570000000003</v>
      </c>
      <c r="AES7" s="62">
        <v>-0.884598</v>
      </c>
      <c r="AET7" s="62">
        <v>-0.83736339999999998</v>
      </c>
      <c r="AEU7" s="62">
        <v>-0.79085240000000001</v>
      </c>
      <c r="AEV7" s="62">
        <v>-0.74497769999999996</v>
      </c>
      <c r="AEW7" s="62">
        <v>-0.69723460000000004</v>
      </c>
      <c r="AEX7" s="62">
        <v>-0.65045459999999999</v>
      </c>
      <c r="AEY7" s="62">
        <v>-0.60392000000000001</v>
      </c>
      <c r="AEZ7" s="62">
        <v>-0.55704779999999998</v>
      </c>
      <c r="AFA7" s="62">
        <v>-0.51016879999999998</v>
      </c>
      <c r="AFB7" s="62">
        <v>-0.46386070000000001</v>
      </c>
      <c r="AFC7" s="62">
        <v>-0.41702519999999998</v>
      </c>
      <c r="AFD7" s="62">
        <v>-0.37039420000000001</v>
      </c>
      <c r="AFE7" s="62">
        <v>-0.32348739999999998</v>
      </c>
      <c r="AFF7" s="62">
        <v>-0.27702949999999998</v>
      </c>
      <c r="AFG7" s="62">
        <v>-0.23013510000000001</v>
      </c>
      <c r="AFH7" s="62">
        <v>-0.18337890000000001</v>
      </c>
      <c r="AFI7" s="62">
        <v>-0.13680429999999999</v>
      </c>
      <c r="AFJ7" s="62">
        <v>-9.0112890000000001E-2</v>
      </c>
      <c r="AFK7" s="62">
        <v>-4.2774630000000001E-2</v>
      </c>
      <c r="AFL7" s="62">
        <v>-1.5328329999999999E-3</v>
      </c>
      <c r="AFM7" s="62">
        <v>1.6687749999999999E-3</v>
      </c>
      <c r="AFN7" s="62">
        <v>9.1270740000000004E-4</v>
      </c>
      <c r="AFO7" s="59">
        <v>300</v>
      </c>
      <c r="AFP7" s="59">
        <v>657.97649999999999</v>
      </c>
      <c r="AFQ7" s="59">
        <v>1032.3699999999999</v>
      </c>
      <c r="AFR7" s="59">
        <v>1373.127</v>
      </c>
      <c r="AFS7" s="59">
        <v>1452.085</v>
      </c>
      <c r="AFT7" s="59">
        <v>1482.3040000000001</v>
      </c>
      <c r="AFU7" s="59">
        <v>1493.606</v>
      </c>
      <c r="AFV7" s="59">
        <v>1497.691</v>
      </c>
      <c r="AFW7" s="59">
        <v>1499.1669999999999</v>
      </c>
      <c r="AFX7" s="59">
        <v>1499.6949999999999</v>
      </c>
      <c r="AFY7" s="59">
        <v>1499.8879999999999</v>
      </c>
      <c r="AFZ7" s="59">
        <v>1499.9549999999999</v>
      </c>
      <c r="AGA7" s="59">
        <v>1499.98</v>
      </c>
      <c r="AGB7" s="59">
        <v>1499.989</v>
      </c>
      <c r="AGC7" s="59">
        <v>1499.992</v>
      </c>
      <c r="AGD7" s="59">
        <v>1499.9929999999999</v>
      </c>
      <c r="AGE7" s="59">
        <v>1499.9929999999999</v>
      </c>
      <c r="AGF7" s="59">
        <v>1499.9939999999999</v>
      </c>
      <c r="AGG7" s="59">
        <v>1499.9939999999999</v>
      </c>
      <c r="AGH7" s="59">
        <v>1499.9939999999999</v>
      </c>
      <c r="AGI7" s="59">
        <v>1499.9939999999999</v>
      </c>
      <c r="AGJ7" s="59">
        <v>1499.9939999999999</v>
      </c>
      <c r="AGK7" s="59">
        <v>1499.9939999999999</v>
      </c>
      <c r="AGL7" s="59">
        <v>1499.9939999999999</v>
      </c>
      <c r="AGM7" s="59">
        <v>1499.9939999999999</v>
      </c>
      <c r="AGN7" s="59">
        <v>1499.9939999999999</v>
      </c>
      <c r="AGO7" s="59">
        <v>1499.9939999999999</v>
      </c>
      <c r="AGP7" s="59">
        <v>1499.9939999999999</v>
      </c>
      <c r="AGQ7" s="59">
        <v>1499.9939999999999</v>
      </c>
      <c r="AGR7" s="59">
        <v>1499.9939999999999</v>
      </c>
      <c r="AGS7" s="59">
        <v>1499.9939999999999</v>
      </c>
      <c r="AGT7" s="59">
        <v>1499.9939999999999</v>
      </c>
      <c r="AGU7" s="59">
        <v>1499.9939999999999</v>
      </c>
      <c r="AGV7" s="59">
        <v>1499.9939999999999</v>
      </c>
      <c r="AGW7" s="59">
        <v>1499.9939999999999</v>
      </c>
      <c r="AGX7" s="59">
        <v>1499.9939999999999</v>
      </c>
      <c r="AGY7" s="59">
        <v>1499.9939999999999</v>
      </c>
      <c r="AGZ7" s="59">
        <v>1499.9939999999999</v>
      </c>
      <c r="AHA7" s="59">
        <v>1499.9939999999999</v>
      </c>
      <c r="AHB7" s="59">
        <v>1499.9939999999999</v>
      </c>
      <c r="AHC7" s="59">
        <v>1499.9939999999999</v>
      </c>
      <c r="AHD7" s="59">
        <v>1499.9939999999999</v>
      </c>
      <c r="AHE7" s="59">
        <v>1499.9939999999999</v>
      </c>
      <c r="AHF7" s="59">
        <v>1499.9939999999999</v>
      </c>
      <c r="AHG7" s="59">
        <v>1499.9939999999999</v>
      </c>
      <c r="AHH7" s="59">
        <v>1499.9939999999999</v>
      </c>
      <c r="AHI7" s="59">
        <v>1499.9939999999999</v>
      </c>
      <c r="AHJ7" s="59">
        <v>1499.9939999999999</v>
      </c>
      <c r="AHK7" s="59">
        <v>1499.9939999999999</v>
      </c>
      <c r="AHL7" s="59">
        <v>1499.9939999999999</v>
      </c>
      <c r="AHM7" s="59">
        <v>1499.9939999999999</v>
      </c>
      <c r="AHN7" s="59">
        <v>1499.9939999999999</v>
      </c>
      <c r="AHO7" s="59">
        <v>1499.9939999999999</v>
      </c>
      <c r="AHP7" s="59">
        <v>1499.9939999999999</v>
      </c>
      <c r="AHQ7" s="59">
        <v>1499.9939999999999</v>
      </c>
      <c r="AHR7" s="59">
        <v>1499.9939999999999</v>
      </c>
      <c r="AHS7" s="59">
        <v>1499.9939999999999</v>
      </c>
      <c r="AHT7" s="59">
        <v>1499.9939999999999</v>
      </c>
      <c r="AHU7" s="59">
        <v>1499.9939999999999</v>
      </c>
      <c r="AHV7" s="59">
        <v>1499.9939999999999</v>
      </c>
      <c r="AHW7" s="59">
        <v>1499.9939999999999</v>
      </c>
      <c r="AHX7" s="59">
        <v>1499.9939999999999</v>
      </c>
      <c r="AHY7" s="59">
        <v>1499.9939999999999</v>
      </c>
      <c r="AHZ7" s="59">
        <v>1499.9939999999999</v>
      </c>
      <c r="AIA7" s="59">
        <v>1499.9939999999999</v>
      </c>
      <c r="AIB7" s="59">
        <v>1499.9939999999999</v>
      </c>
      <c r="AIC7" s="59">
        <v>1500</v>
      </c>
      <c r="AID7" s="59">
        <v>1500.002</v>
      </c>
      <c r="AIE7" s="63">
        <v>1.487821E-8</v>
      </c>
      <c r="AIF7" s="47">
        <v>1.706871E-9</v>
      </c>
      <c r="AIG7" s="47">
        <v>1.533098E-9</v>
      </c>
      <c r="AIH7" s="47">
        <v>1.535107E-9</v>
      </c>
      <c r="AII7" s="47">
        <v>1.5444179999999999E-9</v>
      </c>
      <c r="AIJ7" s="47">
        <v>1.538454E-9</v>
      </c>
      <c r="AIK7" s="47">
        <v>1.537338E-9</v>
      </c>
      <c r="AIL7" s="47">
        <v>1.539846E-9</v>
      </c>
      <c r="AIM7" s="47">
        <v>1.545049E-9</v>
      </c>
      <c r="AIN7" s="47">
        <v>1.538162E-9</v>
      </c>
      <c r="AIO7" s="47">
        <v>1.54002E-9</v>
      </c>
      <c r="AIP7" s="47">
        <v>1.546323E-9</v>
      </c>
      <c r="AIQ7" s="47">
        <v>1.5391769999999999E-9</v>
      </c>
      <c r="AIR7" s="47">
        <v>1.5398489999999999E-9</v>
      </c>
      <c r="AIS7" s="47">
        <v>1.544598E-9</v>
      </c>
      <c r="AIT7" s="47">
        <v>1.540474E-9</v>
      </c>
      <c r="AIU7" s="47">
        <v>1.5357580000000001E-9</v>
      </c>
      <c r="AIV7" s="47">
        <v>1.541425E-9</v>
      </c>
      <c r="AIW7" s="47">
        <v>1.5443849999999999E-9</v>
      </c>
      <c r="AIX7" s="47">
        <v>1.5324119999999999E-9</v>
      </c>
      <c r="AIY7" s="47">
        <v>1.534507E-9</v>
      </c>
      <c r="AIZ7" s="47">
        <v>1.545736E-9</v>
      </c>
      <c r="AJA7" s="47">
        <v>1.5362290000000001E-9</v>
      </c>
      <c r="AJB7" s="47">
        <v>1.5365190000000001E-9</v>
      </c>
      <c r="AJC7" s="47">
        <v>1.5424860000000001E-9</v>
      </c>
      <c r="AJD7" s="47">
        <v>1.5407059999999999E-9</v>
      </c>
      <c r="AJE7" s="47">
        <v>1.541041E-9</v>
      </c>
      <c r="AJF7" s="47">
        <v>1.539855E-9</v>
      </c>
      <c r="AJG7" s="47">
        <v>1.545202E-9</v>
      </c>
      <c r="AJH7" s="47">
        <v>1.5404450000000001E-9</v>
      </c>
      <c r="AJI7" s="47">
        <v>1.538049E-9</v>
      </c>
      <c r="AJJ7" s="47">
        <v>1.546304E-9</v>
      </c>
      <c r="AJK7" s="47">
        <v>1.54086E-9</v>
      </c>
      <c r="AJL7" s="47">
        <v>1.5382959999999999E-9</v>
      </c>
      <c r="AJM7" s="47">
        <v>1.5376530000000001E-9</v>
      </c>
      <c r="AJN7" s="47">
        <v>1.5445800000000001E-9</v>
      </c>
      <c r="AJO7" s="47">
        <v>1.5356179999999999E-9</v>
      </c>
      <c r="AJP7" s="47">
        <v>1.534858E-9</v>
      </c>
      <c r="AJQ7" s="47">
        <v>1.544094E-9</v>
      </c>
      <c r="AJR7" s="47">
        <v>1.537588E-9</v>
      </c>
      <c r="AJS7" s="47">
        <v>1.5327610000000001E-9</v>
      </c>
      <c r="AJT7" s="47">
        <v>1.5434350000000001E-9</v>
      </c>
      <c r="AJU7" s="47">
        <v>1.5426410000000001E-9</v>
      </c>
      <c r="AJV7" s="47">
        <v>1.538819E-9</v>
      </c>
      <c r="AJW7" s="47">
        <v>1.5385540000000001E-9</v>
      </c>
      <c r="AJX7" s="47">
        <v>1.5462499999999999E-9</v>
      </c>
      <c r="AJY7" s="47">
        <v>1.54077E-9</v>
      </c>
      <c r="AJZ7" s="47">
        <v>1.540136E-9</v>
      </c>
      <c r="AKA7" s="47">
        <v>1.5454669999999999E-9</v>
      </c>
      <c r="AKB7" s="47">
        <v>1.539233E-9</v>
      </c>
      <c r="AKC7" s="47">
        <v>1.53761E-9</v>
      </c>
      <c r="AKD7" s="47">
        <v>1.541235E-9</v>
      </c>
      <c r="AKE7" s="47">
        <v>1.544247E-9</v>
      </c>
      <c r="AKF7" s="47">
        <v>1.5339500000000001E-9</v>
      </c>
      <c r="AKG7" s="47">
        <v>1.537008E-9</v>
      </c>
      <c r="AKH7" s="47">
        <v>1.54387E-9</v>
      </c>
      <c r="AKI7" s="47">
        <v>1.5349860000000001E-9</v>
      </c>
      <c r="AKJ7" s="47">
        <v>1.535187E-9</v>
      </c>
      <c r="AKK7" s="47">
        <v>1.543453E-9</v>
      </c>
      <c r="AKL7" s="47">
        <v>1.540749E-9</v>
      </c>
      <c r="AKM7" s="47">
        <v>1.537907E-9</v>
      </c>
      <c r="AKN7" s="47">
        <v>1.5403069999999999E-9</v>
      </c>
      <c r="AKO7" s="47">
        <v>1.5456259999999999E-9</v>
      </c>
      <c r="AKP7" s="47">
        <v>1.5397529999999999E-9</v>
      </c>
      <c r="AKQ7" s="47">
        <v>1.537006E-9</v>
      </c>
      <c r="AKR7" s="47">
        <v>1.7109840000000001E-9</v>
      </c>
      <c r="AKS7" s="441"/>
      <c r="AKT7" s="286">
        <f>P80_C3_LAMINAR_cpcambiado!$B$1*P80_C3_LAMINAR_cpcambiado!$B$3</f>
        <v>1.487864E-8</v>
      </c>
      <c r="AKU7" s="17">
        <f>P80_C3_LAMINAR_cpcambiado!$B$1*(P80_C3_LAMINAR_cpcambiado!$B$2)</f>
        <v>2.1255199999999999E-9</v>
      </c>
      <c r="AKV7" s="17">
        <f>P80_C3_LAMINAR_cpcambiado!$B$1*($D$2)</f>
        <v>2.3912100000000001E-9</v>
      </c>
      <c r="AKW7" s="17">
        <f>P80_C3_LAMINAR_cpcambiado!$B$1*($D$2)</f>
        <v>2.3912100000000001E-9</v>
      </c>
      <c r="AKX7" s="17">
        <f>P80_C3_LAMINAR_cpcambiado!$B$1*($D$2)</f>
        <v>2.3912100000000001E-9</v>
      </c>
      <c r="AKY7" s="17">
        <f>P80_C3_LAMINAR_cpcambiado!$B$1*($D$2)</f>
        <v>2.3912100000000001E-9</v>
      </c>
      <c r="AKZ7" s="17">
        <f>P80_C3_LAMINAR_cpcambiado!$B$1*($D$2)</f>
        <v>2.3912100000000001E-9</v>
      </c>
      <c r="ALA7" s="17">
        <f>P80_C3_LAMINAR_cpcambiado!$B$1*($D$2)</f>
        <v>2.3912100000000001E-9</v>
      </c>
      <c r="ALB7" s="17">
        <f>P80_C3_LAMINAR_cpcambiado!$B$1*($D$2)</f>
        <v>2.3912100000000001E-9</v>
      </c>
      <c r="ALC7" s="17">
        <f>P80_C3_LAMINAR_cpcambiado!$B$1*($D$2)</f>
        <v>2.3912100000000001E-9</v>
      </c>
      <c r="ALD7" s="17">
        <f>P80_C3_LAMINAR_cpcambiado!$B$1*($D$2)</f>
        <v>2.3912100000000001E-9</v>
      </c>
      <c r="ALE7" s="17">
        <f>P80_C3_LAMINAR_cpcambiado!$B$1*($D$2)</f>
        <v>2.3912100000000001E-9</v>
      </c>
      <c r="ALF7" s="17">
        <f>P80_C3_LAMINAR_cpcambiado!$B$1*($D$2)</f>
        <v>2.3912100000000001E-9</v>
      </c>
      <c r="ALG7" s="17">
        <f>P80_C3_LAMINAR_cpcambiado!$B$1*($D$2)</f>
        <v>2.3912100000000001E-9</v>
      </c>
      <c r="ALH7" s="17">
        <f>P80_C3_LAMINAR_cpcambiado!$B$1*($D$2)</f>
        <v>2.3912100000000001E-9</v>
      </c>
      <c r="ALI7" s="17">
        <f>P80_C3_LAMINAR_cpcambiado!$B$1*($D$2)</f>
        <v>2.3912100000000001E-9</v>
      </c>
      <c r="ALJ7" s="17">
        <f>P80_C3_LAMINAR_cpcambiado!$B$1*($D$2)</f>
        <v>2.3912100000000001E-9</v>
      </c>
      <c r="ALK7" s="17">
        <f>P80_C3_LAMINAR_cpcambiado!$B$1*($D$2)</f>
        <v>2.3912100000000001E-9</v>
      </c>
      <c r="ALL7" s="17">
        <f>P80_C3_LAMINAR_cpcambiado!$B$1*($D$2)</f>
        <v>2.3912100000000001E-9</v>
      </c>
      <c r="ALM7" s="17">
        <f>P80_C3_LAMINAR_cpcambiado!$B$1*($D$2)</f>
        <v>2.3912100000000001E-9</v>
      </c>
      <c r="ALN7" s="17">
        <f>P80_C3_LAMINAR_cpcambiado!$B$1*($D$2)</f>
        <v>2.3912100000000001E-9</v>
      </c>
      <c r="ALO7" s="17">
        <f>P80_C3_LAMINAR_cpcambiado!$B$1*($D$2)</f>
        <v>2.3912100000000001E-9</v>
      </c>
      <c r="ALP7" s="17">
        <f>P80_C3_LAMINAR_cpcambiado!$B$1*($D$2)</f>
        <v>2.3912100000000001E-9</v>
      </c>
      <c r="ALQ7" s="17">
        <f>P80_C3_LAMINAR_cpcambiado!$B$1*($D$2)</f>
        <v>2.3912100000000001E-9</v>
      </c>
      <c r="ALR7" s="17">
        <f>P80_C3_LAMINAR_cpcambiado!$B$1*($D$2)</f>
        <v>2.3912100000000001E-9</v>
      </c>
      <c r="ALS7" s="17">
        <f>P80_C3_LAMINAR_cpcambiado!$B$1*($D$2)</f>
        <v>2.3912100000000001E-9</v>
      </c>
      <c r="ALT7" s="17">
        <f>P80_C3_LAMINAR_cpcambiado!$B$1*($D$2)</f>
        <v>2.3912100000000001E-9</v>
      </c>
      <c r="ALU7" s="17">
        <f>P80_C3_LAMINAR_cpcambiado!$B$1*($D$2)</f>
        <v>2.3912100000000001E-9</v>
      </c>
      <c r="ALV7" s="17">
        <f>P80_C3_LAMINAR_cpcambiado!$B$1*($D$2)</f>
        <v>2.3912100000000001E-9</v>
      </c>
      <c r="ALW7" s="17">
        <f>P80_C3_LAMINAR_cpcambiado!$B$1*($D$2)</f>
        <v>2.3912100000000001E-9</v>
      </c>
      <c r="ALX7" s="17">
        <f>P80_C3_LAMINAR_cpcambiado!$B$1*($D$2)</f>
        <v>2.3912100000000001E-9</v>
      </c>
      <c r="ALY7" s="17">
        <f>P80_C3_LAMINAR_cpcambiado!$B$1*($D$2)</f>
        <v>2.3912100000000001E-9</v>
      </c>
      <c r="ALZ7" s="17">
        <f>P80_C3_LAMINAR_cpcambiado!$B$1*($D$2)</f>
        <v>2.3912100000000001E-9</v>
      </c>
      <c r="AMA7" s="17">
        <f>P80_C3_LAMINAR_cpcambiado!$B$1*($D$2)</f>
        <v>2.3912100000000001E-9</v>
      </c>
      <c r="AMB7" s="17">
        <f>P80_C3_LAMINAR_cpcambiado!$B$1*($D$2)</f>
        <v>2.3912100000000001E-9</v>
      </c>
      <c r="AMC7" s="17">
        <f>P80_C3_LAMINAR_cpcambiado!$B$1*($D$2)</f>
        <v>2.3912100000000001E-9</v>
      </c>
      <c r="AMD7" s="17">
        <f>P80_C3_LAMINAR_cpcambiado!$B$1*($D$2)</f>
        <v>2.3912100000000001E-9</v>
      </c>
      <c r="AME7" s="17">
        <f>P80_C3_LAMINAR_cpcambiado!$B$1*($D$2)</f>
        <v>2.3912100000000001E-9</v>
      </c>
      <c r="AMF7" s="17">
        <f>P80_C3_LAMINAR_cpcambiado!$B$1*($D$2)</f>
        <v>2.3912100000000001E-9</v>
      </c>
      <c r="AMG7" s="17">
        <f>P80_C3_LAMINAR_cpcambiado!$B$1*($D$2)</f>
        <v>2.3912100000000001E-9</v>
      </c>
      <c r="AMH7" s="17">
        <f>P80_C3_LAMINAR_cpcambiado!$B$1*($D$2)</f>
        <v>2.3912100000000001E-9</v>
      </c>
      <c r="AMI7" s="17">
        <f>P80_C3_LAMINAR_cpcambiado!$B$1*($D$2)</f>
        <v>2.3912100000000001E-9</v>
      </c>
      <c r="AMJ7" s="17">
        <f>P80_C3_LAMINAR_cpcambiado!$B$1*($D$2)</f>
        <v>2.3912100000000001E-9</v>
      </c>
      <c r="AMK7" s="17">
        <f>P80_C3_LAMINAR_cpcambiado!$B$1*($D$2)</f>
        <v>2.3912100000000001E-9</v>
      </c>
      <c r="AML7" s="17">
        <f>P80_C3_LAMINAR_cpcambiado!$B$1*($D$2)</f>
        <v>2.3912100000000001E-9</v>
      </c>
      <c r="AMM7" s="17">
        <f>P80_C3_LAMINAR_cpcambiado!$B$1*($D$2)</f>
        <v>2.3912100000000001E-9</v>
      </c>
      <c r="AMN7" s="17">
        <f>P80_C3_LAMINAR_cpcambiado!$B$1*($D$2)</f>
        <v>2.3912100000000001E-9</v>
      </c>
      <c r="AMO7" s="17">
        <f>P80_C3_LAMINAR_cpcambiado!$B$1*($D$2)</f>
        <v>2.3912100000000001E-9</v>
      </c>
      <c r="AMP7" s="17">
        <f>P80_C3_LAMINAR_cpcambiado!$B$1*($D$2)</f>
        <v>2.3912100000000001E-9</v>
      </c>
      <c r="AMQ7" s="17">
        <f>P80_C3_LAMINAR_cpcambiado!$B$1*($D$2)</f>
        <v>2.3912100000000001E-9</v>
      </c>
      <c r="AMR7" s="17">
        <f>P80_C3_LAMINAR_cpcambiado!$B$1*($D$2)</f>
        <v>2.3912100000000001E-9</v>
      </c>
      <c r="AMS7" s="17">
        <f>P80_C3_LAMINAR_cpcambiado!$B$1*($D$2)</f>
        <v>2.3912100000000001E-9</v>
      </c>
      <c r="AMT7" s="17">
        <f>P80_C3_LAMINAR_cpcambiado!$B$1*($D$2)</f>
        <v>2.3912100000000001E-9</v>
      </c>
      <c r="AMU7" s="17">
        <f>P80_C3_LAMINAR_cpcambiado!$B$1*($D$2)</f>
        <v>2.3912100000000001E-9</v>
      </c>
      <c r="AMV7" s="17">
        <f>P80_C3_LAMINAR_cpcambiado!$B$1*($D$2)</f>
        <v>2.3912100000000001E-9</v>
      </c>
      <c r="AMW7" s="17">
        <f>P80_C3_LAMINAR_cpcambiado!$B$1*($D$2)</f>
        <v>2.3912100000000001E-9</v>
      </c>
      <c r="AMX7" s="17">
        <f>P80_C3_LAMINAR_cpcambiado!$B$1*($D$2)</f>
        <v>2.3912100000000001E-9</v>
      </c>
      <c r="AMY7" s="17">
        <f>P80_C3_LAMINAR_cpcambiado!$B$1*($D$2)</f>
        <v>2.3912100000000001E-9</v>
      </c>
      <c r="AMZ7" s="17">
        <f>P80_C3_LAMINAR_cpcambiado!$B$1*($D$2)</f>
        <v>2.3912100000000001E-9</v>
      </c>
      <c r="ANA7" s="17">
        <f>P80_C3_LAMINAR_cpcambiado!$B$1*($D$2)</f>
        <v>2.3912100000000001E-9</v>
      </c>
      <c r="ANB7" s="17">
        <f>P80_C3_LAMINAR_cpcambiado!$B$1*($D$2)</f>
        <v>2.3912100000000001E-9</v>
      </c>
      <c r="ANC7" s="17">
        <f>P80_C3_LAMINAR_cpcambiado!$B$1*($D$2)</f>
        <v>2.3912100000000001E-9</v>
      </c>
      <c r="AND7" s="17">
        <f>P80_C3_LAMINAR_cpcambiado!$B$1*($D$2)</f>
        <v>2.3912100000000001E-9</v>
      </c>
      <c r="ANE7" s="17">
        <f>P80_C3_LAMINAR_cpcambiado!$B$1*($D$2)</f>
        <v>2.3912100000000001E-9</v>
      </c>
      <c r="ANF7" s="17">
        <f>P80_C3_LAMINAR_cpcambiado!$B$1*($D$2)</f>
        <v>2.3912100000000001E-9</v>
      </c>
      <c r="ANG7" s="17">
        <f>P80_C3_LAMINAR_cpcambiado!$B$1*($B$2)</f>
        <v>2.1255199999999999E-9</v>
      </c>
      <c r="ANH7" s="168">
        <f t="shared" si="79"/>
        <v>80.303690391057245</v>
      </c>
      <c r="ANI7" s="168">
        <f t="shared" si="2"/>
        <v>64.113900493892203</v>
      </c>
      <c r="ANJ7" s="168">
        <f t="shared" si="2"/>
        <v>64.197916535979687</v>
      </c>
      <c r="ANK7" s="168">
        <f t="shared" si="2"/>
        <v>64.587300989875416</v>
      </c>
      <c r="ANL7" s="168">
        <f t="shared" si="2"/>
        <v>64.337887513016426</v>
      </c>
      <c r="ANM7" s="168">
        <f t="shared" si="2"/>
        <v>64.29121658072691</v>
      </c>
      <c r="ANN7" s="168">
        <f t="shared" si="2"/>
        <v>64.396100718882906</v>
      </c>
      <c r="ANO7" s="168">
        <f t="shared" si="2"/>
        <v>64.613689303741623</v>
      </c>
      <c r="ANP7" s="168">
        <f t="shared" si="2"/>
        <v>64.325676122130631</v>
      </c>
      <c r="ANQ7" s="168">
        <f t="shared" si="2"/>
        <v>64.403377369616223</v>
      </c>
      <c r="ANR7" s="168">
        <f t="shared" si="2"/>
        <v>64.666967769455624</v>
      </c>
      <c r="ANS7" s="168">
        <f t="shared" si="2"/>
        <v>64.368123251408278</v>
      </c>
      <c r="ANT7" s="168">
        <f t="shared" si="2"/>
        <v>64.396226178378299</v>
      </c>
      <c r="ANU7" s="168">
        <f t="shared" si="2"/>
        <v>64.59482855959952</v>
      </c>
      <c r="ANV7" s="168">
        <f t="shared" si="2"/>
        <v>64.422363573253705</v>
      </c>
      <c r="ANW7" s="168">
        <f t="shared" si="2"/>
        <v>64.225141246481911</v>
      </c>
      <c r="ANX7" s="168">
        <f t="shared" si="2"/>
        <v>64.462134233296112</v>
      </c>
      <c r="ANY7" s="168">
        <f t="shared" si="3"/>
        <v>64.585920935425989</v>
      </c>
      <c r="ANZ7" s="168">
        <f t="shared" si="3"/>
        <v>64.085212089276965</v>
      </c>
      <c r="AOA7" s="168">
        <f t="shared" si="3"/>
        <v>64.172824636899307</v>
      </c>
      <c r="AOB7" s="168">
        <f t="shared" si="3"/>
        <v>64.642419528188654</v>
      </c>
      <c r="AOC7" s="168">
        <f t="shared" si="3"/>
        <v>64.244838387260003</v>
      </c>
      <c r="AOD7" s="168">
        <f t="shared" si="3"/>
        <v>64.256966138482198</v>
      </c>
      <c r="AOE7" s="168">
        <f t="shared" si="3"/>
        <v>64.506505074836596</v>
      </c>
      <c r="AOF7" s="168">
        <f t="shared" si="3"/>
        <v>64.432065774231447</v>
      </c>
      <c r="AOG7" s="168">
        <f t="shared" si="3"/>
        <v>64.446075417884657</v>
      </c>
      <c r="AOH7" s="168">
        <f t="shared" si="3"/>
        <v>64.396477097369115</v>
      </c>
      <c r="AOI7" s="168">
        <f t="shared" si="3"/>
        <v>64.620087738007115</v>
      </c>
      <c r="AOJ7" s="168">
        <f t="shared" si="3"/>
        <v>64.421150798131492</v>
      </c>
      <c r="AOK7" s="168">
        <f t="shared" si="3"/>
        <v>64.32095048113716</v>
      </c>
      <c r="AOL7" s="168">
        <f t="shared" si="3"/>
        <v>64.666173192651414</v>
      </c>
      <c r="AOM7" s="168">
        <f t="shared" si="3"/>
        <v>64.43850602832876</v>
      </c>
      <c r="AON7" s="168">
        <f t="shared" si="3"/>
        <v>64.331279979591912</v>
      </c>
      <c r="AOO7" s="168">
        <f t="shared" si="4"/>
        <v>64.304389827744117</v>
      </c>
      <c r="AOP7" s="168">
        <f t="shared" si="4"/>
        <v>64.594075802627131</v>
      </c>
      <c r="AOQ7" s="168">
        <f t="shared" si="4"/>
        <v>64.219286470029814</v>
      </c>
      <c r="AOR7" s="168">
        <f t="shared" si="4"/>
        <v>64.187503397861335</v>
      </c>
      <c r="AOS7" s="168">
        <f t="shared" si="4"/>
        <v>64.573751364372015</v>
      </c>
      <c r="AOT7" s="168">
        <f t="shared" si="4"/>
        <v>64.30167153867707</v>
      </c>
      <c r="AOU7" s="168">
        <f t="shared" si="4"/>
        <v>64.099807210575392</v>
      </c>
      <c r="AOV7" s="168">
        <f t="shared" si="4"/>
        <v>64.546192095215389</v>
      </c>
      <c r="AOW7" s="168">
        <f t="shared" si="4"/>
        <v>64.512987148765689</v>
      </c>
      <c r="AOX7" s="168">
        <f t="shared" si="4"/>
        <v>64.353151751623656</v>
      </c>
      <c r="AOY7" s="168">
        <f t="shared" si="4"/>
        <v>64.342069496196487</v>
      </c>
      <c r="AOZ7" s="168">
        <f t="shared" si="4"/>
        <v>64.663914921734175</v>
      </c>
      <c r="APA7" s="168">
        <f t="shared" si="4"/>
        <v>64.434742243466687</v>
      </c>
      <c r="APB7" s="168">
        <f t="shared" si="4"/>
        <v>64.408228470105087</v>
      </c>
      <c r="APC7" s="168">
        <f t="shared" si="4"/>
        <v>64.631169993434284</v>
      </c>
      <c r="APD7" s="168">
        <f t="shared" si="4"/>
        <v>64.370465161989117</v>
      </c>
      <c r="APE7" s="168">
        <f t="shared" si="5"/>
        <v>64.302591574976688</v>
      </c>
      <c r="APF7" s="168">
        <f t="shared" si="5"/>
        <v>64.454188465253992</v>
      </c>
      <c r="APG7" s="168">
        <f t="shared" si="5"/>
        <v>64.580149798637507</v>
      </c>
      <c r="APH7" s="168">
        <f t="shared" si="5"/>
        <v>64.149530990586356</v>
      </c>
      <c r="API7" s="168">
        <f t="shared" si="5"/>
        <v>64.277416036232708</v>
      </c>
      <c r="APJ7" s="168">
        <f t="shared" si="5"/>
        <v>64.564383722048674</v>
      </c>
      <c r="APK7" s="168">
        <f t="shared" si="5"/>
        <v>64.192856336331815</v>
      </c>
      <c r="APL7" s="168">
        <f t="shared" si="5"/>
        <v>64.201262122523744</v>
      </c>
      <c r="APM7" s="168">
        <f t="shared" si="5"/>
        <v>64.546944852187806</v>
      </c>
      <c r="APN7" s="168">
        <f t="shared" si="5"/>
        <v>64.433864026998876</v>
      </c>
      <c r="APO7" s="168">
        <f t="shared" si="5"/>
        <v>64.315012065021477</v>
      </c>
      <c r="APP7" s="168">
        <f t="shared" si="5"/>
        <v>64.415379661342996</v>
      </c>
      <c r="APQ7" s="168">
        <f t="shared" si="5"/>
        <v>64.637819346690577</v>
      </c>
      <c r="APR7" s="168">
        <f t="shared" si="5"/>
        <v>64.392211474525439</v>
      </c>
      <c r="APS7" s="168">
        <f t="shared" si="5"/>
        <v>64.277332396569093</v>
      </c>
      <c r="APT7" s="168">
        <f t="shared" si="5"/>
        <v>80.497195980277766</v>
      </c>
      <c r="APU7" s="163">
        <f t="shared" si="6"/>
        <v>1999.5464639241225</v>
      </c>
      <c r="APV7" s="163">
        <f t="shared" si="10"/>
        <v>3546.5291630597062</v>
      </c>
      <c r="APW7" s="163">
        <f t="shared" si="10"/>
        <v>3548.9128934723421</v>
      </c>
      <c r="APX7" s="163">
        <f t="shared" si="10"/>
        <v>3545.9507947859033</v>
      </c>
      <c r="APY7" s="163">
        <f t="shared" si="10"/>
        <v>3549.7225254160026</v>
      </c>
      <c r="APZ7" s="163">
        <f t="shared" si="10"/>
        <v>3544.9525554008223</v>
      </c>
      <c r="AQA7" s="163">
        <f t="shared" si="10"/>
        <v>3549.2930357434107</v>
      </c>
      <c r="AQB7" s="163">
        <f t="shared" si="10"/>
        <v>3545.3803722801422</v>
      </c>
      <c r="AQC7" s="163">
        <f t="shared" si="10"/>
        <v>3550.6605442432906</v>
      </c>
      <c r="AQD7" s="163">
        <f t="shared" si="10"/>
        <v>3544.0346100927982</v>
      </c>
      <c r="AQE7" s="163">
        <f t="shared" si="10"/>
        <v>3551.7039490467164</v>
      </c>
      <c r="AQF7" s="163">
        <f t="shared" si="10"/>
        <v>3546.7926280000502</v>
      </c>
      <c r="AQG7" s="163">
        <f t="shared" si="10"/>
        <v>3549.9784627866225</v>
      </c>
      <c r="AQH7" s="163">
        <f t="shared" si="10"/>
        <v>3549.1880679655901</v>
      </c>
      <c r="AQI7" s="163">
        <f t="shared" si="10"/>
        <v>3547.2614283145354</v>
      </c>
      <c r="AQJ7" s="163">
        <f t="shared" si="10"/>
        <v>3547.9021081377205</v>
      </c>
      <c r="AQK7" s="163">
        <f t="shared" si="10"/>
        <v>3545.371171917147</v>
      </c>
      <c r="AQL7" s="163">
        <f t="shared" si="10"/>
        <v>3547.251391554903</v>
      </c>
      <c r="AQM7" s="163">
        <f t="shared" si="10"/>
        <v>3548.2015381334131</v>
      </c>
      <c r="AQN7" s="163">
        <f t="shared" si="10"/>
        <v>3547.1702610812099</v>
      </c>
      <c r="AQO7" s="163">
        <f t="shared" si="10"/>
        <v>3546.8867226216021</v>
      </c>
      <c r="AQP7" s="163">
        <f t="shared" si="10"/>
        <v>3550.7805671605583</v>
      </c>
      <c r="AQQ7" s="163">
        <f t="shared" si="10"/>
        <v>3548.3303432153598</v>
      </c>
      <c r="AQR7" s="163">
        <f t="shared" si="10"/>
        <v>3546.990854002785</v>
      </c>
      <c r="AQS7" s="163">
        <f t="shared" si="10"/>
        <v>3547.4353988148259</v>
      </c>
      <c r="AQT7" s="163">
        <f t="shared" si="10"/>
        <v>3548.6364643841398</v>
      </c>
      <c r="AQU7" s="163">
        <f t="shared" si="10"/>
        <v>3547.4128161056537</v>
      </c>
      <c r="AQV7" s="163">
        <f t="shared" si="10"/>
        <v>3546.6613137281961</v>
      </c>
      <c r="AQW7" s="163">
        <f t="shared" si="10"/>
        <v>3549.9366429548222</v>
      </c>
      <c r="AQX7" s="163">
        <f t="shared" si="10"/>
        <v>3545.927793878413</v>
      </c>
      <c r="AQY7" s="163">
        <f t="shared" si="10"/>
        <v>3551.0147582186423</v>
      </c>
      <c r="AQZ7" s="163">
        <f t="shared" si="10"/>
        <v>3544.9291362950134</v>
      </c>
      <c r="ARA7" s="163">
        <f t="shared" si="10"/>
        <v>3549.084772981043</v>
      </c>
      <c r="ARB7" s="163">
        <f t="shared" si="10"/>
        <v>3546.3100271410708</v>
      </c>
      <c r="ARC7" s="163">
        <f t="shared" si="10"/>
        <v>3550.1988533002118</v>
      </c>
      <c r="ARD7" s="163">
        <f t="shared" si="10"/>
        <v>3547.4885100012129</v>
      </c>
      <c r="ARE7" s="163">
        <f t="shared" si="10"/>
        <v>3546.3321916519253</v>
      </c>
      <c r="ARF7" s="163">
        <f t="shared" si="10"/>
        <v>3548.4006005327847</v>
      </c>
      <c r="ARG7" s="163">
        <f t="shared" si="10"/>
        <v>3548.7155038662431</v>
      </c>
      <c r="ARH7" s="163">
        <f t="shared" si="10"/>
        <v>3547.2497187616309</v>
      </c>
      <c r="ARI7" s="163">
        <f t="shared" si="10"/>
        <v>3549.7053792849642</v>
      </c>
      <c r="ARJ7" s="163">
        <f t="shared" si="10"/>
        <v>3546.6462585887475</v>
      </c>
      <c r="ARK7" s="163">
        <f t="shared" si="10"/>
        <v>3545.3013327980398</v>
      </c>
      <c r="ARL7" s="163">
        <f t="shared" si="10"/>
        <v>3549.1311929943417</v>
      </c>
      <c r="ARM7" s="163">
        <f t="shared" si="10"/>
        <v>3551.7386595071112</v>
      </c>
      <c r="ARN7" s="163">
        <f t="shared" si="10"/>
        <v>3545.8621367424862</v>
      </c>
      <c r="ARO7" s="163">
        <f t="shared" si="10"/>
        <v>3545.5518335905253</v>
      </c>
      <c r="ARP7" s="163">
        <f t="shared" si="10"/>
        <v>3547.9995483458165</v>
      </c>
      <c r="ARQ7" s="163">
        <f t="shared" si="10"/>
        <v>3551.2485310784082</v>
      </c>
      <c r="ARR7" s="163">
        <f t="shared" si="10"/>
        <v>3548.1396447823486</v>
      </c>
      <c r="ARS7" s="163">
        <f t="shared" si="10"/>
        <v>3546.3907394164457</v>
      </c>
      <c r="ART7" s="163">
        <f t="shared" si="10"/>
        <v>3545.1461812220591</v>
      </c>
      <c r="ARU7" s="163">
        <f t="shared" si="10"/>
        <v>3548.5202052517348</v>
      </c>
      <c r="ARV7" s="163">
        <f t="shared" si="10"/>
        <v>3547.8715796605061</v>
      </c>
      <c r="ARW7" s="163">
        <f t="shared" si="10"/>
        <v>3548.9764596166792</v>
      </c>
      <c r="ARX7" s="163">
        <f t="shared" si="10"/>
        <v>3547.7825034187713</v>
      </c>
      <c r="ARY7" s="163">
        <f t="shared" si="10"/>
        <v>3544.6527072068111</v>
      </c>
      <c r="ARZ7" s="163">
        <f t="shared" si="10"/>
        <v>3554.2110479631651</v>
      </c>
      <c r="ASA7" s="163">
        <f t="shared" si="10"/>
        <v>3546.2556613597299</v>
      </c>
      <c r="ASB7" s="163">
        <f t="shared" si="10"/>
        <v>3546.8975957778698</v>
      </c>
      <c r="ASC7" s="163">
        <f t="shared" si="10"/>
        <v>3545.7835154587005</v>
      </c>
      <c r="ASD7" s="163">
        <f t="shared" si="10"/>
        <v>3547.5006377524346</v>
      </c>
      <c r="ASE7" s="163">
        <f t="shared" si="10"/>
        <v>3546.9126509173179</v>
      </c>
      <c r="ASF7" s="163">
        <f t="shared" si="10"/>
        <v>3548.3052513162788</v>
      </c>
      <c r="ASG7" s="163">
        <f t="shared" si="10"/>
        <v>1998.9823666679213</v>
      </c>
      <c r="ASH7" s="170">
        <f t="shared" si="11"/>
        <v>1.6064380966363892E-3</v>
      </c>
      <c r="ASI7" s="170">
        <f t="shared" si="11"/>
        <v>7.2311713843152558E-4</v>
      </c>
      <c r="ASJ7" s="170">
        <f t="shared" si="11"/>
        <v>7.2357838541556188E-4</v>
      </c>
      <c r="ASK7" s="170">
        <f t="shared" si="11"/>
        <v>7.2857526488914585E-4</v>
      </c>
      <c r="ASL7" s="170">
        <f t="shared" si="11"/>
        <v>7.2499061041934789E-4</v>
      </c>
      <c r="ASM7" s="170">
        <f t="shared" si="11"/>
        <v>7.254395152090559E-4</v>
      </c>
      <c r="ASN7" s="170">
        <f t="shared" si="11"/>
        <v>7.257343935299492E-4</v>
      </c>
      <c r="ASO7" s="170">
        <f t="shared" si="11"/>
        <v>7.2899020718825266E-4</v>
      </c>
      <c r="ASP7" s="170">
        <f t="shared" si="11"/>
        <v>7.2466151377294881E-4</v>
      </c>
      <c r="ASQ7" s="170">
        <f t="shared" si="11"/>
        <v>7.2689332306413181E-4</v>
      </c>
      <c r="ASR7" s="170">
        <f t="shared" si="11"/>
        <v>7.2829232049943066E-4</v>
      </c>
      <c r="ASS7" s="170">
        <f t="shared" si="11"/>
        <v>7.2593049554976546E-4</v>
      </c>
      <c r="AST7" s="170">
        <f t="shared" si="11"/>
        <v>7.2559568294202292E-4</v>
      </c>
      <c r="ASU7" s="170">
        <f t="shared" si="11"/>
        <v>7.2799555642173166E-4</v>
      </c>
      <c r="ASV7" s="170">
        <f t="shared" si="11"/>
        <v>7.2644618813859103E-4</v>
      </c>
      <c r="ASW7" s="170">
        <f t="shared" si="11"/>
        <v>7.2409146914364478E-4</v>
      </c>
      <c r="ASX7" s="170">
        <f t="shared" si="12"/>
        <v>7.2728220665751553E-4</v>
      </c>
      <c r="ASY7" s="170">
        <f t="shared" si="12"/>
        <v>7.2829257141671469E-4</v>
      </c>
      <c r="ASZ7" s="170">
        <f t="shared" si="12"/>
        <v>7.2245289790376442E-4</v>
      </c>
      <c r="ATA7" s="170">
        <f t="shared" si="12"/>
        <v>7.2365090946989214E-4</v>
      </c>
      <c r="ATB7" s="170">
        <f t="shared" si="12"/>
        <v>7.2900461259061192E-4</v>
      </c>
      <c r="ATC7" s="170">
        <f t="shared" si="12"/>
        <v>7.2372637139483367E-4</v>
      </c>
      <c r="ATD7" s="170">
        <f t="shared" si="12"/>
        <v>7.2436284024508292E-4</v>
      </c>
      <c r="ATE7" s="170">
        <f t="shared" si="12"/>
        <v>7.2745048104131305E-4</v>
      </c>
      <c r="ATF7" s="170">
        <f t="shared" si="12"/>
        <v>7.26519961950628E-4</v>
      </c>
      <c r="ATG7" s="170">
        <f t="shared" si="12"/>
        <v>7.2643198101239332E-4</v>
      </c>
      <c r="ATH7" s="170">
        <f t="shared" si="12"/>
        <v>7.2612329532105034E-4</v>
      </c>
      <c r="ATI7" s="170">
        <f t="shared" si="12"/>
        <v>7.2879908197469767E-4</v>
      </c>
      <c r="ATJ7" s="170">
        <f t="shared" si="12"/>
        <v>7.2588507657995788E-4</v>
      </c>
      <c r="ATK7" s="170">
        <f t="shared" si="12"/>
        <v>7.2557541179692361E-4</v>
      </c>
      <c r="ATL7" s="170">
        <f t="shared" si="12"/>
        <v>7.284247190804809E-4</v>
      </c>
      <c r="ATM7" s="170">
        <f t="shared" si="12"/>
        <v>7.2710628112218601E-4</v>
      </c>
      <c r="ATN7" s="170">
        <f t="shared" si="13"/>
        <v>7.2504641725485808E-4</v>
      </c>
      <c r="ATO7" s="170">
        <f t="shared" si="13"/>
        <v>7.2531041376080021E-4</v>
      </c>
      <c r="ATP7" s="170">
        <f t="shared" si="13"/>
        <v>7.2777980582785032E-4</v>
      </c>
      <c r="ATQ7" s="170">
        <f t="shared" si="13"/>
        <v>7.2410987422770099E-4</v>
      </c>
      <c r="ATR7" s="170">
        <f t="shared" si="13"/>
        <v>7.2398748824443321E-4</v>
      </c>
      <c r="ATS7" s="170">
        <f t="shared" si="13"/>
        <v>7.2791951793353216E-4</v>
      </c>
      <c r="ATT7" s="170">
        <f t="shared" si="13"/>
        <v>7.2478812650517512E-4</v>
      </c>
      <c r="ATU7" s="170">
        <f t="shared" si="13"/>
        <v>7.2281133038418362E-4</v>
      </c>
      <c r="ATV7" s="170">
        <f t="shared" si="13"/>
        <v>7.2734140102880614E-4</v>
      </c>
      <c r="ATW7" s="170">
        <f t="shared" si="13"/>
        <v>7.2759426731704754E-4</v>
      </c>
      <c r="ATX7" s="170">
        <f t="shared" si="13"/>
        <v>7.2606693435375272E-4</v>
      </c>
      <c r="ATY7" s="170">
        <f t="shared" si="13"/>
        <v>7.2515853596172276E-4</v>
      </c>
      <c r="ATZ7" s="170">
        <f t="shared" si="13"/>
        <v>7.2825082159291355E-4</v>
      </c>
      <c r="AUA7" s="170">
        <f t="shared" si="13"/>
        <v>7.2687250387756613E-4</v>
      </c>
      <c r="AUB7" s="170">
        <f t="shared" si="13"/>
        <v>7.2663699748966727E-4</v>
      </c>
      <c r="AUC7" s="170">
        <f t="shared" si="13"/>
        <v>7.2864913439537801E-4</v>
      </c>
      <c r="AUD7" s="170">
        <f t="shared" si="14"/>
        <v>7.2504601802613605E-4</v>
      </c>
      <c r="AUE7" s="170">
        <f t="shared" si="14"/>
        <v>7.2491613084660496E-4</v>
      </c>
      <c r="AUF7" s="170">
        <f t="shared" si="14"/>
        <v>7.2698349619376517E-4</v>
      </c>
      <c r="AUG7" s="170">
        <f t="shared" si="14"/>
        <v>7.2865993668420035E-4</v>
      </c>
      <c r="AUH7" s="170">
        <f t="shared" si="14"/>
        <v>7.2311304183243948E-4</v>
      </c>
      <c r="AUI7" s="170">
        <f t="shared" si="14"/>
        <v>7.2468706482756487E-4</v>
      </c>
      <c r="AUJ7" s="170">
        <f t="shared" si="14"/>
        <v>7.2769582392803137E-4</v>
      </c>
      <c r="AUK7" s="170">
        <f t="shared" si="14"/>
        <v>7.2375187909036996E-4</v>
      </c>
      <c r="AUL7" s="170">
        <f t="shared" si="14"/>
        <v>7.2448578098489522E-4</v>
      </c>
      <c r="AUM7" s="170">
        <f t="shared" si="14"/>
        <v>7.2642782300930771E-4</v>
      </c>
      <c r="AUN7" s="170">
        <f t="shared" si="14"/>
        <v>7.2678193768232937E-4</v>
      </c>
      <c r="AUO7" s="170">
        <f t="shared" si="14"/>
        <v>7.253100528369392E-4</v>
      </c>
      <c r="AUP7" s="170">
        <f t="shared" si="14"/>
        <v>7.2667019157270682E-4</v>
      </c>
      <c r="AUQ7" s="170">
        <f t="shared" si="14"/>
        <v>7.2882658465304984E-4</v>
      </c>
      <c r="AUR7" s="170">
        <f t="shared" si="14"/>
        <v>7.2617758385306783E-4</v>
      </c>
      <c r="AUS7" s="170">
        <f t="shared" si="14"/>
        <v>7.2459755115741279E-4</v>
      </c>
      <c r="AUT7" s="170">
        <f t="shared" si="15"/>
        <v>1.6107635029208895E-3</v>
      </c>
      <c r="AUU7" s="284">
        <f t="shared" si="16"/>
        <v>300</v>
      </c>
      <c r="AUV7" s="284">
        <f t="shared" si="16"/>
        <v>489.4432722450893</v>
      </c>
      <c r="AUW7" s="284">
        <f t="shared" si="16"/>
        <v>881.46261682644308</v>
      </c>
      <c r="AUX7" s="284">
        <f t="shared" si="16"/>
        <v>1286.5781997403601</v>
      </c>
      <c r="AUY7" s="284">
        <f t="shared" si="16"/>
        <v>1421.0466811986353</v>
      </c>
      <c r="AUZ7" s="284">
        <f t="shared" si="16"/>
        <v>1471.0089724384195</v>
      </c>
      <c r="AVA7" s="284">
        <f t="shared" si="16"/>
        <v>1489.5435343377324</v>
      </c>
      <c r="AVB7" s="284">
        <f t="shared" si="16"/>
        <v>1496.2389154400264</v>
      </c>
      <c r="AVC7" s="284">
        <f t="shared" si="16"/>
        <v>1498.639993477113</v>
      </c>
      <c r="AVD7" s="284">
        <f t="shared" si="16"/>
        <v>1499.5018019491708</v>
      </c>
      <c r="AVE7" s="284">
        <f t="shared" si="16"/>
        <v>1499.8143064875287</v>
      </c>
      <c r="AVF7" s="284">
        <f t="shared" si="16"/>
        <v>1499.9250130873386</v>
      </c>
      <c r="AVG7" s="284">
        <f t="shared" si="16"/>
        <v>1499.9651285751897</v>
      </c>
      <c r="AVH7" s="284">
        <f t="shared" si="16"/>
        <v>1499.9795258179433</v>
      </c>
      <c r="AVI7" s="284">
        <f t="shared" si="16"/>
        <v>1499.9844270318927</v>
      </c>
      <c r="AVJ7" s="284">
        <f t="shared" si="16"/>
        <v>1499.9863570278296</v>
      </c>
      <c r="AVK7" s="284">
        <f t="shared" si="17"/>
        <v>1499.987118328969</v>
      </c>
      <c r="AVL7" s="284">
        <f t="shared" si="17"/>
        <v>1499.9872514450294</v>
      </c>
      <c r="AVM7" s="284">
        <f t="shared" si="17"/>
        <v>1499.9871323453719</v>
      </c>
      <c r="AVN7" s="284">
        <f t="shared" si="17"/>
        <v>1499.9872513333946</v>
      </c>
      <c r="AVO7" s="284">
        <f t="shared" si="17"/>
        <v>1499.9872480360043</v>
      </c>
      <c r="AVP7" s="284">
        <f t="shared" si="17"/>
        <v>1499.9875142781309</v>
      </c>
      <c r="AVQ7" s="284">
        <f t="shared" si="17"/>
        <v>1499.9872536444921</v>
      </c>
      <c r="AVR7" s="284">
        <f t="shared" si="17"/>
        <v>1499.9871284166973</v>
      </c>
      <c r="AVS7" s="284">
        <f t="shared" si="17"/>
        <v>1499.9872597858357</v>
      </c>
      <c r="AVT7" s="284">
        <f t="shared" si="17"/>
        <v>1499.987395582692</v>
      </c>
      <c r="AVU7" s="284">
        <f t="shared" si="17"/>
        <v>1499.9871323122568</v>
      </c>
      <c r="AVV7" s="284">
        <f t="shared" si="17"/>
        <v>1499.9873825417637</v>
      </c>
      <c r="AVW7" s="284">
        <f t="shared" si="17"/>
        <v>1499.9874018306941</v>
      </c>
      <c r="AVX7" s="284">
        <f t="shared" si="17"/>
        <v>1499.9873903085515</v>
      </c>
      <c r="AVY7" s="284">
        <f t="shared" si="17"/>
        <v>1499.9872436850442</v>
      </c>
      <c r="AVZ7" s="284">
        <f t="shared" si="17"/>
        <v>1499.9875220582994</v>
      </c>
      <c r="AWA7" s="284">
        <f t="shared" si="18"/>
        <v>1499.9873978129804</v>
      </c>
      <c r="AWB7" s="284">
        <f t="shared" si="18"/>
        <v>1499.9872562172282</v>
      </c>
      <c r="AWC7" s="284">
        <f t="shared" si="18"/>
        <v>1499.9871235505625</v>
      </c>
      <c r="AWD7" s="284">
        <f t="shared" si="18"/>
        <v>1499.9872671528813</v>
      </c>
      <c r="AWE7" s="284">
        <f t="shared" si="18"/>
        <v>1499.9873853547574</v>
      </c>
      <c r="AWF7" s="284">
        <f t="shared" si="18"/>
        <v>1499.9875090044625</v>
      </c>
      <c r="AWG7" s="284">
        <f t="shared" si="18"/>
        <v>1499.987127661163</v>
      </c>
      <c r="AWH7" s="284">
        <f t="shared" si="18"/>
        <v>1499.9873773737622</v>
      </c>
      <c r="AWI7" s="284">
        <f t="shared" si="18"/>
        <v>1499.987371225156</v>
      </c>
      <c r="AWJ7" s="284">
        <f t="shared" si="18"/>
        <v>1499.9871278136025</v>
      </c>
      <c r="AWK7" s="284">
        <f t="shared" si="18"/>
        <v>1499.9871274755794</v>
      </c>
      <c r="AWL7" s="284">
        <f t="shared" si="18"/>
        <v>1499.9872601202903</v>
      </c>
      <c r="AWM7" s="284">
        <f t="shared" si="18"/>
        <v>1499.9871346828879</v>
      </c>
      <c r="AWN7" s="284">
        <f t="shared" si="18"/>
        <v>1499.9875141302716</v>
      </c>
      <c r="AWO7" s="284">
        <f t="shared" si="18"/>
        <v>1499.9871354309785</v>
      </c>
      <c r="AWP7" s="284">
        <f t="shared" si="18"/>
        <v>1499.9871259443121</v>
      </c>
      <c r="AWQ7" s="284">
        <f t="shared" si="19"/>
        <v>1499.9872596415557</v>
      </c>
      <c r="AWR7" s="284">
        <f t="shared" si="19"/>
        <v>1499.9870136582886</v>
      </c>
      <c r="AWS7" s="284">
        <f t="shared" si="19"/>
        <v>1499.9871246978166</v>
      </c>
      <c r="AWT7" s="284">
        <f t="shared" si="19"/>
        <v>1499.9873809105627</v>
      </c>
      <c r="AWU7" s="284">
        <f t="shared" si="19"/>
        <v>1499.9875152423444</v>
      </c>
      <c r="AWV7" s="284">
        <f t="shared" si="19"/>
        <v>1499.9872480294343</v>
      </c>
      <c r="AWW7" s="284">
        <f t="shared" si="19"/>
        <v>1499.9871205786878</v>
      </c>
      <c r="AWX7" s="284">
        <f t="shared" si="19"/>
        <v>1499.987257391678</v>
      </c>
      <c r="AWY7" s="284">
        <f t="shared" si="19"/>
        <v>1499.9872555282043</v>
      </c>
      <c r="AWZ7" s="284">
        <f t="shared" si="19"/>
        <v>1499.9872574966464</v>
      </c>
      <c r="AXA7" s="284">
        <f t="shared" si="19"/>
        <v>1499.9869984859029</v>
      </c>
      <c r="AXB7" s="284">
        <f t="shared" si="19"/>
        <v>1499.9873877704615</v>
      </c>
      <c r="AXC7" s="284">
        <f t="shared" si="19"/>
        <v>1499.9872564731322</v>
      </c>
      <c r="AXD7" s="284">
        <f t="shared" si="19"/>
        <v>1499.987253880807</v>
      </c>
      <c r="AXE7" s="284">
        <f t="shared" si="19"/>
        <v>1499.9871440905754</v>
      </c>
      <c r="AXF7" s="284">
        <f t="shared" si="19"/>
        <v>1499.9872605596447</v>
      </c>
      <c r="AXG7" s="284">
        <f t="shared" si="20"/>
        <v>1499.9868644451956</v>
      </c>
      <c r="AXH7" s="284">
        <f t="shared" si="20"/>
        <v>1499.9895724203132</v>
      </c>
      <c r="AXI7" s="284">
        <f t="shared" si="20"/>
        <v>1499.9988421193743</v>
      </c>
      <c r="AXJ7" s="284">
        <f t="shared" si="20"/>
        <v>1500.00090222207</v>
      </c>
      <c r="AXK7" s="172">
        <f t="shared" ref="AXK7:AZV7" si="83">-NP7/(AKU7*($B$7-AVERAGE(AUV7:AUW7)))</f>
        <v>886446.04466131853</v>
      </c>
      <c r="AXL7" s="166">
        <f t="shared" si="83"/>
        <v>1787460.2640616365</v>
      </c>
      <c r="AXM7" s="166">
        <f t="shared" si="83"/>
        <v>1650712.0147012747</v>
      </c>
      <c r="AXN7" s="166">
        <f t="shared" si="83"/>
        <v>1668218.6694038417</v>
      </c>
      <c r="AXO7" s="166">
        <f t="shared" si="83"/>
        <v>1707274.3730863573</v>
      </c>
      <c r="AXP7" s="166">
        <f t="shared" si="83"/>
        <v>1708380.9366594395</v>
      </c>
      <c r="AXQ7" s="166">
        <f t="shared" si="83"/>
        <v>1724347.7447833854</v>
      </c>
      <c r="AXR7" s="166">
        <f t="shared" si="83"/>
        <v>1692151.9907129176</v>
      </c>
      <c r="AXS7" s="166">
        <f t="shared" si="83"/>
        <v>1666218.2907777776</v>
      </c>
      <c r="AXT7" s="166">
        <f t="shared" si="83"/>
        <v>1555540.8763675489</v>
      </c>
      <c r="AXU7" s="166">
        <f t="shared" si="83"/>
        <v>1335612.2548053693</v>
      </c>
      <c r="AXV7" s="166">
        <f t="shared" si="83"/>
        <v>942616.75798265508</v>
      </c>
      <c r="AXW7" s="166">
        <f t="shared" si="83"/>
        <v>522694.78960566758</v>
      </c>
      <c r="AXX7" s="166">
        <f t="shared" si="83"/>
        <v>229152.4772504998</v>
      </c>
      <c r="AXY7" s="166">
        <f t="shared" si="83"/>
        <v>90114.191572058742</v>
      </c>
      <c r="AXZ7" s="166">
        <f t="shared" si="83"/>
        <v>33504.128656132227</v>
      </c>
      <c r="AYA7" s="166">
        <f t="shared" si="83"/>
        <v>11531.13001325949</v>
      </c>
      <c r="AYB7" s="166">
        <f t="shared" si="83"/>
        <v>4622.6235647728372</v>
      </c>
      <c r="AYC7" s="166">
        <f t="shared" si="83"/>
        <v>1214.8810062839993</v>
      </c>
      <c r="AYD7" s="166">
        <f t="shared" si="83"/>
        <v>560.89314709087103</v>
      </c>
      <c r="AYE7" s="166">
        <f t="shared" si="83"/>
        <v>50.315142969665089</v>
      </c>
      <c r="AYF7" s="166">
        <f t="shared" si="83"/>
        <v>70.194995308686046</v>
      </c>
      <c r="AYG7" s="166">
        <f t="shared" si="83"/>
        <v>-41.284560063421864</v>
      </c>
      <c r="AYH7" s="166">
        <f t="shared" si="83"/>
        <v>202.29522776899935</v>
      </c>
      <c r="AYI7" s="166">
        <f t="shared" si="83"/>
        <v>-539.04082965177815</v>
      </c>
      <c r="AYJ7" s="166">
        <f t="shared" si="83"/>
        <v>-228.48357808254102</v>
      </c>
      <c r="AYK7" s="166">
        <f t="shared" si="83"/>
        <v>-823.12151108588273</v>
      </c>
      <c r="AYL7" s="166">
        <f t="shared" si="83"/>
        <v>199.24389859007869</v>
      </c>
      <c r="AYM7" s="166">
        <f t="shared" si="83"/>
        <v>-1027.0121130876084</v>
      </c>
      <c r="AYN7" s="166">
        <f t="shared" si="83"/>
        <v>164.4195078618551</v>
      </c>
      <c r="AYO7" s="166">
        <f t="shared" si="83"/>
        <v>-839.11628776699183</v>
      </c>
      <c r="AYP7" s="166">
        <f t="shared" si="83"/>
        <v>-164.3616386274029</v>
      </c>
      <c r="AYQ7" s="166">
        <f t="shared" si="83"/>
        <v>-804.73816082650069</v>
      </c>
      <c r="AYR7" s="166">
        <f t="shared" si="83"/>
        <v>69.333470222288767</v>
      </c>
      <c r="AYS7" s="166">
        <f t="shared" si="83"/>
        <v>-781.09652674960887</v>
      </c>
      <c r="AYT7" s="166">
        <f t="shared" si="83"/>
        <v>-381.36247833002784</v>
      </c>
      <c r="AYU7" s="166">
        <f t="shared" si="83"/>
        <v>-905.72320652806013</v>
      </c>
      <c r="AYV7" s="166">
        <f t="shared" si="83"/>
        <v>-239.92796210770172</v>
      </c>
      <c r="AYW7" s="166">
        <f t="shared" si="83"/>
        <v>-1040.1600013858624</v>
      </c>
      <c r="AYX7" s="166">
        <f t="shared" si="83"/>
        <v>-209.54904765443197</v>
      </c>
      <c r="AYY7" s="166">
        <f t="shared" si="83"/>
        <v>-975.69451904796745</v>
      </c>
      <c r="AYZ7" s="166">
        <f t="shared" si="83"/>
        <v>-315.16451044900742</v>
      </c>
      <c r="AZA7" s="166">
        <f t="shared" si="83"/>
        <v>-1411.6930687821339</v>
      </c>
      <c r="AZB7" s="166">
        <f t="shared" si="83"/>
        <v>246.79879850833257</v>
      </c>
      <c r="AZC7" s="166">
        <f t="shared" si="83"/>
        <v>-713.51976540478006</v>
      </c>
      <c r="AZD7" s="166">
        <f t="shared" si="83"/>
        <v>-572.98863067748982</v>
      </c>
      <c r="AZE7" s="166">
        <f t="shared" si="83"/>
        <v>-1297.1197096195142</v>
      </c>
      <c r="AZF7" s="166">
        <f t="shared" si="83"/>
        <v>-376.02200256573877</v>
      </c>
      <c r="AZG7" s="166">
        <f t="shared" si="83"/>
        <v>-838.87934408062858</v>
      </c>
      <c r="AZH7" s="166">
        <f t="shared" si="83"/>
        <v>-441.34516518652532</v>
      </c>
      <c r="AZI7" s="166">
        <f t="shared" si="83"/>
        <v>-929.26251296240935</v>
      </c>
      <c r="AZJ7" s="166">
        <f t="shared" si="83"/>
        <v>-628.63521678685242</v>
      </c>
      <c r="AZK7" s="166">
        <f t="shared" si="83"/>
        <v>-1111.8504631948074</v>
      </c>
      <c r="AZL7" s="166">
        <f t="shared" si="83"/>
        <v>-123.84786373915689</v>
      </c>
      <c r="AZM7" s="166">
        <f t="shared" si="83"/>
        <v>-1109.9569030550008</v>
      </c>
      <c r="AZN7" s="166">
        <f t="shared" si="83"/>
        <v>-411.57239181324064</v>
      </c>
      <c r="AZO7" s="166">
        <f t="shared" si="83"/>
        <v>-668.88325953778326</v>
      </c>
      <c r="AZP7" s="166">
        <f t="shared" si="83"/>
        <v>-721.46642328711687</v>
      </c>
      <c r="AZQ7" s="166">
        <f t="shared" si="83"/>
        <v>-4065.4788958526651</v>
      </c>
      <c r="AZR7" s="166">
        <f t="shared" si="83"/>
        <v>-534.41991760093333</v>
      </c>
      <c r="AZS7" s="166">
        <f t="shared" si="83"/>
        <v>-1430.9472029827064</v>
      </c>
      <c r="AZT7" s="166">
        <f t="shared" si="83"/>
        <v>-865.49317578117871</v>
      </c>
      <c r="AZU7" s="166">
        <f t="shared" si="83"/>
        <v>6085.0185935714762</v>
      </c>
      <c r="AZV7" s="166">
        <f t="shared" si="83"/>
        <v>-34527.841318646962</v>
      </c>
      <c r="AZW7" s="166">
        <f>-QB7/(ANG7*($B$7-AVERAGE(AXH7:AXI7)))</f>
        <v>-279021.74195837748</v>
      </c>
      <c r="AZX7" s="163">
        <f t="shared" ref="AZX7:BCI7" si="84">-NP7/(SS7*($B$7-AVERAGE(AUU7:AUV7)))</f>
        <v>326.71217250243433</v>
      </c>
      <c r="AZY7" s="127">
        <f t="shared" si="84"/>
        <v>257.38824395733894</v>
      </c>
      <c r="AZZ7" s="127">
        <f t="shared" si="84"/>
        <v>163.46108002778905</v>
      </c>
      <c r="BAA7" s="127">
        <f t="shared" si="84"/>
        <v>173.69197824577009</v>
      </c>
      <c r="BAB7" s="127">
        <f t="shared" si="84"/>
        <v>175.76339160499552</v>
      </c>
      <c r="BAC7" s="127">
        <f t="shared" si="84"/>
        <v>173.69193376108896</v>
      </c>
      <c r="BAD7" s="127">
        <f t="shared" si="84"/>
        <v>174.99301976182684</v>
      </c>
      <c r="BAE7" s="127">
        <f t="shared" si="84"/>
        <v>173.18391681943646</v>
      </c>
      <c r="BAF7" s="127">
        <f t="shared" si="84"/>
        <v>172.70959464679726</v>
      </c>
      <c r="BAG7" s="127">
        <f t="shared" si="84"/>
        <v>167.30335415351871</v>
      </c>
      <c r="BAH7" s="127">
        <f t="shared" si="84"/>
        <v>158.47772891627588</v>
      </c>
      <c r="BAI7" s="127">
        <f t="shared" si="84"/>
        <v>133.89041596434311</v>
      </c>
      <c r="BAJ7" s="127">
        <f t="shared" si="84"/>
        <v>95.898151185728054</v>
      </c>
      <c r="BAK7" s="127">
        <f t="shared" si="84"/>
        <v>52.329245878036389</v>
      </c>
      <c r="BAL7" s="127">
        <f t="shared" si="84"/>
        <v>23.06373699359354</v>
      </c>
      <c r="BAM7" s="127">
        <f t="shared" si="84"/>
        <v>9.1249308972418515</v>
      </c>
      <c r="BAN7" s="127">
        <f t="shared" si="84"/>
        <v>3.2506678214459619</v>
      </c>
      <c r="BAO7" s="127">
        <f t="shared" si="84"/>
        <v>1.303162138746409</v>
      </c>
      <c r="BAP7" s="127">
        <f t="shared" si="84"/>
        <v>0.34084711458313433</v>
      </c>
      <c r="BAQ7" s="127">
        <f t="shared" si="84"/>
        <v>0.15649364616834757</v>
      </c>
      <c r="BAR7" s="127">
        <f t="shared" si="84"/>
        <v>1.4182567850400609E-2</v>
      </c>
      <c r="BAS7" s="127">
        <f t="shared" si="84"/>
        <v>2.0071207054735696E-2</v>
      </c>
      <c r="BAT7" s="127">
        <f t="shared" si="84"/>
        <v>-1.1632136524894747E-2</v>
      </c>
      <c r="BAU7" s="127">
        <f t="shared" si="84"/>
        <v>5.6437983844415104E-2</v>
      </c>
      <c r="BAV7" s="127">
        <f t="shared" si="84"/>
        <v>-0.15271652142933531</v>
      </c>
      <c r="BAW7" s="127">
        <f t="shared" si="84"/>
        <v>-6.4419265507960885E-2</v>
      </c>
      <c r="BAX7" s="127">
        <f t="shared" si="84"/>
        <v>-0.2295804358955042</v>
      </c>
      <c r="BAY7" s="127">
        <f t="shared" si="84"/>
        <v>5.6160572125286537E-2</v>
      </c>
      <c r="BAZ7" s="127">
        <f t="shared" si="84"/>
        <v>-0.29111934831786079</v>
      </c>
      <c r="BBA7" s="127">
        <f t="shared" si="84"/>
        <v>4.6127707838994704E-2</v>
      </c>
      <c r="BBB7" s="127">
        <f t="shared" si="84"/>
        <v>-0.2348599256312412</v>
      </c>
      <c r="BBC7" s="127">
        <f t="shared" si="84"/>
        <v>-4.6856738530327735E-2</v>
      </c>
      <c r="BBD7" s="127">
        <f t="shared" si="84"/>
        <v>-0.22919881710260567</v>
      </c>
      <c r="BBE7" s="127">
        <f t="shared" si="84"/>
        <v>1.9542531710140552E-2</v>
      </c>
      <c r="BBF7" s="127">
        <f t="shared" si="84"/>
        <v>-0.21776565145344856</v>
      </c>
      <c r="BBG7" s="127">
        <f t="shared" si="84"/>
        <v>-0.10647637899531574</v>
      </c>
      <c r="BBH7" s="127">
        <f t="shared" si="84"/>
        <v>-0.25801866139169477</v>
      </c>
      <c r="BBI7" s="127">
        <f t="shared" si="84"/>
        <v>-6.7966717412884181E-2</v>
      </c>
      <c r="BBJ7" s="127">
        <f t="shared" si="84"/>
        <v>-0.29030868201250776</v>
      </c>
      <c r="BBK7" s="127">
        <f t="shared" si="84"/>
        <v>-5.9657493083786386E-2</v>
      </c>
      <c r="BBL7" s="127">
        <f t="shared" si="84"/>
        <v>-0.2774936333473334</v>
      </c>
      <c r="BBM7" s="127">
        <f t="shared" si="84"/>
        <v>-8.840600404625483E-2</v>
      </c>
      <c r="BBN7" s="127">
        <f t="shared" si="84"/>
        <v>-0.39807499760608434</v>
      </c>
      <c r="BBO7" s="127">
        <f t="shared" si="84"/>
        <v>6.8847974102649465E-2</v>
      </c>
      <c r="BBP7" s="127">
        <f t="shared" si="84"/>
        <v>-0.20088716498886061</v>
      </c>
      <c r="BBQ7" s="127">
        <f t="shared" si="84"/>
        <v>-0.16406804978311434</v>
      </c>
      <c r="BBR7" s="127">
        <f t="shared" si="84"/>
        <v>-0.36407873114242356</v>
      </c>
      <c r="BBS7" s="127">
        <f t="shared" si="84"/>
        <v>-0.10644600338284653</v>
      </c>
      <c r="BBT7" s="127">
        <f t="shared" si="84"/>
        <v>-0.23746000696269676</v>
      </c>
      <c r="BBU7" s="127">
        <f t="shared" si="84"/>
        <v>-0.12262137865443544</v>
      </c>
      <c r="BBV7" s="127">
        <f t="shared" si="84"/>
        <v>-0.25801648934165416</v>
      </c>
      <c r="BBW7" s="127">
        <f t="shared" si="84"/>
        <v>-0.17826140660748657</v>
      </c>
      <c r="BBX7" s="127">
        <f t="shared" si="84"/>
        <v>-0.31822788963757948</v>
      </c>
      <c r="BBY7" s="127">
        <f t="shared" si="84"/>
        <v>-3.4894900703360231E-2</v>
      </c>
      <c r="BBZ7" s="127">
        <f t="shared" si="84"/>
        <v>-0.31110683512427223</v>
      </c>
      <c r="BCA7" s="127">
        <f t="shared" si="84"/>
        <v>-0.11600787149653208</v>
      </c>
      <c r="BCB7" s="127">
        <f t="shared" si="84"/>
        <v>-0.19060516349847681</v>
      </c>
      <c r="BCC7" s="127">
        <f t="shared" si="84"/>
        <v>-0.20196199348649413</v>
      </c>
      <c r="BCD7" s="127">
        <f t="shared" si="84"/>
        <v>-1.1348675581800534</v>
      </c>
      <c r="BCE7" s="127">
        <f t="shared" si="84"/>
        <v>-0.15146811476763425</v>
      </c>
      <c r="BCF7" s="127">
        <f t="shared" si="84"/>
        <v>-0.40534233699476296</v>
      </c>
      <c r="BCG7" s="127">
        <f t="shared" si="84"/>
        <v>-0.24390901699231696</v>
      </c>
      <c r="BCH7" s="127">
        <f t="shared" si="84"/>
        <v>1.7343255598957605</v>
      </c>
      <c r="BCI7" s="127">
        <f t="shared" si="84"/>
        <v>-8.8613774963377665</v>
      </c>
      <c r="BCJ7" s="127">
        <f>-QB7/(VE7*($B$7-AVERAGE(AXG7:AXH7)))</f>
        <v>-68.629259718166708</v>
      </c>
      <c r="BCK7" s="163">
        <f t="shared" ref="BCK7:BEV7" si="85">-NP7/(SS7*($B$7-300))</f>
        <v>300.92324623528299</v>
      </c>
      <c r="BCL7" s="127">
        <f t="shared" si="85"/>
        <v>174.71236352213359</v>
      </c>
      <c r="BCM7" s="127">
        <f t="shared" si="85"/>
        <v>56.663727776261595</v>
      </c>
      <c r="BCN7" s="127">
        <f t="shared" si="85"/>
        <v>21.15967200814519</v>
      </c>
      <c r="BCO7" s="127">
        <f t="shared" si="85"/>
        <v>7.9052768422231567</v>
      </c>
      <c r="BCP7" s="127">
        <f t="shared" si="85"/>
        <v>2.8548797416990159</v>
      </c>
      <c r="BCQ7" s="127">
        <f t="shared" si="85"/>
        <v>1.0366550195855948</v>
      </c>
      <c r="BCR7" s="127">
        <f t="shared" si="85"/>
        <v>0.36953775504952241</v>
      </c>
      <c r="BCS7" s="127">
        <f t="shared" si="85"/>
        <v>0.13372073279056187</v>
      </c>
      <c r="BCT7" s="127">
        <f t="shared" si="85"/>
        <v>4.7673896840623599E-2</v>
      </c>
      <c r="BCU7" s="127">
        <f t="shared" si="85"/>
        <v>1.7213350728316812E-2</v>
      </c>
      <c r="BCV7" s="127">
        <f t="shared" si="85"/>
        <v>6.1287410421682204E-3</v>
      </c>
      <c r="BCW7" s="127">
        <f t="shared" si="85"/>
        <v>2.2114755728291488E-3</v>
      </c>
      <c r="BCX7" s="127">
        <f t="shared" si="85"/>
        <v>7.8596674338924657E-4</v>
      </c>
      <c r="BCY7" s="127">
        <f t="shared" si="85"/>
        <v>2.8076198441285665E-4</v>
      </c>
      <c r="BCZ7" s="127">
        <f t="shared" si="85"/>
        <v>1.0084814011931869E-4</v>
      </c>
      <c r="BDA7" s="127">
        <f t="shared" si="85"/>
        <v>3.4714729549559687E-5</v>
      </c>
      <c r="BDB7" s="127">
        <f t="shared" si="85"/>
        <v>1.3909197702850615E-5</v>
      </c>
      <c r="BDC7" s="127">
        <f t="shared" si="85"/>
        <v>3.6380204911036739E-6</v>
      </c>
      <c r="BDD7" s="127">
        <f t="shared" si="85"/>
        <v>1.6627861093141746E-6</v>
      </c>
      <c r="BDE7" s="127">
        <f t="shared" si="85"/>
        <v>1.4913966340189592E-7</v>
      </c>
      <c r="BDF7" s="127">
        <f t="shared" si="85"/>
        <v>2.1101593727320674E-7</v>
      </c>
      <c r="BDG7" s="127">
        <f t="shared" si="85"/>
        <v>-1.2416306738844338E-7</v>
      </c>
      <c r="BDH7" s="127">
        <f t="shared" si="85"/>
        <v>6.0228258819090734E-7</v>
      </c>
      <c r="BDI7" s="127">
        <f t="shared" si="85"/>
        <v>-1.6127266480663758E-6</v>
      </c>
      <c r="BDJ7" s="127">
        <f t="shared" si="85"/>
        <v>-6.8370595764831968E-7</v>
      </c>
      <c r="BDK7" s="127">
        <f t="shared" si="85"/>
        <v>-2.4378712178450442E-6</v>
      </c>
      <c r="BDL7" s="127">
        <f t="shared" si="85"/>
        <v>5.9005169552160805E-7</v>
      </c>
      <c r="BDM7" s="127">
        <f t="shared" si="85"/>
        <v>-3.057706664731532E-6</v>
      </c>
      <c r="BDN7" s="127">
        <f t="shared" si="85"/>
        <v>4.8753155519555746E-7</v>
      </c>
      <c r="BDO7" s="127">
        <f t="shared" si="85"/>
        <v>-2.469381517367779E-6</v>
      </c>
      <c r="BDP7" s="127">
        <f t="shared" si="85"/>
        <v>-4.8965543072928409E-7</v>
      </c>
      <c r="BDQ7" s="127">
        <f t="shared" si="85"/>
        <v>-2.4205276227197353E-6</v>
      </c>
      <c r="BDR7" s="127">
        <f t="shared" si="85"/>
        <v>2.0861841682181653E-7</v>
      </c>
      <c r="BDS7" s="127">
        <f t="shared" si="85"/>
        <v>-2.3236771449515513E-6</v>
      </c>
      <c r="BDT7" s="127">
        <f t="shared" si="85"/>
        <v>-1.1245455013425219E-6</v>
      </c>
      <c r="BDU7" s="127">
        <f t="shared" si="85"/>
        <v>-2.699051594777138E-6</v>
      </c>
      <c r="BDV7" s="127">
        <f t="shared" si="85"/>
        <v>-7.1827607503510221E-7</v>
      </c>
      <c r="BDW7" s="127">
        <f t="shared" si="85"/>
        <v>-3.0839207120099594E-6</v>
      </c>
      <c r="BDX7" s="127">
        <f t="shared" si="85"/>
        <v>-6.2768136891223077E-7</v>
      </c>
      <c r="BDY7" s="127">
        <f t="shared" si="85"/>
        <v>-2.948480995314494E-6</v>
      </c>
      <c r="BDZ7" s="127">
        <f t="shared" si="85"/>
        <v>-9.4832792030666377E-7</v>
      </c>
      <c r="BEA7" s="127">
        <f t="shared" si="85"/>
        <v>-4.2481907136801936E-6</v>
      </c>
      <c r="BEB7" s="127">
        <f t="shared" si="85"/>
        <v>7.3452746986526473E-7</v>
      </c>
      <c r="BEC7" s="127">
        <f t="shared" si="85"/>
        <v>-2.1219700222839649E-6</v>
      </c>
      <c r="BED7" s="127">
        <f t="shared" si="85"/>
        <v>-1.732998769533929E-6</v>
      </c>
      <c r="BEE7" s="127">
        <f t="shared" si="85"/>
        <v>-3.9045357606527547E-6</v>
      </c>
      <c r="BEF7" s="127">
        <f t="shared" si="85"/>
        <v>-1.1360633389014538E-6</v>
      </c>
      <c r="BEG7" s="127">
        <f t="shared" si="85"/>
        <v>-2.5454426658749989E-6</v>
      </c>
      <c r="BEH7" s="127">
        <f t="shared" si="85"/>
        <v>-1.3213293452833395E-6</v>
      </c>
      <c r="BEI7" s="127">
        <f t="shared" si="85"/>
        <v>-2.7408222599442347E-6</v>
      </c>
      <c r="BEJ7" s="127">
        <f t="shared" si="85"/>
        <v>-1.8646029558461731E-6</v>
      </c>
      <c r="BEK7" s="127">
        <f t="shared" si="85"/>
        <v>-3.3462628179676819E-6</v>
      </c>
      <c r="BEL7" s="127">
        <f t="shared" si="85"/>
        <v>-3.7266869769728784E-7</v>
      </c>
      <c r="BEM7" s="127">
        <f t="shared" si="85"/>
        <v>-3.3213285620622679E-6</v>
      </c>
      <c r="BEN7" s="127">
        <f t="shared" si="85"/>
        <v>-1.2319591312996503E-6</v>
      </c>
      <c r="BEO7" s="127">
        <f t="shared" si="85"/>
        <v>-2.0241454439229597E-6</v>
      </c>
      <c r="BEP7" s="127">
        <f t="shared" si="85"/>
        <v>-2.1663804519779995E-6</v>
      </c>
      <c r="BEQ7" s="127">
        <f t="shared" si="85"/>
        <v>-1.2111752789733584E-5</v>
      </c>
      <c r="BER7" s="127">
        <f t="shared" si="85"/>
        <v>-1.6002452589164863E-6</v>
      </c>
      <c r="BES7" s="127">
        <f t="shared" si="85"/>
        <v>-4.305013626478452E-6</v>
      </c>
      <c r="BET7" s="127">
        <f t="shared" si="85"/>
        <v>-2.6019023471639167E-6</v>
      </c>
      <c r="BEU7" s="127">
        <f t="shared" si="85"/>
        <v>1.8496112224067696E-5</v>
      </c>
      <c r="BEV7" s="127">
        <f t="shared" si="85"/>
        <v>-9.5536708261719511E-5</v>
      </c>
      <c r="BEW7" s="127">
        <f>-QB7/(VE7*($B$7-300))</f>
        <v>-6.7380019865641359E-4</v>
      </c>
      <c r="BEX7" s="141">
        <f t="shared" si="24"/>
        <v>1.176884471974982</v>
      </c>
      <c r="BEY7" s="125">
        <f t="shared" si="24"/>
        <v>0.72136110886349392</v>
      </c>
      <c r="BEZ7" s="125">
        <f t="shared" si="24"/>
        <v>0.40054488398344851</v>
      </c>
      <c r="BFA7" s="125">
        <f t="shared" si="24"/>
        <v>0.27442198357141873</v>
      </c>
      <c r="BFB7" s="125">
        <f t="shared" si="24"/>
        <v>0.2484544288824406</v>
      </c>
      <c r="BFC7" s="125">
        <f t="shared" si="24"/>
        <v>0.24001576347099737</v>
      </c>
      <c r="BFD7" s="125">
        <f t="shared" si="24"/>
        <v>0.23702921965921012</v>
      </c>
      <c r="BFE7" s="125">
        <f t="shared" si="24"/>
        <v>0.23596855953226037</v>
      </c>
      <c r="BFF7" s="125">
        <f t="shared" si="24"/>
        <v>0.2355904974705231</v>
      </c>
      <c r="BFG7" s="125">
        <f t="shared" si="24"/>
        <v>0.23545509657511071</v>
      </c>
      <c r="BFH7" s="125">
        <f t="shared" si="24"/>
        <v>0.23540603664419732</v>
      </c>
      <c r="BFI7" s="125">
        <f t="shared" si="24"/>
        <v>0.23538866177434434</v>
      </c>
      <c r="BFJ7" s="125">
        <f t="shared" si="24"/>
        <v>0.23538236647399249</v>
      </c>
      <c r="BFK7" s="125">
        <f t="shared" si="24"/>
        <v>0.23538010720510802</v>
      </c>
      <c r="BFL7" s="125">
        <f t="shared" si="24"/>
        <v>0.23537933809827991</v>
      </c>
      <c r="BFM7" s="125">
        <f t="shared" si="24"/>
        <v>0.23537903524141457</v>
      </c>
      <c r="BFN7" s="125">
        <f t="shared" si="25"/>
        <v>0.2353789157775035</v>
      </c>
      <c r="BFO7" s="125">
        <f t="shared" si="25"/>
        <v>0.23537889488884997</v>
      </c>
      <c r="BFP7" s="125">
        <f t="shared" si="25"/>
        <v>0.2353789135780408</v>
      </c>
      <c r="BFQ7" s="125">
        <f t="shared" si="25"/>
        <v>0.23537889490636779</v>
      </c>
      <c r="BFR7" s="125">
        <f t="shared" si="25"/>
        <v>0.23537889542379622</v>
      </c>
      <c r="BFS7" s="125">
        <f t="shared" si="25"/>
        <v>0.23537885364493003</v>
      </c>
      <c r="BFT7" s="125">
        <f t="shared" si="25"/>
        <v>0.235378894543709</v>
      </c>
      <c r="BFU7" s="125">
        <f t="shared" si="25"/>
        <v>0.23537891419453089</v>
      </c>
      <c r="BFV7" s="125">
        <f t="shared" si="25"/>
        <v>0.23537889358000566</v>
      </c>
      <c r="BFW7" s="125">
        <f t="shared" si="25"/>
        <v>0.23537887227068408</v>
      </c>
      <c r="BFX7" s="125">
        <f t="shared" si="25"/>
        <v>0.23537891358323723</v>
      </c>
      <c r="BFY7" s="125">
        <f t="shared" si="25"/>
        <v>0.23537887431707397</v>
      </c>
      <c r="BFZ7" s="125">
        <f t="shared" si="25"/>
        <v>0.2353788712902441</v>
      </c>
      <c r="BGA7" s="125">
        <f t="shared" si="25"/>
        <v>0.23537887309830521</v>
      </c>
      <c r="BGB7" s="125">
        <f t="shared" si="25"/>
        <v>0.23537889610655152</v>
      </c>
      <c r="BGC7" s="125">
        <f t="shared" si="25"/>
        <v>0.23537885242406176</v>
      </c>
      <c r="BGD7" s="125">
        <f t="shared" si="26"/>
        <v>0.235378871920706</v>
      </c>
      <c r="BGE7" s="125">
        <f t="shared" si="26"/>
        <v>0.23537889413999369</v>
      </c>
      <c r="BGF7" s="125">
        <f t="shared" si="26"/>
        <v>0.23537891495812777</v>
      </c>
      <c r="BGG7" s="125">
        <f t="shared" si="26"/>
        <v>0.23537889242396451</v>
      </c>
      <c r="BGH7" s="125">
        <f t="shared" si="26"/>
        <v>0.2353788738756574</v>
      </c>
      <c r="BGI7" s="125">
        <f t="shared" si="26"/>
        <v>0.23537885447247692</v>
      </c>
      <c r="BGJ7" s="125">
        <f t="shared" si="26"/>
        <v>0.2353789143130898</v>
      </c>
      <c r="BGK7" s="125">
        <f t="shared" si="26"/>
        <v>0.23537887512803971</v>
      </c>
      <c r="BGL7" s="125">
        <f t="shared" si="26"/>
        <v>0.23537887609288249</v>
      </c>
      <c r="BGM7" s="125">
        <f t="shared" si="26"/>
        <v>0.23537891428916888</v>
      </c>
      <c r="BGN7" s="125">
        <f t="shared" si="26"/>
        <v>0.2353789143422117</v>
      </c>
      <c r="BGO7" s="125">
        <f t="shared" si="26"/>
        <v>0.23537889352752286</v>
      </c>
      <c r="BGP7" s="125">
        <f t="shared" si="26"/>
        <v>0.23537891321123633</v>
      </c>
      <c r="BGQ7" s="125">
        <f t="shared" si="26"/>
        <v>0.23537885366813219</v>
      </c>
      <c r="BGR7" s="125">
        <f t="shared" si="26"/>
        <v>0.23537891309384551</v>
      </c>
      <c r="BGS7" s="125">
        <f t="shared" si="26"/>
        <v>0.2353789145824991</v>
      </c>
      <c r="BGT7" s="125">
        <f t="shared" si="27"/>
        <v>0.23537889360264616</v>
      </c>
      <c r="BGU7" s="125">
        <f t="shared" si="27"/>
        <v>0.2353789322024932</v>
      </c>
      <c r="BGV7" s="125">
        <f t="shared" si="27"/>
        <v>0.23537891477809994</v>
      </c>
      <c r="BGW7" s="125">
        <f t="shared" si="27"/>
        <v>0.23537887457304296</v>
      </c>
      <c r="BGX7" s="125">
        <f t="shared" si="27"/>
        <v>0.23537885349362511</v>
      </c>
      <c r="BGY7" s="125">
        <f t="shared" si="27"/>
        <v>0.23537889542482718</v>
      </c>
      <c r="BGZ7" s="125">
        <f t="shared" si="27"/>
        <v>0.2353789154244762</v>
      </c>
      <c r="BHA7" s="125">
        <f t="shared" si="27"/>
        <v>0.23537889395569836</v>
      </c>
      <c r="BHB7" s="125">
        <f t="shared" si="27"/>
        <v>0.23537889424811576</v>
      </c>
      <c r="BHC7" s="125">
        <f t="shared" si="27"/>
        <v>0.23537889393922665</v>
      </c>
      <c r="BHD7" s="125">
        <f t="shared" si="27"/>
        <v>0.23537893458335382</v>
      </c>
      <c r="BHE7" s="125">
        <f t="shared" si="27"/>
        <v>0.23537887349658376</v>
      </c>
      <c r="BHF7" s="125">
        <f t="shared" si="27"/>
        <v>0.23537889409983709</v>
      </c>
      <c r="BHG7" s="125">
        <f t="shared" si="27"/>
        <v>0.2353788945066263</v>
      </c>
      <c r="BHH7" s="125">
        <f t="shared" si="27"/>
        <v>0.23537891173497619</v>
      </c>
      <c r="BHI7" s="125">
        <f t="shared" si="27"/>
        <v>0.23537889345857912</v>
      </c>
      <c r="BHJ7" s="125">
        <f t="shared" si="28"/>
        <v>0.23537895561711059</v>
      </c>
      <c r="BHK7" s="125">
        <f t="shared" si="28"/>
        <v>0.23537853068058653</v>
      </c>
      <c r="BHL7" s="125">
        <f t="shared" si="28"/>
        <v>0.23537707608736713</v>
      </c>
      <c r="BHM7" s="125">
        <f t="shared" si="28"/>
        <v>0.23537675282026227</v>
      </c>
      <c r="BHN7" s="126">
        <f t="shared" si="29"/>
        <v>1.8475847853329996E-5</v>
      </c>
      <c r="BHO7" s="126">
        <f t="shared" si="29"/>
        <v>2.6466336583765617E-5</v>
      </c>
      <c r="BHP7" s="126">
        <f t="shared" si="29"/>
        <v>3.8413483142751846E-5</v>
      </c>
      <c r="BHQ7" s="126">
        <f t="shared" si="29"/>
        <v>4.9012019874221366E-5</v>
      </c>
      <c r="BHR7" s="126">
        <f t="shared" si="29"/>
        <v>5.2337753014325574E-5</v>
      </c>
      <c r="BHS7" s="126">
        <f t="shared" si="29"/>
        <v>5.350831146198518E-5</v>
      </c>
      <c r="BHT7" s="126">
        <f t="shared" si="29"/>
        <v>5.3929979556636581E-5</v>
      </c>
      <c r="BHU7" s="126">
        <f t="shared" si="29"/>
        <v>5.4080422799004294E-5</v>
      </c>
      <c r="BHV7" s="126">
        <f t="shared" si="29"/>
        <v>5.4134121066457654E-5</v>
      </c>
      <c r="BHW7" s="126">
        <f t="shared" si="29"/>
        <v>5.4153361661003047E-5</v>
      </c>
      <c r="BHX7" s="126">
        <f t="shared" si="29"/>
        <v>5.4160334244675879E-5</v>
      </c>
      <c r="BHY7" s="126">
        <f t="shared" si="29"/>
        <v>5.4162803768781995E-5</v>
      </c>
      <c r="BHZ7" s="126">
        <f t="shared" si="29"/>
        <v>5.4163698550304294E-5</v>
      </c>
      <c r="BIA7" s="126">
        <f t="shared" si="29"/>
        <v>5.416401967349055E-5</v>
      </c>
      <c r="BIB7" s="126">
        <f t="shared" si="29"/>
        <v>5.4164128991455807E-5</v>
      </c>
      <c r="BIC7" s="126">
        <f t="shared" si="29"/>
        <v>5.4164172038436467E-5</v>
      </c>
      <c r="BID7" s="126">
        <f t="shared" si="30"/>
        <v>5.4164189018611342E-5</v>
      </c>
      <c r="BIE7" s="126">
        <f t="shared" si="30"/>
        <v>5.4164191987650514E-5</v>
      </c>
      <c r="BIF7" s="126">
        <f t="shared" si="30"/>
        <v>5.4164189331235191E-5</v>
      </c>
      <c r="BIG7" s="126">
        <f t="shared" si="30"/>
        <v>5.4164191985160583E-5</v>
      </c>
      <c r="BIH7" s="126">
        <f t="shared" si="30"/>
        <v>5.4164191911615158E-5</v>
      </c>
      <c r="BII7" s="126">
        <f t="shared" si="30"/>
        <v>5.4164197849915432E-5</v>
      </c>
      <c r="BIJ7" s="126">
        <f t="shared" si="30"/>
        <v>5.4164192036707654E-5</v>
      </c>
      <c r="BIK7" s="126">
        <f t="shared" si="30"/>
        <v>5.4164189243609456E-5</v>
      </c>
      <c r="BIL7" s="126">
        <f t="shared" si="30"/>
        <v>5.4164192173685038E-5</v>
      </c>
      <c r="BIM7" s="126">
        <f t="shared" si="30"/>
        <v>5.4164195202516591E-5</v>
      </c>
      <c r="BIN7" s="126">
        <f t="shared" si="30"/>
        <v>5.4164189330496558E-5</v>
      </c>
      <c r="BIO7" s="126">
        <f t="shared" si="30"/>
        <v>5.4164194911649969E-5</v>
      </c>
      <c r="BIP7" s="126">
        <f t="shared" si="30"/>
        <v>5.4164195341872871E-5</v>
      </c>
      <c r="BIQ7" s="126">
        <f t="shared" si="30"/>
        <v>5.4164195084881448E-5</v>
      </c>
      <c r="BIR7" s="126">
        <f t="shared" si="30"/>
        <v>5.4164191814570763E-5</v>
      </c>
      <c r="BIS7" s="126">
        <f t="shared" si="30"/>
        <v>5.4164198023445344E-5</v>
      </c>
      <c r="BIT7" s="126">
        <f t="shared" si="31"/>
        <v>5.4164195252261237E-5</v>
      </c>
      <c r="BIU7" s="126">
        <f t="shared" si="31"/>
        <v>5.4164192094090314E-5</v>
      </c>
      <c r="BIV7" s="126">
        <f t="shared" si="31"/>
        <v>5.4164189135074503E-5</v>
      </c>
      <c r="BIW7" s="126">
        <f t="shared" si="31"/>
        <v>5.4164192338000607E-5</v>
      </c>
      <c r="BIX7" s="126">
        <f t="shared" si="31"/>
        <v>5.4164194974391353E-5</v>
      </c>
      <c r="BIY7" s="126">
        <f t="shared" si="31"/>
        <v>5.4164197732290819E-5</v>
      </c>
      <c r="BIZ7" s="126">
        <f t="shared" si="31"/>
        <v>5.4164189226757898E-5</v>
      </c>
      <c r="BJA7" s="126">
        <f t="shared" si="31"/>
        <v>5.4164194796382135E-5</v>
      </c>
      <c r="BJB7" s="126">
        <f t="shared" si="31"/>
        <v>5.4164194659242811E-5</v>
      </c>
      <c r="BJC7" s="126">
        <f t="shared" si="31"/>
        <v>5.4164189230157963E-5</v>
      </c>
      <c r="BJD7" s="126">
        <f t="shared" si="31"/>
        <v>5.4164189222618611E-5</v>
      </c>
      <c r="BJE7" s="126">
        <f t="shared" si="31"/>
        <v>5.4164192181144735E-5</v>
      </c>
      <c r="BJF7" s="126">
        <f t="shared" si="31"/>
        <v>5.4164189383371444E-5</v>
      </c>
      <c r="BJG7" s="126">
        <f t="shared" si="31"/>
        <v>5.4164197846617546E-5</v>
      </c>
      <c r="BJH7" s="126">
        <f t="shared" si="31"/>
        <v>5.416418940005697E-5</v>
      </c>
      <c r="BJI7" s="126">
        <f t="shared" si="31"/>
        <v>5.416418918846505E-5</v>
      </c>
      <c r="BJJ7" s="126">
        <f t="shared" si="32"/>
        <v>5.416419217046697E-5</v>
      </c>
      <c r="BJK7" s="126">
        <f t="shared" si="32"/>
        <v>5.4164186684021579E-5</v>
      </c>
      <c r="BJL7" s="126">
        <f t="shared" si="32"/>
        <v>5.4164189160663009E-5</v>
      </c>
      <c r="BJM7" s="126">
        <f t="shared" si="32"/>
        <v>5.4164194875267417E-5</v>
      </c>
      <c r="BJN7" s="126">
        <f t="shared" si="32"/>
        <v>5.4164197871421388E-5</v>
      </c>
      <c r="BJO7" s="126">
        <f t="shared" si="32"/>
        <v>5.4164191911468608E-5</v>
      </c>
      <c r="BJP7" s="126">
        <f t="shared" si="32"/>
        <v>5.4164189068789384E-5</v>
      </c>
      <c r="BJQ7" s="126">
        <f t="shared" si="32"/>
        <v>5.4164192120285398E-5</v>
      </c>
      <c r="BJR7" s="126">
        <f t="shared" si="32"/>
        <v>5.4164192078722216E-5</v>
      </c>
      <c r="BJS7" s="126">
        <f t="shared" si="32"/>
        <v>5.4164192122626617E-5</v>
      </c>
      <c r="BJT7" s="126">
        <f t="shared" si="32"/>
        <v>5.4164186345614529E-5</v>
      </c>
      <c r="BJU7" s="126">
        <f t="shared" si="32"/>
        <v>5.4164195028271526E-5</v>
      </c>
      <c r="BJV7" s="126">
        <f t="shared" si="32"/>
        <v>5.4164192099798029E-5</v>
      </c>
      <c r="BJW7" s="126">
        <f t="shared" si="32"/>
        <v>5.4164192041978455E-5</v>
      </c>
      <c r="BJX7" s="126">
        <f t="shared" si="32"/>
        <v>5.4164189593201861E-5</v>
      </c>
      <c r="BJY7" s="126">
        <f t="shared" si="32"/>
        <v>5.4164192190944134E-5</v>
      </c>
      <c r="BJZ7" s="126">
        <f t="shared" si="33"/>
        <v>5.4164183355951107E-5</v>
      </c>
      <c r="BKA7" s="126">
        <f t="shared" si="33"/>
        <v>5.4164243754939368E-5</v>
      </c>
      <c r="BKB7" s="126">
        <f t="shared" si="33"/>
        <v>5.4164450506055243E-5</v>
      </c>
      <c r="BKC7" s="126">
        <f t="shared" si="33"/>
        <v>5.4164496454252835E-5</v>
      </c>
      <c r="BKD7" s="161">
        <f t="shared" si="34"/>
        <v>2.6307239028688999E-2</v>
      </c>
      <c r="BKE7" s="126">
        <f t="shared" si="34"/>
        <v>3.9714474723523768E-2</v>
      </c>
      <c r="BKF7" s="126">
        <f t="shared" si="34"/>
        <v>6.1820558062225195E-2</v>
      </c>
      <c r="BKG7" s="126">
        <f t="shared" si="34"/>
        <v>8.2785675321082663E-2</v>
      </c>
      <c r="BKH7" s="126">
        <f t="shared" si="34"/>
        <v>9.0054414128742349E-2</v>
      </c>
      <c r="BKI7" s="126">
        <f t="shared" si="34"/>
        <v>9.2813671360498673E-2</v>
      </c>
      <c r="BKJ7" s="126">
        <f t="shared" si="34"/>
        <v>9.384508380435469E-2</v>
      </c>
      <c r="BKK7" s="126">
        <f t="shared" si="34"/>
        <v>9.4218675268236171E-2</v>
      </c>
      <c r="BKL7" s="126">
        <f t="shared" si="34"/>
        <v>9.4352779794922931E-2</v>
      </c>
      <c r="BKM7" s="126">
        <f t="shared" si="34"/>
        <v>9.4400929765611291E-2</v>
      </c>
      <c r="BKN7" s="126">
        <f t="shared" si="34"/>
        <v>9.4418391797460616E-2</v>
      </c>
      <c r="BKO7" s="126">
        <f t="shared" si="34"/>
        <v>9.4424578099335896E-2</v>
      </c>
      <c r="BKP7" s="126">
        <f t="shared" si="34"/>
        <v>9.4426819794199146E-2</v>
      </c>
      <c r="BKQ7" s="126">
        <f t="shared" si="34"/>
        <v>9.4427624331550664E-2</v>
      </c>
      <c r="BKR7" s="126">
        <f t="shared" si="34"/>
        <v>9.4427898218549897E-2</v>
      </c>
      <c r="BKS7" s="126">
        <f t="shared" si="34"/>
        <v>9.4428006069620499E-2</v>
      </c>
      <c r="BKT7" s="126">
        <f t="shared" si="35"/>
        <v>9.4428048612283072E-2</v>
      </c>
      <c r="BKU7" s="126">
        <f t="shared" si="35"/>
        <v>9.4428056051011192E-2</v>
      </c>
      <c r="BKV7" s="126">
        <f t="shared" si="35"/>
        <v>9.442804939554103E-2</v>
      </c>
      <c r="BKW7" s="126">
        <f t="shared" si="35"/>
        <v>9.4428056044772848E-2</v>
      </c>
      <c r="BKX7" s="126">
        <f t="shared" si="35"/>
        <v>9.4428055860509674E-2</v>
      </c>
      <c r="BKY7" s="126">
        <f t="shared" si="35"/>
        <v>9.4428070738525591E-2</v>
      </c>
      <c r="BKZ7" s="126">
        <f t="shared" si="35"/>
        <v>9.4428056173920499E-2</v>
      </c>
      <c r="BLA7" s="126">
        <f t="shared" si="35"/>
        <v>9.4428049176000714E-2</v>
      </c>
      <c r="BLB7" s="126">
        <f t="shared" si="35"/>
        <v>9.442805651710813E-2</v>
      </c>
      <c r="BLC7" s="126">
        <f t="shared" si="35"/>
        <v>9.4428064105643431E-2</v>
      </c>
      <c r="BLD7" s="126">
        <f t="shared" si="35"/>
        <v>9.4428049393690483E-2</v>
      </c>
      <c r="BLE7" s="126">
        <f t="shared" si="35"/>
        <v>9.4428063376896437E-2</v>
      </c>
      <c r="BLF7" s="126">
        <f t="shared" si="35"/>
        <v>9.4428064454791308E-2</v>
      </c>
      <c r="BLG7" s="126">
        <f t="shared" si="35"/>
        <v>9.4428063810916424E-2</v>
      </c>
      <c r="BLH7" s="126">
        <f t="shared" si="35"/>
        <v>9.4428055617371429E-2</v>
      </c>
      <c r="BLI7" s="126">
        <f t="shared" si="35"/>
        <v>9.4428071173293313E-2</v>
      </c>
      <c r="BLJ7" s="126">
        <f t="shared" si="36"/>
        <v>9.442806423027536E-2</v>
      </c>
      <c r="BLK7" s="126">
        <f t="shared" si="36"/>
        <v>9.4428056317688941E-2</v>
      </c>
      <c r="BLL7" s="126">
        <f t="shared" si="36"/>
        <v>9.4428048904073691E-2</v>
      </c>
      <c r="BLM7" s="126">
        <f t="shared" si="36"/>
        <v>9.4428056928789875E-2</v>
      </c>
      <c r="BLN7" s="126">
        <f t="shared" si="36"/>
        <v>9.4428063534090834E-2</v>
      </c>
      <c r="BLO7" s="126">
        <f t="shared" si="36"/>
        <v>9.4428070443824938E-2</v>
      </c>
      <c r="BLP7" s="126">
        <f t="shared" si="36"/>
        <v>9.4428049133780306E-2</v>
      </c>
      <c r="BLQ7" s="126">
        <f t="shared" si="36"/>
        <v>9.4428063088100672E-2</v>
      </c>
      <c r="BLR7" s="126">
        <f t="shared" si="36"/>
        <v>9.4428062744507185E-2</v>
      </c>
      <c r="BLS7" s="126">
        <f t="shared" si="36"/>
        <v>9.4428049142298867E-2</v>
      </c>
      <c r="BLT7" s="126">
        <f t="shared" si="36"/>
        <v>9.4428049123409588E-2</v>
      </c>
      <c r="BLU7" s="126">
        <f t="shared" si="36"/>
        <v>9.4428056535797986E-2</v>
      </c>
      <c r="BLV7" s="126">
        <f t="shared" si="36"/>
        <v>9.4428049526164987E-2</v>
      </c>
      <c r="BLW7" s="126">
        <f t="shared" si="36"/>
        <v>9.4428070730262992E-2</v>
      </c>
      <c r="BLX7" s="126">
        <f t="shared" si="36"/>
        <v>9.4428049567969408E-2</v>
      </c>
      <c r="BLY7" s="126">
        <f t="shared" si="36"/>
        <v>9.4428049037840051E-2</v>
      </c>
      <c r="BLZ7" s="126">
        <f t="shared" si="37"/>
        <v>9.4428056509045566E-2</v>
      </c>
      <c r="BMA7" s="126">
        <f t="shared" si="37"/>
        <v>9.4428042763126274E-2</v>
      </c>
      <c r="BMB7" s="126">
        <f t="shared" si="37"/>
        <v>9.4428048968183992E-2</v>
      </c>
      <c r="BMC7" s="126">
        <f t="shared" si="37"/>
        <v>9.4428063285742478E-2</v>
      </c>
      <c r="BMD7" s="126">
        <f t="shared" si="37"/>
        <v>9.4428070792407337E-2</v>
      </c>
      <c r="BME7" s="126">
        <f t="shared" si="37"/>
        <v>9.4428055860142565E-2</v>
      </c>
      <c r="BMF7" s="126">
        <f t="shared" si="37"/>
        <v>9.4428048738000814E-2</v>
      </c>
      <c r="BMG7" s="126">
        <f t="shared" si="37"/>
        <v>9.442805638331897E-2</v>
      </c>
      <c r="BMH7" s="126">
        <f t="shared" si="37"/>
        <v>9.4428056279185213E-2</v>
      </c>
      <c r="BMI7" s="126">
        <f t="shared" si="37"/>
        <v>9.4428056389184778E-2</v>
      </c>
      <c r="BMJ7" s="126">
        <f t="shared" si="37"/>
        <v>9.4428041915270267E-2</v>
      </c>
      <c r="BMK7" s="126">
        <f t="shared" si="37"/>
        <v>9.44280636690841E-2</v>
      </c>
      <c r="BML7" s="126">
        <f t="shared" si="37"/>
        <v>9.4428056331989238E-2</v>
      </c>
      <c r="BMM7" s="126">
        <f t="shared" si="37"/>
        <v>9.4428056187126144E-2</v>
      </c>
      <c r="BMN7" s="126">
        <f t="shared" si="37"/>
        <v>9.4428050051880902E-2</v>
      </c>
      <c r="BMO7" s="126">
        <f t="shared" si="37"/>
        <v>9.4428056560349777E-2</v>
      </c>
      <c r="BMP7" s="126">
        <f t="shared" si="38"/>
        <v>9.4428034424871937E-2</v>
      </c>
      <c r="BMQ7" s="126">
        <f t="shared" si="38"/>
        <v>9.4428185750676283E-2</v>
      </c>
      <c r="BMR7" s="126">
        <f t="shared" si="38"/>
        <v>9.4428703756328169E-2</v>
      </c>
      <c r="BMS7" s="126">
        <f t="shared" si="38"/>
        <v>9.4428818878306953E-2</v>
      </c>
      <c r="BMT7" s="163">
        <f t="shared" si="39"/>
        <v>1005.71369064</v>
      </c>
      <c r="BMU7" s="127">
        <f t="shared" si="39"/>
        <v>1028.4750768556862</v>
      </c>
      <c r="BMV7" s="127">
        <f t="shared" si="39"/>
        <v>1118.7450941930019</v>
      </c>
      <c r="BMW7" s="127">
        <f t="shared" si="39"/>
        <v>1202.426350516515</v>
      </c>
      <c r="BMX7" s="127">
        <f t="shared" si="39"/>
        <v>1222.77523970888</v>
      </c>
      <c r="BMY7" s="127">
        <f t="shared" si="39"/>
        <v>1229.6549258576315</v>
      </c>
      <c r="BMZ7" s="127">
        <f t="shared" si="39"/>
        <v>1232.1458461330117</v>
      </c>
      <c r="BNA7" s="127">
        <f t="shared" si="39"/>
        <v>1233.0394600113659</v>
      </c>
      <c r="BNB7" s="127">
        <f t="shared" si="39"/>
        <v>1233.3592221527483</v>
      </c>
      <c r="BNC7" s="127">
        <f t="shared" si="39"/>
        <v>1233.4739071459333</v>
      </c>
      <c r="BND7" s="127">
        <f t="shared" si="39"/>
        <v>1233.515482644621</v>
      </c>
      <c r="BNE7" s="127">
        <f t="shared" si="39"/>
        <v>1233.530209621596</v>
      </c>
      <c r="BNF7" s="127">
        <f t="shared" si="39"/>
        <v>1233.5355458890044</v>
      </c>
      <c r="BNG7" s="127">
        <f t="shared" si="39"/>
        <v>1233.537461024765</v>
      </c>
      <c r="BNH7" s="127">
        <f t="shared" si="39"/>
        <v>1233.5381129863922</v>
      </c>
      <c r="BNI7" s="127">
        <f t="shared" si="39"/>
        <v>1233.5383697149073</v>
      </c>
      <c r="BNJ7" s="127">
        <f t="shared" si="40"/>
        <v>1233.5384709833043</v>
      </c>
      <c r="BNK7" s="127">
        <f t="shared" si="40"/>
        <v>1233.5384886904199</v>
      </c>
      <c r="BNL7" s="127">
        <f t="shared" si="40"/>
        <v>1233.5384728477675</v>
      </c>
      <c r="BNM7" s="127">
        <f t="shared" si="40"/>
        <v>1233.5384886755699</v>
      </c>
      <c r="BNN7" s="127">
        <f t="shared" si="40"/>
        <v>1233.5384882369508</v>
      </c>
      <c r="BNO7" s="127">
        <f t="shared" si="40"/>
        <v>1233.5385236525094</v>
      </c>
      <c r="BNP7" s="127">
        <f t="shared" si="40"/>
        <v>1233.5384889829925</v>
      </c>
      <c r="BNQ7" s="127">
        <f t="shared" si="40"/>
        <v>1233.538472325175</v>
      </c>
      <c r="BNR7" s="127">
        <f t="shared" si="40"/>
        <v>1233.5384897999143</v>
      </c>
      <c r="BNS7" s="127">
        <f t="shared" si="40"/>
        <v>1233.5385078636289</v>
      </c>
      <c r="BNT7" s="127">
        <f t="shared" si="40"/>
        <v>1233.5384728433626</v>
      </c>
      <c r="BNU7" s="127">
        <f t="shared" si="40"/>
        <v>1233.538506128923</v>
      </c>
      <c r="BNV7" s="127">
        <f t="shared" si="40"/>
        <v>1233.5385086947385</v>
      </c>
      <c r="BNW7" s="127">
        <f t="shared" si="40"/>
        <v>1233.5385071620622</v>
      </c>
      <c r="BNX7" s="127">
        <f t="shared" si="40"/>
        <v>1233.5384876581847</v>
      </c>
      <c r="BNY7" s="127">
        <f t="shared" si="40"/>
        <v>1233.5385246874289</v>
      </c>
      <c r="BNZ7" s="127">
        <f t="shared" si="41"/>
        <v>1233.5385081603017</v>
      </c>
      <c r="BOA7" s="127">
        <f t="shared" si="41"/>
        <v>1233.5384893252176</v>
      </c>
      <c r="BOB7" s="127">
        <f t="shared" si="41"/>
        <v>1233.5384716778808</v>
      </c>
      <c r="BOC7" s="127">
        <f t="shared" si="41"/>
        <v>1233.5384907798802</v>
      </c>
      <c r="BOD7" s="127">
        <f t="shared" si="41"/>
        <v>1233.5385065031078</v>
      </c>
      <c r="BOE7" s="127">
        <f t="shared" si="41"/>
        <v>1233.5385229510057</v>
      </c>
      <c r="BOF7" s="127">
        <f t="shared" si="41"/>
        <v>1233.5384722246736</v>
      </c>
      <c r="BOG7" s="127">
        <f t="shared" si="41"/>
        <v>1233.5385054414751</v>
      </c>
      <c r="BOH7" s="127">
        <f t="shared" si="41"/>
        <v>1233.5385046235865</v>
      </c>
      <c r="BOI7" s="127">
        <f t="shared" si="41"/>
        <v>1233.5384722449512</v>
      </c>
      <c r="BOJ7" s="127">
        <f t="shared" si="41"/>
        <v>1233.5384721999876</v>
      </c>
      <c r="BOK7" s="127">
        <f t="shared" si="41"/>
        <v>1233.5384898444038</v>
      </c>
      <c r="BOL7" s="127">
        <f t="shared" si="41"/>
        <v>1233.5384731587044</v>
      </c>
      <c r="BOM7" s="127">
        <f t="shared" si="41"/>
        <v>1233.5385236328411</v>
      </c>
      <c r="BON7" s="127">
        <f t="shared" si="41"/>
        <v>1233.5384732582152</v>
      </c>
      <c r="BOO7" s="127">
        <f t="shared" si="41"/>
        <v>1233.5384719962976</v>
      </c>
      <c r="BOP7" s="127">
        <f t="shared" si="42"/>
        <v>1233.5384897807221</v>
      </c>
      <c r="BOQ7" s="127">
        <f t="shared" si="42"/>
        <v>1233.5384570599958</v>
      </c>
      <c r="BOR7" s="127">
        <f t="shared" si="42"/>
        <v>1233.538471830489</v>
      </c>
      <c r="BOS7" s="127">
        <f t="shared" si="42"/>
        <v>1233.5385059119408</v>
      </c>
      <c r="BOT7" s="127">
        <f t="shared" si="42"/>
        <v>1233.5385237807695</v>
      </c>
      <c r="BOU7" s="127">
        <f t="shared" si="42"/>
        <v>1233.5384882360761</v>
      </c>
      <c r="BOV7" s="127">
        <f t="shared" si="42"/>
        <v>1233.5384712825617</v>
      </c>
      <c r="BOW7" s="127">
        <f t="shared" si="42"/>
        <v>1233.5384894814433</v>
      </c>
      <c r="BOX7" s="127">
        <f t="shared" si="42"/>
        <v>1233.5384892335642</v>
      </c>
      <c r="BOY7" s="127">
        <f t="shared" si="42"/>
        <v>1233.5384894954068</v>
      </c>
      <c r="BOZ7" s="127">
        <f t="shared" si="42"/>
        <v>1233.538455041763</v>
      </c>
      <c r="BPA7" s="127">
        <f t="shared" si="42"/>
        <v>1233.538506824445</v>
      </c>
      <c r="BPB7" s="127">
        <f t="shared" si="42"/>
        <v>1233.5384893592584</v>
      </c>
      <c r="BPC7" s="127">
        <f t="shared" si="42"/>
        <v>1233.5384890144264</v>
      </c>
      <c r="BPD7" s="127">
        <f t="shared" si="42"/>
        <v>1233.5384744101159</v>
      </c>
      <c r="BPE7" s="127">
        <f t="shared" si="42"/>
        <v>1233.5384899028465</v>
      </c>
      <c r="BPF7" s="127">
        <f t="shared" si="43"/>
        <v>1233.5384372116482</v>
      </c>
      <c r="BPG7" s="127">
        <f t="shared" si="43"/>
        <v>1233.5387974266846</v>
      </c>
      <c r="BPH7" s="127">
        <f t="shared" si="43"/>
        <v>1233.5400304794071</v>
      </c>
      <c r="BPI7" s="127">
        <f t="shared" si="43"/>
        <v>1233.5403045129883</v>
      </c>
      <c r="BPJ7" s="141">
        <f t="shared" si="44"/>
        <v>100</v>
      </c>
      <c r="BPK7" s="125">
        <f t="shared" si="44"/>
        <v>99.986318642026433</v>
      </c>
      <c r="BPL7" s="125">
        <f t="shared" si="44"/>
        <v>67.084685159396287</v>
      </c>
      <c r="BPM7" s="125">
        <f t="shared" si="44"/>
        <v>67.068839625127026</v>
      </c>
      <c r="BPN7" s="125">
        <f t="shared" si="44"/>
        <v>67.075859083894755</v>
      </c>
      <c r="BPO7" s="125">
        <f t="shared" si="44"/>
        <v>67.069592382099444</v>
      </c>
      <c r="BPP7" s="125">
        <f t="shared" si="44"/>
        <v>67.081410666566299</v>
      </c>
      <c r="BPQ7" s="125">
        <f t="shared" si="44"/>
        <v>67.064737099627379</v>
      </c>
      <c r="BPR7" s="125">
        <f t="shared" si="44"/>
        <v>67.07998042831872</v>
      </c>
      <c r="BPS7" s="125">
        <f t="shared" si="44"/>
        <v>67.061914260980842</v>
      </c>
      <c r="BPT7" s="125">
        <f t="shared" si="44"/>
        <v>67.085494373141628</v>
      </c>
      <c r="BPU7" s="125">
        <f t="shared" si="44"/>
        <v>67.06458654823291</v>
      </c>
      <c r="BPV7" s="125">
        <f t="shared" si="44"/>
        <v>67.081015469155787</v>
      </c>
      <c r="BPW7" s="125">
        <f t="shared" si="44"/>
        <v>67.067710489668414</v>
      </c>
      <c r="BPX7" s="125">
        <f t="shared" si="44"/>
        <v>67.07984869584854</v>
      </c>
      <c r="BPY7" s="125">
        <f t="shared" si="44"/>
        <v>67.072678685686327</v>
      </c>
      <c r="BPZ7" s="125">
        <f t="shared" si="45"/>
        <v>67.07503105122511</v>
      </c>
      <c r="BQA7" s="125">
        <f t="shared" si="45"/>
        <v>67.06710828409048</v>
      </c>
      <c r="BQB7" s="125">
        <f t="shared" si="45"/>
        <v>67.082351612781807</v>
      </c>
      <c r="BQC7" s="125">
        <f t="shared" si="45"/>
        <v>67.06458654823291</v>
      </c>
      <c r="BQD7" s="125">
        <f t="shared" si="45"/>
        <v>67.081316571944754</v>
      </c>
      <c r="BQE7" s="125">
        <f t="shared" si="45"/>
        <v>67.067898678911504</v>
      </c>
      <c r="BQF7" s="125">
        <f t="shared" si="45"/>
        <v>67.088430125334042</v>
      </c>
      <c r="BQG7" s="125">
        <f t="shared" si="45"/>
        <v>67.068801987278405</v>
      </c>
      <c r="BQH7" s="125">
        <f t="shared" si="45"/>
        <v>67.07777861417442</v>
      </c>
      <c r="BQI7" s="125">
        <f t="shared" si="45"/>
        <v>67.064624186081531</v>
      </c>
      <c r="BQJ7" s="125">
        <f t="shared" si="45"/>
        <v>67.078362000828022</v>
      </c>
      <c r="BQK7" s="125">
        <f t="shared" si="45"/>
        <v>67.065583951221356</v>
      </c>
      <c r="BQL7" s="125">
        <f t="shared" si="45"/>
        <v>67.082069328917157</v>
      </c>
      <c r="BQM7" s="125">
        <f t="shared" si="45"/>
        <v>67.06797395460876</v>
      </c>
      <c r="BQN7" s="125">
        <f t="shared" si="45"/>
        <v>67.087545635891459</v>
      </c>
      <c r="BQO7" s="125">
        <f t="shared" si="45"/>
        <v>67.066280251420835</v>
      </c>
      <c r="BQP7" s="125">
        <f t="shared" si="46"/>
        <v>67.086792878919042</v>
      </c>
      <c r="BQQ7" s="125">
        <f t="shared" si="46"/>
        <v>67.067221197636357</v>
      </c>
      <c r="BQR7" s="125">
        <f t="shared" si="46"/>
        <v>67.082765629116651</v>
      </c>
      <c r="BQS7" s="125">
        <f t="shared" si="46"/>
        <v>67.067390567955144</v>
      </c>
      <c r="BQT7" s="125">
        <f t="shared" si="46"/>
        <v>67.078907749633032</v>
      </c>
      <c r="BQU7" s="125">
        <f t="shared" si="46"/>
        <v>67.065997967556186</v>
      </c>
      <c r="BQV7" s="125">
        <f t="shared" si="46"/>
        <v>67.079641687681132</v>
      </c>
      <c r="BQW7" s="125">
        <f t="shared" si="46"/>
        <v>67.068293876322031</v>
      </c>
      <c r="BQX7" s="125">
        <f t="shared" si="46"/>
        <v>67.08336783469457</v>
      </c>
      <c r="BQY7" s="125">
        <f t="shared" si="46"/>
        <v>67.065734502615825</v>
      </c>
      <c r="BQZ7" s="125">
        <f t="shared" si="46"/>
        <v>67.085946027325079</v>
      </c>
      <c r="BRA7" s="125">
        <f t="shared" si="46"/>
        <v>67.07077797433098</v>
      </c>
      <c r="BRB7" s="125">
        <f t="shared" si="46"/>
        <v>67.079434679513724</v>
      </c>
      <c r="BRC7" s="125">
        <f t="shared" si="46"/>
        <v>67.067409386879447</v>
      </c>
      <c r="BRD7" s="125">
        <f t="shared" si="46"/>
        <v>67.078362000828022</v>
      </c>
      <c r="BRE7" s="125">
        <f t="shared" si="46"/>
        <v>67.066901275923058</v>
      </c>
      <c r="BRF7" s="125">
        <f t="shared" si="47"/>
        <v>67.080225074334749</v>
      </c>
      <c r="BRG7" s="125">
        <f t="shared" si="47"/>
        <v>67.068971357597192</v>
      </c>
      <c r="BRH7" s="125">
        <f t="shared" si="47"/>
        <v>67.086416500432833</v>
      </c>
      <c r="BRI7" s="125">
        <f t="shared" si="47"/>
        <v>67.071681282697881</v>
      </c>
      <c r="BRJ7" s="125">
        <f t="shared" si="47"/>
        <v>67.087395084496976</v>
      </c>
      <c r="BRK7" s="125">
        <f t="shared" si="47"/>
        <v>67.064925288870498</v>
      </c>
      <c r="BRL7" s="125">
        <f t="shared" si="47"/>
        <v>67.079340584892179</v>
      </c>
      <c r="BRM7" s="125">
        <f t="shared" si="47"/>
        <v>67.064021980503597</v>
      </c>
      <c r="BRN7" s="125">
        <f t="shared" si="47"/>
        <v>67.078042079114766</v>
      </c>
      <c r="BRO7" s="125">
        <f t="shared" si="47"/>
        <v>67.062610561180321</v>
      </c>
      <c r="BRP7" s="125">
        <f t="shared" si="47"/>
        <v>67.078136173736311</v>
      </c>
      <c r="BRQ7" s="125">
        <f t="shared" si="47"/>
        <v>67.064887651021877</v>
      </c>
      <c r="BRR7" s="125">
        <f t="shared" si="47"/>
        <v>67.08218224246302</v>
      </c>
      <c r="BRS7" s="125">
        <f t="shared" si="47"/>
        <v>67.067258835484964</v>
      </c>
      <c r="BRT7" s="125">
        <f t="shared" si="47"/>
        <v>67.082050509992854</v>
      </c>
      <c r="BRU7" s="125">
        <f t="shared" si="47"/>
        <v>67.065339305205313</v>
      </c>
      <c r="BRV7" s="125">
        <f t="shared" si="48"/>
        <v>67.080526177123716</v>
      </c>
      <c r="BRW7" s="125">
        <f t="shared" si="48"/>
        <v>67.065602770145659</v>
      </c>
      <c r="BRX7" s="125">
        <f t="shared" si="48"/>
        <v>99.967048063532687</v>
      </c>
      <c r="BRY7" s="125">
        <f t="shared" si="48"/>
        <v>100</v>
      </c>
      <c r="BRZ7" s="141">
        <f t="shared" si="49"/>
        <v>0.49999909999999997</v>
      </c>
      <c r="BSA7" s="125">
        <f t="shared" si="49"/>
        <v>0.85431598202772663</v>
      </c>
      <c r="BSB7" s="125">
        <f t="shared" si="49"/>
        <v>3.5336574873497302</v>
      </c>
      <c r="BSC7" s="125">
        <f t="shared" si="49"/>
        <v>5.3360950032885288</v>
      </c>
      <c r="BSD7" s="125">
        <f t="shared" si="49"/>
        <v>5.8337471236943719</v>
      </c>
      <c r="BSE7" s="125">
        <f t="shared" si="49"/>
        <v>6.0190078046119693</v>
      </c>
      <c r="BSF7" s="125">
        <f t="shared" si="49"/>
        <v>6.086386615055047</v>
      </c>
      <c r="BSG7" s="125">
        <f t="shared" si="49"/>
        <v>6.1255470127278331</v>
      </c>
      <c r="BSH7" s="125">
        <f t="shared" si="49"/>
        <v>6.1318533096404089</v>
      </c>
      <c r="BSI7" s="125">
        <f t="shared" si="49"/>
        <v>6.1411652879050473</v>
      </c>
      <c r="BSJ7" s="125">
        <f t="shared" si="49"/>
        <v>6.1294144709266103</v>
      </c>
      <c r="BSK7" s="125">
        <f t="shared" si="49"/>
        <v>6.1434539629001268</v>
      </c>
      <c r="BSL7" s="125">
        <f t="shared" si="49"/>
        <v>6.1349578136488994</v>
      </c>
      <c r="BSM7" s="125">
        <f t="shared" si="49"/>
        <v>6.1386186734885131</v>
      </c>
      <c r="BSN7" s="125">
        <f t="shared" si="49"/>
        <v>6.1360379905787337</v>
      </c>
      <c r="BSO7" s="125">
        <f t="shared" si="49"/>
        <v>6.14170789168005</v>
      </c>
      <c r="BSP7" s="125">
        <f t="shared" si="50"/>
        <v>6.133851800766112</v>
      </c>
      <c r="BSQ7" s="125">
        <f t="shared" si="50"/>
        <v>6.1421494162991754</v>
      </c>
      <c r="BSR7" s="125">
        <f t="shared" si="50"/>
        <v>6.1397773050270121</v>
      </c>
      <c r="BSS7" s="125">
        <f t="shared" si="50"/>
        <v>6.1445051883475434</v>
      </c>
      <c r="BST7" s="125">
        <f t="shared" si="50"/>
        <v>6.1360632294469415</v>
      </c>
      <c r="BSU7" s="125">
        <f t="shared" si="50"/>
        <v>6.1468319139336236</v>
      </c>
      <c r="BSV7" s="125">
        <f t="shared" si="50"/>
        <v>6.1386367102437758</v>
      </c>
      <c r="BSW7" s="125">
        <f t="shared" si="50"/>
        <v>6.1482013660869468</v>
      </c>
      <c r="BSX7" s="125">
        <f t="shared" si="50"/>
        <v>6.1446757557487564</v>
      </c>
      <c r="BSY7" s="125">
        <f t="shared" si="50"/>
        <v>6.1541118735688949</v>
      </c>
      <c r="BSZ7" s="125">
        <f t="shared" si="50"/>
        <v>6.1458015327641897</v>
      </c>
      <c r="BTA7" s="125">
        <f t="shared" si="50"/>
        <v>6.1498010708440107</v>
      </c>
      <c r="BTB7" s="125">
        <f t="shared" si="50"/>
        <v>6.1513859683830505</v>
      </c>
      <c r="BTC7" s="125">
        <f t="shared" si="50"/>
        <v>6.1538283574710322</v>
      </c>
      <c r="BTD7" s="125">
        <f t="shared" si="50"/>
        <v>6.1397640366147925</v>
      </c>
      <c r="BTE7" s="125">
        <f t="shared" si="50"/>
        <v>6.1586463190084189</v>
      </c>
      <c r="BTF7" s="125">
        <f t="shared" si="51"/>
        <v>6.1520052202359805</v>
      </c>
      <c r="BTG7" s="125">
        <f t="shared" si="51"/>
        <v>6.1554153076279414</v>
      </c>
      <c r="BTH7" s="125">
        <f t="shared" si="51"/>
        <v>6.1484674361871754</v>
      </c>
      <c r="BTI7" s="125">
        <f t="shared" si="51"/>
        <v>6.1626223489524037</v>
      </c>
      <c r="BTJ7" s="125">
        <f t="shared" si="51"/>
        <v>6.1516788785556429</v>
      </c>
      <c r="BTK7" s="125">
        <f t="shared" si="51"/>
        <v>6.1579788941601716</v>
      </c>
      <c r="BTL7" s="125">
        <f t="shared" si="51"/>
        <v>6.1529308984934117</v>
      </c>
      <c r="BTM7" s="125">
        <f t="shared" si="51"/>
        <v>6.156247253902003</v>
      </c>
      <c r="BTN7" s="125">
        <f t="shared" si="51"/>
        <v>6.1478890120168002</v>
      </c>
      <c r="BTO7" s="125">
        <f t="shared" si="51"/>
        <v>6.1613266903664945</v>
      </c>
      <c r="BTP7" s="125">
        <f t="shared" si="51"/>
        <v>6.153791135804318</v>
      </c>
      <c r="BTQ7" s="125">
        <f t="shared" si="51"/>
        <v>6.1622991783125016</v>
      </c>
      <c r="BTR7" s="125">
        <f t="shared" si="51"/>
        <v>6.1597448155923447</v>
      </c>
      <c r="BTS7" s="125">
        <f t="shared" si="51"/>
        <v>6.1645216921243104</v>
      </c>
      <c r="BTT7" s="125">
        <f t="shared" si="51"/>
        <v>6.1612312476398632</v>
      </c>
      <c r="BTU7" s="125">
        <f t="shared" si="51"/>
        <v>6.1642224724107786</v>
      </c>
      <c r="BTV7" s="125">
        <f t="shared" si="52"/>
        <v>6.1618576792483903</v>
      </c>
      <c r="BTW7" s="125">
        <f t="shared" si="52"/>
        <v>6.1729170974247118</v>
      </c>
      <c r="BTX7" s="125">
        <f t="shared" si="52"/>
        <v>6.158321185591042</v>
      </c>
      <c r="BTY7" s="125">
        <f t="shared" si="52"/>
        <v>6.1659077585503024</v>
      </c>
      <c r="BTZ7" s="125">
        <f t="shared" si="52"/>
        <v>6.1618624404680089</v>
      </c>
      <c r="BUA7" s="125">
        <f t="shared" si="52"/>
        <v>6.1671342839568792</v>
      </c>
      <c r="BUB7" s="125">
        <f t="shared" si="52"/>
        <v>6.1610891877652216</v>
      </c>
      <c r="BUC7" s="125">
        <f t="shared" si="52"/>
        <v>6.1735083547533307</v>
      </c>
      <c r="BUD7" s="125">
        <f t="shared" si="52"/>
        <v>6.1654408384821764</v>
      </c>
      <c r="BUE7" s="125">
        <f t="shared" si="52"/>
        <v>6.1748356727363234</v>
      </c>
      <c r="BUF7" s="125">
        <f t="shared" si="52"/>
        <v>6.1676922407093704</v>
      </c>
      <c r="BUG7" s="125">
        <f t="shared" si="52"/>
        <v>6.175034574797948</v>
      </c>
      <c r="BUH7" s="125">
        <f t="shared" si="52"/>
        <v>6.1681982632055714</v>
      </c>
      <c r="BUI7" s="125">
        <f t="shared" si="52"/>
        <v>6.1740602969285767</v>
      </c>
      <c r="BUJ7" s="125">
        <f t="shared" si="52"/>
        <v>6.1771143972152887</v>
      </c>
      <c r="BUK7" s="125">
        <f t="shared" si="52"/>
        <v>6.178839983410584</v>
      </c>
      <c r="BUL7" s="125">
        <f t="shared" si="53"/>
        <v>6.1764751055470226</v>
      </c>
      <c r="BUM7" s="125">
        <f t="shared" si="53"/>
        <v>6.0787390728034536</v>
      </c>
      <c r="BUN7" s="125">
        <f t="shared" si="53"/>
        <v>2.5725286980221758</v>
      </c>
      <c r="BUO7" s="125">
        <f t="shared" si="53"/>
        <v>2.5393910000000002</v>
      </c>
      <c r="BUP7" s="163">
        <f t="shared" si="54"/>
        <v>60.945946441495259</v>
      </c>
      <c r="BUQ7" s="127">
        <f t="shared" si="54"/>
        <v>24.75907841622627</v>
      </c>
      <c r="BUR7" s="127">
        <f t="shared" si="54"/>
        <v>20.84869593068084</v>
      </c>
      <c r="BUS7" s="127">
        <f t="shared" si="54"/>
        <v>19.926319260480231</v>
      </c>
      <c r="BUT7" s="127">
        <f t="shared" si="54"/>
        <v>19.484154824168186</v>
      </c>
      <c r="BUU7" s="127">
        <f t="shared" si="54"/>
        <v>19.39765208299271</v>
      </c>
      <c r="BUV7" s="127">
        <f t="shared" si="54"/>
        <v>19.381908424915324</v>
      </c>
      <c r="BUW7" s="127">
        <f t="shared" si="54"/>
        <v>19.459325325874858</v>
      </c>
      <c r="BUX7" s="127">
        <f t="shared" si="54"/>
        <v>19.327681141791544</v>
      </c>
      <c r="BUY7" s="127">
        <f t="shared" si="54"/>
        <v>19.386396619759086</v>
      </c>
      <c r="BUZ7" s="127">
        <f t="shared" si="54"/>
        <v>19.430900874756695</v>
      </c>
      <c r="BVA7" s="127">
        <f t="shared" si="54"/>
        <v>19.359690925801306</v>
      </c>
      <c r="BVB7" s="127">
        <f t="shared" si="54"/>
        <v>19.352263516290147</v>
      </c>
      <c r="BVC7" s="127">
        <f t="shared" si="54"/>
        <v>19.421085255077909</v>
      </c>
      <c r="BVD7" s="127">
        <f t="shared" si="54"/>
        <v>19.376273116390216</v>
      </c>
      <c r="BVE7" s="127">
        <f t="shared" si="54"/>
        <v>19.314151776732441</v>
      </c>
      <c r="BVF7" s="127">
        <f t="shared" si="55"/>
        <v>19.408624029770973</v>
      </c>
      <c r="BVG7" s="127">
        <f t="shared" si="55"/>
        <v>19.439315041888296</v>
      </c>
      <c r="BVH7" s="127">
        <f t="shared" si="55"/>
        <v>19.277613212759473</v>
      </c>
      <c r="BVI7" s="127">
        <f t="shared" si="55"/>
        <v>19.313236154811015</v>
      </c>
      <c r="BVJ7" s="127">
        <f t="shared" si="55"/>
        <v>19.460195381431941</v>
      </c>
      <c r="BVK7" s="127">
        <f t="shared" si="55"/>
        <v>19.321454480031761</v>
      </c>
      <c r="BVL7" s="127">
        <f t="shared" si="55"/>
        <v>19.347951288605238</v>
      </c>
      <c r="BVM7" s="127">
        <f t="shared" si="55"/>
        <v>19.43976260382972</v>
      </c>
      <c r="BVN7" s="127">
        <f t="shared" si="55"/>
        <v>19.416674698909475</v>
      </c>
      <c r="BVO7" s="127">
        <f t="shared" si="55"/>
        <v>19.407519272792921</v>
      </c>
      <c r="BVP7" s="127">
        <f t="shared" si="55"/>
        <v>19.408080327426852</v>
      </c>
      <c r="BVQ7" s="127">
        <f t="shared" si="55"/>
        <v>19.485977045877313</v>
      </c>
      <c r="BVR7" s="127">
        <f t="shared" si="55"/>
        <v>19.389736257163957</v>
      </c>
      <c r="BVS7" s="127">
        <f t="shared" si="55"/>
        <v>19.389058917025039</v>
      </c>
      <c r="BVT7" s="127">
        <f t="shared" si="55"/>
        <v>19.48457202485535</v>
      </c>
      <c r="BVU7" s="127">
        <f t="shared" si="55"/>
        <v>19.444203427299456</v>
      </c>
      <c r="BVV7" s="127">
        <f t="shared" si="56"/>
        <v>19.383548193057738</v>
      </c>
      <c r="BVW7" s="127">
        <f t="shared" si="56"/>
        <v>19.401963932130151</v>
      </c>
      <c r="BVX7" s="127">
        <f t="shared" si="56"/>
        <v>19.473095498253638</v>
      </c>
      <c r="BVY7" s="127">
        <f t="shared" si="56"/>
        <v>19.367591308406144</v>
      </c>
      <c r="BVZ7" s="127">
        <f t="shared" si="56"/>
        <v>19.366290123317267</v>
      </c>
      <c r="BWA7" s="127">
        <f t="shared" si="56"/>
        <v>19.468732424227891</v>
      </c>
      <c r="BWB7" s="127">
        <f t="shared" si="56"/>
        <v>19.377038395003339</v>
      </c>
      <c r="BWC7" s="127">
        <f t="shared" si="56"/>
        <v>19.332169301034384</v>
      </c>
      <c r="BWD7" s="127">
        <f t="shared" si="56"/>
        <v>19.462659877461217</v>
      </c>
      <c r="BWE7" s="127">
        <f t="shared" si="56"/>
        <v>19.470962286170138</v>
      </c>
      <c r="BWF7" s="127">
        <f t="shared" si="56"/>
        <v>19.439482281935405</v>
      </c>
      <c r="BWG7" s="127">
        <f t="shared" si="56"/>
        <v>19.41866034786532</v>
      </c>
      <c r="BWH7" s="127">
        <f t="shared" si="56"/>
        <v>19.503819196934657</v>
      </c>
      <c r="BWI7" s="127">
        <f t="shared" si="56"/>
        <v>19.466436956199672</v>
      </c>
      <c r="BWJ7" s="127">
        <f t="shared" si="56"/>
        <v>19.461117581260766</v>
      </c>
      <c r="BWK7" s="127">
        <f t="shared" si="56"/>
        <v>19.528774298135335</v>
      </c>
      <c r="BWL7" s="127">
        <f t="shared" si="57"/>
        <v>19.426635966771816</v>
      </c>
      <c r="BWM7" s="127">
        <f t="shared" si="57"/>
        <v>19.412111433617017</v>
      </c>
      <c r="BWN7" s="127">
        <f t="shared" si="57"/>
        <v>19.473061919050057</v>
      </c>
      <c r="BWO7" s="127">
        <f t="shared" si="57"/>
        <v>19.5199105406119</v>
      </c>
      <c r="BWP7" s="127">
        <f t="shared" si="57"/>
        <v>19.370105184072823</v>
      </c>
      <c r="BWQ7" s="127">
        <f t="shared" si="57"/>
        <v>19.422305345824423</v>
      </c>
      <c r="BWR7" s="127">
        <f t="shared" si="57"/>
        <v>19.509822188808915</v>
      </c>
      <c r="BWS7" s="127">
        <f t="shared" si="57"/>
        <v>19.406170740462034</v>
      </c>
      <c r="BWT7" s="127">
        <f t="shared" si="57"/>
        <v>19.429395877847107</v>
      </c>
      <c r="BWU7" s="127">
        <f t="shared" si="57"/>
        <v>19.481790504941767</v>
      </c>
      <c r="BWV7" s="127">
        <f t="shared" si="57"/>
        <v>19.492083756067146</v>
      </c>
      <c r="BWW7" s="127">
        <f t="shared" si="57"/>
        <v>19.45107419355973</v>
      </c>
      <c r="BWX7" s="127">
        <f t="shared" si="57"/>
        <v>19.501628973116606</v>
      </c>
      <c r="BWY7" s="127">
        <f t="shared" si="57"/>
        <v>19.567069148575516</v>
      </c>
      <c r="BWZ7" s="127">
        <f t="shared" si="57"/>
        <v>19.494944700212677</v>
      </c>
      <c r="BXA7" s="127">
        <f t="shared" si="57"/>
        <v>19.2949016706905</v>
      </c>
      <c r="BXB7" s="127">
        <f t="shared" si="58"/>
        <v>30.278442539679986</v>
      </c>
      <c r="BXC7" s="165">
        <f t="shared" si="59"/>
        <v>0.6860255706261712</v>
      </c>
      <c r="BXD7" s="128">
        <f t="shared" si="59"/>
        <v>0.701662633741584</v>
      </c>
      <c r="BXE7" s="128">
        <f t="shared" si="59"/>
        <v>0.71104345976874739</v>
      </c>
      <c r="BXF7" s="128">
        <f t="shared" si="59"/>
        <v>0.7097468121179481</v>
      </c>
      <c r="BXG7" s="128">
        <f t="shared" si="59"/>
        <v>0.70848985234420037</v>
      </c>
      <c r="BXH7" s="128">
        <f t="shared" si="59"/>
        <v>0.70791325801132121</v>
      </c>
      <c r="BXI7" s="128">
        <f t="shared" si="59"/>
        <v>0.70768984704331828</v>
      </c>
      <c r="BXJ7" s="128">
        <f t="shared" si="59"/>
        <v>0.7076076822606493</v>
      </c>
      <c r="BXK7" s="128">
        <f t="shared" si="59"/>
        <v>0.70757784837992299</v>
      </c>
      <c r="BXL7" s="128">
        <f t="shared" si="59"/>
        <v>0.70756706261002722</v>
      </c>
      <c r="BXM7" s="128">
        <f t="shared" si="59"/>
        <v>0.70756321442830616</v>
      </c>
      <c r="BXN7" s="128">
        <f t="shared" si="59"/>
        <v>0.70756182298927939</v>
      </c>
      <c r="BXO7" s="128">
        <f t="shared" si="59"/>
        <v>0.70756133032392543</v>
      </c>
      <c r="BXP7" s="128">
        <f t="shared" si="59"/>
        <v>0.70756115592244828</v>
      </c>
      <c r="BXQ7" s="128">
        <f t="shared" si="59"/>
        <v>0.70756108721211508</v>
      </c>
      <c r="BXR7" s="128">
        <f t="shared" si="59"/>
        <v>0.70756106437698962</v>
      </c>
      <c r="BXS7" s="128">
        <f t="shared" si="60"/>
        <v>0.70756106401913976</v>
      </c>
      <c r="BXT7" s="128">
        <f t="shared" si="60"/>
        <v>0.70756106402198982</v>
      </c>
      <c r="BXU7" s="128">
        <f t="shared" si="60"/>
        <v>0.70756106106831562</v>
      </c>
      <c r="BXV7" s="128">
        <f t="shared" si="60"/>
        <v>0.70756105435511696</v>
      </c>
      <c r="BXW7" s="128">
        <f t="shared" si="60"/>
        <v>0.70756105421192783</v>
      </c>
      <c r="BXX7" s="128">
        <f t="shared" si="60"/>
        <v>0.70756106406328789</v>
      </c>
      <c r="BXY7" s="128">
        <f t="shared" si="60"/>
        <v>0.70756106390649431</v>
      </c>
      <c r="BXZ7" s="128">
        <f t="shared" si="60"/>
        <v>0.70756105708552963</v>
      </c>
      <c r="BYA7" s="128">
        <f t="shared" si="60"/>
        <v>0.70756106034003141</v>
      </c>
      <c r="BYB7" s="128">
        <f t="shared" si="60"/>
        <v>0.70756106067297719</v>
      </c>
      <c r="BYC7" s="128">
        <f t="shared" si="60"/>
        <v>0.70756105379195355</v>
      </c>
      <c r="BYD7" s="128">
        <f t="shared" si="60"/>
        <v>0.70756105359366084</v>
      </c>
      <c r="BYE7" s="128">
        <f t="shared" si="60"/>
        <v>0.70756105763124888</v>
      </c>
      <c r="BYF7" s="128">
        <f t="shared" si="60"/>
        <v>0.70756105426756588</v>
      </c>
      <c r="BYG7" s="128">
        <f t="shared" si="60"/>
        <v>0.70756105033255423</v>
      </c>
      <c r="BYH7" s="128">
        <f t="shared" si="60"/>
        <v>0.70756105711969752</v>
      </c>
      <c r="BYI7" s="128">
        <f t="shared" si="61"/>
        <v>0.70756106412183972</v>
      </c>
      <c r="BYJ7" s="128">
        <f t="shared" si="61"/>
        <v>0.70756106384264394</v>
      </c>
      <c r="BYK7" s="128">
        <f t="shared" si="61"/>
        <v>0.70756105715857076</v>
      </c>
      <c r="BYL7" s="128">
        <f t="shared" si="61"/>
        <v>0.70756105098389865</v>
      </c>
      <c r="BYM7" s="128">
        <f t="shared" si="61"/>
        <v>0.7075610575630229</v>
      </c>
      <c r="BYN7" s="128">
        <f t="shared" si="61"/>
        <v>0.70756106092366655</v>
      </c>
      <c r="BYO7" s="128">
        <f t="shared" si="61"/>
        <v>0.70756105470528141</v>
      </c>
      <c r="BYP7" s="128">
        <f t="shared" si="61"/>
        <v>0.70756106107675376</v>
      </c>
      <c r="BYQ7" s="128">
        <f t="shared" si="61"/>
        <v>0.707561067299879</v>
      </c>
      <c r="BYR7" s="128">
        <f t="shared" si="61"/>
        <v>0.70756106392198292</v>
      </c>
      <c r="BYS7" s="128">
        <f t="shared" si="61"/>
        <v>0.70756106373797445</v>
      </c>
      <c r="BYT7" s="128">
        <f t="shared" si="61"/>
        <v>0.70756105725288643</v>
      </c>
      <c r="BYU7" s="128">
        <f t="shared" si="61"/>
        <v>0.70756105723378704</v>
      </c>
      <c r="BYV7" s="128">
        <f t="shared" si="61"/>
        <v>0.70756106714449563</v>
      </c>
      <c r="BYW7" s="128">
        <f t="shared" si="61"/>
        <v>0.70756106397329976</v>
      </c>
      <c r="BYX7" s="128">
        <f t="shared" si="61"/>
        <v>0.70756106684004894</v>
      </c>
      <c r="BYY7" s="128">
        <f t="shared" si="62"/>
        <v>0.7075610702852716</v>
      </c>
      <c r="BYZ7" s="128">
        <f t="shared" si="62"/>
        <v>0.70756106090902571</v>
      </c>
      <c r="BZA7" s="128">
        <f t="shared" si="62"/>
        <v>0.70756105093810406</v>
      </c>
      <c r="BZB7" s="128">
        <f t="shared" si="62"/>
        <v>0.70756105433066707</v>
      </c>
      <c r="BZC7" s="128">
        <f t="shared" si="62"/>
        <v>0.7075610644067547</v>
      </c>
      <c r="BZD7" s="128">
        <f t="shared" si="62"/>
        <v>0.70756106416772957</v>
      </c>
      <c r="BZE7" s="128">
        <f t="shared" si="62"/>
        <v>0.70756106072236069</v>
      </c>
      <c r="BZF7" s="128">
        <f t="shared" si="62"/>
        <v>0.70756106071968083</v>
      </c>
      <c r="BZG7" s="128">
        <f t="shared" si="62"/>
        <v>0.70756106728217327</v>
      </c>
      <c r="BZH7" s="128">
        <f t="shared" si="62"/>
        <v>0.70756106395617435</v>
      </c>
      <c r="BZI7" s="128">
        <f t="shared" si="62"/>
        <v>0.70756105736955799</v>
      </c>
      <c r="BZJ7" s="128">
        <f t="shared" si="62"/>
        <v>0.70756106078787129</v>
      </c>
      <c r="BZK7" s="128">
        <f t="shared" si="62"/>
        <v>0.70756106365708771</v>
      </c>
      <c r="BZL7" s="128">
        <f t="shared" si="62"/>
        <v>0.70756106348657144</v>
      </c>
      <c r="BZM7" s="128">
        <f t="shared" si="62"/>
        <v>0.70756107062613172</v>
      </c>
      <c r="BZN7" s="128">
        <f t="shared" si="62"/>
        <v>0.70756101160193119</v>
      </c>
      <c r="BZO7" s="128">
        <f t="shared" si="63"/>
        <v>0.70756070579066632</v>
      </c>
      <c r="BZP7" s="163">
        <f t="shared" si="64"/>
        <v>45.060331097653417</v>
      </c>
      <c r="BZQ7" s="127">
        <f t="shared" si="64"/>
        <v>12.926968401472919</v>
      </c>
      <c r="BZR7" s="127">
        <f t="shared" si="64"/>
        <v>10.000644653091276</v>
      </c>
      <c r="BZS7" s="127">
        <f t="shared" si="64"/>
        <v>9.6848723389382947</v>
      </c>
      <c r="BZT7" s="127">
        <f t="shared" si="64"/>
        <v>9.6150094578247103</v>
      </c>
      <c r="BZU7" s="127">
        <f t="shared" si="64"/>
        <v>9.5611914854395383</v>
      </c>
      <c r="BZV7" s="127">
        <f t="shared" si="64"/>
        <v>9.6323955319331827</v>
      </c>
      <c r="BZW7" s="127">
        <f t="shared" si="64"/>
        <v>9.5283402688347429</v>
      </c>
      <c r="BZX7" s="127">
        <f t="shared" si="64"/>
        <v>9.2679963515746433</v>
      </c>
      <c r="BZY7" s="127">
        <f t="shared" si="64"/>
        <v>8.7046629774014015</v>
      </c>
      <c r="BZZ7" s="127">
        <f t="shared" si="64"/>
        <v>7.5024247505008779</v>
      </c>
      <c r="CAA7" s="127">
        <f t="shared" si="64"/>
        <v>5.2605121141328235</v>
      </c>
      <c r="CAB7" s="127">
        <f t="shared" si="64"/>
        <v>2.9143241677998755</v>
      </c>
      <c r="CAC7" s="127">
        <f t="shared" si="64"/>
        <v>1.286119852945633</v>
      </c>
      <c r="CAD7" s="127">
        <f t="shared" si="64"/>
        <v>0.5036155976477259</v>
      </c>
      <c r="CAE7" s="127">
        <f t="shared" si="64"/>
        <v>0.1860305017530747</v>
      </c>
      <c r="CAF7" s="127">
        <f t="shared" si="65"/>
        <v>6.4591706683283193E-2</v>
      </c>
      <c r="CAG7" s="127">
        <f t="shared" si="65"/>
        <v>2.5965653383779687E-2</v>
      </c>
      <c r="CAH7" s="127">
        <f t="shared" si="65"/>
        <v>6.7150889289312923E-3</v>
      </c>
      <c r="CAI7" s="127">
        <f t="shared" si="65"/>
        <v>3.1105506388586011E-3</v>
      </c>
      <c r="CAJ7" s="127">
        <f t="shared" si="65"/>
        <v>2.8317713288328225E-4</v>
      </c>
      <c r="CAK7" s="127">
        <f t="shared" si="65"/>
        <v>3.8936231151385511E-4</v>
      </c>
      <c r="CAL7" s="127">
        <f t="shared" si="65"/>
        <v>-2.2940292575645963E-4</v>
      </c>
      <c r="CAM7" s="127">
        <f t="shared" si="65"/>
        <v>1.1336824922235545E-3</v>
      </c>
      <c r="CAN7" s="127">
        <f t="shared" si="65"/>
        <v>-3.0131150366293573E-3</v>
      </c>
      <c r="CAO7" s="127">
        <f t="shared" si="65"/>
        <v>-1.2768616752002915E-3</v>
      </c>
      <c r="CAP7" s="127">
        <f t="shared" si="65"/>
        <v>-4.596037949541526E-3</v>
      </c>
      <c r="CAQ7" s="127">
        <f t="shared" si="65"/>
        <v>1.1207263383036813E-3</v>
      </c>
      <c r="CAR7" s="127">
        <f t="shared" si="65"/>
        <v>-5.7307338034385596E-3</v>
      </c>
      <c r="CAS7" s="127">
        <f t="shared" si="65"/>
        <v>9.166791956440384E-4</v>
      </c>
      <c r="CAT7" s="127">
        <f t="shared" si="65"/>
        <v>-4.7150944713981978E-3</v>
      </c>
      <c r="CAU7" s="127">
        <f t="shared" si="65"/>
        <v>-9.2022745530128324E-4</v>
      </c>
      <c r="CAV7" s="127">
        <f t="shared" si="66"/>
        <v>-4.4800739689000064E-3</v>
      </c>
      <c r="CAW7" s="127">
        <f t="shared" si="66"/>
        <v>3.8626888759757047E-4</v>
      </c>
      <c r="CAX7" s="127">
        <f t="shared" si="66"/>
        <v>-4.3813065398548793E-3</v>
      </c>
      <c r="CAY7" s="127">
        <f t="shared" si="66"/>
        <v>-2.1176091323664359E-3</v>
      </c>
      <c r="CAZ7" s="127">
        <f t="shared" si="66"/>
        <v>-5.0275517648178964E-3</v>
      </c>
      <c r="CBA7" s="127">
        <f t="shared" si="66"/>
        <v>-1.3463145663261103E-3</v>
      </c>
      <c r="CBB7" s="127">
        <f t="shared" si="66"/>
        <v>-5.7865699683012674E-3</v>
      </c>
      <c r="CBC7" s="127">
        <f t="shared" si="66"/>
        <v>-1.1594033373695915E-3</v>
      </c>
      <c r="CBD7" s="127">
        <f t="shared" si="66"/>
        <v>-5.4662496879413396E-3</v>
      </c>
      <c r="CBE7" s="127">
        <f t="shared" si="66"/>
        <v>-1.7669115518798542E-3</v>
      </c>
      <c r="CBF7" s="127">
        <f t="shared" si="66"/>
        <v>-7.881203931951946E-3</v>
      </c>
      <c r="CBG7" s="127">
        <f t="shared" si="66"/>
        <v>1.374383397220579E-3</v>
      </c>
      <c r="CBH7" s="127">
        <f t="shared" si="66"/>
        <v>-4.0074388732996378E-3</v>
      </c>
      <c r="CBI7" s="127">
        <f t="shared" si="66"/>
        <v>-3.2059848664194668E-3</v>
      </c>
      <c r="CBJ7" s="127">
        <f t="shared" si="66"/>
        <v>-7.2529392135167129E-3</v>
      </c>
      <c r="CBK7" s="127">
        <f t="shared" si="66"/>
        <v>-2.1142149767859508E-3</v>
      </c>
      <c r="CBL7" s="127">
        <f t="shared" si="67"/>
        <v>-4.6701372261270966E-3</v>
      </c>
      <c r="CBM7" s="127">
        <f t="shared" si="67"/>
        <v>-2.4561384927589171E-3</v>
      </c>
      <c r="CBN7" s="127">
        <f t="shared" si="67"/>
        <v>-5.2009948237493348E-3</v>
      </c>
      <c r="CBO7" s="127">
        <f t="shared" si="67"/>
        <v>-3.5346580677682602E-3</v>
      </c>
      <c r="CBP7" s="127">
        <f t="shared" si="67"/>
        <v>-6.1568381664724899E-3</v>
      </c>
      <c r="CBQ7" s="127">
        <f t="shared" si="67"/>
        <v>-6.8879265251261515E-4</v>
      </c>
      <c r="CBR7" s="127">
        <f t="shared" si="67"/>
        <v>-6.2245051600953571E-3</v>
      </c>
      <c r="CBS7" s="127">
        <f t="shared" si="67"/>
        <v>-2.2830982062899633E-3</v>
      </c>
      <c r="CBT7" s="127">
        <f t="shared" si="67"/>
        <v>-3.7179970591536271E-3</v>
      </c>
      <c r="CBU7" s="127">
        <f t="shared" si="67"/>
        <v>-4.0318097381267567E-3</v>
      </c>
      <c r="CBV7" s="127">
        <f t="shared" si="67"/>
        <v>-2.2741488889033837E-2</v>
      </c>
      <c r="CBW7" s="127">
        <f t="shared" si="67"/>
        <v>-2.9773437513977382E-3</v>
      </c>
      <c r="CBX7" s="127">
        <f t="shared" si="67"/>
        <v>-8.0019763876415812E-3</v>
      </c>
      <c r="CBY7" s="127">
        <f t="shared" si="67"/>
        <v>-4.8686776634095661E-3</v>
      </c>
      <c r="CBZ7" s="127">
        <f t="shared" si="67"/>
        <v>3.3981816187174302E-2</v>
      </c>
      <c r="CCA7" s="127">
        <f t="shared" si="67"/>
        <v>-0.19198259309004678</v>
      </c>
      <c r="CCB7" s="127">
        <f t="shared" si="68"/>
        <v>-7.6665287782546283</v>
      </c>
      <c r="CCC7" s="163">
        <f t="shared" si="69"/>
        <v>10.338163413020832</v>
      </c>
      <c r="CCD7" s="127">
        <f t="shared" si="69"/>
        <v>2.5741884852638823</v>
      </c>
      <c r="CCE7" s="127">
        <f t="shared" si="69"/>
        <v>1.3686281318331184</v>
      </c>
      <c r="CCF7" s="127">
        <f t="shared" si="69"/>
        <v>1.3840324157270962</v>
      </c>
      <c r="CCG7" s="127">
        <f t="shared" si="69"/>
        <v>1.3653451021522105</v>
      </c>
      <c r="CCH7" s="127">
        <f t="shared" si="69"/>
        <v>1.3400029101272175</v>
      </c>
      <c r="CCI7" s="127">
        <f t="shared" si="69"/>
        <v>1.34695310089523</v>
      </c>
      <c r="CCJ7" s="127">
        <f t="shared" si="69"/>
        <v>1.3377154779931391</v>
      </c>
      <c r="CCK7" s="127">
        <f t="shared" si="69"/>
        <v>1.3256693781526403</v>
      </c>
      <c r="CCL7" s="127">
        <f t="shared" si="69"/>
        <v>1.2879663047757388</v>
      </c>
      <c r="CCM7" s="127">
        <f t="shared" si="69"/>
        <v>1.2223167445652823</v>
      </c>
      <c r="CCN7" s="127">
        <f t="shared" si="69"/>
        <v>1.029312669450785</v>
      </c>
      <c r="CCO7" s="127">
        <f t="shared" si="69"/>
        <v>0.73689435779169554</v>
      </c>
      <c r="CCP7" s="127">
        <f t="shared" si="69"/>
        <v>0.40343412734379563</v>
      </c>
      <c r="CCQ7" s="127">
        <f t="shared" si="69"/>
        <v>0.17743210670631973</v>
      </c>
      <c r="CCR7" s="127">
        <f t="shared" si="69"/>
        <v>6.9971628727575549E-2</v>
      </c>
      <c r="CCS7" s="127">
        <f t="shared" si="70"/>
        <v>2.5036552148544351E-2</v>
      </c>
      <c r="CCT7" s="127">
        <f t="shared" si="70"/>
        <v>1.0050861768940546E-2</v>
      </c>
      <c r="CCU7" s="127">
        <f t="shared" si="70"/>
        <v>2.6077629491411138E-3</v>
      </c>
      <c r="CCV7" s="127">
        <f t="shared" si="70"/>
        <v>1.1992914544564498E-3</v>
      </c>
      <c r="CCW7" s="127">
        <f t="shared" si="70"/>
        <v>1.0949242209244935E-4</v>
      </c>
      <c r="CCX7" s="127">
        <f t="shared" si="70"/>
        <v>1.5383205985661626E-4</v>
      </c>
      <c r="CCY7" s="127">
        <f t="shared" si="70"/>
        <v>-8.9230765617749142E-5</v>
      </c>
      <c r="CCZ7" s="127">
        <f t="shared" si="70"/>
        <v>4.3478430417018331E-4</v>
      </c>
      <c r="CDA7" s="127">
        <f t="shared" si="70"/>
        <v>-1.1749855409204349E-3</v>
      </c>
      <c r="CDB7" s="127">
        <f t="shared" si="70"/>
        <v>-4.9557532421687714E-4</v>
      </c>
      <c r="CDC7" s="127">
        <f t="shared" si="70"/>
        <v>-1.7654042213791042E-3</v>
      </c>
      <c r="CDD7" s="127">
        <f t="shared" si="70"/>
        <v>4.3344924820757963E-4</v>
      </c>
      <c r="CDE7" s="127">
        <f t="shared" si="70"/>
        <v>-2.2378855510462778E-3</v>
      </c>
      <c r="CDF7" s="127">
        <f t="shared" si="70"/>
        <v>3.5444050642450387E-4</v>
      </c>
      <c r="CDG7" s="127">
        <f t="shared" si="70"/>
        <v>-1.8117258937404561E-3</v>
      </c>
      <c r="CDH7" s="127">
        <f t="shared" si="70"/>
        <v>-3.6080195653122543E-4</v>
      </c>
      <c r="CDI7" s="127">
        <f t="shared" si="71"/>
        <v>-1.7598560659096573E-3</v>
      </c>
      <c r="CDJ7" s="127">
        <f t="shared" si="71"/>
        <v>1.5010795333416285E-4</v>
      </c>
      <c r="CDK7" s="127">
        <f t="shared" si="71"/>
        <v>-1.6783723306644557E-3</v>
      </c>
      <c r="CDL7" s="127">
        <f t="shared" si="71"/>
        <v>-8.1650085468269718E-4</v>
      </c>
      <c r="CDM7" s="127">
        <f t="shared" si="71"/>
        <v>-1.9782497172870562E-3</v>
      </c>
      <c r="CDN7" s="127">
        <f t="shared" si="71"/>
        <v>-5.2393644656399045E-4</v>
      </c>
      <c r="CDO7" s="127">
        <f t="shared" si="71"/>
        <v>-2.2282812889059317E-3</v>
      </c>
      <c r="CDP7" s="127">
        <f t="shared" si="71"/>
        <v>-4.5665572072268649E-4</v>
      </c>
      <c r="CDQ7" s="127">
        <f t="shared" si="71"/>
        <v>-2.1374221950880056E-3</v>
      </c>
      <c r="CDR7" s="127">
        <f t="shared" si="71"/>
        <v>-6.8119271564918722E-4</v>
      </c>
      <c r="CDS7" s="127">
        <f t="shared" si="71"/>
        <v>-3.0608392726248182E-3</v>
      </c>
      <c r="CDT7" s="127">
        <f t="shared" si="71"/>
        <v>5.2871673988027503E-4</v>
      </c>
      <c r="CDU7" s="127">
        <f t="shared" si="71"/>
        <v>-1.5492878146557815E-3</v>
      </c>
      <c r="CDV7" s="127">
        <f t="shared" si="71"/>
        <v>-1.2629356958292371E-3</v>
      </c>
      <c r="CDW7" s="127">
        <f t="shared" si="71"/>
        <v>-2.8016364658276856E-3</v>
      </c>
      <c r="CDX7" s="127">
        <f t="shared" si="71"/>
        <v>-8.2138504950247503E-4</v>
      </c>
      <c r="CDY7" s="127">
        <f t="shared" si="72"/>
        <v>-1.8232870426410294E-3</v>
      </c>
      <c r="CDZ7" s="127">
        <f t="shared" si="72"/>
        <v>-9.413538626034247E-4</v>
      </c>
      <c r="CEA7" s="127">
        <f t="shared" si="72"/>
        <v>-1.9864192435456499E-3</v>
      </c>
      <c r="CEB7" s="127">
        <f t="shared" si="72"/>
        <v>-1.3755650669550982E-3</v>
      </c>
      <c r="CEC7" s="127">
        <f t="shared" si="72"/>
        <v>-2.4369319462709087E-3</v>
      </c>
      <c r="CED7" s="127">
        <f t="shared" si="72"/>
        <v>-2.678005368364735E-4</v>
      </c>
      <c r="CEE7" s="127">
        <f t="shared" si="72"/>
        <v>-2.3974987256035751E-3</v>
      </c>
      <c r="CEF7" s="127">
        <f t="shared" si="72"/>
        <v>-8.8915221009895553E-4</v>
      </c>
      <c r="CEG7" s="127">
        <f t="shared" si="72"/>
        <v>-1.4623910159822476E-3</v>
      </c>
      <c r="CEH7" s="127">
        <f t="shared" si="72"/>
        <v>-1.5536782441326383E-3</v>
      </c>
      <c r="CEI7" s="127">
        <f t="shared" si="72"/>
        <v>-8.7347049483196548E-3</v>
      </c>
      <c r="CEJ7" s="127">
        <f t="shared" si="72"/>
        <v>-1.1634396669486097E-3</v>
      </c>
      <c r="CEK7" s="127">
        <f t="shared" si="72"/>
        <v>-3.1193081287373861E-3</v>
      </c>
      <c r="CEL7" s="127">
        <f t="shared" si="72"/>
        <v>-1.8825695288275156E-3</v>
      </c>
      <c r="CEM7" s="127">
        <f t="shared" si="72"/>
        <v>1.3337439508882715E-2</v>
      </c>
      <c r="CEN7" s="127">
        <f t="shared" si="72"/>
        <v>-6.7998103824796222E-2</v>
      </c>
      <c r="CEO7" s="127">
        <f t="shared" si="73"/>
        <v>-1.1706801597238179</v>
      </c>
      <c r="CEP7" s="163">
        <f t="shared" si="74"/>
        <v>44.789459345140095</v>
      </c>
      <c r="CEQ7" s="127">
        <f t="shared" si="74"/>
        <v>16.607189578848878</v>
      </c>
      <c r="CER7" s="127">
        <f t="shared" si="74"/>
        <v>13.983742771518171</v>
      </c>
      <c r="CES7" s="127">
        <f t="shared" si="74"/>
        <v>13.365115707381234</v>
      </c>
      <c r="CET7" s="127">
        <f t="shared" si="74"/>
        <v>13.069100974500097</v>
      </c>
      <c r="CEU7" s="127">
        <f t="shared" si="74"/>
        <v>13.010596327476469</v>
      </c>
      <c r="CEV7" s="127">
        <f t="shared" si="74"/>
        <v>12.999903914079338</v>
      </c>
      <c r="CEW7" s="127">
        <f t="shared" si="74"/>
        <v>13.051552509253231</v>
      </c>
      <c r="CEX7" s="127">
        <f t="shared" si="74"/>
        <v>12.963789518169307</v>
      </c>
      <c r="CEY7" s="127">
        <f t="shared" si="74"/>
        <v>13.003431058210625</v>
      </c>
      <c r="CEZ7" s="127">
        <f t="shared" si="74"/>
        <v>13.032848373457307</v>
      </c>
      <c r="CFA7" s="127">
        <f t="shared" si="74"/>
        <v>12.985388979119794</v>
      </c>
      <c r="CFB7" s="127">
        <f t="shared" si="74"/>
        <v>12.980294330191878</v>
      </c>
      <c r="CFC7" s="127">
        <f t="shared" si="74"/>
        <v>13.026938035775837</v>
      </c>
      <c r="CFD7" s="127">
        <f t="shared" si="74"/>
        <v>12.996413163151891</v>
      </c>
      <c r="CFE7" s="127">
        <f t="shared" si="74"/>
        <v>12.954207676736534</v>
      </c>
      <c r="CFF7" s="127">
        <f t="shared" si="75"/>
        <v>13.018281868974272</v>
      </c>
      <c r="CFG7" s="127">
        <f t="shared" si="75"/>
        <v>13.038622299522585</v>
      </c>
      <c r="CFH7" s="127">
        <f t="shared" si="75"/>
        <v>12.930063063612755</v>
      </c>
      <c r="CFI7" s="127">
        <f t="shared" si="75"/>
        <v>12.954276234630235</v>
      </c>
      <c r="CFJ7" s="127">
        <f t="shared" si="75"/>
        <v>13.053540518315993</v>
      </c>
      <c r="CFK7" s="127">
        <f t="shared" si="75"/>
        <v>12.960562791046472</v>
      </c>
      <c r="CFL7" s="127">
        <f t="shared" si="75"/>
        <v>12.977307285992223</v>
      </c>
      <c r="CFM7" s="127">
        <f t="shared" si="75"/>
        <v>13.038481346732739</v>
      </c>
      <c r="CFN7" s="127">
        <f t="shared" si="75"/>
        <v>13.02305272854457</v>
      </c>
      <c r="CFO7" s="127">
        <f t="shared" si="75"/>
        <v>13.017005678630651</v>
      </c>
      <c r="CFP7" s="127">
        <f t="shared" si="75"/>
        <v>13.0177423590968</v>
      </c>
      <c r="CFQ7" s="127">
        <f t="shared" si="75"/>
        <v>13.070223048050863</v>
      </c>
      <c r="CFR7" s="127">
        <f t="shared" si="75"/>
        <v>13.006198540762023</v>
      </c>
      <c r="CFS7" s="127">
        <f t="shared" si="75"/>
        <v>13.005579005135564</v>
      </c>
      <c r="CFT7" s="127">
        <f t="shared" si="75"/>
        <v>13.069575000763594</v>
      </c>
      <c r="CFU7" s="127">
        <f t="shared" si="75"/>
        <v>13.042589174252896</v>
      </c>
      <c r="CFV7" s="127">
        <f t="shared" si="76"/>
        <v>13.001512823050039</v>
      </c>
      <c r="CFW7" s="127">
        <f t="shared" si="76"/>
        <v>13.013880745208501</v>
      </c>
      <c r="CFX7" s="127">
        <f t="shared" si="76"/>
        <v>13.061217392834008</v>
      </c>
      <c r="CFY7" s="127">
        <f t="shared" si="76"/>
        <v>12.990317910352497</v>
      </c>
      <c r="CFZ7" s="127">
        <f t="shared" si="76"/>
        <v>12.989516339982512</v>
      </c>
      <c r="CGA7" s="127">
        <f t="shared" si="76"/>
        <v>13.058451016177781</v>
      </c>
      <c r="CGB7" s="127">
        <f t="shared" si="76"/>
        <v>12.997308506555173</v>
      </c>
      <c r="CGC7" s="127">
        <f t="shared" si="76"/>
        <v>12.966963929122725</v>
      </c>
      <c r="CGD7" s="127">
        <f t="shared" si="76"/>
        <v>13.054741447215315</v>
      </c>
      <c r="CGE7" s="127">
        <f t="shared" si="76"/>
        <v>13.060801547258864</v>
      </c>
      <c r="CGF7" s="127">
        <f t="shared" si="76"/>
        <v>13.039053235587046</v>
      </c>
      <c r="CGG7" s="127">
        <f t="shared" si="76"/>
        <v>13.024759555765367</v>
      </c>
      <c r="CGH7" s="127">
        <f t="shared" si="76"/>
        <v>13.081774070762179</v>
      </c>
      <c r="CGI7" s="127">
        <f t="shared" si="76"/>
        <v>13.056651282031929</v>
      </c>
      <c r="CGJ7" s="127">
        <f t="shared" si="76"/>
        <v>13.053264746719716</v>
      </c>
      <c r="CGK7" s="127">
        <f t="shared" si="76"/>
        <v>13.098845911737127</v>
      </c>
      <c r="CGL7" s="127">
        <f t="shared" si="77"/>
        <v>13.030937408791898</v>
      </c>
      <c r="CGM7" s="127">
        <f t="shared" si="77"/>
        <v>13.021458839030595</v>
      </c>
      <c r="CGN7" s="127">
        <f t="shared" si="77"/>
        <v>13.062439503447013</v>
      </c>
      <c r="CGO7" s="127">
        <f t="shared" si="77"/>
        <v>13.093205524779755</v>
      </c>
      <c r="CGP7" s="127">
        <f t="shared" si="77"/>
        <v>12.991942014488671</v>
      </c>
      <c r="CGQ7" s="127">
        <f t="shared" si="77"/>
        <v>13.026865241491199</v>
      </c>
      <c r="CGR7" s="127">
        <f t="shared" si="77"/>
        <v>13.08543819501198</v>
      </c>
      <c r="CGS7" s="127">
        <f t="shared" si="77"/>
        <v>13.015780901930938</v>
      </c>
      <c r="CGT7" s="127">
        <f t="shared" si="77"/>
        <v>13.031367485380747</v>
      </c>
      <c r="CGU7" s="127">
        <f t="shared" si="77"/>
        <v>13.066730671570619</v>
      </c>
      <c r="CGV7" s="127">
        <f t="shared" si="77"/>
        <v>13.074028676437065</v>
      </c>
      <c r="CGW7" s="127">
        <f t="shared" si="77"/>
        <v>13.04675296781587</v>
      </c>
      <c r="CGX7" s="127">
        <f t="shared" si="77"/>
        <v>13.080650645919402</v>
      </c>
      <c r="CGY7" s="127">
        <f t="shared" si="77"/>
        <v>13.124356034743998</v>
      </c>
      <c r="CGZ7" s="127">
        <f t="shared" si="77"/>
        <v>13.075830863356076</v>
      </c>
      <c r="CHA7" s="127">
        <f t="shared" si="77"/>
        <v>12.941693319622454</v>
      </c>
      <c r="CHB7" s="127">
        <f t="shared" si="78"/>
        <v>23.26871961382118</v>
      </c>
    </row>
    <row r="8" spans="1:2238" ht="15.75" thickTop="1" x14ac:dyDescent="0.25">
      <c r="A8" s="445">
        <v>1</v>
      </c>
      <c r="B8" s="420">
        <v>700</v>
      </c>
      <c r="C8" s="430"/>
      <c r="D8" s="430"/>
      <c r="E8" s="366" t="e">
        <f>AVERAGE(BNE8:BNK8)</f>
        <v>#DIV/0!</v>
      </c>
      <c r="F8" s="367" t="e">
        <f>MAX(BNE8:BNK8)</f>
        <v>#DIV/0!</v>
      </c>
      <c r="G8" s="367" t="e">
        <f>MIN(BNE8:BNK8)</f>
        <v>#DIV/0!</v>
      </c>
      <c r="H8" s="364" t="e">
        <f>AVERAGE(BKO8:BKU8)</f>
        <v>#DIV/0!</v>
      </c>
      <c r="I8" s="365" t="e">
        <f>MAX(BKO8:BKU8)</f>
        <v>#DIV/0!</v>
      </c>
      <c r="J8" s="365" t="e">
        <f>MIN(BKO8:BKU8)</f>
        <v>#DIV/0!</v>
      </c>
      <c r="K8" s="364" t="e">
        <f>AVERAGE(BHY8:BIE8)</f>
        <v>#DIV/0!</v>
      </c>
      <c r="L8" s="365" t="e">
        <f>MAX(BHY8:BIE8)</f>
        <v>#DIV/0!</v>
      </c>
      <c r="M8" s="365" t="e">
        <f>MIN(BHY8:BIE8)</f>
        <v>#DIV/0!</v>
      </c>
      <c r="N8" s="368" t="e">
        <f>AVERAGE(BFI8:BFO8)</f>
        <v>#DIV/0!</v>
      </c>
      <c r="O8" s="374" t="e">
        <f>MAX(BFI8:BFO8)</f>
        <v>#DIV/0!</v>
      </c>
      <c r="P8" s="374" t="e">
        <f>MIN(BFI8:BFO8)</f>
        <v>#DIV/0!</v>
      </c>
      <c r="Q8" s="364" t="e">
        <f>AVERAGE(AXU8:AXZ8)</f>
        <v>#DIV/0!</v>
      </c>
      <c r="R8" s="365" t="e">
        <f>MAX(AXU8:AXZ8)</f>
        <v>#DIV/0!</v>
      </c>
      <c r="S8" s="365" t="e">
        <f>MIN(AXU8:AXZ8)</f>
        <v>#DIV/0!</v>
      </c>
      <c r="T8" s="366" t="e">
        <f>AVERAGE(AVF8:AVL8)</f>
        <v>#DIV/0!</v>
      </c>
      <c r="U8" s="367" t="e">
        <f>MAX(AVF8:AVL8)</f>
        <v>#DIV/0!</v>
      </c>
      <c r="V8" s="367" t="e">
        <f>MIN(AVF8:AVL8)</f>
        <v>#DIV/0!</v>
      </c>
      <c r="W8" s="377" t="e">
        <f>(N8*$A$8*$ASH$24)/K8</f>
        <v>#DIV/0!</v>
      </c>
      <c r="X8" s="376" t="e">
        <f>AVERAGE(BXM8:BXR8)</f>
        <v>#DIV/0!</v>
      </c>
      <c r="Y8" s="368" t="e">
        <f>AVERAGE(BUZ8:BVE8)</f>
        <v>#DIV/0!</v>
      </c>
      <c r="Z8" s="374" t="e">
        <f>MAX(BUZ8:BVE8)</f>
        <v>#DIV/0!</v>
      </c>
      <c r="AA8" s="374" t="e">
        <f>MIN(BUZ8:BVE8)</f>
        <v>#DIV/0!</v>
      </c>
      <c r="AB8" s="368" t="e">
        <f>AVERAGE(BZZ8:CAE8)</f>
        <v>#DIV/0!</v>
      </c>
      <c r="AC8" s="374" t="e">
        <f>MAX(BZZ8:CAE8)</f>
        <v>#DIV/0!</v>
      </c>
      <c r="AD8" s="374" t="e">
        <f>MIN(BZZ8:CAE8)</f>
        <v>#DIV/0!</v>
      </c>
      <c r="AE8" s="368" t="e">
        <f>AVERAGE(CEZ8:CFE8)</f>
        <v>#DIV/0!</v>
      </c>
      <c r="AF8" s="370" t="e">
        <f>MAX(CEZ8:CFE8)</f>
        <v>#DIV/0!</v>
      </c>
      <c r="AG8" s="371" t="e">
        <f>MIN(CEZ8:CFE8)</f>
        <v>#DIV/0!</v>
      </c>
      <c r="AH8" s="162"/>
      <c r="AI8" s="99"/>
      <c r="AJ8" s="51">
        <f t="shared" ref="AJ8:AJ22" si="86">ACX8</f>
        <v>0</v>
      </c>
      <c r="AK8" s="51">
        <f t="shared" si="0"/>
        <v>0</v>
      </c>
      <c r="AL8" s="51"/>
      <c r="AM8" s="99"/>
      <c r="AN8" s="54">
        <f t="shared" si="1"/>
        <v>0</v>
      </c>
      <c r="AO8" s="52"/>
      <c r="AP8" s="52"/>
      <c r="AQ8" s="51"/>
      <c r="AR8" s="52"/>
      <c r="AS8" s="147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  <c r="JB8" s="97"/>
      <c r="JC8" s="97"/>
      <c r="JD8" s="97"/>
      <c r="JE8" s="97"/>
      <c r="JF8" s="97"/>
      <c r="JG8" s="97"/>
      <c r="JH8" s="97"/>
      <c r="JI8" s="97"/>
      <c r="JJ8" s="97"/>
      <c r="JK8" s="97"/>
      <c r="JL8" s="97"/>
      <c r="JM8" s="97"/>
      <c r="JN8" s="97"/>
      <c r="JO8" s="97"/>
      <c r="JP8" s="97"/>
      <c r="JQ8" s="97"/>
      <c r="JR8" s="97"/>
      <c r="JS8" s="97"/>
      <c r="JT8" s="97"/>
      <c r="JU8" s="97"/>
      <c r="JV8" s="97"/>
      <c r="JW8" s="97"/>
      <c r="JX8" s="97"/>
      <c r="JY8" s="97"/>
      <c r="JZ8" s="97"/>
      <c r="KA8" s="97"/>
      <c r="KB8" s="97"/>
      <c r="KC8" s="97"/>
      <c r="KD8" s="97"/>
      <c r="KE8" s="97"/>
      <c r="KF8" s="97"/>
      <c r="KG8" s="97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97"/>
      <c r="LL8" s="97"/>
      <c r="LM8" s="97"/>
      <c r="LN8" s="97"/>
      <c r="LO8" s="97"/>
      <c r="LP8" s="97"/>
      <c r="LQ8" s="97"/>
      <c r="LR8" s="97"/>
      <c r="LS8" s="97"/>
      <c r="LT8" s="97"/>
      <c r="LU8" s="97"/>
      <c r="LV8" s="97"/>
      <c r="LW8" s="97"/>
      <c r="LX8" s="97"/>
      <c r="LY8" s="97"/>
      <c r="LZ8" s="97"/>
      <c r="MA8" s="97"/>
      <c r="MB8" s="97"/>
      <c r="MC8" s="97"/>
      <c r="MD8" s="97"/>
      <c r="ME8" s="97"/>
      <c r="MF8" s="97"/>
      <c r="MG8" s="97"/>
      <c r="MH8" s="97"/>
      <c r="MI8" s="97"/>
      <c r="MJ8" s="97"/>
      <c r="MK8" s="97"/>
      <c r="ML8" s="97"/>
      <c r="MM8" s="97"/>
      <c r="MN8" s="97"/>
      <c r="MO8" s="97"/>
      <c r="MP8" s="97"/>
      <c r="MQ8" s="97"/>
      <c r="MR8" s="97"/>
      <c r="MS8" s="97"/>
      <c r="MT8" s="97"/>
      <c r="MU8" s="97"/>
      <c r="MV8" s="97"/>
      <c r="MW8" s="97"/>
      <c r="MX8" s="97"/>
      <c r="MY8" s="97"/>
      <c r="MZ8" s="97"/>
      <c r="NA8" s="97"/>
      <c r="NB8" s="97"/>
      <c r="NC8" s="97"/>
      <c r="ND8" s="97"/>
      <c r="NE8" s="97"/>
      <c r="NF8" s="97"/>
      <c r="NG8" s="97"/>
      <c r="NH8" s="97"/>
      <c r="NI8" s="97"/>
      <c r="NJ8" s="97"/>
      <c r="NK8" s="97"/>
      <c r="NL8" s="97"/>
      <c r="NM8" s="97"/>
      <c r="NN8" s="97"/>
      <c r="NO8" s="97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01"/>
      <c r="OD8" s="101"/>
      <c r="OE8" s="101"/>
      <c r="OF8" s="101"/>
      <c r="OG8" s="101"/>
      <c r="OH8" s="101"/>
      <c r="OI8" s="101"/>
      <c r="OJ8" s="101"/>
      <c r="OK8" s="101"/>
      <c r="OL8" s="101"/>
      <c r="OM8" s="101"/>
      <c r="ON8" s="101"/>
      <c r="OO8" s="101"/>
      <c r="OP8" s="101"/>
      <c r="OQ8" s="101"/>
      <c r="OR8" s="101"/>
      <c r="OS8" s="101"/>
      <c r="OT8" s="101"/>
      <c r="OU8" s="101"/>
      <c r="OV8" s="101"/>
      <c r="OW8" s="101"/>
      <c r="OX8" s="101"/>
      <c r="OY8" s="101"/>
      <c r="OZ8" s="101"/>
      <c r="PA8" s="101"/>
      <c r="PB8" s="101"/>
      <c r="PC8" s="101"/>
      <c r="PD8" s="101"/>
      <c r="PE8" s="101"/>
      <c r="PF8" s="101"/>
      <c r="PG8" s="101"/>
      <c r="PH8" s="101"/>
      <c r="PI8" s="101"/>
      <c r="PJ8" s="101"/>
      <c r="PK8" s="101"/>
      <c r="PL8" s="101"/>
      <c r="PM8" s="101"/>
      <c r="PN8" s="101"/>
      <c r="PO8" s="101"/>
      <c r="PP8" s="101"/>
      <c r="PQ8" s="101"/>
      <c r="PR8" s="101"/>
      <c r="PS8" s="101"/>
      <c r="PT8" s="101"/>
      <c r="PU8" s="101"/>
      <c r="PV8" s="101"/>
      <c r="PW8" s="101"/>
      <c r="PX8" s="101"/>
      <c r="PY8" s="101"/>
      <c r="PZ8" s="101"/>
      <c r="QA8" s="101"/>
      <c r="QB8" s="101"/>
      <c r="QC8" s="100"/>
      <c r="QD8" s="100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100"/>
      <c r="RJ8" s="100"/>
      <c r="RK8" s="100"/>
      <c r="RL8" s="100"/>
      <c r="RM8" s="100"/>
      <c r="RN8" s="100"/>
      <c r="RO8" s="100"/>
      <c r="RP8" s="100"/>
      <c r="RQ8" s="100"/>
      <c r="RR8" s="100"/>
      <c r="RS8" s="100"/>
      <c r="RT8" s="100"/>
      <c r="RU8" s="100"/>
      <c r="RV8" s="100"/>
      <c r="RW8" s="100"/>
      <c r="RX8" s="100"/>
      <c r="RY8" s="100"/>
      <c r="RZ8" s="100"/>
      <c r="SA8" s="100"/>
      <c r="SB8" s="100"/>
      <c r="SC8" s="100"/>
      <c r="SD8" s="100"/>
      <c r="SE8" s="100"/>
      <c r="SF8" s="100"/>
      <c r="SG8" s="100"/>
      <c r="SH8" s="100"/>
      <c r="SI8" s="100"/>
      <c r="SJ8" s="100"/>
      <c r="SK8" s="100"/>
      <c r="SL8" s="100"/>
      <c r="SM8" s="100"/>
      <c r="SN8" s="100"/>
      <c r="SO8" s="100"/>
      <c r="SP8" s="100"/>
      <c r="SQ8" s="100"/>
      <c r="SR8" s="100"/>
      <c r="SS8" s="100"/>
      <c r="ST8" s="100"/>
      <c r="SU8" s="100"/>
      <c r="SV8" s="100"/>
      <c r="SW8" s="100"/>
      <c r="SX8" s="100"/>
      <c r="SY8" s="100"/>
      <c r="SZ8" s="100"/>
      <c r="TA8" s="100"/>
      <c r="TB8" s="100"/>
      <c r="TC8" s="100"/>
      <c r="TD8" s="100"/>
      <c r="TE8" s="100"/>
      <c r="TF8" s="100"/>
      <c r="TG8" s="100"/>
      <c r="TH8" s="100"/>
      <c r="TI8" s="100"/>
      <c r="TJ8" s="100"/>
      <c r="TK8" s="100"/>
      <c r="TL8" s="100"/>
      <c r="TM8" s="100"/>
      <c r="TN8" s="100"/>
      <c r="TO8" s="100"/>
      <c r="TP8" s="100"/>
      <c r="TQ8" s="100"/>
      <c r="TR8" s="100"/>
      <c r="TS8" s="100"/>
      <c r="TT8" s="100"/>
      <c r="TU8" s="100"/>
      <c r="TV8" s="100"/>
      <c r="TW8" s="100"/>
      <c r="TX8" s="100"/>
      <c r="TY8" s="100"/>
      <c r="TZ8" s="100"/>
      <c r="UA8" s="100"/>
      <c r="UB8" s="100"/>
      <c r="UC8" s="100"/>
      <c r="UD8" s="100"/>
      <c r="UE8" s="100"/>
      <c r="UF8" s="100"/>
      <c r="UG8" s="100"/>
      <c r="UH8" s="100"/>
      <c r="UI8" s="100"/>
      <c r="UJ8" s="100"/>
      <c r="UK8" s="100"/>
      <c r="UL8" s="100"/>
      <c r="UM8" s="100"/>
      <c r="UN8" s="100"/>
      <c r="UO8" s="100"/>
      <c r="UP8" s="100"/>
      <c r="UQ8" s="100"/>
      <c r="UR8" s="100"/>
      <c r="US8" s="100"/>
      <c r="UT8" s="100"/>
      <c r="UU8" s="100"/>
      <c r="UV8" s="100"/>
      <c r="UW8" s="100"/>
      <c r="UX8" s="100"/>
      <c r="UY8" s="100"/>
      <c r="UZ8" s="100"/>
      <c r="VA8" s="100"/>
      <c r="VB8" s="100"/>
      <c r="VC8" s="100"/>
      <c r="VD8" s="100"/>
      <c r="VE8" s="100"/>
      <c r="VF8" s="99"/>
      <c r="VG8" s="99"/>
      <c r="VH8" s="99"/>
      <c r="VI8" s="99"/>
      <c r="VJ8" s="99"/>
      <c r="VK8" s="99"/>
      <c r="VL8" s="99"/>
      <c r="VM8" s="99"/>
      <c r="VN8" s="99"/>
      <c r="VO8" s="99"/>
      <c r="VP8" s="99"/>
      <c r="VQ8" s="99"/>
      <c r="VR8" s="99"/>
      <c r="VS8" s="99"/>
      <c r="VT8" s="99"/>
      <c r="VU8" s="99"/>
      <c r="VV8" s="99"/>
      <c r="VW8" s="99"/>
      <c r="VX8" s="99"/>
      <c r="VY8" s="99"/>
      <c r="VZ8" s="99"/>
      <c r="WA8" s="99"/>
      <c r="WB8" s="99"/>
      <c r="WC8" s="99"/>
      <c r="WD8" s="99"/>
      <c r="WE8" s="99"/>
      <c r="WF8" s="99"/>
      <c r="WG8" s="99"/>
      <c r="WH8" s="99"/>
      <c r="WI8" s="99"/>
      <c r="WJ8" s="99"/>
      <c r="WK8" s="99"/>
      <c r="WL8" s="99"/>
      <c r="WM8" s="99"/>
      <c r="WN8" s="99"/>
      <c r="WO8" s="99"/>
      <c r="WP8" s="99"/>
      <c r="WQ8" s="99"/>
      <c r="WR8" s="99"/>
      <c r="WS8" s="99"/>
      <c r="WT8" s="99"/>
      <c r="WU8" s="99"/>
      <c r="WV8" s="99"/>
      <c r="WW8" s="99"/>
      <c r="WX8" s="99"/>
      <c r="WY8" s="99"/>
      <c r="WZ8" s="99"/>
      <c r="XA8" s="99"/>
      <c r="XB8" s="99"/>
      <c r="XC8" s="99"/>
      <c r="XD8" s="99"/>
      <c r="XE8" s="99"/>
      <c r="XF8" s="99"/>
      <c r="XG8" s="99"/>
      <c r="XH8" s="99"/>
      <c r="XI8" s="99"/>
      <c r="XJ8" s="99"/>
      <c r="XK8" s="99"/>
      <c r="XL8" s="99"/>
      <c r="XM8" s="99"/>
      <c r="XN8" s="99"/>
      <c r="XO8" s="99"/>
      <c r="XP8" s="99"/>
      <c r="XQ8" s="99"/>
      <c r="XR8" s="99"/>
      <c r="XS8" s="99"/>
      <c r="XT8" s="99"/>
      <c r="XU8" s="99"/>
      <c r="XV8" s="114"/>
      <c r="XW8" s="114"/>
      <c r="XX8" s="114"/>
      <c r="XY8" s="114"/>
      <c r="XZ8" s="114"/>
      <c r="YA8" s="114"/>
      <c r="YB8" s="114"/>
      <c r="YC8" s="114"/>
      <c r="YD8" s="114"/>
      <c r="YE8" s="114"/>
      <c r="YF8" s="114"/>
      <c r="YG8" s="114"/>
      <c r="YH8" s="114"/>
      <c r="YI8" s="114"/>
      <c r="YJ8" s="114"/>
      <c r="YK8" s="114"/>
      <c r="YL8" s="114"/>
      <c r="YM8" s="114"/>
      <c r="YN8" s="114"/>
      <c r="YO8" s="114"/>
      <c r="YP8" s="114"/>
      <c r="YQ8" s="114"/>
      <c r="YR8" s="114"/>
      <c r="YS8" s="114"/>
      <c r="YT8" s="114"/>
      <c r="YU8" s="114"/>
      <c r="YV8" s="114"/>
      <c r="YW8" s="114"/>
      <c r="YX8" s="114"/>
      <c r="YY8" s="114"/>
      <c r="YZ8" s="114"/>
      <c r="ZA8" s="114"/>
      <c r="ZB8" s="114"/>
      <c r="ZC8" s="114"/>
      <c r="ZD8" s="114"/>
      <c r="ZE8" s="114"/>
      <c r="ZF8" s="114"/>
      <c r="ZG8" s="114"/>
      <c r="ZH8" s="114"/>
      <c r="ZI8" s="114"/>
      <c r="ZJ8" s="114"/>
      <c r="ZK8" s="114"/>
      <c r="ZL8" s="114"/>
      <c r="ZM8" s="114"/>
      <c r="ZN8" s="114"/>
      <c r="ZO8" s="114"/>
      <c r="ZP8" s="114"/>
      <c r="ZQ8" s="114"/>
      <c r="ZR8" s="114"/>
      <c r="ZS8" s="114"/>
      <c r="ZT8" s="114"/>
      <c r="ZU8" s="114"/>
      <c r="ZV8" s="114"/>
      <c r="ZW8" s="114"/>
      <c r="ZX8" s="114"/>
      <c r="ZY8" s="114"/>
      <c r="ZZ8" s="114"/>
      <c r="AAA8" s="114"/>
      <c r="AAB8" s="114"/>
      <c r="AAC8" s="114"/>
      <c r="AAD8" s="114"/>
      <c r="AAE8" s="114"/>
      <c r="AAF8" s="114"/>
      <c r="AAG8" s="114"/>
      <c r="AAH8" s="114"/>
      <c r="AAI8" s="99"/>
      <c r="AAJ8" s="99"/>
      <c r="AAK8" s="99"/>
      <c r="AAL8" s="99"/>
      <c r="AAM8" s="99"/>
      <c r="AAN8" s="99"/>
      <c r="AAO8" s="99"/>
      <c r="AAP8" s="99"/>
      <c r="AAQ8" s="99"/>
      <c r="AAR8" s="99"/>
      <c r="AAS8" s="99"/>
      <c r="AAT8" s="99"/>
      <c r="AAU8" s="99"/>
      <c r="AAV8" s="99"/>
      <c r="AAW8" s="99"/>
      <c r="AAX8" s="99"/>
      <c r="AAY8" s="99"/>
      <c r="AAZ8" s="99"/>
      <c r="ABA8" s="99"/>
      <c r="ABB8" s="99"/>
      <c r="ABC8" s="99"/>
      <c r="ABD8" s="99"/>
      <c r="ABE8" s="99"/>
      <c r="ABF8" s="99"/>
      <c r="ABG8" s="99"/>
      <c r="ABH8" s="99"/>
      <c r="ABI8" s="99"/>
      <c r="ABJ8" s="99"/>
      <c r="ABK8" s="99"/>
      <c r="ABL8" s="99"/>
      <c r="ABM8" s="99"/>
      <c r="ABN8" s="99"/>
      <c r="ABO8" s="99"/>
      <c r="ABP8" s="99"/>
      <c r="ABQ8" s="99"/>
      <c r="ABR8" s="99"/>
      <c r="ABS8" s="99"/>
      <c r="ABT8" s="99"/>
      <c r="ABU8" s="99"/>
      <c r="ABV8" s="99"/>
      <c r="ABW8" s="99"/>
      <c r="ABX8" s="99"/>
      <c r="ABY8" s="99"/>
      <c r="ABZ8" s="99"/>
      <c r="ACA8" s="99"/>
      <c r="ACB8" s="99"/>
      <c r="ACC8" s="99"/>
      <c r="ACD8" s="99"/>
      <c r="ACE8" s="99"/>
      <c r="ACF8" s="99"/>
      <c r="ACG8" s="99"/>
      <c r="ACH8" s="99"/>
      <c r="ACI8" s="99"/>
      <c r="ACJ8" s="99"/>
      <c r="ACK8" s="99"/>
      <c r="ACL8" s="99"/>
      <c r="ACM8" s="99"/>
      <c r="ACN8" s="99"/>
      <c r="ACO8" s="99"/>
      <c r="ACP8" s="99"/>
      <c r="ACQ8" s="99"/>
      <c r="ACR8" s="99"/>
      <c r="ACS8" s="99"/>
      <c r="ACT8" s="99"/>
      <c r="ACU8" s="99"/>
      <c r="ACV8" s="99"/>
      <c r="ACW8" s="99"/>
      <c r="ACX8" s="99"/>
      <c r="ACY8" s="113"/>
      <c r="ACZ8" s="113"/>
      <c r="ADA8" s="113"/>
      <c r="ADB8" s="113"/>
      <c r="ADC8" s="113"/>
      <c r="ADD8" s="113"/>
      <c r="ADE8" s="113"/>
      <c r="ADF8" s="113"/>
      <c r="ADG8" s="113"/>
      <c r="ADH8" s="113"/>
      <c r="ADI8" s="113"/>
      <c r="ADJ8" s="113"/>
      <c r="ADK8" s="113"/>
      <c r="ADL8" s="113"/>
      <c r="ADM8" s="113"/>
      <c r="ADN8" s="113"/>
      <c r="ADO8" s="113"/>
      <c r="ADP8" s="113"/>
      <c r="ADQ8" s="113"/>
      <c r="ADR8" s="113"/>
      <c r="ADS8" s="113"/>
      <c r="ADT8" s="113"/>
      <c r="ADU8" s="113"/>
      <c r="ADV8" s="113"/>
      <c r="ADW8" s="113"/>
      <c r="ADX8" s="113"/>
      <c r="ADY8" s="113"/>
      <c r="ADZ8" s="113"/>
      <c r="AEA8" s="113"/>
      <c r="AEB8" s="113"/>
      <c r="AEC8" s="113"/>
      <c r="AED8" s="113"/>
      <c r="AEE8" s="113"/>
      <c r="AEF8" s="113"/>
      <c r="AEG8" s="113"/>
      <c r="AEH8" s="113"/>
      <c r="AEI8" s="113"/>
      <c r="AEJ8" s="113"/>
      <c r="AEK8" s="113"/>
      <c r="AEL8" s="113"/>
      <c r="AEM8" s="113"/>
      <c r="AEN8" s="113"/>
      <c r="AEO8" s="113"/>
      <c r="AEP8" s="113"/>
      <c r="AEQ8" s="113"/>
      <c r="AER8" s="113"/>
      <c r="AES8" s="113"/>
      <c r="AET8" s="113"/>
      <c r="AEU8" s="113"/>
      <c r="AEV8" s="113"/>
      <c r="AEW8" s="113"/>
      <c r="AEX8" s="113"/>
      <c r="AEY8" s="113"/>
      <c r="AEZ8" s="113"/>
      <c r="AFA8" s="113"/>
      <c r="AFB8" s="113"/>
      <c r="AFC8" s="113"/>
      <c r="AFD8" s="113"/>
      <c r="AFE8" s="113"/>
      <c r="AFF8" s="113"/>
      <c r="AFG8" s="113"/>
      <c r="AFH8" s="113"/>
      <c r="AFI8" s="113"/>
      <c r="AFJ8" s="113"/>
      <c r="AFK8" s="113"/>
      <c r="AFL8" s="113"/>
      <c r="AFM8" s="113"/>
      <c r="AFN8" s="113"/>
      <c r="AFO8" s="97"/>
      <c r="AFP8" s="97"/>
      <c r="AFQ8" s="97"/>
      <c r="AFR8" s="97"/>
      <c r="AFS8" s="97"/>
      <c r="AFT8" s="97"/>
      <c r="AFU8" s="97"/>
      <c r="AFV8" s="97"/>
      <c r="AFW8" s="97"/>
      <c r="AFX8" s="97"/>
      <c r="AFY8" s="97"/>
      <c r="AFZ8" s="97"/>
      <c r="AGA8" s="97"/>
      <c r="AGB8" s="97"/>
      <c r="AGC8" s="97"/>
      <c r="AGD8" s="97"/>
      <c r="AGE8" s="97"/>
      <c r="AGF8" s="97"/>
      <c r="AGG8" s="97"/>
      <c r="AGH8" s="97"/>
      <c r="AGI8" s="97"/>
      <c r="AGJ8" s="97"/>
      <c r="AGK8" s="97"/>
      <c r="AGL8" s="97"/>
      <c r="AGM8" s="97"/>
      <c r="AGN8" s="97"/>
      <c r="AGO8" s="97"/>
      <c r="AGP8" s="97"/>
      <c r="AGQ8" s="97"/>
      <c r="AGR8" s="97"/>
      <c r="AGS8" s="97"/>
      <c r="AGT8" s="97"/>
      <c r="AGU8" s="97"/>
      <c r="AGV8" s="97"/>
      <c r="AGW8" s="97"/>
      <c r="AGX8" s="97"/>
      <c r="AGY8" s="97"/>
      <c r="AGZ8" s="97"/>
      <c r="AHA8" s="97"/>
      <c r="AHB8" s="97"/>
      <c r="AHC8" s="97"/>
      <c r="AHD8" s="97"/>
      <c r="AHE8" s="97"/>
      <c r="AHF8" s="97"/>
      <c r="AHG8" s="97"/>
      <c r="AHH8" s="97"/>
      <c r="AHI8" s="97"/>
      <c r="AHJ8" s="97"/>
      <c r="AHK8" s="97"/>
      <c r="AHL8" s="97"/>
      <c r="AHM8" s="97"/>
      <c r="AHN8" s="97"/>
      <c r="AHO8" s="97"/>
      <c r="AHP8" s="97"/>
      <c r="AHQ8" s="97"/>
      <c r="AHR8" s="97"/>
      <c r="AHS8" s="97"/>
      <c r="AHT8" s="97"/>
      <c r="AHU8" s="97"/>
      <c r="AHV8" s="97"/>
      <c r="AHW8" s="97"/>
      <c r="AHX8" s="97"/>
      <c r="AHY8" s="97"/>
      <c r="AHZ8" s="97"/>
      <c r="AIA8" s="97"/>
      <c r="AIB8" s="97"/>
      <c r="AIC8" s="97"/>
      <c r="AID8" s="97"/>
      <c r="AIE8" s="155"/>
      <c r="AIF8" s="52"/>
      <c r="AIG8" s="100"/>
      <c r="AIH8" s="100"/>
      <c r="AII8" s="100"/>
      <c r="AIJ8" s="100"/>
      <c r="AIK8" s="100"/>
      <c r="AIL8" s="100"/>
      <c r="AIM8" s="100"/>
      <c r="AIN8" s="100"/>
      <c r="AIO8" s="100"/>
      <c r="AIP8" s="100"/>
      <c r="AIQ8" s="100"/>
      <c r="AIR8" s="100"/>
      <c r="AIS8" s="100"/>
      <c r="AIT8" s="100"/>
      <c r="AIU8" s="100"/>
      <c r="AIV8" s="100"/>
      <c r="AIW8" s="100"/>
      <c r="AIX8" s="100"/>
      <c r="AIY8" s="100"/>
      <c r="AIZ8" s="100"/>
      <c r="AJA8" s="100"/>
      <c r="AJB8" s="100"/>
      <c r="AJC8" s="100"/>
      <c r="AJD8" s="100"/>
      <c r="AJE8" s="100"/>
      <c r="AJF8" s="100"/>
      <c r="AJG8" s="100"/>
      <c r="AJH8" s="100"/>
      <c r="AJI8" s="100"/>
      <c r="AJJ8" s="100"/>
      <c r="AJK8" s="100"/>
      <c r="AJL8" s="100"/>
      <c r="AJM8" s="100"/>
      <c r="AJN8" s="100"/>
      <c r="AJO8" s="100"/>
      <c r="AJP8" s="100"/>
      <c r="AJQ8" s="100"/>
      <c r="AJR8" s="100"/>
      <c r="AJS8" s="100"/>
      <c r="AJT8" s="100"/>
      <c r="AJU8" s="100"/>
      <c r="AJV8" s="100"/>
      <c r="AJW8" s="100"/>
      <c r="AJX8" s="100"/>
      <c r="AJY8" s="100"/>
      <c r="AJZ8" s="100"/>
      <c r="AKA8" s="100"/>
      <c r="AKB8" s="100"/>
      <c r="AKC8" s="100"/>
      <c r="AKD8" s="100"/>
      <c r="AKE8" s="100"/>
      <c r="AKF8" s="100"/>
      <c r="AKG8" s="100"/>
      <c r="AKH8" s="100"/>
      <c r="AKI8" s="100"/>
      <c r="AKJ8" s="100"/>
      <c r="AKK8" s="100"/>
      <c r="AKL8" s="100"/>
      <c r="AKM8" s="100"/>
      <c r="AKN8" s="100"/>
      <c r="AKO8" s="100"/>
      <c r="AKP8" s="100"/>
      <c r="AKQ8" s="100"/>
      <c r="AKR8" s="100"/>
      <c r="AKS8" s="441"/>
      <c r="AKT8" s="212">
        <f>P80_C3_LAMINAR_cpcambiado!$B$1*P80_C3_LAMINAR_cpcambiado!$B$3</f>
        <v>1.487864E-8</v>
      </c>
      <c r="AKU8" s="124">
        <f>P80_C3_LAMINAR_cpcambiado!$B$1*(P80_C3_LAMINAR_cpcambiado!$B$2)</f>
        <v>2.1255199999999999E-9</v>
      </c>
      <c r="AKV8" s="124">
        <f>P80_C3_LAMINAR_cpcambiado!$B$1*($D$2)</f>
        <v>2.3912100000000001E-9</v>
      </c>
      <c r="AKW8" s="124">
        <f>P80_C3_LAMINAR_cpcambiado!$B$1*($D$2)</f>
        <v>2.3912100000000001E-9</v>
      </c>
      <c r="AKX8" s="124">
        <f>P80_C3_LAMINAR_cpcambiado!$B$1*($D$2)</f>
        <v>2.3912100000000001E-9</v>
      </c>
      <c r="AKY8" s="124">
        <f>P80_C3_LAMINAR_cpcambiado!$B$1*($D$2)</f>
        <v>2.3912100000000001E-9</v>
      </c>
      <c r="AKZ8" s="124">
        <f>P80_C3_LAMINAR_cpcambiado!$B$1*($D$2)</f>
        <v>2.3912100000000001E-9</v>
      </c>
      <c r="ALA8" s="124">
        <f>P80_C3_LAMINAR_cpcambiado!$B$1*($D$2)</f>
        <v>2.3912100000000001E-9</v>
      </c>
      <c r="ALB8" s="124">
        <f>P80_C3_LAMINAR_cpcambiado!$B$1*($D$2)</f>
        <v>2.3912100000000001E-9</v>
      </c>
      <c r="ALC8" s="124">
        <f>P80_C3_LAMINAR_cpcambiado!$B$1*($D$2)</f>
        <v>2.3912100000000001E-9</v>
      </c>
      <c r="ALD8" s="124">
        <f>P80_C3_LAMINAR_cpcambiado!$B$1*($D$2)</f>
        <v>2.3912100000000001E-9</v>
      </c>
      <c r="ALE8" s="124">
        <f>P80_C3_LAMINAR_cpcambiado!$B$1*($D$2)</f>
        <v>2.3912100000000001E-9</v>
      </c>
      <c r="ALF8" s="124">
        <f>P80_C3_LAMINAR_cpcambiado!$B$1*($D$2)</f>
        <v>2.3912100000000001E-9</v>
      </c>
      <c r="ALG8" s="124">
        <f>P80_C3_LAMINAR_cpcambiado!$B$1*($D$2)</f>
        <v>2.3912100000000001E-9</v>
      </c>
      <c r="ALH8" s="124">
        <f>P80_C3_LAMINAR_cpcambiado!$B$1*($D$2)</f>
        <v>2.3912100000000001E-9</v>
      </c>
      <c r="ALI8" s="124">
        <f>P80_C3_LAMINAR_cpcambiado!$B$1*($D$2)</f>
        <v>2.3912100000000001E-9</v>
      </c>
      <c r="ALJ8" s="124">
        <f>P80_C3_LAMINAR_cpcambiado!$B$1*($D$2)</f>
        <v>2.3912100000000001E-9</v>
      </c>
      <c r="ALK8" s="124">
        <f>P80_C3_LAMINAR_cpcambiado!$B$1*($D$2)</f>
        <v>2.3912100000000001E-9</v>
      </c>
      <c r="ALL8" s="124">
        <f>P80_C3_LAMINAR_cpcambiado!$B$1*($D$2)</f>
        <v>2.3912100000000001E-9</v>
      </c>
      <c r="ALM8" s="124">
        <f>P80_C3_LAMINAR_cpcambiado!$B$1*($D$2)</f>
        <v>2.3912100000000001E-9</v>
      </c>
      <c r="ALN8" s="124">
        <f>P80_C3_LAMINAR_cpcambiado!$B$1*($D$2)</f>
        <v>2.3912100000000001E-9</v>
      </c>
      <c r="ALO8" s="124">
        <f>P80_C3_LAMINAR_cpcambiado!$B$1*($D$2)</f>
        <v>2.3912100000000001E-9</v>
      </c>
      <c r="ALP8" s="124">
        <f>P80_C3_LAMINAR_cpcambiado!$B$1*($D$2)</f>
        <v>2.3912100000000001E-9</v>
      </c>
      <c r="ALQ8" s="124">
        <f>P80_C3_LAMINAR_cpcambiado!$B$1*($D$2)</f>
        <v>2.3912100000000001E-9</v>
      </c>
      <c r="ALR8" s="124">
        <f>P80_C3_LAMINAR_cpcambiado!$B$1*($D$2)</f>
        <v>2.3912100000000001E-9</v>
      </c>
      <c r="ALS8" s="124">
        <f>P80_C3_LAMINAR_cpcambiado!$B$1*($D$2)</f>
        <v>2.3912100000000001E-9</v>
      </c>
      <c r="ALT8" s="124">
        <f>P80_C3_LAMINAR_cpcambiado!$B$1*($D$2)</f>
        <v>2.3912100000000001E-9</v>
      </c>
      <c r="ALU8" s="124">
        <f>P80_C3_LAMINAR_cpcambiado!$B$1*($D$2)</f>
        <v>2.3912100000000001E-9</v>
      </c>
      <c r="ALV8" s="124">
        <f>P80_C3_LAMINAR_cpcambiado!$B$1*($D$2)</f>
        <v>2.3912100000000001E-9</v>
      </c>
      <c r="ALW8" s="124">
        <f>P80_C3_LAMINAR_cpcambiado!$B$1*($D$2)</f>
        <v>2.3912100000000001E-9</v>
      </c>
      <c r="ALX8" s="124">
        <f>P80_C3_LAMINAR_cpcambiado!$B$1*($D$2)</f>
        <v>2.3912100000000001E-9</v>
      </c>
      <c r="ALY8" s="124">
        <f>P80_C3_LAMINAR_cpcambiado!$B$1*($D$2)</f>
        <v>2.3912100000000001E-9</v>
      </c>
      <c r="ALZ8" s="124">
        <f>P80_C3_LAMINAR_cpcambiado!$B$1*($D$2)</f>
        <v>2.3912100000000001E-9</v>
      </c>
      <c r="AMA8" s="124">
        <f>P80_C3_LAMINAR_cpcambiado!$B$1*($D$2)</f>
        <v>2.3912100000000001E-9</v>
      </c>
      <c r="AMB8" s="124">
        <f>P80_C3_LAMINAR_cpcambiado!$B$1*($D$2)</f>
        <v>2.3912100000000001E-9</v>
      </c>
      <c r="AMC8" s="124">
        <f>P80_C3_LAMINAR_cpcambiado!$B$1*($D$2)</f>
        <v>2.3912100000000001E-9</v>
      </c>
      <c r="AMD8" s="124">
        <f>P80_C3_LAMINAR_cpcambiado!$B$1*($D$2)</f>
        <v>2.3912100000000001E-9</v>
      </c>
      <c r="AME8" s="124">
        <f>P80_C3_LAMINAR_cpcambiado!$B$1*($D$2)</f>
        <v>2.3912100000000001E-9</v>
      </c>
      <c r="AMF8" s="124">
        <f>P80_C3_LAMINAR_cpcambiado!$B$1*($D$2)</f>
        <v>2.3912100000000001E-9</v>
      </c>
      <c r="AMG8" s="124">
        <f>P80_C3_LAMINAR_cpcambiado!$B$1*($D$2)</f>
        <v>2.3912100000000001E-9</v>
      </c>
      <c r="AMH8" s="124">
        <f>P80_C3_LAMINAR_cpcambiado!$B$1*($D$2)</f>
        <v>2.3912100000000001E-9</v>
      </c>
      <c r="AMI8" s="124">
        <f>P80_C3_LAMINAR_cpcambiado!$B$1*($D$2)</f>
        <v>2.3912100000000001E-9</v>
      </c>
      <c r="AMJ8" s="124">
        <f>P80_C3_LAMINAR_cpcambiado!$B$1*($D$2)</f>
        <v>2.3912100000000001E-9</v>
      </c>
      <c r="AMK8" s="124">
        <f>P80_C3_LAMINAR_cpcambiado!$B$1*($D$2)</f>
        <v>2.3912100000000001E-9</v>
      </c>
      <c r="AML8" s="124">
        <f>P80_C3_LAMINAR_cpcambiado!$B$1*($D$2)</f>
        <v>2.3912100000000001E-9</v>
      </c>
      <c r="AMM8" s="124">
        <f>P80_C3_LAMINAR_cpcambiado!$B$1*($D$2)</f>
        <v>2.3912100000000001E-9</v>
      </c>
      <c r="AMN8" s="124">
        <f>P80_C3_LAMINAR_cpcambiado!$B$1*($D$2)</f>
        <v>2.3912100000000001E-9</v>
      </c>
      <c r="AMO8" s="124">
        <f>P80_C3_LAMINAR_cpcambiado!$B$1*($D$2)</f>
        <v>2.3912100000000001E-9</v>
      </c>
      <c r="AMP8" s="124">
        <f>P80_C3_LAMINAR_cpcambiado!$B$1*($D$2)</f>
        <v>2.3912100000000001E-9</v>
      </c>
      <c r="AMQ8" s="124">
        <f>P80_C3_LAMINAR_cpcambiado!$B$1*($D$2)</f>
        <v>2.3912100000000001E-9</v>
      </c>
      <c r="AMR8" s="124">
        <f>P80_C3_LAMINAR_cpcambiado!$B$1*($D$2)</f>
        <v>2.3912100000000001E-9</v>
      </c>
      <c r="AMS8" s="124">
        <f>P80_C3_LAMINAR_cpcambiado!$B$1*($D$2)</f>
        <v>2.3912100000000001E-9</v>
      </c>
      <c r="AMT8" s="124">
        <f>P80_C3_LAMINAR_cpcambiado!$B$1*($D$2)</f>
        <v>2.3912100000000001E-9</v>
      </c>
      <c r="AMU8" s="124">
        <f>P80_C3_LAMINAR_cpcambiado!$B$1*($D$2)</f>
        <v>2.3912100000000001E-9</v>
      </c>
      <c r="AMV8" s="124">
        <f>P80_C3_LAMINAR_cpcambiado!$B$1*($D$2)</f>
        <v>2.3912100000000001E-9</v>
      </c>
      <c r="AMW8" s="124">
        <f>P80_C3_LAMINAR_cpcambiado!$B$1*($D$2)</f>
        <v>2.3912100000000001E-9</v>
      </c>
      <c r="AMX8" s="124">
        <f>P80_C3_LAMINAR_cpcambiado!$B$1*($D$2)</f>
        <v>2.3912100000000001E-9</v>
      </c>
      <c r="AMY8" s="124">
        <f>P80_C3_LAMINAR_cpcambiado!$B$1*($D$2)</f>
        <v>2.3912100000000001E-9</v>
      </c>
      <c r="AMZ8" s="124">
        <f>P80_C3_LAMINAR_cpcambiado!$B$1*($D$2)</f>
        <v>2.3912100000000001E-9</v>
      </c>
      <c r="ANA8" s="124">
        <f>P80_C3_LAMINAR_cpcambiado!$B$1*($D$2)</f>
        <v>2.3912100000000001E-9</v>
      </c>
      <c r="ANB8" s="124">
        <f>P80_C3_LAMINAR_cpcambiado!$B$1*($D$2)</f>
        <v>2.3912100000000001E-9</v>
      </c>
      <c r="ANC8" s="124">
        <f>P80_C3_LAMINAR_cpcambiado!$B$1*($D$2)</f>
        <v>2.3912100000000001E-9</v>
      </c>
      <c r="AND8" s="124">
        <f>P80_C3_LAMINAR_cpcambiado!$B$1*($D$2)</f>
        <v>2.3912100000000001E-9</v>
      </c>
      <c r="ANE8" s="124">
        <f>P80_C3_LAMINAR_cpcambiado!$B$1*($D$2)</f>
        <v>2.3912100000000001E-9</v>
      </c>
      <c r="ANF8" s="124">
        <f>P80_C3_LAMINAR_cpcambiado!$B$1*($D$2)</f>
        <v>2.3912100000000001E-9</v>
      </c>
      <c r="ANG8" s="124">
        <f>P80_C3_LAMINAR_cpcambiado!$B$1*($B$2)</f>
        <v>2.1255199999999999E-9</v>
      </c>
      <c r="ANH8" s="167">
        <f t="shared" si="79"/>
        <v>0</v>
      </c>
      <c r="ANI8" s="167">
        <f t="shared" si="2"/>
        <v>0</v>
      </c>
      <c r="ANJ8" s="167">
        <f t="shared" si="2"/>
        <v>0</v>
      </c>
      <c r="ANK8" s="167">
        <f t="shared" si="2"/>
        <v>0</v>
      </c>
      <c r="ANL8" s="167">
        <f t="shared" si="2"/>
        <v>0</v>
      </c>
      <c r="ANM8" s="167">
        <f t="shared" si="2"/>
        <v>0</v>
      </c>
      <c r="ANN8" s="167">
        <f t="shared" si="2"/>
        <v>0</v>
      </c>
      <c r="ANO8" s="167">
        <f t="shared" si="2"/>
        <v>0</v>
      </c>
      <c r="ANP8" s="167">
        <f t="shared" si="2"/>
        <v>0</v>
      </c>
      <c r="ANQ8" s="167">
        <f t="shared" si="2"/>
        <v>0</v>
      </c>
      <c r="ANR8" s="167">
        <f t="shared" si="2"/>
        <v>0</v>
      </c>
      <c r="ANS8" s="167">
        <f t="shared" si="2"/>
        <v>0</v>
      </c>
      <c r="ANT8" s="167">
        <f t="shared" si="2"/>
        <v>0</v>
      </c>
      <c r="ANU8" s="167">
        <f t="shared" si="2"/>
        <v>0</v>
      </c>
      <c r="ANV8" s="167">
        <f t="shared" si="2"/>
        <v>0</v>
      </c>
      <c r="ANW8" s="167">
        <f t="shared" si="2"/>
        <v>0</v>
      </c>
      <c r="ANX8" s="167">
        <f t="shared" si="2"/>
        <v>0</v>
      </c>
      <c r="ANY8" s="167">
        <f t="shared" si="3"/>
        <v>0</v>
      </c>
      <c r="ANZ8" s="167">
        <f t="shared" si="3"/>
        <v>0</v>
      </c>
      <c r="AOA8" s="167">
        <f t="shared" si="3"/>
        <v>0</v>
      </c>
      <c r="AOB8" s="167">
        <f t="shared" si="3"/>
        <v>0</v>
      </c>
      <c r="AOC8" s="167">
        <f t="shared" si="3"/>
        <v>0</v>
      </c>
      <c r="AOD8" s="167">
        <f t="shared" si="3"/>
        <v>0</v>
      </c>
      <c r="AOE8" s="167">
        <f t="shared" si="3"/>
        <v>0</v>
      </c>
      <c r="AOF8" s="167">
        <f t="shared" si="3"/>
        <v>0</v>
      </c>
      <c r="AOG8" s="167">
        <f t="shared" si="3"/>
        <v>0</v>
      </c>
      <c r="AOH8" s="167">
        <f t="shared" si="3"/>
        <v>0</v>
      </c>
      <c r="AOI8" s="167">
        <f t="shared" si="3"/>
        <v>0</v>
      </c>
      <c r="AOJ8" s="167">
        <f t="shared" si="3"/>
        <v>0</v>
      </c>
      <c r="AOK8" s="167">
        <f t="shared" si="3"/>
        <v>0</v>
      </c>
      <c r="AOL8" s="167">
        <f t="shared" si="3"/>
        <v>0</v>
      </c>
      <c r="AOM8" s="167">
        <f t="shared" si="3"/>
        <v>0</v>
      </c>
      <c r="AON8" s="167">
        <f t="shared" si="3"/>
        <v>0</v>
      </c>
      <c r="AOO8" s="167">
        <f t="shared" si="4"/>
        <v>0</v>
      </c>
      <c r="AOP8" s="167">
        <f t="shared" si="4"/>
        <v>0</v>
      </c>
      <c r="AOQ8" s="167">
        <f t="shared" si="4"/>
        <v>0</v>
      </c>
      <c r="AOR8" s="167">
        <f t="shared" si="4"/>
        <v>0</v>
      </c>
      <c r="AOS8" s="167">
        <f t="shared" si="4"/>
        <v>0</v>
      </c>
      <c r="AOT8" s="167">
        <f t="shared" si="4"/>
        <v>0</v>
      </c>
      <c r="AOU8" s="167">
        <f t="shared" si="4"/>
        <v>0</v>
      </c>
      <c r="AOV8" s="167">
        <f t="shared" si="4"/>
        <v>0</v>
      </c>
      <c r="AOW8" s="167">
        <f t="shared" si="4"/>
        <v>0</v>
      </c>
      <c r="AOX8" s="167">
        <f t="shared" si="4"/>
        <v>0</v>
      </c>
      <c r="AOY8" s="167">
        <f t="shared" si="4"/>
        <v>0</v>
      </c>
      <c r="AOZ8" s="167">
        <f t="shared" si="4"/>
        <v>0</v>
      </c>
      <c r="APA8" s="167">
        <f t="shared" si="4"/>
        <v>0</v>
      </c>
      <c r="APB8" s="167">
        <f t="shared" si="4"/>
        <v>0</v>
      </c>
      <c r="APC8" s="167">
        <f t="shared" si="4"/>
        <v>0</v>
      </c>
      <c r="APD8" s="167">
        <f t="shared" si="4"/>
        <v>0</v>
      </c>
      <c r="APE8" s="167">
        <f t="shared" si="5"/>
        <v>0</v>
      </c>
      <c r="APF8" s="167">
        <f t="shared" si="5"/>
        <v>0</v>
      </c>
      <c r="APG8" s="167">
        <f t="shared" si="5"/>
        <v>0</v>
      </c>
      <c r="APH8" s="167">
        <f t="shared" si="5"/>
        <v>0</v>
      </c>
      <c r="API8" s="167">
        <f t="shared" si="5"/>
        <v>0</v>
      </c>
      <c r="APJ8" s="167">
        <f t="shared" si="5"/>
        <v>0</v>
      </c>
      <c r="APK8" s="167">
        <f t="shared" si="5"/>
        <v>0</v>
      </c>
      <c r="APL8" s="167">
        <f t="shared" si="5"/>
        <v>0</v>
      </c>
      <c r="APM8" s="167">
        <f t="shared" si="5"/>
        <v>0</v>
      </c>
      <c r="APN8" s="167">
        <f t="shared" si="5"/>
        <v>0</v>
      </c>
      <c r="APO8" s="167">
        <f t="shared" si="5"/>
        <v>0</v>
      </c>
      <c r="APP8" s="167">
        <f t="shared" si="5"/>
        <v>0</v>
      </c>
      <c r="APQ8" s="167">
        <f t="shared" si="5"/>
        <v>0</v>
      </c>
      <c r="APR8" s="167">
        <f t="shared" si="5"/>
        <v>0</v>
      </c>
      <c r="APS8" s="167">
        <f t="shared" si="5"/>
        <v>0</v>
      </c>
      <c r="APT8" s="167">
        <f t="shared" si="5"/>
        <v>0</v>
      </c>
      <c r="APU8" s="162">
        <f t="shared" si="6"/>
        <v>0</v>
      </c>
      <c r="APV8" s="162">
        <f t="shared" si="10"/>
        <v>0</v>
      </c>
      <c r="APW8" s="162">
        <f t="shared" si="10"/>
        <v>0</v>
      </c>
      <c r="APX8" s="162">
        <f t="shared" si="10"/>
        <v>0</v>
      </c>
      <c r="APY8" s="162">
        <f t="shared" si="10"/>
        <v>0</v>
      </c>
      <c r="APZ8" s="162">
        <f t="shared" si="10"/>
        <v>0</v>
      </c>
      <c r="AQA8" s="162">
        <f t="shared" si="10"/>
        <v>0</v>
      </c>
      <c r="AQB8" s="162">
        <f t="shared" si="10"/>
        <v>0</v>
      </c>
      <c r="AQC8" s="162">
        <f t="shared" si="10"/>
        <v>0</v>
      </c>
      <c r="AQD8" s="162">
        <f t="shared" si="10"/>
        <v>0</v>
      </c>
      <c r="AQE8" s="162">
        <f t="shared" si="10"/>
        <v>0</v>
      </c>
      <c r="AQF8" s="162">
        <f t="shared" si="10"/>
        <v>0</v>
      </c>
      <c r="AQG8" s="162">
        <f t="shared" si="10"/>
        <v>0</v>
      </c>
      <c r="AQH8" s="162">
        <f t="shared" si="10"/>
        <v>0</v>
      </c>
      <c r="AQI8" s="162">
        <f t="shared" si="10"/>
        <v>0</v>
      </c>
      <c r="AQJ8" s="162">
        <f t="shared" si="10"/>
        <v>0</v>
      </c>
      <c r="AQK8" s="162">
        <f t="shared" si="10"/>
        <v>0</v>
      </c>
      <c r="AQL8" s="162">
        <f t="shared" si="10"/>
        <v>0</v>
      </c>
      <c r="AQM8" s="162">
        <f t="shared" si="10"/>
        <v>0</v>
      </c>
      <c r="AQN8" s="162">
        <f t="shared" si="10"/>
        <v>0</v>
      </c>
      <c r="AQO8" s="162">
        <f t="shared" si="10"/>
        <v>0</v>
      </c>
      <c r="AQP8" s="162">
        <f t="shared" si="10"/>
        <v>0</v>
      </c>
      <c r="AQQ8" s="162">
        <f t="shared" si="10"/>
        <v>0</v>
      </c>
      <c r="AQR8" s="162">
        <f t="shared" si="10"/>
        <v>0</v>
      </c>
      <c r="AQS8" s="162">
        <f t="shared" si="10"/>
        <v>0</v>
      </c>
      <c r="AQT8" s="162">
        <f t="shared" si="10"/>
        <v>0</v>
      </c>
      <c r="AQU8" s="162">
        <f t="shared" si="10"/>
        <v>0</v>
      </c>
      <c r="AQV8" s="162">
        <f t="shared" si="10"/>
        <v>0</v>
      </c>
      <c r="AQW8" s="162">
        <f t="shared" si="10"/>
        <v>0</v>
      </c>
      <c r="AQX8" s="162">
        <f t="shared" si="10"/>
        <v>0</v>
      </c>
      <c r="AQY8" s="162">
        <f t="shared" si="10"/>
        <v>0</v>
      </c>
      <c r="AQZ8" s="162">
        <f t="shared" si="10"/>
        <v>0</v>
      </c>
      <c r="ARA8" s="162">
        <f t="shared" si="10"/>
        <v>0</v>
      </c>
      <c r="ARB8" s="162">
        <f t="shared" si="10"/>
        <v>0</v>
      </c>
      <c r="ARC8" s="162">
        <f t="shared" si="10"/>
        <v>0</v>
      </c>
      <c r="ARD8" s="162">
        <f t="shared" si="10"/>
        <v>0</v>
      </c>
      <c r="ARE8" s="162">
        <f t="shared" si="10"/>
        <v>0</v>
      </c>
      <c r="ARF8" s="162">
        <f t="shared" si="10"/>
        <v>0</v>
      </c>
      <c r="ARG8" s="162">
        <f t="shared" si="10"/>
        <v>0</v>
      </c>
      <c r="ARH8" s="162">
        <f t="shared" si="10"/>
        <v>0</v>
      </c>
      <c r="ARI8" s="162">
        <f t="shared" si="10"/>
        <v>0</v>
      </c>
      <c r="ARJ8" s="162">
        <f t="shared" si="10"/>
        <v>0</v>
      </c>
      <c r="ARK8" s="162">
        <f t="shared" si="10"/>
        <v>0</v>
      </c>
      <c r="ARL8" s="162">
        <f t="shared" si="10"/>
        <v>0</v>
      </c>
      <c r="ARM8" s="162">
        <f t="shared" si="10"/>
        <v>0</v>
      </c>
      <c r="ARN8" s="162">
        <f t="shared" si="10"/>
        <v>0</v>
      </c>
      <c r="ARO8" s="162">
        <f t="shared" si="10"/>
        <v>0</v>
      </c>
      <c r="ARP8" s="162">
        <f t="shared" si="10"/>
        <v>0</v>
      </c>
      <c r="ARQ8" s="162">
        <f t="shared" si="10"/>
        <v>0</v>
      </c>
      <c r="ARR8" s="162">
        <f t="shared" si="10"/>
        <v>0</v>
      </c>
      <c r="ARS8" s="162">
        <f t="shared" si="10"/>
        <v>0</v>
      </c>
      <c r="ART8" s="162">
        <f t="shared" si="10"/>
        <v>0</v>
      </c>
      <c r="ARU8" s="162">
        <f t="shared" si="10"/>
        <v>0</v>
      </c>
      <c r="ARV8" s="162">
        <f t="shared" si="10"/>
        <v>0</v>
      </c>
      <c r="ARW8" s="162">
        <f t="shared" si="10"/>
        <v>0</v>
      </c>
      <c r="ARX8" s="162">
        <f t="shared" si="10"/>
        <v>0</v>
      </c>
      <c r="ARY8" s="162">
        <f t="shared" si="10"/>
        <v>0</v>
      </c>
      <c r="ARZ8" s="162">
        <f t="shared" si="10"/>
        <v>0</v>
      </c>
      <c r="ASA8" s="162">
        <f t="shared" si="10"/>
        <v>0</v>
      </c>
      <c r="ASB8" s="162">
        <f t="shared" si="10"/>
        <v>0</v>
      </c>
      <c r="ASC8" s="162">
        <f t="shared" si="10"/>
        <v>0</v>
      </c>
      <c r="ASD8" s="162">
        <f t="shared" si="10"/>
        <v>0</v>
      </c>
      <c r="ASE8" s="162">
        <f t="shared" si="10"/>
        <v>0</v>
      </c>
      <c r="ASF8" s="162">
        <f t="shared" si="10"/>
        <v>0</v>
      </c>
      <c r="ASG8" s="162">
        <f t="shared" si="10"/>
        <v>0</v>
      </c>
      <c r="ASH8" s="169" t="e">
        <f t="shared" si="11"/>
        <v>#DIV/0!</v>
      </c>
      <c r="ASI8" s="169" t="e">
        <f t="shared" si="11"/>
        <v>#DIV/0!</v>
      </c>
      <c r="ASJ8" s="169" t="e">
        <f t="shared" si="11"/>
        <v>#DIV/0!</v>
      </c>
      <c r="ASK8" s="169" t="e">
        <f t="shared" si="11"/>
        <v>#DIV/0!</v>
      </c>
      <c r="ASL8" s="169" t="e">
        <f t="shared" si="11"/>
        <v>#DIV/0!</v>
      </c>
      <c r="ASM8" s="169" t="e">
        <f t="shared" si="11"/>
        <v>#DIV/0!</v>
      </c>
      <c r="ASN8" s="169" t="e">
        <f t="shared" si="11"/>
        <v>#DIV/0!</v>
      </c>
      <c r="ASO8" s="169" t="e">
        <f t="shared" si="11"/>
        <v>#DIV/0!</v>
      </c>
      <c r="ASP8" s="169" t="e">
        <f t="shared" si="11"/>
        <v>#DIV/0!</v>
      </c>
      <c r="ASQ8" s="169" t="e">
        <f t="shared" si="11"/>
        <v>#DIV/0!</v>
      </c>
      <c r="ASR8" s="169" t="e">
        <f t="shared" si="11"/>
        <v>#DIV/0!</v>
      </c>
      <c r="ASS8" s="169" t="e">
        <f t="shared" si="11"/>
        <v>#DIV/0!</v>
      </c>
      <c r="AST8" s="169" t="e">
        <f t="shared" si="11"/>
        <v>#DIV/0!</v>
      </c>
      <c r="ASU8" s="169" t="e">
        <f t="shared" si="11"/>
        <v>#DIV/0!</v>
      </c>
      <c r="ASV8" s="169" t="e">
        <f t="shared" si="11"/>
        <v>#DIV/0!</v>
      </c>
      <c r="ASW8" s="169" t="e">
        <f t="shared" si="11"/>
        <v>#DIV/0!</v>
      </c>
      <c r="ASX8" s="169" t="e">
        <f t="shared" si="12"/>
        <v>#DIV/0!</v>
      </c>
      <c r="ASY8" s="169" t="e">
        <f t="shared" si="12"/>
        <v>#DIV/0!</v>
      </c>
      <c r="ASZ8" s="169" t="e">
        <f t="shared" si="12"/>
        <v>#DIV/0!</v>
      </c>
      <c r="ATA8" s="169" t="e">
        <f t="shared" si="12"/>
        <v>#DIV/0!</v>
      </c>
      <c r="ATB8" s="169" t="e">
        <f t="shared" si="12"/>
        <v>#DIV/0!</v>
      </c>
      <c r="ATC8" s="169" t="e">
        <f t="shared" si="12"/>
        <v>#DIV/0!</v>
      </c>
      <c r="ATD8" s="169" t="e">
        <f t="shared" si="12"/>
        <v>#DIV/0!</v>
      </c>
      <c r="ATE8" s="169" t="e">
        <f t="shared" si="12"/>
        <v>#DIV/0!</v>
      </c>
      <c r="ATF8" s="169" t="e">
        <f t="shared" si="12"/>
        <v>#DIV/0!</v>
      </c>
      <c r="ATG8" s="169" t="e">
        <f t="shared" si="12"/>
        <v>#DIV/0!</v>
      </c>
      <c r="ATH8" s="169" t="e">
        <f t="shared" si="12"/>
        <v>#DIV/0!</v>
      </c>
      <c r="ATI8" s="169" t="e">
        <f t="shared" si="12"/>
        <v>#DIV/0!</v>
      </c>
      <c r="ATJ8" s="169" t="e">
        <f t="shared" si="12"/>
        <v>#DIV/0!</v>
      </c>
      <c r="ATK8" s="169" t="e">
        <f t="shared" si="12"/>
        <v>#DIV/0!</v>
      </c>
      <c r="ATL8" s="169" t="e">
        <f t="shared" si="12"/>
        <v>#DIV/0!</v>
      </c>
      <c r="ATM8" s="169" t="e">
        <f t="shared" si="12"/>
        <v>#DIV/0!</v>
      </c>
      <c r="ATN8" s="169" t="e">
        <f t="shared" si="13"/>
        <v>#DIV/0!</v>
      </c>
      <c r="ATO8" s="169" t="e">
        <f t="shared" si="13"/>
        <v>#DIV/0!</v>
      </c>
      <c r="ATP8" s="169" t="e">
        <f t="shared" si="13"/>
        <v>#DIV/0!</v>
      </c>
      <c r="ATQ8" s="169" t="e">
        <f t="shared" si="13"/>
        <v>#DIV/0!</v>
      </c>
      <c r="ATR8" s="169" t="e">
        <f t="shared" si="13"/>
        <v>#DIV/0!</v>
      </c>
      <c r="ATS8" s="169" t="e">
        <f t="shared" si="13"/>
        <v>#DIV/0!</v>
      </c>
      <c r="ATT8" s="169" t="e">
        <f t="shared" si="13"/>
        <v>#DIV/0!</v>
      </c>
      <c r="ATU8" s="169" t="e">
        <f t="shared" si="13"/>
        <v>#DIV/0!</v>
      </c>
      <c r="ATV8" s="169" t="e">
        <f t="shared" si="13"/>
        <v>#DIV/0!</v>
      </c>
      <c r="ATW8" s="169" t="e">
        <f t="shared" si="13"/>
        <v>#DIV/0!</v>
      </c>
      <c r="ATX8" s="169" t="e">
        <f t="shared" si="13"/>
        <v>#DIV/0!</v>
      </c>
      <c r="ATY8" s="169" t="e">
        <f t="shared" si="13"/>
        <v>#DIV/0!</v>
      </c>
      <c r="ATZ8" s="169" t="e">
        <f t="shared" si="13"/>
        <v>#DIV/0!</v>
      </c>
      <c r="AUA8" s="169" t="e">
        <f t="shared" si="13"/>
        <v>#DIV/0!</v>
      </c>
      <c r="AUB8" s="169" t="e">
        <f t="shared" si="13"/>
        <v>#DIV/0!</v>
      </c>
      <c r="AUC8" s="169" t="e">
        <f t="shared" si="13"/>
        <v>#DIV/0!</v>
      </c>
      <c r="AUD8" s="169" t="e">
        <f t="shared" si="14"/>
        <v>#DIV/0!</v>
      </c>
      <c r="AUE8" s="169" t="e">
        <f t="shared" si="14"/>
        <v>#DIV/0!</v>
      </c>
      <c r="AUF8" s="169" t="e">
        <f t="shared" si="14"/>
        <v>#DIV/0!</v>
      </c>
      <c r="AUG8" s="169" t="e">
        <f t="shared" si="14"/>
        <v>#DIV/0!</v>
      </c>
      <c r="AUH8" s="169" t="e">
        <f t="shared" si="14"/>
        <v>#DIV/0!</v>
      </c>
      <c r="AUI8" s="169" t="e">
        <f t="shared" si="14"/>
        <v>#DIV/0!</v>
      </c>
      <c r="AUJ8" s="169" t="e">
        <f t="shared" si="14"/>
        <v>#DIV/0!</v>
      </c>
      <c r="AUK8" s="169" t="e">
        <f t="shared" si="14"/>
        <v>#DIV/0!</v>
      </c>
      <c r="AUL8" s="169" t="e">
        <f t="shared" si="14"/>
        <v>#DIV/0!</v>
      </c>
      <c r="AUM8" s="169" t="e">
        <f t="shared" si="14"/>
        <v>#DIV/0!</v>
      </c>
      <c r="AUN8" s="169" t="e">
        <f t="shared" si="14"/>
        <v>#DIV/0!</v>
      </c>
      <c r="AUO8" s="169" t="e">
        <f t="shared" si="14"/>
        <v>#DIV/0!</v>
      </c>
      <c r="AUP8" s="169" t="e">
        <f t="shared" si="14"/>
        <v>#DIV/0!</v>
      </c>
      <c r="AUQ8" s="169" t="e">
        <f t="shared" si="14"/>
        <v>#DIV/0!</v>
      </c>
      <c r="AUR8" s="169" t="e">
        <f t="shared" si="14"/>
        <v>#DIV/0!</v>
      </c>
      <c r="AUS8" s="169" t="e">
        <f t="shared" si="14"/>
        <v>#DIV/0!</v>
      </c>
      <c r="AUT8" s="169" t="e">
        <f t="shared" si="15"/>
        <v>#DIV/0!</v>
      </c>
      <c r="AUU8" s="162" t="e">
        <f t="shared" si="16"/>
        <v>#DIV/0!</v>
      </c>
      <c r="AUV8" s="162" t="e">
        <f t="shared" si="16"/>
        <v>#DIV/0!</v>
      </c>
      <c r="AUW8" s="162" t="e">
        <f t="shared" si="16"/>
        <v>#DIV/0!</v>
      </c>
      <c r="AUX8" s="162" t="e">
        <f t="shared" si="16"/>
        <v>#DIV/0!</v>
      </c>
      <c r="AUY8" s="162" t="e">
        <f t="shared" si="16"/>
        <v>#DIV/0!</v>
      </c>
      <c r="AUZ8" s="162" t="e">
        <f t="shared" si="16"/>
        <v>#DIV/0!</v>
      </c>
      <c r="AVA8" s="162" t="e">
        <f t="shared" si="16"/>
        <v>#DIV/0!</v>
      </c>
      <c r="AVB8" s="162" t="e">
        <f t="shared" si="16"/>
        <v>#DIV/0!</v>
      </c>
      <c r="AVC8" s="162" t="e">
        <f t="shared" si="16"/>
        <v>#DIV/0!</v>
      </c>
      <c r="AVD8" s="162" t="e">
        <f t="shared" si="16"/>
        <v>#DIV/0!</v>
      </c>
      <c r="AVE8" s="162" t="e">
        <f t="shared" si="16"/>
        <v>#DIV/0!</v>
      </c>
      <c r="AVF8" s="162" t="e">
        <f t="shared" si="16"/>
        <v>#DIV/0!</v>
      </c>
      <c r="AVG8" s="162" t="e">
        <f t="shared" si="16"/>
        <v>#DIV/0!</v>
      </c>
      <c r="AVH8" s="162" t="e">
        <f t="shared" si="16"/>
        <v>#DIV/0!</v>
      </c>
      <c r="AVI8" s="162" t="e">
        <f t="shared" si="16"/>
        <v>#DIV/0!</v>
      </c>
      <c r="AVJ8" s="162" t="e">
        <f t="shared" si="16"/>
        <v>#DIV/0!</v>
      </c>
      <c r="AVK8" s="162" t="e">
        <f t="shared" si="17"/>
        <v>#DIV/0!</v>
      </c>
      <c r="AVL8" s="162" t="e">
        <f t="shared" si="17"/>
        <v>#DIV/0!</v>
      </c>
      <c r="AVM8" s="162" t="e">
        <f t="shared" si="17"/>
        <v>#DIV/0!</v>
      </c>
      <c r="AVN8" s="162" t="e">
        <f t="shared" si="17"/>
        <v>#DIV/0!</v>
      </c>
      <c r="AVO8" s="162" t="e">
        <f t="shared" si="17"/>
        <v>#DIV/0!</v>
      </c>
      <c r="AVP8" s="162" t="e">
        <f t="shared" si="17"/>
        <v>#DIV/0!</v>
      </c>
      <c r="AVQ8" s="162" t="e">
        <f t="shared" si="17"/>
        <v>#DIV/0!</v>
      </c>
      <c r="AVR8" s="162" t="e">
        <f t="shared" si="17"/>
        <v>#DIV/0!</v>
      </c>
      <c r="AVS8" s="162" t="e">
        <f t="shared" si="17"/>
        <v>#DIV/0!</v>
      </c>
      <c r="AVT8" s="162" t="e">
        <f t="shared" si="17"/>
        <v>#DIV/0!</v>
      </c>
      <c r="AVU8" s="162" t="e">
        <f t="shared" si="17"/>
        <v>#DIV/0!</v>
      </c>
      <c r="AVV8" s="162" t="e">
        <f t="shared" si="17"/>
        <v>#DIV/0!</v>
      </c>
      <c r="AVW8" s="162" t="e">
        <f t="shared" si="17"/>
        <v>#DIV/0!</v>
      </c>
      <c r="AVX8" s="162" t="e">
        <f t="shared" si="17"/>
        <v>#DIV/0!</v>
      </c>
      <c r="AVY8" s="162" t="e">
        <f t="shared" si="17"/>
        <v>#DIV/0!</v>
      </c>
      <c r="AVZ8" s="162" t="e">
        <f t="shared" si="17"/>
        <v>#DIV/0!</v>
      </c>
      <c r="AWA8" s="162" t="e">
        <f t="shared" si="18"/>
        <v>#DIV/0!</v>
      </c>
      <c r="AWB8" s="162" t="e">
        <f t="shared" si="18"/>
        <v>#DIV/0!</v>
      </c>
      <c r="AWC8" s="162" t="e">
        <f t="shared" si="18"/>
        <v>#DIV/0!</v>
      </c>
      <c r="AWD8" s="162" t="e">
        <f t="shared" si="18"/>
        <v>#DIV/0!</v>
      </c>
      <c r="AWE8" s="162" t="e">
        <f t="shared" si="18"/>
        <v>#DIV/0!</v>
      </c>
      <c r="AWF8" s="162" t="e">
        <f t="shared" si="18"/>
        <v>#DIV/0!</v>
      </c>
      <c r="AWG8" s="162" t="e">
        <f t="shared" si="18"/>
        <v>#DIV/0!</v>
      </c>
      <c r="AWH8" s="162" t="e">
        <f t="shared" si="18"/>
        <v>#DIV/0!</v>
      </c>
      <c r="AWI8" s="162" t="e">
        <f t="shared" si="18"/>
        <v>#DIV/0!</v>
      </c>
      <c r="AWJ8" s="162" t="e">
        <f t="shared" si="18"/>
        <v>#DIV/0!</v>
      </c>
      <c r="AWK8" s="162" t="e">
        <f t="shared" si="18"/>
        <v>#DIV/0!</v>
      </c>
      <c r="AWL8" s="162" t="e">
        <f t="shared" si="18"/>
        <v>#DIV/0!</v>
      </c>
      <c r="AWM8" s="162" t="e">
        <f t="shared" si="18"/>
        <v>#DIV/0!</v>
      </c>
      <c r="AWN8" s="162" t="e">
        <f t="shared" si="18"/>
        <v>#DIV/0!</v>
      </c>
      <c r="AWO8" s="162" t="e">
        <f t="shared" si="18"/>
        <v>#DIV/0!</v>
      </c>
      <c r="AWP8" s="162" t="e">
        <f t="shared" si="18"/>
        <v>#DIV/0!</v>
      </c>
      <c r="AWQ8" s="162" t="e">
        <f t="shared" si="19"/>
        <v>#DIV/0!</v>
      </c>
      <c r="AWR8" s="162" t="e">
        <f t="shared" si="19"/>
        <v>#DIV/0!</v>
      </c>
      <c r="AWS8" s="162" t="e">
        <f t="shared" si="19"/>
        <v>#DIV/0!</v>
      </c>
      <c r="AWT8" s="162" t="e">
        <f t="shared" si="19"/>
        <v>#DIV/0!</v>
      </c>
      <c r="AWU8" s="162" t="e">
        <f t="shared" si="19"/>
        <v>#DIV/0!</v>
      </c>
      <c r="AWV8" s="162" t="e">
        <f t="shared" si="19"/>
        <v>#DIV/0!</v>
      </c>
      <c r="AWW8" s="162" t="e">
        <f t="shared" si="19"/>
        <v>#DIV/0!</v>
      </c>
      <c r="AWX8" s="162" t="e">
        <f t="shared" si="19"/>
        <v>#DIV/0!</v>
      </c>
      <c r="AWY8" s="162" t="e">
        <f t="shared" si="19"/>
        <v>#DIV/0!</v>
      </c>
      <c r="AWZ8" s="162" t="e">
        <f t="shared" si="19"/>
        <v>#DIV/0!</v>
      </c>
      <c r="AXA8" s="162" t="e">
        <f t="shared" si="19"/>
        <v>#DIV/0!</v>
      </c>
      <c r="AXB8" s="162" t="e">
        <f t="shared" si="19"/>
        <v>#DIV/0!</v>
      </c>
      <c r="AXC8" s="162" t="e">
        <f t="shared" si="19"/>
        <v>#DIV/0!</v>
      </c>
      <c r="AXD8" s="162" t="e">
        <f t="shared" si="19"/>
        <v>#DIV/0!</v>
      </c>
      <c r="AXE8" s="162" t="e">
        <f t="shared" si="19"/>
        <v>#DIV/0!</v>
      </c>
      <c r="AXF8" s="162" t="e">
        <f t="shared" si="19"/>
        <v>#DIV/0!</v>
      </c>
      <c r="AXG8" s="162" t="e">
        <f t="shared" si="20"/>
        <v>#DIV/0!</v>
      </c>
      <c r="AXH8" s="162" t="e">
        <f t="shared" si="20"/>
        <v>#DIV/0!</v>
      </c>
      <c r="AXI8" s="162" t="e">
        <f t="shared" si="20"/>
        <v>#DIV/0!</v>
      </c>
      <c r="AXJ8" s="162" t="e">
        <f t="shared" si="20"/>
        <v>#DIV/0!</v>
      </c>
      <c r="AXK8" s="234" t="e">
        <f t="shared" ref="AXK8:AZV8" si="87">-NP8/(AKU8*($B$8-AVERAGE(AUV8:AUW8)))</f>
        <v>#DIV/0!</v>
      </c>
      <c r="AXL8" s="111" t="e">
        <f t="shared" si="87"/>
        <v>#DIV/0!</v>
      </c>
      <c r="AXM8" s="111" t="e">
        <f t="shared" si="87"/>
        <v>#DIV/0!</v>
      </c>
      <c r="AXN8" s="111" t="e">
        <f t="shared" si="87"/>
        <v>#DIV/0!</v>
      </c>
      <c r="AXO8" s="111" t="e">
        <f t="shared" si="87"/>
        <v>#DIV/0!</v>
      </c>
      <c r="AXP8" s="111" t="e">
        <f t="shared" si="87"/>
        <v>#DIV/0!</v>
      </c>
      <c r="AXQ8" s="111" t="e">
        <f t="shared" si="87"/>
        <v>#DIV/0!</v>
      </c>
      <c r="AXR8" s="111" t="e">
        <f t="shared" si="87"/>
        <v>#DIV/0!</v>
      </c>
      <c r="AXS8" s="111" t="e">
        <f t="shared" si="87"/>
        <v>#DIV/0!</v>
      </c>
      <c r="AXT8" s="111" t="e">
        <f t="shared" si="87"/>
        <v>#DIV/0!</v>
      </c>
      <c r="AXU8" s="111" t="e">
        <f t="shared" si="87"/>
        <v>#DIV/0!</v>
      </c>
      <c r="AXV8" s="111" t="e">
        <f t="shared" si="87"/>
        <v>#DIV/0!</v>
      </c>
      <c r="AXW8" s="111" t="e">
        <f t="shared" si="87"/>
        <v>#DIV/0!</v>
      </c>
      <c r="AXX8" s="111" t="e">
        <f t="shared" si="87"/>
        <v>#DIV/0!</v>
      </c>
      <c r="AXY8" s="111" t="e">
        <f t="shared" si="87"/>
        <v>#DIV/0!</v>
      </c>
      <c r="AXZ8" s="111" t="e">
        <f t="shared" si="87"/>
        <v>#DIV/0!</v>
      </c>
      <c r="AYA8" s="111" t="e">
        <f t="shared" si="87"/>
        <v>#DIV/0!</v>
      </c>
      <c r="AYB8" s="111" t="e">
        <f t="shared" si="87"/>
        <v>#DIV/0!</v>
      </c>
      <c r="AYC8" s="111" t="e">
        <f t="shared" si="87"/>
        <v>#DIV/0!</v>
      </c>
      <c r="AYD8" s="111" t="e">
        <f t="shared" si="87"/>
        <v>#DIV/0!</v>
      </c>
      <c r="AYE8" s="111" t="e">
        <f t="shared" si="87"/>
        <v>#DIV/0!</v>
      </c>
      <c r="AYF8" s="111" t="e">
        <f t="shared" si="87"/>
        <v>#DIV/0!</v>
      </c>
      <c r="AYG8" s="111" t="e">
        <f t="shared" si="87"/>
        <v>#DIV/0!</v>
      </c>
      <c r="AYH8" s="111" t="e">
        <f t="shared" si="87"/>
        <v>#DIV/0!</v>
      </c>
      <c r="AYI8" s="111" t="e">
        <f t="shared" si="87"/>
        <v>#DIV/0!</v>
      </c>
      <c r="AYJ8" s="111" t="e">
        <f t="shared" si="87"/>
        <v>#DIV/0!</v>
      </c>
      <c r="AYK8" s="111" t="e">
        <f t="shared" si="87"/>
        <v>#DIV/0!</v>
      </c>
      <c r="AYL8" s="111" t="e">
        <f t="shared" si="87"/>
        <v>#DIV/0!</v>
      </c>
      <c r="AYM8" s="111" t="e">
        <f t="shared" si="87"/>
        <v>#DIV/0!</v>
      </c>
      <c r="AYN8" s="111" t="e">
        <f t="shared" si="87"/>
        <v>#DIV/0!</v>
      </c>
      <c r="AYO8" s="111" t="e">
        <f t="shared" si="87"/>
        <v>#DIV/0!</v>
      </c>
      <c r="AYP8" s="111" t="e">
        <f t="shared" si="87"/>
        <v>#DIV/0!</v>
      </c>
      <c r="AYQ8" s="111" t="e">
        <f t="shared" si="87"/>
        <v>#DIV/0!</v>
      </c>
      <c r="AYR8" s="111" t="e">
        <f t="shared" si="87"/>
        <v>#DIV/0!</v>
      </c>
      <c r="AYS8" s="111" t="e">
        <f t="shared" si="87"/>
        <v>#DIV/0!</v>
      </c>
      <c r="AYT8" s="111" t="e">
        <f t="shared" si="87"/>
        <v>#DIV/0!</v>
      </c>
      <c r="AYU8" s="111" t="e">
        <f t="shared" si="87"/>
        <v>#DIV/0!</v>
      </c>
      <c r="AYV8" s="111" t="e">
        <f t="shared" si="87"/>
        <v>#DIV/0!</v>
      </c>
      <c r="AYW8" s="111" t="e">
        <f t="shared" si="87"/>
        <v>#DIV/0!</v>
      </c>
      <c r="AYX8" s="111" t="e">
        <f t="shared" si="87"/>
        <v>#DIV/0!</v>
      </c>
      <c r="AYY8" s="111" t="e">
        <f t="shared" si="87"/>
        <v>#DIV/0!</v>
      </c>
      <c r="AYZ8" s="111" t="e">
        <f t="shared" si="87"/>
        <v>#DIV/0!</v>
      </c>
      <c r="AZA8" s="111" t="e">
        <f t="shared" si="87"/>
        <v>#DIV/0!</v>
      </c>
      <c r="AZB8" s="111" t="e">
        <f t="shared" si="87"/>
        <v>#DIV/0!</v>
      </c>
      <c r="AZC8" s="111" t="e">
        <f t="shared" si="87"/>
        <v>#DIV/0!</v>
      </c>
      <c r="AZD8" s="111" t="e">
        <f t="shared" si="87"/>
        <v>#DIV/0!</v>
      </c>
      <c r="AZE8" s="111" t="e">
        <f t="shared" si="87"/>
        <v>#DIV/0!</v>
      </c>
      <c r="AZF8" s="111" t="e">
        <f t="shared" si="87"/>
        <v>#DIV/0!</v>
      </c>
      <c r="AZG8" s="111" t="e">
        <f t="shared" si="87"/>
        <v>#DIV/0!</v>
      </c>
      <c r="AZH8" s="111" t="e">
        <f t="shared" si="87"/>
        <v>#DIV/0!</v>
      </c>
      <c r="AZI8" s="111" t="e">
        <f t="shared" si="87"/>
        <v>#DIV/0!</v>
      </c>
      <c r="AZJ8" s="111" t="e">
        <f t="shared" si="87"/>
        <v>#DIV/0!</v>
      </c>
      <c r="AZK8" s="111" t="e">
        <f t="shared" si="87"/>
        <v>#DIV/0!</v>
      </c>
      <c r="AZL8" s="111" t="e">
        <f t="shared" si="87"/>
        <v>#DIV/0!</v>
      </c>
      <c r="AZM8" s="111" t="e">
        <f t="shared" si="87"/>
        <v>#DIV/0!</v>
      </c>
      <c r="AZN8" s="111" t="e">
        <f t="shared" si="87"/>
        <v>#DIV/0!</v>
      </c>
      <c r="AZO8" s="111" t="e">
        <f t="shared" si="87"/>
        <v>#DIV/0!</v>
      </c>
      <c r="AZP8" s="111" t="e">
        <f t="shared" si="87"/>
        <v>#DIV/0!</v>
      </c>
      <c r="AZQ8" s="111" t="e">
        <f t="shared" si="87"/>
        <v>#DIV/0!</v>
      </c>
      <c r="AZR8" s="111" t="e">
        <f t="shared" si="87"/>
        <v>#DIV/0!</v>
      </c>
      <c r="AZS8" s="111" t="e">
        <f t="shared" si="87"/>
        <v>#DIV/0!</v>
      </c>
      <c r="AZT8" s="111" t="e">
        <f t="shared" si="87"/>
        <v>#DIV/0!</v>
      </c>
      <c r="AZU8" s="111" t="e">
        <f t="shared" si="87"/>
        <v>#DIV/0!</v>
      </c>
      <c r="AZV8" s="111" t="e">
        <f t="shared" si="87"/>
        <v>#DIV/0!</v>
      </c>
      <c r="AZW8" s="111" t="e">
        <f>-QB8/(ANG8*($B$8-AVERAGE(AXH8:AXI8)))</f>
        <v>#DIV/0!</v>
      </c>
      <c r="AZX8" s="284" t="e">
        <f t="shared" ref="AZX8:BCI8" si="88">-NP8/(SS8*($B$8-AVERAGE(AUU8:AUV8)))</f>
        <v>#DIV/0!</v>
      </c>
      <c r="AZY8" s="110" t="e">
        <f t="shared" si="88"/>
        <v>#DIV/0!</v>
      </c>
      <c r="AZZ8" s="110" t="e">
        <f t="shared" si="88"/>
        <v>#DIV/0!</v>
      </c>
      <c r="BAA8" s="110" t="e">
        <f t="shared" si="88"/>
        <v>#DIV/0!</v>
      </c>
      <c r="BAB8" s="110" t="e">
        <f t="shared" si="88"/>
        <v>#DIV/0!</v>
      </c>
      <c r="BAC8" s="110" t="e">
        <f t="shared" si="88"/>
        <v>#DIV/0!</v>
      </c>
      <c r="BAD8" s="110" t="e">
        <f t="shared" si="88"/>
        <v>#DIV/0!</v>
      </c>
      <c r="BAE8" s="110" t="e">
        <f t="shared" si="88"/>
        <v>#DIV/0!</v>
      </c>
      <c r="BAF8" s="110" t="e">
        <f t="shared" si="88"/>
        <v>#DIV/0!</v>
      </c>
      <c r="BAG8" s="110" t="e">
        <f t="shared" si="88"/>
        <v>#DIV/0!</v>
      </c>
      <c r="BAH8" s="110" t="e">
        <f t="shared" si="88"/>
        <v>#DIV/0!</v>
      </c>
      <c r="BAI8" s="110" t="e">
        <f t="shared" si="88"/>
        <v>#DIV/0!</v>
      </c>
      <c r="BAJ8" s="110" t="e">
        <f t="shared" si="88"/>
        <v>#DIV/0!</v>
      </c>
      <c r="BAK8" s="110" t="e">
        <f t="shared" si="88"/>
        <v>#DIV/0!</v>
      </c>
      <c r="BAL8" s="110" t="e">
        <f t="shared" si="88"/>
        <v>#DIV/0!</v>
      </c>
      <c r="BAM8" s="110" t="e">
        <f t="shared" si="88"/>
        <v>#DIV/0!</v>
      </c>
      <c r="BAN8" s="110" t="e">
        <f t="shared" si="88"/>
        <v>#DIV/0!</v>
      </c>
      <c r="BAO8" s="110" t="e">
        <f t="shared" si="88"/>
        <v>#DIV/0!</v>
      </c>
      <c r="BAP8" s="110" t="e">
        <f t="shared" si="88"/>
        <v>#DIV/0!</v>
      </c>
      <c r="BAQ8" s="110" t="e">
        <f t="shared" si="88"/>
        <v>#DIV/0!</v>
      </c>
      <c r="BAR8" s="110" t="e">
        <f t="shared" si="88"/>
        <v>#DIV/0!</v>
      </c>
      <c r="BAS8" s="110" t="e">
        <f t="shared" si="88"/>
        <v>#DIV/0!</v>
      </c>
      <c r="BAT8" s="110" t="e">
        <f t="shared" si="88"/>
        <v>#DIV/0!</v>
      </c>
      <c r="BAU8" s="110" t="e">
        <f t="shared" si="88"/>
        <v>#DIV/0!</v>
      </c>
      <c r="BAV8" s="110" t="e">
        <f t="shared" si="88"/>
        <v>#DIV/0!</v>
      </c>
      <c r="BAW8" s="110" t="e">
        <f t="shared" si="88"/>
        <v>#DIV/0!</v>
      </c>
      <c r="BAX8" s="110" t="e">
        <f t="shared" si="88"/>
        <v>#DIV/0!</v>
      </c>
      <c r="BAY8" s="110" t="e">
        <f t="shared" si="88"/>
        <v>#DIV/0!</v>
      </c>
      <c r="BAZ8" s="110" t="e">
        <f t="shared" si="88"/>
        <v>#DIV/0!</v>
      </c>
      <c r="BBA8" s="110" t="e">
        <f t="shared" si="88"/>
        <v>#DIV/0!</v>
      </c>
      <c r="BBB8" s="110" t="e">
        <f t="shared" si="88"/>
        <v>#DIV/0!</v>
      </c>
      <c r="BBC8" s="110" t="e">
        <f t="shared" si="88"/>
        <v>#DIV/0!</v>
      </c>
      <c r="BBD8" s="110" t="e">
        <f t="shared" si="88"/>
        <v>#DIV/0!</v>
      </c>
      <c r="BBE8" s="110" t="e">
        <f t="shared" si="88"/>
        <v>#DIV/0!</v>
      </c>
      <c r="BBF8" s="110" t="e">
        <f t="shared" si="88"/>
        <v>#DIV/0!</v>
      </c>
      <c r="BBG8" s="110" t="e">
        <f t="shared" si="88"/>
        <v>#DIV/0!</v>
      </c>
      <c r="BBH8" s="110" t="e">
        <f t="shared" si="88"/>
        <v>#DIV/0!</v>
      </c>
      <c r="BBI8" s="110" t="e">
        <f t="shared" si="88"/>
        <v>#DIV/0!</v>
      </c>
      <c r="BBJ8" s="110" t="e">
        <f t="shared" si="88"/>
        <v>#DIV/0!</v>
      </c>
      <c r="BBK8" s="110" t="e">
        <f t="shared" si="88"/>
        <v>#DIV/0!</v>
      </c>
      <c r="BBL8" s="110" t="e">
        <f t="shared" si="88"/>
        <v>#DIV/0!</v>
      </c>
      <c r="BBM8" s="110" t="e">
        <f t="shared" si="88"/>
        <v>#DIV/0!</v>
      </c>
      <c r="BBN8" s="110" t="e">
        <f t="shared" si="88"/>
        <v>#DIV/0!</v>
      </c>
      <c r="BBO8" s="110" t="e">
        <f t="shared" si="88"/>
        <v>#DIV/0!</v>
      </c>
      <c r="BBP8" s="110" t="e">
        <f t="shared" si="88"/>
        <v>#DIV/0!</v>
      </c>
      <c r="BBQ8" s="110" t="e">
        <f t="shared" si="88"/>
        <v>#DIV/0!</v>
      </c>
      <c r="BBR8" s="110" t="e">
        <f t="shared" si="88"/>
        <v>#DIV/0!</v>
      </c>
      <c r="BBS8" s="110" t="e">
        <f t="shared" si="88"/>
        <v>#DIV/0!</v>
      </c>
      <c r="BBT8" s="110" t="e">
        <f t="shared" si="88"/>
        <v>#DIV/0!</v>
      </c>
      <c r="BBU8" s="110" t="e">
        <f t="shared" si="88"/>
        <v>#DIV/0!</v>
      </c>
      <c r="BBV8" s="110" t="e">
        <f t="shared" si="88"/>
        <v>#DIV/0!</v>
      </c>
      <c r="BBW8" s="110" t="e">
        <f t="shared" si="88"/>
        <v>#DIV/0!</v>
      </c>
      <c r="BBX8" s="110" t="e">
        <f t="shared" si="88"/>
        <v>#DIV/0!</v>
      </c>
      <c r="BBY8" s="110" t="e">
        <f t="shared" si="88"/>
        <v>#DIV/0!</v>
      </c>
      <c r="BBZ8" s="110" t="e">
        <f t="shared" si="88"/>
        <v>#DIV/0!</v>
      </c>
      <c r="BCA8" s="110" t="e">
        <f t="shared" si="88"/>
        <v>#DIV/0!</v>
      </c>
      <c r="BCB8" s="110" t="e">
        <f t="shared" si="88"/>
        <v>#DIV/0!</v>
      </c>
      <c r="BCC8" s="110" t="e">
        <f t="shared" si="88"/>
        <v>#DIV/0!</v>
      </c>
      <c r="BCD8" s="110" t="e">
        <f t="shared" si="88"/>
        <v>#DIV/0!</v>
      </c>
      <c r="BCE8" s="110" t="e">
        <f t="shared" si="88"/>
        <v>#DIV/0!</v>
      </c>
      <c r="BCF8" s="110" t="e">
        <f t="shared" si="88"/>
        <v>#DIV/0!</v>
      </c>
      <c r="BCG8" s="110" t="e">
        <f t="shared" si="88"/>
        <v>#DIV/0!</v>
      </c>
      <c r="BCH8" s="110" t="e">
        <f t="shared" si="88"/>
        <v>#DIV/0!</v>
      </c>
      <c r="BCI8" s="110" t="e">
        <f t="shared" si="88"/>
        <v>#DIV/0!</v>
      </c>
      <c r="BCJ8" s="110" t="e">
        <f>-QB8/(VE8*($B$8-AVERAGE(AXG8:AXH8)))</f>
        <v>#DIV/0!</v>
      </c>
      <c r="BCK8" s="162" t="e">
        <f t="shared" ref="BCK8:BEV8" si="89">-NP8/(SS8*($B$8-300))</f>
        <v>#DIV/0!</v>
      </c>
      <c r="BCL8" s="97" t="e">
        <f t="shared" si="89"/>
        <v>#DIV/0!</v>
      </c>
      <c r="BCM8" s="97" t="e">
        <f t="shared" si="89"/>
        <v>#DIV/0!</v>
      </c>
      <c r="BCN8" s="97" t="e">
        <f t="shared" si="89"/>
        <v>#DIV/0!</v>
      </c>
      <c r="BCO8" s="97" t="e">
        <f t="shared" si="89"/>
        <v>#DIV/0!</v>
      </c>
      <c r="BCP8" s="97" t="e">
        <f t="shared" si="89"/>
        <v>#DIV/0!</v>
      </c>
      <c r="BCQ8" s="97" t="e">
        <f t="shared" si="89"/>
        <v>#DIV/0!</v>
      </c>
      <c r="BCR8" s="97" t="e">
        <f t="shared" si="89"/>
        <v>#DIV/0!</v>
      </c>
      <c r="BCS8" s="97" t="e">
        <f t="shared" si="89"/>
        <v>#DIV/0!</v>
      </c>
      <c r="BCT8" s="97" t="e">
        <f t="shared" si="89"/>
        <v>#DIV/0!</v>
      </c>
      <c r="BCU8" s="97" t="e">
        <f t="shared" si="89"/>
        <v>#DIV/0!</v>
      </c>
      <c r="BCV8" s="97" t="e">
        <f t="shared" si="89"/>
        <v>#DIV/0!</v>
      </c>
      <c r="BCW8" s="97" t="e">
        <f t="shared" si="89"/>
        <v>#DIV/0!</v>
      </c>
      <c r="BCX8" s="97" t="e">
        <f t="shared" si="89"/>
        <v>#DIV/0!</v>
      </c>
      <c r="BCY8" s="97" t="e">
        <f t="shared" si="89"/>
        <v>#DIV/0!</v>
      </c>
      <c r="BCZ8" s="97" t="e">
        <f t="shared" si="89"/>
        <v>#DIV/0!</v>
      </c>
      <c r="BDA8" s="97" t="e">
        <f t="shared" si="89"/>
        <v>#DIV/0!</v>
      </c>
      <c r="BDB8" s="97" t="e">
        <f t="shared" si="89"/>
        <v>#DIV/0!</v>
      </c>
      <c r="BDC8" s="97" t="e">
        <f t="shared" si="89"/>
        <v>#DIV/0!</v>
      </c>
      <c r="BDD8" s="97" t="e">
        <f t="shared" si="89"/>
        <v>#DIV/0!</v>
      </c>
      <c r="BDE8" s="97" t="e">
        <f t="shared" si="89"/>
        <v>#DIV/0!</v>
      </c>
      <c r="BDF8" s="97" t="e">
        <f t="shared" si="89"/>
        <v>#DIV/0!</v>
      </c>
      <c r="BDG8" s="97" t="e">
        <f t="shared" si="89"/>
        <v>#DIV/0!</v>
      </c>
      <c r="BDH8" s="97" t="e">
        <f t="shared" si="89"/>
        <v>#DIV/0!</v>
      </c>
      <c r="BDI8" s="97" t="e">
        <f t="shared" si="89"/>
        <v>#DIV/0!</v>
      </c>
      <c r="BDJ8" s="97" t="e">
        <f t="shared" si="89"/>
        <v>#DIV/0!</v>
      </c>
      <c r="BDK8" s="97" t="e">
        <f t="shared" si="89"/>
        <v>#DIV/0!</v>
      </c>
      <c r="BDL8" s="97" t="e">
        <f t="shared" si="89"/>
        <v>#DIV/0!</v>
      </c>
      <c r="BDM8" s="97" t="e">
        <f t="shared" si="89"/>
        <v>#DIV/0!</v>
      </c>
      <c r="BDN8" s="97" t="e">
        <f t="shared" si="89"/>
        <v>#DIV/0!</v>
      </c>
      <c r="BDO8" s="97" t="e">
        <f t="shared" si="89"/>
        <v>#DIV/0!</v>
      </c>
      <c r="BDP8" s="97" t="e">
        <f t="shared" si="89"/>
        <v>#DIV/0!</v>
      </c>
      <c r="BDQ8" s="97" t="e">
        <f t="shared" si="89"/>
        <v>#DIV/0!</v>
      </c>
      <c r="BDR8" s="97" t="e">
        <f t="shared" si="89"/>
        <v>#DIV/0!</v>
      </c>
      <c r="BDS8" s="97" t="e">
        <f t="shared" si="89"/>
        <v>#DIV/0!</v>
      </c>
      <c r="BDT8" s="97" t="e">
        <f t="shared" si="89"/>
        <v>#DIV/0!</v>
      </c>
      <c r="BDU8" s="97" t="e">
        <f t="shared" si="89"/>
        <v>#DIV/0!</v>
      </c>
      <c r="BDV8" s="97" t="e">
        <f t="shared" si="89"/>
        <v>#DIV/0!</v>
      </c>
      <c r="BDW8" s="97" t="e">
        <f t="shared" si="89"/>
        <v>#DIV/0!</v>
      </c>
      <c r="BDX8" s="97" t="e">
        <f t="shared" si="89"/>
        <v>#DIV/0!</v>
      </c>
      <c r="BDY8" s="97" t="e">
        <f t="shared" si="89"/>
        <v>#DIV/0!</v>
      </c>
      <c r="BDZ8" s="97" t="e">
        <f t="shared" si="89"/>
        <v>#DIV/0!</v>
      </c>
      <c r="BEA8" s="97" t="e">
        <f t="shared" si="89"/>
        <v>#DIV/0!</v>
      </c>
      <c r="BEB8" s="97" t="e">
        <f t="shared" si="89"/>
        <v>#DIV/0!</v>
      </c>
      <c r="BEC8" s="97" t="e">
        <f t="shared" si="89"/>
        <v>#DIV/0!</v>
      </c>
      <c r="BED8" s="97" t="e">
        <f t="shared" si="89"/>
        <v>#DIV/0!</v>
      </c>
      <c r="BEE8" s="97" t="e">
        <f t="shared" si="89"/>
        <v>#DIV/0!</v>
      </c>
      <c r="BEF8" s="97" t="e">
        <f t="shared" si="89"/>
        <v>#DIV/0!</v>
      </c>
      <c r="BEG8" s="97" t="e">
        <f t="shared" si="89"/>
        <v>#DIV/0!</v>
      </c>
      <c r="BEH8" s="97" t="e">
        <f t="shared" si="89"/>
        <v>#DIV/0!</v>
      </c>
      <c r="BEI8" s="97" t="e">
        <f t="shared" si="89"/>
        <v>#DIV/0!</v>
      </c>
      <c r="BEJ8" s="97" t="e">
        <f t="shared" si="89"/>
        <v>#DIV/0!</v>
      </c>
      <c r="BEK8" s="97" t="e">
        <f t="shared" si="89"/>
        <v>#DIV/0!</v>
      </c>
      <c r="BEL8" s="97" t="e">
        <f t="shared" si="89"/>
        <v>#DIV/0!</v>
      </c>
      <c r="BEM8" s="97" t="e">
        <f t="shared" si="89"/>
        <v>#DIV/0!</v>
      </c>
      <c r="BEN8" s="97" t="e">
        <f t="shared" si="89"/>
        <v>#DIV/0!</v>
      </c>
      <c r="BEO8" s="97" t="e">
        <f t="shared" si="89"/>
        <v>#DIV/0!</v>
      </c>
      <c r="BEP8" s="97" t="e">
        <f t="shared" si="89"/>
        <v>#DIV/0!</v>
      </c>
      <c r="BEQ8" s="97" t="e">
        <f t="shared" si="89"/>
        <v>#DIV/0!</v>
      </c>
      <c r="BER8" s="97" t="e">
        <f t="shared" si="89"/>
        <v>#DIV/0!</v>
      </c>
      <c r="BES8" s="97" t="e">
        <f t="shared" si="89"/>
        <v>#DIV/0!</v>
      </c>
      <c r="BET8" s="97" t="e">
        <f t="shared" si="89"/>
        <v>#DIV/0!</v>
      </c>
      <c r="BEU8" s="97" t="e">
        <f t="shared" si="89"/>
        <v>#DIV/0!</v>
      </c>
      <c r="BEV8" s="97" t="e">
        <f t="shared" si="89"/>
        <v>#DIV/0!</v>
      </c>
      <c r="BEW8" s="97" t="e">
        <f>-QB8/(VE8*($B$8-300))</f>
        <v>#DIV/0!</v>
      </c>
      <c r="BEX8" s="184" t="e">
        <f t="shared" si="24"/>
        <v>#DIV/0!</v>
      </c>
      <c r="BEY8" s="34" t="e">
        <f t="shared" si="24"/>
        <v>#DIV/0!</v>
      </c>
      <c r="BEZ8" s="34" t="e">
        <f t="shared" si="24"/>
        <v>#DIV/0!</v>
      </c>
      <c r="BFA8" s="34" t="e">
        <f t="shared" si="24"/>
        <v>#DIV/0!</v>
      </c>
      <c r="BFB8" s="34" t="e">
        <f t="shared" si="24"/>
        <v>#DIV/0!</v>
      </c>
      <c r="BFC8" s="34" t="e">
        <f t="shared" si="24"/>
        <v>#DIV/0!</v>
      </c>
      <c r="BFD8" s="34" t="e">
        <f t="shared" si="24"/>
        <v>#DIV/0!</v>
      </c>
      <c r="BFE8" s="34" t="e">
        <f t="shared" si="24"/>
        <v>#DIV/0!</v>
      </c>
      <c r="BFF8" s="34" t="e">
        <f t="shared" si="24"/>
        <v>#DIV/0!</v>
      </c>
      <c r="BFG8" s="34" t="e">
        <f t="shared" si="24"/>
        <v>#DIV/0!</v>
      </c>
      <c r="BFH8" s="34" t="e">
        <f t="shared" si="24"/>
        <v>#DIV/0!</v>
      </c>
      <c r="BFI8" s="34" t="e">
        <f t="shared" si="24"/>
        <v>#DIV/0!</v>
      </c>
      <c r="BFJ8" s="34" t="e">
        <f t="shared" si="24"/>
        <v>#DIV/0!</v>
      </c>
      <c r="BFK8" s="34" t="e">
        <f t="shared" si="24"/>
        <v>#DIV/0!</v>
      </c>
      <c r="BFL8" s="34" t="e">
        <f t="shared" si="24"/>
        <v>#DIV/0!</v>
      </c>
      <c r="BFM8" s="34" t="e">
        <f t="shared" si="24"/>
        <v>#DIV/0!</v>
      </c>
      <c r="BFN8" s="34" t="e">
        <f t="shared" si="25"/>
        <v>#DIV/0!</v>
      </c>
      <c r="BFO8" s="34" t="e">
        <f t="shared" si="25"/>
        <v>#DIV/0!</v>
      </c>
      <c r="BFP8" s="34" t="e">
        <f t="shared" si="25"/>
        <v>#DIV/0!</v>
      </c>
      <c r="BFQ8" s="34" t="e">
        <f t="shared" si="25"/>
        <v>#DIV/0!</v>
      </c>
      <c r="BFR8" s="34" t="e">
        <f t="shared" si="25"/>
        <v>#DIV/0!</v>
      </c>
      <c r="BFS8" s="34" t="e">
        <f t="shared" si="25"/>
        <v>#DIV/0!</v>
      </c>
      <c r="BFT8" s="34" t="e">
        <f t="shared" si="25"/>
        <v>#DIV/0!</v>
      </c>
      <c r="BFU8" s="34" t="e">
        <f t="shared" si="25"/>
        <v>#DIV/0!</v>
      </c>
      <c r="BFV8" s="34" t="e">
        <f t="shared" si="25"/>
        <v>#DIV/0!</v>
      </c>
      <c r="BFW8" s="34" t="e">
        <f t="shared" si="25"/>
        <v>#DIV/0!</v>
      </c>
      <c r="BFX8" s="34" t="e">
        <f t="shared" si="25"/>
        <v>#DIV/0!</v>
      </c>
      <c r="BFY8" s="34" t="e">
        <f t="shared" si="25"/>
        <v>#DIV/0!</v>
      </c>
      <c r="BFZ8" s="34" t="e">
        <f t="shared" si="25"/>
        <v>#DIV/0!</v>
      </c>
      <c r="BGA8" s="34" t="e">
        <f t="shared" si="25"/>
        <v>#DIV/0!</v>
      </c>
      <c r="BGB8" s="34" t="e">
        <f t="shared" si="25"/>
        <v>#DIV/0!</v>
      </c>
      <c r="BGC8" s="34" t="e">
        <f t="shared" si="25"/>
        <v>#DIV/0!</v>
      </c>
      <c r="BGD8" s="34" t="e">
        <f t="shared" si="26"/>
        <v>#DIV/0!</v>
      </c>
      <c r="BGE8" s="34" t="e">
        <f t="shared" si="26"/>
        <v>#DIV/0!</v>
      </c>
      <c r="BGF8" s="34" t="e">
        <f t="shared" si="26"/>
        <v>#DIV/0!</v>
      </c>
      <c r="BGG8" s="34" t="e">
        <f t="shared" si="26"/>
        <v>#DIV/0!</v>
      </c>
      <c r="BGH8" s="34" t="e">
        <f t="shared" si="26"/>
        <v>#DIV/0!</v>
      </c>
      <c r="BGI8" s="34" t="e">
        <f t="shared" si="26"/>
        <v>#DIV/0!</v>
      </c>
      <c r="BGJ8" s="34" t="e">
        <f t="shared" si="26"/>
        <v>#DIV/0!</v>
      </c>
      <c r="BGK8" s="34" t="e">
        <f t="shared" si="26"/>
        <v>#DIV/0!</v>
      </c>
      <c r="BGL8" s="34" t="e">
        <f t="shared" si="26"/>
        <v>#DIV/0!</v>
      </c>
      <c r="BGM8" s="34" t="e">
        <f t="shared" si="26"/>
        <v>#DIV/0!</v>
      </c>
      <c r="BGN8" s="34" t="e">
        <f t="shared" si="26"/>
        <v>#DIV/0!</v>
      </c>
      <c r="BGO8" s="34" t="e">
        <f t="shared" si="26"/>
        <v>#DIV/0!</v>
      </c>
      <c r="BGP8" s="34" t="e">
        <f t="shared" si="26"/>
        <v>#DIV/0!</v>
      </c>
      <c r="BGQ8" s="34" t="e">
        <f t="shared" si="26"/>
        <v>#DIV/0!</v>
      </c>
      <c r="BGR8" s="34" t="e">
        <f t="shared" si="26"/>
        <v>#DIV/0!</v>
      </c>
      <c r="BGS8" s="34" t="e">
        <f t="shared" si="26"/>
        <v>#DIV/0!</v>
      </c>
      <c r="BGT8" s="34" t="e">
        <f t="shared" si="27"/>
        <v>#DIV/0!</v>
      </c>
      <c r="BGU8" s="34" t="e">
        <f t="shared" si="27"/>
        <v>#DIV/0!</v>
      </c>
      <c r="BGV8" s="34" t="e">
        <f t="shared" si="27"/>
        <v>#DIV/0!</v>
      </c>
      <c r="BGW8" s="34" t="e">
        <f t="shared" si="27"/>
        <v>#DIV/0!</v>
      </c>
      <c r="BGX8" s="34" t="e">
        <f t="shared" si="27"/>
        <v>#DIV/0!</v>
      </c>
      <c r="BGY8" s="34" t="e">
        <f t="shared" si="27"/>
        <v>#DIV/0!</v>
      </c>
      <c r="BGZ8" s="34" t="e">
        <f t="shared" si="27"/>
        <v>#DIV/0!</v>
      </c>
      <c r="BHA8" s="34" t="e">
        <f t="shared" si="27"/>
        <v>#DIV/0!</v>
      </c>
      <c r="BHB8" s="34" t="e">
        <f t="shared" si="27"/>
        <v>#DIV/0!</v>
      </c>
      <c r="BHC8" s="34" t="e">
        <f t="shared" si="27"/>
        <v>#DIV/0!</v>
      </c>
      <c r="BHD8" s="34" t="e">
        <f t="shared" si="27"/>
        <v>#DIV/0!</v>
      </c>
      <c r="BHE8" s="34" t="e">
        <f t="shared" si="27"/>
        <v>#DIV/0!</v>
      </c>
      <c r="BHF8" s="34" t="e">
        <f t="shared" si="27"/>
        <v>#DIV/0!</v>
      </c>
      <c r="BHG8" s="34" t="e">
        <f t="shared" si="27"/>
        <v>#DIV/0!</v>
      </c>
      <c r="BHH8" s="34" t="e">
        <f t="shared" si="27"/>
        <v>#DIV/0!</v>
      </c>
      <c r="BHI8" s="34" t="e">
        <f t="shared" si="27"/>
        <v>#DIV/0!</v>
      </c>
      <c r="BHJ8" s="34" t="e">
        <f t="shared" si="28"/>
        <v>#DIV/0!</v>
      </c>
      <c r="BHK8" s="34" t="e">
        <f t="shared" si="28"/>
        <v>#DIV/0!</v>
      </c>
      <c r="BHL8" s="34" t="e">
        <f t="shared" si="28"/>
        <v>#DIV/0!</v>
      </c>
      <c r="BHM8" s="34" t="e">
        <f t="shared" si="28"/>
        <v>#DIV/0!</v>
      </c>
      <c r="BHN8" s="100" t="e">
        <f t="shared" si="29"/>
        <v>#DIV/0!</v>
      </c>
      <c r="BHO8" s="100" t="e">
        <f t="shared" si="29"/>
        <v>#DIV/0!</v>
      </c>
      <c r="BHP8" s="100" t="e">
        <f t="shared" si="29"/>
        <v>#DIV/0!</v>
      </c>
      <c r="BHQ8" s="100" t="e">
        <f t="shared" si="29"/>
        <v>#DIV/0!</v>
      </c>
      <c r="BHR8" s="100" t="e">
        <f t="shared" si="29"/>
        <v>#DIV/0!</v>
      </c>
      <c r="BHS8" s="100" t="e">
        <f t="shared" si="29"/>
        <v>#DIV/0!</v>
      </c>
      <c r="BHT8" s="100" t="e">
        <f t="shared" si="29"/>
        <v>#DIV/0!</v>
      </c>
      <c r="BHU8" s="100" t="e">
        <f t="shared" si="29"/>
        <v>#DIV/0!</v>
      </c>
      <c r="BHV8" s="100" t="e">
        <f t="shared" si="29"/>
        <v>#DIV/0!</v>
      </c>
      <c r="BHW8" s="100" t="e">
        <f t="shared" si="29"/>
        <v>#DIV/0!</v>
      </c>
      <c r="BHX8" s="100" t="e">
        <f t="shared" si="29"/>
        <v>#DIV/0!</v>
      </c>
      <c r="BHY8" s="100" t="e">
        <f t="shared" si="29"/>
        <v>#DIV/0!</v>
      </c>
      <c r="BHZ8" s="100" t="e">
        <f t="shared" si="29"/>
        <v>#DIV/0!</v>
      </c>
      <c r="BIA8" s="100" t="e">
        <f t="shared" si="29"/>
        <v>#DIV/0!</v>
      </c>
      <c r="BIB8" s="100" t="e">
        <f t="shared" si="29"/>
        <v>#DIV/0!</v>
      </c>
      <c r="BIC8" s="100" t="e">
        <f t="shared" si="29"/>
        <v>#DIV/0!</v>
      </c>
      <c r="BID8" s="100" t="e">
        <f t="shared" si="30"/>
        <v>#DIV/0!</v>
      </c>
      <c r="BIE8" s="100" t="e">
        <f t="shared" si="30"/>
        <v>#DIV/0!</v>
      </c>
      <c r="BIF8" s="100" t="e">
        <f t="shared" si="30"/>
        <v>#DIV/0!</v>
      </c>
      <c r="BIG8" s="100" t="e">
        <f t="shared" si="30"/>
        <v>#DIV/0!</v>
      </c>
      <c r="BIH8" s="100" t="e">
        <f t="shared" si="30"/>
        <v>#DIV/0!</v>
      </c>
      <c r="BII8" s="100" t="e">
        <f t="shared" si="30"/>
        <v>#DIV/0!</v>
      </c>
      <c r="BIJ8" s="100" t="e">
        <f t="shared" si="30"/>
        <v>#DIV/0!</v>
      </c>
      <c r="BIK8" s="100" t="e">
        <f t="shared" si="30"/>
        <v>#DIV/0!</v>
      </c>
      <c r="BIL8" s="100" t="e">
        <f t="shared" si="30"/>
        <v>#DIV/0!</v>
      </c>
      <c r="BIM8" s="100" t="e">
        <f t="shared" si="30"/>
        <v>#DIV/0!</v>
      </c>
      <c r="BIN8" s="100" t="e">
        <f t="shared" si="30"/>
        <v>#DIV/0!</v>
      </c>
      <c r="BIO8" s="100" t="e">
        <f t="shared" si="30"/>
        <v>#DIV/0!</v>
      </c>
      <c r="BIP8" s="100" t="e">
        <f t="shared" si="30"/>
        <v>#DIV/0!</v>
      </c>
      <c r="BIQ8" s="100" t="e">
        <f t="shared" si="30"/>
        <v>#DIV/0!</v>
      </c>
      <c r="BIR8" s="100" t="e">
        <f t="shared" si="30"/>
        <v>#DIV/0!</v>
      </c>
      <c r="BIS8" s="100" t="e">
        <f t="shared" si="30"/>
        <v>#DIV/0!</v>
      </c>
      <c r="BIT8" s="100" t="e">
        <f t="shared" si="31"/>
        <v>#DIV/0!</v>
      </c>
      <c r="BIU8" s="100" t="e">
        <f t="shared" si="31"/>
        <v>#DIV/0!</v>
      </c>
      <c r="BIV8" s="100" t="e">
        <f t="shared" si="31"/>
        <v>#DIV/0!</v>
      </c>
      <c r="BIW8" s="100" t="e">
        <f t="shared" si="31"/>
        <v>#DIV/0!</v>
      </c>
      <c r="BIX8" s="100" t="e">
        <f t="shared" si="31"/>
        <v>#DIV/0!</v>
      </c>
      <c r="BIY8" s="100" t="e">
        <f t="shared" si="31"/>
        <v>#DIV/0!</v>
      </c>
      <c r="BIZ8" s="100" t="e">
        <f t="shared" si="31"/>
        <v>#DIV/0!</v>
      </c>
      <c r="BJA8" s="100" t="e">
        <f t="shared" si="31"/>
        <v>#DIV/0!</v>
      </c>
      <c r="BJB8" s="100" t="e">
        <f t="shared" si="31"/>
        <v>#DIV/0!</v>
      </c>
      <c r="BJC8" s="100" t="e">
        <f t="shared" si="31"/>
        <v>#DIV/0!</v>
      </c>
      <c r="BJD8" s="100" t="e">
        <f t="shared" si="31"/>
        <v>#DIV/0!</v>
      </c>
      <c r="BJE8" s="100" t="e">
        <f t="shared" si="31"/>
        <v>#DIV/0!</v>
      </c>
      <c r="BJF8" s="100" t="e">
        <f t="shared" si="31"/>
        <v>#DIV/0!</v>
      </c>
      <c r="BJG8" s="100" t="e">
        <f t="shared" si="31"/>
        <v>#DIV/0!</v>
      </c>
      <c r="BJH8" s="100" t="e">
        <f t="shared" si="31"/>
        <v>#DIV/0!</v>
      </c>
      <c r="BJI8" s="100" t="e">
        <f t="shared" si="31"/>
        <v>#DIV/0!</v>
      </c>
      <c r="BJJ8" s="100" t="e">
        <f t="shared" si="32"/>
        <v>#DIV/0!</v>
      </c>
      <c r="BJK8" s="100" t="e">
        <f t="shared" si="32"/>
        <v>#DIV/0!</v>
      </c>
      <c r="BJL8" s="100" t="e">
        <f t="shared" si="32"/>
        <v>#DIV/0!</v>
      </c>
      <c r="BJM8" s="100" t="e">
        <f t="shared" si="32"/>
        <v>#DIV/0!</v>
      </c>
      <c r="BJN8" s="100" t="e">
        <f t="shared" si="32"/>
        <v>#DIV/0!</v>
      </c>
      <c r="BJO8" s="100" t="e">
        <f t="shared" si="32"/>
        <v>#DIV/0!</v>
      </c>
      <c r="BJP8" s="100" t="e">
        <f t="shared" si="32"/>
        <v>#DIV/0!</v>
      </c>
      <c r="BJQ8" s="100" t="e">
        <f t="shared" si="32"/>
        <v>#DIV/0!</v>
      </c>
      <c r="BJR8" s="100" t="e">
        <f t="shared" si="32"/>
        <v>#DIV/0!</v>
      </c>
      <c r="BJS8" s="100" t="e">
        <f t="shared" si="32"/>
        <v>#DIV/0!</v>
      </c>
      <c r="BJT8" s="100" t="e">
        <f t="shared" si="32"/>
        <v>#DIV/0!</v>
      </c>
      <c r="BJU8" s="100" t="e">
        <f t="shared" si="32"/>
        <v>#DIV/0!</v>
      </c>
      <c r="BJV8" s="100" t="e">
        <f t="shared" si="32"/>
        <v>#DIV/0!</v>
      </c>
      <c r="BJW8" s="100" t="e">
        <f t="shared" si="32"/>
        <v>#DIV/0!</v>
      </c>
      <c r="BJX8" s="100" t="e">
        <f t="shared" si="32"/>
        <v>#DIV/0!</v>
      </c>
      <c r="BJY8" s="100" t="e">
        <f t="shared" si="32"/>
        <v>#DIV/0!</v>
      </c>
      <c r="BJZ8" s="100" t="e">
        <f t="shared" si="33"/>
        <v>#DIV/0!</v>
      </c>
      <c r="BKA8" s="100" t="e">
        <f t="shared" si="33"/>
        <v>#DIV/0!</v>
      </c>
      <c r="BKB8" s="100" t="e">
        <f t="shared" si="33"/>
        <v>#DIV/0!</v>
      </c>
      <c r="BKC8" s="100" t="e">
        <f t="shared" si="33"/>
        <v>#DIV/0!</v>
      </c>
      <c r="BKD8" s="289" t="e">
        <f t="shared" si="34"/>
        <v>#DIV/0!</v>
      </c>
      <c r="BKE8" s="29" t="e">
        <f t="shared" si="34"/>
        <v>#DIV/0!</v>
      </c>
      <c r="BKF8" s="29" t="e">
        <f t="shared" si="34"/>
        <v>#DIV/0!</v>
      </c>
      <c r="BKG8" s="29" t="e">
        <f t="shared" si="34"/>
        <v>#DIV/0!</v>
      </c>
      <c r="BKH8" s="29" t="e">
        <f t="shared" si="34"/>
        <v>#DIV/0!</v>
      </c>
      <c r="BKI8" s="29" t="e">
        <f t="shared" si="34"/>
        <v>#DIV/0!</v>
      </c>
      <c r="BKJ8" s="29" t="e">
        <f t="shared" si="34"/>
        <v>#DIV/0!</v>
      </c>
      <c r="BKK8" s="29" t="e">
        <f t="shared" si="34"/>
        <v>#DIV/0!</v>
      </c>
      <c r="BKL8" s="29" t="e">
        <f t="shared" si="34"/>
        <v>#DIV/0!</v>
      </c>
      <c r="BKM8" s="29" t="e">
        <f t="shared" si="34"/>
        <v>#DIV/0!</v>
      </c>
      <c r="BKN8" s="29" t="e">
        <f t="shared" si="34"/>
        <v>#DIV/0!</v>
      </c>
      <c r="BKO8" s="29" t="e">
        <f t="shared" si="34"/>
        <v>#DIV/0!</v>
      </c>
      <c r="BKP8" s="29" t="e">
        <f t="shared" si="34"/>
        <v>#DIV/0!</v>
      </c>
      <c r="BKQ8" s="29" t="e">
        <f t="shared" si="34"/>
        <v>#DIV/0!</v>
      </c>
      <c r="BKR8" s="29" t="e">
        <f t="shared" si="34"/>
        <v>#DIV/0!</v>
      </c>
      <c r="BKS8" s="29" t="e">
        <f t="shared" si="34"/>
        <v>#DIV/0!</v>
      </c>
      <c r="BKT8" s="29" t="e">
        <f t="shared" si="35"/>
        <v>#DIV/0!</v>
      </c>
      <c r="BKU8" s="29" t="e">
        <f t="shared" si="35"/>
        <v>#DIV/0!</v>
      </c>
      <c r="BKV8" s="29" t="e">
        <f t="shared" si="35"/>
        <v>#DIV/0!</v>
      </c>
      <c r="BKW8" s="29" t="e">
        <f t="shared" si="35"/>
        <v>#DIV/0!</v>
      </c>
      <c r="BKX8" s="29" t="e">
        <f t="shared" si="35"/>
        <v>#DIV/0!</v>
      </c>
      <c r="BKY8" s="29" t="e">
        <f t="shared" si="35"/>
        <v>#DIV/0!</v>
      </c>
      <c r="BKZ8" s="29" t="e">
        <f t="shared" si="35"/>
        <v>#DIV/0!</v>
      </c>
      <c r="BLA8" s="29" t="e">
        <f t="shared" si="35"/>
        <v>#DIV/0!</v>
      </c>
      <c r="BLB8" s="29" t="e">
        <f t="shared" si="35"/>
        <v>#DIV/0!</v>
      </c>
      <c r="BLC8" s="29" t="e">
        <f t="shared" si="35"/>
        <v>#DIV/0!</v>
      </c>
      <c r="BLD8" s="29" t="e">
        <f t="shared" si="35"/>
        <v>#DIV/0!</v>
      </c>
      <c r="BLE8" s="29" t="e">
        <f t="shared" si="35"/>
        <v>#DIV/0!</v>
      </c>
      <c r="BLF8" s="29" t="e">
        <f t="shared" si="35"/>
        <v>#DIV/0!</v>
      </c>
      <c r="BLG8" s="29" t="e">
        <f t="shared" si="35"/>
        <v>#DIV/0!</v>
      </c>
      <c r="BLH8" s="29" t="e">
        <f t="shared" si="35"/>
        <v>#DIV/0!</v>
      </c>
      <c r="BLI8" s="29" t="e">
        <f t="shared" si="35"/>
        <v>#DIV/0!</v>
      </c>
      <c r="BLJ8" s="29" t="e">
        <f t="shared" si="36"/>
        <v>#DIV/0!</v>
      </c>
      <c r="BLK8" s="29" t="e">
        <f t="shared" si="36"/>
        <v>#DIV/0!</v>
      </c>
      <c r="BLL8" s="29" t="e">
        <f t="shared" si="36"/>
        <v>#DIV/0!</v>
      </c>
      <c r="BLM8" s="29" t="e">
        <f t="shared" si="36"/>
        <v>#DIV/0!</v>
      </c>
      <c r="BLN8" s="29" t="e">
        <f t="shared" si="36"/>
        <v>#DIV/0!</v>
      </c>
      <c r="BLO8" s="29" t="e">
        <f t="shared" si="36"/>
        <v>#DIV/0!</v>
      </c>
      <c r="BLP8" s="29" t="e">
        <f t="shared" si="36"/>
        <v>#DIV/0!</v>
      </c>
      <c r="BLQ8" s="29" t="e">
        <f t="shared" si="36"/>
        <v>#DIV/0!</v>
      </c>
      <c r="BLR8" s="29" t="e">
        <f t="shared" si="36"/>
        <v>#DIV/0!</v>
      </c>
      <c r="BLS8" s="29" t="e">
        <f t="shared" si="36"/>
        <v>#DIV/0!</v>
      </c>
      <c r="BLT8" s="29" t="e">
        <f t="shared" si="36"/>
        <v>#DIV/0!</v>
      </c>
      <c r="BLU8" s="29" t="e">
        <f t="shared" si="36"/>
        <v>#DIV/0!</v>
      </c>
      <c r="BLV8" s="29" t="e">
        <f t="shared" si="36"/>
        <v>#DIV/0!</v>
      </c>
      <c r="BLW8" s="29" t="e">
        <f t="shared" si="36"/>
        <v>#DIV/0!</v>
      </c>
      <c r="BLX8" s="29" t="e">
        <f t="shared" si="36"/>
        <v>#DIV/0!</v>
      </c>
      <c r="BLY8" s="29" t="e">
        <f t="shared" si="36"/>
        <v>#DIV/0!</v>
      </c>
      <c r="BLZ8" s="29" t="e">
        <f t="shared" si="37"/>
        <v>#DIV/0!</v>
      </c>
      <c r="BMA8" s="29" t="e">
        <f t="shared" si="37"/>
        <v>#DIV/0!</v>
      </c>
      <c r="BMB8" s="29" t="e">
        <f t="shared" si="37"/>
        <v>#DIV/0!</v>
      </c>
      <c r="BMC8" s="29" t="e">
        <f t="shared" si="37"/>
        <v>#DIV/0!</v>
      </c>
      <c r="BMD8" s="29" t="e">
        <f t="shared" si="37"/>
        <v>#DIV/0!</v>
      </c>
      <c r="BME8" s="29" t="e">
        <f t="shared" si="37"/>
        <v>#DIV/0!</v>
      </c>
      <c r="BMF8" s="29" t="e">
        <f t="shared" si="37"/>
        <v>#DIV/0!</v>
      </c>
      <c r="BMG8" s="29" t="e">
        <f t="shared" si="37"/>
        <v>#DIV/0!</v>
      </c>
      <c r="BMH8" s="29" t="e">
        <f t="shared" si="37"/>
        <v>#DIV/0!</v>
      </c>
      <c r="BMI8" s="29" t="e">
        <f t="shared" si="37"/>
        <v>#DIV/0!</v>
      </c>
      <c r="BMJ8" s="29" t="e">
        <f t="shared" si="37"/>
        <v>#DIV/0!</v>
      </c>
      <c r="BMK8" s="29" t="e">
        <f t="shared" si="37"/>
        <v>#DIV/0!</v>
      </c>
      <c r="BML8" s="29" t="e">
        <f t="shared" si="37"/>
        <v>#DIV/0!</v>
      </c>
      <c r="BMM8" s="29" t="e">
        <f t="shared" si="37"/>
        <v>#DIV/0!</v>
      </c>
      <c r="BMN8" s="29" t="e">
        <f t="shared" si="37"/>
        <v>#DIV/0!</v>
      </c>
      <c r="BMO8" s="29" t="e">
        <f t="shared" si="37"/>
        <v>#DIV/0!</v>
      </c>
      <c r="BMP8" s="29" t="e">
        <f t="shared" si="38"/>
        <v>#DIV/0!</v>
      </c>
      <c r="BMQ8" s="29" t="e">
        <f t="shared" si="38"/>
        <v>#DIV/0!</v>
      </c>
      <c r="BMR8" s="29" t="e">
        <f t="shared" si="38"/>
        <v>#DIV/0!</v>
      </c>
      <c r="BMS8" s="29" t="e">
        <f t="shared" si="38"/>
        <v>#DIV/0!</v>
      </c>
      <c r="BMT8" s="162" t="e">
        <f t="shared" si="39"/>
        <v>#DIV/0!</v>
      </c>
      <c r="BMU8" s="97" t="e">
        <f t="shared" si="39"/>
        <v>#DIV/0!</v>
      </c>
      <c r="BMV8" s="97" t="e">
        <f t="shared" si="39"/>
        <v>#DIV/0!</v>
      </c>
      <c r="BMW8" s="97" t="e">
        <f t="shared" si="39"/>
        <v>#DIV/0!</v>
      </c>
      <c r="BMX8" s="97" t="e">
        <f t="shared" si="39"/>
        <v>#DIV/0!</v>
      </c>
      <c r="BMY8" s="97" t="e">
        <f t="shared" si="39"/>
        <v>#DIV/0!</v>
      </c>
      <c r="BMZ8" s="97" t="e">
        <f t="shared" si="39"/>
        <v>#DIV/0!</v>
      </c>
      <c r="BNA8" s="97" t="e">
        <f t="shared" si="39"/>
        <v>#DIV/0!</v>
      </c>
      <c r="BNB8" s="97" t="e">
        <f t="shared" si="39"/>
        <v>#DIV/0!</v>
      </c>
      <c r="BNC8" s="97" t="e">
        <f t="shared" si="39"/>
        <v>#DIV/0!</v>
      </c>
      <c r="BND8" s="97" t="e">
        <f t="shared" si="39"/>
        <v>#DIV/0!</v>
      </c>
      <c r="BNE8" s="97" t="e">
        <f t="shared" si="39"/>
        <v>#DIV/0!</v>
      </c>
      <c r="BNF8" s="97" t="e">
        <f t="shared" si="39"/>
        <v>#DIV/0!</v>
      </c>
      <c r="BNG8" s="97" t="e">
        <f t="shared" si="39"/>
        <v>#DIV/0!</v>
      </c>
      <c r="BNH8" s="97" t="e">
        <f t="shared" si="39"/>
        <v>#DIV/0!</v>
      </c>
      <c r="BNI8" s="97" t="e">
        <f t="shared" si="39"/>
        <v>#DIV/0!</v>
      </c>
      <c r="BNJ8" s="97" t="e">
        <f t="shared" si="40"/>
        <v>#DIV/0!</v>
      </c>
      <c r="BNK8" s="97" t="e">
        <f t="shared" si="40"/>
        <v>#DIV/0!</v>
      </c>
      <c r="BNL8" s="97" t="e">
        <f t="shared" si="40"/>
        <v>#DIV/0!</v>
      </c>
      <c r="BNM8" s="97" t="e">
        <f t="shared" si="40"/>
        <v>#DIV/0!</v>
      </c>
      <c r="BNN8" s="97" t="e">
        <f t="shared" si="40"/>
        <v>#DIV/0!</v>
      </c>
      <c r="BNO8" s="97" t="e">
        <f t="shared" si="40"/>
        <v>#DIV/0!</v>
      </c>
      <c r="BNP8" s="97" t="e">
        <f t="shared" si="40"/>
        <v>#DIV/0!</v>
      </c>
      <c r="BNQ8" s="97" t="e">
        <f t="shared" si="40"/>
        <v>#DIV/0!</v>
      </c>
      <c r="BNR8" s="97" t="e">
        <f t="shared" si="40"/>
        <v>#DIV/0!</v>
      </c>
      <c r="BNS8" s="97" t="e">
        <f t="shared" si="40"/>
        <v>#DIV/0!</v>
      </c>
      <c r="BNT8" s="97" t="e">
        <f t="shared" si="40"/>
        <v>#DIV/0!</v>
      </c>
      <c r="BNU8" s="97" t="e">
        <f t="shared" si="40"/>
        <v>#DIV/0!</v>
      </c>
      <c r="BNV8" s="97" t="e">
        <f t="shared" si="40"/>
        <v>#DIV/0!</v>
      </c>
      <c r="BNW8" s="97" t="e">
        <f t="shared" si="40"/>
        <v>#DIV/0!</v>
      </c>
      <c r="BNX8" s="97" t="e">
        <f t="shared" si="40"/>
        <v>#DIV/0!</v>
      </c>
      <c r="BNY8" s="97" t="e">
        <f t="shared" si="40"/>
        <v>#DIV/0!</v>
      </c>
      <c r="BNZ8" s="97" t="e">
        <f t="shared" si="41"/>
        <v>#DIV/0!</v>
      </c>
      <c r="BOA8" s="97" t="e">
        <f t="shared" si="41"/>
        <v>#DIV/0!</v>
      </c>
      <c r="BOB8" s="97" t="e">
        <f t="shared" si="41"/>
        <v>#DIV/0!</v>
      </c>
      <c r="BOC8" s="97" t="e">
        <f t="shared" si="41"/>
        <v>#DIV/0!</v>
      </c>
      <c r="BOD8" s="97" t="e">
        <f t="shared" si="41"/>
        <v>#DIV/0!</v>
      </c>
      <c r="BOE8" s="97" t="e">
        <f t="shared" si="41"/>
        <v>#DIV/0!</v>
      </c>
      <c r="BOF8" s="97" t="e">
        <f t="shared" si="41"/>
        <v>#DIV/0!</v>
      </c>
      <c r="BOG8" s="97" t="e">
        <f t="shared" si="41"/>
        <v>#DIV/0!</v>
      </c>
      <c r="BOH8" s="97" t="e">
        <f t="shared" si="41"/>
        <v>#DIV/0!</v>
      </c>
      <c r="BOI8" s="97" t="e">
        <f t="shared" si="41"/>
        <v>#DIV/0!</v>
      </c>
      <c r="BOJ8" s="97" t="e">
        <f t="shared" si="41"/>
        <v>#DIV/0!</v>
      </c>
      <c r="BOK8" s="97" t="e">
        <f t="shared" si="41"/>
        <v>#DIV/0!</v>
      </c>
      <c r="BOL8" s="97" t="e">
        <f t="shared" si="41"/>
        <v>#DIV/0!</v>
      </c>
      <c r="BOM8" s="97" t="e">
        <f t="shared" si="41"/>
        <v>#DIV/0!</v>
      </c>
      <c r="BON8" s="97" t="e">
        <f t="shared" si="41"/>
        <v>#DIV/0!</v>
      </c>
      <c r="BOO8" s="97" t="e">
        <f t="shared" si="41"/>
        <v>#DIV/0!</v>
      </c>
      <c r="BOP8" s="97" t="e">
        <f t="shared" si="42"/>
        <v>#DIV/0!</v>
      </c>
      <c r="BOQ8" s="97" t="e">
        <f t="shared" si="42"/>
        <v>#DIV/0!</v>
      </c>
      <c r="BOR8" s="97" t="e">
        <f t="shared" si="42"/>
        <v>#DIV/0!</v>
      </c>
      <c r="BOS8" s="97" t="e">
        <f t="shared" si="42"/>
        <v>#DIV/0!</v>
      </c>
      <c r="BOT8" s="97" t="e">
        <f t="shared" si="42"/>
        <v>#DIV/0!</v>
      </c>
      <c r="BOU8" s="97" t="e">
        <f t="shared" si="42"/>
        <v>#DIV/0!</v>
      </c>
      <c r="BOV8" s="97" t="e">
        <f t="shared" si="42"/>
        <v>#DIV/0!</v>
      </c>
      <c r="BOW8" s="97" t="e">
        <f t="shared" si="42"/>
        <v>#DIV/0!</v>
      </c>
      <c r="BOX8" s="97" t="e">
        <f t="shared" si="42"/>
        <v>#DIV/0!</v>
      </c>
      <c r="BOY8" s="97" t="e">
        <f t="shared" si="42"/>
        <v>#DIV/0!</v>
      </c>
      <c r="BOZ8" s="97" t="e">
        <f t="shared" si="42"/>
        <v>#DIV/0!</v>
      </c>
      <c r="BPA8" s="97" t="e">
        <f t="shared" si="42"/>
        <v>#DIV/0!</v>
      </c>
      <c r="BPB8" s="97" t="e">
        <f t="shared" si="42"/>
        <v>#DIV/0!</v>
      </c>
      <c r="BPC8" s="97" t="e">
        <f t="shared" si="42"/>
        <v>#DIV/0!</v>
      </c>
      <c r="BPD8" s="97" t="e">
        <f t="shared" si="42"/>
        <v>#DIV/0!</v>
      </c>
      <c r="BPE8" s="97" t="e">
        <f t="shared" si="42"/>
        <v>#DIV/0!</v>
      </c>
      <c r="BPF8" s="97" t="e">
        <f t="shared" si="43"/>
        <v>#DIV/0!</v>
      </c>
      <c r="BPG8" s="97" t="e">
        <f t="shared" si="43"/>
        <v>#DIV/0!</v>
      </c>
      <c r="BPH8" s="97" t="e">
        <f t="shared" si="43"/>
        <v>#DIV/0!</v>
      </c>
      <c r="BPI8" s="97" t="e">
        <f t="shared" si="43"/>
        <v>#DIV/0!</v>
      </c>
      <c r="BPJ8" s="139">
        <f t="shared" si="44"/>
        <v>0</v>
      </c>
      <c r="BPK8" s="99">
        <f t="shared" si="44"/>
        <v>0</v>
      </c>
      <c r="BPL8" s="99">
        <f t="shared" si="44"/>
        <v>0</v>
      </c>
      <c r="BPM8" s="99">
        <f t="shared" si="44"/>
        <v>0</v>
      </c>
      <c r="BPN8" s="99">
        <f t="shared" si="44"/>
        <v>0</v>
      </c>
      <c r="BPO8" s="99">
        <f t="shared" si="44"/>
        <v>0</v>
      </c>
      <c r="BPP8" s="99">
        <f t="shared" si="44"/>
        <v>0</v>
      </c>
      <c r="BPQ8" s="99">
        <f t="shared" si="44"/>
        <v>0</v>
      </c>
      <c r="BPR8" s="99">
        <f t="shared" si="44"/>
        <v>0</v>
      </c>
      <c r="BPS8" s="99">
        <f t="shared" si="44"/>
        <v>0</v>
      </c>
      <c r="BPT8" s="99">
        <f t="shared" si="44"/>
        <v>0</v>
      </c>
      <c r="BPU8" s="99">
        <f t="shared" si="44"/>
        <v>0</v>
      </c>
      <c r="BPV8" s="99">
        <f t="shared" si="44"/>
        <v>0</v>
      </c>
      <c r="BPW8" s="99">
        <f t="shared" si="44"/>
        <v>0</v>
      </c>
      <c r="BPX8" s="99">
        <f t="shared" si="44"/>
        <v>0</v>
      </c>
      <c r="BPY8" s="99">
        <f t="shared" si="44"/>
        <v>0</v>
      </c>
      <c r="BPZ8" s="99">
        <f t="shared" si="45"/>
        <v>0</v>
      </c>
      <c r="BQA8" s="99">
        <f t="shared" si="45"/>
        <v>0</v>
      </c>
      <c r="BQB8" s="99">
        <f t="shared" si="45"/>
        <v>0</v>
      </c>
      <c r="BQC8" s="99">
        <f t="shared" si="45"/>
        <v>0</v>
      </c>
      <c r="BQD8" s="99">
        <f t="shared" si="45"/>
        <v>0</v>
      </c>
      <c r="BQE8" s="99">
        <f t="shared" si="45"/>
        <v>0</v>
      </c>
      <c r="BQF8" s="99">
        <f t="shared" si="45"/>
        <v>0</v>
      </c>
      <c r="BQG8" s="99">
        <f t="shared" si="45"/>
        <v>0</v>
      </c>
      <c r="BQH8" s="99">
        <f t="shared" si="45"/>
        <v>0</v>
      </c>
      <c r="BQI8" s="99">
        <f t="shared" si="45"/>
        <v>0</v>
      </c>
      <c r="BQJ8" s="99">
        <f t="shared" si="45"/>
        <v>0</v>
      </c>
      <c r="BQK8" s="99">
        <f t="shared" si="45"/>
        <v>0</v>
      </c>
      <c r="BQL8" s="99">
        <f t="shared" si="45"/>
        <v>0</v>
      </c>
      <c r="BQM8" s="99">
        <f t="shared" si="45"/>
        <v>0</v>
      </c>
      <c r="BQN8" s="99">
        <f t="shared" si="45"/>
        <v>0</v>
      </c>
      <c r="BQO8" s="99">
        <f t="shared" si="45"/>
        <v>0</v>
      </c>
      <c r="BQP8" s="99">
        <f t="shared" si="46"/>
        <v>0</v>
      </c>
      <c r="BQQ8" s="99">
        <f t="shared" si="46"/>
        <v>0</v>
      </c>
      <c r="BQR8" s="99">
        <f t="shared" si="46"/>
        <v>0</v>
      </c>
      <c r="BQS8" s="99">
        <f t="shared" si="46"/>
        <v>0</v>
      </c>
      <c r="BQT8" s="99">
        <f t="shared" si="46"/>
        <v>0</v>
      </c>
      <c r="BQU8" s="99">
        <f t="shared" si="46"/>
        <v>0</v>
      </c>
      <c r="BQV8" s="99">
        <f t="shared" si="46"/>
        <v>0</v>
      </c>
      <c r="BQW8" s="99">
        <f t="shared" si="46"/>
        <v>0</v>
      </c>
      <c r="BQX8" s="99">
        <f t="shared" si="46"/>
        <v>0</v>
      </c>
      <c r="BQY8" s="99">
        <f t="shared" si="46"/>
        <v>0</v>
      </c>
      <c r="BQZ8" s="99">
        <f t="shared" si="46"/>
        <v>0</v>
      </c>
      <c r="BRA8" s="99">
        <f t="shared" si="46"/>
        <v>0</v>
      </c>
      <c r="BRB8" s="99">
        <f t="shared" si="46"/>
        <v>0</v>
      </c>
      <c r="BRC8" s="99">
        <f t="shared" si="46"/>
        <v>0</v>
      </c>
      <c r="BRD8" s="99">
        <f t="shared" si="46"/>
        <v>0</v>
      </c>
      <c r="BRE8" s="99">
        <f t="shared" si="46"/>
        <v>0</v>
      </c>
      <c r="BRF8" s="99">
        <f t="shared" si="47"/>
        <v>0</v>
      </c>
      <c r="BRG8" s="99">
        <f t="shared" si="47"/>
        <v>0</v>
      </c>
      <c r="BRH8" s="99">
        <f t="shared" si="47"/>
        <v>0</v>
      </c>
      <c r="BRI8" s="99">
        <f t="shared" si="47"/>
        <v>0</v>
      </c>
      <c r="BRJ8" s="99">
        <f t="shared" si="47"/>
        <v>0</v>
      </c>
      <c r="BRK8" s="99">
        <f t="shared" si="47"/>
        <v>0</v>
      </c>
      <c r="BRL8" s="99">
        <f t="shared" si="47"/>
        <v>0</v>
      </c>
      <c r="BRM8" s="99">
        <f t="shared" si="47"/>
        <v>0</v>
      </c>
      <c r="BRN8" s="99">
        <f t="shared" si="47"/>
        <v>0</v>
      </c>
      <c r="BRO8" s="99">
        <f t="shared" si="47"/>
        <v>0</v>
      </c>
      <c r="BRP8" s="99">
        <f t="shared" si="47"/>
        <v>0</v>
      </c>
      <c r="BRQ8" s="99">
        <f t="shared" si="47"/>
        <v>0</v>
      </c>
      <c r="BRR8" s="99">
        <f t="shared" si="47"/>
        <v>0</v>
      </c>
      <c r="BRS8" s="99">
        <f t="shared" si="47"/>
        <v>0</v>
      </c>
      <c r="BRT8" s="99">
        <f t="shared" si="47"/>
        <v>0</v>
      </c>
      <c r="BRU8" s="99">
        <f t="shared" si="47"/>
        <v>0</v>
      </c>
      <c r="BRV8" s="99">
        <f t="shared" si="48"/>
        <v>0</v>
      </c>
      <c r="BRW8" s="99">
        <f t="shared" si="48"/>
        <v>0</v>
      </c>
      <c r="BRX8" s="99">
        <f t="shared" si="48"/>
        <v>0</v>
      </c>
      <c r="BRY8" s="99">
        <f t="shared" si="48"/>
        <v>0</v>
      </c>
      <c r="BRZ8" s="139" t="e">
        <f t="shared" si="49"/>
        <v>#DIV/0!</v>
      </c>
      <c r="BSA8" s="99" t="e">
        <f t="shared" si="49"/>
        <v>#DIV/0!</v>
      </c>
      <c r="BSB8" s="99" t="e">
        <f t="shared" si="49"/>
        <v>#DIV/0!</v>
      </c>
      <c r="BSC8" s="99" t="e">
        <f t="shared" si="49"/>
        <v>#DIV/0!</v>
      </c>
      <c r="BSD8" s="99" t="e">
        <f t="shared" si="49"/>
        <v>#DIV/0!</v>
      </c>
      <c r="BSE8" s="99" t="e">
        <f t="shared" si="49"/>
        <v>#DIV/0!</v>
      </c>
      <c r="BSF8" s="99" t="e">
        <f t="shared" si="49"/>
        <v>#DIV/0!</v>
      </c>
      <c r="BSG8" s="99" t="e">
        <f t="shared" si="49"/>
        <v>#DIV/0!</v>
      </c>
      <c r="BSH8" s="99" t="e">
        <f t="shared" si="49"/>
        <v>#DIV/0!</v>
      </c>
      <c r="BSI8" s="99" t="e">
        <f t="shared" si="49"/>
        <v>#DIV/0!</v>
      </c>
      <c r="BSJ8" s="99" t="e">
        <f t="shared" si="49"/>
        <v>#DIV/0!</v>
      </c>
      <c r="BSK8" s="99" t="e">
        <f t="shared" si="49"/>
        <v>#DIV/0!</v>
      </c>
      <c r="BSL8" s="99" t="e">
        <f t="shared" si="49"/>
        <v>#DIV/0!</v>
      </c>
      <c r="BSM8" s="99" t="e">
        <f t="shared" si="49"/>
        <v>#DIV/0!</v>
      </c>
      <c r="BSN8" s="99" t="e">
        <f t="shared" si="49"/>
        <v>#DIV/0!</v>
      </c>
      <c r="BSO8" s="99" t="e">
        <f t="shared" si="49"/>
        <v>#DIV/0!</v>
      </c>
      <c r="BSP8" s="99" t="e">
        <f t="shared" si="50"/>
        <v>#DIV/0!</v>
      </c>
      <c r="BSQ8" s="99" t="e">
        <f t="shared" si="50"/>
        <v>#DIV/0!</v>
      </c>
      <c r="BSR8" s="99" t="e">
        <f t="shared" si="50"/>
        <v>#DIV/0!</v>
      </c>
      <c r="BSS8" s="99" t="e">
        <f t="shared" si="50"/>
        <v>#DIV/0!</v>
      </c>
      <c r="BST8" s="99" t="e">
        <f t="shared" si="50"/>
        <v>#DIV/0!</v>
      </c>
      <c r="BSU8" s="99" t="e">
        <f t="shared" si="50"/>
        <v>#DIV/0!</v>
      </c>
      <c r="BSV8" s="99" t="e">
        <f t="shared" si="50"/>
        <v>#DIV/0!</v>
      </c>
      <c r="BSW8" s="99" t="e">
        <f t="shared" si="50"/>
        <v>#DIV/0!</v>
      </c>
      <c r="BSX8" s="99" t="e">
        <f t="shared" si="50"/>
        <v>#DIV/0!</v>
      </c>
      <c r="BSY8" s="99" t="e">
        <f t="shared" si="50"/>
        <v>#DIV/0!</v>
      </c>
      <c r="BSZ8" s="99" t="e">
        <f t="shared" si="50"/>
        <v>#DIV/0!</v>
      </c>
      <c r="BTA8" s="99" t="e">
        <f t="shared" si="50"/>
        <v>#DIV/0!</v>
      </c>
      <c r="BTB8" s="99" t="e">
        <f t="shared" si="50"/>
        <v>#DIV/0!</v>
      </c>
      <c r="BTC8" s="99" t="e">
        <f t="shared" si="50"/>
        <v>#DIV/0!</v>
      </c>
      <c r="BTD8" s="99" t="e">
        <f t="shared" si="50"/>
        <v>#DIV/0!</v>
      </c>
      <c r="BTE8" s="99" t="e">
        <f t="shared" si="50"/>
        <v>#DIV/0!</v>
      </c>
      <c r="BTF8" s="99" t="e">
        <f t="shared" si="51"/>
        <v>#DIV/0!</v>
      </c>
      <c r="BTG8" s="99" t="e">
        <f t="shared" si="51"/>
        <v>#DIV/0!</v>
      </c>
      <c r="BTH8" s="99" t="e">
        <f t="shared" si="51"/>
        <v>#DIV/0!</v>
      </c>
      <c r="BTI8" s="99" t="e">
        <f t="shared" si="51"/>
        <v>#DIV/0!</v>
      </c>
      <c r="BTJ8" s="99" t="e">
        <f t="shared" si="51"/>
        <v>#DIV/0!</v>
      </c>
      <c r="BTK8" s="99" t="e">
        <f t="shared" si="51"/>
        <v>#DIV/0!</v>
      </c>
      <c r="BTL8" s="99" t="e">
        <f t="shared" si="51"/>
        <v>#DIV/0!</v>
      </c>
      <c r="BTM8" s="99" t="e">
        <f t="shared" si="51"/>
        <v>#DIV/0!</v>
      </c>
      <c r="BTN8" s="99" t="e">
        <f t="shared" si="51"/>
        <v>#DIV/0!</v>
      </c>
      <c r="BTO8" s="99" t="e">
        <f t="shared" si="51"/>
        <v>#DIV/0!</v>
      </c>
      <c r="BTP8" s="99" t="e">
        <f t="shared" si="51"/>
        <v>#DIV/0!</v>
      </c>
      <c r="BTQ8" s="99" t="e">
        <f t="shared" si="51"/>
        <v>#DIV/0!</v>
      </c>
      <c r="BTR8" s="99" t="e">
        <f t="shared" si="51"/>
        <v>#DIV/0!</v>
      </c>
      <c r="BTS8" s="99" t="e">
        <f t="shared" si="51"/>
        <v>#DIV/0!</v>
      </c>
      <c r="BTT8" s="99" t="e">
        <f t="shared" si="51"/>
        <v>#DIV/0!</v>
      </c>
      <c r="BTU8" s="99" t="e">
        <f t="shared" si="51"/>
        <v>#DIV/0!</v>
      </c>
      <c r="BTV8" s="99" t="e">
        <f t="shared" si="52"/>
        <v>#DIV/0!</v>
      </c>
      <c r="BTW8" s="99" t="e">
        <f t="shared" si="52"/>
        <v>#DIV/0!</v>
      </c>
      <c r="BTX8" s="99" t="e">
        <f t="shared" si="52"/>
        <v>#DIV/0!</v>
      </c>
      <c r="BTY8" s="99" t="e">
        <f t="shared" si="52"/>
        <v>#DIV/0!</v>
      </c>
      <c r="BTZ8" s="99" t="e">
        <f t="shared" si="52"/>
        <v>#DIV/0!</v>
      </c>
      <c r="BUA8" s="99" t="e">
        <f t="shared" si="52"/>
        <v>#DIV/0!</v>
      </c>
      <c r="BUB8" s="99" t="e">
        <f t="shared" si="52"/>
        <v>#DIV/0!</v>
      </c>
      <c r="BUC8" s="99" t="e">
        <f t="shared" si="52"/>
        <v>#DIV/0!</v>
      </c>
      <c r="BUD8" s="99" t="e">
        <f t="shared" si="52"/>
        <v>#DIV/0!</v>
      </c>
      <c r="BUE8" s="99" t="e">
        <f t="shared" si="52"/>
        <v>#DIV/0!</v>
      </c>
      <c r="BUF8" s="99" t="e">
        <f t="shared" si="52"/>
        <v>#DIV/0!</v>
      </c>
      <c r="BUG8" s="99" t="e">
        <f t="shared" si="52"/>
        <v>#DIV/0!</v>
      </c>
      <c r="BUH8" s="99" t="e">
        <f t="shared" si="52"/>
        <v>#DIV/0!</v>
      </c>
      <c r="BUI8" s="99" t="e">
        <f t="shared" si="52"/>
        <v>#DIV/0!</v>
      </c>
      <c r="BUJ8" s="99" t="e">
        <f t="shared" si="52"/>
        <v>#DIV/0!</v>
      </c>
      <c r="BUK8" s="99" t="e">
        <f t="shared" si="52"/>
        <v>#DIV/0!</v>
      </c>
      <c r="BUL8" s="99" t="e">
        <f t="shared" si="53"/>
        <v>#DIV/0!</v>
      </c>
      <c r="BUM8" s="99" t="e">
        <f t="shared" si="53"/>
        <v>#DIV/0!</v>
      </c>
      <c r="BUN8" s="99" t="e">
        <f t="shared" si="53"/>
        <v>#DIV/0!</v>
      </c>
      <c r="BUO8" s="99" t="e">
        <f t="shared" si="53"/>
        <v>#DIV/0!</v>
      </c>
      <c r="BUP8" s="284" t="e">
        <f t="shared" si="54"/>
        <v>#DIV/0!</v>
      </c>
      <c r="BUQ8" s="110" t="e">
        <f t="shared" si="54"/>
        <v>#DIV/0!</v>
      </c>
      <c r="BUR8" s="110" t="e">
        <f t="shared" si="54"/>
        <v>#DIV/0!</v>
      </c>
      <c r="BUS8" s="110" t="e">
        <f t="shared" si="54"/>
        <v>#DIV/0!</v>
      </c>
      <c r="BUT8" s="110" t="e">
        <f t="shared" si="54"/>
        <v>#DIV/0!</v>
      </c>
      <c r="BUU8" s="110" t="e">
        <f t="shared" si="54"/>
        <v>#DIV/0!</v>
      </c>
      <c r="BUV8" s="110" t="e">
        <f t="shared" si="54"/>
        <v>#DIV/0!</v>
      </c>
      <c r="BUW8" s="110" t="e">
        <f t="shared" si="54"/>
        <v>#DIV/0!</v>
      </c>
      <c r="BUX8" s="110" t="e">
        <f t="shared" si="54"/>
        <v>#DIV/0!</v>
      </c>
      <c r="BUY8" s="110" t="e">
        <f t="shared" si="54"/>
        <v>#DIV/0!</v>
      </c>
      <c r="BUZ8" s="110" t="e">
        <f t="shared" si="54"/>
        <v>#DIV/0!</v>
      </c>
      <c r="BVA8" s="110" t="e">
        <f t="shared" si="54"/>
        <v>#DIV/0!</v>
      </c>
      <c r="BVB8" s="110" t="e">
        <f t="shared" si="54"/>
        <v>#DIV/0!</v>
      </c>
      <c r="BVC8" s="110" t="e">
        <f t="shared" si="54"/>
        <v>#DIV/0!</v>
      </c>
      <c r="BVD8" s="110" t="e">
        <f t="shared" si="54"/>
        <v>#DIV/0!</v>
      </c>
      <c r="BVE8" s="110" t="e">
        <f t="shared" si="54"/>
        <v>#DIV/0!</v>
      </c>
      <c r="BVF8" s="110" t="e">
        <f t="shared" si="55"/>
        <v>#DIV/0!</v>
      </c>
      <c r="BVG8" s="110" t="e">
        <f t="shared" si="55"/>
        <v>#DIV/0!</v>
      </c>
      <c r="BVH8" s="110" t="e">
        <f t="shared" si="55"/>
        <v>#DIV/0!</v>
      </c>
      <c r="BVI8" s="110" t="e">
        <f t="shared" si="55"/>
        <v>#DIV/0!</v>
      </c>
      <c r="BVJ8" s="110" t="e">
        <f t="shared" si="55"/>
        <v>#DIV/0!</v>
      </c>
      <c r="BVK8" s="110" t="e">
        <f t="shared" si="55"/>
        <v>#DIV/0!</v>
      </c>
      <c r="BVL8" s="110" t="e">
        <f t="shared" si="55"/>
        <v>#DIV/0!</v>
      </c>
      <c r="BVM8" s="110" t="e">
        <f t="shared" si="55"/>
        <v>#DIV/0!</v>
      </c>
      <c r="BVN8" s="110" t="e">
        <f t="shared" si="55"/>
        <v>#DIV/0!</v>
      </c>
      <c r="BVO8" s="110" t="e">
        <f t="shared" si="55"/>
        <v>#DIV/0!</v>
      </c>
      <c r="BVP8" s="110" t="e">
        <f t="shared" si="55"/>
        <v>#DIV/0!</v>
      </c>
      <c r="BVQ8" s="110" t="e">
        <f t="shared" si="55"/>
        <v>#DIV/0!</v>
      </c>
      <c r="BVR8" s="110" t="e">
        <f t="shared" si="55"/>
        <v>#DIV/0!</v>
      </c>
      <c r="BVS8" s="110" t="e">
        <f t="shared" si="55"/>
        <v>#DIV/0!</v>
      </c>
      <c r="BVT8" s="110" t="e">
        <f t="shared" si="55"/>
        <v>#DIV/0!</v>
      </c>
      <c r="BVU8" s="110" t="e">
        <f t="shared" si="55"/>
        <v>#DIV/0!</v>
      </c>
      <c r="BVV8" s="110" t="e">
        <f t="shared" si="56"/>
        <v>#DIV/0!</v>
      </c>
      <c r="BVW8" s="110" t="e">
        <f t="shared" si="56"/>
        <v>#DIV/0!</v>
      </c>
      <c r="BVX8" s="110" t="e">
        <f t="shared" si="56"/>
        <v>#DIV/0!</v>
      </c>
      <c r="BVY8" s="110" t="e">
        <f t="shared" si="56"/>
        <v>#DIV/0!</v>
      </c>
      <c r="BVZ8" s="110" t="e">
        <f t="shared" si="56"/>
        <v>#DIV/0!</v>
      </c>
      <c r="BWA8" s="110" t="e">
        <f t="shared" si="56"/>
        <v>#DIV/0!</v>
      </c>
      <c r="BWB8" s="110" t="e">
        <f t="shared" si="56"/>
        <v>#DIV/0!</v>
      </c>
      <c r="BWC8" s="110" t="e">
        <f t="shared" si="56"/>
        <v>#DIV/0!</v>
      </c>
      <c r="BWD8" s="110" t="e">
        <f t="shared" si="56"/>
        <v>#DIV/0!</v>
      </c>
      <c r="BWE8" s="110" t="e">
        <f t="shared" si="56"/>
        <v>#DIV/0!</v>
      </c>
      <c r="BWF8" s="110" t="e">
        <f t="shared" si="56"/>
        <v>#DIV/0!</v>
      </c>
      <c r="BWG8" s="110" t="e">
        <f t="shared" si="56"/>
        <v>#DIV/0!</v>
      </c>
      <c r="BWH8" s="110" t="e">
        <f t="shared" si="56"/>
        <v>#DIV/0!</v>
      </c>
      <c r="BWI8" s="110" t="e">
        <f t="shared" si="56"/>
        <v>#DIV/0!</v>
      </c>
      <c r="BWJ8" s="110" t="e">
        <f t="shared" si="56"/>
        <v>#DIV/0!</v>
      </c>
      <c r="BWK8" s="110" t="e">
        <f t="shared" si="56"/>
        <v>#DIV/0!</v>
      </c>
      <c r="BWL8" s="110" t="e">
        <f t="shared" si="57"/>
        <v>#DIV/0!</v>
      </c>
      <c r="BWM8" s="110" t="e">
        <f t="shared" si="57"/>
        <v>#DIV/0!</v>
      </c>
      <c r="BWN8" s="110" t="e">
        <f t="shared" si="57"/>
        <v>#DIV/0!</v>
      </c>
      <c r="BWO8" s="110" t="e">
        <f t="shared" si="57"/>
        <v>#DIV/0!</v>
      </c>
      <c r="BWP8" s="110" t="e">
        <f t="shared" si="57"/>
        <v>#DIV/0!</v>
      </c>
      <c r="BWQ8" s="110" t="e">
        <f t="shared" si="57"/>
        <v>#DIV/0!</v>
      </c>
      <c r="BWR8" s="110" t="e">
        <f t="shared" si="57"/>
        <v>#DIV/0!</v>
      </c>
      <c r="BWS8" s="110" t="e">
        <f t="shared" si="57"/>
        <v>#DIV/0!</v>
      </c>
      <c r="BWT8" s="110" t="e">
        <f t="shared" si="57"/>
        <v>#DIV/0!</v>
      </c>
      <c r="BWU8" s="110" t="e">
        <f t="shared" si="57"/>
        <v>#DIV/0!</v>
      </c>
      <c r="BWV8" s="110" t="e">
        <f t="shared" si="57"/>
        <v>#DIV/0!</v>
      </c>
      <c r="BWW8" s="110" t="e">
        <f t="shared" si="57"/>
        <v>#DIV/0!</v>
      </c>
      <c r="BWX8" s="110" t="e">
        <f t="shared" si="57"/>
        <v>#DIV/0!</v>
      </c>
      <c r="BWY8" s="110" t="e">
        <f t="shared" si="57"/>
        <v>#DIV/0!</v>
      </c>
      <c r="BWZ8" s="110" t="e">
        <f t="shared" si="57"/>
        <v>#DIV/0!</v>
      </c>
      <c r="BXA8" s="110" t="e">
        <f t="shared" si="57"/>
        <v>#DIV/0!</v>
      </c>
      <c r="BXB8" s="110" t="e">
        <f t="shared" si="58"/>
        <v>#DIV/0!</v>
      </c>
      <c r="BXC8" s="164" t="e">
        <f t="shared" si="59"/>
        <v>#DIV/0!</v>
      </c>
      <c r="BXD8" s="101" t="e">
        <f t="shared" si="59"/>
        <v>#DIV/0!</v>
      </c>
      <c r="BXE8" s="101" t="e">
        <f t="shared" si="59"/>
        <v>#DIV/0!</v>
      </c>
      <c r="BXF8" s="101" t="e">
        <f t="shared" si="59"/>
        <v>#DIV/0!</v>
      </c>
      <c r="BXG8" s="101" t="e">
        <f t="shared" si="59"/>
        <v>#DIV/0!</v>
      </c>
      <c r="BXH8" s="101" t="e">
        <f t="shared" si="59"/>
        <v>#DIV/0!</v>
      </c>
      <c r="BXI8" s="101" t="e">
        <f t="shared" si="59"/>
        <v>#DIV/0!</v>
      </c>
      <c r="BXJ8" s="101" t="e">
        <f t="shared" si="59"/>
        <v>#DIV/0!</v>
      </c>
      <c r="BXK8" s="101" t="e">
        <f t="shared" si="59"/>
        <v>#DIV/0!</v>
      </c>
      <c r="BXL8" s="101" t="e">
        <f t="shared" si="59"/>
        <v>#DIV/0!</v>
      </c>
      <c r="BXM8" s="101" t="e">
        <f t="shared" si="59"/>
        <v>#DIV/0!</v>
      </c>
      <c r="BXN8" s="101" t="e">
        <f t="shared" si="59"/>
        <v>#DIV/0!</v>
      </c>
      <c r="BXO8" s="101" t="e">
        <f t="shared" si="59"/>
        <v>#DIV/0!</v>
      </c>
      <c r="BXP8" s="101" t="e">
        <f t="shared" si="59"/>
        <v>#DIV/0!</v>
      </c>
      <c r="BXQ8" s="101" t="e">
        <f t="shared" si="59"/>
        <v>#DIV/0!</v>
      </c>
      <c r="BXR8" s="101" t="e">
        <f t="shared" si="59"/>
        <v>#DIV/0!</v>
      </c>
      <c r="BXS8" s="101" t="e">
        <f t="shared" si="60"/>
        <v>#DIV/0!</v>
      </c>
      <c r="BXT8" s="101" t="e">
        <f t="shared" si="60"/>
        <v>#DIV/0!</v>
      </c>
      <c r="BXU8" s="101" t="e">
        <f t="shared" si="60"/>
        <v>#DIV/0!</v>
      </c>
      <c r="BXV8" s="101" t="e">
        <f t="shared" si="60"/>
        <v>#DIV/0!</v>
      </c>
      <c r="BXW8" s="101" t="e">
        <f t="shared" si="60"/>
        <v>#DIV/0!</v>
      </c>
      <c r="BXX8" s="101" t="e">
        <f t="shared" si="60"/>
        <v>#DIV/0!</v>
      </c>
      <c r="BXY8" s="101" t="e">
        <f t="shared" si="60"/>
        <v>#DIV/0!</v>
      </c>
      <c r="BXZ8" s="101" t="e">
        <f t="shared" si="60"/>
        <v>#DIV/0!</v>
      </c>
      <c r="BYA8" s="101" t="e">
        <f t="shared" si="60"/>
        <v>#DIV/0!</v>
      </c>
      <c r="BYB8" s="101" t="e">
        <f t="shared" si="60"/>
        <v>#DIV/0!</v>
      </c>
      <c r="BYC8" s="101" t="e">
        <f t="shared" si="60"/>
        <v>#DIV/0!</v>
      </c>
      <c r="BYD8" s="101" t="e">
        <f t="shared" si="60"/>
        <v>#DIV/0!</v>
      </c>
      <c r="BYE8" s="101" t="e">
        <f t="shared" si="60"/>
        <v>#DIV/0!</v>
      </c>
      <c r="BYF8" s="101" t="e">
        <f t="shared" si="60"/>
        <v>#DIV/0!</v>
      </c>
      <c r="BYG8" s="101" t="e">
        <f t="shared" si="60"/>
        <v>#DIV/0!</v>
      </c>
      <c r="BYH8" s="101" t="e">
        <f t="shared" si="60"/>
        <v>#DIV/0!</v>
      </c>
      <c r="BYI8" s="101" t="e">
        <f t="shared" si="61"/>
        <v>#DIV/0!</v>
      </c>
      <c r="BYJ8" s="101" t="e">
        <f t="shared" si="61"/>
        <v>#DIV/0!</v>
      </c>
      <c r="BYK8" s="101" t="e">
        <f t="shared" si="61"/>
        <v>#DIV/0!</v>
      </c>
      <c r="BYL8" s="101" t="e">
        <f t="shared" si="61"/>
        <v>#DIV/0!</v>
      </c>
      <c r="BYM8" s="101" t="e">
        <f t="shared" si="61"/>
        <v>#DIV/0!</v>
      </c>
      <c r="BYN8" s="101" t="e">
        <f t="shared" si="61"/>
        <v>#DIV/0!</v>
      </c>
      <c r="BYO8" s="101" t="e">
        <f t="shared" si="61"/>
        <v>#DIV/0!</v>
      </c>
      <c r="BYP8" s="101" t="e">
        <f t="shared" si="61"/>
        <v>#DIV/0!</v>
      </c>
      <c r="BYQ8" s="101" t="e">
        <f t="shared" si="61"/>
        <v>#DIV/0!</v>
      </c>
      <c r="BYR8" s="101" t="e">
        <f t="shared" si="61"/>
        <v>#DIV/0!</v>
      </c>
      <c r="BYS8" s="101" t="e">
        <f t="shared" si="61"/>
        <v>#DIV/0!</v>
      </c>
      <c r="BYT8" s="101" t="e">
        <f t="shared" si="61"/>
        <v>#DIV/0!</v>
      </c>
      <c r="BYU8" s="101" t="e">
        <f t="shared" si="61"/>
        <v>#DIV/0!</v>
      </c>
      <c r="BYV8" s="101" t="e">
        <f t="shared" si="61"/>
        <v>#DIV/0!</v>
      </c>
      <c r="BYW8" s="101" t="e">
        <f t="shared" si="61"/>
        <v>#DIV/0!</v>
      </c>
      <c r="BYX8" s="101" t="e">
        <f t="shared" si="61"/>
        <v>#DIV/0!</v>
      </c>
      <c r="BYY8" s="101" t="e">
        <f t="shared" si="62"/>
        <v>#DIV/0!</v>
      </c>
      <c r="BYZ8" s="101" t="e">
        <f t="shared" si="62"/>
        <v>#DIV/0!</v>
      </c>
      <c r="BZA8" s="101" t="e">
        <f t="shared" si="62"/>
        <v>#DIV/0!</v>
      </c>
      <c r="BZB8" s="101" t="e">
        <f t="shared" si="62"/>
        <v>#DIV/0!</v>
      </c>
      <c r="BZC8" s="101" t="e">
        <f t="shared" si="62"/>
        <v>#DIV/0!</v>
      </c>
      <c r="BZD8" s="101" t="e">
        <f t="shared" si="62"/>
        <v>#DIV/0!</v>
      </c>
      <c r="BZE8" s="101" t="e">
        <f t="shared" si="62"/>
        <v>#DIV/0!</v>
      </c>
      <c r="BZF8" s="101" t="e">
        <f t="shared" si="62"/>
        <v>#DIV/0!</v>
      </c>
      <c r="BZG8" s="101" t="e">
        <f t="shared" si="62"/>
        <v>#DIV/0!</v>
      </c>
      <c r="BZH8" s="101" t="e">
        <f t="shared" si="62"/>
        <v>#DIV/0!</v>
      </c>
      <c r="BZI8" s="101" t="e">
        <f t="shared" si="62"/>
        <v>#DIV/0!</v>
      </c>
      <c r="BZJ8" s="101" t="e">
        <f t="shared" si="62"/>
        <v>#DIV/0!</v>
      </c>
      <c r="BZK8" s="101" t="e">
        <f t="shared" si="62"/>
        <v>#DIV/0!</v>
      </c>
      <c r="BZL8" s="101" t="e">
        <f t="shared" si="62"/>
        <v>#DIV/0!</v>
      </c>
      <c r="BZM8" s="101" t="e">
        <f t="shared" si="62"/>
        <v>#DIV/0!</v>
      </c>
      <c r="BZN8" s="101" t="e">
        <f t="shared" si="62"/>
        <v>#DIV/0!</v>
      </c>
      <c r="BZO8" s="101" t="e">
        <f t="shared" si="63"/>
        <v>#DIV/0!</v>
      </c>
      <c r="BZP8" s="162" t="e">
        <f t="shared" si="64"/>
        <v>#DIV/0!</v>
      </c>
      <c r="BZQ8" s="97" t="e">
        <f t="shared" si="64"/>
        <v>#DIV/0!</v>
      </c>
      <c r="BZR8" s="97" t="e">
        <f t="shared" si="64"/>
        <v>#DIV/0!</v>
      </c>
      <c r="BZS8" s="97" t="e">
        <f t="shared" si="64"/>
        <v>#DIV/0!</v>
      </c>
      <c r="BZT8" s="97" t="e">
        <f t="shared" si="64"/>
        <v>#DIV/0!</v>
      </c>
      <c r="BZU8" s="97" t="e">
        <f t="shared" si="64"/>
        <v>#DIV/0!</v>
      </c>
      <c r="BZV8" s="97" t="e">
        <f t="shared" si="64"/>
        <v>#DIV/0!</v>
      </c>
      <c r="BZW8" s="97" t="e">
        <f t="shared" si="64"/>
        <v>#DIV/0!</v>
      </c>
      <c r="BZX8" s="97" t="e">
        <f t="shared" si="64"/>
        <v>#DIV/0!</v>
      </c>
      <c r="BZY8" s="97" t="e">
        <f t="shared" si="64"/>
        <v>#DIV/0!</v>
      </c>
      <c r="BZZ8" s="97" t="e">
        <f t="shared" si="64"/>
        <v>#DIV/0!</v>
      </c>
      <c r="CAA8" s="97" t="e">
        <f t="shared" si="64"/>
        <v>#DIV/0!</v>
      </c>
      <c r="CAB8" s="97" t="e">
        <f t="shared" si="64"/>
        <v>#DIV/0!</v>
      </c>
      <c r="CAC8" s="97" t="e">
        <f t="shared" si="64"/>
        <v>#DIV/0!</v>
      </c>
      <c r="CAD8" s="97" t="e">
        <f t="shared" si="64"/>
        <v>#DIV/0!</v>
      </c>
      <c r="CAE8" s="97" t="e">
        <f t="shared" si="64"/>
        <v>#DIV/0!</v>
      </c>
      <c r="CAF8" s="97" t="e">
        <f t="shared" si="65"/>
        <v>#DIV/0!</v>
      </c>
      <c r="CAG8" s="97" t="e">
        <f t="shared" si="65"/>
        <v>#DIV/0!</v>
      </c>
      <c r="CAH8" s="97" t="e">
        <f t="shared" si="65"/>
        <v>#DIV/0!</v>
      </c>
      <c r="CAI8" s="97" t="e">
        <f t="shared" si="65"/>
        <v>#DIV/0!</v>
      </c>
      <c r="CAJ8" s="97" t="e">
        <f t="shared" si="65"/>
        <v>#DIV/0!</v>
      </c>
      <c r="CAK8" s="97" t="e">
        <f t="shared" si="65"/>
        <v>#DIV/0!</v>
      </c>
      <c r="CAL8" s="97" t="e">
        <f t="shared" si="65"/>
        <v>#DIV/0!</v>
      </c>
      <c r="CAM8" s="97" t="e">
        <f t="shared" si="65"/>
        <v>#DIV/0!</v>
      </c>
      <c r="CAN8" s="97" t="e">
        <f t="shared" si="65"/>
        <v>#DIV/0!</v>
      </c>
      <c r="CAO8" s="97" t="e">
        <f t="shared" si="65"/>
        <v>#DIV/0!</v>
      </c>
      <c r="CAP8" s="97" t="e">
        <f t="shared" si="65"/>
        <v>#DIV/0!</v>
      </c>
      <c r="CAQ8" s="97" t="e">
        <f t="shared" si="65"/>
        <v>#DIV/0!</v>
      </c>
      <c r="CAR8" s="97" t="e">
        <f t="shared" si="65"/>
        <v>#DIV/0!</v>
      </c>
      <c r="CAS8" s="97" t="e">
        <f t="shared" si="65"/>
        <v>#DIV/0!</v>
      </c>
      <c r="CAT8" s="97" t="e">
        <f t="shared" si="65"/>
        <v>#DIV/0!</v>
      </c>
      <c r="CAU8" s="97" t="e">
        <f t="shared" si="65"/>
        <v>#DIV/0!</v>
      </c>
      <c r="CAV8" s="97" t="e">
        <f t="shared" si="66"/>
        <v>#DIV/0!</v>
      </c>
      <c r="CAW8" s="97" t="e">
        <f t="shared" si="66"/>
        <v>#DIV/0!</v>
      </c>
      <c r="CAX8" s="97" t="e">
        <f t="shared" si="66"/>
        <v>#DIV/0!</v>
      </c>
      <c r="CAY8" s="97" t="e">
        <f t="shared" si="66"/>
        <v>#DIV/0!</v>
      </c>
      <c r="CAZ8" s="97" t="e">
        <f t="shared" si="66"/>
        <v>#DIV/0!</v>
      </c>
      <c r="CBA8" s="97" t="e">
        <f t="shared" si="66"/>
        <v>#DIV/0!</v>
      </c>
      <c r="CBB8" s="97" t="e">
        <f t="shared" si="66"/>
        <v>#DIV/0!</v>
      </c>
      <c r="CBC8" s="97" t="e">
        <f t="shared" si="66"/>
        <v>#DIV/0!</v>
      </c>
      <c r="CBD8" s="97" t="e">
        <f t="shared" si="66"/>
        <v>#DIV/0!</v>
      </c>
      <c r="CBE8" s="97" t="e">
        <f t="shared" si="66"/>
        <v>#DIV/0!</v>
      </c>
      <c r="CBF8" s="97" t="e">
        <f t="shared" si="66"/>
        <v>#DIV/0!</v>
      </c>
      <c r="CBG8" s="97" t="e">
        <f t="shared" si="66"/>
        <v>#DIV/0!</v>
      </c>
      <c r="CBH8" s="97" t="e">
        <f t="shared" si="66"/>
        <v>#DIV/0!</v>
      </c>
      <c r="CBI8" s="97" t="e">
        <f t="shared" si="66"/>
        <v>#DIV/0!</v>
      </c>
      <c r="CBJ8" s="97" t="e">
        <f t="shared" si="66"/>
        <v>#DIV/0!</v>
      </c>
      <c r="CBK8" s="97" t="e">
        <f t="shared" si="66"/>
        <v>#DIV/0!</v>
      </c>
      <c r="CBL8" s="97" t="e">
        <f t="shared" si="67"/>
        <v>#DIV/0!</v>
      </c>
      <c r="CBM8" s="97" t="e">
        <f t="shared" si="67"/>
        <v>#DIV/0!</v>
      </c>
      <c r="CBN8" s="97" t="e">
        <f t="shared" si="67"/>
        <v>#DIV/0!</v>
      </c>
      <c r="CBO8" s="97" t="e">
        <f t="shared" si="67"/>
        <v>#DIV/0!</v>
      </c>
      <c r="CBP8" s="97" t="e">
        <f t="shared" si="67"/>
        <v>#DIV/0!</v>
      </c>
      <c r="CBQ8" s="97" t="e">
        <f t="shared" si="67"/>
        <v>#DIV/0!</v>
      </c>
      <c r="CBR8" s="97" t="e">
        <f t="shared" si="67"/>
        <v>#DIV/0!</v>
      </c>
      <c r="CBS8" s="97" t="e">
        <f t="shared" si="67"/>
        <v>#DIV/0!</v>
      </c>
      <c r="CBT8" s="97" t="e">
        <f t="shared" si="67"/>
        <v>#DIV/0!</v>
      </c>
      <c r="CBU8" s="97" t="e">
        <f t="shared" si="67"/>
        <v>#DIV/0!</v>
      </c>
      <c r="CBV8" s="97" t="e">
        <f t="shared" si="67"/>
        <v>#DIV/0!</v>
      </c>
      <c r="CBW8" s="97" t="e">
        <f t="shared" si="67"/>
        <v>#DIV/0!</v>
      </c>
      <c r="CBX8" s="97" t="e">
        <f t="shared" si="67"/>
        <v>#DIV/0!</v>
      </c>
      <c r="CBY8" s="97" t="e">
        <f t="shared" si="67"/>
        <v>#DIV/0!</v>
      </c>
      <c r="CBZ8" s="97" t="e">
        <f t="shared" si="67"/>
        <v>#DIV/0!</v>
      </c>
      <c r="CCA8" s="97" t="e">
        <f t="shared" si="67"/>
        <v>#DIV/0!</v>
      </c>
      <c r="CCB8" s="97" t="e">
        <f t="shared" si="68"/>
        <v>#DIV/0!</v>
      </c>
      <c r="CCC8" s="162" t="e">
        <f t="shared" si="69"/>
        <v>#DIV/0!</v>
      </c>
      <c r="CCD8" s="97" t="e">
        <f t="shared" si="69"/>
        <v>#DIV/0!</v>
      </c>
      <c r="CCE8" s="97" t="e">
        <f t="shared" si="69"/>
        <v>#DIV/0!</v>
      </c>
      <c r="CCF8" s="97" t="e">
        <f t="shared" si="69"/>
        <v>#DIV/0!</v>
      </c>
      <c r="CCG8" s="97" t="e">
        <f t="shared" si="69"/>
        <v>#DIV/0!</v>
      </c>
      <c r="CCH8" s="97" t="e">
        <f t="shared" si="69"/>
        <v>#DIV/0!</v>
      </c>
      <c r="CCI8" s="97" t="e">
        <f t="shared" si="69"/>
        <v>#DIV/0!</v>
      </c>
      <c r="CCJ8" s="97" t="e">
        <f t="shared" si="69"/>
        <v>#DIV/0!</v>
      </c>
      <c r="CCK8" s="97" t="e">
        <f t="shared" si="69"/>
        <v>#DIV/0!</v>
      </c>
      <c r="CCL8" s="97" t="e">
        <f t="shared" si="69"/>
        <v>#DIV/0!</v>
      </c>
      <c r="CCM8" s="97" t="e">
        <f t="shared" si="69"/>
        <v>#DIV/0!</v>
      </c>
      <c r="CCN8" s="97" t="e">
        <f t="shared" si="69"/>
        <v>#DIV/0!</v>
      </c>
      <c r="CCO8" s="97" t="e">
        <f t="shared" si="69"/>
        <v>#DIV/0!</v>
      </c>
      <c r="CCP8" s="97" t="e">
        <f t="shared" si="69"/>
        <v>#DIV/0!</v>
      </c>
      <c r="CCQ8" s="97" t="e">
        <f t="shared" si="69"/>
        <v>#DIV/0!</v>
      </c>
      <c r="CCR8" s="97" t="e">
        <f t="shared" si="69"/>
        <v>#DIV/0!</v>
      </c>
      <c r="CCS8" s="97" t="e">
        <f t="shared" si="70"/>
        <v>#DIV/0!</v>
      </c>
      <c r="CCT8" s="97" t="e">
        <f t="shared" si="70"/>
        <v>#DIV/0!</v>
      </c>
      <c r="CCU8" s="97" t="e">
        <f t="shared" si="70"/>
        <v>#DIV/0!</v>
      </c>
      <c r="CCV8" s="97" t="e">
        <f t="shared" si="70"/>
        <v>#DIV/0!</v>
      </c>
      <c r="CCW8" s="97" t="e">
        <f t="shared" si="70"/>
        <v>#DIV/0!</v>
      </c>
      <c r="CCX8" s="97" t="e">
        <f t="shared" si="70"/>
        <v>#DIV/0!</v>
      </c>
      <c r="CCY8" s="97" t="e">
        <f t="shared" si="70"/>
        <v>#DIV/0!</v>
      </c>
      <c r="CCZ8" s="97" t="e">
        <f t="shared" si="70"/>
        <v>#DIV/0!</v>
      </c>
      <c r="CDA8" s="97" t="e">
        <f t="shared" si="70"/>
        <v>#DIV/0!</v>
      </c>
      <c r="CDB8" s="97" t="e">
        <f t="shared" si="70"/>
        <v>#DIV/0!</v>
      </c>
      <c r="CDC8" s="97" t="e">
        <f t="shared" si="70"/>
        <v>#DIV/0!</v>
      </c>
      <c r="CDD8" s="97" t="e">
        <f t="shared" si="70"/>
        <v>#DIV/0!</v>
      </c>
      <c r="CDE8" s="97" t="e">
        <f t="shared" si="70"/>
        <v>#DIV/0!</v>
      </c>
      <c r="CDF8" s="97" t="e">
        <f t="shared" si="70"/>
        <v>#DIV/0!</v>
      </c>
      <c r="CDG8" s="97" t="e">
        <f t="shared" si="70"/>
        <v>#DIV/0!</v>
      </c>
      <c r="CDH8" s="97" t="e">
        <f t="shared" si="70"/>
        <v>#DIV/0!</v>
      </c>
      <c r="CDI8" s="97" t="e">
        <f t="shared" si="71"/>
        <v>#DIV/0!</v>
      </c>
      <c r="CDJ8" s="97" t="e">
        <f t="shared" si="71"/>
        <v>#DIV/0!</v>
      </c>
      <c r="CDK8" s="97" t="e">
        <f t="shared" si="71"/>
        <v>#DIV/0!</v>
      </c>
      <c r="CDL8" s="97" t="e">
        <f t="shared" si="71"/>
        <v>#DIV/0!</v>
      </c>
      <c r="CDM8" s="97" t="e">
        <f t="shared" si="71"/>
        <v>#DIV/0!</v>
      </c>
      <c r="CDN8" s="97" t="e">
        <f t="shared" si="71"/>
        <v>#DIV/0!</v>
      </c>
      <c r="CDO8" s="97" t="e">
        <f t="shared" si="71"/>
        <v>#DIV/0!</v>
      </c>
      <c r="CDP8" s="97" t="e">
        <f t="shared" si="71"/>
        <v>#DIV/0!</v>
      </c>
      <c r="CDQ8" s="97" t="e">
        <f t="shared" si="71"/>
        <v>#DIV/0!</v>
      </c>
      <c r="CDR8" s="97" t="e">
        <f t="shared" si="71"/>
        <v>#DIV/0!</v>
      </c>
      <c r="CDS8" s="97" t="e">
        <f t="shared" si="71"/>
        <v>#DIV/0!</v>
      </c>
      <c r="CDT8" s="97" t="e">
        <f t="shared" si="71"/>
        <v>#DIV/0!</v>
      </c>
      <c r="CDU8" s="97" t="e">
        <f t="shared" si="71"/>
        <v>#DIV/0!</v>
      </c>
      <c r="CDV8" s="97" t="e">
        <f t="shared" si="71"/>
        <v>#DIV/0!</v>
      </c>
      <c r="CDW8" s="97" t="e">
        <f t="shared" si="71"/>
        <v>#DIV/0!</v>
      </c>
      <c r="CDX8" s="97" t="e">
        <f t="shared" si="71"/>
        <v>#DIV/0!</v>
      </c>
      <c r="CDY8" s="97" t="e">
        <f t="shared" si="72"/>
        <v>#DIV/0!</v>
      </c>
      <c r="CDZ8" s="97" t="e">
        <f t="shared" si="72"/>
        <v>#DIV/0!</v>
      </c>
      <c r="CEA8" s="97" t="e">
        <f t="shared" si="72"/>
        <v>#DIV/0!</v>
      </c>
      <c r="CEB8" s="97" t="e">
        <f t="shared" si="72"/>
        <v>#DIV/0!</v>
      </c>
      <c r="CEC8" s="97" t="e">
        <f t="shared" si="72"/>
        <v>#DIV/0!</v>
      </c>
      <c r="CED8" s="97" t="e">
        <f t="shared" si="72"/>
        <v>#DIV/0!</v>
      </c>
      <c r="CEE8" s="97" t="e">
        <f t="shared" si="72"/>
        <v>#DIV/0!</v>
      </c>
      <c r="CEF8" s="97" t="e">
        <f t="shared" si="72"/>
        <v>#DIV/0!</v>
      </c>
      <c r="CEG8" s="97" t="e">
        <f t="shared" si="72"/>
        <v>#DIV/0!</v>
      </c>
      <c r="CEH8" s="97" t="e">
        <f t="shared" si="72"/>
        <v>#DIV/0!</v>
      </c>
      <c r="CEI8" s="97" t="e">
        <f t="shared" si="72"/>
        <v>#DIV/0!</v>
      </c>
      <c r="CEJ8" s="97" t="e">
        <f t="shared" si="72"/>
        <v>#DIV/0!</v>
      </c>
      <c r="CEK8" s="97" t="e">
        <f t="shared" si="72"/>
        <v>#DIV/0!</v>
      </c>
      <c r="CEL8" s="97" t="e">
        <f t="shared" si="72"/>
        <v>#DIV/0!</v>
      </c>
      <c r="CEM8" s="97" t="e">
        <f t="shared" si="72"/>
        <v>#DIV/0!</v>
      </c>
      <c r="CEN8" s="97" t="e">
        <f t="shared" si="72"/>
        <v>#DIV/0!</v>
      </c>
      <c r="CEO8" s="97" t="e">
        <f t="shared" si="73"/>
        <v>#DIV/0!</v>
      </c>
      <c r="CEP8" s="162" t="e">
        <f t="shared" si="74"/>
        <v>#DIV/0!</v>
      </c>
      <c r="CEQ8" s="97" t="e">
        <f t="shared" si="74"/>
        <v>#DIV/0!</v>
      </c>
      <c r="CER8" s="97" t="e">
        <f t="shared" si="74"/>
        <v>#DIV/0!</v>
      </c>
      <c r="CES8" s="97" t="e">
        <f t="shared" si="74"/>
        <v>#DIV/0!</v>
      </c>
      <c r="CET8" s="97" t="e">
        <f t="shared" si="74"/>
        <v>#DIV/0!</v>
      </c>
      <c r="CEU8" s="97" t="e">
        <f t="shared" si="74"/>
        <v>#DIV/0!</v>
      </c>
      <c r="CEV8" s="97" t="e">
        <f t="shared" si="74"/>
        <v>#DIV/0!</v>
      </c>
      <c r="CEW8" s="97" t="e">
        <f t="shared" si="74"/>
        <v>#DIV/0!</v>
      </c>
      <c r="CEX8" s="97" t="e">
        <f t="shared" si="74"/>
        <v>#DIV/0!</v>
      </c>
      <c r="CEY8" s="97" t="e">
        <f t="shared" si="74"/>
        <v>#DIV/0!</v>
      </c>
      <c r="CEZ8" s="97" t="e">
        <f t="shared" si="74"/>
        <v>#DIV/0!</v>
      </c>
      <c r="CFA8" s="97" t="e">
        <f t="shared" si="74"/>
        <v>#DIV/0!</v>
      </c>
      <c r="CFB8" s="97" t="e">
        <f t="shared" si="74"/>
        <v>#DIV/0!</v>
      </c>
      <c r="CFC8" s="97" t="e">
        <f t="shared" si="74"/>
        <v>#DIV/0!</v>
      </c>
      <c r="CFD8" s="97" t="e">
        <f t="shared" si="74"/>
        <v>#DIV/0!</v>
      </c>
      <c r="CFE8" s="97" t="e">
        <f t="shared" si="74"/>
        <v>#DIV/0!</v>
      </c>
      <c r="CFF8" s="97" t="e">
        <f t="shared" si="75"/>
        <v>#DIV/0!</v>
      </c>
      <c r="CFG8" s="97" t="e">
        <f t="shared" si="75"/>
        <v>#DIV/0!</v>
      </c>
      <c r="CFH8" s="97" t="e">
        <f t="shared" si="75"/>
        <v>#DIV/0!</v>
      </c>
      <c r="CFI8" s="97" t="e">
        <f t="shared" si="75"/>
        <v>#DIV/0!</v>
      </c>
      <c r="CFJ8" s="97" t="e">
        <f t="shared" si="75"/>
        <v>#DIV/0!</v>
      </c>
      <c r="CFK8" s="97" t="e">
        <f t="shared" si="75"/>
        <v>#DIV/0!</v>
      </c>
      <c r="CFL8" s="97" t="e">
        <f t="shared" si="75"/>
        <v>#DIV/0!</v>
      </c>
      <c r="CFM8" s="97" t="e">
        <f t="shared" si="75"/>
        <v>#DIV/0!</v>
      </c>
      <c r="CFN8" s="97" t="e">
        <f t="shared" si="75"/>
        <v>#DIV/0!</v>
      </c>
      <c r="CFO8" s="97" t="e">
        <f t="shared" si="75"/>
        <v>#DIV/0!</v>
      </c>
      <c r="CFP8" s="97" t="e">
        <f t="shared" si="75"/>
        <v>#DIV/0!</v>
      </c>
      <c r="CFQ8" s="97" t="e">
        <f t="shared" si="75"/>
        <v>#DIV/0!</v>
      </c>
      <c r="CFR8" s="97" t="e">
        <f t="shared" si="75"/>
        <v>#DIV/0!</v>
      </c>
      <c r="CFS8" s="97" t="e">
        <f t="shared" si="75"/>
        <v>#DIV/0!</v>
      </c>
      <c r="CFT8" s="97" t="e">
        <f t="shared" si="75"/>
        <v>#DIV/0!</v>
      </c>
      <c r="CFU8" s="97" t="e">
        <f t="shared" si="75"/>
        <v>#DIV/0!</v>
      </c>
      <c r="CFV8" s="97" t="e">
        <f t="shared" si="76"/>
        <v>#DIV/0!</v>
      </c>
      <c r="CFW8" s="97" t="e">
        <f t="shared" si="76"/>
        <v>#DIV/0!</v>
      </c>
      <c r="CFX8" s="97" t="e">
        <f t="shared" si="76"/>
        <v>#DIV/0!</v>
      </c>
      <c r="CFY8" s="97" t="e">
        <f t="shared" si="76"/>
        <v>#DIV/0!</v>
      </c>
      <c r="CFZ8" s="97" t="e">
        <f t="shared" si="76"/>
        <v>#DIV/0!</v>
      </c>
      <c r="CGA8" s="97" t="e">
        <f t="shared" si="76"/>
        <v>#DIV/0!</v>
      </c>
      <c r="CGB8" s="97" t="e">
        <f t="shared" si="76"/>
        <v>#DIV/0!</v>
      </c>
      <c r="CGC8" s="97" t="e">
        <f t="shared" si="76"/>
        <v>#DIV/0!</v>
      </c>
      <c r="CGD8" s="97" t="e">
        <f t="shared" si="76"/>
        <v>#DIV/0!</v>
      </c>
      <c r="CGE8" s="97" t="e">
        <f t="shared" si="76"/>
        <v>#DIV/0!</v>
      </c>
      <c r="CGF8" s="97" t="e">
        <f t="shared" si="76"/>
        <v>#DIV/0!</v>
      </c>
      <c r="CGG8" s="97" t="e">
        <f t="shared" si="76"/>
        <v>#DIV/0!</v>
      </c>
      <c r="CGH8" s="97" t="e">
        <f t="shared" si="76"/>
        <v>#DIV/0!</v>
      </c>
      <c r="CGI8" s="97" t="e">
        <f t="shared" si="76"/>
        <v>#DIV/0!</v>
      </c>
      <c r="CGJ8" s="97" t="e">
        <f t="shared" si="76"/>
        <v>#DIV/0!</v>
      </c>
      <c r="CGK8" s="97" t="e">
        <f t="shared" si="76"/>
        <v>#DIV/0!</v>
      </c>
      <c r="CGL8" s="97" t="e">
        <f t="shared" si="77"/>
        <v>#DIV/0!</v>
      </c>
      <c r="CGM8" s="97" t="e">
        <f t="shared" si="77"/>
        <v>#DIV/0!</v>
      </c>
      <c r="CGN8" s="97" t="e">
        <f t="shared" si="77"/>
        <v>#DIV/0!</v>
      </c>
      <c r="CGO8" s="97" t="e">
        <f t="shared" si="77"/>
        <v>#DIV/0!</v>
      </c>
      <c r="CGP8" s="97" t="e">
        <f t="shared" si="77"/>
        <v>#DIV/0!</v>
      </c>
      <c r="CGQ8" s="97" t="e">
        <f t="shared" si="77"/>
        <v>#DIV/0!</v>
      </c>
      <c r="CGR8" s="97" t="e">
        <f t="shared" si="77"/>
        <v>#DIV/0!</v>
      </c>
      <c r="CGS8" s="97" t="e">
        <f t="shared" si="77"/>
        <v>#DIV/0!</v>
      </c>
      <c r="CGT8" s="97" t="e">
        <f t="shared" si="77"/>
        <v>#DIV/0!</v>
      </c>
      <c r="CGU8" s="97" t="e">
        <f t="shared" si="77"/>
        <v>#DIV/0!</v>
      </c>
      <c r="CGV8" s="97" t="e">
        <f t="shared" si="77"/>
        <v>#DIV/0!</v>
      </c>
      <c r="CGW8" s="97" t="e">
        <f t="shared" si="77"/>
        <v>#DIV/0!</v>
      </c>
      <c r="CGX8" s="97" t="e">
        <f t="shared" si="77"/>
        <v>#DIV/0!</v>
      </c>
      <c r="CGY8" s="97" t="e">
        <f t="shared" si="77"/>
        <v>#DIV/0!</v>
      </c>
      <c r="CGZ8" s="97" t="e">
        <f t="shared" si="77"/>
        <v>#DIV/0!</v>
      </c>
      <c r="CHA8" s="97" t="e">
        <f t="shared" si="77"/>
        <v>#DIV/0!</v>
      </c>
      <c r="CHB8" s="97" t="e">
        <f t="shared" si="78"/>
        <v>#DIV/0!</v>
      </c>
    </row>
    <row r="9" spans="1:2238" x14ac:dyDescent="0.25">
      <c r="A9" s="445"/>
      <c r="B9" s="421">
        <v>1100</v>
      </c>
      <c r="C9" s="431"/>
      <c r="D9" s="434"/>
      <c r="E9" s="378" t="e">
        <f>AVERAGE(BND9:BNJ9)</f>
        <v>#DIV/0!</v>
      </c>
      <c r="F9" s="379" t="e">
        <f>MAX(BND9:BNJ9)</f>
        <v>#DIV/0!</v>
      </c>
      <c r="G9" s="379" t="e">
        <f>MIN(BND9:BNJ9)</f>
        <v>#DIV/0!</v>
      </c>
      <c r="H9" s="380" t="e">
        <f>AVERAGE(BKN9:BKT9)</f>
        <v>#DIV/0!</v>
      </c>
      <c r="I9" s="381" t="e">
        <f>MAX(BKN9:BKT9)</f>
        <v>#DIV/0!</v>
      </c>
      <c r="J9" s="381" t="e">
        <f>MIN(BKN9:BKT9)</f>
        <v>#DIV/0!</v>
      </c>
      <c r="K9" s="380" t="e">
        <f>AVERAGE(BHX9:BID9)</f>
        <v>#DIV/0!</v>
      </c>
      <c r="L9" s="385" t="e">
        <f>MAX(BHX9:BID99)</f>
        <v>#DIV/0!</v>
      </c>
      <c r="M9" s="385" t="e">
        <f>MIN(BHX9:BID9)</f>
        <v>#DIV/0!</v>
      </c>
      <c r="N9" s="369" t="e">
        <f>AVERAGE(BFH9:BFN9)</f>
        <v>#DIV/0!</v>
      </c>
      <c r="O9" s="375" t="e">
        <f>MAX(BFH9:BFN9)</f>
        <v>#DIV/0!</v>
      </c>
      <c r="P9" s="384" t="e">
        <f>MIN(BFH9:BFN9)</f>
        <v>#DIV/0!</v>
      </c>
      <c r="Q9" s="380" t="e">
        <f>AVERAGE(AXT9:AXY9)</f>
        <v>#DIV/0!</v>
      </c>
      <c r="R9" s="381" t="e">
        <f>MAX(AXT9:AXY9)</f>
        <v>#DIV/0!</v>
      </c>
      <c r="S9" s="381" t="e">
        <f>MIN(AXT9:AXY9)</f>
        <v>#DIV/0!</v>
      </c>
      <c r="T9" s="378" t="e">
        <f>AVERAGE(AVE9:AVK9)</f>
        <v>#DIV/0!</v>
      </c>
      <c r="U9" s="379" t="e">
        <f>MAX(AVE9:AVK9)</f>
        <v>#DIV/0!</v>
      </c>
      <c r="V9" s="379" t="e">
        <f>MIN(AVE9:AVK9)</f>
        <v>#DIV/0!</v>
      </c>
      <c r="W9" s="382" t="e">
        <f>(N9*$A$8*$ASH$24)/K9</f>
        <v>#DIV/0!</v>
      </c>
      <c r="X9" s="383" t="e">
        <f>AVERAGE(BXL9:BXQ9)</f>
        <v>#DIV/0!</v>
      </c>
      <c r="Y9" s="369" t="e">
        <f>AVERAGE(BUY9:BVD9)</f>
        <v>#DIV/0!</v>
      </c>
      <c r="Z9" s="375" t="e">
        <f>MAX(BUY9:BVD9)</f>
        <v>#DIV/0!</v>
      </c>
      <c r="AA9" s="375" t="e">
        <f>MIN(BUY9:BVD9)</f>
        <v>#DIV/0!</v>
      </c>
      <c r="AB9" s="369" t="e">
        <f>AVERAGE(BZY9:CAD9)</f>
        <v>#DIV/0!</v>
      </c>
      <c r="AC9" s="375" t="e">
        <f>MAX(BZY9:CAD9)</f>
        <v>#DIV/0!</v>
      </c>
      <c r="AD9" s="375" t="e">
        <f>MIN(BZY9:CAD9)</f>
        <v>#DIV/0!</v>
      </c>
      <c r="AE9" s="369" t="e">
        <f>AVERAGE(CEY9:CFD9)</f>
        <v>#DIV/0!</v>
      </c>
      <c r="AF9" s="372" t="e">
        <f>MAX(CEY9:CFD9)</f>
        <v>#DIV/0!</v>
      </c>
      <c r="AG9" s="373" t="e">
        <f>MIN(CEY9:CFD9)</f>
        <v>#DIV/0!</v>
      </c>
      <c r="AH9" s="232"/>
      <c r="AI9" s="49"/>
      <c r="AJ9" s="49">
        <f t="shared" si="86"/>
        <v>0</v>
      </c>
      <c r="AK9" s="49">
        <f t="shared" si="0"/>
        <v>0</v>
      </c>
      <c r="AL9" s="49"/>
      <c r="AM9" s="49"/>
      <c r="AN9" s="60">
        <f t="shared" si="1"/>
        <v>0</v>
      </c>
      <c r="AO9" s="47"/>
      <c r="AP9" s="47"/>
      <c r="AQ9" s="49"/>
      <c r="AR9" s="47"/>
      <c r="AS9" s="14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110"/>
      <c r="IQ9" s="110"/>
      <c r="IR9" s="110"/>
      <c r="IS9" s="110"/>
      <c r="IT9" s="110"/>
      <c r="IU9" s="110"/>
      <c r="IV9" s="110"/>
      <c r="IW9" s="110"/>
      <c r="IX9" s="110"/>
      <c r="IY9" s="110"/>
      <c r="IZ9" s="110"/>
      <c r="JA9" s="110"/>
      <c r="JB9" s="110"/>
      <c r="JC9" s="110"/>
      <c r="JD9" s="110"/>
      <c r="JE9" s="110"/>
      <c r="JF9" s="110"/>
      <c r="JG9" s="110"/>
      <c r="JH9" s="110"/>
      <c r="JI9" s="110"/>
      <c r="JJ9" s="110"/>
      <c r="JK9" s="110"/>
      <c r="JL9" s="110"/>
      <c r="JM9" s="110"/>
      <c r="JN9" s="110"/>
      <c r="JO9" s="110"/>
      <c r="JP9" s="110"/>
      <c r="JQ9" s="110"/>
      <c r="JR9" s="110"/>
      <c r="JS9" s="110"/>
      <c r="JT9" s="110"/>
      <c r="JU9" s="110"/>
      <c r="JV9" s="110"/>
      <c r="JW9" s="110"/>
      <c r="JX9" s="110"/>
      <c r="JY9" s="110"/>
      <c r="JZ9" s="110"/>
      <c r="KA9" s="110"/>
      <c r="KB9" s="110"/>
      <c r="KC9" s="110"/>
      <c r="KD9" s="110"/>
      <c r="KE9" s="110"/>
      <c r="KF9" s="110"/>
      <c r="KG9" s="110"/>
      <c r="KH9" s="110"/>
      <c r="KI9" s="110"/>
      <c r="KJ9" s="110"/>
      <c r="KK9" s="110"/>
      <c r="KL9" s="110"/>
      <c r="KM9" s="110"/>
      <c r="KN9" s="110"/>
      <c r="KO9" s="110"/>
      <c r="KP9" s="110"/>
      <c r="KQ9" s="110"/>
      <c r="KR9" s="110"/>
      <c r="KS9" s="110"/>
      <c r="KT9" s="110"/>
      <c r="KU9" s="110"/>
      <c r="KV9" s="110"/>
      <c r="KW9" s="110"/>
      <c r="KX9" s="110"/>
      <c r="KY9" s="110"/>
      <c r="KZ9" s="110"/>
      <c r="LA9" s="110"/>
      <c r="LB9" s="110"/>
      <c r="LC9" s="110"/>
      <c r="LD9" s="110"/>
      <c r="LE9" s="110"/>
      <c r="LF9" s="110"/>
      <c r="LG9" s="110"/>
      <c r="LH9" s="110"/>
      <c r="LI9" s="110"/>
      <c r="LJ9" s="110"/>
      <c r="LK9" s="110"/>
      <c r="LL9" s="110"/>
      <c r="LM9" s="110"/>
      <c r="LN9" s="110"/>
      <c r="LO9" s="110"/>
      <c r="LP9" s="110"/>
      <c r="LQ9" s="110"/>
      <c r="LR9" s="110"/>
      <c r="LS9" s="110"/>
      <c r="LT9" s="110"/>
      <c r="LU9" s="110"/>
      <c r="LV9" s="110"/>
      <c r="LW9" s="110"/>
      <c r="LX9" s="110"/>
      <c r="LY9" s="110"/>
      <c r="LZ9" s="110"/>
      <c r="MA9" s="110"/>
      <c r="MB9" s="110"/>
      <c r="MC9" s="110"/>
      <c r="MD9" s="110"/>
      <c r="ME9" s="110"/>
      <c r="MF9" s="110"/>
      <c r="MG9" s="110"/>
      <c r="MH9" s="110"/>
      <c r="MI9" s="110"/>
      <c r="MJ9" s="110"/>
      <c r="MK9" s="110"/>
      <c r="ML9" s="110"/>
      <c r="MM9" s="110"/>
      <c r="MN9" s="110"/>
      <c r="MO9" s="110"/>
      <c r="MP9" s="110"/>
      <c r="MQ9" s="110"/>
      <c r="MR9" s="110"/>
      <c r="MS9" s="110"/>
      <c r="MT9" s="110"/>
      <c r="MU9" s="110"/>
      <c r="MV9" s="110"/>
      <c r="MW9" s="110"/>
      <c r="MX9" s="110"/>
      <c r="MY9" s="110"/>
      <c r="MZ9" s="110"/>
      <c r="NA9" s="110"/>
      <c r="NB9" s="110"/>
      <c r="NC9" s="110"/>
      <c r="ND9" s="110"/>
      <c r="NE9" s="110"/>
      <c r="NF9" s="110"/>
      <c r="NG9" s="110"/>
      <c r="NH9" s="110"/>
      <c r="NI9" s="110"/>
      <c r="NJ9" s="110"/>
      <c r="NK9" s="110"/>
      <c r="NL9" s="110"/>
      <c r="NM9" s="110"/>
      <c r="NN9" s="110"/>
      <c r="NO9" s="110"/>
      <c r="NP9" s="112"/>
      <c r="NQ9" s="112"/>
      <c r="NR9" s="112"/>
      <c r="NS9" s="112"/>
      <c r="NT9" s="112"/>
      <c r="NU9" s="112"/>
      <c r="NV9" s="112"/>
      <c r="NW9" s="112"/>
      <c r="NX9" s="112"/>
      <c r="NY9" s="112"/>
      <c r="NZ9" s="112"/>
      <c r="OA9" s="112"/>
      <c r="OB9" s="112"/>
      <c r="OC9" s="112"/>
      <c r="OD9" s="112"/>
      <c r="OE9" s="112"/>
      <c r="OF9" s="112"/>
      <c r="OG9" s="112"/>
      <c r="OH9" s="112"/>
      <c r="OI9" s="112"/>
      <c r="OJ9" s="112"/>
      <c r="OK9" s="112"/>
      <c r="OL9" s="112"/>
      <c r="OM9" s="112"/>
      <c r="ON9" s="112"/>
      <c r="OO9" s="112"/>
      <c r="OP9" s="112"/>
      <c r="OQ9" s="112"/>
      <c r="OR9" s="112"/>
      <c r="OS9" s="112"/>
      <c r="OT9" s="112"/>
      <c r="OU9" s="112"/>
      <c r="OV9" s="112"/>
      <c r="OW9" s="112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12"/>
      <c r="PQ9" s="112"/>
      <c r="PR9" s="112"/>
      <c r="PS9" s="112"/>
      <c r="PT9" s="112"/>
      <c r="PU9" s="112"/>
      <c r="PV9" s="112"/>
      <c r="PW9" s="112"/>
      <c r="PX9" s="112"/>
      <c r="PY9" s="112"/>
      <c r="PZ9" s="112"/>
      <c r="QA9" s="112"/>
      <c r="QB9" s="112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8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34"/>
      <c r="VG9" s="34"/>
      <c r="VH9" s="34"/>
      <c r="VI9" s="34"/>
      <c r="VJ9" s="34"/>
      <c r="VK9" s="34"/>
      <c r="VL9" s="34"/>
      <c r="VM9" s="34"/>
      <c r="VN9" s="34"/>
      <c r="VO9" s="34"/>
      <c r="VP9" s="34"/>
      <c r="VQ9" s="34"/>
      <c r="VR9" s="34"/>
      <c r="VS9" s="34"/>
      <c r="VT9" s="34"/>
      <c r="VU9" s="34"/>
      <c r="VV9" s="34"/>
      <c r="VW9" s="34"/>
      <c r="VX9" s="34"/>
      <c r="VY9" s="34"/>
      <c r="VZ9" s="34"/>
      <c r="WA9" s="34"/>
      <c r="WB9" s="34"/>
      <c r="WC9" s="34"/>
      <c r="WD9" s="34"/>
      <c r="WE9" s="34"/>
      <c r="WF9" s="34"/>
      <c r="WG9" s="34"/>
      <c r="WH9" s="34"/>
      <c r="WI9" s="34"/>
      <c r="WJ9" s="34"/>
      <c r="WK9" s="34"/>
      <c r="WL9" s="34"/>
      <c r="WM9" s="34"/>
      <c r="WN9" s="34"/>
      <c r="WO9" s="34"/>
      <c r="WP9" s="34"/>
      <c r="WQ9" s="34"/>
      <c r="WR9" s="34"/>
      <c r="WS9" s="34"/>
      <c r="WT9" s="34"/>
      <c r="WU9" s="34"/>
      <c r="WV9" s="34"/>
      <c r="WW9" s="34"/>
      <c r="WX9" s="34"/>
      <c r="WY9" s="34"/>
      <c r="WZ9" s="34"/>
      <c r="XA9" s="34"/>
      <c r="XB9" s="34"/>
      <c r="XC9" s="34"/>
      <c r="XD9" s="34"/>
      <c r="XE9" s="34"/>
      <c r="XF9" s="34"/>
      <c r="XG9" s="34"/>
      <c r="XH9" s="34"/>
      <c r="XI9" s="34"/>
      <c r="XJ9" s="34"/>
      <c r="XK9" s="34"/>
      <c r="XL9" s="34"/>
      <c r="XM9" s="34"/>
      <c r="XN9" s="34"/>
      <c r="XO9" s="34"/>
      <c r="XP9" s="34"/>
      <c r="XQ9" s="34"/>
      <c r="XR9" s="34"/>
      <c r="XS9" s="34"/>
      <c r="XT9" s="34"/>
      <c r="XU9" s="34"/>
      <c r="XV9" s="121"/>
      <c r="XW9" s="121"/>
      <c r="XX9" s="121"/>
      <c r="XY9" s="121"/>
      <c r="XZ9" s="121"/>
      <c r="YA9" s="121"/>
      <c r="YB9" s="121"/>
      <c r="YC9" s="121"/>
      <c r="YD9" s="121"/>
      <c r="YE9" s="121"/>
      <c r="YF9" s="121"/>
      <c r="YG9" s="121"/>
      <c r="YH9" s="121"/>
      <c r="YI9" s="121"/>
      <c r="YJ9" s="121"/>
      <c r="YK9" s="121"/>
      <c r="YL9" s="121"/>
      <c r="YM9" s="121"/>
      <c r="YN9" s="121"/>
      <c r="YO9" s="121"/>
      <c r="YP9" s="121"/>
      <c r="YQ9" s="121"/>
      <c r="YR9" s="121"/>
      <c r="YS9" s="121"/>
      <c r="YT9" s="121"/>
      <c r="YU9" s="121"/>
      <c r="YV9" s="121"/>
      <c r="YW9" s="121"/>
      <c r="YX9" s="121"/>
      <c r="YY9" s="121"/>
      <c r="YZ9" s="121"/>
      <c r="ZA9" s="121"/>
      <c r="ZB9" s="121"/>
      <c r="ZC9" s="121"/>
      <c r="ZD9" s="121"/>
      <c r="ZE9" s="121"/>
      <c r="ZF9" s="121"/>
      <c r="ZG9" s="121"/>
      <c r="ZH9" s="121"/>
      <c r="ZI9" s="121"/>
      <c r="ZJ9" s="121"/>
      <c r="ZK9" s="121"/>
      <c r="ZL9" s="121"/>
      <c r="ZM9" s="121"/>
      <c r="ZN9" s="121"/>
      <c r="ZO9" s="121"/>
      <c r="ZP9" s="121"/>
      <c r="ZQ9" s="121"/>
      <c r="ZR9" s="121"/>
      <c r="ZS9" s="121"/>
      <c r="ZT9" s="121"/>
      <c r="ZU9" s="121"/>
      <c r="ZV9" s="121"/>
      <c r="ZW9" s="121"/>
      <c r="ZX9" s="121"/>
      <c r="ZY9" s="121"/>
      <c r="ZZ9" s="121"/>
      <c r="AAA9" s="121"/>
      <c r="AAB9" s="121"/>
      <c r="AAC9" s="121"/>
      <c r="AAD9" s="121"/>
      <c r="AAE9" s="121"/>
      <c r="AAF9" s="121"/>
      <c r="AAG9" s="121"/>
      <c r="AAH9" s="121"/>
      <c r="AAI9" s="34"/>
      <c r="AAJ9" s="34"/>
      <c r="AAK9" s="34"/>
      <c r="AAL9" s="34"/>
      <c r="AAM9" s="34"/>
      <c r="AAN9" s="34"/>
      <c r="AAO9" s="34"/>
      <c r="AAP9" s="34"/>
      <c r="AAQ9" s="34"/>
      <c r="AAR9" s="34"/>
      <c r="AAS9" s="34"/>
      <c r="AAT9" s="34"/>
      <c r="AAU9" s="34"/>
      <c r="AAV9" s="34"/>
      <c r="AAW9" s="34"/>
      <c r="AAX9" s="34"/>
      <c r="AAY9" s="34"/>
      <c r="AAZ9" s="34"/>
      <c r="ABA9" s="34"/>
      <c r="ABB9" s="34"/>
      <c r="ABC9" s="34"/>
      <c r="ABD9" s="34"/>
      <c r="ABE9" s="34"/>
      <c r="ABF9" s="34"/>
      <c r="ABG9" s="34"/>
      <c r="ABH9" s="34"/>
      <c r="ABI9" s="34"/>
      <c r="ABJ9" s="34"/>
      <c r="ABK9" s="34"/>
      <c r="ABL9" s="34"/>
      <c r="ABM9" s="34"/>
      <c r="ABN9" s="34"/>
      <c r="ABO9" s="34"/>
      <c r="ABP9" s="34"/>
      <c r="ABQ9" s="34"/>
      <c r="ABR9" s="34"/>
      <c r="ABS9" s="34"/>
      <c r="ABT9" s="34"/>
      <c r="ABU9" s="34"/>
      <c r="ABV9" s="34"/>
      <c r="ABW9" s="34"/>
      <c r="ABX9" s="34"/>
      <c r="ABY9" s="34"/>
      <c r="ABZ9" s="34"/>
      <c r="ACA9" s="34"/>
      <c r="ACB9" s="34"/>
      <c r="ACC9" s="34"/>
      <c r="ACD9" s="34"/>
      <c r="ACE9" s="34"/>
      <c r="ACF9" s="34"/>
      <c r="ACG9" s="34"/>
      <c r="ACH9" s="34"/>
      <c r="ACI9" s="34"/>
      <c r="ACJ9" s="34"/>
      <c r="ACK9" s="34"/>
      <c r="ACL9" s="34"/>
      <c r="ACM9" s="34"/>
      <c r="ACN9" s="34"/>
      <c r="ACO9" s="34"/>
      <c r="ACP9" s="34"/>
      <c r="ACQ9" s="34"/>
      <c r="ACR9" s="34"/>
      <c r="ACS9" s="34"/>
      <c r="ACT9" s="34"/>
      <c r="ACU9" s="34"/>
      <c r="ACV9" s="34"/>
      <c r="ACW9" s="34"/>
      <c r="ACX9" s="34"/>
      <c r="ACY9" s="122"/>
      <c r="ACZ9" s="122"/>
      <c r="ADA9" s="122"/>
      <c r="ADB9" s="122"/>
      <c r="ADC9" s="122"/>
      <c r="ADD9" s="122"/>
      <c r="ADE9" s="122"/>
      <c r="ADF9" s="122"/>
      <c r="ADG9" s="122"/>
      <c r="ADH9" s="122"/>
      <c r="ADI9" s="122"/>
      <c r="ADJ9" s="122"/>
      <c r="ADK9" s="122"/>
      <c r="ADL9" s="122"/>
      <c r="ADM9" s="122"/>
      <c r="ADN9" s="122"/>
      <c r="ADO9" s="122"/>
      <c r="ADP9" s="122"/>
      <c r="ADQ9" s="122"/>
      <c r="ADR9" s="122"/>
      <c r="ADS9" s="122"/>
      <c r="ADT9" s="122"/>
      <c r="ADU9" s="122"/>
      <c r="ADV9" s="122"/>
      <c r="ADW9" s="122"/>
      <c r="ADX9" s="122"/>
      <c r="ADY9" s="122"/>
      <c r="ADZ9" s="122"/>
      <c r="AEA9" s="122"/>
      <c r="AEB9" s="122"/>
      <c r="AEC9" s="122"/>
      <c r="AED9" s="122"/>
      <c r="AEE9" s="122"/>
      <c r="AEF9" s="122"/>
      <c r="AEG9" s="122"/>
      <c r="AEH9" s="122"/>
      <c r="AEI9" s="122"/>
      <c r="AEJ9" s="122"/>
      <c r="AEK9" s="122"/>
      <c r="AEL9" s="122"/>
      <c r="AEM9" s="122"/>
      <c r="AEN9" s="122"/>
      <c r="AEO9" s="122"/>
      <c r="AEP9" s="122"/>
      <c r="AEQ9" s="122"/>
      <c r="AER9" s="122"/>
      <c r="AES9" s="122"/>
      <c r="AET9" s="122"/>
      <c r="AEU9" s="122"/>
      <c r="AEV9" s="122"/>
      <c r="AEW9" s="122"/>
      <c r="AEX9" s="122"/>
      <c r="AEY9" s="122"/>
      <c r="AEZ9" s="122"/>
      <c r="AFA9" s="122"/>
      <c r="AFB9" s="122"/>
      <c r="AFC9" s="122"/>
      <c r="AFD9" s="122"/>
      <c r="AFE9" s="122"/>
      <c r="AFF9" s="122"/>
      <c r="AFG9" s="122"/>
      <c r="AFH9" s="122"/>
      <c r="AFI9" s="122"/>
      <c r="AFJ9" s="122"/>
      <c r="AFK9" s="122"/>
      <c r="AFL9" s="122"/>
      <c r="AFM9" s="122"/>
      <c r="AFN9" s="122"/>
      <c r="AFO9" s="110"/>
      <c r="AFP9" s="110"/>
      <c r="AFQ9" s="110"/>
      <c r="AFR9" s="110"/>
      <c r="AFS9" s="110"/>
      <c r="AFT9" s="110"/>
      <c r="AFU9" s="110"/>
      <c r="AFV9" s="110"/>
      <c r="AFW9" s="110"/>
      <c r="AFX9" s="110"/>
      <c r="AFY9" s="110"/>
      <c r="AFZ9" s="110"/>
      <c r="AGA9" s="110"/>
      <c r="AGB9" s="110"/>
      <c r="AGC9" s="110"/>
      <c r="AGD9" s="110"/>
      <c r="AGE9" s="110"/>
      <c r="AGF9" s="110"/>
      <c r="AGG9" s="110"/>
      <c r="AGH9" s="110"/>
      <c r="AGI9" s="110"/>
      <c r="AGJ9" s="110"/>
      <c r="AGK9" s="110"/>
      <c r="AGL9" s="110"/>
      <c r="AGM9" s="110"/>
      <c r="AGN9" s="110"/>
      <c r="AGO9" s="110"/>
      <c r="AGP9" s="110"/>
      <c r="AGQ9" s="110"/>
      <c r="AGR9" s="110"/>
      <c r="AGS9" s="110"/>
      <c r="AGT9" s="110"/>
      <c r="AGU9" s="110"/>
      <c r="AGV9" s="110"/>
      <c r="AGW9" s="110"/>
      <c r="AGX9" s="110"/>
      <c r="AGY9" s="110"/>
      <c r="AGZ9" s="110"/>
      <c r="AHA9" s="110"/>
      <c r="AHB9" s="110"/>
      <c r="AHC9" s="110"/>
      <c r="AHD9" s="110"/>
      <c r="AHE9" s="110"/>
      <c r="AHF9" s="110"/>
      <c r="AHG9" s="110"/>
      <c r="AHH9" s="110"/>
      <c r="AHI9" s="110"/>
      <c r="AHJ9" s="110"/>
      <c r="AHK9" s="110"/>
      <c r="AHL9" s="110"/>
      <c r="AHM9" s="110"/>
      <c r="AHN9" s="110"/>
      <c r="AHO9" s="110"/>
      <c r="AHP9" s="110"/>
      <c r="AHQ9" s="110"/>
      <c r="AHR9" s="110"/>
      <c r="AHS9" s="110"/>
      <c r="AHT9" s="110"/>
      <c r="AHU9" s="110"/>
      <c r="AHV9" s="110"/>
      <c r="AHW9" s="110"/>
      <c r="AHX9" s="110"/>
      <c r="AHY9" s="110"/>
      <c r="AHZ9" s="110"/>
      <c r="AIA9" s="110"/>
      <c r="AIB9" s="110"/>
      <c r="AIC9" s="110"/>
      <c r="AID9" s="110"/>
      <c r="AIE9" s="123"/>
      <c r="AIF9" s="47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441"/>
      <c r="AKT9" s="285">
        <f>P80_C3_LAMINAR_cpcambiado!$B$1*P80_C3_LAMINAR_cpcambiado!$B$3</f>
        <v>1.487864E-8</v>
      </c>
      <c r="AKU9" s="17">
        <f>P80_C3_LAMINAR_cpcambiado!$B$1*(P80_C3_LAMINAR_cpcambiado!$B$2)</f>
        <v>2.1255199999999999E-9</v>
      </c>
      <c r="AKV9" s="17">
        <f>P80_C3_LAMINAR_cpcambiado!$B$1*($D$2)</f>
        <v>2.3912100000000001E-9</v>
      </c>
      <c r="AKW9" s="17">
        <f>P80_C3_LAMINAR_cpcambiado!$B$1*($D$2)</f>
        <v>2.3912100000000001E-9</v>
      </c>
      <c r="AKX9" s="17">
        <f>P80_C3_LAMINAR_cpcambiado!$B$1*($D$2)</f>
        <v>2.3912100000000001E-9</v>
      </c>
      <c r="AKY9" s="17">
        <f>P80_C3_LAMINAR_cpcambiado!$B$1*($D$2)</f>
        <v>2.3912100000000001E-9</v>
      </c>
      <c r="AKZ9" s="17">
        <f>P80_C3_LAMINAR_cpcambiado!$B$1*($D$2)</f>
        <v>2.3912100000000001E-9</v>
      </c>
      <c r="ALA9" s="17">
        <f>P80_C3_LAMINAR_cpcambiado!$B$1*($D$2)</f>
        <v>2.3912100000000001E-9</v>
      </c>
      <c r="ALB9" s="17">
        <f>P80_C3_LAMINAR_cpcambiado!$B$1*($D$2)</f>
        <v>2.3912100000000001E-9</v>
      </c>
      <c r="ALC9" s="17">
        <f>P80_C3_LAMINAR_cpcambiado!$B$1*($D$2)</f>
        <v>2.3912100000000001E-9</v>
      </c>
      <c r="ALD9" s="17">
        <f>P80_C3_LAMINAR_cpcambiado!$B$1*($D$2)</f>
        <v>2.3912100000000001E-9</v>
      </c>
      <c r="ALE9" s="17">
        <f>P80_C3_LAMINAR_cpcambiado!$B$1*($D$2)</f>
        <v>2.3912100000000001E-9</v>
      </c>
      <c r="ALF9" s="17">
        <f>P80_C3_LAMINAR_cpcambiado!$B$1*($D$2)</f>
        <v>2.3912100000000001E-9</v>
      </c>
      <c r="ALG9" s="17">
        <f>P80_C3_LAMINAR_cpcambiado!$B$1*($D$2)</f>
        <v>2.3912100000000001E-9</v>
      </c>
      <c r="ALH9" s="17">
        <f>P80_C3_LAMINAR_cpcambiado!$B$1*($D$2)</f>
        <v>2.3912100000000001E-9</v>
      </c>
      <c r="ALI9" s="17">
        <f>P80_C3_LAMINAR_cpcambiado!$B$1*($D$2)</f>
        <v>2.3912100000000001E-9</v>
      </c>
      <c r="ALJ9" s="17">
        <f>P80_C3_LAMINAR_cpcambiado!$B$1*($D$2)</f>
        <v>2.3912100000000001E-9</v>
      </c>
      <c r="ALK9" s="17">
        <f>P80_C3_LAMINAR_cpcambiado!$B$1*($D$2)</f>
        <v>2.3912100000000001E-9</v>
      </c>
      <c r="ALL9" s="17">
        <f>P80_C3_LAMINAR_cpcambiado!$B$1*($D$2)</f>
        <v>2.3912100000000001E-9</v>
      </c>
      <c r="ALM9" s="17">
        <f>P80_C3_LAMINAR_cpcambiado!$B$1*($D$2)</f>
        <v>2.3912100000000001E-9</v>
      </c>
      <c r="ALN9" s="17">
        <f>P80_C3_LAMINAR_cpcambiado!$B$1*($D$2)</f>
        <v>2.3912100000000001E-9</v>
      </c>
      <c r="ALO9" s="17">
        <f>P80_C3_LAMINAR_cpcambiado!$B$1*($D$2)</f>
        <v>2.3912100000000001E-9</v>
      </c>
      <c r="ALP9" s="17">
        <f>P80_C3_LAMINAR_cpcambiado!$B$1*($D$2)</f>
        <v>2.3912100000000001E-9</v>
      </c>
      <c r="ALQ9" s="17">
        <f>P80_C3_LAMINAR_cpcambiado!$B$1*($D$2)</f>
        <v>2.3912100000000001E-9</v>
      </c>
      <c r="ALR9" s="17">
        <f>P80_C3_LAMINAR_cpcambiado!$B$1*($D$2)</f>
        <v>2.3912100000000001E-9</v>
      </c>
      <c r="ALS9" s="17">
        <f>P80_C3_LAMINAR_cpcambiado!$B$1*($D$2)</f>
        <v>2.3912100000000001E-9</v>
      </c>
      <c r="ALT9" s="17">
        <f>P80_C3_LAMINAR_cpcambiado!$B$1*($D$2)</f>
        <v>2.3912100000000001E-9</v>
      </c>
      <c r="ALU9" s="17">
        <f>P80_C3_LAMINAR_cpcambiado!$B$1*($D$2)</f>
        <v>2.3912100000000001E-9</v>
      </c>
      <c r="ALV9" s="17">
        <f>P80_C3_LAMINAR_cpcambiado!$B$1*($D$2)</f>
        <v>2.3912100000000001E-9</v>
      </c>
      <c r="ALW9" s="17">
        <f>P80_C3_LAMINAR_cpcambiado!$B$1*($D$2)</f>
        <v>2.3912100000000001E-9</v>
      </c>
      <c r="ALX9" s="17">
        <f>P80_C3_LAMINAR_cpcambiado!$B$1*($D$2)</f>
        <v>2.3912100000000001E-9</v>
      </c>
      <c r="ALY9" s="17">
        <f>P80_C3_LAMINAR_cpcambiado!$B$1*($D$2)</f>
        <v>2.3912100000000001E-9</v>
      </c>
      <c r="ALZ9" s="17">
        <f>P80_C3_LAMINAR_cpcambiado!$B$1*($D$2)</f>
        <v>2.3912100000000001E-9</v>
      </c>
      <c r="AMA9" s="17">
        <f>P80_C3_LAMINAR_cpcambiado!$B$1*($D$2)</f>
        <v>2.3912100000000001E-9</v>
      </c>
      <c r="AMB9" s="17">
        <f>P80_C3_LAMINAR_cpcambiado!$B$1*($D$2)</f>
        <v>2.3912100000000001E-9</v>
      </c>
      <c r="AMC9" s="17">
        <f>P80_C3_LAMINAR_cpcambiado!$B$1*($D$2)</f>
        <v>2.3912100000000001E-9</v>
      </c>
      <c r="AMD9" s="17">
        <f>P80_C3_LAMINAR_cpcambiado!$B$1*($D$2)</f>
        <v>2.3912100000000001E-9</v>
      </c>
      <c r="AME9" s="17">
        <f>P80_C3_LAMINAR_cpcambiado!$B$1*($D$2)</f>
        <v>2.3912100000000001E-9</v>
      </c>
      <c r="AMF9" s="17">
        <f>P80_C3_LAMINAR_cpcambiado!$B$1*($D$2)</f>
        <v>2.3912100000000001E-9</v>
      </c>
      <c r="AMG9" s="17">
        <f>P80_C3_LAMINAR_cpcambiado!$B$1*($D$2)</f>
        <v>2.3912100000000001E-9</v>
      </c>
      <c r="AMH9" s="17">
        <f>P80_C3_LAMINAR_cpcambiado!$B$1*($D$2)</f>
        <v>2.3912100000000001E-9</v>
      </c>
      <c r="AMI9" s="17">
        <f>P80_C3_LAMINAR_cpcambiado!$B$1*($D$2)</f>
        <v>2.3912100000000001E-9</v>
      </c>
      <c r="AMJ9" s="17">
        <f>P80_C3_LAMINAR_cpcambiado!$B$1*($D$2)</f>
        <v>2.3912100000000001E-9</v>
      </c>
      <c r="AMK9" s="17">
        <f>P80_C3_LAMINAR_cpcambiado!$B$1*($D$2)</f>
        <v>2.3912100000000001E-9</v>
      </c>
      <c r="AML9" s="17">
        <f>P80_C3_LAMINAR_cpcambiado!$B$1*($D$2)</f>
        <v>2.3912100000000001E-9</v>
      </c>
      <c r="AMM9" s="17">
        <f>P80_C3_LAMINAR_cpcambiado!$B$1*($D$2)</f>
        <v>2.3912100000000001E-9</v>
      </c>
      <c r="AMN9" s="17">
        <f>P80_C3_LAMINAR_cpcambiado!$B$1*($D$2)</f>
        <v>2.3912100000000001E-9</v>
      </c>
      <c r="AMO9" s="17">
        <f>P80_C3_LAMINAR_cpcambiado!$B$1*($D$2)</f>
        <v>2.3912100000000001E-9</v>
      </c>
      <c r="AMP9" s="17">
        <f>P80_C3_LAMINAR_cpcambiado!$B$1*($D$2)</f>
        <v>2.3912100000000001E-9</v>
      </c>
      <c r="AMQ9" s="17">
        <f>P80_C3_LAMINAR_cpcambiado!$B$1*($D$2)</f>
        <v>2.3912100000000001E-9</v>
      </c>
      <c r="AMR9" s="17">
        <f>P80_C3_LAMINAR_cpcambiado!$B$1*($D$2)</f>
        <v>2.3912100000000001E-9</v>
      </c>
      <c r="AMS9" s="17">
        <f>P80_C3_LAMINAR_cpcambiado!$B$1*($D$2)</f>
        <v>2.3912100000000001E-9</v>
      </c>
      <c r="AMT9" s="17">
        <f>P80_C3_LAMINAR_cpcambiado!$B$1*($D$2)</f>
        <v>2.3912100000000001E-9</v>
      </c>
      <c r="AMU9" s="17">
        <f>P80_C3_LAMINAR_cpcambiado!$B$1*($D$2)</f>
        <v>2.3912100000000001E-9</v>
      </c>
      <c r="AMV9" s="17">
        <f>P80_C3_LAMINAR_cpcambiado!$B$1*($D$2)</f>
        <v>2.3912100000000001E-9</v>
      </c>
      <c r="AMW9" s="17">
        <f>P80_C3_LAMINAR_cpcambiado!$B$1*($D$2)</f>
        <v>2.3912100000000001E-9</v>
      </c>
      <c r="AMX9" s="17">
        <f>P80_C3_LAMINAR_cpcambiado!$B$1*($D$2)</f>
        <v>2.3912100000000001E-9</v>
      </c>
      <c r="AMY9" s="17">
        <f>P80_C3_LAMINAR_cpcambiado!$B$1*($D$2)</f>
        <v>2.3912100000000001E-9</v>
      </c>
      <c r="AMZ9" s="17">
        <f>P80_C3_LAMINAR_cpcambiado!$B$1*($D$2)</f>
        <v>2.3912100000000001E-9</v>
      </c>
      <c r="ANA9" s="17">
        <f>P80_C3_LAMINAR_cpcambiado!$B$1*($D$2)</f>
        <v>2.3912100000000001E-9</v>
      </c>
      <c r="ANB9" s="17">
        <f>P80_C3_LAMINAR_cpcambiado!$B$1*($D$2)</f>
        <v>2.3912100000000001E-9</v>
      </c>
      <c r="ANC9" s="17">
        <f>P80_C3_LAMINAR_cpcambiado!$B$1*($D$2)</f>
        <v>2.3912100000000001E-9</v>
      </c>
      <c r="AND9" s="17">
        <f>P80_C3_LAMINAR_cpcambiado!$B$1*($D$2)</f>
        <v>2.3912100000000001E-9</v>
      </c>
      <c r="ANE9" s="17">
        <f>P80_C3_LAMINAR_cpcambiado!$B$1*($D$2)</f>
        <v>2.3912100000000001E-9</v>
      </c>
      <c r="ANF9" s="17">
        <f>P80_C3_LAMINAR_cpcambiado!$B$1*($D$2)</f>
        <v>2.3912100000000001E-9</v>
      </c>
      <c r="ANG9" s="17">
        <f>P80_C3_LAMINAR_cpcambiado!$B$1*($B$2)</f>
        <v>2.1255199999999999E-9</v>
      </c>
      <c r="ANH9" s="287">
        <f t="shared" si="79"/>
        <v>0</v>
      </c>
      <c r="ANI9" s="287">
        <f t="shared" si="2"/>
        <v>0</v>
      </c>
      <c r="ANJ9" s="287">
        <f t="shared" si="2"/>
        <v>0</v>
      </c>
      <c r="ANK9" s="287">
        <f t="shared" si="2"/>
        <v>0</v>
      </c>
      <c r="ANL9" s="287">
        <f t="shared" si="2"/>
        <v>0</v>
      </c>
      <c r="ANM9" s="287">
        <f t="shared" si="2"/>
        <v>0</v>
      </c>
      <c r="ANN9" s="287">
        <f t="shared" si="2"/>
        <v>0</v>
      </c>
      <c r="ANO9" s="287">
        <f t="shared" si="2"/>
        <v>0</v>
      </c>
      <c r="ANP9" s="287">
        <f t="shared" si="2"/>
        <v>0</v>
      </c>
      <c r="ANQ9" s="287">
        <f t="shared" si="2"/>
        <v>0</v>
      </c>
      <c r="ANR9" s="287">
        <f t="shared" si="2"/>
        <v>0</v>
      </c>
      <c r="ANS9" s="287">
        <f t="shared" si="2"/>
        <v>0</v>
      </c>
      <c r="ANT9" s="287">
        <f t="shared" si="2"/>
        <v>0</v>
      </c>
      <c r="ANU9" s="287">
        <f t="shared" si="2"/>
        <v>0</v>
      </c>
      <c r="ANV9" s="287">
        <f t="shared" si="2"/>
        <v>0</v>
      </c>
      <c r="ANW9" s="287">
        <f t="shared" si="2"/>
        <v>0</v>
      </c>
      <c r="ANX9" s="287">
        <f t="shared" si="2"/>
        <v>0</v>
      </c>
      <c r="ANY9" s="287">
        <f t="shared" si="3"/>
        <v>0</v>
      </c>
      <c r="ANZ9" s="287">
        <f t="shared" si="3"/>
        <v>0</v>
      </c>
      <c r="AOA9" s="287">
        <f t="shared" si="3"/>
        <v>0</v>
      </c>
      <c r="AOB9" s="287">
        <f t="shared" si="3"/>
        <v>0</v>
      </c>
      <c r="AOC9" s="287">
        <f t="shared" si="3"/>
        <v>0</v>
      </c>
      <c r="AOD9" s="287">
        <f t="shared" si="3"/>
        <v>0</v>
      </c>
      <c r="AOE9" s="287">
        <f t="shared" si="3"/>
        <v>0</v>
      </c>
      <c r="AOF9" s="287">
        <f t="shared" si="3"/>
        <v>0</v>
      </c>
      <c r="AOG9" s="287">
        <f t="shared" si="3"/>
        <v>0</v>
      </c>
      <c r="AOH9" s="287">
        <f t="shared" si="3"/>
        <v>0</v>
      </c>
      <c r="AOI9" s="287">
        <f t="shared" si="3"/>
        <v>0</v>
      </c>
      <c r="AOJ9" s="287">
        <f t="shared" si="3"/>
        <v>0</v>
      </c>
      <c r="AOK9" s="287">
        <f t="shared" si="3"/>
        <v>0</v>
      </c>
      <c r="AOL9" s="287">
        <f t="shared" si="3"/>
        <v>0</v>
      </c>
      <c r="AOM9" s="287">
        <f t="shared" si="3"/>
        <v>0</v>
      </c>
      <c r="AON9" s="287">
        <f t="shared" si="3"/>
        <v>0</v>
      </c>
      <c r="AOO9" s="287">
        <f t="shared" si="4"/>
        <v>0</v>
      </c>
      <c r="AOP9" s="287">
        <f t="shared" si="4"/>
        <v>0</v>
      </c>
      <c r="AOQ9" s="287">
        <f t="shared" si="4"/>
        <v>0</v>
      </c>
      <c r="AOR9" s="287">
        <f t="shared" si="4"/>
        <v>0</v>
      </c>
      <c r="AOS9" s="287">
        <f t="shared" si="4"/>
        <v>0</v>
      </c>
      <c r="AOT9" s="287">
        <f t="shared" si="4"/>
        <v>0</v>
      </c>
      <c r="AOU9" s="287">
        <f t="shared" si="4"/>
        <v>0</v>
      </c>
      <c r="AOV9" s="287">
        <f t="shared" si="4"/>
        <v>0</v>
      </c>
      <c r="AOW9" s="287">
        <f t="shared" si="4"/>
        <v>0</v>
      </c>
      <c r="AOX9" s="287">
        <f t="shared" si="4"/>
        <v>0</v>
      </c>
      <c r="AOY9" s="287">
        <f t="shared" si="4"/>
        <v>0</v>
      </c>
      <c r="AOZ9" s="287">
        <f t="shared" si="4"/>
        <v>0</v>
      </c>
      <c r="APA9" s="287">
        <f t="shared" si="4"/>
        <v>0</v>
      </c>
      <c r="APB9" s="287">
        <f t="shared" si="4"/>
        <v>0</v>
      </c>
      <c r="APC9" s="287">
        <f t="shared" si="4"/>
        <v>0</v>
      </c>
      <c r="APD9" s="287">
        <f t="shared" si="4"/>
        <v>0</v>
      </c>
      <c r="APE9" s="287">
        <f t="shared" si="5"/>
        <v>0</v>
      </c>
      <c r="APF9" s="287">
        <f t="shared" si="5"/>
        <v>0</v>
      </c>
      <c r="APG9" s="287">
        <f t="shared" si="5"/>
        <v>0</v>
      </c>
      <c r="APH9" s="287">
        <f t="shared" si="5"/>
        <v>0</v>
      </c>
      <c r="API9" s="287">
        <f t="shared" si="5"/>
        <v>0</v>
      </c>
      <c r="APJ9" s="287">
        <f t="shared" si="5"/>
        <v>0</v>
      </c>
      <c r="APK9" s="287">
        <f t="shared" si="5"/>
        <v>0</v>
      </c>
      <c r="APL9" s="287">
        <f t="shared" si="5"/>
        <v>0</v>
      </c>
      <c r="APM9" s="287">
        <f t="shared" si="5"/>
        <v>0</v>
      </c>
      <c r="APN9" s="287">
        <f t="shared" si="5"/>
        <v>0</v>
      </c>
      <c r="APO9" s="287">
        <f t="shared" si="5"/>
        <v>0</v>
      </c>
      <c r="APP9" s="287">
        <f t="shared" si="5"/>
        <v>0</v>
      </c>
      <c r="APQ9" s="287">
        <f t="shared" si="5"/>
        <v>0</v>
      </c>
      <c r="APR9" s="287">
        <f t="shared" si="5"/>
        <v>0</v>
      </c>
      <c r="APS9" s="287">
        <f t="shared" si="5"/>
        <v>0</v>
      </c>
      <c r="APT9" s="287">
        <f t="shared" si="5"/>
        <v>0</v>
      </c>
      <c r="APU9" s="284">
        <f t="shared" si="6"/>
        <v>0</v>
      </c>
      <c r="APV9" s="284">
        <f t="shared" si="10"/>
        <v>0</v>
      </c>
      <c r="APW9" s="284">
        <f t="shared" si="10"/>
        <v>0</v>
      </c>
      <c r="APX9" s="284">
        <f t="shared" si="10"/>
        <v>0</v>
      </c>
      <c r="APY9" s="284">
        <f t="shared" si="10"/>
        <v>0</v>
      </c>
      <c r="APZ9" s="284">
        <f t="shared" si="10"/>
        <v>0</v>
      </c>
      <c r="AQA9" s="284">
        <f t="shared" si="10"/>
        <v>0</v>
      </c>
      <c r="AQB9" s="284">
        <f t="shared" si="10"/>
        <v>0</v>
      </c>
      <c r="AQC9" s="284">
        <f t="shared" si="10"/>
        <v>0</v>
      </c>
      <c r="AQD9" s="284">
        <f t="shared" si="10"/>
        <v>0</v>
      </c>
      <c r="AQE9" s="284">
        <f t="shared" si="10"/>
        <v>0</v>
      </c>
      <c r="AQF9" s="284">
        <f t="shared" si="10"/>
        <v>0</v>
      </c>
      <c r="AQG9" s="284">
        <f t="shared" si="10"/>
        <v>0</v>
      </c>
      <c r="AQH9" s="284">
        <f t="shared" si="10"/>
        <v>0</v>
      </c>
      <c r="AQI9" s="284">
        <f t="shared" si="10"/>
        <v>0</v>
      </c>
      <c r="AQJ9" s="284">
        <f t="shared" si="10"/>
        <v>0</v>
      </c>
      <c r="AQK9" s="284">
        <f t="shared" si="10"/>
        <v>0</v>
      </c>
      <c r="AQL9" s="284">
        <f t="shared" si="10"/>
        <v>0</v>
      </c>
      <c r="AQM9" s="284">
        <f t="shared" si="10"/>
        <v>0</v>
      </c>
      <c r="AQN9" s="284">
        <f t="shared" si="10"/>
        <v>0</v>
      </c>
      <c r="AQO9" s="284">
        <f t="shared" si="10"/>
        <v>0</v>
      </c>
      <c r="AQP9" s="284">
        <f t="shared" si="10"/>
        <v>0</v>
      </c>
      <c r="AQQ9" s="284">
        <f t="shared" si="10"/>
        <v>0</v>
      </c>
      <c r="AQR9" s="284">
        <f t="shared" si="10"/>
        <v>0</v>
      </c>
      <c r="AQS9" s="284">
        <f t="shared" si="10"/>
        <v>0</v>
      </c>
      <c r="AQT9" s="284">
        <f t="shared" si="10"/>
        <v>0</v>
      </c>
      <c r="AQU9" s="284">
        <f t="shared" si="10"/>
        <v>0</v>
      </c>
      <c r="AQV9" s="284">
        <f t="shared" si="10"/>
        <v>0</v>
      </c>
      <c r="AQW9" s="284">
        <f t="shared" si="10"/>
        <v>0</v>
      </c>
      <c r="AQX9" s="284">
        <f t="shared" si="10"/>
        <v>0</v>
      </c>
      <c r="AQY9" s="284">
        <f t="shared" si="10"/>
        <v>0</v>
      </c>
      <c r="AQZ9" s="284">
        <f t="shared" si="10"/>
        <v>0</v>
      </c>
      <c r="ARA9" s="284">
        <f t="shared" si="10"/>
        <v>0</v>
      </c>
      <c r="ARB9" s="284">
        <f t="shared" si="10"/>
        <v>0</v>
      </c>
      <c r="ARC9" s="284">
        <f t="shared" si="10"/>
        <v>0</v>
      </c>
      <c r="ARD9" s="284">
        <f t="shared" si="10"/>
        <v>0</v>
      </c>
      <c r="ARE9" s="284">
        <f t="shared" si="10"/>
        <v>0</v>
      </c>
      <c r="ARF9" s="284">
        <f t="shared" si="10"/>
        <v>0</v>
      </c>
      <c r="ARG9" s="284">
        <f t="shared" si="10"/>
        <v>0</v>
      </c>
      <c r="ARH9" s="284">
        <f t="shared" si="10"/>
        <v>0</v>
      </c>
      <c r="ARI9" s="284">
        <f t="shared" si="10"/>
        <v>0</v>
      </c>
      <c r="ARJ9" s="284">
        <f t="shared" si="10"/>
        <v>0</v>
      </c>
      <c r="ARK9" s="284">
        <f t="shared" si="10"/>
        <v>0</v>
      </c>
      <c r="ARL9" s="284">
        <f t="shared" si="10"/>
        <v>0</v>
      </c>
      <c r="ARM9" s="284">
        <f t="shared" si="10"/>
        <v>0</v>
      </c>
      <c r="ARN9" s="284">
        <f t="shared" si="10"/>
        <v>0</v>
      </c>
      <c r="ARO9" s="284">
        <f t="shared" si="10"/>
        <v>0</v>
      </c>
      <c r="ARP9" s="284">
        <f t="shared" si="10"/>
        <v>0</v>
      </c>
      <c r="ARQ9" s="284">
        <f t="shared" si="10"/>
        <v>0</v>
      </c>
      <c r="ARR9" s="284">
        <f t="shared" si="10"/>
        <v>0</v>
      </c>
      <c r="ARS9" s="284">
        <f t="shared" si="10"/>
        <v>0</v>
      </c>
      <c r="ART9" s="284">
        <f t="shared" si="10"/>
        <v>0</v>
      </c>
      <c r="ARU9" s="284">
        <f t="shared" si="10"/>
        <v>0</v>
      </c>
      <c r="ARV9" s="284">
        <f t="shared" si="10"/>
        <v>0</v>
      </c>
      <c r="ARW9" s="284">
        <f t="shared" si="10"/>
        <v>0</v>
      </c>
      <c r="ARX9" s="284">
        <f t="shared" si="10"/>
        <v>0</v>
      </c>
      <c r="ARY9" s="284">
        <f t="shared" si="10"/>
        <v>0</v>
      </c>
      <c r="ARZ9" s="284">
        <f t="shared" si="10"/>
        <v>0</v>
      </c>
      <c r="ASA9" s="284">
        <f t="shared" si="10"/>
        <v>0</v>
      </c>
      <c r="ASB9" s="284">
        <f t="shared" si="10"/>
        <v>0</v>
      </c>
      <c r="ASC9" s="284">
        <f t="shared" si="10"/>
        <v>0</v>
      </c>
      <c r="ASD9" s="284">
        <f t="shared" si="10"/>
        <v>0</v>
      </c>
      <c r="ASE9" s="284">
        <f t="shared" si="10"/>
        <v>0</v>
      </c>
      <c r="ASF9" s="284">
        <f t="shared" ref="ASF9:ASG22" si="90">VD9/ANF9</f>
        <v>0</v>
      </c>
      <c r="ASG9" s="284">
        <f t="shared" si="90"/>
        <v>0</v>
      </c>
      <c r="ASH9" s="288" t="e">
        <f t="shared" si="11"/>
        <v>#DIV/0!</v>
      </c>
      <c r="ASI9" s="288" t="e">
        <f t="shared" si="11"/>
        <v>#DIV/0!</v>
      </c>
      <c r="ASJ9" s="288" t="e">
        <f t="shared" si="11"/>
        <v>#DIV/0!</v>
      </c>
      <c r="ASK9" s="288" t="e">
        <f t="shared" si="11"/>
        <v>#DIV/0!</v>
      </c>
      <c r="ASL9" s="288" t="e">
        <f t="shared" si="11"/>
        <v>#DIV/0!</v>
      </c>
      <c r="ASM9" s="288" t="e">
        <f t="shared" si="11"/>
        <v>#DIV/0!</v>
      </c>
      <c r="ASN9" s="288" t="e">
        <f t="shared" si="11"/>
        <v>#DIV/0!</v>
      </c>
      <c r="ASO9" s="288" t="e">
        <f t="shared" si="11"/>
        <v>#DIV/0!</v>
      </c>
      <c r="ASP9" s="288" t="e">
        <f t="shared" si="11"/>
        <v>#DIV/0!</v>
      </c>
      <c r="ASQ9" s="288" t="e">
        <f t="shared" si="11"/>
        <v>#DIV/0!</v>
      </c>
      <c r="ASR9" s="288" t="e">
        <f t="shared" si="11"/>
        <v>#DIV/0!</v>
      </c>
      <c r="ASS9" s="288" t="e">
        <f t="shared" si="11"/>
        <v>#DIV/0!</v>
      </c>
      <c r="AST9" s="288" t="e">
        <f t="shared" si="11"/>
        <v>#DIV/0!</v>
      </c>
      <c r="ASU9" s="288" t="e">
        <f t="shared" si="11"/>
        <v>#DIV/0!</v>
      </c>
      <c r="ASV9" s="288" t="e">
        <f t="shared" si="11"/>
        <v>#DIV/0!</v>
      </c>
      <c r="ASW9" s="288" t="e">
        <f t="shared" si="11"/>
        <v>#DIV/0!</v>
      </c>
      <c r="ASX9" s="288" t="e">
        <f t="shared" si="12"/>
        <v>#DIV/0!</v>
      </c>
      <c r="ASY9" s="288" t="e">
        <f t="shared" si="12"/>
        <v>#DIV/0!</v>
      </c>
      <c r="ASZ9" s="288" t="e">
        <f t="shared" si="12"/>
        <v>#DIV/0!</v>
      </c>
      <c r="ATA9" s="288" t="e">
        <f t="shared" si="12"/>
        <v>#DIV/0!</v>
      </c>
      <c r="ATB9" s="288" t="e">
        <f t="shared" si="12"/>
        <v>#DIV/0!</v>
      </c>
      <c r="ATC9" s="288" t="e">
        <f t="shared" si="12"/>
        <v>#DIV/0!</v>
      </c>
      <c r="ATD9" s="288" t="e">
        <f t="shared" si="12"/>
        <v>#DIV/0!</v>
      </c>
      <c r="ATE9" s="288" t="e">
        <f t="shared" si="12"/>
        <v>#DIV/0!</v>
      </c>
      <c r="ATF9" s="288" t="e">
        <f t="shared" si="12"/>
        <v>#DIV/0!</v>
      </c>
      <c r="ATG9" s="288" t="e">
        <f t="shared" si="12"/>
        <v>#DIV/0!</v>
      </c>
      <c r="ATH9" s="288" t="e">
        <f t="shared" si="12"/>
        <v>#DIV/0!</v>
      </c>
      <c r="ATI9" s="288" t="e">
        <f t="shared" si="12"/>
        <v>#DIV/0!</v>
      </c>
      <c r="ATJ9" s="288" t="e">
        <f t="shared" si="12"/>
        <v>#DIV/0!</v>
      </c>
      <c r="ATK9" s="288" t="e">
        <f t="shared" si="12"/>
        <v>#DIV/0!</v>
      </c>
      <c r="ATL9" s="288" t="e">
        <f t="shared" si="12"/>
        <v>#DIV/0!</v>
      </c>
      <c r="ATM9" s="288" t="e">
        <f t="shared" si="12"/>
        <v>#DIV/0!</v>
      </c>
      <c r="ATN9" s="288" t="e">
        <f t="shared" si="13"/>
        <v>#DIV/0!</v>
      </c>
      <c r="ATO9" s="288" t="e">
        <f t="shared" si="13"/>
        <v>#DIV/0!</v>
      </c>
      <c r="ATP9" s="288" t="e">
        <f t="shared" si="13"/>
        <v>#DIV/0!</v>
      </c>
      <c r="ATQ9" s="288" t="e">
        <f t="shared" si="13"/>
        <v>#DIV/0!</v>
      </c>
      <c r="ATR9" s="288" t="e">
        <f t="shared" si="13"/>
        <v>#DIV/0!</v>
      </c>
      <c r="ATS9" s="288" t="e">
        <f t="shared" si="13"/>
        <v>#DIV/0!</v>
      </c>
      <c r="ATT9" s="288" t="e">
        <f t="shared" si="13"/>
        <v>#DIV/0!</v>
      </c>
      <c r="ATU9" s="288" t="e">
        <f t="shared" si="13"/>
        <v>#DIV/0!</v>
      </c>
      <c r="ATV9" s="288" t="e">
        <f t="shared" si="13"/>
        <v>#DIV/0!</v>
      </c>
      <c r="ATW9" s="288" t="e">
        <f t="shared" si="13"/>
        <v>#DIV/0!</v>
      </c>
      <c r="ATX9" s="288" t="e">
        <f t="shared" si="13"/>
        <v>#DIV/0!</v>
      </c>
      <c r="ATY9" s="288" t="e">
        <f t="shared" si="13"/>
        <v>#DIV/0!</v>
      </c>
      <c r="ATZ9" s="288" t="e">
        <f t="shared" si="13"/>
        <v>#DIV/0!</v>
      </c>
      <c r="AUA9" s="288" t="e">
        <f t="shared" si="13"/>
        <v>#DIV/0!</v>
      </c>
      <c r="AUB9" s="288" t="e">
        <f t="shared" si="13"/>
        <v>#DIV/0!</v>
      </c>
      <c r="AUC9" s="288" t="e">
        <f t="shared" si="13"/>
        <v>#DIV/0!</v>
      </c>
      <c r="AUD9" s="288" t="e">
        <f t="shared" si="14"/>
        <v>#DIV/0!</v>
      </c>
      <c r="AUE9" s="288" t="e">
        <f t="shared" si="14"/>
        <v>#DIV/0!</v>
      </c>
      <c r="AUF9" s="288" t="e">
        <f t="shared" si="14"/>
        <v>#DIV/0!</v>
      </c>
      <c r="AUG9" s="288" t="e">
        <f t="shared" si="14"/>
        <v>#DIV/0!</v>
      </c>
      <c r="AUH9" s="288" t="e">
        <f t="shared" si="14"/>
        <v>#DIV/0!</v>
      </c>
      <c r="AUI9" s="288" t="e">
        <f t="shared" si="14"/>
        <v>#DIV/0!</v>
      </c>
      <c r="AUJ9" s="288" t="e">
        <f t="shared" si="14"/>
        <v>#DIV/0!</v>
      </c>
      <c r="AUK9" s="288" t="e">
        <f t="shared" si="14"/>
        <v>#DIV/0!</v>
      </c>
      <c r="AUL9" s="288" t="e">
        <f t="shared" si="14"/>
        <v>#DIV/0!</v>
      </c>
      <c r="AUM9" s="288" t="e">
        <f t="shared" si="14"/>
        <v>#DIV/0!</v>
      </c>
      <c r="AUN9" s="288" t="e">
        <f t="shared" si="14"/>
        <v>#DIV/0!</v>
      </c>
      <c r="AUO9" s="288" t="e">
        <f t="shared" si="14"/>
        <v>#DIV/0!</v>
      </c>
      <c r="AUP9" s="288" t="e">
        <f t="shared" si="14"/>
        <v>#DIV/0!</v>
      </c>
      <c r="AUQ9" s="288" t="e">
        <f t="shared" si="14"/>
        <v>#DIV/0!</v>
      </c>
      <c r="AUR9" s="288" t="e">
        <f t="shared" si="14"/>
        <v>#DIV/0!</v>
      </c>
      <c r="AUS9" s="288" t="e">
        <f t="shared" si="14"/>
        <v>#DIV/0!</v>
      </c>
      <c r="AUT9" s="288" t="e">
        <f t="shared" si="15"/>
        <v>#DIV/0!</v>
      </c>
      <c r="AUU9" s="284" t="e">
        <f t="shared" si="16"/>
        <v>#DIV/0!</v>
      </c>
      <c r="AUV9" s="284" t="e">
        <f t="shared" si="16"/>
        <v>#DIV/0!</v>
      </c>
      <c r="AUW9" s="284" t="e">
        <f t="shared" si="16"/>
        <v>#DIV/0!</v>
      </c>
      <c r="AUX9" s="284" t="e">
        <f t="shared" si="16"/>
        <v>#DIV/0!</v>
      </c>
      <c r="AUY9" s="284" t="e">
        <f t="shared" si="16"/>
        <v>#DIV/0!</v>
      </c>
      <c r="AUZ9" s="284" t="e">
        <f t="shared" si="16"/>
        <v>#DIV/0!</v>
      </c>
      <c r="AVA9" s="284" t="e">
        <f t="shared" si="16"/>
        <v>#DIV/0!</v>
      </c>
      <c r="AVB9" s="284" t="e">
        <f t="shared" si="16"/>
        <v>#DIV/0!</v>
      </c>
      <c r="AVC9" s="284" t="e">
        <f t="shared" si="16"/>
        <v>#DIV/0!</v>
      </c>
      <c r="AVD9" s="284" t="e">
        <f t="shared" si="16"/>
        <v>#DIV/0!</v>
      </c>
      <c r="AVE9" s="284" t="e">
        <f t="shared" si="16"/>
        <v>#DIV/0!</v>
      </c>
      <c r="AVF9" s="284" t="e">
        <f t="shared" si="16"/>
        <v>#DIV/0!</v>
      </c>
      <c r="AVG9" s="284" t="e">
        <f t="shared" si="16"/>
        <v>#DIV/0!</v>
      </c>
      <c r="AVH9" s="284" t="e">
        <f t="shared" si="16"/>
        <v>#DIV/0!</v>
      </c>
      <c r="AVI9" s="284" t="e">
        <f t="shared" si="16"/>
        <v>#DIV/0!</v>
      </c>
      <c r="AVJ9" s="284" t="e">
        <f t="shared" si="16"/>
        <v>#DIV/0!</v>
      </c>
      <c r="AVK9" s="284" t="e">
        <f t="shared" si="17"/>
        <v>#DIV/0!</v>
      </c>
      <c r="AVL9" s="284" t="e">
        <f t="shared" si="17"/>
        <v>#DIV/0!</v>
      </c>
      <c r="AVM9" s="284" t="e">
        <f t="shared" si="17"/>
        <v>#DIV/0!</v>
      </c>
      <c r="AVN9" s="284" t="e">
        <f t="shared" si="17"/>
        <v>#DIV/0!</v>
      </c>
      <c r="AVO9" s="284" t="e">
        <f t="shared" si="17"/>
        <v>#DIV/0!</v>
      </c>
      <c r="AVP9" s="284" t="e">
        <f t="shared" si="17"/>
        <v>#DIV/0!</v>
      </c>
      <c r="AVQ9" s="284" t="e">
        <f t="shared" si="17"/>
        <v>#DIV/0!</v>
      </c>
      <c r="AVR9" s="284" t="e">
        <f t="shared" si="17"/>
        <v>#DIV/0!</v>
      </c>
      <c r="AVS9" s="284" t="e">
        <f t="shared" si="17"/>
        <v>#DIV/0!</v>
      </c>
      <c r="AVT9" s="284" t="e">
        <f t="shared" si="17"/>
        <v>#DIV/0!</v>
      </c>
      <c r="AVU9" s="284" t="e">
        <f t="shared" si="17"/>
        <v>#DIV/0!</v>
      </c>
      <c r="AVV9" s="284" t="e">
        <f t="shared" si="17"/>
        <v>#DIV/0!</v>
      </c>
      <c r="AVW9" s="284" t="e">
        <f t="shared" si="17"/>
        <v>#DIV/0!</v>
      </c>
      <c r="AVX9" s="284" t="e">
        <f t="shared" si="17"/>
        <v>#DIV/0!</v>
      </c>
      <c r="AVY9" s="284" t="e">
        <f t="shared" si="17"/>
        <v>#DIV/0!</v>
      </c>
      <c r="AVZ9" s="284" t="e">
        <f t="shared" si="17"/>
        <v>#DIV/0!</v>
      </c>
      <c r="AWA9" s="284" t="e">
        <f t="shared" si="18"/>
        <v>#DIV/0!</v>
      </c>
      <c r="AWB9" s="284" t="e">
        <f t="shared" si="18"/>
        <v>#DIV/0!</v>
      </c>
      <c r="AWC9" s="284" t="e">
        <f t="shared" si="18"/>
        <v>#DIV/0!</v>
      </c>
      <c r="AWD9" s="284" t="e">
        <f t="shared" si="18"/>
        <v>#DIV/0!</v>
      </c>
      <c r="AWE9" s="284" t="e">
        <f t="shared" si="18"/>
        <v>#DIV/0!</v>
      </c>
      <c r="AWF9" s="284" t="e">
        <f t="shared" si="18"/>
        <v>#DIV/0!</v>
      </c>
      <c r="AWG9" s="284" t="e">
        <f t="shared" si="18"/>
        <v>#DIV/0!</v>
      </c>
      <c r="AWH9" s="284" t="e">
        <f t="shared" si="18"/>
        <v>#DIV/0!</v>
      </c>
      <c r="AWI9" s="284" t="e">
        <f t="shared" si="18"/>
        <v>#DIV/0!</v>
      </c>
      <c r="AWJ9" s="284" t="e">
        <f t="shared" si="18"/>
        <v>#DIV/0!</v>
      </c>
      <c r="AWK9" s="284" t="e">
        <f t="shared" si="18"/>
        <v>#DIV/0!</v>
      </c>
      <c r="AWL9" s="284" t="e">
        <f t="shared" si="18"/>
        <v>#DIV/0!</v>
      </c>
      <c r="AWM9" s="284" t="e">
        <f t="shared" si="18"/>
        <v>#DIV/0!</v>
      </c>
      <c r="AWN9" s="284" t="e">
        <f t="shared" si="18"/>
        <v>#DIV/0!</v>
      </c>
      <c r="AWO9" s="284" t="e">
        <f t="shared" si="18"/>
        <v>#DIV/0!</v>
      </c>
      <c r="AWP9" s="284" t="e">
        <f t="shared" si="18"/>
        <v>#DIV/0!</v>
      </c>
      <c r="AWQ9" s="284" t="e">
        <f t="shared" si="19"/>
        <v>#DIV/0!</v>
      </c>
      <c r="AWR9" s="284" t="e">
        <f t="shared" si="19"/>
        <v>#DIV/0!</v>
      </c>
      <c r="AWS9" s="284" t="e">
        <f t="shared" si="19"/>
        <v>#DIV/0!</v>
      </c>
      <c r="AWT9" s="284" t="e">
        <f t="shared" si="19"/>
        <v>#DIV/0!</v>
      </c>
      <c r="AWU9" s="284" t="e">
        <f t="shared" si="19"/>
        <v>#DIV/0!</v>
      </c>
      <c r="AWV9" s="284" t="e">
        <f t="shared" si="19"/>
        <v>#DIV/0!</v>
      </c>
      <c r="AWW9" s="284" t="e">
        <f t="shared" si="19"/>
        <v>#DIV/0!</v>
      </c>
      <c r="AWX9" s="284" t="e">
        <f t="shared" si="19"/>
        <v>#DIV/0!</v>
      </c>
      <c r="AWY9" s="284" t="e">
        <f t="shared" si="19"/>
        <v>#DIV/0!</v>
      </c>
      <c r="AWZ9" s="284" t="e">
        <f t="shared" si="19"/>
        <v>#DIV/0!</v>
      </c>
      <c r="AXA9" s="284" t="e">
        <f t="shared" si="19"/>
        <v>#DIV/0!</v>
      </c>
      <c r="AXB9" s="284" t="e">
        <f t="shared" si="19"/>
        <v>#DIV/0!</v>
      </c>
      <c r="AXC9" s="284" t="e">
        <f t="shared" si="19"/>
        <v>#DIV/0!</v>
      </c>
      <c r="AXD9" s="284" t="e">
        <f t="shared" si="19"/>
        <v>#DIV/0!</v>
      </c>
      <c r="AXE9" s="284" t="e">
        <f t="shared" si="19"/>
        <v>#DIV/0!</v>
      </c>
      <c r="AXF9" s="284" t="e">
        <f t="shared" si="19"/>
        <v>#DIV/0!</v>
      </c>
      <c r="AXG9" s="284" t="e">
        <f t="shared" si="20"/>
        <v>#DIV/0!</v>
      </c>
      <c r="AXH9" s="284" t="e">
        <f t="shared" si="20"/>
        <v>#DIV/0!</v>
      </c>
      <c r="AXI9" s="284" t="e">
        <f t="shared" si="20"/>
        <v>#DIV/0!</v>
      </c>
      <c r="AXJ9" s="284" t="e">
        <f t="shared" si="20"/>
        <v>#DIV/0!</v>
      </c>
      <c r="AXK9" s="234" t="e">
        <f t="shared" ref="AXK9:AZV9" si="91">-NP9/(AKU9*($B$9-AVERAGE(AUV9:AUW9)))</f>
        <v>#DIV/0!</v>
      </c>
      <c r="AXL9" s="111" t="e">
        <f t="shared" si="91"/>
        <v>#DIV/0!</v>
      </c>
      <c r="AXM9" s="111" t="e">
        <f t="shared" si="91"/>
        <v>#DIV/0!</v>
      </c>
      <c r="AXN9" s="111" t="e">
        <f t="shared" si="91"/>
        <v>#DIV/0!</v>
      </c>
      <c r="AXO9" s="111" t="e">
        <f t="shared" si="91"/>
        <v>#DIV/0!</v>
      </c>
      <c r="AXP9" s="111" t="e">
        <f t="shared" si="91"/>
        <v>#DIV/0!</v>
      </c>
      <c r="AXQ9" s="111" t="e">
        <f t="shared" si="91"/>
        <v>#DIV/0!</v>
      </c>
      <c r="AXR9" s="111" t="e">
        <f t="shared" si="91"/>
        <v>#DIV/0!</v>
      </c>
      <c r="AXS9" s="111" t="e">
        <f t="shared" si="91"/>
        <v>#DIV/0!</v>
      </c>
      <c r="AXT9" s="111" t="e">
        <f t="shared" si="91"/>
        <v>#DIV/0!</v>
      </c>
      <c r="AXU9" s="111" t="e">
        <f t="shared" si="91"/>
        <v>#DIV/0!</v>
      </c>
      <c r="AXV9" s="111" t="e">
        <f t="shared" si="91"/>
        <v>#DIV/0!</v>
      </c>
      <c r="AXW9" s="111" t="e">
        <f t="shared" si="91"/>
        <v>#DIV/0!</v>
      </c>
      <c r="AXX9" s="111" t="e">
        <f t="shared" si="91"/>
        <v>#DIV/0!</v>
      </c>
      <c r="AXY9" s="111" t="e">
        <f t="shared" si="91"/>
        <v>#DIV/0!</v>
      </c>
      <c r="AXZ9" s="111" t="e">
        <f t="shared" si="91"/>
        <v>#DIV/0!</v>
      </c>
      <c r="AYA9" s="111" t="e">
        <f t="shared" si="91"/>
        <v>#DIV/0!</v>
      </c>
      <c r="AYB9" s="111" t="e">
        <f t="shared" si="91"/>
        <v>#DIV/0!</v>
      </c>
      <c r="AYC9" s="111" t="e">
        <f t="shared" si="91"/>
        <v>#DIV/0!</v>
      </c>
      <c r="AYD9" s="111" t="e">
        <f t="shared" si="91"/>
        <v>#DIV/0!</v>
      </c>
      <c r="AYE9" s="111" t="e">
        <f t="shared" si="91"/>
        <v>#DIV/0!</v>
      </c>
      <c r="AYF9" s="111" t="e">
        <f t="shared" si="91"/>
        <v>#DIV/0!</v>
      </c>
      <c r="AYG9" s="111" t="e">
        <f t="shared" si="91"/>
        <v>#DIV/0!</v>
      </c>
      <c r="AYH9" s="111" t="e">
        <f t="shared" si="91"/>
        <v>#DIV/0!</v>
      </c>
      <c r="AYI9" s="111" t="e">
        <f t="shared" si="91"/>
        <v>#DIV/0!</v>
      </c>
      <c r="AYJ9" s="111" t="e">
        <f t="shared" si="91"/>
        <v>#DIV/0!</v>
      </c>
      <c r="AYK9" s="111" t="e">
        <f t="shared" si="91"/>
        <v>#DIV/0!</v>
      </c>
      <c r="AYL9" s="111" t="e">
        <f t="shared" si="91"/>
        <v>#DIV/0!</v>
      </c>
      <c r="AYM9" s="111" t="e">
        <f t="shared" si="91"/>
        <v>#DIV/0!</v>
      </c>
      <c r="AYN9" s="111" t="e">
        <f t="shared" si="91"/>
        <v>#DIV/0!</v>
      </c>
      <c r="AYO9" s="111" t="e">
        <f t="shared" si="91"/>
        <v>#DIV/0!</v>
      </c>
      <c r="AYP9" s="111" t="e">
        <f t="shared" si="91"/>
        <v>#DIV/0!</v>
      </c>
      <c r="AYQ9" s="111" t="e">
        <f t="shared" si="91"/>
        <v>#DIV/0!</v>
      </c>
      <c r="AYR9" s="111" t="e">
        <f t="shared" si="91"/>
        <v>#DIV/0!</v>
      </c>
      <c r="AYS9" s="111" t="e">
        <f t="shared" si="91"/>
        <v>#DIV/0!</v>
      </c>
      <c r="AYT9" s="111" t="e">
        <f t="shared" si="91"/>
        <v>#DIV/0!</v>
      </c>
      <c r="AYU9" s="111" t="e">
        <f t="shared" si="91"/>
        <v>#DIV/0!</v>
      </c>
      <c r="AYV9" s="111" t="e">
        <f t="shared" si="91"/>
        <v>#DIV/0!</v>
      </c>
      <c r="AYW9" s="111" t="e">
        <f t="shared" si="91"/>
        <v>#DIV/0!</v>
      </c>
      <c r="AYX9" s="111" t="e">
        <f t="shared" si="91"/>
        <v>#DIV/0!</v>
      </c>
      <c r="AYY9" s="111" t="e">
        <f t="shared" si="91"/>
        <v>#DIV/0!</v>
      </c>
      <c r="AYZ9" s="111" t="e">
        <f t="shared" si="91"/>
        <v>#DIV/0!</v>
      </c>
      <c r="AZA9" s="111" t="e">
        <f t="shared" si="91"/>
        <v>#DIV/0!</v>
      </c>
      <c r="AZB9" s="111" t="e">
        <f t="shared" si="91"/>
        <v>#DIV/0!</v>
      </c>
      <c r="AZC9" s="111" t="e">
        <f t="shared" si="91"/>
        <v>#DIV/0!</v>
      </c>
      <c r="AZD9" s="111" t="e">
        <f t="shared" si="91"/>
        <v>#DIV/0!</v>
      </c>
      <c r="AZE9" s="111" t="e">
        <f t="shared" si="91"/>
        <v>#DIV/0!</v>
      </c>
      <c r="AZF9" s="111" t="e">
        <f t="shared" si="91"/>
        <v>#DIV/0!</v>
      </c>
      <c r="AZG9" s="111" t="e">
        <f t="shared" si="91"/>
        <v>#DIV/0!</v>
      </c>
      <c r="AZH9" s="111" t="e">
        <f t="shared" si="91"/>
        <v>#DIV/0!</v>
      </c>
      <c r="AZI9" s="111" t="e">
        <f t="shared" si="91"/>
        <v>#DIV/0!</v>
      </c>
      <c r="AZJ9" s="111" t="e">
        <f t="shared" si="91"/>
        <v>#DIV/0!</v>
      </c>
      <c r="AZK9" s="111" t="e">
        <f t="shared" si="91"/>
        <v>#DIV/0!</v>
      </c>
      <c r="AZL9" s="111" t="e">
        <f t="shared" si="91"/>
        <v>#DIV/0!</v>
      </c>
      <c r="AZM9" s="111" t="e">
        <f t="shared" si="91"/>
        <v>#DIV/0!</v>
      </c>
      <c r="AZN9" s="111" t="e">
        <f t="shared" si="91"/>
        <v>#DIV/0!</v>
      </c>
      <c r="AZO9" s="111" t="e">
        <f t="shared" si="91"/>
        <v>#DIV/0!</v>
      </c>
      <c r="AZP9" s="111" t="e">
        <f t="shared" si="91"/>
        <v>#DIV/0!</v>
      </c>
      <c r="AZQ9" s="111" t="e">
        <f t="shared" si="91"/>
        <v>#DIV/0!</v>
      </c>
      <c r="AZR9" s="111" t="e">
        <f t="shared" si="91"/>
        <v>#DIV/0!</v>
      </c>
      <c r="AZS9" s="111" t="e">
        <f t="shared" si="91"/>
        <v>#DIV/0!</v>
      </c>
      <c r="AZT9" s="111" t="e">
        <f t="shared" si="91"/>
        <v>#DIV/0!</v>
      </c>
      <c r="AZU9" s="111" t="e">
        <f t="shared" si="91"/>
        <v>#DIV/0!</v>
      </c>
      <c r="AZV9" s="111" t="e">
        <f t="shared" si="91"/>
        <v>#DIV/0!</v>
      </c>
      <c r="AZW9" s="111" t="e">
        <f>-QB9/(ANG9*($B$9-AVERAGE(AXH9:AXI9)))</f>
        <v>#DIV/0!</v>
      </c>
      <c r="AZX9" s="284" t="e">
        <f t="shared" ref="AZX9:BCI9" si="92">-NP9/(SS9*($B$9-AVERAGE(AUU9:AUV9)))</f>
        <v>#DIV/0!</v>
      </c>
      <c r="AZY9" s="110" t="e">
        <f t="shared" si="92"/>
        <v>#DIV/0!</v>
      </c>
      <c r="AZZ9" s="110" t="e">
        <f t="shared" si="92"/>
        <v>#DIV/0!</v>
      </c>
      <c r="BAA9" s="110" t="e">
        <f t="shared" si="92"/>
        <v>#DIV/0!</v>
      </c>
      <c r="BAB9" s="110" t="e">
        <f t="shared" si="92"/>
        <v>#DIV/0!</v>
      </c>
      <c r="BAC9" s="110" t="e">
        <f t="shared" si="92"/>
        <v>#DIV/0!</v>
      </c>
      <c r="BAD9" s="110" t="e">
        <f t="shared" si="92"/>
        <v>#DIV/0!</v>
      </c>
      <c r="BAE9" s="110" t="e">
        <f t="shared" si="92"/>
        <v>#DIV/0!</v>
      </c>
      <c r="BAF9" s="110" t="e">
        <f t="shared" si="92"/>
        <v>#DIV/0!</v>
      </c>
      <c r="BAG9" s="110" t="e">
        <f t="shared" si="92"/>
        <v>#DIV/0!</v>
      </c>
      <c r="BAH9" s="110" t="e">
        <f t="shared" si="92"/>
        <v>#DIV/0!</v>
      </c>
      <c r="BAI9" s="110" t="e">
        <f t="shared" si="92"/>
        <v>#DIV/0!</v>
      </c>
      <c r="BAJ9" s="110" t="e">
        <f t="shared" si="92"/>
        <v>#DIV/0!</v>
      </c>
      <c r="BAK9" s="110" t="e">
        <f t="shared" si="92"/>
        <v>#DIV/0!</v>
      </c>
      <c r="BAL9" s="110" t="e">
        <f t="shared" si="92"/>
        <v>#DIV/0!</v>
      </c>
      <c r="BAM9" s="110" t="e">
        <f t="shared" si="92"/>
        <v>#DIV/0!</v>
      </c>
      <c r="BAN9" s="110" t="e">
        <f t="shared" si="92"/>
        <v>#DIV/0!</v>
      </c>
      <c r="BAO9" s="110" t="e">
        <f t="shared" si="92"/>
        <v>#DIV/0!</v>
      </c>
      <c r="BAP9" s="110" t="e">
        <f t="shared" si="92"/>
        <v>#DIV/0!</v>
      </c>
      <c r="BAQ9" s="110" t="e">
        <f t="shared" si="92"/>
        <v>#DIV/0!</v>
      </c>
      <c r="BAR9" s="110" t="e">
        <f t="shared" si="92"/>
        <v>#DIV/0!</v>
      </c>
      <c r="BAS9" s="110" t="e">
        <f t="shared" si="92"/>
        <v>#DIV/0!</v>
      </c>
      <c r="BAT9" s="110" t="e">
        <f t="shared" si="92"/>
        <v>#DIV/0!</v>
      </c>
      <c r="BAU9" s="110" t="e">
        <f t="shared" si="92"/>
        <v>#DIV/0!</v>
      </c>
      <c r="BAV9" s="110" t="e">
        <f t="shared" si="92"/>
        <v>#DIV/0!</v>
      </c>
      <c r="BAW9" s="110" t="e">
        <f t="shared" si="92"/>
        <v>#DIV/0!</v>
      </c>
      <c r="BAX9" s="110" t="e">
        <f t="shared" si="92"/>
        <v>#DIV/0!</v>
      </c>
      <c r="BAY9" s="110" t="e">
        <f t="shared" si="92"/>
        <v>#DIV/0!</v>
      </c>
      <c r="BAZ9" s="110" t="e">
        <f t="shared" si="92"/>
        <v>#DIV/0!</v>
      </c>
      <c r="BBA9" s="110" t="e">
        <f t="shared" si="92"/>
        <v>#DIV/0!</v>
      </c>
      <c r="BBB9" s="110" t="e">
        <f t="shared" si="92"/>
        <v>#DIV/0!</v>
      </c>
      <c r="BBC9" s="110" t="e">
        <f t="shared" si="92"/>
        <v>#DIV/0!</v>
      </c>
      <c r="BBD9" s="110" t="e">
        <f t="shared" si="92"/>
        <v>#DIV/0!</v>
      </c>
      <c r="BBE9" s="110" t="e">
        <f t="shared" si="92"/>
        <v>#DIV/0!</v>
      </c>
      <c r="BBF9" s="110" t="e">
        <f t="shared" si="92"/>
        <v>#DIV/0!</v>
      </c>
      <c r="BBG9" s="110" t="e">
        <f t="shared" si="92"/>
        <v>#DIV/0!</v>
      </c>
      <c r="BBH9" s="110" t="e">
        <f t="shared" si="92"/>
        <v>#DIV/0!</v>
      </c>
      <c r="BBI9" s="110" t="e">
        <f t="shared" si="92"/>
        <v>#DIV/0!</v>
      </c>
      <c r="BBJ9" s="110" t="e">
        <f t="shared" si="92"/>
        <v>#DIV/0!</v>
      </c>
      <c r="BBK9" s="110" t="e">
        <f t="shared" si="92"/>
        <v>#DIV/0!</v>
      </c>
      <c r="BBL9" s="110" t="e">
        <f t="shared" si="92"/>
        <v>#DIV/0!</v>
      </c>
      <c r="BBM9" s="110" t="e">
        <f t="shared" si="92"/>
        <v>#DIV/0!</v>
      </c>
      <c r="BBN9" s="110" t="e">
        <f t="shared" si="92"/>
        <v>#DIV/0!</v>
      </c>
      <c r="BBO9" s="110" t="e">
        <f t="shared" si="92"/>
        <v>#DIV/0!</v>
      </c>
      <c r="BBP9" s="110" t="e">
        <f t="shared" si="92"/>
        <v>#DIV/0!</v>
      </c>
      <c r="BBQ9" s="110" t="e">
        <f t="shared" si="92"/>
        <v>#DIV/0!</v>
      </c>
      <c r="BBR9" s="110" t="e">
        <f t="shared" si="92"/>
        <v>#DIV/0!</v>
      </c>
      <c r="BBS9" s="110" t="e">
        <f t="shared" si="92"/>
        <v>#DIV/0!</v>
      </c>
      <c r="BBT9" s="110" t="e">
        <f t="shared" si="92"/>
        <v>#DIV/0!</v>
      </c>
      <c r="BBU9" s="110" t="e">
        <f t="shared" si="92"/>
        <v>#DIV/0!</v>
      </c>
      <c r="BBV9" s="110" t="e">
        <f t="shared" si="92"/>
        <v>#DIV/0!</v>
      </c>
      <c r="BBW9" s="110" t="e">
        <f t="shared" si="92"/>
        <v>#DIV/0!</v>
      </c>
      <c r="BBX9" s="110" t="e">
        <f t="shared" si="92"/>
        <v>#DIV/0!</v>
      </c>
      <c r="BBY9" s="110" t="e">
        <f t="shared" si="92"/>
        <v>#DIV/0!</v>
      </c>
      <c r="BBZ9" s="110" t="e">
        <f t="shared" si="92"/>
        <v>#DIV/0!</v>
      </c>
      <c r="BCA9" s="110" t="e">
        <f t="shared" si="92"/>
        <v>#DIV/0!</v>
      </c>
      <c r="BCB9" s="110" t="e">
        <f t="shared" si="92"/>
        <v>#DIV/0!</v>
      </c>
      <c r="BCC9" s="110" t="e">
        <f t="shared" si="92"/>
        <v>#DIV/0!</v>
      </c>
      <c r="BCD9" s="110" t="e">
        <f t="shared" si="92"/>
        <v>#DIV/0!</v>
      </c>
      <c r="BCE9" s="110" t="e">
        <f t="shared" si="92"/>
        <v>#DIV/0!</v>
      </c>
      <c r="BCF9" s="110" t="e">
        <f t="shared" si="92"/>
        <v>#DIV/0!</v>
      </c>
      <c r="BCG9" s="110" t="e">
        <f t="shared" si="92"/>
        <v>#DIV/0!</v>
      </c>
      <c r="BCH9" s="110" t="e">
        <f t="shared" si="92"/>
        <v>#DIV/0!</v>
      </c>
      <c r="BCI9" s="110" t="e">
        <f t="shared" si="92"/>
        <v>#DIV/0!</v>
      </c>
      <c r="BCJ9" s="110" t="e">
        <f>-QB9/(VE9*($B$9-AVERAGE(AXG9:AXH9)))</f>
        <v>#DIV/0!</v>
      </c>
      <c r="BCK9" s="284" t="e">
        <f t="shared" ref="BCK9:BEV9" si="93">-NP9/(SS9*($B$9-300))</f>
        <v>#DIV/0!</v>
      </c>
      <c r="BCL9" s="110" t="e">
        <f t="shared" si="93"/>
        <v>#DIV/0!</v>
      </c>
      <c r="BCM9" s="110" t="e">
        <f t="shared" si="93"/>
        <v>#DIV/0!</v>
      </c>
      <c r="BCN9" s="110" t="e">
        <f t="shared" si="93"/>
        <v>#DIV/0!</v>
      </c>
      <c r="BCO9" s="110" t="e">
        <f t="shared" si="93"/>
        <v>#DIV/0!</v>
      </c>
      <c r="BCP9" s="110" t="e">
        <f t="shared" si="93"/>
        <v>#DIV/0!</v>
      </c>
      <c r="BCQ9" s="110" t="e">
        <f t="shared" si="93"/>
        <v>#DIV/0!</v>
      </c>
      <c r="BCR9" s="110" t="e">
        <f t="shared" si="93"/>
        <v>#DIV/0!</v>
      </c>
      <c r="BCS9" s="110" t="e">
        <f t="shared" si="93"/>
        <v>#DIV/0!</v>
      </c>
      <c r="BCT9" s="110" t="e">
        <f t="shared" si="93"/>
        <v>#DIV/0!</v>
      </c>
      <c r="BCU9" s="110" t="e">
        <f t="shared" si="93"/>
        <v>#DIV/0!</v>
      </c>
      <c r="BCV9" s="110" t="e">
        <f t="shared" si="93"/>
        <v>#DIV/0!</v>
      </c>
      <c r="BCW9" s="110" t="e">
        <f t="shared" si="93"/>
        <v>#DIV/0!</v>
      </c>
      <c r="BCX9" s="110" t="e">
        <f t="shared" si="93"/>
        <v>#DIV/0!</v>
      </c>
      <c r="BCY9" s="110" t="e">
        <f t="shared" si="93"/>
        <v>#DIV/0!</v>
      </c>
      <c r="BCZ9" s="110" t="e">
        <f t="shared" si="93"/>
        <v>#DIV/0!</v>
      </c>
      <c r="BDA9" s="110" t="e">
        <f t="shared" si="93"/>
        <v>#DIV/0!</v>
      </c>
      <c r="BDB9" s="110" t="e">
        <f t="shared" si="93"/>
        <v>#DIV/0!</v>
      </c>
      <c r="BDC9" s="110" t="e">
        <f t="shared" si="93"/>
        <v>#DIV/0!</v>
      </c>
      <c r="BDD9" s="110" t="e">
        <f t="shared" si="93"/>
        <v>#DIV/0!</v>
      </c>
      <c r="BDE9" s="110" t="e">
        <f t="shared" si="93"/>
        <v>#DIV/0!</v>
      </c>
      <c r="BDF9" s="110" t="e">
        <f t="shared" si="93"/>
        <v>#DIV/0!</v>
      </c>
      <c r="BDG9" s="110" t="e">
        <f t="shared" si="93"/>
        <v>#DIV/0!</v>
      </c>
      <c r="BDH9" s="110" t="e">
        <f t="shared" si="93"/>
        <v>#DIV/0!</v>
      </c>
      <c r="BDI9" s="110" t="e">
        <f t="shared" si="93"/>
        <v>#DIV/0!</v>
      </c>
      <c r="BDJ9" s="110" t="e">
        <f t="shared" si="93"/>
        <v>#DIV/0!</v>
      </c>
      <c r="BDK9" s="110" t="e">
        <f t="shared" si="93"/>
        <v>#DIV/0!</v>
      </c>
      <c r="BDL9" s="110" t="e">
        <f t="shared" si="93"/>
        <v>#DIV/0!</v>
      </c>
      <c r="BDM9" s="110" t="e">
        <f t="shared" si="93"/>
        <v>#DIV/0!</v>
      </c>
      <c r="BDN9" s="110" t="e">
        <f t="shared" si="93"/>
        <v>#DIV/0!</v>
      </c>
      <c r="BDO9" s="110" t="e">
        <f t="shared" si="93"/>
        <v>#DIV/0!</v>
      </c>
      <c r="BDP9" s="110" t="e">
        <f t="shared" si="93"/>
        <v>#DIV/0!</v>
      </c>
      <c r="BDQ9" s="110" t="e">
        <f t="shared" si="93"/>
        <v>#DIV/0!</v>
      </c>
      <c r="BDR9" s="110" t="e">
        <f t="shared" si="93"/>
        <v>#DIV/0!</v>
      </c>
      <c r="BDS9" s="110" t="e">
        <f t="shared" si="93"/>
        <v>#DIV/0!</v>
      </c>
      <c r="BDT9" s="110" t="e">
        <f t="shared" si="93"/>
        <v>#DIV/0!</v>
      </c>
      <c r="BDU9" s="110" t="e">
        <f t="shared" si="93"/>
        <v>#DIV/0!</v>
      </c>
      <c r="BDV9" s="110" t="e">
        <f t="shared" si="93"/>
        <v>#DIV/0!</v>
      </c>
      <c r="BDW9" s="110" t="e">
        <f t="shared" si="93"/>
        <v>#DIV/0!</v>
      </c>
      <c r="BDX9" s="110" t="e">
        <f t="shared" si="93"/>
        <v>#DIV/0!</v>
      </c>
      <c r="BDY9" s="110" t="e">
        <f t="shared" si="93"/>
        <v>#DIV/0!</v>
      </c>
      <c r="BDZ9" s="110" t="e">
        <f t="shared" si="93"/>
        <v>#DIV/0!</v>
      </c>
      <c r="BEA9" s="110" t="e">
        <f t="shared" si="93"/>
        <v>#DIV/0!</v>
      </c>
      <c r="BEB9" s="110" t="e">
        <f t="shared" si="93"/>
        <v>#DIV/0!</v>
      </c>
      <c r="BEC9" s="110" t="e">
        <f t="shared" si="93"/>
        <v>#DIV/0!</v>
      </c>
      <c r="BED9" s="110" t="e">
        <f t="shared" si="93"/>
        <v>#DIV/0!</v>
      </c>
      <c r="BEE9" s="110" t="e">
        <f t="shared" si="93"/>
        <v>#DIV/0!</v>
      </c>
      <c r="BEF9" s="110" t="e">
        <f t="shared" si="93"/>
        <v>#DIV/0!</v>
      </c>
      <c r="BEG9" s="110" t="e">
        <f t="shared" si="93"/>
        <v>#DIV/0!</v>
      </c>
      <c r="BEH9" s="110" t="e">
        <f t="shared" si="93"/>
        <v>#DIV/0!</v>
      </c>
      <c r="BEI9" s="110" t="e">
        <f t="shared" si="93"/>
        <v>#DIV/0!</v>
      </c>
      <c r="BEJ9" s="110" t="e">
        <f t="shared" si="93"/>
        <v>#DIV/0!</v>
      </c>
      <c r="BEK9" s="110" t="e">
        <f t="shared" si="93"/>
        <v>#DIV/0!</v>
      </c>
      <c r="BEL9" s="110" t="e">
        <f t="shared" si="93"/>
        <v>#DIV/0!</v>
      </c>
      <c r="BEM9" s="110" t="e">
        <f t="shared" si="93"/>
        <v>#DIV/0!</v>
      </c>
      <c r="BEN9" s="110" t="e">
        <f t="shared" si="93"/>
        <v>#DIV/0!</v>
      </c>
      <c r="BEO9" s="110" t="e">
        <f t="shared" si="93"/>
        <v>#DIV/0!</v>
      </c>
      <c r="BEP9" s="110" t="e">
        <f t="shared" si="93"/>
        <v>#DIV/0!</v>
      </c>
      <c r="BEQ9" s="110" t="e">
        <f t="shared" si="93"/>
        <v>#DIV/0!</v>
      </c>
      <c r="BER9" s="110" t="e">
        <f t="shared" si="93"/>
        <v>#DIV/0!</v>
      </c>
      <c r="BES9" s="110" t="e">
        <f t="shared" si="93"/>
        <v>#DIV/0!</v>
      </c>
      <c r="BET9" s="110" t="e">
        <f t="shared" si="93"/>
        <v>#DIV/0!</v>
      </c>
      <c r="BEU9" s="110" t="e">
        <f t="shared" si="93"/>
        <v>#DIV/0!</v>
      </c>
      <c r="BEV9" s="110" t="e">
        <f t="shared" si="93"/>
        <v>#DIV/0!</v>
      </c>
      <c r="BEW9" s="110" t="e">
        <f>-QB9/(VE9*($B$9-300))</f>
        <v>#DIV/0!</v>
      </c>
      <c r="BEX9" s="184" t="e">
        <f t="shared" si="24"/>
        <v>#DIV/0!</v>
      </c>
      <c r="BEY9" s="34" t="e">
        <f t="shared" si="24"/>
        <v>#DIV/0!</v>
      </c>
      <c r="BEZ9" s="34" t="e">
        <f t="shared" si="24"/>
        <v>#DIV/0!</v>
      </c>
      <c r="BFA9" s="34" t="e">
        <f t="shared" si="24"/>
        <v>#DIV/0!</v>
      </c>
      <c r="BFB9" s="34" t="e">
        <f t="shared" si="24"/>
        <v>#DIV/0!</v>
      </c>
      <c r="BFC9" s="34" t="e">
        <f t="shared" si="24"/>
        <v>#DIV/0!</v>
      </c>
      <c r="BFD9" s="34" t="e">
        <f t="shared" si="24"/>
        <v>#DIV/0!</v>
      </c>
      <c r="BFE9" s="34" t="e">
        <f t="shared" si="24"/>
        <v>#DIV/0!</v>
      </c>
      <c r="BFF9" s="34" t="e">
        <f t="shared" si="24"/>
        <v>#DIV/0!</v>
      </c>
      <c r="BFG9" s="34" t="e">
        <f t="shared" si="24"/>
        <v>#DIV/0!</v>
      </c>
      <c r="BFH9" s="34" t="e">
        <f t="shared" si="24"/>
        <v>#DIV/0!</v>
      </c>
      <c r="BFI9" s="34" t="e">
        <f t="shared" si="24"/>
        <v>#DIV/0!</v>
      </c>
      <c r="BFJ9" s="34" t="e">
        <f t="shared" si="24"/>
        <v>#DIV/0!</v>
      </c>
      <c r="BFK9" s="34" t="e">
        <f t="shared" si="24"/>
        <v>#DIV/0!</v>
      </c>
      <c r="BFL9" s="34" t="e">
        <f t="shared" si="24"/>
        <v>#DIV/0!</v>
      </c>
      <c r="BFM9" s="34" t="e">
        <f t="shared" si="24"/>
        <v>#DIV/0!</v>
      </c>
      <c r="BFN9" s="34" t="e">
        <f t="shared" si="25"/>
        <v>#DIV/0!</v>
      </c>
      <c r="BFO9" s="34" t="e">
        <f t="shared" si="25"/>
        <v>#DIV/0!</v>
      </c>
      <c r="BFP9" s="34" t="e">
        <f t="shared" si="25"/>
        <v>#DIV/0!</v>
      </c>
      <c r="BFQ9" s="34" t="e">
        <f t="shared" si="25"/>
        <v>#DIV/0!</v>
      </c>
      <c r="BFR9" s="34" t="e">
        <f t="shared" si="25"/>
        <v>#DIV/0!</v>
      </c>
      <c r="BFS9" s="34" t="e">
        <f t="shared" si="25"/>
        <v>#DIV/0!</v>
      </c>
      <c r="BFT9" s="34" t="e">
        <f t="shared" si="25"/>
        <v>#DIV/0!</v>
      </c>
      <c r="BFU9" s="34" t="e">
        <f t="shared" si="25"/>
        <v>#DIV/0!</v>
      </c>
      <c r="BFV9" s="34" t="e">
        <f t="shared" si="25"/>
        <v>#DIV/0!</v>
      </c>
      <c r="BFW9" s="34" t="e">
        <f t="shared" si="25"/>
        <v>#DIV/0!</v>
      </c>
      <c r="BFX9" s="34" t="e">
        <f t="shared" si="25"/>
        <v>#DIV/0!</v>
      </c>
      <c r="BFY9" s="34" t="e">
        <f t="shared" si="25"/>
        <v>#DIV/0!</v>
      </c>
      <c r="BFZ9" s="34" t="e">
        <f t="shared" si="25"/>
        <v>#DIV/0!</v>
      </c>
      <c r="BGA9" s="34" t="e">
        <f t="shared" si="25"/>
        <v>#DIV/0!</v>
      </c>
      <c r="BGB9" s="34" t="e">
        <f t="shared" si="25"/>
        <v>#DIV/0!</v>
      </c>
      <c r="BGC9" s="34" t="e">
        <f t="shared" si="25"/>
        <v>#DIV/0!</v>
      </c>
      <c r="BGD9" s="34" t="e">
        <f t="shared" si="26"/>
        <v>#DIV/0!</v>
      </c>
      <c r="BGE9" s="34" t="e">
        <f t="shared" si="26"/>
        <v>#DIV/0!</v>
      </c>
      <c r="BGF9" s="34" t="e">
        <f t="shared" si="26"/>
        <v>#DIV/0!</v>
      </c>
      <c r="BGG9" s="34" t="e">
        <f t="shared" si="26"/>
        <v>#DIV/0!</v>
      </c>
      <c r="BGH9" s="34" t="e">
        <f t="shared" si="26"/>
        <v>#DIV/0!</v>
      </c>
      <c r="BGI9" s="34" t="e">
        <f t="shared" si="26"/>
        <v>#DIV/0!</v>
      </c>
      <c r="BGJ9" s="34" t="e">
        <f t="shared" si="26"/>
        <v>#DIV/0!</v>
      </c>
      <c r="BGK9" s="34" t="e">
        <f t="shared" si="26"/>
        <v>#DIV/0!</v>
      </c>
      <c r="BGL9" s="34" t="e">
        <f t="shared" si="26"/>
        <v>#DIV/0!</v>
      </c>
      <c r="BGM9" s="34" t="e">
        <f t="shared" si="26"/>
        <v>#DIV/0!</v>
      </c>
      <c r="BGN9" s="34" t="e">
        <f t="shared" si="26"/>
        <v>#DIV/0!</v>
      </c>
      <c r="BGO9" s="34" t="e">
        <f t="shared" si="26"/>
        <v>#DIV/0!</v>
      </c>
      <c r="BGP9" s="34" t="e">
        <f t="shared" si="26"/>
        <v>#DIV/0!</v>
      </c>
      <c r="BGQ9" s="34" t="e">
        <f t="shared" si="26"/>
        <v>#DIV/0!</v>
      </c>
      <c r="BGR9" s="34" t="e">
        <f t="shared" si="26"/>
        <v>#DIV/0!</v>
      </c>
      <c r="BGS9" s="34" t="e">
        <f t="shared" si="26"/>
        <v>#DIV/0!</v>
      </c>
      <c r="BGT9" s="34" t="e">
        <f t="shared" si="27"/>
        <v>#DIV/0!</v>
      </c>
      <c r="BGU9" s="34" t="e">
        <f t="shared" si="27"/>
        <v>#DIV/0!</v>
      </c>
      <c r="BGV9" s="34" t="e">
        <f t="shared" si="27"/>
        <v>#DIV/0!</v>
      </c>
      <c r="BGW9" s="34" t="e">
        <f t="shared" si="27"/>
        <v>#DIV/0!</v>
      </c>
      <c r="BGX9" s="34" t="e">
        <f t="shared" si="27"/>
        <v>#DIV/0!</v>
      </c>
      <c r="BGY9" s="34" t="e">
        <f t="shared" si="27"/>
        <v>#DIV/0!</v>
      </c>
      <c r="BGZ9" s="34" t="e">
        <f t="shared" si="27"/>
        <v>#DIV/0!</v>
      </c>
      <c r="BHA9" s="34" t="e">
        <f t="shared" si="27"/>
        <v>#DIV/0!</v>
      </c>
      <c r="BHB9" s="34" t="e">
        <f t="shared" si="27"/>
        <v>#DIV/0!</v>
      </c>
      <c r="BHC9" s="34" t="e">
        <f t="shared" si="27"/>
        <v>#DIV/0!</v>
      </c>
      <c r="BHD9" s="34" t="e">
        <f t="shared" si="27"/>
        <v>#DIV/0!</v>
      </c>
      <c r="BHE9" s="34" t="e">
        <f t="shared" si="27"/>
        <v>#DIV/0!</v>
      </c>
      <c r="BHF9" s="34" t="e">
        <f t="shared" si="27"/>
        <v>#DIV/0!</v>
      </c>
      <c r="BHG9" s="34" t="e">
        <f t="shared" si="27"/>
        <v>#DIV/0!</v>
      </c>
      <c r="BHH9" s="34" t="e">
        <f t="shared" si="27"/>
        <v>#DIV/0!</v>
      </c>
      <c r="BHI9" s="34" t="e">
        <f t="shared" si="27"/>
        <v>#DIV/0!</v>
      </c>
      <c r="BHJ9" s="34" t="e">
        <f t="shared" si="28"/>
        <v>#DIV/0!</v>
      </c>
      <c r="BHK9" s="34" t="e">
        <f t="shared" si="28"/>
        <v>#DIV/0!</v>
      </c>
      <c r="BHL9" s="34" t="e">
        <f t="shared" si="28"/>
        <v>#DIV/0!</v>
      </c>
      <c r="BHM9" s="34" t="e">
        <f t="shared" si="28"/>
        <v>#DIV/0!</v>
      </c>
      <c r="BHN9" s="29" t="e">
        <f t="shared" si="29"/>
        <v>#DIV/0!</v>
      </c>
      <c r="BHO9" s="29" t="e">
        <f t="shared" si="29"/>
        <v>#DIV/0!</v>
      </c>
      <c r="BHP9" s="29" t="e">
        <f t="shared" si="29"/>
        <v>#DIV/0!</v>
      </c>
      <c r="BHQ9" s="29" t="e">
        <f t="shared" si="29"/>
        <v>#DIV/0!</v>
      </c>
      <c r="BHR9" s="29" t="e">
        <f t="shared" si="29"/>
        <v>#DIV/0!</v>
      </c>
      <c r="BHS9" s="29" t="e">
        <f t="shared" si="29"/>
        <v>#DIV/0!</v>
      </c>
      <c r="BHT9" s="29" t="e">
        <f t="shared" si="29"/>
        <v>#DIV/0!</v>
      </c>
      <c r="BHU9" s="29" t="e">
        <f t="shared" si="29"/>
        <v>#DIV/0!</v>
      </c>
      <c r="BHV9" s="29" t="e">
        <f t="shared" si="29"/>
        <v>#DIV/0!</v>
      </c>
      <c r="BHW9" s="29" t="e">
        <f t="shared" si="29"/>
        <v>#DIV/0!</v>
      </c>
      <c r="BHX9" s="29" t="e">
        <f t="shared" si="29"/>
        <v>#DIV/0!</v>
      </c>
      <c r="BHY9" s="29" t="e">
        <f t="shared" si="29"/>
        <v>#DIV/0!</v>
      </c>
      <c r="BHZ9" s="29" t="e">
        <f t="shared" si="29"/>
        <v>#DIV/0!</v>
      </c>
      <c r="BIA9" s="29" t="e">
        <f t="shared" si="29"/>
        <v>#DIV/0!</v>
      </c>
      <c r="BIB9" s="29" t="e">
        <f t="shared" si="29"/>
        <v>#DIV/0!</v>
      </c>
      <c r="BIC9" s="29" t="e">
        <f t="shared" si="29"/>
        <v>#DIV/0!</v>
      </c>
      <c r="BID9" s="29" t="e">
        <f t="shared" si="30"/>
        <v>#DIV/0!</v>
      </c>
      <c r="BIE9" s="29" t="e">
        <f t="shared" si="30"/>
        <v>#DIV/0!</v>
      </c>
      <c r="BIF9" s="29" t="e">
        <f t="shared" si="30"/>
        <v>#DIV/0!</v>
      </c>
      <c r="BIG9" s="29" t="e">
        <f t="shared" si="30"/>
        <v>#DIV/0!</v>
      </c>
      <c r="BIH9" s="29" t="e">
        <f t="shared" si="30"/>
        <v>#DIV/0!</v>
      </c>
      <c r="BII9" s="29" t="e">
        <f t="shared" si="30"/>
        <v>#DIV/0!</v>
      </c>
      <c r="BIJ9" s="29" t="e">
        <f t="shared" si="30"/>
        <v>#DIV/0!</v>
      </c>
      <c r="BIK9" s="29" t="e">
        <f t="shared" si="30"/>
        <v>#DIV/0!</v>
      </c>
      <c r="BIL9" s="29" t="e">
        <f t="shared" si="30"/>
        <v>#DIV/0!</v>
      </c>
      <c r="BIM9" s="29" t="e">
        <f t="shared" si="30"/>
        <v>#DIV/0!</v>
      </c>
      <c r="BIN9" s="29" t="e">
        <f t="shared" si="30"/>
        <v>#DIV/0!</v>
      </c>
      <c r="BIO9" s="29" t="e">
        <f t="shared" si="30"/>
        <v>#DIV/0!</v>
      </c>
      <c r="BIP9" s="29" t="e">
        <f t="shared" si="30"/>
        <v>#DIV/0!</v>
      </c>
      <c r="BIQ9" s="29" t="e">
        <f t="shared" si="30"/>
        <v>#DIV/0!</v>
      </c>
      <c r="BIR9" s="29" t="e">
        <f t="shared" si="30"/>
        <v>#DIV/0!</v>
      </c>
      <c r="BIS9" s="29" t="e">
        <f t="shared" si="30"/>
        <v>#DIV/0!</v>
      </c>
      <c r="BIT9" s="29" t="e">
        <f t="shared" si="31"/>
        <v>#DIV/0!</v>
      </c>
      <c r="BIU9" s="29" t="e">
        <f t="shared" si="31"/>
        <v>#DIV/0!</v>
      </c>
      <c r="BIV9" s="29" t="e">
        <f t="shared" si="31"/>
        <v>#DIV/0!</v>
      </c>
      <c r="BIW9" s="29" t="e">
        <f t="shared" si="31"/>
        <v>#DIV/0!</v>
      </c>
      <c r="BIX9" s="29" t="e">
        <f t="shared" si="31"/>
        <v>#DIV/0!</v>
      </c>
      <c r="BIY9" s="29" t="e">
        <f t="shared" si="31"/>
        <v>#DIV/0!</v>
      </c>
      <c r="BIZ9" s="29" t="e">
        <f t="shared" si="31"/>
        <v>#DIV/0!</v>
      </c>
      <c r="BJA9" s="29" t="e">
        <f t="shared" si="31"/>
        <v>#DIV/0!</v>
      </c>
      <c r="BJB9" s="29" t="e">
        <f t="shared" si="31"/>
        <v>#DIV/0!</v>
      </c>
      <c r="BJC9" s="29" t="e">
        <f t="shared" si="31"/>
        <v>#DIV/0!</v>
      </c>
      <c r="BJD9" s="29" t="e">
        <f t="shared" si="31"/>
        <v>#DIV/0!</v>
      </c>
      <c r="BJE9" s="29" t="e">
        <f t="shared" si="31"/>
        <v>#DIV/0!</v>
      </c>
      <c r="BJF9" s="29" t="e">
        <f t="shared" si="31"/>
        <v>#DIV/0!</v>
      </c>
      <c r="BJG9" s="29" t="e">
        <f t="shared" si="31"/>
        <v>#DIV/0!</v>
      </c>
      <c r="BJH9" s="29" t="e">
        <f t="shared" si="31"/>
        <v>#DIV/0!</v>
      </c>
      <c r="BJI9" s="29" t="e">
        <f t="shared" si="31"/>
        <v>#DIV/0!</v>
      </c>
      <c r="BJJ9" s="29" t="e">
        <f t="shared" si="32"/>
        <v>#DIV/0!</v>
      </c>
      <c r="BJK9" s="29" t="e">
        <f t="shared" si="32"/>
        <v>#DIV/0!</v>
      </c>
      <c r="BJL9" s="29" t="e">
        <f t="shared" si="32"/>
        <v>#DIV/0!</v>
      </c>
      <c r="BJM9" s="29" t="e">
        <f t="shared" si="32"/>
        <v>#DIV/0!</v>
      </c>
      <c r="BJN9" s="29" t="e">
        <f t="shared" si="32"/>
        <v>#DIV/0!</v>
      </c>
      <c r="BJO9" s="29" t="e">
        <f t="shared" si="32"/>
        <v>#DIV/0!</v>
      </c>
      <c r="BJP9" s="29" t="e">
        <f t="shared" si="32"/>
        <v>#DIV/0!</v>
      </c>
      <c r="BJQ9" s="29" t="e">
        <f t="shared" si="32"/>
        <v>#DIV/0!</v>
      </c>
      <c r="BJR9" s="29" t="e">
        <f t="shared" si="32"/>
        <v>#DIV/0!</v>
      </c>
      <c r="BJS9" s="29" t="e">
        <f t="shared" si="32"/>
        <v>#DIV/0!</v>
      </c>
      <c r="BJT9" s="29" t="e">
        <f t="shared" si="32"/>
        <v>#DIV/0!</v>
      </c>
      <c r="BJU9" s="29" t="e">
        <f t="shared" si="32"/>
        <v>#DIV/0!</v>
      </c>
      <c r="BJV9" s="29" t="e">
        <f t="shared" si="32"/>
        <v>#DIV/0!</v>
      </c>
      <c r="BJW9" s="29" t="e">
        <f t="shared" si="32"/>
        <v>#DIV/0!</v>
      </c>
      <c r="BJX9" s="29" t="e">
        <f t="shared" si="32"/>
        <v>#DIV/0!</v>
      </c>
      <c r="BJY9" s="29" t="e">
        <f t="shared" si="32"/>
        <v>#DIV/0!</v>
      </c>
      <c r="BJZ9" s="29" t="e">
        <f t="shared" si="33"/>
        <v>#DIV/0!</v>
      </c>
      <c r="BKA9" s="29" t="e">
        <f t="shared" si="33"/>
        <v>#DIV/0!</v>
      </c>
      <c r="BKB9" s="29" t="e">
        <f t="shared" si="33"/>
        <v>#DIV/0!</v>
      </c>
      <c r="BKC9" s="29" t="e">
        <f t="shared" si="33"/>
        <v>#DIV/0!</v>
      </c>
      <c r="BKD9" s="289" t="e">
        <f t="shared" si="34"/>
        <v>#DIV/0!</v>
      </c>
      <c r="BKE9" s="29" t="e">
        <f t="shared" si="34"/>
        <v>#DIV/0!</v>
      </c>
      <c r="BKF9" s="29" t="e">
        <f t="shared" si="34"/>
        <v>#DIV/0!</v>
      </c>
      <c r="BKG9" s="29" t="e">
        <f t="shared" si="34"/>
        <v>#DIV/0!</v>
      </c>
      <c r="BKH9" s="29" t="e">
        <f t="shared" si="34"/>
        <v>#DIV/0!</v>
      </c>
      <c r="BKI9" s="29" t="e">
        <f t="shared" si="34"/>
        <v>#DIV/0!</v>
      </c>
      <c r="BKJ9" s="29" t="e">
        <f t="shared" si="34"/>
        <v>#DIV/0!</v>
      </c>
      <c r="BKK9" s="29" t="e">
        <f t="shared" si="34"/>
        <v>#DIV/0!</v>
      </c>
      <c r="BKL9" s="29" t="e">
        <f t="shared" si="34"/>
        <v>#DIV/0!</v>
      </c>
      <c r="BKM9" s="29" t="e">
        <f t="shared" si="34"/>
        <v>#DIV/0!</v>
      </c>
      <c r="BKN9" s="29" t="e">
        <f t="shared" si="34"/>
        <v>#DIV/0!</v>
      </c>
      <c r="BKO9" s="29" t="e">
        <f t="shared" si="34"/>
        <v>#DIV/0!</v>
      </c>
      <c r="BKP9" s="29" t="e">
        <f t="shared" si="34"/>
        <v>#DIV/0!</v>
      </c>
      <c r="BKQ9" s="29" t="e">
        <f t="shared" si="34"/>
        <v>#DIV/0!</v>
      </c>
      <c r="BKR9" s="29" t="e">
        <f t="shared" si="34"/>
        <v>#DIV/0!</v>
      </c>
      <c r="BKS9" s="29" t="e">
        <f t="shared" si="34"/>
        <v>#DIV/0!</v>
      </c>
      <c r="BKT9" s="29" t="e">
        <f t="shared" si="35"/>
        <v>#DIV/0!</v>
      </c>
      <c r="BKU9" s="29" t="e">
        <f t="shared" si="35"/>
        <v>#DIV/0!</v>
      </c>
      <c r="BKV9" s="29" t="e">
        <f t="shared" si="35"/>
        <v>#DIV/0!</v>
      </c>
      <c r="BKW9" s="29" t="e">
        <f t="shared" si="35"/>
        <v>#DIV/0!</v>
      </c>
      <c r="BKX9" s="29" t="e">
        <f t="shared" si="35"/>
        <v>#DIV/0!</v>
      </c>
      <c r="BKY9" s="29" t="e">
        <f t="shared" si="35"/>
        <v>#DIV/0!</v>
      </c>
      <c r="BKZ9" s="29" t="e">
        <f t="shared" si="35"/>
        <v>#DIV/0!</v>
      </c>
      <c r="BLA9" s="29" t="e">
        <f t="shared" si="35"/>
        <v>#DIV/0!</v>
      </c>
      <c r="BLB9" s="29" t="e">
        <f t="shared" si="35"/>
        <v>#DIV/0!</v>
      </c>
      <c r="BLC9" s="29" t="e">
        <f t="shared" si="35"/>
        <v>#DIV/0!</v>
      </c>
      <c r="BLD9" s="29" t="e">
        <f t="shared" si="35"/>
        <v>#DIV/0!</v>
      </c>
      <c r="BLE9" s="29" t="e">
        <f t="shared" si="35"/>
        <v>#DIV/0!</v>
      </c>
      <c r="BLF9" s="29" t="e">
        <f t="shared" si="35"/>
        <v>#DIV/0!</v>
      </c>
      <c r="BLG9" s="29" t="e">
        <f t="shared" si="35"/>
        <v>#DIV/0!</v>
      </c>
      <c r="BLH9" s="29" t="e">
        <f t="shared" si="35"/>
        <v>#DIV/0!</v>
      </c>
      <c r="BLI9" s="29" t="e">
        <f t="shared" si="35"/>
        <v>#DIV/0!</v>
      </c>
      <c r="BLJ9" s="29" t="e">
        <f t="shared" si="36"/>
        <v>#DIV/0!</v>
      </c>
      <c r="BLK9" s="29" t="e">
        <f t="shared" si="36"/>
        <v>#DIV/0!</v>
      </c>
      <c r="BLL9" s="29" t="e">
        <f t="shared" si="36"/>
        <v>#DIV/0!</v>
      </c>
      <c r="BLM9" s="29" t="e">
        <f t="shared" si="36"/>
        <v>#DIV/0!</v>
      </c>
      <c r="BLN9" s="29" t="e">
        <f t="shared" si="36"/>
        <v>#DIV/0!</v>
      </c>
      <c r="BLO9" s="29" t="e">
        <f t="shared" si="36"/>
        <v>#DIV/0!</v>
      </c>
      <c r="BLP9" s="29" t="e">
        <f t="shared" si="36"/>
        <v>#DIV/0!</v>
      </c>
      <c r="BLQ9" s="29" t="e">
        <f t="shared" si="36"/>
        <v>#DIV/0!</v>
      </c>
      <c r="BLR9" s="29" t="e">
        <f t="shared" si="36"/>
        <v>#DIV/0!</v>
      </c>
      <c r="BLS9" s="29" t="e">
        <f t="shared" si="36"/>
        <v>#DIV/0!</v>
      </c>
      <c r="BLT9" s="29" t="e">
        <f t="shared" si="36"/>
        <v>#DIV/0!</v>
      </c>
      <c r="BLU9" s="29" t="e">
        <f t="shared" si="36"/>
        <v>#DIV/0!</v>
      </c>
      <c r="BLV9" s="29" t="e">
        <f t="shared" si="36"/>
        <v>#DIV/0!</v>
      </c>
      <c r="BLW9" s="29" t="e">
        <f t="shared" si="36"/>
        <v>#DIV/0!</v>
      </c>
      <c r="BLX9" s="29" t="e">
        <f t="shared" si="36"/>
        <v>#DIV/0!</v>
      </c>
      <c r="BLY9" s="29" t="e">
        <f t="shared" si="36"/>
        <v>#DIV/0!</v>
      </c>
      <c r="BLZ9" s="29" t="e">
        <f t="shared" si="37"/>
        <v>#DIV/0!</v>
      </c>
      <c r="BMA9" s="29" t="e">
        <f t="shared" si="37"/>
        <v>#DIV/0!</v>
      </c>
      <c r="BMB9" s="29" t="e">
        <f t="shared" si="37"/>
        <v>#DIV/0!</v>
      </c>
      <c r="BMC9" s="29" t="e">
        <f t="shared" si="37"/>
        <v>#DIV/0!</v>
      </c>
      <c r="BMD9" s="29" t="e">
        <f t="shared" si="37"/>
        <v>#DIV/0!</v>
      </c>
      <c r="BME9" s="29" t="e">
        <f t="shared" si="37"/>
        <v>#DIV/0!</v>
      </c>
      <c r="BMF9" s="29" t="e">
        <f t="shared" si="37"/>
        <v>#DIV/0!</v>
      </c>
      <c r="BMG9" s="29" t="e">
        <f t="shared" si="37"/>
        <v>#DIV/0!</v>
      </c>
      <c r="BMH9" s="29" t="e">
        <f t="shared" si="37"/>
        <v>#DIV/0!</v>
      </c>
      <c r="BMI9" s="29" t="e">
        <f t="shared" si="37"/>
        <v>#DIV/0!</v>
      </c>
      <c r="BMJ9" s="29" t="e">
        <f t="shared" si="37"/>
        <v>#DIV/0!</v>
      </c>
      <c r="BMK9" s="29" t="e">
        <f t="shared" si="37"/>
        <v>#DIV/0!</v>
      </c>
      <c r="BML9" s="29" t="e">
        <f t="shared" si="37"/>
        <v>#DIV/0!</v>
      </c>
      <c r="BMM9" s="29" t="e">
        <f t="shared" si="37"/>
        <v>#DIV/0!</v>
      </c>
      <c r="BMN9" s="29" t="e">
        <f t="shared" si="37"/>
        <v>#DIV/0!</v>
      </c>
      <c r="BMO9" s="29" t="e">
        <f t="shared" si="37"/>
        <v>#DIV/0!</v>
      </c>
      <c r="BMP9" s="29" t="e">
        <f t="shared" si="38"/>
        <v>#DIV/0!</v>
      </c>
      <c r="BMQ9" s="29" t="e">
        <f t="shared" si="38"/>
        <v>#DIV/0!</v>
      </c>
      <c r="BMR9" s="29" t="e">
        <f t="shared" si="38"/>
        <v>#DIV/0!</v>
      </c>
      <c r="BMS9" s="29" t="e">
        <f t="shared" si="38"/>
        <v>#DIV/0!</v>
      </c>
      <c r="BMT9" s="284" t="e">
        <f t="shared" si="39"/>
        <v>#DIV/0!</v>
      </c>
      <c r="BMU9" s="110" t="e">
        <f t="shared" si="39"/>
        <v>#DIV/0!</v>
      </c>
      <c r="BMV9" s="110" t="e">
        <f t="shared" si="39"/>
        <v>#DIV/0!</v>
      </c>
      <c r="BMW9" s="110" t="e">
        <f t="shared" si="39"/>
        <v>#DIV/0!</v>
      </c>
      <c r="BMX9" s="110" t="e">
        <f t="shared" si="39"/>
        <v>#DIV/0!</v>
      </c>
      <c r="BMY9" s="110" t="e">
        <f t="shared" si="39"/>
        <v>#DIV/0!</v>
      </c>
      <c r="BMZ9" s="110" t="e">
        <f t="shared" si="39"/>
        <v>#DIV/0!</v>
      </c>
      <c r="BNA9" s="110" t="e">
        <f t="shared" si="39"/>
        <v>#DIV/0!</v>
      </c>
      <c r="BNB9" s="110" t="e">
        <f t="shared" si="39"/>
        <v>#DIV/0!</v>
      </c>
      <c r="BNC9" s="110" t="e">
        <f t="shared" si="39"/>
        <v>#DIV/0!</v>
      </c>
      <c r="BND9" s="110" t="e">
        <f t="shared" si="39"/>
        <v>#DIV/0!</v>
      </c>
      <c r="BNE9" s="110" t="e">
        <f t="shared" si="39"/>
        <v>#DIV/0!</v>
      </c>
      <c r="BNF9" s="110" t="e">
        <f t="shared" si="39"/>
        <v>#DIV/0!</v>
      </c>
      <c r="BNG9" s="110" t="e">
        <f t="shared" si="39"/>
        <v>#DIV/0!</v>
      </c>
      <c r="BNH9" s="110" t="e">
        <f t="shared" si="39"/>
        <v>#DIV/0!</v>
      </c>
      <c r="BNI9" s="110" t="e">
        <f t="shared" si="39"/>
        <v>#DIV/0!</v>
      </c>
      <c r="BNJ9" s="110" t="e">
        <f t="shared" si="40"/>
        <v>#DIV/0!</v>
      </c>
      <c r="BNK9" s="110" t="e">
        <f t="shared" si="40"/>
        <v>#DIV/0!</v>
      </c>
      <c r="BNL9" s="110" t="e">
        <f t="shared" si="40"/>
        <v>#DIV/0!</v>
      </c>
      <c r="BNM9" s="110" t="e">
        <f t="shared" si="40"/>
        <v>#DIV/0!</v>
      </c>
      <c r="BNN9" s="110" t="e">
        <f t="shared" si="40"/>
        <v>#DIV/0!</v>
      </c>
      <c r="BNO9" s="110" t="e">
        <f t="shared" si="40"/>
        <v>#DIV/0!</v>
      </c>
      <c r="BNP9" s="110" t="e">
        <f t="shared" si="40"/>
        <v>#DIV/0!</v>
      </c>
      <c r="BNQ9" s="110" t="e">
        <f t="shared" si="40"/>
        <v>#DIV/0!</v>
      </c>
      <c r="BNR9" s="110" t="e">
        <f t="shared" si="40"/>
        <v>#DIV/0!</v>
      </c>
      <c r="BNS9" s="110" t="e">
        <f t="shared" si="40"/>
        <v>#DIV/0!</v>
      </c>
      <c r="BNT9" s="110" t="e">
        <f t="shared" si="40"/>
        <v>#DIV/0!</v>
      </c>
      <c r="BNU9" s="110" t="e">
        <f t="shared" si="40"/>
        <v>#DIV/0!</v>
      </c>
      <c r="BNV9" s="110" t="e">
        <f t="shared" si="40"/>
        <v>#DIV/0!</v>
      </c>
      <c r="BNW9" s="110" t="e">
        <f t="shared" si="40"/>
        <v>#DIV/0!</v>
      </c>
      <c r="BNX9" s="110" t="e">
        <f t="shared" si="40"/>
        <v>#DIV/0!</v>
      </c>
      <c r="BNY9" s="110" t="e">
        <f t="shared" si="40"/>
        <v>#DIV/0!</v>
      </c>
      <c r="BNZ9" s="110" t="e">
        <f t="shared" si="41"/>
        <v>#DIV/0!</v>
      </c>
      <c r="BOA9" s="110" t="e">
        <f t="shared" si="41"/>
        <v>#DIV/0!</v>
      </c>
      <c r="BOB9" s="110" t="e">
        <f t="shared" si="41"/>
        <v>#DIV/0!</v>
      </c>
      <c r="BOC9" s="110" t="e">
        <f t="shared" si="41"/>
        <v>#DIV/0!</v>
      </c>
      <c r="BOD9" s="110" t="e">
        <f t="shared" si="41"/>
        <v>#DIV/0!</v>
      </c>
      <c r="BOE9" s="110" t="e">
        <f t="shared" si="41"/>
        <v>#DIV/0!</v>
      </c>
      <c r="BOF9" s="110" t="e">
        <f t="shared" si="41"/>
        <v>#DIV/0!</v>
      </c>
      <c r="BOG9" s="110" t="e">
        <f t="shared" si="41"/>
        <v>#DIV/0!</v>
      </c>
      <c r="BOH9" s="110" t="e">
        <f t="shared" si="41"/>
        <v>#DIV/0!</v>
      </c>
      <c r="BOI9" s="110" t="e">
        <f t="shared" si="41"/>
        <v>#DIV/0!</v>
      </c>
      <c r="BOJ9" s="110" t="e">
        <f t="shared" si="41"/>
        <v>#DIV/0!</v>
      </c>
      <c r="BOK9" s="110" t="e">
        <f t="shared" si="41"/>
        <v>#DIV/0!</v>
      </c>
      <c r="BOL9" s="110" t="e">
        <f t="shared" si="41"/>
        <v>#DIV/0!</v>
      </c>
      <c r="BOM9" s="110" t="e">
        <f t="shared" si="41"/>
        <v>#DIV/0!</v>
      </c>
      <c r="BON9" s="110" t="e">
        <f t="shared" si="41"/>
        <v>#DIV/0!</v>
      </c>
      <c r="BOO9" s="110" t="e">
        <f t="shared" si="41"/>
        <v>#DIV/0!</v>
      </c>
      <c r="BOP9" s="110" t="e">
        <f t="shared" si="42"/>
        <v>#DIV/0!</v>
      </c>
      <c r="BOQ9" s="110" t="e">
        <f t="shared" si="42"/>
        <v>#DIV/0!</v>
      </c>
      <c r="BOR9" s="110" t="e">
        <f t="shared" si="42"/>
        <v>#DIV/0!</v>
      </c>
      <c r="BOS9" s="110" t="e">
        <f t="shared" si="42"/>
        <v>#DIV/0!</v>
      </c>
      <c r="BOT9" s="110" t="e">
        <f t="shared" si="42"/>
        <v>#DIV/0!</v>
      </c>
      <c r="BOU9" s="110" t="e">
        <f t="shared" si="42"/>
        <v>#DIV/0!</v>
      </c>
      <c r="BOV9" s="110" t="e">
        <f t="shared" si="42"/>
        <v>#DIV/0!</v>
      </c>
      <c r="BOW9" s="110" t="e">
        <f t="shared" si="42"/>
        <v>#DIV/0!</v>
      </c>
      <c r="BOX9" s="110" t="e">
        <f t="shared" si="42"/>
        <v>#DIV/0!</v>
      </c>
      <c r="BOY9" s="110" t="e">
        <f t="shared" si="42"/>
        <v>#DIV/0!</v>
      </c>
      <c r="BOZ9" s="110" t="e">
        <f t="shared" si="42"/>
        <v>#DIV/0!</v>
      </c>
      <c r="BPA9" s="110" t="e">
        <f t="shared" si="42"/>
        <v>#DIV/0!</v>
      </c>
      <c r="BPB9" s="110" t="e">
        <f t="shared" si="42"/>
        <v>#DIV/0!</v>
      </c>
      <c r="BPC9" s="110" t="e">
        <f t="shared" si="42"/>
        <v>#DIV/0!</v>
      </c>
      <c r="BPD9" s="110" t="e">
        <f t="shared" si="42"/>
        <v>#DIV/0!</v>
      </c>
      <c r="BPE9" s="110" t="e">
        <f t="shared" si="42"/>
        <v>#DIV/0!</v>
      </c>
      <c r="BPF9" s="110" t="e">
        <f t="shared" si="43"/>
        <v>#DIV/0!</v>
      </c>
      <c r="BPG9" s="110" t="e">
        <f t="shared" si="43"/>
        <v>#DIV/0!</v>
      </c>
      <c r="BPH9" s="110" t="e">
        <f t="shared" si="43"/>
        <v>#DIV/0!</v>
      </c>
      <c r="BPI9" s="110" t="e">
        <f t="shared" si="43"/>
        <v>#DIV/0!</v>
      </c>
      <c r="BPJ9" s="184">
        <f t="shared" si="44"/>
        <v>0</v>
      </c>
      <c r="BPK9" s="34">
        <f t="shared" si="44"/>
        <v>0</v>
      </c>
      <c r="BPL9" s="34">
        <f t="shared" si="44"/>
        <v>0</v>
      </c>
      <c r="BPM9" s="34">
        <f t="shared" si="44"/>
        <v>0</v>
      </c>
      <c r="BPN9" s="34">
        <f t="shared" si="44"/>
        <v>0</v>
      </c>
      <c r="BPO9" s="34">
        <f t="shared" si="44"/>
        <v>0</v>
      </c>
      <c r="BPP9" s="34">
        <f t="shared" si="44"/>
        <v>0</v>
      </c>
      <c r="BPQ9" s="34">
        <f t="shared" si="44"/>
        <v>0</v>
      </c>
      <c r="BPR9" s="34">
        <f t="shared" si="44"/>
        <v>0</v>
      </c>
      <c r="BPS9" s="34">
        <f t="shared" si="44"/>
        <v>0</v>
      </c>
      <c r="BPT9" s="34">
        <f t="shared" si="44"/>
        <v>0</v>
      </c>
      <c r="BPU9" s="34">
        <f t="shared" si="44"/>
        <v>0</v>
      </c>
      <c r="BPV9" s="34">
        <f t="shared" si="44"/>
        <v>0</v>
      </c>
      <c r="BPW9" s="34">
        <f t="shared" si="44"/>
        <v>0</v>
      </c>
      <c r="BPX9" s="34">
        <f t="shared" si="44"/>
        <v>0</v>
      </c>
      <c r="BPY9" s="34">
        <f t="shared" si="44"/>
        <v>0</v>
      </c>
      <c r="BPZ9" s="34">
        <f t="shared" si="45"/>
        <v>0</v>
      </c>
      <c r="BQA9" s="34">
        <f t="shared" si="45"/>
        <v>0</v>
      </c>
      <c r="BQB9" s="34">
        <f t="shared" si="45"/>
        <v>0</v>
      </c>
      <c r="BQC9" s="34">
        <f t="shared" si="45"/>
        <v>0</v>
      </c>
      <c r="BQD9" s="34">
        <f t="shared" si="45"/>
        <v>0</v>
      </c>
      <c r="BQE9" s="34">
        <f t="shared" si="45"/>
        <v>0</v>
      </c>
      <c r="BQF9" s="34">
        <f t="shared" si="45"/>
        <v>0</v>
      </c>
      <c r="BQG9" s="34">
        <f t="shared" si="45"/>
        <v>0</v>
      </c>
      <c r="BQH9" s="34">
        <f t="shared" si="45"/>
        <v>0</v>
      </c>
      <c r="BQI9" s="34">
        <f t="shared" si="45"/>
        <v>0</v>
      </c>
      <c r="BQJ9" s="34">
        <f t="shared" si="45"/>
        <v>0</v>
      </c>
      <c r="BQK9" s="34">
        <f t="shared" si="45"/>
        <v>0</v>
      </c>
      <c r="BQL9" s="34">
        <f t="shared" si="45"/>
        <v>0</v>
      </c>
      <c r="BQM9" s="34">
        <f t="shared" si="45"/>
        <v>0</v>
      </c>
      <c r="BQN9" s="34">
        <f t="shared" si="45"/>
        <v>0</v>
      </c>
      <c r="BQO9" s="34">
        <f t="shared" si="45"/>
        <v>0</v>
      </c>
      <c r="BQP9" s="34">
        <f t="shared" si="46"/>
        <v>0</v>
      </c>
      <c r="BQQ9" s="34">
        <f t="shared" si="46"/>
        <v>0</v>
      </c>
      <c r="BQR9" s="34">
        <f t="shared" si="46"/>
        <v>0</v>
      </c>
      <c r="BQS9" s="34">
        <f t="shared" si="46"/>
        <v>0</v>
      </c>
      <c r="BQT9" s="34">
        <f t="shared" si="46"/>
        <v>0</v>
      </c>
      <c r="BQU9" s="34">
        <f t="shared" si="46"/>
        <v>0</v>
      </c>
      <c r="BQV9" s="34">
        <f t="shared" si="46"/>
        <v>0</v>
      </c>
      <c r="BQW9" s="34">
        <f t="shared" si="46"/>
        <v>0</v>
      </c>
      <c r="BQX9" s="34">
        <f t="shared" si="46"/>
        <v>0</v>
      </c>
      <c r="BQY9" s="34">
        <f t="shared" si="46"/>
        <v>0</v>
      </c>
      <c r="BQZ9" s="34">
        <f t="shared" si="46"/>
        <v>0</v>
      </c>
      <c r="BRA9" s="34">
        <f t="shared" si="46"/>
        <v>0</v>
      </c>
      <c r="BRB9" s="34">
        <f t="shared" si="46"/>
        <v>0</v>
      </c>
      <c r="BRC9" s="34">
        <f t="shared" si="46"/>
        <v>0</v>
      </c>
      <c r="BRD9" s="34">
        <f t="shared" si="46"/>
        <v>0</v>
      </c>
      <c r="BRE9" s="34">
        <f t="shared" si="46"/>
        <v>0</v>
      </c>
      <c r="BRF9" s="34">
        <f t="shared" si="47"/>
        <v>0</v>
      </c>
      <c r="BRG9" s="34">
        <f t="shared" si="47"/>
        <v>0</v>
      </c>
      <c r="BRH9" s="34">
        <f t="shared" si="47"/>
        <v>0</v>
      </c>
      <c r="BRI9" s="34">
        <f t="shared" si="47"/>
        <v>0</v>
      </c>
      <c r="BRJ9" s="34">
        <f t="shared" si="47"/>
        <v>0</v>
      </c>
      <c r="BRK9" s="34">
        <f t="shared" si="47"/>
        <v>0</v>
      </c>
      <c r="BRL9" s="34">
        <f t="shared" si="47"/>
        <v>0</v>
      </c>
      <c r="BRM9" s="34">
        <f t="shared" si="47"/>
        <v>0</v>
      </c>
      <c r="BRN9" s="34">
        <f t="shared" si="47"/>
        <v>0</v>
      </c>
      <c r="BRO9" s="34">
        <f t="shared" si="47"/>
        <v>0</v>
      </c>
      <c r="BRP9" s="34">
        <f t="shared" si="47"/>
        <v>0</v>
      </c>
      <c r="BRQ9" s="34">
        <f t="shared" si="47"/>
        <v>0</v>
      </c>
      <c r="BRR9" s="34">
        <f t="shared" si="47"/>
        <v>0</v>
      </c>
      <c r="BRS9" s="34">
        <f t="shared" si="47"/>
        <v>0</v>
      </c>
      <c r="BRT9" s="34">
        <f t="shared" si="47"/>
        <v>0</v>
      </c>
      <c r="BRU9" s="34">
        <f t="shared" si="47"/>
        <v>0</v>
      </c>
      <c r="BRV9" s="34">
        <f t="shared" si="48"/>
        <v>0</v>
      </c>
      <c r="BRW9" s="34">
        <f t="shared" si="48"/>
        <v>0</v>
      </c>
      <c r="BRX9" s="34">
        <f t="shared" si="48"/>
        <v>0</v>
      </c>
      <c r="BRY9" s="34">
        <f t="shared" si="48"/>
        <v>0</v>
      </c>
      <c r="BRZ9" s="184" t="e">
        <f t="shared" si="49"/>
        <v>#DIV/0!</v>
      </c>
      <c r="BSA9" s="34" t="e">
        <f t="shared" si="49"/>
        <v>#DIV/0!</v>
      </c>
      <c r="BSB9" s="34" t="e">
        <f t="shared" si="49"/>
        <v>#DIV/0!</v>
      </c>
      <c r="BSC9" s="34" t="e">
        <f t="shared" si="49"/>
        <v>#DIV/0!</v>
      </c>
      <c r="BSD9" s="34" t="e">
        <f t="shared" si="49"/>
        <v>#DIV/0!</v>
      </c>
      <c r="BSE9" s="34" t="e">
        <f t="shared" si="49"/>
        <v>#DIV/0!</v>
      </c>
      <c r="BSF9" s="34" t="e">
        <f t="shared" si="49"/>
        <v>#DIV/0!</v>
      </c>
      <c r="BSG9" s="34" t="e">
        <f t="shared" si="49"/>
        <v>#DIV/0!</v>
      </c>
      <c r="BSH9" s="34" t="e">
        <f t="shared" si="49"/>
        <v>#DIV/0!</v>
      </c>
      <c r="BSI9" s="34" t="e">
        <f t="shared" si="49"/>
        <v>#DIV/0!</v>
      </c>
      <c r="BSJ9" s="34" t="e">
        <f t="shared" si="49"/>
        <v>#DIV/0!</v>
      </c>
      <c r="BSK9" s="34" t="e">
        <f t="shared" si="49"/>
        <v>#DIV/0!</v>
      </c>
      <c r="BSL9" s="34" t="e">
        <f t="shared" si="49"/>
        <v>#DIV/0!</v>
      </c>
      <c r="BSM9" s="34" t="e">
        <f t="shared" si="49"/>
        <v>#DIV/0!</v>
      </c>
      <c r="BSN9" s="34" t="e">
        <f t="shared" si="49"/>
        <v>#DIV/0!</v>
      </c>
      <c r="BSO9" s="34" t="e">
        <f t="shared" si="49"/>
        <v>#DIV/0!</v>
      </c>
      <c r="BSP9" s="34" t="e">
        <f t="shared" si="50"/>
        <v>#DIV/0!</v>
      </c>
      <c r="BSQ9" s="34" t="e">
        <f t="shared" si="50"/>
        <v>#DIV/0!</v>
      </c>
      <c r="BSR9" s="34" t="e">
        <f t="shared" si="50"/>
        <v>#DIV/0!</v>
      </c>
      <c r="BSS9" s="34" t="e">
        <f t="shared" si="50"/>
        <v>#DIV/0!</v>
      </c>
      <c r="BST9" s="34" t="e">
        <f t="shared" si="50"/>
        <v>#DIV/0!</v>
      </c>
      <c r="BSU9" s="34" t="e">
        <f t="shared" si="50"/>
        <v>#DIV/0!</v>
      </c>
      <c r="BSV9" s="34" t="e">
        <f t="shared" si="50"/>
        <v>#DIV/0!</v>
      </c>
      <c r="BSW9" s="34" t="e">
        <f t="shared" si="50"/>
        <v>#DIV/0!</v>
      </c>
      <c r="BSX9" s="34" t="e">
        <f t="shared" si="50"/>
        <v>#DIV/0!</v>
      </c>
      <c r="BSY9" s="34" t="e">
        <f t="shared" si="50"/>
        <v>#DIV/0!</v>
      </c>
      <c r="BSZ9" s="34" t="e">
        <f t="shared" si="50"/>
        <v>#DIV/0!</v>
      </c>
      <c r="BTA9" s="34" t="e">
        <f t="shared" si="50"/>
        <v>#DIV/0!</v>
      </c>
      <c r="BTB9" s="34" t="e">
        <f t="shared" si="50"/>
        <v>#DIV/0!</v>
      </c>
      <c r="BTC9" s="34" t="e">
        <f t="shared" si="50"/>
        <v>#DIV/0!</v>
      </c>
      <c r="BTD9" s="34" t="e">
        <f t="shared" si="50"/>
        <v>#DIV/0!</v>
      </c>
      <c r="BTE9" s="34" t="e">
        <f t="shared" si="50"/>
        <v>#DIV/0!</v>
      </c>
      <c r="BTF9" s="34" t="e">
        <f t="shared" si="51"/>
        <v>#DIV/0!</v>
      </c>
      <c r="BTG9" s="34" t="e">
        <f t="shared" si="51"/>
        <v>#DIV/0!</v>
      </c>
      <c r="BTH9" s="34" t="e">
        <f t="shared" si="51"/>
        <v>#DIV/0!</v>
      </c>
      <c r="BTI9" s="34" t="e">
        <f t="shared" si="51"/>
        <v>#DIV/0!</v>
      </c>
      <c r="BTJ9" s="34" t="e">
        <f t="shared" si="51"/>
        <v>#DIV/0!</v>
      </c>
      <c r="BTK9" s="34" t="e">
        <f t="shared" si="51"/>
        <v>#DIV/0!</v>
      </c>
      <c r="BTL9" s="34" t="e">
        <f t="shared" si="51"/>
        <v>#DIV/0!</v>
      </c>
      <c r="BTM9" s="34" t="e">
        <f t="shared" si="51"/>
        <v>#DIV/0!</v>
      </c>
      <c r="BTN9" s="34" t="e">
        <f t="shared" si="51"/>
        <v>#DIV/0!</v>
      </c>
      <c r="BTO9" s="34" t="e">
        <f t="shared" si="51"/>
        <v>#DIV/0!</v>
      </c>
      <c r="BTP9" s="34" t="e">
        <f t="shared" si="51"/>
        <v>#DIV/0!</v>
      </c>
      <c r="BTQ9" s="34" t="e">
        <f t="shared" si="51"/>
        <v>#DIV/0!</v>
      </c>
      <c r="BTR9" s="34" t="e">
        <f t="shared" si="51"/>
        <v>#DIV/0!</v>
      </c>
      <c r="BTS9" s="34" t="e">
        <f t="shared" si="51"/>
        <v>#DIV/0!</v>
      </c>
      <c r="BTT9" s="34" t="e">
        <f t="shared" si="51"/>
        <v>#DIV/0!</v>
      </c>
      <c r="BTU9" s="34" t="e">
        <f t="shared" si="51"/>
        <v>#DIV/0!</v>
      </c>
      <c r="BTV9" s="34" t="e">
        <f t="shared" si="52"/>
        <v>#DIV/0!</v>
      </c>
      <c r="BTW9" s="34" t="e">
        <f t="shared" si="52"/>
        <v>#DIV/0!</v>
      </c>
      <c r="BTX9" s="34" t="e">
        <f t="shared" si="52"/>
        <v>#DIV/0!</v>
      </c>
      <c r="BTY9" s="34" t="e">
        <f t="shared" si="52"/>
        <v>#DIV/0!</v>
      </c>
      <c r="BTZ9" s="34" t="e">
        <f t="shared" si="52"/>
        <v>#DIV/0!</v>
      </c>
      <c r="BUA9" s="34" t="e">
        <f t="shared" si="52"/>
        <v>#DIV/0!</v>
      </c>
      <c r="BUB9" s="34" t="e">
        <f t="shared" si="52"/>
        <v>#DIV/0!</v>
      </c>
      <c r="BUC9" s="34" t="e">
        <f t="shared" si="52"/>
        <v>#DIV/0!</v>
      </c>
      <c r="BUD9" s="34" t="e">
        <f t="shared" si="52"/>
        <v>#DIV/0!</v>
      </c>
      <c r="BUE9" s="34" t="e">
        <f t="shared" si="52"/>
        <v>#DIV/0!</v>
      </c>
      <c r="BUF9" s="34" t="e">
        <f t="shared" si="52"/>
        <v>#DIV/0!</v>
      </c>
      <c r="BUG9" s="34" t="e">
        <f t="shared" si="52"/>
        <v>#DIV/0!</v>
      </c>
      <c r="BUH9" s="34" t="e">
        <f t="shared" si="52"/>
        <v>#DIV/0!</v>
      </c>
      <c r="BUI9" s="34" t="e">
        <f t="shared" si="52"/>
        <v>#DIV/0!</v>
      </c>
      <c r="BUJ9" s="34" t="e">
        <f t="shared" si="52"/>
        <v>#DIV/0!</v>
      </c>
      <c r="BUK9" s="34" t="e">
        <f t="shared" si="52"/>
        <v>#DIV/0!</v>
      </c>
      <c r="BUL9" s="34" t="e">
        <f t="shared" si="53"/>
        <v>#DIV/0!</v>
      </c>
      <c r="BUM9" s="34" t="e">
        <f t="shared" si="53"/>
        <v>#DIV/0!</v>
      </c>
      <c r="BUN9" s="34" t="e">
        <f t="shared" si="53"/>
        <v>#DIV/0!</v>
      </c>
      <c r="BUO9" s="34" t="e">
        <f t="shared" si="53"/>
        <v>#DIV/0!</v>
      </c>
      <c r="BUP9" s="284" t="e">
        <f t="shared" si="54"/>
        <v>#DIV/0!</v>
      </c>
      <c r="BUQ9" s="110" t="e">
        <f t="shared" si="54"/>
        <v>#DIV/0!</v>
      </c>
      <c r="BUR9" s="110" t="e">
        <f t="shared" si="54"/>
        <v>#DIV/0!</v>
      </c>
      <c r="BUS9" s="110" t="e">
        <f t="shared" si="54"/>
        <v>#DIV/0!</v>
      </c>
      <c r="BUT9" s="110" t="e">
        <f t="shared" si="54"/>
        <v>#DIV/0!</v>
      </c>
      <c r="BUU9" s="110" t="e">
        <f t="shared" si="54"/>
        <v>#DIV/0!</v>
      </c>
      <c r="BUV9" s="110" t="e">
        <f t="shared" si="54"/>
        <v>#DIV/0!</v>
      </c>
      <c r="BUW9" s="110" t="e">
        <f t="shared" si="54"/>
        <v>#DIV/0!</v>
      </c>
      <c r="BUX9" s="110" t="e">
        <f t="shared" si="54"/>
        <v>#DIV/0!</v>
      </c>
      <c r="BUY9" s="110" t="e">
        <f t="shared" si="54"/>
        <v>#DIV/0!</v>
      </c>
      <c r="BUZ9" s="110" t="e">
        <f t="shared" si="54"/>
        <v>#DIV/0!</v>
      </c>
      <c r="BVA9" s="110" t="e">
        <f t="shared" si="54"/>
        <v>#DIV/0!</v>
      </c>
      <c r="BVB9" s="110" t="e">
        <f t="shared" si="54"/>
        <v>#DIV/0!</v>
      </c>
      <c r="BVC9" s="110" t="e">
        <f t="shared" si="54"/>
        <v>#DIV/0!</v>
      </c>
      <c r="BVD9" s="110" t="e">
        <f t="shared" si="54"/>
        <v>#DIV/0!</v>
      </c>
      <c r="BVE9" s="110" t="e">
        <f t="shared" si="54"/>
        <v>#DIV/0!</v>
      </c>
      <c r="BVF9" s="110" t="e">
        <f t="shared" si="55"/>
        <v>#DIV/0!</v>
      </c>
      <c r="BVG9" s="110" t="e">
        <f t="shared" si="55"/>
        <v>#DIV/0!</v>
      </c>
      <c r="BVH9" s="110" t="e">
        <f t="shared" si="55"/>
        <v>#DIV/0!</v>
      </c>
      <c r="BVI9" s="110" t="e">
        <f t="shared" si="55"/>
        <v>#DIV/0!</v>
      </c>
      <c r="BVJ9" s="110" t="e">
        <f t="shared" si="55"/>
        <v>#DIV/0!</v>
      </c>
      <c r="BVK9" s="110" t="e">
        <f t="shared" si="55"/>
        <v>#DIV/0!</v>
      </c>
      <c r="BVL9" s="110" t="e">
        <f t="shared" si="55"/>
        <v>#DIV/0!</v>
      </c>
      <c r="BVM9" s="110" t="e">
        <f t="shared" si="55"/>
        <v>#DIV/0!</v>
      </c>
      <c r="BVN9" s="110" t="e">
        <f t="shared" si="55"/>
        <v>#DIV/0!</v>
      </c>
      <c r="BVO9" s="110" t="e">
        <f t="shared" si="55"/>
        <v>#DIV/0!</v>
      </c>
      <c r="BVP9" s="110" t="e">
        <f t="shared" si="55"/>
        <v>#DIV/0!</v>
      </c>
      <c r="BVQ9" s="110" t="e">
        <f t="shared" si="55"/>
        <v>#DIV/0!</v>
      </c>
      <c r="BVR9" s="110" t="e">
        <f t="shared" si="55"/>
        <v>#DIV/0!</v>
      </c>
      <c r="BVS9" s="110" t="e">
        <f t="shared" si="55"/>
        <v>#DIV/0!</v>
      </c>
      <c r="BVT9" s="110" t="e">
        <f t="shared" si="55"/>
        <v>#DIV/0!</v>
      </c>
      <c r="BVU9" s="110" t="e">
        <f t="shared" si="55"/>
        <v>#DIV/0!</v>
      </c>
      <c r="BVV9" s="110" t="e">
        <f t="shared" si="56"/>
        <v>#DIV/0!</v>
      </c>
      <c r="BVW9" s="110" t="e">
        <f t="shared" si="56"/>
        <v>#DIV/0!</v>
      </c>
      <c r="BVX9" s="110" t="e">
        <f t="shared" si="56"/>
        <v>#DIV/0!</v>
      </c>
      <c r="BVY9" s="110" t="e">
        <f t="shared" si="56"/>
        <v>#DIV/0!</v>
      </c>
      <c r="BVZ9" s="110" t="e">
        <f t="shared" si="56"/>
        <v>#DIV/0!</v>
      </c>
      <c r="BWA9" s="110" t="e">
        <f t="shared" si="56"/>
        <v>#DIV/0!</v>
      </c>
      <c r="BWB9" s="110" t="e">
        <f t="shared" si="56"/>
        <v>#DIV/0!</v>
      </c>
      <c r="BWC9" s="110" t="e">
        <f t="shared" si="56"/>
        <v>#DIV/0!</v>
      </c>
      <c r="BWD9" s="110" t="e">
        <f t="shared" si="56"/>
        <v>#DIV/0!</v>
      </c>
      <c r="BWE9" s="110" t="e">
        <f t="shared" si="56"/>
        <v>#DIV/0!</v>
      </c>
      <c r="BWF9" s="110" t="e">
        <f t="shared" si="56"/>
        <v>#DIV/0!</v>
      </c>
      <c r="BWG9" s="110" t="e">
        <f t="shared" si="56"/>
        <v>#DIV/0!</v>
      </c>
      <c r="BWH9" s="110" t="e">
        <f t="shared" si="56"/>
        <v>#DIV/0!</v>
      </c>
      <c r="BWI9" s="110" t="e">
        <f t="shared" si="56"/>
        <v>#DIV/0!</v>
      </c>
      <c r="BWJ9" s="110" t="e">
        <f t="shared" si="56"/>
        <v>#DIV/0!</v>
      </c>
      <c r="BWK9" s="110" t="e">
        <f t="shared" si="56"/>
        <v>#DIV/0!</v>
      </c>
      <c r="BWL9" s="110" t="e">
        <f t="shared" si="57"/>
        <v>#DIV/0!</v>
      </c>
      <c r="BWM9" s="110" t="e">
        <f t="shared" si="57"/>
        <v>#DIV/0!</v>
      </c>
      <c r="BWN9" s="110" t="e">
        <f t="shared" si="57"/>
        <v>#DIV/0!</v>
      </c>
      <c r="BWO9" s="110" t="e">
        <f t="shared" si="57"/>
        <v>#DIV/0!</v>
      </c>
      <c r="BWP9" s="110" t="e">
        <f t="shared" si="57"/>
        <v>#DIV/0!</v>
      </c>
      <c r="BWQ9" s="110" t="e">
        <f t="shared" si="57"/>
        <v>#DIV/0!</v>
      </c>
      <c r="BWR9" s="110" t="e">
        <f t="shared" si="57"/>
        <v>#DIV/0!</v>
      </c>
      <c r="BWS9" s="110" t="e">
        <f t="shared" si="57"/>
        <v>#DIV/0!</v>
      </c>
      <c r="BWT9" s="110" t="e">
        <f t="shared" si="57"/>
        <v>#DIV/0!</v>
      </c>
      <c r="BWU9" s="110" t="e">
        <f t="shared" si="57"/>
        <v>#DIV/0!</v>
      </c>
      <c r="BWV9" s="110" t="e">
        <f t="shared" si="57"/>
        <v>#DIV/0!</v>
      </c>
      <c r="BWW9" s="110" t="e">
        <f t="shared" si="57"/>
        <v>#DIV/0!</v>
      </c>
      <c r="BWX9" s="110" t="e">
        <f t="shared" si="57"/>
        <v>#DIV/0!</v>
      </c>
      <c r="BWY9" s="110" t="e">
        <f t="shared" si="57"/>
        <v>#DIV/0!</v>
      </c>
      <c r="BWZ9" s="110" t="e">
        <f t="shared" si="57"/>
        <v>#DIV/0!</v>
      </c>
      <c r="BXA9" s="110" t="e">
        <f t="shared" si="57"/>
        <v>#DIV/0!</v>
      </c>
      <c r="BXB9" s="110" t="e">
        <f t="shared" si="58"/>
        <v>#DIV/0!</v>
      </c>
      <c r="BXC9" s="356" t="e">
        <f t="shared" si="59"/>
        <v>#DIV/0!</v>
      </c>
      <c r="BXD9" s="112" t="e">
        <f t="shared" si="59"/>
        <v>#DIV/0!</v>
      </c>
      <c r="BXE9" s="112" t="e">
        <f t="shared" si="59"/>
        <v>#DIV/0!</v>
      </c>
      <c r="BXF9" s="112" t="e">
        <f t="shared" si="59"/>
        <v>#DIV/0!</v>
      </c>
      <c r="BXG9" s="112" t="e">
        <f t="shared" si="59"/>
        <v>#DIV/0!</v>
      </c>
      <c r="BXH9" s="112" t="e">
        <f t="shared" si="59"/>
        <v>#DIV/0!</v>
      </c>
      <c r="BXI9" s="112" t="e">
        <f t="shared" si="59"/>
        <v>#DIV/0!</v>
      </c>
      <c r="BXJ9" s="112" t="e">
        <f t="shared" si="59"/>
        <v>#DIV/0!</v>
      </c>
      <c r="BXK9" s="112" t="e">
        <f t="shared" si="59"/>
        <v>#DIV/0!</v>
      </c>
      <c r="BXL9" s="112" t="e">
        <f t="shared" si="59"/>
        <v>#DIV/0!</v>
      </c>
      <c r="BXM9" s="112" t="e">
        <f t="shared" si="59"/>
        <v>#DIV/0!</v>
      </c>
      <c r="BXN9" s="112" t="e">
        <f t="shared" si="59"/>
        <v>#DIV/0!</v>
      </c>
      <c r="BXO9" s="112" t="e">
        <f t="shared" si="59"/>
        <v>#DIV/0!</v>
      </c>
      <c r="BXP9" s="112" t="e">
        <f t="shared" si="59"/>
        <v>#DIV/0!</v>
      </c>
      <c r="BXQ9" s="112" t="e">
        <f t="shared" si="59"/>
        <v>#DIV/0!</v>
      </c>
      <c r="BXR9" s="112" t="e">
        <f t="shared" si="59"/>
        <v>#DIV/0!</v>
      </c>
      <c r="BXS9" s="112" t="e">
        <f t="shared" si="60"/>
        <v>#DIV/0!</v>
      </c>
      <c r="BXT9" s="112" t="e">
        <f t="shared" si="60"/>
        <v>#DIV/0!</v>
      </c>
      <c r="BXU9" s="112" t="e">
        <f t="shared" si="60"/>
        <v>#DIV/0!</v>
      </c>
      <c r="BXV9" s="112" t="e">
        <f t="shared" si="60"/>
        <v>#DIV/0!</v>
      </c>
      <c r="BXW9" s="112" t="e">
        <f t="shared" si="60"/>
        <v>#DIV/0!</v>
      </c>
      <c r="BXX9" s="112" t="e">
        <f t="shared" si="60"/>
        <v>#DIV/0!</v>
      </c>
      <c r="BXY9" s="112" t="e">
        <f t="shared" si="60"/>
        <v>#DIV/0!</v>
      </c>
      <c r="BXZ9" s="112" t="e">
        <f t="shared" si="60"/>
        <v>#DIV/0!</v>
      </c>
      <c r="BYA9" s="112" t="e">
        <f t="shared" si="60"/>
        <v>#DIV/0!</v>
      </c>
      <c r="BYB9" s="112" t="e">
        <f t="shared" si="60"/>
        <v>#DIV/0!</v>
      </c>
      <c r="BYC9" s="112" t="e">
        <f t="shared" si="60"/>
        <v>#DIV/0!</v>
      </c>
      <c r="BYD9" s="112" t="e">
        <f t="shared" si="60"/>
        <v>#DIV/0!</v>
      </c>
      <c r="BYE9" s="112" t="e">
        <f t="shared" si="60"/>
        <v>#DIV/0!</v>
      </c>
      <c r="BYF9" s="112" t="e">
        <f t="shared" si="60"/>
        <v>#DIV/0!</v>
      </c>
      <c r="BYG9" s="112" t="e">
        <f t="shared" si="60"/>
        <v>#DIV/0!</v>
      </c>
      <c r="BYH9" s="112" t="e">
        <f t="shared" si="60"/>
        <v>#DIV/0!</v>
      </c>
      <c r="BYI9" s="112" t="e">
        <f t="shared" si="61"/>
        <v>#DIV/0!</v>
      </c>
      <c r="BYJ9" s="112" t="e">
        <f t="shared" si="61"/>
        <v>#DIV/0!</v>
      </c>
      <c r="BYK9" s="112" t="e">
        <f t="shared" si="61"/>
        <v>#DIV/0!</v>
      </c>
      <c r="BYL9" s="112" t="e">
        <f t="shared" si="61"/>
        <v>#DIV/0!</v>
      </c>
      <c r="BYM9" s="112" t="e">
        <f t="shared" si="61"/>
        <v>#DIV/0!</v>
      </c>
      <c r="BYN9" s="112" t="e">
        <f t="shared" si="61"/>
        <v>#DIV/0!</v>
      </c>
      <c r="BYO9" s="112" t="e">
        <f t="shared" si="61"/>
        <v>#DIV/0!</v>
      </c>
      <c r="BYP9" s="112" t="e">
        <f t="shared" si="61"/>
        <v>#DIV/0!</v>
      </c>
      <c r="BYQ9" s="112" t="e">
        <f t="shared" si="61"/>
        <v>#DIV/0!</v>
      </c>
      <c r="BYR9" s="112" t="e">
        <f t="shared" si="61"/>
        <v>#DIV/0!</v>
      </c>
      <c r="BYS9" s="112" t="e">
        <f t="shared" si="61"/>
        <v>#DIV/0!</v>
      </c>
      <c r="BYT9" s="112" t="e">
        <f t="shared" si="61"/>
        <v>#DIV/0!</v>
      </c>
      <c r="BYU9" s="112" t="e">
        <f t="shared" si="61"/>
        <v>#DIV/0!</v>
      </c>
      <c r="BYV9" s="112" t="e">
        <f t="shared" si="61"/>
        <v>#DIV/0!</v>
      </c>
      <c r="BYW9" s="112" t="e">
        <f t="shared" si="61"/>
        <v>#DIV/0!</v>
      </c>
      <c r="BYX9" s="112" t="e">
        <f t="shared" si="61"/>
        <v>#DIV/0!</v>
      </c>
      <c r="BYY9" s="112" t="e">
        <f t="shared" si="62"/>
        <v>#DIV/0!</v>
      </c>
      <c r="BYZ9" s="112" t="e">
        <f t="shared" si="62"/>
        <v>#DIV/0!</v>
      </c>
      <c r="BZA9" s="112" t="e">
        <f t="shared" si="62"/>
        <v>#DIV/0!</v>
      </c>
      <c r="BZB9" s="112" t="e">
        <f t="shared" si="62"/>
        <v>#DIV/0!</v>
      </c>
      <c r="BZC9" s="112" t="e">
        <f t="shared" si="62"/>
        <v>#DIV/0!</v>
      </c>
      <c r="BZD9" s="112" t="e">
        <f t="shared" si="62"/>
        <v>#DIV/0!</v>
      </c>
      <c r="BZE9" s="112" t="e">
        <f t="shared" si="62"/>
        <v>#DIV/0!</v>
      </c>
      <c r="BZF9" s="112" t="e">
        <f t="shared" si="62"/>
        <v>#DIV/0!</v>
      </c>
      <c r="BZG9" s="112" t="e">
        <f t="shared" si="62"/>
        <v>#DIV/0!</v>
      </c>
      <c r="BZH9" s="112" t="e">
        <f t="shared" si="62"/>
        <v>#DIV/0!</v>
      </c>
      <c r="BZI9" s="112" t="e">
        <f t="shared" si="62"/>
        <v>#DIV/0!</v>
      </c>
      <c r="BZJ9" s="112" t="e">
        <f t="shared" si="62"/>
        <v>#DIV/0!</v>
      </c>
      <c r="BZK9" s="112" t="e">
        <f t="shared" si="62"/>
        <v>#DIV/0!</v>
      </c>
      <c r="BZL9" s="112" t="e">
        <f t="shared" si="62"/>
        <v>#DIV/0!</v>
      </c>
      <c r="BZM9" s="112" t="e">
        <f t="shared" si="62"/>
        <v>#DIV/0!</v>
      </c>
      <c r="BZN9" s="112" t="e">
        <f t="shared" si="62"/>
        <v>#DIV/0!</v>
      </c>
      <c r="BZO9" s="112" t="e">
        <f t="shared" si="63"/>
        <v>#DIV/0!</v>
      </c>
      <c r="BZP9" s="284" t="e">
        <f t="shared" si="64"/>
        <v>#DIV/0!</v>
      </c>
      <c r="BZQ9" s="110" t="e">
        <f t="shared" si="64"/>
        <v>#DIV/0!</v>
      </c>
      <c r="BZR9" s="110" t="e">
        <f t="shared" si="64"/>
        <v>#DIV/0!</v>
      </c>
      <c r="BZS9" s="110" t="e">
        <f t="shared" si="64"/>
        <v>#DIV/0!</v>
      </c>
      <c r="BZT9" s="110" t="e">
        <f t="shared" si="64"/>
        <v>#DIV/0!</v>
      </c>
      <c r="BZU9" s="110" t="e">
        <f t="shared" si="64"/>
        <v>#DIV/0!</v>
      </c>
      <c r="BZV9" s="110" t="e">
        <f t="shared" si="64"/>
        <v>#DIV/0!</v>
      </c>
      <c r="BZW9" s="110" t="e">
        <f t="shared" si="64"/>
        <v>#DIV/0!</v>
      </c>
      <c r="BZX9" s="110" t="e">
        <f t="shared" si="64"/>
        <v>#DIV/0!</v>
      </c>
      <c r="BZY9" s="110" t="e">
        <f t="shared" si="64"/>
        <v>#DIV/0!</v>
      </c>
      <c r="BZZ9" s="110" t="e">
        <f t="shared" si="64"/>
        <v>#DIV/0!</v>
      </c>
      <c r="CAA9" s="110" t="e">
        <f t="shared" si="64"/>
        <v>#DIV/0!</v>
      </c>
      <c r="CAB9" s="110" t="e">
        <f t="shared" si="64"/>
        <v>#DIV/0!</v>
      </c>
      <c r="CAC9" s="110" t="e">
        <f t="shared" si="64"/>
        <v>#DIV/0!</v>
      </c>
      <c r="CAD9" s="110" t="e">
        <f t="shared" si="64"/>
        <v>#DIV/0!</v>
      </c>
      <c r="CAE9" s="110" t="e">
        <f t="shared" si="64"/>
        <v>#DIV/0!</v>
      </c>
      <c r="CAF9" s="110" t="e">
        <f t="shared" si="65"/>
        <v>#DIV/0!</v>
      </c>
      <c r="CAG9" s="110" t="e">
        <f t="shared" si="65"/>
        <v>#DIV/0!</v>
      </c>
      <c r="CAH9" s="110" t="e">
        <f t="shared" si="65"/>
        <v>#DIV/0!</v>
      </c>
      <c r="CAI9" s="110" t="e">
        <f t="shared" si="65"/>
        <v>#DIV/0!</v>
      </c>
      <c r="CAJ9" s="110" t="e">
        <f t="shared" si="65"/>
        <v>#DIV/0!</v>
      </c>
      <c r="CAK9" s="110" t="e">
        <f t="shared" si="65"/>
        <v>#DIV/0!</v>
      </c>
      <c r="CAL9" s="110" t="e">
        <f t="shared" si="65"/>
        <v>#DIV/0!</v>
      </c>
      <c r="CAM9" s="110" t="e">
        <f t="shared" si="65"/>
        <v>#DIV/0!</v>
      </c>
      <c r="CAN9" s="110" t="e">
        <f t="shared" si="65"/>
        <v>#DIV/0!</v>
      </c>
      <c r="CAO9" s="110" t="e">
        <f t="shared" si="65"/>
        <v>#DIV/0!</v>
      </c>
      <c r="CAP9" s="110" t="e">
        <f t="shared" si="65"/>
        <v>#DIV/0!</v>
      </c>
      <c r="CAQ9" s="110" t="e">
        <f t="shared" si="65"/>
        <v>#DIV/0!</v>
      </c>
      <c r="CAR9" s="110" t="e">
        <f t="shared" si="65"/>
        <v>#DIV/0!</v>
      </c>
      <c r="CAS9" s="110" t="e">
        <f t="shared" si="65"/>
        <v>#DIV/0!</v>
      </c>
      <c r="CAT9" s="110" t="e">
        <f t="shared" si="65"/>
        <v>#DIV/0!</v>
      </c>
      <c r="CAU9" s="110" t="e">
        <f t="shared" si="65"/>
        <v>#DIV/0!</v>
      </c>
      <c r="CAV9" s="110" t="e">
        <f t="shared" si="66"/>
        <v>#DIV/0!</v>
      </c>
      <c r="CAW9" s="110" t="e">
        <f t="shared" si="66"/>
        <v>#DIV/0!</v>
      </c>
      <c r="CAX9" s="110" t="e">
        <f t="shared" si="66"/>
        <v>#DIV/0!</v>
      </c>
      <c r="CAY9" s="110" t="e">
        <f t="shared" si="66"/>
        <v>#DIV/0!</v>
      </c>
      <c r="CAZ9" s="110" t="e">
        <f t="shared" si="66"/>
        <v>#DIV/0!</v>
      </c>
      <c r="CBA9" s="110" t="e">
        <f t="shared" si="66"/>
        <v>#DIV/0!</v>
      </c>
      <c r="CBB9" s="110" t="e">
        <f t="shared" si="66"/>
        <v>#DIV/0!</v>
      </c>
      <c r="CBC9" s="110" t="e">
        <f t="shared" si="66"/>
        <v>#DIV/0!</v>
      </c>
      <c r="CBD9" s="110" t="e">
        <f t="shared" si="66"/>
        <v>#DIV/0!</v>
      </c>
      <c r="CBE9" s="110" t="e">
        <f t="shared" si="66"/>
        <v>#DIV/0!</v>
      </c>
      <c r="CBF9" s="110" t="e">
        <f t="shared" si="66"/>
        <v>#DIV/0!</v>
      </c>
      <c r="CBG9" s="110" t="e">
        <f t="shared" si="66"/>
        <v>#DIV/0!</v>
      </c>
      <c r="CBH9" s="110" t="e">
        <f t="shared" si="66"/>
        <v>#DIV/0!</v>
      </c>
      <c r="CBI9" s="110" t="e">
        <f t="shared" si="66"/>
        <v>#DIV/0!</v>
      </c>
      <c r="CBJ9" s="110" t="e">
        <f t="shared" si="66"/>
        <v>#DIV/0!</v>
      </c>
      <c r="CBK9" s="110" t="e">
        <f t="shared" si="66"/>
        <v>#DIV/0!</v>
      </c>
      <c r="CBL9" s="110" t="e">
        <f t="shared" si="67"/>
        <v>#DIV/0!</v>
      </c>
      <c r="CBM9" s="110" t="e">
        <f t="shared" si="67"/>
        <v>#DIV/0!</v>
      </c>
      <c r="CBN9" s="110" t="e">
        <f t="shared" si="67"/>
        <v>#DIV/0!</v>
      </c>
      <c r="CBO9" s="110" t="e">
        <f t="shared" si="67"/>
        <v>#DIV/0!</v>
      </c>
      <c r="CBP9" s="110" t="e">
        <f t="shared" si="67"/>
        <v>#DIV/0!</v>
      </c>
      <c r="CBQ9" s="110" t="e">
        <f t="shared" si="67"/>
        <v>#DIV/0!</v>
      </c>
      <c r="CBR9" s="110" t="e">
        <f t="shared" si="67"/>
        <v>#DIV/0!</v>
      </c>
      <c r="CBS9" s="110" t="e">
        <f t="shared" si="67"/>
        <v>#DIV/0!</v>
      </c>
      <c r="CBT9" s="110" t="e">
        <f t="shared" si="67"/>
        <v>#DIV/0!</v>
      </c>
      <c r="CBU9" s="110" t="e">
        <f t="shared" si="67"/>
        <v>#DIV/0!</v>
      </c>
      <c r="CBV9" s="110" t="e">
        <f t="shared" si="67"/>
        <v>#DIV/0!</v>
      </c>
      <c r="CBW9" s="110" t="e">
        <f t="shared" si="67"/>
        <v>#DIV/0!</v>
      </c>
      <c r="CBX9" s="110" t="e">
        <f t="shared" si="67"/>
        <v>#DIV/0!</v>
      </c>
      <c r="CBY9" s="110" t="e">
        <f t="shared" si="67"/>
        <v>#DIV/0!</v>
      </c>
      <c r="CBZ9" s="110" t="e">
        <f t="shared" si="67"/>
        <v>#DIV/0!</v>
      </c>
      <c r="CCA9" s="110" t="e">
        <f t="shared" si="67"/>
        <v>#DIV/0!</v>
      </c>
      <c r="CCB9" s="110" t="e">
        <f t="shared" si="68"/>
        <v>#DIV/0!</v>
      </c>
      <c r="CCC9" s="284" t="e">
        <f t="shared" si="69"/>
        <v>#DIV/0!</v>
      </c>
      <c r="CCD9" s="110" t="e">
        <f t="shared" si="69"/>
        <v>#DIV/0!</v>
      </c>
      <c r="CCE9" s="110" t="e">
        <f t="shared" si="69"/>
        <v>#DIV/0!</v>
      </c>
      <c r="CCF9" s="110" t="e">
        <f t="shared" si="69"/>
        <v>#DIV/0!</v>
      </c>
      <c r="CCG9" s="110" t="e">
        <f t="shared" si="69"/>
        <v>#DIV/0!</v>
      </c>
      <c r="CCH9" s="110" t="e">
        <f t="shared" si="69"/>
        <v>#DIV/0!</v>
      </c>
      <c r="CCI9" s="110" t="e">
        <f t="shared" si="69"/>
        <v>#DIV/0!</v>
      </c>
      <c r="CCJ9" s="110" t="e">
        <f t="shared" si="69"/>
        <v>#DIV/0!</v>
      </c>
      <c r="CCK9" s="110" t="e">
        <f t="shared" si="69"/>
        <v>#DIV/0!</v>
      </c>
      <c r="CCL9" s="110" t="e">
        <f t="shared" si="69"/>
        <v>#DIV/0!</v>
      </c>
      <c r="CCM9" s="110" t="e">
        <f t="shared" si="69"/>
        <v>#DIV/0!</v>
      </c>
      <c r="CCN9" s="110" t="e">
        <f t="shared" si="69"/>
        <v>#DIV/0!</v>
      </c>
      <c r="CCO9" s="110" t="e">
        <f t="shared" si="69"/>
        <v>#DIV/0!</v>
      </c>
      <c r="CCP9" s="110" t="e">
        <f t="shared" si="69"/>
        <v>#DIV/0!</v>
      </c>
      <c r="CCQ9" s="110" t="e">
        <f t="shared" si="69"/>
        <v>#DIV/0!</v>
      </c>
      <c r="CCR9" s="110" t="e">
        <f t="shared" si="69"/>
        <v>#DIV/0!</v>
      </c>
      <c r="CCS9" s="110" t="e">
        <f t="shared" si="70"/>
        <v>#DIV/0!</v>
      </c>
      <c r="CCT9" s="110" t="e">
        <f t="shared" si="70"/>
        <v>#DIV/0!</v>
      </c>
      <c r="CCU9" s="110" t="e">
        <f t="shared" si="70"/>
        <v>#DIV/0!</v>
      </c>
      <c r="CCV9" s="110" t="e">
        <f t="shared" si="70"/>
        <v>#DIV/0!</v>
      </c>
      <c r="CCW9" s="110" t="e">
        <f t="shared" si="70"/>
        <v>#DIV/0!</v>
      </c>
      <c r="CCX9" s="110" t="e">
        <f t="shared" si="70"/>
        <v>#DIV/0!</v>
      </c>
      <c r="CCY9" s="110" t="e">
        <f t="shared" si="70"/>
        <v>#DIV/0!</v>
      </c>
      <c r="CCZ9" s="110" t="e">
        <f t="shared" si="70"/>
        <v>#DIV/0!</v>
      </c>
      <c r="CDA9" s="110" t="e">
        <f t="shared" si="70"/>
        <v>#DIV/0!</v>
      </c>
      <c r="CDB9" s="110" t="e">
        <f t="shared" si="70"/>
        <v>#DIV/0!</v>
      </c>
      <c r="CDC9" s="110" t="e">
        <f t="shared" si="70"/>
        <v>#DIV/0!</v>
      </c>
      <c r="CDD9" s="110" t="e">
        <f t="shared" si="70"/>
        <v>#DIV/0!</v>
      </c>
      <c r="CDE9" s="110" t="e">
        <f t="shared" si="70"/>
        <v>#DIV/0!</v>
      </c>
      <c r="CDF9" s="110" t="e">
        <f t="shared" si="70"/>
        <v>#DIV/0!</v>
      </c>
      <c r="CDG9" s="110" t="e">
        <f t="shared" si="70"/>
        <v>#DIV/0!</v>
      </c>
      <c r="CDH9" s="110" t="e">
        <f t="shared" si="70"/>
        <v>#DIV/0!</v>
      </c>
      <c r="CDI9" s="110" t="e">
        <f t="shared" si="71"/>
        <v>#DIV/0!</v>
      </c>
      <c r="CDJ9" s="110" t="e">
        <f t="shared" si="71"/>
        <v>#DIV/0!</v>
      </c>
      <c r="CDK9" s="110" t="e">
        <f t="shared" si="71"/>
        <v>#DIV/0!</v>
      </c>
      <c r="CDL9" s="110" t="e">
        <f t="shared" si="71"/>
        <v>#DIV/0!</v>
      </c>
      <c r="CDM9" s="110" t="e">
        <f t="shared" si="71"/>
        <v>#DIV/0!</v>
      </c>
      <c r="CDN9" s="110" t="e">
        <f t="shared" si="71"/>
        <v>#DIV/0!</v>
      </c>
      <c r="CDO9" s="110" t="e">
        <f t="shared" si="71"/>
        <v>#DIV/0!</v>
      </c>
      <c r="CDP9" s="110" t="e">
        <f t="shared" si="71"/>
        <v>#DIV/0!</v>
      </c>
      <c r="CDQ9" s="110" t="e">
        <f t="shared" si="71"/>
        <v>#DIV/0!</v>
      </c>
      <c r="CDR9" s="110" t="e">
        <f t="shared" si="71"/>
        <v>#DIV/0!</v>
      </c>
      <c r="CDS9" s="110" t="e">
        <f t="shared" si="71"/>
        <v>#DIV/0!</v>
      </c>
      <c r="CDT9" s="110" t="e">
        <f t="shared" si="71"/>
        <v>#DIV/0!</v>
      </c>
      <c r="CDU9" s="110" t="e">
        <f t="shared" si="71"/>
        <v>#DIV/0!</v>
      </c>
      <c r="CDV9" s="110" t="e">
        <f t="shared" si="71"/>
        <v>#DIV/0!</v>
      </c>
      <c r="CDW9" s="110" t="e">
        <f t="shared" si="71"/>
        <v>#DIV/0!</v>
      </c>
      <c r="CDX9" s="110" t="e">
        <f t="shared" si="71"/>
        <v>#DIV/0!</v>
      </c>
      <c r="CDY9" s="110" t="e">
        <f t="shared" si="72"/>
        <v>#DIV/0!</v>
      </c>
      <c r="CDZ9" s="110" t="e">
        <f t="shared" si="72"/>
        <v>#DIV/0!</v>
      </c>
      <c r="CEA9" s="110" t="e">
        <f t="shared" si="72"/>
        <v>#DIV/0!</v>
      </c>
      <c r="CEB9" s="110" t="e">
        <f t="shared" si="72"/>
        <v>#DIV/0!</v>
      </c>
      <c r="CEC9" s="110" t="e">
        <f t="shared" si="72"/>
        <v>#DIV/0!</v>
      </c>
      <c r="CED9" s="110" t="e">
        <f t="shared" si="72"/>
        <v>#DIV/0!</v>
      </c>
      <c r="CEE9" s="110" t="e">
        <f t="shared" si="72"/>
        <v>#DIV/0!</v>
      </c>
      <c r="CEF9" s="110" t="e">
        <f t="shared" si="72"/>
        <v>#DIV/0!</v>
      </c>
      <c r="CEG9" s="110" t="e">
        <f t="shared" si="72"/>
        <v>#DIV/0!</v>
      </c>
      <c r="CEH9" s="110" t="e">
        <f t="shared" si="72"/>
        <v>#DIV/0!</v>
      </c>
      <c r="CEI9" s="110" t="e">
        <f t="shared" si="72"/>
        <v>#DIV/0!</v>
      </c>
      <c r="CEJ9" s="110" t="e">
        <f t="shared" si="72"/>
        <v>#DIV/0!</v>
      </c>
      <c r="CEK9" s="110" t="e">
        <f t="shared" si="72"/>
        <v>#DIV/0!</v>
      </c>
      <c r="CEL9" s="110" t="e">
        <f t="shared" si="72"/>
        <v>#DIV/0!</v>
      </c>
      <c r="CEM9" s="110" t="e">
        <f t="shared" si="72"/>
        <v>#DIV/0!</v>
      </c>
      <c r="CEN9" s="110" t="e">
        <f t="shared" si="72"/>
        <v>#DIV/0!</v>
      </c>
      <c r="CEO9" s="110" t="e">
        <f t="shared" si="73"/>
        <v>#DIV/0!</v>
      </c>
      <c r="CEP9" s="284" t="e">
        <f t="shared" si="74"/>
        <v>#DIV/0!</v>
      </c>
      <c r="CEQ9" s="110" t="e">
        <f t="shared" si="74"/>
        <v>#DIV/0!</v>
      </c>
      <c r="CER9" s="110" t="e">
        <f t="shared" si="74"/>
        <v>#DIV/0!</v>
      </c>
      <c r="CES9" s="110" t="e">
        <f t="shared" si="74"/>
        <v>#DIV/0!</v>
      </c>
      <c r="CET9" s="110" t="e">
        <f t="shared" si="74"/>
        <v>#DIV/0!</v>
      </c>
      <c r="CEU9" s="110" t="e">
        <f t="shared" si="74"/>
        <v>#DIV/0!</v>
      </c>
      <c r="CEV9" s="110" t="e">
        <f t="shared" si="74"/>
        <v>#DIV/0!</v>
      </c>
      <c r="CEW9" s="110" t="e">
        <f t="shared" si="74"/>
        <v>#DIV/0!</v>
      </c>
      <c r="CEX9" s="110" t="e">
        <f t="shared" si="74"/>
        <v>#DIV/0!</v>
      </c>
      <c r="CEY9" s="110" t="e">
        <f t="shared" si="74"/>
        <v>#DIV/0!</v>
      </c>
      <c r="CEZ9" s="110" t="e">
        <f t="shared" si="74"/>
        <v>#DIV/0!</v>
      </c>
      <c r="CFA9" s="110" t="e">
        <f t="shared" si="74"/>
        <v>#DIV/0!</v>
      </c>
      <c r="CFB9" s="110" t="e">
        <f t="shared" si="74"/>
        <v>#DIV/0!</v>
      </c>
      <c r="CFC9" s="110" t="e">
        <f t="shared" si="74"/>
        <v>#DIV/0!</v>
      </c>
      <c r="CFD9" s="110" t="e">
        <f t="shared" si="74"/>
        <v>#DIV/0!</v>
      </c>
      <c r="CFE9" s="110" t="e">
        <f t="shared" si="74"/>
        <v>#DIV/0!</v>
      </c>
      <c r="CFF9" s="110" t="e">
        <f t="shared" si="75"/>
        <v>#DIV/0!</v>
      </c>
      <c r="CFG9" s="110" t="e">
        <f t="shared" si="75"/>
        <v>#DIV/0!</v>
      </c>
      <c r="CFH9" s="110" t="e">
        <f t="shared" si="75"/>
        <v>#DIV/0!</v>
      </c>
      <c r="CFI9" s="110" t="e">
        <f t="shared" si="75"/>
        <v>#DIV/0!</v>
      </c>
      <c r="CFJ9" s="110" t="e">
        <f t="shared" si="75"/>
        <v>#DIV/0!</v>
      </c>
      <c r="CFK9" s="110" t="e">
        <f t="shared" si="75"/>
        <v>#DIV/0!</v>
      </c>
      <c r="CFL9" s="110" t="e">
        <f t="shared" si="75"/>
        <v>#DIV/0!</v>
      </c>
      <c r="CFM9" s="110" t="e">
        <f t="shared" si="75"/>
        <v>#DIV/0!</v>
      </c>
      <c r="CFN9" s="110" t="e">
        <f t="shared" si="75"/>
        <v>#DIV/0!</v>
      </c>
      <c r="CFO9" s="110" t="e">
        <f t="shared" si="75"/>
        <v>#DIV/0!</v>
      </c>
      <c r="CFP9" s="110" t="e">
        <f t="shared" si="75"/>
        <v>#DIV/0!</v>
      </c>
      <c r="CFQ9" s="110" t="e">
        <f t="shared" si="75"/>
        <v>#DIV/0!</v>
      </c>
      <c r="CFR9" s="110" t="e">
        <f t="shared" si="75"/>
        <v>#DIV/0!</v>
      </c>
      <c r="CFS9" s="110" t="e">
        <f t="shared" si="75"/>
        <v>#DIV/0!</v>
      </c>
      <c r="CFT9" s="110" t="e">
        <f t="shared" si="75"/>
        <v>#DIV/0!</v>
      </c>
      <c r="CFU9" s="110" t="e">
        <f t="shared" si="75"/>
        <v>#DIV/0!</v>
      </c>
      <c r="CFV9" s="110" t="e">
        <f t="shared" si="76"/>
        <v>#DIV/0!</v>
      </c>
      <c r="CFW9" s="110" t="e">
        <f t="shared" si="76"/>
        <v>#DIV/0!</v>
      </c>
      <c r="CFX9" s="110" t="e">
        <f t="shared" si="76"/>
        <v>#DIV/0!</v>
      </c>
      <c r="CFY9" s="110" t="e">
        <f t="shared" si="76"/>
        <v>#DIV/0!</v>
      </c>
      <c r="CFZ9" s="110" t="e">
        <f t="shared" si="76"/>
        <v>#DIV/0!</v>
      </c>
      <c r="CGA9" s="110" t="e">
        <f t="shared" si="76"/>
        <v>#DIV/0!</v>
      </c>
      <c r="CGB9" s="110" t="e">
        <f t="shared" si="76"/>
        <v>#DIV/0!</v>
      </c>
      <c r="CGC9" s="110" t="e">
        <f t="shared" si="76"/>
        <v>#DIV/0!</v>
      </c>
      <c r="CGD9" s="110" t="e">
        <f t="shared" si="76"/>
        <v>#DIV/0!</v>
      </c>
      <c r="CGE9" s="110" t="e">
        <f t="shared" si="76"/>
        <v>#DIV/0!</v>
      </c>
      <c r="CGF9" s="110" t="e">
        <f t="shared" si="76"/>
        <v>#DIV/0!</v>
      </c>
      <c r="CGG9" s="110" t="e">
        <f t="shared" si="76"/>
        <v>#DIV/0!</v>
      </c>
      <c r="CGH9" s="110" t="e">
        <f t="shared" si="76"/>
        <v>#DIV/0!</v>
      </c>
      <c r="CGI9" s="110" t="e">
        <f t="shared" si="76"/>
        <v>#DIV/0!</v>
      </c>
      <c r="CGJ9" s="110" t="e">
        <f t="shared" si="76"/>
        <v>#DIV/0!</v>
      </c>
      <c r="CGK9" s="110" t="e">
        <f t="shared" si="76"/>
        <v>#DIV/0!</v>
      </c>
      <c r="CGL9" s="110" t="e">
        <f t="shared" si="77"/>
        <v>#DIV/0!</v>
      </c>
      <c r="CGM9" s="110" t="e">
        <f t="shared" si="77"/>
        <v>#DIV/0!</v>
      </c>
      <c r="CGN9" s="110" t="e">
        <f t="shared" si="77"/>
        <v>#DIV/0!</v>
      </c>
      <c r="CGO9" s="110" t="e">
        <f t="shared" si="77"/>
        <v>#DIV/0!</v>
      </c>
      <c r="CGP9" s="110" t="e">
        <f t="shared" si="77"/>
        <v>#DIV/0!</v>
      </c>
      <c r="CGQ9" s="110" t="e">
        <f t="shared" si="77"/>
        <v>#DIV/0!</v>
      </c>
      <c r="CGR9" s="110" t="e">
        <f t="shared" si="77"/>
        <v>#DIV/0!</v>
      </c>
      <c r="CGS9" s="110" t="e">
        <f t="shared" si="77"/>
        <v>#DIV/0!</v>
      </c>
      <c r="CGT9" s="110" t="e">
        <f t="shared" si="77"/>
        <v>#DIV/0!</v>
      </c>
      <c r="CGU9" s="110" t="e">
        <f t="shared" si="77"/>
        <v>#DIV/0!</v>
      </c>
      <c r="CGV9" s="110" t="e">
        <f t="shared" si="77"/>
        <v>#DIV/0!</v>
      </c>
      <c r="CGW9" s="110" t="e">
        <f t="shared" si="77"/>
        <v>#DIV/0!</v>
      </c>
      <c r="CGX9" s="110" t="e">
        <f t="shared" si="77"/>
        <v>#DIV/0!</v>
      </c>
      <c r="CGY9" s="110" t="e">
        <f t="shared" si="77"/>
        <v>#DIV/0!</v>
      </c>
      <c r="CGZ9" s="110" t="e">
        <f t="shared" si="77"/>
        <v>#DIV/0!</v>
      </c>
      <c r="CHA9" s="110" t="e">
        <f t="shared" si="77"/>
        <v>#DIV/0!</v>
      </c>
      <c r="CHB9" s="110" t="e">
        <f t="shared" si="78"/>
        <v>#DIV/0!</v>
      </c>
    </row>
    <row r="10" spans="1:2238" ht="15.75" thickBot="1" x14ac:dyDescent="0.3">
      <c r="A10" s="446"/>
      <c r="B10" s="422">
        <v>1500</v>
      </c>
      <c r="C10" s="432"/>
      <c r="D10" s="432"/>
      <c r="E10" s="378" t="e">
        <f>AVERAGE(BNB10:BNF10)</f>
        <v>#DIV/0!</v>
      </c>
      <c r="F10" s="379" t="e">
        <f>MAX(BNB10:BNF10)</f>
        <v>#DIV/0!</v>
      </c>
      <c r="G10" s="379" t="e">
        <f>MIN(BNB10:BNF10)</f>
        <v>#DIV/0!</v>
      </c>
      <c r="H10" s="380" t="e">
        <f>AVERAGE(BKL10:BKP10)</f>
        <v>#DIV/0!</v>
      </c>
      <c r="I10" s="381" t="e">
        <f>MAX(BKL10:BKP10)</f>
        <v>#DIV/0!</v>
      </c>
      <c r="J10" s="381" t="e">
        <f>MIN(BKL10:BKP10)</f>
        <v>#DIV/0!</v>
      </c>
      <c r="K10" s="380" t="e">
        <f>AVERAGE(BHV10:BHZ10)</f>
        <v>#DIV/0!</v>
      </c>
      <c r="L10" s="381" t="e">
        <f>MAX(BHV10:BHZ10)</f>
        <v>#DIV/0!</v>
      </c>
      <c r="M10" s="381" t="e">
        <f>MIN(BHV10:BHZ10)</f>
        <v>#DIV/0!</v>
      </c>
      <c r="N10" s="369" t="e">
        <f>AVERAGE(BFF10:BFJ10)</f>
        <v>#DIV/0!</v>
      </c>
      <c r="O10" s="375" t="e">
        <f>MAX(BFF10:BFJ10)</f>
        <v>#DIV/0!</v>
      </c>
      <c r="P10" s="375" t="e">
        <f>MIN(BFF10:BFJ10)</f>
        <v>#DIV/0!</v>
      </c>
      <c r="Q10" s="380" t="e">
        <f>AVERAGE(AXR10:AXU10)</f>
        <v>#DIV/0!</v>
      </c>
      <c r="R10" s="381" t="e">
        <f>MAX(AXR10:AXU10)</f>
        <v>#DIV/0!</v>
      </c>
      <c r="S10" s="381" t="e">
        <f>MIN(AXR10:AXU10)</f>
        <v>#DIV/0!</v>
      </c>
      <c r="T10" s="378" t="e">
        <f>AVERAGE(AVC10:AVG10)</f>
        <v>#DIV/0!</v>
      </c>
      <c r="U10" s="379" t="e">
        <f>MAX(AVC10:AVG10)</f>
        <v>#DIV/0!</v>
      </c>
      <c r="V10" s="379" t="e">
        <f>MIN(AVC10:AVG10)</f>
        <v>#DIV/0!</v>
      </c>
      <c r="W10" s="382" t="e">
        <f>(N10*$A$8*$ASH$24)/K10</f>
        <v>#DIV/0!</v>
      </c>
      <c r="X10" s="383" t="e">
        <f>AVERAGE(BXJ10:BXM10)</f>
        <v>#DIV/0!</v>
      </c>
      <c r="Y10" s="369" t="e">
        <f>AVERAGE(BUW10:BUZ10)</f>
        <v>#DIV/0!</v>
      </c>
      <c r="Z10" s="375" t="e">
        <f>MAX(BUW10:BUZ10)</f>
        <v>#DIV/0!</v>
      </c>
      <c r="AA10" s="375" t="e">
        <f>MIN(BUW10:BUZ10)</f>
        <v>#DIV/0!</v>
      </c>
      <c r="AB10" s="369" t="e">
        <f>AVERAGE(BZW10:BZZ10)</f>
        <v>#DIV/0!</v>
      </c>
      <c r="AC10" s="375" t="e">
        <f>MAX(BZW10:BZZ10)</f>
        <v>#DIV/0!</v>
      </c>
      <c r="AD10" s="375" t="e">
        <f>MIN(BZW10:BZZ10)</f>
        <v>#DIV/0!</v>
      </c>
      <c r="AE10" s="369" t="e">
        <f>AVERAGE(CEW10:CEZ10)</f>
        <v>#DIV/0!</v>
      </c>
      <c r="AF10" s="372" t="e">
        <f>MAX(CEW10:CEZ10)</f>
        <v>#DIV/0!</v>
      </c>
      <c r="AG10" s="373" t="e">
        <f>MIN(CEW10:CEZ10)</f>
        <v>#DIV/0!</v>
      </c>
      <c r="AH10" s="163"/>
      <c r="AI10" s="125"/>
      <c r="AJ10" s="49">
        <f t="shared" si="86"/>
        <v>0</v>
      </c>
      <c r="AK10" s="49">
        <f t="shared" si="0"/>
        <v>0</v>
      </c>
      <c r="AL10" s="66"/>
      <c r="AM10" s="66"/>
      <c r="AN10" s="60">
        <f t="shared" si="1"/>
        <v>0</v>
      </c>
      <c r="AO10" s="67"/>
      <c r="AP10" s="67"/>
      <c r="AQ10" s="66"/>
      <c r="AR10" s="67"/>
      <c r="AS10" s="149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29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10"/>
      <c r="IQ10" s="110"/>
      <c r="IR10" s="110"/>
      <c r="IS10" s="110"/>
      <c r="IT10" s="110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110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112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29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29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34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15"/>
      <c r="XW10" s="115"/>
      <c r="XX10" s="115"/>
      <c r="XY10" s="115"/>
      <c r="XZ10" s="115"/>
      <c r="YA10" s="115"/>
      <c r="YB10" s="115"/>
      <c r="YC10" s="115"/>
      <c r="YD10" s="115"/>
      <c r="YE10" s="115"/>
      <c r="YF10" s="115"/>
      <c r="YG10" s="115"/>
      <c r="YH10" s="115"/>
      <c r="YI10" s="115"/>
      <c r="YJ10" s="115"/>
      <c r="YK10" s="115"/>
      <c r="YL10" s="115"/>
      <c r="YM10" s="115"/>
      <c r="YN10" s="115"/>
      <c r="YO10" s="115"/>
      <c r="YP10" s="115"/>
      <c r="YQ10" s="115"/>
      <c r="YR10" s="115"/>
      <c r="YS10" s="115"/>
      <c r="YT10" s="115"/>
      <c r="YU10" s="115"/>
      <c r="YV10" s="115"/>
      <c r="YW10" s="115"/>
      <c r="YX10" s="115"/>
      <c r="YY10" s="115"/>
      <c r="YZ10" s="115"/>
      <c r="ZA10" s="115"/>
      <c r="ZB10" s="115"/>
      <c r="ZC10" s="115"/>
      <c r="ZD10" s="115"/>
      <c r="ZE10" s="115"/>
      <c r="ZF10" s="115"/>
      <c r="ZG10" s="115"/>
      <c r="ZH10" s="115"/>
      <c r="ZI10" s="115"/>
      <c r="ZJ10" s="115"/>
      <c r="ZK10" s="115"/>
      <c r="ZL10" s="115"/>
      <c r="ZM10" s="115"/>
      <c r="ZN10" s="115"/>
      <c r="ZO10" s="115"/>
      <c r="ZP10" s="115"/>
      <c r="ZQ10" s="115"/>
      <c r="ZR10" s="115"/>
      <c r="ZS10" s="115"/>
      <c r="ZT10" s="115"/>
      <c r="ZU10" s="115"/>
      <c r="ZV10" s="115"/>
      <c r="ZW10" s="115"/>
      <c r="ZX10" s="115"/>
      <c r="ZY10" s="115"/>
      <c r="ZZ10" s="115"/>
      <c r="AAA10" s="115"/>
      <c r="AAB10" s="115"/>
      <c r="AAC10" s="115"/>
      <c r="AAD10" s="115"/>
      <c r="AAE10" s="115"/>
      <c r="AAF10" s="115"/>
      <c r="AAG10" s="115"/>
      <c r="AAH10" s="115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22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10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123"/>
      <c r="AIF10" s="47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441"/>
      <c r="AKT10" s="286">
        <f>P80_C3_LAMINAR_cpcambiado!$B$1*P80_C3_LAMINAR_cpcambiado!$B$3</f>
        <v>1.487864E-8</v>
      </c>
      <c r="AKU10" s="17">
        <f>P80_C3_LAMINAR_cpcambiado!$B$1*(P80_C3_LAMINAR_cpcambiado!$B$2)</f>
        <v>2.1255199999999999E-9</v>
      </c>
      <c r="AKV10" s="17">
        <f>P80_C3_LAMINAR_cpcambiado!$B$1*($D$2)</f>
        <v>2.3912100000000001E-9</v>
      </c>
      <c r="AKW10" s="17">
        <f>P80_C3_LAMINAR_cpcambiado!$B$1*($D$2)</f>
        <v>2.3912100000000001E-9</v>
      </c>
      <c r="AKX10" s="17">
        <f>P80_C3_LAMINAR_cpcambiado!$B$1*($D$2)</f>
        <v>2.3912100000000001E-9</v>
      </c>
      <c r="AKY10" s="17">
        <f>P80_C3_LAMINAR_cpcambiado!$B$1*($D$2)</f>
        <v>2.3912100000000001E-9</v>
      </c>
      <c r="AKZ10" s="17">
        <f>P80_C3_LAMINAR_cpcambiado!$B$1*($D$2)</f>
        <v>2.3912100000000001E-9</v>
      </c>
      <c r="ALA10" s="17">
        <f>P80_C3_LAMINAR_cpcambiado!$B$1*($D$2)</f>
        <v>2.3912100000000001E-9</v>
      </c>
      <c r="ALB10" s="17">
        <f>P80_C3_LAMINAR_cpcambiado!$B$1*($D$2)</f>
        <v>2.3912100000000001E-9</v>
      </c>
      <c r="ALC10" s="17">
        <f>P80_C3_LAMINAR_cpcambiado!$B$1*($D$2)</f>
        <v>2.3912100000000001E-9</v>
      </c>
      <c r="ALD10" s="17">
        <f>P80_C3_LAMINAR_cpcambiado!$B$1*($D$2)</f>
        <v>2.3912100000000001E-9</v>
      </c>
      <c r="ALE10" s="17">
        <f>P80_C3_LAMINAR_cpcambiado!$B$1*($D$2)</f>
        <v>2.3912100000000001E-9</v>
      </c>
      <c r="ALF10" s="17">
        <f>P80_C3_LAMINAR_cpcambiado!$B$1*($D$2)</f>
        <v>2.3912100000000001E-9</v>
      </c>
      <c r="ALG10" s="17">
        <f>P80_C3_LAMINAR_cpcambiado!$B$1*($D$2)</f>
        <v>2.3912100000000001E-9</v>
      </c>
      <c r="ALH10" s="17">
        <f>P80_C3_LAMINAR_cpcambiado!$B$1*($D$2)</f>
        <v>2.3912100000000001E-9</v>
      </c>
      <c r="ALI10" s="17">
        <f>P80_C3_LAMINAR_cpcambiado!$B$1*($D$2)</f>
        <v>2.3912100000000001E-9</v>
      </c>
      <c r="ALJ10" s="17">
        <f>P80_C3_LAMINAR_cpcambiado!$B$1*($D$2)</f>
        <v>2.3912100000000001E-9</v>
      </c>
      <c r="ALK10" s="17">
        <f>P80_C3_LAMINAR_cpcambiado!$B$1*($D$2)</f>
        <v>2.3912100000000001E-9</v>
      </c>
      <c r="ALL10" s="17">
        <f>P80_C3_LAMINAR_cpcambiado!$B$1*($D$2)</f>
        <v>2.3912100000000001E-9</v>
      </c>
      <c r="ALM10" s="17">
        <f>P80_C3_LAMINAR_cpcambiado!$B$1*($D$2)</f>
        <v>2.3912100000000001E-9</v>
      </c>
      <c r="ALN10" s="17">
        <f>P80_C3_LAMINAR_cpcambiado!$B$1*($D$2)</f>
        <v>2.3912100000000001E-9</v>
      </c>
      <c r="ALO10" s="17">
        <f>P80_C3_LAMINAR_cpcambiado!$B$1*($D$2)</f>
        <v>2.3912100000000001E-9</v>
      </c>
      <c r="ALP10" s="17">
        <f>P80_C3_LAMINAR_cpcambiado!$B$1*($D$2)</f>
        <v>2.3912100000000001E-9</v>
      </c>
      <c r="ALQ10" s="17">
        <f>P80_C3_LAMINAR_cpcambiado!$B$1*($D$2)</f>
        <v>2.3912100000000001E-9</v>
      </c>
      <c r="ALR10" s="17">
        <f>P80_C3_LAMINAR_cpcambiado!$B$1*($D$2)</f>
        <v>2.3912100000000001E-9</v>
      </c>
      <c r="ALS10" s="17">
        <f>P80_C3_LAMINAR_cpcambiado!$B$1*($D$2)</f>
        <v>2.3912100000000001E-9</v>
      </c>
      <c r="ALT10" s="17">
        <f>P80_C3_LAMINAR_cpcambiado!$B$1*($D$2)</f>
        <v>2.3912100000000001E-9</v>
      </c>
      <c r="ALU10" s="17">
        <f>P80_C3_LAMINAR_cpcambiado!$B$1*($D$2)</f>
        <v>2.3912100000000001E-9</v>
      </c>
      <c r="ALV10" s="17">
        <f>P80_C3_LAMINAR_cpcambiado!$B$1*($D$2)</f>
        <v>2.3912100000000001E-9</v>
      </c>
      <c r="ALW10" s="17">
        <f>P80_C3_LAMINAR_cpcambiado!$B$1*($D$2)</f>
        <v>2.3912100000000001E-9</v>
      </c>
      <c r="ALX10" s="17">
        <f>P80_C3_LAMINAR_cpcambiado!$B$1*($D$2)</f>
        <v>2.3912100000000001E-9</v>
      </c>
      <c r="ALY10" s="17">
        <f>P80_C3_LAMINAR_cpcambiado!$B$1*($D$2)</f>
        <v>2.3912100000000001E-9</v>
      </c>
      <c r="ALZ10" s="17">
        <f>P80_C3_LAMINAR_cpcambiado!$B$1*($D$2)</f>
        <v>2.3912100000000001E-9</v>
      </c>
      <c r="AMA10" s="17">
        <f>P80_C3_LAMINAR_cpcambiado!$B$1*($D$2)</f>
        <v>2.3912100000000001E-9</v>
      </c>
      <c r="AMB10" s="17">
        <f>P80_C3_LAMINAR_cpcambiado!$B$1*($D$2)</f>
        <v>2.3912100000000001E-9</v>
      </c>
      <c r="AMC10" s="17">
        <f>P80_C3_LAMINAR_cpcambiado!$B$1*($D$2)</f>
        <v>2.3912100000000001E-9</v>
      </c>
      <c r="AMD10" s="17">
        <f>P80_C3_LAMINAR_cpcambiado!$B$1*($D$2)</f>
        <v>2.3912100000000001E-9</v>
      </c>
      <c r="AME10" s="17">
        <f>P80_C3_LAMINAR_cpcambiado!$B$1*($D$2)</f>
        <v>2.3912100000000001E-9</v>
      </c>
      <c r="AMF10" s="17">
        <f>P80_C3_LAMINAR_cpcambiado!$B$1*($D$2)</f>
        <v>2.3912100000000001E-9</v>
      </c>
      <c r="AMG10" s="17">
        <f>P80_C3_LAMINAR_cpcambiado!$B$1*($D$2)</f>
        <v>2.3912100000000001E-9</v>
      </c>
      <c r="AMH10" s="17">
        <f>P80_C3_LAMINAR_cpcambiado!$B$1*($D$2)</f>
        <v>2.3912100000000001E-9</v>
      </c>
      <c r="AMI10" s="17">
        <f>P80_C3_LAMINAR_cpcambiado!$B$1*($D$2)</f>
        <v>2.3912100000000001E-9</v>
      </c>
      <c r="AMJ10" s="17">
        <f>P80_C3_LAMINAR_cpcambiado!$B$1*($D$2)</f>
        <v>2.3912100000000001E-9</v>
      </c>
      <c r="AMK10" s="17">
        <f>P80_C3_LAMINAR_cpcambiado!$B$1*($D$2)</f>
        <v>2.3912100000000001E-9</v>
      </c>
      <c r="AML10" s="17">
        <f>P80_C3_LAMINAR_cpcambiado!$B$1*($D$2)</f>
        <v>2.3912100000000001E-9</v>
      </c>
      <c r="AMM10" s="17">
        <f>P80_C3_LAMINAR_cpcambiado!$B$1*($D$2)</f>
        <v>2.3912100000000001E-9</v>
      </c>
      <c r="AMN10" s="17">
        <f>P80_C3_LAMINAR_cpcambiado!$B$1*($D$2)</f>
        <v>2.3912100000000001E-9</v>
      </c>
      <c r="AMO10" s="17">
        <f>P80_C3_LAMINAR_cpcambiado!$B$1*($D$2)</f>
        <v>2.3912100000000001E-9</v>
      </c>
      <c r="AMP10" s="17">
        <f>P80_C3_LAMINAR_cpcambiado!$B$1*($D$2)</f>
        <v>2.3912100000000001E-9</v>
      </c>
      <c r="AMQ10" s="17">
        <f>P80_C3_LAMINAR_cpcambiado!$B$1*($D$2)</f>
        <v>2.3912100000000001E-9</v>
      </c>
      <c r="AMR10" s="17">
        <f>P80_C3_LAMINAR_cpcambiado!$B$1*($D$2)</f>
        <v>2.3912100000000001E-9</v>
      </c>
      <c r="AMS10" s="17">
        <f>P80_C3_LAMINAR_cpcambiado!$B$1*($D$2)</f>
        <v>2.3912100000000001E-9</v>
      </c>
      <c r="AMT10" s="17">
        <f>P80_C3_LAMINAR_cpcambiado!$B$1*($D$2)</f>
        <v>2.3912100000000001E-9</v>
      </c>
      <c r="AMU10" s="17">
        <f>P80_C3_LAMINAR_cpcambiado!$B$1*($D$2)</f>
        <v>2.3912100000000001E-9</v>
      </c>
      <c r="AMV10" s="17">
        <f>P80_C3_LAMINAR_cpcambiado!$B$1*($D$2)</f>
        <v>2.3912100000000001E-9</v>
      </c>
      <c r="AMW10" s="17">
        <f>P80_C3_LAMINAR_cpcambiado!$B$1*($D$2)</f>
        <v>2.3912100000000001E-9</v>
      </c>
      <c r="AMX10" s="17">
        <f>P80_C3_LAMINAR_cpcambiado!$B$1*($D$2)</f>
        <v>2.3912100000000001E-9</v>
      </c>
      <c r="AMY10" s="17">
        <f>P80_C3_LAMINAR_cpcambiado!$B$1*($D$2)</f>
        <v>2.3912100000000001E-9</v>
      </c>
      <c r="AMZ10" s="17">
        <f>P80_C3_LAMINAR_cpcambiado!$B$1*($D$2)</f>
        <v>2.3912100000000001E-9</v>
      </c>
      <c r="ANA10" s="17">
        <f>P80_C3_LAMINAR_cpcambiado!$B$1*($D$2)</f>
        <v>2.3912100000000001E-9</v>
      </c>
      <c r="ANB10" s="17">
        <f>P80_C3_LAMINAR_cpcambiado!$B$1*($D$2)</f>
        <v>2.3912100000000001E-9</v>
      </c>
      <c r="ANC10" s="17">
        <f>P80_C3_LAMINAR_cpcambiado!$B$1*($D$2)</f>
        <v>2.3912100000000001E-9</v>
      </c>
      <c r="AND10" s="17">
        <f>P80_C3_LAMINAR_cpcambiado!$B$1*($D$2)</f>
        <v>2.3912100000000001E-9</v>
      </c>
      <c r="ANE10" s="17">
        <f>P80_C3_LAMINAR_cpcambiado!$B$1*($D$2)</f>
        <v>2.3912100000000001E-9</v>
      </c>
      <c r="ANF10" s="17">
        <f>P80_C3_LAMINAR_cpcambiado!$B$1*($D$2)</f>
        <v>2.3912100000000001E-9</v>
      </c>
      <c r="ANG10" s="17">
        <f>P80_C3_LAMINAR_cpcambiado!$B$1*($B$2)</f>
        <v>2.1255199999999999E-9</v>
      </c>
      <c r="ANH10" s="168">
        <f t="shared" si="79"/>
        <v>0</v>
      </c>
      <c r="ANI10" s="168">
        <f t="shared" si="2"/>
        <v>0</v>
      </c>
      <c r="ANJ10" s="168">
        <f t="shared" si="2"/>
        <v>0</v>
      </c>
      <c r="ANK10" s="168">
        <f t="shared" si="2"/>
        <v>0</v>
      </c>
      <c r="ANL10" s="168">
        <f t="shared" si="2"/>
        <v>0</v>
      </c>
      <c r="ANM10" s="168">
        <f t="shared" si="2"/>
        <v>0</v>
      </c>
      <c r="ANN10" s="168">
        <f t="shared" si="2"/>
        <v>0</v>
      </c>
      <c r="ANO10" s="168">
        <f t="shared" si="2"/>
        <v>0</v>
      </c>
      <c r="ANP10" s="168">
        <f t="shared" si="2"/>
        <v>0</v>
      </c>
      <c r="ANQ10" s="168">
        <f t="shared" si="2"/>
        <v>0</v>
      </c>
      <c r="ANR10" s="168">
        <f t="shared" si="2"/>
        <v>0</v>
      </c>
      <c r="ANS10" s="168">
        <f t="shared" si="2"/>
        <v>0</v>
      </c>
      <c r="ANT10" s="168">
        <f t="shared" si="2"/>
        <v>0</v>
      </c>
      <c r="ANU10" s="168">
        <f t="shared" si="2"/>
        <v>0</v>
      </c>
      <c r="ANV10" s="168">
        <f t="shared" si="2"/>
        <v>0</v>
      </c>
      <c r="ANW10" s="168">
        <f t="shared" si="2"/>
        <v>0</v>
      </c>
      <c r="ANX10" s="168">
        <f t="shared" si="2"/>
        <v>0</v>
      </c>
      <c r="ANY10" s="168">
        <f t="shared" si="3"/>
        <v>0</v>
      </c>
      <c r="ANZ10" s="168">
        <f t="shared" si="3"/>
        <v>0</v>
      </c>
      <c r="AOA10" s="168">
        <f t="shared" si="3"/>
        <v>0</v>
      </c>
      <c r="AOB10" s="168">
        <f t="shared" si="3"/>
        <v>0</v>
      </c>
      <c r="AOC10" s="168">
        <f t="shared" si="3"/>
        <v>0</v>
      </c>
      <c r="AOD10" s="168">
        <f t="shared" si="3"/>
        <v>0</v>
      </c>
      <c r="AOE10" s="168">
        <f t="shared" si="3"/>
        <v>0</v>
      </c>
      <c r="AOF10" s="168">
        <f t="shared" si="3"/>
        <v>0</v>
      </c>
      <c r="AOG10" s="168">
        <f t="shared" si="3"/>
        <v>0</v>
      </c>
      <c r="AOH10" s="168">
        <f t="shared" si="3"/>
        <v>0</v>
      </c>
      <c r="AOI10" s="168">
        <f t="shared" si="3"/>
        <v>0</v>
      </c>
      <c r="AOJ10" s="168">
        <f t="shared" si="3"/>
        <v>0</v>
      </c>
      <c r="AOK10" s="168">
        <f t="shared" si="3"/>
        <v>0</v>
      </c>
      <c r="AOL10" s="168">
        <f t="shared" si="3"/>
        <v>0</v>
      </c>
      <c r="AOM10" s="168">
        <f t="shared" si="3"/>
        <v>0</v>
      </c>
      <c r="AON10" s="168">
        <f t="shared" si="3"/>
        <v>0</v>
      </c>
      <c r="AOO10" s="168">
        <f t="shared" si="4"/>
        <v>0</v>
      </c>
      <c r="AOP10" s="168">
        <f t="shared" si="4"/>
        <v>0</v>
      </c>
      <c r="AOQ10" s="168">
        <f t="shared" si="4"/>
        <v>0</v>
      </c>
      <c r="AOR10" s="168">
        <f t="shared" si="4"/>
        <v>0</v>
      </c>
      <c r="AOS10" s="168">
        <f t="shared" si="4"/>
        <v>0</v>
      </c>
      <c r="AOT10" s="168">
        <f t="shared" si="4"/>
        <v>0</v>
      </c>
      <c r="AOU10" s="168">
        <f t="shared" si="4"/>
        <v>0</v>
      </c>
      <c r="AOV10" s="168">
        <f t="shared" si="4"/>
        <v>0</v>
      </c>
      <c r="AOW10" s="168">
        <f t="shared" si="4"/>
        <v>0</v>
      </c>
      <c r="AOX10" s="168">
        <f t="shared" si="4"/>
        <v>0</v>
      </c>
      <c r="AOY10" s="168">
        <f t="shared" si="4"/>
        <v>0</v>
      </c>
      <c r="AOZ10" s="168">
        <f t="shared" si="4"/>
        <v>0</v>
      </c>
      <c r="APA10" s="168">
        <f t="shared" si="4"/>
        <v>0</v>
      </c>
      <c r="APB10" s="168">
        <f t="shared" si="4"/>
        <v>0</v>
      </c>
      <c r="APC10" s="168">
        <f t="shared" si="4"/>
        <v>0</v>
      </c>
      <c r="APD10" s="168">
        <f t="shared" si="4"/>
        <v>0</v>
      </c>
      <c r="APE10" s="168">
        <f t="shared" si="5"/>
        <v>0</v>
      </c>
      <c r="APF10" s="168">
        <f t="shared" si="5"/>
        <v>0</v>
      </c>
      <c r="APG10" s="168">
        <f t="shared" si="5"/>
        <v>0</v>
      </c>
      <c r="APH10" s="168">
        <f t="shared" si="5"/>
        <v>0</v>
      </c>
      <c r="API10" s="168">
        <f t="shared" si="5"/>
        <v>0</v>
      </c>
      <c r="APJ10" s="168">
        <f t="shared" si="5"/>
        <v>0</v>
      </c>
      <c r="APK10" s="168">
        <f t="shared" si="5"/>
        <v>0</v>
      </c>
      <c r="APL10" s="168">
        <f t="shared" si="5"/>
        <v>0</v>
      </c>
      <c r="APM10" s="168">
        <f t="shared" si="5"/>
        <v>0</v>
      </c>
      <c r="APN10" s="168">
        <f t="shared" si="5"/>
        <v>0</v>
      </c>
      <c r="APO10" s="168">
        <f t="shared" si="5"/>
        <v>0</v>
      </c>
      <c r="APP10" s="168">
        <f t="shared" si="5"/>
        <v>0</v>
      </c>
      <c r="APQ10" s="168">
        <f t="shared" si="5"/>
        <v>0</v>
      </c>
      <c r="APR10" s="168">
        <f t="shared" si="5"/>
        <v>0</v>
      </c>
      <c r="APS10" s="168">
        <f t="shared" si="5"/>
        <v>0</v>
      </c>
      <c r="APT10" s="168">
        <f t="shared" si="5"/>
        <v>0</v>
      </c>
      <c r="APU10" s="163">
        <f t="shared" si="6"/>
        <v>0</v>
      </c>
      <c r="APV10" s="163">
        <f t="shared" si="6"/>
        <v>0</v>
      </c>
      <c r="APW10" s="163">
        <f t="shared" si="6"/>
        <v>0</v>
      </c>
      <c r="APX10" s="163">
        <f t="shared" si="6"/>
        <v>0</v>
      </c>
      <c r="APY10" s="163">
        <f t="shared" si="6"/>
        <v>0</v>
      </c>
      <c r="APZ10" s="163">
        <f t="shared" si="6"/>
        <v>0</v>
      </c>
      <c r="AQA10" s="163">
        <f t="shared" si="6"/>
        <v>0</v>
      </c>
      <c r="AQB10" s="163">
        <f t="shared" si="6"/>
        <v>0</v>
      </c>
      <c r="AQC10" s="163">
        <f t="shared" si="6"/>
        <v>0</v>
      </c>
      <c r="AQD10" s="163">
        <f t="shared" si="6"/>
        <v>0</v>
      </c>
      <c r="AQE10" s="163">
        <f t="shared" si="6"/>
        <v>0</v>
      </c>
      <c r="AQF10" s="163">
        <f t="shared" si="6"/>
        <v>0</v>
      </c>
      <c r="AQG10" s="163">
        <f t="shared" si="6"/>
        <v>0</v>
      </c>
      <c r="AQH10" s="163">
        <f t="shared" si="6"/>
        <v>0</v>
      </c>
      <c r="AQI10" s="163">
        <f t="shared" si="6"/>
        <v>0</v>
      </c>
      <c r="AQJ10" s="163">
        <f t="shared" si="6"/>
        <v>0</v>
      </c>
      <c r="AQK10" s="163">
        <f t="shared" ref="AQK10:AQZ22" si="94">TI10/ALK10</f>
        <v>0</v>
      </c>
      <c r="AQL10" s="163">
        <f t="shared" si="94"/>
        <v>0</v>
      </c>
      <c r="AQM10" s="163">
        <f t="shared" si="94"/>
        <v>0</v>
      </c>
      <c r="AQN10" s="163">
        <f t="shared" si="94"/>
        <v>0</v>
      </c>
      <c r="AQO10" s="163">
        <f t="shared" si="94"/>
        <v>0</v>
      </c>
      <c r="AQP10" s="163">
        <f t="shared" si="94"/>
        <v>0</v>
      </c>
      <c r="AQQ10" s="163">
        <f t="shared" si="94"/>
        <v>0</v>
      </c>
      <c r="AQR10" s="163">
        <f t="shared" si="94"/>
        <v>0</v>
      </c>
      <c r="AQS10" s="163">
        <f t="shared" si="94"/>
        <v>0</v>
      </c>
      <c r="AQT10" s="163">
        <f t="shared" si="94"/>
        <v>0</v>
      </c>
      <c r="AQU10" s="163">
        <f t="shared" si="94"/>
        <v>0</v>
      </c>
      <c r="AQV10" s="163">
        <f t="shared" si="94"/>
        <v>0</v>
      </c>
      <c r="AQW10" s="163">
        <f t="shared" si="94"/>
        <v>0</v>
      </c>
      <c r="AQX10" s="163">
        <f t="shared" si="94"/>
        <v>0</v>
      </c>
      <c r="AQY10" s="163">
        <f t="shared" si="94"/>
        <v>0</v>
      </c>
      <c r="AQZ10" s="163">
        <f t="shared" si="94"/>
        <v>0</v>
      </c>
      <c r="ARA10" s="163">
        <f t="shared" ref="ARA10:ARP22" si="95">TY10/AMA10</f>
        <v>0</v>
      </c>
      <c r="ARB10" s="163">
        <f t="shared" si="95"/>
        <v>0</v>
      </c>
      <c r="ARC10" s="163">
        <f t="shared" si="95"/>
        <v>0</v>
      </c>
      <c r="ARD10" s="163">
        <f t="shared" si="95"/>
        <v>0</v>
      </c>
      <c r="ARE10" s="163">
        <f t="shared" si="95"/>
        <v>0</v>
      </c>
      <c r="ARF10" s="163">
        <f t="shared" si="95"/>
        <v>0</v>
      </c>
      <c r="ARG10" s="163">
        <f t="shared" si="95"/>
        <v>0</v>
      </c>
      <c r="ARH10" s="163">
        <f t="shared" si="95"/>
        <v>0</v>
      </c>
      <c r="ARI10" s="163">
        <f t="shared" si="95"/>
        <v>0</v>
      </c>
      <c r="ARJ10" s="163">
        <f t="shared" si="95"/>
        <v>0</v>
      </c>
      <c r="ARK10" s="163">
        <f t="shared" si="95"/>
        <v>0</v>
      </c>
      <c r="ARL10" s="163">
        <f t="shared" si="95"/>
        <v>0</v>
      </c>
      <c r="ARM10" s="163">
        <f t="shared" si="95"/>
        <v>0</v>
      </c>
      <c r="ARN10" s="163">
        <f t="shared" si="95"/>
        <v>0</v>
      </c>
      <c r="ARO10" s="163">
        <f t="shared" si="95"/>
        <v>0</v>
      </c>
      <c r="ARP10" s="163">
        <f t="shared" si="95"/>
        <v>0</v>
      </c>
      <c r="ARQ10" s="163">
        <f t="shared" ref="ARQ10:ASF22" si="96">UO10/AMQ10</f>
        <v>0</v>
      </c>
      <c r="ARR10" s="163">
        <f t="shared" si="96"/>
        <v>0</v>
      </c>
      <c r="ARS10" s="163">
        <f t="shared" si="96"/>
        <v>0</v>
      </c>
      <c r="ART10" s="163">
        <f t="shared" si="96"/>
        <v>0</v>
      </c>
      <c r="ARU10" s="163">
        <f t="shared" si="96"/>
        <v>0</v>
      </c>
      <c r="ARV10" s="163">
        <f t="shared" si="96"/>
        <v>0</v>
      </c>
      <c r="ARW10" s="163">
        <f t="shared" si="96"/>
        <v>0</v>
      </c>
      <c r="ARX10" s="163">
        <f t="shared" si="96"/>
        <v>0</v>
      </c>
      <c r="ARY10" s="163">
        <f t="shared" si="96"/>
        <v>0</v>
      </c>
      <c r="ARZ10" s="163">
        <f t="shared" si="96"/>
        <v>0</v>
      </c>
      <c r="ASA10" s="163">
        <f t="shared" si="96"/>
        <v>0</v>
      </c>
      <c r="ASB10" s="163">
        <f t="shared" si="96"/>
        <v>0</v>
      </c>
      <c r="ASC10" s="163">
        <f t="shared" si="96"/>
        <v>0</v>
      </c>
      <c r="ASD10" s="163">
        <f t="shared" si="96"/>
        <v>0</v>
      </c>
      <c r="ASE10" s="163">
        <f t="shared" si="96"/>
        <v>0</v>
      </c>
      <c r="ASF10" s="163">
        <f t="shared" si="96"/>
        <v>0</v>
      </c>
      <c r="ASG10" s="163">
        <f t="shared" si="90"/>
        <v>0</v>
      </c>
      <c r="ASH10" s="170" t="e">
        <f t="shared" si="11"/>
        <v>#DIV/0!</v>
      </c>
      <c r="ASI10" s="170" t="e">
        <f t="shared" si="11"/>
        <v>#DIV/0!</v>
      </c>
      <c r="ASJ10" s="170" t="e">
        <f t="shared" si="11"/>
        <v>#DIV/0!</v>
      </c>
      <c r="ASK10" s="170" t="e">
        <f t="shared" si="11"/>
        <v>#DIV/0!</v>
      </c>
      <c r="ASL10" s="170" t="e">
        <f t="shared" si="11"/>
        <v>#DIV/0!</v>
      </c>
      <c r="ASM10" s="170" t="e">
        <f t="shared" si="11"/>
        <v>#DIV/0!</v>
      </c>
      <c r="ASN10" s="170" t="e">
        <f t="shared" si="11"/>
        <v>#DIV/0!</v>
      </c>
      <c r="ASO10" s="170" t="e">
        <f t="shared" si="11"/>
        <v>#DIV/0!</v>
      </c>
      <c r="ASP10" s="170" t="e">
        <f t="shared" si="11"/>
        <v>#DIV/0!</v>
      </c>
      <c r="ASQ10" s="170" t="e">
        <f t="shared" si="11"/>
        <v>#DIV/0!</v>
      </c>
      <c r="ASR10" s="170" t="e">
        <f t="shared" si="11"/>
        <v>#DIV/0!</v>
      </c>
      <c r="ASS10" s="170" t="e">
        <f t="shared" si="11"/>
        <v>#DIV/0!</v>
      </c>
      <c r="AST10" s="170" t="e">
        <f t="shared" si="11"/>
        <v>#DIV/0!</v>
      </c>
      <c r="ASU10" s="170" t="e">
        <f t="shared" si="11"/>
        <v>#DIV/0!</v>
      </c>
      <c r="ASV10" s="170" t="e">
        <f t="shared" si="11"/>
        <v>#DIV/0!</v>
      </c>
      <c r="ASW10" s="170" t="e">
        <f t="shared" si="11"/>
        <v>#DIV/0!</v>
      </c>
      <c r="ASX10" s="170" t="e">
        <f t="shared" si="12"/>
        <v>#DIV/0!</v>
      </c>
      <c r="ASY10" s="170" t="e">
        <f t="shared" si="12"/>
        <v>#DIV/0!</v>
      </c>
      <c r="ASZ10" s="170" t="e">
        <f t="shared" si="12"/>
        <v>#DIV/0!</v>
      </c>
      <c r="ATA10" s="170" t="e">
        <f t="shared" si="12"/>
        <v>#DIV/0!</v>
      </c>
      <c r="ATB10" s="170" t="e">
        <f t="shared" si="12"/>
        <v>#DIV/0!</v>
      </c>
      <c r="ATC10" s="170" t="e">
        <f t="shared" si="12"/>
        <v>#DIV/0!</v>
      </c>
      <c r="ATD10" s="170" t="e">
        <f t="shared" si="12"/>
        <v>#DIV/0!</v>
      </c>
      <c r="ATE10" s="170" t="e">
        <f t="shared" si="12"/>
        <v>#DIV/0!</v>
      </c>
      <c r="ATF10" s="170" t="e">
        <f t="shared" si="12"/>
        <v>#DIV/0!</v>
      </c>
      <c r="ATG10" s="170" t="e">
        <f t="shared" si="12"/>
        <v>#DIV/0!</v>
      </c>
      <c r="ATH10" s="170" t="e">
        <f t="shared" si="12"/>
        <v>#DIV/0!</v>
      </c>
      <c r="ATI10" s="170" t="e">
        <f t="shared" si="12"/>
        <v>#DIV/0!</v>
      </c>
      <c r="ATJ10" s="170" t="e">
        <f t="shared" si="12"/>
        <v>#DIV/0!</v>
      </c>
      <c r="ATK10" s="170" t="e">
        <f t="shared" si="12"/>
        <v>#DIV/0!</v>
      </c>
      <c r="ATL10" s="170" t="e">
        <f t="shared" si="12"/>
        <v>#DIV/0!</v>
      </c>
      <c r="ATM10" s="170" t="e">
        <f t="shared" si="12"/>
        <v>#DIV/0!</v>
      </c>
      <c r="ATN10" s="170" t="e">
        <f t="shared" si="13"/>
        <v>#DIV/0!</v>
      </c>
      <c r="ATO10" s="170" t="e">
        <f t="shared" si="13"/>
        <v>#DIV/0!</v>
      </c>
      <c r="ATP10" s="170" t="e">
        <f t="shared" si="13"/>
        <v>#DIV/0!</v>
      </c>
      <c r="ATQ10" s="170" t="e">
        <f t="shared" si="13"/>
        <v>#DIV/0!</v>
      </c>
      <c r="ATR10" s="170" t="e">
        <f t="shared" si="13"/>
        <v>#DIV/0!</v>
      </c>
      <c r="ATS10" s="170" t="e">
        <f t="shared" si="13"/>
        <v>#DIV/0!</v>
      </c>
      <c r="ATT10" s="170" t="e">
        <f t="shared" si="13"/>
        <v>#DIV/0!</v>
      </c>
      <c r="ATU10" s="170" t="e">
        <f t="shared" si="13"/>
        <v>#DIV/0!</v>
      </c>
      <c r="ATV10" s="170" t="e">
        <f t="shared" si="13"/>
        <v>#DIV/0!</v>
      </c>
      <c r="ATW10" s="170" t="e">
        <f t="shared" si="13"/>
        <v>#DIV/0!</v>
      </c>
      <c r="ATX10" s="170" t="e">
        <f t="shared" si="13"/>
        <v>#DIV/0!</v>
      </c>
      <c r="ATY10" s="170" t="e">
        <f t="shared" si="13"/>
        <v>#DIV/0!</v>
      </c>
      <c r="ATZ10" s="170" t="e">
        <f t="shared" si="13"/>
        <v>#DIV/0!</v>
      </c>
      <c r="AUA10" s="170" t="e">
        <f t="shared" si="13"/>
        <v>#DIV/0!</v>
      </c>
      <c r="AUB10" s="170" t="e">
        <f t="shared" si="13"/>
        <v>#DIV/0!</v>
      </c>
      <c r="AUC10" s="170" t="e">
        <f t="shared" si="13"/>
        <v>#DIV/0!</v>
      </c>
      <c r="AUD10" s="170" t="e">
        <f t="shared" si="14"/>
        <v>#DIV/0!</v>
      </c>
      <c r="AUE10" s="170" t="e">
        <f t="shared" si="14"/>
        <v>#DIV/0!</v>
      </c>
      <c r="AUF10" s="170" t="e">
        <f t="shared" si="14"/>
        <v>#DIV/0!</v>
      </c>
      <c r="AUG10" s="170" t="e">
        <f t="shared" si="14"/>
        <v>#DIV/0!</v>
      </c>
      <c r="AUH10" s="170" t="e">
        <f t="shared" si="14"/>
        <v>#DIV/0!</v>
      </c>
      <c r="AUI10" s="170" t="e">
        <f t="shared" si="14"/>
        <v>#DIV/0!</v>
      </c>
      <c r="AUJ10" s="170" t="e">
        <f t="shared" si="14"/>
        <v>#DIV/0!</v>
      </c>
      <c r="AUK10" s="170" t="e">
        <f t="shared" si="14"/>
        <v>#DIV/0!</v>
      </c>
      <c r="AUL10" s="170" t="e">
        <f t="shared" si="14"/>
        <v>#DIV/0!</v>
      </c>
      <c r="AUM10" s="170" t="e">
        <f t="shared" si="14"/>
        <v>#DIV/0!</v>
      </c>
      <c r="AUN10" s="170" t="e">
        <f t="shared" si="14"/>
        <v>#DIV/0!</v>
      </c>
      <c r="AUO10" s="170" t="e">
        <f t="shared" si="14"/>
        <v>#DIV/0!</v>
      </c>
      <c r="AUP10" s="170" t="e">
        <f t="shared" si="14"/>
        <v>#DIV/0!</v>
      </c>
      <c r="AUQ10" s="170" t="e">
        <f t="shared" si="14"/>
        <v>#DIV/0!</v>
      </c>
      <c r="AUR10" s="170" t="e">
        <f t="shared" si="14"/>
        <v>#DIV/0!</v>
      </c>
      <c r="AUS10" s="170" t="e">
        <f t="shared" si="14"/>
        <v>#DIV/0!</v>
      </c>
      <c r="AUT10" s="170" t="e">
        <f t="shared" si="15"/>
        <v>#DIV/0!</v>
      </c>
      <c r="AUU10" s="284" t="e">
        <f t="shared" si="16"/>
        <v>#DIV/0!</v>
      </c>
      <c r="AUV10" s="284" t="e">
        <f t="shared" si="16"/>
        <v>#DIV/0!</v>
      </c>
      <c r="AUW10" s="284" t="e">
        <f t="shared" si="16"/>
        <v>#DIV/0!</v>
      </c>
      <c r="AUX10" s="284" t="e">
        <f t="shared" si="16"/>
        <v>#DIV/0!</v>
      </c>
      <c r="AUY10" s="284" t="e">
        <f t="shared" si="16"/>
        <v>#DIV/0!</v>
      </c>
      <c r="AUZ10" s="284" t="e">
        <f t="shared" si="16"/>
        <v>#DIV/0!</v>
      </c>
      <c r="AVA10" s="284" t="e">
        <f t="shared" si="16"/>
        <v>#DIV/0!</v>
      </c>
      <c r="AVB10" s="284" t="e">
        <f t="shared" si="16"/>
        <v>#DIV/0!</v>
      </c>
      <c r="AVC10" s="284" t="e">
        <f t="shared" si="16"/>
        <v>#DIV/0!</v>
      </c>
      <c r="AVD10" s="284" t="e">
        <f t="shared" si="16"/>
        <v>#DIV/0!</v>
      </c>
      <c r="AVE10" s="284" t="e">
        <f t="shared" si="16"/>
        <v>#DIV/0!</v>
      </c>
      <c r="AVF10" s="284" t="e">
        <f t="shared" si="16"/>
        <v>#DIV/0!</v>
      </c>
      <c r="AVG10" s="284" t="e">
        <f t="shared" si="16"/>
        <v>#DIV/0!</v>
      </c>
      <c r="AVH10" s="284" t="e">
        <f t="shared" si="16"/>
        <v>#DIV/0!</v>
      </c>
      <c r="AVI10" s="284" t="e">
        <f t="shared" si="16"/>
        <v>#DIV/0!</v>
      </c>
      <c r="AVJ10" s="284" t="e">
        <f t="shared" si="16"/>
        <v>#DIV/0!</v>
      </c>
      <c r="AVK10" s="284" t="e">
        <f t="shared" si="17"/>
        <v>#DIV/0!</v>
      </c>
      <c r="AVL10" s="284" t="e">
        <f t="shared" si="17"/>
        <v>#DIV/0!</v>
      </c>
      <c r="AVM10" s="284" t="e">
        <f t="shared" si="17"/>
        <v>#DIV/0!</v>
      </c>
      <c r="AVN10" s="284" t="e">
        <f t="shared" si="17"/>
        <v>#DIV/0!</v>
      </c>
      <c r="AVO10" s="284" t="e">
        <f t="shared" si="17"/>
        <v>#DIV/0!</v>
      </c>
      <c r="AVP10" s="284" t="e">
        <f t="shared" si="17"/>
        <v>#DIV/0!</v>
      </c>
      <c r="AVQ10" s="284" t="e">
        <f t="shared" si="17"/>
        <v>#DIV/0!</v>
      </c>
      <c r="AVR10" s="284" t="e">
        <f t="shared" si="17"/>
        <v>#DIV/0!</v>
      </c>
      <c r="AVS10" s="284" t="e">
        <f t="shared" si="17"/>
        <v>#DIV/0!</v>
      </c>
      <c r="AVT10" s="284" t="e">
        <f t="shared" si="17"/>
        <v>#DIV/0!</v>
      </c>
      <c r="AVU10" s="284" t="e">
        <f t="shared" si="17"/>
        <v>#DIV/0!</v>
      </c>
      <c r="AVV10" s="284" t="e">
        <f t="shared" si="17"/>
        <v>#DIV/0!</v>
      </c>
      <c r="AVW10" s="284" t="e">
        <f t="shared" si="17"/>
        <v>#DIV/0!</v>
      </c>
      <c r="AVX10" s="284" t="e">
        <f t="shared" si="17"/>
        <v>#DIV/0!</v>
      </c>
      <c r="AVY10" s="284" t="e">
        <f t="shared" si="17"/>
        <v>#DIV/0!</v>
      </c>
      <c r="AVZ10" s="284" t="e">
        <f t="shared" si="17"/>
        <v>#DIV/0!</v>
      </c>
      <c r="AWA10" s="284" t="e">
        <f t="shared" si="18"/>
        <v>#DIV/0!</v>
      </c>
      <c r="AWB10" s="284" t="e">
        <f t="shared" si="18"/>
        <v>#DIV/0!</v>
      </c>
      <c r="AWC10" s="284" t="e">
        <f t="shared" si="18"/>
        <v>#DIV/0!</v>
      </c>
      <c r="AWD10" s="284" t="e">
        <f t="shared" si="18"/>
        <v>#DIV/0!</v>
      </c>
      <c r="AWE10" s="284" t="e">
        <f t="shared" si="18"/>
        <v>#DIV/0!</v>
      </c>
      <c r="AWF10" s="284" t="e">
        <f t="shared" si="18"/>
        <v>#DIV/0!</v>
      </c>
      <c r="AWG10" s="284" t="e">
        <f t="shared" si="18"/>
        <v>#DIV/0!</v>
      </c>
      <c r="AWH10" s="284" t="e">
        <f t="shared" si="18"/>
        <v>#DIV/0!</v>
      </c>
      <c r="AWI10" s="284" t="e">
        <f t="shared" si="18"/>
        <v>#DIV/0!</v>
      </c>
      <c r="AWJ10" s="284" t="e">
        <f t="shared" si="18"/>
        <v>#DIV/0!</v>
      </c>
      <c r="AWK10" s="284" t="e">
        <f t="shared" si="18"/>
        <v>#DIV/0!</v>
      </c>
      <c r="AWL10" s="284" t="e">
        <f t="shared" si="18"/>
        <v>#DIV/0!</v>
      </c>
      <c r="AWM10" s="284" t="e">
        <f t="shared" si="18"/>
        <v>#DIV/0!</v>
      </c>
      <c r="AWN10" s="284" t="e">
        <f t="shared" si="18"/>
        <v>#DIV/0!</v>
      </c>
      <c r="AWO10" s="284" t="e">
        <f t="shared" si="18"/>
        <v>#DIV/0!</v>
      </c>
      <c r="AWP10" s="284" t="e">
        <f t="shared" si="18"/>
        <v>#DIV/0!</v>
      </c>
      <c r="AWQ10" s="284" t="e">
        <f t="shared" si="19"/>
        <v>#DIV/0!</v>
      </c>
      <c r="AWR10" s="284" t="e">
        <f t="shared" si="19"/>
        <v>#DIV/0!</v>
      </c>
      <c r="AWS10" s="284" t="e">
        <f t="shared" si="19"/>
        <v>#DIV/0!</v>
      </c>
      <c r="AWT10" s="284" t="e">
        <f t="shared" si="19"/>
        <v>#DIV/0!</v>
      </c>
      <c r="AWU10" s="284" t="e">
        <f t="shared" si="19"/>
        <v>#DIV/0!</v>
      </c>
      <c r="AWV10" s="284" t="e">
        <f t="shared" si="19"/>
        <v>#DIV/0!</v>
      </c>
      <c r="AWW10" s="284" t="e">
        <f t="shared" si="19"/>
        <v>#DIV/0!</v>
      </c>
      <c r="AWX10" s="284" t="e">
        <f t="shared" si="19"/>
        <v>#DIV/0!</v>
      </c>
      <c r="AWY10" s="284" t="e">
        <f t="shared" si="19"/>
        <v>#DIV/0!</v>
      </c>
      <c r="AWZ10" s="284" t="e">
        <f t="shared" si="19"/>
        <v>#DIV/0!</v>
      </c>
      <c r="AXA10" s="284" t="e">
        <f t="shared" si="19"/>
        <v>#DIV/0!</v>
      </c>
      <c r="AXB10" s="284" t="e">
        <f t="shared" si="19"/>
        <v>#DIV/0!</v>
      </c>
      <c r="AXC10" s="284" t="e">
        <f t="shared" si="19"/>
        <v>#DIV/0!</v>
      </c>
      <c r="AXD10" s="284" t="e">
        <f t="shared" si="19"/>
        <v>#DIV/0!</v>
      </c>
      <c r="AXE10" s="284" t="e">
        <f t="shared" si="19"/>
        <v>#DIV/0!</v>
      </c>
      <c r="AXF10" s="284" t="e">
        <f t="shared" si="19"/>
        <v>#DIV/0!</v>
      </c>
      <c r="AXG10" s="284" t="e">
        <f t="shared" si="20"/>
        <v>#DIV/0!</v>
      </c>
      <c r="AXH10" s="284" t="e">
        <f t="shared" si="20"/>
        <v>#DIV/0!</v>
      </c>
      <c r="AXI10" s="284" t="e">
        <f t="shared" si="20"/>
        <v>#DIV/0!</v>
      </c>
      <c r="AXJ10" s="284" t="e">
        <f t="shared" si="20"/>
        <v>#DIV/0!</v>
      </c>
      <c r="AXK10" s="234" t="e">
        <f t="shared" ref="AXK10:AZV10" si="97">-NP10/(AKU10*($B$10-AVERAGE(AUV10:AUW10)))</f>
        <v>#DIV/0!</v>
      </c>
      <c r="AXL10" s="111" t="e">
        <f t="shared" si="97"/>
        <v>#DIV/0!</v>
      </c>
      <c r="AXM10" s="111" t="e">
        <f t="shared" si="97"/>
        <v>#DIV/0!</v>
      </c>
      <c r="AXN10" s="111" t="e">
        <f t="shared" si="97"/>
        <v>#DIV/0!</v>
      </c>
      <c r="AXO10" s="111" t="e">
        <f t="shared" si="97"/>
        <v>#DIV/0!</v>
      </c>
      <c r="AXP10" s="111" t="e">
        <f t="shared" si="97"/>
        <v>#DIV/0!</v>
      </c>
      <c r="AXQ10" s="111" t="e">
        <f t="shared" si="97"/>
        <v>#DIV/0!</v>
      </c>
      <c r="AXR10" s="111" t="e">
        <f t="shared" si="97"/>
        <v>#DIV/0!</v>
      </c>
      <c r="AXS10" s="111" t="e">
        <f t="shared" si="97"/>
        <v>#DIV/0!</v>
      </c>
      <c r="AXT10" s="111" t="e">
        <f t="shared" si="97"/>
        <v>#DIV/0!</v>
      </c>
      <c r="AXU10" s="111" t="e">
        <f t="shared" si="97"/>
        <v>#DIV/0!</v>
      </c>
      <c r="AXV10" s="111" t="e">
        <f t="shared" si="97"/>
        <v>#DIV/0!</v>
      </c>
      <c r="AXW10" s="111" t="e">
        <f t="shared" si="97"/>
        <v>#DIV/0!</v>
      </c>
      <c r="AXX10" s="111" t="e">
        <f t="shared" si="97"/>
        <v>#DIV/0!</v>
      </c>
      <c r="AXY10" s="111" t="e">
        <f t="shared" si="97"/>
        <v>#DIV/0!</v>
      </c>
      <c r="AXZ10" s="111" t="e">
        <f t="shared" si="97"/>
        <v>#DIV/0!</v>
      </c>
      <c r="AYA10" s="111" t="e">
        <f t="shared" si="97"/>
        <v>#DIV/0!</v>
      </c>
      <c r="AYB10" s="111" t="e">
        <f t="shared" si="97"/>
        <v>#DIV/0!</v>
      </c>
      <c r="AYC10" s="111" t="e">
        <f t="shared" si="97"/>
        <v>#DIV/0!</v>
      </c>
      <c r="AYD10" s="111" t="e">
        <f t="shared" si="97"/>
        <v>#DIV/0!</v>
      </c>
      <c r="AYE10" s="111" t="e">
        <f t="shared" si="97"/>
        <v>#DIV/0!</v>
      </c>
      <c r="AYF10" s="111" t="e">
        <f t="shared" si="97"/>
        <v>#DIV/0!</v>
      </c>
      <c r="AYG10" s="111" t="e">
        <f t="shared" si="97"/>
        <v>#DIV/0!</v>
      </c>
      <c r="AYH10" s="111" t="e">
        <f t="shared" si="97"/>
        <v>#DIV/0!</v>
      </c>
      <c r="AYI10" s="111" t="e">
        <f t="shared" si="97"/>
        <v>#DIV/0!</v>
      </c>
      <c r="AYJ10" s="111" t="e">
        <f t="shared" si="97"/>
        <v>#DIV/0!</v>
      </c>
      <c r="AYK10" s="111" t="e">
        <f t="shared" si="97"/>
        <v>#DIV/0!</v>
      </c>
      <c r="AYL10" s="111" t="e">
        <f t="shared" si="97"/>
        <v>#DIV/0!</v>
      </c>
      <c r="AYM10" s="111" t="e">
        <f t="shared" si="97"/>
        <v>#DIV/0!</v>
      </c>
      <c r="AYN10" s="111" t="e">
        <f t="shared" si="97"/>
        <v>#DIV/0!</v>
      </c>
      <c r="AYO10" s="111" t="e">
        <f t="shared" si="97"/>
        <v>#DIV/0!</v>
      </c>
      <c r="AYP10" s="111" t="e">
        <f t="shared" si="97"/>
        <v>#DIV/0!</v>
      </c>
      <c r="AYQ10" s="111" t="e">
        <f t="shared" si="97"/>
        <v>#DIV/0!</v>
      </c>
      <c r="AYR10" s="111" t="e">
        <f t="shared" si="97"/>
        <v>#DIV/0!</v>
      </c>
      <c r="AYS10" s="111" t="e">
        <f t="shared" si="97"/>
        <v>#DIV/0!</v>
      </c>
      <c r="AYT10" s="111" t="e">
        <f t="shared" si="97"/>
        <v>#DIV/0!</v>
      </c>
      <c r="AYU10" s="111" t="e">
        <f t="shared" si="97"/>
        <v>#DIV/0!</v>
      </c>
      <c r="AYV10" s="111" t="e">
        <f t="shared" si="97"/>
        <v>#DIV/0!</v>
      </c>
      <c r="AYW10" s="111" t="e">
        <f t="shared" si="97"/>
        <v>#DIV/0!</v>
      </c>
      <c r="AYX10" s="111" t="e">
        <f t="shared" si="97"/>
        <v>#DIV/0!</v>
      </c>
      <c r="AYY10" s="111" t="e">
        <f t="shared" si="97"/>
        <v>#DIV/0!</v>
      </c>
      <c r="AYZ10" s="111" t="e">
        <f t="shared" si="97"/>
        <v>#DIV/0!</v>
      </c>
      <c r="AZA10" s="111" t="e">
        <f t="shared" si="97"/>
        <v>#DIV/0!</v>
      </c>
      <c r="AZB10" s="111" t="e">
        <f t="shared" si="97"/>
        <v>#DIV/0!</v>
      </c>
      <c r="AZC10" s="111" t="e">
        <f t="shared" si="97"/>
        <v>#DIV/0!</v>
      </c>
      <c r="AZD10" s="111" t="e">
        <f t="shared" si="97"/>
        <v>#DIV/0!</v>
      </c>
      <c r="AZE10" s="111" t="e">
        <f t="shared" si="97"/>
        <v>#DIV/0!</v>
      </c>
      <c r="AZF10" s="111" t="e">
        <f t="shared" si="97"/>
        <v>#DIV/0!</v>
      </c>
      <c r="AZG10" s="111" t="e">
        <f t="shared" si="97"/>
        <v>#DIV/0!</v>
      </c>
      <c r="AZH10" s="111" t="e">
        <f t="shared" si="97"/>
        <v>#DIV/0!</v>
      </c>
      <c r="AZI10" s="111" t="e">
        <f t="shared" si="97"/>
        <v>#DIV/0!</v>
      </c>
      <c r="AZJ10" s="111" t="e">
        <f t="shared" si="97"/>
        <v>#DIV/0!</v>
      </c>
      <c r="AZK10" s="111" t="e">
        <f t="shared" si="97"/>
        <v>#DIV/0!</v>
      </c>
      <c r="AZL10" s="111" t="e">
        <f t="shared" si="97"/>
        <v>#DIV/0!</v>
      </c>
      <c r="AZM10" s="111" t="e">
        <f t="shared" si="97"/>
        <v>#DIV/0!</v>
      </c>
      <c r="AZN10" s="111" t="e">
        <f t="shared" si="97"/>
        <v>#DIV/0!</v>
      </c>
      <c r="AZO10" s="111" t="e">
        <f t="shared" si="97"/>
        <v>#DIV/0!</v>
      </c>
      <c r="AZP10" s="111" t="e">
        <f t="shared" si="97"/>
        <v>#DIV/0!</v>
      </c>
      <c r="AZQ10" s="111" t="e">
        <f t="shared" si="97"/>
        <v>#DIV/0!</v>
      </c>
      <c r="AZR10" s="111" t="e">
        <f t="shared" si="97"/>
        <v>#DIV/0!</v>
      </c>
      <c r="AZS10" s="111" t="e">
        <f t="shared" si="97"/>
        <v>#DIV/0!</v>
      </c>
      <c r="AZT10" s="111" t="e">
        <f t="shared" si="97"/>
        <v>#DIV/0!</v>
      </c>
      <c r="AZU10" s="111" t="e">
        <f t="shared" si="97"/>
        <v>#DIV/0!</v>
      </c>
      <c r="AZV10" s="111" t="e">
        <f t="shared" si="97"/>
        <v>#DIV/0!</v>
      </c>
      <c r="AZW10" s="111" t="e">
        <f>-QB10/(ANG10*($B$10-AVERAGE(AXH10:AXI10)))</f>
        <v>#DIV/0!</v>
      </c>
      <c r="AZX10" s="284" t="e">
        <f t="shared" ref="AZX10:BCI10" si="98">-NP10/(SS10*($B$10-AVERAGE(AUU10:AUV10)))</f>
        <v>#DIV/0!</v>
      </c>
      <c r="AZY10" s="110" t="e">
        <f t="shared" si="98"/>
        <v>#DIV/0!</v>
      </c>
      <c r="AZZ10" s="110" t="e">
        <f t="shared" si="98"/>
        <v>#DIV/0!</v>
      </c>
      <c r="BAA10" s="110" t="e">
        <f t="shared" si="98"/>
        <v>#DIV/0!</v>
      </c>
      <c r="BAB10" s="110" t="e">
        <f t="shared" si="98"/>
        <v>#DIV/0!</v>
      </c>
      <c r="BAC10" s="110" t="e">
        <f t="shared" si="98"/>
        <v>#DIV/0!</v>
      </c>
      <c r="BAD10" s="110" t="e">
        <f t="shared" si="98"/>
        <v>#DIV/0!</v>
      </c>
      <c r="BAE10" s="110" t="e">
        <f t="shared" si="98"/>
        <v>#DIV/0!</v>
      </c>
      <c r="BAF10" s="110" t="e">
        <f t="shared" si="98"/>
        <v>#DIV/0!</v>
      </c>
      <c r="BAG10" s="110" t="e">
        <f t="shared" si="98"/>
        <v>#DIV/0!</v>
      </c>
      <c r="BAH10" s="110" t="e">
        <f t="shared" si="98"/>
        <v>#DIV/0!</v>
      </c>
      <c r="BAI10" s="110" t="e">
        <f t="shared" si="98"/>
        <v>#DIV/0!</v>
      </c>
      <c r="BAJ10" s="110" t="e">
        <f t="shared" si="98"/>
        <v>#DIV/0!</v>
      </c>
      <c r="BAK10" s="110" t="e">
        <f t="shared" si="98"/>
        <v>#DIV/0!</v>
      </c>
      <c r="BAL10" s="110" t="e">
        <f t="shared" si="98"/>
        <v>#DIV/0!</v>
      </c>
      <c r="BAM10" s="110" t="e">
        <f t="shared" si="98"/>
        <v>#DIV/0!</v>
      </c>
      <c r="BAN10" s="110" t="e">
        <f t="shared" si="98"/>
        <v>#DIV/0!</v>
      </c>
      <c r="BAO10" s="110" t="e">
        <f t="shared" si="98"/>
        <v>#DIV/0!</v>
      </c>
      <c r="BAP10" s="110" t="e">
        <f t="shared" si="98"/>
        <v>#DIV/0!</v>
      </c>
      <c r="BAQ10" s="110" t="e">
        <f t="shared" si="98"/>
        <v>#DIV/0!</v>
      </c>
      <c r="BAR10" s="110" t="e">
        <f t="shared" si="98"/>
        <v>#DIV/0!</v>
      </c>
      <c r="BAS10" s="110" t="e">
        <f t="shared" si="98"/>
        <v>#DIV/0!</v>
      </c>
      <c r="BAT10" s="110" t="e">
        <f t="shared" si="98"/>
        <v>#DIV/0!</v>
      </c>
      <c r="BAU10" s="110" t="e">
        <f t="shared" si="98"/>
        <v>#DIV/0!</v>
      </c>
      <c r="BAV10" s="110" t="e">
        <f t="shared" si="98"/>
        <v>#DIV/0!</v>
      </c>
      <c r="BAW10" s="110" t="e">
        <f t="shared" si="98"/>
        <v>#DIV/0!</v>
      </c>
      <c r="BAX10" s="110" t="e">
        <f t="shared" si="98"/>
        <v>#DIV/0!</v>
      </c>
      <c r="BAY10" s="110" t="e">
        <f t="shared" si="98"/>
        <v>#DIV/0!</v>
      </c>
      <c r="BAZ10" s="110" t="e">
        <f t="shared" si="98"/>
        <v>#DIV/0!</v>
      </c>
      <c r="BBA10" s="110" t="e">
        <f t="shared" si="98"/>
        <v>#DIV/0!</v>
      </c>
      <c r="BBB10" s="110" t="e">
        <f t="shared" si="98"/>
        <v>#DIV/0!</v>
      </c>
      <c r="BBC10" s="110" t="e">
        <f t="shared" si="98"/>
        <v>#DIV/0!</v>
      </c>
      <c r="BBD10" s="110" t="e">
        <f t="shared" si="98"/>
        <v>#DIV/0!</v>
      </c>
      <c r="BBE10" s="110" t="e">
        <f t="shared" si="98"/>
        <v>#DIV/0!</v>
      </c>
      <c r="BBF10" s="110" t="e">
        <f t="shared" si="98"/>
        <v>#DIV/0!</v>
      </c>
      <c r="BBG10" s="110" t="e">
        <f t="shared" si="98"/>
        <v>#DIV/0!</v>
      </c>
      <c r="BBH10" s="110" t="e">
        <f t="shared" si="98"/>
        <v>#DIV/0!</v>
      </c>
      <c r="BBI10" s="110" t="e">
        <f t="shared" si="98"/>
        <v>#DIV/0!</v>
      </c>
      <c r="BBJ10" s="110" t="e">
        <f t="shared" si="98"/>
        <v>#DIV/0!</v>
      </c>
      <c r="BBK10" s="110" t="e">
        <f t="shared" si="98"/>
        <v>#DIV/0!</v>
      </c>
      <c r="BBL10" s="110" t="e">
        <f t="shared" si="98"/>
        <v>#DIV/0!</v>
      </c>
      <c r="BBM10" s="110" t="e">
        <f t="shared" si="98"/>
        <v>#DIV/0!</v>
      </c>
      <c r="BBN10" s="110" t="e">
        <f t="shared" si="98"/>
        <v>#DIV/0!</v>
      </c>
      <c r="BBO10" s="110" t="e">
        <f t="shared" si="98"/>
        <v>#DIV/0!</v>
      </c>
      <c r="BBP10" s="110" t="e">
        <f t="shared" si="98"/>
        <v>#DIV/0!</v>
      </c>
      <c r="BBQ10" s="110" t="e">
        <f t="shared" si="98"/>
        <v>#DIV/0!</v>
      </c>
      <c r="BBR10" s="110" t="e">
        <f t="shared" si="98"/>
        <v>#DIV/0!</v>
      </c>
      <c r="BBS10" s="110" t="e">
        <f t="shared" si="98"/>
        <v>#DIV/0!</v>
      </c>
      <c r="BBT10" s="110" t="e">
        <f t="shared" si="98"/>
        <v>#DIV/0!</v>
      </c>
      <c r="BBU10" s="110" t="e">
        <f t="shared" si="98"/>
        <v>#DIV/0!</v>
      </c>
      <c r="BBV10" s="110" t="e">
        <f t="shared" si="98"/>
        <v>#DIV/0!</v>
      </c>
      <c r="BBW10" s="110" t="e">
        <f t="shared" si="98"/>
        <v>#DIV/0!</v>
      </c>
      <c r="BBX10" s="110" t="e">
        <f t="shared" si="98"/>
        <v>#DIV/0!</v>
      </c>
      <c r="BBY10" s="110" t="e">
        <f t="shared" si="98"/>
        <v>#DIV/0!</v>
      </c>
      <c r="BBZ10" s="110" t="e">
        <f t="shared" si="98"/>
        <v>#DIV/0!</v>
      </c>
      <c r="BCA10" s="110" t="e">
        <f t="shared" si="98"/>
        <v>#DIV/0!</v>
      </c>
      <c r="BCB10" s="110" t="e">
        <f t="shared" si="98"/>
        <v>#DIV/0!</v>
      </c>
      <c r="BCC10" s="110" t="e">
        <f t="shared" si="98"/>
        <v>#DIV/0!</v>
      </c>
      <c r="BCD10" s="110" t="e">
        <f t="shared" si="98"/>
        <v>#DIV/0!</v>
      </c>
      <c r="BCE10" s="110" t="e">
        <f t="shared" si="98"/>
        <v>#DIV/0!</v>
      </c>
      <c r="BCF10" s="110" t="e">
        <f t="shared" si="98"/>
        <v>#DIV/0!</v>
      </c>
      <c r="BCG10" s="110" t="e">
        <f t="shared" si="98"/>
        <v>#DIV/0!</v>
      </c>
      <c r="BCH10" s="110" t="e">
        <f t="shared" si="98"/>
        <v>#DIV/0!</v>
      </c>
      <c r="BCI10" s="110" t="e">
        <f t="shared" si="98"/>
        <v>#DIV/0!</v>
      </c>
      <c r="BCJ10" s="110" t="e">
        <f>-QB10/(VE10*($B$10-AVERAGE(AXG10:AXH10)))</f>
        <v>#DIV/0!</v>
      </c>
      <c r="BCK10" s="163" t="e">
        <f t="shared" ref="BCK10:BEV10" si="99">-NP10/(SS10*($B$10-300))</f>
        <v>#DIV/0!</v>
      </c>
      <c r="BCL10" s="127" t="e">
        <f t="shared" si="99"/>
        <v>#DIV/0!</v>
      </c>
      <c r="BCM10" s="127" t="e">
        <f t="shared" si="99"/>
        <v>#DIV/0!</v>
      </c>
      <c r="BCN10" s="127" t="e">
        <f t="shared" si="99"/>
        <v>#DIV/0!</v>
      </c>
      <c r="BCO10" s="127" t="e">
        <f t="shared" si="99"/>
        <v>#DIV/0!</v>
      </c>
      <c r="BCP10" s="127" t="e">
        <f t="shared" si="99"/>
        <v>#DIV/0!</v>
      </c>
      <c r="BCQ10" s="127" t="e">
        <f t="shared" si="99"/>
        <v>#DIV/0!</v>
      </c>
      <c r="BCR10" s="127" t="e">
        <f t="shared" si="99"/>
        <v>#DIV/0!</v>
      </c>
      <c r="BCS10" s="127" t="e">
        <f t="shared" si="99"/>
        <v>#DIV/0!</v>
      </c>
      <c r="BCT10" s="127" t="e">
        <f t="shared" si="99"/>
        <v>#DIV/0!</v>
      </c>
      <c r="BCU10" s="127" t="e">
        <f t="shared" si="99"/>
        <v>#DIV/0!</v>
      </c>
      <c r="BCV10" s="127" t="e">
        <f t="shared" si="99"/>
        <v>#DIV/0!</v>
      </c>
      <c r="BCW10" s="127" t="e">
        <f t="shared" si="99"/>
        <v>#DIV/0!</v>
      </c>
      <c r="BCX10" s="127" t="e">
        <f t="shared" si="99"/>
        <v>#DIV/0!</v>
      </c>
      <c r="BCY10" s="127" t="e">
        <f t="shared" si="99"/>
        <v>#DIV/0!</v>
      </c>
      <c r="BCZ10" s="127" t="e">
        <f t="shared" si="99"/>
        <v>#DIV/0!</v>
      </c>
      <c r="BDA10" s="127" t="e">
        <f t="shared" si="99"/>
        <v>#DIV/0!</v>
      </c>
      <c r="BDB10" s="127" t="e">
        <f t="shared" si="99"/>
        <v>#DIV/0!</v>
      </c>
      <c r="BDC10" s="127" t="e">
        <f t="shared" si="99"/>
        <v>#DIV/0!</v>
      </c>
      <c r="BDD10" s="127" t="e">
        <f t="shared" si="99"/>
        <v>#DIV/0!</v>
      </c>
      <c r="BDE10" s="127" t="e">
        <f t="shared" si="99"/>
        <v>#DIV/0!</v>
      </c>
      <c r="BDF10" s="127" t="e">
        <f t="shared" si="99"/>
        <v>#DIV/0!</v>
      </c>
      <c r="BDG10" s="127" t="e">
        <f t="shared" si="99"/>
        <v>#DIV/0!</v>
      </c>
      <c r="BDH10" s="127" t="e">
        <f t="shared" si="99"/>
        <v>#DIV/0!</v>
      </c>
      <c r="BDI10" s="127" t="e">
        <f t="shared" si="99"/>
        <v>#DIV/0!</v>
      </c>
      <c r="BDJ10" s="127" t="e">
        <f t="shared" si="99"/>
        <v>#DIV/0!</v>
      </c>
      <c r="BDK10" s="127" t="e">
        <f t="shared" si="99"/>
        <v>#DIV/0!</v>
      </c>
      <c r="BDL10" s="127" t="e">
        <f t="shared" si="99"/>
        <v>#DIV/0!</v>
      </c>
      <c r="BDM10" s="127" t="e">
        <f t="shared" si="99"/>
        <v>#DIV/0!</v>
      </c>
      <c r="BDN10" s="127" t="e">
        <f t="shared" si="99"/>
        <v>#DIV/0!</v>
      </c>
      <c r="BDO10" s="127" t="e">
        <f t="shared" si="99"/>
        <v>#DIV/0!</v>
      </c>
      <c r="BDP10" s="127" t="e">
        <f t="shared" si="99"/>
        <v>#DIV/0!</v>
      </c>
      <c r="BDQ10" s="127" t="e">
        <f t="shared" si="99"/>
        <v>#DIV/0!</v>
      </c>
      <c r="BDR10" s="127" t="e">
        <f t="shared" si="99"/>
        <v>#DIV/0!</v>
      </c>
      <c r="BDS10" s="127" t="e">
        <f t="shared" si="99"/>
        <v>#DIV/0!</v>
      </c>
      <c r="BDT10" s="127" t="e">
        <f t="shared" si="99"/>
        <v>#DIV/0!</v>
      </c>
      <c r="BDU10" s="127" t="e">
        <f t="shared" si="99"/>
        <v>#DIV/0!</v>
      </c>
      <c r="BDV10" s="127" t="e">
        <f t="shared" si="99"/>
        <v>#DIV/0!</v>
      </c>
      <c r="BDW10" s="127" t="e">
        <f t="shared" si="99"/>
        <v>#DIV/0!</v>
      </c>
      <c r="BDX10" s="127" t="e">
        <f t="shared" si="99"/>
        <v>#DIV/0!</v>
      </c>
      <c r="BDY10" s="127" t="e">
        <f t="shared" si="99"/>
        <v>#DIV/0!</v>
      </c>
      <c r="BDZ10" s="127" t="e">
        <f t="shared" si="99"/>
        <v>#DIV/0!</v>
      </c>
      <c r="BEA10" s="127" t="e">
        <f t="shared" si="99"/>
        <v>#DIV/0!</v>
      </c>
      <c r="BEB10" s="127" t="e">
        <f t="shared" si="99"/>
        <v>#DIV/0!</v>
      </c>
      <c r="BEC10" s="127" t="e">
        <f t="shared" si="99"/>
        <v>#DIV/0!</v>
      </c>
      <c r="BED10" s="127" t="e">
        <f t="shared" si="99"/>
        <v>#DIV/0!</v>
      </c>
      <c r="BEE10" s="127" t="e">
        <f t="shared" si="99"/>
        <v>#DIV/0!</v>
      </c>
      <c r="BEF10" s="127" t="e">
        <f t="shared" si="99"/>
        <v>#DIV/0!</v>
      </c>
      <c r="BEG10" s="127" t="e">
        <f t="shared" si="99"/>
        <v>#DIV/0!</v>
      </c>
      <c r="BEH10" s="127" t="e">
        <f t="shared" si="99"/>
        <v>#DIV/0!</v>
      </c>
      <c r="BEI10" s="127" t="e">
        <f t="shared" si="99"/>
        <v>#DIV/0!</v>
      </c>
      <c r="BEJ10" s="127" t="e">
        <f t="shared" si="99"/>
        <v>#DIV/0!</v>
      </c>
      <c r="BEK10" s="127" t="e">
        <f t="shared" si="99"/>
        <v>#DIV/0!</v>
      </c>
      <c r="BEL10" s="127" t="e">
        <f t="shared" si="99"/>
        <v>#DIV/0!</v>
      </c>
      <c r="BEM10" s="127" t="e">
        <f t="shared" si="99"/>
        <v>#DIV/0!</v>
      </c>
      <c r="BEN10" s="127" t="e">
        <f t="shared" si="99"/>
        <v>#DIV/0!</v>
      </c>
      <c r="BEO10" s="127" t="e">
        <f t="shared" si="99"/>
        <v>#DIV/0!</v>
      </c>
      <c r="BEP10" s="127" t="e">
        <f t="shared" si="99"/>
        <v>#DIV/0!</v>
      </c>
      <c r="BEQ10" s="127" t="e">
        <f t="shared" si="99"/>
        <v>#DIV/0!</v>
      </c>
      <c r="BER10" s="127" t="e">
        <f t="shared" si="99"/>
        <v>#DIV/0!</v>
      </c>
      <c r="BES10" s="127" t="e">
        <f t="shared" si="99"/>
        <v>#DIV/0!</v>
      </c>
      <c r="BET10" s="127" t="e">
        <f t="shared" si="99"/>
        <v>#DIV/0!</v>
      </c>
      <c r="BEU10" s="127" t="e">
        <f t="shared" si="99"/>
        <v>#DIV/0!</v>
      </c>
      <c r="BEV10" s="127" t="e">
        <f t="shared" si="99"/>
        <v>#DIV/0!</v>
      </c>
      <c r="BEW10" s="127" t="e">
        <f>-QB10/(VE10*($B$10-300))</f>
        <v>#DIV/0!</v>
      </c>
      <c r="BEX10" s="184" t="e">
        <f t="shared" si="24"/>
        <v>#DIV/0!</v>
      </c>
      <c r="BEY10" s="34" t="e">
        <f t="shared" si="24"/>
        <v>#DIV/0!</v>
      </c>
      <c r="BEZ10" s="34" t="e">
        <f t="shared" si="24"/>
        <v>#DIV/0!</v>
      </c>
      <c r="BFA10" s="34" t="e">
        <f t="shared" si="24"/>
        <v>#DIV/0!</v>
      </c>
      <c r="BFB10" s="34" t="e">
        <f t="shared" si="24"/>
        <v>#DIV/0!</v>
      </c>
      <c r="BFC10" s="34" t="e">
        <f t="shared" si="24"/>
        <v>#DIV/0!</v>
      </c>
      <c r="BFD10" s="34" t="e">
        <f t="shared" si="24"/>
        <v>#DIV/0!</v>
      </c>
      <c r="BFE10" s="34" t="e">
        <f t="shared" si="24"/>
        <v>#DIV/0!</v>
      </c>
      <c r="BFF10" s="34" t="e">
        <f t="shared" si="24"/>
        <v>#DIV/0!</v>
      </c>
      <c r="BFG10" s="34" t="e">
        <f t="shared" si="24"/>
        <v>#DIV/0!</v>
      </c>
      <c r="BFH10" s="34" t="e">
        <f t="shared" si="24"/>
        <v>#DIV/0!</v>
      </c>
      <c r="BFI10" s="34" t="e">
        <f t="shared" si="24"/>
        <v>#DIV/0!</v>
      </c>
      <c r="BFJ10" s="34" t="e">
        <f t="shared" si="24"/>
        <v>#DIV/0!</v>
      </c>
      <c r="BFK10" s="34" t="e">
        <f t="shared" si="24"/>
        <v>#DIV/0!</v>
      </c>
      <c r="BFL10" s="34" t="e">
        <f t="shared" si="24"/>
        <v>#DIV/0!</v>
      </c>
      <c r="BFM10" s="34" t="e">
        <f t="shared" si="24"/>
        <v>#DIV/0!</v>
      </c>
      <c r="BFN10" s="34" t="e">
        <f t="shared" si="25"/>
        <v>#DIV/0!</v>
      </c>
      <c r="BFO10" s="34" t="e">
        <f t="shared" si="25"/>
        <v>#DIV/0!</v>
      </c>
      <c r="BFP10" s="34" t="e">
        <f t="shared" si="25"/>
        <v>#DIV/0!</v>
      </c>
      <c r="BFQ10" s="34" t="e">
        <f t="shared" si="25"/>
        <v>#DIV/0!</v>
      </c>
      <c r="BFR10" s="34" t="e">
        <f t="shared" si="25"/>
        <v>#DIV/0!</v>
      </c>
      <c r="BFS10" s="34" t="e">
        <f t="shared" si="25"/>
        <v>#DIV/0!</v>
      </c>
      <c r="BFT10" s="34" t="e">
        <f t="shared" si="25"/>
        <v>#DIV/0!</v>
      </c>
      <c r="BFU10" s="34" t="e">
        <f t="shared" si="25"/>
        <v>#DIV/0!</v>
      </c>
      <c r="BFV10" s="34" t="e">
        <f t="shared" si="25"/>
        <v>#DIV/0!</v>
      </c>
      <c r="BFW10" s="34" t="e">
        <f t="shared" si="25"/>
        <v>#DIV/0!</v>
      </c>
      <c r="BFX10" s="34" t="e">
        <f t="shared" si="25"/>
        <v>#DIV/0!</v>
      </c>
      <c r="BFY10" s="34" t="e">
        <f t="shared" si="25"/>
        <v>#DIV/0!</v>
      </c>
      <c r="BFZ10" s="34" t="e">
        <f t="shared" si="25"/>
        <v>#DIV/0!</v>
      </c>
      <c r="BGA10" s="34" t="e">
        <f t="shared" si="25"/>
        <v>#DIV/0!</v>
      </c>
      <c r="BGB10" s="34" t="e">
        <f t="shared" si="25"/>
        <v>#DIV/0!</v>
      </c>
      <c r="BGC10" s="34" t="e">
        <f t="shared" si="25"/>
        <v>#DIV/0!</v>
      </c>
      <c r="BGD10" s="34" t="e">
        <f t="shared" si="26"/>
        <v>#DIV/0!</v>
      </c>
      <c r="BGE10" s="34" t="e">
        <f t="shared" si="26"/>
        <v>#DIV/0!</v>
      </c>
      <c r="BGF10" s="34" t="e">
        <f t="shared" si="26"/>
        <v>#DIV/0!</v>
      </c>
      <c r="BGG10" s="34" t="e">
        <f t="shared" si="26"/>
        <v>#DIV/0!</v>
      </c>
      <c r="BGH10" s="34" t="e">
        <f t="shared" si="26"/>
        <v>#DIV/0!</v>
      </c>
      <c r="BGI10" s="34" t="e">
        <f t="shared" si="26"/>
        <v>#DIV/0!</v>
      </c>
      <c r="BGJ10" s="34" t="e">
        <f t="shared" si="26"/>
        <v>#DIV/0!</v>
      </c>
      <c r="BGK10" s="34" t="e">
        <f t="shared" si="26"/>
        <v>#DIV/0!</v>
      </c>
      <c r="BGL10" s="34" t="e">
        <f t="shared" si="26"/>
        <v>#DIV/0!</v>
      </c>
      <c r="BGM10" s="34" t="e">
        <f t="shared" si="26"/>
        <v>#DIV/0!</v>
      </c>
      <c r="BGN10" s="34" t="e">
        <f t="shared" si="26"/>
        <v>#DIV/0!</v>
      </c>
      <c r="BGO10" s="34" t="e">
        <f t="shared" si="26"/>
        <v>#DIV/0!</v>
      </c>
      <c r="BGP10" s="34" t="e">
        <f t="shared" si="26"/>
        <v>#DIV/0!</v>
      </c>
      <c r="BGQ10" s="34" t="e">
        <f t="shared" si="26"/>
        <v>#DIV/0!</v>
      </c>
      <c r="BGR10" s="34" t="e">
        <f t="shared" si="26"/>
        <v>#DIV/0!</v>
      </c>
      <c r="BGS10" s="34" t="e">
        <f t="shared" si="26"/>
        <v>#DIV/0!</v>
      </c>
      <c r="BGT10" s="34" t="e">
        <f t="shared" si="27"/>
        <v>#DIV/0!</v>
      </c>
      <c r="BGU10" s="34" t="e">
        <f t="shared" si="27"/>
        <v>#DIV/0!</v>
      </c>
      <c r="BGV10" s="34" t="e">
        <f t="shared" si="27"/>
        <v>#DIV/0!</v>
      </c>
      <c r="BGW10" s="34" t="e">
        <f t="shared" si="27"/>
        <v>#DIV/0!</v>
      </c>
      <c r="BGX10" s="34" t="e">
        <f t="shared" si="27"/>
        <v>#DIV/0!</v>
      </c>
      <c r="BGY10" s="34" t="e">
        <f t="shared" si="27"/>
        <v>#DIV/0!</v>
      </c>
      <c r="BGZ10" s="34" t="e">
        <f t="shared" si="27"/>
        <v>#DIV/0!</v>
      </c>
      <c r="BHA10" s="34" t="e">
        <f t="shared" si="27"/>
        <v>#DIV/0!</v>
      </c>
      <c r="BHB10" s="34" t="e">
        <f t="shared" si="27"/>
        <v>#DIV/0!</v>
      </c>
      <c r="BHC10" s="34" t="e">
        <f t="shared" si="27"/>
        <v>#DIV/0!</v>
      </c>
      <c r="BHD10" s="34" t="e">
        <f t="shared" si="27"/>
        <v>#DIV/0!</v>
      </c>
      <c r="BHE10" s="34" t="e">
        <f t="shared" si="27"/>
        <v>#DIV/0!</v>
      </c>
      <c r="BHF10" s="34" t="e">
        <f t="shared" si="27"/>
        <v>#DIV/0!</v>
      </c>
      <c r="BHG10" s="34" t="e">
        <f t="shared" si="27"/>
        <v>#DIV/0!</v>
      </c>
      <c r="BHH10" s="34" t="e">
        <f t="shared" si="27"/>
        <v>#DIV/0!</v>
      </c>
      <c r="BHI10" s="34" t="e">
        <f t="shared" si="27"/>
        <v>#DIV/0!</v>
      </c>
      <c r="BHJ10" s="34" t="e">
        <f t="shared" si="28"/>
        <v>#DIV/0!</v>
      </c>
      <c r="BHK10" s="34" t="e">
        <f t="shared" si="28"/>
        <v>#DIV/0!</v>
      </c>
      <c r="BHL10" s="34" t="e">
        <f t="shared" si="28"/>
        <v>#DIV/0!</v>
      </c>
      <c r="BHM10" s="34" t="e">
        <f t="shared" si="28"/>
        <v>#DIV/0!</v>
      </c>
      <c r="BHN10" s="126" t="e">
        <f t="shared" si="29"/>
        <v>#DIV/0!</v>
      </c>
      <c r="BHO10" s="126" t="e">
        <f t="shared" si="29"/>
        <v>#DIV/0!</v>
      </c>
      <c r="BHP10" s="126" t="e">
        <f t="shared" si="29"/>
        <v>#DIV/0!</v>
      </c>
      <c r="BHQ10" s="126" t="e">
        <f t="shared" si="29"/>
        <v>#DIV/0!</v>
      </c>
      <c r="BHR10" s="126" t="e">
        <f t="shared" si="29"/>
        <v>#DIV/0!</v>
      </c>
      <c r="BHS10" s="126" t="e">
        <f t="shared" si="29"/>
        <v>#DIV/0!</v>
      </c>
      <c r="BHT10" s="126" t="e">
        <f t="shared" si="29"/>
        <v>#DIV/0!</v>
      </c>
      <c r="BHU10" s="126" t="e">
        <f t="shared" si="29"/>
        <v>#DIV/0!</v>
      </c>
      <c r="BHV10" s="126" t="e">
        <f t="shared" si="29"/>
        <v>#DIV/0!</v>
      </c>
      <c r="BHW10" s="126" t="e">
        <f t="shared" si="29"/>
        <v>#DIV/0!</v>
      </c>
      <c r="BHX10" s="126" t="e">
        <f t="shared" si="29"/>
        <v>#DIV/0!</v>
      </c>
      <c r="BHY10" s="126" t="e">
        <f t="shared" si="29"/>
        <v>#DIV/0!</v>
      </c>
      <c r="BHZ10" s="126" t="e">
        <f t="shared" si="29"/>
        <v>#DIV/0!</v>
      </c>
      <c r="BIA10" s="126" t="e">
        <f t="shared" si="29"/>
        <v>#DIV/0!</v>
      </c>
      <c r="BIB10" s="126" t="e">
        <f t="shared" si="29"/>
        <v>#DIV/0!</v>
      </c>
      <c r="BIC10" s="126" t="e">
        <f t="shared" si="29"/>
        <v>#DIV/0!</v>
      </c>
      <c r="BID10" s="126" t="e">
        <f t="shared" si="30"/>
        <v>#DIV/0!</v>
      </c>
      <c r="BIE10" s="126" t="e">
        <f t="shared" si="30"/>
        <v>#DIV/0!</v>
      </c>
      <c r="BIF10" s="126" t="e">
        <f t="shared" si="30"/>
        <v>#DIV/0!</v>
      </c>
      <c r="BIG10" s="126" t="e">
        <f t="shared" si="30"/>
        <v>#DIV/0!</v>
      </c>
      <c r="BIH10" s="126" t="e">
        <f t="shared" si="30"/>
        <v>#DIV/0!</v>
      </c>
      <c r="BII10" s="126" t="e">
        <f t="shared" si="30"/>
        <v>#DIV/0!</v>
      </c>
      <c r="BIJ10" s="126" t="e">
        <f t="shared" si="30"/>
        <v>#DIV/0!</v>
      </c>
      <c r="BIK10" s="126" t="e">
        <f t="shared" si="30"/>
        <v>#DIV/0!</v>
      </c>
      <c r="BIL10" s="126" t="e">
        <f t="shared" si="30"/>
        <v>#DIV/0!</v>
      </c>
      <c r="BIM10" s="126" t="e">
        <f t="shared" si="30"/>
        <v>#DIV/0!</v>
      </c>
      <c r="BIN10" s="126" t="e">
        <f t="shared" si="30"/>
        <v>#DIV/0!</v>
      </c>
      <c r="BIO10" s="126" t="e">
        <f t="shared" si="30"/>
        <v>#DIV/0!</v>
      </c>
      <c r="BIP10" s="126" t="e">
        <f t="shared" si="30"/>
        <v>#DIV/0!</v>
      </c>
      <c r="BIQ10" s="126" t="e">
        <f t="shared" si="30"/>
        <v>#DIV/0!</v>
      </c>
      <c r="BIR10" s="126" t="e">
        <f t="shared" si="30"/>
        <v>#DIV/0!</v>
      </c>
      <c r="BIS10" s="126" t="e">
        <f t="shared" si="30"/>
        <v>#DIV/0!</v>
      </c>
      <c r="BIT10" s="126" t="e">
        <f t="shared" si="31"/>
        <v>#DIV/0!</v>
      </c>
      <c r="BIU10" s="126" t="e">
        <f t="shared" si="31"/>
        <v>#DIV/0!</v>
      </c>
      <c r="BIV10" s="126" t="e">
        <f t="shared" si="31"/>
        <v>#DIV/0!</v>
      </c>
      <c r="BIW10" s="126" t="e">
        <f t="shared" si="31"/>
        <v>#DIV/0!</v>
      </c>
      <c r="BIX10" s="126" t="e">
        <f t="shared" si="31"/>
        <v>#DIV/0!</v>
      </c>
      <c r="BIY10" s="126" t="e">
        <f t="shared" si="31"/>
        <v>#DIV/0!</v>
      </c>
      <c r="BIZ10" s="126" t="e">
        <f t="shared" si="31"/>
        <v>#DIV/0!</v>
      </c>
      <c r="BJA10" s="126" t="e">
        <f t="shared" si="31"/>
        <v>#DIV/0!</v>
      </c>
      <c r="BJB10" s="126" t="e">
        <f t="shared" si="31"/>
        <v>#DIV/0!</v>
      </c>
      <c r="BJC10" s="126" t="e">
        <f t="shared" si="31"/>
        <v>#DIV/0!</v>
      </c>
      <c r="BJD10" s="126" t="e">
        <f t="shared" si="31"/>
        <v>#DIV/0!</v>
      </c>
      <c r="BJE10" s="126" t="e">
        <f t="shared" si="31"/>
        <v>#DIV/0!</v>
      </c>
      <c r="BJF10" s="126" t="e">
        <f t="shared" si="31"/>
        <v>#DIV/0!</v>
      </c>
      <c r="BJG10" s="126" t="e">
        <f t="shared" si="31"/>
        <v>#DIV/0!</v>
      </c>
      <c r="BJH10" s="126" t="e">
        <f t="shared" si="31"/>
        <v>#DIV/0!</v>
      </c>
      <c r="BJI10" s="126" t="e">
        <f t="shared" si="31"/>
        <v>#DIV/0!</v>
      </c>
      <c r="BJJ10" s="126" t="e">
        <f t="shared" si="32"/>
        <v>#DIV/0!</v>
      </c>
      <c r="BJK10" s="126" t="e">
        <f t="shared" si="32"/>
        <v>#DIV/0!</v>
      </c>
      <c r="BJL10" s="126" t="e">
        <f t="shared" si="32"/>
        <v>#DIV/0!</v>
      </c>
      <c r="BJM10" s="126" t="e">
        <f t="shared" si="32"/>
        <v>#DIV/0!</v>
      </c>
      <c r="BJN10" s="126" t="e">
        <f t="shared" si="32"/>
        <v>#DIV/0!</v>
      </c>
      <c r="BJO10" s="126" t="e">
        <f t="shared" si="32"/>
        <v>#DIV/0!</v>
      </c>
      <c r="BJP10" s="126" t="e">
        <f t="shared" si="32"/>
        <v>#DIV/0!</v>
      </c>
      <c r="BJQ10" s="126" t="e">
        <f t="shared" si="32"/>
        <v>#DIV/0!</v>
      </c>
      <c r="BJR10" s="126" t="e">
        <f t="shared" si="32"/>
        <v>#DIV/0!</v>
      </c>
      <c r="BJS10" s="126" t="e">
        <f t="shared" si="32"/>
        <v>#DIV/0!</v>
      </c>
      <c r="BJT10" s="126" t="e">
        <f t="shared" si="32"/>
        <v>#DIV/0!</v>
      </c>
      <c r="BJU10" s="126" t="e">
        <f t="shared" si="32"/>
        <v>#DIV/0!</v>
      </c>
      <c r="BJV10" s="126" t="e">
        <f t="shared" si="32"/>
        <v>#DIV/0!</v>
      </c>
      <c r="BJW10" s="126" t="e">
        <f t="shared" si="32"/>
        <v>#DIV/0!</v>
      </c>
      <c r="BJX10" s="126" t="e">
        <f t="shared" si="32"/>
        <v>#DIV/0!</v>
      </c>
      <c r="BJY10" s="126" t="e">
        <f t="shared" si="32"/>
        <v>#DIV/0!</v>
      </c>
      <c r="BJZ10" s="126" t="e">
        <f t="shared" si="33"/>
        <v>#DIV/0!</v>
      </c>
      <c r="BKA10" s="126" t="e">
        <f t="shared" si="33"/>
        <v>#DIV/0!</v>
      </c>
      <c r="BKB10" s="126" t="e">
        <f t="shared" si="33"/>
        <v>#DIV/0!</v>
      </c>
      <c r="BKC10" s="126" t="e">
        <f t="shared" si="33"/>
        <v>#DIV/0!</v>
      </c>
      <c r="BKD10" s="289" t="e">
        <f t="shared" si="34"/>
        <v>#DIV/0!</v>
      </c>
      <c r="BKE10" s="29" t="e">
        <f t="shared" si="34"/>
        <v>#DIV/0!</v>
      </c>
      <c r="BKF10" s="29" t="e">
        <f t="shared" si="34"/>
        <v>#DIV/0!</v>
      </c>
      <c r="BKG10" s="29" t="e">
        <f t="shared" si="34"/>
        <v>#DIV/0!</v>
      </c>
      <c r="BKH10" s="29" t="e">
        <f t="shared" si="34"/>
        <v>#DIV/0!</v>
      </c>
      <c r="BKI10" s="29" t="e">
        <f t="shared" si="34"/>
        <v>#DIV/0!</v>
      </c>
      <c r="BKJ10" s="29" t="e">
        <f t="shared" si="34"/>
        <v>#DIV/0!</v>
      </c>
      <c r="BKK10" s="29" t="e">
        <f t="shared" si="34"/>
        <v>#DIV/0!</v>
      </c>
      <c r="BKL10" s="29" t="e">
        <f t="shared" si="34"/>
        <v>#DIV/0!</v>
      </c>
      <c r="BKM10" s="29" t="e">
        <f t="shared" si="34"/>
        <v>#DIV/0!</v>
      </c>
      <c r="BKN10" s="29" t="e">
        <f t="shared" si="34"/>
        <v>#DIV/0!</v>
      </c>
      <c r="BKO10" s="29" t="e">
        <f t="shared" si="34"/>
        <v>#DIV/0!</v>
      </c>
      <c r="BKP10" s="29" t="e">
        <f t="shared" si="34"/>
        <v>#DIV/0!</v>
      </c>
      <c r="BKQ10" s="29" t="e">
        <f t="shared" si="34"/>
        <v>#DIV/0!</v>
      </c>
      <c r="BKR10" s="29" t="e">
        <f t="shared" si="34"/>
        <v>#DIV/0!</v>
      </c>
      <c r="BKS10" s="29" t="e">
        <f t="shared" si="34"/>
        <v>#DIV/0!</v>
      </c>
      <c r="BKT10" s="29" t="e">
        <f t="shared" si="35"/>
        <v>#DIV/0!</v>
      </c>
      <c r="BKU10" s="29" t="e">
        <f t="shared" si="35"/>
        <v>#DIV/0!</v>
      </c>
      <c r="BKV10" s="29" t="e">
        <f t="shared" si="35"/>
        <v>#DIV/0!</v>
      </c>
      <c r="BKW10" s="29" t="e">
        <f t="shared" si="35"/>
        <v>#DIV/0!</v>
      </c>
      <c r="BKX10" s="29" t="e">
        <f t="shared" si="35"/>
        <v>#DIV/0!</v>
      </c>
      <c r="BKY10" s="29" t="e">
        <f t="shared" si="35"/>
        <v>#DIV/0!</v>
      </c>
      <c r="BKZ10" s="29" t="e">
        <f t="shared" si="35"/>
        <v>#DIV/0!</v>
      </c>
      <c r="BLA10" s="29" t="e">
        <f t="shared" si="35"/>
        <v>#DIV/0!</v>
      </c>
      <c r="BLB10" s="29" t="e">
        <f t="shared" si="35"/>
        <v>#DIV/0!</v>
      </c>
      <c r="BLC10" s="29" t="e">
        <f t="shared" si="35"/>
        <v>#DIV/0!</v>
      </c>
      <c r="BLD10" s="29" t="e">
        <f t="shared" si="35"/>
        <v>#DIV/0!</v>
      </c>
      <c r="BLE10" s="29" t="e">
        <f t="shared" si="35"/>
        <v>#DIV/0!</v>
      </c>
      <c r="BLF10" s="29" t="e">
        <f t="shared" si="35"/>
        <v>#DIV/0!</v>
      </c>
      <c r="BLG10" s="29" t="e">
        <f t="shared" si="35"/>
        <v>#DIV/0!</v>
      </c>
      <c r="BLH10" s="29" t="e">
        <f t="shared" si="35"/>
        <v>#DIV/0!</v>
      </c>
      <c r="BLI10" s="29" t="e">
        <f t="shared" si="35"/>
        <v>#DIV/0!</v>
      </c>
      <c r="BLJ10" s="29" t="e">
        <f t="shared" si="36"/>
        <v>#DIV/0!</v>
      </c>
      <c r="BLK10" s="29" t="e">
        <f t="shared" si="36"/>
        <v>#DIV/0!</v>
      </c>
      <c r="BLL10" s="29" t="e">
        <f t="shared" si="36"/>
        <v>#DIV/0!</v>
      </c>
      <c r="BLM10" s="29" t="e">
        <f t="shared" si="36"/>
        <v>#DIV/0!</v>
      </c>
      <c r="BLN10" s="29" t="e">
        <f t="shared" si="36"/>
        <v>#DIV/0!</v>
      </c>
      <c r="BLO10" s="29" t="e">
        <f t="shared" si="36"/>
        <v>#DIV/0!</v>
      </c>
      <c r="BLP10" s="29" t="e">
        <f t="shared" si="36"/>
        <v>#DIV/0!</v>
      </c>
      <c r="BLQ10" s="29" t="e">
        <f t="shared" si="36"/>
        <v>#DIV/0!</v>
      </c>
      <c r="BLR10" s="29" t="e">
        <f t="shared" si="36"/>
        <v>#DIV/0!</v>
      </c>
      <c r="BLS10" s="29" t="e">
        <f t="shared" si="36"/>
        <v>#DIV/0!</v>
      </c>
      <c r="BLT10" s="29" t="e">
        <f t="shared" si="36"/>
        <v>#DIV/0!</v>
      </c>
      <c r="BLU10" s="29" t="e">
        <f t="shared" si="36"/>
        <v>#DIV/0!</v>
      </c>
      <c r="BLV10" s="29" t="e">
        <f t="shared" si="36"/>
        <v>#DIV/0!</v>
      </c>
      <c r="BLW10" s="29" t="e">
        <f t="shared" si="36"/>
        <v>#DIV/0!</v>
      </c>
      <c r="BLX10" s="29" t="e">
        <f t="shared" si="36"/>
        <v>#DIV/0!</v>
      </c>
      <c r="BLY10" s="29" t="e">
        <f t="shared" si="36"/>
        <v>#DIV/0!</v>
      </c>
      <c r="BLZ10" s="29" t="e">
        <f t="shared" si="37"/>
        <v>#DIV/0!</v>
      </c>
      <c r="BMA10" s="29" t="e">
        <f t="shared" si="37"/>
        <v>#DIV/0!</v>
      </c>
      <c r="BMB10" s="29" t="e">
        <f t="shared" si="37"/>
        <v>#DIV/0!</v>
      </c>
      <c r="BMC10" s="29" t="e">
        <f t="shared" si="37"/>
        <v>#DIV/0!</v>
      </c>
      <c r="BMD10" s="29" t="e">
        <f t="shared" si="37"/>
        <v>#DIV/0!</v>
      </c>
      <c r="BME10" s="29" t="e">
        <f t="shared" si="37"/>
        <v>#DIV/0!</v>
      </c>
      <c r="BMF10" s="29" t="e">
        <f t="shared" si="37"/>
        <v>#DIV/0!</v>
      </c>
      <c r="BMG10" s="29" t="e">
        <f t="shared" si="37"/>
        <v>#DIV/0!</v>
      </c>
      <c r="BMH10" s="29" t="e">
        <f t="shared" si="37"/>
        <v>#DIV/0!</v>
      </c>
      <c r="BMI10" s="29" t="e">
        <f t="shared" si="37"/>
        <v>#DIV/0!</v>
      </c>
      <c r="BMJ10" s="29" t="e">
        <f t="shared" si="37"/>
        <v>#DIV/0!</v>
      </c>
      <c r="BMK10" s="29" t="e">
        <f t="shared" si="37"/>
        <v>#DIV/0!</v>
      </c>
      <c r="BML10" s="29" t="e">
        <f t="shared" si="37"/>
        <v>#DIV/0!</v>
      </c>
      <c r="BMM10" s="29" t="e">
        <f t="shared" si="37"/>
        <v>#DIV/0!</v>
      </c>
      <c r="BMN10" s="29" t="e">
        <f t="shared" si="37"/>
        <v>#DIV/0!</v>
      </c>
      <c r="BMO10" s="29" t="e">
        <f t="shared" si="37"/>
        <v>#DIV/0!</v>
      </c>
      <c r="BMP10" s="29" t="e">
        <f t="shared" si="38"/>
        <v>#DIV/0!</v>
      </c>
      <c r="BMQ10" s="29" t="e">
        <f t="shared" si="38"/>
        <v>#DIV/0!</v>
      </c>
      <c r="BMR10" s="29" t="e">
        <f t="shared" si="38"/>
        <v>#DIV/0!</v>
      </c>
      <c r="BMS10" s="29" t="e">
        <f t="shared" si="38"/>
        <v>#DIV/0!</v>
      </c>
      <c r="BMT10" s="163" t="e">
        <f t="shared" si="39"/>
        <v>#DIV/0!</v>
      </c>
      <c r="BMU10" s="127" t="e">
        <f t="shared" si="39"/>
        <v>#DIV/0!</v>
      </c>
      <c r="BMV10" s="127" t="e">
        <f t="shared" si="39"/>
        <v>#DIV/0!</v>
      </c>
      <c r="BMW10" s="127" t="e">
        <f t="shared" si="39"/>
        <v>#DIV/0!</v>
      </c>
      <c r="BMX10" s="127" t="e">
        <f t="shared" si="39"/>
        <v>#DIV/0!</v>
      </c>
      <c r="BMY10" s="127" t="e">
        <f t="shared" si="39"/>
        <v>#DIV/0!</v>
      </c>
      <c r="BMZ10" s="127" t="e">
        <f t="shared" si="39"/>
        <v>#DIV/0!</v>
      </c>
      <c r="BNA10" s="127" t="e">
        <f t="shared" si="39"/>
        <v>#DIV/0!</v>
      </c>
      <c r="BNB10" s="127" t="e">
        <f t="shared" si="39"/>
        <v>#DIV/0!</v>
      </c>
      <c r="BNC10" s="127" t="e">
        <f t="shared" si="39"/>
        <v>#DIV/0!</v>
      </c>
      <c r="BND10" s="127" t="e">
        <f t="shared" si="39"/>
        <v>#DIV/0!</v>
      </c>
      <c r="BNE10" s="127" t="e">
        <f t="shared" si="39"/>
        <v>#DIV/0!</v>
      </c>
      <c r="BNF10" s="127" t="e">
        <f t="shared" si="39"/>
        <v>#DIV/0!</v>
      </c>
      <c r="BNG10" s="127" t="e">
        <f t="shared" si="39"/>
        <v>#DIV/0!</v>
      </c>
      <c r="BNH10" s="127" t="e">
        <f t="shared" si="39"/>
        <v>#DIV/0!</v>
      </c>
      <c r="BNI10" s="127" t="e">
        <f t="shared" si="39"/>
        <v>#DIV/0!</v>
      </c>
      <c r="BNJ10" s="127" t="e">
        <f t="shared" si="40"/>
        <v>#DIV/0!</v>
      </c>
      <c r="BNK10" s="127" t="e">
        <f t="shared" si="40"/>
        <v>#DIV/0!</v>
      </c>
      <c r="BNL10" s="127" t="e">
        <f t="shared" si="40"/>
        <v>#DIV/0!</v>
      </c>
      <c r="BNM10" s="127" t="e">
        <f t="shared" si="40"/>
        <v>#DIV/0!</v>
      </c>
      <c r="BNN10" s="127" t="e">
        <f t="shared" si="40"/>
        <v>#DIV/0!</v>
      </c>
      <c r="BNO10" s="127" t="e">
        <f t="shared" si="40"/>
        <v>#DIV/0!</v>
      </c>
      <c r="BNP10" s="127" t="e">
        <f t="shared" si="40"/>
        <v>#DIV/0!</v>
      </c>
      <c r="BNQ10" s="127" t="e">
        <f t="shared" si="40"/>
        <v>#DIV/0!</v>
      </c>
      <c r="BNR10" s="127" t="e">
        <f t="shared" si="40"/>
        <v>#DIV/0!</v>
      </c>
      <c r="BNS10" s="127" t="e">
        <f t="shared" si="40"/>
        <v>#DIV/0!</v>
      </c>
      <c r="BNT10" s="127" t="e">
        <f t="shared" si="40"/>
        <v>#DIV/0!</v>
      </c>
      <c r="BNU10" s="127" t="e">
        <f t="shared" si="40"/>
        <v>#DIV/0!</v>
      </c>
      <c r="BNV10" s="127" t="e">
        <f t="shared" si="40"/>
        <v>#DIV/0!</v>
      </c>
      <c r="BNW10" s="127" t="e">
        <f t="shared" si="40"/>
        <v>#DIV/0!</v>
      </c>
      <c r="BNX10" s="127" t="e">
        <f t="shared" si="40"/>
        <v>#DIV/0!</v>
      </c>
      <c r="BNY10" s="127" t="e">
        <f t="shared" si="40"/>
        <v>#DIV/0!</v>
      </c>
      <c r="BNZ10" s="127" t="e">
        <f t="shared" si="41"/>
        <v>#DIV/0!</v>
      </c>
      <c r="BOA10" s="127" t="e">
        <f t="shared" si="41"/>
        <v>#DIV/0!</v>
      </c>
      <c r="BOB10" s="127" t="e">
        <f t="shared" si="41"/>
        <v>#DIV/0!</v>
      </c>
      <c r="BOC10" s="127" t="e">
        <f t="shared" si="41"/>
        <v>#DIV/0!</v>
      </c>
      <c r="BOD10" s="127" t="e">
        <f t="shared" si="41"/>
        <v>#DIV/0!</v>
      </c>
      <c r="BOE10" s="127" t="e">
        <f t="shared" si="41"/>
        <v>#DIV/0!</v>
      </c>
      <c r="BOF10" s="127" t="e">
        <f t="shared" si="41"/>
        <v>#DIV/0!</v>
      </c>
      <c r="BOG10" s="127" t="e">
        <f t="shared" si="41"/>
        <v>#DIV/0!</v>
      </c>
      <c r="BOH10" s="127" t="e">
        <f t="shared" si="41"/>
        <v>#DIV/0!</v>
      </c>
      <c r="BOI10" s="127" t="e">
        <f t="shared" si="41"/>
        <v>#DIV/0!</v>
      </c>
      <c r="BOJ10" s="127" t="e">
        <f t="shared" si="41"/>
        <v>#DIV/0!</v>
      </c>
      <c r="BOK10" s="127" t="e">
        <f t="shared" si="41"/>
        <v>#DIV/0!</v>
      </c>
      <c r="BOL10" s="127" t="e">
        <f t="shared" si="41"/>
        <v>#DIV/0!</v>
      </c>
      <c r="BOM10" s="127" t="e">
        <f t="shared" si="41"/>
        <v>#DIV/0!</v>
      </c>
      <c r="BON10" s="127" t="e">
        <f t="shared" si="41"/>
        <v>#DIV/0!</v>
      </c>
      <c r="BOO10" s="127" t="e">
        <f t="shared" si="41"/>
        <v>#DIV/0!</v>
      </c>
      <c r="BOP10" s="127" t="e">
        <f t="shared" si="42"/>
        <v>#DIV/0!</v>
      </c>
      <c r="BOQ10" s="127" t="e">
        <f t="shared" si="42"/>
        <v>#DIV/0!</v>
      </c>
      <c r="BOR10" s="127" t="e">
        <f t="shared" si="42"/>
        <v>#DIV/0!</v>
      </c>
      <c r="BOS10" s="127" t="e">
        <f t="shared" si="42"/>
        <v>#DIV/0!</v>
      </c>
      <c r="BOT10" s="127" t="e">
        <f t="shared" si="42"/>
        <v>#DIV/0!</v>
      </c>
      <c r="BOU10" s="127" t="e">
        <f t="shared" si="42"/>
        <v>#DIV/0!</v>
      </c>
      <c r="BOV10" s="127" t="e">
        <f t="shared" si="42"/>
        <v>#DIV/0!</v>
      </c>
      <c r="BOW10" s="127" t="e">
        <f t="shared" si="42"/>
        <v>#DIV/0!</v>
      </c>
      <c r="BOX10" s="127" t="e">
        <f t="shared" si="42"/>
        <v>#DIV/0!</v>
      </c>
      <c r="BOY10" s="127" t="e">
        <f t="shared" si="42"/>
        <v>#DIV/0!</v>
      </c>
      <c r="BOZ10" s="127" t="e">
        <f t="shared" si="42"/>
        <v>#DIV/0!</v>
      </c>
      <c r="BPA10" s="127" t="e">
        <f t="shared" si="42"/>
        <v>#DIV/0!</v>
      </c>
      <c r="BPB10" s="127" t="e">
        <f t="shared" si="42"/>
        <v>#DIV/0!</v>
      </c>
      <c r="BPC10" s="127" t="e">
        <f t="shared" si="42"/>
        <v>#DIV/0!</v>
      </c>
      <c r="BPD10" s="127" t="e">
        <f t="shared" si="42"/>
        <v>#DIV/0!</v>
      </c>
      <c r="BPE10" s="127" t="e">
        <f t="shared" si="42"/>
        <v>#DIV/0!</v>
      </c>
      <c r="BPF10" s="127" t="e">
        <f t="shared" si="43"/>
        <v>#DIV/0!</v>
      </c>
      <c r="BPG10" s="127" t="e">
        <f t="shared" si="43"/>
        <v>#DIV/0!</v>
      </c>
      <c r="BPH10" s="127" t="e">
        <f t="shared" si="43"/>
        <v>#DIV/0!</v>
      </c>
      <c r="BPI10" s="127" t="e">
        <f t="shared" si="43"/>
        <v>#DIV/0!</v>
      </c>
      <c r="BPJ10" s="141">
        <f t="shared" si="44"/>
        <v>0</v>
      </c>
      <c r="BPK10" s="125">
        <f t="shared" si="44"/>
        <v>0</v>
      </c>
      <c r="BPL10" s="125">
        <f t="shared" si="44"/>
        <v>0</v>
      </c>
      <c r="BPM10" s="125">
        <f t="shared" si="44"/>
        <v>0</v>
      </c>
      <c r="BPN10" s="125">
        <f t="shared" si="44"/>
        <v>0</v>
      </c>
      <c r="BPO10" s="125">
        <f t="shared" si="44"/>
        <v>0</v>
      </c>
      <c r="BPP10" s="125">
        <f t="shared" si="44"/>
        <v>0</v>
      </c>
      <c r="BPQ10" s="125">
        <f t="shared" si="44"/>
        <v>0</v>
      </c>
      <c r="BPR10" s="125">
        <f t="shared" si="44"/>
        <v>0</v>
      </c>
      <c r="BPS10" s="125">
        <f t="shared" si="44"/>
        <v>0</v>
      </c>
      <c r="BPT10" s="125">
        <f t="shared" si="44"/>
        <v>0</v>
      </c>
      <c r="BPU10" s="125">
        <f t="shared" si="44"/>
        <v>0</v>
      </c>
      <c r="BPV10" s="125">
        <f t="shared" si="44"/>
        <v>0</v>
      </c>
      <c r="BPW10" s="125">
        <f t="shared" si="44"/>
        <v>0</v>
      </c>
      <c r="BPX10" s="125">
        <f t="shared" si="44"/>
        <v>0</v>
      </c>
      <c r="BPY10" s="125">
        <f t="shared" si="44"/>
        <v>0</v>
      </c>
      <c r="BPZ10" s="125">
        <f t="shared" si="45"/>
        <v>0</v>
      </c>
      <c r="BQA10" s="125">
        <f t="shared" si="45"/>
        <v>0</v>
      </c>
      <c r="BQB10" s="125">
        <f t="shared" si="45"/>
        <v>0</v>
      </c>
      <c r="BQC10" s="125">
        <f t="shared" si="45"/>
        <v>0</v>
      </c>
      <c r="BQD10" s="125">
        <f t="shared" si="45"/>
        <v>0</v>
      </c>
      <c r="BQE10" s="125">
        <f t="shared" si="45"/>
        <v>0</v>
      </c>
      <c r="BQF10" s="125">
        <f t="shared" si="45"/>
        <v>0</v>
      </c>
      <c r="BQG10" s="125">
        <f t="shared" si="45"/>
        <v>0</v>
      </c>
      <c r="BQH10" s="125">
        <f t="shared" si="45"/>
        <v>0</v>
      </c>
      <c r="BQI10" s="125">
        <f t="shared" si="45"/>
        <v>0</v>
      </c>
      <c r="BQJ10" s="125">
        <f t="shared" si="45"/>
        <v>0</v>
      </c>
      <c r="BQK10" s="125">
        <f t="shared" si="45"/>
        <v>0</v>
      </c>
      <c r="BQL10" s="125">
        <f t="shared" si="45"/>
        <v>0</v>
      </c>
      <c r="BQM10" s="125">
        <f t="shared" si="45"/>
        <v>0</v>
      </c>
      <c r="BQN10" s="125">
        <f t="shared" si="45"/>
        <v>0</v>
      </c>
      <c r="BQO10" s="125">
        <f t="shared" si="45"/>
        <v>0</v>
      </c>
      <c r="BQP10" s="125">
        <f t="shared" si="46"/>
        <v>0</v>
      </c>
      <c r="BQQ10" s="125">
        <f t="shared" si="46"/>
        <v>0</v>
      </c>
      <c r="BQR10" s="125">
        <f t="shared" si="46"/>
        <v>0</v>
      </c>
      <c r="BQS10" s="125">
        <f t="shared" si="46"/>
        <v>0</v>
      </c>
      <c r="BQT10" s="125">
        <f t="shared" si="46"/>
        <v>0</v>
      </c>
      <c r="BQU10" s="125">
        <f t="shared" si="46"/>
        <v>0</v>
      </c>
      <c r="BQV10" s="125">
        <f t="shared" si="46"/>
        <v>0</v>
      </c>
      <c r="BQW10" s="125">
        <f t="shared" si="46"/>
        <v>0</v>
      </c>
      <c r="BQX10" s="125">
        <f t="shared" si="46"/>
        <v>0</v>
      </c>
      <c r="BQY10" s="125">
        <f t="shared" si="46"/>
        <v>0</v>
      </c>
      <c r="BQZ10" s="125">
        <f t="shared" si="46"/>
        <v>0</v>
      </c>
      <c r="BRA10" s="125">
        <f t="shared" si="46"/>
        <v>0</v>
      </c>
      <c r="BRB10" s="125">
        <f t="shared" si="46"/>
        <v>0</v>
      </c>
      <c r="BRC10" s="125">
        <f t="shared" si="46"/>
        <v>0</v>
      </c>
      <c r="BRD10" s="125">
        <f t="shared" si="46"/>
        <v>0</v>
      </c>
      <c r="BRE10" s="125">
        <f t="shared" si="46"/>
        <v>0</v>
      </c>
      <c r="BRF10" s="125">
        <f t="shared" si="47"/>
        <v>0</v>
      </c>
      <c r="BRG10" s="125">
        <f t="shared" si="47"/>
        <v>0</v>
      </c>
      <c r="BRH10" s="125">
        <f t="shared" si="47"/>
        <v>0</v>
      </c>
      <c r="BRI10" s="125">
        <f t="shared" si="47"/>
        <v>0</v>
      </c>
      <c r="BRJ10" s="125">
        <f t="shared" si="47"/>
        <v>0</v>
      </c>
      <c r="BRK10" s="125">
        <f t="shared" si="47"/>
        <v>0</v>
      </c>
      <c r="BRL10" s="125">
        <f t="shared" si="47"/>
        <v>0</v>
      </c>
      <c r="BRM10" s="125">
        <f t="shared" si="47"/>
        <v>0</v>
      </c>
      <c r="BRN10" s="125">
        <f t="shared" si="47"/>
        <v>0</v>
      </c>
      <c r="BRO10" s="125">
        <f t="shared" si="47"/>
        <v>0</v>
      </c>
      <c r="BRP10" s="125">
        <f t="shared" si="47"/>
        <v>0</v>
      </c>
      <c r="BRQ10" s="125">
        <f t="shared" si="47"/>
        <v>0</v>
      </c>
      <c r="BRR10" s="125">
        <f t="shared" si="47"/>
        <v>0</v>
      </c>
      <c r="BRS10" s="125">
        <f t="shared" si="47"/>
        <v>0</v>
      </c>
      <c r="BRT10" s="125">
        <f t="shared" si="47"/>
        <v>0</v>
      </c>
      <c r="BRU10" s="125">
        <f t="shared" si="47"/>
        <v>0</v>
      </c>
      <c r="BRV10" s="125">
        <f t="shared" si="48"/>
        <v>0</v>
      </c>
      <c r="BRW10" s="125">
        <f t="shared" si="48"/>
        <v>0</v>
      </c>
      <c r="BRX10" s="125">
        <f t="shared" si="48"/>
        <v>0</v>
      </c>
      <c r="BRY10" s="125">
        <f t="shared" si="48"/>
        <v>0</v>
      </c>
      <c r="BRZ10" s="141" t="e">
        <f t="shared" si="49"/>
        <v>#DIV/0!</v>
      </c>
      <c r="BSA10" s="125" t="e">
        <f t="shared" si="49"/>
        <v>#DIV/0!</v>
      </c>
      <c r="BSB10" s="125" t="e">
        <f t="shared" si="49"/>
        <v>#DIV/0!</v>
      </c>
      <c r="BSC10" s="125" t="e">
        <f t="shared" si="49"/>
        <v>#DIV/0!</v>
      </c>
      <c r="BSD10" s="125" t="e">
        <f t="shared" si="49"/>
        <v>#DIV/0!</v>
      </c>
      <c r="BSE10" s="125" t="e">
        <f t="shared" si="49"/>
        <v>#DIV/0!</v>
      </c>
      <c r="BSF10" s="125" t="e">
        <f t="shared" si="49"/>
        <v>#DIV/0!</v>
      </c>
      <c r="BSG10" s="125" t="e">
        <f t="shared" si="49"/>
        <v>#DIV/0!</v>
      </c>
      <c r="BSH10" s="125" t="e">
        <f t="shared" si="49"/>
        <v>#DIV/0!</v>
      </c>
      <c r="BSI10" s="125" t="e">
        <f t="shared" si="49"/>
        <v>#DIV/0!</v>
      </c>
      <c r="BSJ10" s="125" t="e">
        <f t="shared" si="49"/>
        <v>#DIV/0!</v>
      </c>
      <c r="BSK10" s="125" t="e">
        <f t="shared" si="49"/>
        <v>#DIV/0!</v>
      </c>
      <c r="BSL10" s="125" t="e">
        <f t="shared" si="49"/>
        <v>#DIV/0!</v>
      </c>
      <c r="BSM10" s="125" t="e">
        <f t="shared" si="49"/>
        <v>#DIV/0!</v>
      </c>
      <c r="BSN10" s="125" t="e">
        <f t="shared" si="49"/>
        <v>#DIV/0!</v>
      </c>
      <c r="BSO10" s="125" t="e">
        <f t="shared" si="49"/>
        <v>#DIV/0!</v>
      </c>
      <c r="BSP10" s="125" t="e">
        <f t="shared" si="50"/>
        <v>#DIV/0!</v>
      </c>
      <c r="BSQ10" s="125" t="e">
        <f t="shared" si="50"/>
        <v>#DIV/0!</v>
      </c>
      <c r="BSR10" s="125" t="e">
        <f t="shared" si="50"/>
        <v>#DIV/0!</v>
      </c>
      <c r="BSS10" s="125" t="e">
        <f t="shared" si="50"/>
        <v>#DIV/0!</v>
      </c>
      <c r="BST10" s="125" t="e">
        <f t="shared" si="50"/>
        <v>#DIV/0!</v>
      </c>
      <c r="BSU10" s="125" t="e">
        <f t="shared" si="50"/>
        <v>#DIV/0!</v>
      </c>
      <c r="BSV10" s="125" t="e">
        <f t="shared" si="50"/>
        <v>#DIV/0!</v>
      </c>
      <c r="BSW10" s="125" t="e">
        <f t="shared" si="50"/>
        <v>#DIV/0!</v>
      </c>
      <c r="BSX10" s="125" t="e">
        <f t="shared" si="50"/>
        <v>#DIV/0!</v>
      </c>
      <c r="BSY10" s="125" t="e">
        <f t="shared" si="50"/>
        <v>#DIV/0!</v>
      </c>
      <c r="BSZ10" s="125" t="e">
        <f t="shared" si="50"/>
        <v>#DIV/0!</v>
      </c>
      <c r="BTA10" s="125" t="e">
        <f t="shared" si="50"/>
        <v>#DIV/0!</v>
      </c>
      <c r="BTB10" s="125" t="e">
        <f t="shared" si="50"/>
        <v>#DIV/0!</v>
      </c>
      <c r="BTC10" s="125" t="e">
        <f t="shared" si="50"/>
        <v>#DIV/0!</v>
      </c>
      <c r="BTD10" s="125" t="e">
        <f t="shared" si="50"/>
        <v>#DIV/0!</v>
      </c>
      <c r="BTE10" s="125" t="e">
        <f t="shared" si="50"/>
        <v>#DIV/0!</v>
      </c>
      <c r="BTF10" s="125" t="e">
        <f t="shared" si="51"/>
        <v>#DIV/0!</v>
      </c>
      <c r="BTG10" s="125" t="e">
        <f t="shared" si="51"/>
        <v>#DIV/0!</v>
      </c>
      <c r="BTH10" s="125" t="e">
        <f t="shared" si="51"/>
        <v>#DIV/0!</v>
      </c>
      <c r="BTI10" s="125" t="e">
        <f t="shared" si="51"/>
        <v>#DIV/0!</v>
      </c>
      <c r="BTJ10" s="125" t="e">
        <f t="shared" si="51"/>
        <v>#DIV/0!</v>
      </c>
      <c r="BTK10" s="125" t="e">
        <f t="shared" si="51"/>
        <v>#DIV/0!</v>
      </c>
      <c r="BTL10" s="125" t="e">
        <f t="shared" si="51"/>
        <v>#DIV/0!</v>
      </c>
      <c r="BTM10" s="125" t="e">
        <f t="shared" si="51"/>
        <v>#DIV/0!</v>
      </c>
      <c r="BTN10" s="125" t="e">
        <f t="shared" si="51"/>
        <v>#DIV/0!</v>
      </c>
      <c r="BTO10" s="125" t="e">
        <f t="shared" si="51"/>
        <v>#DIV/0!</v>
      </c>
      <c r="BTP10" s="125" t="e">
        <f t="shared" si="51"/>
        <v>#DIV/0!</v>
      </c>
      <c r="BTQ10" s="125" t="e">
        <f t="shared" si="51"/>
        <v>#DIV/0!</v>
      </c>
      <c r="BTR10" s="125" t="e">
        <f t="shared" si="51"/>
        <v>#DIV/0!</v>
      </c>
      <c r="BTS10" s="125" t="e">
        <f t="shared" si="51"/>
        <v>#DIV/0!</v>
      </c>
      <c r="BTT10" s="125" t="e">
        <f t="shared" si="51"/>
        <v>#DIV/0!</v>
      </c>
      <c r="BTU10" s="125" t="e">
        <f t="shared" si="51"/>
        <v>#DIV/0!</v>
      </c>
      <c r="BTV10" s="125" t="e">
        <f t="shared" si="52"/>
        <v>#DIV/0!</v>
      </c>
      <c r="BTW10" s="125" t="e">
        <f t="shared" si="52"/>
        <v>#DIV/0!</v>
      </c>
      <c r="BTX10" s="125" t="e">
        <f t="shared" si="52"/>
        <v>#DIV/0!</v>
      </c>
      <c r="BTY10" s="125" t="e">
        <f t="shared" si="52"/>
        <v>#DIV/0!</v>
      </c>
      <c r="BTZ10" s="125" t="e">
        <f t="shared" si="52"/>
        <v>#DIV/0!</v>
      </c>
      <c r="BUA10" s="125" t="e">
        <f t="shared" si="52"/>
        <v>#DIV/0!</v>
      </c>
      <c r="BUB10" s="125" t="e">
        <f t="shared" si="52"/>
        <v>#DIV/0!</v>
      </c>
      <c r="BUC10" s="125" t="e">
        <f t="shared" si="52"/>
        <v>#DIV/0!</v>
      </c>
      <c r="BUD10" s="125" t="e">
        <f t="shared" si="52"/>
        <v>#DIV/0!</v>
      </c>
      <c r="BUE10" s="125" t="e">
        <f t="shared" si="52"/>
        <v>#DIV/0!</v>
      </c>
      <c r="BUF10" s="125" t="e">
        <f t="shared" si="52"/>
        <v>#DIV/0!</v>
      </c>
      <c r="BUG10" s="125" t="e">
        <f t="shared" si="52"/>
        <v>#DIV/0!</v>
      </c>
      <c r="BUH10" s="125" t="e">
        <f t="shared" si="52"/>
        <v>#DIV/0!</v>
      </c>
      <c r="BUI10" s="125" t="e">
        <f t="shared" si="52"/>
        <v>#DIV/0!</v>
      </c>
      <c r="BUJ10" s="125" t="e">
        <f t="shared" si="52"/>
        <v>#DIV/0!</v>
      </c>
      <c r="BUK10" s="125" t="e">
        <f t="shared" si="52"/>
        <v>#DIV/0!</v>
      </c>
      <c r="BUL10" s="125" t="e">
        <f t="shared" si="53"/>
        <v>#DIV/0!</v>
      </c>
      <c r="BUM10" s="125" t="e">
        <f t="shared" si="53"/>
        <v>#DIV/0!</v>
      </c>
      <c r="BUN10" s="125" t="e">
        <f t="shared" si="53"/>
        <v>#DIV/0!</v>
      </c>
      <c r="BUO10" s="125" t="e">
        <f t="shared" si="53"/>
        <v>#DIV/0!</v>
      </c>
      <c r="BUP10" s="284" t="e">
        <f t="shared" si="54"/>
        <v>#DIV/0!</v>
      </c>
      <c r="BUQ10" s="110" t="e">
        <f t="shared" si="54"/>
        <v>#DIV/0!</v>
      </c>
      <c r="BUR10" s="110" t="e">
        <f t="shared" si="54"/>
        <v>#DIV/0!</v>
      </c>
      <c r="BUS10" s="110" t="e">
        <f t="shared" si="54"/>
        <v>#DIV/0!</v>
      </c>
      <c r="BUT10" s="110" t="e">
        <f t="shared" si="54"/>
        <v>#DIV/0!</v>
      </c>
      <c r="BUU10" s="110" t="e">
        <f t="shared" si="54"/>
        <v>#DIV/0!</v>
      </c>
      <c r="BUV10" s="110" t="e">
        <f t="shared" si="54"/>
        <v>#DIV/0!</v>
      </c>
      <c r="BUW10" s="110" t="e">
        <f t="shared" si="54"/>
        <v>#DIV/0!</v>
      </c>
      <c r="BUX10" s="110" t="e">
        <f t="shared" si="54"/>
        <v>#DIV/0!</v>
      </c>
      <c r="BUY10" s="110" t="e">
        <f t="shared" si="54"/>
        <v>#DIV/0!</v>
      </c>
      <c r="BUZ10" s="110" t="e">
        <f t="shared" si="54"/>
        <v>#DIV/0!</v>
      </c>
      <c r="BVA10" s="110" t="e">
        <f t="shared" si="54"/>
        <v>#DIV/0!</v>
      </c>
      <c r="BVB10" s="110" t="e">
        <f t="shared" si="54"/>
        <v>#DIV/0!</v>
      </c>
      <c r="BVC10" s="110" t="e">
        <f t="shared" si="54"/>
        <v>#DIV/0!</v>
      </c>
      <c r="BVD10" s="110" t="e">
        <f t="shared" si="54"/>
        <v>#DIV/0!</v>
      </c>
      <c r="BVE10" s="110" t="e">
        <f t="shared" si="54"/>
        <v>#DIV/0!</v>
      </c>
      <c r="BVF10" s="110" t="e">
        <f t="shared" si="55"/>
        <v>#DIV/0!</v>
      </c>
      <c r="BVG10" s="110" t="e">
        <f t="shared" si="55"/>
        <v>#DIV/0!</v>
      </c>
      <c r="BVH10" s="110" t="e">
        <f t="shared" si="55"/>
        <v>#DIV/0!</v>
      </c>
      <c r="BVI10" s="110" t="e">
        <f t="shared" si="55"/>
        <v>#DIV/0!</v>
      </c>
      <c r="BVJ10" s="110" t="e">
        <f t="shared" si="55"/>
        <v>#DIV/0!</v>
      </c>
      <c r="BVK10" s="110" t="e">
        <f t="shared" si="55"/>
        <v>#DIV/0!</v>
      </c>
      <c r="BVL10" s="110" t="e">
        <f t="shared" si="55"/>
        <v>#DIV/0!</v>
      </c>
      <c r="BVM10" s="110" t="e">
        <f t="shared" si="55"/>
        <v>#DIV/0!</v>
      </c>
      <c r="BVN10" s="110" t="e">
        <f t="shared" si="55"/>
        <v>#DIV/0!</v>
      </c>
      <c r="BVO10" s="110" t="e">
        <f t="shared" si="55"/>
        <v>#DIV/0!</v>
      </c>
      <c r="BVP10" s="110" t="e">
        <f t="shared" si="55"/>
        <v>#DIV/0!</v>
      </c>
      <c r="BVQ10" s="110" t="e">
        <f t="shared" si="55"/>
        <v>#DIV/0!</v>
      </c>
      <c r="BVR10" s="110" t="e">
        <f t="shared" si="55"/>
        <v>#DIV/0!</v>
      </c>
      <c r="BVS10" s="110" t="e">
        <f t="shared" si="55"/>
        <v>#DIV/0!</v>
      </c>
      <c r="BVT10" s="110" t="e">
        <f t="shared" si="55"/>
        <v>#DIV/0!</v>
      </c>
      <c r="BVU10" s="110" t="e">
        <f t="shared" si="55"/>
        <v>#DIV/0!</v>
      </c>
      <c r="BVV10" s="110" t="e">
        <f t="shared" si="56"/>
        <v>#DIV/0!</v>
      </c>
      <c r="BVW10" s="110" t="e">
        <f t="shared" si="56"/>
        <v>#DIV/0!</v>
      </c>
      <c r="BVX10" s="110" t="e">
        <f t="shared" si="56"/>
        <v>#DIV/0!</v>
      </c>
      <c r="BVY10" s="110" t="e">
        <f t="shared" si="56"/>
        <v>#DIV/0!</v>
      </c>
      <c r="BVZ10" s="110" t="e">
        <f t="shared" si="56"/>
        <v>#DIV/0!</v>
      </c>
      <c r="BWA10" s="110" t="e">
        <f t="shared" si="56"/>
        <v>#DIV/0!</v>
      </c>
      <c r="BWB10" s="110" t="e">
        <f t="shared" si="56"/>
        <v>#DIV/0!</v>
      </c>
      <c r="BWC10" s="110" t="e">
        <f t="shared" si="56"/>
        <v>#DIV/0!</v>
      </c>
      <c r="BWD10" s="110" t="e">
        <f t="shared" si="56"/>
        <v>#DIV/0!</v>
      </c>
      <c r="BWE10" s="110" t="e">
        <f t="shared" si="56"/>
        <v>#DIV/0!</v>
      </c>
      <c r="BWF10" s="110" t="e">
        <f t="shared" si="56"/>
        <v>#DIV/0!</v>
      </c>
      <c r="BWG10" s="110" t="e">
        <f t="shared" si="56"/>
        <v>#DIV/0!</v>
      </c>
      <c r="BWH10" s="110" t="e">
        <f t="shared" si="56"/>
        <v>#DIV/0!</v>
      </c>
      <c r="BWI10" s="110" t="e">
        <f t="shared" si="56"/>
        <v>#DIV/0!</v>
      </c>
      <c r="BWJ10" s="110" t="e">
        <f t="shared" si="56"/>
        <v>#DIV/0!</v>
      </c>
      <c r="BWK10" s="110" t="e">
        <f t="shared" si="56"/>
        <v>#DIV/0!</v>
      </c>
      <c r="BWL10" s="110" t="e">
        <f t="shared" si="57"/>
        <v>#DIV/0!</v>
      </c>
      <c r="BWM10" s="110" t="e">
        <f t="shared" si="57"/>
        <v>#DIV/0!</v>
      </c>
      <c r="BWN10" s="110" t="e">
        <f t="shared" si="57"/>
        <v>#DIV/0!</v>
      </c>
      <c r="BWO10" s="110" t="e">
        <f t="shared" si="57"/>
        <v>#DIV/0!</v>
      </c>
      <c r="BWP10" s="110" t="e">
        <f t="shared" si="57"/>
        <v>#DIV/0!</v>
      </c>
      <c r="BWQ10" s="110" t="e">
        <f t="shared" si="57"/>
        <v>#DIV/0!</v>
      </c>
      <c r="BWR10" s="110" t="e">
        <f t="shared" si="57"/>
        <v>#DIV/0!</v>
      </c>
      <c r="BWS10" s="110" t="e">
        <f t="shared" si="57"/>
        <v>#DIV/0!</v>
      </c>
      <c r="BWT10" s="110" t="e">
        <f t="shared" si="57"/>
        <v>#DIV/0!</v>
      </c>
      <c r="BWU10" s="110" t="e">
        <f t="shared" si="57"/>
        <v>#DIV/0!</v>
      </c>
      <c r="BWV10" s="110" t="e">
        <f t="shared" si="57"/>
        <v>#DIV/0!</v>
      </c>
      <c r="BWW10" s="110" t="e">
        <f t="shared" si="57"/>
        <v>#DIV/0!</v>
      </c>
      <c r="BWX10" s="110" t="e">
        <f t="shared" si="57"/>
        <v>#DIV/0!</v>
      </c>
      <c r="BWY10" s="110" t="e">
        <f t="shared" si="57"/>
        <v>#DIV/0!</v>
      </c>
      <c r="BWZ10" s="110" t="e">
        <f t="shared" si="57"/>
        <v>#DIV/0!</v>
      </c>
      <c r="BXA10" s="110" t="e">
        <f t="shared" si="57"/>
        <v>#DIV/0!</v>
      </c>
      <c r="BXB10" s="110" t="e">
        <f t="shared" si="58"/>
        <v>#DIV/0!</v>
      </c>
      <c r="BXC10" s="165" t="e">
        <f t="shared" si="59"/>
        <v>#DIV/0!</v>
      </c>
      <c r="BXD10" s="128" t="e">
        <f t="shared" si="59"/>
        <v>#DIV/0!</v>
      </c>
      <c r="BXE10" s="128" t="e">
        <f t="shared" si="59"/>
        <v>#DIV/0!</v>
      </c>
      <c r="BXF10" s="128" t="e">
        <f t="shared" si="59"/>
        <v>#DIV/0!</v>
      </c>
      <c r="BXG10" s="128" t="e">
        <f t="shared" si="59"/>
        <v>#DIV/0!</v>
      </c>
      <c r="BXH10" s="128" t="e">
        <f t="shared" si="59"/>
        <v>#DIV/0!</v>
      </c>
      <c r="BXI10" s="128" t="e">
        <f t="shared" si="59"/>
        <v>#DIV/0!</v>
      </c>
      <c r="BXJ10" s="128" t="e">
        <f t="shared" si="59"/>
        <v>#DIV/0!</v>
      </c>
      <c r="BXK10" s="128" t="e">
        <f t="shared" si="59"/>
        <v>#DIV/0!</v>
      </c>
      <c r="BXL10" s="128" t="e">
        <f t="shared" si="59"/>
        <v>#DIV/0!</v>
      </c>
      <c r="BXM10" s="128" t="e">
        <f t="shared" si="59"/>
        <v>#DIV/0!</v>
      </c>
      <c r="BXN10" s="128" t="e">
        <f t="shared" si="59"/>
        <v>#DIV/0!</v>
      </c>
      <c r="BXO10" s="128" t="e">
        <f t="shared" si="59"/>
        <v>#DIV/0!</v>
      </c>
      <c r="BXP10" s="128" t="e">
        <f t="shared" si="59"/>
        <v>#DIV/0!</v>
      </c>
      <c r="BXQ10" s="128" t="e">
        <f t="shared" si="59"/>
        <v>#DIV/0!</v>
      </c>
      <c r="BXR10" s="128" t="e">
        <f t="shared" si="59"/>
        <v>#DIV/0!</v>
      </c>
      <c r="BXS10" s="128" t="e">
        <f t="shared" si="60"/>
        <v>#DIV/0!</v>
      </c>
      <c r="BXT10" s="128" t="e">
        <f t="shared" si="60"/>
        <v>#DIV/0!</v>
      </c>
      <c r="BXU10" s="128" t="e">
        <f t="shared" si="60"/>
        <v>#DIV/0!</v>
      </c>
      <c r="BXV10" s="128" t="e">
        <f t="shared" si="60"/>
        <v>#DIV/0!</v>
      </c>
      <c r="BXW10" s="128" t="e">
        <f t="shared" si="60"/>
        <v>#DIV/0!</v>
      </c>
      <c r="BXX10" s="128" t="e">
        <f t="shared" si="60"/>
        <v>#DIV/0!</v>
      </c>
      <c r="BXY10" s="128" t="e">
        <f t="shared" si="60"/>
        <v>#DIV/0!</v>
      </c>
      <c r="BXZ10" s="128" t="e">
        <f t="shared" si="60"/>
        <v>#DIV/0!</v>
      </c>
      <c r="BYA10" s="128" t="e">
        <f t="shared" si="60"/>
        <v>#DIV/0!</v>
      </c>
      <c r="BYB10" s="128" t="e">
        <f t="shared" si="60"/>
        <v>#DIV/0!</v>
      </c>
      <c r="BYC10" s="128" t="e">
        <f t="shared" si="60"/>
        <v>#DIV/0!</v>
      </c>
      <c r="BYD10" s="128" t="e">
        <f t="shared" si="60"/>
        <v>#DIV/0!</v>
      </c>
      <c r="BYE10" s="128" t="e">
        <f t="shared" si="60"/>
        <v>#DIV/0!</v>
      </c>
      <c r="BYF10" s="128" t="e">
        <f t="shared" si="60"/>
        <v>#DIV/0!</v>
      </c>
      <c r="BYG10" s="128" t="e">
        <f t="shared" si="60"/>
        <v>#DIV/0!</v>
      </c>
      <c r="BYH10" s="128" t="e">
        <f t="shared" si="60"/>
        <v>#DIV/0!</v>
      </c>
      <c r="BYI10" s="128" t="e">
        <f t="shared" si="61"/>
        <v>#DIV/0!</v>
      </c>
      <c r="BYJ10" s="128" t="e">
        <f t="shared" si="61"/>
        <v>#DIV/0!</v>
      </c>
      <c r="BYK10" s="128" t="e">
        <f t="shared" si="61"/>
        <v>#DIV/0!</v>
      </c>
      <c r="BYL10" s="128" t="e">
        <f t="shared" si="61"/>
        <v>#DIV/0!</v>
      </c>
      <c r="BYM10" s="128" t="e">
        <f t="shared" si="61"/>
        <v>#DIV/0!</v>
      </c>
      <c r="BYN10" s="128" t="e">
        <f t="shared" si="61"/>
        <v>#DIV/0!</v>
      </c>
      <c r="BYO10" s="128" t="e">
        <f t="shared" si="61"/>
        <v>#DIV/0!</v>
      </c>
      <c r="BYP10" s="128" t="e">
        <f t="shared" si="61"/>
        <v>#DIV/0!</v>
      </c>
      <c r="BYQ10" s="128" t="e">
        <f t="shared" si="61"/>
        <v>#DIV/0!</v>
      </c>
      <c r="BYR10" s="128" t="e">
        <f t="shared" si="61"/>
        <v>#DIV/0!</v>
      </c>
      <c r="BYS10" s="128" t="e">
        <f t="shared" si="61"/>
        <v>#DIV/0!</v>
      </c>
      <c r="BYT10" s="128" t="e">
        <f t="shared" si="61"/>
        <v>#DIV/0!</v>
      </c>
      <c r="BYU10" s="128" t="e">
        <f t="shared" si="61"/>
        <v>#DIV/0!</v>
      </c>
      <c r="BYV10" s="128" t="e">
        <f t="shared" si="61"/>
        <v>#DIV/0!</v>
      </c>
      <c r="BYW10" s="128" t="e">
        <f t="shared" si="61"/>
        <v>#DIV/0!</v>
      </c>
      <c r="BYX10" s="128" t="e">
        <f t="shared" si="61"/>
        <v>#DIV/0!</v>
      </c>
      <c r="BYY10" s="128" t="e">
        <f t="shared" si="62"/>
        <v>#DIV/0!</v>
      </c>
      <c r="BYZ10" s="128" t="e">
        <f t="shared" si="62"/>
        <v>#DIV/0!</v>
      </c>
      <c r="BZA10" s="128" t="e">
        <f t="shared" si="62"/>
        <v>#DIV/0!</v>
      </c>
      <c r="BZB10" s="128" t="e">
        <f t="shared" si="62"/>
        <v>#DIV/0!</v>
      </c>
      <c r="BZC10" s="128" t="e">
        <f t="shared" si="62"/>
        <v>#DIV/0!</v>
      </c>
      <c r="BZD10" s="128" t="e">
        <f t="shared" si="62"/>
        <v>#DIV/0!</v>
      </c>
      <c r="BZE10" s="128" t="e">
        <f t="shared" si="62"/>
        <v>#DIV/0!</v>
      </c>
      <c r="BZF10" s="128" t="e">
        <f t="shared" si="62"/>
        <v>#DIV/0!</v>
      </c>
      <c r="BZG10" s="128" t="e">
        <f t="shared" si="62"/>
        <v>#DIV/0!</v>
      </c>
      <c r="BZH10" s="128" t="e">
        <f t="shared" si="62"/>
        <v>#DIV/0!</v>
      </c>
      <c r="BZI10" s="128" t="e">
        <f t="shared" si="62"/>
        <v>#DIV/0!</v>
      </c>
      <c r="BZJ10" s="128" t="e">
        <f t="shared" si="62"/>
        <v>#DIV/0!</v>
      </c>
      <c r="BZK10" s="128" t="e">
        <f t="shared" si="62"/>
        <v>#DIV/0!</v>
      </c>
      <c r="BZL10" s="128" t="e">
        <f t="shared" si="62"/>
        <v>#DIV/0!</v>
      </c>
      <c r="BZM10" s="128" t="e">
        <f t="shared" si="62"/>
        <v>#DIV/0!</v>
      </c>
      <c r="BZN10" s="128" t="e">
        <f t="shared" si="62"/>
        <v>#DIV/0!</v>
      </c>
      <c r="BZO10" s="128" t="e">
        <f t="shared" si="63"/>
        <v>#DIV/0!</v>
      </c>
      <c r="BZP10" s="163" t="e">
        <f t="shared" si="64"/>
        <v>#DIV/0!</v>
      </c>
      <c r="BZQ10" s="127" t="e">
        <f t="shared" si="64"/>
        <v>#DIV/0!</v>
      </c>
      <c r="BZR10" s="127" t="e">
        <f t="shared" si="64"/>
        <v>#DIV/0!</v>
      </c>
      <c r="BZS10" s="127" t="e">
        <f t="shared" si="64"/>
        <v>#DIV/0!</v>
      </c>
      <c r="BZT10" s="127" t="e">
        <f t="shared" si="64"/>
        <v>#DIV/0!</v>
      </c>
      <c r="BZU10" s="127" t="e">
        <f t="shared" si="64"/>
        <v>#DIV/0!</v>
      </c>
      <c r="BZV10" s="127" t="e">
        <f t="shared" si="64"/>
        <v>#DIV/0!</v>
      </c>
      <c r="BZW10" s="127" t="e">
        <f t="shared" si="64"/>
        <v>#DIV/0!</v>
      </c>
      <c r="BZX10" s="127" t="e">
        <f t="shared" si="64"/>
        <v>#DIV/0!</v>
      </c>
      <c r="BZY10" s="127" t="e">
        <f t="shared" si="64"/>
        <v>#DIV/0!</v>
      </c>
      <c r="BZZ10" s="127" t="e">
        <f t="shared" si="64"/>
        <v>#DIV/0!</v>
      </c>
      <c r="CAA10" s="127" t="e">
        <f t="shared" si="64"/>
        <v>#DIV/0!</v>
      </c>
      <c r="CAB10" s="127" t="e">
        <f t="shared" si="64"/>
        <v>#DIV/0!</v>
      </c>
      <c r="CAC10" s="127" t="e">
        <f t="shared" si="64"/>
        <v>#DIV/0!</v>
      </c>
      <c r="CAD10" s="127" t="e">
        <f t="shared" si="64"/>
        <v>#DIV/0!</v>
      </c>
      <c r="CAE10" s="127" t="e">
        <f t="shared" si="64"/>
        <v>#DIV/0!</v>
      </c>
      <c r="CAF10" s="127" t="e">
        <f t="shared" si="65"/>
        <v>#DIV/0!</v>
      </c>
      <c r="CAG10" s="127" t="e">
        <f t="shared" si="65"/>
        <v>#DIV/0!</v>
      </c>
      <c r="CAH10" s="127" t="e">
        <f t="shared" si="65"/>
        <v>#DIV/0!</v>
      </c>
      <c r="CAI10" s="127" t="e">
        <f t="shared" si="65"/>
        <v>#DIV/0!</v>
      </c>
      <c r="CAJ10" s="127" t="e">
        <f t="shared" si="65"/>
        <v>#DIV/0!</v>
      </c>
      <c r="CAK10" s="127" t="e">
        <f t="shared" si="65"/>
        <v>#DIV/0!</v>
      </c>
      <c r="CAL10" s="127" t="e">
        <f t="shared" si="65"/>
        <v>#DIV/0!</v>
      </c>
      <c r="CAM10" s="127" t="e">
        <f t="shared" si="65"/>
        <v>#DIV/0!</v>
      </c>
      <c r="CAN10" s="127" t="e">
        <f t="shared" si="65"/>
        <v>#DIV/0!</v>
      </c>
      <c r="CAO10" s="127" t="e">
        <f t="shared" si="65"/>
        <v>#DIV/0!</v>
      </c>
      <c r="CAP10" s="127" t="e">
        <f t="shared" si="65"/>
        <v>#DIV/0!</v>
      </c>
      <c r="CAQ10" s="127" t="e">
        <f t="shared" si="65"/>
        <v>#DIV/0!</v>
      </c>
      <c r="CAR10" s="127" t="e">
        <f t="shared" si="65"/>
        <v>#DIV/0!</v>
      </c>
      <c r="CAS10" s="127" t="e">
        <f t="shared" si="65"/>
        <v>#DIV/0!</v>
      </c>
      <c r="CAT10" s="127" t="e">
        <f t="shared" si="65"/>
        <v>#DIV/0!</v>
      </c>
      <c r="CAU10" s="127" t="e">
        <f t="shared" si="65"/>
        <v>#DIV/0!</v>
      </c>
      <c r="CAV10" s="127" t="e">
        <f t="shared" si="66"/>
        <v>#DIV/0!</v>
      </c>
      <c r="CAW10" s="127" t="e">
        <f t="shared" si="66"/>
        <v>#DIV/0!</v>
      </c>
      <c r="CAX10" s="127" t="e">
        <f t="shared" si="66"/>
        <v>#DIV/0!</v>
      </c>
      <c r="CAY10" s="127" t="e">
        <f t="shared" si="66"/>
        <v>#DIV/0!</v>
      </c>
      <c r="CAZ10" s="127" t="e">
        <f t="shared" si="66"/>
        <v>#DIV/0!</v>
      </c>
      <c r="CBA10" s="127" t="e">
        <f t="shared" si="66"/>
        <v>#DIV/0!</v>
      </c>
      <c r="CBB10" s="127" t="e">
        <f t="shared" si="66"/>
        <v>#DIV/0!</v>
      </c>
      <c r="CBC10" s="127" t="e">
        <f t="shared" si="66"/>
        <v>#DIV/0!</v>
      </c>
      <c r="CBD10" s="127" t="e">
        <f t="shared" si="66"/>
        <v>#DIV/0!</v>
      </c>
      <c r="CBE10" s="127" t="e">
        <f t="shared" si="66"/>
        <v>#DIV/0!</v>
      </c>
      <c r="CBF10" s="127" t="e">
        <f t="shared" si="66"/>
        <v>#DIV/0!</v>
      </c>
      <c r="CBG10" s="127" t="e">
        <f t="shared" si="66"/>
        <v>#DIV/0!</v>
      </c>
      <c r="CBH10" s="127" t="e">
        <f t="shared" si="66"/>
        <v>#DIV/0!</v>
      </c>
      <c r="CBI10" s="127" t="e">
        <f t="shared" si="66"/>
        <v>#DIV/0!</v>
      </c>
      <c r="CBJ10" s="127" t="e">
        <f t="shared" si="66"/>
        <v>#DIV/0!</v>
      </c>
      <c r="CBK10" s="127" t="e">
        <f t="shared" si="66"/>
        <v>#DIV/0!</v>
      </c>
      <c r="CBL10" s="127" t="e">
        <f t="shared" si="67"/>
        <v>#DIV/0!</v>
      </c>
      <c r="CBM10" s="127" t="e">
        <f t="shared" si="67"/>
        <v>#DIV/0!</v>
      </c>
      <c r="CBN10" s="127" t="e">
        <f t="shared" si="67"/>
        <v>#DIV/0!</v>
      </c>
      <c r="CBO10" s="127" t="e">
        <f t="shared" si="67"/>
        <v>#DIV/0!</v>
      </c>
      <c r="CBP10" s="127" t="e">
        <f t="shared" si="67"/>
        <v>#DIV/0!</v>
      </c>
      <c r="CBQ10" s="127" t="e">
        <f t="shared" si="67"/>
        <v>#DIV/0!</v>
      </c>
      <c r="CBR10" s="127" t="e">
        <f t="shared" si="67"/>
        <v>#DIV/0!</v>
      </c>
      <c r="CBS10" s="127" t="e">
        <f t="shared" si="67"/>
        <v>#DIV/0!</v>
      </c>
      <c r="CBT10" s="127" t="e">
        <f t="shared" si="67"/>
        <v>#DIV/0!</v>
      </c>
      <c r="CBU10" s="127" t="e">
        <f t="shared" si="67"/>
        <v>#DIV/0!</v>
      </c>
      <c r="CBV10" s="127" t="e">
        <f t="shared" si="67"/>
        <v>#DIV/0!</v>
      </c>
      <c r="CBW10" s="127" t="e">
        <f t="shared" si="67"/>
        <v>#DIV/0!</v>
      </c>
      <c r="CBX10" s="127" t="e">
        <f t="shared" si="67"/>
        <v>#DIV/0!</v>
      </c>
      <c r="CBY10" s="127" t="e">
        <f t="shared" si="67"/>
        <v>#DIV/0!</v>
      </c>
      <c r="CBZ10" s="127" t="e">
        <f t="shared" si="67"/>
        <v>#DIV/0!</v>
      </c>
      <c r="CCA10" s="127" t="e">
        <f t="shared" si="67"/>
        <v>#DIV/0!</v>
      </c>
      <c r="CCB10" s="127" t="e">
        <f t="shared" si="68"/>
        <v>#DIV/0!</v>
      </c>
      <c r="CCC10" s="163" t="e">
        <f t="shared" si="69"/>
        <v>#DIV/0!</v>
      </c>
      <c r="CCD10" s="127" t="e">
        <f t="shared" si="69"/>
        <v>#DIV/0!</v>
      </c>
      <c r="CCE10" s="127" t="e">
        <f t="shared" si="69"/>
        <v>#DIV/0!</v>
      </c>
      <c r="CCF10" s="127" t="e">
        <f t="shared" si="69"/>
        <v>#DIV/0!</v>
      </c>
      <c r="CCG10" s="127" t="e">
        <f t="shared" si="69"/>
        <v>#DIV/0!</v>
      </c>
      <c r="CCH10" s="127" t="e">
        <f t="shared" si="69"/>
        <v>#DIV/0!</v>
      </c>
      <c r="CCI10" s="127" t="e">
        <f t="shared" si="69"/>
        <v>#DIV/0!</v>
      </c>
      <c r="CCJ10" s="127" t="e">
        <f t="shared" si="69"/>
        <v>#DIV/0!</v>
      </c>
      <c r="CCK10" s="127" t="e">
        <f t="shared" si="69"/>
        <v>#DIV/0!</v>
      </c>
      <c r="CCL10" s="127" t="e">
        <f t="shared" si="69"/>
        <v>#DIV/0!</v>
      </c>
      <c r="CCM10" s="127" t="e">
        <f t="shared" si="69"/>
        <v>#DIV/0!</v>
      </c>
      <c r="CCN10" s="127" t="e">
        <f t="shared" si="69"/>
        <v>#DIV/0!</v>
      </c>
      <c r="CCO10" s="127" t="e">
        <f t="shared" si="69"/>
        <v>#DIV/0!</v>
      </c>
      <c r="CCP10" s="127" t="e">
        <f t="shared" si="69"/>
        <v>#DIV/0!</v>
      </c>
      <c r="CCQ10" s="127" t="e">
        <f t="shared" si="69"/>
        <v>#DIV/0!</v>
      </c>
      <c r="CCR10" s="127" t="e">
        <f t="shared" si="69"/>
        <v>#DIV/0!</v>
      </c>
      <c r="CCS10" s="127" t="e">
        <f t="shared" si="70"/>
        <v>#DIV/0!</v>
      </c>
      <c r="CCT10" s="127" t="e">
        <f t="shared" si="70"/>
        <v>#DIV/0!</v>
      </c>
      <c r="CCU10" s="127" t="e">
        <f t="shared" si="70"/>
        <v>#DIV/0!</v>
      </c>
      <c r="CCV10" s="127" t="e">
        <f t="shared" si="70"/>
        <v>#DIV/0!</v>
      </c>
      <c r="CCW10" s="127" t="e">
        <f t="shared" si="70"/>
        <v>#DIV/0!</v>
      </c>
      <c r="CCX10" s="127" t="e">
        <f t="shared" si="70"/>
        <v>#DIV/0!</v>
      </c>
      <c r="CCY10" s="127" t="e">
        <f t="shared" si="70"/>
        <v>#DIV/0!</v>
      </c>
      <c r="CCZ10" s="127" t="e">
        <f t="shared" si="70"/>
        <v>#DIV/0!</v>
      </c>
      <c r="CDA10" s="127" t="e">
        <f t="shared" si="70"/>
        <v>#DIV/0!</v>
      </c>
      <c r="CDB10" s="127" t="e">
        <f t="shared" si="70"/>
        <v>#DIV/0!</v>
      </c>
      <c r="CDC10" s="127" t="e">
        <f t="shared" si="70"/>
        <v>#DIV/0!</v>
      </c>
      <c r="CDD10" s="127" t="e">
        <f t="shared" si="70"/>
        <v>#DIV/0!</v>
      </c>
      <c r="CDE10" s="127" t="e">
        <f t="shared" si="70"/>
        <v>#DIV/0!</v>
      </c>
      <c r="CDF10" s="127" t="e">
        <f t="shared" si="70"/>
        <v>#DIV/0!</v>
      </c>
      <c r="CDG10" s="127" t="e">
        <f t="shared" si="70"/>
        <v>#DIV/0!</v>
      </c>
      <c r="CDH10" s="127" t="e">
        <f t="shared" si="70"/>
        <v>#DIV/0!</v>
      </c>
      <c r="CDI10" s="127" t="e">
        <f t="shared" si="71"/>
        <v>#DIV/0!</v>
      </c>
      <c r="CDJ10" s="127" t="e">
        <f t="shared" si="71"/>
        <v>#DIV/0!</v>
      </c>
      <c r="CDK10" s="127" t="e">
        <f t="shared" si="71"/>
        <v>#DIV/0!</v>
      </c>
      <c r="CDL10" s="127" t="e">
        <f t="shared" si="71"/>
        <v>#DIV/0!</v>
      </c>
      <c r="CDM10" s="127" t="e">
        <f t="shared" si="71"/>
        <v>#DIV/0!</v>
      </c>
      <c r="CDN10" s="127" t="e">
        <f t="shared" si="71"/>
        <v>#DIV/0!</v>
      </c>
      <c r="CDO10" s="127" t="e">
        <f t="shared" si="71"/>
        <v>#DIV/0!</v>
      </c>
      <c r="CDP10" s="127" t="e">
        <f t="shared" si="71"/>
        <v>#DIV/0!</v>
      </c>
      <c r="CDQ10" s="127" t="e">
        <f t="shared" si="71"/>
        <v>#DIV/0!</v>
      </c>
      <c r="CDR10" s="127" t="e">
        <f t="shared" si="71"/>
        <v>#DIV/0!</v>
      </c>
      <c r="CDS10" s="127" t="e">
        <f t="shared" si="71"/>
        <v>#DIV/0!</v>
      </c>
      <c r="CDT10" s="127" t="e">
        <f t="shared" si="71"/>
        <v>#DIV/0!</v>
      </c>
      <c r="CDU10" s="127" t="e">
        <f t="shared" si="71"/>
        <v>#DIV/0!</v>
      </c>
      <c r="CDV10" s="127" t="e">
        <f t="shared" si="71"/>
        <v>#DIV/0!</v>
      </c>
      <c r="CDW10" s="127" t="e">
        <f t="shared" si="71"/>
        <v>#DIV/0!</v>
      </c>
      <c r="CDX10" s="127" t="e">
        <f t="shared" si="71"/>
        <v>#DIV/0!</v>
      </c>
      <c r="CDY10" s="127" t="e">
        <f t="shared" si="72"/>
        <v>#DIV/0!</v>
      </c>
      <c r="CDZ10" s="127" t="e">
        <f t="shared" si="72"/>
        <v>#DIV/0!</v>
      </c>
      <c r="CEA10" s="127" t="e">
        <f t="shared" si="72"/>
        <v>#DIV/0!</v>
      </c>
      <c r="CEB10" s="127" t="e">
        <f t="shared" si="72"/>
        <v>#DIV/0!</v>
      </c>
      <c r="CEC10" s="127" t="e">
        <f t="shared" si="72"/>
        <v>#DIV/0!</v>
      </c>
      <c r="CED10" s="127" t="e">
        <f t="shared" si="72"/>
        <v>#DIV/0!</v>
      </c>
      <c r="CEE10" s="127" t="e">
        <f t="shared" si="72"/>
        <v>#DIV/0!</v>
      </c>
      <c r="CEF10" s="127" t="e">
        <f t="shared" si="72"/>
        <v>#DIV/0!</v>
      </c>
      <c r="CEG10" s="127" t="e">
        <f t="shared" si="72"/>
        <v>#DIV/0!</v>
      </c>
      <c r="CEH10" s="127" t="e">
        <f t="shared" si="72"/>
        <v>#DIV/0!</v>
      </c>
      <c r="CEI10" s="127" t="e">
        <f t="shared" si="72"/>
        <v>#DIV/0!</v>
      </c>
      <c r="CEJ10" s="127" t="e">
        <f t="shared" si="72"/>
        <v>#DIV/0!</v>
      </c>
      <c r="CEK10" s="127" t="e">
        <f t="shared" si="72"/>
        <v>#DIV/0!</v>
      </c>
      <c r="CEL10" s="127" t="e">
        <f t="shared" si="72"/>
        <v>#DIV/0!</v>
      </c>
      <c r="CEM10" s="127" t="e">
        <f t="shared" si="72"/>
        <v>#DIV/0!</v>
      </c>
      <c r="CEN10" s="127" t="e">
        <f t="shared" si="72"/>
        <v>#DIV/0!</v>
      </c>
      <c r="CEO10" s="127" t="e">
        <f t="shared" si="73"/>
        <v>#DIV/0!</v>
      </c>
      <c r="CEP10" s="163" t="e">
        <f t="shared" si="74"/>
        <v>#DIV/0!</v>
      </c>
      <c r="CEQ10" s="127" t="e">
        <f t="shared" si="74"/>
        <v>#DIV/0!</v>
      </c>
      <c r="CER10" s="127" t="e">
        <f t="shared" si="74"/>
        <v>#DIV/0!</v>
      </c>
      <c r="CES10" s="127" t="e">
        <f t="shared" si="74"/>
        <v>#DIV/0!</v>
      </c>
      <c r="CET10" s="127" t="e">
        <f t="shared" si="74"/>
        <v>#DIV/0!</v>
      </c>
      <c r="CEU10" s="127" t="e">
        <f t="shared" si="74"/>
        <v>#DIV/0!</v>
      </c>
      <c r="CEV10" s="127" t="e">
        <f t="shared" si="74"/>
        <v>#DIV/0!</v>
      </c>
      <c r="CEW10" s="127" t="e">
        <f t="shared" si="74"/>
        <v>#DIV/0!</v>
      </c>
      <c r="CEX10" s="127" t="e">
        <f t="shared" si="74"/>
        <v>#DIV/0!</v>
      </c>
      <c r="CEY10" s="127" t="e">
        <f t="shared" si="74"/>
        <v>#DIV/0!</v>
      </c>
      <c r="CEZ10" s="127" t="e">
        <f t="shared" si="74"/>
        <v>#DIV/0!</v>
      </c>
      <c r="CFA10" s="127" t="e">
        <f t="shared" si="74"/>
        <v>#DIV/0!</v>
      </c>
      <c r="CFB10" s="127" t="e">
        <f t="shared" si="74"/>
        <v>#DIV/0!</v>
      </c>
      <c r="CFC10" s="127" t="e">
        <f t="shared" si="74"/>
        <v>#DIV/0!</v>
      </c>
      <c r="CFD10" s="127" t="e">
        <f t="shared" si="74"/>
        <v>#DIV/0!</v>
      </c>
      <c r="CFE10" s="127" t="e">
        <f t="shared" si="74"/>
        <v>#DIV/0!</v>
      </c>
      <c r="CFF10" s="127" t="e">
        <f t="shared" si="75"/>
        <v>#DIV/0!</v>
      </c>
      <c r="CFG10" s="127" t="e">
        <f t="shared" si="75"/>
        <v>#DIV/0!</v>
      </c>
      <c r="CFH10" s="127" t="e">
        <f t="shared" si="75"/>
        <v>#DIV/0!</v>
      </c>
      <c r="CFI10" s="127" t="e">
        <f t="shared" si="75"/>
        <v>#DIV/0!</v>
      </c>
      <c r="CFJ10" s="127" t="e">
        <f t="shared" si="75"/>
        <v>#DIV/0!</v>
      </c>
      <c r="CFK10" s="127" t="e">
        <f t="shared" si="75"/>
        <v>#DIV/0!</v>
      </c>
      <c r="CFL10" s="127" t="e">
        <f t="shared" si="75"/>
        <v>#DIV/0!</v>
      </c>
      <c r="CFM10" s="127" t="e">
        <f t="shared" si="75"/>
        <v>#DIV/0!</v>
      </c>
      <c r="CFN10" s="127" t="e">
        <f t="shared" si="75"/>
        <v>#DIV/0!</v>
      </c>
      <c r="CFO10" s="127" t="e">
        <f t="shared" si="75"/>
        <v>#DIV/0!</v>
      </c>
      <c r="CFP10" s="127" t="e">
        <f t="shared" si="75"/>
        <v>#DIV/0!</v>
      </c>
      <c r="CFQ10" s="127" t="e">
        <f t="shared" si="75"/>
        <v>#DIV/0!</v>
      </c>
      <c r="CFR10" s="127" t="e">
        <f t="shared" si="75"/>
        <v>#DIV/0!</v>
      </c>
      <c r="CFS10" s="127" t="e">
        <f t="shared" si="75"/>
        <v>#DIV/0!</v>
      </c>
      <c r="CFT10" s="127" t="e">
        <f t="shared" si="75"/>
        <v>#DIV/0!</v>
      </c>
      <c r="CFU10" s="127" t="e">
        <f t="shared" si="75"/>
        <v>#DIV/0!</v>
      </c>
      <c r="CFV10" s="127" t="e">
        <f t="shared" si="76"/>
        <v>#DIV/0!</v>
      </c>
      <c r="CFW10" s="127" t="e">
        <f t="shared" si="76"/>
        <v>#DIV/0!</v>
      </c>
      <c r="CFX10" s="127" t="e">
        <f t="shared" si="76"/>
        <v>#DIV/0!</v>
      </c>
      <c r="CFY10" s="127" t="e">
        <f t="shared" si="76"/>
        <v>#DIV/0!</v>
      </c>
      <c r="CFZ10" s="127" t="e">
        <f t="shared" si="76"/>
        <v>#DIV/0!</v>
      </c>
      <c r="CGA10" s="127" t="e">
        <f t="shared" si="76"/>
        <v>#DIV/0!</v>
      </c>
      <c r="CGB10" s="127" t="e">
        <f t="shared" si="76"/>
        <v>#DIV/0!</v>
      </c>
      <c r="CGC10" s="127" t="e">
        <f t="shared" si="76"/>
        <v>#DIV/0!</v>
      </c>
      <c r="CGD10" s="127" t="e">
        <f t="shared" si="76"/>
        <v>#DIV/0!</v>
      </c>
      <c r="CGE10" s="127" t="e">
        <f t="shared" si="76"/>
        <v>#DIV/0!</v>
      </c>
      <c r="CGF10" s="127" t="e">
        <f t="shared" si="76"/>
        <v>#DIV/0!</v>
      </c>
      <c r="CGG10" s="127" t="e">
        <f t="shared" si="76"/>
        <v>#DIV/0!</v>
      </c>
      <c r="CGH10" s="127" t="e">
        <f t="shared" si="76"/>
        <v>#DIV/0!</v>
      </c>
      <c r="CGI10" s="127" t="e">
        <f t="shared" si="76"/>
        <v>#DIV/0!</v>
      </c>
      <c r="CGJ10" s="127" t="e">
        <f t="shared" si="76"/>
        <v>#DIV/0!</v>
      </c>
      <c r="CGK10" s="127" t="e">
        <f t="shared" si="76"/>
        <v>#DIV/0!</v>
      </c>
      <c r="CGL10" s="127" t="e">
        <f t="shared" si="77"/>
        <v>#DIV/0!</v>
      </c>
      <c r="CGM10" s="127" t="e">
        <f t="shared" si="77"/>
        <v>#DIV/0!</v>
      </c>
      <c r="CGN10" s="127" t="e">
        <f t="shared" si="77"/>
        <v>#DIV/0!</v>
      </c>
      <c r="CGO10" s="127" t="e">
        <f t="shared" si="77"/>
        <v>#DIV/0!</v>
      </c>
      <c r="CGP10" s="127" t="e">
        <f t="shared" si="77"/>
        <v>#DIV/0!</v>
      </c>
      <c r="CGQ10" s="127" t="e">
        <f t="shared" si="77"/>
        <v>#DIV/0!</v>
      </c>
      <c r="CGR10" s="127" t="e">
        <f t="shared" si="77"/>
        <v>#DIV/0!</v>
      </c>
      <c r="CGS10" s="127" t="e">
        <f t="shared" si="77"/>
        <v>#DIV/0!</v>
      </c>
      <c r="CGT10" s="127" t="e">
        <f t="shared" si="77"/>
        <v>#DIV/0!</v>
      </c>
      <c r="CGU10" s="127" t="e">
        <f t="shared" si="77"/>
        <v>#DIV/0!</v>
      </c>
      <c r="CGV10" s="127" t="e">
        <f t="shared" si="77"/>
        <v>#DIV/0!</v>
      </c>
      <c r="CGW10" s="127" t="e">
        <f t="shared" si="77"/>
        <v>#DIV/0!</v>
      </c>
      <c r="CGX10" s="127" t="e">
        <f t="shared" si="77"/>
        <v>#DIV/0!</v>
      </c>
      <c r="CGY10" s="127" t="e">
        <f t="shared" si="77"/>
        <v>#DIV/0!</v>
      </c>
      <c r="CGZ10" s="127" t="e">
        <f t="shared" si="77"/>
        <v>#DIV/0!</v>
      </c>
      <c r="CHA10" s="127" t="e">
        <f t="shared" si="77"/>
        <v>#DIV/0!</v>
      </c>
      <c r="CHB10" s="127" t="e">
        <f t="shared" si="78"/>
        <v>#DIV/0!</v>
      </c>
    </row>
    <row r="11" spans="1:2238" ht="15.75" thickTop="1" x14ac:dyDescent="0.25">
      <c r="A11" s="444">
        <v>2</v>
      </c>
      <c r="B11" s="420">
        <v>700</v>
      </c>
      <c r="C11" s="430"/>
      <c r="D11" s="430"/>
      <c r="E11" s="366" t="e">
        <f>AVERAGE(BNK11:BNU11)</f>
        <v>#DIV/0!</v>
      </c>
      <c r="F11" s="367" t="e">
        <f>MAX(BNK11:BNU11)</f>
        <v>#DIV/0!</v>
      </c>
      <c r="G11" s="367" t="e">
        <f>MIN(BNK11:BNU11)</f>
        <v>#DIV/0!</v>
      </c>
      <c r="H11" s="364" t="e">
        <f>AVERAGE(BKU11:BLE11)</f>
        <v>#DIV/0!</v>
      </c>
      <c r="I11" s="365" t="e">
        <f>MAX(BKU11:BLE11)</f>
        <v>#DIV/0!</v>
      </c>
      <c r="J11" s="365" t="e">
        <f>MIN(BKU11:BLE11)</f>
        <v>#DIV/0!</v>
      </c>
      <c r="K11" s="364" t="e">
        <f>AVERAGE(BIE11:BIO11)</f>
        <v>#DIV/0!</v>
      </c>
      <c r="L11" s="365" t="e">
        <f>MAX(BIE11:BIO11)</f>
        <v>#DIV/0!</v>
      </c>
      <c r="M11" s="365" t="e">
        <f>MIN(BIE11:BIO11)</f>
        <v>#DIV/0!</v>
      </c>
      <c r="N11" s="368" t="e">
        <f>AVERAGE(BFO11:BFY11)</f>
        <v>#DIV/0!</v>
      </c>
      <c r="O11" s="374" t="e">
        <f>MAX(BFO11:BFY11)</f>
        <v>#DIV/0!</v>
      </c>
      <c r="P11" s="374" t="e">
        <f>MIN(BFO11:BFY11)</f>
        <v>#DIV/0!</v>
      </c>
      <c r="Q11" s="364" t="e">
        <f>AVERAGE(AYA11:AYJ11)</f>
        <v>#DIV/0!</v>
      </c>
      <c r="R11" s="365" t="e">
        <f>MAX(AYA11:AYJ11)</f>
        <v>#DIV/0!</v>
      </c>
      <c r="S11" s="365" t="e">
        <f>MIN(AYA11:AYJ11)</f>
        <v>#DIV/0!</v>
      </c>
      <c r="T11" s="366" t="e">
        <f>AVERAGE(AVL11:AVV11)</f>
        <v>#DIV/0!</v>
      </c>
      <c r="U11" s="367" t="e">
        <f>MAX(AVL11:AVV11)</f>
        <v>#DIV/0!</v>
      </c>
      <c r="V11" s="367" t="e">
        <f>MIN(AVL11:AVV11)</f>
        <v>#DIV/0!</v>
      </c>
      <c r="W11" s="377" t="e">
        <f>(N11*$A$11*$ASH$24)/K11</f>
        <v>#DIV/0!</v>
      </c>
      <c r="X11" s="376" t="e">
        <f>AVERAGE(BXS11:BYB11)</f>
        <v>#DIV/0!</v>
      </c>
      <c r="Y11" s="368" t="e">
        <f>AVERAGE(BVF11:BVO11)</f>
        <v>#DIV/0!</v>
      </c>
      <c r="Z11" s="374" t="e">
        <f>MAX(BVF11:BVO11)</f>
        <v>#DIV/0!</v>
      </c>
      <c r="AA11" s="374" t="e">
        <f>MIN(BVF11:BVO11)</f>
        <v>#DIV/0!</v>
      </c>
      <c r="AB11" s="368" t="e">
        <f>AVERAGE(CAF11:CAO11)</f>
        <v>#DIV/0!</v>
      </c>
      <c r="AC11" s="374" t="e">
        <f>MAX(CAF11:CAO11)</f>
        <v>#DIV/0!</v>
      </c>
      <c r="AD11" s="374" t="e">
        <f>MIN(CAF11:CAO11)</f>
        <v>#DIV/0!</v>
      </c>
      <c r="AE11" s="368" t="e">
        <f>AVERAGE(CFF11:CFO11)</f>
        <v>#DIV/0!</v>
      </c>
      <c r="AF11" s="370" t="e">
        <f>MAX(CFF11:CFO11)</f>
        <v>#DIV/0!</v>
      </c>
      <c r="AG11" s="371" t="e">
        <f>MIN(CFF11:CFO11)</f>
        <v>#DIV/0!</v>
      </c>
      <c r="AH11" s="7"/>
      <c r="AI11" s="51"/>
      <c r="AJ11" s="51">
        <f t="shared" si="86"/>
        <v>0</v>
      </c>
      <c r="AK11" s="51">
        <f t="shared" si="0"/>
        <v>0</v>
      </c>
      <c r="AL11" s="49"/>
      <c r="AM11" s="13"/>
      <c r="AN11" s="54">
        <f t="shared" si="1"/>
        <v>0</v>
      </c>
      <c r="AO11" s="47"/>
      <c r="AP11" s="47"/>
      <c r="AQ11" s="49"/>
      <c r="AR11" s="47"/>
      <c r="AS11" s="148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97"/>
      <c r="IQ11" s="97"/>
      <c r="IR11" s="97"/>
      <c r="IS11" s="97"/>
      <c r="IT11" s="97"/>
      <c r="IU11" s="97"/>
      <c r="IV11" s="97"/>
      <c r="IW11" s="97"/>
      <c r="IX11" s="97"/>
      <c r="IY11" s="97"/>
      <c r="IZ11" s="97"/>
      <c r="JA11" s="97"/>
      <c r="JB11" s="97"/>
      <c r="JC11" s="97"/>
      <c r="JD11" s="97"/>
      <c r="JE11" s="97"/>
      <c r="JF11" s="97"/>
      <c r="JG11" s="97"/>
      <c r="JH11" s="97"/>
      <c r="JI11" s="97"/>
      <c r="JJ11" s="97"/>
      <c r="JK11" s="97"/>
      <c r="JL11" s="97"/>
      <c r="JM11" s="97"/>
      <c r="JN11" s="97"/>
      <c r="JO11" s="97"/>
      <c r="JP11" s="97"/>
      <c r="JQ11" s="97"/>
      <c r="JR11" s="97"/>
      <c r="JS11" s="97"/>
      <c r="JT11" s="97"/>
      <c r="JU11" s="97"/>
      <c r="JV11" s="97"/>
      <c r="JW11" s="97"/>
      <c r="JX11" s="97"/>
      <c r="JY11" s="97"/>
      <c r="JZ11" s="97"/>
      <c r="KA11" s="97"/>
      <c r="KB11" s="97"/>
      <c r="KC11" s="97"/>
      <c r="KD11" s="97"/>
      <c r="KE11" s="97"/>
      <c r="KF11" s="97"/>
      <c r="KG11" s="97"/>
      <c r="KH11" s="97"/>
      <c r="KI11" s="97"/>
      <c r="KJ11" s="97"/>
      <c r="KK11" s="97"/>
      <c r="KL11" s="97"/>
      <c r="KM11" s="97"/>
      <c r="KN11" s="97"/>
      <c r="KO11" s="97"/>
      <c r="KP11" s="97"/>
      <c r="KQ11" s="97"/>
      <c r="KR11" s="97"/>
      <c r="KS11" s="97"/>
      <c r="KT11" s="97"/>
      <c r="KU11" s="97"/>
      <c r="KV11" s="97"/>
      <c r="KW11" s="97"/>
      <c r="KX11" s="97"/>
      <c r="KY11" s="97"/>
      <c r="KZ11" s="97"/>
      <c r="LA11" s="97"/>
      <c r="LB11" s="97"/>
      <c r="LC11" s="97"/>
      <c r="LD11" s="97"/>
      <c r="LE11" s="97"/>
      <c r="LF11" s="97"/>
      <c r="LG11" s="97"/>
      <c r="LH11" s="97"/>
      <c r="LI11" s="97"/>
      <c r="LJ11" s="97"/>
      <c r="LK11" s="97"/>
      <c r="LL11" s="97"/>
      <c r="LM11" s="97"/>
      <c r="LN11" s="97"/>
      <c r="LO11" s="97"/>
      <c r="LP11" s="97"/>
      <c r="LQ11" s="97"/>
      <c r="LR11" s="97"/>
      <c r="LS11" s="97"/>
      <c r="LT11" s="97"/>
      <c r="LU11" s="97"/>
      <c r="LV11" s="97"/>
      <c r="LW11" s="97"/>
      <c r="LX11" s="97"/>
      <c r="LY11" s="97"/>
      <c r="LZ11" s="97"/>
      <c r="MA11" s="97"/>
      <c r="MB11" s="97"/>
      <c r="MC11" s="97"/>
      <c r="MD11" s="97"/>
      <c r="ME11" s="97"/>
      <c r="MF11" s="97"/>
      <c r="MG11" s="97"/>
      <c r="MH11" s="97"/>
      <c r="MI11" s="97"/>
      <c r="MJ11" s="97"/>
      <c r="MK11" s="97"/>
      <c r="ML11" s="97"/>
      <c r="MM11" s="97"/>
      <c r="MN11" s="97"/>
      <c r="MO11" s="97"/>
      <c r="MP11" s="97"/>
      <c r="MQ11" s="97"/>
      <c r="MR11" s="97"/>
      <c r="MS11" s="97"/>
      <c r="MT11" s="97"/>
      <c r="MU11" s="97"/>
      <c r="MV11" s="97"/>
      <c r="MW11" s="97"/>
      <c r="MX11" s="97"/>
      <c r="MY11" s="97"/>
      <c r="MZ11" s="97"/>
      <c r="NA11" s="97"/>
      <c r="NB11" s="97"/>
      <c r="NC11" s="97"/>
      <c r="ND11" s="97"/>
      <c r="NE11" s="97"/>
      <c r="NF11" s="97"/>
      <c r="NG11" s="97"/>
      <c r="NH11" s="97"/>
      <c r="NI11" s="97"/>
      <c r="NJ11" s="97"/>
      <c r="NK11" s="97"/>
      <c r="NL11" s="97"/>
      <c r="NM11" s="97"/>
      <c r="NN11" s="97"/>
      <c r="NO11" s="97"/>
      <c r="NP11" s="101"/>
      <c r="NQ11" s="101"/>
      <c r="NR11" s="101"/>
      <c r="NS11" s="101"/>
      <c r="NT11" s="101"/>
      <c r="NU11" s="101"/>
      <c r="NV11" s="101"/>
      <c r="NW11" s="101"/>
      <c r="NX11" s="101"/>
      <c r="NY11" s="101"/>
      <c r="NZ11" s="101"/>
      <c r="OA11" s="101"/>
      <c r="OB11" s="101"/>
      <c r="OC11" s="101"/>
      <c r="OD11" s="101"/>
      <c r="OE11" s="101"/>
      <c r="OF11" s="101"/>
      <c r="OG11" s="101"/>
      <c r="OH11" s="101"/>
      <c r="OI11" s="101"/>
      <c r="OJ11" s="101"/>
      <c r="OK11" s="101"/>
      <c r="OL11" s="101"/>
      <c r="OM11" s="101"/>
      <c r="ON11" s="101"/>
      <c r="OO11" s="101"/>
      <c r="OP11" s="101"/>
      <c r="OQ11" s="101"/>
      <c r="OR11" s="101"/>
      <c r="OS11" s="101"/>
      <c r="OT11" s="101"/>
      <c r="OU11" s="101"/>
      <c r="OV11" s="101"/>
      <c r="OW11" s="101"/>
      <c r="OX11" s="101"/>
      <c r="OY11" s="101"/>
      <c r="OZ11" s="101"/>
      <c r="PA11" s="101"/>
      <c r="PB11" s="101"/>
      <c r="PC11" s="101"/>
      <c r="PD11" s="101"/>
      <c r="PE11" s="101"/>
      <c r="PF11" s="101"/>
      <c r="PG11" s="101"/>
      <c r="PH11" s="101"/>
      <c r="PI11" s="101"/>
      <c r="PJ11" s="101"/>
      <c r="PK11" s="101"/>
      <c r="PL11" s="101"/>
      <c r="PM11" s="101"/>
      <c r="PN11" s="101"/>
      <c r="PO11" s="101"/>
      <c r="PP11" s="101"/>
      <c r="PQ11" s="101"/>
      <c r="PR11" s="101"/>
      <c r="PS11" s="101"/>
      <c r="PT11" s="101"/>
      <c r="PU11" s="101"/>
      <c r="PV11" s="101"/>
      <c r="PW11" s="101"/>
      <c r="PX11" s="101"/>
      <c r="PY11" s="101"/>
      <c r="PZ11" s="101"/>
      <c r="QA11" s="101"/>
      <c r="QB11" s="101"/>
      <c r="QC11" s="100"/>
      <c r="QD11" s="100"/>
      <c r="QE11" s="100"/>
      <c r="QF11" s="100"/>
      <c r="QG11" s="100"/>
      <c r="QH11" s="100"/>
      <c r="QI11" s="100"/>
      <c r="QJ11" s="100"/>
      <c r="QK11" s="100"/>
      <c r="QL11" s="100"/>
      <c r="QM11" s="100"/>
      <c r="QN11" s="100"/>
      <c r="QO11" s="100"/>
      <c r="QP11" s="100"/>
      <c r="QQ11" s="100"/>
      <c r="QR11" s="100"/>
      <c r="QS11" s="100"/>
      <c r="QT11" s="100"/>
      <c r="QU11" s="100"/>
      <c r="QV11" s="100"/>
      <c r="QW11" s="100"/>
      <c r="QX11" s="100"/>
      <c r="QY11" s="100"/>
      <c r="QZ11" s="100"/>
      <c r="RA11" s="100"/>
      <c r="RB11" s="100"/>
      <c r="RC11" s="100"/>
      <c r="RD11" s="100"/>
      <c r="RE11" s="100"/>
      <c r="RF11" s="100"/>
      <c r="RG11" s="100"/>
      <c r="RH11" s="100"/>
      <c r="RI11" s="100"/>
      <c r="RJ11" s="100"/>
      <c r="RK11" s="100"/>
      <c r="RL11" s="100"/>
      <c r="RM11" s="100"/>
      <c r="RN11" s="100"/>
      <c r="RO11" s="100"/>
      <c r="RP11" s="100"/>
      <c r="RQ11" s="100"/>
      <c r="RR11" s="100"/>
      <c r="RS11" s="100"/>
      <c r="RT11" s="100"/>
      <c r="RU11" s="100"/>
      <c r="RV11" s="100"/>
      <c r="RW11" s="100"/>
      <c r="RX11" s="100"/>
      <c r="RY11" s="100"/>
      <c r="RZ11" s="100"/>
      <c r="SA11" s="100"/>
      <c r="SB11" s="100"/>
      <c r="SC11" s="100"/>
      <c r="SD11" s="100"/>
      <c r="SE11" s="100"/>
      <c r="SF11" s="100"/>
      <c r="SG11" s="100"/>
      <c r="SH11" s="100"/>
      <c r="SI11" s="100"/>
      <c r="SJ11" s="100"/>
      <c r="SK11" s="100"/>
      <c r="SL11" s="100"/>
      <c r="SM11" s="100"/>
      <c r="SN11" s="100"/>
      <c r="SO11" s="100"/>
      <c r="SP11" s="100"/>
      <c r="SQ11" s="100"/>
      <c r="SR11" s="100"/>
      <c r="SS11" s="100"/>
      <c r="ST11" s="100"/>
      <c r="SU11" s="100"/>
      <c r="SV11" s="100"/>
      <c r="SW11" s="100"/>
      <c r="SX11" s="100"/>
      <c r="SY11" s="100"/>
      <c r="SZ11" s="100"/>
      <c r="TA11" s="100"/>
      <c r="TB11" s="100"/>
      <c r="TC11" s="100"/>
      <c r="TD11" s="100"/>
      <c r="TE11" s="100"/>
      <c r="TF11" s="100"/>
      <c r="TG11" s="100"/>
      <c r="TH11" s="100"/>
      <c r="TI11" s="100"/>
      <c r="TJ11" s="100"/>
      <c r="TK11" s="100"/>
      <c r="TL11" s="100"/>
      <c r="TM11" s="100"/>
      <c r="TN11" s="100"/>
      <c r="TO11" s="100"/>
      <c r="TP11" s="100"/>
      <c r="TQ11" s="100"/>
      <c r="TR11" s="100"/>
      <c r="TS11" s="100"/>
      <c r="TT11" s="100"/>
      <c r="TU11" s="100"/>
      <c r="TV11" s="100"/>
      <c r="TW11" s="100"/>
      <c r="TX11" s="100"/>
      <c r="TY11" s="100"/>
      <c r="TZ11" s="100"/>
      <c r="UA11" s="100"/>
      <c r="UB11" s="100"/>
      <c r="UC11" s="100"/>
      <c r="UD11" s="100"/>
      <c r="UE11" s="100"/>
      <c r="UF11" s="100"/>
      <c r="UG11" s="100"/>
      <c r="UH11" s="100"/>
      <c r="UI11" s="100"/>
      <c r="UJ11" s="100"/>
      <c r="UK11" s="100"/>
      <c r="UL11" s="100"/>
      <c r="UM11" s="100"/>
      <c r="UN11" s="100"/>
      <c r="UO11" s="100"/>
      <c r="UP11" s="100"/>
      <c r="UQ11" s="100"/>
      <c r="UR11" s="100"/>
      <c r="US11" s="100"/>
      <c r="UT11" s="100"/>
      <c r="UU11" s="100"/>
      <c r="UV11" s="100"/>
      <c r="UW11" s="100"/>
      <c r="UX11" s="100"/>
      <c r="UY11" s="100"/>
      <c r="UZ11" s="100"/>
      <c r="VA11" s="100"/>
      <c r="VB11" s="100"/>
      <c r="VC11" s="100"/>
      <c r="VD11" s="100"/>
      <c r="VE11" s="100"/>
      <c r="VF11" s="99"/>
      <c r="VG11" s="99"/>
      <c r="VH11" s="99"/>
      <c r="VI11" s="99"/>
      <c r="VJ11" s="99"/>
      <c r="VK11" s="99"/>
      <c r="VL11" s="99"/>
      <c r="VM11" s="99"/>
      <c r="VN11" s="99"/>
      <c r="VO11" s="99"/>
      <c r="VP11" s="99"/>
      <c r="VQ11" s="99"/>
      <c r="VR11" s="99"/>
      <c r="VS11" s="99"/>
      <c r="VT11" s="99"/>
      <c r="VU11" s="99"/>
      <c r="VV11" s="99"/>
      <c r="VW11" s="99"/>
      <c r="VX11" s="99"/>
      <c r="VY11" s="99"/>
      <c r="VZ11" s="99"/>
      <c r="WA11" s="99"/>
      <c r="WB11" s="99"/>
      <c r="WC11" s="99"/>
      <c r="WD11" s="99"/>
      <c r="WE11" s="99"/>
      <c r="WF11" s="99"/>
      <c r="WG11" s="99"/>
      <c r="WH11" s="99"/>
      <c r="WI11" s="99"/>
      <c r="WJ11" s="99"/>
      <c r="WK11" s="99"/>
      <c r="WL11" s="99"/>
      <c r="WM11" s="99"/>
      <c r="WN11" s="99"/>
      <c r="WO11" s="99"/>
      <c r="WP11" s="99"/>
      <c r="WQ11" s="99"/>
      <c r="WR11" s="99"/>
      <c r="WS11" s="99"/>
      <c r="WT11" s="99"/>
      <c r="WU11" s="99"/>
      <c r="WV11" s="99"/>
      <c r="WW11" s="99"/>
      <c r="WX11" s="99"/>
      <c r="WY11" s="99"/>
      <c r="WZ11" s="99"/>
      <c r="XA11" s="99"/>
      <c r="XB11" s="99"/>
      <c r="XC11" s="99"/>
      <c r="XD11" s="99"/>
      <c r="XE11" s="99"/>
      <c r="XF11" s="99"/>
      <c r="XG11" s="99"/>
      <c r="XH11" s="99"/>
      <c r="XI11" s="99"/>
      <c r="XJ11" s="99"/>
      <c r="XK11" s="99"/>
      <c r="XL11" s="99"/>
      <c r="XM11" s="99"/>
      <c r="XN11" s="99"/>
      <c r="XO11" s="99"/>
      <c r="XP11" s="99"/>
      <c r="XQ11" s="99"/>
      <c r="XR11" s="99"/>
      <c r="XS11" s="99"/>
      <c r="XT11" s="99"/>
      <c r="XU11" s="99"/>
      <c r="XV11" s="114"/>
      <c r="XW11" s="114"/>
      <c r="XX11" s="114"/>
      <c r="XY11" s="114"/>
      <c r="XZ11" s="114"/>
      <c r="YA11" s="114"/>
      <c r="YB11" s="114"/>
      <c r="YC11" s="114"/>
      <c r="YD11" s="114"/>
      <c r="YE11" s="114"/>
      <c r="YF11" s="114"/>
      <c r="YG11" s="114"/>
      <c r="YH11" s="114"/>
      <c r="YI11" s="114"/>
      <c r="YJ11" s="114"/>
      <c r="YK11" s="114"/>
      <c r="YL11" s="114"/>
      <c r="YM11" s="114"/>
      <c r="YN11" s="114"/>
      <c r="YO11" s="114"/>
      <c r="YP11" s="114"/>
      <c r="YQ11" s="114"/>
      <c r="YR11" s="114"/>
      <c r="YS11" s="114"/>
      <c r="YT11" s="114"/>
      <c r="YU11" s="114"/>
      <c r="YV11" s="114"/>
      <c r="YW11" s="114"/>
      <c r="YX11" s="114"/>
      <c r="YY11" s="114"/>
      <c r="YZ11" s="114"/>
      <c r="ZA11" s="114"/>
      <c r="ZB11" s="114"/>
      <c r="ZC11" s="114"/>
      <c r="ZD11" s="114"/>
      <c r="ZE11" s="114"/>
      <c r="ZF11" s="114"/>
      <c r="ZG11" s="114"/>
      <c r="ZH11" s="114"/>
      <c r="ZI11" s="114"/>
      <c r="ZJ11" s="114"/>
      <c r="ZK11" s="114"/>
      <c r="ZL11" s="114"/>
      <c r="ZM11" s="114"/>
      <c r="ZN11" s="114"/>
      <c r="ZO11" s="114"/>
      <c r="ZP11" s="114"/>
      <c r="ZQ11" s="114"/>
      <c r="ZR11" s="114"/>
      <c r="ZS11" s="114"/>
      <c r="ZT11" s="114"/>
      <c r="ZU11" s="114"/>
      <c r="ZV11" s="114"/>
      <c r="ZW11" s="114"/>
      <c r="ZX11" s="114"/>
      <c r="ZY11" s="114"/>
      <c r="ZZ11" s="114"/>
      <c r="AAA11" s="114"/>
      <c r="AAB11" s="114"/>
      <c r="AAC11" s="114"/>
      <c r="AAD11" s="114"/>
      <c r="AAE11" s="114"/>
      <c r="AAF11" s="114"/>
      <c r="AAG11" s="114"/>
      <c r="AAH11" s="114"/>
      <c r="AAI11" s="99"/>
      <c r="AAJ11" s="99"/>
      <c r="AAK11" s="99"/>
      <c r="AAL11" s="99"/>
      <c r="AAM11" s="99"/>
      <c r="AAN11" s="99"/>
      <c r="AAO11" s="99"/>
      <c r="AAP11" s="99"/>
      <c r="AAQ11" s="99"/>
      <c r="AAR11" s="99"/>
      <c r="AAS11" s="99"/>
      <c r="AAT11" s="99"/>
      <c r="AAU11" s="99"/>
      <c r="AAV11" s="99"/>
      <c r="AAW11" s="99"/>
      <c r="AAX11" s="99"/>
      <c r="AAY11" s="99"/>
      <c r="AAZ11" s="99"/>
      <c r="ABA11" s="99"/>
      <c r="ABB11" s="99"/>
      <c r="ABC11" s="99"/>
      <c r="ABD11" s="99"/>
      <c r="ABE11" s="99"/>
      <c r="ABF11" s="99"/>
      <c r="ABG11" s="99"/>
      <c r="ABH11" s="99"/>
      <c r="ABI11" s="99"/>
      <c r="ABJ11" s="99"/>
      <c r="ABK11" s="99"/>
      <c r="ABL11" s="99"/>
      <c r="ABM11" s="99"/>
      <c r="ABN11" s="99"/>
      <c r="ABO11" s="99"/>
      <c r="ABP11" s="99"/>
      <c r="ABQ11" s="99"/>
      <c r="ABR11" s="99"/>
      <c r="ABS11" s="99"/>
      <c r="ABT11" s="99"/>
      <c r="ABU11" s="99"/>
      <c r="ABV11" s="99"/>
      <c r="ABW11" s="99"/>
      <c r="ABX11" s="99"/>
      <c r="ABY11" s="99"/>
      <c r="ABZ11" s="99"/>
      <c r="ACA11" s="99"/>
      <c r="ACB11" s="99"/>
      <c r="ACC11" s="99"/>
      <c r="ACD11" s="99"/>
      <c r="ACE11" s="99"/>
      <c r="ACF11" s="99"/>
      <c r="ACG11" s="99"/>
      <c r="ACH11" s="99"/>
      <c r="ACI11" s="99"/>
      <c r="ACJ11" s="99"/>
      <c r="ACK11" s="99"/>
      <c r="ACL11" s="99"/>
      <c r="ACM11" s="99"/>
      <c r="ACN11" s="99"/>
      <c r="ACO11" s="99"/>
      <c r="ACP11" s="99"/>
      <c r="ACQ11" s="99"/>
      <c r="ACR11" s="99"/>
      <c r="ACS11" s="99"/>
      <c r="ACT11" s="99"/>
      <c r="ACU11" s="99"/>
      <c r="ACV11" s="99"/>
      <c r="ACW11" s="99"/>
      <c r="ACX11" s="99"/>
      <c r="ACY11" s="113"/>
      <c r="ACZ11" s="113"/>
      <c r="ADA11" s="113"/>
      <c r="ADB11" s="113"/>
      <c r="ADC11" s="113"/>
      <c r="ADD11" s="113"/>
      <c r="ADE11" s="113"/>
      <c r="ADF11" s="113"/>
      <c r="ADG11" s="113"/>
      <c r="ADH11" s="113"/>
      <c r="ADI11" s="113"/>
      <c r="ADJ11" s="113"/>
      <c r="ADK11" s="113"/>
      <c r="ADL11" s="113"/>
      <c r="ADM11" s="113"/>
      <c r="ADN11" s="113"/>
      <c r="ADO11" s="113"/>
      <c r="ADP11" s="113"/>
      <c r="ADQ11" s="113"/>
      <c r="ADR11" s="113"/>
      <c r="ADS11" s="113"/>
      <c r="ADT11" s="113"/>
      <c r="ADU11" s="113"/>
      <c r="ADV11" s="113"/>
      <c r="ADW11" s="113"/>
      <c r="ADX11" s="113"/>
      <c r="ADY11" s="113"/>
      <c r="ADZ11" s="113"/>
      <c r="AEA11" s="113"/>
      <c r="AEB11" s="113"/>
      <c r="AEC11" s="113"/>
      <c r="AED11" s="113"/>
      <c r="AEE11" s="113"/>
      <c r="AEF11" s="113"/>
      <c r="AEG11" s="113"/>
      <c r="AEH11" s="113"/>
      <c r="AEI11" s="113"/>
      <c r="AEJ11" s="113"/>
      <c r="AEK11" s="113"/>
      <c r="AEL11" s="113"/>
      <c r="AEM11" s="113"/>
      <c r="AEN11" s="113"/>
      <c r="AEO11" s="113"/>
      <c r="AEP11" s="113"/>
      <c r="AEQ11" s="113"/>
      <c r="AER11" s="113"/>
      <c r="AES11" s="113"/>
      <c r="AET11" s="113"/>
      <c r="AEU11" s="113"/>
      <c r="AEV11" s="113"/>
      <c r="AEW11" s="113"/>
      <c r="AEX11" s="113"/>
      <c r="AEY11" s="113"/>
      <c r="AEZ11" s="113"/>
      <c r="AFA11" s="113"/>
      <c r="AFB11" s="113"/>
      <c r="AFC11" s="113"/>
      <c r="AFD11" s="113"/>
      <c r="AFE11" s="113"/>
      <c r="AFF11" s="113"/>
      <c r="AFG11" s="113"/>
      <c r="AFH11" s="113"/>
      <c r="AFI11" s="113"/>
      <c r="AFJ11" s="113"/>
      <c r="AFK11" s="113"/>
      <c r="AFL11" s="113"/>
      <c r="AFM11" s="113"/>
      <c r="AFN11" s="113"/>
      <c r="AFO11" s="97"/>
      <c r="AFP11" s="97"/>
      <c r="AFQ11" s="97"/>
      <c r="AFR11" s="97"/>
      <c r="AFS11" s="97"/>
      <c r="AFT11" s="97"/>
      <c r="AFU11" s="97"/>
      <c r="AFV11" s="97"/>
      <c r="AFW11" s="97"/>
      <c r="AFX11" s="97"/>
      <c r="AFY11" s="97"/>
      <c r="AFZ11" s="97"/>
      <c r="AGA11" s="97"/>
      <c r="AGB11" s="97"/>
      <c r="AGC11" s="97"/>
      <c r="AGD11" s="97"/>
      <c r="AGE11" s="97"/>
      <c r="AGF11" s="97"/>
      <c r="AGG11" s="97"/>
      <c r="AGH11" s="97"/>
      <c r="AGI11" s="97"/>
      <c r="AGJ11" s="97"/>
      <c r="AGK11" s="97"/>
      <c r="AGL11" s="97"/>
      <c r="AGM11" s="97"/>
      <c r="AGN11" s="97"/>
      <c r="AGO11" s="97"/>
      <c r="AGP11" s="97"/>
      <c r="AGQ11" s="97"/>
      <c r="AGR11" s="97"/>
      <c r="AGS11" s="97"/>
      <c r="AGT11" s="97"/>
      <c r="AGU11" s="97"/>
      <c r="AGV11" s="97"/>
      <c r="AGW11" s="97"/>
      <c r="AGX11" s="97"/>
      <c r="AGY11" s="97"/>
      <c r="AGZ11" s="97"/>
      <c r="AHA11" s="97"/>
      <c r="AHB11" s="97"/>
      <c r="AHC11" s="97"/>
      <c r="AHD11" s="97"/>
      <c r="AHE11" s="97"/>
      <c r="AHF11" s="97"/>
      <c r="AHG11" s="97"/>
      <c r="AHH11" s="97"/>
      <c r="AHI11" s="97"/>
      <c r="AHJ11" s="97"/>
      <c r="AHK11" s="97"/>
      <c r="AHL11" s="97"/>
      <c r="AHM11" s="97"/>
      <c r="AHN11" s="97"/>
      <c r="AHO11" s="97"/>
      <c r="AHP11" s="97"/>
      <c r="AHQ11" s="97"/>
      <c r="AHR11" s="97"/>
      <c r="AHS11" s="97"/>
      <c r="AHT11" s="97"/>
      <c r="AHU11" s="97"/>
      <c r="AHV11" s="97"/>
      <c r="AHW11" s="97"/>
      <c r="AHX11" s="97"/>
      <c r="AHY11" s="97"/>
      <c r="AHZ11" s="97"/>
      <c r="AIA11" s="97"/>
      <c r="AIB11" s="97"/>
      <c r="AIC11" s="97"/>
      <c r="AID11" s="97"/>
      <c r="AIE11" s="155"/>
      <c r="AIF11" s="52"/>
      <c r="AIG11" s="100"/>
      <c r="AIH11" s="100"/>
      <c r="AII11" s="100"/>
      <c r="AIJ11" s="100"/>
      <c r="AIK11" s="100"/>
      <c r="AIL11" s="100"/>
      <c r="AIM11" s="100"/>
      <c r="AIN11" s="100"/>
      <c r="AIO11" s="100"/>
      <c r="AIP11" s="100"/>
      <c r="AIQ11" s="100"/>
      <c r="AIR11" s="100"/>
      <c r="AIS11" s="100"/>
      <c r="AIT11" s="100"/>
      <c r="AIU11" s="100"/>
      <c r="AIV11" s="100"/>
      <c r="AIW11" s="100"/>
      <c r="AIX11" s="100"/>
      <c r="AIY11" s="100"/>
      <c r="AIZ11" s="100"/>
      <c r="AJA11" s="100"/>
      <c r="AJB11" s="100"/>
      <c r="AJC11" s="100"/>
      <c r="AJD11" s="100"/>
      <c r="AJE11" s="100"/>
      <c r="AJF11" s="100"/>
      <c r="AJG11" s="100"/>
      <c r="AJH11" s="100"/>
      <c r="AJI11" s="100"/>
      <c r="AJJ11" s="100"/>
      <c r="AJK11" s="100"/>
      <c r="AJL11" s="100"/>
      <c r="AJM11" s="100"/>
      <c r="AJN11" s="100"/>
      <c r="AJO11" s="100"/>
      <c r="AJP11" s="100"/>
      <c r="AJQ11" s="100"/>
      <c r="AJR11" s="100"/>
      <c r="AJS11" s="100"/>
      <c r="AJT11" s="100"/>
      <c r="AJU11" s="100"/>
      <c r="AJV11" s="100"/>
      <c r="AJW11" s="100"/>
      <c r="AJX11" s="100"/>
      <c r="AJY11" s="100"/>
      <c r="AJZ11" s="100"/>
      <c r="AKA11" s="100"/>
      <c r="AKB11" s="100"/>
      <c r="AKC11" s="100"/>
      <c r="AKD11" s="100"/>
      <c r="AKE11" s="100"/>
      <c r="AKF11" s="100"/>
      <c r="AKG11" s="100"/>
      <c r="AKH11" s="100"/>
      <c r="AKI11" s="100"/>
      <c r="AKJ11" s="100"/>
      <c r="AKK11" s="100"/>
      <c r="AKL11" s="100"/>
      <c r="AKM11" s="100"/>
      <c r="AKN11" s="100"/>
      <c r="AKO11" s="100"/>
      <c r="AKP11" s="100"/>
      <c r="AKQ11" s="100"/>
      <c r="AKR11" s="100"/>
      <c r="AKS11" s="441"/>
      <c r="AKT11" s="212">
        <f>P80_C3_LAMINAR_cpcambiado!$B$1*P80_C3_LAMINAR_cpcambiado!$B$3</f>
        <v>1.487864E-8</v>
      </c>
      <c r="AKU11" s="124">
        <f>P80_C3_LAMINAR_cpcambiado!$B$1*(P80_C3_LAMINAR_cpcambiado!$B$2)</f>
        <v>2.1255199999999999E-9</v>
      </c>
      <c r="AKV11" s="124">
        <f>P80_C3_LAMINAR_cpcambiado!$B$1*($D$2)</f>
        <v>2.3912100000000001E-9</v>
      </c>
      <c r="AKW11" s="124">
        <f>P80_C3_LAMINAR_cpcambiado!$B$1*($D$2)</f>
        <v>2.3912100000000001E-9</v>
      </c>
      <c r="AKX11" s="124">
        <f>P80_C3_LAMINAR_cpcambiado!$B$1*($D$2)</f>
        <v>2.3912100000000001E-9</v>
      </c>
      <c r="AKY11" s="124">
        <f>P80_C3_LAMINAR_cpcambiado!$B$1*($D$2)</f>
        <v>2.3912100000000001E-9</v>
      </c>
      <c r="AKZ11" s="124">
        <f>P80_C3_LAMINAR_cpcambiado!$B$1*($D$2)</f>
        <v>2.3912100000000001E-9</v>
      </c>
      <c r="ALA11" s="124">
        <f>P80_C3_LAMINAR_cpcambiado!$B$1*($D$2)</f>
        <v>2.3912100000000001E-9</v>
      </c>
      <c r="ALB11" s="124">
        <f>P80_C3_LAMINAR_cpcambiado!$B$1*($D$2)</f>
        <v>2.3912100000000001E-9</v>
      </c>
      <c r="ALC11" s="124">
        <f>P80_C3_LAMINAR_cpcambiado!$B$1*($D$2)</f>
        <v>2.3912100000000001E-9</v>
      </c>
      <c r="ALD11" s="124">
        <f>P80_C3_LAMINAR_cpcambiado!$B$1*($D$2)</f>
        <v>2.3912100000000001E-9</v>
      </c>
      <c r="ALE11" s="124">
        <f>P80_C3_LAMINAR_cpcambiado!$B$1*($D$2)</f>
        <v>2.3912100000000001E-9</v>
      </c>
      <c r="ALF11" s="124">
        <f>P80_C3_LAMINAR_cpcambiado!$B$1*($D$2)</f>
        <v>2.3912100000000001E-9</v>
      </c>
      <c r="ALG11" s="124">
        <f>P80_C3_LAMINAR_cpcambiado!$B$1*($D$2)</f>
        <v>2.3912100000000001E-9</v>
      </c>
      <c r="ALH11" s="124">
        <f>P80_C3_LAMINAR_cpcambiado!$B$1*($D$2)</f>
        <v>2.3912100000000001E-9</v>
      </c>
      <c r="ALI11" s="124">
        <f>P80_C3_LAMINAR_cpcambiado!$B$1*($D$2)</f>
        <v>2.3912100000000001E-9</v>
      </c>
      <c r="ALJ11" s="124">
        <f>P80_C3_LAMINAR_cpcambiado!$B$1*($D$2)</f>
        <v>2.3912100000000001E-9</v>
      </c>
      <c r="ALK11" s="124">
        <f>P80_C3_LAMINAR_cpcambiado!$B$1*($D$2)</f>
        <v>2.3912100000000001E-9</v>
      </c>
      <c r="ALL11" s="124">
        <f>P80_C3_LAMINAR_cpcambiado!$B$1*($D$2)</f>
        <v>2.3912100000000001E-9</v>
      </c>
      <c r="ALM11" s="124">
        <f>P80_C3_LAMINAR_cpcambiado!$B$1*($D$2)</f>
        <v>2.3912100000000001E-9</v>
      </c>
      <c r="ALN11" s="124">
        <f>P80_C3_LAMINAR_cpcambiado!$B$1*($D$2)</f>
        <v>2.3912100000000001E-9</v>
      </c>
      <c r="ALO11" s="124">
        <f>P80_C3_LAMINAR_cpcambiado!$B$1*($D$2)</f>
        <v>2.3912100000000001E-9</v>
      </c>
      <c r="ALP11" s="124">
        <f>P80_C3_LAMINAR_cpcambiado!$B$1*($D$2)</f>
        <v>2.3912100000000001E-9</v>
      </c>
      <c r="ALQ11" s="124">
        <f>P80_C3_LAMINAR_cpcambiado!$B$1*($D$2)</f>
        <v>2.3912100000000001E-9</v>
      </c>
      <c r="ALR11" s="124">
        <f>P80_C3_LAMINAR_cpcambiado!$B$1*($D$2)</f>
        <v>2.3912100000000001E-9</v>
      </c>
      <c r="ALS11" s="124">
        <f>P80_C3_LAMINAR_cpcambiado!$B$1*($D$2)</f>
        <v>2.3912100000000001E-9</v>
      </c>
      <c r="ALT11" s="124">
        <f>P80_C3_LAMINAR_cpcambiado!$B$1*($D$2)</f>
        <v>2.3912100000000001E-9</v>
      </c>
      <c r="ALU11" s="124">
        <f>P80_C3_LAMINAR_cpcambiado!$B$1*($D$2)</f>
        <v>2.3912100000000001E-9</v>
      </c>
      <c r="ALV11" s="124">
        <f>P80_C3_LAMINAR_cpcambiado!$B$1*($D$2)</f>
        <v>2.3912100000000001E-9</v>
      </c>
      <c r="ALW11" s="124">
        <f>P80_C3_LAMINAR_cpcambiado!$B$1*($D$2)</f>
        <v>2.3912100000000001E-9</v>
      </c>
      <c r="ALX11" s="124">
        <f>P80_C3_LAMINAR_cpcambiado!$B$1*($D$2)</f>
        <v>2.3912100000000001E-9</v>
      </c>
      <c r="ALY11" s="124">
        <f>P80_C3_LAMINAR_cpcambiado!$B$1*($D$2)</f>
        <v>2.3912100000000001E-9</v>
      </c>
      <c r="ALZ11" s="124">
        <f>P80_C3_LAMINAR_cpcambiado!$B$1*($D$2)</f>
        <v>2.3912100000000001E-9</v>
      </c>
      <c r="AMA11" s="124">
        <f>P80_C3_LAMINAR_cpcambiado!$B$1*($D$2)</f>
        <v>2.3912100000000001E-9</v>
      </c>
      <c r="AMB11" s="124">
        <f>P80_C3_LAMINAR_cpcambiado!$B$1*($D$2)</f>
        <v>2.3912100000000001E-9</v>
      </c>
      <c r="AMC11" s="124">
        <f>P80_C3_LAMINAR_cpcambiado!$B$1*($D$2)</f>
        <v>2.3912100000000001E-9</v>
      </c>
      <c r="AMD11" s="124">
        <f>P80_C3_LAMINAR_cpcambiado!$B$1*($D$2)</f>
        <v>2.3912100000000001E-9</v>
      </c>
      <c r="AME11" s="124">
        <f>P80_C3_LAMINAR_cpcambiado!$B$1*($D$2)</f>
        <v>2.3912100000000001E-9</v>
      </c>
      <c r="AMF11" s="124">
        <f>P80_C3_LAMINAR_cpcambiado!$B$1*($D$2)</f>
        <v>2.3912100000000001E-9</v>
      </c>
      <c r="AMG11" s="124">
        <f>P80_C3_LAMINAR_cpcambiado!$B$1*($D$2)</f>
        <v>2.3912100000000001E-9</v>
      </c>
      <c r="AMH11" s="124">
        <f>P80_C3_LAMINAR_cpcambiado!$B$1*($D$2)</f>
        <v>2.3912100000000001E-9</v>
      </c>
      <c r="AMI11" s="124">
        <f>P80_C3_LAMINAR_cpcambiado!$B$1*($D$2)</f>
        <v>2.3912100000000001E-9</v>
      </c>
      <c r="AMJ11" s="124">
        <f>P80_C3_LAMINAR_cpcambiado!$B$1*($D$2)</f>
        <v>2.3912100000000001E-9</v>
      </c>
      <c r="AMK11" s="124">
        <f>P80_C3_LAMINAR_cpcambiado!$B$1*($D$2)</f>
        <v>2.3912100000000001E-9</v>
      </c>
      <c r="AML11" s="124">
        <f>P80_C3_LAMINAR_cpcambiado!$B$1*($D$2)</f>
        <v>2.3912100000000001E-9</v>
      </c>
      <c r="AMM11" s="124">
        <f>P80_C3_LAMINAR_cpcambiado!$B$1*($D$2)</f>
        <v>2.3912100000000001E-9</v>
      </c>
      <c r="AMN11" s="124">
        <f>P80_C3_LAMINAR_cpcambiado!$B$1*($D$2)</f>
        <v>2.3912100000000001E-9</v>
      </c>
      <c r="AMO11" s="124">
        <f>P80_C3_LAMINAR_cpcambiado!$B$1*($D$2)</f>
        <v>2.3912100000000001E-9</v>
      </c>
      <c r="AMP11" s="124">
        <f>P80_C3_LAMINAR_cpcambiado!$B$1*($D$2)</f>
        <v>2.3912100000000001E-9</v>
      </c>
      <c r="AMQ11" s="124">
        <f>P80_C3_LAMINAR_cpcambiado!$B$1*($D$2)</f>
        <v>2.3912100000000001E-9</v>
      </c>
      <c r="AMR11" s="124">
        <f>P80_C3_LAMINAR_cpcambiado!$B$1*($D$2)</f>
        <v>2.3912100000000001E-9</v>
      </c>
      <c r="AMS11" s="124">
        <f>P80_C3_LAMINAR_cpcambiado!$B$1*($D$2)</f>
        <v>2.3912100000000001E-9</v>
      </c>
      <c r="AMT11" s="124">
        <f>P80_C3_LAMINAR_cpcambiado!$B$1*($D$2)</f>
        <v>2.3912100000000001E-9</v>
      </c>
      <c r="AMU11" s="124">
        <f>P80_C3_LAMINAR_cpcambiado!$B$1*($D$2)</f>
        <v>2.3912100000000001E-9</v>
      </c>
      <c r="AMV11" s="124">
        <f>P80_C3_LAMINAR_cpcambiado!$B$1*($D$2)</f>
        <v>2.3912100000000001E-9</v>
      </c>
      <c r="AMW11" s="124">
        <f>P80_C3_LAMINAR_cpcambiado!$B$1*($D$2)</f>
        <v>2.3912100000000001E-9</v>
      </c>
      <c r="AMX11" s="124">
        <f>P80_C3_LAMINAR_cpcambiado!$B$1*($D$2)</f>
        <v>2.3912100000000001E-9</v>
      </c>
      <c r="AMY11" s="124">
        <f>P80_C3_LAMINAR_cpcambiado!$B$1*($D$2)</f>
        <v>2.3912100000000001E-9</v>
      </c>
      <c r="AMZ11" s="124">
        <f>P80_C3_LAMINAR_cpcambiado!$B$1*($D$2)</f>
        <v>2.3912100000000001E-9</v>
      </c>
      <c r="ANA11" s="124">
        <f>P80_C3_LAMINAR_cpcambiado!$B$1*($D$2)</f>
        <v>2.3912100000000001E-9</v>
      </c>
      <c r="ANB11" s="124">
        <f>P80_C3_LAMINAR_cpcambiado!$B$1*($D$2)</f>
        <v>2.3912100000000001E-9</v>
      </c>
      <c r="ANC11" s="124">
        <f>P80_C3_LAMINAR_cpcambiado!$B$1*($D$2)</f>
        <v>2.3912100000000001E-9</v>
      </c>
      <c r="AND11" s="124">
        <f>P80_C3_LAMINAR_cpcambiado!$B$1*($D$2)</f>
        <v>2.3912100000000001E-9</v>
      </c>
      <c r="ANE11" s="124">
        <f>P80_C3_LAMINAR_cpcambiado!$B$1*($D$2)</f>
        <v>2.3912100000000001E-9</v>
      </c>
      <c r="ANF11" s="124">
        <f>P80_C3_LAMINAR_cpcambiado!$B$1*($D$2)</f>
        <v>2.3912100000000001E-9</v>
      </c>
      <c r="ANG11" s="124">
        <f>P80_C3_LAMINAR_cpcambiado!$B$1*($B$2)</f>
        <v>2.1255199999999999E-9</v>
      </c>
      <c r="ANH11" s="167">
        <f t="shared" si="79"/>
        <v>0</v>
      </c>
      <c r="ANI11" s="167">
        <f t="shared" si="2"/>
        <v>0</v>
      </c>
      <c r="ANJ11" s="167">
        <f t="shared" si="2"/>
        <v>0</v>
      </c>
      <c r="ANK11" s="167">
        <f t="shared" si="2"/>
        <v>0</v>
      </c>
      <c r="ANL11" s="167">
        <f t="shared" si="2"/>
        <v>0</v>
      </c>
      <c r="ANM11" s="167">
        <f t="shared" si="2"/>
        <v>0</v>
      </c>
      <c r="ANN11" s="167">
        <f t="shared" si="2"/>
        <v>0</v>
      </c>
      <c r="ANO11" s="167">
        <f t="shared" si="2"/>
        <v>0</v>
      </c>
      <c r="ANP11" s="167">
        <f t="shared" si="2"/>
        <v>0</v>
      </c>
      <c r="ANQ11" s="167">
        <f t="shared" si="2"/>
        <v>0</v>
      </c>
      <c r="ANR11" s="167">
        <f t="shared" si="2"/>
        <v>0</v>
      </c>
      <c r="ANS11" s="167">
        <f t="shared" si="2"/>
        <v>0</v>
      </c>
      <c r="ANT11" s="167">
        <f t="shared" si="2"/>
        <v>0</v>
      </c>
      <c r="ANU11" s="167">
        <f t="shared" si="2"/>
        <v>0</v>
      </c>
      <c r="ANV11" s="167">
        <f t="shared" si="2"/>
        <v>0</v>
      </c>
      <c r="ANW11" s="167">
        <f t="shared" si="2"/>
        <v>0</v>
      </c>
      <c r="ANX11" s="167">
        <f t="shared" si="2"/>
        <v>0</v>
      </c>
      <c r="ANY11" s="167">
        <f t="shared" si="3"/>
        <v>0</v>
      </c>
      <c r="ANZ11" s="167">
        <f t="shared" si="3"/>
        <v>0</v>
      </c>
      <c r="AOA11" s="167">
        <f t="shared" si="3"/>
        <v>0</v>
      </c>
      <c r="AOB11" s="167">
        <f t="shared" si="3"/>
        <v>0</v>
      </c>
      <c r="AOC11" s="167">
        <f t="shared" si="3"/>
        <v>0</v>
      </c>
      <c r="AOD11" s="167">
        <f t="shared" si="3"/>
        <v>0</v>
      </c>
      <c r="AOE11" s="167">
        <f t="shared" si="3"/>
        <v>0</v>
      </c>
      <c r="AOF11" s="167">
        <f t="shared" si="3"/>
        <v>0</v>
      </c>
      <c r="AOG11" s="167">
        <f t="shared" si="3"/>
        <v>0</v>
      </c>
      <c r="AOH11" s="167">
        <f t="shared" si="3"/>
        <v>0</v>
      </c>
      <c r="AOI11" s="167">
        <f t="shared" si="3"/>
        <v>0</v>
      </c>
      <c r="AOJ11" s="167">
        <f t="shared" si="3"/>
        <v>0</v>
      </c>
      <c r="AOK11" s="167">
        <f t="shared" si="3"/>
        <v>0</v>
      </c>
      <c r="AOL11" s="167">
        <f t="shared" si="3"/>
        <v>0</v>
      </c>
      <c r="AOM11" s="167">
        <f t="shared" si="3"/>
        <v>0</v>
      </c>
      <c r="AON11" s="167">
        <f t="shared" si="3"/>
        <v>0</v>
      </c>
      <c r="AOO11" s="167">
        <f t="shared" si="4"/>
        <v>0</v>
      </c>
      <c r="AOP11" s="167">
        <f t="shared" si="4"/>
        <v>0</v>
      </c>
      <c r="AOQ11" s="167">
        <f t="shared" si="4"/>
        <v>0</v>
      </c>
      <c r="AOR11" s="167">
        <f t="shared" si="4"/>
        <v>0</v>
      </c>
      <c r="AOS11" s="167">
        <f t="shared" si="4"/>
        <v>0</v>
      </c>
      <c r="AOT11" s="167">
        <f t="shared" si="4"/>
        <v>0</v>
      </c>
      <c r="AOU11" s="167">
        <f t="shared" si="4"/>
        <v>0</v>
      </c>
      <c r="AOV11" s="167">
        <f t="shared" si="4"/>
        <v>0</v>
      </c>
      <c r="AOW11" s="167">
        <f t="shared" si="4"/>
        <v>0</v>
      </c>
      <c r="AOX11" s="167">
        <f t="shared" si="4"/>
        <v>0</v>
      </c>
      <c r="AOY11" s="167">
        <f t="shared" si="4"/>
        <v>0</v>
      </c>
      <c r="AOZ11" s="167">
        <f t="shared" si="4"/>
        <v>0</v>
      </c>
      <c r="APA11" s="167">
        <f t="shared" si="4"/>
        <v>0</v>
      </c>
      <c r="APB11" s="167">
        <f t="shared" si="4"/>
        <v>0</v>
      </c>
      <c r="APC11" s="167">
        <f t="shared" si="4"/>
        <v>0</v>
      </c>
      <c r="APD11" s="167">
        <f t="shared" si="4"/>
        <v>0</v>
      </c>
      <c r="APE11" s="167">
        <f t="shared" si="5"/>
        <v>0</v>
      </c>
      <c r="APF11" s="167">
        <f t="shared" si="5"/>
        <v>0</v>
      </c>
      <c r="APG11" s="167">
        <f t="shared" si="5"/>
        <v>0</v>
      </c>
      <c r="APH11" s="167">
        <f t="shared" si="5"/>
        <v>0</v>
      </c>
      <c r="API11" s="167">
        <f t="shared" si="5"/>
        <v>0</v>
      </c>
      <c r="APJ11" s="167">
        <f t="shared" si="5"/>
        <v>0</v>
      </c>
      <c r="APK11" s="167">
        <f t="shared" si="5"/>
        <v>0</v>
      </c>
      <c r="APL11" s="167">
        <f t="shared" si="5"/>
        <v>0</v>
      </c>
      <c r="APM11" s="167">
        <f t="shared" si="5"/>
        <v>0</v>
      </c>
      <c r="APN11" s="167">
        <f t="shared" si="5"/>
        <v>0</v>
      </c>
      <c r="APO11" s="167">
        <f t="shared" si="5"/>
        <v>0</v>
      </c>
      <c r="APP11" s="167">
        <f t="shared" si="5"/>
        <v>0</v>
      </c>
      <c r="APQ11" s="167">
        <f t="shared" si="5"/>
        <v>0</v>
      </c>
      <c r="APR11" s="167">
        <f t="shared" si="5"/>
        <v>0</v>
      </c>
      <c r="APS11" s="167">
        <f t="shared" si="5"/>
        <v>0</v>
      </c>
      <c r="APT11" s="167">
        <f t="shared" si="5"/>
        <v>0</v>
      </c>
      <c r="APU11" s="162">
        <f t="shared" si="6"/>
        <v>0</v>
      </c>
      <c r="APV11" s="162">
        <f t="shared" si="6"/>
        <v>0</v>
      </c>
      <c r="APW11" s="162">
        <f t="shared" si="6"/>
        <v>0</v>
      </c>
      <c r="APX11" s="162">
        <f t="shared" si="6"/>
        <v>0</v>
      </c>
      <c r="APY11" s="162">
        <f t="shared" si="6"/>
        <v>0</v>
      </c>
      <c r="APZ11" s="162">
        <f t="shared" si="6"/>
        <v>0</v>
      </c>
      <c r="AQA11" s="162">
        <f t="shared" si="6"/>
        <v>0</v>
      </c>
      <c r="AQB11" s="162">
        <f t="shared" si="6"/>
        <v>0</v>
      </c>
      <c r="AQC11" s="162">
        <f t="shared" si="6"/>
        <v>0</v>
      </c>
      <c r="AQD11" s="162">
        <f t="shared" si="6"/>
        <v>0</v>
      </c>
      <c r="AQE11" s="162">
        <f t="shared" si="6"/>
        <v>0</v>
      </c>
      <c r="AQF11" s="162">
        <f t="shared" si="6"/>
        <v>0</v>
      </c>
      <c r="AQG11" s="162">
        <f t="shared" si="6"/>
        <v>0</v>
      </c>
      <c r="AQH11" s="162">
        <f t="shared" si="6"/>
        <v>0</v>
      </c>
      <c r="AQI11" s="162">
        <f t="shared" si="6"/>
        <v>0</v>
      </c>
      <c r="AQJ11" s="162">
        <f t="shared" si="6"/>
        <v>0</v>
      </c>
      <c r="AQK11" s="162">
        <f t="shared" si="94"/>
        <v>0</v>
      </c>
      <c r="AQL11" s="162">
        <f t="shared" si="94"/>
        <v>0</v>
      </c>
      <c r="AQM11" s="162">
        <f t="shared" si="94"/>
        <v>0</v>
      </c>
      <c r="AQN11" s="162">
        <f t="shared" si="94"/>
        <v>0</v>
      </c>
      <c r="AQO11" s="162">
        <f t="shared" si="94"/>
        <v>0</v>
      </c>
      <c r="AQP11" s="162">
        <f t="shared" si="94"/>
        <v>0</v>
      </c>
      <c r="AQQ11" s="162">
        <f t="shared" si="94"/>
        <v>0</v>
      </c>
      <c r="AQR11" s="162">
        <f t="shared" si="94"/>
        <v>0</v>
      </c>
      <c r="AQS11" s="162">
        <f t="shared" si="94"/>
        <v>0</v>
      </c>
      <c r="AQT11" s="162">
        <f t="shared" si="94"/>
        <v>0</v>
      </c>
      <c r="AQU11" s="162">
        <f t="shared" si="94"/>
        <v>0</v>
      </c>
      <c r="AQV11" s="162">
        <f t="shared" si="94"/>
        <v>0</v>
      </c>
      <c r="AQW11" s="162">
        <f t="shared" si="94"/>
        <v>0</v>
      </c>
      <c r="AQX11" s="162">
        <f t="shared" si="94"/>
        <v>0</v>
      </c>
      <c r="AQY11" s="162">
        <f t="shared" si="94"/>
        <v>0</v>
      </c>
      <c r="AQZ11" s="162">
        <f t="shared" si="94"/>
        <v>0</v>
      </c>
      <c r="ARA11" s="162">
        <f t="shared" si="95"/>
        <v>0</v>
      </c>
      <c r="ARB11" s="162">
        <f t="shared" si="95"/>
        <v>0</v>
      </c>
      <c r="ARC11" s="162">
        <f t="shared" si="95"/>
        <v>0</v>
      </c>
      <c r="ARD11" s="162">
        <f t="shared" si="95"/>
        <v>0</v>
      </c>
      <c r="ARE11" s="162">
        <f t="shared" si="95"/>
        <v>0</v>
      </c>
      <c r="ARF11" s="162">
        <f t="shared" si="95"/>
        <v>0</v>
      </c>
      <c r="ARG11" s="162">
        <f t="shared" si="95"/>
        <v>0</v>
      </c>
      <c r="ARH11" s="162">
        <f t="shared" si="95"/>
        <v>0</v>
      </c>
      <c r="ARI11" s="162">
        <f t="shared" si="95"/>
        <v>0</v>
      </c>
      <c r="ARJ11" s="162">
        <f t="shared" si="95"/>
        <v>0</v>
      </c>
      <c r="ARK11" s="162">
        <f t="shared" si="95"/>
        <v>0</v>
      </c>
      <c r="ARL11" s="162">
        <f t="shared" si="95"/>
        <v>0</v>
      </c>
      <c r="ARM11" s="162">
        <f t="shared" si="95"/>
        <v>0</v>
      </c>
      <c r="ARN11" s="162">
        <f t="shared" si="95"/>
        <v>0</v>
      </c>
      <c r="ARO11" s="162">
        <f t="shared" si="95"/>
        <v>0</v>
      </c>
      <c r="ARP11" s="162">
        <f t="shared" si="95"/>
        <v>0</v>
      </c>
      <c r="ARQ11" s="162">
        <f t="shared" si="96"/>
        <v>0</v>
      </c>
      <c r="ARR11" s="162">
        <f t="shared" si="96"/>
        <v>0</v>
      </c>
      <c r="ARS11" s="162">
        <f t="shared" si="96"/>
        <v>0</v>
      </c>
      <c r="ART11" s="162">
        <f t="shared" si="96"/>
        <v>0</v>
      </c>
      <c r="ARU11" s="162">
        <f t="shared" si="96"/>
        <v>0</v>
      </c>
      <c r="ARV11" s="162">
        <f t="shared" si="96"/>
        <v>0</v>
      </c>
      <c r="ARW11" s="162">
        <f t="shared" si="96"/>
        <v>0</v>
      </c>
      <c r="ARX11" s="162">
        <f t="shared" si="96"/>
        <v>0</v>
      </c>
      <c r="ARY11" s="162">
        <f t="shared" si="96"/>
        <v>0</v>
      </c>
      <c r="ARZ11" s="162">
        <f t="shared" si="96"/>
        <v>0</v>
      </c>
      <c r="ASA11" s="162">
        <f t="shared" si="96"/>
        <v>0</v>
      </c>
      <c r="ASB11" s="162">
        <f t="shared" si="96"/>
        <v>0</v>
      </c>
      <c r="ASC11" s="162">
        <f t="shared" si="96"/>
        <v>0</v>
      </c>
      <c r="ASD11" s="162">
        <f t="shared" si="96"/>
        <v>0</v>
      </c>
      <c r="ASE11" s="162">
        <f t="shared" si="96"/>
        <v>0</v>
      </c>
      <c r="ASF11" s="162">
        <f t="shared" si="96"/>
        <v>0</v>
      </c>
      <c r="ASG11" s="162">
        <f t="shared" si="90"/>
        <v>0</v>
      </c>
      <c r="ASH11" s="169" t="e">
        <f t="shared" si="11"/>
        <v>#DIV/0!</v>
      </c>
      <c r="ASI11" s="169" t="e">
        <f t="shared" si="11"/>
        <v>#DIV/0!</v>
      </c>
      <c r="ASJ11" s="169" t="e">
        <f t="shared" si="11"/>
        <v>#DIV/0!</v>
      </c>
      <c r="ASK11" s="169" t="e">
        <f t="shared" si="11"/>
        <v>#DIV/0!</v>
      </c>
      <c r="ASL11" s="169" t="e">
        <f t="shared" si="11"/>
        <v>#DIV/0!</v>
      </c>
      <c r="ASM11" s="169" t="e">
        <f t="shared" si="11"/>
        <v>#DIV/0!</v>
      </c>
      <c r="ASN11" s="169" t="e">
        <f t="shared" si="11"/>
        <v>#DIV/0!</v>
      </c>
      <c r="ASO11" s="169" t="e">
        <f t="shared" si="11"/>
        <v>#DIV/0!</v>
      </c>
      <c r="ASP11" s="169" t="e">
        <f t="shared" si="11"/>
        <v>#DIV/0!</v>
      </c>
      <c r="ASQ11" s="169" t="e">
        <f t="shared" si="11"/>
        <v>#DIV/0!</v>
      </c>
      <c r="ASR11" s="169" t="e">
        <f t="shared" si="11"/>
        <v>#DIV/0!</v>
      </c>
      <c r="ASS11" s="169" t="e">
        <f t="shared" si="11"/>
        <v>#DIV/0!</v>
      </c>
      <c r="AST11" s="169" t="e">
        <f t="shared" si="11"/>
        <v>#DIV/0!</v>
      </c>
      <c r="ASU11" s="169" t="e">
        <f t="shared" si="11"/>
        <v>#DIV/0!</v>
      </c>
      <c r="ASV11" s="169" t="e">
        <f t="shared" si="11"/>
        <v>#DIV/0!</v>
      </c>
      <c r="ASW11" s="169" t="e">
        <f t="shared" si="11"/>
        <v>#DIV/0!</v>
      </c>
      <c r="ASX11" s="169" t="e">
        <f t="shared" si="12"/>
        <v>#DIV/0!</v>
      </c>
      <c r="ASY11" s="169" t="e">
        <f t="shared" si="12"/>
        <v>#DIV/0!</v>
      </c>
      <c r="ASZ11" s="169" t="e">
        <f t="shared" si="12"/>
        <v>#DIV/0!</v>
      </c>
      <c r="ATA11" s="169" t="e">
        <f t="shared" si="12"/>
        <v>#DIV/0!</v>
      </c>
      <c r="ATB11" s="169" t="e">
        <f t="shared" si="12"/>
        <v>#DIV/0!</v>
      </c>
      <c r="ATC11" s="169" t="e">
        <f t="shared" si="12"/>
        <v>#DIV/0!</v>
      </c>
      <c r="ATD11" s="169" t="e">
        <f t="shared" si="12"/>
        <v>#DIV/0!</v>
      </c>
      <c r="ATE11" s="169" t="e">
        <f t="shared" si="12"/>
        <v>#DIV/0!</v>
      </c>
      <c r="ATF11" s="169" t="e">
        <f t="shared" si="12"/>
        <v>#DIV/0!</v>
      </c>
      <c r="ATG11" s="169" t="e">
        <f t="shared" si="12"/>
        <v>#DIV/0!</v>
      </c>
      <c r="ATH11" s="169" t="e">
        <f t="shared" si="12"/>
        <v>#DIV/0!</v>
      </c>
      <c r="ATI11" s="169" t="e">
        <f t="shared" si="12"/>
        <v>#DIV/0!</v>
      </c>
      <c r="ATJ11" s="169" t="e">
        <f t="shared" si="12"/>
        <v>#DIV/0!</v>
      </c>
      <c r="ATK11" s="169" t="e">
        <f t="shared" si="12"/>
        <v>#DIV/0!</v>
      </c>
      <c r="ATL11" s="169" t="e">
        <f t="shared" si="12"/>
        <v>#DIV/0!</v>
      </c>
      <c r="ATM11" s="169" t="e">
        <f t="shared" si="12"/>
        <v>#DIV/0!</v>
      </c>
      <c r="ATN11" s="169" t="e">
        <f t="shared" si="13"/>
        <v>#DIV/0!</v>
      </c>
      <c r="ATO11" s="169" t="e">
        <f t="shared" si="13"/>
        <v>#DIV/0!</v>
      </c>
      <c r="ATP11" s="169" t="e">
        <f t="shared" si="13"/>
        <v>#DIV/0!</v>
      </c>
      <c r="ATQ11" s="169" t="e">
        <f t="shared" si="13"/>
        <v>#DIV/0!</v>
      </c>
      <c r="ATR11" s="169" t="e">
        <f t="shared" si="13"/>
        <v>#DIV/0!</v>
      </c>
      <c r="ATS11" s="169" t="e">
        <f t="shared" si="13"/>
        <v>#DIV/0!</v>
      </c>
      <c r="ATT11" s="169" t="e">
        <f t="shared" si="13"/>
        <v>#DIV/0!</v>
      </c>
      <c r="ATU11" s="169" t="e">
        <f t="shared" si="13"/>
        <v>#DIV/0!</v>
      </c>
      <c r="ATV11" s="169" t="e">
        <f t="shared" si="13"/>
        <v>#DIV/0!</v>
      </c>
      <c r="ATW11" s="169" t="e">
        <f t="shared" si="13"/>
        <v>#DIV/0!</v>
      </c>
      <c r="ATX11" s="169" t="e">
        <f t="shared" si="13"/>
        <v>#DIV/0!</v>
      </c>
      <c r="ATY11" s="169" t="e">
        <f t="shared" si="13"/>
        <v>#DIV/0!</v>
      </c>
      <c r="ATZ11" s="169" t="e">
        <f t="shared" si="13"/>
        <v>#DIV/0!</v>
      </c>
      <c r="AUA11" s="169" t="e">
        <f t="shared" si="13"/>
        <v>#DIV/0!</v>
      </c>
      <c r="AUB11" s="169" t="e">
        <f t="shared" si="13"/>
        <v>#DIV/0!</v>
      </c>
      <c r="AUC11" s="169" t="e">
        <f t="shared" si="13"/>
        <v>#DIV/0!</v>
      </c>
      <c r="AUD11" s="169" t="e">
        <f t="shared" si="14"/>
        <v>#DIV/0!</v>
      </c>
      <c r="AUE11" s="169" t="e">
        <f t="shared" si="14"/>
        <v>#DIV/0!</v>
      </c>
      <c r="AUF11" s="169" t="e">
        <f t="shared" si="14"/>
        <v>#DIV/0!</v>
      </c>
      <c r="AUG11" s="169" t="e">
        <f t="shared" si="14"/>
        <v>#DIV/0!</v>
      </c>
      <c r="AUH11" s="169" t="e">
        <f t="shared" si="14"/>
        <v>#DIV/0!</v>
      </c>
      <c r="AUI11" s="169" t="e">
        <f t="shared" si="14"/>
        <v>#DIV/0!</v>
      </c>
      <c r="AUJ11" s="169" t="e">
        <f t="shared" si="14"/>
        <v>#DIV/0!</v>
      </c>
      <c r="AUK11" s="169" t="e">
        <f t="shared" si="14"/>
        <v>#DIV/0!</v>
      </c>
      <c r="AUL11" s="169" t="e">
        <f t="shared" si="14"/>
        <v>#DIV/0!</v>
      </c>
      <c r="AUM11" s="169" t="e">
        <f t="shared" si="14"/>
        <v>#DIV/0!</v>
      </c>
      <c r="AUN11" s="169" t="e">
        <f t="shared" si="14"/>
        <v>#DIV/0!</v>
      </c>
      <c r="AUO11" s="169" t="e">
        <f t="shared" si="14"/>
        <v>#DIV/0!</v>
      </c>
      <c r="AUP11" s="169" t="e">
        <f t="shared" si="14"/>
        <v>#DIV/0!</v>
      </c>
      <c r="AUQ11" s="169" t="e">
        <f t="shared" si="14"/>
        <v>#DIV/0!</v>
      </c>
      <c r="AUR11" s="169" t="e">
        <f t="shared" si="14"/>
        <v>#DIV/0!</v>
      </c>
      <c r="AUS11" s="169" t="e">
        <f t="shared" si="14"/>
        <v>#DIV/0!</v>
      </c>
      <c r="AUT11" s="169" t="e">
        <f t="shared" si="15"/>
        <v>#DIV/0!</v>
      </c>
      <c r="AUU11" s="162" t="e">
        <f t="shared" si="16"/>
        <v>#DIV/0!</v>
      </c>
      <c r="AUV11" s="162" t="e">
        <f t="shared" si="16"/>
        <v>#DIV/0!</v>
      </c>
      <c r="AUW11" s="162" t="e">
        <f t="shared" si="16"/>
        <v>#DIV/0!</v>
      </c>
      <c r="AUX11" s="162" t="e">
        <f t="shared" si="16"/>
        <v>#DIV/0!</v>
      </c>
      <c r="AUY11" s="162" t="e">
        <f t="shared" si="16"/>
        <v>#DIV/0!</v>
      </c>
      <c r="AUZ11" s="162" t="e">
        <f t="shared" si="16"/>
        <v>#DIV/0!</v>
      </c>
      <c r="AVA11" s="162" t="e">
        <f t="shared" si="16"/>
        <v>#DIV/0!</v>
      </c>
      <c r="AVB11" s="162" t="e">
        <f t="shared" si="16"/>
        <v>#DIV/0!</v>
      </c>
      <c r="AVC11" s="162" t="e">
        <f t="shared" si="16"/>
        <v>#DIV/0!</v>
      </c>
      <c r="AVD11" s="162" t="e">
        <f t="shared" si="16"/>
        <v>#DIV/0!</v>
      </c>
      <c r="AVE11" s="162" t="e">
        <f t="shared" si="16"/>
        <v>#DIV/0!</v>
      </c>
      <c r="AVF11" s="162" t="e">
        <f t="shared" si="16"/>
        <v>#DIV/0!</v>
      </c>
      <c r="AVG11" s="162" t="e">
        <f t="shared" si="16"/>
        <v>#DIV/0!</v>
      </c>
      <c r="AVH11" s="162" t="e">
        <f t="shared" si="16"/>
        <v>#DIV/0!</v>
      </c>
      <c r="AVI11" s="162" t="e">
        <f t="shared" si="16"/>
        <v>#DIV/0!</v>
      </c>
      <c r="AVJ11" s="162" t="e">
        <f t="shared" si="16"/>
        <v>#DIV/0!</v>
      </c>
      <c r="AVK11" s="162" t="e">
        <f t="shared" si="17"/>
        <v>#DIV/0!</v>
      </c>
      <c r="AVL11" s="162" t="e">
        <f t="shared" si="17"/>
        <v>#DIV/0!</v>
      </c>
      <c r="AVM11" s="162" t="e">
        <f t="shared" si="17"/>
        <v>#DIV/0!</v>
      </c>
      <c r="AVN11" s="162" t="e">
        <f t="shared" si="17"/>
        <v>#DIV/0!</v>
      </c>
      <c r="AVO11" s="162" t="e">
        <f t="shared" si="17"/>
        <v>#DIV/0!</v>
      </c>
      <c r="AVP11" s="162" t="e">
        <f t="shared" si="17"/>
        <v>#DIV/0!</v>
      </c>
      <c r="AVQ11" s="162" t="e">
        <f t="shared" si="17"/>
        <v>#DIV/0!</v>
      </c>
      <c r="AVR11" s="162" t="e">
        <f t="shared" si="17"/>
        <v>#DIV/0!</v>
      </c>
      <c r="AVS11" s="162" t="e">
        <f t="shared" si="17"/>
        <v>#DIV/0!</v>
      </c>
      <c r="AVT11" s="162" t="e">
        <f t="shared" si="17"/>
        <v>#DIV/0!</v>
      </c>
      <c r="AVU11" s="162" t="e">
        <f t="shared" si="17"/>
        <v>#DIV/0!</v>
      </c>
      <c r="AVV11" s="162" t="e">
        <f t="shared" si="17"/>
        <v>#DIV/0!</v>
      </c>
      <c r="AVW11" s="162" t="e">
        <f t="shared" si="17"/>
        <v>#DIV/0!</v>
      </c>
      <c r="AVX11" s="162" t="e">
        <f t="shared" si="17"/>
        <v>#DIV/0!</v>
      </c>
      <c r="AVY11" s="162" t="e">
        <f t="shared" si="17"/>
        <v>#DIV/0!</v>
      </c>
      <c r="AVZ11" s="162" t="e">
        <f t="shared" si="17"/>
        <v>#DIV/0!</v>
      </c>
      <c r="AWA11" s="162" t="e">
        <f t="shared" si="18"/>
        <v>#DIV/0!</v>
      </c>
      <c r="AWB11" s="162" t="e">
        <f t="shared" si="18"/>
        <v>#DIV/0!</v>
      </c>
      <c r="AWC11" s="162" t="e">
        <f t="shared" si="18"/>
        <v>#DIV/0!</v>
      </c>
      <c r="AWD11" s="162" t="e">
        <f t="shared" si="18"/>
        <v>#DIV/0!</v>
      </c>
      <c r="AWE11" s="162" t="e">
        <f t="shared" si="18"/>
        <v>#DIV/0!</v>
      </c>
      <c r="AWF11" s="162" t="e">
        <f t="shared" si="18"/>
        <v>#DIV/0!</v>
      </c>
      <c r="AWG11" s="162" t="e">
        <f t="shared" si="18"/>
        <v>#DIV/0!</v>
      </c>
      <c r="AWH11" s="162" t="e">
        <f t="shared" si="18"/>
        <v>#DIV/0!</v>
      </c>
      <c r="AWI11" s="162" t="e">
        <f t="shared" si="18"/>
        <v>#DIV/0!</v>
      </c>
      <c r="AWJ11" s="162" t="e">
        <f t="shared" si="18"/>
        <v>#DIV/0!</v>
      </c>
      <c r="AWK11" s="162" t="e">
        <f t="shared" si="18"/>
        <v>#DIV/0!</v>
      </c>
      <c r="AWL11" s="162" t="e">
        <f t="shared" si="18"/>
        <v>#DIV/0!</v>
      </c>
      <c r="AWM11" s="162" t="e">
        <f t="shared" si="18"/>
        <v>#DIV/0!</v>
      </c>
      <c r="AWN11" s="162" t="e">
        <f t="shared" si="18"/>
        <v>#DIV/0!</v>
      </c>
      <c r="AWO11" s="162" t="e">
        <f t="shared" si="18"/>
        <v>#DIV/0!</v>
      </c>
      <c r="AWP11" s="162" t="e">
        <f t="shared" si="18"/>
        <v>#DIV/0!</v>
      </c>
      <c r="AWQ11" s="162" t="e">
        <f t="shared" si="19"/>
        <v>#DIV/0!</v>
      </c>
      <c r="AWR11" s="162" t="e">
        <f t="shared" si="19"/>
        <v>#DIV/0!</v>
      </c>
      <c r="AWS11" s="162" t="e">
        <f t="shared" si="19"/>
        <v>#DIV/0!</v>
      </c>
      <c r="AWT11" s="162" t="e">
        <f t="shared" si="19"/>
        <v>#DIV/0!</v>
      </c>
      <c r="AWU11" s="162" t="e">
        <f t="shared" si="19"/>
        <v>#DIV/0!</v>
      </c>
      <c r="AWV11" s="162" t="e">
        <f t="shared" si="19"/>
        <v>#DIV/0!</v>
      </c>
      <c r="AWW11" s="162" t="e">
        <f t="shared" si="19"/>
        <v>#DIV/0!</v>
      </c>
      <c r="AWX11" s="162" t="e">
        <f t="shared" si="19"/>
        <v>#DIV/0!</v>
      </c>
      <c r="AWY11" s="162" t="e">
        <f t="shared" si="19"/>
        <v>#DIV/0!</v>
      </c>
      <c r="AWZ11" s="162" t="e">
        <f t="shared" si="19"/>
        <v>#DIV/0!</v>
      </c>
      <c r="AXA11" s="162" t="e">
        <f t="shared" si="19"/>
        <v>#DIV/0!</v>
      </c>
      <c r="AXB11" s="162" t="e">
        <f t="shared" si="19"/>
        <v>#DIV/0!</v>
      </c>
      <c r="AXC11" s="162" t="e">
        <f t="shared" si="19"/>
        <v>#DIV/0!</v>
      </c>
      <c r="AXD11" s="162" t="e">
        <f t="shared" si="19"/>
        <v>#DIV/0!</v>
      </c>
      <c r="AXE11" s="162" t="e">
        <f t="shared" si="19"/>
        <v>#DIV/0!</v>
      </c>
      <c r="AXF11" s="162" t="e">
        <f t="shared" si="19"/>
        <v>#DIV/0!</v>
      </c>
      <c r="AXG11" s="162" t="e">
        <f t="shared" si="20"/>
        <v>#DIV/0!</v>
      </c>
      <c r="AXH11" s="162" t="e">
        <f t="shared" si="20"/>
        <v>#DIV/0!</v>
      </c>
      <c r="AXI11" s="162" t="e">
        <f t="shared" si="20"/>
        <v>#DIV/0!</v>
      </c>
      <c r="AXJ11" s="162" t="e">
        <f t="shared" si="20"/>
        <v>#DIV/0!</v>
      </c>
      <c r="AXK11" s="171" t="e">
        <f t="shared" ref="AXK11:AZV11" si="100">-NP11/(AKU11*($B$11-AVERAGE(AUV11:AUW11)))</f>
        <v>#DIV/0!</v>
      </c>
      <c r="AXL11" s="98" t="e">
        <f t="shared" si="100"/>
        <v>#DIV/0!</v>
      </c>
      <c r="AXM11" s="98" t="e">
        <f t="shared" si="100"/>
        <v>#DIV/0!</v>
      </c>
      <c r="AXN11" s="98" t="e">
        <f t="shared" si="100"/>
        <v>#DIV/0!</v>
      </c>
      <c r="AXO11" s="98" t="e">
        <f t="shared" si="100"/>
        <v>#DIV/0!</v>
      </c>
      <c r="AXP11" s="98" t="e">
        <f t="shared" si="100"/>
        <v>#DIV/0!</v>
      </c>
      <c r="AXQ11" s="98" t="e">
        <f t="shared" si="100"/>
        <v>#DIV/0!</v>
      </c>
      <c r="AXR11" s="98" t="e">
        <f t="shared" si="100"/>
        <v>#DIV/0!</v>
      </c>
      <c r="AXS11" s="98" t="e">
        <f t="shared" si="100"/>
        <v>#DIV/0!</v>
      </c>
      <c r="AXT11" s="98" t="e">
        <f t="shared" si="100"/>
        <v>#DIV/0!</v>
      </c>
      <c r="AXU11" s="98" t="e">
        <f t="shared" si="100"/>
        <v>#DIV/0!</v>
      </c>
      <c r="AXV11" s="98" t="e">
        <f t="shared" si="100"/>
        <v>#DIV/0!</v>
      </c>
      <c r="AXW11" s="98" t="e">
        <f t="shared" si="100"/>
        <v>#DIV/0!</v>
      </c>
      <c r="AXX11" s="98" t="e">
        <f t="shared" si="100"/>
        <v>#DIV/0!</v>
      </c>
      <c r="AXY11" s="98" t="e">
        <f t="shared" si="100"/>
        <v>#DIV/0!</v>
      </c>
      <c r="AXZ11" s="98" t="e">
        <f t="shared" si="100"/>
        <v>#DIV/0!</v>
      </c>
      <c r="AYA11" s="98" t="e">
        <f t="shared" si="100"/>
        <v>#DIV/0!</v>
      </c>
      <c r="AYB11" s="98" t="e">
        <f t="shared" si="100"/>
        <v>#DIV/0!</v>
      </c>
      <c r="AYC11" s="98" t="e">
        <f t="shared" si="100"/>
        <v>#DIV/0!</v>
      </c>
      <c r="AYD11" s="98" t="e">
        <f t="shared" si="100"/>
        <v>#DIV/0!</v>
      </c>
      <c r="AYE11" s="98" t="e">
        <f t="shared" si="100"/>
        <v>#DIV/0!</v>
      </c>
      <c r="AYF11" s="98" t="e">
        <f t="shared" si="100"/>
        <v>#DIV/0!</v>
      </c>
      <c r="AYG11" s="98" t="e">
        <f t="shared" si="100"/>
        <v>#DIV/0!</v>
      </c>
      <c r="AYH11" s="98" t="e">
        <f t="shared" si="100"/>
        <v>#DIV/0!</v>
      </c>
      <c r="AYI11" s="98" t="e">
        <f t="shared" si="100"/>
        <v>#DIV/0!</v>
      </c>
      <c r="AYJ11" s="98" t="e">
        <f t="shared" si="100"/>
        <v>#DIV/0!</v>
      </c>
      <c r="AYK11" s="98" t="e">
        <f t="shared" si="100"/>
        <v>#DIV/0!</v>
      </c>
      <c r="AYL11" s="98" t="e">
        <f t="shared" si="100"/>
        <v>#DIV/0!</v>
      </c>
      <c r="AYM11" s="98" t="e">
        <f t="shared" si="100"/>
        <v>#DIV/0!</v>
      </c>
      <c r="AYN11" s="98" t="e">
        <f t="shared" si="100"/>
        <v>#DIV/0!</v>
      </c>
      <c r="AYO11" s="98" t="e">
        <f t="shared" si="100"/>
        <v>#DIV/0!</v>
      </c>
      <c r="AYP11" s="98" t="e">
        <f t="shared" si="100"/>
        <v>#DIV/0!</v>
      </c>
      <c r="AYQ11" s="98" t="e">
        <f t="shared" si="100"/>
        <v>#DIV/0!</v>
      </c>
      <c r="AYR11" s="98" t="e">
        <f t="shared" si="100"/>
        <v>#DIV/0!</v>
      </c>
      <c r="AYS11" s="98" t="e">
        <f t="shared" si="100"/>
        <v>#DIV/0!</v>
      </c>
      <c r="AYT11" s="98" t="e">
        <f t="shared" si="100"/>
        <v>#DIV/0!</v>
      </c>
      <c r="AYU11" s="98" t="e">
        <f t="shared" si="100"/>
        <v>#DIV/0!</v>
      </c>
      <c r="AYV11" s="98" t="e">
        <f t="shared" si="100"/>
        <v>#DIV/0!</v>
      </c>
      <c r="AYW11" s="98" t="e">
        <f t="shared" si="100"/>
        <v>#DIV/0!</v>
      </c>
      <c r="AYX11" s="98" t="e">
        <f t="shared" si="100"/>
        <v>#DIV/0!</v>
      </c>
      <c r="AYY11" s="98" t="e">
        <f t="shared" si="100"/>
        <v>#DIV/0!</v>
      </c>
      <c r="AYZ11" s="98" t="e">
        <f t="shared" si="100"/>
        <v>#DIV/0!</v>
      </c>
      <c r="AZA11" s="98" t="e">
        <f t="shared" si="100"/>
        <v>#DIV/0!</v>
      </c>
      <c r="AZB11" s="98" t="e">
        <f t="shared" si="100"/>
        <v>#DIV/0!</v>
      </c>
      <c r="AZC11" s="98" t="e">
        <f t="shared" si="100"/>
        <v>#DIV/0!</v>
      </c>
      <c r="AZD11" s="98" t="e">
        <f t="shared" si="100"/>
        <v>#DIV/0!</v>
      </c>
      <c r="AZE11" s="98" t="e">
        <f t="shared" si="100"/>
        <v>#DIV/0!</v>
      </c>
      <c r="AZF11" s="98" t="e">
        <f t="shared" si="100"/>
        <v>#DIV/0!</v>
      </c>
      <c r="AZG11" s="98" t="e">
        <f t="shared" si="100"/>
        <v>#DIV/0!</v>
      </c>
      <c r="AZH11" s="98" t="e">
        <f t="shared" si="100"/>
        <v>#DIV/0!</v>
      </c>
      <c r="AZI11" s="98" t="e">
        <f t="shared" si="100"/>
        <v>#DIV/0!</v>
      </c>
      <c r="AZJ11" s="98" t="e">
        <f t="shared" si="100"/>
        <v>#DIV/0!</v>
      </c>
      <c r="AZK11" s="98" t="e">
        <f t="shared" si="100"/>
        <v>#DIV/0!</v>
      </c>
      <c r="AZL11" s="98" t="e">
        <f t="shared" si="100"/>
        <v>#DIV/0!</v>
      </c>
      <c r="AZM11" s="98" t="e">
        <f t="shared" si="100"/>
        <v>#DIV/0!</v>
      </c>
      <c r="AZN11" s="98" t="e">
        <f t="shared" si="100"/>
        <v>#DIV/0!</v>
      </c>
      <c r="AZO11" s="98" t="e">
        <f t="shared" si="100"/>
        <v>#DIV/0!</v>
      </c>
      <c r="AZP11" s="98" t="e">
        <f t="shared" si="100"/>
        <v>#DIV/0!</v>
      </c>
      <c r="AZQ11" s="98" t="e">
        <f t="shared" si="100"/>
        <v>#DIV/0!</v>
      </c>
      <c r="AZR11" s="98" t="e">
        <f t="shared" si="100"/>
        <v>#DIV/0!</v>
      </c>
      <c r="AZS11" s="98" t="e">
        <f t="shared" si="100"/>
        <v>#DIV/0!</v>
      </c>
      <c r="AZT11" s="98" t="e">
        <f t="shared" si="100"/>
        <v>#DIV/0!</v>
      </c>
      <c r="AZU11" s="98" t="e">
        <f t="shared" si="100"/>
        <v>#DIV/0!</v>
      </c>
      <c r="AZV11" s="98" t="e">
        <f t="shared" si="100"/>
        <v>#DIV/0!</v>
      </c>
      <c r="AZW11" s="98" t="e">
        <f>-QB11/(ANG11*($B$11-AVERAGE(AXH11:AXI11)))</f>
        <v>#DIV/0!</v>
      </c>
      <c r="AZX11" s="162" t="e">
        <f t="shared" ref="AZX11:BCI11" si="101">-NP11/(SS11*($B$11-AVERAGE(AUU11:AUV11)))</f>
        <v>#DIV/0!</v>
      </c>
      <c r="AZY11" s="97" t="e">
        <f t="shared" si="101"/>
        <v>#DIV/0!</v>
      </c>
      <c r="AZZ11" s="97" t="e">
        <f t="shared" si="101"/>
        <v>#DIV/0!</v>
      </c>
      <c r="BAA11" s="97" t="e">
        <f t="shared" si="101"/>
        <v>#DIV/0!</v>
      </c>
      <c r="BAB11" s="97" t="e">
        <f t="shared" si="101"/>
        <v>#DIV/0!</v>
      </c>
      <c r="BAC11" s="97" t="e">
        <f t="shared" si="101"/>
        <v>#DIV/0!</v>
      </c>
      <c r="BAD11" s="97" t="e">
        <f t="shared" si="101"/>
        <v>#DIV/0!</v>
      </c>
      <c r="BAE11" s="97" t="e">
        <f t="shared" si="101"/>
        <v>#DIV/0!</v>
      </c>
      <c r="BAF11" s="97" t="e">
        <f t="shared" si="101"/>
        <v>#DIV/0!</v>
      </c>
      <c r="BAG11" s="97" t="e">
        <f t="shared" si="101"/>
        <v>#DIV/0!</v>
      </c>
      <c r="BAH11" s="97" t="e">
        <f t="shared" si="101"/>
        <v>#DIV/0!</v>
      </c>
      <c r="BAI11" s="97" t="e">
        <f t="shared" si="101"/>
        <v>#DIV/0!</v>
      </c>
      <c r="BAJ11" s="97" t="e">
        <f t="shared" si="101"/>
        <v>#DIV/0!</v>
      </c>
      <c r="BAK11" s="97" t="e">
        <f t="shared" si="101"/>
        <v>#DIV/0!</v>
      </c>
      <c r="BAL11" s="97" t="e">
        <f t="shared" si="101"/>
        <v>#DIV/0!</v>
      </c>
      <c r="BAM11" s="97" t="e">
        <f t="shared" si="101"/>
        <v>#DIV/0!</v>
      </c>
      <c r="BAN11" s="97" t="e">
        <f t="shared" si="101"/>
        <v>#DIV/0!</v>
      </c>
      <c r="BAO11" s="97" t="e">
        <f t="shared" si="101"/>
        <v>#DIV/0!</v>
      </c>
      <c r="BAP11" s="97" t="e">
        <f t="shared" si="101"/>
        <v>#DIV/0!</v>
      </c>
      <c r="BAQ11" s="97" t="e">
        <f t="shared" si="101"/>
        <v>#DIV/0!</v>
      </c>
      <c r="BAR11" s="97" t="e">
        <f t="shared" si="101"/>
        <v>#DIV/0!</v>
      </c>
      <c r="BAS11" s="97" t="e">
        <f t="shared" si="101"/>
        <v>#DIV/0!</v>
      </c>
      <c r="BAT11" s="97" t="e">
        <f t="shared" si="101"/>
        <v>#DIV/0!</v>
      </c>
      <c r="BAU11" s="97" t="e">
        <f t="shared" si="101"/>
        <v>#DIV/0!</v>
      </c>
      <c r="BAV11" s="97" t="e">
        <f t="shared" si="101"/>
        <v>#DIV/0!</v>
      </c>
      <c r="BAW11" s="97" t="e">
        <f t="shared" si="101"/>
        <v>#DIV/0!</v>
      </c>
      <c r="BAX11" s="97" t="e">
        <f t="shared" si="101"/>
        <v>#DIV/0!</v>
      </c>
      <c r="BAY11" s="97" t="e">
        <f t="shared" si="101"/>
        <v>#DIV/0!</v>
      </c>
      <c r="BAZ11" s="97" t="e">
        <f t="shared" si="101"/>
        <v>#DIV/0!</v>
      </c>
      <c r="BBA11" s="97" t="e">
        <f t="shared" si="101"/>
        <v>#DIV/0!</v>
      </c>
      <c r="BBB11" s="97" t="e">
        <f t="shared" si="101"/>
        <v>#DIV/0!</v>
      </c>
      <c r="BBC11" s="97" t="e">
        <f t="shared" si="101"/>
        <v>#DIV/0!</v>
      </c>
      <c r="BBD11" s="97" t="e">
        <f t="shared" si="101"/>
        <v>#DIV/0!</v>
      </c>
      <c r="BBE11" s="97" t="e">
        <f t="shared" si="101"/>
        <v>#DIV/0!</v>
      </c>
      <c r="BBF11" s="97" t="e">
        <f t="shared" si="101"/>
        <v>#DIV/0!</v>
      </c>
      <c r="BBG11" s="97" t="e">
        <f t="shared" si="101"/>
        <v>#DIV/0!</v>
      </c>
      <c r="BBH11" s="97" t="e">
        <f t="shared" si="101"/>
        <v>#DIV/0!</v>
      </c>
      <c r="BBI11" s="97" t="e">
        <f t="shared" si="101"/>
        <v>#DIV/0!</v>
      </c>
      <c r="BBJ11" s="97" t="e">
        <f t="shared" si="101"/>
        <v>#DIV/0!</v>
      </c>
      <c r="BBK11" s="97" t="e">
        <f t="shared" si="101"/>
        <v>#DIV/0!</v>
      </c>
      <c r="BBL11" s="97" t="e">
        <f t="shared" si="101"/>
        <v>#DIV/0!</v>
      </c>
      <c r="BBM11" s="97" t="e">
        <f t="shared" si="101"/>
        <v>#DIV/0!</v>
      </c>
      <c r="BBN11" s="97" t="e">
        <f t="shared" si="101"/>
        <v>#DIV/0!</v>
      </c>
      <c r="BBO11" s="97" t="e">
        <f t="shared" si="101"/>
        <v>#DIV/0!</v>
      </c>
      <c r="BBP11" s="97" t="e">
        <f t="shared" si="101"/>
        <v>#DIV/0!</v>
      </c>
      <c r="BBQ11" s="97" t="e">
        <f t="shared" si="101"/>
        <v>#DIV/0!</v>
      </c>
      <c r="BBR11" s="97" t="e">
        <f t="shared" si="101"/>
        <v>#DIV/0!</v>
      </c>
      <c r="BBS11" s="97" t="e">
        <f t="shared" si="101"/>
        <v>#DIV/0!</v>
      </c>
      <c r="BBT11" s="97" t="e">
        <f t="shared" si="101"/>
        <v>#DIV/0!</v>
      </c>
      <c r="BBU11" s="97" t="e">
        <f t="shared" si="101"/>
        <v>#DIV/0!</v>
      </c>
      <c r="BBV11" s="97" t="e">
        <f t="shared" si="101"/>
        <v>#DIV/0!</v>
      </c>
      <c r="BBW11" s="97" t="e">
        <f t="shared" si="101"/>
        <v>#DIV/0!</v>
      </c>
      <c r="BBX11" s="97" t="e">
        <f t="shared" si="101"/>
        <v>#DIV/0!</v>
      </c>
      <c r="BBY11" s="97" t="e">
        <f t="shared" si="101"/>
        <v>#DIV/0!</v>
      </c>
      <c r="BBZ11" s="97" t="e">
        <f t="shared" si="101"/>
        <v>#DIV/0!</v>
      </c>
      <c r="BCA11" s="97" t="e">
        <f t="shared" si="101"/>
        <v>#DIV/0!</v>
      </c>
      <c r="BCB11" s="97" t="e">
        <f t="shared" si="101"/>
        <v>#DIV/0!</v>
      </c>
      <c r="BCC11" s="97" t="e">
        <f t="shared" si="101"/>
        <v>#DIV/0!</v>
      </c>
      <c r="BCD11" s="97" t="e">
        <f t="shared" si="101"/>
        <v>#DIV/0!</v>
      </c>
      <c r="BCE11" s="97" t="e">
        <f t="shared" si="101"/>
        <v>#DIV/0!</v>
      </c>
      <c r="BCF11" s="97" t="e">
        <f t="shared" si="101"/>
        <v>#DIV/0!</v>
      </c>
      <c r="BCG11" s="97" t="e">
        <f t="shared" si="101"/>
        <v>#DIV/0!</v>
      </c>
      <c r="BCH11" s="97" t="e">
        <f t="shared" si="101"/>
        <v>#DIV/0!</v>
      </c>
      <c r="BCI11" s="97" t="e">
        <f t="shared" si="101"/>
        <v>#DIV/0!</v>
      </c>
      <c r="BCJ11" s="97" t="e">
        <f>-QB11/(VE11*($B$11-AVERAGE(AXG11:AXH11)))</f>
        <v>#DIV/0!</v>
      </c>
      <c r="BCK11" s="162" t="e">
        <f t="shared" ref="BCK11:BEV11" si="102">-NP11/(SS11*($B$11-300))</f>
        <v>#DIV/0!</v>
      </c>
      <c r="BCL11" s="97" t="e">
        <f t="shared" si="102"/>
        <v>#DIV/0!</v>
      </c>
      <c r="BCM11" s="97" t="e">
        <f t="shared" si="102"/>
        <v>#DIV/0!</v>
      </c>
      <c r="BCN11" s="97" t="e">
        <f t="shared" si="102"/>
        <v>#DIV/0!</v>
      </c>
      <c r="BCO11" s="97" t="e">
        <f t="shared" si="102"/>
        <v>#DIV/0!</v>
      </c>
      <c r="BCP11" s="97" t="e">
        <f t="shared" si="102"/>
        <v>#DIV/0!</v>
      </c>
      <c r="BCQ11" s="97" t="e">
        <f t="shared" si="102"/>
        <v>#DIV/0!</v>
      </c>
      <c r="BCR11" s="97" t="e">
        <f t="shared" si="102"/>
        <v>#DIV/0!</v>
      </c>
      <c r="BCS11" s="97" t="e">
        <f t="shared" si="102"/>
        <v>#DIV/0!</v>
      </c>
      <c r="BCT11" s="97" t="e">
        <f t="shared" si="102"/>
        <v>#DIV/0!</v>
      </c>
      <c r="BCU11" s="97" t="e">
        <f t="shared" si="102"/>
        <v>#DIV/0!</v>
      </c>
      <c r="BCV11" s="97" t="e">
        <f t="shared" si="102"/>
        <v>#DIV/0!</v>
      </c>
      <c r="BCW11" s="97" t="e">
        <f t="shared" si="102"/>
        <v>#DIV/0!</v>
      </c>
      <c r="BCX11" s="97" t="e">
        <f t="shared" si="102"/>
        <v>#DIV/0!</v>
      </c>
      <c r="BCY11" s="97" t="e">
        <f t="shared" si="102"/>
        <v>#DIV/0!</v>
      </c>
      <c r="BCZ11" s="97" t="e">
        <f t="shared" si="102"/>
        <v>#DIV/0!</v>
      </c>
      <c r="BDA11" s="97" t="e">
        <f t="shared" si="102"/>
        <v>#DIV/0!</v>
      </c>
      <c r="BDB11" s="97" t="e">
        <f t="shared" si="102"/>
        <v>#DIV/0!</v>
      </c>
      <c r="BDC11" s="97" t="e">
        <f t="shared" si="102"/>
        <v>#DIV/0!</v>
      </c>
      <c r="BDD11" s="97" t="e">
        <f t="shared" si="102"/>
        <v>#DIV/0!</v>
      </c>
      <c r="BDE11" s="97" t="e">
        <f t="shared" si="102"/>
        <v>#DIV/0!</v>
      </c>
      <c r="BDF11" s="97" t="e">
        <f t="shared" si="102"/>
        <v>#DIV/0!</v>
      </c>
      <c r="BDG11" s="97" t="e">
        <f t="shared" si="102"/>
        <v>#DIV/0!</v>
      </c>
      <c r="BDH11" s="97" t="e">
        <f t="shared" si="102"/>
        <v>#DIV/0!</v>
      </c>
      <c r="BDI11" s="97" t="e">
        <f t="shared" si="102"/>
        <v>#DIV/0!</v>
      </c>
      <c r="BDJ11" s="97" t="e">
        <f t="shared" si="102"/>
        <v>#DIV/0!</v>
      </c>
      <c r="BDK11" s="97" t="e">
        <f t="shared" si="102"/>
        <v>#DIV/0!</v>
      </c>
      <c r="BDL11" s="97" t="e">
        <f t="shared" si="102"/>
        <v>#DIV/0!</v>
      </c>
      <c r="BDM11" s="97" t="e">
        <f t="shared" si="102"/>
        <v>#DIV/0!</v>
      </c>
      <c r="BDN11" s="97" t="e">
        <f t="shared" si="102"/>
        <v>#DIV/0!</v>
      </c>
      <c r="BDO11" s="97" t="e">
        <f t="shared" si="102"/>
        <v>#DIV/0!</v>
      </c>
      <c r="BDP11" s="97" t="e">
        <f t="shared" si="102"/>
        <v>#DIV/0!</v>
      </c>
      <c r="BDQ11" s="97" t="e">
        <f t="shared" si="102"/>
        <v>#DIV/0!</v>
      </c>
      <c r="BDR11" s="97" t="e">
        <f t="shared" si="102"/>
        <v>#DIV/0!</v>
      </c>
      <c r="BDS11" s="97" t="e">
        <f t="shared" si="102"/>
        <v>#DIV/0!</v>
      </c>
      <c r="BDT11" s="97" t="e">
        <f t="shared" si="102"/>
        <v>#DIV/0!</v>
      </c>
      <c r="BDU11" s="97" t="e">
        <f t="shared" si="102"/>
        <v>#DIV/0!</v>
      </c>
      <c r="BDV11" s="97" t="e">
        <f t="shared" si="102"/>
        <v>#DIV/0!</v>
      </c>
      <c r="BDW11" s="97" t="e">
        <f t="shared" si="102"/>
        <v>#DIV/0!</v>
      </c>
      <c r="BDX11" s="97" t="e">
        <f t="shared" si="102"/>
        <v>#DIV/0!</v>
      </c>
      <c r="BDY11" s="97" t="e">
        <f t="shared" si="102"/>
        <v>#DIV/0!</v>
      </c>
      <c r="BDZ11" s="97" t="e">
        <f t="shared" si="102"/>
        <v>#DIV/0!</v>
      </c>
      <c r="BEA11" s="97" t="e">
        <f t="shared" si="102"/>
        <v>#DIV/0!</v>
      </c>
      <c r="BEB11" s="97" t="e">
        <f t="shared" si="102"/>
        <v>#DIV/0!</v>
      </c>
      <c r="BEC11" s="97" t="e">
        <f t="shared" si="102"/>
        <v>#DIV/0!</v>
      </c>
      <c r="BED11" s="97" t="e">
        <f t="shared" si="102"/>
        <v>#DIV/0!</v>
      </c>
      <c r="BEE11" s="97" t="e">
        <f t="shared" si="102"/>
        <v>#DIV/0!</v>
      </c>
      <c r="BEF11" s="97" t="e">
        <f t="shared" si="102"/>
        <v>#DIV/0!</v>
      </c>
      <c r="BEG11" s="97" t="e">
        <f t="shared" si="102"/>
        <v>#DIV/0!</v>
      </c>
      <c r="BEH11" s="97" t="e">
        <f t="shared" si="102"/>
        <v>#DIV/0!</v>
      </c>
      <c r="BEI11" s="97" t="e">
        <f t="shared" si="102"/>
        <v>#DIV/0!</v>
      </c>
      <c r="BEJ11" s="97" t="e">
        <f t="shared" si="102"/>
        <v>#DIV/0!</v>
      </c>
      <c r="BEK11" s="97" t="e">
        <f t="shared" si="102"/>
        <v>#DIV/0!</v>
      </c>
      <c r="BEL11" s="97" t="e">
        <f t="shared" si="102"/>
        <v>#DIV/0!</v>
      </c>
      <c r="BEM11" s="97" t="e">
        <f t="shared" si="102"/>
        <v>#DIV/0!</v>
      </c>
      <c r="BEN11" s="97" t="e">
        <f t="shared" si="102"/>
        <v>#DIV/0!</v>
      </c>
      <c r="BEO11" s="97" t="e">
        <f t="shared" si="102"/>
        <v>#DIV/0!</v>
      </c>
      <c r="BEP11" s="97" t="e">
        <f t="shared" si="102"/>
        <v>#DIV/0!</v>
      </c>
      <c r="BEQ11" s="97" t="e">
        <f t="shared" si="102"/>
        <v>#DIV/0!</v>
      </c>
      <c r="BER11" s="97" t="e">
        <f t="shared" si="102"/>
        <v>#DIV/0!</v>
      </c>
      <c r="BES11" s="97" t="e">
        <f t="shared" si="102"/>
        <v>#DIV/0!</v>
      </c>
      <c r="BET11" s="97" t="e">
        <f t="shared" si="102"/>
        <v>#DIV/0!</v>
      </c>
      <c r="BEU11" s="97" t="e">
        <f t="shared" si="102"/>
        <v>#DIV/0!</v>
      </c>
      <c r="BEV11" s="97" t="e">
        <f t="shared" si="102"/>
        <v>#DIV/0!</v>
      </c>
      <c r="BEW11" s="97" t="e">
        <f>-QB11/(VE11*($B$11-300))</f>
        <v>#DIV/0!</v>
      </c>
      <c r="BEX11" s="139" t="e">
        <f t="shared" si="24"/>
        <v>#DIV/0!</v>
      </c>
      <c r="BEY11" s="99" t="e">
        <f t="shared" si="24"/>
        <v>#DIV/0!</v>
      </c>
      <c r="BEZ11" s="99" t="e">
        <f t="shared" si="24"/>
        <v>#DIV/0!</v>
      </c>
      <c r="BFA11" s="99" t="e">
        <f t="shared" si="24"/>
        <v>#DIV/0!</v>
      </c>
      <c r="BFB11" s="99" t="e">
        <f t="shared" si="24"/>
        <v>#DIV/0!</v>
      </c>
      <c r="BFC11" s="99" t="e">
        <f t="shared" si="24"/>
        <v>#DIV/0!</v>
      </c>
      <c r="BFD11" s="99" t="e">
        <f t="shared" si="24"/>
        <v>#DIV/0!</v>
      </c>
      <c r="BFE11" s="99" t="e">
        <f t="shared" si="24"/>
        <v>#DIV/0!</v>
      </c>
      <c r="BFF11" s="99" t="e">
        <f t="shared" si="24"/>
        <v>#DIV/0!</v>
      </c>
      <c r="BFG11" s="99" t="e">
        <f t="shared" si="24"/>
        <v>#DIV/0!</v>
      </c>
      <c r="BFH11" s="99" t="e">
        <f t="shared" si="24"/>
        <v>#DIV/0!</v>
      </c>
      <c r="BFI11" s="99" t="e">
        <f t="shared" si="24"/>
        <v>#DIV/0!</v>
      </c>
      <c r="BFJ11" s="99" t="e">
        <f t="shared" si="24"/>
        <v>#DIV/0!</v>
      </c>
      <c r="BFK11" s="99" t="e">
        <f t="shared" si="24"/>
        <v>#DIV/0!</v>
      </c>
      <c r="BFL11" s="99" t="e">
        <f t="shared" si="24"/>
        <v>#DIV/0!</v>
      </c>
      <c r="BFM11" s="99" t="e">
        <f t="shared" si="24"/>
        <v>#DIV/0!</v>
      </c>
      <c r="BFN11" s="99" t="e">
        <f t="shared" si="25"/>
        <v>#DIV/0!</v>
      </c>
      <c r="BFO11" s="99" t="e">
        <f t="shared" si="25"/>
        <v>#DIV/0!</v>
      </c>
      <c r="BFP11" s="99" t="e">
        <f t="shared" si="25"/>
        <v>#DIV/0!</v>
      </c>
      <c r="BFQ11" s="99" t="e">
        <f t="shared" si="25"/>
        <v>#DIV/0!</v>
      </c>
      <c r="BFR11" s="99" t="e">
        <f t="shared" si="25"/>
        <v>#DIV/0!</v>
      </c>
      <c r="BFS11" s="99" t="e">
        <f t="shared" si="25"/>
        <v>#DIV/0!</v>
      </c>
      <c r="BFT11" s="99" t="e">
        <f t="shared" si="25"/>
        <v>#DIV/0!</v>
      </c>
      <c r="BFU11" s="99" t="e">
        <f t="shared" si="25"/>
        <v>#DIV/0!</v>
      </c>
      <c r="BFV11" s="99" t="e">
        <f t="shared" si="25"/>
        <v>#DIV/0!</v>
      </c>
      <c r="BFW11" s="99" t="e">
        <f t="shared" si="25"/>
        <v>#DIV/0!</v>
      </c>
      <c r="BFX11" s="99" t="e">
        <f t="shared" si="25"/>
        <v>#DIV/0!</v>
      </c>
      <c r="BFY11" s="99" t="e">
        <f t="shared" si="25"/>
        <v>#DIV/0!</v>
      </c>
      <c r="BFZ11" s="99" t="e">
        <f t="shared" si="25"/>
        <v>#DIV/0!</v>
      </c>
      <c r="BGA11" s="99" t="e">
        <f t="shared" si="25"/>
        <v>#DIV/0!</v>
      </c>
      <c r="BGB11" s="99" t="e">
        <f t="shared" si="25"/>
        <v>#DIV/0!</v>
      </c>
      <c r="BGC11" s="99" t="e">
        <f t="shared" si="25"/>
        <v>#DIV/0!</v>
      </c>
      <c r="BGD11" s="99" t="e">
        <f t="shared" si="26"/>
        <v>#DIV/0!</v>
      </c>
      <c r="BGE11" s="99" t="e">
        <f t="shared" si="26"/>
        <v>#DIV/0!</v>
      </c>
      <c r="BGF11" s="99" t="e">
        <f t="shared" si="26"/>
        <v>#DIV/0!</v>
      </c>
      <c r="BGG11" s="99" t="e">
        <f t="shared" si="26"/>
        <v>#DIV/0!</v>
      </c>
      <c r="BGH11" s="99" t="e">
        <f t="shared" si="26"/>
        <v>#DIV/0!</v>
      </c>
      <c r="BGI11" s="99" t="e">
        <f t="shared" si="26"/>
        <v>#DIV/0!</v>
      </c>
      <c r="BGJ11" s="99" t="e">
        <f t="shared" si="26"/>
        <v>#DIV/0!</v>
      </c>
      <c r="BGK11" s="99" t="e">
        <f t="shared" si="26"/>
        <v>#DIV/0!</v>
      </c>
      <c r="BGL11" s="99" t="e">
        <f t="shared" si="26"/>
        <v>#DIV/0!</v>
      </c>
      <c r="BGM11" s="99" t="e">
        <f t="shared" si="26"/>
        <v>#DIV/0!</v>
      </c>
      <c r="BGN11" s="99" t="e">
        <f t="shared" si="26"/>
        <v>#DIV/0!</v>
      </c>
      <c r="BGO11" s="99" t="e">
        <f t="shared" si="26"/>
        <v>#DIV/0!</v>
      </c>
      <c r="BGP11" s="99" t="e">
        <f t="shared" si="26"/>
        <v>#DIV/0!</v>
      </c>
      <c r="BGQ11" s="99" t="e">
        <f t="shared" si="26"/>
        <v>#DIV/0!</v>
      </c>
      <c r="BGR11" s="99" t="e">
        <f t="shared" si="26"/>
        <v>#DIV/0!</v>
      </c>
      <c r="BGS11" s="99" t="e">
        <f t="shared" si="26"/>
        <v>#DIV/0!</v>
      </c>
      <c r="BGT11" s="99" t="e">
        <f t="shared" si="27"/>
        <v>#DIV/0!</v>
      </c>
      <c r="BGU11" s="99" t="e">
        <f t="shared" si="27"/>
        <v>#DIV/0!</v>
      </c>
      <c r="BGV11" s="99" t="e">
        <f t="shared" si="27"/>
        <v>#DIV/0!</v>
      </c>
      <c r="BGW11" s="99" t="e">
        <f t="shared" si="27"/>
        <v>#DIV/0!</v>
      </c>
      <c r="BGX11" s="99" t="e">
        <f t="shared" si="27"/>
        <v>#DIV/0!</v>
      </c>
      <c r="BGY11" s="99" t="e">
        <f t="shared" si="27"/>
        <v>#DIV/0!</v>
      </c>
      <c r="BGZ11" s="99" t="e">
        <f t="shared" si="27"/>
        <v>#DIV/0!</v>
      </c>
      <c r="BHA11" s="99" t="e">
        <f t="shared" si="27"/>
        <v>#DIV/0!</v>
      </c>
      <c r="BHB11" s="99" t="e">
        <f t="shared" si="27"/>
        <v>#DIV/0!</v>
      </c>
      <c r="BHC11" s="99" t="e">
        <f t="shared" si="27"/>
        <v>#DIV/0!</v>
      </c>
      <c r="BHD11" s="99" t="e">
        <f t="shared" si="27"/>
        <v>#DIV/0!</v>
      </c>
      <c r="BHE11" s="99" t="e">
        <f t="shared" si="27"/>
        <v>#DIV/0!</v>
      </c>
      <c r="BHF11" s="99" t="e">
        <f t="shared" si="27"/>
        <v>#DIV/0!</v>
      </c>
      <c r="BHG11" s="99" t="e">
        <f t="shared" si="27"/>
        <v>#DIV/0!</v>
      </c>
      <c r="BHH11" s="99" t="e">
        <f t="shared" si="27"/>
        <v>#DIV/0!</v>
      </c>
      <c r="BHI11" s="99" t="e">
        <f t="shared" si="27"/>
        <v>#DIV/0!</v>
      </c>
      <c r="BHJ11" s="99" t="e">
        <f t="shared" si="28"/>
        <v>#DIV/0!</v>
      </c>
      <c r="BHK11" s="99" t="e">
        <f t="shared" si="28"/>
        <v>#DIV/0!</v>
      </c>
      <c r="BHL11" s="99" t="e">
        <f t="shared" si="28"/>
        <v>#DIV/0!</v>
      </c>
      <c r="BHM11" s="99" t="e">
        <f t="shared" si="28"/>
        <v>#DIV/0!</v>
      </c>
      <c r="BHN11" s="100" t="e">
        <f t="shared" si="29"/>
        <v>#DIV/0!</v>
      </c>
      <c r="BHO11" s="100" t="e">
        <f t="shared" si="29"/>
        <v>#DIV/0!</v>
      </c>
      <c r="BHP11" s="100" t="e">
        <f t="shared" si="29"/>
        <v>#DIV/0!</v>
      </c>
      <c r="BHQ11" s="100" t="e">
        <f t="shared" si="29"/>
        <v>#DIV/0!</v>
      </c>
      <c r="BHR11" s="100" t="e">
        <f t="shared" si="29"/>
        <v>#DIV/0!</v>
      </c>
      <c r="BHS11" s="100" t="e">
        <f t="shared" si="29"/>
        <v>#DIV/0!</v>
      </c>
      <c r="BHT11" s="100" t="e">
        <f t="shared" si="29"/>
        <v>#DIV/0!</v>
      </c>
      <c r="BHU11" s="100" t="e">
        <f t="shared" si="29"/>
        <v>#DIV/0!</v>
      </c>
      <c r="BHV11" s="100" t="e">
        <f t="shared" si="29"/>
        <v>#DIV/0!</v>
      </c>
      <c r="BHW11" s="100" t="e">
        <f t="shared" si="29"/>
        <v>#DIV/0!</v>
      </c>
      <c r="BHX11" s="100" t="e">
        <f t="shared" si="29"/>
        <v>#DIV/0!</v>
      </c>
      <c r="BHY11" s="100" t="e">
        <f t="shared" si="29"/>
        <v>#DIV/0!</v>
      </c>
      <c r="BHZ11" s="100" t="e">
        <f t="shared" si="29"/>
        <v>#DIV/0!</v>
      </c>
      <c r="BIA11" s="100" t="e">
        <f t="shared" si="29"/>
        <v>#DIV/0!</v>
      </c>
      <c r="BIB11" s="100" t="e">
        <f t="shared" si="29"/>
        <v>#DIV/0!</v>
      </c>
      <c r="BIC11" s="100" t="e">
        <f t="shared" si="29"/>
        <v>#DIV/0!</v>
      </c>
      <c r="BID11" s="100" t="e">
        <f t="shared" si="30"/>
        <v>#DIV/0!</v>
      </c>
      <c r="BIE11" s="100" t="e">
        <f t="shared" si="30"/>
        <v>#DIV/0!</v>
      </c>
      <c r="BIF11" s="100" t="e">
        <f t="shared" si="30"/>
        <v>#DIV/0!</v>
      </c>
      <c r="BIG11" s="100" t="e">
        <f t="shared" si="30"/>
        <v>#DIV/0!</v>
      </c>
      <c r="BIH11" s="100" t="e">
        <f t="shared" si="30"/>
        <v>#DIV/0!</v>
      </c>
      <c r="BII11" s="100" t="e">
        <f t="shared" si="30"/>
        <v>#DIV/0!</v>
      </c>
      <c r="BIJ11" s="100" t="e">
        <f t="shared" si="30"/>
        <v>#DIV/0!</v>
      </c>
      <c r="BIK11" s="100" t="e">
        <f t="shared" si="30"/>
        <v>#DIV/0!</v>
      </c>
      <c r="BIL11" s="100" t="e">
        <f t="shared" si="30"/>
        <v>#DIV/0!</v>
      </c>
      <c r="BIM11" s="100" t="e">
        <f t="shared" si="30"/>
        <v>#DIV/0!</v>
      </c>
      <c r="BIN11" s="100" t="e">
        <f t="shared" si="30"/>
        <v>#DIV/0!</v>
      </c>
      <c r="BIO11" s="100" t="e">
        <f t="shared" si="30"/>
        <v>#DIV/0!</v>
      </c>
      <c r="BIP11" s="100" t="e">
        <f t="shared" si="30"/>
        <v>#DIV/0!</v>
      </c>
      <c r="BIQ11" s="100" t="e">
        <f t="shared" si="30"/>
        <v>#DIV/0!</v>
      </c>
      <c r="BIR11" s="100" t="e">
        <f t="shared" si="30"/>
        <v>#DIV/0!</v>
      </c>
      <c r="BIS11" s="100" t="e">
        <f t="shared" si="30"/>
        <v>#DIV/0!</v>
      </c>
      <c r="BIT11" s="100" t="e">
        <f t="shared" si="31"/>
        <v>#DIV/0!</v>
      </c>
      <c r="BIU11" s="100" t="e">
        <f t="shared" si="31"/>
        <v>#DIV/0!</v>
      </c>
      <c r="BIV11" s="100" t="e">
        <f t="shared" si="31"/>
        <v>#DIV/0!</v>
      </c>
      <c r="BIW11" s="100" t="e">
        <f t="shared" si="31"/>
        <v>#DIV/0!</v>
      </c>
      <c r="BIX11" s="100" t="e">
        <f t="shared" si="31"/>
        <v>#DIV/0!</v>
      </c>
      <c r="BIY11" s="100" t="e">
        <f t="shared" si="31"/>
        <v>#DIV/0!</v>
      </c>
      <c r="BIZ11" s="100" t="e">
        <f t="shared" si="31"/>
        <v>#DIV/0!</v>
      </c>
      <c r="BJA11" s="100" t="e">
        <f t="shared" si="31"/>
        <v>#DIV/0!</v>
      </c>
      <c r="BJB11" s="100" t="e">
        <f t="shared" si="31"/>
        <v>#DIV/0!</v>
      </c>
      <c r="BJC11" s="100" t="e">
        <f t="shared" si="31"/>
        <v>#DIV/0!</v>
      </c>
      <c r="BJD11" s="100" t="e">
        <f t="shared" si="31"/>
        <v>#DIV/0!</v>
      </c>
      <c r="BJE11" s="100" t="e">
        <f t="shared" si="31"/>
        <v>#DIV/0!</v>
      </c>
      <c r="BJF11" s="100" t="e">
        <f t="shared" si="31"/>
        <v>#DIV/0!</v>
      </c>
      <c r="BJG11" s="100" t="e">
        <f t="shared" si="31"/>
        <v>#DIV/0!</v>
      </c>
      <c r="BJH11" s="100" t="e">
        <f t="shared" si="31"/>
        <v>#DIV/0!</v>
      </c>
      <c r="BJI11" s="100" t="e">
        <f t="shared" si="31"/>
        <v>#DIV/0!</v>
      </c>
      <c r="BJJ11" s="100" t="e">
        <f t="shared" si="32"/>
        <v>#DIV/0!</v>
      </c>
      <c r="BJK11" s="100" t="e">
        <f t="shared" si="32"/>
        <v>#DIV/0!</v>
      </c>
      <c r="BJL11" s="100" t="e">
        <f t="shared" si="32"/>
        <v>#DIV/0!</v>
      </c>
      <c r="BJM11" s="100" t="e">
        <f t="shared" si="32"/>
        <v>#DIV/0!</v>
      </c>
      <c r="BJN11" s="100" t="e">
        <f t="shared" si="32"/>
        <v>#DIV/0!</v>
      </c>
      <c r="BJO11" s="100" t="e">
        <f t="shared" si="32"/>
        <v>#DIV/0!</v>
      </c>
      <c r="BJP11" s="100" t="e">
        <f t="shared" si="32"/>
        <v>#DIV/0!</v>
      </c>
      <c r="BJQ11" s="100" t="e">
        <f t="shared" si="32"/>
        <v>#DIV/0!</v>
      </c>
      <c r="BJR11" s="100" t="e">
        <f t="shared" si="32"/>
        <v>#DIV/0!</v>
      </c>
      <c r="BJS11" s="100" t="e">
        <f t="shared" si="32"/>
        <v>#DIV/0!</v>
      </c>
      <c r="BJT11" s="100" t="e">
        <f t="shared" si="32"/>
        <v>#DIV/0!</v>
      </c>
      <c r="BJU11" s="100" t="e">
        <f t="shared" si="32"/>
        <v>#DIV/0!</v>
      </c>
      <c r="BJV11" s="100" t="e">
        <f t="shared" si="32"/>
        <v>#DIV/0!</v>
      </c>
      <c r="BJW11" s="100" t="e">
        <f t="shared" si="32"/>
        <v>#DIV/0!</v>
      </c>
      <c r="BJX11" s="100" t="e">
        <f t="shared" si="32"/>
        <v>#DIV/0!</v>
      </c>
      <c r="BJY11" s="100" t="e">
        <f t="shared" si="32"/>
        <v>#DIV/0!</v>
      </c>
      <c r="BJZ11" s="100" t="e">
        <f t="shared" si="33"/>
        <v>#DIV/0!</v>
      </c>
      <c r="BKA11" s="100" t="e">
        <f t="shared" si="33"/>
        <v>#DIV/0!</v>
      </c>
      <c r="BKB11" s="100" t="e">
        <f t="shared" si="33"/>
        <v>#DIV/0!</v>
      </c>
      <c r="BKC11" s="100" t="e">
        <f t="shared" si="33"/>
        <v>#DIV/0!</v>
      </c>
      <c r="BKD11" s="160" t="e">
        <f t="shared" si="34"/>
        <v>#DIV/0!</v>
      </c>
      <c r="BKE11" s="100" t="e">
        <f t="shared" si="34"/>
        <v>#DIV/0!</v>
      </c>
      <c r="BKF11" s="100" t="e">
        <f t="shared" si="34"/>
        <v>#DIV/0!</v>
      </c>
      <c r="BKG11" s="100" t="e">
        <f t="shared" si="34"/>
        <v>#DIV/0!</v>
      </c>
      <c r="BKH11" s="100" t="e">
        <f t="shared" si="34"/>
        <v>#DIV/0!</v>
      </c>
      <c r="BKI11" s="100" t="e">
        <f t="shared" si="34"/>
        <v>#DIV/0!</v>
      </c>
      <c r="BKJ11" s="100" t="e">
        <f t="shared" si="34"/>
        <v>#DIV/0!</v>
      </c>
      <c r="BKK11" s="100" t="e">
        <f t="shared" si="34"/>
        <v>#DIV/0!</v>
      </c>
      <c r="BKL11" s="100" t="e">
        <f t="shared" si="34"/>
        <v>#DIV/0!</v>
      </c>
      <c r="BKM11" s="100" t="e">
        <f t="shared" si="34"/>
        <v>#DIV/0!</v>
      </c>
      <c r="BKN11" s="100" t="e">
        <f t="shared" si="34"/>
        <v>#DIV/0!</v>
      </c>
      <c r="BKO11" s="100" t="e">
        <f t="shared" si="34"/>
        <v>#DIV/0!</v>
      </c>
      <c r="BKP11" s="100" t="e">
        <f t="shared" si="34"/>
        <v>#DIV/0!</v>
      </c>
      <c r="BKQ11" s="100" t="e">
        <f t="shared" si="34"/>
        <v>#DIV/0!</v>
      </c>
      <c r="BKR11" s="100" t="e">
        <f t="shared" si="34"/>
        <v>#DIV/0!</v>
      </c>
      <c r="BKS11" s="100" t="e">
        <f t="shared" si="34"/>
        <v>#DIV/0!</v>
      </c>
      <c r="BKT11" s="100" t="e">
        <f t="shared" si="35"/>
        <v>#DIV/0!</v>
      </c>
      <c r="BKU11" s="100" t="e">
        <f t="shared" si="35"/>
        <v>#DIV/0!</v>
      </c>
      <c r="BKV11" s="100" t="e">
        <f t="shared" si="35"/>
        <v>#DIV/0!</v>
      </c>
      <c r="BKW11" s="100" t="e">
        <f t="shared" si="35"/>
        <v>#DIV/0!</v>
      </c>
      <c r="BKX11" s="100" t="e">
        <f t="shared" si="35"/>
        <v>#DIV/0!</v>
      </c>
      <c r="BKY11" s="100" t="e">
        <f t="shared" si="35"/>
        <v>#DIV/0!</v>
      </c>
      <c r="BKZ11" s="100" t="e">
        <f t="shared" si="35"/>
        <v>#DIV/0!</v>
      </c>
      <c r="BLA11" s="100" t="e">
        <f t="shared" si="35"/>
        <v>#DIV/0!</v>
      </c>
      <c r="BLB11" s="100" t="e">
        <f t="shared" si="35"/>
        <v>#DIV/0!</v>
      </c>
      <c r="BLC11" s="100" t="e">
        <f t="shared" si="35"/>
        <v>#DIV/0!</v>
      </c>
      <c r="BLD11" s="100" t="e">
        <f t="shared" si="35"/>
        <v>#DIV/0!</v>
      </c>
      <c r="BLE11" s="100" t="e">
        <f t="shared" si="35"/>
        <v>#DIV/0!</v>
      </c>
      <c r="BLF11" s="100" t="e">
        <f t="shared" si="35"/>
        <v>#DIV/0!</v>
      </c>
      <c r="BLG11" s="100" t="e">
        <f t="shared" si="35"/>
        <v>#DIV/0!</v>
      </c>
      <c r="BLH11" s="100" t="e">
        <f t="shared" si="35"/>
        <v>#DIV/0!</v>
      </c>
      <c r="BLI11" s="100" t="e">
        <f t="shared" si="35"/>
        <v>#DIV/0!</v>
      </c>
      <c r="BLJ11" s="100" t="e">
        <f t="shared" si="36"/>
        <v>#DIV/0!</v>
      </c>
      <c r="BLK11" s="100" t="e">
        <f t="shared" si="36"/>
        <v>#DIV/0!</v>
      </c>
      <c r="BLL11" s="100" t="e">
        <f t="shared" si="36"/>
        <v>#DIV/0!</v>
      </c>
      <c r="BLM11" s="100" t="e">
        <f t="shared" si="36"/>
        <v>#DIV/0!</v>
      </c>
      <c r="BLN11" s="100" t="e">
        <f t="shared" si="36"/>
        <v>#DIV/0!</v>
      </c>
      <c r="BLO11" s="100" t="e">
        <f t="shared" si="36"/>
        <v>#DIV/0!</v>
      </c>
      <c r="BLP11" s="100" t="e">
        <f t="shared" si="36"/>
        <v>#DIV/0!</v>
      </c>
      <c r="BLQ11" s="100" t="e">
        <f t="shared" si="36"/>
        <v>#DIV/0!</v>
      </c>
      <c r="BLR11" s="100" t="e">
        <f t="shared" si="36"/>
        <v>#DIV/0!</v>
      </c>
      <c r="BLS11" s="100" t="e">
        <f t="shared" si="36"/>
        <v>#DIV/0!</v>
      </c>
      <c r="BLT11" s="100" t="e">
        <f t="shared" si="36"/>
        <v>#DIV/0!</v>
      </c>
      <c r="BLU11" s="100" t="e">
        <f t="shared" si="36"/>
        <v>#DIV/0!</v>
      </c>
      <c r="BLV11" s="100" t="e">
        <f t="shared" si="36"/>
        <v>#DIV/0!</v>
      </c>
      <c r="BLW11" s="100" t="e">
        <f t="shared" si="36"/>
        <v>#DIV/0!</v>
      </c>
      <c r="BLX11" s="100" t="e">
        <f t="shared" si="36"/>
        <v>#DIV/0!</v>
      </c>
      <c r="BLY11" s="100" t="e">
        <f t="shared" si="36"/>
        <v>#DIV/0!</v>
      </c>
      <c r="BLZ11" s="100" t="e">
        <f t="shared" si="37"/>
        <v>#DIV/0!</v>
      </c>
      <c r="BMA11" s="100" t="e">
        <f t="shared" si="37"/>
        <v>#DIV/0!</v>
      </c>
      <c r="BMB11" s="100" t="e">
        <f t="shared" si="37"/>
        <v>#DIV/0!</v>
      </c>
      <c r="BMC11" s="100" t="e">
        <f t="shared" si="37"/>
        <v>#DIV/0!</v>
      </c>
      <c r="BMD11" s="100" t="e">
        <f t="shared" si="37"/>
        <v>#DIV/0!</v>
      </c>
      <c r="BME11" s="100" t="e">
        <f t="shared" si="37"/>
        <v>#DIV/0!</v>
      </c>
      <c r="BMF11" s="100" t="e">
        <f t="shared" si="37"/>
        <v>#DIV/0!</v>
      </c>
      <c r="BMG11" s="100" t="e">
        <f t="shared" si="37"/>
        <v>#DIV/0!</v>
      </c>
      <c r="BMH11" s="100" t="e">
        <f t="shared" si="37"/>
        <v>#DIV/0!</v>
      </c>
      <c r="BMI11" s="100" t="e">
        <f t="shared" si="37"/>
        <v>#DIV/0!</v>
      </c>
      <c r="BMJ11" s="100" t="e">
        <f t="shared" si="37"/>
        <v>#DIV/0!</v>
      </c>
      <c r="BMK11" s="100" t="e">
        <f t="shared" si="37"/>
        <v>#DIV/0!</v>
      </c>
      <c r="BML11" s="100" t="e">
        <f t="shared" si="37"/>
        <v>#DIV/0!</v>
      </c>
      <c r="BMM11" s="100" t="e">
        <f t="shared" si="37"/>
        <v>#DIV/0!</v>
      </c>
      <c r="BMN11" s="100" t="e">
        <f t="shared" si="37"/>
        <v>#DIV/0!</v>
      </c>
      <c r="BMO11" s="100" t="e">
        <f t="shared" si="37"/>
        <v>#DIV/0!</v>
      </c>
      <c r="BMP11" s="100" t="e">
        <f t="shared" si="38"/>
        <v>#DIV/0!</v>
      </c>
      <c r="BMQ11" s="100" t="e">
        <f t="shared" si="38"/>
        <v>#DIV/0!</v>
      </c>
      <c r="BMR11" s="100" t="e">
        <f t="shared" si="38"/>
        <v>#DIV/0!</v>
      </c>
      <c r="BMS11" s="100" t="e">
        <f t="shared" si="38"/>
        <v>#DIV/0!</v>
      </c>
      <c r="BMT11" s="162" t="e">
        <f t="shared" si="39"/>
        <v>#DIV/0!</v>
      </c>
      <c r="BMU11" s="97" t="e">
        <f t="shared" si="39"/>
        <v>#DIV/0!</v>
      </c>
      <c r="BMV11" s="97" t="e">
        <f t="shared" si="39"/>
        <v>#DIV/0!</v>
      </c>
      <c r="BMW11" s="97" t="e">
        <f t="shared" si="39"/>
        <v>#DIV/0!</v>
      </c>
      <c r="BMX11" s="97" t="e">
        <f t="shared" si="39"/>
        <v>#DIV/0!</v>
      </c>
      <c r="BMY11" s="97" t="e">
        <f t="shared" si="39"/>
        <v>#DIV/0!</v>
      </c>
      <c r="BMZ11" s="97" t="e">
        <f t="shared" si="39"/>
        <v>#DIV/0!</v>
      </c>
      <c r="BNA11" s="97" t="e">
        <f t="shared" si="39"/>
        <v>#DIV/0!</v>
      </c>
      <c r="BNB11" s="97" t="e">
        <f t="shared" si="39"/>
        <v>#DIV/0!</v>
      </c>
      <c r="BNC11" s="97" t="e">
        <f t="shared" si="39"/>
        <v>#DIV/0!</v>
      </c>
      <c r="BND11" s="97" t="e">
        <f t="shared" si="39"/>
        <v>#DIV/0!</v>
      </c>
      <c r="BNE11" s="97" t="e">
        <f t="shared" si="39"/>
        <v>#DIV/0!</v>
      </c>
      <c r="BNF11" s="97" t="e">
        <f t="shared" si="39"/>
        <v>#DIV/0!</v>
      </c>
      <c r="BNG11" s="97" t="e">
        <f t="shared" si="39"/>
        <v>#DIV/0!</v>
      </c>
      <c r="BNH11" s="97" t="e">
        <f t="shared" si="39"/>
        <v>#DIV/0!</v>
      </c>
      <c r="BNI11" s="97" t="e">
        <f t="shared" si="39"/>
        <v>#DIV/0!</v>
      </c>
      <c r="BNJ11" s="97" t="e">
        <f t="shared" si="40"/>
        <v>#DIV/0!</v>
      </c>
      <c r="BNK11" s="97" t="e">
        <f t="shared" si="40"/>
        <v>#DIV/0!</v>
      </c>
      <c r="BNL11" s="97" t="e">
        <f t="shared" si="40"/>
        <v>#DIV/0!</v>
      </c>
      <c r="BNM11" s="97" t="e">
        <f t="shared" si="40"/>
        <v>#DIV/0!</v>
      </c>
      <c r="BNN11" s="97" t="e">
        <f t="shared" si="40"/>
        <v>#DIV/0!</v>
      </c>
      <c r="BNO11" s="97" t="e">
        <f t="shared" si="40"/>
        <v>#DIV/0!</v>
      </c>
      <c r="BNP11" s="97" t="e">
        <f t="shared" si="40"/>
        <v>#DIV/0!</v>
      </c>
      <c r="BNQ11" s="97" t="e">
        <f t="shared" si="40"/>
        <v>#DIV/0!</v>
      </c>
      <c r="BNR11" s="97" t="e">
        <f t="shared" si="40"/>
        <v>#DIV/0!</v>
      </c>
      <c r="BNS11" s="97" t="e">
        <f t="shared" si="40"/>
        <v>#DIV/0!</v>
      </c>
      <c r="BNT11" s="97" t="e">
        <f t="shared" si="40"/>
        <v>#DIV/0!</v>
      </c>
      <c r="BNU11" s="97" t="e">
        <f t="shared" si="40"/>
        <v>#DIV/0!</v>
      </c>
      <c r="BNV11" s="97" t="e">
        <f t="shared" si="40"/>
        <v>#DIV/0!</v>
      </c>
      <c r="BNW11" s="97" t="e">
        <f t="shared" si="40"/>
        <v>#DIV/0!</v>
      </c>
      <c r="BNX11" s="97" t="e">
        <f t="shared" si="40"/>
        <v>#DIV/0!</v>
      </c>
      <c r="BNY11" s="97" t="e">
        <f t="shared" si="40"/>
        <v>#DIV/0!</v>
      </c>
      <c r="BNZ11" s="97" t="e">
        <f t="shared" si="41"/>
        <v>#DIV/0!</v>
      </c>
      <c r="BOA11" s="97" t="e">
        <f t="shared" si="41"/>
        <v>#DIV/0!</v>
      </c>
      <c r="BOB11" s="97" t="e">
        <f t="shared" si="41"/>
        <v>#DIV/0!</v>
      </c>
      <c r="BOC11" s="97" t="e">
        <f t="shared" si="41"/>
        <v>#DIV/0!</v>
      </c>
      <c r="BOD11" s="97" t="e">
        <f t="shared" si="41"/>
        <v>#DIV/0!</v>
      </c>
      <c r="BOE11" s="97" t="e">
        <f t="shared" si="41"/>
        <v>#DIV/0!</v>
      </c>
      <c r="BOF11" s="97" t="e">
        <f t="shared" si="41"/>
        <v>#DIV/0!</v>
      </c>
      <c r="BOG11" s="97" t="e">
        <f t="shared" si="41"/>
        <v>#DIV/0!</v>
      </c>
      <c r="BOH11" s="97" t="e">
        <f t="shared" si="41"/>
        <v>#DIV/0!</v>
      </c>
      <c r="BOI11" s="97" t="e">
        <f t="shared" si="41"/>
        <v>#DIV/0!</v>
      </c>
      <c r="BOJ11" s="97" t="e">
        <f t="shared" si="41"/>
        <v>#DIV/0!</v>
      </c>
      <c r="BOK11" s="97" t="e">
        <f t="shared" si="41"/>
        <v>#DIV/0!</v>
      </c>
      <c r="BOL11" s="97" t="e">
        <f t="shared" si="41"/>
        <v>#DIV/0!</v>
      </c>
      <c r="BOM11" s="97" t="e">
        <f t="shared" si="41"/>
        <v>#DIV/0!</v>
      </c>
      <c r="BON11" s="97" t="e">
        <f t="shared" si="41"/>
        <v>#DIV/0!</v>
      </c>
      <c r="BOO11" s="97" t="e">
        <f t="shared" si="41"/>
        <v>#DIV/0!</v>
      </c>
      <c r="BOP11" s="97" t="e">
        <f t="shared" si="42"/>
        <v>#DIV/0!</v>
      </c>
      <c r="BOQ11" s="97" t="e">
        <f t="shared" si="42"/>
        <v>#DIV/0!</v>
      </c>
      <c r="BOR11" s="97" t="e">
        <f t="shared" si="42"/>
        <v>#DIV/0!</v>
      </c>
      <c r="BOS11" s="97" t="e">
        <f t="shared" si="42"/>
        <v>#DIV/0!</v>
      </c>
      <c r="BOT11" s="97" t="e">
        <f t="shared" si="42"/>
        <v>#DIV/0!</v>
      </c>
      <c r="BOU11" s="97" t="e">
        <f t="shared" si="42"/>
        <v>#DIV/0!</v>
      </c>
      <c r="BOV11" s="97" t="e">
        <f t="shared" si="42"/>
        <v>#DIV/0!</v>
      </c>
      <c r="BOW11" s="97" t="e">
        <f t="shared" si="42"/>
        <v>#DIV/0!</v>
      </c>
      <c r="BOX11" s="97" t="e">
        <f t="shared" si="42"/>
        <v>#DIV/0!</v>
      </c>
      <c r="BOY11" s="97" t="e">
        <f t="shared" si="42"/>
        <v>#DIV/0!</v>
      </c>
      <c r="BOZ11" s="97" t="e">
        <f t="shared" si="42"/>
        <v>#DIV/0!</v>
      </c>
      <c r="BPA11" s="97" t="e">
        <f t="shared" si="42"/>
        <v>#DIV/0!</v>
      </c>
      <c r="BPB11" s="97" t="e">
        <f t="shared" si="42"/>
        <v>#DIV/0!</v>
      </c>
      <c r="BPC11" s="97" t="e">
        <f t="shared" si="42"/>
        <v>#DIV/0!</v>
      </c>
      <c r="BPD11" s="97" t="e">
        <f t="shared" si="42"/>
        <v>#DIV/0!</v>
      </c>
      <c r="BPE11" s="97" t="e">
        <f t="shared" si="42"/>
        <v>#DIV/0!</v>
      </c>
      <c r="BPF11" s="97" t="e">
        <f t="shared" si="43"/>
        <v>#DIV/0!</v>
      </c>
      <c r="BPG11" s="97" t="e">
        <f t="shared" si="43"/>
        <v>#DIV/0!</v>
      </c>
      <c r="BPH11" s="97" t="e">
        <f t="shared" si="43"/>
        <v>#DIV/0!</v>
      </c>
      <c r="BPI11" s="97" t="e">
        <f t="shared" si="43"/>
        <v>#DIV/0!</v>
      </c>
      <c r="BPJ11" s="139">
        <f t="shared" si="44"/>
        <v>0</v>
      </c>
      <c r="BPK11" s="99">
        <f t="shared" si="44"/>
        <v>0</v>
      </c>
      <c r="BPL11" s="99">
        <f t="shared" si="44"/>
        <v>0</v>
      </c>
      <c r="BPM11" s="99">
        <f t="shared" si="44"/>
        <v>0</v>
      </c>
      <c r="BPN11" s="99">
        <f t="shared" si="44"/>
        <v>0</v>
      </c>
      <c r="BPO11" s="99">
        <f t="shared" si="44"/>
        <v>0</v>
      </c>
      <c r="BPP11" s="99">
        <f t="shared" si="44"/>
        <v>0</v>
      </c>
      <c r="BPQ11" s="99">
        <f t="shared" si="44"/>
        <v>0</v>
      </c>
      <c r="BPR11" s="99">
        <f t="shared" si="44"/>
        <v>0</v>
      </c>
      <c r="BPS11" s="99">
        <f t="shared" si="44"/>
        <v>0</v>
      </c>
      <c r="BPT11" s="99">
        <f t="shared" si="44"/>
        <v>0</v>
      </c>
      <c r="BPU11" s="99">
        <f t="shared" si="44"/>
        <v>0</v>
      </c>
      <c r="BPV11" s="99">
        <f t="shared" si="44"/>
        <v>0</v>
      </c>
      <c r="BPW11" s="99">
        <f t="shared" si="44"/>
        <v>0</v>
      </c>
      <c r="BPX11" s="99">
        <f t="shared" si="44"/>
        <v>0</v>
      </c>
      <c r="BPY11" s="99">
        <f t="shared" si="44"/>
        <v>0</v>
      </c>
      <c r="BPZ11" s="99">
        <f t="shared" si="45"/>
        <v>0</v>
      </c>
      <c r="BQA11" s="99">
        <f t="shared" si="45"/>
        <v>0</v>
      </c>
      <c r="BQB11" s="99">
        <f t="shared" si="45"/>
        <v>0</v>
      </c>
      <c r="BQC11" s="99">
        <f t="shared" si="45"/>
        <v>0</v>
      </c>
      <c r="BQD11" s="99">
        <f t="shared" si="45"/>
        <v>0</v>
      </c>
      <c r="BQE11" s="99">
        <f t="shared" si="45"/>
        <v>0</v>
      </c>
      <c r="BQF11" s="99">
        <f t="shared" si="45"/>
        <v>0</v>
      </c>
      <c r="BQG11" s="99">
        <f t="shared" si="45"/>
        <v>0</v>
      </c>
      <c r="BQH11" s="99">
        <f t="shared" si="45"/>
        <v>0</v>
      </c>
      <c r="BQI11" s="99">
        <f t="shared" si="45"/>
        <v>0</v>
      </c>
      <c r="BQJ11" s="99">
        <f t="shared" si="45"/>
        <v>0</v>
      </c>
      <c r="BQK11" s="99">
        <f t="shared" si="45"/>
        <v>0</v>
      </c>
      <c r="BQL11" s="99">
        <f t="shared" si="45"/>
        <v>0</v>
      </c>
      <c r="BQM11" s="99">
        <f t="shared" si="45"/>
        <v>0</v>
      </c>
      <c r="BQN11" s="99">
        <f t="shared" si="45"/>
        <v>0</v>
      </c>
      <c r="BQO11" s="99">
        <f t="shared" si="45"/>
        <v>0</v>
      </c>
      <c r="BQP11" s="99">
        <f t="shared" si="46"/>
        <v>0</v>
      </c>
      <c r="BQQ11" s="99">
        <f t="shared" si="46"/>
        <v>0</v>
      </c>
      <c r="BQR11" s="99">
        <f t="shared" si="46"/>
        <v>0</v>
      </c>
      <c r="BQS11" s="99">
        <f t="shared" si="46"/>
        <v>0</v>
      </c>
      <c r="BQT11" s="99">
        <f t="shared" si="46"/>
        <v>0</v>
      </c>
      <c r="BQU11" s="99">
        <f t="shared" si="46"/>
        <v>0</v>
      </c>
      <c r="BQV11" s="99">
        <f t="shared" si="46"/>
        <v>0</v>
      </c>
      <c r="BQW11" s="99">
        <f t="shared" si="46"/>
        <v>0</v>
      </c>
      <c r="BQX11" s="99">
        <f t="shared" si="46"/>
        <v>0</v>
      </c>
      <c r="BQY11" s="99">
        <f t="shared" si="46"/>
        <v>0</v>
      </c>
      <c r="BQZ11" s="99">
        <f t="shared" si="46"/>
        <v>0</v>
      </c>
      <c r="BRA11" s="99">
        <f t="shared" si="46"/>
        <v>0</v>
      </c>
      <c r="BRB11" s="99">
        <f t="shared" si="46"/>
        <v>0</v>
      </c>
      <c r="BRC11" s="99">
        <f t="shared" si="46"/>
        <v>0</v>
      </c>
      <c r="BRD11" s="99">
        <f t="shared" si="46"/>
        <v>0</v>
      </c>
      <c r="BRE11" s="99">
        <f t="shared" si="46"/>
        <v>0</v>
      </c>
      <c r="BRF11" s="99">
        <f t="shared" si="47"/>
        <v>0</v>
      </c>
      <c r="BRG11" s="99">
        <f t="shared" si="47"/>
        <v>0</v>
      </c>
      <c r="BRH11" s="99">
        <f t="shared" si="47"/>
        <v>0</v>
      </c>
      <c r="BRI11" s="99">
        <f t="shared" si="47"/>
        <v>0</v>
      </c>
      <c r="BRJ11" s="99">
        <f t="shared" si="47"/>
        <v>0</v>
      </c>
      <c r="BRK11" s="99">
        <f t="shared" si="47"/>
        <v>0</v>
      </c>
      <c r="BRL11" s="99">
        <f t="shared" si="47"/>
        <v>0</v>
      </c>
      <c r="BRM11" s="99">
        <f t="shared" si="47"/>
        <v>0</v>
      </c>
      <c r="BRN11" s="99">
        <f t="shared" si="47"/>
        <v>0</v>
      </c>
      <c r="BRO11" s="99">
        <f t="shared" si="47"/>
        <v>0</v>
      </c>
      <c r="BRP11" s="99">
        <f t="shared" si="47"/>
        <v>0</v>
      </c>
      <c r="BRQ11" s="99">
        <f t="shared" si="47"/>
        <v>0</v>
      </c>
      <c r="BRR11" s="99">
        <f t="shared" si="47"/>
        <v>0</v>
      </c>
      <c r="BRS11" s="99">
        <f t="shared" si="47"/>
        <v>0</v>
      </c>
      <c r="BRT11" s="99">
        <f t="shared" si="47"/>
        <v>0</v>
      </c>
      <c r="BRU11" s="99">
        <f t="shared" si="47"/>
        <v>0</v>
      </c>
      <c r="BRV11" s="99">
        <f t="shared" si="48"/>
        <v>0</v>
      </c>
      <c r="BRW11" s="99">
        <f t="shared" si="48"/>
        <v>0</v>
      </c>
      <c r="BRX11" s="99">
        <f t="shared" si="48"/>
        <v>0</v>
      </c>
      <c r="BRY11" s="99">
        <f t="shared" si="48"/>
        <v>0</v>
      </c>
      <c r="BRZ11" s="139" t="e">
        <f t="shared" si="49"/>
        <v>#DIV/0!</v>
      </c>
      <c r="BSA11" s="99" t="e">
        <f t="shared" si="49"/>
        <v>#DIV/0!</v>
      </c>
      <c r="BSB11" s="99" t="e">
        <f t="shared" si="49"/>
        <v>#DIV/0!</v>
      </c>
      <c r="BSC11" s="99" t="e">
        <f t="shared" si="49"/>
        <v>#DIV/0!</v>
      </c>
      <c r="BSD11" s="99" t="e">
        <f t="shared" si="49"/>
        <v>#DIV/0!</v>
      </c>
      <c r="BSE11" s="99" t="e">
        <f t="shared" si="49"/>
        <v>#DIV/0!</v>
      </c>
      <c r="BSF11" s="99" t="e">
        <f t="shared" si="49"/>
        <v>#DIV/0!</v>
      </c>
      <c r="BSG11" s="99" t="e">
        <f t="shared" si="49"/>
        <v>#DIV/0!</v>
      </c>
      <c r="BSH11" s="99" t="e">
        <f t="shared" si="49"/>
        <v>#DIV/0!</v>
      </c>
      <c r="BSI11" s="99" t="e">
        <f t="shared" si="49"/>
        <v>#DIV/0!</v>
      </c>
      <c r="BSJ11" s="99" t="e">
        <f t="shared" si="49"/>
        <v>#DIV/0!</v>
      </c>
      <c r="BSK11" s="99" t="e">
        <f t="shared" si="49"/>
        <v>#DIV/0!</v>
      </c>
      <c r="BSL11" s="99" t="e">
        <f t="shared" si="49"/>
        <v>#DIV/0!</v>
      </c>
      <c r="BSM11" s="99" t="e">
        <f t="shared" si="49"/>
        <v>#DIV/0!</v>
      </c>
      <c r="BSN11" s="99" t="e">
        <f t="shared" si="49"/>
        <v>#DIV/0!</v>
      </c>
      <c r="BSO11" s="99" t="e">
        <f t="shared" si="49"/>
        <v>#DIV/0!</v>
      </c>
      <c r="BSP11" s="99" t="e">
        <f t="shared" si="50"/>
        <v>#DIV/0!</v>
      </c>
      <c r="BSQ11" s="99" t="e">
        <f t="shared" si="50"/>
        <v>#DIV/0!</v>
      </c>
      <c r="BSR11" s="99" t="e">
        <f t="shared" si="50"/>
        <v>#DIV/0!</v>
      </c>
      <c r="BSS11" s="99" t="e">
        <f t="shared" si="50"/>
        <v>#DIV/0!</v>
      </c>
      <c r="BST11" s="99" t="e">
        <f t="shared" si="50"/>
        <v>#DIV/0!</v>
      </c>
      <c r="BSU11" s="99" t="e">
        <f t="shared" si="50"/>
        <v>#DIV/0!</v>
      </c>
      <c r="BSV11" s="99" t="e">
        <f t="shared" si="50"/>
        <v>#DIV/0!</v>
      </c>
      <c r="BSW11" s="99" t="e">
        <f t="shared" si="50"/>
        <v>#DIV/0!</v>
      </c>
      <c r="BSX11" s="99" t="e">
        <f t="shared" si="50"/>
        <v>#DIV/0!</v>
      </c>
      <c r="BSY11" s="99" t="e">
        <f t="shared" si="50"/>
        <v>#DIV/0!</v>
      </c>
      <c r="BSZ11" s="99" t="e">
        <f t="shared" si="50"/>
        <v>#DIV/0!</v>
      </c>
      <c r="BTA11" s="99" t="e">
        <f t="shared" si="50"/>
        <v>#DIV/0!</v>
      </c>
      <c r="BTB11" s="99" t="e">
        <f t="shared" si="50"/>
        <v>#DIV/0!</v>
      </c>
      <c r="BTC11" s="99" t="e">
        <f t="shared" si="50"/>
        <v>#DIV/0!</v>
      </c>
      <c r="BTD11" s="99" t="e">
        <f t="shared" si="50"/>
        <v>#DIV/0!</v>
      </c>
      <c r="BTE11" s="99" t="e">
        <f t="shared" si="50"/>
        <v>#DIV/0!</v>
      </c>
      <c r="BTF11" s="99" t="e">
        <f t="shared" si="51"/>
        <v>#DIV/0!</v>
      </c>
      <c r="BTG11" s="99" t="e">
        <f t="shared" si="51"/>
        <v>#DIV/0!</v>
      </c>
      <c r="BTH11" s="99" t="e">
        <f t="shared" si="51"/>
        <v>#DIV/0!</v>
      </c>
      <c r="BTI11" s="99" t="e">
        <f t="shared" si="51"/>
        <v>#DIV/0!</v>
      </c>
      <c r="BTJ11" s="99" t="e">
        <f t="shared" si="51"/>
        <v>#DIV/0!</v>
      </c>
      <c r="BTK11" s="99" t="e">
        <f t="shared" si="51"/>
        <v>#DIV/0!</v>
      </c>
      <c r="BTL11" s="99" t="e">
        <f t="shared" si="51"/>
        <v>#DIV/0!</v>
      </c>
      <c r="BTM11" s="99" t="e">
        <f t="shared" si="51"/>
        <v>#DIV/0!</v>
      </c>
      <c r="BTN11" s="99" t="e">
        <f t="shared" si="51"/>
        <v>#DIV/0!</v>
      </c>
      <c r="BTO11" s="99" t="e">
        <f t="shared" si="51"/>
        <v>#DIV/0!</v>
      </c>
      <c r="BTP11" s="99" t="e">
        <f t="shared" si="51"/>
        <v>#DIV/0!</v>
      </c>
      <c r="BTQ11" s="99" t="e">
        <f t="shared" si="51"/>
        <v>#DIV/0!</v>
      </c>
      <c r="BTR11" s="99" t="e">
        <f t="shared" si="51"/>
        <v>#DIV/0!</v>
      </c>
      <c r="BTS11" s="99" t="e">
        <f t="shared" si="51"/>
        <v>#DIV/0!</v>
      </c>
      <c r="BTT11" s="99" t="e">
        <f t="shared" si="51"/>
        <v>#DIV/0!</v>
      </c>
      <c r="BTU11" s="99" t="e">
        <f t="shared" si="51"/>
        <v>#DIV/0!</v>
      </c>
      <c r="BTV11" s="99" t="e">
        <f t="shared" si="52"/>
        <v>#DIV/0!</v>
      </c>
      <c r="BTW11" s="99" t="e">
        <f t="shared" si="52"/>
        <v>#DIV/0!</v>
      </c>
      <c r="BTX11" s="99" t="e">
        <f t="shared" si="52"/>
        <v>#DIV/0!</v>
      </c>
      <c r="BTY11" s="99" t="e">
        <f t="shared" si="52"/>
        <v>#DIV/0!</v>
      </c>
      <c r="BTZ11" s="99" t="e">
        <f t="shared" si="52"/>
        <v>#DIV/0!</v>
      </c>
      <c r="BUA11" s="99" t="e">
        <f t="shared" si="52"/>
        <v>#DIV/0!</v>
      </c>
      <c r="BUB11" s="99" t="e">
        <f t="shared" si="52"/>
        <v>#DIV/0!</v>
      </c>
      <c r="BUC11" s="99" t="e">
        <f t="shared" si="52"/>
        <v>#DIV/0!</v>
      </c>
      <c r="BUD11" s="99" t="e">
        <f t="shared" si="52"/>
        <v>#DIV/0!</v>
      </c>
      <c r="BUE11" s="99" t="e">
        <f t="shared" si="52"/>
        <v>#DIV/0!</v>
      </c>
      <c r="BUF11" s="99" t="e">
        <f t="shared" si="52"/>
        <v>#DIV/0!</v>
      </c>
      <c r="BUG11" s="99" t="e">
        <f t="shared" si="52"/>
        <v>#DIV/0!</v>
      </c>
      <c r="BUH11" s="99" t="e">
        <f t="shared" si="52"/>
        <v>#DIV/0!</v>
      </c>
      <c r="BUI11" s="99" t="e">
        <f t="shared" si="52"/>
        <v>#DIV/0!</v>
      </c>
      <c r="BUJ11" s="99" t="e">
        <f t="shared" si="52"/>
        <v>#DIV/0!</v>
      </c>
      <c r="BUK11" s="99" t="e">
        <f t="shared" si="52"/>
        <v>#DIV/0!</v>
      </c>
      <c r="BUL11" s="99" t="e">
        <f t="shared" si="53"/>
        <v>#DIV/0!</v>
      </c>
      <c r="BUM11" s="99" t="e">
        <f t="shared" si="53"/>
        <v>#DIV/0!</v>
      </c>
      <c r="BUN11" s="99" t="e">
        <f t="shared" si="53"/>
        <v>#DIV/0!</v>
      </c>
      <c r="BUO11" s="99" t="e">
        <f t="shared" si="53"/>
        <v>#DIV/0!</v>
      </c>
      <c r="BUP11" s="162" t="e">
        <f t="shared" si="54"/>
        <v>#DIV/0!</v>
      </c>
      <c r="BUQ11" s="97" t="e">
        <f t="shared" si="54"/>
        <v>#DIV/0!</v>
      </c>
      <c r="BUR11" s="97" t="e">
        <f t="shared" si="54"/>
        <v>#DIV/0!</v>
      </c>
      <c r="BUS11" s="97" t="e">
        <f t="shared" si="54"/>
        <v>#DIV/0!</v>
      </c>
      <c r="BUT11" s="97" t="e">
        <f t="shared" si="54"/>
        <v>#DIV/0!</v>
      </c>
      <c r="BUU11" s="97" t="e">
        <f t="shared" si="54"/>
        <v>#DIV/0!</v>
      </c>
      <c r="BUV11" s="97" t="e">
        <f t="shared" si="54"/>
        <v>#DIV/0!</v>
      </c>
      <c r="BUW11" s="97" t="e">
        <f t="shared" si="54"/>
        <v>#DIV/0!</v>
      </c>
      <c r="BUX11" s="97" t="e">
        <f t="shared" si="54"/>
        <v>#DIV/0!</v>
      </c>
      <c r="BUY11" s="97" t="e">
        <f t="shared" si="54"/>
        <v>#DIV/0!</v>
      </c>
      <c r="BUZ11" s="97" t="e">
        <f t="shared" si="54"/>
        <v>#DIV/0!</v>
      </c>
      <c r="BVA11" s="97" t="e">
        <f t="shared" si="54"/>
        <v>#DIV/0!</v>
      </c>
      <c r="BVB11" s="97" t="e">
        <f t="shared" si="54"/>
        <v>#DIV/0!</v>
      </c>
      <c r="BVC11" s="97" t="e">
        <f t="shared" si="54"/>
        <v>#DIV/0!</v>
      </c>
      <c r="BVD11" s="97" t="e">
        <f t="shared" si="54"/>
        <v>#DIV/0!</v>
      </c>
      <c r="BVE11" s="97" t="e">
        <f t="shared" si="54"/>
        <v>#DIV/0!</v>
      </c>
      <c r="BVF11" s="97" t="e">
        <f t="shared" si="55"/>
        <v>#DIV/0!</v>
      </c>
      <c r="BVG11" s="97" t="e">
        <f t="shared" si="55"/>
        <v>#DIV/0!</v>
      </c>
      <c r="BVH11" s="97" t="e">
        <f t="shared" si="55"/>
        <v>#DIV/0!</v>
      </c>
      <c r="BVI11" s="97" t="e">
        <f t="shared" si="55"/>
        <v>#DIV/0!</v>
      </c>
      <c r="BVJ11" s="97" t="e">
        <f t="shared" si="55"/>
        <v>#DIV/0!</v>
      </c>
      <c r="BVK11" s="97" t="e">
        <f t="shared" si="55"/>
        <v>#DIV/0!</v>
      </c>
      <c r="BVL11" s="97" t="e">
        <f t="shared" si="55"/>
        <v>#DIV/0!</v>
      </c>
      <c r="BVM11" s="97" t="e">
        <f t="shared" si="55"/>
        <v>#DIV/0!</v>
      </c>
      <c r="BVN11" s="97" t="e">
        <f t="shared" si="55"/>
        <v>#DIV/0!</v>
      </c>
      <c r="BVO11" s="97" t="e">
        <f t="shared" si="55"/>
        <v>#DIV/0!</v>
      </c>
      <c r="BVP11" s="97" t="e">
        <f t="shared" si="55"/>
        <v>#DIV/0!</v>
      </c>
      <c r="BVQ11" s="97" t="e">
        <f t="shared" si="55"/>
        <v>#DIV/0!</v>
      </c>
      <c r="BVR11" s="97" t="e">
        <f t="shared" si="55"/>
        <v>#DIV/0!</v>
      </c>
      <c r="BVS11" s="97" t="e">
        <f t="shared" si="55"/>
        <v>#DIV/0!</v>
      </c>
      <c r="BVT11" s="97" t="e">
        <f t="shared" si="55"/>
        <v>#DIV/0!</v>
      </c>
      <c r="BVU11" s="97" t="e">
        <f t="shared" si="55"/>
        <v>#DIV/0!</v>
      </c>
      <c r="BVV11" s="97" t="e">
        <f t="shared" si="56"/>
        <v>#DIV/0!</v>
      </c>
      <c r="BVW11" s="97" t="e">
        <f t="shared" si="56"/>
        <v>#DIV/0!</v>
      </c>
      <c r="BVX11" s="97" t="e">
        <f t="shared" si="56"/>
        <v>#DIV/0!</v>
      </c>
      <c r="BVY11" s="97" t="e">
        <f t="shared" si="56"/>
        <v>#DIV/0!</v>
      </c>
      <c r="BVZ11" s="97" t="e">
        <f t="shared" si="56"/>
        <v>#DIV/0!</v>
      </c>
      <c r="BWA11" s="97" t="e">
        <f t="shared" si="56"/>
        <v>#DIV/0!</v>
      </c>
      <c r="BWB11" s="97" t="e">
        <f t="shared" si="56"/>
        <v>#DIV/0!</v>
      </c>
      <c r="BWC11" s="97" t="e">
        <f t="shared" si="56"/>
        <v>#DIV/0!</v>
      </c>
      <c r="BWD11" s="97" t="e">
        <f t="shared" si="56"/>
        <v>#DIV/0!</v>
      </c>
      <c r="BWE11" s="97" t="e">
        <f t="shared" si="56"/>
        <v>#DIV/0!</v>
      </c>
      <c r="BWF11" s="97" t="e">
        <f t="shared" si="56"/>
        <v>#DIV/0!</v>
      </c>
      <c r="BWG11" s="97" t="e">
        <f t="shared" si="56"/>
        <v>#DIV/0!</v>
      </c>
      <c r="BWH11" s="97" t="e">
        <f t="shared" si="56"/>
        <v>#DIV/0!</v>
      </c>
      <c r="BWI11" s="97" t="e">
        <f t="shared" si="56"/>
        <v>#DIV/0!</v>
      </c>
      <c r="BWJ11" s="97" t="e">
        <f t="shared" si="56"/>
        <v>#DIV/0!</v>
      </c>
      <c r="BWK11" s="97" t="e">
        <f t="shared" si="56"/>
        <v>#DIV/0!</v>
      </c>
      <c r="BWL11" s="97" t="e">
        <f t="shared" si="57"/>
        <v>#DIV/0!</v>
      </c>
      <c r="BWM11" s="97" t="e">
        <f t="shared" si="57"/>
        <v>#DIV/0!</v>
      </c>
      <c r="BWN11" s="97" t="e">
        <f t="shared" si="57"/>
        <v>#DIV/0!</v>
      </c>
      <c r="BWO11" s="97" t="e">
        <f t="shared" si="57"/>
        <v>#DIV/0!</v>
      </c>
      <c r="BWP11" s="97" t="e">
        <f t="shared" si="57"/>
        <v>#DIV/0!</v>
      </c>
      <c r="BWQ11" s="97" t="e">
        <f t="shared" si="57"/>
        <v>#DIV/0!</v>
      </c>
      <c r="BWR11" s="97" t="e">
        <f t="shared" si="57"/>
        <v>#DIV/0!</v>
      </c>
      <c r="BWS11" s="97" t="e">
        <f t="shared" si="57"/>
        <v>#DIV/0!</v>
      </c>
      <c r="BWT11" s="97" t="e">
        <f t="shared" si="57"/>
        <v>#DIV/0!</v>
      </c>
      <c r="BWU11" s="97" t="e">
        <f t="shared" si="57"/>
        <v>#DIV/0!</v>
      </c>
      <c r="BWV11" s="97" t="e">
        <f t="shared" si="57"/>
        <v>#DIV/0!</v>
      </c>
      <c r="BWW11" s="97" t="e">
        <f t="shared" si="57"/>
        <v>#DIV/0!</v>
      </c>
      <c r="BWX11" s="97" t="e">
        <f t="shared" si="57"/>
        <v>#DIV/0!</v>
      </c>
      <c r="BWY11" s="97" t="e">
        <f t="shared" si="57"/>
        <v>#DIV/0!</v>
      </c>
      <c r="BWZ11" s="97" t="e">
        <f t="shared" si="57"/>
        <v>#DIV/0!</v>
      </c>
      <c r="BXA11" s="97" t="e">
        <f t="shared" si="57"/>
        <v>#DIV/0!</v>
      </c>
      <c r="BXB11" s="97" t="e">
        <f t="shared" si="58"/>
        <v>#DIV/0!</v>
      </c>
      <c r="BXC11" s="164" t="e">
        <f t="shared" si="59"/>
        <v>#DIV/0!</v>
      </c>
      <c r="BXD11" s="101" t="e">
        <f t="shared" si="59"/>
        <v>#DIV/0!</v>
      </c>
      <c r="BXE11" s="101" t="e">
        <f t="shared" si="59"/>
        <v>#DIV/0!</v>
      </c>
      <c r="BXF11" s="101" t="e">
        <f t="shared" si="59"/>
        <v>#DIV/0!</v>
      </c>
      <c r="BXG11" s="101" t="e">
        <f t="shared" si="59"/>
        <v>#DIV/0!</v>
      </c>
      <c r="BXH11" s="101" t="e">
        <f t="shared" si="59"/>
        <v>#DIV/0!</v>
      </c>
      <c r="BXI11" s="101" t="e">
        <f t="shared" si="59"/>
        <v>#DIV/0!</v>
      </c>
      <c r="BXJ11" s="101" t="e">
        <f t="shared" si="59"/>
        <v>#DIV/0!</v>
      </c>
      <c r="BXK11" s="101" t="e">
        <f t="shared" si="59"/>
        <v>#DIV/0!</v>
      </c>
      <c r="BXL11" s="101" t="e">
        <f t="shared" si="59"/>
        <v>#DIV/0!</v>
      </c>
      <c r="BXM11" s="101" t="e">
        <f t="shared" si="59"/>
        <v>#DIV/0!</v>
      </c>
      <c r="BXN11" s="101" t="e">
        <f t="shared" si="59"/>
        <v>#DIV/0!</v>
      </c>
      <c r="BXO11" s="101" t="e">
        <f t="shared" si="59"/>
        <v>#DIV/0!</v>
      </c>
      <c r="BXP11" s="101" t="e">
        <f t="shared" si="59"/>
        <v>#DIV/0!</v>
      </c>
      <c r="BXQ11" s="101" t="e">
        <f t="shared" si="59"/>
        <v>#DIV/0!</v>
      </c>
      <c r="BXR11" s="101" t="e">
        <f t="shared" si="59"/>
        <v>#DIV/0!</v>
      </c>
      <c r="BXS11" s="101" t="e">
        <f t="shared" si="60"/>
        <v>#DIV/0!</v>
      </c>
      <c r="BXT11" s="101" t="e">
        <f t="shared" si="60"/>
        <v>#DIV/0!</v>
      </c>
      <c r="BXU11" s="101" t="e">
        <f t="shared" si="60"/>
        <v>#DIV/0!</v>
      </c>
      <c r="BXV11" s="101" t="e">
        <f t="shared" si="60"/>
        <v>#DIV/0!</v>
      </c>
      <c r="BXW11" s="101" t="e">
        <f t="shared" si="60"/>
        <v>#DIV/0!</v>
      </c>
      <c r="BXX11" s="101" t="e">
        <f t="shared" si="60"/>
        <v>#DIV/0!</v>
      </c>
      <c r="BXY11" s="101" t="e">
        <f t="shared" si="60"/>
        <v>#DIV/0!</v>
      </c>
      <c r="BXZ11" s="101" t="e">
        <f t="shared" si="60"/>
        <v>#DIV/0!</v>
      </c>
      <c r="BYA11" s="101" t="e">
        <f t="shared" si="60"/>
        <v>#DIV/0!</v>
      </c>
      <c r="BYB11" s="101" t="e">
        <f t="shared" si="60"/>
        <v>#DIV/0!</v>
      </c>
      <c r="BYC11" s="101" t="e">
        <f t="shared" si="60"/>
        <v>#DIV/0!</v>
      </c>
      <c r="BYD11" s="101" t="e">
        <f t="shared" si="60"/>
        <v>#DIV/0!</v>
      </c>
      <c r="BYE11" s="101" t="e">
        <f t="shared" si="60"/>
        <v>#DIV/0!</v>
      </c>
      <c r="BYF11" s="101" t="e">
        <f t="shared" si="60"/>
        <v>#DIV/0!</v>
      </c>
      <c r="BYG11" s="101" t="e">
        <f t="shared" si="60"/>
        <v>#DIV/0!</v>
      </c>
      <c r="BYH11" s="101" t="e">
        <f t="shared" si="60"/>
        <v>#DIV/0!</v>
      </c>
      <c r="BYI11" s="101" t="e">
        <f t="shared" si="61"/>
        <v>#DIV/0!</v>
      </c>
      <c r="BYJ11" s="101" t="e">
        <f t="shared" si="61"/>
        <v>#DIV/0!</v>
      </c>
      <c r="BYK11" s="101" t="e">
        <f t="shared" si="61"/>
        <v>#DIV/0!</v>
      </c>
      <c r="BYL11" s="101" t="e">
        <f t="shared" si="61"/>
        <v>#DIV/0!</v>
      </c>
      <c r="BYM11" s="101" t="e">
        <f t="shared" si="61"/>
        <v>#DIV/0!</v>
      </c>
      <c r="BYN11" s="101" t="e">
        <f t="shared" si="61"/>
        <v>#DIV/0!</v>
      </c>
      <c r="BYO11" s="101" t="e">
        <f t="shared" si="61"/>
        <v>#DIV/0!</v>
      </c>
      <c r="BYP11" s="101" t="e">
        <f t="shared" si="61"/>
        <v>#DIV/0!</v>
      </c>
      <c r="BYQ11" s="101" t="e">
        <f t="shared" si="61"/>
        <v>#DIV/0!</v>
      </c>
      <c r="BYR11" s="101" t="e">
        <f t="shared" si="61"/>
        <v>#DIV/0!</v>
      </c>
      <c r="BYS11" s="101" t="e">
        <f t="shared" si="61"/>
        <v>#DIV/0!</v>
      </c>
      <c r="BYT11" s="101" t="e">
        <f t="shared" si="61"/>
        <v>#DIV/0!</v>
      </c>
      <c r="BYU11" s="101" t="e">
        <f t="shared" si="61"/>
        <v>#DIV/0!</v>
      </c>
      <c r="BYV11" s="101" t="e">
        <f t="shared" si="61"/>
        <v>#DIV/0!</v>
      </c>
      <c r="BYW11" s="101" t="e">
        <f t="shared" si="61"/>
        <v>#DIV/0!</v>
      </c>
      <c r="BYX11" s="101" t="e">
        <f t="shared" si="61"/>
        <v>#DIV/0!</v>
      </c>
      <c r="BYY11" s="101" t="e">
        <f t="shared" si="62"/>
        <v>#DIV/0!</v>
      </c>
      <c r="BYZ11" s="101" t="e">
        <f t="shared" si="62"/>
        <v>#DIV/0!</v>
      </c>
      <c r="BZA11" s="101" t="e">
        <f t="shared" si="62"/>
        <v>#DIV/0!</v>
      </c>
      <c r="BZB11" s="101" t="e">
        <f t="shared" si="62"/>
        <v>#DIV/0!</v>
      </c>
      <c r="BZC11" s="101" t="e">
        <f t="shared" si="62"/>
        <v>#DIV/0!</v>
      </c>
      <c r="BZD11" s="101" t="e">
        <f t="shared" si="62"/>
        <v>#DIV/0!</v>
      </c>
      <c r="BZE11" s="101" t="e">
        <f t="shared" si="62"/>
        <v>#DIV/0!</v>
      </c>
      <c r="BZF11" s="101" t="e">
        <f t="shared" si="62"/>
        <v>#DIV/0!</v>
      </c>
      <c r="BZG11" s="101" t="e">
        <f t="shared" si="62"/>
        <v>#DIV/0!</v>
      </c>
      <c r="BZH11" s="101" t="e">
        <f t="shared" si="62"/>
        <v>#DIV/0!</v>
      </c>
      <c r="BZI11" s="101" t="e">
        <f t="shared" si="62"/>
        <v>#DIV/0!</v>
      </c>
      <c r="BZJ11" s="101" t="e">
        <f t="shared" si="62"/>
        <v>#DIV/0!</v>
      </c>
      <c r="BZK11" s="101" t="e">
        <f t="shared" si="62"/>
        <v>#DIV/0!</v>
      </c>
      <c r="BZL11" s="101" t="e">
        <f t="shared" si="62"/>
        <v>#DIV/0!</v>
      </c>
      <c r="BZM11" s="101" t="e">
        <f t="shared" si="62"/>
        <v>#DIV/0!</v>
      </c>
      <c r="BZN11" s="101" t="e">
        <f t="shared" si="62"/>
        <v>#DIV/0!</v>
      </c>
      <c r="BZO11" s="101" t="e">
        <f t="shared" si="63"/>
        <v>#DIV/0!</v>
      </c>
      <c r="BZP11" s="162" t="e">
        <f t="shared" si="64"/>
        <v>#DIV/0!</v>
      </c>
      <c r="BZQ11" s="97" t="e">
        <f t="shared" si="64"/>
        <v>#DIV/0!</v>
      </c>
      <c r="BZR11" s="97" t="e">
        <f t="shared" si="64"/>
        <v>#DIV/0!</v>
      </c>
      <c r="BZS11" s="97" t="e">
        <f t="shared" si="64"/>
        <v>#DIV/0!</v>
      </c>
      <c r="BZT11" s="97" t="e">
        <f t="shared" si="64"/>
        <v>#DIV/0!</v>
      </c>
      <c r="BZU11" s="97" t="e">
        <f t="shared" si="64"/>
        <v>#DIV/0!</v>
      </c>
      <c r="BZV11" s="97" t="e">
        <f t="shared" si="64"/>
        <v>#DIV/0!</v>
      </c>
      <c r="BZW11" s="97" t="e">
        <f t="shared" si="64"/>
        <v>#DIV/0!</v>
      </c>
      <c r="BZX11" s="97" t="e">
        <f t="shared" si="64"/>
        <v>#DIV/0!</v>
      </c>
      <c r="BZY11" s="97" t="e">
        <f t="shared" si="64"/>
        <v>#DIV/0!</v>
      </c>
      <c r="BZZ11" s="97" t="e">
        <f t="shared" si="64"/>
        <v>#DIV/0!</v>
      </c>
      <c r="CAA11" s="97" t="e">
        <f t="shared" si="64"/>
        <v>#DIV/0!</v>
      </c>
      <c r="CAB11" s="97" t="e">
        <f t="shared" si="64"/>
        <v>#DIV/0!</v>
      </c>
      <c r="CAC11" s="97" t="e">
        <f t="shared" si="64"/>
        <v>#DIV/0!</v>
      </c>
      <c r="CAD11" s="97" t="e">
        <f t="shared" si="64"/>
        <v>#DIV/0!</v>
      </c>
      <c r="CAE11" s="97" t="e">
        <f t="shared" si="64"/>
        <v>#DIV/0!</v>
      </c>
      <c r="CAF11" s="97" t="e">
        <f t="shared" si="65"/>
        <v>#DIV/0!</v>
      </c>
      <c r="CAG11" s="97" t="e">
        <f t="shared" si="65"/>
        <v>#DIV/0!</v>
      </c>
      <c r="CAH11" s="97" t="e">
        <f t="shared" si="65"/>
        <v>#DIV/0!</v>
      </c>
      <c r="CAI11" s="97" t="e">
        <f t="shared" si="65"/>
        <v>#DIV/0!</v>
      </c>
      <c r="CAJ11" s="97" t="e">
        <f t="shared" si="65"/>
        <v>#DIV/0!</v>
      </c>
      <c r="CAK11" s="97" t="e">
        <f t="shared" si="65"/>
        <v>#DIV/0!</v>
      </c>
      <c r="CAL11" s="97" t="e">
        <f t="shared" si="65"/>
        <v>#DIV/0!</v>
      </c>
      <c r="CAM11" s="97" t="e">
        <f t="shared" si="65"/>
        <v>#DIV/0!</v>
      </c>
      <c r="CAN11" s="97" t="e">
        <f t="shared" si="65"/>
        <v>#DIV/0!</v>
      </c>
      <c r="CAO11" s="97" t="e">
        <f t="shared" si="65"/>
        <v>#DIV/0!</v>
      </c>
      <c r="CAP11" s="97" t="e">
        <f t="shared" si="65"/>
        <v>#DIV/0!</v>
      </c>
      <c r="CAQ11" s="97" t="e">
        <f t="shared" si="65"/>
        <v>#DIV/0!</v>
      </c>
      <c r="CAR11" s="97" t="e">
        <f t="shared" si="65"/>
        <v>#DIV/0!</v>
      </c>
      <c r="CAS11" s="97" t="e">
        <f t="shared" si="65"/>
        <v>#DIV/0!</v>
      </c>
      <c r="CAT11" s="97" t="e">
        <f t="shared" si="65"/>
        <v>#DIV/0!</v>
      </c>
      <c r="CAU11" s="97" t="e">
        <f t="shared" si="65"/>
        <v>#DIV/0!</v>
      </c>
      <c r="CAV11" s="97" t="e">
        <f t="shared" si="66"/>
        <v>#DIV/0!</v>
      </c>
      <c r="CAW11" s="97" t="e">
        <f t="shared" si="66"/>
        <v>#DIV/0!</v>
      </c>
      <c r="CAX11" s="97" t="e">
        <f t="shared" si="66"/>
        <v>#DIV/0!</v>
      </c>
      <c r="CAY11" s="97" t="e">
        <f t="shared" si="66"/>
        <v>#DIV/0!</v>
      </c>
      <c r="CAZ11" s="97" t="e">
        <f t="shared" si="66"/>
        <v>#DIV/0!</v>
      </c>
      <c r="CBA11" s="97" t="e">
        <f t="shared" si="66"/>
        <v>#DIV/0!</v>
      </c>
      <c r="CBB11" s="97" t="e">
        <f t="shared" si="66"/>
        <v>#DIV/0!</v>
      </c>
      <c r="CBC11" s="97" t="e">
        <f t="shared" si="66"/>
        <v>#DIV/0!</v>
      </c>
      <c r="CBD11" s="97" t="e">
        <f t="shared" si="66"/>
        <v>#DIV/0!</v>
      </c>
      <c r="CBE11" s="97" t="e">
        <f t="shared" si="66"/>
        <v>#DIV/0!</v>
      </c>
      <c r="CBF11" s="97" t="e">
        <f t="shared" si="66"/>
        <v>#DIV/0!</v>
      </c>
      <c r="CBG11" s="97" t="e">
        <f t="shared" si="66"/>
        <v>#DIV/0!</v>
      </c>
      <c r="CBH11" s="97" t="e">
        <f t="shared" si="66"/>
        <v>#DIV/0!</v>
      </c>
      <c r="CBI11" s="97" t="e">
        <f t="shared" si="66"/>
        <v>#DIV/0!</v>
      </c>
      <c r="CBJ11" s="97" t="e">
        <f t="shared" si="66"/>
        <v>#DIV/0!</v>
      </c>
      <c r="CBK11" s="97" t="e">
        <f t="shared" si="66"/>
        <v>#DIV/0!</v>
      </c>
      <c r="CBL11" s="97" t="e">
        <f t="shared" si="67"/>
        <v>#DIV/0!</v>
      </c>
      <c r="CBM11" s="97" t="e">
        <f t="shared" si="67"/>
        <v>#DIV/0!</v>
      </c>
      <c r="CBN11" s="97" t="e">
        <f t="shared" si="67"/>
        <v>#DIV/0!</v>
      </c>
      <c r="CBO11" s="97" t="e">
        <f t="shared" si="67"/>
        <v>#DIV/0!</v>
      </c>
      <c r="CBP11" s="97" t="e">
        <f t="shared" si="67"/>
        <v>#DIV/0!</v>
      </c>
      <c r="CBQ11" s="97" t="e">
        <f t="shared" si="67"/>
        <v>#DIV/0!</v>
      </c>
      <c r="CBR11" s="97" t="e">
        <f t="shared" si="67"/>
        <v>#DIV/0!</v>
      </c>
      <c r="CBS11" s="97" t="e">
        <f t="shared" si="67"/>
        <v>#DIV/0!</v>
      </c>
      <c r="CBT11" s="97" t="e">
        <f t="shared" si="67"/>
        <v>#DIV/0!</v>
      </c>
      <c r="CBU11" s="97" t="e">
        <f t="shared" si="67"/>
        <v>#DIV/0!</v>
      </c>
      <c r="CBV11" s="97" t="e">
        <f t="shared" si="67"/>
        <v>#DIV/0!</v>
      </c>
      <c r="CBW11" s="97" t="e">
        <f t="shared" si="67"/>
        <v>#DIV/0!</v>
      </c>
      <c r="CBX11" s="97" t="e">
        <f t="shared" si="67"/>
        <v>#DIV/0!</v>
      </c>
      <c r="CBY11" s="97" t="e">
        <f t="shared" si="67"/>
        <v>#DIV/0!</v>
      </c>
      <c r="CBZ11" s="97" t="e">
        <f t="shared" si="67"/>
        <v>#DIV/0!</v>
      </c>
      <c r="CCA11" s="97" t="e">
        <f t="shared" si="67"/>
        <v>#DIV/0!</v>
      </c>
      <c r="CCB11" s="97" t="e">
        <f t="shared" si="68"/>
        <v>#DIV/0!</v>
      </c>
      <c r="CCC11" s="162" t="e">
        <f t="shared" si="69"/>
        <v>#DIV/0!</v>
      </c>
      <c r="CCD11" s="97" t="e">
        <f t="shared" si="69"/>
        <v>#DIV/0!</v>
      </c>
      <c r="CCE11" s="97" t="e">
        <f t="shared" si="69"/>
        <v>#DIV/0!</v>
      </c>
      <c r="CCF11" s="97" t="e">
        <f t="shared" si="69"/>
        <v>#DIV/0!</v>
      </c>
      <c r="CCG11" s="97" t="e">
        <f t="shared" si="69"/>
        <v>#DIV/0!</v>
      </c>
      <c r="CCH11" s="97" t="e">
        <f t="shared" si="69"/>
        <v>#DIV/0!</v>
      </c>
      <c r="CCI11" s="97" t="e">
        <f t="shared" si="69"/>
        <v>#DIV/0!</v>
      </c>
      <c r="CCJ11" s="97" t="e">
        <f t="shared" si="69"/>
        <v>#DIV/0!</v>
      </c>
      <c r="CCK11" s="97" t="e">
        <f t="shared" si="69"/>
        <v>#DIV/0!</v>
      </c>
      <c r="CCL11" s="97" t="e">
        <f t="shared" si="69"/>
        <v>#DIV/0!</v>
      </c>
      <c r="CCM11" s="97" t="e">
        <f t="shared" si="69"/>
        <v>#DIV/0!</v>
      </c>
      <c r="CCN11" s="97" t="e">
        <f t="shared" si="69"/>
        <v>#DIV/0!</v>
      </c>
      <c r="CCO11" s="97" t="e">
        <f t="shared" si="69"/>
        <v>#DIV/0!</v>
      </c>
      <c r="CCP11" s="97" t="e">
        <f t="shared" si="69"/>
        <v>#DIV/0!</v>
      </c>
      <c r="CCQ11" s="97" t="e">
        <f t="shared" si="69"/>
        <v>#DIV/0!</v>
      </c>
      <c r="CCR11" s="97" t="e">
        <f t="shared" si="69"/>
        <v>#DIV/0!</v>
      </c>
      <c r="CCS11" s="97" t="e">
        <f t="shared" si="70"/>
        <v>#DIV/0!</v>
      </c>
      <c r="CCT11" s="97" t="e">
        <f t="shared" si="70"/>
        <v>#DIV/0!</v>
      </c>
      <c r="CCU11" s="97" t="e">
        <f t="shared" si="70"/>
        <v>#DIV/0!</v>
      </c>
      <c r="CCV11" s="97" t="e">
        <f t="shared" si="70"/>
        <v>#DIV/0!</v>
      </c>
      <c r="CCW11" s="97" t="e">
        <f t="shared" si="70"/>
        <v>#DIV/0!</v>
      </c>
      <c r="CCX11" s="97" t="e">
        <f t="shared" si="70"/>
        <v>#DIV/0!</v>
      </c>
      <c r="CCY11" s="97" t="e">
        <f t="shared" si="70"/>
        <v>#DIV/0!</v>
      </c>
      <c r="CCZ11" s="97" t="e">
        <f t="shared" si="70"/>
        <v>#DIV/0!</v>
      </c>
      <c r="CDA11" s="97" t="e">
        <f t="shared" si="70"/>
        <v>#DIV/0!</v>
      </c>
      <c r="CDB11" s="97" t="e">
        <f t="shared" si="70"/>
        <v>#DIV/0!</v>
      </c>
      <c r="CDC11" s="97" t="e">
        <f t="shared" si="70"/>
        <v>#DIV/0!</v>
      </c>
      <c r="CDD11" s="97" t="e">
        <f t="shared" si="70"/>
        <v>#DIV/0!</v>
      </c>
      <c r="CDE11" s="97" t="e">
        <f t="shared" si="70"/>
        <v>#DIV/0!</v>
      </c>
      <c r="CDF11" s="97" t="e">
        <f t="shared" si="70"/>
        <v>#DIV/0!</v>
      </c>
      <c r="CDG11" s="97" t="e">
        <f t="shared" si="70"/>
        <v>#DIV/0!</v>
      </c>
      <c r="CDH11" s="97" t="e">
        <f t="shared" si="70"/>
        <v>#DIV/0!</v>
      </c>
      <c r="CDI11" s="97" t="e">
        <f t="shared" si="71"/>
        <v>#DIV/0!</v>
      </c>
      <c r="CDJ11" s="97" t="e">
        <f t="shared" si="71"/>
        <v>#DIV/0!</v>
      </c>
      <c r="CDK11" s="97" t="e">
        <f t="shared" si="71"/>
        <v>#DIV/0!</v>
      </c>
      <c r="CDL11" s="97" t="e">
        <f t="shared" si="71"/>
        <v>#DIV/0!</v>
      </c>
      <c r="CDM11" s="97" t="e">
        <f t="shared" si="71"/>
        <v>#DIV/0!</v>
      </c>
      <c r="CDN11" s="97" t="e">
        <f t="shared" si="71"/>
        <v>#DIV/0!</v>
      </c>
      <c r="CDO11" s="97" t="e">
        <f t="shared" si="71"/>
        <v>#DIV/0!</v>
      </c>
      <c r="CDP11" s="97" t="e">
        <f t="shared" si="71"/>
        <v>#DIV/0!</v>
      </c>
      <c r="CDQ11" s="97" t="e">
        <f t="shared" si="71"/>
        <v>#DIV/0!</v>
      </c>
      <c r="CDR11" s="97" t="e">
        <f t="shared" si="71"/>
        <v>#DIV/0!</v>
      </c>
      <c r="CDS11" s="97" t="e">
        <f t="shared" si="71"/>
        <v>#DIV/0!</v>
      </c>
      <c r="CDT11" s="97" t="e">
        <f t="shared" si="71"/>
        <v>#DIV/0!</v>
      </c>
      <c r="CDU11" s="97" t="e">
        <f t="shared" si="71"/>
        <v>#DIV/0!</v>
      </c>
      <c r="CDV11" s="97" t="e">
        <f t="shared" si="71"/>
        <v>#DIV/0!</v>
      </c>
      <c r="CDW11" s="97" t="e">
        <f t="shared" si="71"/>
        <v>#DIV/0!</v>
      </c>
      <c r="CDX11" s="97" t="e">
        <f t="shared" si="71"/>
        <v>#DIV/0!</v>
      </c>
      <c r="CDY11" s="97" t="e">
        <f t="shared" si="72"/>
        <v>#DIV/0!</v>
      </c>
      <c r="CDZ11" s="97" t="e">
        <f t="shared" si="72"/>
        <v>#DIV/0!</v>
      </c>
      <c r="CEA11" s="97" t="e">
        <f t="shared" si="72"/>
        <v>#DIV/0!</v>
      </c>
      <c r="CEB11" s="97" t="e">
        <f t="shared" si="72"/>
        <v>#DIV/0!</v>
      </c>
      <c r="CEC11" s="97" t="e">
        <f t="shared" si="72"/>
        <v>#DIV/0!</v>
      </c>
      <c r="CED11" s="97" t="e">
        <f t="shared" si="72"/>
        <v>#DIV/0!</v>
      </c>
      <c r="CEE11" s="97" t="e">
        <f t="shared" si="72"/>
        <v>#DIV/0!</v>
      </c>
      <c r="CEF11" s="97" t="e">
        <f t="shared" si="72"/>
        <v>#DIV/0!</v>
      </c>
      <c r="CEG11" s="97" t="e">
        <f t="shared" si="72"/>
        <v>#DIV/0!</v>
      </c>
      <c r="CEH11" s="97" t="e">
        <f t="shared" si="72"/>
        <v>#DIV/0!</v>
      </c>
      <c r="CEI11" s="97" t="e">
        <f t="shared" si="72"/>
        <v>#DIV/0!</v>
      </c>
      <c r="CEJ11" s="97" t="e">
        <f t="shared" si="72"/>
        <v>#DIV/0!</v>
      </c>
      <c r="CEK11" s="97" t="e">
        <f t="shared" si="72"/>
        <v>#DIV/0!</v>
      </c>
      <c r="CEL11" s="97" t="e">
        <f t="shared" si="72"/>
        <v>#DIV/0!</v>
      </c>
      <c r="CEM11" s="97" t="e">
        <f t="shared" si="72"/>
        <v>#DIV/0!</v>
      </c>
      <c r="CEN11" s="97" t="e">
        <f t="shared" si="72"/>
        <v>#DIV/0!</v>
      </c>
      <c r="CEO11" s="97" t="e">
        <f t="shared" si="73"/>
        <v>#DIV/0!</v>
      </c>
      <c r="CEP11" s="162" t="e">
        <f t="shared" si="74"/>
        <v>#DIV/0!</v>
      </c>
      <c r="CEQ11" s="97" t="e">
        <f t="shared" si="74"/>
        <v>#DIV/0!</v>
      </c>
      <c r="CER11" s="97" t="e">
        <f t="shared" si="74"/>
        <v>#DIV/0!</v>
      </c>
      <c r="CES11" s="97" t="e">
        <f t="shared" si="74"/>
        <v>#DIV/0!</v>
      </c>
      <c r="CET11" s="97" t="e">
        <f t="shared" si="74"/>
        <v>#DIV/0!</v>
      </c>
      <c r="CEU11" s="97" t="e">
        <f t="shared" si="74"/>
        <v>#DIV/0!</v>
      </c>
      <c r="CEV11" s="97" t="e">
        <f t="shared" si="74"/>
        <v>#DIV/0!</v>
      </c>
      <c r="CEW11" s="97" t="e">
        <f t="shared" si="74"/>
        <v>#DIV/0!</v>
      </c>
      <c r="CEX11" s="97" t="e">
        <f t="shared" si="74"/>
        <v>#DIV/0!</v>
      </c>
      <c r="CEY11" s="97" t="e">
        <f t="shared" si="74"/>
        <v>#DIV/0!</v>
      </c>
      <c r="CEZ11" s="97" t="e">
        <f t="shared" si="74"/>
        <v>#DIV/0!</v>
      </c>
      <c r="CFA11" s="97" t="e">
        <f t="shared" si="74"/>
        <v>#DIV/0!</v>
      </c>
      <c r="CFB11" s="97" t="e">
        <f t="shared" si="74"/>
        <v>#DIV/0!</v>
      </c>
      <c r="CFC11" s="97" t="e">
        <f t="shared" si="74"/>
        <v>#DIV/0!</v>
      </c>
      <c r="CFD11" s="97" t="e">
        <f t="shared" si="74"/>
        <v>#DIV/0!</v>
      </c>
      <c r="CFE11" s="97" t="e">
        <f t="shared" si="74"/>
        <v>#DIV/0!</v>
      </c>
      <c r="CFF11" s="97" t="e">
        <f t="shared" si="75"/>
        <v>#DIV/0!</v>
      </c>
      <c r="CFG11" s="97" t="e">
        <f t="shared" si="75"/>
        <v>#DIV/0!</v>
      </c>
      <c r="CFH11" s="97" t="e">
        <f t="shared" si="75"/>
        <v>#DIV/0!</v>
      </c>
      <c r="CFI11" s="97" t="e">
        <f t="shared" si="75"/>
        <v>#DIV/0!</v>
      </c>
      <c r="CFJ11" s="97" t="e">
        <f t="shared" si="75"/>
        <v>#DIV/0!</v>
      </c>
      <c r="CFK11" s="97" t="e">
        <f t="shared" si="75"/>
        <v>#DIV/0!</v>
      </c>
      <c r="CFL11" s="97" t="e">
        <f t="shared" si="75"/>
        <v>#DIV/0!</v>
      </c>
      <c r="CFM11" s="97" t="e">
        <f t="shared" si="75"/>
        <v>#DIV/0!</v>
      </c>
      <c r="CFN11" s="97" t="e">
        <f t="shared" si="75"/>
        <v>#DIV/0!</v>
      </c>
      <c r="CFO11" s="97" t="e">
        <f t="shared" si="75"/>
        <v>#DIV/0!</v>
      </c>
      <c r="CFP11" s="97" t="e">
        <f t="shared" si="75"/>
        <v>#DIV/0!</v>
      </c>
      <c r="CFQ11" s="97" t="e">
        <f t="shared" si="75"/>
        <v>#DIV/0!</v>
      </c>
      <c r="CFR11" s="97" t="e">
        <f t="shared" si="75"/>
        <v>#DIV/0!</v>
      </c>
      <c r="CFS11" s="97" t="e">
        <f t="shared" si="75"/>
        <v>#DIV/0!</v>
      </c>
      <c r="CFT11" s="97" t="e">
        <f t="shared" si="75"/>
        <v>#DIV/0!</v>
      </c>
      <c r="CFU11" s="97" t="e">
        <f t="shared" si="75"/>
        <v>#DIV/0!</v>
      </c>
      <c r="CFV11" s="97" t="e">
        <f t="shared" si="76"/>
        <v>#DIV/0!</v>
      </c>
      <c r="CFW11" s="97" t="e">
        <f t="shared" si="76"/>
        <v>#DIV/0!</v>
      </c>
      <c r="CFX11" s="97" t="e">
        <f t="shared" si="76"/>
        <v>#DIV/0!</v>
      </c>
      <c r="CFY11" s="97" t="e">
        <f t="shared" si="76"/>
        <v>#DIV/0!</v>
      </c>
      <c r="CFZ11" s="97" t="e">
        <f t="shared" si="76"/>
        <v>#DIV/0!</v>
      </c>
      <c r="CGA11" s="97" t="e">
        <f t="shared" si="76"/>
        <v>#DIV/0!</v>
      </c>
      <c r="CGB11" s="97" t="e">
        <f t="shared" si="76"/>
        <v>#DIV/0!</v>
      </c>
      <c r="CGC11" s="97" t="e">
        <f t="shared" si="76"/>
        <v>#DIV/0!</v>
      </c>
      <c r="CGD11" s="97" t="e">
        <f t="shared" si="76"/>
        <v>#DIV/0!</v>
      </c>
      <c r="CGE11" s="97" t="e">
        <f t="shared" si="76"/>
        <v>#DIV/0!</v>
      </c>
      <c r="CGF11" s="97" t="e">
        <f t="shared" si="76"/>
        <v>#DIV/0!</v>
      </c>
      <c r="CGG11" s="97" t="e">
        <f t="shared" si="76"/>
        <v>#DIV/0!</v>
      </c>
      <c r="CGH11" s="97" t="e">
        <f t="shared" si="76"/>
        <v>#DIV/0!</v>
      </c>
      <c r="CGI11" s="97" t="e">
        <f t="shared" si="76"/>
        <v>#DIV/0!</v>
      </c>
      <c r="CGJ11" s="97" t="e">
        <f t="shared" si="76"/>
        <v>#DIV/0!</v>
      </c>
      <c r="CGK11" s="97" t="e">
        <f t="shared" si="76"/>
        <v>#DIV/0!</v>
      </c>
      <c r="CGL11" s="97" t="e">
        <f t="shared" si="77"/>
        <v>#DIV/0!</v>
      </c>
      <c r="CGM11" s="97" t="e">
        <f t="shared" si="77"/>
        <v>#DIV/0!</v>
      </c>
      <c r="CGN11" s="97" t="e">
        <f t="shared" si="77"/>
        <v>#DIV/0!</v>
      </c>
      <c r="CGO11" s="97" t="e">
        <f t="shared" si="77"/>
        <v>#DIV/0!</v>
      </c>
      <c r="CGP11" s="97" t="e">
        <f t="shared" si="77"/>
        <v>#DIV/0!</v>
      </c>
      <c r="CGQ11" s="97" t="e">
        <f t="shared" si="77"/>
        <v>#DIV/0!</v>
      </c>
      <c r="CGR11" s="97" t="e">
        <f t="shared" si="77"/>
        <v>#DIV/0!</v>
      </c>
      <c r="CGS11" s="97" t="e">
        <f t="shared" si="77"/>
        <v>#DIV/0!</v>
      </c>
      <c r="CGT11" s="97" t="e">
        <f t="shared" si="77"/>
        <v>#DIV/0!</v>
      </c>
      <c r="CGU11" s="97" t="e">
        <f t="shared" si="77"/>
        <v>#DIV/0!</v>
      </c>
      <c r="CGV11" s="97" t="e">
        <f t="shared" si="77"/>
        <v>#DIV/0!</v>
      </c>
      <c r="CGW11" s="97" t="e">
        <f t="shared" si="77"/>
        <v>#DIV/0!</v>
      </c>
      <c r="CGX11" s="97" t="e">
        <f t="shared" si="77"/>
        <v>#DIV/0!</v>
      </c>
      <c r="CGY11" s="97" t="e">
        <f t="shared" si="77"/>
        <v>#DIV/0!</v>
      </c>
      <c r="CGZ11" s="97" t="e">
        <f t="shared" si="77"/>
        <v>#DIV/0!</v>
      </c>
      <c r="CHA11" s="97" t="e">
        <f t="shared" si="77"/>
        <v>#DIV/0!</v>
      </c>
      <c r="CHB11" s="97" t="e">
        <f t="shared" si="78"/>
        <v>#DIV/0!</v>
      </c>
    </row>
    <row r="12" spans="1:2238" x14ac:dyDescent="0.25">
      <c r="A12" s="445"/>
      <c r="B12" s="421">
        <v>1100</v>
      </c>
      <c r="C12" s="431"/>
      <c r="D12" s="431"/>
      <c r="E12" s="378" t="e">
        <f>AVERAGE(BNI12:BNQ12)</f>
        <v>#DIV/0!</v>
      </c>
      <c r="F12" s="379" t="e">
        <f>MAX(BNI12:BNQ12)</f>
        <v>#DIV/0!</v>
      </c>
      <c r="G12" s="379" t="e">
        <f>MIN(BNI12:BNQ12)</f>
        <v>#DIV/0!</v>
      </c>
      <c r="H12" s="380" t="e">
        <f>AVERAGE(BKS12:BLA12)</f>
        <v>#DIV/0!</v>
      </c>
      <c r="I12" s="381" t="e">
        <f>MAX(BKS12:BLA12)</f>
        <v>#DIV/0!</v>
      </c>
      <c r="J12" s="381" t="e">
        <f>MIN(BKS12:BLA12)</f>
        <v>#DIV/0!</v>
      </c>
      <c r="K12" s="380" t="e">
        <f>AVERAGE(BIC12:BIK12)</f>
        <v>#DIV/0!</v>
      </c>
      <c r="L12" s="381" t="e">
        <f>MAX(BIC12:BIK12)</f>
        <v>#DIV/0!</v>
      </c>
      <c r="M12" s="381" t="e">
        <f>MIN(BIC12:BIK12)</f>
        <v>#DIV/0!</v>
      </c>
      <c r="N12" s="369" t="e">
        <f>AVERAGE(BFM12:BFU12)</f>
        <v>#DIV/0!</v>
      </c>
      <c r="O12" s="375" t="e">
        <f>MAX(BFM12:BFU12)</f>
        <v>#DIV/0!</v>
      </c>
      <c r="P12" s="375" t="e">
        <f>MIN(BFM12:BFU12)</f>
        <v>#DIV/0!</v>
      </c>
      <c r="Q12" s="380" t="e">
        <f>AVERAGE(AXY12:AYF12)</f>
        <v>#DIV/0!</v>
      </c>
      <c r="R12" s="381" t="e">
        <f>MAX(AXY12:AYF12)</f>
        <v>#DIV/0!</v>
      </c>
      <c r="S12" s="381" t="e">
        <f>MIN(AXY12:AYF12)</f>
        <v>#DIV/0!</v>
      </c>
      <c r="T12" s="378" t="e">
        <f>AVERAGE(AVJ12:AVR12)</f>
        <v>#DIV/0!</v>
      </c>
      <c r="U12" s="379" t="e">
        <f>MAX(AVJ12:AVR12)</f>
        <v>#DIV/0!</v>
      </c>
      <c r="V12" s="379" t="e">
        <f>MIN(AVJ12:AVR12)</f>
        <v>#DIV/0!</v>
      </c>
      <c r="W12" s="382" t="e">
        <f>(N12*$A$11*$ASH$24)/K12</f>
        <v>#DIV/0!</v>
      </c>
      <c r="X12" s="383" t="e">
        <f>AVERAGE(BXQ12:BXX12)</f>
        <v>#DIV/0!</v>
      </c>
      <c r="Y12" s="369" t="e">
        <f>AVERAGE(BVD12:BVK12)</f>
        <v>#DIV/0!</v>
      </c>
      <c r="Z12" s="375" t="e">
        <f>MAX(BVD12:BVK12)</f>
        <v>#DIV/0!</v>
      </c>
      <c r="AA12" s="375" t="e">
        <f>MIN(BVD12:BVK12)</f>
        <v>#DIV/0!</v>
      </c>
      <c r="AB12" s="369" t="e">
        <f>AVERAGE(CAD12:CAK12)</f>
        <v>#DIV/0!</v>
      </c>
      <c r="AC12" s="375" t="e">
        <f>MAX(CAD12:CAK12)</f>
        <v>#DIV/0!</v>
      </c>
      <c r="AD12" s="375" t="e">
        <f>MIN(CAD12:CAK12)</f>
        <v>#DIV/0!</v>
      </c>
      <c r="AE12" s="369" t="e">
        <f>AVERAGE(CFD12:CFK12)</f>
        <v>#DIV/0!</v>
      </c>
      <c r="AF12" s="372" t="e">
        <f>MAX(CFD12:CFK12)</f>
        <v>#DIV/0!</v>
      </c>
      <c r="AG12" s="373" t="e">
        <f>MIN(CFD12:CFK12)</f>
        <v>#DIV/0!</v>
      </c>
      <c r="AH12" s="59"/>
      <c r="AI12" s="49"/>
      <c r="AJ12" s="49">
        <f t="shared" si="86"/>
        <v>0</v>
      </c>
      <c r="AK12" s="49">
        <f t="shared" si="0"/>
        <v>0</v>
      </c>
      <c r="AL12" s="49"/>
      <c r="AM12" s="49"/>
      <c r="AN12" s="60">
        <f t="shared" si="1"/>
        <v>0</v>
      </c>
      <c r="AO12" s="47"/>
      <c r="AP12" s="47"/>
      <c r="AQ12" s="49"/>
      <c r="AR12" s="47"/>
      <c r="AS12" s="148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110"/>
      <c r="IQ12" s="110"/>
      <c r="IR12" s="110"/>
      <c r="IS12" s="110"/>
      <c r="IT12" s="110"/>
      <c r="IU12" s="110"/>
      <c r="IV12" s="110"/>
      <c r="IW12" s="110"/>
      <c r="IX12" s="110"/>
      <c r="IY12" s="110"/>
      <c r="IZ12" s="110"/>
      <c r="JA12" s="110"/>
      <c r="JB12" s="110"/>
      <c r="JC12" s="110"/>
      <c r="JD12" s="110"/>
      <c r="JE12" s="110"/>
      <c r="JF12" s="110"/>
      <c r="JG12" s="110"/>
      <c r="JH12" s="110"/>
      <c r="JI12" s="110"/>
      <c r="JJ12" s="110"/>
      <c r="JK12" s="110"/>
      <c r="JL12" s="110"/>
      <c r="JM12" s="110"/>
      <c r="JN12" s="110"/>
      <c r="JO12" s="110"/>
      <c r="JP12" s="110"/>
      <c r="JQ12" s="110"/>
      <c r="JR12" s="110"/>
      <c r="JS12" s="110"/>
      <c r="JT12" s="110"/>
      <c r="JU12" s="110"/>
      <c r="JV12" s="110"/>
      <c r="JW12" s="110"/>
      <c r="JX12" s="110"/>
      <c r="JY12" s="110"/>
      <c r="JZ12" s="110"/>
      <c r="KA12" s="110"/>
      <c r="KB12" s="110"/>
      <c r="KC12" s="110"/>
      <c r="KD12" s="110"/>
      <c r="KE12" s="110"/>
      <c r="KF12" s="110"/>
      <c r="KG12" s="110"/>
      <c r="KH12" s="110"/>
      <c r="KI12" s="110"/>
      <c r="KJ12" s="110"/>
      <c r="KK12" s="110"/>
      <c r="KL12" s="110"/>
      <c r="KM12" s="110"/>
      <c r="KN12" s="110"/>
      <c r="KO12" s="110"/>
      <c r="KP12" s="110"/>
      <c r="KQ12" s="110"/>
      <c r="KR12" s="110"/>
      <c r="KS12" s="110"/>
      <c r="KT12" s="110"/>
      <c r="KU12" s="110"/>
      <c r="KV12" s="110"/>
      <c r="KW12" s="110"/>
      <c r="KX12" s="110"/>
      <c r="KY12" s="110"/>
      <c r="KZ12" s="110"/>
      <c r="LA12" s="110"/>
      <c r="LB12" s="110"/>
      <c r="LC12" s="110"/>
      <c r="LD12" s="110"/>
      <c r="LE12" s="110"/>
      <c r="LF12" s="110"/>
      <c r="LG12" s="110"/>
      <c r="LH12" s="110"/>
      <c r="LI12" s="110"/>
      <c r="LJ12" s="110"/>
      <c r="LK12" s="110"/>
      <c r="LL12" s="110"/>
      <c r="LM12" s="110"/>
      <c r="LN12" s="110"/>
      <c r="LO12" s="110"/>
      <c r="LP12" s="110"/>
      <c r="LQ12" s="110"/>
      <c r="LR12" s="110"/>
      <c r="LS12" s="110"/>
      <c r="LT12" s="110"/>
      <c r="LU12" s="110"/>
      <c r="LV12" s="110"/>
      <c r="LW12" s="110"/>
      <c r="LX12" s="110"/>
      <c r="LY12" s="110"/>
      <c r="LZ12" s="110"/>
      <c r="MA12" s="110"/>
      <c r="MB12" s="110"/>
      <c r="MC12" s="110"/>
      <c r="MD12" s="110"/>
      <c r="ME12" s="110"/>
      <c r="MF12" s="110"/>
      <c r="MG12" s="110"/>
      <c r="MH12" s="110"/>
      <c r="MI12" s="110"/>
      <c r="MJ12" s="110"/>
      <c r="MK12" s="110"/>
      <c r="ML12" s="110"/>
      <c r="MM12" s="110"/>
      <c r="MN12" s="110"/>
      <c r="MO12" s="110"/>
      <c r="MP12" s="110"/>
      <c r="MQ12" s="110"/>
      <c r="MR12" s="110"/>
      <c r="MS12" s="110"/>
      <c r="MT12" s="110"/>
      <c r="MU12" s="110"/>
      <c r="MV12" s="110"/>
      <c r="MW12" s="110"/>
      <c r="MX12" s="110"/>
      <c r="MY12" s="110"/>
      <c r="MZ12" s="110"/>
      <c r="NA12" s="110"/>
      <c r="NB12" s="110"/>
      <c r="NC12" s="110"/>
      <c r="ND12" s="110"/>
      <c r="NE12" s="110"/>
      <c r="NF12" s="110"/>
      <c r="NG12" s="110"/>
      <c r="NH12" s="110"/>
      <c r="NI12" s="110"/>
      <c r="NJ12" s="110"/>
      <c r="NK12" s="110"/>
      <c r="NL12" s="110"/>
      <c r="NM12" s="110"/>
      <c r="NN12" s="110"/>
      <c r="NO12" s="110"/>
      <c r="NP12" s="112"/>
      <c r="NQ12" s="112"/>
      <c r="NR12" s="112"/>
      <c r="NS12" s="112"/>
      <c r="NT12" s="112"/>
      <c r="NU12" s="112"/>
      <c r="NV12" s="112"/>
      <c r="NW12" s="112"/>
      <c r="NX12" s="112"/>
      <c r="NY12" s="112"/>
      <c r="NZ12" s="112"/>
      <c r="OA12" s="112"/>
      <c r="OB12" s="112"/>
      <c r="OC12" s="112"/>
      <c r="OD12" s="112"/>
      <c r="OE12" s="112"/>
      <c r="OF12" s="112"/>
      <c r="OG12" s="112"/>
      <c r="OH12" s="112"/>
      <c r="OI12" s="112"/>
      <c r="OJ12" s="112"/>
      <c r="OK12" s="112"/>
      <c r="OL12" s="112"/>
      <c r="OM12" s="112"/>
      <c r="ON12" s="112"/>
      <c r="OO12" s="112"/>
      <c r="OP12" s="112"/>
      <c r="OQ12" s="112"/>
      <c r="OR12" s="112"/>
      <c r="OS12" s="112"/>
      <c r="OT12" s="112"/>
      <c r="OU12" s="112"/>
      <c r="OV12" s="112"/>
      <c r="OW12" s="112"/>
      <c r="OX12" s="112"/>
      <c r="OY12" s="112"/>
      <c r="OZ12" s="112"/>
      <c r="PA12" s="112"/>
      <c r="PB12" s="112"/>
      <c r="PC12" s="112"/>
      <c r="PD12" s="112"/>
      <c r="PE12" s="112"/>
      <c r="PF12" s="112"/>
      <c r="PG12" s="112"/>
      <c r="PH12" s="112"/>
      <c r="PI12" s="112"/>
      <c r="PJ12" s="112"/>
      <c r="PK12" s="112"/>
      <c r="PL12" s="112"/>
      <c r="PM12" s="112"/>
      <c r="PN12" s="112"/>
      <c r="PO12" s="112"/>
      <c r="PP12" s="112"/>
      <c r="PQ12" s="112"/>
      <c r="PR12" s="112"/>
      <c r="PS12" s="112"/>
      <c r="PT12" s="112"/>
      <c r="PU12" s="112"/>
      <c r="PV12" s="112"/>
      <c r="PW12" s="112"/>
      <c r="PX12" s="112"/>
      <c r="PY12" s="112"/>
      <c r="PZ12" s="112"/>
      <c r="QA12" s="112"/>
      <c r="QB12" s="112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34"/>
      <c r="VG12" s="34"/>
      <c r="VH12" s="34"/>
      <c r="VI12" s="34"/>
      <c r="VJ12" s="34"/>
      <c r="VK12" s="34"/>
      <c r="VL12" s="34"/>
      <c r="VM12" s="34"/>
      <c r="VN12" s="34"/>
      <c r="VO12" s="34"/>
      <c r="VP12" s="34"/>
      <c r="VQ12" s="34"/>
      <c r="VR12" s="34"/>
      <c r="VS12" s="34"/>
      <c r="VT12" s="34"/>
      <c r="VU12" s="34"/>
      <c r="VV12" s="34"/>
      <c r="VW12" s="34"/>
      <c r="VX12" s="34"/>
      <c r="VY12" s="34"/>
      <c r="VZ12" s="34"/>
      <c r="WA12" s="34"/>
      <c r="WB12" s="34"/>
      <c r="WC12" s="34"/>
      <c r="WD12" s="34"/>
      <c r="WE12" s="34"/>
      <c r="WF12" s="34"/>
      <c r="WG12" s="34"/>
      <c r="WH12" s="34"/>
      <c r="WI12" s="34"/>
      <c r="WJ12" s="34"/>
      <c r="WK12" s="34"/>
      <c r="WL12" s="34"/>
      <c r="WM12" s="34"/>
      <c r="WN12" s="34"/>
      <c r="WO12" s="34"/>
      <c r="WP12" s="34"/>
      <c r="WQ12" s="34"/>
      <c r="WR12" s="34"/>
      <c r="WS12" s="34"/>
      <c r="WT12" s="34"/>
      <c r="WU12" s="34"/>
      <c r="WV12" s="34"/>
      <c r="WW12" s="34"/>
      <c r="WX12" s="34"/>
      <c r="WY12" s="34"/>
      <c r="WZ12" s="34"/>
      <c r="XA12" s="34"/>
      <c r="XB12" s="34"/>
      <c r="XC12" s="34"/>
      <c r="XD12" s="34"/>
      <c r="XE12" s="34"/>
      <c r="XF12" s="34"/>
      <c r="XG12" s="34"/>
      <c r="XH12" s="34"/>
      <c r="XI12" s="34"/>
      <c r="XJ12" s="34"/>
      <c r="XK12" s="34"/>
      <c r="XL12" s="34"/>
      <c r="XM12" s="34"/>
      <c r="XN12" s="34"/>
      <c r="XO12" s="34"/>
      <c r="XP12" s="34"/>
      <c r="XQ12" s="34"/>
      <c r="XR12" s="34"/>
      <c r="XS12" s="34"/>
      <c r="XT12" s="34"/>
      <c r="XU12" s="34"/>
      <c r="XV12" s="121"/>
      <c r="XW12" s="121"/>
      <c r="XX12" s="121"/>
      <c r="XY12" s="121"/>
      <c r="XZ12" s="121"/>
      <c r="YA12" s="121"/>
      <c r="YB12" s="121"/>
      <c r="YC12" s="121"/>
      <c r="YD12" s="121"/>
      <c r="YE12" s="121"/>
      <c r="YF12" s="121"/>
      <c r="YG12" s="121"/>
      <c r="YH12" s="121"/>
      <c r="YI12" s="121"/>
      <c r="YJ12" s="121"/>
      <c r="YK12" s="121"/>
      <c r="YL12" s="121"/>
      <c r="YM12" s="121"/>
      <c r="YN12" s="121"/>
      <c r="YO12" s="121"/>
      <c r="YP12" s="121"/>
      <c r="YQ12" s="121"/>
      <c r="YR12" s="121"/>
      <c r="YS12" s="121"/>
      <c r="YT12" s="121"/>
      <c r="YU12" s="121"/>
      <c r="YV12" s="121"/>
      <c r="YW12" s="121"/>
      <c r="YX12" s="121"/>
      <c r="YY12" s="121"/>
      <c r="YZ12" s="121"/>
      <c r="ZA12" s="121"/>
      <c r="ZB12" s="121"/>
      <c r="ZC12" s="121"/>
      <c r="ZD12" s="121"/>
      <c r="ZE12" s="121"/>
      <c r="ZF12" s="121"/>
      <c r="ZG12" s="121"/>
      <c r="ZH12" s="121"/>
      <c r="ZI12" s="121"/>
      <c r="ZJ12" s="121"/>
      <c r="ZK12" s="121"/>
      <c r="ZL12" s="121"/>
      <c r="ZM12" s="121"/>
      <c r="ZN12" s="121"/>
      <c r="ZO12" s="121"/>
      <c r="ZP12" s="121"/>
      <c r="ZQ12" s="121"/>
      <c r="ZR12" s="121"/>
      <c r="ZS12" s="121"/>
      <c r="ZT12" s="121"/>
      <c r="ZU12" s="121"/>
      <c r="ZV12" s="121"/>
      <c r="ZW12" s="121"/>
      <c r="ZX12" s="121"/>
      <c r="ZY12" s="121"/>
      <c r="ZZ12" s="121"/>
      <c r="AAA12" s="121"/>
      <c r="AAB12" s="121"/>
      <c r="AAC12" s="121"/>
      <c r="AAD12" s="121"/>
      <c r="AAE12" s="121"/>
      <c r="AAF12" s="121"/>
      <c r="AAG12" s="121"/>
      <c r="AAH12" s="121"/>
      <c r="AAI12" s="34"/>
      <c r="AAJ12" s="34"/>
      <c r="AAK12" s="34"/>
      <c r="AAL12" s="34"/>
      <c r="AAM12" s="34"/>
      <c r="AAN12" s="34"/>
      <c r="AAO12" s="34"/>
      <c r="AAP12" s="34"/>
      <c r="AAQ12" s="34"/>
      <c r="AAR12" s="34"/>
      <c r="AAS12" s="34"/>
      <c r="AAT12" s="34"/>
      <c r="AAU12" s="34"/>
      <c r="AAV12" s="34"/>
      <c r="AAW12" s="34"/>
      <c r="AAX12" s="34"/>
      <c r="AAY12" s="34"/>
      <c r="AAZ12" s="34"/>
      <c r="ABA12" s="34"/>
      <c r="ABB12" s="34"/>
      <c r="ABC12" s="34"/>
      <c r="ABD12" s="34"/>
      <c r="ABE12" s="34"/>
      <c r="ABF12" s="34"/>
      <c r="ABG12" s="34"/>
      <c r="ABH12" s="34"/>
      <c r="ABI12" s="34"/>
      <c r="ABJ12" s="34"/>
      <c r="ABK12" s="34"/>
      <c r="ABL12" s="34"/>
      <c r="ABM12" s="34"/>
      <c r="ABN12" s="34"/>
      <c r="ABO12" s="34"/>
      <c r="ABP12" s="34"/>
      <c r="ABQ12" s="34"/>
      <c r="ABR12" s="34"/>
      <c r="ABS12" s="34"/>
      <c r="ABT12" s="34"/>
      <c r="ABU12" s="34"/>
      <c r="ABV12" s="34"/>
      <c r="ABW12" s="34"/>
      <c r="ABX12" s="34"/>
      <c r="ABY12" s="34"/>
      <c r="ABZ12" s="34"/>
      <c r="ACA12" s="34"/>
      <c r="ACB12" s="34"/>
      <c r="ACC12" s="34"/>
      <c r="ACD12" s="34"/>
      <c r="ACE12" s="34"/>
      <c r="ACF12" s="34"/>
      <c r="ACG12" s="34"/>
      <c r="ACH12" s="34"/>
      <c r="ACI12" s="34"/>
      <c r="ACJ12" s="34"/>
      <c r="ACK12" s="34"/>
      <c r="ACL12" s="34"/>
      <c r="ACM12" s="34"/>
      <c r="ACN12" s="34"/>
      <c r="ACO12" s="34"/>
      <c r="ACP12" s="34"/>
      <c r="ACQ12" s="34"/>
      <c r="ACR12" s="34"/>
      <c r="ACS12" s="34"/>
      <c r="ACT12" s="34"/>
      <c r="ACU12" s="34"/>
      <c r="ACV12" s="34"/>
      <c r="ACW12" s="34"/>
      <c r="ACX12" s="34"/>
      <c r="ACY12" s="122"/>
      <c r="ACZ12" s="122"/>
      <c r="ADA12" s="122"/>
      <c r="ADB12" s="122"/>
      <c r="ADC12" s="122"/>
      <c r="ADD12" s="122"/>
      <c r="ADE12" s="122"/>
      <c r="ADF12" s="122"/>
      <c r="ADG12" s="122"/>
      <c r="ADH12" s="122"/>
      <c r="ADI12" s="122"/>
      <c r="ADJ12" s="122"/>
      <c r="ADK12" s="122"/>
      <c r="ADL12" s="122"/>
      <c r="ADM12" s="122"/>
      <c r="ADN12" s="122"/>
      <c r="ADO12" s="122"/>
      <c r="ADP12" s="122"/>
      <c r="ADQ12" s="122"/>
      <c r="ADR12" s="122"/>
      <c r="ADS12" s="122"/>
      <c r="ADT12" s="122"/>
      <c r="ADU12" s="122"/>
      <c r="ADV12" s="122"/>
      <c r="ADW12" s="122"/>
      <c r="ADX12" s="122"/>
      <c r="ADY12" s="122"/>
      <c r="ADZ12" s="122"/>
      <c r="AEA12" s="122"/>
      <c r="AEB12" s="122"/>
      <c r="AEC12" s="122"/>
      <c r="AED12" s="122"/>
      <c r="AEE12" s="122"/>
      <c r="AEF12" s="122"/>
      <c r="AEG12" s="122"/>
      <c r="AEH12" s="122"/>
      <c r="AEI12" s="122"/>
      <c r="AEJ12" s="122"/>
      <c r="AEK12" s="122"/>
      <c r="AEL12" s="122"/>
      <c r="AEM12" s="122"/>
      <c r="AEN12" s="122"/>
      <c r="AEO12" s="122"/>
      <c r="AEP12" s="122"/>
      <c r="AEQ12" s="122"/>
      <c r="AER12" s="122"/>
      <c r="AES12" s="122"/>
      <c r="AET12" s="122"/>
      <c r="AEU12" s="122"/>
      <c r="AEV12" s="122"/>
      <c r="AEW12" s="122"/>
      <c r="AEX12" s="122"/>
      <c r="AEY12" s="122"/>
      <c r="AEZ12" s="122"/>
      <c r="AFA12" s="122"/>
      <c r="AFB12" s="122"/>
      <c r="AFC12" s="122"/>
      <c r="AFD12" s="122"/>
      <c r="AFE12" s="122"/>
      <c r="AFF12" s="122"/>
      <c r="AFG12" s="122"/>
      <c r="AFH12" s="122"/>
      <c r="AFI12" s="122"/>
      <c r="AFJ12" s="122"/>
      <c r="AFK12" s="122"/>
      <c r="AFL12" s="122"/>
      <c r="AFM12" s="122"/>
      <c r="AFN12" s="122"/>
      <c r="AFO12" s="110"/>
      <c r="AFP12" s="110"/>
      <c r="AFQ12" s="110"/>
      <c r="AFR12" s="110"/>
      <c r="AFS12" s="110"/>
      <c r="AFT12" s="110"/>
      <c r="AFU12" s="110"/>
      <c r="AFV12" s="110"/>
      <c r="AFW12" s="110"/>
      <c r="AFX12" s="110"/>
      <c r="AFY12" s="110"/>
      <c r="AFZ12" s="110"/>
      <c r="AGA12" s="110"/>
      <c r="AGB12" s="110"/>
      <c r="AGC12" s="110"/>
      <c r="AGD12" s="110"/>
      <c r="AGE12" s="110"/>
      <c r="AGF12" s="110"/>
      <c r="AGG12" s="110"/>
      <c r="AGH12" s="110"/>
      <c r="AGI12" s="110"/>
      <c r="AGJ12" s="110"/>
      <c r="AGK12" s="110"/>
      <c r="AGL12" s="110"/>
      <c r="AGM12" s="110"/>
      <c r="AGN12" s="110"/>
      <c r="AGO12" s="110"/>
      <c r="AGP12" s="110"/>
      <c r="AGQ12" s="110"/>
      <c r="AGR12" s="110"/>
      <c r="AGS12" s="110"/>
      <c r="AGT12" s="110"/>
      <c r="AGU12" s="110"/>
      <c r="AGV12" s="110"/>
      <c r="AGW12" s="110"/>
      <c r="AGX12" s="110"/>
      <c r="AGY12" s="110"/>
      <c r="AGZ12" s="110"/>
      <c r="AHA12" s="110"/>
      <c r="AHB12" s="110"/>
      <c r="AHC12" s="110"/>
      <c r="AHD12" s="110"/>
      <c r="AHE12" s="110"/>
      <c r="AHF12" s="110"/>
      <c r="AHG12" s="110"/>
      <c r="AHH12" s="110"/>
      <c r="AHI12" s="110"/>
      <c r="AHJ12" s="110"/>
      <c r="AHK12" s="110"/>
      <c r="AHL12" s="110"/>
      <c r="AHM12" s="110"/>
      <c r="AHN12" s="110"/>
      <c r="AHO12" s="110"/>
      <c r="AHP12" s="110"/>
      <c r="AHQ12" s="110"/>
      <c r="AHR12" s="110"/>
      <c r="AHS12" s="110"/>
      <c r="AHT12" s="110"/>
      <c r="AHU12" s="110"/>
      <c r="AHV12" s="110"/>
      <c r="AHW12" s="110"/>
      <c r="AHX12" s="110"/>
      <c r="AHY12" s="110"/>
      <c r="AHZ12" s="110"/>
      <c r="AIA12" s="110"/>
      <c r="AIB12" s="110"/>
      <c r="AIC12" s="110"/>
      <c r="AID12" s="110"/>
      <c r="AIE12" s="123"/>
      <c r="AIF12" s="47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441"/>
      <c r="AKT12" s="285">
        <f>P80_C3_LAMINAR_cpcambiado!$B$1*P80_C3_LAMINAR_cpcambiado!$B$3</f>
        <v>1.487864E-8</v>
      </c>
      <c r="AKU12" s="17">
        <f>P80_C3_LAMINAR_cpcambiado!$B$1*(P80_C3_LAMINAR_cpcambiado!$B$2)</f>
        <v>2.1255199999999999E-9</v>
      </c>
      <c r="AKV12" s="17">
        <f>P80_C3_LAMINAR_cpcambiado!$B$1*($D$2)</f>
        <v>2.3912100000000001E-9</v>
      </c>
      <c r="AKW12" s="17">
        <f>P80_C3_LAMINAR_cpcambiado!$B$1*($D$2)</f>
        <v>2.3912100000000001E-9</v>
      </c>
      <c r="AKX12" s="17">
        <f>P80_C3_LAMINAR_cpcambiado!$B$1*($D$2)</f>
        <v>2.3912100000000001E-9</v>
      </c>
      <c r="AKY12" s="17">
        <f>P80_C3_LAMINAR_cpcambiado!$B$1*($D$2)</f>
        <v>2.3912100000000001E-9</v>
      </c>
      <c r="AKZ12" s="17">
        <f>P80_C3_LAMINAR_cpcambiado!$B$1*($D$2)</f>
        <v>2.3912100000000001E-9</v>
      </c>
      <c r="ALA12" s="17">
        <f>P80_C3_LAMINAR_cpcambiado!$B$1*($D$2)</f>
        <v>2.3912100000000001E-9</v>
      </c>
      <c r="ALB12" s="17">
        <f>P80_C3_LAMINAR_cpcambiado!$B$1*($D$2)</f>
        <v>2.3912100000000001E-9</v>
      </c>
      <c r="ALC12" s="17">
        <f>P80_C3_LAMINAR_cpcambiado!$B$1*($D$2)</f>
        <v>2.3912100000000001E-9</v>
      </c>
      <c r="ALD12" s="17">
        <f>P80_C3_LAMINAR_cpcambiado!$B$1*($D$2)</f>
        <v>2.3912100000000001E-9</v>
      </c>
      <c r="ALE12" s="17">
        <f>P80_C3_LAMINAR_cpcambiado!$B$1*($D$2)</f>
        <v>2.3912100000000001E-9</v>
      </c>
      <c r="ALF12" s="17">
        <f>P80_C3_LAMINAR_cpcambiado!$B$1*($D$2)</f>
        <v>2.3912100000000001E-9</v>
      </c>
      <c r="ALG12" s="17">
        <f>P80_C3_LAMINAR_cpcambiado!$B$1*($D$2)</f>
        <v>2.3912100000000001E-9</v>
      </c>
      <c r="ALH12" s="17">
        <f>P80_C3_LAMINAR_cpcambiado!$B$1*($D$2)</f>
        <v>2.3912100000000001E-9</v>
      </c>
      <c r="ALI12" s="17">
        <f>P80_C3_LAMINAR_cpcambiado!$B$1*($D$2)</f>
        <v>2.3912100000000001E-9</v>
      </c>
      <c r="ALJ12" s="17">
        <f>P80_C3_LAMINAR_cpcambiado!$B$1*($D$2)</f>
        <v>2.3912100000000001E-9</v>
      </c>
      <c r="ALK12" s="17">
        <f>P80_C3_LAMINAR_cpcambiado!$B$1*($D$2)</f>
        <v>2.3912100000000001E-9</v>
      </c>
      <c r="ALL12" s="17">
        <f>P80_C3_LAMINAR_cpcambiado!$B$1*($D$2)</f>
        <v>2.3912100000000001E-9</v>
      </c>
      <c r="ALM12" s="17">
        <f>P80_C3_LAMINAR_cpcambiado!$B$1*($D$2)</f>
        <v>2.3912100000000001E-9</v>
      </c>
      <c r="ALN12" s="17">
        <f>P80_C3_LAMINAR_cpcambiado!$B$1*($D$2)</f>
        <v>2.3912100000000001E-9</v>
      </c>
      <c r="ALO12" s="17">
        <f>P80_C3_LAMINAR_cpcambiado!$B$1*($D$2)</f>
        <v>2.3912100000000001E-9</v>
      </c>
      <c r="ALP12" s="17">
        <f>P80_C3_LAMINAR_cpcambiado!$B$1*($D$2)</f>
        <v>2.3912100000000001E-9</v>
      </c>
      <c r="ALQ12" s="17">
        <f>P80_C3_LAMINAR_cpcambiado!$B$1*($D$2)</f>
        <v>2.3912100000000001E-9</v>
      </c>
      <c r="ALR12" s="17">
        <f>P80_C3_LAMINAR_cpcambiado!$B$1*($D$2)</f>
        <v>2.3912100000000001E-9</v>
      </c>
      <c r="ALS12" s="17">
        <f>P80_C3_LAMINAR_cpcambiado!$B$1*($D$2)</f>
        <v>2.3912100000000001E-9</v>
      </c>
      <c r="ALT12" s="17">
        <f>P80_C3_LAMINAR_cpcambiado!$B$1*($D$2)</f>
        <v>2.3912100000000001E-9</v>
      </c>
      <c r="ALU12" s="17">
        <f>P80_C3_LAMINAR_cpcambiado!$B$1*($D$2)</f>
        <v>2.3912100000000001E-9</v>
      </c>
      <c r="ALV12" s="17">
        <f>P80_C3_LAMINAR_cpcambiado!$B$1*($D$2)</f>
        <v>2.3912100000000001E-9</v>
      </c>
      <c r="ALW12" s="17">
        <f>P80_C3_LAMINAR_cpcambiado!$B$1*($D$2)</f>
        <v>2.3912100000000001E-9</v>
      </c>
      <c r="ALX12" s="17">
        <f>P80_C3_LAMINAR_cpcambiado!$B$1*($D$2)</f>
        <v>2.3912100000000001E-9</v>
      </c>
      <c r="ALY12" s="17">
        <f>P80_C3_LAMINAR_cpcambiado!$B$1*($D$2)</f>
        <v>2.3912100000000001E-9</v>
      </c>
      <c r="ALZ12" s="17">
        <f>P80_C3_LAMINAR_cpcambiado!$B$1*($D$2)</f>
        <v>2.3912100000000001E-9</v>
      </c>
      <c r="AMA12" s="17">
        <f>P80_C3_LAMINAR_cpcambiado!$B$1*($D$2)</f>
        <v>2.3912100000000001E-9</v>
      </c>
      <c r="AMB12" s="17">
        <f>P80_C3_LAMINAR_cpcambiado!$B$1*($D$2)</f>
        <v>2.3912100000000001E-9</v>
      </c>
      <c r="AMC12" s="17">
        <f>P80_C3_LAMINAR_cpcambiado!$B$1*($D$2)</f>
        <v>2.3912100000000001E-9</v>
      </c>
      <c r="AMD12" s="17">
        <f>P80_C3_LAMINAR_cpcambiado!$B$1*($D$2)</f>
        <v>2.3912100000000001E-9</v>
      </c>
      <c r="AME12" s="17">
        <f>P80_C3_LAMINAR_cpcambiado!$B$1*($D$2)</f>
        <v>2.3912100000000001E-9</v>
      </c>
      <c r="AMF12" s="17">
        <f>P80_C3_LAMINAR_cpcambiado!$B$1*($D$2)</f>
        <v>2.3912100000000001E-9</v>
      </c>
      <c r="AMG12" s="17">
        <f>P80_C3_LAMINAR_cpcambiado!$B$1*($D$2)</f>
        <v>2.3912100000000001E-9</v>
      </c>
      <c r="AMH12" s="17">
        <f>P80_C3_LAMINAR_cpcambiado!$B$1*($D$2)</f>
        <v>2.3912100000000001E-9</v>
      </c>
      <c r="AMI12" s="17">
        <f>P80_C3_LAMINAR_cpcambiado!$B$1*($D$2)</f>
        <v>2.3912100000000001E-9</v>
      </c>
      <c r="AMJ12" s="17">
        <f>P80_C3_LAMINAR_cpcambiado!$B$1*($D$2)</f>
        <v>2.3912100000000001E-9</v>
      </c>
      <c r="AMK12" s="17">
        <f>P80_C3_LAMINAR_cpcambiado!$B$1*($D$2)</f>
        <v>2.3912100000000001E-9</v>
      </c>
      <c r="AML12" s="17">
        <f>P80_C3_LAMINAR_cpcambiado!$B$1*($D$2)</f>
        <v>2.3912100000000001E-9</v>
      </c>
      <c r="AMM12" s="17">
        <f>P80_C3_LAMINAR_cpcambiado!$B$1*($D$2)</f>
        <v>2.3912100000000001E-9</v>
      </c>
      <c r="AMN12" s="17">
        <f>P80_C3_LAMINAR_cpcambiado!$B$1*($D$2)</f>
        <v>2.3912100000000001E-9</v>
      </c>
      <c r="AMO12" s="17">
        <f>P80_C3_LAMINAR_cpcambiado!$B$1*($D$2)</f>
        <v>2.3912100000000001E-9</v>
      </c>
      <c r="AMP12" s="17">
        <f>P80_C3_LAMINAR_cpcambiado!$B$1*($D$2)</f>
        <v>2.3912100000000001E-9</v>
      </c>
      <c r="AMQ12" s="17">
        <f>P80_C3_LAMINAR_cpcambiado!$B$1*($D$2)</f>
        <v>2.3912100000000001E-9</v>
      </c>
      <c r="AMR12" s="17">
        <f>P80_C3_LAMINAR_cpcambiado!$B$1*($D$2)</f>
        <v>2.3912100000000001E-9</v>
      </c>
      <c r="AMS12" s="17">
        <f>P80_C3_LAMINAR_cpcambiado!$B$1*($D$2)</f>
        <v>2.3912100000000001E-9</v>
      </c>
      <c r="AMT12" s="17">
        <f>P80_C3_LAMINAR_cpcambiado!$B$1*($D$2)</f>
        <v>2.3912100000000001E-9</v>
      </c>
      <c r="AMU12" s="17">
        <f>P80_C3_LAMINAR_cpcambiado!$B$1*($D$2)</f>
        <v>2.3912100000000001E-9</v>
      </c>
      <c r="AMV12" s="17">
        <f>P80_C3_LAMINAR_cpcambiado!$B$1*($D$2)</f>
        <v>2.3912100000000001E-9</v>
      </c>
      <c r="AMW12" s="17">
        <f>P80_C3_LAMINAR_cpcambiado!$B$1*($D$2)</f>
        <v>2.3912100000000001E-9</v>
      </c>
      <c r="AMX12" s="17">
        <f>P80_C3_LAMINAR_cpcambiado!$B$1*($D$2)</f>
        <v>2.3912100000000001E-9</v>
      </c>
      <c r="AMY12" s="17">
        <f>P80_C3_LAMINAR_cpcambiado!$B$1*($D$2)</f>
        <v>2.3912100000000001E-9</v>
      </c>
      <c r="AMZ12" s="17">
        <f>P80_C3_LAMINAR_cpcambiado!$B$1*($D$2)</f>
        <v>2.3912100000000001E-9</v>
      </c>
      <c r="ANA12" s="17">
        <f>P80_C3_LAMINAR_cpcambiado!$B$1*($D$2)</f>
        <v>2.3912100000000001E-9</v>
      </c>
      <c r="ANB12" s="17">
        <f>P80_C3_LAMINAR_cpcambiado!$B$1*($D$2)</f>
        <v>2.3912100000000001E-9</v>
      </c>
      <c r="ANC12" s="17">
        <f>P80_C3_LAMINAR_cpcambiado!$B$1*($D$2)</f>
        <v>2.3912100000000001E-9</v>
      </c>
      <c r="AND12" s="17">
        <f>P80_C3_LAMINAR_cpcambiado!$B$1*($D$2)</f>
        <v>2.3912100000000001E-9</v>
      </c>
      <c r="ANE12" s="17">
        <f>P80_C3_LAMINAR_cpcambiado!$B$1*($D$2)</f>
        <v>2.3912100000000001E-9</v>
      </c>
      <c r="ANF12" s="17">
        <f>P80_C3_LAMINAR_cpcambiado!$B$1*($D$2)</f>
        <v>2.3912100000000001E-9</v>
      </c>
      <c r="ANG12" s="17">
        <f>P80_C3_LAMINAR_cpcambiado!$B$1*($B$2)</f>
        <v>2.1255199999999999E-9</v>
      </c>
      <c r="ANH12" s="287">
        <f t="shared" si="79"/>
        <v>0</v>
      </c>
      <c r="ANI12" s="287">
        <f t="shared" si="2"/>
        <v>0</v>
      </c>
      <c r="ANJ12" s="287">
        <f t="shared" si="2"/>
        <v>0</v>
      </c>
      <c r="ANK12" s="287">
        <f t="shared" si="2"/>
        <v>0</v>
      </c>
      <c r="ANL12" s="287">
        <f t="shared" si="2"/>
        <v>0</v>
      </c>
      <c r="ANM12" s="287">
        <f t="shared" si="2"/>
        <v>0</v>
      </c>
      <c r="ANN12" s="287">
        <f t="shared" si="2"/>
        <v>0</v>
      </c>
      <c r="ANO12" s="287">
        <f t="shared" si="2"/>
        <v>0</v>
      </c>
      <c r="ANP12" s="287">
        <f t="shared" si="2"/>
        <v>0</v>
      </c>
      <c r="ANQ12" s="287">
        <f t="shared" si="2"/>
        <v>0</v>
      </c>
      <c r="ANR12" s="287">
        <f t="shared" si="2"/>
        <v>0</v>
      </c>
      <c r="ANS12" s="287">
        <f t="shared" si="2"/>
        <v>0</v>
      </c>
      <c r="ANT12" s="287">
        <f t="shared" si="2"/>
        <v>0</v>
      </c>
      <c r="ANU12" s="287">
        <f t="shared" si="2"/>
        <v>0</v>
      </c>
      <c r="ANV12" s="287">
        <f t="shared" si="2"/>
        <v>0</v>
      </c>
      <c r="ANW12" s="287">
        <f t="shared" si="2"/>
        <v>0</v>
      </c>
      <c r="ANX12" s="287">
        <f t="shared" si="2"/>
        <v>0</v>
      </c>
      <c r="ANY12" s="287">
        <f t="shared" si="3"/>
        <v>0</v>
      </c>
      <c r="ANZ12" s="287">
        <f t="shared" si="3"/>
        <v>0</v>
      </c>
      <c r="AOA12" s="287">
        <f t="shared" si="3"/>
        <v>0</v>
      </c>
      <c r="AOB12" s="287">
        <f t="shared" si="3"/>
        <v>0</v>
      </c>
      <c r="AOC12" s="287">
        <f t="shared" si="3"/>
        <v>0</v>
      </c>
      <c r="AOD12" s="287">
        <f t="shared" si="3"/>
        <v>0</v>
      </c>
      <c r="AOE12" s="287">
        <f t="shared" si="3"/>
        <v>0</v>
      </c>
      <c r="AOF12" s="287">
        <f t="shared" si="3"/>
        <v>0</v>
      </c>
      <c r="AOG12" s="287">
        <f t="shared" si="3"/>
        <v>0</v>
      </c>
      <c r="AOH12" s="287">
        <f t="shared" si="3"/>
        <v>0</v>
      </c>
      <c r="AOI12" s="287">
        <f t="shared" si="3"/>
        <v>0</v>
      </c>
      <c r="AOJ12" s="287">
        <f t="shared" si="3"/>
        <v>0</v>
      </c>
      <c r="AOK12" s="287">
        <f t="shared" si="3"/>
        <v>0</v>
      </c>
      <c r="AOL12" s="287">
        <f t="shared" si="3"/>
        <v>0</v>
      </c>
      <c r="AOM12" s="287">
        <f t="shared" si="3"/>
        <v>0</v>
      </c>
      <c r="AON12" s="287">
        <f t="shared" si="3"/>
        <v>0</v>
      </c>
      <c r="AOO12" s="287">
        <f t="shared" si="4"/>
        <v>0</v>
      </c>
      <c r="AOP12" s="287">
        <f t="shared" si="4"/>
        <v>0</v>
      </c>
      <c r="AOQ12" s="287">
        <f t="shared" si="4"/>
        <v>0</v>
      </c>
      <c r="AOR12" s="287">
        <f t="shared" si="4"/>
        <v>0</v>
      </c>
      <c r="AOS12" s="287">
        <f t="shared" si="4"/>
        <v>0</v>
      </c>
      <c r="AOT12" s="287">
        <f t="shared" si="4"/>
        <v>0</v>
      </c>
      <c r="AOU12" s="287">
        <f t="shared" si="4"/>
        <v>0</v>
      </c>
      <c r="AOV12" s="287">
        <f t="shared" si="4"/>
        <v>0</v>
      </c>
      <c r="AOW12" s="287">
        <f t="shared" si="4"/>
        <v>0</v>
      </c>
      <c r="AOX12" s="287">
        <f t="shared" si="4"/>
        <v>0</v>
      </c>
      <c r="AOY12" s="287">
        <f t="shared" si="4"/>
        <v>0</v>
      </c>
      <c r="AOZ12" s="287">
        <f t="shared" si="4"/>
        <v>0</v>
      </c>
      <c r="APA12" s="287">
        <f t="shared" si="4"/>
        <v>0</v>
      </c>
      <c r="APB12" s="287">
        <f t="shared" si="4"/>
        <v>0</v>
      </c>
      <c r="APC12" s="287">
        <f t="shared" si="4"/>
        <v>0</v>
      </c>
      <c r="APD12" s="287">
        <f t="shared" si="4"/>
        <v>0</v>
      </c>
      <c r="APE12" s="287">
        <f t="shared" si="5"/>
        <v>0</v>
      </c>
      <c r="APF12" s="287">
        <f t="shared" si="5"/>
        <v>0</v>
      </c>
      <c r="APG12" s="287">
        <f t="shared" si="5"/>
        <v>0</v>
      </c>
      <c r="APH12" s="287">
        <f t="shared" si="5"/>
        <v>0</v>
      </c>
      <c r="API12" s="287">
        <f t="shared" si="5"/>
        <v>0</v>
      </c>
      <c r="APJ12" s="287">
        <f t="shared" si="5"/>
        <v>0</v>
      </c>
      <c r="APK12" s="287">
        <f t="shared" si="5"/>
        <v>0</v>
      </c>
      <c r="APL12" s="287">
        <f t="shared" si="5"/>
        <v>0</v>
      </c>
      <c r="APM12" s="287">
        <f t="shared" si="5"/>
        <v>0</v>
      </c>
      <c r="APN12" s="287">
        <f t="shared" si="5"/>
        <v>0</v>
      </c>
      <c r="APO12" s="287">
        <f t="shared" si="5"/>
        <v>0</v>
      </c>
      <c r="APP12" s="287">
        <f t="shared" si="5"/>
        <v>0</v>
      </c>
      <c r="APQ12" s="287">
        <f t="shared" si="5"/>
        <v>0</v>
      </c>
      <c r="APR12" s="287">
        <f t="shared" si="5"/>
        <v>0</v>
      </c>
      <c r="APS12" s="287">
        <f t="shared" si="5"/>
        <v>0</v>
      </c>
      <c r="APT12" s="287">
        <f t="shared" si="5"/>
        <v>0</v>
      </c>
      <c r="APU12" s="284">
        <f t="shared" si="6"/>
        <v>0</v>
      </c>
      <c r="APV12" s="284">
        <f t="shared" si="6"/>
        <v>0</v>
      </c>
      <c r="APW12" s="284">
        <f t="shared" si="6"/>
        <v>0</v>
      </c>
      <c r="APX12" s="284">
        <f t="shared" si="6"/>
        <v>0</v>
      </c>
      <c r="APY12" s="284">
        <f t="shared" si="6"/>
        <v>0</v>
      </c>
      <c r="APZ12" s="284">
        <f t="shared" si="6"/>
        <v>0</v>
      </c>
      <c r="AQA12" s="284">
        <f t="shared" si="6"/>
        <v>0</v>
      </c>
      <c r="AQB12" s="284">
        <f t="shared" si="6"/>
        <v>0</v>
      </c>
      <c r="AQC12" s="284">
        <f t="shared" si="6"/>
        <v>0</v>
      </c>
      <c r="AQD12" s="284">
        <f t="shared" si="6"/>
        <v>0</v>
      </c>
      <c r="AQE12" s="284">
        <f t="shared" si="6"/>
        <v>0</v>
      </c>
      <c r="AQF12" s="284">
        <f t="shared" si="6"/>
        <v>0</v>
      </c>
      <c r="AQG12" s="284">
        <f t="shared" si="6"/>
        <v>0</v>
      </c>
      <c r="AQH12" s="284">
        <f t="shared" si="6"/>
        <v>0</v>
      </c>
      <c r="AQI12" s="284">
        <f t="shared" si="6"/>
        <v>0</v>
      </c>
      <c r="AQJ12" s="284">
        <f t="shared" si="6"/>
        <v>0</v>
      </c>
      <c r="AQK12" s="284">
        <f t="shared" si="94"/>
        <v>0</v>
      </c>
      <c r="AQL12" s="284">
        <f t="shared" si="94"/>
        <v>0</v>
      </c>
      <c r="AQM12" s="284">
        <f t="shared" si="94"/>
        <v>0</v>
      </c>
      <c r="AQN12" s="284">
        <f t="shared" si="94"/>
        <v>0</v>
      </c>
      <c r="AQO12" s="284">
        <f t="shared" si="94"/>
        <v>0</v>
      </c>
      <c r="AQP12" s="284">
        <f t="shared" si="94"/>
        <v>0</v>
      </c>
      <c r="AQQ12" s="284">
        <f t="shared" si="94"/>
        <v>0</v>
      </c>
      <c r="AQR12" s="284">
        <f t="shared" si="94"/>
        <v>0</v>
      </c>
      <c r="AQS12" s="284">
        <f t="shared" si="94"/>
        <v>0</v>
      </c>
      <c r="AQT12" s="284">
        <f t="shared" si="94"/>
        <v>0</v>
      </c>
      <c r="AQU12" s="284">
        <f t="shared" si="94"/>
        <v>0</v>
      </c>
      <c r="AQV12" s="284">
        <f t="shared" si="94"/>
        <v>0</v>
      </c>
      <c r="AQW12" s="284">
        <f t="shared" si="94"/>
        <v>0</v>
      </c>
      <c r="AQX12" s="284">
        <f t="shared" si="94"/>
        <v>0</v>
      </c>
      <c r="AQY12" s="284">
        <f t="shared" si="94"/>
        <v>0</v>
      </c>
      <c r="AQZ12" s="284">
        <f t="shared" si="94"/>
        <v>0</v>
      </c>
      <c r="ARA12" s="284">
        <f t="shared" si="95"/>
        <v>0</v>
      </c>
      <c r="ARB12" s="284">
        <f t="shared" si="95"/>
        <v>0</v>
      </c>
      <c r="ARC12" s="284">
        <f t="shared" si="95"/>
        <v>0</v>
      </c>
      <c r="ARD12" s="284">
        <f t="shared" si="95"/>
        <v>0</v>
      </c>
      <c r="ARE12" s="284">
        <f t="shared" si="95"/>
        <v>0</v>
      </c>
      <c r="ARF12" s="284">
        <f t="shared" si="95"/>
        <v>0</v>
      </c>
      <c r="ARG12" s="284">
        <f t="shared" si="95"/>
        <v>0</v>
      </c>
      <c r="ARH12" s="284">
        <f t="shared" si="95"/>
        <v>0</v>
      </c>
      <c r="ARI12" s="284">
        <f t="shared" si="95"/>
        <v>0</v>
      </c>
      <c r="ARJ12" s="284">
        <f t="shared" si="95"/>
        <v>0</v>
      </c>
      <c r="ARK12" s="284">
        <f t="shared" si="95"/>
        <v>0</v>
      </c>
      <c r="ARL12" s="284">
        <f t="shared" si="95"/>
        <v>0</v>
      </c>
      <c r="ARM12" s="284">
        <f t="shared" si="95"/>
        <v>0</v>
      </c>
      <c r="ARN12" s="284">
        <f t="shared" si="95"/>
        <v>0</v>
      </c>
      <c r="ARO12" s="284">
        <f t="shared" si="95"/>
        <v>0</v>
      </c>
      <c r="ARP12" s="284">
        <f t="shared" si="95"/>
        <v>0</v>
      </c>
      <c r="ARQ12" s="284">
        <f t="shared" si="96"/>
        <v>0</v>
      </c>
      <c r="ARR12" s="284">
        <f t="shared" si="96"/>
        <v>0</v>
      </c>
      <c r="ARS12" s="284">
        <f t="shared" si="96"/>
        <v>0</v>
      </c>
      <c r="ART12" s="284">
        <f t="shared" si="96"/>
        <v>0</v>
      </c>
      <c r="ARU12" s="284">
        <f t="shared" si="96"/>
        <v>0</v>
      </c>
      <c r="ARV12" s="284">
        <f t="shared" si="96"/>
        <v>0</v>
      </c>
      <c r="ARW12" s="284">
        <f t="shared" si="96"/>
        <v>0</v>
      </c>
      <c r="ARX12" s="284">
        <f t="shared" si="96"/>
        <v>0</v>
      </c>
      <c r="ARY12" s="284">
        <f t="shared" si="96"/>
        <v>0</v>
      </c>
      <c r="ARZ12" s="284">
        <f t="shared" si="96"/>
        <v>0</v>
      </c>
      <c r="ASA12" s="284">
        <f t="shared" si="96"/>
        <v>0</v>
      </c>
      <c r="ASB12" s="284">
        <f t="shared" si="96"/>
        <v>0</v>
      </c>
      <c r="ASC12" s="284">
        <f t="shared" si="96"/>
        <v>0</v>
      </c>
      <c r="ASD12" s="284">
        <f t="shared" si="96"/>
        <v>0</v>
      </c>
      <c r="ASE12" s="284">
        <f t="shared" si="96"/>
        <v>0</v>
      </c>
      <c r="ASF12" s="284">
        <f t="shared" si="96"/>
        <v>0</v>
      </c>
      <c r="ASG12" s="284">
        <f t="shared" si="90"/>
        <v>0</v>
      </c>
      <c r="ASH12" s="288" t="e">
        <f t="shared" si="11"/>
        <v>#DIV/0!</v>
      </c>
      <c r="ASI12" s="288" t="e">
        <f t="shared" si="11"/>
        <v>#DIV/0!</v>
      </c>
      <c r="ASJ12" s="288" t="e">
        <f t="shared" si="11"/>
        <v>#DIV/0!</v>
      </c>
      <c r="ASK12" s="288" t="e">
        <f t="shared" si="11"/>
        <v>#DIV/0!</v>
      </c>
      <c r="ASL12" s="288" t="e">
        <f t="shared" si="11"/>
        <v>#DIV/0!</v>
      </c>
      <c r="ASM12" s="288" t="e">
        <f t="shared" si="11"/>
        <v>#DIV/0!</v>
      </c>
      <c r="ASN12" s="288" t="e">
        <f t="shared" si="11"/>
        <v>#DIV/0!</v>
      </c>
      <c r="ASO12" s="288" t="e">
        <f t="shared" si="11"/>
        <v>#DIV/0!</v>
      </c>
      <c r="ASP12" s="288" t="e">
        <f t="shared" si="11"/>
        <v>#DIV/0!</v>
      </c>
      <c r="ASQ12" s="288" t="e">
        <f t="shared" si="11"/>
        <v>#DIV/0!</v>
      </c>
      <c r="ASR12" s="288" t="e">
        <f t="shared" si="11"/>
        <v>#DIV/0!</v>
      </c>
      <c r="ASS12" s="288" t="e">
        <f t="shared" si="11"/>
        <v>#DIV/0!</v>
      </c>
      <c r="AST12" s="288" t="e">
        <f t="shared" si="11"/>
        <v>#DIV/0!</v>
      </c>
      <c r="ASU12" s="288" t="e">
        <f t="shared" si="11"/>
        <v>#DIV/0!</v>
      </c>
      <c r="ASV12" s="288" t="e">
        <f t="shared" si="11"/>
        <v>#DIV/0!</v>
      </c>
      <c r="ASW12" s="288" t="e">
        <f t="shared" si="11"/>
        <v>#DIV/0!</v>
      </c>
      <c r="ASX12" s="288" t="e">
        <f t="shared" si="12"/>
        <v>#DIV/0!</v>
      </c>
      <c r="ASY12" s="288" t="e">
        <f t="shared" si="12"/>
        <v>#DIV/0!</v>
      </c>
      <c r="ASZ12" s="288" t="e">
        <f t="shared" si="12"/>
        <v>#DIV/0!</v>
      </c>
      <c r="ATA12" s="288" t="e">
        <f t="shared" si="12"/>
        <v>#DIV/0!</v>
      </c>
      <c r="ATB12" s="288" t="e">
        <f t="shared" si="12"/>
        <v>#DIV/0!</v>
      </c>
      <c r="ATC12" s="288" t="e">
        <f t="shared" si="12"/>
        <v>#DIV/0!</v>
      </c>
      <c r="ATD12" s="288" t="e">
        <f t="shared" si="12"/>
        <v>#DIV/0!</v>
      </c>
      <c r="ATE12" s="288" t="e">
        <f t="shared" si="12"/>
        <v>#DIV/0!</v>
      </c>
      <c r="ATF12" s="288" t="e">
        <f t="shared" si="12"/>
        <v>#DIV/0!</v>
      </c>
      <c r="ATG12" s="288" t="e">
        <f t="shared" si="12"/>
        <v>#DIV/0!</v>
      </c>
      <c r="ATH12" s="288" t="e">
        <f t="shared" si="12"/>
        <v>#DIV/0!</v>
      </c>
      <c r="ATI12" s="288" t="e">
        <f t="shared" si="12"/>
        <v>#DIV/0!</v>
      </c>
      <c r="ATJ12" s="288" t="e">
        <f t="shared" si="12"/>
        <v>#DIV/0!</v>
      </c>
      <c r="ATK12" s="288" t="e">
        <f t="shared" si="12"/>
        <v>#DIV/0!</v>
      </c>
      <c r="ATL12" s="288" t="e">
        <f t="shared" si="12"/>
        <v>#DIV/0!</v>
      </c>
      <c r="ATM12" s="288" t="e">
        <f t="shared" si="12"/>
        <v>#DIV/0!</v>
      </c>
      <c r="ATN12" s="288" t="e">
        <f t="shared" si="13"/>
        <v>#DIV/0!</v>
      </c>
      <c r="ATO12" s="288" t="e">
        <f t="shared" si="13"/>
        <v>#DIV/0!</v>
      </c>
      <c r="ATP12" s="288" t="e">
        <f t="shared" si="13"/>
        <v>#DIV/0!</v>
      </c>
      <c r="ATQ12" s="288" t="e">
        <f t="shared" si="13"/>
        <v>#DIV/0!</v>
      </c>
      <c r="ATR12" s="288" t="e">
        <f t="shared" si="13"/>
        <v>#DIV/0!</v>
      </c>
      <c r="ATS12" s="288" t="e">
        <f t="shared" si="13"/>
        <v>#DIV/0!</v>
      </c>
      <c r="ATT12" s="288" t="e">
        <f t="shared" si="13"/>
        <v>#DIV/0!</v>
      </c>
      <c r="ATU12" s="288" t="e">
        <f t="shared" si="13"/>
        <v>#DIV/0!</v>
      </c>
      <c r="ATV12" s="288" t="e">
        <f t="shared" si="13"/>
        <v>#DIV/0!</v>
      </c>
      <c r="ATW12" s="288" t="e">
        <f t="shared" si="13"/>
        <v>#DIV/0!</v>
      </c>
      <c r="ATX12" s="288" t="e">
        <f t="shared" si="13"/>
        <v>#DIV/0!</v>
      </c>
      <c r="ATY12" s="288" t="e">
        <f t="shared" si="13"/>
        <v>#DIV/0!</v>
      </c>
      <c r="ATZ12" s="288" t="e">
        <f t="shared" si="13"/>
        <v>#DIV/0!</v>
      </c>
      <c r="AUA12" s="288" t="e">
        <f t="shared" si="13"/>
        <v>#DIV/0!</v>
      </c>
      <c r="AUB12" s="288" t="e">
        <f t="shared" si="13"/>
        <v>#DIV/0!</v>
      </c>
      <c r="AUC12" s="288" t="e">
        <f t="shared" si="13"/>
        <v>#DIV/0!</v>
      </c>
      <c r="AUD12" s="288" t="e">
        <f t="shared" si="14"/>
        <v>#DIV/0!</v>
      </c>
      <c r="AUE12" s="288" t="e">
        <f t="shared" si="14"/>
        <v>#DIV/0!</v>
      </c>
      <c r="AUF12" s="288" t="e">
        <f t="shared" si="14"/>
        <v>#DIV/0!</v>
      </c>
      <c r="AUG12" s="288" t="e">
        <f t="shared" si="14"/>
        <v>#DIV/0!</v>
      </c>
      <c r="AUH12" s="288" t="e">
        <f t="shared" si="14"/>
        <v>#DIV/0!</v>
      </c>
      <c r="AUI12" s="288" t="e">
        <f t="shared" si="14"/>
        <v>#DIV/0!</v>
      </c>
      <c r="AUJ12" s="288" t="e">
        <f t="shared" si="14"/>
        <v>#DIV/0!</v>
      </c>
      <c r="AUK12" s="288" t="e">
        <f t="shared" si="14"/>
        <v>#DIV/0!</v>
      </c>
      <c r="AUL12" s="288" t="e">
        <f t="shared" si="14"/>
        <v>#DIV/0!</v>
      </c>
      <c r="AUM12" s="288" t="e">
        <f t="shared" si="14"/>
        <v>#DIV/0!</v>
      </c>
      <c r="AUN12" s="288" t="e">
        <f t="shared" si="14"/>
        <v>#DIV/0!</v>
      </c>
      <c r="AUO12" s="288" t="e">
        <f t="shared" si="14"/>
        <v>#DIV/0!</v>
      </c>
      <c r="AUP12" s="288" t="e">
        <f t="shared" si="14"/>
        <v>#DIV/0!</v>
      </c>
      <c r="AUQ12" s="288" t="e">
        <f t="shared" si="14"/>
        <v>#DIV/0!</v>
      </c>
      <c r="AUR12" s="288" t="e">
        <f t="shared" si="14"/>
        <v>#DIV/0!</v>
      </c>
      <c r="AUS12" s="288" t="e">
        <f t="shared" si="14"/>
        <v>#DIV/0!</v>
      </c>
      <c r="AUT12" s="288" t="e">
        <f t="shared" si="15"/>
        <v>#DIV/0!</v>
      </c>
      <c r="AUU12" s="284" t="e">
        <f t="shared" si="16"/>
        <v>#DIV/0!</v>
      </c>
      <c r="AUV12" s="284" t="e">
        <f t="shared" si="16"/>
        <v>#DIV/0!</v>
      </c>
      <c r="AUW12" s="284" t="e">
        <f t="shared" si="16"/>
        <v>#DIV/0!</v>
      </c>
      <c r="AUX12" s="284" t="e">
        <f t="shared" si="16"/>
        <v>#DIV/0!</v>
      </c>
      <c r="AUY12" s="284" t="e">
        <f t="shared" si="16"/>
        <v>#DIV/0!</v>
      </c>
      <c r="AUZ12" s="284" t="e">
        <f t="shared" si="16"/>
        <v>#DIV/0!</v>
      </c>
      <c r="AVA12" s="284" t="e">
        <f t="shared" si="16"/>
        <v>#DIV/0!</v>
      </c>
      <c r="AVB12" s="284" t="e">
        <f t="shared" si="16"/>
        <v>#DIV/0!</v>
      </c>
      <c r="AVC12" s="284" t="e">
        <f t="shared" si="16"/>
        <v>#DIV/0!</v>
      </c>
      <c r="AVD12" s="284" t="e">
        <f t="shared" si="16"/>
        <v>#DIV/0!</v>
      </c>
      <c r="AVE12" s="284" t="e">
        <f t="shared" si="16"/>
        <v>#DIV/0!</v>
      </c>
      <c r="AVF12" s="284" t="e">
        <f t="shared" si="16"/>
        <v>#DIV/0!</v>
      </c>
      <c r="AVG12" s="284" t="e">
        <f t="shared" si="16"/>
        <v>#DIV/0!</v>
      </c>
      <c r="AVH12" s="284" t="e">
        <f t="shared" si="16"/>
        <v>#DIV/0!</v>
      </c>
      <c r="AVI12" s="284" t="e">
        <f t="shared" si="16"/>
        <v>#DIV/0!</v>
      </c>
      <c r="AVJ12" s="284" t="e">
        <f t="shared" si="16"/>
        <v>#DIV/0!</v>
      </c>
      <c r="AVK12" s="284" t="e">
        <f t="shared" si="17"/>
        <v>#DIV/0!</v>
      </c>
      <c r="AVL12" s="284" t="e">
        <f t="shared" si="17"/>
        <v>#DIV/0!</v>
      </c>
      <c r="AVM12" s="284" t="e">
        <f t="shared" si="17"/>
        <v>#DIV/0!</v>
      </c>
      <c r="AVN12" s="284" t="e">
        <f t="shared" si="17"/>
        <v>#DIV/0!</v>
      </c>
      <c r="AVO12" s="284" t="e">
        <f t="shared" si="17"/>
        <v>#DIV/0!</v>
      </c>
      <c r="AVP12" s="284" t="e">
        <f t="shared" si="17"/>
        <v>#DIV/0!</v>
      </c>
      <c r="AVQ12" s="284" t="e">
        <f t="shared" si="17"/>
        <v>#DIV/0!</v>
      </c>
      <c r="AVR12" s="284" t="e">
        <f t="shared" si="17"/>
        <v>#DIV/0!</v>
      </c>
      <c r="AVS12" s="284" t="e">
        <f t="shared" si="17"/>
        <v>#DIV/0!</v>
      </c>
      <c r="AVT12" s="284" t="e">
        <f t="shared" si="17"/>
        <v>#DIV/0!</v>
      </c>
      <c r="AVU12" s="284" t="e">
        <f t="shared" si="17"/>
        <v>#DIV/0!</v>
      </c>
      <c r="AVV12" s="284" t="e">
        <f t="shared" si="17"/>
        <v>#DIV/0!</v>
      </c>
      <c r="AVW12" s="284" t="e">
        <f t="shared" si="17"/>
        <v>#DIV/0!</v>
      </c>
      <c r="AVX12" s="284" t="e">
        <f t="shared" si="17"/>
        <v>#DIV/0!</v>
      </c>
      <c r="AVY12" s="284" t="e">
        <f t="shared" si="17"/>
        <v>#DIV/0!</v>
      </c>
      <c r="AVZ12" s="284" t="e">
        <f t="shared" si="17"/>
        <v>#DIV/0!</v>
      </c>
      <c r="AWA12" s="284" t="e">
        <f t="shared" si="18"/>
        <v>#DIV/0!</v>
      </c>
      <c r="AWB12" s="284" t="e">
        <f t="shared" si="18"/>
        <v>#DIV/0!</v>
      </c>
      <c r="AWC12" s="284" t="e">
        <f t="shared" si="18"/>
        <v>#DIV/0!</v>
      </c>
      <c r="AWD12" s="284" t="e">
        <f t="shared" si="18"/>
        <v>#DIV/0!</v>
      </c>
      <c r="AWE12" s="284" t="e">
        <f t="shared" si="18"/>
        <v>#DIV/0!</v>
      </c>
      <c r="AWF12" s="284" t="e">
        <f t="shared" si="18"/>
        <v>#DIV/0!</v>
      </c>
      <c r="AWG12" s="284" t="e">
        <f t="shared" si="18"/>
        <v>#DIV/0!</v>
      </c>
      <c r="AWH12" s="284" t="e">
        <f t="shared" si="18"/>
        <v>#DIV/0!</v>
      </c>
      <c r="AWI12" s="284" t="e">
        <f t="shared" si="18"/>
        <v>#DIV/0!</v>
      </c>
      <c r="AWJ12" s="284" t="e">
        <f t="shared" si="18"/>
        <v>#DIV/0!</v>
      </c>
      <c r="AWK12" s="284" t="e">
        <f t="shared" si="18"/>
        <v>#DIV/0!</v>
      </c>
      <c r="AWL12" s="284" t="e">
        <f t="shared" si="18"/>
        <v>#DIV/0!</v>
      </c>
      <c r="AWM12" s="284" t="e">
        <f t="shared" si="18"/>
        <v>#DIV/0!</v>
      </c>
      <c r="AWN12" s="284" t="e">
        <f t="shared" si="18"/>
        <v>#DIV/0!</v>
      </c>
      <c r="AWO12" s="284" t="e">
        <f t="shared" si="18"/>
        <v>#DIV/0!</v>
      </c>
      <c r="AWP12" s="284" t="e">
        <f t="shared" si="18"/>
        <v>#DIV/0!</v>
      </c>
      <c r="AWQ12" s="284" t="e">
        <f t="shared" si="19"/>
        <v>#DIV/0!</v>
      </c>
      <c r="AWR12" s="284" t="e">
        <f t="shared" si="19"/>
        <v>#DIV/0!</v>
      </c>
      <c r="AWS12" s="284" t="e">
        <f t="shared" si="19"/>
        <v>#DIV/0!</v>
      </c>
      <c r="AWT12" s="284" t="e">
        <f t="shared" si="19"/>
        <v>#DIV/0!</v>
      </c>
      <c r="AWU12" s="284" t="e">
        <f t="shared" si="19"/>
        <v>#DIV/0!</v>
      </c>
      <c r="AWV12" s="284" t="e">
        <f t="shared" si="19"/>
        <v>#DIV/0!</v>
      </c>
      <c r="AWW12" s="284" t="e">
        <f t="shared" si="19"/>
        <v>#DIV/0!</v>
      </c>
      <c r="AWX12" s="284" t="e">
        <f t="shared" si="19"/>
        <v>#DIV/0!</v>
      </c>
      <c r="AWY12" s="284" t="e">
        <f t="shared" si="19"/>
        <v>#DIV/0!</v>
      </c>
      <c r="AWZ12" s="284" t="e">
        <f t="shared" si="19"/>
        <v>#DIV/0!</v>
      </c>
      <c r="AXA12" s="284" t="e">
        <f t="shared" si="19"/>
        <v>#DIV/0!</v>
      </c>
      <c r="AXB12" s="284" t="e">
        <f t="shared" si="19"/>
        <v>#DIV/0!</v>
      </c>
      <c r="AXC12" s="284" t="e">
        <f t="shared" si="19"/>
        <v>#DIV/0!</v>
      </c>
      <c r="AXD12" s="284" t="e">
        <f t="shared" si="19"/>
        <v>#DIV/0!</v>
      </c>
      <c r="AXE12" s="284" t="e">
        <f t="shared" si="19"/>
        <v>#DIV/0!</v>
      </c>
      <c r="AXF12" s="284" t="e">
        <f t="shared" si="19"/>
        <v>#DIV/0!</v>
      </c>
      <c r="AXG12" s="284" t="e">
        <f t="shared" si="20"/>
        <v>#DIV/0!</v>
      </c>
      <c r="AXH12" s="284" t="e">
        <f t="shared" si="20"/>
        <v>#DIV/0!</v>
      </c>
      <c r="AXI12" s="284" t="e">
        <f t="shared" si="20"/>
        <v>#DIV/0!</v>
      </c>
      <c r="AXJ12" s="284" t="e">
        <f t="shared" si="20"/>
        <v>#DIV/0!</v>
      </c>
      <c r="AXK12" s="234" t="e">
        <f t="shared" ref="AXK12:AZV12" si="103">-NP12/(AKU12*($B$12-AVERAGE(AUV12:AUW12)))</f>
        <v>#DIV/0!</v>
      </c>
      <c r="AXL12" s="111" t="e">
        <f t="shared" si="103"/>
        <v>#DIV/0!</v>
      </c>
      <c r="AXM12" s="111" t="e">
        <f t="shared" si="103"/>
        <v>#DIV/0!</v>
      </c>
      <c r="AXN12" s="111" t="e">
        <f t="shared" si="103"/>
        <v>#DIV/0!</v>
      </c>
      <c r="AXO12" s="111" t="e">
        <f t="shared" si="103"/>
        <v>#DIV/0!</v>
      </c>
      <c r="AXP12" s="111" t="e">
        <f t="shared" si="103"/>
        <v>#DIV/0!</v>
      </c>
      <c r="AXQ12" s="111" t="e">
        <f t="shared" si="103"/>
        <v>#DIV/0!</v>
      </c>
      <c r="AXR12" s="111" t="e">
        <f t="shared" si="103"/>
        <v>#DIV/0!</v>
      </c>
      <c r="AXS12" s="111" t="e">
        <f t="shared" si="103"/>
        <v>#DIV/0!</v>
      </c>
      <c r="AXT12" s="111" t="e">
        <f t="shared" si="103"/>
        <v>#DIV/0!</v>
      </c>
      <c r="AXU12" s="111" t="e">
        <f t="shared" si="103"/>
        <v>#DIV/0!</v>
      </c>
      <c r="AXV12" s="111" t="e">
        <f t="shared" si="103"/>
        <v>#DIV/0!</v>
      </c>
      <c r="AXW12" s="111" t="e">
        <f t="shared" si="103"/>
        <v>#DIV/0!</v>
      </c>
      <c r="AXX12" s="111" t="e">
        <f t="shared" si="103"/>
        <v>#DIV/0!</v>
      </c>
      <c r="AXY12" s="111" t="e">
        <f t="shared" si="103"/>
        <v>#DIV/0!</v>
      </c>
      <c r="AXZ12" s="111" t="e">
        <f t="shared" si="103"/>
        <v>#DIV/0!</v>
      </c>
      <c r="AYA12" s="111" t="e">
        <f t="shared" si="103"/>
        <v>#DIV/0!</v>
      </c>
      <c r="AYB12" s="111" t="e">
        <f t="shared" si="103"/>
        <v>#DIV/0!</v>
      </c>
      <c r="AYC12" s="111" t="e">
        <f t="shared" si="103"/>
        <v>#DIV/0!</v>
      </c>
      <c r="AYD12" s="111" t="e">
        <f t="shared" si="103"/>
        <v>#DIV/0!</v>
      </c>
      <c r="AYE12" s="111" t="e">
        <f t="shared" si="103"/>
        <v>#DIV/0!</v>
      </c>
      <c r="AYF12" s="111" t="e">
        <f t="shared" si="103"/>
        <v>#DIV/0!</v>
      </c>
      <c r="AYG12" s="111" t="e">
        <f t="shared" si="103"/>
        <v>#DIV/0!</v>
      </c>
      <c r="AYH12" s="111" t="e">
        <f t="shared" si="103"/>
        <v>#DIV/0!</v>
      </c>
      <c r="AYI12" s="111" t="e">
        <f t="shared" si="103"/>
        <v>#DIV/0!</v>
      </c>
      <c r="AYJ12" s="111" t="e">
        <f t="shared" si="103"/>
        <v>#DIV/0!</v>
      </c>
      <c r="AYK12" s="111" t="e">
        <f t="shared" si="103"/>
        <v>#DIV/0!</v>
      </c>
      <c r="AYL12" s="111" t="e">
        <f t="shared" si="103"/>
        <v>#DIV/0!</v>
      </c>
      <c r="AYM12" s="111" t="e">
        <f t="shared" si="103"/>
        <v>#DIV/0!</v>
      </c>
      <c r="AYN12" s="111" t="e">
        <f t="shared" si="103"/>
        <v>#DIV/0!</v>
      </c>
      <c r="AYO12" s="111" t="e">
        <f t="shared" si="103"/>
        <v>#DIV/0!</v>
      </c>
      <c r="AYP12" s="111" t="e">
        <f t="shared" si="103"/>
        <v>#DIV/0!</v>
      </c>
      <c r="AYQ12" s="111" t="e">
        <f t="shared" si="103"/>
        <v>#DIV/0!</v>
      </c>
      <c r="AYR12" s="111" t="e">
        <f t="shared" si="103"/>
        <v>#DIV/0!</v>
      </c>
      <c r="AYS12" s="111" t="e">
        <f t="shared" si="103"/>
        <v>#DIV/0!</v>
      </c>
      <c r="AYT12" s="111" t="e">
        <f t="shared" si="103"/>
        <v>#DIV/0!</v>
      </c>
      <c r="AYU12" s="111" t="e">
        <f t="shared" si="103"/>
        <v>#DIV/0!</v>
      </c>
      <c r="AYV12" s="111" t="e">
        <f t="shared" si="103"/>
        <v>#DIV/0!</v>
      </c>
      <c r="AYW12" s="111" t="e">
        <f t="shared" si="103"/>
        <v>#DIV/0!</v>
      </c>
      <c r="AYX12" s="111" t="e">
        <f t="shared" si="103"/>
        <v>#DIV/0!</v>
      </c>
      <c r="AYY12" s="111" t="e">
        <f t="shared" si="103"/>
        <v>#DIV/0!</v>
      </c>
      <c r="AYZ12" s="111" t="e">
        <f t="shared" si="103"/>
        <v>#DIV/0!</v>
      </c>
      <c r="AZA12" s="111" t="e">
        <f t="shared" si="103"/>
        <v>#DIV/0!</v>
      </c>
      <c r="AZB12" s="111" t="e">
        <f t="shared" si="103"/>
        <v>#DIV/0!</v>
      </c>
      <c r="AZC12" s="111" t="e">
        <f t="shared" si="103"/>
        <v>#DIV/0!</v>
      </c>
      <c r="AZD12" s="111" t="e">
        <f t="shared" si="103"/>
        <v>#DIV/0!</v>
      </c>
      <c r="AZE12" s="111" t="e">
        <f t="shared" si="103"/>
        <v>#DIV/0!</v>
      </c>
      <c r="AZF12" s="111" t="e">
        <f t="shared" si="103"/>
        <v>#DIV/0!</v>
      </c>
      <c r="AZG12" s="111" t="e">
        <f t="shared" si="103"/>
        <v>#DIV/0!</v>
      </c>
      <c r="AZH12" s="111" t="e">
        <f t="shared" si="103"/>
        <v>#DIV/0!</v>
      </c>
      <c r="AZI12" s="111" t="e">
        <f t="shared" si="103"/>
        <v>#DIV/0!</v>
      </c>
      <c r="AZJ12" s="111" t="e">
        <f t="shared" si="103"/>
        <v>#DIV/0!</v>
      </c>
      <c r="AZK12" s="111" t="e">
        <f t="shared" si="103"/>
        <v>#DIV/0!</v>
      </c>
      <c r="AZL12" s="111" t="e">
        <f t="shared" si="103"/>
        <v>#DIV/0!</v>
      </c>
      <c r="AZM12" s="111" t="e">
        <f t="shared" si="103"/>
        <v>#DIV/0!</v>
      </c>
      <c r="AZN12" s="111" t="e">
        <f t="shared" si="103"/>
        <v>#DIV/0!</v>
      </c>
      <c r="AZO12" s="111" t="e">
        <f t="shared" si="103"/>
        <v>#DIV/0!</v>
      </c>
      <c r="AZP12" s="111" t="e">
        <f t="shared" si="103"/>
        <v>#DIV/0!</v>
      </c>
      <c r="AZQ12" s="111" t="e">
        <f t="shared" si="103"/>
        <v>#DIV/0!</v>
      </c>
      <c r="AZR12" s="111" t="e">
        <f t="shared" si="103"/>
        <v>#DIV/0!</v>
      </c>
      <c r="AZS12" s="111" t="e">
        <f t="shared" si="103"/>
        <v>#DIV/0!</v>
      </c>
      <c r="AZT12" s="111" t="e">
        <f t="shared" si="103"/>
        <v>#DIV/0!</v>
      </c>
      <c r="AZU12" s="111" t="e">
        <f t="shared" si="103"/>
        <v>#DIV/0!</v>
      </c>
      <c r="AZV12" s="111" t="e">
        <f t="shared" si="103"/>
        <v>#DIV/0!</v>
      </c>
      <c r="AZW12" s="111" t="e">
        <f>-QB12/(ANG12*($B$12-AVERAGE(AXH12:AXI12)))</f>
        <v>#DIV/0!</v>
      </c>
      <c r="AZX12" s="284" t="e">
        <f t="shared" ref="AZX12:BCI12" si="104">-NP12/(SS12*($B$12-AVERAGE(AUU12:AUV12)))</f>
        <v>#DIV/0!</v>
      </c>
      <c r="AZY12" s="110" t="e">
        <f t="shared" si="104"/>
        <v>#DIV/0!</v>
      </c>
      <c r="AZZ12" s="110" t="e">
        <f t="shared" si="104"/>
        <v>#DIV/0!</v>
      </c>
      <c r="BAA12" s="110" t="e">
        <f t="shared" si="104"/>
        <v>#DIV/0!</v>
      </c>
      <c r="BAB12" s="110" t="e">
        <f t="shared" si="104"/>
        <v>#DIV/0!</v>
      </c>
      <c r="BAC12" s="110" t="e">
        <f t="shared" si="104"/>
        <v>#DIV/0!</v>
      </c>
      <c r="BAD12" s="110" t="e">
        <f t="shared" si="104"/>
        <v>#DIV/0!</v>
      </c>
      <c r="BAE12" s="110" t="e">
        <f t="shared" si="104"/>
        <v>#DIV/0!</v>
      </c>
      <c r="BAF12" s="110" t="e">
        <f t="shared" si="104"/>
        <v>#DIV/0!</v>
      </c>
      <c r="BAG12" s="110" t="e">
        <f t="shared" si="104"/>
        <v>#DIV/0!</v>
      </c>
      <c r="BAH12" s="110" t="e">
        <f t="shared" si="104"/>
        <v>#DIV/0!</v>
      </c>
      <c r="BAI12" s="110" t="e">
        <f t="shared" si="104"/>
        <v>#DIV/0!</v>
      </c>
      <c r="BAJ12" s="110" t="e">
        <f t="shared" si="104"/>
        <v>#DIV/0!</v>
      </c>
      <c r="BAK12" s="110" t="e">
        <f t="shared" si="104"/>
        <v>#DIV/0!</v>
      </c>
      <c r="BAL12" s="110" t="e">
        <f t="shared" si="104"/>
        <v>#DIV/0!</v>
      </c>
      <c r="BAM12" s="110" t="e">
        <f t="shared" si="104"/>
        <v>#DIV/0!</v>
      </c>
      <c r="BAN12" s="110" t="e">
        <f t="shared" si="104"/>
        <v>#DIV/0!</v>
      </c>
      <c r="BAO12" s="110" t="e">
        <f t="shared" si="104"/>
        <v>#DIV/0!</v>
      </c>
      <c r="BAP12" s="110" t="e">
        <f t="shared" si="104"/>
        <v>#DIV/0!</v>
      </c>
      <c r="BAQ12" s="110" t="e">
        <f t="shared" si="104"/>
        <v>#DIV/0!</v>
      </c>
      <c r="BAR12" s="110" t="e">
        <f t="shared" si="104"/>
        <v>#DIV/0!</v>
      </c>
      <c r="BAS12" s="110" t="e">
        <f t="shared" si="104"/>
        <v>#DIV/0!</v>
      </c>
      <c r="BAT12" s="110" t="e">
        <f t="shared" si="104"/>
        <v>#DIV/0!</v>
      </c>
      <c r="BAU12" s="110" t="e">
        <f t="shared" si="104"/>
        <v>#DIV/0!</v>
      </c>
      <c r="BAV12" s="110" t="e">
        <f t="shared" si="104"/>
        <v>#DIV/0!</v>
      </c>
      <c r="BAW12" s="110" t="e">
        <f t="shared" si="104"/>
        <v>#DIV/0!</v>
      </c>
      <c r="BAX12" s="110" t="e">
        <f t="shared" si="104"/>
        <v>#DIV/0!</v>
      </c>
      <c r="BAY12" s="110" t="e">
        <f t="shared" si="104"/>
        <v>#DIV/0!</v>
      </c>
      <c r="BAZ12" s="110" t="e">
        <f t="shared" si="104"/>
        <v>#DIV/0!</v>
      </c>
      <c r="BBA12" s="110" t="e">
        <f t="shared" si="104"/>
        <v>#DIV/0!</v>
      </c>
      <c r="BBB12" s="110" t="e">
        <f t="shared" si="104"/>
        <v>#DIV/0!</v>
      </c>
      <c r="BBC12" s="110" t="e">
        <f t="shared" si="104"/>
        <v>#DIV/0!</v>
      </c>
      <c r="BBD12" s="110" t="e">
        <f t="shared" si="104"/>
        <v>#DIV/0!</v>
      </c>
      <c r="BBE12" s="110" t="e">
        <f t="shared" si="104"/>
        <v>#DIV/0!</v>
      </c>
      <c r="BBF12" s="110" t="e">
        <f t="shared" si="104"/>
        <v>#DIV/0!</v>
      </c>
      <c r="BBG12" s="110" t="e">
        <f t="shared" si="104"/>
        <v>#DIV/0!</v>
      </c>
      <c r="BBH12" s="110" t="e">
        <f t="shared" si="104"/>
        <v>#DIV/0!</v>
      </c>
      <c r="BBI12" s="110" t="e">
        <f t="shared" si="104"/>
        <v>#DIV/0!</v>
      </c>
      <c r="BBJ12" s="110" t="e">
        <f t="shared" si="104"/>
        <v>#DIV/0!</v>
      </c>
      <c r="BBK12" s="110" t="e">
        <f t="shared" si="104"/>
        <v>#DIV/0!</v>
      </c>
      <c r="BBL12" s="110" t="e">
        <f t="shared" si="104"/>
        <v>#DIV/0!</v>
      </c>
      <c r="BBM12" s="110" t="e">
        <f t="shared" si="104"/>
        <v>#DIV/0!</v>
      </c>
      <c r="BBN12" s="110" t="e">
        <f t="shared" si="104"/>
        <v>#DIV/0!</v>
      </c>
      <c r="BBO12" s="110" t="e">
        <f t="shared" si="104"/>
        <v>#DIV/0!</v>
      </c>
      <c r="BBP12" s="110" t="e">
        <f t="shared" si="104"/>
        <v>#DIV/0!</v>
      </c>
      <c r="BBQ12" s="110" t="e">
        <f t="shared" si="104"/>
        <v>#DIV/0!</v>
      </c>
      <c r="BBR12" s="110" t="e">
        <f t="shared" si="104"/>
        <v>#DIV/0!</v>
      </c>
      <c r="BBS12" s="110" t="e">
        <f t="shared" si="104"/>
        <v>#DIV/0!</v>
      </c>
      <c r="BBT12" s="110" t="e">
        <f t="shared" si="104"/>
        <v>#DIV/0!</v>
      </c>
      <c r="BBU12" s="110" t="e">
        <f t="shared" si="104"/>
        <v>#DIV/0!</v>
      </c>
      <c r="BBV12" s="110" t="e">
        <f t="shared" si="104"/>
        <v>#DIV/0!</v>
      </c>
      <c r="BBW12" s="110" t="e">
        <f t="shared" si="104"/>
        <v>#DIV/0!</v>
      </c>
      <c r="BBX12" s="110" t="e">
        <f t="shared" si="104"/>
        <v>#DIV/0!</v>
      </c>
      <c r="BBY12" s="110" t="e">
        <f t="shared" si="104"/>
        <v>#DIV/0!</v>
      </c>
      <c r="BBZ12" s="110" t="e">
        <f t="shared" si="104"/>
        <v>#DIV/0!</v>
      </c>
      <c r="BCA12" s="110" t="e">
        <f t="shared" si="104"/>
        <v>#DIV/0!</v>
      </c>
      <c r="BCB12" s="110" t="e">
        <f t="shared" si="104"/>
        <v>#DIV/0!</v>
      </c>
      <c r="BCC12" s="110" t="e">
        <f t="shared" si="104"/>
        <v>#DIV/0!</v>
      </c>
      <c r="BCD12" s="110" t="e">
        <f t="shared" si="104"/>
        <v>#DIV/0!</v>
      </c>
      <c r="BCE12" s="110" t="e">
        <f t="shared" si="104"/>
        <v>#DIV/0!</v>
      </c>
      <c r="BCF12" s="110" t="e">
        <f t="shared" si="104"/>
        <v>#DIV/0!</v>
      </c>
      <c r="BCG12" s="110" t="e">
        <f t="shared" si="104"/>
        <v>#DIV/0!</v>
      </c>
      <c r="BCH12" s="110" t="e">
        <f t="shared" si="104"/>
        <v>#DIV/0!</v>
      </c>
      <c r="BCI12" s="110" t="e">
        <f t="shared" si="104"/>
        <v>#DIV/0!</v>
      </c>
      <c r="BCJ12" s="110" t="e">
        <f>-QB12/(VE12*($B$12-AVERAGE(AXG12:AXH12)))</f>
        <v>#DIV/0!</v>
      </c>
      <c r="BCK12" s="284" t="e">
        <f t="shared" ref="BCK12:BEV12" si="105">-NP12/(SS12*($B$12-300))</f>
        <v>#DIV/0!</v>
      </c>
      <c r="BCL12" s="110" t="e">
        <f t="shared" si="105"/>
        <v>#DIV/0!</v>
      </c>
      <c r="BCM12" s="110" t="e">
        <f t="shared" si="105"/>
        <v>#DIV/0!</v>
      </c>
      <c r="BCN12" s="110" t="e">
        <f t="shared" si="105"/>
        <v>#DIV/0!</v>
      </c>
      <c r="BCO12" s="110" t="e">
        <f t="shared" si="105"/>
        <v>#DIV/0!</v>
      </c>
      <c r="BCP12" s="110" t="e">
        <f t="shared" si="105"/>
        <v>#DIV/0!</v>
      </c>
      <c r="BCQ12" s="110" t="e">
        <f t="shared" si="105"/>
        <v>#DIV/0!</v>
      </c>
      <c r="BCR12" s="110" t="e">
        <f t="shared" si="105"/>
        <v>#DIV/0!</v>
      </c>
      <c r="BCS12" s="110" t="e">
        <f t="shared" si="105"/>
        <v>#DIV/0!</v>
      </c>
      <c r="BCT12" s="110" t="e">
        <f t="shared" si="105"/>
        <v>#DIV/0!</v>
      </c>
      <c r="BCU12" s="110" t="e">
        <f t="shared" si="105"/>
        <v>#DIV/0!</v>
      </c>
      <c r="BCV12" s="110" t="e">
        <f t="shared" si="105"/>
        <v>#DIV/0!</v>
      </c>
      <c r="BCW12" s="110" t="e">
        <f t="shared" si="105"/>
        <v>#DIV/0!</v>
      </c>
      <c r="BCX12" s="110" t="e">
        <f t="shared" si="105"/>
        <v>#DIV/0!</v>
      </c>
      <c r="BCY12" s="110" t="e">
        <f t="shared" si="105"/>
        <v>#DIV/0!</v>
      </c>
      <c r="BCZ12" s="110" t="e">
        <f t="shared" si="105"/>
        <v>#DIV/0!</v>
      </c>
      <c r="BDA12" s="110" t="e">
        <f t="shared" si="105"/>
        <v>#DIV/0!</v>
      </c>
      <c r="BDB12" s="110" t="e">
        <f t="shared" si="105"/>
        <v>#DIV/0!</v>
      </c>
      <c r="BDC12" s="110" t="e">
        <f t="shared" si="105"/>
        <v>#DIV/0!</v>
      </c>
      <c r="BDD12" s="110" t="e">
        <f t="shared" si="105"/>
        <v>#DIV/0!</v>
      </c>
      <c r="BDE12" s="110" t="e">
        <f t="shared" si="105"/>
        <v>#DIV/0!</v>
      </c>
      <c r="BDF12" s="110" t="e">
        <f t="shared" si="105"/>
        <v>#DIV/0!</v>
      </c>
      <c r="BDG12" s="110" t="e">
        <f t="shared" si="105"/>
        <v>#DIV/0!</v>
      </c>
      <c r="BDH12" s="110" t="e">
        <f t="shared" si="105"/>
        <v>#DIV/0!</v>
      </c>
      <c r="BDI12" s="110" t="e">
        <f t="shared" si="105"/>
        <v>#DIV/0!</v>
      </c>
      <c r="BDJ12" s="110" t="e">
        <f t="shared" si="105"/>
        <v>#DIV/0!</v>
      </c>
      <c r="BDK12" s="110" t="e">
        <f t="shared" si="105"/>
        <v>#DIV/0!</v>
      </c>
      <c r="BDL12" s="110" t="e">
        <f t="shared" si="105"/>
        <v>#DIV/0!</v>
      </c>
      <c r="BDM12" s="110" t="e">
        <f t="shared" si="105"/>
        <v>#DIV/0!</v>
      </c>
      <c r="BDN12" s="110" t="e">
        <f t="shared" si="105"/>
        <v>#DIV/0!</v>
      </c>
      <c r="BDO12" s="110" t="e">
        <f t="shared" si="105"/>
        <v>#DIV/0!</v>
      </c>
      <c r="BDP12" s="110" t="e">
        <f t="shared" si="105"/>
        <v>#DIV/0!</v>
      </c>
      <c r="BDQ12" s="110" t="e">
        <f t="shared" si="105"/>
        <v>#DIV/0!</v>
      </c>
      <c r="BDR12" s="110" t="e">
        <f t="shared" si="105"/>
        <v>#DIV/0!</v>
      </c>
      <c r="BDS12" s="110" t="e">
        <f t="shared" si="105"/>
        <v>#DIV/0!</v>
      </c>
      <c r="BDT12" s="110" t="e">
        <f t="shared" si="105"/>
        <v>#DIV/0!</v>
      </c>
      <c r="BDU12" s="110" t="e">
        <f t="shared" si="105"/>
        <v>#DIV/0!</v>
      </c>
      <c r="BDV12" s="110" t="e">
        <f t="shared" si="105"/>
        <v>#DIV/0!</v>
      </c>
      <c r="BDW12" s="110" t="e">
        <f t="shared" si="105"/>
        <v>#DIV/0!</v>
      </c>
      <c r="BDX12" s="110" t="e">
        <f t="shared" si="105"/>
        <v>#DIV/0!</v>
      </c>
      <c r="BDY12" s="110" t="e">
        <f t="shared" si="105"/>
        <v>#DIV/0!</v>
      </c>
      <c r="BDZ12" s="110" t="e">
        <f t="shared" si="105"/>
        <v>#DIV/0!</v>
      </c>
      <c r="BEA12" s="110" t="e">
        <f t="shared" si="105"/>
        <v>#DIV/0!</v>
      </c>
      <c r="BEB12" s="110" t="e">
        <f t="shared" si="105"/>
        <v>#DIV/0!</v>
      </c>
      <c r="BEC12" s="110" t="e">
        <f t="shared" si="105"/>
        <v>#DIV/0!</v>
      </c>
      <c r="BED12" s="110" t="e">
        <f t="shared" si="105"/>
        <v>#DIV/0!</v>
      </c>
      <c r="BEE12" s="110" t="e">
        <f t="shared" si="105"/>
        <v>#DIV/0!</v>
      </c>
      <c r="BEF12" s="110" t="e">
        <f t="shared" si="105"/>
        <v>#DIV/0!</v>
      </c>
      <c r="BEG12" s="110" t="e">
        <f t="shared" si="105"/>
        <v>#DIV/0!</v>
      </c>
      <c r="BEH12" s="110" t="e">
        <f t="shared" si="105"/>
        <v>#DIV/0!</v>
      </c>
      <c r="BEI12" s="110" t="e">
        <f t="shared" si="105"/>
        <v>#DIV/0!</v>
      </c>
      <c r="BEJ12" s="110" t="e">
        <f t="shared" si="105"/>
        <v>#DIV/0!</v>
      </c>
      <c r="BEK12" s="110" t="e">
        <f t="shared" si="105"/>
        <v>#DIV/0!</v>
      </c>
      <c r="BEL12" s="110" t="e">
        <f t="shared" si="105"/>
        <v>#DIV/0!</v>
      </c>
      <c r="BEM12" s="110" t="e">
        <f t="shared" si="105"/>
        <v>#DIV/0!</v>
      </c>
      <c r="BEN12" s="110" t="e">
        <f t="shared" si="105"/>
        <v>#DIV/0!</v>
      </c>
      <c r="BEO12" s="110" t="e">
        <f t="shared" si="105"/>
        <v>#DIV/0!</v>
      </c>
      <c r="BEP12" s="110" t="e">
        <f t="shared" si="105"/>
        <v>#DIV/0!</v>
      </c>
      <c r="BEQ12" s="110" t="e">
        <f t="shared" si="105"/>
        <v>#DIV/0!</v>
      </c>
      <c r="BER12" s="110" t="e">
        <f t="shared" si="105"/>
        <v>#DIV/0!</v>
      </c>
      <c r="BES12" s="110" t="e">
        <f t="shared" si="105"/>
        <v>#DIV/0!</v>
      </c>
      <c r="BET12" s="110" t="e">
        <f t="shared" si="105"/>
        <v>#DIV/0!</v>
      </c>
      <c r="BEU12" s="110" t="e">
        <f t="shared" si="105"/>
        <v>#DIV/0!</v>
      </c>
      <c r="BEV12" s="110" t="e">
        <f t="shared" si="105"/>
        <v>#DIV/0!</v>
      </c>
      <c r="BEW12" s="110" t="e">
        <f>-QB12/(VE12*($B$12-300))</f>
        <v>#DIV/0!</v>
      </c>
      <c r="BEX12" s="184" t="e">
        <f t="shared" si="24"/>
        <v>#DIV/0!</v>
      </c>
      <c r="BEY12" s="34" t="e">
        <f t="shared" si="24"/>
        <v>#DIV/0!</v>
      </c>
      <c r="BEZ12" s="34" t="e">
        <f t="shared" si="24"/>
        <v>#DIV/0!</v>
      </c>
      <c r="BFA12" s="34" t="e">
        <f t="shared" si="24"/>
        <v>#DIV/0!</v>
      </c>
      <c r="BFB12" s="34" t="e">
        <f t="shared" si="24"/>
        <v>#DIV/0!</v>
      </c>
      <c r="BFC12" s="34" t="e">
        <f t="shared" si="24"/>
        <v>#DIV/0!</v>
      </c>
      <c r="BFD12" s="34" t="e">
        <f t="shared" si="24"/>
        <v>#DIV/0!</v>
      </c>
      <c r="BFE12" s="34" t="e">
        <f t="shared" si="24"/>
        <v>#DIV/0!</v>
      </c>
      <c r="BFF12" s="34" t="e">
        <f t="shared" si="24"/>
        <v>#DIV/0!</v>
      </c>
      <c r="BFG12" s="34" t="e">
        <f t="shared" si="24"/>
        <v>#DIV/0!</v>
      </c>
      <c r="BFH12" s="34" t="e">
        <f t="shared" si="24"/>
        <v>#DIV/0!</v>
      </c>
      <c r="BFI12" s="34" t="e">
        <f t="shared" si="24"/>
        <v>#DIV/0!</v>
      </c>
      <c r="BFJ12" s="34" t="e">
        <f t="shared" si="24"/>
        <v>#DIV/0!</v>
      </c>
      <c r="BFK12" s="34" t="e">
        <f t="shared" si="24"/>
        <v>#DIV/0!</v>
      </c>
      <c r="BFL12" s="34" t="e">
        <f t="shared" si="24"/>
        <v>#DIV/0!</v>
      </c>
      <c r="BFM12" s="34" t="e">
        <f t="shared" si="24"/>
        <v>#DIV/0!</v>
      </c>
      <c r="BFN12" s="34" t="e">
        <f t="shared" si="25"/>
        <v>#DIV/0!</v>
      </c>
      <c r="BFO12" s="34" t="e">
        <f t="shared" si="25"/>
        <v>#DIV/0!</v>
      </c>
      <c r="BFP12" s="34" t="e">
        <f t="shared" si="25"/>
        <v>#DIV/0!</v>
      </c>
      <c r="BFQ12" s="34" t="e">
        <f t="shared" si="25"/>
        <v>#DIV/0!</v>
      </c>
      <c r="BFR12" s="34" t="e">
        <f t="shared" si="25"/>
        <v>#DIV/0!</v>
      </c>
      <c r="BFS12" s="34" t="e">
        <f t="shared" si="25"/>
        <v>#DIV/0!</v>
      </c>
      <c r="BFT12" s="34" t="e">
        <f t="shared" si="25"/>
        <v>#DIV/0!</v>
      </c>
      <c r="BFU12" s="34" t="e">
        <f t="shared" si="25"/>
        <v>#DIV/0!</v>
      </c>
      <c r="BFV12" s="34" t="e">
        <f t="shared" si="25"/>
        <v>#DIV/0!</v>
      </c>
      <c r="BFW12" s="34" t="e">
        <f t="shared" si="25"/>
        <v>#DIV/0!</v>
      </c>
      <c r="BFX12" s="34" t="e">
        <f t="shared" si="25"/>
        <v>#DIV/0!</v>
      </c>
      <c r="BFY12" s="34" t="e">
        <f t="shared" si="25"/>
        <v>#DIV/0!</v>
      </c>
      <c r="BFZ12" s="34" t="e">
        <f t="shared" si="25"/>
        <v>#DIV/0!</v>
      </c>
      <c r="BGA12" s="34" t="e">
        <f t="shared" si="25"/>
        <v>#DIV/0!</v>
      </c>
      <c r="BGB12" s="34" t="e">
        <f t="shared" si="25"/>
        <v>#DIV/0!</v>
      </c>
      <c r="BGC12" s="34" t="e">
        <f t="shared" si="25"/>
        <v>#DIV/0!</v>
      </c>
      <c r="BGD12" s="34" t="e">
        <f t="shared" si="26"/>
        <v>#DIV/0!</v>
      </c>
      <c r="BGE12" s="34" t="e">
        <f t="shared" si="26"/>
        <v>#DIV/0!</v>
      </c>
      <c r="BGF12" s="34" t="e">
        <f t="shared" si="26"/>
        <v>#DIV/0!</v>
      </c>
      <c r="BGG12" s="34" t="e">
        <f t="shared" si="26"/>
        <v>#DIV/0!</v>
      </c>
      <c r="BGH12" s="34" t="e">
        <f t="shared" si="26"/>
        <v>#DIV/0!</v>
      </c>
      <c r="BGI12" s="34" t="e">
        <f t="shared" si="26"/>
        <v>#DIV/0!</v>
      </c>
      <c r="BGJ12" s="34" t="e">
        <f t="shared" si="26"/>
        <v>#DIV/0!</v>
      </c>
      <c r="BGK12" s="34" t="e">
        <f t="shared" si="26"/>
        <v>#DIV/0!</v>
      </c>
      <c r="BGL12" s="34" t="e">
        <f t="shared" si="26"/>
        <v>#DIV/0!</v>
      </c>
      <c r="BGM12" s="34" t="e">
        <f t="shared" si="26"/>
        <v>#DIV/0!</v>
      </c>
      <c r="BGN12" s="34" t="e">
        <f t="shared" si="26"/>
        <v>#DIV/0!</v>
      </c>
      <c r="BGO12" s="34" t="e">
        <f t="shared" si="26"/>
        <v>#DIV/0!</v>
      </c>
      <c r="BGP12" s="34" t="e">
        <f t="shared" si="26"/>
        <v>#DIV/0!</v>
      </c>
      <c r="BGQ12" s="34" t="e">
        <f t="shared" si="26"/>
        <v>#DIV/0!</v>
      </c>
      <c r="BGR12" s="34" t="e">
        <f t="shared" si="26"/>
        <v>#DIV/0!</v>
      </c>
      <c r="BGS12" s="34" t="e">
        <f t="shared" si="26"/>
        <v>#DIV/0!</v>
      </c>
      <c r="BGT12" s="34" t="e">
        <f t="shared" si="27"/>
        <v>#DIV/0!</v>
      </c>
      <c r="BGU12" s="34" t="e">
        <f t="shared" si="27"/>
        <v>#DIV/0!</v>
      </c>
      <c r="BGV12" s="34" t="e">
        <f t="shared" si="27"/>
        <v>#DIV/0!</v>
      </c>
      <c r="BGW12" s="34" t="e">
        <f t="shared" si="27"/>
        <v>#DIV/0!</v>
      </c>
      <c r="BGX12" s="34" t="e">
        <f t="shared" si="27"/>
        <v>#DIV/0!</v>
      </c>
      <c r="BGY12" s="34" t="e">
        <f t="shared" si="27"/>
        <v>#DIV/0!</v>
      </c>
      <c r="BGZ12" s="34" t="e">
        <f t="shared" si="27"/>
        <v>#DIV/0!</v>
      </c>
      <c r="BHA12" s="34" t="e">
        <f t="shared" si="27"/>
        <v>#DIV/0!</v>
      </c>
      <c r="BHB12" s="34" t="e">
        <f t="shared" si="27"/>
        <v>#DIV/0!</v>
      </c>
      <c r="BHC12" s="34" t="e">
        <f t="shared" si="27"/>
        <v>#DIV/0!</v>
      </c>
      <c r="BHD12" s="34" t="e">
        <f t="shared" si="27"/>
        <v>#DIV/0!</v>
      </c>
      <c r="BHE12" s="34" t="e">
        <f t="shared" si="27"/>
        <v>#DIV/0!</v>
      </c>
      <c r="BHF12" s="34" t="e">
        <f t="shared" si="27"/>
        <v>#DIV/0!</v>
      </c>
      <c r="BHG12" s="34" t="e">
        <f t="shared" si="27"/>
        <v>#DIV/0!</v>
      </c>
      <c r="BHH12" s="34" t="e">
        <f t="shared" si="27"/>
        <v>#DIV/0!</v>
      </c>
      <c r="BHI12" s="34" t="e">
        <f t="shared" si="27"/>
        <v>#DIV/0!</v>
      </c>
      <c r="BHJ12" s="34" t="e">
        <f t="shared" si="28"/>
        <v>#DIV/0!</v>
      </c>
      <c r="BHK12" s="34" t="e">
        <f t="shared" si="28"/>
        <v>#DIV/0!</v>
      </c>
      <c r="BHL12" s="34" t="e">
        <f t="shared" si="28"/>
        <v>#DIV/0!</v>
      </c>
      <c r="BHM12" s="34" t="e">
        <f t="shared" si="28"/>
        <v>#DIV/0!</v>
      </c>
      <c r="BHN12" s="29" t="e">
        <f t="shared" si="29"/>
        <v>#DIV/0!</v>
      </c>
      <c r="BHO12" s="29" t="e">
        <f t="shared" si="29"/>
        <v>#DIV/0!</v>
      </c>
      <c r="BHP12" s="29" t="e">
        <f t="shared" si="29"/>
        <v>#DIV/0!</v>
      </c>
      <c r="BHQ12" s="29" t="e">
        <f t="shared" si="29"/>
        <v>#DIV/0!</v>
      </c>
      <c r="BHR12" s="29" t="e">
        <f t="shared" si="29"/>
        <v>#DIV/0!</v>
      </c>
      <c r="BHS12" s="29" t="e">
        <f t="shared" si="29"/>
        <v>#DIV/0!</v>
      </c>
      <c r="BHT12" s="29" t="e">
        <f t="shared" si="29"/>
        <v>#DIV/0!</v>
      </c>
      <c r="BHU12" s="29" t="e">
        <f t="shared" si="29"/>
        <v>#DIV/0!</v>
      </c>
      <c r="BHV12" s="29" t="e">
        <f t="shared" si="29"/>
        <v>#DIV/0!</v>
      </c>
      <c r="BHW12" s="29" t="e">
        <f t="shared" si="29"/>
        <v>#DIV/0!</v>
      </c>
      <c r="BHX12" s="29" t="e">
        <f t="shared" si="29"/>
        <v>#DIV/0!</v>
      </c>
      <c r="BHY12" s="29" t="e">
        <f t="shared" si="29"/>
        <v>#DIV/0!</v>
      </c>
      <c r="BHZ12" s="29" t="e">
        <f t="shared" si="29"/>
        <v>#DIV/0!</v>
      </c>
      <c r="BIA12" s="29" t="e">
        <f t="shared" si="29"/>
        <v>#DIV/0!</v>
      </c>
      <c r="BIB12" s="29" t="e">
        <f t="shared" si="29"/>
        <v>#DIV/0!</v>
      </c>
      <c r="BIC12" s="29" t="e">
        <f t="shared" si="29"/>
        <v>#DIV/0!</v>
      </c>
      <c r="BID12" s="29" t="e">
        <f t="shared" si="30"/>
        <v>#DIV/0!</v>
      </c>
      <c r="BIE12" s="29" t="e">
        <f t="shared" si="30"/>
        <v>#DIV/0!</v>
      </c>
      <c r="BIF12" s="29" t="e">
        <f t="shared" si="30"/>
        <v>#DIV/0!</v>
      </c>
      <c r="BIG12" s="29" t="e">
        <f t="shared" si="30"/>
        <v>#DIV/0!</v>
      </c>
      <c r="BIH12" s="29" t="e">
        <f t="shared" si="30"/>
        <v>#DIV/0!</v>
      </c>
      <c r="BII12" s="29" t="e">
        <f t="shared" si="30"/>
        <v>#DIV/0!</v>
      </c>
      <c r="BIJ12" s="29" t="e">
        <f t="shared" si="30"/>
        <v>#DIV/0!</v>
      </c>
      <c r="BIK12" s="29" t="e">
        <f t="shared" si="30"/>
        <v>#DIV/0!</v>
      </c>
      <c r="BIL12" s="29" t="e">
        <f t="shared" si="30"/>
        <v>#DIV/0!</v>
      </c>
      <c r="BIM12" s="29" t="e">
        <f t="shared" si="30"/>
        <v>#DIV/0!</v>
      </c>
      <c r="BIN12" s="29" t="e">
        <f t="shared" si="30"/>
        <v>#DIV/0!</v>
      </c>
      <c r="BIO12" s="29" t="e">
        <f t="shared" si="30"/>
        <v>#DIV/0!</v>
      </c>
      <c r="BIP12" s="29" t="e">
        <f t="shared" si="30"/>
        <v>#DIV/0!</v>
      </c>
      <c r="BIQ12" s="29" t="e">
        <f t="shared" si="30"/>
        <v>#DIV/0!</v>
      </c>
      <c r="BIR12" s="29" t="e">
        <f t="shared" si="30"/>
        <v>#DIV/0!</v>
      </c>
      <c r="BIS12" s="29" t="e">
        <f t="shared" si="30"/>
        <v>#DIV/0!</v>
      </c>
      <c r="BIT12" s="29" t="e">
        <f t="shared" si="31"/>
        <v>#DIV/0!</v>
      </c>
      <c r="BIU12" s="29" t="e">
        <f t="shared" si="31"/>
        <v>#DIV/0!</v>
      </c>
      <c r="BIV12" s="29" t="e">
        <f t="shared" si="31"/>
        <v>#DIV/0!</v>
      </c>
      <c r="BIW12" s="29" t="e">
        <f t="shared" si="31"/>
        <v>#DIV/0!</v>
      </c>
      <c r="BIX12" s="29" t="e">
        <f t="shared" si="31"/>
        <v>#DIV/0!</v>
      </c>
      <c r="BIY12" s="29" t="e">
        <f t="shared" si="31"/>
        <v>#DIV/0!</v>
      </c>
      <c r="BIZ12" s="29" t="e">
        <f t="shared" si="31"/>
        <v>#DIV/0!</v>
      </c>
      <c r="BJA12" s="29" t="e">
        <f t="shared" si="31"/>
        <v>#DIV/0!</v>
      </c>
      <c r="BJB12" s="29" t="e">
        <f t="shared" si="31"/>
        <v>#DIV/0!</v>
      </c>
      <c r="BJC12" s="29" t="e">
        <f t="shared" si="31"/>
        <v>#DIV/0!</v>
      </c>
      <c r="BJD12" s="29" t="e">
        <f t="shared" si="31"/>
        <v>#DIV/0!</v>
      </c>
      <c r="BJE12" s="29" t="e">
        <f t="shared" si="31"/>
        <v>#DIV/0!</v>
      </c>
      <c r="BJF12" s="29" t="e">
        <f t="shared" si="31"/>
        <v>#DIV/0!</v>
      </c>
      <c r="BJG12" s="29" t="e">
        <f t="shared" si="31"/>
        <v>#DIV/0!</v>
      </c>
      <c r="BJH12" s="29" t="e">
        <f t="shared" si="31"/>
        <v>#DIV/0!</v>
      </c>
      <c r="BJI12" s="29" t="e">
        <f t="shared" si="31"/>
        <v>#DIV/0!</v>
      </c>
      <c r="BJJ12" s="29" t="e">
        <f t="shared" si="32"/>
        <v>#DIV/0!</v>
      </c>
      <c r="BJK12" s="29" t="e">
        <f t="shared" si="32"/>
        <v>#DIV/0!</v>
      </c>
      <c r="BJL12" s="29" t="e">
        <f t="shared" si="32"/>
        <v>#DIV/0!</v>
      </c>
      <c r="BJM12" s="29" t="e">
        <f t="shared" si="32"/>
        <v>#DIV/0!</v>
      </c>
      <c r="BJN12" s="29" t="e">
        <f t="shared" si="32"/>
        <v>#DIV/0!</v>
      </c>
      <c r="BJO12" s="29" t="e">
        <f t="shared" si="32"/>
        <v>#DIV/0!</v>
      </c>
      <c r="BJP12" s="29" t="e">
        <f t="shared" si="32"/>
        <v>#DIV/0!</v>
      </c>
      <c r="BJQ12" s="29" t="e">
        <f t="shared" si="32"/>
        <v>#DIV/0!</v>
      </c>
      <c r="BJR12" s="29" t="e">
        <f t="shared" si="32"/>
        <v>#DIV/0!</v>
      </c>
      <c r="BJS12" s="29" t="e">
        <f t="shared" si="32"/>
        <v>#DIV/0!</v>
      </c>
      <c r="BJT12" s="29" t="e">
        <f t="shared" si="32"/>
        <v>#DIV/0!</v>
      </c>
      <c r="BJU12" s="29" t="e">
        <f t="shared" si="32"/>
        <v>#DIV/0!</v>
      </c>
      <c r="BJV12" s="29" t="e">
        <f t="shared" si="32"/>
        <v>#DIV/0!</v>
      </c>
      <c r="BJW12" s="29" t="e">
        <f t="shared" si="32"/>
        <v>#DIV/0!</v>
      </c>
      <c r="BJX12" s="29" t="e">
        <f t="shared" si="32"/>
        <v>#DIV/0!</v>
      </c>
      <c r="BJY12" s="29" t="e">
        <f t="shared" si="32"/>
        <v>#DIV/0!</v>
      </c>
      <c r="BJZ12" s="29" t="e">
        <f t="shared" si="33"/>
        <v>#DIV/0!</v>
      </c>
      <c r="BKA12" s="29" t="e">
        <f t="shared" si="33"/>
        <v>#DIV/0!</v>
      </c>
      <c r="BKB12" s="29" t="e">
        <f t="shared" si="33"/>
        <v>#DIV/0!</v>
      </c>
      <c r="BKC12" s="29" t="e">
        <f t="shared" si="33"/>
        <v>#DIV/0!</v>
      </c>
      <c r="BKD12" s="289" t="e">
        <f t="shared" si="34"/>
        <v>#DIV/0!</v>
      </c>
      <c r="BKE12" s="29" t="e">
        <f t="shared" si="34"/>
        <v>#DIV/0!</v>
      </c>
      <c r="BKF12" s="29" t="e">
        <f t="shared" si="34"/>
        <v>#DIV/0!</v>
      </c>
      <c r="BKG12" s="29" t="e">
        <f t="shared" si="34"/>
        <v>#DIV/0!</v>
      </c>
      <c r="BKH12" s="29" t="e">
        <f t="shared" si="34"/>
        <v>#DIV/0!</v>
      </c>
      <c r="BKI12" s="29" t="e">
        <f t="shared" si="34"/>
        <v>#DIV/0!</v>
      </c>
      <c r="BKJ12" s="29" t="e">
        <f t="shared" si="34"/>
        <v>#DIV/0!</v>
      </c>
      <c r="BKK12" s="29" t="e">
        <f t="shared" si="34"/>
        <v>#DIV/0!</v>
      </c>
      <c r="BKL12" s="29" t="e">
        <f t="shared" si="34"/>
        <v>#DIV/0!</v>
      </c>
      <c r="BKM12" s="29" t="e">
        <f t="shared" si="34"/>
        <v>#DIV/0!</v>
      </c>
      <c r="BKN12" s="29" t="e">
        <f t="shared" si="34"/>
        <v>#DIV/0!</v>
      </c>
      <c r="BKO12" s="29" t="e">
        <f t="shared" si="34"/>
        <v>#DIV/0!</v>
      </c>
      <c r="BKP12" s="29" t="e">
        <f t="shared" si="34"/>
        <v>#DIV/0!</v>
      </c>
      <c r="BKQ12" s="29" t="e">
        <f t="shared" si="34"/>
        <v>#DIV/0!</v>
      </c>
      <c r="BKR12" s="29" t="e">
        <f t="shared" si="34"/>
        <v>#DIV/0!</v>
      </c>
      <c r="BKS12" s="29" t="e">
        <f t="shared" si="34"/>
        <v>#DIV/0!</v>
      </c>
      <c r="BKT12" s="29" t="e">
        <f t="shared" si="35"/>
        <v>#DIV/0!</v>
      </c>
      <c r="BKU12" s="29" t="e">
        <f t="shared" si="35"/>
        <v>#DIV/0!</v>
      </c>
      <c r="BKV12" s="29" t="e">
        <f t="shared" si="35"/>
        <v>#DIV/0!</v>
      </c>
      <c r="BKW12" s="29" t="e">
        <f t="shared" si="35"/>
        <v>#DIV/0!</v>
      </c>
      <c r="BKX12" s="29" t="e">
        <f t="shared" si="35"/>
        <v>#DIV/0!</v>
      </c>
      <c r="BKY12" s="29" t="e">
        <f t="shared" si="35"/>
        <v>#DIV/0!</v>
      </c>
      <c r="BKZ12" s="29" t="e">
        <f t="shared" si="35"/>
        <v>#DIV/0!</v>
      </c>
      <c r="BLA12" s="29" t="e">
        <f t="shared" si="35"/>
        <v>#DIV/0!</v>
      </c>
      <c r="BLB12" s="29" t="e">
        <f t="shared" si="35"/>
        <v>#DIV/0!</v>
      </c>
      <c r="BLC12" s="29" t="e">
        <f t="shared" si="35"/>
        <v>#DIV/0!</v>
      </c>
      <c r="BLD12" s="29" t="e">
        <f t="shared" si="35"/>
        <v>#DIV/0!</v>
      </c>
      <c r="BLE12" s="29" t="e">
        <f t="shared" si="35"/>
        <v>#DIV/0!</v>
      </c>
      <c r="BLF12" s="29" t="e">
        <f t="shared" si="35"/>
        <v>#DIV/0!</v>
      </c>
      <c r="BLG12" s="29" t="e">
        <f t="shared" si="35"/>
        <v>#DIV/0!</v>
      </c>
      <c r="BLH12" s="29" t="e">
        <f t="shared" si="35"/>
        <v>#DIV/0!</v>
      </c>
      <c r="BLI12" s="29" t="e">
        <f t="shared" si="35"/>
        <v>#DIV/0!</v>
      </c>
      <c r="BLJ12" s="29" t="e">
        <f t="shared" si="36"/>
        <v>#DIV/0!</v>
      </c>
      <c r="BLK12" s="29" t="e">
        <f t="shared" si="36"/>
        <v>#DIV/0!</v>
      </c>
      <c r="BLL12" s="29" t="e">
        <f t="shared" si="36"/>
        <v>#DIV/0!</v>
      </c>
      <c r="BLM12" s="29" t="e">
        <f t="shared" si="36"/>
        <v>#DIV/0!</v>
      </c>
      <c r="BLN12" s="29" t="e">
        <f t="shared" si="36"/>
        <v>#DIV/0!</v>
      </c>
      <c r="BLO12" s="29" t="e">
        <f t="shared" si="36"/>
        <v>#DIV/0!</v>
      </c>
      <c r="BLP12" s="29" t="e">
        <f t="shared" si="36"/>
        <v>#DIV/0!</v>
      </c>
      <c r="BLQ12" s="29" t="e">
        <f t="shared" si="36"/>
        <v>#DIV/0!</v>
      </c>
      <c r="BLR12" s="29" t="e">
        <f t="shared" si="36"/>
        <v>#DIV/0!</v>
      </c>
      <c r="BLS12" s="29" t="e">
        <f t="shared" si="36"/>
        <v>#DIV/0!</v>
      </c>
      <c r="BLT12" s="29" t="e">
        <f t="shared" si="36"/>
        <v>#DIV/0!</v>
      </c>
      <c r="BLU12" s="29" t="e">
        <f t="shared" si="36"/>
        <v>#DIV/0!</v>
      </c>
      <c r="BLV12" s="29" t="e">
        <f t="shared" si="36"/>
        <v>#DIV/0!</v>
      </c>
      <c r="BLW12" s="29" t="e">
        <f t="shared" si="36"/>
        <v>#DIV/0!</v>
      </c>
      <c r="BLX12" s="29" t="e">
        <f t="shared" si="36"/>
        <v>#DIV/0!</v>
      </c>
      <c r="BLY12" s="29" t="e">
        <f t="shared" si="36"/>
        <v>#DIV/0!</v>
      </c>
      <c r="BLZ12" s="29" t="e">
        <f t="shared" si="37"/>
        <v>#DIV/0!</v>
      </c>
      <c r="BMA12" s="29" t="e">
        <f t="shared" si="37"/>
        <v>#DIV/0!</v>
      </c>
      <c r="BMB12" s="29" t="e">
        <f t="shared" si="37"/>
        <v>#DIV/0!</v>
      </c>
      <c r="BMC12" s="29" t="e">
        <f t="shared" si="37"/>
        <v>#DIV/0!</v>
      </c>
      <c r="BMD12" s="29" t="e">
        <f t="shared" si="37"/>
        <v>#DIV/0!</v>
      </c>
      <c r="BME12" s="29" t="e">
        <f t="shared" si="37"/>
        <v>#DIV/0!</v>
      </c>
      <c r="BMF12" s="29" t="e">
        <f t="shared" si="37"/>
        <v>#DIV/0!</v>
      </c>
      <c r="BMG12" s="29" t="e">
        <f t="shared" si="37"/>
        <v>#DIV/0!</v>
      </c>
      <c r="BMH12" s="29" t="e">
        <f t="shared" si="37"/>
        <v>#DIV/0!</v>
      </c>
      <c r="BMI12" s="29" t="e">
        <f t="shared" si="37"/>
        <v>#DIV/0!</v>
      </c>
      <c r="BMJ12" s="29" t="e">
        <f t="shared" si="37"/>
        <v>#DIV/0!</v>
      </c>
      <c r="BMK12" s="29" t="e">
        <f t="shared" si="37"/>
        <v>#DIV/0!</v>
      </c>
      <c r="BML12" s="29" t="e">
        <f t="shared" si="37"/>
        <v>#DIV/0!</v>
      </c>
      <c r="BMM12" s="29" t="e">
        <f t="shared" si="37"/>
        <v>#DIV/0!</v>
      </c>
      <c r="BMN12" s="29" t="e">
        <f t="shared" si="37"/>
        <v>#DIV/0!</v>
      </c>
      <c r="BMO12" s="29" t="e">
        <f t="shared" si="37"/>
        <v>#DIV/0!</v>
      </c>
      <c r="BMP12" s="29" t="e">
        <f t="shared" si="38"/>
        <v>#DIV/0!</v>
      </c>
      <c r="BMQ12" s="29" t="e">
        <f t="shared" si="38"/>
        <v>#DIV/0!</v>
      </c>
      <c r="BMR12" s="29" t="e">
        <f t="shared" si="38"/>
        <v>#DIV/0!</v>
      </c>
      <c r="BMS12" s="29" t="e">
        <f t="shared" si="38"/>
        <v>#DIV/0!</v>
      </c>
      <c r="BMT12" s="284" t="e">
        <f t="shared" si="39"/>
        <v>#DIV/0!</v>
      </c>
      <c r="BMU12" s="110" t="e">
        <f t="shared" si="39"/>
        <v>#DIV/0!</v>
      </c>
      <c r="BMV12" s="110" t="e">
        <f t="shared" si="39"/>
        <v>#DIV/0!</v>
      </c>
      <c r="BMW12" s="110" t="e">
        <f t="shared" si="39"/>
        <v>#DIV/0!</v>
      </c>
      <c r="BMX12" s="110" t="e">
        <f t="shared" si="39"/>
        <v>#DIV/0!</v>
      </c>
      <c r="BMY12" s="110" t="e">
        <f t="shared" si="39"/>
        <v>#DIV/0!</v>
      </c>
      <c r="BMZ12" s="110" t="e">
        <f t="shared" si="39"/>
        <v>#DIV/0!</v>
      </c>
      <c r="BNA12" s="110" t="e">
        <f t="shared" si="39"/>
        <v>#DIV/0!</v>
      </c>
      <c r="BNB12" s="110" t="e">
        <f t="shared" si="39"/>
        <v>#DIV/0!</v>
      </c>
      <c r="BNC12" s="110" t="e">
        <f t="shared" si="39"/>
        <v>#DIV/0!</v>
      </c>
      <c r="BND12" s="110" t="e">
        <f t="shared" si="39"/>
        <v>#DIV/0!</v>
      </c>
      <c r="BNE12" s="110" t="e">
        <f t="shared" si="39"/>
        <v>#DIV/0!</v>
      </c>
      <c r="BNF12" s="110" t="e">
        <f t="shared" si="39"/>
        <v>#DIV/0!</v>
      </c>
      <c r="BNG12" s="110" t="e">
        <f t="shared" si="39"/>
        <v>#DIV/0!</v>
      </c>
      <c r="BNH12" s="110" t="e">
        <f t="shared" si="39"/>
        <v>#DIV/0!</v>
      </c>
      <c r="BNI12" s="110" t="e">
        <f t="shared" si="39"/>
        <v>#DIV/0!</v>
      </c>
      <c r="BNJ12" s="110" t="e">
        <f t="shared" si="40"/>
        <v>#DIV/0!</v>
      </c>
      <c r="BNK12" s="110" t="e">
        <f t="shared" si="40"/>
        <v>#DIV/0!</v>
      </c>
      <c r="BNL12" s="110" t="e">
        <f t="shared" si="40"/>
        <v>#DIV/0!</v>
      </c>
      <c r="BNM12" s="110" t="e">
        <f t="shared" si="40"/>
        <v>#DIV/0!</v>
      </c>
      <c r="BNN12" s="110" t="e">
        <f t="shared" si="40"/>
        <v>#DIV/0!</v>
      </c>
      <c r="BNO12" s="110" t="e">
        <f t="shared" si="40"/>
        <v>#DIV/0!</v>
      </c>
      <c r="BNP12" s="110" t="e">
        <f t="shared" si="40"/>
        <v>#DIV/0!</v>
      </c>
      <c r="BNQ12" s="110" t="e">
        <f t="shared" si="40"/>
        <v>#DIV/0!</v>
      </c>
      <c r="BNR12" s="110" t="e">
        <f t="shared" si="40"/>
        <v>#DIV/0!</v>
      </c>
      <c r="BNS12" s="110" t="e">
        <f t="shared" si="40"/>
        <v>#DIV/0!</v>
      </c>
      <c r="BNT12" s="110" t="e">
        <f t="shared" si="40"/>
        <v>#DIV/0!</v>
      </c>
      <c r="BNU12" s="110" t="e">
        <f t="shared" si="40"/>
        <v>#DIV/0!</v>
      </c>
      <c r="BNV12" s="110" t="e">
        <f t="shared" si="40"/>
        <v>#DIV/0!</v>
      </c>
      <c r="BNW12" s="110" t="e">
        <f t="shared" si="40"/>
        <v>#DIV/0!</v>
      </c>
      <c r="BNX12" s="110" t="e">
        <f t="shared" si="40"/>
        <v>#DIV/0!</v>
      </c>
      <c r="BNY12" s="110" t="e">
        <f t="shared" si="40"/>
        <v>#DIV/0!</v>
      </c>
      <c r="BNZ12" s="110" t="e">
        <f t="shared" si="41"/>
        <v>#DIV/0!</v>
      </c>
      <c r="BOA12" s="110" t="e">
        <f t="shared" si="41"/>
        <v>#DIV/0!</v>
      </c>
      <c r="BOB12" s="110" t="e">
        <f t="shared" si="41"/>
        <v>#DIV/0!</v>
      </c>
      <c r="BOC12" s="110" t="e">
        <f t="shared" si="41"/>
        <v>#DIV/0!</v>
      </c>
      <c r="BOD12" s="110" t="e">
        <f t="shared" si="41"/>
        <v>#DIV/0!</v>
      </c>
      <c r="BOE12" s="110" t="e">
        <f t="shared" si="41"/>
        <v>#DIV/0!</v>
      </c>
      <c r="BOF12" s="110" t="e">
        <f t="shared" si="41"/>
        <v>#DIV/0!</v>
      </c>
      <c r="BOG12" s="110" t="e">
        <f t="shared" si="41"/>
        <v>#DIV/0!</v>
      </c>
      <c r="BOH12" s="110" t="e">
        <f t="shared" si="41"/>
        <v>#DIV/0!</v>
      </c>
      <c r="BOI12" s="110" t="e">
        <f t="shared" si="41"/>
        <v>#DIV/0!</v>
      </c>
      <c r="BOJ12" s="110" t="e">
        <f t="shared" si="41"/>
        <v>#DIV/0!</v>
      </c>
      <c r="BOK12" s="110" t="e">
        <f t="shared" si="41"/>
        <v>#DIV/0!</v>
      </c>
      <c r="BOL12" s="110" t="e">
        <f t="shared" si="41"/>
        <v>#DIV/0!</v>
      </c>
      <c r="BOM12" s="110" t="e">
        <f t="shared" si="41"/>
        <v>#DIV/0!</v>
      </c>
      <c r="BON12" s="110" t="e">
        <f t="shared" si="41"/>
        <v>#DIV/0!</v>
      </c>
      <c r="BOO12" s="110" t="e">
        <f t="shared" si="41"/>
        <v>#DIV/0!</v>
      </c>
      <c r="BOP12" s="110" t="e">
        <f t="shared" si="42"/>
        <v>#DIV/0!</v>
      </c>
      <c r="BOQ12" s="110" t="e">
        <f t="shared" si="42"/>
        <v>#DIV/0!</v>
      </c>
      <c r="BOR12" s="110" t="e">
        <f t="shared" si="42"/>
        <v>#DIV/0!</v>
      </c>
      <c r="BOS12" s="110" t="e">
        <f t="shared" si="42"/>
        <v>#DIV/0!</v>
      </c>
      <c r="BOT12" s="110" t="e">
        <f t="shared" si="42"/>
        <v>#DIV/0!</v>
      </c>
      <c r="BOU12" s="110" t="e">
        <f t="shared" si="42"/>
        <v>#DIV/0!</v>
      </c>
      <c r="BOV12" s="110" t="e">
        <f t="shared" si="42"/>
        <v>#DIV/0!</v>
      </c>
      <c r="BOW12" s="110" t="e">
        <f t="shared" si="42"/>
        <v>#DIV/0!</v>
      </c>
      <c r="BOX12" s="110" t="e">
        <f t="shared" si="42"/>
        <v>#DIV/0!</v>
      </c>
      <c r="BOY12" s="110" t="e">
        <f t="shared" si="42"/>
        <v>#DIV/0!</v>
      </c>
      <c r="BOZ12" s="110" t="e">
        <f t="shared" si="42"/>
        <v>#DIV/0!</v>
      </c>
      <c r="BPA12" s="110" t="e">
        <f t="shared" si="42"/>
        <v>#DIV/0!</v>
      </c>
      <c r="BPB12" s="110" t="e">
        <f t="shared" si="42"/>
        <v>#DIV/0!</v>
      </c>
      <c r="BPC12" s="110" t="e">
        <f t="shared" si="42"/>
        <v>#DIV/0!</v>
      </c>
      <c r="BPD12" s="110" t="e">
        <f t="shared" si="42"/>
        <v>#DIV/0!</v>
      </c>
      <c r="BPE12" s="110" t="e">
        <f t="shared" si="42"/>
        <v>#DIV/0!</v>
      </c>
      <c r="BPF12" s="110" t="e">
        <f t="shared" si="43"/>
        <v>#DIV/0!</v>
      </c>
      <c r="BPG12" s="110" t="e">
        <f t="shared" si="43"/>
        <v>#DIV/0!</v>
      </c>
      <c r="BPH12" s="110" t="e">
        <f t="shared" si="43"/>
        <v>#DIV/0!</v>
      </c>
      <c r="BPI12" s="110" t="e">
        <f t="shared" si="43"/>
        <v>#DIV/0!</v>
      </c>
      <c r="BPJ12" s="184">
        <f t="shared" si="44"/>
        <v>0</v>
      </c>
      <c r="BPK12" s="34">
        <f t="shared" si="44"/>
        <v>0</v>
      </c>
      <c r="BPL12" s="34">
        <f t="shared" si="44"/>
        <v>0</v>
      </c>
      <c r="BPM12" s="34">
        <f t="shared" si="44"/>
        <v>0</v>
      </c>
      <c r="BPN12" s="34">
        <f t="shared" si="44"/>
        <v>0</v>
      </c>
      <c r="BPO12" s="34">
        <f t="shared" si="44"/>
        <v>0</v>
      </c>
      <c r="BPP12" s="34">
        <f t="shared" si="44"/>
        <v>0</v>
      </c>
      <c r="BPQ12" s="34">
        <f t="shared" si="44"/>
        <v>0</v>
      </c>
      <c r="BPR12" s="34">
        <f t="shared" si="44"/>
        <v>0</v>
      </c>
      <c r="BPS12" s="34">
        <f t="shared" si="44"/>
        <v>0</v>
      </c>
      <c r="BPT12" s="34">
        <f t="shared" si="44"/>
        <v>0</v>
      </c>
      <c r="BPU12" s="34">
        <f t="shared" si="44"/>
        <v>0</v>
      </c>
      <c r="BPV12" s="34">
        <f t="shared" si="44"/>
        <v>0</v>
      </c>
      <c r="BPW12" s="34">
        <f t="shared" si="44"/>
        <v>0</v>
      </c>
      <c r="BPX12" s="34">
        <f t="shared" si="44"/>
        <v>0</v>
      </c>
      <c r="BPY12" s="34">
        <f t="shared" si="44"/>
        <v>0</v>
      </c>
      <c r="BPZ12" s="34">
        <f t="shared" si="45"/>
        <v>0</v>
      </c>
      <c r="BQA12" s="34">
        <f t="shared" si="45"/>
        <v>0</v>
      </c>
      <c r="BQB12" s="34">
        <f t="shared" si="45"/>
        <v>0</v>
      </c>
      <c r="BQC12" s="34">
        <f t="shared" si="45"/>
        <v>0</v>
      </c>
      <c r="BQD12" s="34">
        <f t="shared" si="45"/>
        <v>0</v>
      </c>
      <c r="BQE12" s="34">
        <f t="shared" si="45"/>
        <v>0</v>
      </c>
      <c r="BQF12" s="34">
        <f t="shared" si="45"/>
        <v>0</v>
      </c>
      <c r="BQG12" s="34">
        <f t="shared" si="45"/>
        <v>0</v>
      </c>
      <c r="BQH12" s="34">
        <f t="shared" si="45"/>
        <v>0</v>
      </c>
      <c r="BQI12" s="34">
        <f t="shared" si="45"/>
        <v>0</v>
      </c>
      <c r="BQJ12" s="34">
        <f t="shared" si="45"/>
        <v>0</v>
      </c>
      <c r="BQK12" s="34">
        <f t="shared" si="45"/>
        <v>0</v>
      </c>
      <c r="BQL12" s="34">
        <f t="shared" si="45"/>
        <v>0</v>
      </c>
      <c r="BQM12" s="34">
        <f t="shared" si="45"/>
        <v>0</v>
      </c>
      <c r="BQN12" s="34">
        <f t="shared" si="45"/>
        <v>0</v>
      </c>
      <c r="BQO12" s="34">
        <f t="shared" si="45"/>
        <v>0</v>
      </c>
      <c r="BQP12" s="34">
        <f t="shared" si="46"/>
        <v>0</v>
      </c>
      <c r="BQQ12" s="34">
        <f t="shared" si="46"/>
        <v>0</v>
      </c>
      <c r="BQR12" s="34">
        <f t="shared" si="46"/>
        <v>0</v>
      </c>
      <c r="BQS12" s="34">
        <f t="shared" si="46"/>
        <v>0</v>
      </c>
      <c r="BQT12" s="34">
        <f t="shared" si="46"/>
        <v>0</v>
      </c>
      <c r="BQU12" s="34">
        <f t="shared" si="46"/>
        <v>0</v>
      </c>
      <c r="BQV12" s="34">
        <f t="shared" si="46"/>
        <v>0</v>
      </c>
      <c r="BQW12" s="34">
        <f t="shared" si="46"/>
        <v>0</v>
      </c>
      <c r="BQX12" s="34">
        <f t="shared" si="46"/>
        <v>0</v>
      </c>
      <c r="BQY12" s="34">
        <f t="shared" si="46"/>
        <v>0</v>
      </c>
      <c r="BQZ12" s="34">
        <f t="shared" si="46"/>
        <v>0</v>
      </c>
      <c r="BRA12" s="34">
        <f t="shared" si="46"/>
        <v>0</v>
      </c>
      <c r="BRB12" s="34">
        <f t="shared" si="46"/>
        <v>0</v>
      </c>
      <c r="BRC12" s="34">
        <f t="shared" si="46"/>
        <v>0</v>
      </c>
      <c r="BRD12" s="34">
        <f t="shared" si="46"/>
        <v>0</v>
      </c>
      <c r="BRE12" s="34">
        <f t="shared" si="46"/>
        <v>0</v>
      </c>
      <c r="BRF12" s="34">
        <f t="shared" si="47"/>
        <v>0</v>
      </c>
      <c r="BRG12" s="34">
        <f t="shared" si="47"/>
        <v>0</v>
      </c>
      <c r="BRH12" s="34">
        <f t="shared" si="47"/>
        <v>0</v>
      </c>
      <c r="BRI12" s="34">
        <f t="shared" si="47"/>
        <v>0</v>
      </c>
      <c r="BRJ12" s="34">
        <f t="shared" si="47"/>
        <v>0</v>
      </c>
      <c r="BRK12" s="34">
        <f t="shared" si="47"/>
        <v>0</v>
      </c>
      <c r="BRL12" s="34">
        <f t="shared" si="47"/>
        <v>0</v>
      </c>
      <c r="BRM12" s="34">
        <f t="shared" si="47"/>
        <v>0</v>
      </c>
      <c r="BRN12" s="34">
        <f t="shared" si="47"/>
        <v>0</v>
      </c>
      <c r="BRO12" s="34">
        <f t="shared" si="47"/>
        <v>0</v>
      </c>
      <c r="BRP12" s="34">
        <f t="shared" si="47"/>
        <v>0</v>
      </c>
      <c r="BRQ12" s="34">
        <f t="shared" si="47"/>
        <v>0</v>
      </c>
      <c r="BRR12" s="34">
        <f t="shared" si="47"/>
        <v>0</v>
      </c>
      <c r="BRS12" s="34">
        <f t="shared" si="47"/>
        <v>0</v>
      </c>
      <c r="BRT12" s="34">
        <f t="shared" si="47"/>
        <v>0</v>
      </c>
      <c r="BRU12" s="34">
        <f t="shared" si="47"/>
        <v>0</v>
      </c>
      <c r="BRV12" s="34">
        <f t="shared" si="48"/>
        <v>0</v>
      </c>
      <c r="BRW12" s="34">
        <f t="shared" si="48"/>
        <v>0</v>
      </c>
      <c r="BRX12" s="34">
        <f t="shared" si="48"/>
        <v>0</v>
      </c>
      <c r="BRY12" s="34">
        <f t="shared" si="48"/>
        <v>0</v>
      </c>
      <c r="BRZ12" s="184" t="e">
        <f t="shared" si="49"/>
        <v>#DIV/0!</v>
      </c>
      <c r="BSA12" s="34" t="e">
        <f t="shared" si="49"/>
        <v>#DIV/0!</v>
      </c>
      <c r="BSB12" s="34" t="e">
        <f t="shared" si="49"/>
        <v>#DIV/0!</v>
      </c>
      <c r="BSC12" s="34" t="e">
        <f t="shared" si="49"/>
        <v>#DIV/0!</v>
      </c>
      <c r="BSD12" s="34" t="e">
        <f t="shared" si="49"/>
        <v>#DIV/0!</v>
      </c>
      <c r="BSE12" s="34" t="e">
        <f t="shared" si="49"/>
        <v>#DIV/0!</v>
      </c>
      <c r="BSF12" s="34" t="e">
        <f t="shared" si="49"/>
        <v>#DIV/0!</v>
      </c>
      <c r="BSG12" s="34" t="e">
        <f t="shared" si="49"/>
        <v>#DIV/0!</v>
      </c>
      <c r="BSH12" s="34" t="e">
        <f t="shared" si="49"/>
        <v>#DIV/0!</v>
      </c>
      <c r="BSI12" s="34" t="e">
        <f t="shared" si="49"/>
        <v>#DIV/0!</v>
      </c>
      <c r="BSJ12" s="34" t="e">
        <f t="shared" si="49"/>
        <v>#DIV/0!</v>
      </c>
      <c r="BSK12" s="34" t="e">
        <f t="shared" si="49"/>
        <v>#DIV/0!</v>
      </c>
      <c r="BSL12" s="34" t="e">
        <f t="shared" si="49"/>
        <v>#DIV/0!</v>
      </c>
      <c r="BSM12" s="34" t="e">
        <f t="shared" si="49"/>
        <v>#DIV/0!</v>
      </c>
      <c r="BSN12" s="34" t="e">
        <f t="shared" si="49"/>
        <v>#DIV/0!</v>
      </c>
      <c r="BSO12" s="34" t="e">
        <f t="shared" si="49"/>
        <v>#DIV/0!</v>
      </c>
      <c r="BSP12" s="34" t="e">
        <f t="shared" si="50"/>
        <v>#DIV/0!</v>
      </c>
      <c r="BSQ12" s="34" t="e">
        <f t="shared" si="50"/>
        <v>#DIV/0!</v>
      </c>
      <c r="BSR12" s="34" t="e">
        <f t="shared" si="50"/>
        <v>#DIV/0!</v>
      </c>
      <c r="BSS12" s="34" t="e">
        <f t="shared" si="50"/>
        <v>#DIV/0!</v>
      </c>
      <c r="BST12" s="34" t="e">
        <f t="shared" si="50"/>
        <v>#DIV/0!</v>
      </c>
      <c r="BSU12" s="34" t="e">
        <f t="shared" si="50"/>
        <v>#DIV/0!</v>
      </c>
      <c r="BSV12" s="34" t="e">
        <f t="shared" si="50"/>
        <v>#DIV/0!</v>
      </c>
      <c r="BSW12" s="34" t="e">
        <f t="shared" si="50"/>
        <v>#DIV/0!</v>
      </c>
      <c r="BSX12" s="34" t="e">
        <f t="shared" si="50"/>
        <v>#DIV/0!</v>
      </c>
      <c r="BSY12" s="34" t="e">
        <f t="shared" si="50"/>
        <v>#DIV/0!</v>
      </c>
      <c r="BSZ12" s="34" t="e">
        <f t="shared" si="50"/>
        <v>#DIV/0!</v>
      </c>
      <c r="BTA12" s="34" t="e">
        <f t="shared" si="50"/>
        <v>#DIV/0!</v>
      </c>
      <c r="BTB12" s="34" t="e">
        <f t="shared" si="50"/>
        <v>#DIV/0!</v>
      </c>
      <c r="BTC12" s="34" t="e">
        <f t="shared" si="50"/>
        <v>#DIV/0!</v>
      </c>
      <c r="BTD12" s="34" t="e">
        <f t="shared" si="50"/>
        <v>#DIV/0!</v>
      </c>
      <c r="BTE12" s="34" t="e">
        <f t="shared" si="50"/>
        <v>#DIV/0!</v>
      </c>
      <c r="BTF12" s="34" t="e">
        <f t="shared" si="51"/>
        <v>#DIV/0!</v>
      </c>
      <c r="BTG12" s="34" t="e">
        <f t="shared" si="51"/>
        <v>#DIV/0!</v>
      </c>
      <c r="BTH12" s="34" t="e">
        <f t="shared" si="51"/>
        <v>#DIV/0!</v>
      </c>
      <c r="BTI12" s="34" t="e">
        <f t="shared" si="51"/>
        <v>#DIV/0!</v>
      </c>
      <c r="BTJ12" s="34" t="e">
        <f t="shared" si="51"/>
        <v>#DIV/0!</v>
      </c>
      <c r="BTK12" s="34" t="e">
        <f t="shared" si="51"/>
        <v>#DIV/0!</v>
      </c>
      <c r="BTL12" s="34" t="e">
        <f t="shared" si="51"/>
        <v>#DIV/0!</v>
      </c>
      <c r="BTM12" s="34" t="e">
        <f t="shared" si="51"/>
        <v>#DIV/0!</v>
      </c>
      <c r="BTN12" s="34" t="e">
        <f t="shared" si="51"/>
        <v>#DIV/0!</v>
      </c>
      <c r="BTO12" s="34" t="e">
        <f t="shared" si="51"/>
        <v>#DIV/0!</v>
      </c>
      <c r="BTP12" s="34" t="e">
        <f t="shared" si="51"/>
        <v>#DIV/0!</v>
      </c>
      <c r="BTQ12" s="34" t="e">
        <f t="shared" si="51"/>
        <v>#DIV/0!</v>
      </c>
      <c r="BTR12" s="34" t="e">
        <f t="shared" si="51"/>
        <v>#DIV/0!</v>
      </c>
      <c r="BTS12" s="34" t="e">
        <f t="shared" si="51"/>
        <v>#DIV/0!</v>
      </c>
      <c r="BTT12" s="34" t="e">
        <f t="shared" si="51"/>
        <v>#DIV/0!</v>
      </c>
      <c r="BTU12" s="34" t="e">
        <f t="shared" si="51"/>
        <v>#DIV/0!</v>
      </c>
      <c r="BTV12" s="34" t="e">
        <f t="shared" si="52"/>
        <v>#DIV/0!</v>
      </c>
      <c r="BTW12" s="34" t="e">
        <f t="shared" si="52"/>
        <v>#DIV/0!</v>
      </c>
      <c r="BTX12" s="34" t="e">
        <f t="shared" si="52"/>
        <v>#DIV/0!</v>
      </c>
      <c r="BTY12" s="34" t="e">
        <f t="shared" si="52"/>
        <v>#DIV/0!</v>
      </c>
      <c r="BTZ12" s="34" t="e">
        <f t="shared" si="52"/>
        <v>#DIV/0!</v>
      </c>
      <c r="BUA12" s="34" t="e">
        <f t="shared" si="52"/>
        <v>#DIV/0!</v>
      </c>
      <c r="BUB12" s="34" t="e">
        <f t="shared" si="52"/>
        <v>#DIV/0!</v>
      </c>
      <c r="BUC12" s="34" t="e">
        <f t="shared" si="52"/>
        <v>#DIV/0!</v>
      </c>
      <c r="BUD12" s="34" t="e">
        <f t="shared" si="52"/>
        <v>#DIV/0!</v>
      </c>
      <c r="BUE12" s="34" t="e">
        <f t="shared" si="52"/>
        <v>#DIV/0!</v>
      </c>
      <c r="BUF12" s="34" t="e">
        <f t="shared" si="52"/>
        <v>#DIV/0!</v>
      </c>
      <c r="BUG12" s="34" t="e">
        <f t="shared" si="52"/>
        <v>#DIV/0!</v>
      </c>
      <c r="BUH12" s="34" t="e">
        <f t="shared" si="52"/>
        <v>#DIV/0!</v>
      </c>
      <c r="BUI12" s="34" t="e">
        <f t="shared" si="52"/>
        <v>#DIV/0!</v>
      </c>
      <c r="BUJ12" s="34" t="e">
        <f t="shared" si="52"/>
        <v>#DIV/0!</v>
      </c>
      <c r="BUK12" s="34" t="e">
        <f t="shared" si="52"/>
        <v>#DIV/0!</v>
      </c>
      <c r="BUL12" s="34" t="e">
        <f t="shared" si="53"/>
        <v>#DIV/0!</v>
      </c>
      <c r="BUM12" s="34" t="e">
        <f t="shared" si="53"/>
        <v>#DIV/0!</v>
      </c>
      <c r="BUN12" s="34" t="e">
        <f t="shared" si="53"/>
        <v>#DIV/0!</v>
      </c>
      <c r="BUO12" s="34" t="e">
        <f t="shared" si="53"/>
        <v>#DIV/0!</v>
      </c>
      <c r="BUP12" s="284" t="e">
        <f t="shared" si="54"/>
        <v>#DIV/0!</v>
      </c>
      <c r="BUQ12" s="110" t="e">
        <f t="shared" si="54"/>
        <v>#DIV/0!</v>
      </c>
      <c r="BUR12" s="110" t="e">
        <f t="shared" si="54"/>
        <v>#DIV/0!</v>
      </c>
      <c r="BUS12" s="110" t="e">
        <f t="shared" si="54"/>
        <v>#DIV/0!</v>
      </c>
      <c r="BUT12" s="110" t="e">
        <f t="shared" si="54"/>
        <v>#DIV/0!</v>
      </c>
      <c r="BUU12" s="110" t="e">
        <f t="shared" si="54"/>
        <v>#DIV/0!</v>
      </c>
      <c r="BUV12" s="110" t="e">
        <f t="shared" si="54"/>
        <v>#DIV/0!</v>
      </c>
      <c r="BUW12" s="110" t="e">
        <f t="shared" si="54"/>
        <v>#DIV/0!</v>
      </c>
      <c r="BUX12" s="110" t="e">
        <f t="shared" si="54"/>
        <v>#DIV/0!</v>
      </c>
      <c r="BUY12" s="110" t="e">
        <f t="shared" si="54"/>
        <v>#DIV/0!</v>
      </c>
      <c r="BUZ12" s="110" t="e">
        <f t="shared" si="54"/>
        <v>#DIV/0!</v>
      </c>
      <c r="BVA12" s="110" t="e">
        <f t="shared" si="54"/>
        <v>#DIV/0!</v>
      </c>
      <c r="BVB12" s="110" t="e">
        <f t="shared" si="54"/>
        <v>#DIV/0!</v>
      </c>
      <c r="BVC12" s="110" t="e">
        <f t="shared" si="54"/>
        <v>#DIV/0!</v>
      </c>
      <c r="BVD12" s="110" t="e">
        <f t="shared" si="54"/>
        <v>#DIV/0!</v>
      </c>
      <c r="BVE12" s="110" t="e">
        <f t="shared" si="54"/>
        <v>#DIV/0!</v>
      </c>
      <c r="BVF12" s="110" t="e">
        <f t="shared" si="55"/>
        <v>#DIV/0!</v>
      </c>
      <c r="BVG12" s="110" t="e">
        <f t="shared" si="55"/>
        <v>#DIV/0!</v>
      </c>
      <c r="BVH12" s="110" t="e">
        <f t="shared" si="55"/>
        <v>#DIV/0!</v>
      </c>
      <c r="BVI12" s="110" t="e">
        <f t="shared" si="55"/>
        <v>#DIV/0!</v>
      </c>
      <c r="BVJ12" s="110" t="e">
        <f t="shared" si="55"/>
        <v>#DIV/0!</v>
      </c>
      <c r="BVK12" s="110" t="e">
        <f t="shared" si="55"/>
        <v>#DIV/0!</v>
      </c>
      <c r="BVL12" s="110" t="e">
        <f t="shared" si="55"/>
        <v>#DIV/0!</v>
      </c>
      <c r="BVM12" s="110" t="e">
        <f t="shared" si="55"/>
        <v>#DIV/0!</v>
      </c>
      <c r="BVN12" s="110" t="e">
        <f t="shared" si="55"/>
        <v>#DIV/0!</v>
      </c>
      <c r="BVO12" s="110" t="e">
        <f t="shared" si="55"/>
        <v>#DIV/0!</v>
      </c>
      <c r="BVP12" s="110" t="e">
        <f t="shared" si="55"/>
        <v>#DIV/0!</v>
      </c>
      <c r="BVQ12" s="110" t="e">
        <f t="shared" si="55"/>
        <v>#DIV/0!</v>
      </c>
      <c r="BVR12" s="110" t="e">
        <f t="shared" si="55"/>
        <v>#DIV/0!</v>
      </c>
      <c r="BVS12" s="110" t="e">
        <f t="shared" si="55"/>
        <v>#DIV/0!</v>
      </c>
      <c r="BVT12" s="110" t="e">
        <f t="shared" si="55"/>
        <v>#DIV/0!</v>
      </c>
      <c r="BVU12" s="110" t="e">
        <f t="shared" si="55"/>
        <v>#DIV/0!</v>
      </c>
      <c r="BVV12" s="110" t="e">
        <f t="shared" si="56"/>
        <v>#DIV/0!</v>
      </c>
      <c r="BVW12" s="110" t="e">
        <f t="shared" si="56"/>
        <v>#DIV/0!</v>
      </c>
      <c r="BVX12" s="110" t="e">
        <f t="shared" si="56"/>
        <v>#DIV/0!</v>
      </c>
      <c r="BVY12" s="110" t="e">
        <f t="shared" si="56"/>
        <v>#DIV/0!</v>
      </c>
      <c r="BVZ12" s="110" t="e">
        <f t="shared" si="56"/>
        <v>#DIV/0!</v>
      </c>
      <c r="BWA12" s="110" t="e">
        <f t="shared" si="56"/>
        <v>#DIV/0!</v>
      </c>
      <c r="BWB12" s="110" t="e">
        <f t="shared" si="56"/>
        <v>#DIV/0!</v>
      </c>
      <c r="BWC12" s="110" t="e">
        <f t="shared" si="56"/>
        <v>#DIV/0!</v>
      </c>
      <c r="BWD12" s="110" t="e">
        <f t="shared" si="56"/>
        <v>#DIV/0!</v>
      </c>
      <c r="BWE12" s="110" t="e">
        <f t="shared" si="56"/>
        <v>#DIV/0!</v>
      </c>
      <c r="BWF12" s="110" t="e">
        <f t="shared" si="56"/>
        <v>#DIV/0!</v>
      </c>
      <c r="BWG12" s="110" t="e">
        <f t="shared" si="56"/>
        <v>#DIV/0!</v>
      </c>
      <c r="BWH12" s="110" t="e">
        <f t="shared" si="56"/>
        <v>#DIV/0!</v>
      </c>
      <c r="BWI12" s="110" t="e">
        <f t="shared" si="56"/>
        <v>#DIV/0!</v>
      </c>
      <c r="BWJ12" s="110" t="e">
        <f t="shared" si="56"/>
        <v>#DIV/0!</v>
      </c>
      <c r="BWK12" s="110" t="e">
        <f t="shared" si="56"/>
        <v>#DIV/0!</v>
      </c>
      <c r="BWL12" s="110" t="e">
        <f t="shared" si="57"/>
        <v>#DIV/0!</v>
      </c>
      <c r="BWM12" s="110" t="e">
        <f t="shared" si="57"/>
        <v>#DIV/0!</v>
      </c>
      <c r="BWN12" s="110" t="e">
        <f t="shared" si="57"/>
        <v>#DIV/0!</v>
      </c>
      <c r="BWO12" s="110" t="e">
        <f t="shared" si="57"/>
        <v>#DIV/0!</v>
      </c>
      <c r="BWP12" s="110" t="e">
        <f t="shared" si="57"/>
        <v>#DIV/0!</v>
      </c>
      <c r="BWQ12" s="110" t="e">
        <f t="shared" si="57"/>
        <v>#DIV/0!</v>
      </c>
      <c r="BWR12" s="110" t="e">
        <f t="shared" si="57"/>
        <v>#DIV/0!</v>
      </c>
      <c r="BWS12" s="110" t="e">
        <f t="shared" si="57"/>
        <v>#DIV/0!</v>
      </c>
      <c r="BWT12" s="110" t="e">
        <f t="shared" si="57"/>
        <v>#DIV/0!</v>
      </c>
      <c r="BWU12" s="110" t="e">
        <f t="shared" si="57"/>
        <v>#DIV/0!</v>
      </c>
      <c r="BWV12" s="110" t="e">
        <f t="shared" si="57"/>
        <v>#DIV/0!</v>
      </c>
      <c r="BWW12" s="110" t="e">
        <f t="shared" si="57"/>
        <v>#DIV/0!</v>
      </c>
      <c r="BWX12" s="110" t="e">
        <f t="shared" si="57"/>
        <v>#DIV/0!</v>
      </c>
      <c r="BWY12" s="110" t="e">
        <f t="shared" si="57"/>
        <v>#DIV/0!</v>
      </c>
      <c r="BWZ12" s="110" t="e">
        <f t="shared" si="57"/>
        <v>#DIV/0!</v>
      </c>
      <c r="BXA12" s="110" t="e">
        <f t="shared" si="57"/>
        <v>#DIV/0!</v>
      </c>
      <c r="BXB12" s="110" t="e">
        <f t="shared" si="58"/>
        <v>#DIV/0!</v>
      </c>
      <c r="BXC12" s="356" t="e">
        <f t="shared" si="59"/>
        <v>#DIV/0!</v>
      </c>
      <c r="BXD12" s="112" t="e">
        <f t="shared" si="59"/>
        <v>#DIV/0!</v>
      </c>
      <c r="BXE12" s="112" t="e">
        <f t="shared" si="59"/>
        <v>#DIV/0!</v>
      </c>
      <c r="BXF12" s="112" t="e">
        <f t="shared" si="59"/>
        <v>#DIV/0!</v>
      </c>
      <c r="BXG12" s="112" t="e">
        <f t="shared" si="59"/>
        <v>#DIV/0!</v>
      </c>
      <c r="BXH12" s="112" t="e">
        <f t="shared" si="59"/>
        <v>#DIV/0!</v>
      </c>
      <c r="BXI12" s="112" t="e">
        <f t="shared" si="59"/>
        <v>#DIV/0!</v>
      </c>
      <c r="BXJ12" s="112" t="e">
        <f t="shared" si="59"/>
        <v>#DIV/0!</v>
      </c>
      <c r="BXK12" s="112" t="e">
        <f t="shared" si="59"/>
        <v>#DIV/0!</v>
      </c>
      <c r="BXL12" s="112" t="e">
        <f t="shared" si="59"/>
        <v>#DIV/0!</v>
      </c>
      <c r="BXM12" s="112" t="e">
        <f t="shared" si="59"/>
        <v>#DIV/0!</v>
      </c>
      <c r="BXN12" s="112" t="e">
        <f t="shared" si="59"/>
        <v>#DIV/0!</v>
      </c>
      <c r="BXO12" s="112" t="e">
        <f t="shared" si="59"/>
        <v>#DIV/0!</v>
      </c>
      <c r="BXP12" s="112" t="e">
        <f t="shared" si="59"/>
        <v>#DIV/0!</v>
      </c>
      <c r="BXQ12" s="112" t="e">
        <f t="shared" si="59"/>
        <v>#DIV/0!</v>
      </c>
      <c r="BXR12" s="112" t="e">
        <f t="shared" si="59"/>
        <v>#DIV/0!</v>
      </c>
      <c r="BXS12" s="112" t="e">
        <f t="shared" si="60"/>
        <v>#DIV/0!</v>
      </c>
      <c r="BXT12" s="112" t="e">
        <f t="shared" si="60"/>
        <v>#DIV/0!</v>
      </c>
      <c r="BXU12" s="112" t="e">
        <f t="shared" si="60"/>
        <v>#DIV/0!</v>
      </c>
      <c r="BXV12" s="112" t="e">
        <f t="shared" si="60"/>
        <v>#DIV/0!</v>
      </c>
      <c r="BXW12" s="112" t="e">
        <f t="shared" si="60"/>
        <v>#DIV/0!</v>
      </c>
      <c r="BXX12" s="112" t="e">
        <f t="shared" si="60"/>
        <v>#DIV/0!</v>
      </c>
      <c r="BXY12" s="112" t="e">
        <f t="shared" si="60"/>
        <v>#DIV/0!</v>
      </c>
      <c r="BXZ12" s="112" t="e">
        <f t="shared" si="60"/>
        <v>#DIV/0!</v>
      </c>
      <c r="BYA12" s="112" t="e">
        <f t="shared" si="60"/>
        <v>#DIV/0!</v>
      </c>
      <c r="BYB12" s="112" t="e">
        <f t="shared" si="60"/>
        <v>#DIV/0!</v>
      </c>
      <c r="BYC12" s="112" t="e">
        <f t="shared" si="60"/>
        <v>#DIV/0!</v>
      </c>
      <c r="BYD12" s="112" t="e">
        <f t="shared" si="60"/>
        <v>#DIV/0!</v>
      </c>
      <c r="BYE12" s="112" t="e">
        <f t="shared" si="60"/>
        <v>#DIV/0!</v>
      </c>
      <c r="BYF12" s="112" t="e">
        <f t="shared" si="60"/>
        <v>#DIV/0!</v>
      </c>
      <c r="BYG12" s="112" t="e">
        <f t="shared" si="60"/>
        <v>#DIV/0!</v>
      </c>
      <c r="BYH12" s="112" t="e">
        <f t="shared" si="60"/>
        <v>#DIV/0!</v>
      </c>
      <c r="BYI12" s="112" t="e">
        <f t="shared" si="61"/>
        <v>#DIV/0!</v>
      </c>
      <c r="BYJ12" s="112" t="e">
        <f t="shared" si="61"/>
        <v>#DIV/0!</v>
      </c>
      <c r="BYK12" s="112" t="e">
        <f t="shared" si="61"/>
        <v>#DIV/0!</v>
      </c>
      <c r="BYL12" s="112" t="e">
        <f t="shared" si="61"/>
        <v>#DIV/0!</v>
      </c>
      <c r="BYM12" s="112" t="e">
        <f t="shared" si="61"/>
        <v>#DIV/0!</v>
      </c>
      <c r="BYN12" s="112" t="e">
        <f t="shared" si="61"/>
        <v>#DIV/0!</v>
      </c>
      <c r="BYO12" s="112" t="e">
        <f t="shared" si="61"/>
        <v>#DIV/0!</v>
      </c>
      <c r="BYP12" s="112" t="e">
        <f t="shared" si="61"/>
        <v>#DIV/0!</v>
      </c>
      <c r="BYQ12" s="112" t="e">
        <f t="shared" si="61"/>
        <v>#DIV/0!</v>
      </c>
      <c r="BYR12" s="112" t="e">
        <f t="shared" si="61"/>
        <v>#DIV/0!</v>
      </c>
      <c r="BYS12" s="112" t="e">
        <f t="shared" si="61"/>
        <v>#DIV/0!</v>
      </c>
      <c r="BYT12" s="112" t="e">
        <f t="shared" si="61"/>
        <v>#DIV/0!</v>
      </c>
      <c r="BYU12" s="112" t="e">
        <f t="shared" si="61"/>
        <v>#DIV/0!</v>
      </c>
      <c r="BYV12" s="112" t="e">
        <f t="shared" si="61"/>
        <v>#DIV/0!</v>
      </c>
      <c r="BYW12" s="112" t="e">
        <f t="shared" si="61"/>
        <v>#DIV/0!</v>
      </c>
      <c r="BYX12" s="112" t="e">
        <f t="shared" si="61"/>
        <v>#DIV/0!</v>
      </c>
      <c r="BYY12" s="112" t="e">
        <f t="shared" si="62"/>
        <v>#DIV/0!</v>
      </c>
      <c r="BYZ12" s="112" t="e">
        <f t="shared" si="62"/>
        <v>#DIV/0!</v>
      </c>
      <c r="BZA12" s="112" t="e">
        <f t="shared" si="62"/>
        <v>#DIV/0!</v>
      </c>
      <c r="BZB12" s="112" t="e">
        <f t="shared" si="62"/>
        <v>#DIV/0!</v>
      </c>
      <c r="BZC12" s="112" t="e">
        <f t="shared" si="62"/>
        <v>#DIV/0!</v>
      </c>
      <c r="BZD12" s="112" t="e">
        <f t="shared" si="62"/>
        <v>#DIV/0!</v>
      </c>
      <c r="BZE12" s="112" t="e">
        <f t="shared" si="62"/>
        <v>#DIV/0!</v>
      </c>
      <c r="BZF12" s="112" t="e">
        <f t="shared" si="62"/>
        <v>#DIV/0!</v>
      </c>
      <c r="BZG12" s="112" t="e">
        <f t="shared" si="62"/>
        <v>#DIV/0!</v>
      </c>
      <c r="BZH12" s="112" t="e">
        <f t="shared" si="62"/>
        <v>#DIV/0!</v>
      </c>
      <c r="BZI12" s="112" t="e">
        <f t="shared" si="62"/>
        <v>#DIV/0!</v>
      </c>
      <c r="BZJ12" s="112" t="e">
        <f t="shared" si="62"/>
        <v>#DIV/0!</v>
      </c>
      <c r="BZK12" s="112" t="e">
        <f t="shared" si="62"/>
        <v>#DIV/0!</v>
      </c>
      <c r="BZL12" s="112" t="e">
        <f t="shared" si="62"/>
        <v>#DIV/0!</v>
      </c>
      <c r="BZM12" s="112" t="e">
        <f t="shared" si="62"/>
        <v>#DIV/0!</v>
      </c>
      <c r="BZN12" s="112" t="e">
        <f t="shared" si="62"/>
        <v>#DIV/0!</v>
      </c>
      <c r="BZO12" s="112" t="e">
        <f t="shared" si="63"/>
        <v>#DIV/0!</v>
      </c>
      <c r="BZP12" s="284" t="e">
        <f t="shared" si="64"/>
        <v>#DIV/0!</v>
      </c>
      <c r="BZQ12" s="110" t="e">
        <f t="shared" si="64"/>
        <v>#DIV/0!</v>
      </c>
      <c r="BZR12" s="110" t="e">
        <f t="shared" si="64"/>
        <v>#DIV/0!</v>
      </c>
      <c r="BZS12" s="110" t="e">
        <f t="shared" si="64"/>
        <v>#DIV/0!</v>
      </c>
      <c r="BZT12" s="110" t="e">
        <f t="shared" si="64"/>
        <v>#DIV/0!</v>
      </c>
      <c r="BZU12" s="110" t="e">
        <f t="shared" si="64"/>
        <v>#DIV/0!</v>
      </c>
      <c r="BZV12" s="110" t="e">
        <f t="shared" si="64"/>
        <v>#DIV/0!</v>
      </c>
      <c r="BZW12" s="110" t="e">
        <f t="shared" si="64"/>
        <v>#DIV/0!</v>
      </c>
      <c r="BZX12" s="110" t="e">
        <f t="shared" si="64"/>
        <v>#DIV/0!</v>
      </c>
      <c r="BZY12" s="110" t="e">
        <f t="shared" si="64"/>
        <v>#DIV/0!</v>
      </c>
      <c r="BZZ12" s="110" t="e">
        <f t="shared" si="64"/>
        <v>#DIV/0!</v>
      </c>
      <c r="CAA12" s="110" t="e">
        <f t="shared" si="64"/>
        <v>#DIV/0!</v>
      </c>
      <c r="CAB12" s="110" t="e">
        <f t="shared" si="64"/>
        <v>#DIV/0!</v>
      </c>
      <c r="CAC12" s="110" t="e">
        <f t="shared" si="64"/>
        <v>#DIV/0!</v>
      </c>
      <c r="CAD12" s="110" t="e">
        <f t="shared" si="64"/>
        <v>#DIV/0!</v>
      </c>
      <c r="CAE12" s="110" t="e">
        <f t="shared" si="64"/>
        <v>#DIV/0!</v>
      </c>
      <c r="CAF12" s="110" t="e">
        <f t="shared" si="65"/>
        <v>#DIV/0!</v>
      </c>
      <c r="CAG12" s="110" t="e">
        <f t="shared" si="65"/>
        <v>#DIV/0!</v>
      </c>
      <c r="CAH12" s="110" t="e">
        <f t="shared" si="65"/>
        <v>#DIV/0!</v>
      </c>
      <c r="CAI12" s="110" t="e">
        <f t="shared" si="65"/>
        <v>#DIV/0!</v>
      </c>
      <c r="CAJ12" s="110" t="e">
        <f t="shared" si="65"/>
        <v>#DIV/0!</v>
      </c>
      <c r="CAK12" s="110" t="e">
        <f t="shared" si="65"/>
        <v>#DIV/0!</v>
      </c>
      <c r="CAL12" s="110" t="e">
        <f t="shared" si="65"/>
        <v>#DIV/0!</v>
      </c>
      <c r="CAM12" s="110" t="e">
        <f t="shared" si="65"/>
        <v>#DIV/0!</v>
      </c>
      <c r="CAN12" s="110" t="e">
        <f t="shared" si="65"/>
        <v>#DIV/0!</v>
      </c>
      <c r="CAO12" s="110" t="e">
        <f t="shared" si="65"/>
        <v>#DIV/0!</v>
      </c>
      <c r="CAP12" s="110" t="e">
        <f t="shared" si="65"/>
        <v>#DIV/0!</v>
      </c>
      <c r="CAQ12" s="110" t="e">
        <f t="shared" si="65"/>
        <v>#DIV/0!</v>
      </c>
      <c r="CAR12" s="110" t="e">
        <f t="shared" si="65"/>
        <v>#DIV/0!</v>
      </c>
      <c r="CAS12" s="110" t="e">
        <f t="shared" si="65"/>
        <v>#DIV/0!</v>
      </c>
      <c r="CAT12" s="110" t="e">
        <f t="shared" si="65"/>
        <v>#DIV/0!</v>
      </c>
      <c r="CAU12" s="110" t="e">
        <f t="shared" si="65"/>
        <v>#DIV/0!</v>
      </c>
      <c r="CAV12" s="110" t="e">
        <f t="shared" si="66"/>
        <v>#DIV/0!</v>
      </c>
      <c r="CAW12" s="110" t="e">
        <f t="shared" si="66"/>
        <v>#DIV/0!</v>
      </c>
      <c r="CAX12" s="110" t="e">
        <f t="shared" si="66"/>
        <v>#DIV/0!</v>
      </c>
      <c r="CAY12" s="110" t="e">
        <f t="shared" si="66"/>
        <v>#DIV/0!</v>
      </c>
      <c r="CAZ12" s="110" t="e">
        <f t="shared" si="66"/>
        <v>#DIV/0!</v>
      </c>
      <c r="CBA12" s="110" t="e">
        <f t="shared" si="66"/>
        <v>#DIV/0!</v>
      </c>
      <c r="CBB12" s="110" t="e">
        <f t="shared" si="66"/>
        <v>#DIV/0!</v>
      </c>
      <c r="CBC12" s="110" t="e">
        <f t="shared" si="66"/>
        <v>#DIV/0!</v>
      </c>
      <c r="CBD12" s="110" t="e">
        <f t="shared" si="66"/>
        <v>#DIV/0!</v>
      </c>
      <c r="CBE12" s="110" t="e">
        <f t="shared" si="66"/>
        <v>#DIV/0!</v>
      </c>
      <c r="CBF12" s="110" t="e">
        <f t="shared" si="66"/>
        <v>#DIV/0!</v>
      </c>
      <c r="CBG12" s="110" t="e">
        <f t="shared" si="66"/>
        <v>#DIV/0!</v>
      </c>
      <c r="CBH12" s="110" t="e">
        <f t="shared" si="66"/>
        <v>#DIV/0!</v>
      </c>
      <c r="CBI12" s="110" t="e">
        <f t="shared" si="66"/>
        <v>#DIV/0!</v>
      </c>
      <c r="CBJ12" s="110" t="e">
        <f t="shared" si="66"/>
        <v>#DIV/0!</v>
      </c>
      <c r="CBK12" s="110" t="e">
        <f t="shared" si="66"/>
        <v>#DIV/0!</v>
      </c>
      <c r="CBL12" s="110" t="e">
        <f t="shared" si="67"/>
        <v>#DIV/0!</v>
      </c>
      <c r="CBM12" s="110" t="e">
        <f t="shared" si="67"/>
        <v>#DIV/0!</v>
      </c>
      <c r="CBN12" s="110" t="e">
        <f t="shared" si="67"/>
        <v>#DIV/0!</v>
      </c>
      <c r="CBO12" s="110" t="e">
        <f t="shared" si="67"/>
        <v>#DIV/0!</v>
      </c>
      <c r="CBP12" s="110" t="e">
        <f t="shared" si="67"/>
        <v>#DIV/0!</v>
      </c>
      <c r="CBQ12" s="110" t="e">
        <f t="shared" si="67"/>
        <v>#DIV/0!</v>
      </c>
      <c r="CBR12" s="110" t="e">
        <f t="shared" si="67"/>
        <v>#DIV/0!</v>
      </c>
      <c r="CBS12" s="110" t="e">
        <f t="shared" si="67"/>
        <v>#DIV/0!</v>
      </c>
      <c r="CBT12" s="110" t="e">
        <f t="shared" si="67"/>
        <v>#DIV/0!</v>
      </c>
      <c r="CBU12" s="110" t="e">
        <f t="shared" si="67"/>
        <v>#DIV/0!</v>
      </c>
      <c r="CBV12" s="110" t="e">
        <f t="shared" si="67"/>
        <v>#DIV/0!</v>
      </c>
      <c r="CBW12" s="110" t="e">
        <f t="shared" si="67"/>
        <v>#DIV/0!</v>
      </c>
      <c r="CBX12" s="110" t="e">
        <f t="shared" si="67"/>
        <v>#DIV/0!</v>
      </c>
      <c r="CBY12" s="110" t="e">
        <f t="shared" si="67"/>
        <v>#DIV/0!</v>
      </c>
      <c r="CBZ12" s="110" t="e">
        <f t="shared" si="67"/>
        <v>#DIV/0!</v>
      </c>
      <c r="CCA12" s="110" t="e">
        <f t="shared" si="67"/>
        <v>#DIV/0!</v>
      </c>
      <c r="CCB12" s="110" t="e">
        <f t="shared" si="68"/>
        <v>#DIV/0!</v>
      </c>
      <c r="CCC12" s="284" t="e">
        <f t="shared" si="69"/>
        <v>#DIV/0!</v>
      </c>
      <c r="CCD12" s="110" t="e">
        <f t="shared" si="69"/>
        <v>#DIV/0!</v>
      </c>
      <c r="CCE12" s="110" t="e">
        <f t="shared" si="69"/>
        <v>#DIV/0!</v>
      </c>
      <c r="CCF12" s="110" t="e">
        <f t="shared" si="69"/>
        <v>#DIV/0!</v>
      </c>
      <c r="CCG12" s="110" t="e">
        <f t="shared" si="69"/>
        <v>#DIV/0!</v>
      </c>
      <c r="CCH12" s="110" t="e">
        <f t="shared" si="69"/>
        <v>#DIV/0!</v>
      </c>
      <c r="CCI12" s="110" t="e">
        <f t="shared" si="69"/>
        <v>#DIV/0!</v>
      </c>
      <c r="CCJ12" s="110" t="e">
        <f t="shared" si="69"/>
        <v>#DIV/0!</v>
      </c>
      <c r="CCK12" s="110" t="e">
        <f t="shared" si="69"/>
        <v>#DIV/0!</v>
      </c>
      <c r="CCL12" s="110" t="e">
        <f t="shared" si="69"/>
        <v>#DIV/0!</v>
      </c>
      <c r="CCM12" s="110" t="e">
        <f t="shared" si="69"/>
        <v>#DIV/0!</v>
      </c>
      <c r="CCN12" s="110" t="e">
        <f t="shared" si="69"/>
        <v>#DIV/0!</v>
      </c>
      <c r="CCO12" s="110" t="e">
        <f t="shared" si="69"/>
        <v>#DIV/0!</v>
      </c>
      <c r="CCP12" s="110" t="e">
        <f t="shared" si="69"/>
        <v>#DIV/0!</v>
      </c>
      <c r="CCQ12" s="110" t="e">
        <f t="shared" si="69"/>
        <v>#DIV/0!</v>
      </c>
      <c r="CCR12" s="110" t="e">
        <f t="shared" si="69"/>
        <v>#DIV/0!</v>
      </c>
      <c r="CCS12" s="110" t="e">
        <f t="shared" si="70"/>
        <v>#DIV/0!</v>
      </c>
      <c r="CCT12" s="110" t="e">
        <f t="shared" si="70"/>
        <v>#DIV/0!</v>
      </c>
      <c r="CCU12" s="110" t="e">
        <f t="shared" si="70"/>
        <v>#DIV/0!</v>
      </c>
      <c r="CCV12" s="110" t="e">
        <f t="shared" si="70"/>
        <v>#DIV/0!</v>
      </c>
      <c r="CCW12" s="110" t="e">
        <f t="shared" si="70"/>
        <v>#DIV/0!</v>
      </c>
      <c r="CCX12" s="110" t="e">
        <f t="shared" si="70"/>
        <v>#DIV/0!</v>
      </c>
      <c r="CCY12" s="110" t="e">
        <f t="shared" si="70"/>
        <v>#DIV/0!</v>
      </c>
      <c r="CCZ12" s="110" t="e">
        <f t="shared" si="70"/>
        <v>#DIV/0!</v>
      </c>
      <c r="CDA12" s="110" t="e">
        <f t="shared" si="70"/>
        <v>#DIV/0!</v>
      </c>
      <c r="CDB12" s="110" t="e">
        <f t="shared" si="70"/>
        <v>#DIV/0!</v>
      </c>
      <c r="CDC12" s="110" t="e">
        <f t="shared" si="70"/>
        <v>#DIV/0!</v>
      </c>
      <c r="CDD12" s="110" t="e">
        <f t="shared" si="70"/>
        <v>#DIV/0!</v>
      </c>
      <c r="CDE12" s="110" t="e">
        <f t="shared" si="70"/>
        <v>#DIV/0!</v>
      </c>
      <c r="CDF12" s="110" t="e">
        <f t="shared" si="70"/>
        <v>#DIV/0!</v>
      </c>
      <c r="CDG12" s="110" t="e">
        <f t="shared" si="70"/>
        <v>#DIV/0!</v>
      </c>
      <c r="CDH12" s="110" t="e">
        <f t="shared" si="70"/>
        <v>#DIV/0!</v>
      </c>
      <c r="CDI12" s="110" t="e">
        <f t="shared" si="71"/>
        <v>#DIV/0!</v>
      </c>
      <c r="CDJ12" s="110" t="e">
        <f t="shared" si="71"/>
        <v>#DIV/0!</v>
      </c>
      <c r="CDK12" s="110" t="e">
        <f t="shared" si="71"/>
        <v>#DIV/0!</v>
      </c>
      <c r="CDL12" s="110" t="e">
        <f t="shared" si="71"/>
        <v>#DIV/0!</v>
      </c>
      <c r="CDM12" s="110" t="e">
        <f t="shared" si="71"/>
        <v>#DIV/0!</v>
      </c>
      <c r="CDN12" s="110" t="e">
        <f t="shared" si="71"/>
        <v>#DIV/0!</v>
      </c>
      <c r="CDO12" s="110" t="e">
        <f t="shared" si="71"/>
        <v>#DIV/0!</v>
      </c>
      <c r="CDP12" s="110" t="e">
        <f t="shared" si="71"/>
        <v>#DIV/0!</v>
      </c>
      <c r="CDQ12" s="110" t="e">
        <f t="shared" si="71"/>
        <v>#DIV/0!</v>
      </c>
      <c r="CDR12" s="110" t="e">
        <f t="shared" si="71"/>
        <v>#DIV/0!</v>
      </c>
      <c r="CDS12" s="110" t="e">
        <f t="shared" si="71"/>
        <v>#DIV/0!</v>
      </c>
      <c r="CDT12" s="110" t="e">
        <f t="shared" si="71"/>
        <v>#DIV/0!</v>
      </c>
      <c r="CDU12" s="110" t="e">
        <f t="shared" si="71"/>
        <v>#DIV/0!</v>
      </c>
      <c r="CDV12" s="110" t="e">
        <f t="shared" si="71"/>
        <v>#DIV/0!</v>
      </c>
      <c r="CDW12" s="110" t="e">
        <f t="shared" si="71"/>
        <v>#DIV/0!</v>
      </c>
      <c r="CDX12" s="110" t="e">
        <f t="shared" si="71"/>
        <v>#DIV/0!</v>
      </c>
      <c r="CDY12" s="110" t="e">
        <f t="shared" si="72"/>
        <v>#DIV/0!</v>
      </c>
      <c r="CDZ12" s="110" t="e">
        <f t="shared" si="72"/>
        <v>#DIV/0!</v>
      </c>
      <c r="CEA12" s="110" t="e">
        <f t="shared" si="72"/>
        <v>#DIV/0!</v>
      </c>
      <c r="CEB12" s="110" t="e">
        <f t="shared" si="72"/>
        <v>#DIV/0!</v>
      </c>
      <c r="CEC12" s="110" t="e">
        <f t="shared" si="72"/>
        <v>#DIV/0!</v>
      </c>
      <c r="CED12" s="110" t="e">
        <f t="shared" si="72"/>
        <v>#DIV/0!</v>
      </c>
      <c r="CEE12" s="110" t="e">
        <f t="shared" si="72"/>
        <v>#DIV/0!</v>
      </c>
      <c r="CEF12" s="110" t="e">
        <f t="shared" si="72"/>
        <v>#DIV/0!</v>
      </c>
      <c r="CEG12" s="110" t="e">
        <f t="shared" si="72"/>
        <v>#DIV/0!</v>
      </c>
      <c r="CEH12" s="110" t="e">
        <f t="shared" si="72"/>
        <v>#DIV/0!</v>
      </c>
      <c r="CEI12" s="110" t="e">
        <f t="shared" si="72"/>
        <v>#DIV/0!</v>
      </c>
      <c r="CEJ12" s="110" t="e">
        <f t="shared" si="72"/>
        <v>#DIV/0!</v>
      </c>
      <c r="CEK12" s="110" t="e">
        <f t="shared" si="72"/>
        <v>#DIV/0!</v>
      </c>
      <c r="CEL12" s="110" t="e">
        <f t="shared" si="72"/>
        <v>#DIV/0!</v>
      </c>
      <c r="CEM12" s="110" t="e">
        <f t="shared" si="72"/>
        <v>#DIV/0!</v>
      </c>
      <c r="CEN12" s="110" t="e">
        <f t="shared" si="72"/>
        <v>#DIV/0!</v>
      </c>
      <c r="CEO12" s="110" t="e">
        <f t="shared" si="73"/>
        <v>#DIV/0!</v>
      </c>
      <c r="CEP12" s="284" t="e">
        <f t="shared" si="74"/>
        <v>#DIV/0!</v>
      </c>
      <c r="CEQ12" s="110" t="e">
        <f t="shared" si="74"/>
        <v>#DIV/0!</v>
      </c>
      <c r="CER12" s="110" t="e">
        <f t="shared" si="74"/>
        <v>#DIV/0!</v>
      </c>
      <c r="CES12" s="110" t="e">
        <f t="shared" si="74"/>
        <v>#DIV/0!</v>
      </c>
      <c r="CET12" s="110" t="e">
        <f t="shared" si="74"/>
        <v>#DIV/0!</v>
      </c>
      <c r="CEU12" s="110" t="e">
        <f t="shared" si="74"/>
        <v>#DIV/0!</v>
      </c>
      <c r="CEV12" s="110" t="e">
        <f t="shared" si="74"/>
        <v>#DIV/0!</v>
      </c>
      <c r="CEW12" s="110" t="e">
        <f t="shared" si="74"/>
        <v>#DIV/0!</v>
      </c>
      <c r="CEX12" s="110" t="e">
        <f t="shared" si="74"/>
        <v>#DIV/0!</v>
      </c>
      <c r="CEY12" s="110" t="e">
        <f t="shared" si="74"/>
        <v>#DIV/0!</v>
      </c>
      <c r="CEZ12" s="110" t="e">
        <f t="shared" si="74"/>
        <v>#DIV/0!</v>
      </c>
      <c r="CFA12" s="110" t="e">
        <f t="shared" si="74"/>
        <v>#DIV/0!</v>
      </c>
      <c r="CFB12" s="110" t="e">
        <f t="shared" si="74"/>
        <v>#DIV/0!</v>
      </c>
      <c r="CFC12" s="110" t="e">
        <f t="shared" si="74"/>
        <v>#DIV/0!</v>
      </c>
      <c r="CFD12" s="110" t="e">
        <f t="shared" si="74"/>
        <v>#DIV/0!</v>
      </c>
      <c r="CFE12" s="110" t="e">
        <f t="shared" si="74"/>
        <v>#DIV/0!</v>
      </c>
      <c r="CFF12" s="110" t="e">
        <f t="shared" si="75"/>
        <v>#DIV/0!</v>
      </c>
      <c r="CFG12" s="110" t="e">
        <f t="shared" si="75"/>
        <v>#DIV/0!</v>
      </c>
      <c r="CFH12" s="110" t="e">
        <f t="shared" si="75"/>
        <v>#DIV/0!</v>
      </c>
      <c r="CFI12" s="110" t="e">
        <f t="shared" si="75"/>
        <v>#DIV/0!</v>
      </c>
      <c r="CFJ12" s="110" t="e">
        <f t="shared" si="75"/>
        <v>#DIV/0!</v>
      </c>
      <c r="CFK12" s="110" t="e">
        <f t="shared" si="75"/>
        <v>#DIV/0!</v>
      </c>
      <c r="CFL12" s="110" t="e">
        <f t="shared" si="75"/>
        <v>#DIV/0!</v>
      </c>
      <c r="CFM12" s="110" t="e">
        <f t="shared" si="75"/>
        <v>#DIV/0!</v>
      </c>
      <c r="CFN12" s="110" t="e">
        <f t="shared" si="75"/>
        <v>#DIV/0!</v>
      </c>
      <c r="CFO12" s="110" t="e">
        <f t="shared" si="75"/>
        <v>#DIV/0!</v>
      </c>
      <c r="CFP12" s="110" t="e">
        <f t="shared" si="75"/>
        <v>#DIV/0!</v>
      </c>
      <c r="CFQ12" s="110" t="e">
        <f t="shared" si="75"/>
        <v>#DIV/0!</v>
      </c>
      <c r="CFR12" s="110" t="e">
        <f t="shared" si="75"/>
        <v>#DIV/0!</v>
      </c>
      <c r="CFS12" s="110" t="e">
        <f t="shared" si="75"/>
        <v>#DIV/0!</v>
      </c>
      <c r="CFT12" s="110" t="e">
        <f t="shared" si="75"/>
        <v>#DIV/0!</v>
      </c>
      <c r="CFU12" s="110" t="e">
        <f t="shared" si="75"/>
        <v>#DIV/0!</v>
      </c>
      <c r="CFV12" s="110" t="e">
        <f t="shared" si="76"/>
        <v>#DIV/0!</v>
      </c>
      <c r="CFW12" s="110" t="e">
        <f t="shared" si="76"/>
        <v>#DIV/0!</v>
      </c>
      <c r="CFX12" s="110" t="e">
        <f t="shared" si="76"/>
        <v>#DIV/0!</v>
      </c>
      <c r="CFY12" s="110" t="e">
        <f t="shared" si="76"/>
        <v>#DIV/0!</v>
      </c>
      <c r="CFZ12" s="110" t="e">
        <f t="shared" si="76"/>
        <v>#DIV/0!</v>
      </c>
      <c r="CGA12" s="110" t="e">
        <f t="shared" si="76"/>
        <v>#DIV/0!</v>
      </c>
      <c r="CGB12" s="110" t="e">
        <f t="shared" si="76"/>
        <v>#DIV/0!</v>
      </c>
      <c r="CGC12" s="110" t="e">
        <f t="shared" si="76"/>
        <v>#DIV/0!</v>
      </c>
      <c r="CGD12" s="110" t="e">
        <f t="shared" si="76"/>
        <v>#DIV/0!</v>
      </c>
      <c r="CGE12" s="110" t="e">
        <f t="shared" si="76"/>
        <v>#DIV/0!</v>
      </c>
      <c r="CGF12" s="110" t="e">
        <f t="shared" si="76"/>
        <v>#DIV/0!</v>
      </c>
      <c r="CGG12" s="110" t="e">
        <f t="shared" si="76"/>
        <v>#DIV/0!</v>
      </c>
      <c r="CGH12" s="110" t="e">
        <f t="shared" si="76"/>
        <v>#DIV/0!</v>
      </c>
      <c r="CGI12" s="110" t="e">
        <f t="shared" si="76"/>
        <v>#DIV/0!</v>
      </c>
      <c r="CGJ12" s="110" t="e">
        <f t="shared" si="76"/>
        <v>#DIV/0!</v>
      </c>
      <c r="CGK12" s="110" t="e">
        <f t="shared" si="76"/>
        <v>#DIV/0!</v>
      </c>
      <c r="CGL12" s="110" t="e">
        <f t="shared" si="77"/>
        <v>#DIV/0!</v>
      </c>
      <c r="CGM12" s="110" t="e">
        <f t="shared" si="77"/>
        <v>#DIV/0!</v>
      </c>
      <c r="CGN12" s="110" t="e">
        <f t="shared" si="77"/>
        <v>#DIV/0!</v>
      </c>
      <c r="CGO12" s="110" t="e">
        <f t="shared" si="77"/>
        <v>#DIV/0!</v>
      </c>
      <c r="CGP12" s="110" t="e">
        <f t="shared" si="77"/>
        <v>#DIV/0!</v>
      </c>
      <c r="CGQ12" s="110" t="e">
        <f t="shared" si="77"/>
        <v>#DIV/0!</v>
      </c>
      <c r="CGR12" s="110" t="e">
        <f t="shared" si="77"/>
        <v>#DIV/0!</v>
      </c>
      <c r="CGS12" s="110" t="e">
        <f t="shared" si="77"/>
        <v>#DIV/0!</v>
      </c>
      <c r="CGT12" s="110" t="e">
        <f t="shared" si="77"/>
        <v>#DIV/0!</v>
      </c>
      <c r="CGU12" s="110" t="e">
        <f t="shared" si="77"/>
        <v>#DIV/0!</v>
      </c>
      <c r="CGV12" s="110" t="e">
        <f t="shared" si="77"/>
        <v>#DIV/0!</v>
      </c>
      <c r="CGW12" s="110" t="e">
        <f t="shared" si="77"/>
        <v>#DIV/0!</v>
      </c>
      <c r="CGX12" s="110" t="e">
        <f t="shared" si="77"/>
        <v>#DIV/0!</v>
      </c>
      <c r="CGY12" s="110" t="e">
        <f t="shared" si="77"/>
        <v>#DIV/0!</v>
      </c>
      <c r="CGZ12" s="110" t="e">
        <f t="shared" si="77"/>
        <v>#DIV/0!</v>
      </c>
      <c r="CHA12" s="110" t="e">
        <f t="shared" si="77"/>
        <v>#DIV/0!</v>
      </c>
      <c r="CHB12" s="110" t="e">
        <f t="shared" si="78"/>
        <v>#DIV/0!</v>
      </c>
    </row>
    <row r="13" spans="1:2238" ht="15.75" thickBot="1" x14ac:dyDescent="0.3">
      <c r="A13" s="446"/>
      <c r="B13" s="422">
        <v>1500</v>
      </c>
      <c r="C13" s="432"/>
      <c r="D13" s="432"/>
      <c r="E13" s="378" t="e">
        <f>AVERAGE(BNG13:BNM13)</f>
        <v>#DIV/0!</v>
      </c>
      <c r="F13" s="379" t="e">
        <f>MAX(BNG13:BNM13)</f>
        <v>#DIV/0!</v>
      </c>
      <c r="G13" s="379" t="e">
        <f>MIN(BNG13:BNM13)</f>
        <v>#DIV/0!</v>
      </c>
      <c r="H13" s="380" t="e">
        <f>AVERAGE(BKQ13:BKW13)</f>
        <v>#DIV/0!</v>
      </c>
      <c r="I13" s="381" t="e">
        <f>MAX(BKQ13:BKW13)</f>
        <v>#DIV/0!</v>
      </c>
      <c r="J13" s="381" t="e">
        <f>MIN(BKQ13:BKW13)</f>
        <v>#DIV/0!</v>
      </c>
      <c r="K13" s="380" t="e">
        <f>AVERAGE(BIA13:BIG13)</f>
        <v>#DIV/0!</v>
      </c>
      <c r="L13" s="381" t="e">
        <f>MAX(BIA13:BIG13)</f>
        <v>#DIV/0!</v>
      </c>
      <c r="M13" s="381" t="e">
        <f>MIN(BIA13:BIG13)</f>
        <v>#DIV/0!</v>
      </c>
      <c r="N13" s="369" t="e">
        <f>AVERAGE(BFK13:BFQ13)</f>
        <v>#DIV/0!</v>
      </c>
      <c r="O13" s="375" t="e">
        <f>MAX(BFK13:BFQ13)</f>
        <v>#DIV/0!</v>
      </c>
      <c r="P13" s="375" t="e">
        <f>MIN(BFK13:BFQ13)</f>
        <v>#DIV/0!</v>
      </c>
      <c r="Q13" s="380" t="e">
        <f>AVERAGE(AXW13:AYB13)</f>
        <v>#DIV/0!</v>
      </c>
      <c r="R13" s="381" t="e">
        <f>MAX(AXW13:AYB13)</f>
        <v>#DIV/0!</v>
      </c>
      <c r="S13" s="381" t="e">
        <f>MIN(AXW13:AYB13)</f>
        <v>#DIV/0!</v>
      </c>
      <c r="T13" s="378" t="e">
        <f>AVERAGE(AVH13:AVN13)</f>
        <v>#DIV/0!</v>
      </c>
      <c r="U13" s="379" t="e">
        <f>MAX(AVH13:AVN13)</f>
        <v>#DIV/0!</v>
      </c>
      <c r="V13" s="379" t="e">
        <f>MIN(AVH13:AVN13)</f>
        <v>#DIV/0!</v>
      </c>
      <c r="W13" s="382" t="e">
        <f>(N13*$A$11*$ASH$24)/K13</f>
        <v>#DIV/0!</v>
      </c>
      <c r="X13" s="383" t="e">
        <f>AVERAGE(BXO13:BXT13)</f>
        <v>#DIV/0!</v>
      </c>
      <c r="Y13" s="369" t="e">
        <f>AVERAGE(BVB13:BVG13)</f>
        <v>#DIV/0!</v>
      </c>
      <c r="Z13" s="375" t="e">
        <f>MAX(BVB13:BVG13)</f>
        <v>#DIV/0!</v>
      </c>
      <c r="AA13" s="375" t="e">
        <f>MIN(BVB13:BVG13)</f>
        <v>#DIV/0!</v>
      </c>
      <c r="AB13" s="369" t="e">
        <f>AVERAGE(CAB13:CAG13)</f>
        <v>#DIV/0!</v>
      </c>
      <c r="AC13" s="375" t="e">
        <f>MAX(CAB13:CAG13)</f>
        <v>#DIV/0!</v>
      </c>
      <c r="AD13" s="375" t="e">
        <f>MIN(CAB13:CAG13)</f>
        <v>#DIV/0!</v>
      </c>
      <c r="AE13" s="369" t="e">
        <f>AVERAGE(CFB13:CFG13)</f>
        <v>#DIV/0!</v>
      </c>
      <c r="AF13" s="372" t="e">
        <f>MAX(CFB13:CFG13)</f>
        <v>#DIV/0!</v>
      </c>
      <c r="AG13" s="373" t="e">
        <f>MIN(CFB13:CFG13)</f>
        <v>#DIV/0!</v>
      </c>
      <c r="AH13" s="7"/>
      <c r="AI13" s="13"/>
      <c r="AJ13" s="49">
        <f t="shared" si="86"/>
        <v>0</v>
      </c>
      <c r="AK13" s="49">
        <f t="shared" si="0"/>
        <v>0</v>
      </c>
      <c r="AL13" s="49"/>
      <c r="AM13" s="49"/>
      <c r="AN13" s="60">
        <f t="shared" si="1"/>
        <v>0</v>
      </c>
      <c r="AO13" s="47"/>
      <c r="AP13" s="47"/>
      <c r="AQ13" s="49"/>
      <c r="AR13" s="47"/>
      <c r="AS13" s="148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/>
      <c r="IM13" s="67"/>
      <c r="IN13" s="67"/>
      <c r="IO13" s="67"/>
      <c r="IP13" s="68"/>
      <c r="IQ13" s="68"/>
      <c r="IR13" s="68"/>
      <c r="IS13" s="68"/>
      <c r="IT13" s="68"/>
      <c r="IU13" s="68"/>
      <c r="IV13" s="68"/>
      <c r="IW13" s="68"/>
      <c r="IX13" s="68"/>
      <c r="IY13" s="68"/>
      <c r="IZ13" s="68"/>
      <c r="JA13" s="68"/>
      <c r="JB13" s="68"/>
      <c r="JC13" s="68"/>
      <c r="JD13" s="68"/>
      <c r="JE13" s="68"/>
      <c r="JF13" s="68"/>
      <c r="JG13" s="68"/>
      <c r="JH13" s="68"/>
      <c r="JI13" s="68"/>
      <c r="JJ13" s="68"/>
      <c r="JK13" s="68"/>
      <c r="JL13" s="68"/>
      <c r="JM13" s="68"/>
      <c r="JN13" s="68"/>
      <c r="JO13" s="68"/>
      <c r="JP13" s="68"/>
      <c r="JQ13" s="68"/>
      <c r="JR13" s="68"/>
      <c r="JS13" s="68"/>
      <c r="JT13" s="68"/>
      <c r="JU13" s="68"/>
      <c r="JV13" s="68"/>
      <c r="JW13" s="68"/>
      <c r="JX13" s="68"/>
      <c r="JY13" s="68"/>
      <c r="JZ13" s="68"/>
      <c r="KA13" s="68"/>
      <c r="KB13" s="68"/>
      <c r="KC13" s="68"/>
      <c r="KD13" s="68"/>
      <c r="KE13" s="68"/>
      <c r="KF13" s="68"/>
      <c r="KG13" s="68"/>
      <c r="KH13" s="68"/>
      <c r="KI13" s="68"/>
      <c r="KJ13" s="68"/>
      <c r="KK13" s="68"/>
      <c r="KL13" s="68"/>
      <c r="KM13" s="68"/>
      <c r="KN13" s="68"/>
      <c r="KO13" s="68"/>
      <c r="KP13" s="68"/>
      <c r="KQ13" s="68"/>
      <c r="KR13" s="68"/>
      <c r="KS13" s="68"/>
      <c r="KT13" s="68"/>
      <c r="KU13" s="68"/>
      <c r="KV13" s="68"/>
      <c r="KW13" s="68"/>
      <c r="KX13" s="68"/>
      <c r="KY13" s="68"/>
      <c r="KZ13" s="68"/>
      <c r="LA13" s="68"/>
      <c r="LB13" s="68"/>
      <c r="LC13" s="68"/>
      <c r="LD13" s="68"/>
      <c r="LE13" s="68"/>
      <c r="LF13" s="68"/>
      <c r="LG13" s="68"/>
      <c r="LH13" s="68"/>
      <c r="LI13" s="68"/>
      <c r="LJ13" s="68"/>
      <c r="LK13" s="68"/>
      <c r="LL13" s="68"/>
      <c r="LM13" s="68"/>
      <c r="LN13" s="68"/>
      <c r="LO13" s="68"/>
      <c r="LP13" s="68"/>
      <c r="LQ13" s="68"/>
      <c r="LR13" s="68"/>
      <c r="LS13" s="68"/>
      <c r="LT13" s="68"/>
      <c r="LU13" s="68"/>
      <c r="LV13" s="68"/>
      <c r="LW13" s="68"/>
      <c r="LX13" s="68"/>
      <c r="LY13" s="68"/>
      <c r="LZ13" s="68"/>
      <c r="MA13" s="68"/>
      <c r="MB13" s="68"/>
      <c r="MC13" s="68"/>
      <c r="MD13" s="68"/>
      <c r="ME13" s="68"/>
      <c r="MF13" s="68"/>
      <c r="MG13" s="68"/>
      <c r="MH13" s="68"/>
      <c r="MI13" s="68"/>
      <c r="MJ13" s="68"/>
      <c r="MK13" s="68"/>
      <c r="ML13" s="68"/>
      <c r="MM13" s="68"/>
      <c r="MN13" s="68"/>
      <c r="MO13" s="68"/>
      <c r="MP13" s="68"/>
      <c r="MQ13" s="68"/>
      <c r="MR13" s="68"/>
      <c r="MS13" s="68"/>
      <c r="MT13" s="68"/>
      <c r="MU13" s="68"/>
      <c r="MV13" s="68"/>
      <c r="MW13" s="68"/>
      <c r="MX13" s="68"/>
      <c r="MY13" s="68"/>
      <c r="MZ13" s="68"/>
      <c r="NA13" s="68"/>
      <c r="NB13" s="68"/>
      <c r="NC13" s="68"/>
      <c r="ND13" s="68"/>
      <c r="NE13" s="68"/>
      <c r="NF13" s="68"/>
      <c r="NG13" s="68"/>
      <c r="NH13" s="68"/>
      <c r="NI13" s="68"/>
      <c r="NJ13" s="68"/>
      <c r="NK13" s="68"/>
      <c r="NL13" s="68"/>
      <c r="NM13" s="68"/>
      <c r="NN13" s="68"/>
      <c r="NO13" s="68"/>
      <c r="NP13" s="69"/>
      <c r="NQ13" s="69"/>
      <c r="NR13" s="69"/>
      <c r="NS13" s="69"/>
      <c r="NT13" s="69"/>
      <c r="NU13" s="69"/>
      <c r="NV13" s="69"/>
      <c r="NW13" s="69"/>
      <c r="NX13" s="69"/>
      <c r="NY13" s="69"/>
      <c r="NZ13" s="69"/>
      <c r="OA13" s="69"/>
      <c r="OB13" s="69"/>
      <c r="OC13" s="69"/>
      <c r="OD13" s="69"/>
      <c r="OE13" s="69"/>
      <c r="OF13" s="69"/>
      <c r="OG13" s="69"/>
      <c r="OH13" s="69"/>
      <c r="OI13" s="69"/>
      <c r="OJ13" s="69"/>
      <c r="OK13" s="69"/>
      <c r="OL13" s="69"/>
      <c r="OM13" s="69"/>
      <c r="ON13" s="69"/>
      <c r="OO13" s="69"/>
      <c r="OP13" s="69"/>
      <c r="OQ13" s="69"/>
      <c r="OR13" s="69"/>
      <c r="OS13" s="69"/>
      <c r="OT13" s="69"/>
      <c r="OU13" s="69"/>
      <c r="OV13" s="69"/>
      <c r="OW13" s="69"/>
      <c r="OX13" s="69"/>
      <c r="OY13" s="69"/>
      <c r="OZ13" s="69"/>
      <c r="PA13" s="69"/>
      <c r="PB13" s="69"/>
      <c r="PC13" s="69"/>
      <c r="PD13" s="69"/>
      <c r="PE13" s="69"/>
      <c r="PF13" s="69"/>
      <c r="PG13" s="69"/>
      <c r="PH13" s="69"/>
      <c r="PI13" s="69"/>
      <c r="PJ13" s="69"/>
      <c r="PK13" s="69"/>
      <c r="PL13" s="69"/>
      <c r="PM13" s="69"/>
      <c r="PN13" s="69"/>
      <c r="PO13" s="69"/>
      <c r="PP13" s="69"/>
      <c r="PQ13" s="69"/>
      <c r="PR13" s="69"/>
      <c r="PS13" s="69"/>
      <c r="PT13" s="69"/>
      <c r="PU13" s="69"/>
      <c r="PV13" s="69"/>
      <c r="PW13" s="69"/>
      <c r="PX13" s="69"/>
      <c r="PY13" s="69"/>
      <c r="PZ13" s="69"/>
      <c r="QA13" s="69"/>
      <c r="QB13" s="69"/>
      <c r="QC13" s="67"/>
      <c r="QD13" s="67"/>
      <c r="QE13" s="67"/>
      <c r="QF13" s="67"/>
      <c r="QG13" s="67"/>
      <c r="QH13" s="67"/>
      <c r="QI13" s="67"/>
      <c r="QJ13" s="67"/>
      <c r="QK13" s="67"/>
      <c r="QL13" s="67"/>
      <c r="QM13" s="67"/>
      <c r="QN13" s="67"/>
      <c r="QO13" s="67"/>
      <c r="QP13" s="67"/>
      <c r="QQ13" s="67"/>
      <c r="QR13" s="67"/>
      <c r="QS13" s="67"/>
      <c r="QT13" s="67"/>
      <c r="QU13" s="67"/>
      <c r="QV13" s="67"/>
      <c r="QW13" s="67"/>
      <c r="QX13" s="67"/>
      <c r="QY13" s="67"/>
      <c r="QZ13" s="67"/>
      <c r="RA13" s="67"/>
      <c r="RB13" s="67"/>
      <c r="RC13" s="67"/>
      <c r="RD13" s="67"/>
      <c r="RE13" s="67"/>
      <c r="RF13" s="67"/>
      <c r="RG13" s="67"/>
      <c r="RH13" s="67"/>
      <c r="RI13" s="67"/>
      <c r="RJ13" s="67"/>
      <c r="RK13" s="67"/>
      <c r="RL13" s="67"/>
      <c r="RM13" s="67"/>
      <c r="RN13" s="67"/>
      <c r="RO13" s="67"/>
      <c r="RP13" s="67"/>
      <c r="RQ13" s="67"/>
      <c r="RR13" s="67"/>
      <c r="RS13" s="67"/>
      <c r="RT13" s="67"/>
      <c r="RU13" s="67"/>
      <c r="RV13" s="67"/>
      <c r="RW13" s="67"/>
      <c r="RX13" s="67"/>
      <c r="RY13" s="67"/>
      <c r="RZ13" s="67"/>
      <c r="SA13" s="67"/>
      <c r="SB13" s="67"/>
      <c r="SC13" s="67"/>
      <c r="SD13" s="67"/>
      <c r="SE13" s="67"/>
      <c r="SF13" s="67"/>
      <c r="SG13" s="67"/>
      <c r="SH13" s="67"/>
      <c r="SI13" s="67"/>
      <c r="SJ13" s="67"/>
      <c r="SK13" s="67"/>
      <c r="SL13" s="67"/>
      <c r="SM13" s="67"/>
      <c r="SN13" s="67"/>
      <c r="SO13" s="67"/>
      <c r="SP13" s="67"/>
      <c r="SQ13" s="67"/>
      <c r="SR13" s="67"/>
      <c r="SS13" s="67"/>
      <c r="ST13" s="67"/>
      <c r="SU13" s="67"/>
      <c r="SV13" s="67"/>
      <c r="SW13" s="67"/>
      <c r="SX13" s="67"/>
      <c r="SY13" s="67"/>
      <c r="SZ13" s="67"/>
      <c r="TA13" s="67"/>
      <c r="TB13" s="67"/>
      <c r="TC13" s="67"/>
      <c r="TD13" s="67"/>
      <c r="TE13" s="67"/>
      <c r="TF13" s="67"/>
      <c r="TG13" s="67"/>
      <c r="TH13" s="67"/>
      <c r="TI13" s="67"/>
      <c r="TJ13" s="67"/>
      <c r="TK13" s="67"/>
      <c r="TL13" s="67"/>
      <c r="TM13" s="67"/>
      <c r="TN13" s="67"/>
      <c r="TO13" s="67"/>
      <c r="TP13" s="67"/>
      <c r="TQ13" s="67"/>
      <c r="TR13" s="67"/>
      <c r="TS13" s="67"/>
      <c r="TT13" s="67"/>
      <c r="TU13" s="67"/>
      <c r="TV13" s="67"/>
      <c r="TW13" s="67"/>
      <c r="TX13" s="67"/>
      <c r="TY13" s="67"/>
      <c r="TZ13" s="67"/>
      <c r="UA13" s="67"/>
      <c r="UB13" s="67"/>
      <c r="UC13" s="67"/>
      <c r="UD13" s="67"/>
      <c r="UE13" s="67"/>
      <c r="UF13" s="67"/>
      <c r="UG13" s="67"/>
      <c r="UH13" s="67"/>
      <c r="UI13" s="67"/>
      <c r="UJ13" s="67"/>
      <c r="UK13" s="67"/>
      <c r="UL13" s="67"/>
      <c r="UM13" s="67"/>
      <c r="UN13" s="67"/>
      <c r="UO13" s="67"/>
      <c r="UP13" s="67"/>
      <c r="UQ13" s="67"/>
      <c r="UR13" s="67"/>
      <c r="US13" s="67"/>
      <c r="UT13" s="67"/>
      <c r="UU13" s="67"/>
      <c r="UV13" s="67"/>
      <c r="UW13" s="67"/>
      <c r="UX13" s="67"/>
      <c r="UY13" s="67"/>
      <c r="UZ13" s="67"/>
      <c r="VA13" s="67"/>
      <c r="VB13" s="67"/>
      <c r="VC13" s="67"/>
      <c r="VD13" s="67"/>
      <c r="VE13" s="67"/>
      <c r="VF13" s="66"/>
      <c r="VG13" s="66"/>
      <c r="VH13" s="66"/>
      <c r="VI13" s="66"/>
      <c r="VJ13" s="66"/>
      <c r="VK13" s="66"/>
      <c r="VL13" s="66"/>
      <c r="VM13" s="66"/>
      <c r="VN13" s="66"/>
      <c r="VO13" s="66"/>
      <c r="VP13" s="66"/>
      <c r="VQ13" s="66"/>
      <c r="VR13" s="66"/>
      <c r="VS13" s="66"/>
      <c r="VT13" s="66"/>
      <c r="VU13" s="66"/>
      <c r="VV13" s="66"/>
      <c r="VW13" s="66"/>
      <c r="VX13" s="66"/>
      <c r="VY13" s="66"/>
      <c r="VZ13" s="66"/>
      <c r="WA13" s="66"/>
      <c r="WB13" s="66"/>
      <c r="WC13" s="66"/>
      <c r="WD13" s="66"/>
      <c r="WE13" s="66"/>
      <c r="WF13" s="66"/>
      <c r="WG13" s="66"/>
      <c r="WH13" s="66"/>
      <c r="WI13" s="66"/>
      <c r="WJ13" s="66"/>
      <c r="WK13" s="66"/>
      <c r="WL13" s="66"/>
      <c r="WM13" s="66"/>
      <c r="WN13" s="66"/>
      <c r="WO13" s="66"/>
      <c r="WP13" s="66"/>
      <c r="WQ13" s="66"/>
      <c r="WR13" s="66"/>
      <c r="WS13" s="66"/>
      <c r="WT13" s="66"/>
      <c r="WU13" s="66"/>
      <c r="WV13" s="66"/>
      <c r="WW13" s="66"/>
      <c r="WX13" s="66"/>
      <c r="WY13" s="66"/>
      <c r="WZ13" s="66"/>
      <c r="XA13" s="66"/>
      <c r="XB13" s="66"/>
      <c r="XC13" s="66"/>
      <c r="XD13" s="66"/>
      <c r="XE13" s="66"/>
      <c r="XF13" s="66"/>
      <c r="XG13" s="66"/>
      <c r="XH13" s="66"/>
      <c r="XI13" s="66"/>
      <c r="XJ13" s="66"/>
      <c r="XK13" s="66"/>
      <c r="XL13" s="66"/>
      <c r="XM13" s="66"/>
      <c r="XN13" s="66"/>
      <c r="XO13" s="66"/>
      <c r="XP13" s="66"/>
      <c r="XQ13" s="66"/>
      <c r="XR13" s="66"/>
      <c r="XS13" s="66"/>
      <c r="XT13" s="66"/>
      <c r="XU13" s="66"/>
      <c r="XV13" s="70"/>
      <c r="XW13" s="70"/>
      <c r="XX13" s="70"/>
      <c r="XY13" s="70"/>
      <c r="XZ13" s="70"/>
      <c r="YA13" s="70"/>
      <c r="YB13" s="70"/>
      <c r="YC13" s="70"/>
      <c r="YD13" s="70"/>
      <c r="YE13" s="70"/>
      <c r="YF13" s="70"/>
      <c r="YG13" s="70"/>
      <c r="YH13" s="70"/>
      <c r="YI13" s="70"/>
      <c r="YJ13" s="70"/>
      <c r="YK13" s="70"/>
      <c r="YL13" s="70"/>
      <c r="YM13" s="70"/>
      <c r="YN13" s="70"/>
      <c r="YO13" s="70"/>
      <c r="YP13" s="70"/>
      <c r="YQ13" s="70"/>
      <c r="YR13" s="70"/>
      <c r="YS13" s="70"/>
      <c r="YT13" s="70"/>
      <c r="YU13" s="70"/>
      <c r="YV13" s="70"/>
      <c r="YW13" s="70"/>
      <c r="YX13" s="70"/>
      <c r="YY13" s="70"/>
      <c r="YZ13" s="70"/>
      <c r="ZA13" s="70"/>
      <c r="ZB13" s="70"/>
      <c r="ZC13" s="70"/>
      <c r="ZD13" s="70"/>
      <c r="ZE13" s="70"/>
      <c r="ZF13" s="70"/>
      <c r="ZG13" s="70"/>
      <c r="ZH13" s="70"/>
      <c r="ZI13" s="70"/>
      <c r="ZJ13" s="70"/>
      <c r="ZK13" s="70"/>
      <c r="ZL13" s="70"/>
      <c r="ZM13" s="70"/>
      <c r="ZN13" s="70"/>
      <c r="ZO13" s="70"/>
      <c r="ZP13" s="70"/>
      <c r="ZQ13" s="70"/>
      <c r="ZR13" s="70"/>
      <c r="ZS13" s="70"/>
      <c r="ZT13" s="70"/>
      <c r="ZU13" s="70"/>
      <c r="ZV13" s="70"/>
      <c r="ZW13" s="70"/>
      <c r="ZX13" s="70"/>
      <c r="ZY13" s="70"/>
      <c r="ZZ13" s="70"/>
      <c r="AAA13" s="70"/>
      <c r="AAB13" s="70"/>
      <c r="AAC13" s="70"/>
      <c r="AAD13" s="70"/>
      <c r="AAE13" s="70"/>
      <c r="AAF13" s="70"/>
      <c r="AAG13" s="70"/>
      <c r="AAH13" s="70"/>
      <c r="AAI13" s="66"/>
      <c r="AAJ13" s="66"/>
      <c r="AAK13" s="66"/>
      <c r="AAL13" s="66"/>
      <c r="AAM13" s="66"/>
      <c r="AAN13" s="66"/>
      <c r="AAO13" s="66"/>
      <c r="AAP13" s="66"/>
      <c r="AAQ13" s="66"/>
      <c r="AAR13" s="66"/>
      <c r="AAS13" s="66"/>
      <c r="AAT13" s="66"/>
      <c r="AAU13" s="66"/>
      <c r="AAV13" s="66"/>
      <c r="AAW13" s="66"/>
      <c r="AAX13" s="66"/>
      <c r="AAY13" s="66"/>
      <c r="AAZ13" s="66"/>
      <c r="ABA13" s="66"/>
      <c r="ABB13" s="66"/>
      <c r="ABC13" s="66"/>
      <c r="ABD13" s="66"/>
      <c r="ABE13" s="66"/>
      <c r="ABF13" s="66"/>
      <c r="ABG13" s="66"/>
      <c r="ABH13" s="66"/>
      <c r="ABI13" s="66"/>
      <c r="ABJ13" s="66"/>
      <c r="ABK13" s="66"/>
      <c r="ABL13" s="66"/>
      <c r="ABM13" s="66"/>
      <c r="ABN13" s="66"/>
      <c r="ABO13" s="66"/>
      <c r="ABP13" s="66"/>
      <c r="ABQ13" s="66"/>
      <c r="ABR13" s="66"/>
      <c r="ABS13" s="66"/>
      <c r="ABT13" s="66"/>
      <c r="ABU13" s="66"/>
      <c r="ABV13" s="66"/>
      <c r="ABW13" s="66"/>
      <c r="ABX13" s="66"/>
      <c r="ABY13" s="66"/>
      <c r="ABZ13" s="66"/>
      <c r="ACA13" s="66"/>
      <c r="ACB13" s="66"/>
      <c r="ACC13" s="66"/>
      <c r="ACD13" s="66"/>
      <c r="ACE13" s="66"/>
      <c r="ACF13" s="66"/>
      <c r="ACG13" s="66"/>
      <c r="ACH13" s="66"/>
      <c r="ACI13" s="66"/>
      <c r="ACJ13" s="66"/>
      <c r="ACK13" s="66"/>
      <c r="ACL13" s="66"/>
      <c r="ACM13" s="66"/>
      <c r="ACN13" s="66"/>
      <c r="ACO13" s="66"/>
      <c r="ACP13" s="66"/>
      <c r="ACQ13" s="66"/>
      <c r="ACR13" s="66"/>
      <c r="ACS13" s="66"/>
      <c r="ACT13" s="66"/>
      <c r="ACU13" s="66"/>
      <c r="ACV13" s="66"/>
      <c r="ACW13" s="66"/>
      <c r="ACX13" s="66"/>
      <c r="ACY13" s="71"/>
      <c r="ACZ13" s="71"/>
      <c r="ADA13" s="71"/>
      <c r="ADB13" s="71"/>
      <c r="ADC13" s="71"/>
      <c r="ADD13" s="71"/>
      <c r="ADE13" s="71"/>
      <c r="ADF13" s="71"/>
      <c r="ADG13" s="71"/>
      <c r="ADH13" s="71"/>
      <c r="ADI13" s="71"/>
      <c r="ADJ13" s="71"/>
      <c r="ADK13" s="71"/>
      <c r="ADL13" s="71"/>
      <c r="ADM13" s="71"/>
      <c r="ADN13" s="71"/>
      <c r="ADO13" s="71"/>
      <c r="ADP13" s="71"/>
      <c r="ADQ13" s="71"/>
      <c r="ADR13" s="71"/>
      <c r="ADS13" s="71"/>
      <c r="ADT13" s="71"/>
      <c r="ADU13" s="71"/>
      <c r="ADV13" s="71"/>
      <c r="ADW13" s="71"/>
      <c r="ADX13" s="71"/>
      <c r="ADY13" s="71"/>
      <c r="ADZ13" s="71"/>
      <c r="AEA13" s="71"/>
      <c r="AEB13" s="71"/>
      <c r="AEC13" s="71"/>
      <c r="AED13" s="71"/>
      <c r="AEE13" s="71"/>
      <c r="AEF13" s="71"/>
      <c r="AEG13" s="71"/>
      <c r="AEH13" s="71"/>
      <c r="AEI13" s="71"/>
      <c r="AEJ13" s="71"/>
      <c r="AEK13" s="71"/>
      <c r="AEL13" s="71"/>
      <c r="AEM13" s="71"/>
      <c r="AEN13" s="71"/>
      <c r="AEO13" s="71"/>
      <c r="AEP13" s="71"/>
      <c r="AEQ13" s="71"/>
      <c r="AER13" s="71"/>
      <c r="AES13" s="71"/>
      <c r="AET13" s="71"/>
      <c r="AEU13" s="71"/>
      <c r="AEV13" s="71"/>
      <c r="AEW13" s="71"/>
      <c r="AEX13" s="71"/>
      <c r="AEY13" s="71"/>
      <c r="AEZ13" s="71"/>
      <c r="AFA13" s="71"/>
      <c r="AFB13" s="71"/>
      <c r="AFC13" s="71"/>
      <c r="AFD13" s="71"/>
      <c r="AFE13" s="71"/>
      <c r="AFF13" s="71"/>
      <c r="AFG13" s="71"/>
      <c r="AFH13" s="71"/>
      <c r="AFI13" s="71"/>
      <c r="AFJ13" s="71"/>
      <c r="AFK13" s="71"/>
      <c r="AFL13" s="71"/>
      <c r="AFM13" s="71"/>
      <c r="AFN13" s="71"/>
      <c r="AFO13" s="68"/>
      <c r="AFP13" s="68"/>
      <c r="AFQ13" s="68"/>
      <c r="AFR13" s="68"/>
      <c r="AFS13" s="68"/>
      <c r="AFT13" s="68"/>
      <c r="AFU13" s="68"/>
      <c r="AFV13" s="68"/>
      <c r="AFW13" s="68"/>
      <c r="AFX13" s="68"/>
      <c r="AFY13" s="68"/>
      <c r="AFZ13" s="68"/>
      <c r="AGA13" s="68"/>
      <c r="AGB13" s="68"/>
      <c r="AGC13" s="68"/>
      <c r="AGD13" s="68"/>
      <c r="AGE13" s="68"/>
      <c r="AGF13" s="68"/>
      <c r="AGG13" s="68"/>
      <c r="AGH13" s="68"/>
      <c r="AGI13" s="68"/>
      <c r="AGJ13" s="68"/>
      <c r="AGK13" s="68"/>
      <c r="AGL13" s="68"/>
      <c r="AGM13" s="68"/>
      <c r="AGN13" s="68"/>
      <c r="AGO13" s="68"/>
      <c r="AGP13" s="68"/>
      <c r="AGQ13" s="68"/>
      <c r="AGR13" s="68"/>
      <c r="AGS13" s="68"/>
      <c r="AGT13" s="68"/>
      <c r="AGU13" s="68"/>
      <c r="AGV13" s="68"/>
      <c r="AGW13" s="68"/>
      <c r="AGX13" s="68"/>
      <c r="AGY13" s="68"/>
      <c r="AGZ13" s="68"/>
      <c r="AHA13" s="68"/>
      <c r="AHB13" s="68"/>
      <c r="AHC13" s="68"/>
      <c r="AHD13" s="68"/>
      <c r="AHE13" s="68"/>
      <c r="AHF13" s="68"/>
      <c r="AHG13" s="68"/>
      <c r="AHH13" s="68"/>
      <c r="AHI13" s="68"/>
      <c r="AHJ13" s="68"/>
      <c r="AHK13" s="68"/>
      <c r="AHL13" s="68"/>
      <c r="AHM13" s="68"/>
      <c r="AHN13" s="68"/>
      <c r="AHO13" s="68"/>
      <c r="AHP13" s="68"/>
      <c r="AHQ13" s="68"/>
      <c r="AHR13" s="68"/>
      <c r="AHS13" s="68"/>
      <c r="AHT13" s="68"/>
      <c r="AHU13" s="68"/>
      <c r="AHV13" s="68"/>
      <c r="AHW13" s="68"/>
      <c r="AHX13" s="68"/>
      <c r="AHY13" s="68"/>
      <c r="AHZ13" s="68"/>
      <c r="AIA13" s="68"/>
      <c r="AIB13" s="68"/>
      <c r="AIC13" s="68"/>
      <c r="AID13" s="68"/>
      <c r="AIE13" s="72"/>
      <c r="AIF13" s="67"/>
      <c r="AIG13" s="67"/>
      <c r="AIH13" s="67"/>
      <c r="AII13" s="67"/>
      <c r="AIJ13" s="67"/>
      <c r="AIK13" s="67"/>
      <c r="AIL13" s="67"/>
      <c r="AIM13" s="67"/>
      <c r="AIN13" s="67"/>
      <c r="AIO13" s="67"/>
      <c r="AIP13" s="67"/>
      <c r="AIQ13" s="67"/>
      <c r="AIR13" s="67"/>
      <c r="AIS13" s="67"/>
      <c r="AIT13" s="67"/>
      <c r="AIU13" s="67"/>
      <c r="AIV13" s="67"/>
      <c r="AIW13" s="67"/>
      <c r="AIX13" s="67"/>
      <c r="AIY13" s="67"/>
      <c r="AIZ13" s="67"/>
      <c r="AJA13" s="67"/>
      <c r="AJB13" s="67"/>
      <c r="AJC13" s="67"/>
      <c r="AJD13" s="67"/>
      <c r="AJE13" s="67"/>
      <c r="AJF13" s="67"/>
      <c r="AJG13" s="67"/>
      <c r="AJH13" s="67"/>
      <c r="AJI13" s="67"/>
      <c r="AJJ13" s="67"/>
      <c r="AJK13" s="67"/>
      <c r="AJL13" s="67"/>
      <c r="AJM13" s="67"/>
      <c r="AJN13" s="67"/>
      <c r="AJO13" s="67"/>
      <c r="AJP13" s="67"/>
      <c r="AJQ13" s="67"/>
      <c r="AJR13" s="67"/>
      <c r="AJS13" s="67"/>
      <c r="AJT13" s="67"/>
      <c r="AJU13" s="67"/>
      <c r="AJV13" s="67"/>
      <c r="AJW13" s="67"/>
      <c r="AJX13" s="67"/>
      <c r="AJY13" s="67"/>
      <c r="AJZ13" s="67"/>
      <c r="AKA13" s="67"/>
      <c r="AKB13" s="67"/>
      <c r="AKC13" s="67"/>
      <c r="AKD13" s="67"/>
      <c r="AKE13" s="67"/>
      <c r="AKF13" s="67"/>
      <c r="AKG13" s="67"/>
      <c r="AKH13" s="67"/>
      <c r="AKI13" s="67"/>
      <c r="AKJ13" s="67"/>
      <c r="AKK13" s="67"/>
      <c r="AKL13" s="67"/>
      <c r="AKM13" s="67"/>
      <c r="AKN13" s="67"/>
      <c r="AKO13" s="67"/>
      <c r="AKP13" s="67"/>
      <c r="AKQ13" s="67"/>
      <c r="AKR13" s="67"/>
      <c r="AKS13" s="441"/>
      <c r="AKT13" s="286">
        <f>P80_C3_LAMINAR_cpcambiado!$B$1*P80_C3_LAMINAR_cpcambiado!$B$3</f>
        <v>1.487864E-8</v>
      </c>
      <c r="AKU13" s="17">
        <f>P80_C3_LAMINAR_cpcambiado!$B$1*(P80_C3_LAMINAR_cpcambiado!$B$2)</f>
        <v>2.1255199999999999E-9</v>
      </c>
      <c r="AKV13" s="17">
        <f>P80_C3_LAMINAR_cpcambiado!$B$1*($D$2)</f>
        <v>2.3912100000000001E-9</v>
      </c>
      <c r="AKW13" s="17">
        <f>P80_C3_LAMINAR_cpcambiado!$B$1*($D$2)</f>
        <v>2.3912100000000001E-9</v>
      </c>
      <c r="AKX13" s="17">
        <f>P80_C3_LAMINAR_cpcambiado!$B$1*($D$2)</f>
        <v>2.3912100000000001E-9</v>
      </c>
      <c r="AKY13" s="17">
        <f>P80_C3_LAMINAR_cpcambiado!$B$1*($D$2)</f>
        <v>2.3912100000000001E-9</v>
      </c>
      <c r="AKZ13" s="17">
        <f>P80_C3_LAMINAR_cpcambiado!$B$1*($D$2)</f>
        <v>2.3912100000000001E-9</v>
      </c>
      <c r="ALA13" s="17">
        <f>P80_C3_LAMINAR_cpcambiado!$B$1*($D$2)</f>
        <v>2.3912100000000001E-9</v>
      </c>
      <c r="ALB13" s="17">
        <f>P80_C3_LAMINAR_cpcambiado!$B$1*($D$2)</f>
        <v>2.3912100000000001E-9</v>
      </c>
      <c r="ALC13" s="17">
        <f>P80_C3_LAMINAR_cpcambiado!$B$1*($D$2)</f>
        <v>2.3912100000000001E-9</v>
      </c>
      <c r="ALD13" s="17">
        <f>P80_C3_LAMINAR_cpcambiado!$B$1*($D$2)</f>
        <v>2.3912100000000001E-9</v>
      </c>
      <c r="ALE13" s="17">
        <f>P80_C3_LAMINAR_cpcambiado!$B$1*($D$2)</f>
        <v>2.3912100000000001E-9</v>
      </c>
      <c r="ALF13" s="17">
        <f>P80_C3_LAMINAR_cpcambiado!$B$1*($D$2)</f>
        <v>2.3912100000000001E-9</v>
      </c>
      <c r="ALG13" s="17">
        <f>P80_C3_LAMINAR_cpcambiado!$B$1*($D$2)</f>
        <v>2.3912100000000001E-9</v>
      </c>
      <c r="ALH13" s="17">
        <f>P80_C3_LAMINAR_cpcambiado!$B$1*($D$2)</f>
        <v>2.3912100000000001E-9</v>
      </c>
      <c r="ALI13" s="17">
        <f>P80_C3_LAMINAR_cpcambiado!$B$1*($D$2)</f>
        <v>2.3912100000000001E-9</v>
      </c>
      <c r="ALJ13" s="17">
        <f>P80_C3_LAMINAR_cpcambiado!$B$1*($D$2)</f>
        <v>2.3912100000000001E-9</v>
      </c>
      <c r="ALK13" s="17">
        <f>P80_C3_LAMINAR_cpcambiado!$B$1*($D$2)</f>
        <v>2.3912100000000001E-9</v>
      </c>
      <c r="ALL13" s="17">
        <f>P80_C3_LAMINAR_cpcambiado!$B$1*($D$2)</f>
        <v>2.3912100000000001E-9</v>
      </c>
      <c r="ALM13" s="17">
        <f>P80_C3_LAMINAR_cpcambiado!$B$1*($D$2)</f>
        <v>2.3912100000000001E-9</v>
      </c>
      <c r="ALN13" s="17">
        <f>P80_C3_LAMINAR_cpcambiado!$B$1*($D$2)</f>
        <v>2.3912100000000001E-9</v>
      </c>
      <c r="ALO13" s="17">
        <f>P80_C3_LAMINAR_cpcambiado!$B$1*($D$2)</f>
        <v>2.3912100000000001E-9</v>
      </c>
      <c r="ALP13" s="17">
        <f>P80_C3_LAMINAR_cpcambiado!$B$1*($D$2)</f>
        <v>2.3912100000000001E-9</v>
      </c>
      <c r="ALQ13" s="17">
        <f>P80_C3_LAMINAR_cpcambiado!$B$1*($D$2)</f>
        <v>2.3912100000000001E-9</v>
      </c>
      <c r="ALR13" s="17">
        <f>P80_C3_LAMINAR_cpcambiado!$B$1*($D$2)</f>
        <v>2.3912100000000001E-9</v>
      </c>
      <c r="ALS13" s="17">
        <f>P80_C3_LAMINAR_cpcambiado!$B$1*($D$2)</f>
        <v>2.3912100000000001E-9</v>
      </c>
      <c r="ALT13" s="17">
        <f>P80_C3_LAMINAR_cpcambiado!$B$1*($D$2)</f>
        <v>2.3912100000000001E-9</v>
      </c>
      <c r="ALU13" s="17">
        <f>P80_C3_LAMINAR_cpcambiado!$B$1*($D$2)</f>
        <v>2.3912100000000001E-9</v>
      </c>
      <c r="ALV13" s="17">
        <f>P80_C3_LAMINAR_cpcambiado!$B$1*($D$2)</f>
        <v>2.3912100000000001E-9</v>
      </c>
      <c r="ALW13" s="17">
        <f>P80_C3_LAMINAR_cpcambiado!$B$1*($D$2)</f>
        <v>2.3912100000000001E-9</v>
      </c>
      <c r="ALX13" s="17">
        <f>P80_C3_LAMINAR_cpcambiado!$B$1*($D$2)</f>
        <v>2.3912100000000001E-9</v>
      </c>
      <c r="ALY13" s="17">
        <f>P80_C3_LAMINAR_cpcambiado!$B$1*($D$2)</f>
        <v>2.3912100000000001E-9</v>
      </c>
      <c r="ALZ13" s="17">
        <f>P80_C3_LAMINAR_cpcambiado!$B$1*($D$2)</f>
        <v>2.3912100000000001E-9</v>
      </c>
      <c r="AMA13" s="17">
        <f>P80_C3_LAMINAR_cpcambiado!$B$1*($D$2)</f>
        <v>2.3912100000000001E-9</v>
      </c>
      <c r="AMB13" s="17">
        <f>P80_C3_LAMINAR_cpcambiado!$B$1*($D$2)</f>
        <v>2.3912100000000001E-9</v>
      </c>
      <c r="AMC13" s="17">
        <f>P80_C3_LAMINAR_cpcambiado!$B$1*($D$2)</f>
        <v>2.3912100000000001E-9</v>
      </c>
      <c r="AMD13" s="17">
        <f>P80_C3_LAMINAR_cpcambiado!$B$1*($D$2)</f>
        <v>2.3912100000000001E-9</v>
      </c>
      <c r="AME13" s="17">
        <f>P80_C3_LAMINAR_cpcambiado!$B$1*($D$2)</f>
        <v>2.3912100000000001E-9</v>
      </c>
      <c r="AMF13" s="17">
        <f>P80_C3_LAMINAR_cpcambiado!$B$1*($D$2)</f>
        <v>2.3912100000000001E-9</v>
      </c>
      <c r="AMG13" s="17">
        <f>P80_C3_LAMINAR_cpcambiado!$B$1*($D$2)</f>
        <v>2.3912100000000001E-9</v>
      </c>
      <c r="AMH13" s="17">
        <f>P80_C3_LAMINAR_cpcambiado!$B$1*($D$2)</f>
        <v>2.3912100000000001E-9</v>
      </c>
      <c r="AMI13" s="17">
        <f>P80_C3_LAMINAR_cpcambiado!$B$1*($D$2)</f>
        <v>2.3912100000000001E-9</v>
      </c>
      <c r="AMJ13" s="17">
        <f>P80_C3_LAMINAR_cpcambiado!$B$1*($D$2)</f>
        <v>2.3912100000000001E-9</v>
      </c>
      <c r="AMK13" s="17">
        <f>P80_C3_LAMINAR_cpcambiado!$B$1*($D$2)</f>
        <v>2.3912100000000001E-9</v>
      </c>
      <c r="AML13" s="17">
        <f>P80_C3_LAMINAR_cpcambiado!$B$1*($D$2)</f>
        <v>2.3912100000000001E-9</v>
      </c>
      <c r="AMM13" s="17">
        <f>P80_C3_LAMINAR_cpcambiado!$B$1*($D$2)</f>
        <v>2.3912100000000001E-9</v>
      </c>
      <c r="AMN13" s="17">
        <f>P80_C3_LAMINAR_cpcambiado!$B$1*($D$2)</f>
        <v>2.3912100000000001E-9</v>
      </c>
      <c r="AMO13" s="17">
        <f>P80_C3_LAMINAR_cpcambiado!$B$1*($D$2)</f>
        <v>2.3912100000000001E-9</v>
      </c>
      <c r="AMP13" s="17">
        <f>P80_C3_LAMINAR_cpcambiado!$B$1*($D$2)</f>
        <v>2.3912100000000001E-9</v>
      </c>
      <c r="AMQ13" s="17">
        <f>P80_C3_LAMINAR_cpcambiado!$B$1*($D$2)</f>
        <v>2.3912100000000001E-9</v>
      </c>
      <c r="AMR13" s="17">
        <f>P80_C3_LAMINAR_cpcambiado!$B$1*($D$2)</f>
        <v>2.3912100000000001E-9</v>
      </c>
      <c r="AMS13" s="17">
        <f>P80_C3_LAMINAR_cpcambiado!$B$1*($D$2)</f>
        <v>2.3912100000000001E-9</v>
      </c>
      <c r="AMT13" s="17">
        <f>P80_C3_LAMINAR_cpcambiado!$B$1*($D$2)</f>
        <v>2.3912100000000001E-9</v>
      </c>
      <c r="AMU13" s="17">
        <f>P80_C3_LAMINAR_cpcambiado!$B$1*($D$2)</f>
        <v>2.3912100000000001E-9</v>
      </c>
      <c r="AMV13" s="17">
        <f>P80_C3_LAMINAR_cpcambiado!$B$1*($D$2)</f>
        <v>2.3912100000000001E-9</v>
      </c>
      <c r="AMW13" s="17">
        <f>P80_C3_LAMINAR_cpcambiado!$B$1*($D$2)</f>
        <v>2.3912100000000001E-9</v>
      </c>
      <c r="AMX13" s="17">
        <f>P80_C3_LAMINAR_cpcambiado!$B$1*($D$2)</f>
        <v>2.3912100000000001E-9</v>
      </c>
      <c r="AMY13" s="17">
        <f>P80_C3_LAMINAR_cpcambiado!$B$1*($D$2)</f>
        <v>2.3912100000000001E-9</v>
      </c>
      <c r="AMZ13" s="17">
        <f>P80_C3_LAMINAR_cpcambiado!$B$1*($D$2)</f>
        <v>2.3912100000000001E-9</v>
      </c>
      <c r="ANA13" s="17">
        <f>P80_C3_LAMINAR_cpcambiado!$B$1*($D$2)</f>
        <v>2.3912100000000001E-9</v>
      </c>
      <c r="ANB13" s="17">
        <f>P80_C3_LAMINAR_cpcambiado!$B$1*($D$2)</f>
        <v>2.3912100000000001E-9</v>
      </c>
      <c r="ANC13" s="17">
        <f>P80_C3_LAMINAR_cpcambiado!$B$1*($D$2)</f>
        <v>2.3912100000000001E-9</v>
      </c>
      <c r="AND13" s="17">
        <f>P80_C3_LAMINAR_cpcambiado!$B$1*($D$2)</f>
        <v>2.3912100000000001E-9</v>
      </c>
      <c r="ANE13" s="17">
        <f>P80_C3_LAMINAR_cpcambiado!$B$1*($D$2)</f>
        <v>2.3912100000000001E-9</v>
      </c>
      <c r="ANF13" s="17">
        <f>P80_C3_LAMINAR_cpcambiado!$B$1*($D$2)</f>
        <v>2.3912100000000001E-9</v>
      </c>
      <c r="ANG13" s="17">
        <f>P80_C3_LAMINAR_cpcambiado!$B$1*($B$2)</f>
        <v>2.1255199999999999E-9</v>
      </c>
      <c r="ANH13" s="168">
        <f t="shared" si="79"/>
        <v>0</v>
      </c>
      <c r="ANI13" s="168">
        <f t="shared" si="2"/>
        <v>0</v>
      </c>
      <c r="ANJ13" s="168">
        <f t="shared" si="2"/>
        <v>0</v>
      </c>
      <c r="ANK13" s="168">
        <f t="shared" si="2"/>
        <v>0</v>
      </c>
      <c r="ANL13" s="168">
        <f t="shared" si="2"/>
        <v>0</v>
      </c>
      <c r="ANM13" s="168">
        <f t="shared" si="2"/>
        <v>0</v>
      </c>
      <c r="ANN13" s="168">
        <f t="shared" si="2"/>
        <v>0</v>
      </c>
      <c r="ANO13" s="168">
        <f t="shared" si="2"/>
        <v>0</v>
      </c>
      <c r="ANP13" s="168">
        <f t="shared" si="2"/>
        <v>0</v>
      </c>
      <c r="ANQ13" s="168">
        <f t="shared" si="2"/>
        <v>0</v>
      </c>
      <c r="ANR13" s="168">
        <f t="shared" si="2"/>
        <v>0</v>
      </c>
      <c r="ANS13" s="168">
        <f t="shared" si="2"/>
        <v>0</v>
      </c>
      <c r="ANT13" s="168">
        <f t="shared" si="2"/>
        <v>0</v>
      </c>
      <c r="ANU13" s="168">
        <f t="shared" si="2"/>
        <v>0</v>
      </c>
      <c r="ANV13" s="168">
        <f t="shared" si="2"/>
        <v>0</v>
      </c>
      <c r="ANW13" s="168">
        <f t="shared" si="2"/>
        <v>0</v>
      </c>
      <c r="ANX13" s="168">
        <f t="shared" si="2"/>
        <v>0</v>
      </c>
      <c r="ANY13" s="168">
        <f t="shared" si="3"/>
        <v>0</v>
      </c>
      <c r="ANZ13" s="168">
        <f t="shared" si="3"/>
        <v>0</v>
      </c>
      <c r="AOA13" s="168">
        <f t="shared" si="3"/>
        <v>0</v>
      </c>
      <c r="AOB13" s="168">
        <f t="shared" si="3"/>
        <v>0</v>
      </c>
      <c r="AOC13" s="168">
        <f t="shared" si="3"/>
        <v>0</v>
      </c>
      <c r="AOD13" s="168">
        <f t="shared" si="3"/>
        <v>0</v>
      </c>
      <c r="AOE13" s="168">
        <f t="shared" si="3"/>
        <v>0</v>
      </c>
      <c r="AOF13" s="168">
        <f t="shared" si="3"/>
        <v>0</v>
      </c>
      <c r="AOG13" s="168">
        <f t="shared" si="3"/>
        <v>0</v>
      </c>
      <c r="AOH13" s="168">
        <f t="shared" si="3"/>
        <v>0</v>
      </c>
      <c r="AOI13" s="168">
        <f t="shared" si="3"/>
        <v>0</v>
      </c>
      <c r="AOJ13" s="168">
        <f t="shared" si="3"/>
        <v>0</v>
      </c>
      <c r="AOK13" s="168">
        <f t="shared" si="3"/>
        <v>0</v>
      </c>
      <c r="AOL13" s="168">
        <f t="shared" si="3"/>
        <v>0</v>
      </c>
      <c r="AOM13" s="168">
        <f t="shared" si="3"/>
        <v>0</v>
      </c>
      <c r="AON13" s="168">
        <f t="shared" si="3"/>
        <v>0</v>
      </c>
      <c r="AOO13" s="168">
        <f t="shared" si="4"/>
        <v>0</v>
      </c>
      <c r="AOP13" s="168">
        <f t="shared" si="4"/>
        <v>0</v>
      </c>
      <c r="AOQ13" s="168">
        <f t="shared" si="4"/>
        <v>0</v>
      </c>
      <c r="AOR13" s="168">
        <f t="shared" si="4"/>
        <v>0</v>
      </c>
      <c r="AOS13" s="168">
        <f t="shared" si="4"/>
        <v>0</v>
      </c>
      <c r="AOT13" s="168">
        <f t="shared" si="4"/>
        <v>0</v>
      </c>
      <c r="AOU13" s="168">
        <f t="shared" si="4"/>
        <v>0</v>
      </c>
      <c r="AOV13" s="168">
        <f t="shared" si="4"/>
        <v>0</v>
      </c>
      <c r="AOW13" s="168">
        <f t="shared" si="4"/>
        <v>0</v>
      </c>
      <c r="AOX13" s="168">
        <f t="shared" si="4"/>
        <v>0</v>
      </c>
      <c r="AOY13" s="168">
        <f t="shared" si="4"/>
        <v>0</v>
      </c>
      <c r="AOZ13" s="168">
        <f t="shared" si="4"/>
        <v>0</v>
      </c>
      <c r="APA13" s="168">
        <f t="shared" si="4"/>
        <v>0</v>
      </c>
      <c r="APB13" s="168">
        <f t="shared" si="4"/>
        <v>0</v>
      </c>
      <c r="APC13" s="168">
        <f t="shared" si="4"/>
        <v>0</v>
      </c>
      <c r="APD13" s="168">
        <f t="shared" si="4"/>
        <v>0</v>
      </c>
      <c r="APE13" s="168">
        <f t="shared" si="5"/>
        <v>0</v>
      </c>
      <c r="APF13" s="168">
        <f t="shared" si="5"/>
        <v>0</v>
      </c>
      <c r="APG13" s="168">
        <f t="shared" si="5"/>
        <v>0</v>
      </c>
      <c r="APH13" s="168">
        <f t="shared" si="5"/>
        <v>0</v>
      </c>
      <c r="API13" s="168">
        <f t="shared" si="5"/>
        <v>0</v>
      </c>
      <c r="APJ13" s="168">
        <f t="shared" si="5"/>
        <v>0</v>
      </c>
      <c r="APK13" s="168">
        <f t="shared" si="5"/>
        <v>0</v>
      </c>
      <c r="APL13" s="168">
        <f t="shared" si="5"/>
        <v>0</v>
      </c>
      <c r="APM13" s="168">
        <f t="shared" si="5"/>
        <v>0</v>
      </c>
      <c r="APN13" s="168">
        <f t="shared" si="5"/>
        <v>0</v>
      </c>
      <c r="APO13" s="168">
        <f t="shared" si="5"/>
        <v>0</v>
      </c>
      <c r="APP13" s="168">
        <f t="shared" si="5"/>
        <v>0</v>
      </c>
      <c r="APQ13" s="168">
        <f t="shared" si="5"/>
        <v>0</v>
      </c>
      <c r="APR13" s="168">
        <f t="shared" si="5"/>
        <v>0</v>
      </c>
      <c r="APS13" s="168">
        <f t="shared" si="5"/>
        <v>0</v>
      </c>
      <c r="APT13" s="168">
        <f t="shared" si="5"/>
        <v>0</v>
      </c>
      <c r="APU13" s="163">
        <f t="shared" si="6"/>
        <v>0</v>
      </c>
      <c r="APV13" s="163">
        <f t="shared" si="6"/>
        <v>0</v>
      </c>
      <c r="APW13" s="163">
        <f t="shared" si="6"/>
        <v>0</v>
      </c>
      <c r="APX13" s="163">
        <f t="shared" si="6"/>
        <v>0</v>
      </c>
      <c r="APY13" s="163">
        <f t="shared" si="6"/>
        <v>0</v>
      </c>
      <c r="APZ13" s="163">
        <f t="shared" si="6"/>
        <v>0</v>
      </c>
      <c r="AQA13" s="163">
        <f t="shared" si="6"/>
        <v>0</v>
      </c>
      <c r="AQB13" s="163">
        <f t="shared" si="6"/>
        <v>0</v>
      </c>
      <c r="AQC13" s="163">
        <f t="shared" si="6"/>
        <v>0</v>
      </c>
      <c r="AQD13" s="163">
        <f t="shared" si="6"/>
        <v>0</v>
      </c>
      <c r="AQE13" s="163">
        <f t="shared" si="6"/>
        <v>0</v>
      </c>
      <c r="AQF13" s="163">
        <f t="shared" si="6"/>
        <v>0</v>
      </c>
      <c r="AQG13" s="163">
        <f t="shared" si="6"/>
        <v>0</v>
      </c>
      <c r="AQH13" s="163">
        <f t="shared" si="6"/>
        <v>0</v>
      </c>
      <c r="AQI13" s="163">
        <f t="shared" si="6"/>
        <v>0</v>
      </c>
      <c r="AQJ13" s="163">
        <f t="shared" si="6"/>
        <v>0</v>
      </c>
      <c r="AQK13" s="163">
        <f t="shared" si="94"/>
        <v>0</v>
      </c>
      <c r="AQL13" s="163">
        <f t="shared" si="94"/>
        <v>0</v>
      </c>
      <c r="AQM13" s="163">
        <f t="shared" si="94"/>
        <v>0</v>
      </c>
      <c r="AQN13" s="163">
        <f t="shared" si="94"/>
        <v>0</v>
      </c>
      <c r="AQO13" s="163">
        <f t="shared" si="94"/>
        <v>0</v>
      </c>
      <c r="AQP13" s="163">
        <f t="shared" si="94"/>
        <v>0</v>
      </c>
      <c r="AQQ13" s="163">
        <f t="shared" si="94"/>
        <v>0</v>
      </c>
      <c r="AQR13" s="163">
        <f t="shared" si="94"/>
        <v>0</v>
      </c>
      <c r="AQS13" s="163">
        <f t="shared" si="94"/>
        <v>0</v>
      </c>
      <c r="AQT13" s="163">
        <f t="shared" si="94"/>
        <v>0</v>
      </c>
      <c r="AQU13" s="163">
        <f t="shared" si="94"/>
        <v>0</v>
      </c>
      <c r="AQV13" s="163">
        <f t="shared" si="94"/>
        <v>0</v>
      </c>
      <c r="AQW13" s="163">
        <f t="shared" si="94"/>
        <v>0</v>
      </c>
      <c r="AQX13" s="163">
        <f t="shared" si="94"/>
        <v>0</v>
      </c>
      <c r="AQY13" s="163">
        <f t="shared" si="94"/>
        <v>0</v>
      </c>
      <c r="AQZ13" s="163">
        <f t="shared" si="94"/>
        <v>0</v>
      </c>
      <c r="ARA13" s="163">
        <f t="shared" si="95"/>
        <v>0</v>
      </c>
      <c r="ARB13" s="163">
        <f t="shared" si="95"/>
        <v>0</v>
      </c>
      <c r="ARC13" s="163">
        <f t="shared" si="95"/>
        <v>0</v>
      </c>
      <c r="ARD13" s="163">
        <f t="shared" si="95"/>
        <v>0</v>
      </c>
      <c r="ARE13" s="163">
        <f t="shared" si="95"/>
        <v>0</v>
      </c>
      <c r="ARF13" s="163">
        <f t="shared" si="95"/>
        <v>0</v>
      </c>
      <c r="ARG13" s="163">
        <f t="shared" si="95"/>
        <v>0</v>
      </c>
      <c r="ARH13" s="163">
        <f t="shared" si="95"/>
        <v>0</v>
      </c>
      <c r="ARI13" s="163">
        <f t="shared" si="95"/>
        <v>0</v>
      </c>
      <c r="ARJ13" s="163">
        <f t="shared" si="95"/>
        <v>0</v>
      </c>
      <c r="ARK13" s="163">
        <f t="shared" si="95"/>
        <v>0</v>
      </c>
      <c r="ARL13" s="163">
        <f t="shared" si="95"/>
        <v>0</v>
      </c>
      <c r="ARM13" s="163">
        <f t="shared" si="95"/>
        <v>0</v>
      </c>
      <c r="ARN13" s="163">
        <f t="shared" si="95"/>
        <v>0</v>
      </c>
      <c r="ARO13" s="163">
        <f t="shared" si="95"/>
        <v>0</v>
      </c>
      <c r="ARP13" s="163">
        <f t="shared" si="95"/>
        <v>0</v>
      </c>
      <c r="ARQ13" s="163">
        <f t="shared" si="96"/>
        <v>0</v>
      </c>
      <c r="ARR13" s="163">
        <f t="shared" si="96"/>
        <v>0</v>
      </c>
      <c r="ARS13" s="163">
        <f t="shared" si="96"/>
        <v>0</v>
      </c>
      <c r="ART13" s="163">
        <f t="shared" si="96"/>
        <v>0</v>
      </c>
      <c r="ARU13" s="163">
        <f t="shared" si="96"/>
        <v>0</v>
      </c>
      <c r="ARV13" s="163">
        <f t="shared" si="96"/>
        <v>0</v>
      </c>
      <c r="ARW13" s="163">
        <f t="shared" si="96"/>
        <v>0</v>
      </c>
      <c r="ARX13" s="163">
        <f t="shared" si="96"/>
        <v>0</v>
      </c>
      <c r="ARY13" s="163">
        <f t="shared" si="96"/>
        <v>0</v>
      </c>
      <c r="ARZ13" s="163">
        <f t="shared" si="96"/>
        <v>0</v>
      </c>
      <c r="ASA13" s="163">
        <f t="shared" si="96"/>
        <v>0</v>
      </c>
      <c r="ASB13" s="163">
        <f t="shared" si="96"/>
        <v>0</v>
      </c>
      <c r="ASC13" s="163">
        <f t="shared" si="96"/>
        <v>0</v>
      </c>
      <c r="ASD13" s="163">
        <f t="shared" si="96"/>
        <v>0</v>
      </c>
      <c r="ASE13" s="163">
        <f t="shared" si="96"/>
        <v>0</v>
      </c>
      <c r="ASF13" s="163">
        <f t="shared" si="96"/>
        <v>0</v>
      </c>
      <c r="ASG13" s="163">
        <f t="shared" si="90"/>
        <v>0</v>
      </c>
      <c r="ASH13" s="170" t="e">
        <f t="shared" si="11"/>
        <v>#DIV/0!</v>
      </c>
      <c r="ASI13" s="170" t="e">
        <f t="shared" si="11"/>
        <v>#DIV/0!</v>
      </c>
      <c r="ASJ13" s="170" t="e">
        <f t="shared" si="11"/>
        <v>#DIV/0!</v>
      </c>
      <c r="ASK13" s="170" t="e">
        <f t="shared" si="11"/>
        <v>#DIV/0!</v>
      </c>
      <c r="ASL13" s="170" t="e">
        <f t="shared" si="11"/>
        <v>#DIV/0!</v>
      </c>
      <c r="ASM13" s="170" t="e">
        <f t="shared" si="11"/>
        <v>#DIV/0!</v>
      </c>
      <c r="ASN13" s="170" t="e">
        <f t="shared" si="11"/>
        <v>#DIV/0!</v>
      </c>
      <c r="ASO13" s="170" t="e">
        <f t="shared" si="11"/>
        <v>#DIV/0!</v>
      </c>
      <c r="ASP13" s="170" t="e">
        <f t="shared" si="11"/>
        <v>#DIV/0!</v>
      </c>
      <c r="ASQ13" s="170" t="e">
        <f t="shared" si="11"/>
        <v>#DIV/0!</v>
      </c>
      <c r="ASR13" s="170" t="e">
        <f t="shared" si="11"/>
        <v>#DIV/0!</v>
      </c>
      <c r="ASS13" s="170" t="e">
        <f t="shared" si="11"/>
        <v>#DIV/0!</v>
      </c>
      <c r="AST13" s="170" t="e">
        <f t="shared" si="11"/>
        <v>#DIV/0!</v>
      </c>
      <c r="ASU13" s="170" t="e">
        <f t="shared" si="11"/>
        <v>#DIV/0!</v>
      </c>
      <c r="ASV13" s="170" t="e">
        <f t="shared" si="11"/>
        <v>#DIV/0!</v>
      </c>
      <c r="ASW13" s="170" t="e">
        <f t="shared" si="11"/>
        <v>#DIV/0!</v>
      </c>
      <c r="ASX13" s="170" t="e">
        <f t="shared" si="12"/>
        <v>#DIV/0!</v>
      </c>
      <c r="ASY13" s="170" t="e">
        <f t="shared" si="12"/>
        <v>#DIV/0!</v>
      </c>
      <c r="ASZ13" s="170" t="e">
        <f t="shared" si="12"/>
        <v>#DIV/0!</v>
      </c>
      <c r="ATA13" s="170" t="e">
        <f t="shared" si="12"/>
        <v>#DIV/0!</v>
      </c>
      <c r="ATB13" s="170" t="e">
        <f t="shared" si="12"/>
        <v>#DIV/0!</v>
      </c>
      <c r="ATC13" s="170" t="e">
        <f t="shared" si="12"/>
        <v>#DIV/0!</v>
      </c>
      <c r="ATD13" s="170" t="e">
        <f t="shared" si="12"/>
        <v>#DIV/0!</v>
      </c>
      <c r="ATE13" s="170" t="e">
        <f t="shared" si="12"/>
        <v>#DIV/0!</v>
      </c>
      <c r="ATF13" s="170" t="e">
        <f t="shared" si="12"/>
        <v>#DIV/0!</v>
      </c>
      <c r="ATG13" s="170" t="e">
        <f t="shared" si="12"/>
        <v>#DIV/0!</v>
      </c>
      <c r="ATH13" s="170" t="e">
        <f t="shared" si="12"/>
        <v>#DIV/0!</v>
      </c>
      <c r="ATI13" s="170" t="e">
        <f t="shared" si="12"/>
        <v>#DIV/0!</v>
      </c>
      <c r="ATJ13" s="170" t="e">
        <f t="shared" si="12"/>
        <v>#DIV/0!</v>
      </c>
      <c r="ATK13" s="170" t="e">
        <f t="shared" si="12"/>
        <v>#DIV/0!</v>
      </c>
      <c r="ATL13" s="170" t="e">
        <f t="shared" si="12"/>
        <v>#DIV/0!</v>
      </c>
      <c r="ATM13" s="170" t="e">
        <f t="shared" si="12"/>
        <v>#DIV/0!</v>
      </c>
      <c r="ATN13" s="170" t="e">
        <f t="shared" si="13"/>
        <v>#DIV/0!</v>
      </c>
      <c r="ATO13" s="170" t="e">
        <f t="shared" si="13"/>
        <v>#DIV/0!</v>
      </c>
      <c r="ATP13" s="170" t="e">
        <f t="shared" si="13"/>
        <v>#DIV/0!</v>
      </c>
      <c r="ATQ13" s="170" t="e">
        <f t="shared" si="13"/>
        <v>#DIV/0!</v>
      </c>
      <c r="ATR13" s="170" t="e">
        <f t="shared" si="13"/>
        <v>#DIV/0!</v>
      </c>
      <c r="ATS13" s="170" t="e">
        <f t="shared" si="13"/>
        <v>#DIV/0!</v>
      </c>
      <c r="ATT13" s="170" t="e">
        <f t="shared" si="13"/>
        <v>#DIV/0!</v>
      </c>
      <c r="ATU13" s="170" t="e">
        <f t="shared" si="13"/>
        <v>#DIV/0!</v>
      </c>
      <c r="ATV13" s="170" t="e">
        <f t="shared" si="13"/>
        <v>#DIV/0!</v>
      </c>
      <c r="ATW13" s="170" t="e">
        <f t="shared" si="13"/>
        <v>#DIV/0!</v>
      </c>
      <c r="ATX13" s="170" t="e">
        <f t="shared" si="13"/>
        <v>#DIV/0!</v>
      </c>
      <c r="ATY13" s="170" t="e">
        <f t="shared" si="13"/>
        <v>#DIV/0!</v>
      </c>
      <c r="ATZ13" s="170" t="e">
        <f t="shared" si="13"/>
        <v>#DIV/0!</v>
      </c>
      <c r="AUA13" s="170" t="e">
        <f t="shared" si="13"/>
        <v>#DIV/0!</v>
      </c>
      <c r="AUB13" s="170" t="e">
        <f t="shared" si="13"/>
        <v>#DIV/0!</v>
      </c>
      <c r="AUC13" s="170" t="e">
        <f t="shared" si="13"/>
        <v>#DIV/0!</v>
      </c>
      <c r="AUD13" s="170" t="e">
        <f t="shared" si="14"/>
        <v>#DIV/0!</v>
      </c>
      <c r="AUE13" s="170" t="e">
        <f t="shared" si="14"/>
        <v>#DIV/0!</v>
      </c>
      <c r="AUF13" s="170" t="e">
        <f t="shared" si="14"/>
        <v>#DIV/0!</v>
      </c>
      <c r="AUG13" s="170" t="e">
        <f t="shared" si="14"/>
        <v>#DIV/0!</v>
      </c>
      <c r="AUH13" s="170" t="e">
        <f t="shared" si="14"/>
        <v>#DIV/0!</v>
      </c>
      <c r="AUI13" s="170" t="e">
        <f t="shared" si="14"/>
        <v>#DIV/0!</v>
      </c>
      <c r="AUJ13" s="170" t="e">
        <f t="shared" si="14"/>
        <v>#DIV/0!</v>
      </c>
      <c r="AUK13" s="170" t="e">
        <f t="shared" si="14"/>
        <v>#DIV/0!</v>
      </c>
      <c r="AUL13" s="170" t="e">
        <f t="shared" si="14"/>
        <v>#DIV/0!</v>
      </c>
      <c r="AUM13" s="170" t="e">
        <f t="shared" si="14"/>
        <v>#DIV/0!</v>
      </c>
      <c r="AUN13" s="170" t="e">
        <f t="shared" si="14"/>
        <v>#DIV/0!</v>
      </c>
      <c r="AUO13" s="170" t="e">
        <f t="shared" si="14"/>
        <v>#DIV/0!</v>
      </c>
      <c r="AUP13" s="170" t="e">
        <f t="shared" si="14"/>
        <v>#DIV/0!</v>
      </c>
      <c r="AUQ13" s="170" t="e">
        <f t="shared" si="14"/>
        <v>#DIV/0!</v>
      </c>
      <c r="AUR13" s="170" t="e">
        <f t="shared" si="14"/>
        <v>#DIV/0!</v>
      </c>
      <c r="AUS13" s="170" t="e">
        <f t="shared" si="14"/>
        <v>#DIV/0!</v>
      </c>
      <c r="AUT13" s="170" t="e">
        <f t="shared" si="15"/>
        <v>#DIV/0!</v>
      </c>
      <c r="AUU13" s="284" t="e">
        <f t="shared" si="16"/>
        <v>#DIV/0!</v>
      </c>
      <c r="AUV13" s="284" t="e">
        <f t="shared" si="16"/>
        <v>#DIV/0!</v>
      </c>
      <c r="AUW13" s="284" t="e">
        <f t="shared" si="16"/>
        <v>#DIV/0!</v>
      </c>
      <c r="AUX13" s="284" t="e">
        <f t="shared" si="16"/>
        <v>#DIV/0!</v>
      </c>
      <c r="AUY13" s="284" t="e">
        <f t="shared" si="16"/>
        <v>#DIV/0!</v>
      </c>
      <c r="AUZ13" s="284" t="e">
        <f t="shared" si="16"/>
        <v>#DIV/0!</v>
      </c>
      <c r="AVA13" s="284" t="e">
        <f t="shared" si="16"/>
        <v>#DIV/0!</v>
      </c>
      <c r="AVB13" s="284" t="e">
        <f t="shared" si="16"/>
        <v>#DIV/0!</v>
      </c>
      <c r="AVC13" s="284" t="e">
        <f t="shared" si="16"/>
        <v>#DIV/0!</v>
      </c>
      <c r="AVD13" s="284" t="e">
        <f t="shared" si="16"/>
        <v>#DIV/0!</v>
      </c>
      <c r="AVE13" s="284" t="e">
        <f t="shared" si="16"/>
        <v>#DIV/0!</v>
      </c>
      <c r="AVF13" s="284" t="e">
        <f t="shared" si="16"/>
        <v>#DIV/0!</v>
      </c>
      <c r="AVG13" s="284" t="e">
        <f t="shared" si="16"/>
        <v>#DIV/0!</v>
      </c>
      <c r="AVH13" s="284" t="e">
        <f t="shared" si="16"/>
        <v>#DIV/0!</v>
      </c>
      <c r="AVI13" s="284" t="e">
        <f t="shared" si="16"/>
        <v>#DIV/0!</v>
      </c>
      <c r="AVJ13" s="284" t="e">
        <f t="shared" si="16"/>
        <v>#DIV/0!</v>
      </c>
      <c r="AVK13" s="284" t="e">
        <f t="shared" si="17"/>
        <v>#DIV/0!</v>
      </c>
      <c r="AVL13" s="284" t="e">
        <f t="shared" si="17"/>
        <v>#DIV/0!</v>
      </c>
      <c r="AVM13" s="284" t="e">
        <f t="shared" si="17"/>
        <v>#DIV/0!</v>
      </c>
      <c r="AVN13" s="284" t="e">
        <f t="shared" si="17"/>
        <v>#DIV/0!</v>
      </c>
      <c r="AVO13" s="284" t="e">
        <f t="shared" si="17"/>
        <v>#DIV/0!</v>
      </c>
      <c r="AVP13" s="284" t="e">
        <f t="shared" si="17"/>
        <v>#DIV/0!</v>
      </c>
      <c r="AVQ13" s="284" t="e">
        <f t="shared" si="17"/>
        <v>#DIV/0!</v>
      </c>
      <c r="AVR13" s="284" t="e">
        <f t="shared" si="17"/>
        <v>#DIV/0!</v>
      </c>
      <c r="AVS13" s="284" t="e">
        <f t="shared" si="17"/>
        <v>#DIV/0!</v>
      </c>
      <c r="AVT13" s="284" t="e">
        <f t="shared" si="17"/>
        <v>#DIV/0!</v>
      </c>
      <c r="AVU13" s="284" t="e">
        <f t="shared" si="17"/>
        <v>#DIV/0!</v>
      </c>
      <c r="AVV13" s="284" t="e">
        <f t="shared" si="17"/>
        <v>#DIV/0!</v>
      </c>
      <c r="AVW13" s="284" t="e">
        <f t="shared" si="17"/>
        <v>#DIV/0!</v>
      </c>
      <c r="AVX13" s="284" t="e">
        <f t="shared" si="17"/>
        <v>#DIV/0!</v>
      </c>
      <c r="AVY13" s="284" t="e">
        <f t="shared" si="17"/>
        <v>#DIV/0!</v>
      </c>
      <c r="AVZ13" s="284" t="e">
        <f t="shared" si="17"/>
        <v>#DIV/0!</v>
      </c>
      <c r="AWA13" s="284" t="e">
        <f t="shared" si="18"/>
        <v>#DIV/0!</v>
      </c>
      <c r="AWB13" s="284" t="e">
        <f t="shared" si="18"/>
        <v>#DIV/0!</v>
      </c>
      <c r="AWC13" s="284" t="e">
        <f t="shared" si="18"/>
        <v>#DIV/0!</v>
      </c>
      <c r="AWD13" s="284" t="e">
        <f t="shared" si="18"/>
        <v>#DIV/0!</v>
      </c>
      <c r="AWE13" s="284" t="e">
        <f t="shared" si="18"/>
        <v>#DIV/0!</v>
      </c>
      <c r="AWF13" s="284" t="e">
        <f t="shared" si="18"/>
        <v>#DIV/0!</v>
      </c>
      <c r="AWG13" s="284" t="e">
        <f t="shared" si="18"/>
        <v>#DIV/0!</v>
      </c>
      <c r="AWH13" s="284" t="e">
        <f t="shared" si="18"/>
        <v>#DIV/0!</v>
      </c>
      <c r="AWI13" s="284" t="e">
        <f t="shared" si="18"/>
        <v>#DIV/0!</v>
      </c>
      <c r="AWJ13" s="284" t="e">
        <f t="shared" si="18"/>
        <v>#DIV/0!</v>
      </c>
      <c r="AWK13" s="284" t="e">
        <f t="shared" si="18"/>
        <v>#DIV/0!</v>
      </c>
      <c r="AWL13" s="284" t="e">
        <f t="shared" si="18"/>
        <v>#DIV/0!</v>
      </c>
      <c r="AWM13" s="284" t="e">
        <f t="shared" si="18"/>
        <v>#DIV/0!</v>
      </c>
      <c r="AWN13" s="284" t="e">
        <f t="shared" si="18"/>
        <v>#DIV/0!</v>
      </c>
      <c r="AWO13" s="284" t="e">
        <f t="shared" si="18"/>
        <v>#DIV/0!</v>
      </c>
      <c r="AWP13" s="284" t="e">
        <f t="shared" si="18"/>
        <v>#DIV/0!</v>
      </c>
      <c r="AWQ13" s="284" t="e">
        <f t="shared" si="19"/>
        <v>#DIV/0!</v>
      </c>
      <c r="AWR13" s="284" t="e">
        <f t="shared" si="19"/>
        <v>#DIV/0!</v>
      </c>
      <c r="AWS13" s="284" t="e">
        <f t="shared" si="19"/>
        <v>#DIV/0!</v>
      </c>
      <c r="AWT13" s="284" t="e">
        <f t="shared" si="19"/>
        <v>#DIV/0!</v>
      </c>
      <c r="AWU13" s="284" t="e">
        <f t="shared" si="19"/>
        <v>#DIV/0!</v>
      </c>
      <c r="AWV13" s="284" t="e">
        <f t="shared" si="19"/>
        <v>#DIV/0!</v>
      </c>
      <c r="AWW13" s="284" t="e">
        <f t="shared" si="19"/>
        <v>#DIV/0!</v>
      </c>
      <c r="AWX13" s="284" t="e">
        <f t="shared" si="19"/>
        <v>#DIV/0!</v>
      </c>
      <c r="AWY13" s="284" t="e">
        <f t="shared" si="19"/>
        <v>#DIV/0!</v>
      </c>
      <c r="AWZ13" s="284" t="e">
        <f t="shared" si="19"/>
        <v>#DIV/0!</v>
      </c>
      <c r="AXA13" s="284" t="e">
        <f t="shared" si="19"/>
        <v>#DIV/0!</v>
      </c>
      <c r="AXB13" s="284" t="e">
        <f t="shared" si="19"/>
        <v>#DIV/0!</v>
      </c>
      <c r="AXC13" s="284" t="e">
        <f t="shared" si="19"/>
        <v>#DIV/0!</v>
      </c>
      <c r="AXD13" s="284" t="e">
        <f t="shared" si="19"/>
        <v>#DIV/0!</v>
      </c>
      <c r="AXE13" s="284" t="e">
        <f t="shared" si="19"/>
        <v>#DIV/0!</v>
      </c>
      <c r="AXF13" s="284" t="e">
        <f t="shared" si="19"/>
        <v>#DIV/0!</v>
      </c>
      <c r="AXG13" s="284" t="e">
        <f t="shared" si="20"/>
        <v>#DIV/0!</v>
      </c>
      <c r="AXH13" s="284" t="e">
        <f t="shared" si="20"/>
        <v>#DIV/0!</v>
      </c>
      <c r="AXI13" s="284" t="e">
        <f t="shared" si="20"/>
        <v>#DIV/0!</v>
      </c>
      <c r="AXJ13" s="284" t="e">
        <f t="shared" si="20"/>
        <v>#DIV/0!</v>
      </c>
      <c r="AXK13" s="172" t="e">
        <f t="shared" ref="AXK13:AZV13" si="106">-NP13/(AKU13*($B$13-AVERAGE(AUV13:AUW13)))</f>
        <v>#DIV/0!</v>
      </c>
      <c r="AXL13" s="166" t="e">
        <f t="shared" si="106"/>
        <v>#DIV/0!</v>
      </c>
      <c r="AXM13" s="166" t="e">
        <f t="shared" si="106"/>
        <v>#DIV/0!</v>
      </c>
      <c r="AXN13" s="166" t="e">
        <f t="shared" si="106"/>
        <v>#DIV/0!</v>
      </c>
      <c r="AXO13" s="166" t="e">
        <f t="shared" si="106"/>
        <v>#DIV/0!</v>
      </c>
      <c r="AXP13" s="166" t="e">
        <f t="shared" si="106"/>
        <v>#DIV/0!</v>
      </c>
      <c r="AXQ13" s="166" t="e">
        <f t="shared" si="106"/>
        <v>#DIV/0!</v>
      </c>
      <c r="AXR13" s="166" t="e">
        <f t="shared" si="106"/>
        <v>#DIV/0!</v>
      </c>
      <c r="AXS13" s="166" t="e">
        <f t="shared" si="106"/>
        <v>#DIV/0!</v>
      </c>
      <c r="AXT13" s="166" t="e">
        <f t="shared" si="106"/>
        <v>#DIV/0!</v>
      </c>
      <c r="AXU13" s="166" t="e">
        <f t="shared" si="106"/>
        <v>#DIV/0!</v>
      </c>
      <c r="AXV13" s="166" t="e">
        <f t="shared" si="106"/>
        <v>#DIV/0!</v>
      </c>
      <c r="AXW13" s="166" t="e">
        <f t="shared" si="106"/>
        <v>#DIV/0!</v>
      </c>
      <c r="AXX13" s="166" t="e">
        <f t="shared" si="106"/>
        <v>#DIV/0!</v>
      </c>
      <c r="AXY13" s="166" t="e">
        <f t="shared" si="106"/>
        <v>#DIV/0!</v>
      </c>
      <c r="AXZ13" s="166" t="e">
        <f t="shared" si="106"/>
        <v>#DIV/0!</v>
      </c>
      <c r="AYA13" s="166" t="e">
        <f t="shared" si="106"/>
        <v>#DIV/0!</v>
      </c>
      <c r="AYB13" s="166" t="e">
        <f t="shared" si="106"/>
        <v>#DIV/0!</v>
      </c>
      <c r="AYC13" s="166" t="e">
        <f t="shared" si="106"/>
        <v>#DIV/0!</v>
      </c>
      <c r="AYD13" s="166" t="e">
        <f t="shared" si="106"/>
        <v>#DIV/0!</v>
      </c>
      <c r="AYE13" s="166" t="e">
        <f t="shared" si="106"/>
        <v>#DIV/0!</v>
      </c>
      <c r="AYF13" s="166" t="e">
        <f t="shared" si="106"/>
        <v>#DIV/0!</v>
      </c>
      <c r="AYG13" s="166" t="e">
        <f t="shared" si="106"/>
        <v>#DIV/0!</v>
      </c>
      <c r="AYH13" s="166" t="e">
        <f t="shared" si="106"/>
        <v>#DIV/0!</v>
      </c>
      <c r="AYI13" s="166" t="e">
        <f t="shared" si="106"/>
        <v>#DIV/0!</v>
      </c>
      <c r="AYJ13" s="166" t="e">
        <f t="shared" si="106"/>
        <v>#DIV/0!</v>
      </c>
      <c r="AYK13" s="166" t="e">
        <f t="shared" si="106"/>
        <v>#DIV/0!</v>
      </c>
      <c r="AYL13" s="166" t="e">
        <f t="shared" si="106"/>
        <v>#DIV/0!</v>
      </c>
      <c r="AYM13" s="166" t="e">
        <f t="shared" si="106"/>
        <v>#DIV/0!</v>
      </c>
      <c r="AYN13" s="166" t="e">
        <f t="shared" si="106"/>
        <v>#DIV/0!</v>
      </c>
      <c r="AYO13" s="166" t="e">
        <f t="shared" si="106"/>
        <v>#DIV/0!</v>
      </c>
      <c r="AYP13" s="166" t="e">
        <f t="shared" si="106"/>
        <v>#DIV/0!</v>
      </c>
      <c r="AYQ13" s="166" t="e">
        <f t="shared" si="106"/>
        <v>#DIV/0!</v>
      </c>
      <c r="AYR13" s="166" t="e">
        <f t="shared" si="106"/>
        <v>#DIV/0!</v>
      </c>
      <c r="AYS13" s="166" t="e">
        <f t="shared" si="106"/>
        <v>#DIV/0!</v>
      </c>
      <c r="AYT13" s="166" t="e">
        <f t="shared" si="106"/>
        <v>#DIV/0!</v>
      </c>
      <c r="AYU13" s="166" t="e">
        <f t="shared" si="106"/>
        <v>#DIV/0!</v>
      </c>
      <c r="AYV13" s="166" t="e">
        <f t="shared" si="106"/>
        <v>#DIV/0!</v>
      </c>
      <c r="AYW13" s="166" t="e">
        <f t="shared" si="106"/>
        <v>#DIV/0!</v>
      </c>
      <c r="AYX13" s="166" t="e">
        <f t="shared" si="106"/>
        <v>#DIV/0!</v>
      </c>
      <c r="AYY13" s="166" t="e">
        <f t="shared" si="106"/>
        <v>#DIV/0!</v>
      </c>
      <c r="AYZ13" s="166" t="e">
        <f t="shared" si="106"/>
        <v>#DIV/0!</v>
      </c>
      <c r="AZA13" s="166" t="e">
        <f t="shared" si="106"/>
        <v>#DIV/0!</v>
      </c>
      <c r="AZB13" s="166" t="e">
        <f t="shared" si="106"/>
        <v>#DIV/0!</v>
      </c>
      <c r="AZC13" s="166" t="e">
        <f t="shared" si="106"/>
        <v>#DIV/0!</v>
      </c>
      <c r="AZD13" s="166" t="e">
        <f t="shared" si="106"/>
        <v>#DIV/0!</v>
      </c>
      <c r="AZE13" s="166" t="e">
        <f t="shared" si="106"/>
        <v>#DIV/0!</v>
      </c>
      <c r="AZF13" s="166" t="e">
        <f t="shared" si="106"/>
        <v>#DIV/0!</v>
      </c>
      <c r="AZG13" s="166" t="e">
        <f t="shared" si="106"/>
        <v>#DIV/0!</v>
      </c>
      <c r="AZH13" s="166" t="e">
        <f t="shared" si="106"/>
        <v>#DIV/0!</v>
      </c>
      <c r="AZI13" s="166" t="e">
        <f t="shared" si="106"/>
        <v>#DIV/0!</v>
      </c>
      <c r="AZJ13" s="166" t="e">
        <f t="shared" si="106"/>
        <v>#DIV/0!</v>
      </c>
      <c r="AZK13" s="166" t="e">
        <f t="shared" si="106"/>
        <v>#DIV/0!</v>
      </c>
      <c r="AZL13" s="166" t="e">
        <f t="shared" si="106"/>
        <v>#DIV/0!</v>
      </c>
      <c r="AZM13" s="166" t="e">
        <f t="shared" si="106"/>
        <v>#DIV/0!</v>
      </c>
      <c r="AZN13" s="166" t="e">
        <f t="shared" si="106"/>
        <v>#DIV/0!</v>
      </c>
      <c r="AZO13" s="166" t="e">
        <f t="shared" si="106"/>
        <v>#DIV/0!</v>
      </c>
      <c r="AZP13" s="166" t="e">
        <f t="shared" si="106"/>
        <v>#DIV/0!</v>
      </c>
      <c r="AZQ13" s="166" t="e">
        <f t="shared" si="106"/>
        <v>#DIV/0!</v>
      </c>
      <c r="AZR13" s="166" t="e">
        <f t="shared" si="106"/>
        <v>#DIV/0!</v>
      </c>
      <c r="AZS13" s="166" t="e">
        <f t="shared" si="106"/>
        <v>#DIV/0!</v>
      </c>
      <c r="AZT13" s="166" t="e">
        <f t="shared" si="106"/>
        <v>#DIV/0!</v>
      </c>
      <c r="AZU13" s="166" t="e">
        <f t="shared" si="106"/>
        <v>#DIV/0!</v>
      </c>
      <c r="AZV13" s="166" t="e">
        <f t="shared" si="106"/>
        <v>#DIV/0!</v>
      </c>
      <c r="AZW13" s="166" t="e">
        <f>-QB13/(ANG13*($B$13-AVERAGE(AXH13:AXI13)))</f>
        <v>#DIV/0!</v>
      </c>
      <c r="AZX13" s="163" t="e">
        <f t="shared" ref="AZX13:BCI13" si="107">-NP13/(SS13*($B$13-AVERAGE(AUU13:AUV13)))</f>
        <v>#DIV/0!</v>
      </c>
      <c r="AZY13" s="127" t="e">
        <f t="shared" si="107"/>
        <v>#DIV/0!</v>
      </c>
      <c r="AZZ13" s="127" t="e">
        <f t="shared" si="107"/>
        <v>#DIV/0!</v>
      </c>
      <c r="BAA13" s="127" t="e">
        <f t="shared" si="107"/>
        <v>#DIV/0!</v>
      </c>
      <c r="BAB13" s="127" t="e">
        <f t="shared" si="107"/>
        <v>#DIV/0!</v>
      </c>
      <c r="BAC13" s="127" t="e">
        <f t="shared" si="107"/>
        <v>#DIV/0!</v>
      </c>
      <c r="BAD13" s="127" t="e">
        <f t="shared" si="107"/>
        <v>#DIV/0!</v>
      </c>
      <c r="BAE13" s="127" t="e">
        <f t="shared" si="107"/>
        <v>#DIV/0!</v>
      </c>
      <c r="BAF13" s="127" t="e">
        <f t="shared" si="107"/>
        <v>#DIV/0!</v>
      </c>
      <c r="BAG13" s="127" t="e">
        <f t="shared" si="107"/>
        <v>#DIV/0!</v>
      </c>
      <c r="BAH13" s="127" t="e">
        <f t="shared" si="107"/>
        <v>#DIV/0!</v>
      </c>
      <c r="BAI13" s="127" t="e">
        <f t="shared" si="107"/>
        <v>#DIV/0!</v>
      </c>
      <c r="BAJ13" s="127" t="e">
        <f t="shared" si="107"/>
        <v>#DIV/0!</v>
      </c>
      <c r="BAK13" s="127" t="e">
        <f t="shared" si="107"/>
        <v>#DIV/0!</v>
      </c>
      <c r="BAL13" s="127" t="e">
        <f t="shared" si="107"/>
        <v>#DIV/0!</v>
      </c>
      <c r="BAM13" s="127" t="e">
        <f t="shared" si="107"/>
        <v>#DIV/0!</v>
      </c>
      <c r="BAN13" s="127" t="e">
        <f t="shared" si="107"/>
        <v>#DIV/0!</v>
      </c>
      <c r="BAO13" s="127" t="e">
        <f t="shared" si="107"/>
        <v>#DIV/0!</v>
      </c>
      <c r="BAP13" s="127" t="e">
        <f t="shared" si="107"/>
        <v>#DIV/0!</v>
      </c>
      <c r="BAQ13" s="127" t="e">
        <f t="shared" si="107"/>
        <v>#DIV/0!</v>
      </c>
      <c r="BAR13" s="127" t="e">
        <f t="shared" si="107"/>
        <v>#DIV/0!</v>
      </c>
      <c r="BAS13" s="127" t="e">
        <f t="shared" si="107"/>
        <v>#DIV/0!</v>
      </c>
      <c r="BAT13" s="127" t="e">
        <f t="shared" si="107"/>
        <v>#DIV/0!</v>
      </c>
      <c r="BAU13" s="127" t="e">
        <f t="shared" si="107"/>
        <v>#DIV/0!</v>
      </c>
      <c r="BAV13" s="127" t="e">
        <f t="shared" si="107"/>
        <v>#DIV/0!</v>
      </c>
      <c r="BAW13" s="127" t="e">
        <f t="shared" si="107"/>
        <v>#DIV/0!</v>
      </c>
      <c r="BAX13" s="127" t="e">
        <f t="shared" si="107"/>
        <v>#DIV/0!</v>
      </c>
      <c r="BAY13" s="127" t="e">
        <f t="shared" si="107"/>
        <v>#DIV/0!</v>
      </c>
      <c r="BAZ13" s="127" t="e">
        <f t="shared" si="107"/>
        <v>#DIV/0!</v>
      </c>
      <c r="BBA13" s="127" t="e">
        <f t="shared" si="107"/>
        <v>#DIV/0!</v>
      </c>
      <c r="BBB13" s="127" t="e">
        <f t="shared" si="107"/>
        <v>#DIV/0!</v>
      </c>
      <c r="BBC13" s="127" t="e">
        <f t="shared" si="107"/>
        <v>#DIV/0!</v>
      </c>
      <c r="BBD13" s="127" t="e">
        <f t="shared" si="107"/>
        <v>#DIV/0!</v>
      </c>
      <c r="BBE13" s="127" t="e">
        <f t="shared" si="107"/>
        <v>#DIV/0!</v>
      </c>
      <c r="BBF13" s="127" t="e">
        <f t="shared" si="107"/>
        <v>#DIV/0!</v>
      </c>
      <c r="BBG13" s="127" t="e">
        <f t="shared" si="107"/>
        <v>#DIV/0!</v>
      </c>
      <c r="BBH13" s="127" t="e">
        <f t="shared" si="107"/>
        <v>#DIV/0!</v>
      </c>
      <c r="BBI13" s="127" t="e">
        <f t="shared" si="107"/>
        <v>#DIV/0!</v>
      </c>
      <c r="BBJ13" s="127" t="e">
        <f t="shared" si="107"/>
        <v>#DIV/0!</v>
      </c>
      <c r="BBK13" s="127" t="e">
        <f t="shared" si="107"/>
        <v>#DIV/0!</v>
      </c>
      <c r="BBL13" s="127" t="e">
        <f t="shared" si="107"/>
        <v>#DIV/0!</v>
      </c>
      <c r="BBM13" s="127" t="e">
        <f t="shared" si="107"/>
        <v>#DIV/0!</v>
      </c>
      <c r="BBN13" s="127" t="e">
        <f t="shared" si="107"/>
        <v>#DIV/0!</v>
      </c>
      <c r="BBO13" s="127" t="e">
        <f t="shared" si="107"/>
        <v>#DIV/0!</v>
      </c>
      <c r="BBP13" s="127" t="e">
        <f t="shared" si="107"/>
        <v>#DIV/0!</v>
      </c>
      <c r="BBQ13" s="127" t="e">
        <f t="shared" si="107"/>
        <v>#DIV/0!</v>
      </c>
      <c r="BBR13" s="127" t="e">
        <f t="shared" si="107"/>
        <v>#DIV/0!</v>
      </c>
      <c r="BBS13" s="127" t="e">
        <f t="shared" si="107"/>
        <v>#DIV/0!</v>
      </c>
      <c r="BBT13" s="127" t="e">
        <f t="shared" si="107"/>
        <v>#DIV/0!</v>
      </c>
      <c r="BBU13" s="127" t="e">
        <f t="shared" si="107"/>
        <v>#DIV/0!</v>
      </c>
      <c r="BBV13" s="127" t="e">
        <f t="shared" si="107"/>
        <v>#DIV/0!</v>
      </c>
      <c r="BBW13" s="127" t="e">
        <f t="shared" si="107"/>
        <v>#DIV/0!</v>
      </c>
      <c r="BBX13" s="127" t="e">
        <f t="shared" si="107"/>
        <v>#DIV/0!</v>
      </c>
      <c r="BBY13" s="127" t="e">
        <f t="shared" si="107"/>
        <v>#DIV/0!</v>
      </c>
      <c r="BBZ13" s="127" t="e">
        <f t="shared" si="107"/>
        <v>#DIV/0!</v>
      </c>
      <c r="BCA13" s="127" t="e">
        <f t="shared" si="107"/>
        <v>#DIV/0!</v>
      </c>
      <c r="BCB13" s="127" t="e">
        <f t="shared" si="107"/>
        <v>#DIV/0!</v>
      </c>
      <c r="BCC13" s="127" t="e">
        <f t="shared" si="107"/>
        <v>#DIV/0!</v>
      </c>
      <c r="BCD13" s="127" t="e">
        <f t="shared" si="107"/>
        <v>#DIV/0!</v>
      </c>
      <c r="BCE13" s="127" t="e">
        <f t="shared" si="107"/>
        <v>#DIV/0!</v>
      </c>
      <c r="BCF13" s="127" t="e">
        <f t="shared" si="107"/>
        <v>#DIV/0!</v>
      </c>
      <c r="BCG13" s="127" t="e">
        <f t="shared" si="107"/>
        <v>#DIV/0!</v>
      </c>
      <c r="BCH13" s="127" t="e">
        <f t="shared" si="107"/>
        <v>#DIV/0!</v>
      </c>
      <c r="BCI13" s="127" t="e">
        <f t="shared" si="107"/>
        <v>#DIV/0!</v>
      </c>
      <c r="BCJ13" s="127" t="e">
        <f>-QB13/(VE13*($B$13-AVERAGE(AXG13:AXH13)))</f>
        <v>#DIV/0!</v>
      </c>
      <c r="BCK13" s="163" t="e">
        <f t="shared" ref="BCK13:BEV13" si="108">-NP13/(SS13*($B$13-300))</f>
        <v>#DIV/0!</v>
      </c>
      <c r="BCL13" s="127" t="e">
        <f t="shared" si="108"/>
        <v>#DIV/0!</v>
      </c>
      <c r="BCM13" s="127" t="e">
        <f t="shared" si="108"/>
        <v>#DIV/0!</v>
      </c>
      <c r="BCN13" s="127" t="e">
        <f t="shared" si="108"/>
        <v>#DIV/0!</v>
      </c>
      <c r="BCO13" s="127" t="e">
        <f t="shared" si="108"/>
        <v>#DIV/0!</v>
      </c>
      <c r="BCP13" s="127" t="e">
        <f t="shared" si="108"/>
        <v>#DIV/0!</v>
      </c>
      <c r="BCQ13" s="127" t="e">
        <f t="shared" si="108"/>
        <v>#DIV/0!</v>
      </c>
      <c r="BCR13" s="127" t="e">
        <f t="shared" si="108"/>
        <v>#DIV/0!</v>
      </c>
      <c r="BCS13" s="127" t="e">
        <f t="shared" si="108"/>
        <v>#DIV/0!</v>
      </c>
      <c r="BCT13" s="127" t="e">
        <f t="shared" si="108"/>
        <v>#DIV/0!</v>
      </c>
      <c r="BCU13" s="127" t="e">
        <f t="shared" si="108"/>
        <v>#DIV/0!</v>
      </c>
      <c r="BCV13" s="127" t="e">
        <f t="shared" si="108"/>
        <v>#DIV/0!</v>
      </c>
      <c r="BCW13" s="127" t="e">
        <f t="shared" si="108"/>
        <v>#DIV/0!</v>
      </c>
      <c r="BCX13" s="127" t="e">
        <f t="shared" si="108"/>
        <v>#DIV/0!</v>
      </c>
      <c r="BCY13" s="127" t="e">
        <f t="shared" si="108"/>
        <v>#DIV/0!</v>
      </c>
      <c r="BCZ13" s="127" t="e">
        <f t="shared" si="108"/>
        <v>#DIV/0!</v>
      </c>
      <c r="BDA13" s="127" t="e">
        <f t="shared" si="108"/>
        <v>#DIV/0!</v>
      </c>
      <c r="BDB13" s="127" t="e">
        <f t="shared" si="108"/>
        <v>#DIV/0!</v>
      </c>
      <c r="BDC13" s="127" t="e">
        <f t="shared" si="108"/>
        <v>#DIV/0!</v>
      </c>
      <c r="BDD13" s="127" t="e">
        <f t="shared" si="108"/>
        <v>#DIV/0!</v>
      </c>
      <c r="BDE13" s="127" t="e">
        <f t="shared" si="108"/>
        <v>#DIV/0!</v>
      </c>
      <c r="BDF13" s="127" t="e">
        <f t="shared" si="108"/>
        <v>#DIV/0!</v>
      </c>
      <c r="BDG13" s="127" t="e">
        <f t="shared" si="108"/>
        <v>#DIV/0!</v>
      </c>
      <c r="BDH13" s="127" t="e">
        <f t="shared" si="108"/>
        <v>#DIV/0!</v>
      </c>
      <c r="BDI13" s="127" t="e">
        <f t="shared" si="108"/>
        <v>#DIV/0!</v>
      </c>
      <c r="BDJ13" s="127" t="e">
        <f t="shared" si="108"/>
        <v>#DIV/0!</v>
      </c>
      <c r="BDK13" s="127" t="e">
        <f t="shared" si="108"/>
        <v>#DIV/0!</v>
      </c>
      <c r="BDL13" s="127" t="e">
        <f t="shared" si="108"/>
        <v>#DIV/0!</v>
      </c>
      <c r="BDM13" s="127" t="e">
        <f t="shared" si="108"/>
        <v>#DIV/0!</v>
      </c>
      <c r="BDN13" s="127" t="e">
        <f t="shared" si="108"/>
        <v>#DIV/0!</v>
      </c>
      <c r="BDO13" s="127" t="e">
        <f t="shared" si="108"/>
        <v>#DIV/0!</v>
      </c>
      <c r="BDP13" s="127" t="e">
        <f t="shared" si="108"/>
        <v>#DIV/0!</v>
      </c>
      <c r="BDQ13" s="127" t="e">
        <f t="shared" si="108"/>
        <v>#DIV/0!</v>
      </c>
      <c r="BDR13" s="127" t="e">
        <f t="shared" si="108"/>
        <v>#DIV/0!</v>
      </c>
      <c r="BDS13" s="127" t="e">
        <f t="shared" si="108"/>
        <v>#DIV/0!</v>
      </c>
      <c r="BDT13" s="127" t="e">
        <f t="shared" si="108"/>
        <v>#DIV/0!</v>
      </c>
      <c r="BDU13" s="127" t="e">
        <f t="shared" si="108"/>
        <v>#DIV/0!</v>
      </c>
      <c r="BDV13" s="127" t="e">
        <f t="shared" si="108"/>
        <v>#DIV/0!</v>
      </c>
      <c r="BDW13" s="127" t="e">
        <f t="shared" si="108"/>
        <v>#DIV/0!</v>
      </c>
      <c r="BDX13" s="127" t="e">
        <f t="shared" si="108"/>
        <v>#DIV/0!</v>
      </c>
      <c r="BDY13" s="127" t="e">
        <f t="shared" si="108"/>
        <v>#DIV/0!</v>
      </c>
      <c r="BDZ13" s="127" t="e">
        <f t="shared" si="108"/>
        <v>#DIV/0!</v>
      </c>
      <c r="BEA13" s="127" t="e">
        <f t="shared" si="108"/>
        <v>#DIV/0!</v>
      </c>
      <c r="BEB13" s="127" t="e">
        <f t="shared" si="108"/>
        <v>#DIV/0!</v>
      </c>
      <c r="BEC13" s="127" t="e">
        <f t="shared" si="108"/>
        <v>#DIV/0!</v>
      </c>
      <c r="BED13" s="127" t="e">
        <f t="shared" si="108"/>
        <v>#DIV/0!</v>
      </c>
      <c r="BEE13" s="127" t="e">
        <f t="shared" si="108"/>
        <v>#DIV/0!</v>
      </c>
      <c r="BEF13" s="127" t="e">
        <f t="shared" si="108"/>
        <v>#DIV/0!</v>
      </c>
      <c r="BEG13" s="127" t="e">
        <f t="shared" si="108"/>
        <v>#DIV/0!</v>
      </c>
      <c r="BEH13" s="127" t="e">
        <f t="shared" si="108"/>
        <v>#DIV/0!</v>
      </c>
      <c r="BEI13" s="127" t="e">
        <f t="shared" si="108"/>
        <v>#DIV/0!</v>
      </c>
      <c r="BEJ13" s="127" t="e">
        <f t="shared" si="108"/>
        <v>#DIV/0!</v>
      </c>
      <c r="BEK13" s="127" t="e">
        <f t="shared" si="108"/>
        <v>#DIV/0!</v>
      </c>
      <c r="BEL13" s="127" t="e">
        <f t="shared" si="108"/>
        <v>#DIV/0!</v>
      </c>
      <c r="BEM13" s="127" t="e">
        <f t="shared" si="108"/>
        <v>#DIV/0!</v>
      </c>
      <c r="BEN13" s="127" t="e">
        <f t="shared" si="108"/>
        <v>#DIV/0!</v>
      </c>
      <c r="BEO13" s="127" t="e">
        <f t="shared" si="108"/>
        <v>#DIV/0!</v>
      </c>
      <c r="BEP13" s="127" t="e">
        <f t="shared" si="108"/>
        <v>#DIV/0!</v>
      </c>
      <c r="BEQ13" s="127" t="e">
        <f t="shared" si="108"/>
        <v>#DIV/0!</v>
      </c>
      <c r="BER13" s="127" t="e">
        <f t="shared" si="108"/>
        <v>#DIV/0!</v>
      </c>
      <c r="BES13" s="127" t="e">
        <f t="shared" si="108"/>
        <v>#DIV/0!</v>
      </c>
      <c r="BET13" s="127" t="e">
        <f t="shared" si="108"/>
        <v>#DIV/0!</v>
      </c>
      <c r="BEU13" s="127" t="e">
        <f t="shared" si="108"/>
        <v>#DIV/0!</v>
      </c>
      <c r="BEV13" s="127" t="e">
        <f t="shared" si="108"/>
        <v>#DIV/0!</v>
      </c>
      <c r="BEW13" s="127" t="e">
        <f>-QB13/(VE13*($B$13-300))</f>
        <v>#DIV/0!</v>
      </c>
      <c r="BEX13" s="141" t="e">
        <f t="shared" si="24"/>
        <v>#DIV/0!</v>
      </c>
      <c r="BEY13" s="125" t="e">
        <f t="shared" si="24"/>
        <v>#DIV/0!</v>
      </c>
      <c r="BEZ13" s="125" t="e">
        <f t="shared" si="24"/>
        <v>#DIV/0!</v>
      </c>
      <c r="BFA13" s="125" t="e">
        <f t="shared" si="24"/>
        <v>#DIV/0!</v>
      </c>
      <c r="BFB13" s="125" t="e">
        <f t="shared" si="24"/>
        <v>#DIV/0!</v>
      </c>
      <c r="BFC13" s="125" t="e">
        <f t="shared" si="24"/>
        <v>#DIV/0!</v>
      </c>
      <c r="BFD13" s="125" t="e">
        <f t="shared" si="24"/>
        <v>#DIV/0!</v>
      </c>
      <c r="BFE13" s="125" t="e">
        <f t="shared" si="24"/>
        <v>#DIV/0!</v>
      </c>
      <c r="BFF13" s="125" t="e">
        <f t="shared" si="24"/>
        <v>#DIV/0!</v>
      </c>
      <c r="BFG13" s="125" t="e">
        <f t="shared" si="24"/>
        <v>#DIV/0!</v>
      </c>
      <c r="BFH13" s="125" t="e">
        <f t="shared" si="24"/>
        <v>#DIV/0!</v>
      </c>
      <c r="BFI13" s="125" t="e">
        <f t="shared" si="24"/>
        <v>#DIV/0!</v>
      </c>
      <c r="BFJ13" s="125" t="e">
        <f t="shared" si="24"/>
        <v>#DIV/0!</v>
      </c>
      <c r="BFK13" s="125" t="e">
        <f t="shared" si="24"/>
        <v>#DIV/0!</v>
      </c>
      <c r="BFL13" s="125" t="e">
        <f t="shared" si="24"/>
        <v>#DIV/0!</v>
      </c>
      <c r="BFM13" s="125" t="e">
        <f t="shared" si="24"/>
        <v>#DIV/0!</v>
      </c>
      <c r="BFN13" s="125" t="e">
        <f t="shared" si="25"/>
        <v>#DIV/0!</v>
      </c>
      <c r="BFO13" s="125" t="e">
        <f t="shared" si="25"/>
        <v>#DIV/0!</v>
      </c>
      <c r="BFP13" s="125" t="e">
        <f t="shared" si="25"/>
        <v>#DIV/0!</v>
      </c>
      <c r="BFQ13" s="125" t="e">
        <f t="shared" si="25"/>
        <v>#DIV/0!</v>
      </c>
      <c r="BFR13" s="125" t="e">
        <f t="shared" si="25"/>
        <v>#DIV/0!</v>
      </c>
      <c r="BFS13" s="125" t="e">
        <f t="shared" si="25"/>
        <v>#DIV/0!</v>
      </c>
      <c r="BFT13" s="125" t="e">
        <f t="shared" si="25"/>
        <v>#DIV/0!</v>
      </c>
      <c r="BFU13" s="125" t="e">
        <f t="shared" si="25"/>
        <v>#DIV/0!</v>
      </c>
      <c r="BFV13" s="125" t="e">
        <f t="shared" si="25"/>
        <v>#DIV/0!</v>
      </c>
      <c r="BFW13" s="125" t="e">
        <f t="shared" si="25"/>
        <v>#DIV/0!</v>
      </c>
      <c r="BFX13" s="125" t="e">
        <f t="shared" si="25"/>
        <v>#DIV/0!</v>
      </c>
      <c r="BFY13" s="125" t="e">
        <f t="shared" si="25"/>
        <v>#DIV/0!</v>
      </c>
      <c r="BFZ13" s="125" t="e">
        <f t="shared" si="25"/>
        <v>#DIV/0!</v>
      </c>
      <c r="BGA13" s="125" t="e">
        <f t="shared" si="25"/>
        <v>#DIV/0!</v>
      </c>
      <c r="BGB13" s="125" t="e">
        <f t="shared" si="25"/>
        <v>#DIV/0!</v>
      </c>
      <c r="BGC13" s="125" t="e">
        <f t="shared" si="25"/>
        <v>#DIV/0!</v>
      </c>
      <c r="BGD13" s="125" t="e">
        <f t="shared" si="26"/>
        <v>#DIV/0!</v>
      </c>
      <c r="BGE13" s="125" t="e">
        <f t="shared" si="26"/>
        <v>#DIV/0!</v>
      </c>
      <c r="BGF13" s="125" t="e">
        <f t="shared" si="26"/>
        <v>#DIV/0!</v>
      </c>
      <c r="BGG13" s="125" t="e">
        <f t="shared" si="26"/>
        <v>#DIV/0!</v>
      </c>
      <c r="BGH13" s="125" t="e">
        <f t="shared" si="26"/>
        <v>#DIV/0!</v>
      </c>
      <c r="BGI13" s="125" t="e">
        <f t="shared" si="26"/>
        <v>#DIV/0!</v>
      </c>
      <c r="BGJ13" s="125" t="e">
        <f t="shared" si="26"/>
        <v>#DIV/0!</v>
      </c>
      <c r="BGK13" s="125" t="e">
        <f t="shared" si="26"/>
        <v>#DIV/0!</v>
      </c>
      <c r="BGL13" s="125" t="e">
        <f t="shared" si="26"/>
        <v>#DIV/0!</v>
      </c>
      <c r="BGM13" s="125" t="e">
        <f t="shared" si="26"/>
        <v>#DIV/0!</v>
      </c>
      <c r="BGN13" s="125" t="e">
        <f t="shared" si="26"/>
        <v>#DIV/0!</v>
      </c>
      <c r="BGO13" s="125" t="e">
        <f t="shared" si="26"/>
        <v>#DIV/0!</v>
      </c>
      <c r="BGP13" s="125" t="e">
        <f t="shared" si="26"/>
        <v>#DIV/0!</v>
      </c>
      <c r="BGQ13" s="125" t="e">
        <f t="shared" si="26"/>
        <v>#DIV/0!</v>
      </c>
      <c r="BGR13" s="125" t="e">
        <f t="shared" si="26"/>
        <v>#DIV/0!</v>
      </c>
      <c r="BGS13" s="125" t="e">
        <f t="shared" si="26"/>
        <v>#DIV/0!</v>
      </c>
      <c r="BGT13" s="125" t="e">
        <f t="shared" si="27"/>
        <v>#DIV/0!</v>
      </c>
      <c r="BGU13" s="125" t="e">
        <f t="shared" si="27"/>
        <v>#DIV/0!</v>
      </c>
      <c r="BGV13" s="125" t="e">
        <f t="shared" si="27"/>
        <v>#DIV/0!</v>
      </c>
      <c r="BGW13" s="125" t="e">
        <f t="shared" si="27"/>
        <v>#DIV/0!</v>
      </c>
      <c r="BGX13" s="125" t="e">
        <f t="shared" si="27"/>
        <v>#DIV/0!</v>
      </c>
      <c r="BGY13" s="125" t="e">
        <f t="shared" si="27"/>
        <v>#DIV/0!</v>
      </c>
      <c r="BGZ13" s="125" t="e">
        <f t="shared" si="27"/>
        <v>#DIV/0!</v>
      </c>
      <c r="BHA13" s="125" t="e">
        <f t="shared" si="27"/>
        <v>#DIV/0!</v>
      </c>
      <c r="BHB13" s="125" t="e">
        <f t="shared" si="27"/>
        <v>#DIV/0!</v>
      </c>
      <c r="BHC13" s="125" t="e">
        <f t="shared" si="27"/>
        <v>#DIV/0!</v>
      </c>
      <c r="BHD13" s="125" t="e">
        <f t="shared" si="27"/>
        <v>#DIV/0!</v>
      </c>
      <c r="BHE13" s="125" t="e">
        <f t="shared" si="27"/>
        <v>#DIV/0!</v>
      </c>
      <c r="BHF13" s="125" t="e">
        <f t="shared" si="27"/>
        <v>#DIV/0!</v>
      </c>
      <c r="BHG13" s="125" t="e">
        <f t="shared" si="27"/>
        <v>#DIV/0!</v>
      </c>
      <c r="BHH13" s="125" t="e">
        <f t="shared" si="27"/>
        <v>#DIV/0!</v>
      </c>
      <c r="BHI13" s="125" t="e">
        <f t="shared" si="27"/>
        <v>#DIV/0!</v>
      </c>
      <c r="BHJ13" s="125" t="e">
        <f t="shared" si="28"/>
        <v>#DIV/0!</v>
      </c>
      <c r="BHK13" s="125" t="e">
        <f t="shared" si="28"/>
        <v>#DIV/0!</v>
      </c>
      <c r="BHL13" s="125" t="e">
        <f t="shared" si="28"/>
        <v>#DIV/0!</v>
      </c>
      <c r="BHM13" s="125" t="e">
        <f t="shared" si="28"/>
        <v>#DIV/0!</v>
      </c>
      <c r="BHN13" s="126" t="e">
        <f t="shared" si="29"/>
        <v>#DIV/0!</v>
      </c>
      <c r="BHO13" s="126" t="e">
        <f t="shared" si="29"/>
        <v>#DIV/0!</v>
      </c>
      <c r="BHP13" s="126" t="e">
        <f t="shared" si="29"/>
        <v>#DIV/0!</v>
      </c>
      <c r="BHQ13" s="126" t="e">
        <f t="shared" si="29"/>
        <v>#DIV/0!</v>
      </c>
      <c r="BHR13" s="126" t="e">
        <f t="shared" si="29"/>
        <v>#DIV/0!</v>
      </c>
      <c r="BHS13" s="126" t="e">
        <f t="shared" si="29"/>
        <v>#DIV/0!</v>
      </c>
      <c r="BHT13" s="126" t="e">
        <f t="shared" si="29"/>
        <v>#DIV/0!</v>
      </c>
      <c r="BHU13" s="126" t="e">
        <f t="shared" si="29"/>
        <v>#DIV/0!</v>
      </c>
      <c r="BHV13" s="126" t="e">
        <f t="shared" si="29"/>
        <v>#DIV/0!</v>
      </c>
      <c r="BHW13" s="126" t="e">
        <f t="shared" si="29"/>
        <v>#DIV/0!</v>
      </c>
      <c r="BHX13" s="126" t="e">
        <f t="shared" si="29"/>
        <v>#DIV/0!</v>
      </c>
      <c r="BHY13" s="126" t="e">
        <f t="shared" si="29"/>
        <v>#DIV/0!</v>
      </c>
      <c r="BHZ13" s="126" t="e">
        <f t="shared" si="29"/>
        <v>#DIV/0!</v>
      </c>
      <c r="BIA13" s="126" t="e">
        <f t="shared" si="29"/>
        <v>#DIV/0!</v>
      </c>
      <c r="BIB13" s="126" t="e">
        <f t="shared" si="29"/>
        <v>#DIV/0!</v>
      </c>
      <c r="BIC13" s="126" t="e">
        <f t="shared" si="29"/>
        <v>#DIV/0!</v>
      </c>
      <c r="BID13" s="126" t="e">
        <f t="shared" si="30"/>
        <v>#DIV/0!</v>
      </c>
      <c r="BIE13" s="126" t="e">
        <f t="shared" si="30"/>
        <v>#DIV/0!</v>
      </c>
      <c r="BIF13" s="126" t="e">
        <f t="shared" si="30"/>
        <v>#DIV/0!</v>
      </c>
      <c r="BIG13" s="126" t="e">
        <f t="shared" si="30"/>
        <v>#DIV/0!</v>
      </c>
      <c r="BIH13" s="126" t="e">
        <f t="shared" si="30"/>
        <v>#DIV/0!</v>
      </c>
      <c r="BII13" s="126" t="e">
        <f t="shared" si="30"/>
        <v>#DIV/0!</v>
      </c>
      <c r="BIJ13" s="126" t="e">
        <f t="shared" si="30"/>
        <v>#DIV/0!</v>
      </c>
      <c r="BIK13" s="126" t="e">
        <f t="shared" si="30"/>
        <v>#DIV/0!</v>
      </c>
      <c r="BIL13" s="126" t="e">
        <f t="shared" si="30"/>
        <v>#DIV/0!</v>
      </c>
      <c r="BIM13" s="126" t="e">
        <f t="shared" si="30"/>
        <v>#DIV/0!</v>
      </c>
      <c r="BIN13" s="126" t="e">
        <f t="shared" si="30"/>
        <v>#DIV/0!</v>
      </c>
      <c r="BIO13" s="126" t="e">
        <f t="shared" si="30"/>
        <v>#DIV/0!</v>
      </c>
      <c r="BIP13" s="126" t="e">
        <f t="shared" si="30"/>
        <v>#DIV/0!</v>
      </c>
      <c r="BIQ13" s="126" t="e">
        <f t="shared" si="30"/>
        <v>#DIV/0!</v>
      </c>
      <c r="BIR13" s="126" t="e">
        <f t="shared" si="30"/>
        <v>#DIV/0!</v>
      </c>
      <c r="BIS13" s="126" t="e">
        <f t="shared" si="30"/>
        <v>#DIV/0!</v>
      </c>
      <c r="BIT13" s="126" t="e">
        <f t="shared" si="31"/>
        <v>#DIV/0!</v>
      </c>
      <c r="BIU13" s="126" t="e">
        <f t="shared" si="31"/>
        <v>#DIV/0!</v>
      </c>
      <c r="BIV13" s="126" t="e">
        <f t="shared" si="31"/>
        <v>#DIV/0!</v>
      </c>
      <c r="BIW13" s="126" t="e">
        <f t="shared" si="31"/>
        <v>#DIV/0!</v>
      </c>
      <c r="BIX13" s="126" t="e">
        <f t="shared" si="31"/>
        <v>#DIV/0!</v>
      </c>
      <c r="BIY13" s="126" t="e">
        <f t="shared" si="31"/>
        <v>#DIV/0!</v>
      </c>
      <c r="BIZ13" s="126" t="e">
        <f t="shared" si="31"/>
        <v>#DIV/0!</v>
      </c>
      <c r="BJA13" s="126" t="e">
        <f t="shared" si="31"/>
        <v>#DIV/0!</v>
      </c>
      <c r="BJB13" s="126" t="e">
        <f t="shared" si="31"/>
        <v>#DIV/0!</v>
      </c>
      <c r="BJC13" s="126" t="e">
        <f t="shared" si="31"/>
        <v>#DIV/0!</v>
      </c>
      <c r="BJD13" s="126" t="e">
        <f t="shared" si="31"/>
        <v>#DIV/0!</v>
      </c>
      <c r="BJE13" s="126" t="e">
        <f t="shared" si="31"/>
        <v>#DIV/0!</v>
      </c>
      <c r="BJF13" s="126" t="e">
        <f t="shared" si="31"/>
        <v>#DIV/0!</v>
      </c>
      <c r="BJG13" s="126" t="e">
        <f t="shared" si="31"/>
        <v>#DIV/0!</v>
      </c>
      <c r="BJH13" s="126" t="e">
        <f t="shared" si="31"/>
        <v>#DIV/0!</v>
      </c>
      <c r="BJI13" s="126" t="e">
        <f t="shared" si="31"/>
        <v>#DIV/0!</v>
      </c>
      <c r="BJJ13" s="126" t="e">
        <f t="shared" si="32"/>
        <v>#DIV/0!</v>
      </c>
      <c r="BJK13" s="126" t="e">
        <f t="shared" si="32"/>
        <v>#DIV/0!</v>
      </c>
      <c r="BJL13" s="126" t="e">
        <f t="shared" si="32"/>
        <v>#DIV/0!</v>
      </c>
      <c r="BJM13" s="126" t="e">
        <f t="shared" si="32"/>
        <v>#DIV/0!</v>
      </c>
      <c r="BJN13" s="126" t="e">
        <f t="shared" si="32"/>
        <v>#DIV/0!</v>
      </c>
      <c r="BJO13" s="126" t="e">
        <f t="shared" si="32"/>
        <v>#DIV/0!</v>
      </c>
      <c r="BJP13" s="126" t="e">
        <f t="shared" si="32"/>
        <v>#DIV/0!</v>
      </c>
      <c r="BJQ13" s="126" t="e">
        <f t="shared" si="32"/>
        <v>#DIV/0!</v>
      </c>
      <c r="BJR13" s="126" t="e">
        <f t="shared" si="32"/>
        <v>#DIV/0!</v>
      </c>
      <c r="BJS13" s="126" t="e">
        <f t="shared" si="32"/>
        <v>#DIV/0!</v>
      </c>
      <c r="BJT13" s="126" t="e">
        <f t="shared" si="32"/>
        <v>#DIV/0!</v>
      </c>
      <c r="BJU13" s="126" t="e">
        <f t="shared" si="32"/>
        <v>#DIV/0!</v>
      </c>
      <c r="BJV13" s="126" t="e">
        <f t="shared" si="32"/>
        <v>#DIV/0!</v>
      </c>
      <c r="BJW13" s="126" t="e">
        <f t="shared" si="32"/>
        <v>#DIV/0!</v>
      </c>
      <c r="BJX13" s="126" t="e">
        <f t="shared" si="32"/>
        <v>#DIV/0!</v>
      </c>
      <c r="BJY13" s="126" t="e">
        <f t="shared" si="32"/>
        <v>#DIV/0!</v>
      </c>
      <c r="BJZ13" s="126" t="e">
        <f t="shared" si="33"/>
        <v>#DIV/0!</v>
      </c>
      <c r="BKA13" s="126" t="e">
        <f t="shared" si="33"/>
        <v>#DIV/0!</v>
      </c>
      <c r="BKB13" s="126" t="e">
        <f t="shared" si="33"/>
        <v>#DIV/0!</v>
      </c>
      <c r="BKC13" s="126" t="e">
        <f t="shared" si="33"/>
        <v>#DIV/0!</v>
      </c>
      <c r="BKD13" s="161" t="e">
        <f t="shared" si="34"/>
        <v>#DIV/0!</v>
      </c>
      <c r="BKE13" s="126" t="e">
        <f t="shared" si="34"/>
        <v>#DIV/0!</v>
      </c>
      <c r="BKF13" s="126" t="e">
        <f t="shared" si="34"/>
        <v>#DIV/0!</v>
      </c>
      <c r="BKG13" s="126" t="e">
        <f t="shared" si="34"/>
        <v>#DIV/0!</v>
      </c>
      <c r="BKH13" s="126" t="e">
        <f t="shared" si="34"/>
        <v>#DIV/0!</v>
      </c>
      <c r="BKI13" s="126" t="e">
        <f t="shared" si="34"/>
        <v>#DIV/0!</v>
      </c>
      <c r="BKJ13" s="126" t="e">
        <f t="shared" si="34"/>
        <v>#DIV/0!</v>
      </c>
      <c r="BKK13" s="126" t="e">
        <f t="shared" si="34"/>
        <v>#DIV/0!</v>
      </c>
      <c r="BKL13" s="126" t="e">
        <f t="shared" si="34"/>
        <v>#DIV/0!</v>
      </c>
      <c r="BKM13" s="126" t="e">
        <f t="shared" si="34"/>
        <v>#DIV/0!</v>
      </c>
      <c r="BKN13" s="126" t="e">
        <f t="shared" si="34"/>
        <v>#DIV/0!</v>
      </c>
      <c r="BKO13" s="126" t="e">
        <f t="shared" si="34"/>
        <v>#DIV/0!</v>
      </c>
      <c r="BKP13" s="126" t="e">
        <f t="shared" si="34"/>
        <v>#DIV/0!</v>
      </c>
      <c r="BKQ13" s="126" t="e">
        <f t="shared" si="34"/>
        <v>#DIV/0!</v>
      </c>
      <c r="BKR13" s="126" t="e">
        <f t="shared" si="34"/>
        <v>#DIV/0!</v>
      </c>
      <c r="BKS13" s="126" t="e">
        <f t="shared" si="34"/>
        <v>#DIV/0!</v>
      </c>
      <c r="BKT13" s="126" t="e">
        <f t="shared" si="35"/>
        <v>#DIV/0!</v>
      </c>
      <c r="BKU13" s="126" t="e">
        <f t="shared" si="35"/>
        <v>#DIV/0!</v>
      </c>
      <c r="BKV13" s="126" t="e">
        <f t="shared" si="35"/>
        <v>#DIV/0!</v>
      </c>
      <c r="BKW13" s="126" t="e">
        <f t="shared" si="35"/>
        <v>#DIV/0!</v>
      </c>
      <c r="BKX13" s="126" t="e">
        <f t="shared" si="35"/>
        <v>#DIV/0!</v>
      </c>
      <c r="BKY13" s="126" t="e">
        <f t="shared" si="35"/>
        <v>#DIV/0!</v>
      </c>
      <c r="BKZ13" s="126" t="e">
        <f t="shared" si="35"/>
        <v>#DIV/0!</v>
      </c>
      <c r="BLA13" s="126" t="e">
        <f t="shared" si="35"/>
        <v>#DIV/0!</v>
      </c>
      <c r="BLB13" s="126" t="e">
        <f t="shared" si="35"/>
        <v>#DIV/0!</v>
      </c>
      <c r="BLC13" s="126" t="e">
        <f t="shared" si="35"/>
        <v>#DIV/0!</v>
      </c>
      <c r="BLD13" s="126" t="e">
        <f t="shared" si="35"/>
        <v>#DIV/0!</v>
      </c>
      <c r="BLE13" s="126" t="e">
        <f t="shared" si="35"/>
        <v>#DIV/0!</v>
      </c>
      <c r="BLF13" s="126" t="e">
        <f t="shared" si="35"/>
        <v>#DIV/0!</v>
      </c>
      <c r="BLG13" s="126" t="e">
        <f t="shared" si="35"/>
        <v>#DIV/0!</v>
      </c>
      <c r="BLH13" s="126" t="e">
        <f t="shared" si="35"/>
        <v>#DIV/0!</v>
      </c>
      <c r="BLI13" s="126" t="e">
        <f t="shared" si="35"/>
        <v>#DIV/0!</v>
      </c>
      <c r="BLJ13" s="126" t="e">
        <f t="shared" si="36"/>
        <v>#DIV/0!</v>
      </c>
      <c r="BLK13" s="126" t="e">
        <f t="shared" si="36"/>
        <v>#DIV/0!</v>
      </c>
      <c r="BLL13" s="126" t="e">
        <f t="shared" si="36"/>
        <v>#DIV/0!</v>
      </c>
      <c r="BLM13" s="126" t="e">
        <f t="shared" si="36"/>
        <v>#DIV/0!</v>
      </c>
      <c r="BLN13" s="126" t="e">
        <f t="shared" si="36"/>
        <v>#DIV/0!</v>
      </c>
      <c r="BLO13" s="126" t="e">
        <f t="shared" si="36"/>
        <v>#DIV/0!</v>
      </c>
      <c r="BLP13" s="126" t="e">
        <f t="shared" si="36"/>
        <v>#DIV/0!</v>
      </c>
      <c r="BLQ13" s="126" t="e">
        <f t="shared" si="36"/>
        <v>#DIV/0!</v>
      </c>
      <c r="BLR13" s="126" t="e">
        <f t="shared" si="36"/>
        <v>#DIV/0!</v>
      </c>
      <c r="BLS13" s="126" t="e">
        <f t="shared" si="36"/>
        <v>#DIV/0!</v>
      </c>
      <c r="BLT13" s="126" t="e">
        <f t="shared" si="36"/>
        <v>#DIV/0!</v>
      </c>
      <c r="BLU13" s="126" t="e">
        <f t="shared" si="36"/>
        <v>#DIV/0!</v>
      </c>
      <c r="BLV13" s="126" t="e">
        <f t="shared" si="36"/>
        <v>#DIV/0!</v>
      </c>
      <c r="BLW13" s="126" t="e">
        <f t="shared" si="36"/>
        <v>#DIV/0!</v>
      </c>
      <c r="BLX13" s="126" t="e">
        <f t="shared" si="36"/>
        <v>#DIV/0!</v>
      </c>
      <c r="BLY13" s="126" t="e">
        <f t="shared" si="36"/>
        <v>#DIV/0!</v>
      </c>
      <c r="BLZ13" s="126" t="e">
        <f t="shared" si="37"/>
        <v>#DIV/0!</v>
      </c>
      <c r="BMA13" s="126" t="e">
        <f t="shared" si="37"/>
        <v>#DIV/0!</v>
      </c>
      <c r="BMB13" s="126" t="e">
        <f t="shared" si="37"/>
        <v>#DIV/0!</v>
      </c>
      <c r="BMC13" s="126" t="e">
        <f t="shared" si="37"/>
        <v>#DIV/0!</v>
      </c>
      <c r="BMD13" s="126" t="e">
        <f t="shared" si="37"/>
        <v>#DIV/0!</v>
      </c>
      <c r="BME13" s="126" t="e">
        <f t="shared" si="37"/>
        <v>#DIV/0!</v>
      </c>
      <c r="BMF13" s="126" t="e">
        <f t="shared" si="37"/>
        <v>#DIV/0!</v>
      </c>
      <c r="BMG13" s="126" t="e">
        <f t="shared" si="37"/>
        <v>#DIV/0!</v>
      </c>
      <c r="BMH13" s="126" t="e">
        <f t="shared" si="37"/>
        <v>#DIV/0!</v>
      </c>
      <c r="BMI13" s="126" t="e">
        <f t="shared" si="37"/>
        <v>#DIV/0!</v>
      </c>
      <c r="BMJ13" s="126" t="e">
        <f t="shared" si="37"/>
        <v>#DIV/0!</v>
      </c>
      <c r="BMK13" s="126" t="e">
        <f t="shared" si="37"/>
        <v>#DIV/0!</v>
      </c>
      <c r="BML13" s="126" t="e">
        <f t="shared" si="37"/>
        <v>#DIV/0!</v>
      </c>
      <c r="BMM13" s="126" t="e">
        <f t="shared" si="37"/>
        <v>#DIV/0!</v>
      </c>
      <c r="BMN13" s="126" t="e">
        <f t="shared" si="37"/>
        <v>#DIV/0!</v>
      </c>
      <c r="BMO13" s="126" t="e">
        <f t="shared" si="37"/>
        <v>#DIV/0!</v>
      </c>
      <c r="BMP13" s="126" t="e">
        <f t="shared" si="38"/>
        <v>#DIV/0!</v>
      </c>
      <c r="BMQ13" s="126" t="e">
        <f t="shared" si="38"/>
        <v>#DIV/0!</v>
      </c>
      <c r="BMR13" s="126" t="e">
        <f t="shared" si="38"/>
        <v>#DIV/0!</v>
      </c>
      <c r="BMS13" s="126" t="e">
        <f t="shared" si="38"/>
        <v>#DIV/0!</v>
      </c>
      <c r="BMT13" s="163" t="e">
        <f t="shared" si="39"/>
        <v>#DIV/0!</v>
      </c>
      <c r="BMU13" s="127" t="e">
        <f t="shared" si="39"/>
        <v>#DIV/0!</v>
      </c>
      <c r="BMV13" s="127" t="e">
        <f t="shared" si="39"/>
        <v>#DIV/0!</v>
      </c>
      <c r="BMW13" s="127" t="e">
        <f t="shared" si="39"/>
        <v>#DIV/0!</v>
      </c>
      <c r="BMX13" s="127" t="e">
        <f t="shared" si="39"/>
        <v>#DIV/0!</v>
      </c>
      <c r="BMY13" s="127" t="e">
        <f t="shared" si="39"/>
        <v>#DIV/0!</v>
      </c>
      <c r="BMZ13" s="127" t="e">
        <f t="shared" si="39"/>
        <v>#DIV/0!</v>
      </c>
      <c r="BNA13" s="127" t="e">
        <f t="shared" si="39"/>
        <v>#DIV/0!</v>
      </c>
      <c r="BNB13" s="127" t="e">
        <f t="shared" si="39"/>
        <v>#DIV/0!</v>
      </c>
      <c r="BNC13" s="127" t="e">
        <f t="shared" si="39"/>
        <v>#DIV/0!</v>
      </c>
      <c r="BND13" s="127" t="e">
        <f t="shared" si="39"/>
        <v>#DIV/0!</v>
      </c>
      <c r="BNE13" s="127" t="e">
        <f t="shared" si="39"/>
        <v>#DIV/0!</v>
      </c>
      <c r="BNF13" s="127" t="e">
        <f t="shared" si="39"/>
        <v>#DIV/0!</v>
      </c>
      <c r="BNG13" s="127" t="e">
        <f t="shared" si="39"/>
        <v>#DIV/0!</v>
      </c>
      <c r="BNH13" s="127" t="e">
        <f t="shared" si="39"/>
        <v>#DIV/0!</v>
      </c>
      <c r="BNI13" s="127" t="e">
        <f t="shared" si="39"/>
        <v>#DIV/0!</v>
      </c>
      <c r="BNJ13" s="127" t="e">
        <f t="shared" si="40"/>
        <v>#DIV/0!</v>
      </c>
      <c r="BNK13" s="127" t="e">
        <f t="shared" si="40"/>
        <v>#DIV/0!</v>
      </c>
      <c r="BNL13" s="127" t="e">
        <f t="shared" si="40"/>
        <v>#DIV/0!</v>
      </c>
      <c r="BNM13" s="127" t="e">
        <f t="shared" si="40"/>
        <v>#DIV/0!</v>
      </c>
      <c r="BNN13" s="127" t="e">
        <f t="shared" si="40"/>
        <v>#DIV/0!</v>
      </c>
      <c r="BNO13" s="127" t="e">
        <f t="shared" si="40"/>
        <v>#DIV/0!</v>
      </c>
      <c r="BNP13" s="127" t="e">
        <f t="shared" si="40"/>
        <v>#DIV/0!</v>
      </c>
      <c r="BNQ13" s="127" t="e">
        <f t="shared" si="40"/>
        <v>#DIV/0!</v>
      </c>
      <c r="BNR13" s="127" t="e">
        <f t="shared" si="40"/>
        <v>#DIV/0!</v>
      </c>
      <c r="BNS13" s="127" t="e">
        <f t="shared" si="40"/>
        <v>#DIV/0!</v>
      </c>
      <c r="BNT13" s="127" t="e">
        <f t="shared" si="40"/>
        <v>#DIV/0!</v>
      </c>
      <c r="BNU13" s="127" t="e">
        <f t="shared" si="40"/>
        <v>#DIV/0!</v>
      </c>
      <c r="BNV13" s="127" t="e">
        <f t="shared" si="40"/>
        <v>#DIV/0!</v>
      </c>
      <c r="BNW13" s="127" t="e">
        <f t="shared" si="40"/>
        <v>#DIV/0!</v>
      </c>
      <c r="BNX13" s="127" t="e">
        <f t="shared" si="40"/>
        <v>#DIV/0!</v>
      </c>
      <c r="BNY13" s="127" t="e">
        <f t="shared" si="40"/>
        <v>#DIV/0!</v>
      </c>
      <c r="BNZ13" s="127" t="e">
        <f t="shared" si="41"/>
        <v>#DIV/0!</v>
      </c>
      <c r="BOA13" s="127" t="e">
        <f t="shared" si="41"/>
        <v>#DIV/0!</v>
      </c>
      <c r="BOB13" s="127" t="e">
        <f t="shared" si="41"/>
        <v>#DIV/0!</v>
      </c>
      <c r="BOC13" s="127" t="e">
        <f t="shared" si="41"/>
        <v>#DIV/0!</v>
      </c>
      <c r="BOD13" s="127" t="e">
        <f t="shared" si="41"/>
        <v>#DIV/0!</v>
      </c>
      <c r="BOE13" s="127" t="e">
        <f t="shared" si="41"/>
        <v>#DIV/0!</v>
      </c>
      <c r="BOF13" s="127" t="e">
        <f t="shared" si="41"/>
        <v>#DIV/0!</v>
      </c>
      <c r="BOG13" s="127" t="e">
        <f t="shared" si="41"/>
        <v>#DIV/0!</v>
      </c>
      <c r="BOH13" s="127" t="e">
        <f t="shared" si="41"/>
        <v>#DIV/0!</v>
      </c>
      <c r="BOI13" s="127" t="e">
        <f t="shared" si="41"/>
        <v>#DIV/0!</v>
      </c>
      <c r="BOJ13" s="127" t="e">
        <f t="shared" si="41"/>
        <v>#DIV/0!</v>
      </c>
      <c r="BOK13" s="127" t="e">
        <f t="shared" si="41"/>
        <v>#DIV/0!</v>
      </c>
      <c r="BOL13" s="127" t="e">
        <f t="shared" si="41"/>
        <v>#DIV/0!</v>
      </c>
      <c r="BOM13" s="127" t="e">
        <f t="shared" si="41"/>
        <v>#DIV/0!</v>
      </c>
      <c r="BON13" s="127" t="e">
        <f t="shared" si="41"/>
        <v>#DIV/0!</v>
      </c>
      <c r="BOO13" s="127" t="e">
        <f t="shared" si="41"/>
        <v>#DIV/0!</v>
      </c>
      <c r="BOP13" s="127" t="e">
        <f t="shared" si="42"/>
        <v>#DIV/0!</v>
      </c>
      <c r="BOQ13" s="127" t="e">
        <f t="shared" si="42"/>
        <v>#DIV/0!</v>
      </c>
      <c r="BOR13" s="127" t="e">
        <f t="shared" si="42"/>
        <v>#DIV/0!</v>
      </c>
      <c r="BOS13" s="127" t="e">
        <f t="shared" si="42"/>
        <v>#DIV/0!</v>
      </c>
      <c r="BOT13" s="127" t="e">
        <f t="shared" si="42"/>
        <v>#DIV/0!</v>
      </c>
      <c r="BOU13" s="127" t="e">
        <f t="shared" si="42"/>
        <v>#DIV/0!</v>
      </c>
      <c r="BOV13" s="127" t="e">
        <f t="shared" si="42"/>
        <v>#DIV/0!</v>
      </c>
      <c r="BOW13" s="127" t="e">
        <f t="shared" si="42"/>
        <v>#DIV/0!</v>
      </c>
      <c r="BOX13" s="127" t="e">
        <f t="shared" si="42"/>
        <v>#DIV/0!</v>
      </c>
      <c r="BOY13" s="127" t="e">
        <f t="shared" si="42"/>
        <v>#DIV/0!</v>
      </c>
      <c r="BOZ13" s="127" t="e">
        <f t="shared" si="42"/>
        <v>#DIV/0!</v>
      </c>
      <c r="BPA13" s="127" t="e">
        <f t="shared" si="42"/>
        <v>#DIV/0!</v>
      </c>
      <c r="BPB13" s="127" t="e">
        <f t="shared" si="42"/>
        <v>#DIV/0!</v>
      </c>
      <c r="BPC13" s="127" t="e">
        <f t="shared" si="42"/>
        <v>#DIV/0!</v>
      </c>
      <c r="BPD13" s="127" t="e">
        <f t="shared" si="42"/>
        <v>#DIV/0!</v>
      </c>
      <c r="BPE13" s="127" t="e">
        <f t="shared" si="42"/>
        <v>#DIV/0!</v>
      </c>
      <c r="BPF13" s="127" t="e">
        <f t="shared" si="43"/>
        <v>#DIV/0!</v>
      </c>
      <c r="BPG13" s="127" t="e">
        <f t="shared" si="43"/>
        <v>#DIV/0!</v>
      </c>
      <c r="BPH13" s="127" t="e">
        <f t="shared" si="43"/>
        <v>#DIV/0!</v>
      </c>
      <c r="BPI13" s="127" t="e">
        <f t="shared" si="43"/>
        <v>#DIV/0!</v>
      </c>
      <c r="BPJ13" s="141">
        <f t="shared" si="44"/>
        <v>0</v>
      </c>
      <c r="BPK13" s="125">
        <f t="shared" si="44"/>
        <v>0</v>
      </c>
      <c r="BPL13" s="125">
        <f t="shared" si="44"/>
        <v>0</v>
      </c>
      <c r="BPM13" s="125">
        <f t="shared" si="44"/>
        <v>0</v>
      </c>
      <c r="BPN13" s="125">
        <f t="shared" si="44"/>
        <v>0</v>
      </c>
      <c r="BPO13" s="125">
        <f t="shared" si="44"/>
        <v>0</v>
      </c>
      <c r="BPP13" s="125">
        <f t="shared" si="44"/>
        <v>0</v>
      </c>
      <c r="BPQ13" s="125">
        <f t="shared" si="44"/>
        <v>0</v>
      </c>
      <c r="BPR13" s="125">
        <f t="shared" si="44"/>
        <v>0</v>
      </c>
      <c r="BPS13" s="125">
        <f t="shared" si="44"/>
        <v>0</v>
      </c>
      <c r="BPT13" s="125">
        <f t="shared" si="44"/>
        <v>0</v>
      </c>
      <c r="BPU13" s="125">
        <f t="shared" si="44"/>
        <v>0</v>
      </c>
      <c r="BPV13" s="125">
        <f t="shared" si="44"/>
        <v>0</v>
      </c>
      <c r="BPW13" s="125">
        <f t="shared" si="44"/>
        <v>0</v>
      </c>
      <c r="BPX13" s="125">
        <f t="shared" si="44"/>
        <v>0</v>
      </c>
      <c r="BPY13" s="125">
        <f t="shared" si="44"/>
        <v>0</v>
      </c>
      <c r="BPZ13" s="125">
        <f t="shared" si="45"/>
        <v>0</v>
      </c>
      <c r="BQA13" s="125">
        <f t="shared" si="45"/>
        <v>0</v>
      </c>
      <c r="BQB13" s="125">
        <f t="shared" si="45"/>
        <v>0</v>
      </c>
      <c r="BQC13" s="125">
        <f t="shared" si="45"/>
        <v>0</v>
      </c>
      <c r="BQD13" s="125">
        <f t="shared" si="45"/>
        <v>0</v>
      </c>
      <c r="BQE13" s="125">
        <f t="shared" si="45"/>
        <v>0</v>
      </c>
      <c r="BQF13" s="125">
        <f t="shared" si="45"/>
        <v>0</v>
      </c>
      <c r="BQG13" s="125">
        <f t="shared" si="45"/>
        <v>0</v>
      </c>
      <c r="BQH13" s="125">
        <f t="shared" si="45"/>
        <v>0</v>
      </c>
      <c r="BQI13" s="125">
        <f t="shared" si="45"/>
        <v>0</v>
      </c>
      <c r="BQJ13" s="125">
        <f t="shared" si="45"/>
        <v>0</v>
      </c>
      <c r="BQK13" s="125">
        <f t="shared" si="45"/>
        <v>0</v>
      </c>
      <c r="BQL13" s="125">
        <f t="shared" si="45"/>
        <v>0</v>
      </c>
      <c r="BQM13" s="125">
        <f t="shared" si="45"/>
        <v>0</v>
      </c>
      <c r="BQN13" s="125">
        <f t="shared" si="45"/>
        <v>0</v>
      </c>
      <c r="BQO13" s="125">
        <f t="shared" si="45"/>
        <v>0</v>
      </c>
      <c r="BQP13" s="125">
        <f t="shared" si="46"/>
        <v>0</v>
      </c>
      <c r="BQQ13" s="125">
        <f t="shared" si="46"/>
        <v>0</v>
      </c>
      <c r="BQR13" s="125">
        <f t="shared" si="46"/>
        <v>0</v>
      </c>
      <c r="BQS13" s="125">
        <f t="shared" si="46"/>
        <v>0</v>
      </c>
      <c r="BQT13" s="125">
        <f t="shared" si="46"/>
        <v>0</v>
      </c>
      <c r="BQU13" s="125">
        <f t="shared" si="46"/>
        <v>0</v>
      </c>
      <c r="BQV13" s="125">
        <f t="shared" si="46"/>
        <v>0</v>
      </c>
      <c r="BQW13" s="125">
        <f t="shared" si="46"/>
        <v>0</v>
      </c>
      <c r="BQX13" s="125">
        <f t="shared" si="46"/>
        <v>0</v>
      </c>
      <c r="BQY13" s="125">
        <f t="shared" si="46"/>
        <v>0</v>
      </c>
      <c r="BQZ13" s="125">
        <f t="shared" si="46"/>
        <v>0</v>
      </c>
      <c r="BRA13" s="125">
        <f t="shared" si="46"/>
        <v>0</v>
      </c>
      <c r="BRB13" s="125">
        <f t="shared" si="46"/>
        <v>0</v>
      </c>
      <c r="BRC13" s="125">
        <f t="shared" si="46"/>
        <v>0</v>
      </c>
      <c r="BRD13" s="125">
        <f t="shared" si="46"/>
        <v>0</v>
      </c>
      <c r="BRE13" s="125">
        <f t="shared" si="46"/>
        <v>0</v>
      </c>
      <c r="BRF13" s="125">
        <f t="shared" si="47"/>
        <v>0</v>
      </c>
      <c r="BRG13" s="125">
        <f t="shared" si="47"/>
        <v>0</v>
      </c>
      <c r="BRH13" s="125">
        <f t="shared" si="47"/>
        <v>0</v>
      </c>
      <c r="BRI13" s="125">
        <f t="shared" si="47"/>
        <v>0</v>
      </c>
      <c r="BRJ13" s="125">
        <f t="shared" si="47"/>
        <v>0</v>
      </c>
      <c r="BRK13" s="125">
        <f t="shared" si="47"/>
        <v>0</v>
      </c>
      <c r="BRL13" s="125">
        <f t="shared" si="47"/>
        <v>0</v>
      </c>
      <c r="BRM13" s="125">
        <f t="shared" si="47"/>
        <v>0</v>
      </c>
      <c r="BRN13" s="125">
        <f t="shared" si="47"/>
        <v>0</v>
      </c>
      <c r="BRO13" s="125">
        <f t="shared" si="47"/>
        <v>0</v>
      </c>
      <c r="BRP13" s="125">
        <f t="shared" si="47"/>
        <v>0</v>
      </c>
      <c r="BRQ13" s="125">
        <f t="shared" si="47"/>
        <v>0</v>
      </c>
      <c r="BRR13" s="125">
        <f t="shared" si="47"/>
        <v>0</v>
      </c>
      <c r="BRS13" s="125">
        <f t="shared" si="47"/>
        <v>0</v>
      </c>
      <c r="BRT13" s="125">
        <f t="shared" si="47"/>
        <v>0</v>
      </c>
      <c r="BRU13" s="125">
        <f t="shared" si="47"/>
        <v>0</v>
      </c>
      <c r="BRV13" s="125">
        <f t="shared" si="48"/>
        <v>0</v>
      </c>
      <c r="BRW13" s="125">
        <f t="shared" si="48"/>
        <v>0</v>
      </c>
      <c r="BRX13" s="125">
        <f t="shared" si="48"/>
        <v>0</v>
      </c>
      <c r="BRY13" s="125">
        <f t="shared" si="48"/>
        <v>0</v>
      </c>
      <c r="BRZ13" s="141" t="e">
        <f t="shared" si="49"/>
        <v>#DIV/0!</v>
      </c>
      <c r="BSA13" s="125" t="e">
        <f t="shared" si="49"/>
        <v>#DIV/0!</v>
      </c>
      <c r="BSB13" s="125" t="e">
        <f t="shared" si="49"/>
        <v>#DIV/0!</v>
      </c>
      <c r="BSC13" s="125" t="e">
        <f t="shared" si="49"/>
        <v>#DIV/0!</v>
      </c>
      <c r="BSD13" s="125" t="e">
        <f t="shared" si="49"/>
        <v>#DIV/0!</v>
      </c>
      <c r="BSE13" s="125" t="e">
        <f t="shared" si="49"/>
        <v>#DIV/0!</v>
      </c>
      <c r="BSF13" s="125" t="e">
        <f t="shared" si="49"/>
        <v>#DIV/0!</v>
      </c>
      <c r="BSG13" s="125" t="e">
        <f t="shared" si="49"/>
        <v>#DIV/0!</v>
      </c>
      <c r="BSH13" s="125" t="e">
        <f t="shared" si="49"/>
        <v>#DIV/0!</v>
      </c>
      <c r="BSI13" s="125" t="e">
        <f t="shared" si="49"/>
        <v>#DIV/0!</v>
      </c>
      <c r="BSJ13" s="125" t="e">
        <f t="shared" si="49"/>
        <v>#DIV/0!</v>
      </c>
      <c r="BSK13" s="125" t="e">
        <f t="shared" si="49"/>
        <v>#DIV/0!</v>
      </c>
      <c r="BSL13" s="125" t="e">
        <f t="shared" si="49"/>
        <v>#DIV/0!</v>
      </c>
      <c r="BSM13" s="125" t="e">
        <f t="shared" si="49"/>
        <v>#DIV/0!</v>
      </c>
      <c r="BSN13" s="125" t="e">
        <f t="shared" si="49"/>
        <v>#DIV/0!</v>
      </c>
      <c r="BSO13" s="125" t="e">
        <f t="shared" si="49"/>
        <v>#DIV/0!</v>
      </c>
      <c r="BSP13" s="125" t="e">
        <f t="shared" si="50"/>
        <v>#DIV/0!</v>
      </c>
      <c r="BSQ13" s="125" t="e">
        <f t="shared" si="50"/>
        <v>#DIV/0!</v>
      </c>
      <c r="BSR13" s="125" t="e">
        <f t="shared" si="50"/>
        <v>#DIV/0!</v>
      </c>
      <c r="BSS13" s="125" t="e">
        <f t="shared" si="50"/>
        <v>#DIV/0!</v>
      </c>
      <c r="BST13" s="125" t="e">
        <f t="shared" si="50"/>
        <v>#DIV/0!</v>
      </c>
      <c r="BSU13" s="125" t="e">
        <f t="shared" si="50"/>
        <v>#DIV/0!</v>
      </c>
      <c r="BSV13" s="125" t="e">
        <f t="shared" si="50"/>
        <v>#DIV/0!</v>
      </c>
      <c r="BSW13" s="125" t="e">
        <f t="shared" si="50"/>
        <v>#DIV/0!</v>
      </c>
      <c r="BSX13" s="125" t="e">
        <f t="shared" si="50"/>
        <v>#DIV/0!</v>
      </c>
      <c r="BSY13" s="125" t="e">
        <f t="shared" si="50"/>
        <v>#DIV/0!</v>
      </c>
      <c r="BSZ13" s="125" t="e">
        <f t="shared" si="50"/>
        <v>#DIV/0!</v>
      </c>
      <c r="BTA13" s="125" t="e">
        <f t="shared" si="50"/>
        <v>#DIV/0!</v>
      </c>
      <c r="BTB13" s="125" t="e">
        <f t="shared" si="50"/>
        <v>#DIV/0!</v>
      </c>
      <c r="BTC13" s="125" t="e">
        <f t="shared" si="50"/>
        <v>#DIV/0!</v>
      </c>
      <c r="BTD13" s="125" t="e">
        <f t="shared" si="50"/>
        <v>#DIV/0!</v>
      </c>
      <c r="BTE13" s="125" t="e">
        <f t="shared" si="50"/>
        <v>#DIV/0!</v>
      </c>
      <c r="BTF13" s="125" t="e">
        <f t="shared" si="51"/>
        <v>#DIV/0!</v>
      </c>
      <c r="BTG13" s="125" t="e">
        <f t="shared" si="51"/>
        <v>#DIV/0!</v>
      </c>
      <c r="BTH13" s="125" t="e">
        <f t="shared" si="51"/>
        <v>#DIV/0!</v>
      </c>
      <c r="BTI13" s="125" t="e">
        <f t="shared" si="51"/>
        <v>#DIV/0!</v>
      </c>
      <c r="BTJ13" s="125" t="e">
        <f t="shared" si="51"/>
        <v>#DIV/0!</v>
      </c>
      <c r="BTK13" s="125" t="e">
        <f t="shared" si="51"/>
        <v>#DIV/0!</v>
      </c>
      <c r="BTL13" s="125" t="e">
        <f t="shared" si="51"/>
        <v>#DIV/0!</v>
      </c>
      <c r="BTM13" s="125" t="e">
        <f t="shared" si="51"/>
        <v>#DIV/0!</v>
      </c>
      <c r="BTN13" s="125" t="e">
        <f t="shared" si="51"/>
        <v>#DIV/0!</v>
      </c>
      <c r="BTO13" s="125" t="e">
        <f t="shared" si="51"/>
        <v>#DIV/0!</v>
      </c>
      <c r="BTP13" s="125" t="e">
        <f t="shared" si="51"/>
        <v>#DIV/0!</v>
      </c>
      <c r="BTQ13" s="125" t="e">
        <f t="shared" si="51"/>
        <v>#DIV/0!</v>
      </c>
      <c r="BTR13" s="125" t="e">
        <f t="shared" si="51"/>
        <v>#DIV/0!</v>
      </c>
      <c r="BTS13" s="125" t="e">
        <f t="shared" si="51"/>
        <v>#DIV/0!</v>
      </c>
      <c r="BTT13" s="125" t="e">
        <f t="shared" si="51"/>
        <v>#DIV/0!</v>
      </c>
      <c r="BTU13" s="125" t="e">
        <f t="shared" si="51"/>
        <v>#DIV/0!</v>
      </c>
      <c r="BTV13" s="125" t="e">
        <f t="shared" si="52"/>
        <v>#DIV/0!</v>
      </c>
      <c r="BTW13" s="125" t="e">
        <f t="shared" si="52"/>
        <v>#DIV/0!</v>
      </c>
      <c r="BTX13" s="125" t="e">
        <f t="shared" si="52"/>
        <v>#DIV/0!</v>
      </c>
      <c r="BTY13" s="125" t="e">
        <f t="shared" si="52"/>
        <v>#DIV/0!</v>
      </c>
      <c r="BTZ13" s="125" t="e">
        <f t="shared" si="52"/>
        <v>#DIV/0!</v>
      </c>
      <c r="BUA13" s="125" t="e">
        <f t="shared" si="52"/>
        <v>#DIV/0!</v>
      </c>
      <c r="BUB13" s="125" t="e">
        <f t="shared" si="52"/>
        <v>#DIV/0!</v>
      </c>
      <c r="BUC13" s="125" t="e">
        <f t="shared" si="52"/>
        <v>#DIV/0!</v>
      </c>
      <c r="BUD13" s="125" t="e">
        <f t="shared" si="52"/>
        <v>#DIV/0!</v>
      </c>
      <c r="BUE13" s="125" t="e">
        <f t="shared" si="52"/>
        <v>#DIV/0!</v>
      </c>
      <c r="BUF13" s="125" t="e">
        <f t="shared" si="52"/>
        <v>#DIV/0!</v>
      </c>
      <c r="BUG13" s="125" t="e">
        <f t="shared" si="52"/>
        <v>#DIV/0!</v>
      </c>
      <c r="BUH13" s="125" t="e">
        <f t="shared" si="52"/>
        <v>#DIV/0!</v>
      </c>
      <c r="BUI13" s="125" t="e">
        <f t="shared" si="52"/>
        <v>#DIV/0!</v>
      </c>
      <c r="BUJ13" s="125" t="e">
        <f t="shared" si="52"/>
        <v>#DIV/0!</v>
      </c>
      <c r="BUK13" s="125" t="e">
        <f t="shared" si="52"/>
        <v>#DIV/0!</v>
      </c>
      <c r="BUL13" s="125" t="e">
        <f t="shared" si="53"/>
        <v>#DIV/0!</v>
      </c>
      <c r="BUM13" s="125" t="e">
        <f t="shared" si="53"/>
        <v>#DIV/0!</v>
      </c>
      <c r="BUN13" s="125" t="e">
        <f t="shared" si="53"/>
        <v>#DIV/0!</v>
      </c>
      <c r="BUO13" s="125" t="e">
        <f t="shared" si="53"/>
        <v>#DIV/0!</v>
      </c>
      <c r="BUP13" s="163" t="e">
        <f t="shared" si="54"/>
        <v>#DIV/0!</v>
      </c>
      <c r="BUQ13" s="127" t="e">
        <f t="shared" si="54"/>
        <v>#DIV/0!</v>
      </c>
      <c r="BUR13" s="127" t="e">
        <f t="shared" si="54"/>
        <v>#DIV/0!</v>
      </c>
      <c r="BUS13" s="127" t="e">
        <f t="shared" si="54"/>
        <v>#DIV/0!</v>
      </c>
      <c r="BUT13" s="127" t="e">
        <f t="shared" si="54"/>
        <v>#DIV/0!</v>
      </c>
      <c r="BUU13" s="127" t="e">
        <f t="shared" si="54"/>
        <v>#DIV/0!</v>
      </c>
      <c r="BUV13" s="127" t="e">
        <f t="shared" si="54"/>
        <v>#DIV/0!</v>
      </c>
      <c r="BUW13" s="127" t="e">
        <f t="shared" si="54"/>
        <v>#DIV/0!</v>
      </c>
      <c r="BUX13" s="127" t="e">
        <f t="shared" si="54"/>
        <v>#DIV/0!</v>
      </c>
      <c r="BUY13" s="127" t="e">
        <f t="shared" si="54"/>
        <v>#DIV/0!</v>
      </c>
      <c r="BUZ13" s="127" t="e">
        <f t="shared" si="54"/>
        <v>#DIV/0!</v>
      </c>
      <c r="BVA13" s="127" t="e">
        <f t="shared" si="54"/>
        <v>#DIV/0!</v>
      </c>
      <c r="BVB13" s="127" t="e">
        <f t="shared" si="54"/>
        <v>#DIV/0!</v>
      </c>
      <c r="BVC13" s="127" t="e">
        <f t="shared" si="54"/>
        <v>#DIV/0!</v>
      </c>
      <c r="BVD13" s="127" t="e">
        <f t="shared" si="54"/>
        <v>#DIV/0!</v>
      </c>
      <c r="BVE13" s="127" t="e">
        <f t="shared" si="54"/>
        <v>#DIV/0!</v>
      </c>
      <c r="BVF13" s="127" t="e">
        <f t="shared" si="55"/>
        <v>#DIV/0!</v>
      </c>
      <c r="BVG13" s="127" t="e">
        <f t="shared" si="55"/>
        <v>#DIV/0!</v>
      </c>
      <c r="BVH13" s="127" t="e">
        <f t="shared" si="55"/>
        <v>#DIV/0!</v>
      </c>
      <c r="BVI13" s="127" t="e">
        <f t="shared" si="55"/>
        <v>#DIV/0!</v>
      </c>
      <c r="BVJ13" s="127" t="e">
        <f t="shared" si="55"/>
        <v>#DIV/0!</v>
      </c>
      <c r="BVK13" s="127" t="e">
        <f t="shared" si="55"/>
        <v>#DIV/0!</v>
      </c>
      <c r="BVL13" s="127" t="e">
        <f t="shared" si="55"/>
        <v>#DIV/0!</v>
      </c>
      <c r="BVM13" s="127" t="e">
        <f t="shared" si="55"/>
        <v>#DIV/0!</v>
      </c>
      <c r="BVN13" s="127" t="e">
        <f t="shared" si="55"/>
        <v>#DIV/0!</v>
      </c>
      <c r="BVO13" s="127" t="e">
        <f t="shared" si="55"/>
        <v>#DIV/0!</v>
      </c>
      <c r="BVP13" s="127" t="e">
        <f t="shared" si="55"/>
        <v>#DIV/0!</v>
      </c>
      <c r="BVQ13" s="127" t="e">
        <f t="shared" si="55"/>
        <v>#DIV/0!</v>
      </c>
      <c r="BVR13" s="127" t="e">
        <f t="shared" si="55"/>
        <v>#DIV/0!</v>
      </c>
      <c r="BVS13" s="127" t="e">
        <f t="shared" si="55"/>
        <v>#DIV/0!</v>
      </c>
      <c r="BVT13" s="127" t="e">
        <f t="shared" si="55"/>
        <v>#DIV/0!</v>
      </c>
      <c r="BVU13" s="127" t="e">
        <f t="shared" si="55"/>
        <v>#DIV/0!</v>
      </c>
      <c r="BVV13" s="127" t="e">
        <f t="shared" si="56"/>
        <v>#DIV/0!</v>
      </c>
      <c r="BVW13" s="127" t="e">
        <f t="shared" si="56"/>
        <v>#DIV/0!</v>
      </c>
      <c r="BVX13" s="127" t="e">
        <f t="shared" si="56"/>
        <v>#DIV/0!</v>
      </c>
      <c r="BVY13" s="127" t="e">
        <f t="shared" si="56"/>
        <v>#DIV/0!</v>
      </c>
      <c r="BVZ13" s="127" t="e">
        <f t="shared" si="56"/>
        <v>#DIV/0!</v>
      </c>
      <c r="BWA13" s="127" t="e">
        <f t="shared" si="56"/>
        <v>#DIV/0!</v>
      </c>
      <c r="BWB13" s="127" t="e">
        <f t="shared" si="56"/>
        <v>#DIV/0!</v>
      </c>
      <c r="BWC13" s="127" t="e">
        <f t="shared" si="56"/>
        <v>#DIV/0!</v>
      </c>
      <c r="BWD13" s="127" t="e">
        <f t="shared" si="56"/>
        <v>#DIV/0!</v>
      </c>
      <c r="BWE13" s="127" t="e">
        <f t="shared" si="56"/>
        <v>#DIV/0!</v>
      </c>
      <c r="BWF13" s="127" t="e">
        <f t="shared" si="56"/>
        <v>#DIV/0!</v>
      </c>
      <c r="BWG13" s="127" t="e">
        <f t="shared" si="56"/>
        <v>#DIV/0!</v>
      </c>
      <c r="BWH13" s="127" t="e">
        <f t="shared" si="56"/>
        <v>#DIV/0!</v>
      </c>
      <c r="BWI13" s="127" t="e">
        <f t="shared" si="56"/>
        <v>#DIV/0!</v>
      </c>
      <c r="BWJ13" s="127" t="e">
        <f t="shared" si="56"/>
        <v>#DIV/0!</v>
      </c>
      <c r="BWK13" s="127" t="e">
        <f t="shared" si="56"/>
        <v>#DIV/0!</v>
      </c>
      <c r="BWL13" s="127" t="e">
        <f t="shared" si="57"/>
        <v>#DIV/0!</v>
      </c>
      <c r="BWM13" s="127" t="e">
        <f t="shared" si="57"/>
        <v>#DIV/0!</v>
      </c>
      <c r="BWN13" s="127" t="e">
        <f t="shared" si="57"/>
        <v>#DIV/0!</v>
      </c>
      <c r="BWO13" s="127" t="e">
        <f t="shared" si="57"/>
        <v>#DIV/0!</v>
      </c>
      <c r="BWP13" s="127" t="e">
        <f t="shared" si="57"/>
        <v>#DIV/0!</v>
      </c>
      <c r="BWQ13" s="127" t="e">
        <f t="shared" si="57"/>
        <v>#DIV/0!</v>
      </c>
      <c r="BWR13" s="127" t="e">
        <f t="shared" si="57"/>
        <v>#DIV/0!</v>
      </c>
      <c r="BWS13" s="127" t="e">
        <f t="shared" si="57"/>
        <v>#DIV/0!</v>
      </c>
      <c r="BWT13" s="127" t="e">
        <f t="shared" si="57"/>
        <v>#DIV/0!</v>
      </c>
      <c r="BWU13" s="127" t="e">
        <f t="shared" si="57"/>
        <v>#DIV/0!</v>
      </c>
      <c r="BWV13" s="127" t="e">
        <f t="shared" si="57"/>
        <v>#DIV/0!</v>
      </c>
      <c r="BWW13" s="127" t="e">
        <f t="shared" si="57"/>
        <v>#DIV/0!</v>
      </c>
      <c r="BWX13" s="127" t="e">
        <f t="shared" si="57"/>
        <v>#DIV/0!</v>
      </c>
      <c r="BWY13" s="127" t="e">
        <f t="shared" si="57"/>
        <v>#DIV/0!</v>
      </c>
      <c r="BWZ13" s="127" t="e">
        <f t="shared" si="57"/>
        <v>#DIV/0!</v>
      </c>
      <c r="BXA13" s="127" t="e">
        <f t="shared" si="57"/>
        <v>#DIV/0!</v>
      </c>
      <c r="BXB13" s="127" t="e">
        <f t="shared" si="58"/>
        <v>#DIV/0!</v>
      </c>
      <c r="BXC13" s="165" t="e">
        <f t="shared" si="59"/>
        <v>#DIV/0!</v>
      </c>
      <c r="BXD13" s="128" t="e">
        <f t="shared" si="59"/>
        <v>#DIV/0!</v>
      </c>
      <c r="BXE13" s="128" t="e">
        <f t="shared" si="59"/>
        <v>#DIV/0!</v>
      </c>
      <c r="BXF13" s="128" t="e">
        <f t="shared" si="59"/>
        <v>#DIV/0!</v>
      </c>
      <c r="BXG13" s="128" t="e">
        <f t="shared" si="59"/>
        <v>#DIV/0!</v>
      </c>
      <c r="BXH13" s="128" t="e">
        <f t="shared" si="59"/>
        <v>#DIV/0!</v>
      </c>
      <c r="BXI13" s="128" t="e">
        <f t="shared" si="59"/>
        <v>#DIV/0!</v>
      </c>
      <c r="BXJ13" s="128" t="e">
        <f t="shared" si="59"/>
        <v>#DIV/0!</v>
      </c>
      <c r="BXK13" s="128" t="e">
        <f t="shared" si="59"/>
        <v>#DIV/0!</v>
      </c>
      <c r="BXL13" s="128" t="e">
        <f t="shared" si="59"/>
        <v>#DIV/0!</v>
      </c>
      <c r="BXM13" s="128" t="e">
        <f t="shared" si="59"/>
        <v>#DIV/0!</v>
      </c>
      <c r="BXN13" s="128" t="e">
        <f t="shared" si="59"/>
        <v>#DIV/0!</v>
      </c>
      <c r="BXO13" s="128" t="e">
        <f t="shared" si="59"/>
        <v>#DIV/0!</v>
      </c>
      <c r="BXP13" s="128" t="e">
        <f t="shared" si="59"/>
        <v>#DIV/0!</v>
      </c>
      <c r="BXQ13" s="128" t="e">
        <f t="shared" si="59"/>
        <v>#DIV/0!</v>
      </c>
      <c r="BXR13" s="128" t="e">
        <f t="shared" si="59"/>
        <v>#DIV/0!</v>
      </c>
      <c r="BXS13" s="128" t="e">
        <f t="shared" si="60"/>
        <v>#DIV/0!</v>
      </c>
      <c r="BXT13" s="128" t="e">
        <f t="shared" si="60"/>
        <v>#DIV/0!</v>
      </c>
      <c r="BXU13" s="128" t="e">
        <f t="shared" si="60"/>
        <v>#DIV/0!</v>
      </c>
      <c r="BXV13" s="128" t="e">
        <f t="shared" si="60"/>
        <v>#DIV/0!</v>
      </c>
      <c r="BXW13" s="128" t="e">
        <f t="shared" si="60"/>
        <v>#DIV/0!</v>
      </c>
      <c r="BXX13" s="128" t="e">
        <f t="shared" si="60"/>
        <v>#DIV/0!</v>
      </c>
      <c r="BXY13" s="128" t="e">
        <f t="shared" si="60"/>
        <v>#DIV/0!</v>
      </c>
      <c r="BXZ13" s="128" t="e">
        <f t="shared" si="60"/>
        <v>#DIV/0!</v>
      </c>
      <c r="BYA13" s="128" t="e">
        <f t="shared" si="60"/>
        <v>#DIV/0!</v>
      </c>
      <c r="BYB13" s="128" t="e">
        <f t="shared" si="60"/>
        <v>#DIV/0!</v>
      </c>
      <c r="BYC13" s="128" t="e">
        <f t="shared" si="60"/>
        <v>#DIV/0!</v>
      </c>
      <c r="BYD13" s="128" t="e">
        <f t="shared" si="60"/>
        <v>#DIV/0!</v>
      </c>
      <c r="BYE13" s="128" t="e">
        <f t="shared" si="60"/>
        <v>#DIV/0!</v>
      </c>
      <c r="BYF13" s="128" t="e">
        <f t="shared" si="60"/>
        <v>#DIV/0!</v>
      </c>
      <c r="BYG13" s="128" t="e">
        <f t="shared" si="60"/>
        <v>#DIV/0!</v>
      </c>
      <c r="BYH13" s="128" t="e">
        <f t="shared" si="60"/>
        <v>#DIV/0!</v>
      </c>
      <c r="BYI13" s="128" t="e">
        <f t="shared" si="61"/>
        <v>#DIV/0!</v>
      </c>
      <c r="BYJ13" s="128" t="e">
        <f t="shared" si="61"/>
        <v>#DIV/0!</v>
      </c>
      <c r="BYK13" s="128" t="e">
        <f t="shared" si="61"/>
        <v>#DIV/0!</v>
      </c>
      <c r="BYL13" s="128" t="e">
        <f t="shared" si="61"/>
        <v>#DIV/0!</v>
      </c>
      <c r="BYM13" s="128" t="e">
        <f t="shared" si="61"/>
        <v>#DIV/0!</v>
      </c>
      <c r="BYN13" s="128" t="e">
        <f t="shared" si="61"/>
        <v>#DIV/0!</v>
      </c>
      <c r="BYO13" s="128" t="e">
        <f t="shared" si="61"/>
        <v>#DIV/0!</v>
      </c>
      <c r="BYP13" s="128" t="e">
        <f t="shared" si="61"/>
        <v>#DIV/0!</v>
      </c>
      <c r="BYQ13" s="128" t="e">
        <f t="shared" si="61"/>
        <v>#DIV/0!</v>
      </c>
      <c r="BYR13" s="128" t="e">
        <f t="shared" si="61"/>
        <v>#DIV/0!</v>
      </c>
      <c r="BYS13" s="128" t="e">
        <f t="shared" si="61"/>
        <v>#DIV/0!</v>
      </c>
      <c r="BYT13" s="128" t="e">
        <f t="shared" si="61"/>
        <v>#DIV/0!</v>
      </c>
      <c r="BYU13" s="128" t="e">
        <f t="shared" si="61"/>
        <v>#DIV/0!</v>
      </c>
      <c r="BYV13" s="128" t="e">
        <f t="shared" si="61"/>
        <v>#DIV/0!</v>
      </c>
      <c r="BYW13" s="128" t="e">
        <f t="shared" si="61"/>
        <v>#DIV/0!</v>
      </c>
      <c r="BYX13" s="128" t="e">
        <f t="shared" si="61"/>
        <v>#DIV/0!</v>
      </c>
      <c r="BYY13" s="128" t="e">
        <f t="shared" si="62"/>
        <v>#DIV/0!</v>
      </c>
      <c r="BYZ13" s="128" t="e">
        <f t="shared" si="62"/>
        <v>#DIV/0!</v>
      </c>
      <c r="BZA13" s="128" t="e">
        <f t="shared" si="62"/>
        <v>#DIV/0!</v>
      </c>
      <c r="BZB13" s="128" t="e">
        <f t="shared" si="62"/>
        <v>#DIV/0!</v>
      </c>
      <c r="BZC13" s="128" t="e">
        <f t="shared" si="62"/>
        <v>#DIV/0!</v>
      </c>
      <c r="BZD13" s="128" t="e">
        <f t="shared" si="62"/>
        <v>#DIV/0!</v>
      </c>
      <c r="BZE13" s="128" t="e">
        <f t="shared" si="62"/>
        <v>#DIV/0!</v>
      </c>
      <c r="BZF13" s="128" t="e">
        <f t="shared" si="62"/>
        <v>#DIV/0!</v>
      </c>
      <c r="BZG13" s="128" t="e">
        <f t="shared" si="62"/>
        <v>#DIV/0!</v>
      </c>
      <c r="BZH13" s="128" t="e">
        <f t="shared" si="62"/>
        <v>#DIV/0!</v>
      </c>
      <c r="BZI13" s="128" t="e">
        <f t="shared" si="62"/>
        <v>#DIV/0!</v>
      </c>
      <c r="BZJ13" s="128" t="e">
        <f t="shared" si="62"/>
        <v>#DIV/0!</v>
      </c>
      <c r="BZK13" s="128" t="e">
        <f t="shared" si="62"/>
        <v>#DIV/0!</v>
      </c>
      <c r="BZL13" s="128" t="e">
        <f t="shared" si="62"/>
        <v>#DIV/0!</v>
      </c>
      <c r="BZM13" s="128" t="e">
        <f t="shared" si="62"/>
        <v>#DIV/0!</v>
      </c>
      <c r="BZN13" s="128" t="e">
        <f t="shared" si="62"/>
        <v>#DIV/0!</v>
      </c>
      <c r="BZO13" s="128" t="e">
        <f t="shared" si="63"/>
        <v>#DIV/0!</v>
      </c>
      <c r="BZP13" s="163" t="e">
        <f t="shared" si="64"/>
        <v>#DIV/0!</v>
      </c>
      <c r="BZQ13" s="127" t="e">
        <f t="shared" si="64"/>
        <v>#DIV/0!</v>
      </c>
      <c r="BZR13" s="127" t="e">
        <f t="shared" si="64"/>
        <v>#DIV/0!</v>
      </c>
      <c r="BZS13" s="127" t="e">
        <f t="shared" si="64"/>
        <v>#DIV/0!</v>
      </c>
      <c r="BZT13" s="127" t="e">
        <f t="shared" si="64"/>
        <v>#DIV/0!</v>
      </c>
      <c r="BZU13" s="127" t="e">
        <f t="shared" si="64"/>
        <v>#DIV/0!</v>
      </c>
      <c r="BZV13" s="127" t="e">
        <f t="shared" si="64"/>
        <v>#DIV/0!</v>
      </c>
      <c r="BZW13" s="127" t="e">
        <f t="shared" si="64"/>
        <v>#DIV/0!</v>
      </c>
      <c r="BZX13" s="127" t="e">
        <f t="shared" si="64"/>
        <v>#DIV/0!</v>
      </c>
      <c r="BZY13" s="127" t="e">
        <f t="shared" si="64"/>
        <v>#DIV/0!</v>
      </c>
      <c r="BZZ13" s="127" t="e">
        <f t="shared" si="64"/>
        <v>#DIV/0!</v>
      </c>
      <c r="CAA13" s="127" t="e">
        <f t="shared" si="64"/>
        <v>#DIV/0!</v>
      </c>
      <c r="CAB13" s="127" t="e">
        <f t="shared" si="64"/>
        <v>#DIV/0!</v>
      </c>
      <c r="CAC13" s="127" t="e">
        <f t="shared" si="64"/>
        <v>#DIV/0!</v>
      </c>
      <c r="CAD13" s="127" t="e">
        <f t="shared" si="64"/>
        <v>#DIV/0!</v>
      </c>
      <c r="CAE13" s="127" t="e">
        <f t="shared" si="64"/>
        <v>#DIV/0!</v>
      </c>
      <c r="CAF13" s="127" t="e">
        <f t="shared" si="65"/>
        <v>#DIV/0!</v>
      </c>
      <c r="CAG13" s="127" t="e">
        <f t="shared" si="65"/>
        <v>#DIV/0!</v>
      </c>
      <c r="CAH13" s="127" t="e">
        <f t="shared" si="65"/>
        <v>#DIV/0!</v>
      </c>
      <c r="CAI13" s="127" t="e">
        <f t="shared" si="65"/>
        <v>#DIV/0!</v>
      </c>
      <c r="CAJ13" s="127" t="e">
        <f t="shared" si="65"/>
        <v>#DIV/0!</v>
      </c>
      <c r="CAK13" s="127" t="e">
        <f t="shared" si="65"/>
        <v>#DIV/0!</v>
      </c>
      <c r="CAL13" s="127" t="e">
        <f t="shared" si="65"/>
        <v>#DIV/0!</v>
      </c>
      <c r="CAM13" s="127" t="e">
        <f t="shared" si="65"/>
        <v>#DIV/0!</v>
      </c>
      <c r="CAN13" s="127" t="e">
        <f t="shared" si="65"/>
        <v>#DIV/0!</v>
      </c>
      <c r="CAO13" s="127" t="e">
        <f t="shared" si="65"/>
        <v>#DIV/0!</v>
      </c>
      <c r="CAP13" s="127" t="e">
        <f t="shared" si="65"/>
        <v>#DIV/0!</v>
      </c>
      <c r="CAQ13" s="127" t="e">
        <f t="shared" si="65"/>
        <v>#DIV/0!</v>
      </c>
      <c r="CAR13" s="127" t="e">
        <f t="shared" si="65"/>
        <v>#DIV/0!</v>
      </c>
      <c r="CAS13" s="127" t="e">
        <f t="shared" si="65"/>
        <v>#DIV/0!</v>
      </c>
      <c r="CAT13" s="127" t="e">
        <f t="shared" si="65"/>
        <v>#DIV/0!</v>
      </c>
      <c r="CAU13" s="127" t="e">
        <f t="shared" si="65"/>
        <v>#DIV/0!</v>
      </c>
      <c r="CAV13" s="127" t="e">
        <f t="shared" si="66"/>
        <v>#DIV/0!</v>
      </c>
      <c r="CAW13" s="127" t="e">
        <f t="shared" si="66"/>
        <v>#DIV/0!</v>
      </c>
      <c r="CAX13" s="127" t="e">
        <f t="shared" si="66"/>
        <v>#DIV/0!</v>
      </c>
      <c r="CAY13" s="127" t="e">
        <f t="shared" si="66"/>
        <v>#DIV/0!</v>
      </c>
      <c r="CAZ13" s="127" t="e">
        <f t="shared" si="66"/>
        <v>#DIV/0!</v>
      </c>
      <c r="CBA13" s="127" t="e">
        <f t="shared" si="66"/>
        <v>#DIV/0!</v>
      </c>
      <c r="CBB13" s="127" t="e">
        <f t="shared" si="66"/>
        <v>#DIV/0!</v>
      </c>
      <c r="CBC13" s="127" t="e">
        <f t="shared" si="66"/>
        <v>#DIV/0!</v>
      </c>
      <c r="CBD13" s="127" t="e">
        <f t="shared" si="66"/>
        <v>#DIV/0!</v>
      </c>
      <c r="CBE13" s="127" t="e">
        <f t="shared" si="66"/>
        <v>#DIV/0!</v>
      </c>
      <c r="CBF13" s="127" t="e">
        <f t="shared" si="66"/>
        <v>#DIV/0!</v>
      </c>
      <c r="CBG13" s="127" t="e">
        <f t="shared" si="66"/>
        <v>#DIV/0!</v>
      </c>
      <c r="CBH13" s="127" t="e">
        <f t="shared" si="66"/>
        <v>#DIV/0!</v>
      </c>
      <c r="CBI13" s="127" t="e">
        <f t="shared" si="66"/>
        <v>#DIV/0!</v>
      </c>
      <c r="CBJ13" s="127" t="e">
        <f t="shared" si="66"/>
        <v>#DIV/0!</v>
      </c>
      <c r="CBK13" s="127" t="e">
        <f t="shared" si="66"/>
        <v>#DIV/0!</v>
      </c>
      <c r="CBL13" s="127" t="e">
        <f t="shared" si="67"/>
        <v>#DIV/0!</v>
      </c>
      <c r="CBM13" s="127" t="e">
        <f t="shared" si="67"/>
        <v>#DIV/0!</v>
      </c>
      <c r="CBN13" s="127" t="e">
        <f t="shared" si="67"/>
        <v>#DIV/0!</v>
      </c>
      <c r="CBO13" s="127" t="e">
        <f t="shared" si="67"/>
        <v>#DIV/0!</v>
      </c>
      <c r="CBP13" s="127" t="e">
        <f t="shared" si="67"/>
        <v>#DIV/0!</v>
      </c>
      <c r="CBQ13" s="127" t="e">
        <f t="shared" si="67"/>
        <v>#DIV/0!</v>
      </c>
      <c r="CBR13" s="127" t="e">
        <f t="shared" si="67"/>
        <v>#DIV/0!</v>
      </c>
      <c r="CBS13" s="127" t="e">
        <f t="shared" si="67"/>
        <v>#DIV/0!</v>
      </c>
      <c r="CBT13" s="127" t="e">
        <f t="shared" si="67"/>
        <v>#DIV/0!</v>
      </c>
      <c r="CBU13" s="127" t="e">
        <f t="shared" si="67"/>
        <v>#DIV/0!</v>
      </c>
      <c r="CBV13" s="127" t="e">
        <f t="shared" si="67"/>
        <v>#DIV/0!</v>
      </c>
      <c r="CBW13" s="127" t="e">
        <f t="shared" si="67"/>
        <v>#DIV/0!</v>
      </c>
      <c r="CBX13" s="127" t="e">
        <f t="shared" si="67"/>
        <v>#DIV/0!</v>
      </c>
      <c r="CBY13" s="127" t="e">
        <f t="shared" si="67"/>
        <v>#DIV/0!</v>
      </c>
      <c r="CBZ13" s="127" t="e">
        <f t="shared" si="67"/>
        <v>#DIV/0!</v>
      </c>
      <c r="CCA13" s="127" t="e">
        <f t="shared" si="67"/>
        <v>#DIV/0!</v>
      </c>
      <c r="CCB13" s="127" t="e">
        <f t="shared" si="68"/>
        <v>#DIV/0!</v>
      </c>
      <c r="CCC13" s="163" t="e">
        <f t="shared" si="69"/>
        <v>#DIV/0!</v>
      </c>
      <c r="CCD13" s="127" t="e">
        <f t="shared" si="69"/>
        <v>#DIV/0!</v>
      </c>
      <c r="CCE13" s="127" t="e">
        <f t="shared" si="69"/>
        <v>#DIV/0!</v>
      </c>
      <c r="CCF13" s="127" t="e">
        <f t="shared" si="69"/>
        <v>#DIV/0!</v>
      </c>
      <c r="CCG13" s="127" t="e">
        <f t="shared" si="69"/>
        <v>#DIV/0!</v>
      </c>
      <c r="CCH13" s="127" t="e">
        <f t="shared" si="69"/>
        <v>#DIV/0!</v>
      </c>
      <c r="CCI13" s="127" t="e">
        <f t="shared" si="69"/>
        <v>#DIV/0!</v>
      </c>
      <c r="CCJ13" s="127" t="e">
        <f t="shared" si="69"/>
        <v>#DIV/0!</v>
      </c>
      <c r="CCK13" s="127" t="e">
        <f t="shared" si="69"/>
        <v>#DIV/0!</v>
      </c>
      <c r="CCL13" s="127" t="e">
        <f t="shared" si="69"/>
        <v>#DIV/0!</v>
      </c>
      <c r="CCM13" s="127" t="e">
        <f t="shared" si="69"/>
        <v>#DIV/0!</v>
      </c>
      <c r="CCN13" s="127" t="e">
        <f t="shared" si="69"/>
        <v>#DIV/0!</v>
      </c>
      <c r="CCO13" s="127" t="e">
        <f t="shared" si="69"/>
        <v>#DIV/0!</v>
      </c>
      <c r="CCP13" s="127" t="e">
        <f t="shared" si="69"/>
        <v>#DIV/0!</v>
      </c>
      <c r="CCQ13" s="127" t="e">
        <f t="shared" si="69"/>
        <v>#DIV/0!</v>
      </c>
      <c r="CCR13" s="127" t="e">
        <f t="shared" si="69"/>
        <v>#DIV/0!</v>
      </c>
      <c r="CCS13" s="127" t="e">
        <f t="shared" si="70"/>
        <v>#DIV/0!</v>
      </c>
      <c r="CCT13" s="127" t="e">
        <f t="shared" si="70"/>
        <v>#DIV/0!</v>
      </c>
      <c r="CCU13" s="127" t="e">
        <f t="shared" si="70"/>
        <v>#DIV/0!</v>
      </c>
      <c r="CCV13" s="127" t="e">
        <f t="shared" si="70"/>
        <v>#DIV/0!</v>
      </c>
      <c r="CCW13" s="127" t="e">
        <f t="shared" si="70"/>
        <v>#DIV/0!</v>
      </c>
      <c r="CCX13" s="127" t="e">
        <f t="shared" si="70"/>
        <v>#DIV/0!</v>
      </c>
      <c r="CCY13" s="127" t="e">
        <f t="shared" si="70"/>
        <v>#DIV/0!</v>
      </c>
      <c r="CCZ13" s="127" t="e">
        <f t="shared" si="70"/>
        <v>#DIV/0!</v>
      </c>
      <c r="CDA13" s="127" t="e">
        <f t="shared" si="70"/>
        <v>#DIV/0!</v>
      </c>
      <c r="CDB13" s="127" t="e">
        <f t="shared" si="70"/>
        <v>#DIV/0!</v>
      </c>
      <c r="CDC13" s="127" t="e">
        <f t="shared" si="70"/>
        <v>#DIV/0!</v>
      </c>
      <c r="CDD13" s="127" t="e">
        <f t="shared" si="70"/>
        <v>#DIV/0!</v>
      </c>
      <c r="CDE13" s="127" t="e">
        <f t="shared" si="70"/>
        <v>#DIV/0!</v>
      </c>
      <c r="CDF13" s="127" t="e">
        <f t="shared" si="70"/>
        <v>#DIV/0!</v>
      </c>
      <c r="CDG13" s="127" t="e">
        <f t="shared" si="70"/>
        <v>#DIV/0!</v>
      </c>
      <c r="CDH13" s="127" t="e">
        <f t="shared" si="70"/>
        <v>#DIV/0!</v>
      </c>
      <c r="CDI13" s="127" t="e">
        <f t="shared" si="71"/>
        <v>#DIV/0!</v>
      </c>
      <c r="CDJ13" s="127" t="e">
        <f t="shared" si="71"/>
        <v>#DIV/0!</v>
      </c>
      <c r="CDK13" s="127" t="e">
        <f t="shared" si="71"/>
        <v>#DIV/0!</v>
      </c>
      <c r="CDL13" s="127" t="e">
        <f t="shared" si="71"/>
        <v>#DIV/0!</v>
      </c>
      <c r="CDM13" s="127" t="e">
        <f t="shared" si="71"/>
        <v>#DIV/0!</v>
      </c>
      <c r="CDN13" s="127" t="e">
        <f t="shared" si="71"/>
        <v>#DIV/0!</v>
      </c>
      <c r="CDO13" s="127" t="e">
        <f t="shared" si="71"/>
        <v>#DIV/0!</v>
      </c>
      <c r="CDP13" s="127" t="e">
        <f t="shared" si="71"/>
        <v>#DIV/0!</v>
      </c>
      <c r="CDQ13" s="127" t="e">
        <f t="shared" si="71"/>
        <v>#DIV/0!</v>
      </c>
      <c r="CDR13" s="127" t="e">
        <f t="shared" si="71"/>
        <v>#DIV/0!</v>
      </c>
      <c r="CDS13" s="127" t="e">
        <f t="shared" si="71"/>
        <v>#DIV/0!</v>
      </c>
      <c r="CDT13" s="127" t="e">
        <f t="shared" si="71"/>
        <v>#DIV/0!</v>
      </c>
      <c r="CDU13" s="127" t="e">
        <f t="shared" si="71"/>
        <v>#DIV/0!</v>
      </c>
      <c r="CDV13" s="127" t="e">
        <f t="shared" si="71"/>
        <v>#DIV/0!</v>
      </c>
      <c r="CDW13" s="127" t="e">
        <f t="shared" si="71"/>
        <v>#DIV/0!</v>
      </c>
      <c r="CDX13" s="127" t="e">
        <f t="shared" si="71"/>
        <v>#DIV/0!</v>
      </c>
      <c r="CDY13" s="127" t="e">
        <f t="shared" si="72"/>
        <v>#DIV/0!</v>
      </c>
      <c r="CDZ13" s="127" t="e">
        <f t="shared" si="72"/>
        <v>#DIV/0!</v>
      </c>
      <c r="CEA13" s="127" t="e">
        <f t="shared" si="72"/>
        <v>#DIV/0!</v>
      </c>
      <c r="CEB13" s="127" t="e">
        <f t="shared" si="72"/>
        <v>#DIV/0!</v>
      </c>
      <c r="CEC13" s="127" t="e">
        <f t="shared" si="72"/>
        <v>#DIV/0!</v>
      </c>
      <c r="CED13" s="127" t="e">
        <f t="shared" si="72"/>
        <v>#DIV/0!</v>
      </c>
      <c r="CEE13" s="127" t="e">
        <f t="shared" si="72"/>
        <v>#DIV/0!</v>
      </c>
      <c r="CEF13" s="127" t="e">
        <f t="shared" si="72"/>
        <v>#DIV/0!</v>
      </c>
      <c r="CEG13" s="127" t="e">
        <f t="shared" si="72"/>
        <v>#DIV/0!</v>
      </c>
      <c r="CEH13" s="127" t="e">
        <f t="shared" si="72"/>
        <v>#DIV/0!</v>
      </c>
      <c r="CEI13" s="127" t="e">
        <f t="shared" si="72"/>
        <v>#DIV/0!</v>
      </c>
      <c r="CEJ13" s="127" t="e">
        <f t="shared" si="72"/>
        <v>#DIV/0!</v>
      </c>
      <c r="CEK13" s="127" t="e">
        <f t="shared" si="72"/>
        <v>#DIV/0!</v>
      </c>
      <c r="CEL13" s="127" t="e">
        <f t="shared" si="72"/>
        <v>#DIV/0!</v>
      </c>
      <c r="CEM13" s="127" t="e">
        <f t="shared" si="72"/>
        <v>#DIV/0!</v>
      </c>
      <c r="CEN13" s="127" t="e">
        <f t="shared" si="72"/>
        <v>#DIV/0!</v>
      </c>
      <c r="CEO13" s="127" t="e">
        <f t="shared" si="73"/>
        <v>#DIV/0!</v>
      </c>
      <c r="CEP13" s="163" t="e">
        <f t="shared" si="74"/>
        <v>#DIV/0!</v>
      </c>
      <c r="CEQ13" s="127" t="e">
        <f t="shared" si="74"/>
        <v>#DIV/0!</v>
      </c>
      <c r="CER13" s="127" t="e">
        <f t="shared" si="74"/>
        <v>#DIV/0!</v>
      </c>
      <c r="CES13" s="127" t="e">
        <f t="shared" si="74"/>
        <v>#DIV/0!</v>
      </c>
      <c r="CET13" s="127" t="e">
        <f t="shared" si="74"/>
        <v>#DIV/0!</v>
      </c>
      <c r="CEU13" s="127" t="e">
        <f t="shared" si="74"/>
        <v>#DIV/0!</v>
      </c>
      <c r="CEV13" s="127" t="e">
        <f t="shared" si="74"/>
        <v>#DIV/0!</v>
      </c>
      <c r="CEW13" s="127" t="e">
        <f t="shared" si="74"/>
        <v>#DIV/0!</v>
      </c>
      <c r="CEX13" s="127" t="e">
        <f t="shared" si="74"/>
        <v>#DIV/0!</v>
      </c>
      <c r="CEY13" s="127" t="e">
        <f t="shared" si="74"/>
        <v>#DIV/0!</v>
      </c>
      <c r="CEZ13" s="127" t="e">
        <f t="shared" si="74"/>
        <v>#DIV/0!</v>
      </c>
      <c r="CFA13" s="127" t="e">
        <f t="shared" si="74"/>
        <v>#DIV/0!</v>
      </c>
      <c r="CFB13" s="127" t="e">
        <f t="shared" si="74"/>
        <v>#DIV/0!</v>
      </c>
      <c r="CFC13" s="127" t="e">
        <f t="shared" si="74"/>
        <v>#DIV/0!</v>
      </c>
      <c r="CFD13" s="127" t="e">
        <f t="shared" si="74"/>
        <v>#DIV/0!</v>
      </c>
      <c r="CFE13" s="127" t="e">
        <f t="shared" si="74"/>
        <v>#DIV/0!</v>
      </c>
      <c r="CFF13" s="127" t="e">
        <f t="shared" si="75"/>
        <v>#DIV/0!</v>
      </c>
      <c r="CFG13" s="127" t="e">
        <f t="shared" si="75"/>
        <v>#DIV/0!</v>
      </c>
      <c r="CFH13" s="127" t="e">
        <f t="shared" si="75"/>
        <v>#DIV/0!</v>
      </c>
      <c r="CFI13" s="127" t="e">
        <f t="shared" si="75"/>
        <v>#DIV/0!</v>
      </c>
      <c r="CFJ13" s="127" t="e">
        <f t="shared" si="75"/>
        <v>#DIV/0!</v>
      </c>
      <c r="CFK13" s="127" t="e">
        <f t="shared" si="75"/>
        <v>#DIV/0!</v>
      </c>
      <c r="CFL13" s="127" t="e">
        <f t="shared" si="75"/>
        <v>#DIV/0!</v>
      </c>
      <c r="CFM13" s="127" t="e">
        <f t="shared" si="75"/>
        <v>#DIV/0!</v>
      </c>
      <c r="CFN13" s="127" t="e">
        <f t="shared" si="75"/>
        <v>#DIV/0!</v>
      </c>
      <c r="CFO13" s="127" t="e">
        <f t="shared" si="75"/>
        <v>#DIV/0!</v>
      </c>
      <c r="CFP13" s="127" t="e">
        <f t="shared" si="75"/>
        <v>#DIV/0!</v>
      </c>
      <c r="CFQ13" s="127" t="e">
        <f t="shared" si="75"/>
        <v>#DIV/0!</v>
      </c>
      <c r="CFR13" s="127" t="e">
        <f t="shared" si="75"/>
        <v>#DIV/0!</v>
      </c>
      <c r="CFS13" s="127" t="e">
        <f t="shared" si="75"/>
        <v>#DIV/0!</v>
      </c>
      <c r="CFT13" s="127" t="e">
        <f t="shared" si="75"/>
        <v>#DIV/0!</v>
      </c>
      <c r="CFU13" s="127" t="e">
        <f t="shared" si="75"/>
        <v>#DIV/0!</v>
      </c>
      <c r="CFV13" s="127" t="e">
        <f t="shared" si="76"/>
        <v>#DIV/0!</v>
      </c>
      <c r="CFW13" s="127" t="e">
        <f t="shared" si="76"/>
        <v>#DIV/0!</v>
      </c>
      <c r="CFX13" s="127" t="e">
        <f t="shared" si="76"/>
        <v>#DIV/0!</v>
      </c>
      <c r="CFY13" s="127" t="e">
        <f t="shared" si="76"/>
        <v>#DIV/0!</v>
      </c>
      <c r="CFZ13" s="127" t="e">
        <f t="shared" si="76"/>
        <v>#DIV/0!</v>
      </c>
      <c r="CGA13" s="127" t="e">
        <f t="shared" si="76"/>
        <v>#DIV/0!</v>
      </c>
      <c r="CGB13" s="127" t="e">
        <f t="shared" si="76"/>
        <v>#DIV/0!</v>
      </c>
      <c r="CGC13" s="127" t="e">
        <f t="shared" si="76"/>
        <v>#DIV/0!</v>
      </c>
      <c r="CGD13" s="127" t="e">
        <f t="shared" si="76"/>
        <v>#DIV/0!</v>
      </c>
      <c r="CGE13" s="127" t="e">
        <f t="shared" si="76"/>
        <v>#DIV/0!</v>
      </c>
      <c r="CGF13" s="127" t="e">
        <f t="shared" si="76"/>
        <v>#DIV/0!</v>
      </c>
      <c r="CGG13" s="127" t="e">
        <f t="shared" si="76"/>
        <v>#DIV/0!</v>
      </c>
      <c r="CGH13" s="127" t="e">
        <f t="shared" si="76"/>
        <v>#DIV/0!</v>
      </c>
      <c r="CGI13" s="127" t="e">
        <f t="shared" si="76"/>
        <v>#DIV/0!</v>
      </c>
      <c r="CGJ13" s="127" t="e">
        <f t="shared" si="76"/>
        <v>#DIV/0!</v>
      </c>
      <c r="CGK13" s="127" t="e">
        <f t="shared" si="76"/>
        <v>#DIV/0!</v>
      </c>
      <c r="CGL13" s="127" t="e">
        <f t="shared" si="77"/>
        <v>#DIV/0!</v>
      </c>
      <c r="CGM13" s="127" t="e">
        <f t="shared" si="77"/>
        <v>#DIV/0!</v>
      </c>
      <c r="CGN13" s="127" t="e">
        <f t="shared" si="77"/>
        <v>#DIV/0!</v>
      </c>
      <c r="CGO13" s="127" t="e">
        <f t="shared" si="77"/>
        <v>#DIV/0!</v>
      </c>
      <c r="CGP13" s="127" t="e">
        <f t="shared" si="77"/>
        <v>#DIV/0!</v>
      </c>
      <c r="CGQ13" s="127" t="e">
        <f t="shared" si="77"/>
        <v>#DIV/0!</v>
      </c>
      <c r="CGR13" s="127" t="e">
        <f t="shared" si="77"/>
        <v>#DIV/0!</v>
      </c>
      <c r="CGS13" s="127" t="e">
        <f t="shared" si="77"/>
        <v>#DIV/0!</v>
      </c>
      <c r="CGT13" s="127" t="e">
        <f t="shared" si="77"/>
        <v>#DIV/0!</v>
      </c>
      <c r="CGU13" s="127" t="e">
        <f t="shared" si="77"/>
        <v>#DIV/0!</v>
      </c>
      <c r="CGV13" s="127" t="e">
        <f t="shared" si="77"/>
        <v>#DIV/0!</v>
      </c>
      <c r="CGW13" s="127" t="e">
        <f t="shared" si="77"/>
        <v>#DIV/0!</v>
      </c>
      <c r="CGX13" s="127" t="e">
        <f t="shared" si="77"/>
        <v>#DIV/0!</v>
      </c>
      <c r="CGY13" s="127" t="e">
        <f t="shared" si="77"/>
        <v>#DIV/0!</v>
      </c>
      <c r="CGZ13" s="127" t="e">
        <f t="shared" si="77"/>
        <v>#DIV/0!</v>
      </c>
      <c r="CHA13" s="127" t="e">
        <f t="shared" si="77"/>
        <v>#DIV/0!</v>
      </c>
      <c r="CHB13" s="127" t="e">
        <f t="shared" si="78"/>
        <v>#DIV/0!</v>
      </c>
    </row>
    <row r="14" spans="1:2238" ht="15.75" thickTop="1" x14ac:dyDescent="0.25">
      <c r="A14" s="456">
        <v>3</v>
      </c>
      <c r="B14" s="420">
        <v>700</v>
      </c>
      <c r="C14" s="430"/>
      <c r="D14" s="430"/>
      <c r="E14" s="366" t="e">
        <f>AVERAGE(BNM14:BNY14)</f>
        <v>#DIV/0!</v>
      </c>
      <c r="F14" s="367" t="e">
        <f>MAX(BNM14:BNY14)</f>
        <v>#DIV/0!</v>
      </c>
      <c r="G14" s="367" t="e">
        <f>MIN(BNM14:BNY14)</f>
        <v>#DIV/0!</v>
      </c>
      <c r="H14" s="364" t="e">
        <f>AVERAGE(BKW14:BLI14)</f>
        <v>#DIV/0!</v>
      </c>
      <c r="I14" s="365" t="e">
        <f>MAX(BKW14:BLI14)</f>
        <v>#DIV/0!</v>
      </c>
      <c r="J14" s="365" t="e">
        <f>MIN(BKW14:BLI14)</f>
        <v>#DIV/0!</v>
      </c>
      <c r="K14" s="364" t="e">
        <f>AVERAGE(BIG14:BIS14)</f>
        <v>#DIV/0!</v>
      </c>
      <c r="L14" s="365" t="e">
        <f>MAX(BIG14:BIS14)</f>
        <v>#DIV/0!</v>
      </c>
      <c r="M14" s="365" t="e">
        <f>MIN(BIG14:BIS14)</f>
        <v>#DIV/0!</v>
      </c>
      <c r="N14" s="368" t="e">
        <f>AVERAGE(BFQ14:BGC14)</f>
        <v>#DIV/0!</v>
      </c>
      <c r="O14" s="374" t="e">
        <f>MAX(BFQ14:BGC14)</f>
        <v>#DIV/0!</v>
      </c>
      <c r="P14" s="374" t="e">
        <f>MIN(BFQ14:BGC14)</f>
        <v>#DIV/0!</v>
      </c>
      <c r="Q14" s="364" t="e">
        <f>AVERAGE(AYC14:AYN14)</f>
        <v>#DIV/0!</v>
      </c>
      <c r="R14" s="365" t="e">
        <f>MAX(AYC14:AYN14)</f>
        <v>#DIV/0!</v>
      </c>
      <c r="S14" s="365" t="e">
        <f>MIN(AYC14:AYN14)</f>
        <v>#DIV/0!</v>
      </c>
      <c r="T14" s="366" t="e">
        <f>AVERAGE(AVN14:AVZ14)</f>
        <v>#DIV/0!</v>
      </c>
      <c r="U14" s="367" t="e">
        <f>MAX(AVN14:AVZ14)</f>
        <v>#DIV/0!</v>
      </c>
      <c r="V14" s="367" t="e">
        <f>MIN(AVN14:AVZ14)</f>
        <v>#DIV/0!</v>
      </c>
      <c r="W14" s="377" t="e">
        <f>(N14*$A$14*$ASH$24)/K14</f>
        <v>#DIV/0!</v>
      </c>
      <c r="X14" s="376" t="e">
        <f>AVERAGE(BXU14:BYF14)</f>
        <v>#DIV/0!</v>
      </c>
      <c r="Y14" s="368" t="e">
        <f>AVERAGE(BVH14:BVS14)</f>
        <v>#DIV/0!</v>
      </c>
      <c r="Z14" s="374" t="e">
        <f>MAX(BVH14:BVS14)</f>
        <v>#DIV/0!</v>
      </c>
      <c r="AA14" s="374" t="e">
        <f>MIN(BVH14:BVS14)</f>
        <v>#DIV/0!</v>
      </c>
      <c r="AB14" s="368" t="e">
        <f>AVERAGE(CAH14:CAS14)</f>
        <v>#DIV/0!</v>
      </c>
      <c r="AC14" s="374" t="e">
        <f>MAX(CAH14:CAS14)</f>
        <v>#DIV/0!</v>
      </c>
      <c r="AD14" s="374" t="e">
        <f>MIN(CAH14:CAS14)</f>
        <v>#DIV/0!</v>
      </c>
      <c r="AE14" s="368" t="e">
        <f>AVERAGE(CFH14:CFS14)</f>
        <v>#DIV/0!</v>
      </c>
      <c r="AF14" s="370" t="e">
        <f>MAX(CFH14:CFS14)</f>
        <v>#DIV/0!</v>
      </c>
      <c r="AG14" s="371" t="e">
        <f>MIN(CFH14:CFS14)</f>
        <v>#DIV/0!</v>
      </c>
      <c r="AH14" s="162"/>
      <c r="AI14" s="99"/>
      <c r="AJ14" s="51">
        <f t="shared" si="86"/>
        <v>0</v>
      </c>
      <c r="AK14" s="51">
        <f t="shared" si="0"/>
        <v>0</v>
      </c>
      <c r="AL14" s="51"/>
      <c r="AM14" s="99"/>
      <c r="AN14" s="54">
        <f t="shared" si="1"/>
        <v>0</v>
      </c>
      <c r="AO14" s="52"/>
      <c r="AP14" s="52"/>
      <c r="AQ14" s="51"/>
      <c r="AR14" s="52"/>
      <c r="AS14" s="147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KS14" s="441"/>
      <c r="AKT14" s="212">
        <f>P80_C3_LAMINAR_cpcambiado!$B$1*P80_C3_LAMINAR_cpcambiado!$B$3</f>
        <v>1.487864E-8</v>
      </c>
      <c r="AKU14" s="124">
        <f>P80_C3_LAMINAR_cpcambiado!$B$1*(P80_C3_LAMINAR_cpcambiado!$B$2)</f>
        <v>2.1255199999999999E-9</v>
      </c>
      <c r="AKV14" s="124">
        <f>P80_C3_LAMINAR_cpcambiado!$B$1*($D$2)</f>
        <v>2.3912100000000001E-9</v>
      </c>
      <c r="AKW14" s="124">
        <f>P80_C3_LAMINAR_cpcambiado!$B$1*($D$2)</f>
        <v>2.3912100000000001E-9</v>
      </c>
      <c r="AKX14" s="124">
        <f>P80_C3_LAMINAR_cpcambiado!$B$1*($D$2)</f>
        <v>2.3912100000000001E-9</v>
      </c>
      <c r="AKY14" s="124">
        <f>P80_C3_LAMINAR_cpcambiado!$B$1*($D$2)</f>
        <v>2.3912100000000001E-9</v>
      </c>
      <c r="AKZ14" s="124">
        <f>P80_C3_LAMINAR_cpcambiado!$B$1*($D$2)</f>
        <v>2.3912100000000001E-9</v>
      </c>
      <c r="ALA14" s="124">
        <f>P80_C3_LAMINAR_cpcambiado!$B$1*($D$2)</f>
        <v>2.3912100000000001E-9</v>
      </c>
      <c r="ALB14" s="124">
        <f>P80_C3_LAMINAR_cpcambiado!$B$1*($D$2)</f>
        <v>2.3912100000000001E-9</v>
      </c>
      <c r="ALC14" s="124">
        <f>P80_C3_LAMINAR_cpcambiado!$B$1*($D$2)</f>
        <v>2.3912100000000001E-9</v>
      </c>
      <c r="ALD14" s="124">
        <f>P80_C3_LAMINAR_cpcambiado!$B$1*($D$2)</f>
        <v>2.3912100000000001E-9</v>
      </c>
      <c r="ALE14" s="124">
        <f>P80_C3_LAMINAR_cpcambiado!$B$1*($D$2)</f>
        <v>2.3912100000000001E-9</v>
      </c>
      <c r="ALF14" s="124">
        <f>P80_C3_LAMINAR_cpcambiado!$B$1*($D$2)</f>
        <v>2.3912100000000001E-9</v>
      </c>
      <c r="ALG14" s="124">
        <f>P80_C3_LAMINAR_cpcambiado!$B$1*($D$2)</f>
        <v>2.3912100000000001E-9</v>
      </c>
      <c r="ALH14" s="124">
        <f>P80_C3_LAMINAR_cpcambiado!$B$1*($D$2)</f>
        <v>2.3912100000000001E-9</v>
      </c>
      <c r="ALI14" s="124">
        <f>P80_C3_LAMINAR_cpcambiado!$B$1*($D$2)</f>
        <v>2.3912100000000001E-9</v>
      </c>
      <c r="ALJ14" s="124">
        <f>P80_C3_LAMINAR_cpcambiado!$B$1*($D$2)</f>
        <v>2.3912100000000001E-9</v>
      </c>
      <c r="ALK14" s="124">
        <f>P80_C3_LAMINAR_cpcambiado!$B$1*($D$2)</f>
        <v>2.3912100000000001E-9</v>
      </c>
      <c r="ALL14" s="124">
        <f>P80_C3_LAMINAR_cpcambiado!$B$1*($D$2)</f>
        <v>2.3912100000000001E-9</v>
      </c>
      <c r="ALM14" s="124">
        <f>P80_C3_LAMINAR_cpcambiado!$B$1*($D$2)</f>
        <v>2.3912100000000001E-9</v>
      </c>
      <c r="ALN14" s="124">
        <f>P80_C3_LAMINAR_cpcambiado!$B$1*($D$2)</f>
        <v>2.3912100000000001E-9</v>
      </c>
      <c r="ALO14" s="124">
        <f>P80_C3_LAMINAR_cpcambiado!$B$1*($D$2)</f>
        <v>2.3912100000000001E-9</v>
      </c>
      <c r="ALP14" s="124">
        <f>P80_C3_LAMINAR_cpcambiado!$B$1*($D$2)</f>
        <v>2.3912100000000001E-9</v>
      </c>
      <c r="ALQ14" s="124">
        <f>P80_C3_LAMINAR_cpcambiado!$B$1*($D$2)</f>
        <v>2.3912100000000001E-9</v>
      </c>
      <c r="ALR14" s="124">
        <f>P80_C3_LAMINAR_cpcambiado!$B$1*($D$2)</f>
        <v>2.3912100000000001E-9</v>
      </c>
      <c r="ALS14" s="124">
        <f>P80_C3_LAMINAR_cpcambiado!$B$1*($D$2)</f>
        <v>2.3912100000000001E-9</v>
      </c>
      <c r="ALT14" s="124">
        <f>P80_C3_LAMINAR_cpcambiado!$B$1*($D$2)</f>
        <v>2.3912100000000001E-9</v>
      </c>
      <c r="ALU14" s="124">
        <f>P80_C3_LAMINAR_cpcambiado!$B$1*($D$2)</f>
        <v>2.3912100000000001E-9</v>
      </c>
      <c r="ALV14" s="124">
        <f>P80_C3_LAMINAR_cpcambiado!$B$1*($D$2)</f>
        <v>2.3912100000000001E-9</v>
      </c>
      <c r="ALW14" s="124">
        <f>P80_C3_LAMINAR_cpcambiado!$B$1*($D$2)</f>
        <v>2.3912100000000001E-9</v>
      </c>
      <c r="ALX14" s="124">
        <f>P80_C3_LAMINAR_cpcambiado!$B$1*($D$2)</f>
        <v>2.3912100000000001E-9</v>
      </c>
      <c r="ALY14" s="124">
        <f>P80_C3_LAMINAR_cpcambiado!$B$1*($D$2)</f>
        <v>2.3912100000000001E-9</v>
      </c>
      <c r="ALZ14" s="124">
        <f>P80_C3_LAMINAR_cpcambiado!$B$1*($D$2)</f>
        <v>2.3912100000000001E-9</v>
      </c>
      <c r="AMA14" s="124">
        <f>P80_C3_LAMINAR_cpcambiado!$B$1*($D$2)</f>
        <v>2.3912100000000001E-9</v>
      </c>
      <c r="AMB14" s="124">
        <f>P80_C3_LAMINAR_cpcambiado!$B$1*($D$2)</f>
        <v>2.3912100000000001E-9</v>
      </c>
      <c r="AMC14" s="124">
        <f>P80_C3_LAMINAR_cpcambiado!$B$1*($D$2)</f>
        <v>2.3912100000000001E-9</v>
      </c>
      <c r="AMD14" s="124">
        <f>P80_C3_LAMINAR_cpcambiado!$B$1*($D$2)</f>
        <v>2.3912100000000001E-9</v>
      </c>
      <c r="AME14" s="124">
        <f>P80_C3_LAMINAR_cpcambiado!$B$1*($D$2)</f>
        <v>2.3912100000000001E-9</v>
      </c>
      <c r="AMF14" s="124">
        <f>P80_C3_LAMINAR_cpcambiado!$B$1*($D$2)</f>
        <v>2.3912100000000001E-9</v>
      </c>
      <c r="AMG14" s="124">
        <f>P80_C3_LAMINAR_cpcambiado!$B$1*($D$2)</f>
        <v>2.3912100000000001E-9</v>
      </c>
      <c r="AMH14" s="124">
        <f>P80_C3_LAMINAR_cpcambiado!$B$1*($D$2)</f>
        <v>2.3912100000000001E-9</v>
      </c>
      <c r="AMI14" s="124">
        <f>P80_C3_LAMINAR_cpcambiado!$B$1*($D$2)</f>
        <v>2.3912100000000001E-9</v>
      </c>
      <c r="AMJ14" s="124">
        <f>P80_C3_LAMINAR_cpcambiado!$B$1*($D$2)</f>
        <v>2.3912100000000001E-9</v>
      </c>
      <c r="AMK14" s="124">
        <f>P80_C3_LAMINAR_cpcambiado!$B$1*($D$2)</f>
        <v>2.3912100000000001E-9</v>
      </c>
      <c r="AML14" s="124">
        <f>P80_C3_LAMINAR_cpcambiado!$B$1*($D$2)</f>
        <v>2.3912100000000001E-9</v>
      </c>
      <c r="AMM14" s="124">
        <f>P80_C3_LAMINAR_cpcambiado!$B$1*($D$2)</f>
        <v>2.3912100000000001E-9</v>
      </c>
      <c r="AMN14" s="124">
        <f>P80_C3_LAMINAR_cpcambiado!$B$1*($D$2)</f>
        <v>2.3912100000000001E-9</v>
      </c>
      <c r="AMO14" s="124">
        <f>P80_C3_LAMINAR_cpcambiado!$B$1*($D$2)</f>
        <v>2.3912100000000001E-9</v>
      </c>
      <c r="AMP14" s="124">
        <f>P80_C3_LAMINAR_cpcambiado!$B$1*($D$2)</f>
        <v>2.3912100000000001E-9</v>
      </c>
      <c r="AMQ14" s="124">
        <f>P80_C3_LAMINAR_cpcambiado!$B$1*($D$2)</f>
        <v>2.3912100000000001E-9</v>
      </c>
      <c r="AMR14" s="124">
        <f>P80_C3_LAMINAR_cpcambiado!$B$1*($D$2)</f>
        <v>2.3912100000000001E-9</v>
      </c>
      <c r="AMS14" s="124">
        <f>P80_C3_LAMINAR_cpcambiado!$B$1*($D$2)</f>
        <v>2.3912100000000001E-9</v>
      </c>
      <c r="AMT14" s="124">
        <f>P80_C3_LAMINAR_cpcambiado!$B$1*($D$2)</f>
        <v>2.3912100000000001E-9</v>
      </c>
      <c r="AMU14" s="124">
        <f>P80_C3_LAMINAR_cpcambiado!$B$1*($D$2)</f>
        <v>2.3912100000000001E-9</v>
      </c>
      <c r="AMV14" s="124">
        <f>P80_C3_LAMINAR_cpcambiado!$B$1*($D$2)</f>
        <v>2.3912100000000001E-9</v>
      </c>
      <c r="AMW14" s="124">
        <f>P80_C3_LAMINAR_cpcambiado!$B$1*($D$2)</f>
        <v>2.3912100000000001E-9</v>
      </c>
      <c r="AMX14" s="124">
        <f>P80_C3_LAMINAR_cpcambiado!$B$1*($D$2)</f>
        <v>2.3912100000000001E-9</v>
      </c>
      <c r="AMY14" s="124">
        <f>P80_C3_LAMINAR_cpcambiado!$B$1*($D$2)</f>
        <v>2.3912100000000001E-9</v>
      </c>
      <c r="AMZ14" s="124">
        <f>P80_C3_LAMINAR_cpcambiado!$B$1*($D$2)</f>
        <v>2.3912100000000001E-9</v>
      </c>
      <c r="ANA14" s="124">
        <f>P80_C3_LAMINAR_cpcambiado!$B$1*($D$2)</f>
        <v>2.3912100000000001E-9</v>
      </c>
      <c r="ANB14" s="124">
        <f>P80_C3_LAMINAR_cpcambiado!$B$1*($D$2)</f>
        <v>2.3912100000000001E-9</v>
      </c>
      <c r="ANC14" s="124">
        <f>P80_C3_LAMINAR_cpcambiado!$B$1*($D$2)</f>
        <v>2.3912100000000001E-9</v>
      </c>
      <c r="AND14" s="124">
        <f>P80_C3_LAMINAR_cpcambiado!$B$1*($D$2)</f>
        <v>2.3912100000000001E-9</v>
      </c>
      <c r="ANE14" s="124">
        <f>P80_C3_LAMINAR_cpcambiado!$B$1*($D$2)</f>
        <v>2.3912100000000001E-9</v>
      </c>
      <c r="ANF14" s="124">
        <f>P80_C3_LAMINAR_cpcambiado!$B$1*($D$2)</f>
        <v>2.3912100000000001E-9</v>
      </c>
      <c r="ANG14" s="124">
        <f>P80_C3_LAMINAR_cpcambiado!$B$1*($B$2)</f>
        <v>2.1255199999999999E-9</v>
      </c>
      <c r="ANH14" s="167">
        <f t="shared" si="79"/>
        <v>0</v>
      </c>
      <c r="ANI14" s="167">
        <f t="shared" si="2"/>
        <v>0</v>
      </c>
      <c r="ANJ14" s="167">
        <f t="shared" si="2"/>
        <v>0</v>
      </c>
      <c r="ANK14" s="167">
        <f t="shared" si="2"/>
        <v>0</v>
      </c>
      <c r="ANL14" s="167">
        <f t="shared" si="2"/>
        <v>0</v>
      </c>
      <c r="ANM14" s="167">
        <f t="shared" si="2"/>
        <v>0</v>
      </c>
      <c r="ANN14" s="167">
        <f t="shared" si="2"/>
        <v>0</v>
      </c>
      <c r="ANO14" s="167">
        <f t="shared" si="2"/>
        <v>0</v>
      </c>
      <c r="ANP14" s="167">
        <f t="shared" si="2"/>
        <v>0</v>
      </c>
      <c r="ANQ14" s="167">
        <f t="shared" si="2"/>
        <v>0</v>
      </c>
      <c r="ANR14" s="167">
        <f t="shared" si="2"/>
        <v>0</v>
      </c>
      <c r="ANS14" s="167">
        <f t="shared" si="2"/>
        <v>0</v>
      </c>
      <c r="ANT14" s="167">
        <f t="shared" si="2"/>
        <v>0</v>
      </c>
      <c r="ANU14" s="167">
        <f t="shared" si="2"/>
        <v>0</v>
      </c>
      <c r="ANV14" s="167">
        <f t="shared" si="2"/>
        <v>0</v>
      </c>
      <c r="ANW14" s="167">
        <f t="shared" si="2"/>
        <v>0</v>
      </c>
      <c r="ANX14" s="167">
        <f t="shared" si="2"/>
        <v>0</v>
      </c>
      <c r="ANY14" s="167">
        <f t="shared" si="3"/>
        <v>0</v>
      </c>
      <c r="ANZ14" s="167">
        <f t="shared" si="3"/>
        <v>0</v>
      </c>
      <c r="AOA14" s="167">
        <f t="shared" si="3"/>
        <v>0</v>
      </c>
      <c r="AOB14" s="167">
        <f t="shared" si="3"/>
        <v>0</v>
      </c>
      <c r="AOC14" s="167">
        <f t="shared" si="3"/>
        <v>0</v>
      </c>
      <c r="AOD14" s="167">
        <f t="shared" si="3"/>
        <v>0</v>
      </c>
      <c r="AOE14" s="167">
        <f t="shared" si="3"/>
        <v>0</v>
      </c>
      <c r="AOF14" s="167">
        <f t="shared" si="3"/>
        <v>0</v>
      </c>
      <c r="AOG14" s="167">
        <f t="shared" si="3"/>
        <v>0</v>
      </c>
      <c r="AOH14" s="167">
        <f t="shared" si="3"/>
        <v>0</v>
      </c>
      <c r="AOI14" s="167">
        <f t="shared" si="3"/>
        <v>0</v>
      </c>
      <c r="AOJ14" s="167">
        <f t="shared" si="3"/>
        <v>0</v>
      </c>
      <c r="AOK14" s="167">
        <f t="shared" si="3"/>
        <v>0</v>
      </c>
      <c r="AOL14" s="167">
        <f t="shared" si="3"/>
        <v>0</v>
      </c>
      <c r="AOM14" s="167">
        <f t="shared" si="3"/>
        <v>0</v>
      </c>
      <c r="AON14" s="167">
        <f t="shared" si="3"/>
        <v>0</v>
      </c>
      <c r="AOO14" s="167">
        <f t="shared" si="4"/>
        <v>0</v>
      </c>
      <c r="AOP14" s="167">
        <f t="shared" si="4"/>
        <v>0</v>
      </c>
      <c r="AOQ14" s="167">
        <f t="shared" si="4"/>
        <v>0</v>
      </c>
      <c r="AOR14" s="167">
        <f t="shared" si="4"/>
        <v>0</v>
      </c>
      <c r="AOS14" s="167">
        <f t="shared" si="4"/>
        <v>0</v>
      </c>
      <c r="AOT14" s="167">
        <f t="shared" si="4"/>
        <v>0</v>
      </c>
      <c r="AOU14" s="167">
        <f t="shared" si="4"/>
        <v>0</v>
      </c>
      <c r="AOV14" s="167">
        <f t="shared" si="4"/>
        <v>0</v>
      </c>
      <c r="AOW14" s="167">
        <f t="shared" si="4"/>
        <v>0</v>
      </c>
      <c r="AOX14" s="167">
        <f t="shared" si="4"/>
        <v>0</v>
      </c>
      <c r="AOY14" s="167">
        <f t="shared" si="4"/>
        <v>0</v>
      </c>
      <c r="AOZ14" s="167">
        <f t="shared" si="4"/>
        <v>0</v>
      </c>
      <c r="APA14" s="167">
        <f t="shared" si="4"/>
        <v>0</v>
      </c>
      <c r="APB14" s="167">
        <f t="shared" si="4"/>
        <v>0</v>
      </c>
      <c r="APC14" s="167">
        <f t="shared" si="4"/>
        <v>0</v>
      </c>
      <c r="APD14" s="167">
        <f t="shared" si="4"/>
        <v>0</v>
      </c>
      <c r="APE14" s="167">
        <f t="shared" si="5"/>
        <v>0</v>
      </c>
      <c r="APF14" s="167">
        <f t="shared" si="5"/>
        <v>0</v>
      </c>
      <c r="APG14" s="167">
        <f t="shared" si="5"/>
        <v>0</v>
      </c>
      <c r="APH14" s="167">
        <f t="shared" si="5"/>
        <v>0</v>
      </c>
      <c r="API14" s="167">
        <f t="shared" si="5"/>
        <v>0</v>
      </c>
      <c r="APJ14" s="167">
        <f t="shared" si="5"/>
        <v>0</v>
      </c>
      <c r="APK14" s="167">
        <f t="shared" si="5"/>
        <v>0</v>
      </c>
      <c r="APL14" s="167">
        <f t="shared" si="5"/>
        <v>0</v>
      </c>
      <c r="APM14" s="167">
        <f t="shared" si="5"/>
        <v>0</v>
      </c>
      <c r="APN14" s="167">
        <f t="shared" si="5"/>
        <v>0</v>
      </c>
      <c r="APO14" s="167">
        <f t="shared" si="5"/>
        <v>0</v>
      </c>
      <c r="APP14" s="167">
        <f t="shared" si="5"/>
        <v>0</v>
      </c>
      <c r="APQ14" s="167">
        <f t="shared" si="5"/>
        <v>0</v>
      </c>
      <c r="APR14" s="167">
        <f t="shared" si="5"/>
        <v>0</v>
      </c>
      <c r="APS14" s="167">
        <f t="shared" si="5"/>
        <v>0</v>
      </c>
      <c r="APT14" s="167">
        <f t="shared" si="5"/>
        <v>0</v>
      </c>
      <c r="APU14" s="162">
        <f t="shared" si="6"/>
        <v>0</v>
      </c>
      <c r="APV14" s="162">
        <f t="shared" si="6"/>
        <v>0</v>
      </c>
      <c r="APW14" s="162">
        <f t="shared" si="6"/>
        <v>0</v>
      </c>
      <c r="APX14" s="162">
        <f t="shared" si="6"/>
        <v>0</v>
      </c>
      <c r="APY14" s="162">
        <f t="shared" si="6"/>
        <v>0</v>
      </c>
      <c r="APZ14" s="162">
        <f t="shared" si="6"/>
        <v>0</v>
      </c>
      <c r="AQA14" s="162">
        <f t="shared" si="6"/>
        <v>0</v>
      </c>
      <c r="AQB14" s="162">
        <f t="shared" si="6"/>
        <v>0</v>
      </c>
      <c r="AQC14" s="162">
        <f t="shared" si="6"/>
        <v>0</v>
      </c>
      <c r="AQD14" s="162">
        <f t="shared" si="6"/>
        <v>0</v>
      </c>
      <c r="AQE14" s="162">
        <f t="shared" si="6"/>
        <v>0</v>
      </c>
      <c r="AQF14" s="162">
        <f t="shared" si="6"/>
        <v>0</v>
      </c>
      <c r="AQG14" s="162">
        <f t="shared" si="6"/>
        <v>0</v>
      </c>
      <c r="AQH14" s="162">
        <f t="shared" si="6"/>
        <v>0</v>
      </c>
      <c r="AQI14" s="162">
        <f t="shared" si="6"/>
        <v>0</v>
      </c>
      <c r="AQJ14" s="162">
        <f t="shared" si="6"/>
        <v>0</v>
      </c>
      <c r="AQK14" s="162">
        <f t="shared" si="94"/>
        <v>0</v>
      </c>
      <c r="AQL14" s="162">
        <f t="shared" si="94"/>
        <v>0</v>
      </c>
      <c r="AQM14" s="162">
        <f t="shared" si="94"/>
        <v>0</v>
      </c>
      <c r="AQN14" s="162">
        <f t="shared" si="94"/>
        <v>0</v>
      </c>
      <c r="AQO14" s="162">
        <f t="shared" si="94"/>
        <v>0</v>
      </c>
      <c r="AQP14" s="162">
        <f t="shared" si="94"/>
        <v>0</v>
      </c>
      <c r="AQQ14" s="162">
        <f t="shared" si="94"/>
        <v>0</v>
      </c>
      <c r="AQR14" s="162">
        <f t="shared" si="94"/>
        <v>0</v>
      </c>
      <c r="AQS14" s="162">
        <f t="shared" si="94"/>
        <v>0</v>
      </c>
      <c r="AQT14" s="162">
        <f t="shared" si="94"/>
        <v>0</v>
      </c>
      <c r="AQU14" s="162">
        <f t="shared" si="94"/>
        <v>0</v>
      </c>
      <c r="AQV14" s="162">
        <f t="shared" si="94"/>
        <v>0</v>
      </c>
      <c r="AQW14" s="162">
        <f t="shared" si="94"/>
        <v>0</v>
      </c>
      <c r="AQX14" s="162">
        <f t="shared" si="94"/>
        <v>0</v>
      </c>
      <c r="AQY14" s="162">
        <f t="shared" si="94"/>
        <v>0</v>
      </c>
      <c r="AQZ14" s="162">
        <f t="shared" si="94"/>
        <v>0</v>
      </c>
      <c r="ARA14" s="162">
        <f t="shared" si="95"/>
        <v>0</v>
      </c>
      <c r="ARB14" s="162">
        <f t="shared" si="95"/>
        <v>0</v>
      </c>
      <c r="ARC14" s="162">
        <f t="shared" si="95"/>
        <v>0</v>
      </c>
      <c r="ARD14" s="162">
        <f t="shared" si="95"/>
        <v>0</v>
      </c>
      <c r="ARE14" s="162">
        <f t="shared" si="95"/>
        <v>0</v>
      </c>
      <c r="ARF14" s="162">
        <f t="shared" si="95"/>
        <v>0</v>
      </c>
      <c r="ARG14" s="162">
        <f t="shared" si="95"/>
        <v>0</v>
      </c>
      <c r="ARH14" s="162">
        <f t="shared" si="95"/>
        <v>0</v>
      </c>
      <c r="ARI14" s="162">
        <f t="shared" si="95"/>
        <v>0</v>
      </c>
      <c r="ARJ14" s="162">
        <f t="shared" si="95"/>
        <v>0</v>
      </c>
      <c r="ARK14" s="162">
        <f t="shared" si="95"/>
        <v>0</v>
      </c>
      <c r="ARL14" s="162">
        <f t="shared" si="95"/>
        <v>0</v>
      </c>
      <c r="ARM14" s="162">
        <f t="shared" si="95"/>
        <v>0</v>
      </c>
      <c r="ARN14" s="162">
        <f t="shared" si="95"/>
        <v>0</v>
      </c>
      <c r="ARO14" s="162">
        <f t="shared" si="95"/>
        <v>0</v>
      </c>
      <c r="ARP14" s="162">
        <f t="shared" si="95"/>
        <v>0</v>
      </c>
      <c r="ARQ14" s="162">
        <f t="shared" si="96"/>
        <v>0</v>
      </c>
      <c r="ARR14" s="162">
        <f t="shared" si="96"/>
        <v>0</v>
      </c>
      <c r="ARS14" s="162">
        <f t="shared" si="96"/>
        <v>0</v>
      </c>
      <c r="ART14" s="162">
        <f t="shared" si="96"/>
        <v>0</v>
      </c>
      <c r="ARU14" s="162">
        <f t="shared" si="96"/>
        <v>0</v>
      </c>
      <c r="ARV14" s="162">
        <f t="shared" si="96"/>
        <v>0</v>
      </c>
      <c r="ARW14" s="162">
        <f t="shared" si="96"/>
        <v>0</v>
      </c>
      <c r="ARX14" s="162">
        <f t="shared" si="96"/>
        <v>0</v>
      </c>
      <c r="ARY14" s="162">
        <f t="shared" si="96"/>
        <v>0</v>
      </c>
      <c r="ARZ14" s="162">
        <f t="shared" si="96"/>
        <v>0</v>
      </c>
      <c r="ASA14" s="162">
        <f t="shared" si="96"/>
        <v>0</v>
      </c>
      <c r="ASB14" s="162">
        <f t="shared" si="96"/>
        <v>0</v>
      </c>
      <c r="ASC14" s="162">
        <f t="shared" si="96"/>
        <v>0</v>
      </c>
      <c r="ASD14" s="162">
        <f t="shared" si="96"/>
        <v>0</v>
      </c>
      <c r="ASE14" s="162">
        <f t="shared" si="96"/>
        <v>0</v>
      </c>
      <c r="ASF14" s="162">
        <f t="shared" si="96"/>
        <v>0</v>
      </c>
      <c r="ASG14" s="162">
        <f t="shared" si="90"/>
        <v>0</v>
      </c>
      <c r="ASH14" s="169" t="e">
        <f t="shared" si="11"/>
        <v>#DIV/0!</v>
      </c>
      <c r="ASI14" s="169" t="e">
        <f t="shared" si="11"/>
        <v>#DIV/0!</v>
      </c>
      <c r="ASJ14" s="169" t="e">
        <f t="shared" si="11"/>
        <v>#DIV/0!</v>
      </c>
      <c r="ASK14" s="169" t="e">
        <f t="shared" si="11"/>
        <v>#DIV/0!</v>
      </c>
      <c r="ASL14" s="169" t="e">
        <f t="shared" si="11"/>
        <v>#DIV/0!</v>
      </c>
      <c r="ASM14" s="169" t="e">
        <f t="shared" si="11"/>
        <v>#DIV/0!</v>
      </c>
      <c r="ASN14" s="169" t="e">
        <f t="shared" si="11"/>
        <v>#DIV/0!</v>
      </c>
      <c r="ASO14" s="169" t="e">
        <f t="shared" si="11"/>
        <v>#DIV/0!</v>
      </c>
      <c r="ASP14" s="169" t="e">
        <f t="shared" si="11"/>
        <v>#DIV/0!</v>
      </c>
      <c r="ASQ14" s="169" t="e">
        <f t="shared" si="11"/>
        <v>#DIV/0!</v>
      </c>
      <c r="ASR14" s="169" t="e">
        <f t="shared" si="11"/>
        <v>#DIV/0!</v>
      </c>
      <c r="ASS14" s="169" t="e">
        <f t="shared" si="11"/>
        <v>#DIV/0!</v>
      </c>
      <c r="AST14" s="169" t="e">
        <f t="shared" si="11"/>
        <v>#DIV/0!</v>
      </c>
      <c r="ASU14" s="169" t="e">
        <f t="shared" si="11"/>
        <v>#DIV/0!</v>
      </c>
      <c r="ASV14" s="169" t="e">
        <f t="shared" si="11"/>
        <v>#DIV/0!</v>
      </c>
      <c r="ASW14" s="169" t="e">
        <f t="shared" si="11"/>
        <v>#DIV/0!</v>
      </c>
      <c r="ASX14" s="169" t="e">
        <f t="shared" si="12"/>
        <v>#DIV/0!</v>
      </c>
      <c r="ASY14" s="169" t="e">
        <f t="shared" si="12"/>
        <v>#DIV/0!</v>
      </c>
      <c r="ASZ14" s="169" t="e">
        <f t="shared" si="12"/>
        <v>#DIV/0!</v>
      </c>
      <c r="ATA14" s="169" t="e">
        <f t="shared" si="12"/>
        <v>#DIV/0!</v>
      </c>
      <c r="ATB14" s="169" t="e">
        <f t="shared" si="12"/>
        <v>#DIV/0!</v>
      </c>
      <c r="ATC14" s="169" t="e">
        <f t="shared" si="12"/>
        <v>#DIV/0!</v>
      </c>
      <c r="ATD14" s="169" t="e">
        <f t="shared" si="12"/>
        <v>#DIV/0!</v>
      </c>
      <c r="ATE14" s="169" t="e">
        <f t="shared" si="12"/>
        <v>#DIV/0!</v>
      </c>
      <c r="ATF14" s="169" t="e">
        <f t="shared" si="12"/>
        <v>#DIV/0!</v>
      </c>
      <c r="ATG14" s="169" t="e">
        <f t="shared" si="12"/>
        <v>#DIV/0!</v>
      </c>
      <c r="ATH14" s="169" t="e">
        <f t="shared" si="12"/>
        <v>#DIV/0!</v>
      </c>
      <c r="ATI14" s="169" t="e">
        <f t="shared" si="12"/>
        <v>#DIV/0!</v>
      </c>
      <c r="ATJ14" s="169" t="e">
        <f t="shared" si="12"/>
        <v>#DIV/0!</v>
      </c>
      <c r="ATK14" s="169" t="e">
        <f t="shared" si="12"/>
        <v>#DIV/0!</v>
      </c>
      <c r="ATL14" s="169" t="e">
        <f t="shared" si="12"/>
        <v>#DIV/0!</v>
      </c>
      <c r="ATM14" s="169" t="e">
        <f t="shared" si="12"/>
        <v>#DIV/0!</v>
      </c>
      <c r="ATN14" s="169" t="e">
        <f t="shared" si="13"/>
        <v>#DIV/0!</v>
      </c>
      <c r="ATO14" s="169" t="e">
        <f t="shared" si="13"/>
        <v>#DIV/0!</v>
      </c>
      <c r="ATP14" s="169" t="e">
        <f t="shared" si="13"/>
        <v>#DIV/0!</v>
      </c>
      <c r="ATQ14" s="169" t="e">
        <f t="shared" si="13"/>
        <v>#DIV/0!</v>
      </c>
      <c r="ATR14" s="169" t="e">
        <f t="shared" si="13"/>
        <v>#DIV/0!</v>
      </c>
      <c r="ATS14" s="169" t="e">
        <f t="shared" si="13"/>
        <v>#DIV/0!</v>
      </c>
      <c r="ATT14" s="169" t="e">
        <f t="shared" si="13"/>
        <v>#DIV/0!</v>
      </c>
      <c r="ATU14" s="169" t="e">
        <f t="shared" si="13"/>
        <v>#DIV/0!</v>
      </c>
      <c r="ATV14" s="169" t="e">
        <f t="shared" si="13"/>
        <v>#DIV/0!</v>
      </c>
      <c r="ATW14" s="169" t="e">
        <f t="shared" si="13"/>
        <v>#DIV/0!</v>
      </c>
      <c r="ATX14" s="169" t="e">
        <f t="shared" si="13"/>
        <v>#DIV/0!</v>
      </c>
      <c r="ATY14" s="169" t="e">
        <f t="shared" si="13"/>
        <v>#DIV/0!</v>
      </c>
      <c r="ATZ14" s="169" t="e">
        <f t="shared" si="13"/>
        <v>#DIV/0!</v>
      </c>
      <c r="AUA14" s="169" t="e">
        <f t="shared" si="13"/>
        <v>#DIV/0!</v>
      </c>
      <c r="AUB14" s="169" t="e">
        <f t="shared" si="13"/>
        <v>#DIV/0!</v>
      </c>
      <c r="AUC14" s="169" t="e">
        <f t="shared" si="13"/>
        <v>#DIV/0!</v>
      </c>
      <c r="AUD14" s="169" t="e">
        <f t="shared" si="14"/>
        <v>#DIV/0!</v>
      </c>
      <c r="AUE14" s="169" t="e">
        <f t="shared" si="14"/>
        <v>#DIV/0!</v>
      </c>
      <c r="AUF14" s="169" t="e">
        <f t="shared" si="14"/>
        <v>#DIV/0!</v>
      </c>
      <c r="AUG14" s="169" t="e">
        <f t="shared" si="14"/>
        <v>#DIV/0!</v>
      </c>
      <c r="AUH14" s="169" t="e">
        <f t="shared" si="14"/>
        <v>#DIV/0!</v>
      </c>
      <c r="AUI14" s="169" t="e">
        <f t="shared" si="14"/>
        <v>#DIV/0!</v>
      </c>
      <c r="AUJ14" s="169" t="e">
        <f t="shared" si="14"/>
        <v>#DIV/0!</v>
      </c>
      <c r="AUK14" s="169" t="e">
        <f t="shared" si="14"/>
        <v>#DIV/0!</v>
      </c>
      <c r="AUL14" s="169" t="e">
        <f t="shared" si="14"/>
        <v>#DIV/0!</v>
      </c>
      <c r="AUM14" s="169" t="e">
        <f t="shared" si="14"/>
        <v>#DIV/0!</v>
      </c>
      <c r="AUN14" s="169" t="e">
        <f t="shared" si="14"/>
        <v>#DIV/0!</v>
      </c>
      <c r="AUO14" s="169" t="e">
        <f t="shared" si="14"/>
        <v>#DIV/0!</v>
      </c>
      <c r="AUP14" s="169" t="e">
        <f t="shared" si="14"/>
        <v>#DIV/0!</v>
      </c>
      <c r="AUQ14" s="169" t="e">
        <f t="shared" si="14"/>
        <v>#DIV/0!</v>
      </c>
      <c r="AUR14" s="169" t="e">
        <f t="shared" si="14"/>
        <v>#DIV/0!</v>
      </c>
      <c r="AUS14" s="169" t="e">
        <f t="shared" si="14"/>
        <v>#DIV/0!</v>
      </c>
      <c r="AUT14" s="169" t="e">
        <f t="shared" si="15"/>
        <v>#DIV/0!</v>
      </c>
      <c r="AUU14" s="162" t="e">
        <f t="shared" si="16"/>
        <v>#DIV/0!</v>
      </c>
      <c r="AUV14" s="162" t="e">
        <f t="shared" si="16"/>
        <v>#DIV/0!</v>
      </c>
      <c r="AUW14" s="162" t="e">
        <f t="shared" si="16"/>
        <v>#DIV/0!</v>
      </c>
      <c r="AUX14" s="162" t="e">
        <f t="shared" si="16"/>
        <v>#DIV/0!</v>
      </c>
      <c r="AUY14" s="162" t="e">
        <f t="shared" si="16"/>
        <v>#DIV/0!</v>
      </c>
      <c r="AUZ14" s="162" t="e">
        <f t="shared" si="16"/>
        <v>#DIV/0!</v>
      </c>
      <c r="AVA14" s="162" t="e">
        <f t="shared" si="16"/>
        <v>#DIV/0!</v>
      </c>
      <c r="AVB14" s="162" t="e">
        <f t="shared" si="16"/>
        <v>#DIV/0!</v>
      </c>
      <c r="AVC14" s="162" t="e">
        <f t="shared" si="16"/>
        <v>#DIV/0!</v>
      </c>
      <c r="AVD14" s="162" t="e">
        <f t="shared" si="16"/>
        <v>#DIV/0!</v>
      </c>
      <c r="AVE14" s="162" t="e">
        <f t="shared" si="16"/>
        <v>#DIV/0!</v>
      </c>
      <c r="AVF14" s="162" t="e">
        <f t="shared" si="16"/>
        <v>#DIV/0!</v>
      </c>
      <c r="AVG14" s="162" t="e">
        <f t="shared" si="16"/>
        <v>#DIV/0!</v>
      </c>
      <c r="AVH14" s="162" t="e">
        <f t="shared" si="16"/>
        <v>#DIV/0!</v>
      </c>
      <c r="AVI14" s="162" t="e">
        <f t="shared" si="16"/>
        <v>#DIV/0!</v>
      </c>
      <c r="AVJ14" s="162" t="e">
        <f t="shared" si="16"/>
        <v>#DIV/0!</v>
      </c>
      <c r="AVK14" s="162" t="e">
        <f t="shared" si="17"/>
        <v>#DIV/0!</v>
      </c>
      <c r="AVL14" s="162" t="e">
        <f t="shared" si="17"/>
        <v>#DIV/0!</v>
      </c>
      <c r="AVM14" s="162" t="e">
        <f t="shared" si="17"/>
        <v>#DIV/0!</v>
      </c>
      <c r="AVN14" s="162" t="e">
        <f t="shared" si="17"/>
        <v>#DIV/0!</v>
      </c>
      <c r="AVO14" s="162" t="e">
        <f t="shared" si="17"/>
        <v>#DIV/0!</v>
      </c>
      <c r="AVP14" s="162" t="e">
        <f t="shared" si="17"/>
        <v>#DIV/0!</v>
      </c>
      <c r="AVQ14" s="162" t="e">
        <f t="shared" si="17"/>
        <v>#DIV/0!</v>
      </c>
      <c r="AVR14" s="162" t="e">
        <f t="shared" si="17"/>
        <v>#DIV/0!</v>
      </c>
      <c r="AVS14" s="162" t="e">
        <f t="shared" si="17"/>
        <v>#DIV/0!</v>
      </c>
      <c r="AVT14" s="162" t="e">
        <f t="shared" si="17"/>
        <v>#DIV/0!</v>
      </c>
      <c r="AVU14" s="162" t="e">
        <f t="shared" si="17"/>
        <v>#DIV/0!</v>
      </c>
      <c r="AVV14" s="162" t="e">
        <f t="shared" si="17"/>
        <v>#DIV/0!</v>
      </c>
      <c r="AVW14" s="162" t="e">
        <f t="shared" si="17"/>
        <v>#DIV/0!</v>
      </c>
      <c r="AVX14" s="162" t="e">
        <f t="shared" si="17"/>
        <v>#DIV/0!</v>
      </c>
      <c r="AVY14" s="162" t="e">
        <f t="shared" si="17"/>
        <v>#DIV/0!</v>
      </c>
      <c r="AVZ14" s="162" t="e">
        <f t="shared" si="17"/>
        <v>#DIV/0!</v>
      </c>
      <c r="AWA14" s="162" t="e">
        <f t="shared" si="18"/>
        <v>#DIV/0!</v>
      </c>
      <c r="AWB14" s="162" t="e">
        <f t="shared" si="18"/>
        <v>#DIV/0!</v>
      </c>
      <c r="AWC14" s="162" t="e">
        <f t="shared" si="18"/>
        <v>#DIV/0!</v>
      </c>
      <c r="AWD14" s="162" t="e">
        <f t="shared" si="18"/>
        <v>#DIV/0!</v>
      </c>
      <c r="AWE14" s="162" t="e">
        <f t="shared" si="18"/>
        <v>#DIV/0!</v>
      </c>
      <c r="AWF14" s="162" t="e">
        <f t="shared" si="18"/>
        <v>#DIV/0!</v>
      </c>
      <c r="AWG14" s="162" t="e">
        <f t="shared" si="18"/>
        <v>#DIV/0!</v>
      </c>
      <c r="AWH14" s="162" t="e">
        <f t="shared" si="18"/>
        <v>#DIV/0!</v>
      </c>
      <c r="AWI14" s="162" t="e">
        <f t="shared" si="18"/>
        <v>#DIV/0!</v>
      </c>
      <c r="AWJ14" s="162" t="e">
        <f t="shared" si="18"/>
        <v>#DIV/0!</v>
      </c>
      <c r="AWK14" s="162" t="e">
        <f t="shared" si="18"/>
        <v>#DIV/0!</v>
      </c>
      <c r="AWL14" s="162" t="e">
        <f t="shared" si="18"/>
        <v>#DIV/0!</v>
      </c>
      <c r="AWM14" s="162" t="e">
        <f t="shared" si="18"/>
        <v>#DIV/0!</v>
      </c>
      <c r="AWN14" s="162" t="e">
        <f t="shared" si="18"/>
        <v>#DIV/0!</v>
      </c>
      <c r="AWO14" s="162" t="e">
        <f t="shared" si="18"/>
        <v>#DIV/0!</v>
      </c>
      <c r="AWP14" s="162" t="e">
        <f t="shared" si="18"/>
        <v>#DIV/0!</v>
      </c>
      <c r="AWQ14" s="162" t="e">
        <f t="shared" si="19"/>
        <v>#DIV/0!</v>
      </c>
      <c r="AWR14" s="162" t="e">
        <f t="shared" si="19"/>
        <v>#DIV/0!</v>
      </c>
      <c r="AWS14" s="162" t="e">
        <f t="shared" si="19"/>
        <v>#DIV/0!</v>
      </c>
      <c r="AWT14" s="162" t="e">
        <f t="shared" si="19"/>
        <v>#DIV/0!</v>
      </c>
      <c r="AWU14" s="162" t="e">
        <f t="shared" si="19"/>
        <v>#DIV/0!</v>
      </c>
      <c r="AWV14" s="162" t="e">
        <f t="shared" si="19"/>
        <v>#DIV/0!</v>
      </c>
      <c r="AWW14" s="162" t="e">
        <f t="shared" si="19"/>
        <v>#DIV/0!</v>
      </c>
      <c r="AWX14" s="162" t="e">
        <f t="shared" si="19"/>
        <v>#DIV/0!</v>
      </c>
      <c r="AWY14" s="162" t="e">
        <f t="shared" si="19"/>
        <v>#DIV/0!</v>
      </c>
      <c r="AWZ14" s="162" t="e">
        <f t="shared" si="19"/>
        <v>#DIV/0!</v>
      </c>
      <c r="AXA14" s="162" t="e">
        <f t="shared" si="19"/>
        <v>#DIV/0!</v>
      </c>
      <c r="AXB14" s="162" t="e">
        <f t="shared" si="19"/>
        <v>#DIV/0!</v>
      </c>
      <c r="AXC14" s="162" t="e">
        <f t="shared" si="19"/>
        <v>#DIV/0!</v>
      </c>
      <c r="AXD14" s="162" t="e">
        <f t="shared" si="19"/>
        <v>#DIV/0!</v>
      </c>
      <c r="AXE14" s="162" t="e">
        <f t="shared" si="19"/>
        <v>#DIV/0!</v>
      </c>
      <c r="AXF14" s="162" t="e">
        <f t="shared" si="19"/>
        <v>#DIV/0!</v>
      </c>
      <c r="AXG14" s="162" t="e">
        <f t="shared" si="20"/>
        <v>#DIV/0!</v>
      </c>
      <c r="AXH14" s="162" t="e">
        <f t="shared" si="20"/>
        <v>#DIV/0!</v>
      </c>
      <c r="AXI14" s="162" t="e">
        <f t="shared" si="20"/>
        <v>#DIV/0!</v>
      </c>
      <c r="AXJ14" s="162" t="e">
        <f t="shared" si="20"/>
        <v>#DIV/0!</v>
      </c>
      <c r="AXK14" s="234" t="e">
        <f t="shared" ref="AXK14:AZV14" si="109">-NP14/(AKU14*($B$14-AVERAGE(AUV14:AUW14)))</f>
        <v>#DIV/0!</v>
      </c>
      <c r="AXL14" s="111" t="e">
        <f t="shared" si="109"/>
        <v>#DIV/0!</v>
      </c>
      <c r="AXM14" s="111" t="e">
        <f t="shared" si="109"/>
        <v>#DIV/0!</v>
      </c>
      <c r="AXN14" s="111" t="e">
        <f t="shared" si="109"/>
        <v>#DIV/0!</v>
      </c>
      <c r="AXO14" s="111" t="e">
        <f t="shared" si="109"/>
        <v>#DIV/0!</v>
      </c>
      <c r="AXP14" s="111" t="e">
        <f t="shared" si="109"/>
        <v>#DIV/0!</v>
      </c>
      <c r="AXQ14" s="111" t="e">
        <f t="shared" si="109"/>
        <v>#DIV/0!</v>
      </c>
      <c r="AXR14" s="111" t="e">
        <f t="shared" si="109"/>
        <v>#DIV/0!</v>
      </c>
      <c r="AXS14" s="111" t="e">
        <f t="shared" si="109"/>
        <v>#DIV/0!</v>
      </c>
      <c r="AXT14" s="111" t="e">
        <f t="shared" si="109"/>
        <v>#DIV/0!</v>
      </c>
      <c r="AXU14" s="111" t="e">
        <f t="shared" si="109"/>
        <v>#DIV/0!</v>
      </c>
      <c r="AXV14" s="111" t="e">
        <f t="shared" si="109"/>
        <v>#DIV/0!</v>
      </c>
      <c r="AXW14" s="111" t="e">
        <f t="shared" si="109"/>
        <v>#DIV/0!</v>
      </c>
      <c r="AXX14" s="111" t="e">
        <f t="shared" si="109"/>
        <v>#DIV/0!</v>
      </c>
      <c r="AXY14" s="111" t="e">
        <f t="shared" si="109"/>
        <v>#DIV/0!</v>
      </c>
      <c r="AXZ14" s="111" t="e">
        <f t="shared" si="109"/>
        <v>#DIV/0!</v>
      </c>
      <c r="AYA14" s="111" t="e">
        <f t="shared" si="109"/>
        <v>#DIV/0!</v>
      </c>
      <c r="AYB14" s="111" t="e">
        <f t="shared" si="109"/>
        <v>#DIV/0!</v>
      </c>
      <c r="AYC14" s="111" t="e">
        <f t="shared" si="109"/>
        <v>#DIV/0!</v>
      </c>
      <c r="AYD14" s="111" t="e">
        <f t="shared" si="109"/>
        <v>#DIV/0!</v>
      </c>
      <c r="AYE14" s="111" t="e">
        <f t="shared" si="109"/>
        <v>#DIV/0!</v>
      </c>
      <c r="AYF14" s="111" t="e">
        <f t="shared" si="109"/>
        <v>#DIV/0!</v>
      </c>
      <c r="AYG14" s="111" t="e">
        <f t="shared" si="109"/>
        <v>#DIV/0!</v>
      </c>
      <c r="AYH14" s="111" t="e">
        <f t="shared" si="109"/>
        <v>#DIV/0!</v>
      </c>
      <c r="AYI14" s="111" t="e">
        <f t="shared" si="109"/>
        <v>#DIV/0!</v>
      </c>
      <c r="AYJ14" s="111" t="e">
        <f t="shared" si="109"/>
        <v>#DIV/0!</v>
      </c>
      <c r="AYK14" s="111" t="e">
        <f t="shared" si="109"/>
        <v>#DIV/0!</v>
      </c>
      <c r="AYL14" s="111" t="e">
        <f t="shared" si="109"/>
        <v>#DIV/0!</v>
      </c>
      <c r="AYM14" s="111" t="e">
        <f t="shared" si="109"/>
        <v>#DIV/0!</v>
      </c>
      <c r="AYN14" s="111" t="e">
        <f t="shared" si="109"/>
        <v>#DIV/0!</v>
      </c>
      <c r="AYO14" s="111" t="e">
        <f t="shared" si="109"/>
        <v>#DIV/0!</v>
      </c>
      <c r="AYP14" s="111" t="e">
        <f t="shared" si="109"/>
        <v>#DIV/0!</v>
      </c>
      <c r="AYQ14" s="111" t="e">
        <f t="shared" si="109"/>
        <v>#DIV/0!</v>
      </c>
      <c r="AYR14" s="111" t="e">
        <f t="shared" si="109"/>
        <v>#DIV/0!</v>
      </c>
      <c r="AYS14" s="111" t="e">
        <f t="shared" si="109"/>
        <v>#DIV/0!</v>
      </c>
      <c r="AYT14" s="111" t="e">
        <f t="shared" si="109"/>
        <v>#DIV/0!</v>
      </c>
      <c r="AYU14" s="111" t="e">
        <f t="shared" si="109"/>
        <v>#DIV/0!</v>
      </c>
      <c r="AYV14" s="111" t="e">
        <f t="shared" si="109"/>
        <v>#DIV/0!</v>
      </c>
      <c r="AYW14" s="111" t="e">
        <f t="shared" si="109"/>
        <v>#DIV/0!</v>
      </c>
      <c r="AYX14" s="111" t="e">
        <f t="shared" si="109"/>
        <v>#DIV/0!</v>
      </c>
      <c r="AYY14" s="111" t="e">
        <f t="shared" si="109"/>
        <v>#DIV/0!</v>
      </c>
      <c r="AYZ14" s="111" t="e">
        <f t="shared" si="109"/>
        <v>#DIV/0!</v>
      </c>
      <c r="AZA14" s="111" t="e">
        <f t="shared" si="109"/>
        <v>#DIV/0!</v>
      </c>
      <c r="AZB14" s="111" t="e">
        <f t="shared" si="109"/>
        <v>#DIV/0!</v>
      </c>
      <c r="AZC14" s="111" t="e">
        <f t="shared" si="109"/>
        <v>#DIV/0!</v>
      </c>
      <c r="AZD14" s="111" t="e">
        <f t="shared" si="109"/>
        <v>#DIV/0!</v>
      </c>
      <c r="AZE14" s="111" t="e">
        <f t="shared" si="109"/>
        <v>#DIV/0!</v>
      </c>
      <c r="AZF14" s="111" t="e">
        <f t="shared" si="109"/>
        <v>#DIV/0!</v>
      </c>
      <c r="AZG14" s="111" t="e">
        <f t="shared" si="109"/>
        <v>#DIV/0!</v>
      </c>
      <c r="AZH14" s="111" t="e">
        <f t="shared" si="109"/>
        <v>#DIV/0!</v>
      </c>
      <c r="AZI14" s="111" t="e">
        <f t="shared" si="109"/>
        <v>#DIV/0!</v>
      </c>
      <c r="AZJ14" s="111" t="e">
        <f t="shared" si="109"/>
        <v>#DIV/0!</v>
      </c>
      <c r="AZK14" s="111" t="e">
        <f t="shared" si="109"/>
        <v>#DIV/0!</v>
      </c>
      <c r="AZL14" s="111" t="e">
        <f t="shared" si="109"/>
        <v>#DIV/0!</v>
      </c>
      <c r="AZM14" s="111" t="e">
        <f t="shared" si="109"/>
        <v>#DIV/0!</v>
      </c>
      <c r="AZN14" s="111" t="e">
        <f t="shared" si="109"/>
        <v>#DIV/0!</v>
      </c>
      <c r="AZO14" s="111" t="e">
        <f t="shared" si="109"/>
        <v>#DIV/0!</v>
      </c>
      <c r="AZP14" s="111" t="e">
        <f t="shared" si="109"/>
        <v>#DIV/0!</v>
      </c>
      <c r="AZQ14" s="111" t="e">
        <f t="shared" si="109"/>
        <v>#DIV/0!</v>
      </c>
      <c r="AZR14" s="111" t="e">
        <f t="shared" si="109"/>
        <v>#DIV/0!</v>
      </c>
      <c r="AZS14" s="111" t="e">
        <f t="shared" si="109"/>
        <v>#DIV/0!</v>
      </c>
      <c r="AZT14" s="111" t="e">
        <f t="shared" si="109"/>
        <v>#DIV/0!</v>
      </c>
      <c r="AZU14" s="111" t="e">
        <f t="shared" si="109"/>
        <v>#DIV/0!</v>
      </c>
      <c r="AZV14" s="111" t="e">
        <f t="shared" si="109"/>
        <v>#DIV/0!</v>
      </c>
      <c r="AZW14" s="111" t="e">
        <f>-QB14/(ANG14*($B$14-AVERAGE(AXH14:AXI14)))</f>
        <v>#DIV/0!</v>
      </c>
      <c r="AZX14" s="284" t="e">
        <f t="shared" ref="AZX14:BCI14" si="110">-NP14/(SS14*($B$14-AVERAGE(AUU14:AUV14)))</f>
        <v>#DIV/0!</v>
      </c>
      <c r="AZY14" s="110" t="e">
        <f t="shared" si="110"/>
        <v>#DIV/0!</v>
      </c>
      <c r="AZZ14" s="110" t="e">
        <f t="shared" si="110"/>
        <v>#DIV/0!</v>
      </c>
      <c r="BAA14" s="110" t="e">
        <f t="shared" si="110"/>
        <v>#DIV/0!</v>
      </c>
      <c r="BAB14" s="110" t="e">
        <f t="shared" si="110"/>
        <v>#DIV/0!</v>
      </c>
      <c r="BAC14" s="110" t="e">
        <f t="shared" si="110"/>
        <v>#DIV/0!</v>
      </c>
      <c r="BAD14" s="110" t="e">
        <f t="shared" si="110"/>
        <v>#DIV/0!</v>
      </c>
      <c r="BAE14" s="110" t="e">
        <f t="shared" si="110"/>
        <v>#DIV/0!</v>
      </c>
      <c r="BAF14" s="110" t="e">
        <f t="shared" si="110"/>
        <v>#DIV/0!</v>
      </c>
      <c r="BAG14" s="110" t="e">
        <f t="shared" si="110"/>
        <v>#DIV/0!</v>
      </c>
      <c r="BAH14" s="110" t="e">
        <f t="shared" si="110"/>
        <v>#DIV/0!</v>
      </c>
      <c r="BAI14" s="110" t="e">
        <f t="shared" si="110"/>
        <v>#DIV/0!</v>
      </c>
      <c r="BAJ14" s="110" t="e">
        <f t="shared" si="110"/>
        <v>#DIV/0!</v>
      </c>
      <c r="BAK14" s="110" t="e">
        <f t="shared" si="110"/>
        <v>#DIV/0!</v>
      </c>
      <c r="BAL14" s="110" t="e">
        <f t="shared" si="110"/>
        <v>#DIV/0!</v>
      </c>
      <c r="BAM14" s="110" t="e">
        <f t="shared" si="110"/>
        <v>#DIV/0!</v>
      </c>
      <c r="BAN14" s="110" t="e">
        <f t="shared" si="110"/>
        <v>#DIV/0!</v>
      </c>
      <c r="BAO14" s="110" t="e">
        <f t="shared" si="110"/>
        <v>#DIV/0!</v>
      </c>
      <c r="BAP14" s="110" t="e">
        <f t="shared" si="110"/>
        <v>#DIV/0!</v>
      </c>
      <c r="BAQ14" s="110" t="e">
        <f t="shared" si="110"/>
        <v>#DIV/0!</v>
      </c>
      <c r="BAR14" s="110" t="e">
        <f t="shared" si="110"/>
        <v>#DIV/0!</v>
      </c>
      <c r="BAS14" s="110" t="e">
        <f t="shared" si="110"/>
        <v>#DIV/0!</v>
      </c>
      <c r="BAT14" s="110" t="e">
        <f t="shared" si="110"/>
        <v>#DIV/0!</v>
      </c>
      <c r="BAU14" s="110" t="e">
        <f t="shared" si="110"/>
        <v>#DIV/0!</v>
      </c>
      <c r="BAV14" s="110" t="e">
        <f t="shared" si="110"/>
        <v>#DIV/0!</v>
      </c>
      <c r="BAW14" s="110" t="e">
        <f t="shared" si="110"/>
        <v>#DIV/0!</v>
      </c>
      <c r="BAX14" s="110" t="e">
        <f t="shared" si="110"/>
        <v>#DIV/0!</v>
      </c>
      <c r="BAY14" s="110" t="e">
        <f t="shared" si="110"/>
        <v>#DIV/0!</v>
      </c>
      <c r="BAZ14" s="110" t="e">
        <f t="shared" si="110"/>
        <v>#DIV/0!</v>
      </c>
      <c r="BBA14" s="110" t="e">
        <f t="shared" si="110"/>
        <v>#DIV/0!</v>
      </c>
      <c r="BBB14" s="110" t="e">
        <f t="shared" si="110"/>
        <v>#DIV/0!</v>
      </c>
      <c r="BBC14" s="110" t="e">
        <f t="shared" si="110"/>
        <v>#DIV/0!</v>
      </c>
      <c r="BBD14" s="110" t="e">
        <f t="shared" si="110"/>
        <v>#DIV/0!</v>
      </c>
      <c r="BBE14" s="110" t="e">
        <f t="shared" si="110"/>
        <v>#DIV/0!</v>
      </c>
      <c r="BBF14" s="110" t="e">
        <f t="shared" si="110"/>
        <v>#DIV/0!</v>
      </c>
      <c r="BBG14" s="110" t="e">
        <f t="shared" si="110"/>
        <v>#DIV/0!</v>
      </c>
      <c r="BBH14" s="110" t="e">
        <f t="shared" si="110"/>
        <v>#DIV/0!</v>
      </c>
      <c r="BBI14" s="110" t="e">
        <f t="shared" si="110"/>
        <v>#DIV/0!</v>
      </c>
      <c r="BBJ14" s="110" t="e">
        <f t="shared" si="110"/>
        <v>#DIV/0!</v>
      </c>
      <c r="BBK14" s="110" t="e">
        <f t="shared" si="110"/>
        <v>#DIV/0!</v>
      </c>
      <c r="BBL14" s="110" t="e">
        <f t="shared" si="110"/>
        <v>#DIV/0!</v>
      </c>
      <c r="BBM14" s="110" t="e">
        <f t="shared" si="110"/>
        <v>#DIV/0!</v>
      </c>
      <c r="BBN14" s="110" t="e">
        <f t="shared" si="110"/>
        <v>#DIV/0!</v>
      </c>
      <c r="BBO14" s="110" t="e">
        <f t="shared" si="110"/>
        <v>#DIV/0!</v>
      </c>
      <c r="BBP14" s="110" t="e">
        <f t="shared" si="110"/>
        <v>#DIV/0!</v>
      </c>
      <c r="BBQ14" s="110" t="e">
        <f t="shared" si="110"/>
        <v>#DIV/0!</v>
      </c>
      <c r="BBR14" s="110" t="e">
        <f t="shared" si="110"/>
        <v>#DIV/0!</v>
      </c>
      <c r="BBS14" s="110" t="e">
        <f t="shared" si="110"/>
        <v>#DIV/0!</v>
      </c>
      <c r="BBT14" s="110" t="e">
        <f t="shared" si="110"/>
        <v>#DIV/0!</v>
      </c>
      <c r="BBU14" s="110" t="e">
        <f t="shared" si="110"/>
        <v>#DIV/0!</v>
      </c>
      <c r="BBV14" s="110" t="e">
        <f t="shared" si="110"/>
        <v>#DIV/0!</v>
      </c>
      <c r="BBW14" s="110" t="e">
        <f t="shared" si="110"/>
        <v>#DIV/0!</v>
      </c>
      <c r="BBX14" s="110" t="e">
        <f t="shared" si="110"/>
        <v>#DIV/0!</v>
      </c>
      <c r="BBY14" s="110" t="e">
        <f t="shared" si="110"/>
        <v>#DIV/0!</v>
      </c>
      <c r="BBZ14" s="110" t="e">
        <f t="shared" si="110"/>
        <v>#DIV/0!</v>
      </c>
      <c r="BCA14" s="110" t="e">
        <f t="shared" si="110"/>
        <v>#DIV/0!</v>
      </c>
      <c r="BCB14" s="110" t="e">
        <f t="shared" si="110"/>
        <v>#DIV/0!</v>
      </c>
      <c r="BCC14" s="110" t="e">
        <f t="shared" si="110"/>
        <v>#DIV/0!</v>
      </c>
      <c r="BCD14" s="110" t="e">
        <f t="shared" si="110"/>
        <v>#DIV/0!</v>
      </c>
      <c r="BCE14" s="110" t="e">
        <f t="shared" si="110"/>
        <v>#DIV/0!</v>
      </c>
      <c r="BCF14" s="110" t="e">
        <f t="shared" si="110"/>
        <v>#DIV/0!</v>
      </c>
      <c r="BCG14" s="110" t="e">
        <f t="shared" si="110"/>
        <v>#DIV/0!</v>
      </c>
      <c r="BCH14" s="110" t="e">
        <f t="shared" si="110"/>
        <v>#DIV/0!</v>
      </c>
      <c r="BCI14" s="110" t="e">
        <f t="shared" si="110"/>
        <v>#DIV/0!</v>
      </c>
      <c r="BCJ14" s="110" t="e">
        <f>-QB14/(VE14*($B$14-AVERAGE(AXG14:AXH14)))</f>
        <v>#DIV/0!</v>
      </c>
      <c r="BCK14" s="162" t="e">
        <f t="shared" ref="BCK14:BEV14" si="111">-NP14/(SS14*($B$14-300))</f>
        <v>#DIV/0!</v>
      </c>
      <c r="BCL14" s="97" t="e">
        <f t="shared" si="111"/>
        <v>#DIV/0!</v>
      </c>
      <c r="BCM14" s="97" t="e">
        <f t="shared" si="111"/>
        <v>#DIV/0!</v>
      </c>
      <c r="BCN14" s="97" t="e">
        <f t="shared" si="111"/>
        <v>#DIV/0!</v>
      </c>
      <c r="BCO14" s="97" t="e">
        <f t="shared" si="111"/>
        <v>#DIV/0!</v>
      </c>
      <c r="BCP14" s="97" t="e">
        <f t="shared" si="111"/>
        <v>#DIV/0!</v>
      </c>
      <c r="BCQ14" s="97" t="e">
        <f t="shared" si="111"/>
        <v>#DIV/0!</v>
      </c>
      <c r="BCR14" s="97" t="e">
        <f t="shared" si="111"/>
        <v>#DIV/0!</v>
      </c>
      <c r="BCS14" s="97" t="e">
        <f t="shared" si="111"/>
        <v>#DIV/0!</v>
      </c>
      <c r="BCT14" s="97" t="e">
        <f t="shared" si="111"/>
        <v>#DIV/0!</v>
      </c>
      <c r="BCU14" s="97" t="e">
        <f t="shared" si="111"/>
        <v>#DIV/0!</v>
      </c>
      <c r="BCV14" s="97" t="e">
        <f t="shared" si="111"/>
        <v>#DIV/0!</v>
      </c>
      <c r="BCW14" s="97" t="e">
        <f t="shared" si="111"/>
        <v>#DIV/0!</v>
      </c>
      <c r="BCX14" s="97" t="e">
        <f t="shared" si="111"/>
        <v>#DIV/0!</v>
      </c>
      <c r="BCY14" s="97" t="e">
        <f t="shared" si="111"/>
        <v>#DIV/0!</v>
      </c>
      <c r="BCZ14" s="97" t="e">
        <f t="shared" si="111"/>
        <v>#DIV/0!</v>
      </c>
      <c r="BDA14" s="97" t="e">
        <f t="shared" si="111"/>
        <v>#DIV/0!</v>
      </c>
      <c r="BDB14" s="97" t="e">
        <f t="shared" si="111"/>
        <v>#DIV/0!</v>
      </c>
      <c r="BDC14" s="97" t="e">
        <f t="shared" si="111"/>
        <v>#DIV/0!</v>
      </c>
      <c r="BDD14" s="97" t="e">
        <f t="shared" si="111"/>
        <v>#DIV/0!</v>
      </c>
      <c r="BDE14" s="97" t="e">
        <f t="shared" si="111"/>
        <v>#DIV/0!</v>
      </c>
      <c r="BDF14" s="97" t="e">
        <f t="shared" si="111"/>
        <v>#DIV/0!</v>
      </c>
      <c r="BDG14" s="97" t="e">
        <f t="shared" si="111"/>
        <v>#DIV/0!</v>
      </c>
      <c r="BDH14" s="97" t="e">
        <f t="shared" si="111"/>
        <v>#DIV/0!</v>
      </c>
      <c r="BDI14" s="97" t="e">
        <f t="shared" si="111"/>
        <v>#DIV/0!</v>
      </c>
      <c r="BDJ14" s="97" t="e">
        <f t="shared" si="111"/>
        <v>#DIV/0!</v>
      </c>
      <c r="BDK14" s="97" t="e">
        <f t="shared" si="111"/>
        <v>#DIV/0!</v>
      </c>
      <c r="BDL14" s="97" t="e">
        <f t="shared" si="111"/>
        <v>#DIV/0!</v>
      </c>
      <c r="BDM14" s="97" t="e">
        <f t="shared" si="111"/>
        <v>#DIV/0!</v>
      </c>
      <c r="BDN14" s="97" t="e">
        <f t="shared" si="111"/>
        <v>#DIV/0!</v>
      </c>
      <c r="BDO14" s="97" t="e">
        <f t="shared" si="111"/>
        <v>#DIV/0!</v>
      </c>
      <c r="BDP14" s="97" t="e">
        <f t="shared" si="111"/>
        <v>#DIV/0!</v>
      </c>
      <c r="BDQ14" s="97" t="e">
        <f t="shared" si="111"/>
        <v>#DIV/0!</v>
      </c>
      <c r="BDR14" s="97" t="e">
        <f t="shared" si="111"/>
        <v>#DIV/0!</v>
      </c>
      <c r="BDS14" s="97" t="e">
        <f t="shared" si="111"/>
        <v>#DIV/0!</v>
      </c>
      <c r="BDT14" s="97" t="e">
        <f t="shared" si="111"/>
        <v>#DIV/0!</v>
      </c>
      <c r="BDU14" s="97" t="e">
        <f t="shared" si="111"/>
        <v>#DIV/0!</v>
      </c>
      <c r="BDV14" s="97" t="e">
        <f t="shared" si="111"/>
        <v>#DIV/0!</v>
      </c>
      <c r="BDW14" s="97" t="e">
        <f t="shared" si="111"/>
        <v>#DIV/0!</v>
      </c>
      <c r="BDX14" s="97" t="e">
        <f t="shared" si="111"/>
        <v>#DIV/0!</v>
      </c>
      <c r="BDY14" s="97" t="e">
        <f t="shared" si="111"/>
        <v>#DIV/0!</v>
      </c>
      <c r="BDZ14" s="97" t="e">
        <f t="shared" si="111"/>
        <v>#DIV/0!</v>
      </c>
      <c r="BEA14" s="97" t="e">
        <f t="shared" si="111"/>
        <v>#DIV/0!</v>
      </c>
      <c r="BEB14" s="97" t="e">
        <f t="shared" si="111"/>
        <v>#DIV/0!</v>
      </c>
      <c r="BEC14" s="97" t="e">
        <f t="shared" si="111"/>
        <v>#DIV/0!</v>
      </c>
      <c r="BED14" s="97" t="e">
        <f t="shared" si="111"/>
        <v>#DIV/0!</v>
      </c>
      <c r="BEE14" s="97" t="e">
        <f t="shared" si="111"/>
        <v>#DIV/0!</v>
      </c>
      <c r="BEF14" s="97" t="e">
        <f t="shared" si="111"/>
        <v>#DIV/0!</v>
      </c>
      <c r="BEG14" s="97" t="e">
        <f t="shared" si="111"/>
        <v>#DIV/0!</v>
      </c>
      <c r="BEH14" s="97" t="e">
        <f t="shared" si="111"/>
        <v>#DIV/0!</v>
      </c>
      <c r="BEI14" s="97" t="e">
        <f t="shared" si="111"/>
        <v>#DIV/0!</v>
      </c>
      <c r="BEJ14" s="97" t="e">
        <f t="shared" si="111"/>
        <v>#DIV/0!</v>
      </c>
      <c r="BEK14" s="97" t="e">
        <f t="shared" si="111"/>
        <v>#DIV/0!</v>
      </c>
      <c r="BEL14" s="97" t="e">
        <f t="shared" si="111"/>
        <v>#DIV/0!</v>
      </c>
      <c r="BEM14" s="97" t="e">
        <f t="shared" si="111"/>
        <v>#DIV/0!</v>
      </c>
      <c r="BEN14" s="97" t="e">
        <f t="shared" si="111"/>
        <v>#DIV/0!</v>
      </c>
      <c r="BEO14" s="97" t="e">
        <f t="shared" si="111"/>
        <v>#DIV/0!</v>
      </c>
      <c r="BEP14" s="97" t="e">
        <f t="shared" si="111"/>
        <v>#DIV/0!</v>
      </c>
      <c r="BEQ14" s="97" t="e">
        <f t="shared" si="111"/>
        <v>#DIV/0!</v>
      </c>
      <c r="BER14" s="97" t="e">
        <f t="shared" si="111"/>
        <v>#DIV/0!</v>
      </c>
      <c r="BES14" s="97" t="e">
        <f t="shared" si="111"/>
        <v>#DIV/0!</v>
      </c>
      <c r="BET14" s="97" t="e">
        <f t="shared" si="111"/>
        <v>#DIV/0!</v>
      </c>
      <c r="BEU14" s="97" t="e">
        <f t="shared" si="111"/>
        <v>#DIV/0!</v>
      </c>
      <c r="BEV14" s="97" t="e">
        <f t="shared" si="111"/>
        <v>#DIV/0!</v>
      </c>
      <c r="BEW14" s="97" t="e">
        <f>-QB14/(VE14*($B$14-300))</f>
        <v>#DIV/0!</v>
      </c>
      <c r="BEX14" s="184" t="e">
        <f t="shared" si="24"/>
        <v>#DIV/0!</v>
      </c>
      <c r="BEY14" s="34" t="e">
        <f t="shared" si="24"/>
        <v>#DIV/0!</v>
      </c>
      <c r="BEZ14" s="34" t="e">
        <f t="shared" si="24"/>
        <v>#DIV/0!</v>
      </c>
      <c r="BFA14" s="34" t="e">
        <f t="shared" si="24"/>
        <v>#DIV/0!</v>
      </c>
      <c r="BFB14" s="34" t="e">
        <f t="shared" si="24"/>
        <v>#DIV/0!</v>
      </c>
      <c r="BFC14" s="34" t="e">
        <f t="shared" si="24"/>
        <v>#DIV/0!</v>
      </c>
      <c r="BFD14" s="34" t="e">
        <f t="shared" si="24"/>
        <v>#DIV/0!</v>
      </c>
      <c r="BFE14" s="34" t="e">
        <f t="shared" si="24"/>
        <v>#DIV/0!</v>
      </c>
      <c r="BFF14" s="34" t="e">
        <f t="shared" si="24"/>
        <v>#DIV/0!</v>
      </c>
      <c r="BFG14" s="34" t="e">
        <f t="shared" si="24"/>
        <v>#DIV/0!</v>
      </c>
      <c r="BFH14" s="34" t="e">
        <f t="shared" si="24"/>
        <v>#DIV/0!</v>
      </c>
      <c r="BFI14" s="34" t="e">
        <f t="shared" si="24"/>
        <v>#DIV/0!</v>
      </c>
      <c r="BFJ14" s="34" t="e">
        <f t="shared" si="24"/>
        <v>#DIV/0!</v>
      </c>
      <c r="BFK14" s="34" t="e">
        <f t="shared" si="24"/>
        <v>#DIV/0!</v>
      </c>
      <c r="BFL14" s="34" t="e">
        <f t="shared" si="24"/>
        <v>#DIV/0!</v>
      </c>
      <c r="BFM14" s="34" t="e">
        <f t="shared" si="24"/>
        <v>#DIV/0!</v>
      </c>
      <c r="BFN14" s="34" t="e">
        <f t="shared" si="25"/>
        <v>#DIV/0!</v>
      </c>
      <c r="BFO14" s="34" t="e">
        <f t="shared" si="25"/>
        <v>#DIV/0!</v>
      </c>
      <c r="BFP14" s="34" t="e">
        <f t="shared" si="25"/>
        <v>#DIV/0!</v>
      </c>
      <c r="BFQ14" s="34" t="e">
        <f t="shared" si="25"/>
        <v>#DIV/0!</v>
      </c>
      <c r="BFR14" s="34" t="e">
        <f t="shared" si="25"/>
        <v>#DIV/0!</v>
      </c>
      <c r="BFS14" s="34" t="e">
        <f t="shared" si="25"/>
        <v>#DIV/0!</v>
      </c>
      <c r="BFT14" s="34" t="e">
        <f t="shared" si="25"/>
        <v>#DIV/0!</v>
      </c>
      <c r="BFU14" s="34" t="e">
        <f t="shared" si="25"/>
        <v>#DIV/0!</v>
      </c>
      <c r="BFV14" s="34" t="e">
        <f t="shared" si="25"/>
        <v>#DIV/0!</v>
      </c>
      <c r="BFW14" s="34" t="e">
        <f t="shared" si="25"/>
        <v>#DIV/0!</v>
      </c>
      <c r="BFX14" s="34" t="e">
        <f t="shared" si="25"/>
        <v>#DIV/0!</v>
      </c>
      <c r="BFY14" s="34" t="e">
        <f t="shared" si="25"/>
        <v>#DIV/0!</v>
      </c>
      <c r="BFZ14" s="34" t="e">
        <f t="shared" si="25"/>
        <v>#DIV/0!</v>
      </c>
      <c r="BGA14" s="34" t="e">
        <f t="shared" si="25"/>
        <v>#DIV/0!</v>
      </c>
      <c r="BGB14" s="34" t="e">
        <f t="shared" si="25"/>
        <v>#DIV/0!</v>
      </c>
      <c r="BGC14" s="34" t="e">
        <f t="shared" si="25"/>
        <v>#DIV/0!</v>
      </c>
      <c r="BGD14" s="34" t="e">
        <f t="shared" si="26"/>
        <v>#DIV/0!</v>
      </c>
      <c r="BGE14" s="34" t="e">
        <f t="shared" si="26"/>
        <v>#DIV/0!</v>
      </c>
      <c r="BGF14" s="34" t="e">
        <f t="shared" si="26"/>
        <v>#DIV/0!</v>
      </c>
      <c r="BGG14" s="34" t="e">
        <f t="shared" si="26"/>
        <v>#DIV/0!</v>
      </c>
      <c r="BGH14" s="34" t="e">
        <f t="shared" si="26"/>
        <v>#DIV/0!</v>
      </c>
      <c r="BGI14" s="34" t="e">
        <f t="shared" si="26"/>
        <v>#DIV/0!</v>
      </c>
      <c r="BGJ14" s="34" t="e">
        <f t="shared" si="26"/>
        <v>#DIV/0!</v>
      </c>
      <c r="BGK14" s="34" t="e">
        <f t="shared" si="26"/>
        <v>#DIV/0!</v>
      </c>
      <c r="BGL14" s="34" t="e">
        <f t="shared" si="26"/>
        <v>#DIV/0!</v>
      </c>
      <c r="BGM14" s="34" t="e">
        <f t="shared" si="26"/>
        <v>#DIV/0!</v>
      </c>
      <c r="BGN14" s="34" t="e">
        <f t="shared" si="26"/>
        <v>#DIV/0!</v>
      </c>
      <c r="BGO14" s="34" t="e">
        <f t="shared" si="26"/>
        <v>#DIV/0!</v>
      </c>
      <c r="BGP14" s="34" t="e">
        <f t="shared" si="26"/>
        <v>#DIV/0!</v>
      </c>
      <c r="BGQ14" s="34" t="e">
        <f t="shared" si="26"/>
        <v>#DIV/0!</v>
      </c>
      <c r="BGR14" s="34" t="e">
        <f t="shared" si="26"/>
        <v>#DIV/0!</v>
      </c>
      <c r="BGS14" s="34" t="e">
        <f t="shared" si="26"/>
        <v>#DIV/0!</v>
      </c>
      <c r="BGT14" s="34" t="e">
        <f t="shared" si="27"/>
        <v>#DIV/0!</v>
      </c>
      <c r="BGU14" s="34" t="e">
        <f t="shared" si="27"/>
        <v>#DIV/0!</v>
      </c>
      <c r="BGV14" s="34" t="e">
        <f t="shared" si="27"/>
        <v>#DIV/0!</v>
      </c>
      <c r="BGW14" s="34" t="e">
        <f t="shared" si="27"/>
        <v>#DIV/0!</v>
      </c>
      <c r="BGX14" s="34" t="e">
        <f t="shared" si="27"/>
        <v>#DIV/0!</v>
      </c>
      <c r="BGY14" s="34" t="e">
        <f t="shared" si="27"/>
        <v>#DIV/0!</v>
      </c>
      <c r="BGZ14" s="34" t="e">
        <f t="shared" si="27"/>
        <v>#DIV/0!</v>
      </c>
      <c r="BHA14" s="34" t="e">
        <f t="shared" si="27"/>
        <v>#DIV/0!</v>
      </c>
      <c r="BHB14" s="34" t="e">
        <f t="shared" si="27"/>
        <v>#DIV/0!</v>
      </c>
      <c r="BHC14" s="34" t="e">
        <f t="shared" si="27"/>
        <v>#DIV/0!</v>
      </c>
      <c r="BHD14" s="34" t="e">
        <f t="shared" si="27"/>
        <v>#DIV/0!</v>
      </c>
      <c r="BHE14" s="34" t="e">
        <f t="shared" si="27"/>
        <v>#DIV/0!</v>
      </c>
      <c r="BHF14" s="34" t="e">
        <f t="shared" si="27"/>
        <v>#DIV/0!</v>
      </c>
      <c r="BHG14" s="34" t="e">
        <f t="shared" si="27"/>
        <v>#DIV/0!</v>
      </c>
      <c r="BHH14" s="34" t="e">
        <f t="shared" si="27"/>
        <v>#DIV/0!</v>
      </c>
      <c r="BHI14" s="34" t="e">
        <f t="shared" si="27"/>
        <v>#DIV/0!</v>
      </c>
      <c r="BHJ14" s="34" t="e">
        <f t="shared" si="28"/>
        <v>#DIV/0!</v>
      </c>
      <c r="BHK14" s="34" t="e">
        <f t="shared" si="28"/>
        <v>#DIV/0!</v>
      </c>
      <c r="BHL14" s="34" t="e">
        <f t="shared" si="28"/>
        <v>#DIV/0!</v>
      </c>
      <c r="BHM14" s="34" t="e">
        <f t="shared" si="28"/>
        <v>#DIV/0!</v>
      </c>
      <c r="BHN14" s="100" t="e">
        <f t="shared" si="29"/>
        <v>#DIV/0!</v>
      </c>
      <c r="BHO14" s="100" t="e">
        <f t="shared" si="29"/>
        <v>#DIV/0!</v>
      </c>
      <c r="BHP14" s="100" t="e">
        <f t="shared" si="29"/>
        <v>#DIV/0!</v>
      </c>
      <c r="BHQ14" s="100" t="e">
        <f t="shared" si="29"/>
        <v>#DIV/0!</v>
      </c>
      <c r="BHR14" s="100" t="e">
        <f t="shared" si="29"/>
        <v>#DIV/0!</v>
      </c>
      <c r="BHS14" s="100" t="e">
        <f t="shared" si="29"/>
        <v>#DIV/0!</v>
      </c>
      <c r="BHT14" s="100" t="e">
        <f t="shared" si="29"/>
        <v>#DIV/0!</v>
      </c>
      <c r="BHU14" s="100" t="e">
        <f t="shared" si="29"/>
        <v>#DIV/0!</v>
      </c>
      <c r="BHV14" s="100" t="e">
        <f t="shared" si="29"/>
        <v>#DIV/0!</v>
      </c>
      <c r="BHW14" s="100" t="e">
        <f t="shared" si="29"/>
        <v>#DIV/0!</v>
      </c>
      <c r="BHX14" s="100" t="e">
        <f t="shared" si="29"/>
        <v>#DIV/0!</v>
      </c>
      <c r="BHY14" s="100" t="e">
        <f t="shared" si="29"/>
        <v>#DIV/0!</v>
      </c>
      <c r="BHZ14" s="100" t="e">
        <f t="shared" si="29"/>
        <v>#DIV/0!</v>
      </c>
      <c r="BIA14" s="100" t="e">
        <f t="shared" si="29"/>
        <v>#DIV/0!</v>
      </c>
      <c r="BIB14" s="100" t="e">
        <f t="shared" si="29"/>
        <v>#DIV/0!</v>
      </c>
      <c r="BIC14" s="100" t="e">
        <f t="shared" si="29"/>
        <v>#DIV/0!</v>
      </c>
      <c r="BID14" s="100" t="e">
        <f t="shared" si="30"/>
        <v>#DIV/0!</v>
      </c>
      <c r="BIE14" s="100" t="e">
        <f t="shared" si="30"/>
        <v>#DIV/0!</v>
      </c>
      <c r="BIF14" s="100" t="e">
        <f t="shared" si="30"/>
        <v>#DIV/0!</v>
      </c>
      <c r="BIG14" s="100" t="e">
        <f t="shared" si="30"/>
        <v>#DIV/0!</v>
      </c>
      <c r="BIH14" s="100" t="e">
        <f t="shared" si="30"/>
        <v>#DIV/0!</v>
      </c>
      <c r="BII14" s="100" t="e">
        <f t="shared" si="30"/>
        <v>#DIV/0!</v>
      </c>
      <c r="BIJ14" s="100" t="e">
        <f t="shared" si="30"/>
        <v>#DIV/0!</v>
      </c>
      <c r="BIK14" s="100" t="e">
        <f t="shared" si="30"/>
        <v>#DIV/0!</v>
      </c>
      <c r="BIL14" s="100" t="e">
        <f t="shared" si="30"/>
        <v>#DIV/0!</v>
      </c>
      <c r="BIM14" s="100" t="e">
        <f t="shared" si="30"/>
        <v>#DIV/0!</v>
      </c>
      <c r="BIN14" s="100" t="e">
        <f t="shared" si="30"/>
        <v>#DIV/0!</v>
      </c>
      <c r="BIO14" s="100" t="e">
        <f t="shared" si="30"/>
        <v>#DIV/0!</v>
      </c>
      <c r="BIP14" s="100" t="e">
        <f t="shared" si="30"/>
        <v>#DIV/0!</v>
      </c>
      <c r="BIQ14" s="100" t="e">
        <f t="shared" si="30"/>
        <v>#DIV/0!</v>
      </c>
      <c r="BIR14" s="100" t="e">
        <f t="shared" si="30"/>
        <v>#DIV/0!</v>
      </c>
      <c r="BIS14" s="100" t="e">
        <f t="shared" si="30"/>
        <v>#DIV/0!</v>
      </c>
      <c r="BIT14" s="100" t="e">
        <f t="shared" si="31"/>
        <v>#DIV/0!</v>
      </c>
      <c r="BIU14" s="100" t="e">
        <f t="shared" si="31"/>
        <v>#DIV/0!</v>
      </c>
      <c r="BIV14" s="100" t="e">
        <f t="shared" si="31"/>
        <v>#DIV/0!</v>
      </c>
      <c r="BIW14" s="100" t="e">
        <f t="shared" si="31"/>
        <v>#DIV/0!</v>
      </c>
      <c r="BIX14" s="100" t="e">
        <f t="shared" si="31"/>
        <v>#DIV/0!</v>
      </c>
      <c r="BIY14" s="100" t="e">
        <f t="shared" si="31"/>
        <v>#DIV/0!</v>
      </c>
      <c r="BIZ14" s="100" t="e">
        <f t="shared" si="31"/>
        <v>#DIV/0!</v>
      </c>
      <c r="BJA14" s="100" t="e">
        <f t="shared" si="31"/>
        <v>#DIV/0!</v>
      </c>
      <c r="BJB14" s="100" t="e">
        <f t="shared" si="31"/>
        <v>#DIV/0!</v>
      </c>
      <c r="BJC14" s="100" t="e">
        <f t="shared" si="31"/>
        <v>#DIV/0!</v>
      </c>
      <c r="BJD14" s="100" t="e">
        <f t="shared" si="31"/>
        <v>#DIV/0!</v>
      </c>
      <c r="BJE14" s="100" t="e">
        <f t="shared" si="31"/>
        <v>#DIV/0!</v>
      </c>
      <c r="BJF14" s="100" t="e">
        <f t="shared" si="31"/>
        <v>#DIV/0!</v>
      </c>
      <c r="BJG14" s="100" t="e">
        <f t="shared" si="31"/>
        <v>#DIV/0!</v>
      </c>
      <c r="BJH14" s="100" t="e">
        <f t="shared" si="31"/>
        <v>#DIV/0!</v>
      </c>
      <c r="BJI14" s="100" t="e">
        <f t="shared" si="31"/>
        <v>#DIV/0!</v>
      </c>
      <c r="BJJ14" s="100" t="e">
        <f t="shared" si="32"/>
        <v>#DIV/0!</v>
      </c>
      <c r="BJK14" s="100" t="e">
        <f t="shared" si="32"/>
        <v>#DIV/0!</v>
      </c>
      <c r="BJL14" s="100" t="e">
        <f t="shared" si="32"/>
        <v>#DIV/0!</v>
      </c>
      <c r="BJM14" s="100" t="e">
        <f t="shared" si="32"/>
        <v>#DIV/0!</v>
      </c>
      <c r="BJN14" s="100" t="e">
        <f t="shared" si="32"/>
        <v>#DIV/0!</v>
      </c>
      <c r="BJO14" s="100" t="e">
        <f t="shared" si="32"/>
        <v>#DIV/0!</v>
      </c>
      <c r="BJP14" s="100" t="e">
        <f t="shared" si="32"/>
        <v>#DIV/0!</v>
      </c>
      <c r="BJQ14" s="100" t="e">
        <f t="shared" si="32"/>
        <v>#DIV/0!</v>
      </c>
      <c r="BJR14" s="100" t="e">
        <f t="shared" si="32"/>
        <v>#DIV/0!</v>
      </c>
      <c r="BJS14" s="100" t="e">
        <f t="shared" si="32"/>
        <v>#DIV/0!</v>
      </c>
      <c r="BJT14" s="100" t="e">
        <f t="shared" si="32"/>
        <v>#DIV/0!</v>
      </c>
      <c r="BJU14" s="100" t="e">
        <f t="shared" si="32"/>
        <v>#DIV/0!</v>
      </c>
      <c r="BJV14" s="100" t="e">
        <f t="shared" si="32"/>
        <v>#DIV/0!</v>
      </c>
      <c r="BJW14" s="100" t="e">
        <f t="shared" si="32"/>
        <v>#DIV/0!</v>
      </c>
      <c r="BJX14" s="100" t="e">
        <f t="shared" si="32"/>
        <v>#DIV/0!</v>
      </c>
      <c r="BJY14" s="100" t="e">
        <f t="shared" si="32"/>
        <v>#DIV/0!</v>
      </c>
      <c r="BJZ14" s="100" t="e">
        <f t="shared" si="33"/>
        <v>#DIV/0!</v>
      </c>
      <c r="BKA14" s="100" t="e">
        <f t="shared" si="33"/>
        <v>#DIV/0!</v>
      </c>
      <c r="BKB14" s="100" t="e">
        <f t="shared" si="33"/>
        <v>#DIV/0!</v>
      </c>
      <c r="BKC14" s="100" t="e">
        <f t="shared" si="33"/>
        <v>#DIV/0!</v>
      </c>
      <c r="BKD14" s="289" t="e">
        <f t="shared" si="34"/>
        <v>#DIV/0!</v>
      </c>
      <c r="BKE14" s="29" t="e">
        <f t="shared" si="34"/>
        <v>#DIV/0!</v>
      </c>
      <c r="BKF14" s="29" t="e">
        <f t="shared" si="34"/>
        <v>#DIV/0!</v>
      </c>
      <c r="BKG14" s="29" t="e">
        <f t="shared" si="34"/>
        <v>#DIV/0!</v>
      </c>
      <c r="BKH14" s="29" t="e">
        <f t="shared" si="34"/>
        <v>#DIV/0!</v>
      </c>
      <c r="BKI14" s="29" t="e">
        <f t="shared" si="34"/>
        <v>#DIV/0!</v>
      </c>
      <c r="BKJ14" s="29" t="e">
        <f t="shared" si="34"/>
        <v>#DIV/0!</v>
      </c>
      <c r="BKK14" s="29" t="e">
        <f t="shared" si="34"/>
        <v>#DIV/0!</v>
      </c>
      <c r="BKL14" s="29" t="e">
        <f t="shared" si="34"/>
        <v>#DIV/0!</v>
      </c>
      <c r="BKM14" s="29" t="e">
        <f t="shared" si="34"/>
        <v>#DIV/0!</v>
      </c>
      <c r="BKN14" s="29" t="e">
        <f t="shared" si="34"/>
        <v>#DIV/0!</v>
      </c>
      <c r="BKO14" s="29" t="e">
        <f t="shared" si="34"/>
        <v>#DIV/0!</v>
      </c>
      <c r="BKP14" s="29" t="e">
        <f t="shared" si="34"/>
        <v>#DIV/0!</v>
      </c>
      <c r="BKQ14" s="29" t="e">
        <f t="shared" si="34"/>
        <v>#DIV/0!</v>
      </c>
      <c r="BKR14" s="29" t="e">
        <f t="shared" si="34"/>
        <v>#DIV/0!</v>
      </c>
      <c r="BKS14" s="29" t="e">
        <f t="shared" si="34"/>
        <v>#DIV/0!</v>
      </c>
      <c r="BKT14" s="29" t="e">
        <f t="shared" si="35"/>
        <v>#DIV/0!</v>
      </c>
      <c r="BKU14" s="29" t="e">
        <f t="shared" si="35"/>
        <v>#DIV/0!</v>
      </c>
      <c r="BKV14" s="29" t="e">
        <f t="shared" si="35"/>
        <v>#DIV/0!</v>
      </c>
      <c r="BKW14" s="29" t="e">
        <f t="shared" si="35"/>
        <v>#DIV/0!</v>
      </c>
      <c r="BKX14" s="29" t="e">
        <f t="shared" si="35"/>
        <v>#DIV/0!</v>
      </c>
      <c r="BKY14" s="29" t="e">
        <f t="shared" si="35"/>
        <v>#DIV/0!</v>
      </c>
      <c r="BKZ14" s="29" t="e">
        <f t="shared" si="35"/>
        <v>#DIV/0!</v>
      </c>
      <c r="BLA14" s="29" t="e">
        <f t="shared" si="35"/>
        <v>#DIV/0!</v>
      </c>
      <c r="BLB14" s="29" t="e">
        <f t="shared" si="35"/>
        <v>#DIV/0!</v>
      </c>
      <c r="BLC14" s="29" t="e">
        <f t="shared" si="35"/>
        <v>#DIV/0!</v>
      </c>
      <c r="BLD14" s="29" t="e">
        <f t="shared" si="35"/>
        <v>#DIV/0!</v>
      </c>
      <c r="BLE14" s="29" t="e">
        <f t="shared" si="35"/>
        <v>#DIV/0!</v>
      </c>
      <c r="BLF14" s="29" t="e">
        <f t="shared" si="35"/>
        <v>#DIV/0!</v>
      </c>
      <c r="BLG14" s="29" t="e">
        <f t="shared" si="35"/>
        <v>#DIV/0!</v>
      </c>
      <c r="BLH14" s="29" t="e">
        <f t="shared" si="35"/>
        <v>#DIV/0!</v>
      </c>
      <c r="BLI14" s="29" t="e">
        <f t="shared" si="35"/>
        <v>#DIV/0!</v>
      </c>
      <c r="BLJ14" s="29" t="e">
        <f t="shared" si="36"/>
        <v>#DIV/0!</v>
      </c>
      <c r="BLK14" s="29" t="e">
        <f t="shared" si="36"/>
        <v>#DIV/0!</v>
      </c>
      <c r="BLL14" s="29" t="e">
        <f t="shared" si="36"/>
        <v>#DIV/0!</v>
      </c>
      <c r="BLM14" s="29" t="e">
        <f t="shared" si="36"/>
        <v>#DIV/0!</v>
      </c>
      <c r="BLN14" s="29" t="e">
        <f t="shared" si="36"/>
        <v>#DIV/0!</v>
      </c>
      <c r="BLO14" s="29" t="e">
        <f t="shared" si="36"/>
        <v>#DIV/0!</v>
      </c>
      <c r="BLP14" s="29" t="e">
        <f t="shared" si="36"/>
        <v>#DIV/0!</v>
      </c>
      <c r="BLQ14" s="29" t="e">
        <f t="shared" si="36"/>
        <v>#DIV/0!</v>
      </c>
      <c r="BLR14" s="29" t="e">
        <f t="shared" si="36"/>
        <v>#DIV/0!</v>
      </c>
      <c r="BLS14" s="29" t="e">
        <f t="shared" si="36"/>
        <v>#DIV/0!</v>
      </c>
      <c r="BLT14" s="29" t="e">
        <f t="shared" si="36"/>
        <v>#DIV/0!</v>
      </c>
      <c r="BLU14" s="29" t="e">
        <f t="shared" si="36"/>
        <v>#DIV/0!</v>
      </c>
      <c r="BLV14" s="29" t="e">
        <f t="shared" si="36"/>
        <v>#DIV/0!</v>
      </c>
      <c r="BLW14" s="29" t="e">
        <f t="shared" si="36"/>
        <v>#DIV/0!</v>
      </c>
      <c r="BLX14" s="29" t="e">
        <f t="shared" si="36"/>
        <v>#DIV/0!</v>
      </c>
      <c r="BLY14" s="29" t="e">
        <f t="shared" si="36"/>
        <v>#DIV/0!</v>
      </c>
      <c r="BLZ14" s="29" t="e">
        <f t="shared" si="37"/>
        <v>#DIV/0!</v>
      </c>
      <c r="BMA14" s="29" t="e">
        <f t="shared" si="37"/>
        <v>#DIV/0!</v>
      </c>
      <c r="BMB14" s="29" t="e">
        <f t="shared" si="37"/>
        <v>#DIV/0!</v>
      </c>
      <c r="BMC14" s="29" t="e">
        <f t="shared" si="37"/>
        <v>#DIV/0!</v>
      </c>
      <c r="BMD14" s="29" t="e">
        <f t="shared" si="37"/>
        <v>#DIV/0!</v>
      </c>
      <c r="BME14" s="29" t="e">
        <f t="shared" si="37"/>
        <v>#DIV/0!</v>
      </c>
      <c r="BMF14" s="29" t="e">
        <f t="shared" si="37"/>
        <v>#DIV/0!</v>
      </c>
      <c r="BMG14" s="29" t="e">
        <f t="shared" si="37"/>
        <v>#DIV/0!</v>
      </c>
      <c r="BMH14" s="29" t="e">
        <f t="shared" si="37"/>
        <v>#DIV/0!</v>
      </c>
      <c r="BMI14" s="29" t="e">
        <f t="shared" si="37"/>
        <v>#DIV/0!</v>
      </c>
      <c r="BMJ14" s="29" t="e">
        <f t="shared" si="37"/>
        <v>#DIV/0!</v>
      </c>
      <c r="BMK14" s="29" t="e">
        <f t="shared" si="37"/>
        <v>#DIV/0!</v>
      </c>
      <c r="BML14" s="29" t="e">
        <f t="shared" si="37"/>
        <v>#DIV/0!</v>
      </c>
      <c r="BMM14" s="29" t="e">
        <f t="shared" si="37"/>
        <v>#DIV/0!</v>
      </c>
      <c r="BMN14" s="29" t="e">
        <f t="shared" si="37"/>
        <v>#DIV/0!</v>
      </c>
      <c r="BMO14" s="29" t="e">
        <f t="shared" si="37"/>
        <v>#DIV/0!</v>
      </c>
      <c r="BMP14" s="29" t="e">
        <f t="shared" si="38"/>
        <v>#DIV/0!</v>
      </c>
      <c r="BMQ14" s="29" t="e">
        <f t="shared" si="38"/>
        <v>#DIV/0!</v>
      </c>
      <c r="BMR14" s="29" t="e">
        <f t="shared" si="38"/>
        <v>#DIV/0!</v>
      </c>
      <c r="BMS14" s="29" t="e">
        <f t="shared" si="38"/>
        <v>#DIV/0!</v>
      </c>
      <c r="BMT14" s="162" t="e">
        <f t="shared" si="39"/>
        <v>#DIV/0!</v>
      </c>
      <c r="BMU14" s="97" t="e">
        <f t="shared" si="39"/>
        <v>#DIV/0!</v>
      </c>
      <c r="BMV14" s="97" t="e">
        <f t="shared" si="39"/>
        <v>#DIV/0!</v>
      </c>
      <c r="BMW14" s="97" t="e">
        <f t="shared" si="39"/>
        <v>#DIV/0!</v>
      </c>
      <c r="BMX14" s="97" t="e">
        <f t="shared" si="39"/>
        <v>#DIV/0!</v>
      </c>
      <c r="BMY14" s="97" t="e">
        <f t="shared" si="39"/>
        <v>#DIV/0!</v>
      </c>
      <c r="BMZ14" s="97" t="e">
        <f t="shared" si="39"/>
        <v>#DIV/0!</v>
      </c>
      <c r="BNA14" s="97" t="e">
        <f t="shared" si="39"/>
        <v>#DIV/0!</v>
      </c>
      <c r="BNB14" s="97" t="e">
        <f t="shared" si="39"/>
        <v>#DIV/0!</v>
      </c>
      <c r="BNC14" s="97" t="e">
        <f t="shared" si="39"/>
        <v>#DIV/0!</v>
      </c>
      <c r="BND14" s="97" t="e">
        <f t="shared" si="39"/>
        <v>#DIV/0!</v>
      </c>
      <c r="BNE14" s="97" t="e">
        <f t="shared" si="39"/>
        <v>#DIV/0!</v>
      </c>
      <c r="BNF14" s="97" t="e">
        <f t="shared" si="39"/>
        <v>#DIV/0!</v>
      </c>
      <c r="BNG14" s="97" t="e">
        <f t="shared" si="39"/>
        <v>#DIV/0!</v>
      </c>
      <c r="BNH14" s="97" t="e">
        <f t="shared" si="39"/>
        <v>#DIV/0!</v>
      </c>
      <c r="BNI14" s="97" t="e">
        <f t="shared" si="39"/>
        <v>#DIV/0!</v>
      </c>
      <c r="BNJ14" s="97" t="e">
        <f t="shared" si="40"/>
        <v>#DIV/0!</v>
      </c>
      <c r="BNK14" s="97" t="e">
        <f t="shared" si="40"/>
        <v>#DIV/0!</v>
      </c>
      <c r="BNL14" s="97" t="e">
        <f t="shared" si="40"/>
        <v>#DIV/0!</v>
      </c>
      <c r="BNM14" s="97" t="e">
        <f t="shared" si="40"/>
        <v>#DIV/0!</v>
      </c>
      <c r="BNN14" s="97" t="e">
        <f t="shared" si="40"/>
        <v>#DIV/0!</v>
      </c>
      <c r="BNO14" s="97" t="e">
        <f t="shared" si="40"/>
        <v>#DIV/0!</v>
      </c>
      <c r="BNP14" s="97" t="e">
        <f t="shared" si="40"/>
        <v>#DIV/0!</v>
      </c>
      <c r="BNQ14" s="97" t="e">
        <f t="shared" si="40"/>
        <v>#DIV/0!</v>
      </c>
      <c r="BNR14" s="97" t="e">
        <f t="shared" si="40"/>
        <v>#DIV/0!</v>
      </c>
      <c r="BNS14" s="97" t="e">
        <f t="shared" si="40"/>
        <v>#DIV/0!</v>
      </c>
      <c r="BNT14" s="97" t="e">
        <f t="shared" si="40"/>
        <v>#DIV/0!</v>
      </c>
      <c r="BNU14" s="97" t="e">
        <f t="shared" si="40"/>
        <v>#DIV/0!</v>
      </c>
      <c r="BNV14" s="97" t="e">
        <f t="shared" si="40"/>
        <v>#DIV/0!</v>
      </c>
      <c r="BNW14" s="97" t="e">
        <f t="shared" si="40"/>
        <v>#DIV/0!</v>
      </c>
      <c r="BNX14" s="97" t="e">
        <f t="shared" si="40"/>
        <v>#DIV/0!</v>
      </c>
      <c r="BNY14" s="97" t="e">
        <f t="shared" si="40"/>
        <v>#DIV/0!</v>
      </c>
      <c r="BNZ14" s="97" t="e">
        <f t="shared" si="41"/>
        <v>#DIV/0!</v>
      </c>
      <c r="BOA14" s="97" t="e">
        <f t="shared" si="41"/>
        <v>#DIV/0!</v>
      </c>
      <c r="BOB14" s="97" t="e">
        <f t="shared" si="41"/>
        <v>#DIV/0!</v>
      </c>
      <c r="BOC14" s="97" t="e">
        <f t="shared" si="41"/>
        <v>#DIV/0!</v>
      </c>
      <c r="BOD14" s="97" t="e">
        <f t="shared" si="41"/>
        <v>#DIV/0!</v>
      </c>
      <c r="BOE14" s="97" t="e">
        <f t="shared" si="41"/>
        <v>#DIV/0!</v>
      </c>
      <c r="BOF14" s="97" t="e">
        <f t="shared" si="41"/>
        <v>#DIV/0!</v>
      </c>
      <c r="BOG14" s="97" t="e">
        <f t="shared" si="41"/>
        <v>#DIV/0!</v>
      </c>
      <c r="BOH14" s="97" t="e">
        <f t="shared" si="41"/>
        <v>#DIV/0!</v>
      </c>
      <c r="BOI14" s="97" t="e">
        <f t="shared" si="41"/>
        <v>#DIV/0!</v>
      </c>
      <c r="BOJ14" s="97" t="e">
        <f t="shared" si="41"/>
        <v>#DIV/0!</v>
      </c>
      <c r="BOK14" s="97" t="e">
        <f t="shared" si="41"/>
        <v>#DIV/0!</v>
      </c>
      <c r="BOL14" s="97" t="e">
        <f t="shared" si="41"/>
        <v>#DIV/0!</v>
      </c>
      <c r="BOM14" s="97" t="e">
        <f t="shared" si="41"/>
        <v>#DIV/0!</v>
      </c>
      <c r="BON14" s="97" t="e">
        <f t="shared" si="41"/>
        <v>#DIV/0!</v>
      </c>
      <c r="BOO14" s="97" t="e">
        <f t="shared" si="41"/>
        <v>#DIV/0!</v>
      </c>
      <c r="BOP14" s="97" t="e">
        <f t="shared" si="42"/>
        <v>#DIV/0!</v>
      </c>
      <c r="BOQ14" s="97" t="e">
        <f t="shared" si="42"/>
        <v>#DIV/0!</v>
      </c>
      <c r="BOR14" s="97" t="e">
        <f t="shared" si="42"/>
        <v>#DIV/0!</v>
      </c>
      <c r="BOS14" s="97" t="e">
        <f t="shared" si="42"/>
        <v>#DIV/0!</v>
      </c>
      <c r="BOT14" s="97" t="e">
        <f t="shared" si="42"/>
        <v>#DIV/0!</v>
      </c>
      <c r="BOU14" s="97" t="e">
        <f t="shared" si="42"/>
        <v>#DIV/0!</v>
      </c>
      <c r="BOV14" s="97" t="e">
        <f t="shared" si="42"/>
        <v>#DIV/0!</v>
      </c>
      <c r="BOW14" s="97" t="e">
        <f t="shared" si="42"/>
        <v>#DIV/0!</v>
      </c>
      <c r="BOX14" s="97" t="e">
        <f t="shared" si="42"/>
        <v>#DIV/0!</v>
      </c>
      <c r="BOY14" s="97" t="e">
        <f t="shared" si="42"/>
        <v>#DIV/0!</v>
      </c>
      <c r="BOZ14" s="97" t="e">
        <f t="shared" si="42"/>
        <v>#DIV/0!</v>
      </c>
      <c r="BPA14" s="97" t="e">
        <f t="shared" si="42"/>
        <v>#DIV/0!</v>
      </c>
      <c r="BPB14" s="97" t="e">
        <f t="shared" si="42"/>
        <v>#DIV/0!</v>
      </c>
      <c r="BPC14" s="97" t="e">
        <f t="shared" si="42"/>
        <v>#DIV/0!</v>
      </c>
      <c r="BPD14" s="97" t="e">
        <f t="shared" si="42"/>
        <v>#DIV/0!</v>
      </c>
      <c r="BPE14" s="97" t="e">
        <f t="shared" si="42"/>
        <v>#DIV/0!</v>
      </c>
      <c r="BPF14" s="97" t="e">
        <f t="shared" si="43"/>
        <v>#DIV/0!</v>
      </c>
      <c r="BPG14" s="97" t="e">
        <f t="shared" si="43"/>
        <v>#DIV/0!</v>
      </c>
      <c r="BPH14" s="97" t="e">
        <f t="shared" si="43"/>
        <v>#DIV/0!</v>
      </c>
      <c r="BPI14" s="97" t="e">
        <f t="shared" si="43"/>
        <v>#DIV/0!</v>
      </c>
      <c r="BPJ14" s="139">
        <f t="shared" si="44"/>
        <v>0</v>
      </c>
      <c r="BPK14" s="99">
        <f t="shared" si="44"/>
        <v>0</v>
      </c>
      <c r="BPL14" s="99">
        <f t="shared" si="44"/>
        <v>0</v>
      </c>
      <c r="BPM14" s="99">
        <f t="shared" si="44"/>
        <v>0</v>
      </c>
      <c r="BPN14" s="99">
        <f t="shared" si="44"/>
        <v>0</v>
      </c>
      <c r="BPO14" s="99">
        <f t="shared" si="44"/>
        <v>0</v>
      </c>
      <c r="BPP14" s="99">
        <f t="shared" si="44"/>
        <v>0</v>
      </c>
      <c r="BPQ14" s="99">
        <f t="shared" si="44"/>
        <v>0</v>
      </c>
      <c r="BPR14" s="99">
        <f t="shared" si="44"/>
        <v>0</v>
      </c>
      <c r="BPS14" s="99">
        <f t="shared" si="44"/>
        <v>0</v>
      </c>
      <c r="BPT14" s="99">
        <f t="shared" si="44"/>
        <v>0</v>
      </c>
      <c r="BPU14" s="99">
        <f t="shared" si="44"/>
        <v>0</v>
      </c>
      <c r="BPV14" s="99">
        <f t="shared" si="44"/>
        <v>0</v>
      </c>
      <c r="BPW14" s="99">
        <f t="shared" si="44"/>
        <v>0</v>
      </c>
      <c r="BPX14" s="99">
        <f t="shared" si="44"/>
        <v>0</v>
      </c>
      <c r="BPY14" s="99">
        <f t="shared" si="44"/>
        <v>0</v>
      </c>
      <c r="BPZ14" s="99">
        <f t="shared" si="45"/>
        <v>0</v>
      </c>
      <c r="BQA14" s="99">
        <f t="shared" si="45"/>
        <v>0</v>
      </c>
      <c r="BQB14" s="99">
        <f t="shared" si="45"/>
        <v>0</v>
      </c>
      <c r="BQC14" s="99">
        <f t="shared" si="45"/>
        <v>0</v>
      </c>
      <c r="BQD14" s="99">
        <f t="shared" si="45"/>
        <v>0</v>
      </c>
      <c r="BQE14" s="99">
        <f t="shared" si="45"/>
        <v>0</v>
      </c>
      <c r="BQF14" s="99">
        <f t="shared" si="45"/>
        <v>0</v>
      </c>
      <c r="BQG14" s="99">
        <f t="shared" si="45"/>
        <v>0</v>
      </c>
      <c r="BQH14" s="99">
        <f t="shared" si="45"/>
        <v>0</v>
      </c>
      <c r="BQI14" s="99">
        <f t="shared" si="45"/>
        <v>0</v>
      </c>
      <c r="BQJ14" s="99">
        <f t="shared" si="45"/>
        <v>0</v>
      </c>
      <c r="BQK14" s="99">
        <f t="shared" si="45"/>
        <v>0</v>
      </c>
      <c r="BQL14" s="99">
        <f t="shared" si="45"/>
        <v>0</v>
      </c>
      <c r="BQM14" s="99">
        <f t="shared" si="45"/>
        <v>0</v>
      </c>
      <c r="BQN14" s="99">
        <f t="shared" si="45"/>
        <v>0</v>
      </c>
      <c r="BQO14" s="99">
        <f t="shared" si="45"/>
        <v>0</v>
      </c>
      <c r="BQP14" s="99">
        <f t="shared" si="46"/>
        <v>0</v>
      </c>
      <c r="BQQ14" s="99">
        <f t="shared" si="46"/>
        <v>0</v>
      </c>
      <c r="BQR14" s="99">
        <f t="shared" si="46"/>
        <v>0</v>
      </c>
      <c r="BQS14" s="99">
        <f t="shared" si="46"/>
        <v>0</v>
      </c>
      <c r="BQT14" s="99">
        <f t="shared" si="46"/>
        <v>0</v>
      </c>
      <c r="BQU14" s="99">
        <f t="shared" si="46"/>
        <v>0</v>
      </c>
      <c r="BQV14" s="99">
        <f t="shared" si="46"/>
        <v>0</v>
      </c>
      <c r="BQW14" s="99">
        <f t="shared" si="46"/>
        <v>0</v>
      </c>
      <c r="BQX14" s="99">
        <f t="shared" si="46"/>
        <v>0</v>
      </c>
      <c r="BQY14" s="99">
        <f t="shared" si="46"/>
        <v>0</v>
      </c>
      <c r="BQZ14" s="99">
        <f t="shared" si="46"/>
        <v>0</v>
      </c>
      <c r="BRA14" s="99">
        <f t="shared" si="46"/>
        <v>0</v>
      </c>
      <c r="BRB14" s="99">
        <f t="shared" si="46"/>
        <v>0</v>
      </c>
      <c r="BRC14" s="99">
        <f t="shared" si="46"/>
        <v>0</v>
      </c>
      <c r="BRD14" s="99">
        <f t="shared" si="46"/>
        <v>0</v>
      </c>
      <c r="BRE14" s="99">
        <f t="shared" si="46"/>
        <v>0</v>
      </c>
      <c r="BRF14" s="99">
        <f t="shared" si="47"/>
        <v>0</v>
      </c>
      <c r="BRG14" s="99">
        <f t="shared" si="47"/>
        <v>0</v>
      </c>
      <c r="BRH14" s="99">
        <f t="shared" si="47"/>
        <v>0</v>
      </c>
      <c r="BRI14" s="99">
        <f t="shared" si="47"/>
        <v>0</v>
      </c>
      <c r="BRJ14" s="99">
        <f t="shared" si="47"/>
        <v>0</v>
      </c>
      <c r="BRK14" s="99">
        <f t="shared" si="47"/>
        <v>0</v>
      </c>
      <c r="BRL14" s="99">
        <f t="shared" si="47"/>
        <v>0</v>
      </c>
      <c r="BRM14" s="99">
        <f t="shared" si="47"/>
        <v>0</v>
      </c>
      <c r="BRN14" s="99">
        <f t="shared" si="47"/>
        <v>0</v>
      </c>
      <c r="BRO14" s="99">
        <f t="shared" si="47"/>
        <v>0</v>
      </c>
      <c r="BRP14" s="99">
        <f t="shared" si="47"/>
        <v>0</v>
      </c>
      <c r="BRQ14" s="99">
        <f t="shared" si="47"/>
        <v>0</v>
      </c>
      <c r="BRR14" s="99">
        <f t="shared" si="47"/>
        <v>0</v>
      </c>
      <c r="BRS14" s="99">
        <f t="shared" si="47"/>
        <v>0</v>
      </c>
      <c r="BRT14" s="99">
        <f t="shared" si="47"/>
        <v>0</v>
      </c>
      <c r="BRU14" s="99">
        <f t="shared" si="47"/>
        <v>0</v>
      </c>
      <c r="BRV14" s="99">
        <f t="shared" si="48"/>
        <v>0</v>
      </c>
      <c r="BRW14" s="99">
        <f t="shared" si="48"/>
        <v>0</v>
      </c>
      <c r="BRX14" s="99">
        <f t="shared" si="48"/>
        <v>0</v>
      </c>
      <c r="BRY14" s="99">
        <f t="shared" si="48"/>
        <v>0</v>
      </c>
      <c r="BRZ14" s="139" t="e">
        <f t="shared" si="49"/>
        <v>#DIV/0!</v>
      </c>
      <c r="BSA14" s="99" t="e">
        <f t="shared" si="49"/>
        <v>#DIV/0!</v>
      </c>
      <c r="BSB14" s="99" t="e">
        <f t="shared" si="49"/>
        <v>#DIV/0!</v>
      </c>
      <c r="BSC14" s="99" t="e">
        <f t="shared" si="49"/>
        <v>#DIV/0!</v>
      </c>
      <c r="BSD14" s="99" t="e">
        <f t="shared" si="49"/>
        <v>#DIV/0!</v>
      </c>
      <c r="BSE14" s="99" t="e">
        <f t="shared" si="49"/>
        <v>#DIV/0!</v>
      </c>
      <c r="BSF14" s="99" t="e">
        <f t="shared" si="49"/>
        <v>#DIV/0!</v>
      </c>
      <c r="BSG14" s="99" t="e">
        <f t="shared" si="49"/>
        <v>#DIV/0!</v>
      </c>
      <c r="BSH14" s="99" t="e">
        <f t="shared" si="49"/>
        <v>#DIV/0!</v>
      </c>
      <c r="BSI14" s="99" t="e">
        <f t="shared" si="49"/>
        <v>#DIV/0!</v>
      </c>
      <c r="BSJ14" s="99" t="e">
        <f t="shared" si="49"/>
        <v>#DIV/0!</v>
      </c>
      <c r="BSK14" s="99" t="e">
        <f t="shared" si="49"/>
        <v>#DIV/0!</v>
      </c>
      <c r="BSL14" s="99" t="e">
        <f t="shared" si="49"/>
        <v>#DIV/0!</v>
      </c>
      <c r="BSM14" s="99" t="e">
        <f t="shared" si="49"/>
        <v>#DIV/0!</v>
      </c>
      <c r="BSN14" s="99" t="e">
        <f t="shared" si="49"/>
        <v>#DIV/0!</v>
      </c>
      <c r="BSO14" s="99" t="e">
        <f t="shared" si="49"/>
        <v>#DIV/0!</v>
      </c>
      <c r="BSP14" s="99" t="e">
        <f t="shared" si="50"/>
        <v>#DIV/0!</v>
      </c>
      <c r="BSQ14" s="99" t="e">
        <f t="shared" si="50"/>
        <v>#DIV/0!</v>
      </c>
      <c r="BSR14" s="99" t="e">
        <f t="shared" si="50"/>
        <v>#DIV/0!</v>
      </c>
      <c r="BSS14" s="99" t="e">
        <f t="shared" si="50"/>
        <v>#DIV/0!</v>
      </c>
      <c r="BST14" s="99" t="e">
        <f t="shared" si="50"/>
        <v>#DIV/0!</v>
      </c>
      <c r="BSU14" s="99" t="e">
        <f t="shared" si="50"/>
        <v>#DIV/0!</v>
      </c>
      <c r="BSV14" s="99" t="e">
        <f t="shared" si="50"/>
        <v>#DIV/0!</v>
      </c>
      <c r="BSW14" s="99" t="e">
        <f t="shared" si="50"/>
        <v>#DIV/0!</v>
      </c>
      <c r="BSX14" s="99" t="e">
        <f t="shared" si="50"/>
        <v>#DIV/0!</v>
      </c>
      <c r="BSY14" s="99" t="e">
        <f t="shared" si="50"/>
        <v>#DIV/0!</v>
      </c>
      <c r="BSZ14" s="99" t="e">
        <f t="shared" si="50"/>
        <v>#DIV/0!</v>
      </c>
      <c r="BTA14" s="99" t="e">
        <f t="shared" si="50"/>
        <v>#DIV/0!</v>
      </c>
      <c r="BTB14" s="99" t="e">
        <f t="shared" si="50"/>
        <v>#DIV/0!</v>
      </c>
      <c r="BTC14" s="99" t="e">
        <f t="shared" si="50"/>
        <v>#DIV/0!</v>
      </c>
      <c r="BTD14" s="99" t="e">
        <f t="shared" si="50"/>
        <v>#DIV/0!</v>
      </c>
      <c r="BTE14" s="99" t="e">
        <f t="shared" si="50"/>
        <v>#DIV/0!</v>
      </c>
      <c r="BTF14" s="99" t="e">
        <f t="shared" si="51"/>
        <v>#DIV/0!</v>
      </c>
      <c r="BTG14" s="99" t="e">
        <f t="shared" si="51"/>
        <v>#DIV/0!</v>
      </c>
      <c r="BTH14" s="99" t="e">
        <f t="shared" si="51"/>
        <v>#DIV/0!</v>
      </c>
      <c r="BTI14" s="99" t="e">
        <f t="shared" si="51"/>
        <v>#DIV/0!</v>
      </c>
      <c r="BTJ14" s="99" t="e">
        <f t="shared" si="51"/>
        <v>#DIV/0!</v>
      </c>
      <c r="BTK14" s="99" t="e">
        <f t="shared" si="51"/>
        <v>#DIV/0!</v>
      </c>
      <c r="BTL14" s="99" t="e">
        <f t="shared" si="51"/>
        <v>#DIV/0!</v>
      </c>
      <c r="BTM14" s="99" t="e">
        <f t="shared" si="51"/>
        <v>#DIV/0!</v>
      </c>
      <c r="BTN14" s="99" t="e">
        <f t="shared" si="51"/>
        <v>#DIV/0!</v>
      </c>
      <c r="BTO14" s="99" t="e">
        <f t="shared" si="51"/>
        <v>#DIV/0!</v>
      </c>
      <c r="BTP14" s="99" t="e">
        <f t="shared" si="51"/>
        <v>#DIV/0!</v>
      </c>
      <c r="BTQ14" s="99" t="e">
        <f t="shared" si="51"/>
        <v>#DIV/0!</v>
      </c>
      <c r="BTR14" s="99" t="e">
        <f t="shared" si="51"/>
        <v>#DIV/0!</v>
      </c>
      <c r="BTS14" s="99" t="e">
        <f t="shared" si="51"/>
        <v>#DIV/0!</v>
      </c>
      <c r="BTT14" s="99" t="e">
        <f t="shared" si="51"/>
        <v>#DIV/0!</v>
      </c>
      <c r="BTU14" s="99" t="e">
        <f t="shared" si="51"/>
        <v>#DIV/0!</v>
      </c>
      <c r="BTV14" s="99" t="e">
        <f t="shared" si="52"/>
        <v>#DIV/0!</v>
      </c>
      <c r="BTW14" s="99" t="e">
        <f t="shared" si="52"/>
        <v>#DIV/0!</v>
      </c>
      <c r="BTX14" s="99" t="e">
        <f t="shared" si="52"/>
        <v>#DIV/0!</v>
      </c>
      <c r="BTY14" s="99" t="e">
        <f t="shared" si="52"/>
        <v>#DIV/0!</v>
      </c>
      <c r="BTZ14" s="99" t="e">
        <f t="shared" si="52"/>
        <v>#DIV/0!</v>
      </c>
      <c r="BUA14" s="99" t="e">
        <f t="shared" si="52"/>
        <v>#DIV/0!</v>
      </c>
      <c r="BUB14" s="99" t="e">
        <f t="shared" si="52"/>
        <v>#DIV/0!</v>
      </c>
      <c r="BUC14" s="99" t="e">
        <f t="shared" si="52"/>
        <v>#DIV/0!</v>
      </c>
      <c r="BUD14" s="99" t="e">
        <f t="shared" si="52"/>
        <v>#DIV/0!</v>
      </c>
      <c r="BUE14" s="99" t="e">
        <f t="shared" si="52"/>
        <v>#DIV/0!</v>
      </c>
      <c r="BUF14" s="99" t="e">
        <f t="shared" si="52"/>
        <v>#DIV/0!</v>
      </c>
      <c r="BUG14" s="99" t="e">
        <f t="shared" si="52"/>
        <v>#DIV/0!</v>
      </c>
      <c r="BUH14" s="99" t="e">
        <f t="shared" si="52"/>
        <v>#DIV/0!</v>
      </c>
      <c r="BUI14" s="99" t="e">
        <f t="shared" si="52"/>
        <v>#DIV/0!</v>
      </c>
      <c r="BUJ14" s="99" t="e">
        <f t="shared" si="52"/>
        <v>#DIV/0!</v>
      </c>
      <c r="BUK14" s="99" t="e">
        <f t="shared" si="52"/>
        <v>#DIV/0!</v>
      </c>
      <c r="BUL14" s="99" t="e">
        <f t="shared" si="53"/>
        <v>#DIV/0!</v>
      </c>
      <c r="BUM14" s="99" t="e">
        <f t="shared" si="53"/>
        <v>#DIV/0!</v>
      </c>
      <c r="BUN14" s="99" t="e">
        <f t="shared" si="53"/>
        <v>#DIV/0!</v>
      </c>
      <c r="BUO14" s="99" t="e">
        <f t="shared" si="53"/>
        <v>#DIV/0!</v>
      </c>
      <c r="BUP14" s="284" t="e">
        <f t="shared" si="54"/>
        <v>#DIV/0!</v>
      </c>
      <c r="BUQ14" s="110" t="e">
        <f t="shared" si="54"/>
        <v>#DIV/0!</v>
      </c>
      <c r="BUR14" s="110" t="e">
        <f t="shared" si="54"/>
        <v>#DIV/0!</v>
      </c>
      <c r="BUS14" s="110" t="e">
        <f t="shared" si="54"/>
        <v>#DIV/0!</v>
      </c>
      <c r="BUT14" s="110" t="e">
        <f t="shared" si="54"/>
        <v>#DIV/0!</v>
      </c>
      <c r="BUU14" s="110" t="e">
        <f t="shared" si="54"/>
        <v>#DIV/0!</v>
      </c>
      <c r="BUV14" s="110" t="e">
        <f t="shared" si="54"/>
        <v>#DIV/0!</v>
      </c>
      <c r="BUW14" s="110" t="e">
        <f t="shared" si="54"/>
        <v>#DIV/0!</v>
      </c>
      <c r="BUX14" s="110" t="e">
        <f t="shared" si="54"/>
        <v>#DIV/0!</v>
      </c>
      <c r="BUY14" s="110" t="e">
        <f t="shared" si="54"/>
        <v>#DIV/0!</v>
      </c>
      <c r="BUZ14" s="110" t="e">
        <f t="shared" si="54"/>
        <v>#DIV/0!</v>
      </c>
      <c r="BVA14" s="110" t="e">
        <f t="shared" si="54"/>
        <v>#DIV/0!</v>
      </c>
      <c r="BVB14" s="110" t="e">
        <f t="shared" si="54"/>
        <v>#DIV/0!</v>
      </c>
      <c r="BVC14" s="110" t="e">
        <f t="shared" si="54"/>
        <v>#DIV/0!</v>
      </c>
      <c r="BVD14" s="110" t="e">
        <f t="shared" si="54"/>
        <v>#DIV/0!</v>
      </c>
      <c r="BVE14" s="110" t="e">
        <f t="shared" si="54"/>
        <v>#DIV/0!</v>
      </c>
      <c r="BVF14" s="110" t="e">
        <f t="shared" si="55"/>
        <v>#DIV/0!</v>
      </c>
      <c r="BVG14" s="110" t="e">
        <f t="shared" si="55"/>
        <v>#DIV/0!</v>
      </c>
      <c r="BVH14" s="110" t="e">
        <f t="shared" si="55"/>
        <v>#DIV/0!</v>
      </c>
      <c r="BVI14" s="110" t="e">
        <f t="shared" si="55"/>
        <v>#DIV/0!</v>
      </c>
      <c r="BVJ14" s="110" t="e">
        <f t="shared" si="55"/>
        <v>#DIV/0!</v>
      </c>
      <c r="BVK14" s="110" t="e">
        <f t="shared" si="55"/>
        <v>#DIV/0!</v>
      </c>
      <c r="BVL14" s="110" t="e">
        <f t="shared" si="55"/>
        <v>#DIV/0!</v>
      </c>
      <c r="BVM14" s="110" t="e">
        <f t="shared" si="55"/>
        <v>#DIV/0!</v>
      </c>
      <c r="BVN14" s="110" t="e">
        <f t="shared" si="55"/>
        <v>#DIV/0!</v>
      </c>
      <c r="BVO14" s="110" t="e">
        <f t="shared" si="55"/>
        <v>#DIV/0!</v>
      </c>
      <c r="BVP14" s="110" t="e">
        <f t="shared" si="55"/>
        <v>#DIV/0!</v>
      </c>
      <c r="BVQ14" s="110" t="e">
        <f t="shared" si="55"/>
        <v>#DIV/0!</v>
      </c>
      <c r="BVR14" s="110" t="e">
        <f t="shared" si="55"/>
        <v>#DIV/0!</v>
      </c>
      <c r="BVS14" s="110" t="e">
        <f t="shared" si="55"/>
        <v>#DIV/0!</v>
      </c>
      <c r="BVT14" s="110" t="e">
        <f t="shared" si="55"/>
        <v>#DIV/0!</v>
      </c>
      <c r="BVU14" s="110" t="e">
        <f t="shared" si="55"/>
        <v>#DIV/0!</v>
      </c>
      <c r="BVV14" s="110" t="e">
        <f t="shared" si="56"/>
        <v>#DIV/0!</v>
      </c>
      <c r="BVW14" s="110" t="e">
        <f t="shared" si="56"/>
        <v>#DIV/0!</v>
      </c>
      <c r="BVX14" s="110" t="e">
        <f t="shared" si="56"/>
        <v>#DIV/0!</v>
      </c>
      <c r="BVY14" s="110" t="e">
        <f t="shared" si="56"/>
        <v>#DIV/0!</v>
      </c>
      <c r="BVZ14" s="110" t="e">
        <f t="shared" si="56"/>
        <v>#DIV/0!</v>
      </c>
      <c r="BWA14" s="110" t="e">
        <f t="shared" si="56"/>
        <v>#DIV/0!</v>
      </c>
      <c r="BWB14" s="110" t="e">
        <f t="shared" si="56"/>
        <v>#DIV/0!</v>
      </c>
      <c r="BWC14" s="110" t="e">
        <f t="shared" si="56"/>
        <v>#DIV/0!</v>
      </c>
      <c r="BWD14" s="110" t="e">
        <f t="shared" si="56"/>
        <v>#DIV/0!</v>
      </c>
      <c r="BWE14" s="110" t="e">
        <f t="shared" si="56"/>
        <v>#DIV/0!</v>
      </c>
      <c r="BWF14" s="110" t="e">
        <f t="shared" si="56"/>
        <v>#DIV/0!</v>
      </c>
      <c r="BWG14" s="110" t="e">
        <f t="shared" si="56"/>
        <v>#DIV/0!</v>
      </c>
      <c r="BWH14" s="110" t="e">
        <f t="shared" si="56"/>
        <v>#DIV/0!</v>
      </c>
      <c r="BWI14" s="110" t="e">
        <f t="shared" si="56"/>
        <v>#DIV/0!</v>
      </c>
      <c r="BWJ14" s="110" t="e">
        <f t="shared" si="56"/>
        <v>#DIV/0!</v>
      </c>
      <c r="BWK14" s="110" t="e">
        <f t="shared" si="56"/>
        <v>#DIV/0!</v>
      </c>
      <c r="BWL14" s="110" t="e">
        <f t="shared" si="57"/>
        <v>#DIV/0!</v>
      </c>
      <c r="BWM14" s="110" t="e">
        <f t="shared" si="57"/>
        <v>#DIV/0!</v>
      </c>
      <c r="BWN14" s="110" t="e">
        <f t="shared" si="57"/>
        <v>#DIV/0!</v>
      </c>
      <c r="BWO14" s="110" t="e">
        <f t="shared" si="57"/>
        <v>#DIV/0!</v>
      </c>
      <c r="BWP14" s="110" t="e">
        <f t="shared" si="57"/>
        <v>#DIV/0!</v>
      </c>
      <c r="BWQ14" s="110" t="e">
        <f t="shared" si="57"/>
        <v>#DIV/0!</v>
      </c>
      <c r="BWR14" s="110" t="e">
        <f t="shared" si="57"/>
        <v>#DIV/0!</v>
      </c>
      <c r="BWS14" s="110" t="e">
        <f t="shared" si="57"/>
        <v>#DIV/0!</v>
      </c>
      <c r="BWT14" s="110" t="e">
        <f t="shared" si="57"/>
        <v>#DIV/0!</v>
      </c>
      <c r="BWU14" s="110" t="e">
        <f t="shared" si="57"/>
        <v>#DIV/0!</v>
      </c>
      <c r="BWV14" s="110" t="e">
        <f t="shared" si="57"/>
        <v>#DIV/0!</v>
      </c>
      <c r="BWW14" s="110" t="e">
        <f t="shared" si="57"/>
        <v>#DIV/0!</v>
      </c>
      <c r="BWX14" s="110" t="e">
        <f t="shared" si="57"/>
        <v>#DIV/0!</v>
      </c>
      <c r="BWY14" s="110" t="e">
        <f t="shared" si="57"/>
        <v>#DIV/0!</v>
      </c>
      <c r="BWZ14" s="110" t="e">
        <f t="shared" si="57"/>
        <v>#DIV/0!</v>
      </c>
      <c r="BXA14" s="110" t="e">
        <f t="shared" si="57"/>
        <v>#DIV/0!</v>
      </c>
      <c r="BXB14" s="110" t="e">
        <f t="shared" si="58"/>
        <v>#DIV/0!</v>
      </c>
      <c r="BXC14" s="164" t="e">
        <f t="shared" si="59"/>
        <v>#DIV/0!</v>
      </c>
      <c r="BXD14" s="101" t="e">
        <f t="shared" si="59"/>
        <v>#DIV/0!</v>
      </c>
      <c r="BXE14" s="101" t="e">
        <f t="shared" si="59"/>
        <v>#DIV/0!</v>
      </c>
      <c r="BXF14" s="101" t="e">
        <f t="shared" si="59"/>
        <v>#DIV/0!</v>
      </c>
      <c r="BXG14" s="101" t="e">
        <f t="shared" si="59"/>
        <v>#DIV/0!</v>
      </c>
      <c r="BXH14" s="101" t="e">
        <f t="shared" si="59"/>
        <v>#DIV/0!</v>
      </c>
      <c r="BXI14" s="101" t="e">
        <f t="shared" si="59"/>
        <v>#DIV/0!</v>
      </c>
      <c r="BXJ14" s="101" t="e">
        <f t="shared" si="59"/>
        <v>#DIV/0!</v>
      </c>
      <c r="BXK14" s="101" t="e">
        <f t="shared" si="59"/>
        <v>#DIV/0!</v>
      </c>
      <c r="BXL14" s="101" t="e">
        <f t="shared" si="59"/>
        <v>#DIV/0!</v>
      </c>
      <c r="BXM14" s="101" t="e">
        <f t="shared" si="59"/>
        <v>#DIV/0!</v>
      </c>
      <c r="BXN14" s="101" t="e">
        <f t="shared" si="59"/>
        <v>#DIV/0!</v>
      </c>
      <c r="BXO14" s="101" t="e">
        <f t="shared" si="59"/>
        <v>#DIV/0!</v>
      </c>
      <c r="BXP14" s="101" t="e">
        <f t="shared" si="59"/>
        <v>#DIV/0!</v>
      </c>
      <c r="BXQ14" s="101" t="e">
        <f t="shared" si="59"/>
        <v>#DIV/0!</v>
      </c>
      <c r="BXR14" s="101" t="e">
        <f t="shared" si="59"/>
        <v>#DIV/0!</v>
      </c>
      <c r="BXS14" s="101" t="e">
        <f t="shared" si="60"/>
        <v>#DIV/0!</v>
      </c>
      <c r="BXT14" s="101" t="e">
        <f t="shared" si="60"/>
        <v>#DIV/0!</v>
      </c>
      <c r="BXU14" s="101" t="e">
        <f t="shared" si="60"/>
        <v>#DIV/0!</v>
      </c>
      <c r="BXV14" s="101" t="e">
        <f t="shared" si="60"/>
        <v>#DIV/0!</v>
      </c>
      <c r="BXW14" s="101" t="e">
        <f t="shared" si="60"/>
        <v>#DIV/0!</v>
      </c>
      <c r="BXX14" s="101" t="e">
        <f t="shared" si="60"/>
        <v>#DIV/0!</v>
      </c>
      <c r="BXY14" s="101" t="e">
        <f t="shared" si="60"/>
        <v>#DIV/0!</v>
      </c>
      <c r="BXZ14" s="101" t="e">
        <f t="shared" si="60"/>
        <v>#DIV/0!</v>
      </c>
      <c r="BYA14" s="101" t="e">
        <f t="shared" si="60"/>
        <v>#DIV/0!</v>
      </c>
      <c r="BYB14" s="101" t="e">
        <f t="shared" si="60"/>
        <v>#DIV/0!</v>
      </c>
      <c r="BYC14" s="101" t="e">
        <f t="shared" si="60"/>
        <v>#DIV/0!</v>
      </c>
      <c r="BYD14" s="101" t="e">
        <f t="shared" si="60"/>
        <v>#DIV/0!</v>
      </c>
      <c r="BYE14" s="101" t="e">
        <f t="shared" si="60"/>
        <v>#DIV/0!</v>
      </c>
      <c r="BYF14" s="101" t="e">
        <f t="shared" si="60"/>
        <v>#DIV/0!</v>
      </c>
      <c r="BYG14" s="101" t="e">
        <f t="shared" si="60"/>
        <v>#DIV/0!</v>
      </c>
      <c r="BYH14" s="101" t="e">
        <f t="shared" si="60"/>
        <v>#DIV/0!</v>
      </c>
      <c r="BYI14" s="101" t="e">
        <f t="shared" si="61"/>
        <v>#DIV/0!</v>
      </c>
      <c r="BYJ14" s="101" t="e">
        <f t="shared" si="61"/>
        <v>#DIV/0!</v>
      </c>
      <c r="BYK14" s="101" t="e">
        <f t="shared" si="61"/>
        <v>#DIV/0!</v>
      </c>
      <c r="BYL14" s="101" t="e">
        <f t="shared" si="61"/>
        <v>#DIV/0!</v>
      </c>
      <c r="BYM14" s="101" t="e">
        <f t="shared" si="61"/>
        <v>#DIV/0!</v>
      </c>
      <c r="BYN14" s="101" t="e">
        <f t="shared" si="61"/>
        <v>#DIV/0!</v>
      </c>
      <c r="BYO14" s="101" t="e">
        <f t="shared" si="61"/>
        <v>#DIV/0!</v>
      </c>
      <c r="BYP14" s="101" t="e">
        <f t="shared" si="61"/>
        <v>#DIV/0!</v>
      </c>
      <c r="BYQ14" s="101" t="e">
        <f t="shared" si="61"/>
        <v>#DIV/0!</v>
      </c>
      <c r="BYR14" s="101" t="e">
        <f t="shared" si="61"/>
        <v>#DIV/0!</v>
      </c>
      <c r="BYS14" s="101" t="e">
        <f t="shared" si="61"/>
        <v>#DIV/0!</v>
      </c>
      <c r="BYT14" s="101" t="e">
        <f t="shared" si="61"/>
        <v>#DIV/0!</v>
      </c>
      <c r="BYU14" s="101" t="e">
        <f t="shared" si="61"/>
        <v>#DIV/0!</v>
      </c>
      <c r="BYV14" s="101" t="e">
        <f t="shared" si="61"/>
        <v>#DIV/0!</v>
      </c>
      <c r="BYW14" s="101" t="e">
        <f t="shared" si="61"/>
        <v>#DIV/0!</v>
      </c>
      <c r="BYX14" s="101" t="e">
        <f t="shared" si="61"/>
        <v>#DIV/0!</v>
      </c>
      <c r="BYY14" s="101" t="e">
        <f t="shared" si="62"/>
        <v>#DIV/0!</v>
      </c>
      <c r="BYZ14" s="101" t="e">
        <f t="shared" si="62"/>
        <v>#DIV/0!</v>
      </c>
      <c r="BZA14" s="101" t="e">
        <f t="shared" si="62"/>
        <v>#DIV/0!</v>
      </c>
      <c r="BZB14" s="101" t="e">
        <f t="shared" si="62"/>
        <v>#DIV/0!</v>
      </c>
      <c r="BZC14" s="101" t="e">
        <f t="shared" si="62"/>
        <v>#DIV/0!</v>
      </c>
      <c r="BZD14" s="101" t="e">
        <f t="shared" si="62"/>
        <v>#DIV/0!</v>
      </c>
      <c r="BZE14" s="101" t="e">
        <f t="shared" si="62"/>
        <v>#DIV/0!</v>
      </c>
      <c r="BZF14" s="101" t="e">
        <f t="shared" si="62"/>
        <v>#DIV/0!</v>
      </c>
      <c r="BZG14" s="101" t="e">
        <f t="shared" si="62"/>
        <v>#DIV/0!</v>
      </c>
      <c r="BZH14" s="101" t="e">
        <f t="shared" si="62"/>
        <v>#DIV/0!</v>
      </c>
      <c r="BZI14" s="101" t="e">
        <f t="shared" si="62"/>
        <v>#DIV/0!</v>
      </c>
      <c r="BZJ14" s="101" t="e">
        <f t="shared" si="62"/>
        <v>#DIV/0!</v>
      </c>
      <c r="BZK14" s="101" t="e">
        <f t="shared" si="62"/>
        <v>#DIV/0!</v>
      </c>
      <c r="BZL14" s="101" t="e">
        <f t="shared" si="62"/>
        <v>#DIV/0!</v>
      </c>
      <c r="BZM14" s="101" t="e">
        <f t="shared" si="62"/>
        <v>#DIV/0!</v>
      </c>
      <c r="BZN14" s="101" t="e">
        <f t="shared" si="62"/>
        <v>#DIV/0!</v>
      </c>
      <c r="BZO14" s="101" t="e">
        <f t="shared" si="63"/>
        <v>#DIV/0!</v>
      </c>
      <c r="BZP14" s="284" t="e">
        <f t="shared" si="64"/>
        <v>#DIV/0!</v>
      </c>
      <c r="BZQ14" s="110" t="e">
        <f t="shared" si="64"/>
        <v>#DIV/0!</v>
      </c>
      <c r="BZR14" s="110" t="e">
        <f t="shared" si="64"/>
        <v>#DIV/0!</v>
      </c>
      <c r="BZS14" s="110" t="e">
        <f t="shared" si="64"/>
        <v>#DIV/0!</v>
      </c>
      <c r="BZT14" s="110" t="e">
        <f t="shared" si="64"/>
        <v>#DIV/0!</v>
      </c>
      <c r="BZU14" s="110" t="e">
        <f t="shared" si="64"/>
        <v>#DIV/0!</v>
      </c>
      <c r="BZV14" s="110" t="e">
        <f t="shared" si="64"/>
        <v>#DIV/0!</v>
      </c>
      <c r="BZW14" s="110" t="e">
        <f t="shared" si="64"/>
        <v>#DIV/0!</v>
      </c>
      <c r="BZX14" s="110" t="e">
        <f t="shared" si="64"/>
        <v>#DIV/0!</v>
      </c>
      <c r="BZY14" s="110" t="e">
        <f t="shared" si="64"/>
        <v>#DIV/0!</v>
      </c>
      <c r="BZZ14" s="110" t="e">
        <f t="shared" si="64"/>
        <v>#DIV/0!</v>
      </c>
      <c r="CAA14" s="110" t="e">
        <f t="shared" si="64"/>
        <v>#DIV/0!</v>
      </c>
      <c r="CAB14" s="110" t="e">
        <f t="shared" si="64"/>
        <v>#DIV/0!</v>
      </c>
      <c r="CAC14" s="110" t="e">
        <f t="shared" si="64"/>
        <v>#DIV/0!</v>
      </c>
      <c r="CAD14" s="110" t="e">
        <f t="shared" si="64"/>
        <v>#DIV/0!</v>
      </c>
      <c r="CAE14" s="110" t="e">
        <f t="shared" si="64"/>
        <v>#DIV/0!</v>
      </c>
      <c r="CAF14" s="110" t="e">
        <f t="shared" si="65"/>
        <v>#DIV/0!</v>
      </c>
      <c r="CAG14" s="110" t="e">
        <f t="shared" si="65"/>
        <v>#DIV/0!</v>
      </c>
      <c r="CAH14" s="110" t="e">
        <f t="shared" si="65"/>
        <v>#DIV/0!</v>
      </c>
      <c r="CAI14" s="110" t="e">
        <f t="shared" si="65"/>
        <v>#DIV/0!</v>
      </c>
      <c r="CAJ14" s="110" t="e">
        <f t="shared" si="65"/>
        <v>#DIV/0!</v>
      </c>
      <c r="CAK14" s="110" t="e">
        <f t="shared" si="65"/>
        <v>#DIV/0!</v>
      </c>
      <c r="CAL14" s="110" t="e">
        <f t="shared" si="65"/>
        <v>#DIV/0!</v>
      </c>
      <c r="CAM14" s="110" t="e">
        <f t="shared" si="65"/>
        <v>#DIV/0!</v>
      </c>
      <c r="CAN14" s="110" t="e">
        <f t="shared" si="65"/>
        <v>#DIV/0!</v>
      </c>
      <c r="CAO14" s="110" t="e">
        <f t="shared" si="65"/>
        <v>#DIV/0!</v>
      </c>
      <c r="CAP14" s="110" t="e">
        <f t="shared" si="65"/>
        <v>#DIV/0!</v>
      </c>
      <c r="CAQ14" s="110" t="e">
        <f t="shared" si="65"/>
        <v>#DIV/0!</v>
      </c>
      <c r="CAR14" s="110" t="e">
        <f t="shared" si="65"/>
        <v>#DIV/0!</v>
      </c>
      <c r="CAS14" s="110" t="e">
        <f t="shared" si="65"/>
        <v>#DIV/0!</v>
      </c>
      <c r="CAT14" s="110" t="e">
        <f t="shared" si="65"/>
        <v>#DIV/0!</v>
      </c>
      <c r="CAU14" s="110" t="e">
        <f t="shared" si="65"/>
        <v>#DIV/0!</v>
      </c>
      <c r="CAV14" s="110" t="e">
        <f t="shared" si="66"/>
        <v>#DIV/0!</v>
      </c>
      <c r="CAW14" s="110" t="e">
        <f t="shared" si="66"/>
        <v>#DIV/0!</v>
      </c>
      <c r="CAX14" s="110" t="e">
        <f t="shared" si="66"/>
        <v>#DIV/0!</v>
      </c>
      <c r="CAY14" s="110" t="e">
        <f t="shared" si="66"/>
        <v>#DIV/0!</v>
      </c>
      <c r="CAZ14" s="110" t="e">
        <f t="shared" si="66"/>
        <v>#DIV/0!</v>
      </c>
      <c r="CBA14" s="110" t="e">
        <f t="shared" si="66"/>
        <v>#DIV/0!</v>
      </c>
      <c r="CBB14" s="110" t="e">
        <f t="shared" si="66"/>
        <v>#DIV/0!</v>
      </c>
      <c r="CBC14" s="110" t="e">
        <f t="shared" si="66"/>
        <v>#DIV/0!</v>
      </c>
      <c r="CBD14" s="110" t="e">
        <f t="shared" si="66"/>
        <v>#DIV/0!</v>
      </c>
      <c r="CBE14" s="110" t="e">
        <f t="shared" si="66"/>
        <v>#DIV/0!</v>
      </c>
      <c r="CBF14" s="110" t="e">
        <f t="shared" si="66"/>
        <v>#DIV/0!</v>
      </c>
      <c r="CBG14" s="110" t="e">
        <f t="shared" si="66"/>
        <v>#DIV/0!</v>
      </c>
      <c r="CBH14" s="110" t="e">
        <f t="shared" si="66"/>
        <v>#DIV/0!</v>
      </c>
      <c r="CBI14" s="110" t="e">
        <f t="shared" si="66"/>
        <v>#DIV/0!</v>
      </c>
      <c r="CBJ14" s="110" t="e">
        <f t="shared" si="66"/>
        <v>#DIV/0!</v>
      </c>
      <c r="CBK14" s="110" t="e">
        <f t="shared" si="66"/>
        <v>#DIV/0!</v>
      </c>
      <c r="CBL14" s="110" t="e">
        <f t="shared" si="67"/>
        <v>#DIV/0!</v>
      </c>
      <c r="CBM14" s="110" t="e">
        <f t="shared" si="67"/>
        <v>#DIV/0!</v>
      </c>
      <c r="CBN14" s="110" t="e">
        <f t="shared" si="67"/>
        <v>#DIV/0!</v>
      </c>
      <c r="CBO14" s="110" t="e">
        <f t="shared" si="67"/>
        <v>#DIV/0!</v>
      </c>
      <c r="CBP14" s="110" t="e">
        <f t="shared" si="67"/>
        <v>#DIV/0!</v>
      </c>
      <c r="CBQ14" s="110" t="e">
        <f t="shared" si="67"/>
        <v>#DIV/0!</v>
      </c>
      <c r="CBR14" s="110" t="e">
        <f t="shared" si="67"/>
        <v>#DIV/0!</v>
      </c>
      <c r="CBS14" s="110" t="e">
        <f t="shared" si="67"/>
        <v>#DIV/0!</v>
      </c>
      <c r="CBT14" s="110" t="e">
        <f t="shared" si="67"/>
        <v>#DIV/0!</v>
      </c>
      <c r="CBU14" s="110" t="e">
        <f t="shared" si="67"/>
        <v>#DIV/0!</v>
      </c>
      <c r="CBV14" s="110" t="e">
        <f t="shared" si="67"/>
        <v>#DIV/0!</v>
      </c>
      <c r="CBW14" s="110" t="e">
        <f t="shared" si="67"/>
        <v>#DIV/0!</v>
      </c>
      <c r="CBX14" s="110" t="e">
        <f t="shared" si="67"/>
        <v>#DIV/0!</v>
      </c>
      <c r="CBY14" s="110" t="e">
        <f t="shared" si="67"/>
        <v>#DIV/0!</v>
      </c>
      <c r="CBZ14" s="110" t="e">
        <f t="shared" si="67"/>
        <v>#DIV/0!</v>
      </c>
      <c r="CCA14" s="110" t="e">
        <f t="shared" si="67"/>
        <v>#DIV/0!</v>
      </c>
      <c r="CCB14" s="110" t="e">
        <f t="shared" si="68"/>
        <v>#DIV/0!</v>
      </c>
      <c r="CCC14" s="162" t="e">
        <f t="shared" si="69"/>
        <v>#DIV/0!</v>
      </c>
      <c r="CCD14" s="97" t="e">
        <f t="shared" si="69"/>
        <v>#DIV/0!</v>
      </c>
      <c r="CCE14" s="97" t="e">
        <f t="shared" si="69"/>
        <v>#DIV/0!</v>
      </c>
      <c r="CCF14" s="97" t="e">
        <f t="shared" si="69"/>
        <v>#DIV/0!</v>
      </c>
      <c r="CCG14" s="97" t="e">
        <f t="shared" si="69"/>
        <v>#DIV/0!</v>
      </c>
      <c r="CCH14" s="97" t="e">
        <f t="shared" si="69"/>
        <v>#DIV/0!</v>
      </c>
      <c r="CCI14" s="97" t="e">
        <f t="shared" si="69"/>
        <v>#DIV/0!</v>
      </c>
      <c r="CCJ14" s="97" t="e">
        <f t="shared" si="69"/>
        <v>#DIV/0!</v>
      </c>
      <c r="CCK14" s="97" t="e">
        <f t="shared" si="69"/>
        <v>#DIV/0!</v>
      </c>
      <c r="CCL14" s="97" t="e">
        <f t="shared" si="69"/>
        <v>#DIV/0!</v>
      </c>
      <c r="CCM14" s="97" t="e">
        <f t="shared" si="69"/>
        <v>#DIV/0!</v>
      </c>
      <c r="CCN14" s="97" t="e">
        <f t="shared" si="69"/>
        <v>#DIV/0!</v>
      </c>
      <c r="CCO14" s="97" t="e">
        <f t="shared" si="69"/>
        <v>#DIV/0!</v>
      </c>
      <c r="CCP14" s="97" t="e">
        <f t="shared" si="69"/>
        <v>#DIV/0!</v>
      </c>
      <c r="CCQ14" s="97" t="e">
        <f t="shared" si="69"/>
        <v>#DIV/0!</v>
      </c>
      <c r="CCR14" s="97" t="e">
        <f t="shared" si="69"/>
        <v>#DIV/0!</v>
      </c>
      <c r="CCS14" s="97" t="e">
        <f t="shared" si="70"/>
        <v>#DIV/0!</v>
      </c>
      <c r="CCT14" s="97" t="e">
        <f t="shared" si="70"/>
        <v>#DIV/0!</v>
      </c>
      <c r="CCU14" s="97" t="e">
        <f t="shared" si="70"/>
        <v>#DIV/0!</v>
      </c>
      <c r="CCV14" s="97" t="e">
        <f t="shared" si="70"/>
        <v>#DIV/0!</v>
      </c>
      <c r="CCW14" s="97" t="e">
        <f t="shared" si="70"/>
        <v>#DIV/0!</v>
      </c>
      <c r="CCX14" s="97" t="e">
        <f t="shared" si="70"/>
        <v>#DIV/0!</v>
      </c>
      <c r="CCY14" s="97" t="e">
        <f t="shared" si="70"/>
        <v>#DIV/0!</v>
      </c>
      <c r="CCZ14" s="97" t="e">
        <f t="shared" si="70"/>
        <v>#DIV/0!</v>
      </c>
      <c r="CDA14" s="97" t="e">
        <f t="shared" si="70"/>
        <v>#DIV/0!</v>
      </c>
      <c r="CDB14" s="97" t="e">
        <f t="shared" si="70"/>
        <v>#DIV/0!</v>
      </c>
      <c r="CDC14" s="97" t="e">
        <f t="shared" si="70"/>
        <v>#DIV/0!</v>
      </c>
      <c r="CDD14" s="97" t="e">
        <f t="shared" si="70"/>
        <v>#DIV/0!</v>
      </c>
      <c r="CDE14" s="97" t="e">
        <f t="shared" si="70"/>
        <v>#DIV/0!</v>
      </c>
      <c r="CDF14" s="97" t="e">
        <f t="shared" si="70"/>
        <v>#DIV/0!</v>
      </c>
      <c r="CDG14" s="97" t="e">
        <f t="shared" si="70"/>
        <v>#DIV/0!</v>
      </c>
      <c r="CDH14" s="97" t="e">
        <f t="shared" si="70"/>
        <v>#DIV/0!</v>
      </c>
      <c r="CDI14" s="97" t="e">
        <f t="shared" si="71"/>
        <v>#DIV/0!</v>
      </c>
      <c r="CDJ14" s="97" t="e">
        <f t="shared" si="71"/>
        <v>#DIV/0!</v>
      </c>
      <c r="CDK14" s="97" t="e">
        <f t="shared" si="71"/>
        <v>#DIV/0!</v>
      </c>
      <c r="CDL14" s="97" t="e">
        <f t="shared" si="71"/>
        <v>#DIV/0!</v>
      </c>
      <c r="CDM14" s="97" t="e">
        <f t="shared" si="71"/>
        <v>#DIV/0!</v>
      </c>
      <c r="CDN14" s="97" t="e">
        <f t="shared" si="71"/>
        <v>#DIV/0!</v>
      </c>
      <c r="CDO14" s="97" t="e">
        <f t="shared" si="71"/>
        <v>#DIV/0!</v>
      </c>
      <c r="CDP14" s="97" t="e">
        <f t="shared" si="71"/>
        <v>#DIV/0!</v>
      </c>
      <c r="CDQ14" s="97" t="e">
        <f t="shared" si="71"/>
        <v>#DIV/0!</v>
      </c>
      <c r="CDR14" s="97" t="e">
        <f t="shared" si="71"/>
        <v>#DIV/0!</v>
      </c>
      <c r="CDS14" s="97" t="e">
        <f t="shared" si="71"/>
        <v>#DIV/0!</v>
      </c>
      <c r="CDT14" s="97" t="e">
        <f t="shared" si="71"/>
        <v>#DIV/0!</v>
      </c>
      <c r="CDU14" s="97" t="e">
        <f t="shared" si="71"/>
        <v>#DIV/0!</v>
      </c>
      <c r="CDV14" s="97" t="e">
        <f t="shared" si="71"/>
        <v>#DIV/0!</v>
      </c>
      <c r="CDW14" s="97" t="e">
        <f t="shared" si="71"/>
        <v>#DIV/0!</v>
      </c>
      <c r="CDX14" s="97" t="e">
        <f t="shared" si="71"/>
        <v>#DIV/0!</v>
      </c>
      <c r="CDY14" s="97" t="e">
        <f t="shared" si="72"/>
        <v>#DIV/0!</v>
      </c>
      <c r="CDZ14" s="97" t="e">
        <f t="shared" si="72"/>
        <v>#DIV/0!</v>
      </c>
      <c r="CEA14" s="97" t="e">
        <f t="shared" si="72"/>
        <v>#DIV/0!</v>
      </c>
      <c r="CEB14" s="97" t="e">
        <f t="shared" si="72"/>
        <v>#DIV/0!</v>
      </c>
      <c r="CEC14" s="97" t="e">
        <f t="shared" si="72"/>
        <v>#DIV/0!</v>
      </c>
      <c r="CED14" s="97" t="e">
        <f t="shared" si="72"/>
        <v>#DIV/0!</v>
      </c>
      <c r="CEE14" s="97" t="e">
        <f t="shared" si="72"/>
        <v>#DIV/0!</v>
      </c>
      <c r="CEF14" s="97" t="e">
        <f t="shared" si="72"/>
        <v>#DIV/0!</v>
      </c>
      <c r="CEG14" s="97" t="e">
        <f t="shared" si="72"/>
        <v>#DIV/0!</v>
      </c>
      <c r="CEH14" s="97" t="e">
        <f t="shared" si="72"/>
        <v>#DIV/0!</v>
      </c>
      <c r="CEI14" s="97" t="e">
        <f t="shared" si="72"/>
        <v>#DIV/0!</v>
      </c>
      <c r="CEJ14" s="97" t="e">
        <f t="shared" si="72"/>
        <v>#DIV/0!</v>
      </c>
      <c r="CEK14" s="97" t="e">
        <f t="shared" si="72"/>
        <v>#DIV/0!</v>
      </c>
      <c r="CEL14" s="97" t="e">
        <f t="shared" si="72"/>
        <v>#DIV/0!</v>
      </c>
      <c r="CEM14" s="97" t="e">
        <f t="shared" si="72"/>
        <v>#DIV/0!</v>
      </c>
      <c r="CEN14" s="97" t="e">
        <f t="shared" si="72"/>
        <v>#DIV/0!</v>
      </c>
      <c r="CEO14" s="97" t="e">
        <f t="shared" si="73"/>
        <v>#DIV/0!</v>
      </c>
      <c r="CEP14" s="162" t="e">
        <f t="shared" si="74"/>
        <v>#DIV/0!</v>
      </c>
      <c r="CEQ14" s="97" t="e">
        <f t="shared" si="74"/>
        <v>#DIV/0!</v>
      </c>
      <c r="CER14" s="97" t="e">
        <f t="shared" si="74"/>
        <v>#DIV/0!</v>
      </c>
      <c r="CES14" s="97" t="e">
        <f t="shared" si="74"/>
        <v>#DIV/0!</v>
      </c>
      <c r="CET14" s="97" t="e">
        <f t="shared" si="74"/>
        <v>#DIV/0!</v>
      </c>
      <c r="CEU14" s="97" t="e">
        <f t="shared" si="74"/>
        <v>#DIV/0!</v>
      </c>
      <c r="CEV14" s="97" t="e">
        <f t="shared" si="74"/>
        <v>#DIV/0!</v>
      </c>
      <c r="CEW14" s="97" t="e">
        <f t="shared" si="74"/>
        <v>#DIV/0!</v>
      </c>
      <c r="CEX14" s="97" t="e">
        <f t="shared" si="74"/>
        <v>#DIV/0!</v>
      </c>
      <c r="CEY14" s="97" t="e">
        <f t="shared" si="74"/>
        <v>#DIV/0!</v>
      </c>
      <c r="CEZ14" s="97" t="e">
        <f t="shared" si="74"/>
        <v>#DIV/0!</v>
      </c>
      <c r="CFA14" s="97" t="e">
        <f t="shared" si="74"/>
        <v>#DIV/0!</v>
      </c>
      <c r="CFB14" s="97" t="e">
        <f t="shared" si="74"/>
        <v>#DIV/0!</v>
      </c>
      <c r="CFC14" s="97" t="e">
        <f t="shared" si="74"/>
        <v>#DIV/0!</v>
      </c>
      <c r="CFD14" s="97" t="e">
        <f t="shared" si="74"/>
        <v>#DIV/0!</v>
      </c>
      <c r="CFE14" s="97" t="e">
        <f t="shared" si="74"/>
        <v>#DIV/0!</v>
      </c>
      <c r="CFF14" s="97" t="e">
        <f t="shared" si="75"/>
        <v>#DIV/0!</v>
      </c>
      <c r="CFG14" s="97" t="e">
        <f t="shared" si="75"/>
        <v>#DIV/0!</v>
      </c>
      <c r="CFH14" s="97" t="e">
        <f t="shared" si="75"/>
        <v>#DIV/0!</v>
      </c>
      <c r="CFI14" s="97" t="e">
        <f t="shared" si="75"/>
        <v>#DIV/0!</v>
      </c>
      <c r="CFJ14" s="97" t="e">
        <f t="shared" si="75"/>
        <v>#DIV/0!</v>
      </c>
      <c r="CFK14" s="97" t="e">
        <f t="shared" si="75"/>
        <v>#DIV/0!</v>
      </c>
      <c r="CFL14" s="97" t="e">
        <f t="shared" si="75"/>
        <v>#DIV/0!</v>
      </c>
      <c r="CFM14" s="97" t="e">
        <f t="shared" si="75"/>
        <v>#DIV/0!</v>
      </c>
      <c r="CFN14" s="97" t="e">
        <f t="shared" si="75"/>
        <v>#DIV/0!</v>
      </c>
      <c r="CFO14" s="97" t="e">
        <f t="shared" si="75"/>
        <v>#DIV/0!</v>
      </c>
      <c r="CFP14" s="97" t="e">
        <f t="shared" si="75"/>
        <v>#DIV/0!</v>
      </c>
      <c r="CFQ14" s="97" t="e">
        <f t="shared" si="75"/>
        <v>#DIV/0!</v>
      </c>
      <c r="CFR14" s="97" t="e">
        <f t="shared" si="75"/>
        <v>#DIV/0!</v>
      </c>
      <c r="CFS14" s="97" t="e">
        <f t="shared" si="75"/>
        <v>#DIV/0!</v>
      </c>
      <c r="CFT14" s="97" t="e">
        <f t="shared" si="75"/>
        <v>#DIV/0!</v>
      </c>
      <c r="CFU14" s="97" t="e">
        <f t="shared" si="75"/>
        <v>#DIV/0!</v>
      </c>
      <c r="CFV14" s="97" t="e">
        <f t="shared" si="76"/>
        <v>#DIV/0!</v>
      </c>
      <c r="CFW14" s="97" t="e">
        <f t="shared" si="76"/>
        <v>#DIV/0!</v>
      </c>
      <c r="CFX14" s="97" t="e">
        <f t="shared" si="76"/>
        <v>#DIV/0!</v>
      </c>
      <c r="CFY14" s="97" t="e">
        <f t="shared" si="76"/>
        <v>#DIV/0!</v>
      </c>
      <c r="CFZ14" s="97" t="e">
        <f t="shared" si="76"/>
        <v>#DIV/0!</v>
      </c>
      <c r="CGA14" s="97" t="e">
        <f t="shared" si="76"/>
        <v>#DIV/0!</v>
      </c>
      <c r="CGB14" s="97" t="e">
        <f t="shared" si="76"/>
        <v>#DIV/0!</v>
      </c>
      <c r="CGC14" s="97" t="e">
        <f t="shared" si="76"/>
        <v>#DIV/0!</v>
      </c>
      <c r="CGD14" s="97" t="e">
        <f t="shared" si="76"/>
        <v>#DIV/0!</v>
      </c>
      <c r="CGE14" s="97" t="e">
        <f t="shared" si="76"/>
        <v>#DIV/0!</v>
      </c>
      <c r="CGF14" s="97" t="e">
        <f t="shared" si="76"/>
        <v>#DIV/0!</v>
      </c>
      <c r="CGG14" s="97" t="e">
        <f t="shared" si="76"/>
        <v>#DIV/0!</v>
      </c>
      <c r="CGH14" s="97" t="e">
        <f t="shared" si="76"/>
        <v>#DIV/0!</v>
      </c>
      <c r="CGI14" s="97" t="e">
        <f t="shared" si="76"/>
        <v>#DIV/0!</v>
      </c>
      <c r="CGJ14" s="97" t="e">
        <f t="shared" si="76"/>
        <v>#DIV/0!</v>
      </c>
      <c r="CGK14" s="97" t="e">
        <f t="shared" si="76"/>
        <v>#DIV/0!</v>
      </c>
      <c r="CGL14" s="97" t="e">
        <f t="shared" si="77"/>
        <v>#DIV/0!</v>
      </c>
      <c r="CGM14" s="97" t="e">
        <f t="shared" si="77"/>
        <v>#DIV/0!</v>
      </c>
      <c r="CGN14" s="97" t="e">
        <f t="shared" si="77"/>
        <v>#DIV/0!</v>
      </c>
      <c r="CGO14" s="97" t="e">
        <f t="shared" si="77"/>
        <v>#DIV/0!</v>
      </c>
      <c r="CGP14" s="97" t="e">
        <f t="shared" si="77"/>
        <v>#DIV/0!</v>
      </c>
      <c r="CGQ14" s="97" t="e">
        <f t="shared" si="77"/>
        <v>#DIV/0!</v>
      </c>
      <c r="CGR14" s="97" t="e">
        <f t="shared" si="77"/>
        <v>#DIV/0!</v>
      </c>
      <c r="CGS14" s="97" t="e">
        <f t="shared" si="77"/>
        <v>#DIV/0!</v>
      </c>
      <c r="CGT14" s="97" t="e">
        <f t="shared" si="77"/>
        <v>#DIV/0!</v>
      </c>
      <c r="CGU14" s="97" t="e">
        <f t="shared" si="77"/>
        <v>#DIV/0!</v>
      </c>
      <c r="CGV14" s="97" t="e">
        <f t="shared" si="77"/>
        <v>#DIV/0!</v>
      </c>
      <c r="CGW14" s="97" t="e">
        <f t="shared" si="77"/>
        <v>#DIV/0!</v>
      </c>
      <c r="CGX14" s="97" t="e">
        <f t="shared" si="77"/>
        <v>#DIV/0!</v>
      </c>
      <c r="CGY14" s="97" t="e">
        <f t="shared" si="77"/>
        <v>#DIV/0!</v>
      </c>
      <c r="CGZ14" s="97" t="e">
        <f t="shared" si="77"/>
        <v>#DIV/0!</v>
      </c>
      <c r="CHA14" s="97" t="e">
        <f t="shared" si="77"/>
        <v>#DIV/0!</v>
      </c>
      <c r="CHB14" s="97" t="e">
        <f t="shared" si="78"/>
        <v>#DIV/0!</v>
      </c>
    </row>
    <row r="15" spans="1:2238" x14ac:dyDescent="0.25">
      <c r="A15" s="456"/>
      <c r="B15" s="421">
        <v>1100</v>
      </c>
      <c r="C15" s="431"/>
      <c r="D15" s="434"/>
      <c r="E15" s="396" t="e">
        <f>AVERAGE(BNK15:BNU15)</f>
        <v>#DIV/0!</v>
      </c>
      <c r="F15" s="397" t="e">
        <f>MAX(BNK15:BNU15)</f>
        <v>#DIV/0!</v>
      </c>
      <c r="G15" s="397" t="e">
        <f>MIN(BNK15:BNU15)</f>
        <v>#DIV/0!</v>
      </c>
      <c r="H15" s="398" t="e">
        <f>AVERAGE(BKU15:BLE15)</f>
        <v>#DIV/0!</v>
      </c>
      <c r="I15" s="399" t="e">
        <f>MAX(BKU15:BLE15)</f>
        <v>#DIV/0!</v>
      </c>
      <c r="J15" s="399" t="e">
        <f>MIN(BKU15:BLE15)</f>
        <v>#DIV/0!</v>
      </c>
      <c r="K15" s="398" t="e">
        <f>AVERAGE(BIE15:BIO15)</f>
        <v>#DIV/0!</v>
      </c>
      <c r="L15" s="399" t="e">
        <f>MAX(BIE15:BIO15)</f>
        <v>#DIV/0!</v>
      </c>
      <c r="M15" s="399" t="e">
        <f>MIN(BIE15:BIO15)</f>
        <v>#DIV/0!</v>
      </c>
      <c r="N15" s="382" t="e">
        <f>AVERAGE(BFO15:BFY15)</f>
        <v>#DIV/0!</v>
      </c>
      <c r="O15" s="384" t="e">
        <f>MAX(BFO15:BFY15)</f>
        <v>#DIV/0!</v>
      </c>
      <c r="P15" s="384" t="e">
        <f>MIN(BFO15:BFY15)</f>
        <v>#DIV/0!</v>
      </c>
      <c r="Q15" s="398" t="e">
        <f>AVERAGE(AYA15:AYJ15)</f>
        <v>#DIV/0!</v>
      </c>
      <c r="R15" s="399" t="e">
        <f>MAX(AYA15:AYJ15)</f>
        <v>#DIV/0!</v>
      </c>
      <c r="S15" s="399" t="e">
        <f>MIN(AYA15:AYJ15)</f>
        <v>#DIV/0!</v>
      </c>
      <c r="T15" s="396" t="e">
        <f>AVERAGE(AVL15:AVV15)</f>
        <v>#DIV/0!</v>
      </c>
      <c r="U15" s="397" t="e">
        <f>MAX(AVL15:AVV15)</f>
        <v>#DIV/0!</v>
      </c>
      <c r="V15" s="397" t="e">
        <f>MIN(AVL15:AVV15)</f>
        <v>#DIV/0!</v>
      </c>
      <c r="W15" s="382" t="e">
        <f>(N15*$A$14*$ASH$24)/K15</f>
        <v>#DIV/0!</v>
      </c>
      <c r="X15" s="400" t="e">
        <f>AVERAGE(BXS15:BYB15)</f>
        <v>#DIV/0!</v>
      </c>
      <c r="Y15" s="382" t="e">
        <f>AVERAGE(BVF15:BVO15)</f>
        <v>#DIV/0!</v>
      </c>
      <c r="Z15" s="384" t="e">
        <f>MAX(BVF15:BVO15)</f>
        <v>#DIV/0!</v>
      </c>
      <c r="AA15" s="384" t="e">
        <f>MIN(BVF15:BVO15)</f>
        <v>#DIV/0!</v>
      </c>
      <c r="AB15" s="382" t="e">
        <f>AVERAGE(CAF15:CAO15)</f>
        <v>#DIV/0!</v>
      </c>
      <c r="AC15" s="384" t="e">
        <f>MAX(CAF15:CAO15)</f>
        <v>#DIV/0!</v>
      </c>
      <c r="AD15" s="375" t="e">
        <f>MIN(CAF15:CAO15)</f>
        <v>#DIV/0!</v>
      </c>
      <c r="AE15" s="369" t="e">
        <f>AVERAGE(CFF15:CFO15)</f>
        <v>#DIV/0!</v>
      </c>
      <c r="AF15" s="372" t="e">
        <f>MAX(CFF15:CFO15)</f>
        <v>#DIV/0!</v>
      </c>
      <c r="AG15" s="373" t="e">
        <f>MIN(CFF15:CFO15)</f>
        <v>#DIV/0!</v>
      </c>
      <c r="AH15" s="59"/>
      <c r="AI15" s="49"/>
      <c r="AJ15" s="49">
        <f t="shared" si="86"/>
        <v>0</v>
      </c>
      <c r="AK15" s="49">
        <f t="shared" si="0"/>
        <v>0</v>
      </c>
      <c r="AL15" s="49"/>
      <c r="AM15" s="49"/>
      <c r="AN15" s="60">
        <f t="shared" si="1"/>
        <v>0</v>
      </c>
      <c r="AO15" s="47"/>
      <c r="AP15" s="47"/>
      <c r="AQ15" s="49"/>
      <c r="AR15" s="47"/>
      <c r="AS15" s="148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59"/>
      <c r="IQ15" s="59"/>
      <c r="IR15" s="59"/>
      <c r="IS15" s="59"/>
      <c r="IT15" s="59"/>
      <c r="IU15" s="59"/>
      <c r="IV15" s="59"/>
      <c r="IW15" s="59"/>
      <c r="IX15" s="59"/>
      <c r="IY15" s="59"/>
      <c r="IZ15" s="59"/>
      <c r="JA15" s="59"/>
      <c r="JB15" s="59"/>
      <c r="JC15" s="59"/>
      <c r="JD15" s="59"/>
      <c r="JE15" s="59"/>
      <c r="JF15" s="59"/>
      <c r="JG15" s="59"/>
      <c r="JH15" s="59"/>
      <c r="JI15" s="59"/>
      <c r="JJ15" s="59"/>
      <c r="JK15" s="59"/>
      <c r="JL15" s="59"/>
      <c r="JM15" s="59"/>
      <c r="JN15" s="59"/>
      <c r="JO15" s="59"/>
      <c r="JP15" s="59"/>
      <c r="JQ15" s="59"/>
      <c r="JR15" s="59"/>
      <c r="JS15" s="59"/>
      <c r="JT15" s="59"/>
      <c r="JU15" s="59"/>
      <c r="JV15" s="59"/>
      <c r="JW15" s="59"/>
      <c r="JX15" s="59"/>
      <c r="JY15" s="59"/>
      <c r="JZ15" s="59"/>
      <c r="KA15" s="59"/>
      <c r="KB15" s="59"/>
      <c r="KC15" s="59"/>
      <c r="KD15" s="59"/>
      <c r="KE15" s="59"/>
      <c r="KF15" s="59"/>
      <c r="KG15" s="59"/>
      <c r="KH15" s="59"/>
      <c r="KI15" s="59"/>
      <c r="KJ15" s="59"/>
      <c r="KK15" s="59"/>
      <c r="KL15" s="59"/>
      <c r="KM15" s="59"/>
      <c r="KN15" s="59"/>
      <c r="KO15" s="59"/>
      <c r="KP15" s="59"/>
      <c r="KQ15" s="59"/>
      <c r="KR15" s="59"/>
      <c r="KS15" s="59"/>
      <c r="KT15" s="59"/>
      <c r="KU15" s="59"/>
      <c r="KV15" s="59"/>
      <c r="KW15" s="59"/>
      <c r="KX15" s="59"/>
      <c r="KY15" s="59"/>
      <c r="KZ15" s="59"/>
      <c r="LA15" s="59"/>
      <c r="LB15" s="59"/>
      <c r="LC15" s="59"/>
      <c r="LD15" s="59"/>
      <c r="LE15" s="59"/>
      <c r="LF15" s="59"/>
      <c r="LG15" s="59"/>
      <c r="LH15" s="59"/>
      <c r="LI15" s="59"/>
      <c r="LJ15" s="59"/>
      <c r="LK15" s="59"/>
      <c r="LL15" s="59"/>
      <c r="LM15" s="59"/>
      <c r="LN15" s="59"/>
      <c r="LO15" s="59"/>
      <c r="LP15" s="59"/>
      <c r="LQ15" s="59"/>
      <c r="LR15" s="59"/>
      <c r="LS15" s="59"/>
      <c r="LT15" s="59"/>
      <c r="LU15" s="59"/>
      <c r="LV15" s="59"/>
      <c r="LW15" s="59"/>
      <c r="LX15" s="59"/>
      <c r="LY15" s="59"/>
      <c r="LZ15" s="59"/>
      <c r="MA15" s="59"/>
      <c r="MB15" s="59"/>
      <c r="MC15" s="59"/>
      <c r="MD15" s="59"/>
      <c r="ME15" s="59"/>
      <c r="MF15" s="59"/>
      <c r="MG15" s="59"/>
      <c r="MH15" s="59"/>
      <c r="MI15" s="59"/>
      <c r="MJ15" s="59"/>
      <c r="MK15" s="59"/>
      <c r="ML15" s="59"/>
      <c r="MM15" s="59"/>
      <c r="MN15" s="59"/>
      <c r="MO15" s="59"/>
      <c r="MP15" s="59"/>
      <c r="MQ15" s="59"/>
      <c r="MR15" s="59"/>
      <c r="MS15" s="59"/>
      <c r="MT15" s="59"/>
      <c r="MU15" s="59"/>
      <c r="MV15" s="59"/>
      <c r="MW15" s="59"/>
      <c r="MX15" s="59"/>
      <c r="MY15" s="59"/>
      <c r="MZ15" s="59"/>
      <c r="NA15" s="59"/>
      <c r="NB15" s="59"/>
      <c r="NC15" s="59"/>
      <c r="ND15" s="59"/>
      <c r="NE15" s="59"/>
      <c r="NF15" s="59"/>
      <c r="NG15" s="59"/>
      <c r="NH15" s="59"/>
      <c r="NI15" s="59"/>
      <c r="NJ15" s="59"/>
      <c r="NK15" s="59"/>
      <c r="NL15" s="59"/>
      <c r="NM15" s="59"/>
      <c r="NN15" s="59"/>
      <c r="NO15" s="59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47"/>
      <c r="QD15" s="47"/>
      <c r="QE15" s="47"/>
      <c r="QF15" s="47"/>
      <c r="QG15" s="47"/>
      <c r="QH15" s="47"/>
      <c r="QI15" s="47"/>
      <c r="QJ15" s="47"/>
      <c r="QK15" s="47"/>
      <c r="QL15" s="47"/>
      <c r="QM15" s="47"/>
      <c r="QN15" s="47"/>
      <c r="QO15" s="47"/>
      <c r="QP15" s="47"/>
      <c r="QQ15" s="47"/>
      <c r="QR15" s="47"/>
      <c r="QS15" s="47"/>
      <c r="QT15" s="47"/>
      <c r="QU15" s="47"/>
      <c r="QV15" s="47"/>
      <c r="QW15" s="47"/>
      <c r="QX15" s="47"/>
      <c r="QY15" s="47"/>
      <c r="QZ15" s="47"/>
      <c r="RA15" s="47"/>
      <c r="RB15" s="47"/>
      <c r="RC15" s="47"/>
      <c r="RD15" s="47"/>
      <c r="RE15" s="47"/>
      <c r="RF15" s="47"/>
      <c r="RG15" s="47"/>
      <c r="RH15" s="47"/>
      <c r="RI15" s="47"/>
      <c r="RJ15" s="47"/>
      <c r="RK15" s="47"/>
      <c r="RL15" s="47"/>
      <c r="RM15" s="47"/>
      <c r="RN15" s="47"/>
      <c r="RO15" s="47"/>
      <c r="RP15" s="47"/>
      <c r="RQ15" s="47"/>
      <c r="RR15" s="47"/>
      <c r="RS15" s="47"/>
      <c r="RT15" s="47"/>
      <c r="RU15" s="47"/>
      <c r="RV15" s="47"/>
      <c r="RW15" s="47"/>
      <c r="RX15" s="47"/>
      <c r="RY15" s="47"/>
      <c r="RZ15" s="47"/>
      <c r="SA15" s="47"/>
      <c r="SB15" s="47"/>
      <c r="SC15" s="47"/>
      <c r="SD15" s="47"/>
      <c r="SE15" s="47"/>
      <c r="SF15" s="47"/>
      <c r="SG15" s="47"/>
      <c r="SH15" s="47"/>
      <c r="SI15" s="47"/>
      <c r="SJ15" s="47"/>
      <c r="SK15" s="47"/>
      <c r="SL15" s="47"/>
      <c r="SM15" s="47"/>
      <c r="SN15" s="47"/>
      <c r="SO15" s="47"/>
      <c r="SP15" s="47"/>
      <c r="SQ15" s="47"/>
      <c r="SR15" s="47"/>
      <c r="SS15" s="47"/>
      <c r="ST15" s="47"/>
      <c r="SU15" s="47"/>
      <c r="SV15" s="47"/>
      <c r="SW15" s="47"/>
      <c r="SX15" s="47"/>
      <c r="SY15" s="47"/>
      <c r="SZ15" s="47"/>
      <c r="TA15" s="47"/>
      <c r="TB15" s="47"/>
      <c r="TC15" s="47"/>
      <c r="TD15" s="47"/>
      <c r="TE15" s="47"/>
      <c r="TF15" s="47"/>
      <c r="TG15" s="47"/>
      <c r="TH15" s="47"/>
      <c r="TI15" s="47"/>
      <c r="TJ15" s="47"/>
      <c r="TK15" s="47"/>
      <c r="TL15" s="47"/>
      <c r="TM15" s="47"/>
      <c r="TN15" s="47"/>
      <c r="TO15" s="47"/>
      <c r="TP15" s="47"/>
      <c r="TQ15" s="47"/>
      <c r="TR15" s="47"/>
      <c r="TS15" s="47"/>
      <c r="TT15" s="47"/>
      <c r="TU15" s="47"/>
      <c r="TV15" s="47"/>
      <c r="TW15" s="47"/>
      <c r="TX15" s="47"/>
      <c r="TY15" s="47"/>
      <c r="TZ15" s="47"/>
      <c r="UA15" s="47"/>
      <c r="UB15" s="47"/>
      <c r="UC15" s="47"/>
      <c r="UD15" s="47"/>
      <c r="UE15" s="47"/>
      <c r="UF15" s="47"/>
      <c r="UG15" s="47"/>
      <c r="UH15" s="47"/>
      <c r="UI15" s="47"/>
      <c r="UJ15" s="47"/>
      <c r="UK15" s="47"/>
      <c r="UL15" s="47"/>
      <c r="UM15" s="47"/>
      <c r="UN15" s="47"/>
      <c r="UO15" s="47"/>
      <c r="UP15" s="47"/>
      <c r="UQ15" s="47"/>
      <c r="UR15" s="47"/>
      <c r="US15" s="47"/>
      <c r="UT15" s="47"/>
      <c r="UU15" s="47"/>
      <c r="UV15" s="47"/>
      <c r="UW15" s="47"/>
      <c r="UX15" s="47"/>
      <c r="UY15" s="47"/>
      <c r="UZ15" s="47"/>
      <c r="VA15" s="47"/>
      <c r="VB15" s="47"/>
      <c r="VC15" s="47"/>
      <c r="VD15" s="47"/>
      <c r="VE15" s="47"/>
      <c r="VF15" s="49"/>
      <c r="VG15" s="49"/>
      <c r="VH15" s="49"/>
      <c r="VI15" s="49"/>
      <c r="VJ15" s="49"/>
      <c r="VK15" s="49"/>
      <c r="VL15" s="49"/>
      <c r="VM15" s="49"/>
      <c r="VN15" s="49"/>
      <c r="VO15" s="49"/>
      <c r="VP15" s="49"/>
      <c r="VQ15" s="49"/>
      <c r="VR15" s="49"/>
      <c r="VS15" s="49"/>
      <c r="VT15" s="49"/>
      <c r="VU15" s="49"/>
      <c r="VV15" s="49"/>
      <c r="VW15" s="49"/>
      <c r="VX15" s="49"/>
      <c r="VY15" s="49"/>
      <c r="VZ15" s="49"/>
      <c r="WA15" s="49"/>
      <c r="WB15" s="49"/>
      <c r="WC15" s="49"/>
      <c r="WD15" s="49"/>
      <c r="WE15" s="49"/>
      <c r="WF15" s="49"/>
      <c r="WG15" s="49"/>
      <c r="WH15" s="49"/>
      <c r="WI15" s="49"/>
      <c r="WJ15" s="49"/>
      <c r="WK15" s="49"/>
      <c r="WL15" s="49"/>
      <c r="WM15" s="49"/>
      <c r="WN15" s="49"/>
      <c r="WO15" s="49"/>
      <c r="WP15" s="49"/>
      <c r="WQ15" s="49"/>
      <c r="WR15" s="49"/>
      <c r="WS15" s="49"/>
      <c r="WT15" s="49"/>
      <c r="WU15" s="49"/>
      <c r="WV15" s="49"/>
      <c r="WW15" s="49"/>
      <c r="WX15" s="49"/>
      <c r="WY15" s="49"/>
      <c r="WZ15" s="49"/>
      <c r="XA15" s="49"/>
      <c r="XB15" s="49"/>
      <c r="XC15" s="49"/>
      <c r="XD15" s="49"/>
      <c r="XE15" s="49"/>
      <c r="XF15" s="49"/>
      <c r="XG15" s="49"/>
      <c r="XH15" s="49"/>
      <c r="XI15" s="49"/>
      <c r="XJ15" s="49"/>
      <c r="XK15" s="49"/>
      <c r="XL15" s="49"/>
      <c r="XM15" s="49"/>
      <c r="XN15" s="49"/>
      <c r="XO15" s="49"/>
      <c r="XP15" s="49"/>
      <c r="XQ15" s="49"/>
      <c r="XR15" s="49"/>
      <c r="XS15" s="49"/>
      <c r="XT15" s="49"/>
      <c r="XU15" s="49"/>
      <c r="XV15" s="61"/>
      <c r="XW15" s="61"/>
      <c r="XX15" s="61"/>
      <c r="XY15" s="61"/>
      <c r="XZ15" s="61"/>
      <c r="YA15" s="61"/>
      <c r="YB15" s="61"/>
      <c r="YC15" s="61"/>
      <c r="YD15" s="61"/>
      <c r="YE15" s="61"/>
      <c r="YF15" s="61"/>
      <c r="YG15" s="61"/>
      <c r="YH15" s="61"/>
      <c r="YI15" s="61"/>
      <c r="YJ15" s="61"/>
      <c r="YK15" s="61"/>
      <c r="YL15" s="61"/>
      <c r="YM15" s="61"/>
      <c r="YN15" s="61"/>
      <c r="YO15" s="61"/>
      <c r="YP15" s="61"/>
      <c r="YQ15" s="61"/>
      <c r="YR15" s="61"/>
      <c r="YS15" s="61"/>
      <c r="YT15" s="61"/>
      <c r="YU15" s="61"/>
      <c r="YV15" s="61"/>
      <c r="YW15" s="61"/>
      <c r="YX15" s="61"/>
      <c r="YY15" s="61"/>
      <c r="YZ15" s="61"/>
      <c r="ZA15" s="61"/>
      <c r="ZB15" s="61"/>
      <c r="ZC15" s="61"/>
      <c r="ZD15" s="61"/>
      <c r="ZE15" s="61"/>
      <c r="ZF15" s="61"/>
      <c r="ZG15" s="61"/>
      <c r="ZH15" s="61"/>
      <c r="ZI15" s="61"/>
      <c r="ZJ15" s="61"/>
      <c r="ZK15" s="61"/>
      <c r="ZL15" s="61"/>
      <c r="ZM15" s="61"/>
      <c r="ZN15" s="61"/>
      <c r="ZO15" s="61"/>
      <c r="ZP15" s="61"/>
      <c r="ZQ15" s="61"/>
      <c r="ZR15" s="61"/>
      <c r="ZS15" s="61"/>
      <c r="ZT15" s="61"/>
      <c r="ZU15" s="61"/>
      <c r="ZV15" s="61"/>
      <c r="ZW15" s="61"/>
      <c r="ZX15" s="61"/>
      <c r="ZY15" s="61"/>
      <c r="ZZ15" s="61"/>
      <c r="AAA15" s="61"/>
      <c r="AAB15" s="61"/>
      <c r="AAC15" s="61"/>
      <c r="AAD15" s="61"/>
      <c r="AAE15" s="61"/>
      <c r="AAF15" s="61"/>
      <c r="AAG15" s="61"/>
      <c r="AAH15" s="61"/>
      <c r="AAI15" s="49"/>
      <c r="AAJ15" s="49"/>
      <c r="AAK15" s="49"/>
      <c r="AAL15" s="49"/>
      <c r="AAM15" s="49"/>
      <c r="AAN15" s="49"/>
      <c r="AAO15" s="49"/>
      <c r="AAP15" s="49"/>
      <c r="AAQ15" s="49"/>
      <c r="AAR15" s="49"/>
      <c r="AAS15" s="49"/>
      <c r="AAT15" s="49"/>
      <c r="AAU15" s="49"/>
      <c r="AAV15" s="49"/>
      <c r="AAW15" s="49"/>
      <c r="AAX15" s="49"/>
      <c r="AAY15" s="49"/>
      <c r="AAZ15" s="49"/>
      <c r="ABA15" s="49"/>
      <c r="ABB15" s="49"/>
      <c r="ABC15" s="49"/>
      <c r="ABD15" s="49"/>
      <c r="ABE15" s="49"/>
      <c r="ABF15" s="49"/>
      <c r="ABG15" s="49"/>
      <c r="ABH15" s="49"/>
      <c r="ABI15" s="49"/>
      <c r="ABJ15" s="49"/>
      <c r="ABK15" s="49"/>
      <c r="ABL15" s="49"/>
      <c r="ABM15" s="49"/>
      <c r="ABN15" s="49"/>
      <c r="ABO15" s="49"/>
      <c r="ABP15" s="49"/>
      <c r="ABQ15" s="49"/>
      <c r="ABR15" s="49"/>
      <c r="ABS15" s="49"/>
      <c r="ABT15" s="49"/>
      <c r="ABU15" s="49"/>
      <c r="ABV15" s="49"/>
      <c r="ABW15" s="49"/>
      <c r="ABX15" s="49"/>
      <c r="ABY15" s="49"/>
      <c r="ABZ15" s="49"/>
      <c r="ACA15" s="49"/>
      <c r="ACB15" s="49"/>
      <c r="ACC15" s="49"/>
      <c r="ACD15" s="49"/>
      <c r="ACE15" s="49"/>
      <c r="ACF15" s="49"/>
      <c r="ACG15" s="49"/>
      <c r="ACH15" s="49"/>
      <c r="ACI15" s="49"/>
      <c r="ACJ15" s="49"/>
      <c r="ACK15" s="49"/>
      <c r="ACL15" s="49"/>
      <c r="ACM15" s="49"/>
      <c r="ACN15" s="49"/>
      <c r="ACO15" s="49"/>
      <c r="ACP15" s="49"/>
      <c r="ACQ15" s="49"/>
      <c r="ACR15" s="49"/>
      <c r="ACS15" s="49"/>
      <c r="ACT15" s="49"/>
      <c r="ACU15" s="49"/>
      <c r="ACV15" s="49"/>
      <c r="ACW15" s="49"/>
      <c r="ACX15" s="49"/>
      <c r="ACY15" s="62"/>
      <c r="ACZ15" s="62"/>
      <c r="ADA15" s="62"/>
      <c r="ADB15" s="62"/>
      <c r="ADC15" s="62"/>
      <c r="ADD15" s="62"/>
      <c r="ADE15" s="62"/>
      <c r="ADF15" s="62"/>
      <c r="ADG15" s="62"/>
      <c r="ADH15" s="62"/>
      <c r="ADI15" s="62"/>
      <c r="ADJ15" s="62"/>
      <c r="ADK15" s="62"/>
      <c r="ADL15" s="62"/>
      <c r="ADM15" s="62"/>
      <c r="ADN15" s="62"/>
      <c r="ADO15" s="62"/>
      <c r="ADP15" s="62"/>
      <c r="ADQ15" s="62"/>
      <c r="ADR15" s="62"/>
      <c r="ADS15" s="62"/>
      <c r="ADT15" s="62"/>
      <c r="ADU15" s="62"/>
      <c r="ADV15" s="62"/>
      <c r="ADW15" s="62"/>
      <c r="ADX15" s="62"/>
      <c r="ADY15" s="62"/>
      <c r="ADZ15" s="62"/>
      <c r="AEA15" s="62"/>
      <c r="AEB15" s="62"/>
      <c r="AEC15" s="62"/>
      <c r="AED15" s="62"/>
      <c r="AEE15" s="62"/>
      <c r="AEF15" s="62"/>
      <c r="AEG15" s="62"/>
      <c r="AEH15" s="62"/>
      <c r="AEI15" s="62"/>
      <c r="AEJ15" s="62"/>
      <c r="AEK15" s="62"/>
      <c r="AEL15" s="62"/>
      <c r="AEM15" s="62"/>
      <c r="AEN15" s="62"/>
      <c r="AEO15" s="62"/>
      <c r="AEP15" s="62"/>
      <c r="AEQ15" s="62"/>
      <c r="AER15" s="62"/>
      <c r="AES15" s="62"/>
      <c r="AET15" s="62"/>
      <c r="AEU15" s="62"/>
      <c r="AEV15" s="62"/>
      <c r="AEW15" s="62"/>
      <c r="AEX15" s="62"/>
      <c r="AEY15" s="62"/>
      <c r="AEZ15" s="62"/>
      <c r="AFA15" s="62"/>
      <c r="AFB15" s="62"/>
      <c r="AFC15" s="62"/>
      <c r="AFD15" s="62"/>
      <c r="AFE15" s="62"/>
      <c r="AFF15" s="62"/>
      <c r="AFG15" s="62"/>
      <c r="AFH15" s="62"/>
      <c r="AFI15" s="62"/>
      <c r="AFJ15" s="62"/>
      <c r="AFK15" s="62"/>
      <c r="AFL15" s="62"/>
      <c r="AFM15" s="62"/>
      <c r="AFN15" s="62"/>
      <c r="AFO15" s="59"/>
      <c r="AFP15" s="59"/>
      <c r="AFQ15" s="59"/>
      <c r="AFR15" s="59"/>
      <c r="AFS15" s="59"/>
      <c r="AFT15" s="59"/>
      <c r="AFU15" s="59"/>
      <c r="AFV15" s="59"/>
      <c r="AFW15" s="59"/>
      <c r="AFX15" s="59"/>
      <c r="AFY15" s="59"/>
      <c r="AFZ15" s="59"/>
      <c r="AGA15" s="59"/>
      <c r="AGB15" s="59"/>
      <c r="AGC15" s="59"/>
      <c r="AGD15" s="59"/>
      <c r="AGE15" s="59"/>
      <c r="AGF15" s="59"/>
      <c r="AGG15" s="59"/>
      <c r="AGH15" s="59"/>
      <c r="AGI15" s="59"/>
      <c r="AGJ15" s="59"/>
      <c r="AGK15" s="59"/>
      <c r="AGL15" s="59"/>
      <c r="AGM15" s="59"/>
      <c r="AGN15" s="59"/>
      <c r="AGO15" s="59"/>
      <c r="AGP15" s="59"/>
      <c r="AGQ15" s="59"/>
      <c r="AGR15" s="59"/>
      <c r="AGS15" s="59"/>
      <c r="AGT15" s="59"/>
      <c r="AGU15" s="59"/>
      <c r="AGV15" s="59"/>
      <c r="AGW15" s="59"/>
      <c r="AGX15" s="59"/>
      <c r="AGY15" s="59"/>
      <c r="AGZ15" s="59"/>
      <c r="AHA15" s="59"/>
      <c r="AHB15" s="59"/>
      <c r="AHC15" s="59"/>
      <c r="AHD15" s="59"/>
      <c r="AHE15" s="59"/>
      <c r="AHF15" s="59"/>
      <c r="AHG15" s="59"/>
      <c r="AHH15" s="59"/>
      <c r="AHI15" s="59"/>
      <c r="AHJ15" s="59"/>
      <c r="AHK15" s="59"/>
      <c r="AHL15" s="59"/>
      <c r="AHM15" s="59"/>
      <c r="AHN15" s="59"/>
      <c r="AHO15" s="59"/>
      <c r="AHP15" s="59"/>
      <c r="AHQ15" s="59"/>
      <c r="AHR15" s="59"/>
      <c r="AHS15" s="59"/>
      <c r="AHT15" s="59"/>
      <c r="AHU15" s="59"/>
      <c r="AHV15" s="59"/>
      <c r="AHW15" s="59"/>
      <c r="AHX15" s="59"/>
      <c r="AHY15" s="59"/>
      <c r="AHZ15" s="59"/>
      <c r="AIA15" s="59"/>
      <c r="AIB15" s="59"/>
      <c r="AIC15" s="59"/>
      <c r="AID15" s="59"/>
      <c r="AIE15" s="63"/>
      <c r="AIF15" s="47"/>
      <c r="AIG15" s="47"/>
      <c r="AIH15" s="47"/>
      <c r="AII15" s="47"/>
      <c r="AIJ15" s="47"/>
      <c r="AIK15" s="47"/>
      <c r="AIL15" s="47"/>
      <c r="AIM15" s="47"/>
      <c r="AIN15" s="47"/>
      <c r="AIO15" s="47"/>
      <c r="AIP15" s="47"/>
      <c r="AIQ15" s="47"/>
      <c r="AIR15" s="47"/>
      <c r="AIS15" s="47"/>
      <c r="AIT15" s="47"/>
      <c r="AIU15" s="47"/>
      <c r="AIV15" s="47"/>
      <c r="AIW15" s="47"/>
      <c r="AIX15" s="47"/>
      <c r="AIY15" s="47"/>
      <c r="AIZ15" s="47"/>
      <c r="AJA15" s="47"/>
      <c r="AJB15" s="47"/>
      <c r="AJC15" s="47"/>
      <c r="AJD15" s="47"/>
      <c r="AJE15" s="47"/>
      <c r="AJF15" s="47"/>
      <c r="AJG15" s="47"/>
      <c r="AJH15" s="47"/>
      <c r="AJI15" s="47"/>
      <c r="AJJ15" s="47"/>
      <c r="AJK15" s="47"/>
      <c r="AJL15" s="47"/>
      <c r="AJM15" s="47"/>
      <c r="AJN15" s="47"/>
      <c r="AJO15" s="47"/>
      <c r="AJP15" s="47"/>
      <c r="AJQ15" s="47"/>
      <c r="AJR15" s="47"/>
      <c r="AJS15" s="47"/>
      <c r="AJT15" s="47"/>
      <c r="AJU15" s="47"/>
      <c r="AJV15" s="47"/>
      <c r="AJW15" s="47"/>
      <c r="AJX15" s="47"/>
      <c r="AJY15" s="47"/>
      <c r="AJZ15" s="47"/>
      <c r="AKA15" s="47"/>
      <c r="AKB15" s="47"/>
      <c r="AKC15" s="47"/>
      <c r="AKD15" s="47"/>
      <c r="AKE15" s="47"/>
      <c r="AKF15" s="47"/>
      <c r="AKG15" s="47"/>
      <c r="AKH15" s="47"/>
      <c r="AKI15" s="47"/>
      <c r="AKJ15" s="47"/>
      <c r="AKK15" s="47"/>
      <c r="AKL15" s="47"/>
      <c r="AKM15" s="47"/>
      <c r="AKN15" s="47"/>
      <c r="AKO15" s="47"/>
      <c r="AKP15" s="47"/>
      <c r="AKQ15" s="47"/>
      <c r="AKR15" s="47"/>
      <c r="AKS15" s="441"/>
      <c r="AKT15" s="285">
        <f>P80_C3_LAMINAR_cpcambiado!$B$1*P80_C3_LAMINAR_cpcambiado!$B$3</f>
        <v>1.487864E-8</v>
      </c>
      <c r="AKU15" s="17">
        <f>P80_C3_LAMINAR_cpcambiado!$B$1*(P80_C3_LAMINAR_cpcambiado!$B$2)</f>
        <v>2.1255199999999999E-9</v>
      </c>
      <c r="AKV15" s="17">
        <f>P80_C3_LAMINAR_cpcambiado!$B$1*($D$2)</f>
        <v>2.3912100000000001E-9</v>
      </c>
      <c r="AKW15" s="17">
        <f>P80_C3_LAMINAR_cpcambiado!$B$1*($D$2)</f>
        <v>2.3912100000000001E-9</v>
      </c>
      <c r="AKX15" s="17">
        <f>P80_C3_LAMINAR_cpcambiado!$B$1*($D$2)</f>
        <v>2.3912100000000001E-9</v>
      </c>
      <c r="AKY15" s="17">
        <f>P80_C3_LAMINAR_cpcambiado!$B$1*($D$2)</f>
        <v>2.3912100000000001E-9</v>
      </c>
      <c r="AKZ15" s="17">
        <f>P80_C3_LAMINAR_cpcambiado!$B$1*($D$2)</f>
        <v>2.3912100000000001E-9</v>
      </c>
      <c r="ALA15" s="17">
        <f>P80_C3_LAMINAR_cpcambiado!$B$1*($D$2)</f>
        <v>2.3912100000000001E-9</v>
      </c>
      <c r="ALB15" s="17">
        <f>P80_C3_LAMINAR_cpcambiado!$B$1*($D$2)</f>
        <v>2.3912100000000001E-9</v>
      </c>
      <c r="ALC15" s="17">
        <f>P80_C3_LAMINAR_cpcambiado!$B$1*($D$2)</f>
        <v>2.3912100000000001E-9</v>
      </c>
      <c r="ALD15" s="17">
        <f>P80_C3_LAMINAR_cpcambiado!$B$1*($D$2)</f>
        <v>2.3912100000000001E-9</v>
      </c>
      <c r="ALE15" s="17">
        <f>P80_C3_LAMINAR_cpcambiado!$B$1*($D$2)</f>
        <v>2.3912100000000001E-9</v>
      </c>
      <c r="ALF15" s="17">
        <f>P80_C3_LAMINAR_cpcambiado!$B$1*($D$2)</f>
        <v>2.3912100000000001E-9</v>
      </c>
      <c r="ALG15" s="17">
        <f>P80_C3_LAMINAR_cpcambiado!$B$1*($D$2)</f>
        <v>2.3912100000000001E-9</v>
      </c>
      <c r="ALH15" s="17">
        <f>P80_C3_LAMINAR_cpcambiado!$B$1*($D$2)</f>
        <v>2.3912100000000001E-9</v>
      </c>
      <c r="ALI15" s="17">
        <f>P80_C3_LAMINAR_cpcambiado!$B$1*($D$2)</f>
        <v>2.3912100000000001E-9</v>
      </c>
      <c r="ALJ15" s="17">
        <f>P80_C3_LAMINAR_cpcambiado!$B$1*($D$2)</f>
        <v>2.3912100000000001E-9</v>
      </c>
      <c r="ALK15" s="17">
        <f>P80_C3_LAMINAR_cpcambiado!$B$1*($D$2)</f>
        <v>2.3912100000000001E-9</v>
      </c>
      <c r="ALL15" s="17">
        <f>P80_C3_LAMINAR_cpcambiado!$B$1*($D$2)</f>
        <v>2.3912100000000001E-9</v>
      </c>
      <c r="ALM15" s="17">
        <f>P80_C3_LAMINAR_cpcambiado!$B$1*($D$2)</f>
        <v>2.3912100000000001E-9</v>
      </c>
      <c r="ALN15" s="17">
        <f>P80_C3_LAMINAR_cpcambiado!$B$1*($D$2)</f>
        <v>2.3912100000000001E-9</v>
      </c>
      <c r="ALO15" s="17">
        <f>P80_C3_LAMINAR_cpcambiado!$B$1*($D$2)</f>
        <v>2.3912100000000001E-9</v>
      </c>
      <c r="ALP15" s="17">
        <f>P80_C3_LAMINAR_cpcambiado!$B$1*($D$2)</f>
        <v>2.3912100000000001E-9</v>
      </c>
      <c r="ALQ15" s="17">
        <f>P80_C3_LAMINAR_cpcambiado!$B$1*($D$2)</f>
        <v>2.3912100000000001E-9</v>
      </c>
      <c r="ALR15" s="17">
        <f>P80_C3_LAMINAR_cpcambiado!$B$1*($D$2)</f>
        <v>2.3912100000000001E-9</v>
      </c>
      <c r="ALS15" s="17">
        <f>P80_C3_LAMINAR_cpcambiado!$B$1*($D$2)</f>
        <v>2.3912100000000001E-9</v>
      </c>
      <c r="ALT15" s="17">
        <f>P80_C3_LAMINAR_cpcambiado!$B$1*($D$2)</f>
        <v>2.3912100000000001E-9</v>
      </c>
      <c r="ALU15" s="17">
        <f>P80_C3_LAMINAR_cpcambiado!$B$1*($D$2)</f>
        <v>2.3912100000000001E-9</v>
      </c>
      <c r="ALV15" s="17">
        <f>P80_C3_LAMINAR_cpcambiado!$B$1*($D$2)</f>
        <v>2.3912100000000001E-9</v>
      </c>
      <c r="ALW15" s="17">
        <f>P80_C3_LAMINAR_cpcambiado!$B$1*($D$2)</f>
        <v>2.3912100000000001E-9</v>
      </c>
      <c r="ALX15" s="17">
        <f>P80_C3_LAMINAR_cpcambiado!$B$1*($D$2)</f>
        <v>2.3912100000000001E-9</v>
      </c>
      <c r="ALY15" s="17">
        <f>P80_C3_LAMINAR_cpcambiado!$B$1*($D$2)</f>
        <v>2.3912100000000001E-9</v>
      </c>
      <c r="ALZ15" s="17">
        <f>P80_C3_LAMINAR_cpcambiado!$B$1*($D$2)</f>
        <v>2.3912100000000001E-9</v>
      </c>
      <c r="AMA15" s="17">
        <f>P80_C3_LAMINAR_cpcambiado!$B$1*($D$2)</f>
        <v>2.3912100000000001E-9</v>
      </c>
      <c r="AMB15" s="17">
        <f>P80_C3_LAMINAR_cpcambiado!$B$1*($D$2)</f>
        <v>2.3912100000000001E-9</v>
      </c>
      <c r="AMC15" s="17">
        <f>P80_C3_LAMINAR_cpcambiado!$B$1*($D$2)</f>
        <v>2.3912100000000001E-9</v>
      </c>
      <c r="AMD15" s="17">
        <f>P80_C3_LAMINAR_cpcambiado!$B$1*($D$2)</f>
        <v>2.3912100000000001E-9</v>
      </c>
      <c r="AME15" s="17">
        <f>P80_C3_LAMINAR_cpcambiado!$B$1*($D$2)</f>
        <v>2.3912100000000001E-9</v>
      </c>
      <c r="AMF15" s="17">
        <f>P80_C3_LAMINAR_cpcambiado!$B$1*($D$2)</f>
        <v>2.3912100000000001E-9</v>
      </c>
      <c r="AMG15" s="17">
        <f>P80_C3_LAMINAR_cpcambiado!$B$1*($D$2)</f>
        <v>2.3912100000000001E-9</v>
      </c>
      <c r="AMH15" s="17">
        <f>P80_C3_LAMINAR_cpcambiado!$B$1*($D$2)</f>
        <v>2.3912100000000001E-9</v>
      </c>
      <c r="AMI15" s="17">
        <f>P80_C3_LAMINAR_cpcambiado!$B$1*($D$2)</f>
        <v>2.3912100000000001E-9</v>
      </c>
      <c r="AMJ15" s="17">
        <f>P80_C3_LAMINAR_cpcambiado!$B$1*($D$2)</f>
        <v>2.3912100000000001E-9</v>
      </c>
      <c r="AMK15" s="17">
        <f>P80_C3_LAMINAR_cpcambiado!$B$1*($D$2)</f>
        <v>2.3912100000000001E-9</v>
      </c>
      <c r="AML15" s="17">
        <f>P80_C3_LAMINAR_cpcambiado!$B$1*($D$2)</f>
        <v>2.3912100000000001E-9</v>
      </c>
      <c r="AMM15" s="17">
        <f>P80_C3_LAMINAR_cpcambiado!$B$1*($D$2)</f>
        <v>2.3912100000000001E-9</v>
      </c>
      <c r="AMN15" s="17">
        <f>P80_C3_LAMINAR_cpcambiado!$B$1*($D$2)</f>
        <v>2.3912100000000001E-9</v>
      </c>
      <c r="AMO15" s="17">
        <f>P80_C3_LAMINAR_cpcambiado!$B$1*($D$2)</f>
        <v>2.3912100000000001E-9</v>
      </c>
      <c r="AMP15" s="17">
        <f>P80_C3_LAMINAR_cpcambiado!$B$1*($D$2)</f>
        <v>2.3912100000000001E-9</v>
      </c>
      <c r="AMQ15" s="17">
        <f>P80_C3_LAMINAR_cpcambiado!$B$1*($D$2)</f>
        <v>2.3912100000000001E-9</v>
      </c>
      <c r="AMR15" s="17">
        <f>P80_C3_LAMINAR_cpcambiado!$B$1*($D$2)</f>
        <v>2.3912100000000001E-9</v>
      </c>
      <c r="AMS15" s="17">
        <f>P80_C3_LAMINAR_cpcambiado!$B$1*($D$2)</f>
        <v>2.3912100000000001E-9</v>
      </c>
      <c r="AMT15" s="17">
        <f>P80_C3_LAMINAR_cpcambiado!$B$1*($D$2)</f>
        <v>2.3912100000000001E-9</v>
      </c>
      <c r="AMU15" s="17">
        <f>P80_C3_LAMINAR_cpcambiado!$B$1*($D$2)</f>
        <v>2.3912100000000001E-9</v>
      </c>
      <c r="AMV15" s="17">
        <f>P80_C3_LAMINAR_cpcambiado!$B$1*($D$2)</f>
        <v>2.3912100000000001E-9</v>
      </c>
      <c r="AMW15" s="17">
        <f>P80_C3_LAMINAR_cpcambiado!$B$1*($D$2)</f>
        <v>2.3912100000000001E-9</v>
      </c>
      <c r="AMX15" s="17">
        <f>P80_C3_LAMINAR_cpcambiado!$B$1*($D$2)</f>
        <v>2.3912100000000001E-9</v>
      </c>
      <c r="AMY15" s="17">
        <f>P80_C3_LAMINAR_cpcambiado!$B$1*($D$2)</f>
        <v>2.3912100000000001E-9</v>
      </c>
      <c r="AMZ15" s="17">
        <f>P80_C3_LAMINAR_cpcambiado!$B$1*($D$2)</f>
        <v>2.3912100000000001E-9</v>
      </c>
      <c r="ANA15" s="17">
        <f>P80_C3_LAMINAR_cpcambiado!$B$1*($D$2)</f>
        <v>2.3912100000000001E-9</v>
      </c>
      <c r="ANB15" s="17">
        <f>P80_C3_LAMINAR_cpcambiado!$B$1*($D$2)</f>
        <v>2.3912100000000001E-9</v>
      </c>
      <c r="ANC15" s="17">
        <f>P80_C3_LAMINAR_cpcambiado!$B$1*($D$2)</f>
        <v>2.3912100000000001E-9</v>
      </c>
      <c r="AND15" s="17">
        <f>P80_C3_LAMINAR_cpcambiado!$B$1*($D$2)</f>
        <v>2.3912100000000001E-9</v>
      </c>
      <c r="ANE15" s="17">
        <f>P80_C3_LAMINAR_cpcambiado!$B$1*($D$2)</f>
        <v>2.3912100000000001E-9</v>
      </c>
      <c r="ANF15" s="17">
        <f>P80_C3_LAMINAR_cpcambiado!$B$1*($D$2)</f>
        <v>2.3912100000000001E-9</v>
      </c>
      <c r="ANG15" s="17">
        <f>P80_C3_LAMINAR_cpcambiado!$B$1*($B$2)</f>
        <v>2.1255199999999999E-9</v>
      </c>
      <c r="ANH15" s="287">
        <f t="shared" si="79"/>
        <v>0</v>
      </c>
      <c r="ANI15" s="287">
        <f t="shared" si="2"/>
        <v>0</v>
      </c>
      <c r="ANJ15" s="287">
        <f t="shared" si="2"/>
        <v>0</v>
      </c>
      <c r="ANK15" s="287">
        <f t="shared" si="2"/>
        <v>0</v>
      </c>
      <c r="ANL15" s="287">
        <f t="shared" si="2"/>
        <v>0</v>
      </c>
      <c r="ANM15" s="287">
        <f t="shared" si="2"/>
        <v>0</v>
      </c>
      <c r="ANN15" s="287">
        <f t="shared" si="2"/>
        <v>0</v>
      </c>
      <c r="ANO15" s="287">
        <f t="shared" si="2"/>
        <v>0</v>
      </c>
      <c r="ANP15" s="287">
        <f t="shared" si="2"/>
        <v>0</v>
      </c>
      <c r="ANQ15" s="287">
        <f t="shared" si="2"/>
        <v>0</v>
      </c>
      <c r="ANR15" s="287">
        <f t="shared" si="2"/>
        <v>0</v>
      </c>
      <c r="ANS15" s="287">
        <f t="shared" si="2"/>
        <v>0</v>
      </c>
      <c r="ANT15" s="287">
        <f t="shared" si="2"/>
        <v>0</v>
      </c>
      <c r="ANU15" s="287">
        <f t="shared" si="2"/>
        <v>0</v>
      </c>
      <c r="ANV15" s="287">
        <f t="shared" si="2"/>
        <v>0</v>
      </c>
      <c r="ANW15" s="287">
        <f t="shared" si="2"/>
        <v>0</v>
      </c>
      <c r="ANX15" s="287">
        <f t="shared" si="2"/>
        <v>0</v>
      </c>
      <c r="ANY15" s="287">
        <f t="shared" si="3"/>
        <v>0</v>
      </c>
      <c r="ANZ15" s="287">
        <f t="shared" si="3"/>
        <v>0</v>
      </c>
      <c r="AOA15" s="287">
        <f t="shared" si="3"/>
        <v>0</v>
      </c>
      <c r="AOB15" s="287">
        <f t="shared" si="3"/>
        <v>0</v>
      </c>
      <c r="AOC15" s="287">
        <f t="shared" si="3"/>
        <v>0</v>
      </c>
      <c r="AOD15" s="287">
        <f t="shared" si="3"/>
        <v>0</v>
      </c>
      <c r="AOE15" s="287">
        <f t="shared" si="3"/>
        <v>0</v>
      </c>
      <c r="AOF15" s="287">
        <f t="shared" si="3"/>
        <v>0</v>
      </c>
      <c r="AOG15" s="287">
        <f t="shared" si="3"/>
        <v>0</v>
      </c>
      <c r="AOH15" s="287">
        <f t="shared" si="3"/>
        <v>0</v>
      </c>
      <c r="AOI15" s="287">
        <f t="shared" si="3"/>
        <v>0</v>
      </c>
      <c r="AOJ15" s="287">
        <f t="shared" si="3"/>
        <v>0</v>
      </c>
      <c r="AOK15" s="287">
        <f t="shared" si="3"/>
        <v>0</v>
      </c>
      <c r="AOL15" s="287">
        <f t="shared" si="3"/>
        <v>0</v>
      </c>
      <c r="AOM15" s="287">
        <f t="shared" si="3"/>
        <v>0</v>
      </c>
      <c r="AON15" s="287">
        <f t="shared" si="3"/>
        <v>0</v>
      </c>
      <c r="AOO15" s="287">
        <f t="shared" si="4"/>
        <v>0</v>
      </c>
      <c r="AOP15" s="287">
        <f t="shared" si="4"/>
        <v>0</v>
      </c>
      <c r="AOQ15" s="287">
        <f t="shared" si="4"/>
        <v>0</v>
      </c>
      <c r="AOR15" s="287">
        <f t="shared" si="4"/>
        <v>0</v>
      </c>
      <c r="AOS15" s="287">
        <f t="shared" si="4"/>
        <v>0</v>
      </c>
      <c r="AOT15" s="287">
        <f t="shared" si="4"/>
        <v>0</v>
      </c>
      <c r="AOU15" s="287">
        <f t="shared" si="4"/>
        <v>0</v>
      </c>
      <c r="AOV15" s="287">
        <f t="shared" si="4"/>
        <v>0</v>
      </c>
      <c r="AOW15" s="287">
        <f t="shared" si="4"/>
        <v>0</v>
      </c>
      <c r="AOX15" s="287">
        <f t="shared" si="4"/>
        <v>0</v>
      </c>
      <c r="AOY15" s="287">
        <f t="shared" si="4"/>
        <v>0</v>
      </c>
      <c r="AOZ15" s="287">
        <f t="shared" si="4"/>
        <v>0</v>
      </c>
      <c r="APA15" s="287">
        <f t="shared" si="4"/>
        <v>0</v>
      </c>
      <c r="APB15" s="287">
        <f t="shared" si="4"/>
        <v>0</v>
      </c>
      <c r="APC15" s="287">
        <f t="shared" si="4"/>
        <v>0</v>
      </c>
      <c r="APD15" s="287">
        <f t="shared" si="4"/>
        <v>0</v>
      </c>
      <c r="APE15" s="287">
        <f t="shared" si="5"/>
        <v>0</v>
      </c>
      <c r="APF15" s="287">
        <f t="shared" si="5"/>
        <v>0</v>
      </c>
      <c r="APG15" s="287">
        <f t="shared" si="5"/>
        <v>0</v>
      </c>
      <c r="APH15" s="287">
        <f t="shared" si="5"/>
        <v>0</v>
      </c>
      <c r="API15" s="287">
        <f t="shared" si="5"/>
        <v>0</v>
      </c>
      <c r="APJ15" s="287">
        <f t="shared" si="5"/>
        <v>0</v>
      </c>
      <c r="APK15" s="287">
        <f t="shared" si="5"/>
        <v>0</v>
      </c>
      <c r="APL15" s="287">
        <f t="shared" si="5"/>
        <v>0</v>
      </c>
      <c r="APM15" s="287">
        <f t="shared" si="5"/>
        <v>0</v>
      </c>
      <c r="APN15" s="287">
        <f t="shared" si="5"/>
        <v>0</v>
      </c>
      <c r="APO15" s="287">
        <f t="shared" si="5"/>
        <v>0</v>
      </c>
      <c r="APP15" s="287">
        <f t="shared" si="5"/>
        <v>0</v>
      </c>
      <c r="APQ15" s="287">
        <f t="shared" si="5"/>
        <v>0</v>
      </c>
      <c r="APR15" s="287">
        <f t="shared" si="5"/>
        <v>0</v>
      </c>
      <c r="APS15" s="287">
        <f t="shared" si="5"/>
        <v>0</v>
      </c>
      <c r="APT15" s="287">
        <f t="shared" si="5"/>
        <v>0</v>
      </c>
      <c r="APU15" s="284">
        <f t="shared" si="6"/>
        <v>0</v>
      </c>
      <c r="APV15" s="284">
        <f t="shared" si="6"/>
        <v>0</v>
      </c>
      <c r="APW15" s="284">
        <f t="shared" si="6"/>
        <v>0</v>
      </c>
      <c r="APX15" s="284">
        <f t="shared" si="6"/>
        <v>0</v>
      </c>
      <c r="APY15" s="284">
        <f t="shared" si="6"/>
        <v>0</v>
      </c>
      <c r="APZ15" s="284">
        <f t="shared" si="6"/>
        <v>0</v>
      </c>
      <c r="AQA15" s="284">
        <f t="shared" si="6"/>
        <v>0</v>
      </c>
      <c r="AQB15" s="284">
        <f t="shared" si="6"/>
        <v>0</v>
      </c>
      <c r="AQC15" s="284">
        <f t="shared" si="6"/>
        <v>0</v>
      </c>
      <c r="AQD15" s="284">
        <f t="shared" si="6"/>
        <v>0</v>
      </c>
      <c r="AQE15" s="284">
        <f t="shared" si="6"/>
        <v>0</v>
      </c>
      <c r="AQF15" s="284">
        <f t="shared" si="6"/>
        <v>0</v>
      </c>
      <c r="AQG15" s="284">
        <f t="shared" si="6"/>
        <v>0</v>
      </c>
      <c r="AQH15" s="284">
        <f t="shared" si="6"/>
        <v>0</v>
      </c>
      <c r="AQI15" s="284">
        <f t="shared" si="6"/>
        <v>0</v>
      </c>
      <c r="AQJ15" s="284">
        <f t="shared" si="6"/>
        <v>0</v>
      </c>
      <c r="AQK15" s="284">
        <f t="shared" si="94"/>
        <v>0</v>
      </c>
      <c r="AQL15" s="284">
        <f t="shared" si="94"/>
        <v>0</v>
      </c>
      <c r="AQM15" s="284">
        <f t="shared" si="94"/>
        <v>0</v>
      </c>
      <c r="AQN15" s="284">
        <f t="shared" si="94"/>
        <v>0</v>
      </c>
      <c r="AQO15" s="284">
        <f t="shared" si="94"/>
        <v>0</v>
      </c>
      <c r="AQP15" s="284">
        <f t="shared" si="94"/>
        <v>0</v>
      </c>
      <c r="AQQ15" s="284">
        <f t="shared" si="94"/>
        <v>0</v>
      </c>
      <c r="AQR15" s="284">
        <f t="shared" si="94"/>
        <v>0</v>
      </c>
      <c r="AQS15" s="284">
        <f t="shared" si="94"/>
        <v>0</v>
      </c>
      <c r="AQT15" s="284">
        <f t="shared" si="94"/>
        <v>0</v>
      </c>
      <c r="AQU15" s="284">
        <f t="shared" si="94"/>
        <v>0</v>
      </c>
      <c r="AQV15" s="284">
        <f t="shared" si="94"/>
        <v>0</v>
      </c>
      <c r="AQW15" s="284">
        <f t="shared" si="94"/>
        <v>0</v>
      </c>
      <c r="AQX15" s="284">
        <f t="shared" si="94"/>
        <v>0</v>
      </c>
      <c r="AQY15" s="284">
        <f t="shared" si="94"/>
        <v>0</v>
      </c>
      <c r="AQZ15" s="284">
        <f t="shared" si="94"/>
        <v>0</v>
      </c>
      <c r="ARA15" s="284">
        <f t="shared" si="95"/>
        <v>0</v>
      </c>
      <c r="ARB15" s="284">
        <f t="shared" si="95"/>
        <v>0</v>
      </c>
      <c r="ARC15" s="284">
        <f t="shared" si="95"/>
        <v>0</v>
      </c>
      <c r="ARD15" s="284">
        <f t="shared" si="95"/>
        <v>0</v>
      </c>
      <c r="ARE15" s="284">
        <f t="shared" si="95"/>
        <v>0</v>
      </c>
      <c r="ARF15" s="284">
        <f t="shared" si="95"/>
        <v>0</v>
      </c>
      <c r="ARG15" s="284">
        <f t="shared" si="95"/>
        <v>0</v>
      </c>
      <c r="ARH15" s="284">
        <f t="shared" si="95"/>
        <v>0</v>
      </c>
      <c r="ARI15" s="284">
        <f t="shared" si="95"/>
        <v>0</v>
      </c>
      <c r="ARJ15" s="284">
        <f t="shared" si="95"/>
        <v>0</v>
      </c>
      <c r="ARK15" s="284">
        <f t="shared" si="95"/>
        <v>0</v>
      </c>
      <c r="ARL15" s="284">
        <f t="shared" si="95"/>
        <v>0</v>
      </c>
      <c r="ARM15" s="284">
        <f t="shared" si="95"/>
        <v>0</v>
      </c>
      <c r="ARN15" s="284">
        <f t="shared" si="95"/>
        <v>0</v>
      </c>
      <c r="ARO15" s="284">
        <f t="shared" si="95"/>
        <v>0</v>
      </c>
      <c r="ARP15" s="284">
        <f t="shared" si="95"/>
        <v>0</v>
      </c>
      <c r="ARQ15" s="284">
        <f t="shared" si="96"/>
        <v>0</v>
      </c>
      <c r="ARR15" s="284">
        <f t="shared" si="96"/>
        <v>0</v>
      </c>
      <c r="ARS15" s="284">
        <f t="shared" si="96"/>
        <v>0</v>
      </c>
      <c r="ART15" s="284">
        <f t="shared" si="96"/>
        <v>0</v>
      </c>
      <c r="ARU15" s="284">
        <f t="shared" si="96"/>
        <v>0</v>
      </c>
      <c r="ARV15" s="284">
        <f t="shared" si="96"/>
        <v>0</v>
      </c>
      <c r="ARW15" s="284">
        <f t="shared" si="96"/>
        <v>0</v>
      </c>
      <c r="ARX15" s="284">
        <f t="shared" si="96"/>
        <v>0</v>
      </c>
      <c r="ARY15" s="284">
        <f t="shared" si="96"/>
        <v>0</v>
      </c>
      <c r="ARZ15" s="284">
        <f t="shared" si="96"/>
        <v>0</v>
      </c>
      <c r="ASA15" s="284">
        <f t="shared" si="96"/>
        <v>0</v>
      </c>
      <c r="ASB15" s="284">
        <f t="shared" si="96"/>
        <v>0</v>
      </c>
      <c r="ASC15" s="284">
        <f t="shared" si="96"/>
        <v>0</v>
      </c>
      <c r="ASD15" s="284">
        <f t="shared" si="96"/>
        <v>0</v>
      </c>
      <c r="ASE15" s="284">
        <f t="shared" si="96"/>
        <v>0</v>
      </c>
      <c r="ASF15" s="284">
        <f t="shared" si="96"/>
        <v>0</v>
      </c>
      <c r="ASG15" s="284">
        <f t="shared" si="90"/>
        <v>0</v>
      </c>
      <c r="ASH15" s="288" t="e">
        <f t="shared" si="11"/>
        <v>#DIV/0!</v>
      </c>
      <c r="ASI15" s="288" t="e">
        <f t="shared" si="11"/>
        <v>#DIV/0!</v>
      </c>
      <c r="ASJ15" s="288" t="e">
        <f t="shared" si="11"/>
        <v>#DIV/0!</v>
      </c>
      <c r="ASK15" s="288" t="e">
        <f t="shared" si="11"/>
        <v>#DIV/0!</v>
      </c>
      <c r="ASL15" s="288" t="e">
        <f t="shared" si="11"/>
        <v>#DIV/0!</v>
      </c>
      <c r="ASM15" s="288" t="e">
        <f t="shared" si="11"/>
        <v>#DIV/0!</v>
      </c>
      <c r="ASN15" s="288" t="e">
        <f t="shared" si="11"/>
        <v>#DIV/0!</v>
      </c>
      <c r="ASO15" s="288" t="e">
        <f t="shared" si="11"/>
        <v>#DIV/0!</v>
      </c>
      <c r="ASP15" s="288" t="e">
        <f t="shared" si="11"/>
        <v>#DIV/0!</v>
      </c>
      <c r="ASQ15" s="288" t="e">
        <f t="shared" si="11"/>
        <v>#DIV/0!</v>
      </c>
      <c r="ASR15" s="288" t="e">
        <f t="shared" si="11"/>
        <v>#DIV/0!</v>
      </c>
      <c r="ASS15" s="288" t="e">
        <f t="shared" si="11"/>
        <v>#DIV/0!</v>
      </c>
      <c r="AST15" s="288" t="e">
        <f t="shared" si="11"/>
        <v>#DIV/0!</v>
      </c>
      <c r="ASU15" s="288" t="e">
        <f t="shared" si="11"/>
        <v>#DIV/0!</v>
      </c>
      <c r="ASV15" s="288" t="e">
        <f t="shared" si="11"/>
        <v>#DIV/0!</v>
      </c>
      <c r="ASW15" s="288" t="e">
        <f t="shared" si="11"/>
        <v>#DIV/0!</v>
      </c>
      <c r="ASX15" s="288" t="e">
        <f t="shared" si="12"/>
        <v>#DIV/0!</v>
      </c>
      <c r="ASY15" s="288" t="e">
        <f t="shared" si="12"/>
        <v>#DIV/0!</v>
      </c>
      <c r="ASZ15" s="288" t="e">
        <f t="shared" si="12"/>
        <v>#DIV/0!</v>
      </c>
      <c r="ATA15" s="288" t="e">
        <f t="shared" si="12"/>
        <v>#DIV/0!</v>
      </c>
      <c r="ATB15" s="288" t="e">
        <f t="shared" si="12"/>
        <v>#DIV/0!</v>
      </c>
      <c r="ATC15" s="288" t="e">
        <f t="shared" si="12"/>
        <v>#DIV/0!</v>
      </c>
      <c r="ATD15" s="288" t="e">
        <f t="shared" si="12"/>
        <v>#DIV/0!</v>
      </c>
      <c r="ATE15" s="288" t="e">
        <f t="shared" si="12"/>
        <v>#DIV/0!</v>
      </c>
      <c r="ATF15" s="288" t="e">
        <f t="shared" si="12"/>
        <v>#DIV/0!</v>
      </c>
      <c r="ATG15" s="288" t="e">
        <f t="shared" si="12"/>
        <v>#DIV/0!</v>
      </c>
      <c r="ATH15" s="288" t="e">
        <f t="shared" si="12"/>
        <v>#DIV/0!</v>
      </c>
      <c r="ATI15" s="288" t="e">
        <f t="shared" si="12"/>
        <v>#DIV/0!</v>
      </c>
      <c r="ATJ15" s="288" t="e">
        <f t="shared" si="12"/>
        <v>#DIV/0!</v>
      </c>
      <c r="ATK15" s="288" t="e">
        <f t="shared" si="12"/>
        <v>#DIV/0!</v>
      </c>
      <c r="ATL15" s="288" t="e">
        <f t="shared" si="12"/>
        <v>#DIV/0!</v>
      </c>
      <c r="ATM15" s="288" t="e">
        <f t="shared" si="12"/>
        <v>#DIV/0!</v>
      </c>
      <c r="ATN15" s="288" t="e">
        <f t="shared" si="13"/>
        <v>#DIV/0!</v>
      </c>
      <c r="ATO15" s="288" t="e">
        <f t="shared" si="13"/>
        <v>#DIV/0!</v>
      </c>
      <c r="ATP15" s="288" t="e">
        <f t="shared" si="13"/>
        <v>#DIV/0!</v>
      </c>
      <c r="ATQ15" s="288" t="e">
        <f t="shared" si="13"/>
        <v>#DIV/0!</v>
      </c>
      <c r="ATR15" s="288" t="e">
        <f t="shared" si="13"/>
        <v>#DIV/0!</v>
      </c>
      <c r="ATS15" s="288" t="e">
        <f t="shared" si="13"/>
        <v>#DIV/0!</v>
      </c>
      <c r="ATT15" s="288" t="e">
        <f t="shared" si="13"/>
        <v>#DIV/0!</v>
      </c>
      <c r="ATU15" s="288" t="e">
        <f t="shared" si="13"/>
        <v>#DIV/0!</v>
      </c>
      <c r="ATV15" s="288" t="e">
        <f t="shared" si="13"/>
        <v>#DIV/0!</v>
      </c>
      <c r="ATW15" s="288" t="e">
        <f t="shared" si="13"/>
        <v>#DIV/0!</v>
      </c>
      <c r="ATX15" s="288" t="e">
        <f t="shared" si="13"/>
        <v>#DIV/0!</v>
      </c>
      <c r="ATY15" s="288" t="e">
        <f t="shared" si="13"/>
        <v>#DIV/0!</v>
      </c>
      <c r="ATZ15" s="288" t="e">
        <f t="shared" si="13"/>
        <v>#DIV/0!</v>
      </c>
      <c r="AUA15" s="288" t="e">
        <f t="shared" si="13"/>
        <v>#DIV/0!</v>
      </c>
      <c r="AUB15" s="288" t="e">
        <f t="shared" si="13"/>
        <v>#DIV/0!</v>
      </c>
      <c r="AUC15" s="288" t="e">
        <f t="shared" si="13"/>
        <v>#DIV/0!</v>
      </c>
      <c r="AUD15" s="288" t="e">
        <f t="shared" si="14"/>
        <v>#DIV/0!</v>
      </c>
      <c r="AUE15" s="288" t="e">
        <f t="shared" si="14"/>
        <v>#DIV/0!</v>
      </c>
      <c r="AUF15" s="288" t="e">
        <f t="shared" si="14"/>
        <v>#DIV/0!</v>
      </c>
      <c r="AUG15" s="288" t="e">
        <f t="shared" si="14"/>
        <v>#DIV/0!</v>
      </c>
      <c r="AUH15" s="288" t="e">
        <f t="shared" si="14"/>
        <v>#DIV/0!</v>
      </c>
      <c r="AUI15" s="288" t="e">
        <f t="shared" si="14"/>
        <v>#DIV/0!</v>
      </c>
      <c r="AUJ15" s="288" t="e">
        <f t="shared" si="14"/>
        <v>#DIV/0!</v>
      </c>
      <c r="AUK15" s="288" t="e">
        <f t="shared" si="14"/>
        <v>#DIV/0!</v>
      </c>
      <c r="AUL15" s="288" t="e">
        <f t="shared" si="14"/>
        <v>#DIV/0!</v>
      </c>
      <c r="AUM15" s="288" t="e">
        <f t="shared" si="14"/>
        <v>#DIV/0!</v>
      </c>
      <c r="AUN15" s="288" t="e">
        <f t="shared" si="14"/>
        <v>#DIV/0!</v>
      </c>
      <c r="AUO15" s="288" t="e">
        <f t="shared" si="14"/>
        <v>#DIV/0!</v>
      </c>
      <c r="AUP15" s="288" t="e">
        <f t="shared" si="14"/>
        <v>#DIV/0!</v>
      </c>
      <c r="AUQ15" s="288" t="e">
        <f t="shared" si="14"/>
        <v>#DIV/0!</v>
      </c>
      <c r="AUR15" s="288" t="e">
        <f t="shared" si="14"/>
        <v>#DIV/0!</v>
      </c>
      <c r="AUS15" s="288" t="e">
        <f t="shared" si="14"/>
        <v>#DIV/0!</v>
      </c>
      <c r="AUT15" s="288" t="e">
        <f t="shared" si="15"/>
        <v>#DIV/0!</v>
      </c>
      <c r="AUU15" s="284" t="e">
        <f t="shared" si="16"/>
        <v>#DIV/0!</v>
      </c>
      <c r="AUV15" s="284" t="e">
        <f t="shared" si="16"/>
        <v>#DIV/0!</v>
      </c>
      <c r="AUW15" s="284" t="e">
        <f t="shared" si="16"/>
        <v>#DIV/0!</v>
      </c>
      <c r="AUX15" s="284" t="e">
        <f t="shared" si="16"/>
        <v>#DIV/0!</v>
      </c>
      <c r="AUY15" s="284" t="e">
        <f t="shared" si="16"/>
        <v>#DIV/0!</v>
      </c>
      <c r="AUZ15" s="284" t="e">
        <f t="shared" si="16"/>
        <v>#DIV/0!</v>
      </c>
      <c r="AVA15" s="284" t="e">
        <f t="shared" si="16"/>
        <v>#DIV/0!</v>
      </c>
      <c r="AVB15" s="284" t="e">
        <f t="shared" si="16"/>
        <v>#DIV/0!</v>
      </c>
      <c r="AVC15" s="284" t="e">
        <f t="shared" si="16"/>
        <v>#DIV/0!</v>
      </c>
      <c r="AVD15" s="284" t="e">
        <f t="shared" si="16"/>
        <v>#DIV/0!</v>
      </c>
      <c r="AVE15" s="284" t="e">
        <f t="shared" si="16"/>
        <v>#DIV/0!</v>
      </c>
      <c r="AVF15" s="284" t="e">
        <f t="shared" si="16"/>
        <v>#DIV/0!</v>
      </c>
      <c r="AVG15" s="284" t="e">
        <f t="shared" si="16"/>
        <v>#DIV/0!</v>
      </c>
      <c r="AVH15" s="284" t="e">
        <f t="shared" si="16"/>
        <v>#DIV/0!</v>
      </c>
      <c r="AVI15" s="284" t="e">
        <f t="shared" si="16"/>
        <v>#DIV/0!</v>
      </c>
      <c r="AVJ15" s="284" t="e">
        <f t="shared" si="16"/>
        <v>#DIV/0!</v>
      </c>
      <c r="AVK15" s="284" t="e">
        <f t="shared" si="17"/>
        <v>#DIV/0!</v>
      </c>
      <c r="AVL15" s="284" t="e">
        <f t="shared" si="17"/>
        <v>#DIV/0!</v>
      </c>
      <c r="AVM15" s="284" t="e">
        <f t="shared" si="17"/>
        <v>#DIV/0!</v>
      </c>
      <c r="AVN15" s="284" t="e">
        <f t="shared" si="17"/>
        <v>#DIV/0!</v>
      </c>
      <c r="AVO15" s="284" t="e">
        <f t="shared" si="17"/>
        <v>#DIV/0!</v>
      </c>
      <c r="AVP15" s="284" t="e">
        <f t="shared" si="17"/>
        <v>#DIV/0!</v>
      </c>
      <c r="AVQ15" s="284" t="e">
        <f t="shared" si="17"/>
        <v>#DIV/0!</v>
      </c>
      <c r="AVR15" s="284" t="e">
        <f t="shared" si="17"/>
        <v>#DIV/0!</v>
      </c>
      <c r="AVS15" s="284" t="e">
        <f t="shared" si="17"/>
        <v>#DIV/0!</v>
      </c>
      <c r="AVT15" s="284" t="e">
        <f t="shared" si="17"/>
        <v>#DIV/0!</v>
      </c>
      <c r="AVU15" s="284" t="e">
        <f t="shared" si="17"/>
        <v>#DIV/0!</v>
      </c>
      <c r="AVV15" s="284" t="e">
        <f t="shared" si="17"/>
        <v>#DIV/0!</v>
      </c>
      <c r="AVW15" s="284" t="e">
        <f t="shared" si="17"/>
        <v>#DIV/0!</v>
      </c>
      <c r="AVX15" s="284" t="e">
        <f t="shared" si="17"/>
        <v>#DIV/0!</v>
      </c>
      <c r="AVY15" s="284" t="e">
        <f t="shared" si="17"/>
        <v>#DIV/0!</v>
      </c>
      <c r="AVZ15" s="284" t="e">
        <f t="shared" si="17"/>
        <v>#DIV/0!</v>
      </c>
      <c r="AWA15" s="284" t="e">
        <f t="shared" si="18"/>
        <v>#DIV/0!</v>
      </c>
      <c r="AWB15" s="284" t="e">
        <f t="shared" si="18"/>
        <v>#DIV/0!</v>
      </c>
      <c r="AWC15" s="284" t="e">
        <f t="shared" si="18"/>
        <v>#DIV/0!</v>
      </c>
      <c r="AWD15" s="284" t="e">
        <f t="shared" si="18"/>
        <v>#DIV/0!</v>
      </c>
      <c r="AWE15" s="284" t="e">
        <f t="shared" si="18"/>
        <v>#DIV/0!</v>
      </c>
      <c r="AWF15" s="284" t="e">
        <f t="shared" si="18"/>
        <v>#DIV/0!</v>
      </c>
      <c r="AWG15" s="284" t="e">
        <f t="shared" si="18"/>
        <v>#DIV/0!</v>
      </c>
      <c r="AWH15" s="284" t="e">
        <f t="shared" si="18"/>
        <v>#DIV/0!</v>
      </c>
      <c r="AWI15" s="284" t="e">
        <f t="shared" si="18"/>
        <v>#DIV/0!</v>
      </c>
      <c r="AWJ15" s="284" t="e">
        <f t="shared" si="18"/>
        <v>#DIV/0!</v>
      </c>
      <c r="AWK15" s="284" t="e">
        <f t="shared" si="18"/>
        <v>#DIV/0!</v>
      </c>
      <c r="AWL15" s="284" t="e">
        <f t="shared" si="18"/>
        <v>#DIV/0!</v>
      </c>
      <c r="AWM15" s="284" t="e">
        <f t="shared" si="18"/>
        <v>#DIV/0!</v>
      </c>
      <c r="AWN15" s="284" t="e">
        <f t="shared" si="18"/>
        <v>#DIV/0!</v>
      </c>
      <c r="AWO15" s="284" t="e">
        <f t="shared" si="18"/>
        <v>#DIV/0!</v>
      </c>
      <c r="AWP15" s="284" t="e">
        <f t="shared" si="18"/>
        <v>#DIV/0!</v>
      </c>
      <c r="AWQ15" s="284" t="e">
        <f t="shared" si="19"/>
        <v>#DIV/0!</v>
      </c>
      <c r="AWR15" s="284" t="e">
        <f t="shared" si="19"/>
        <v>#DIV/0!</v>
      </c>
      <c r="AWS15" s="284" t="e">
        <f t="shared" si="19"/>
        <v>#DIV/0!</v>
      </c>
      <c r="AWT15" s="284" t="e">
        <f t="shared" si="19"/>
        <v>#DIV/0!</v>
      </c>
      <c r="AWU15" s="284" t="e">
        <f t="shared" si="19"/>
        <v>#DIV/0!</v>
      </c>
      <c r="AWV15" s="284" t="e">
        <f t="shared" si="19"/>
        <v>#DIV/0!</v>
      </c>
      <c r="AWW15" s="284" t="e">
        <f t="shared" si="19"/>
        <v>#DIV/0!</v>
      </c>
      <c r="AWX15" s="284" t="e">
        <f t="shared" si="19"/>
        <v>#DIV/0!</v>
      </c>
      <c r="AWY15" s="284" t="e">
        <f t="shared" si="19"/>
        <v>#DIV/0!</v>
      </c>
      <c r="AWZ15" s="284" t="e">
        <f t="shared" si="19"/>
        <v>#DIV/0!</v>
      </c>
      <c r="AXA15" s="284" t="e">
        <f t="shared" si="19"/>
        <v>#DIV/0!</v>
      </c>
      <c r="AXB15" s="284" t="e">
        <f t="shared" si="19"/>
        <v>#DIV/0!</v>
      </c>
      <c r="AXC15" s="284" t="e">
        <f t="shared" si="19"/>
        <v>#DIV/0!</v>
      </c>
      <c r="AXD15" s="284" t="e">
        <f t="shared" si="19"/>
        <v>#DIV/0!</v>
      </c>
      <c r="AXE15" s="284" t="e">
        <f t="shared" si="19"/>
        <v>#DIV/0!</v>
      </c>
      <c r="AXF15" s="284" t="e">
        <f t="shared" si="19"/>
        <v>#DIV/0!</v>
      </c>
      <c r="AXG15" s="284" t="e">
        <f t="shared" si="20"/>
        <v>#DIV/0!</v>
      </c>
      <c r="AXH15" s="284" t="e">
        <f t="shared" si="20"/>
        <v>#DIV/0!</v>
      </c>
      <c r="AXI15" s="284" t="e">
        <f t="shared" si="20"/>
        <v>#DIV/0!</v>
      </c>
      <c r="AXJ15" s="284" t="e">
        <f t="shared" si="20"/>
        <v>#DIV/0!</v>
      </c>
      <c r="AXK15" s="234" t="e">
        <f t="shared" ref="AXK15:AZV15" si="112">-NP15/(AKU15*($B$15-AVERAGE(AUV15:AUW15)))</f>
        <v>#DIV/0!</v>
      </c>
      <c r="AXL15" s="111" t="e">
        <f t="shared" si="112"/>
        <v>#DIV/0!</v>
      </c>
      <c r="AXM15" s="111" t="e">
        <f t="shared" si="112"/>
        <v>#DIV/0!</v>
      </c>
      <c r="AXN15" s="111" t="e">
        <f t="shared" si="112"/>
        <v>#DIV/0!</v>
      </c>
      <c r="AXO15" s="111" t="e">
        <f t="shared" si="112"/>
        <v>#DIV/0!</v>
      </c>
      <c r="AXP15" s="111" t="e">
        <f t="shared" si="112"/>
        <v>#DIV/0!</v>
      </c>
      <c r="AXQ15" s="111" t="e">
        <f t="shared" si="112"/>
        <v>#DIV/0!</v>
      </c>
      <c r="AXR15" s="111" t="e">
        <f t="shared" si="112"/>
        <v>#DIV/0!</v>
      </c>
      <c r="AXS15" s="111" t="e">
        <f t="shared" si="112"/>
        <v>#DIV/0!</v>
      </c>
      <c r="AXT15" s="111" t="e">
        <f t="shared" si="112"/>
        <v>#DIV/0!</v>
      </c>
      <c r="AXU15" s="111" t="e">
        <f t="shared" si="112"/>
        <v>#DIV/0!</v>
      </c>
      <c r="AXV15" s="111" t="e">
        <f t="shared" si="112"/>
        <v>#DIV/0!</v>
      </c>
      <c r="AXW15" s="111" t="e">
        <f t="shared" si="112"/>
        <v>#DIV/0!</v>
      </c>
      <c r="AXX15" s="111" t="e">
        <f t="shared" si="112"/>
        <v>#DIV/0!</v>
      </c>
      <c r="AXY15" s="111" t="e">
        <f t="shared" si="112"/>
        <v>#DIV/0!</v>
      </c>
      <c r="AXZ15" s="111" t="e">
        <f t="shared" si="112"/>
        <v>#DIV/0!</v>
      </c>
      <c r="AYA15" s="111" t="e">
        <f t="shared" si="112"/>
        <v>#DIV/0!</v>
      </c>
      <c r="AYB15" s="111" t="e">
        <f t="shared" si="112"/>
        <v>#DIV/0!</v>
      </c>
      <c r="AYC15" s="111" t="e">
        <f t="shared" si="112"/>
        <v>#DIV/0!</v>
      </c>
      <c r="AYD15" s="111" t="e">
        <f t="shared" si="112"/>
        <v>#DIV/0!</v>
      </c>
      <c r="AYE15" s="111" t="e">
        <f t="shared" si="112"/>
        <v>#DIV/0!</v>
      </c>
      <c r="AYF15" s="111" t="e">
        <f t="shared" si="112"/>
        <v>#DIV/0!</v>
      </c>
      <c r="AYG15" s="111" t="e">
        <f t="shared" si="112"/>
        <v>#DIV/0!</v>
      </c>
      <c r="AYH15" s="111" t="e">
        <f t="shared" si="112"/>
        <v>#DIV/0!</v>
      </c>
      <c r="AYI15" s="111" t="e">
        <f t="shared" si="112"/>
        <v>#DIV/0!</v>
      </c>
      <c r="AYJ15" s="111" t="e">
        <f t="shared" si="112"/>
        <v>#DIV/0!</v>
      </c>
      <c r="AYK15" s="111" t="e">
        <f t="shared" si="112"/>
        <v>#DIV/0!</v>
      </c>
      <c r="AYL15" s="111" t="e">
        <f t="shared" si="112"/>
        <v>#DIV/0!</v>
      </c>
      <c r="AYM15" s="111" t="e">
        <f t="shared" si="112"/>
        <v>#DIV/0!</v>
      </c>
      <c r="AYN15" s="111" t="e">
        <f t="shared" si="112"/>
        <v>#DIV/0!</v>
      </c>
      <c r="AYO15" s="111" t="e">
        <f t="shared" si="112"/>
        <v>#DIV/0!</v>
      </c>
      <c r="AYP15" s="111" t="e">
        <f t="shared" si="112"/>
        <v>#DIV/0!</v>
      </c>
      <c r="AYQ15" s="111" t="e">
        <f t="shared" si="112"/>
        <v>#DIV/0!</v>
      </c>
      <c r="AYR15" s="111" t="e">
        <f t="shared" si="112"/>
        <v>#DIV/0!</v>
      </c>
      <c r="AYS15" s="111" t="e">
        <f t="shared" si="112"/>
        <v>#DIV/0!</v>
      </c>
      <c r="AYT15" s="111" t="e">
        <f t="shared" si="112"/>
        <v>#DIV/0!</v>
      </c>
      <c r="AYU15" s="111" t="e">
        <f t="shared" si="112"/>
        <v>#DIV/0!</v>
      </c>
      <c r="AYV15" s="111" t="e">
        <f t="shared" si="112"/>
        <v>#DIV/0!</v>
      </c>
      <c r="AYW15" s="111" t="e">
        <f t="shared" si="112"/>
        <v>#DIV/0!</v>
      </c>
      <c r="AYX15" s="111" t="e">
        <f t="shared" si="112"/>
        <v>#DIV/0!</v>
      </c>
      <c r="AYY15" s="111" t="e">
        <f t="shared" si="112"/>
        <v>#DIV/0!</v>
      </c>
      <c r="AYZ15" s="111" t="e">
        <f t="shared" si="112"/>
        <v>#DIV/0!</v>
      </c>
      <c r="AZA15" s="111" t="e">
        <f t="shared" si="112"/>
        <v>#DIV/0!</v>
      </c>
      <c r="AZB15" s="111" t="e">
        <f t="shared" si="112"/>
        <v>#DIV/0!</v>
      </c>
      <c r="AZC15" s="111" t="e">
        <f t="shared" si="112"/>
        <v>#DIV/0!</v>
      </c>
      <c r="AZD15" s="111" t="e">
        <f t="shared" si="112"/>
        <v>#DIV/0!</v>
      </c>
      <c r="AZE15" s="111" t="e">
        <f t="shared" si="112"/>
        <v>#DIV/0!</v>
      </c>
      <c r="AZF15" s="111" t="e">
        <f t="shared" si="112"/>
        <v>#DIV/0!</v>
      </c>
      <c r="AZG15" s="111" t="e">
        <f t="shared" si="112"/>
        <v>#DIV/0!</v>
      </c>
      <c r="AZH15" s="111" t="e">
        <f t="shared" si="112"/>
        <v>#DIV/0!</v>
      </c>
      <c r="AZI15" s="111" t="e">
        <f t="shared" si="112"/>
        <v>#DIV/0!</v>
      </c>
      <c r="AZJ15" s="111" t="e">
        <f t="shared" si="112"/>
        <v>#DIV/0!</v>
      </c>
      <c r="AZK15" s="111" t="e">
        <f t="shared" si="112"/>
        <v>#DIV/0!</v>
      </c>
      <c r="AZL15" s="111" t="e">
        <f t="shared" si="112"/>
        <v>#DIV/0!</v>
      </c>
      <c r="AZM15" s="111" t="e">
        <f t="shared" si="112"/>
        <v>#DIV/0!</v>
      </c>
      <c r="AZN15" s="111" t="e">
        <f t="shared" si="112"/>
        <v>#DIV/0!</v>
      </c>
      <c r="AZO15" s="111" t="e">
        <f t="shared" si="112"/>
        <v>#DIV/0!</v>
      </c>
      <c r="AZP15" s="111" t="e">
        <f t="shared" si="112"/>
        <v>#DIV/0!</v>
      </c>
      <c r="AZQ15" s="111" t="e">
        <f t="shared" si="112"/>
        <v>#DIV/0!</v>
      </c>
      <c r="AZR15" s="111" t="e">
        <f t="shared" si="112"/>
        <v>#DIV/0!</v>
      </c>
      <c r="AZS15" s="111" t="e">
        <f t="shared" si="112"/>
        <v>#DIV/0!</v>
      </c>
      <c r="AZT15" s="111" t="e">
        <f t="shared" si="112"/>
        <v>#DIV/0!</v>
      </c>
      <c r="AZU15" s="111" t="e">
        <f t="shared" si="112"/>
        <v>#DIV/0!</v>
      </c>
      <c r="AZV15" s="111" t="e">
        <f t="shared" si="112"/>
        <v>#DIV/0!</v>
      </c>
      <c r="AZW15" s="111" t="e">
        <f>-QB15/(ANG15*($B$15-AVERAGE(AXH15:AXI15)))</f>
        <v>#DIV/0!</v>
      </c>
      <c r="AZX15" s="284" t="e">
        <f t="shared" ref="AZX15:BCI15" si="113">-NP15/(SS15*($B$15-AVERAGE(AUU15:AUV15)))</f>
        <v>#DIV/0!</v>
      </c>
      <c r="AZY15" s="110" t="e">
        <f t="shared" si="113"/>
        <v>#DIV/0!</v>
      </c>
      <c r="AZZ15" s="110" t="e">
        <f t="shared" si="113"/>
        <v>#DIV/0!</v>
      </c>
      <c r="BAA15" s="110" t="e">
        <f t="shared" si="113"/>
        <v>#DIV/0!</v>
      </c>
      <c r="BAB15" s="110" t="e">
        <f t="shared" si="113"/>
        <v>#DIV/0!</v>
      </c>
      <c r="BAC15" s="110" t="e">
        <f t="shared" si="113"/>
        <v>#DIV/0!</v>
      </c>
      <c r="BAD15" s="110" t="e">
        <f t="shared" si="113"/>
        <v>#DIV/0!</v>
      </c>
      <c r="BAE15" s="110" t="e">
        <f t="shared" si="113"/>
        <v>#DIV/0!</v>
      </c>
      <c r="BAF15" s="110" t="e">
        <f t="shared" si="113"/>
        <v>#DIV/0!</v>
      </c>
      <c r="BAG15" s="110" t="e">
        <f t="shared" si="113"/>
        <v>#DIV/0!</v>
      </c>
      <c r="BAH15" s="110" t="e">
        <f t="shared" si="113"/>
        <v>#DIV/0!</v>
      </c>
      <c r="BAI15" s="110" t="e">
        <f t="shared" si="113"/>
        <v>#DIV/0!</v>
      </c>
      <c r="BAJ15" s="110" t="e">
        <f t="shared" si="113"/>
        <v>#DIV/0!</v>
      </c>
      <c r="BAK15" s="110" t="e">
        <f t="shared" si="113"/>
        <v>#DIV/0!</v>
      </c>
      <c r="BAL15" s="110" t="e">
        <f t="shared" si="113"/>
        <v>#DIV/0!</v>
      </c>
      <c r="BAM15" s="110" t="e">
        <f t="shared" si="113"/>
        <v>#DIV/0!</v>
      </c>
      <c r="BAN15" s="110" t="e">
        <f t="shared" si="113"/>
        <v>#DIV/0!</v>
      </c>
      <c r="BAO15" s="110" t="e">
        <f t="shared" si="113"/>
        <v>#DIV/0!</v>
      </c>
      <c r="BAP15" s="110" t="e">
        <f t="shared" si="113"/>
        <v>#DIV/0!</v>
      </c>
      <c r="BAQ15" s="110" t="e">
        <f t="shared" si="113"/>
        <v>#DIV/0!</v>
      </c>
      <c r="BAR15" s="110" t="e">
        <f t="shared" si="113"/>
        <v>#DIV/0!</v>
      </c>
      <c r="BAS15" s="110" t="e">
        <f t="shared" si="113"/>
        <v>#DIV/0!</v>
      </c>
      <c r="BAT15" s="110" t="e">
        <f t="shared" si="113"/>
        <v>#DIV/0!</v>
      </c>
      <c r="BAU15" s="110" t="e">
        <f t="shared" si="113"/>
        <v>#DIV/0!</v>
      </c>
      <c r="BAV15" s="110" t="e">
        <f t="shared" si="113"/>
        <v>#DIV/0!</v>
      </c>
      <c r="BAW15" s="110" t="e">
        <f t="shared" si="113"/>
        <v>#DIV/0!</v>
      </c>
      <c r="BAX15" s="110" t="e">
        <f t="shared" si="113"/>
        <v>#DIV/0!</v>
      </c>
      <c r="BAY15" s="110" t="e">
        <f t="shared" si="113"/>
        <v>#DIV/0!</v>
      </c>
      <c r="BAZ15" s="110" t="e">
        <f t="shared" si="113"/>
        <v>#DIV/0!</v>
      </c>
      <c r="BBA15" s="110" t="e">
        <f t="shared" si="113"/>
        <v>#DIV/0!</v>
      </c>
      <c r="BBB15" s="110" t="e">
        <f t="shared" si="113"/>
        <v>#DIV/0!</v>
      </c>
      <c r="BBC15" s="110" t="e">
        <f t="shared" si="113"/>
        <v>#DIV/0!</v>
      </c>
      <c r="BBD15" s="110" t="e">
        <f t="shared" si="113"/>
        <v>#DIV/0!</v>
      </c>
      <c r="BBE15" s="110" t="e">
        <f t="shared" si="113"/>
        <v>#DIV/0!</v>
      </c>
      <c r="BBF15" s="110" t="e">
        <f t="shared" si="113"/>
        <v>#DIV/0!</v>
      </c>
      <c r="BBG15" s="110" t="e">
        <f t="shared" si="113"/>
        <v>#DIV/0!</v>
      </c>
      <c r="BBH15" s="110" t="e">
        <f t="shared" si="113"/>
        <v>#DIV/0!</v>
      </c>
      <c r="BBI15" s="110" t="e">
        <f t="shared" si="113"/>
        <v>#DIV/0!</v>
      </c>
      <c r="BBJ15" s="110" t="e">
        <f t="shared" si="113"/>
        <v>#DIV/0!</v>
      </c>
      <c r="BBK15" s="110" t="e">
        <f t="shared" si="113"/>
        <v>#DIV/0!</v>
      </c>
      <c r="BBL15" s="110" t="e">
        <f t="shared" si="113"/>
        <v>#DIV/0!</v>
      </c>
      <c r="BBM15" s="110" t="e">
        <f t="shared" si="113"/>
        <v>#DIV/0!</v>
      </c>
      <c r="BBN15" s="110" t="e">
        <f t="shared" si="113"/>
        <v>#DIV/0!</v>
      </c>
      <c r="BBO15" s="110" t="e">
        <f t="shared" si="113"/>
        <v>#DIV/0!</v>
      </c>
      <c r="BBP15" s="110" t="e">
        <f t="shared" si="113"/>
        <v>#DIV/0!</v>
      </c>
      <c r="BBQ15" s="110" t="e">
        <f t="shared" si="113"/>
        <v>#DIV/0!</v>
      </c>
      <c r="BBR15" s="110" t="e">
        <f t="shared" si="113"/>
        <v>#DIV/0!</v>
      </c>
      <c r="BBS15" s="110" t="e">
        <f t="shared" si="113"/>
        <v>#DIV/0!</v>
      </c>
      <c r="BBT15" s="110" t="e">
        <f t="shared" si="113"/>
        <v>#DIV/0!</v>
      </c>
      <c r="BBU15" s="110" t="e">
        <f t="shared" si="113"/>
        <v>#DIV/0!</v>
      </c>
      <c r="BBV15" s="110" t="e">
        <f t="shared" si="113"/>
        <v>#DIV/0!</v>
      </c>
      <c r="BBW15" s="110" t="e">
        <f t="shared" si="113"/>
        <v>#DIV/0!</v>
      </c>
      <c r="BBX15" s="110" t="e">
        <f t="shared" si="113"/>
        <v>#DIV/0!</v>
      </c>
      <c r="BBY15" s="110" t="e">
        <f t="shared" si="113"/>
        <v>#DIV/0!</v>
      </c>
      <c r="BBZ15" s="110" t="e">
        <f t="shared" si="113"/>
        <v>#DIV/0!</v>
      </c>
      <c r="BCA15" s="110" t="e">
        <f t="shared" si="113"/>
        <v>#DIV/0!</v>
      </c>
      <c r="BCB15" s="110" t="e">
        <f t="shared" si="113"/>
        <v>#DIV/0!</v>
      </c>
      <c r="BCC15" s="110" t="e">
        <f t="shared" si="113"/>
        <v>#DIV/0!</v>
      </c>
      <c r="BCD15" s="110" t="e">
        <f t="shared" si="113"/>
        <v>#DIV/0!</v>
      </c>
      <c r="BCE15" s="110" t="e">
        <f t="shared" si="113"/>
        <v>#DIV/0!</v>
      </c>
      <c r="BCF15" s="110" t="e">
        <f t="shared" si="113"/>
        <v>#DIV/0!</v>
      </c>
      <c r="BCG15" s="110" t="e">
        <f t="shared" si="113"/>
        <v>#DIV/0!</v>
      </c>
      <c r="BCH15" s="110" t="e">
        <f t="shared" si="113"/>
        <v>#DIV/0!</v>
      </c>
      <c r="BCI15" s="110" t="e">
        <f t="shared" si="113"/>
        <v>#DIV/0!</v>
      </c>
      <c r="BCJ15" s="110" t="e">
        <f>-QB15/(VE15*($B$15-AVERAGE(AXG15:AXH15)))</f>
        <v>#DIV/0!</v>
      </c>
      <c r="BCK15" s="284" t="e">
        <f t="shared" ref="BCK15:BEV15" si="114">-NP15/(SS15*($B$15-300))</f>
        <v>#DIV/0!</v>
      </c>
      <c r="BCL15" s="110" t="e">
        <f t="shared" si="114"/>
        <v>#DIV/0!</v>
      </c>
      <c r="BCM15" s="110" t="e">
        <f t="shared" si="114"/>
        <v>#DIV/0!</v>
      </c>
      <c r="BCN15" s="110" t="e">
        <f t="shared" si="114"/>
        <v>#DIV/0!</v>
      </c>
      <c r="BCO15" s="110" t="e">
        <f t="shared" si="114"/>
        <v>#DIV/0!</v>
      </c>
      <c r="BCP15" s="110" t="e">
        <f t="shared" si="114"/>
        <v>#DIV/0!</v>
      </c>
      <c r="BCQ15" s="110" t="e">
        <f t="shared" si="114"/>
        <v>#DIV/0!</v>
      </c>
      <c r="BCR15" s="110" t="e">
        <f t="shared" si="114"/>
        <v>#DIV/0!</v>
      </c>
      <c r="BCS15" s="110" t="e">
        <f t="shared" si="114"/>
        <v>#DIV/0!</v>
      </c>
      <c r="BCT15" s="110" t="e">
        <f t="shared" si="114"/>
        <v>#DIV/0!</v>
      </c>
      <c r="BCU15" s="110" t="e">
        <f t="shared" si="114"/>
        <v>#DIV/0!</v>
      </c>
      <c r="BCV15" s="110" t="e">
        <f t="shared" si="114"/>
        <v>#DIV/0!</v>
      </c>
      <c r="BCW15" s="110" t="e">
        <f t="shared" si="114"/>
        <v>#DIV/0!</v>
      </c>
      <c r="BCX15" s="110" t="e">
        <f t="shared" si="114"/>
        <v>#DIV/0!</v>
      </c>
      <c r="BCY15" s="110" t="e">
        <f t="shared" si="114"/>
        <v>#DIV/0!</v>
      </c>
      <c r="BCZ15" s="110" t="e">
        <f t="shared" si="114"/>
        <v>#DIV/0!</v>
      </c>
      <c r="BDA15" s="110" t="e">
        <f t="shared" si="114"/>
        <v>#DIV/0!</v>
      </c>
      <c r="BDB15" s="110" t="e">
        <f t="shared" si="114"/>
        <v>#DIV/0!</v>
      </c>
      <c r="BDC15" s="110" t="e">
        <f t="shared" si="114"/>
        <v>#DIV/0!</v>
      </c>
      <c r="BDD15" s="110" t="e">
        <f t="shared" si="114"/>
        <v>#DIV/0!</v>
      </c>
      <c r="BDE15" s="110" t="e">
        <f t="shared" si="114"/>
        <v>#DIV/0!</v>
      </c>
      <c r="BDF15" s="110" t="e">
        <f t="shared" si="114"/>
        <v>#DIV/0!</v>
      </c>
      <c r="BDG15" s="110" t="e">
        <f t="shared" si="114"/>
        <v>#DIV/0!</v>
      </c>
      <c r="BDH15" s="110" t="e">
        <f t="shared" si="114"/>
        <v>#DIV/0!</v>
      </c>
      <c r="BDI15" s="110" t="e">
        <f t="shared" si="114"/>
        <v>#DIV/0!</v>
      </c>
      <c r="BDJ15" s="110" t="e">
        <f t="shared" si="114"/>
        <v>#DIV/0!</v>
      </c>
      <c r="BDK15" s="110" t="e">
        <f t="shared" si="114"/>
        <v>#DIV/0!</v>
      </c>
      <c r="BDL15" s="110" t="e">
        <f t="shared" si="114"/>
        <v>#DIV/0!</v>
      </c>
      <c r="BDM15" s="110" t="e">
        <f t="shared" si="114"/>
        <v>#DIV/0!</v>
      </c>
      <c r="BDN15" s="110" t="e">
        <f t="shared" si="114"/>
        <v>#DIV/0!</v>
      </c>
      <c r="BDO15" s="110" t="e">
        <f t="shared" si="114"/>
        <v>#DIV/0!</v>
      </c>
      <c r="BDP15" s="110" t="e">
        <f t="shared" si="114"/>
        <v>#DIV/0!</v>
      </c>
      <c r="BDQ15" s="110" t="e">
        <f t="shared" si="114"/>
        <v>#DIV/0!</v>
      </c>
      <c r="BDR15" s="110" t="e">
        <f t="shared" si="114"/>
        <v>#DIV/0!</v>
      </c>
      <c r="BDS15" s="110" t="e">
        <f t="shared" si="114"/>
        <v>#DIV/0!</v>
      </c>
      <c r="BDT15" s="110" t="e">
        <f t="shared" si="114"/>
        <v>#DIV/0!</v>
      </c>
      <c r="BDU15" s="110" t="e">
        <f t="shared" si="114"/>
        <v>#DIV/0!</v>
      </c>
      <c r="BDV15" s="110" t="e">
        <f t="shared" si="114"/>
        <v>#DIV/0!</v>
      </c>
      <c r="BDW15" s="110" t="e">
        <f t="shared" si="114"/>
        <v>#DIV/0!</v>
      </c>
      <c r="BDX15" s="110" t="e">
        <f t="shared" si="114"/>
        <v>#DIV/0!</v>
      </c>
      <c r="BDY15" s="110" t="e">
        <f t="shared" si="114"/>
        <v>#DIV/0!</v>
      </c>
      <c r="BDZ15" s="110" t="e">
        <f t="shared" si="114"/>
        <v>#DIV/0!</v>
      </c>
      <c r="BEA15" s="110" t="e">
        <f t="shared" si="114"/>
        <v>#DIV/0!</v>
      </c>
      <c r="BEB15" s="110" t="e">
        <f t="shared" si="114"/>
        <v>#DIV/0!</v>
      </c>
      <c r="BEC15" s="110" t="e">
        <f t="shared" si="114"/>
        <v>#DIV/0!</v>
      </c>
      <c r="BED15" s="110" t="e">
        <f t="shared" si="114"/>
        <v>#DIV/0!</v>
      </c>
      <c r="BEE15" s="110" t="e">
        <f t="shared" si="114"/>
        <v>#DIV/0!</v>
      </c>
      <c r="BEF15" s="110" t="e">
        <f t="shared" si="114"/>
        <v>#DIV/0!</v>
      </c>
      <c r="BEG15" s="110" t="e">
        <f t="shared" si="114"/>
        <v>#DIV/0!</v>
      </c>
      <c r="BEH15" s="110" t="e">
        <f t="shared" si="114"/>
        <v>#DIV/0!</v>
      </c>
      <c r="BEI15" s="110" t="e">
        <f t="shared" si="114"/>
        <v>#DIV/0!</v>
      </c>
      <c r="BEJ15" s="110" t="e">
        <f t="shared" si="114"/>
        <v>#DIV/0!</v>
      </c>
      <c r="BEK15" s="110" t="e">
        <f t="shared" si="114"/>
        <v>#DIV/0!</v>
      </c>
      <c r="BEL15" s="110" t="e">
        <f t="shared" si="114"/>
        <v>#DIV/0!</v>
      </c>
      <c r="BEM15" s="110" t="e">
        <f t="shared" si="114"/>
        <v>#DIV/0!</v>
      </c>
      <c r="BEN15" s="110" t="e">
        <f t="shared" si="114"/>
        <v>#DIV/0!</v>
      </c>
      <c r="BEO15" s="110" t="e">
        <f t="shared" si="114"/>
        <v>#DIV/0!</v>
      </c>
      <c r="BEP15" s="110" t="e">
        <f t="shared" si="114"/>
        <v>#DIV/0!</v>
      </c>
      <c r="BEQ15" s="110" t="e">
        <f t="shared" si="114"/>
        <v>#DIV/0!</v>
      </c>
      <c r="BER15" s="110" t="e">
        <f t="shared" si="114"/>
        <v>#DIV/0!</v>
      </c>
      <c r="BES15" s="110" t="e">
        <f t="shared" si="114"/>
        <v>#DIV/0!</v>
      </c>
      <c r="BET15" s="110" t="e">
        <f t="shared" si="114"/>
        <v>#DIV/0!</v>
      </c>
      <c r="BEU15" s="110" t="e">
        <f t="shared" si="114"/>
        <v>#DIV/0!</v>
      </c>
      <c r="BEV15" s="110" t="e">
        <f t="shared" si="114"/>
        <v>#DIV/0!</v>
      </c>
      <c r="BEW15" s="110" t="e">
        <f>-QB15/(VE15*($B$15-300))</f>
        <v>#DIV/0!</v>
      </c>
      <c r="BEX15" s="184" t="e">
        <f t="shared" si="24"/>
        <v>#DIV/0!</v>
      </c>
      <c r="BEY15" s="34" t="e">
        <f t="shared" si="24"/>
        <v>#DIV/0!</v>
      </c>
      <c r="BEZ15" s="34" t="e">
        <f t="shared" si="24"/>
        <v>#DIV/0!</v>
      </c>
      <c r="BFA15" s="34" t="e">
        <f t="shared" si="24"/>
        <v>#DIV/0!</v>
      </c>
      <c r="BFB15" s="34" t="e">
        <f t="shared" si="24"/>
        <v>#DIV/0!</v>
      </c>
      <c r="BFC15" s="34" t="e">
        <f t="shared" si="24"/>
        <v>#DIV/0!</v>
      </c>
      <c r="BFD15" s="34" t="e">
        <f t="shared" si="24"/>
        <v>#DIV/0!</v>
      </c>
      <c r="BFE15" s="34" t="e">
        <f t="shared" si="24"/>
        <v>#DIV/0!</v>
      </c>
      <c r="BFF15" s="34" t="e">
        <f t="shared" si="24"/>
        <v>#DIV/0!</v>
      </c>
      <c r="BFG15" s="34" t="e">
        <f t="shared" si="24"/>
        <v>#DIV/0!</v>
      </c>
      <c r="BFH15" s="34" t="e">
        <f t="shared" si="24"/>
        <v>#DIV/0!</v>
      </c>
      <c r="BFI15" s="34" t="e">
        <f t="shared" si="24"/>
        <v>#DIV/0!</v>
      </c>
      <c r="BFJ15" s="34" t="e">
        <f t="shared" si="24"/>
        <v>#DIV/0!</v>
      </c>
      <c r="BFK15" s="34" t="e">
        <f t="shared" si="24"/>
        <v>#DIV/0!</v>
      </c>
      <c r="BFL15" s="34" t="e">
        <f t="shared" si="24"/>
        <v>#DIV/0!</v>
      </c>
      <c r="BFM15" s="34" t="e">
        <f t="shared" si="24"/>
        <v>#DIV/0!</v>
      </c>
      <c r="BFN15" s="34" t="e">
        <f t="shared" si="25"/>
        <v>#DIV/0!</v>
      </c>
      <c r="BFO15" s="34" t="e">
        <f t="shared" si="25"/>
        <v>#DIV/0!</v>
      </c>
      <c r="BFP15" s="34" t="e">
        <f t="shared" si="25"/>
        <v>#DIV/0!</v>
      </c>
      <c r="BFQ15" s="34" t="e">
        <f t="shared" si="25"/>
        <v>#DIV/0!</v>
      </c>
      <c r="BFR15" s="34" t="e">
        <f t="shared" si="25"/>
        <v>#DIV/0!</v>
      </c>
      <c r="BFS15" s="34" t="e">
        <f t="shared" si="25"/>
        <v>#DIV/0!</v>
      </c>
      <c r="BFT15" s="34" t="e">
        <f t="shared" si="25"/>
        <v>#DIV/0!</v>
      </c>
      <c r="BFU15" s="34" t="e">
        <f t="shared" si="25"/>
        <v>#DIV/0!</v>
      </c>
      <c r="BFV15" s="34" t="e">
        <f t="shared" si="25"/>
        <v>#DIV/0!</v>
      </c>
      <c r="BFW15" s="34" t="e">
        <f t="shared" si="25"/>
        <v>#DIV/0!</v>
      </c>
      <c r="BFX15" s="34" t="e">
        <f t="shared" si="25"/>
        <v>#DIV/0!</v>
      </c>
      <c r="BFY15" s="34" t="e">
        <f t="shared" si="25"/>
        <v>#DIV/0!</v>
      </c>
      <c r="BFZ15" s="34" t="e">
        <f t="shared" si="25"/>
        <v>#DIV/0!</v>
      </c>
      <c r="BGA15" s="34" t="e">
        <f t="shared" si="25"/>
        <v>#DIV/0!</v>
      </c>
      <c r="BGB15" s="34" t="e">
        <f t="shared" si="25"/>
        <v>#DIV/0!</v>
      </c>
      <c r="BGC15" s="34" t="e">
        <f t="shared" si="25"/>
        <v>#DIV/0!</v>
      </c>
      <c r="BGD15" s="34" t="e">
        <f t="shared" si="26"/>
        <v>#DIV/0!</v>
      </c>
      <c r="BGE15" s="34" t="e">
        <f t="shared" si="26"/>
        <v>#DIV/0!</v>
      </c>
      <c r="BGF15" s="34" t="e">
        <f t="shared" si="26"/>
        <v>#DIV/0!</v>
      </c>
      <c r="BGG15" s="34" t="e">
        <f t="shared" si="26"/>
        <v>#DIV/0!</v>
      </c>
      <c r="BGH15" s="34" t="e">
        <f t="shared" si="26"/>
        <v>#DIV/0!</v>
      </c>
      <c r="BGI15" s="34" t="e">
        <f t="shared" si="26"/>
        <v>#DIV/0!</v>
      </c>
      <c r="BGJ15" s="34" t="e">
        <f t="shared" si="26"/>
        <v>#DIV/0!</v>
      </c>
      <c r="BGK15" s="34" t="e">
        <f t="shared" si="26"/>
        <v>#DIV/0!</v>
      </c>
      <c r="BGL15" s="34" t="e">
        <f t="shared" si="26"/>
        <v>#DIV/0!</v>
      </c>
      <c r="BGM15" s="34" t="e">
        <f t="shared" si="26"/>
        <v>#DIV/0!</v>
      </c>
      <c r="BGN15" s="34" t="e">
        <f t="shared" si="26"/>
        <v>#DIV/0!</v>
      </c>
      <c r="BGO15" s="34" t="e">
        <f t="shared" si="26"/>
        <v>#DIV/0!</v>
      </c>
      <c r="BGP15" s="34" t="e">
        <f t="shared" si="26"/>
        <v>#DIV/0!</v>
      </c>
      <c r="BGQ15" s="34" t="e">
        <f t="shared" si="26"/>
        <v>#DIV/0!</v>
      </c>
      <c r="BGR15" s="34" t="e">
        <f t="shared" si="26"/>
        <v>#DIV/0!</v>
      </c>
      <c r="BGS15" s="34" t="e">
        <f t="shared" si="26"/>
        <v>#DIV/0!</v>
      </c>
      <c r="BGT15" s="34" t="e">
        <f t="shared" si="27"/>
        <v>#DIV/0!</v>
      </c>
      <c r="BGU15" s="34" t="e">
        <f t="shared" si="27"/>
        <v>#DIV/0!</v>
      </c>
      <c r="BGV15" s="34" t="e">
        <f t="shared" si="27"/>
        <v>#DIV/0!</v>
      </c>
      <c r="BGW15" s="34" t="e">
        <f t="shared" si="27"/>
        <v>#DIV/0!</v>
      </c>
      <c r="BGX15" s="34" t="e">
        <f t="shared" si="27"/>
        <v>#DIV/0!</v>
      </c>
      <c r="BGY15" s="34" t="e">
        <f t="shared" si="27"/>
        <v>#DIV/0!</v>
      </c>
      <c r="BGZ15" s="34" t="e">
        <f t="shared" si="27"/>
        <v>#DIV/0!</v>
      </c>
      <c r="BHA15" s="34" t="e">
        <f t="shared" si="27"/>
        <v>#DIV/0!</v>
      </c>
      <c r="BHB15" s="34" t="e">
        <f t="shared" si="27"/>
        <v>#DIV/0!</v>
      </c>
      <c r="BHC15" s="34" t="e">
        <f t="shared" si="27"/>
        <v>#DIV/0!</v>
      </c>
      <c r="BHD15" s="34" t="e">
        <f t="shared" si="27"/>
        <v>#DIV/0!</v>
      </c>
      <c r="BHE15" s="34" t="e">
        <f t="shared" si="27"/>
        <v>#DIV/0!</v>
      </c>
      <c r="BHF15" s="34" t="e">
        <f t="shared" si="27"/>
        <v>#DIV/0!</v>
      </c>
      <c r="BHG15" s="34" t="e">
        <f t="shared" si="27"/>
        <v>#DIV/0!</v>
      </c>
      <c r="BHH15" s="34" t="e">
        <f t="shared" si="27"/>
        <v>#DIV/0!</v>
      </c>
      <c r="BHI15" s="34" t="e">
        <f t="shared" si="27"/>
        <v>#DIV/0!</v>
      </c>
      <c r="BHJ15" s="34" t="e">
        <f t="shared" si="28"/>
        <v>#DIV/0!</v>
      </c>
      <c r="BHK15" s="34" t="e">
        <f t="shared" si="28"/>
        <v>#DIV/0!</v>
      </c>
      <c r="BHL15" s="34" t="e">
        <f t="shared" si="28"/>
        <v>#DIV/0!</v>
      </c>
      <c r="BHM15" s="34" t="e">
        <f t="shared" si="28"/>
        <v>#DIV/0!</v>
      </c>
      <c r="BHN15" s="29" t="e">
        <f t="shared" si="29"/>
        <v>#DIV/0!</v>
      </c>
      <c r="BHO15" s="29" t="e">
        <f t="shared" si="29"/>
        <v>#DIV/0!</v>
      </c>
      <c r="BHP15" s="29" t="e">
        <f t="shared" si="29"/>
        <v>#DIV/0!</v>
      </c>
      <c r="BHQ15" s="29" t="e">
        <f t="shared" si="29"/>
        <v>#DIV/0!</v>
      </c>
      <c r="BHR15" s="29" t="e">
        <f t="shared" si="29"/>
        <v>#DIV/0!</v>
      </c>
      <c r="BHS15" s="29" t="e">
        <f t="shared" si="29"/>
        <v>#DIV/0!</v>
      </c>
      <c r="BHT15" s="29" t="e">
        <f t="shared" si="29"/>
        <v>#DIV/0!</v>
      </c>
      <c r="BHU15" s="29" t="e">
        <f t="shared" si="29"/>
        <v>#DIV/0!</v>
      </c>
      <c r="BHV15" s="29" t="e">
        <f t="shared" si="29"/>
        <v>#DIV/0!</v>
      </c>
      <c r="BHW15" s="29" t="e">
        <f t="shared" si="29"/>
        <v>#DIV/0!</v>
      </c>
      <c r="BHX15" s="29" t="e">
        <f t="shared" si="29"/>
        <v>#DIV/0!</v>
      </c>
      <c r="BHY15" s="29" t="e">
        <f t="shared" si="29"/>
        <v>#DIV/0!</v>
      </c>
      <c r="BHZ15" s="29" t="e">
        <f t="shared" si="29"/>
        <v>#DIV/0!</v>
      </c>
      <c r="BIA15" s="29" t="e">
        <f t="shared" si="29"/>
        <v>#DIV/0!</v>
      </c>
      <c r="BIB15" s="29" t="e">
        <f t="shared" si="29"/>
        <v>#DIV/0!</v>
      </c>
      <c r="BIC15" s="29" t="e">
        <f t="shared" si="29"/>
        <v>#DIV/0!</v>
      </c>
      <c r="BID15" s="29" t="e">
        <f t="shared" si="30"/>
        <v>#DIV/0!</v>
      </c>
      <c r="BIE15" s="29" t="e">
        <f t="shared" si="30"/>
        <v>#DIV/0!</v>
      </c>
      <c r="BIF15" s="29" t="e">
        <f t="shared" si="30"/>
        <v>#DIV/0!</v>
      </c>
      <c r="BIG15" s="29" t="e">
        <f t="shared" si="30"/>
        <v>#DIV/0!</v>
      </c>
      <c r="BIH15" s="29" t="e">
        <f t="shared" si="30"/>
        <v>#DIV/0!</v>
      </c>
      <c r="BII15" s="29" t="e">
        <f t="shared" si="30"/>
        <v>#DIV/0!</v>
      </c>
      <c r="BIJ15" s="29" t="e">
        <f t="shared" si="30"/>
        <v>#DIV/0!</v>
      </c>
      <c r="BIK15" s="29" t="e">
        <f t="shared" si="30"/>
        <v>#DIV/0!</v>
      </c>
      <c r="BIL15" s="29" t="e">
        <f t="shared" si="30"/>
        <v>#DIV/0!</v>
      </c>
      <c r="BIM15" s="29" t="e">
        <f t="shared" si="30"/>
        <v>#DIV/0!</v>
      </c>
      <c r="BIN15" s="29" t="e">
        <f t="shared" si="30"/>
        <v>#DIV/0!</v>
      </c>
      <c r="BIO15" s="29" t="e">
        <f t="shared" si="30"/>
        <v>#DIV/0!</v>
      </c>
      <c r="BIP15" s="29" t="e">
        <f t="shared" si="30"/>
        <v>#DIV/0!</v>
      </c>
      <c r="BIQ15" s="29" t="e">
        <f t="shared" si="30"/>
        <v>#DIV/0!</v>
      </c>
      <c r="BIR15" s="29" t="e">
        <f t="shared" si="30"/>
        <v>#DIV/0!</v>
      </c>
      <c r="BIS15" s="29" t="e">
        <f t="shared" si="30"/>
        <v>#DIV/0!</v>
      </c>
      <c r="BIT15" s="29" t="e">
        <f t="shared" si="31"/>
        <v>#DIV/0!</v>
      </c>
      <c r="BIU15" s="29" t="e">
        <f t="shared" si="31"/>
        <v>#DIV/0!</v>
      </c>
      <c r="BIV15" s="29" t="e">
        <f t="shared" si="31"/>
        <v>#DIV/0!</v>
      </c>
      <c r="BIW15" s="29" t="e">
        <f t="shared" si="31"/>
        <v>#DIV/0!</v>
      </c>
      <c r="BIX15" s="29" t="e">
        <f t="shared" si="31"/>
        <v>#DIV/0!</v>
      </c>
      <c r="BIY15" s="29" t="e">
        <f t="shared" si="31"/>
        <v>#DIV/0!</v>
      </c>
      <c r="BIZ15" s="29" t="e">
        <f t="shared" si="31"/>
        <v>#DIV/0!</v>
      </c>
      <c r="BJA15" s="29" t="e">
        <f t="shared" si="31"/>
        <v>#DIV/0!</v>
      </c>
      <c r="BJB15" s="29" t="e">
        <f t="shared" si="31"/>
        <v>#DIV/0!</v>
      </c>
      <c r="BJC15" s="29" t="e">
        <f t="shared" si="31"/>
        <v>#DIV/0!</v>
      </c>
      <c r="BJD15" s="29" t="e">
        <f t="shared" si="31"/>
        <v>#DIV/0!</v>
      </c>
      <c r="BJE15" s="29" t="e">
        <f t="shared" si="31"/>
        <v>#DIV/0!</v>
      </c>
      <c r="BJF15" s="29" t="e">
        <f t="shared" si="31"/>
        <v>#DIV/0!</v>
      </c>
      <c r="BJG15" s="29" t="e">
        <f t="shared" si="31"/>
        <v>#DIV/0!</v>
      </c>
      <c r="BJH15" s="29" t="e">
        <f t="shared" si="31"/>
        <v>#DIV/0!</v>
      </c>
      <c r="BJI15" s="29" t="e">
        <f t="shared" si="31"/>
        <v>#DIV/0!</v>
      </c>
      <c r="BJJ15" s="29" t="e">
        <f t="shared" si="32"/>
        <v>#DIV/0!</v>
      </c>
      <c r="BJK15" s="29" t="e">
        <f t="shared" si="32"/>
        <v>#DIV/0!</v>
      </c>
      <c r="BJL15" s="29" t="e">
        <f t="shared" si="32"/>
        <v>#DIV/0!</v>
      </c>
      <c r="BJM15" s="29" t="e">
        <f t="shared" si="32"/>
        <v>#DIV/0!</v>
      </c>
      <c r="BJN15" s="29" t="e">
        <f t="shared" si="32"/>
        <v>#DIV/0!</v>
      </c>
      <c r="BJO15" s="29" t="e">
        <f t="shared" si="32"/>
        <v>#DIV/0!</v>
      </c>
      <c r="BJP15" s="29" t="e">
        <f t="shared" si="32"/>
        <v>#DIV/0!</v>
      </c>
      <c r="BJQ15" s="29" t="e">
        <f t="shared" si="32"/>
        <v>#DIV/0!</v>
      </c>
      <c r="BJR15" s="29" t="e">
        <f t="shared" si="32"/>
        <v>#DIV/0!</v>
      </c>
      <c r="BJS15" s="29" t="e">
        <f t="shared" si="32"/>
        <v>#DIV/0!</v>
      </c>
      <c r="BJT15" s="29" t="e">
        <f t="shared" si="32"/>
        <v>#DIV/0!</v>
      </c>
      <c r="BJU15" s="29" t="e">
        <f t="shared" si="32"/>
        <v>#DIV/0!</v>
      </c>
      <c r="BJV15" s="29" t="e">
        <f t="shared" si="32"/>
        <v>#DIV/0!</v>
      </c>
      <c r="BJW15" s="29" t="e">
        <f t="shared" si="32"/>
        <v>#DIV/0!</v>
      </c>
      <c r="BJX15" s="29" t="e">
        <f t="shared" si="32"/>
        <v>#DIV/0!</v>
      </c>
      <c r="BJY15" s="29" t="e">
        <f t="shared" si="32"/>
        <v>#DIV/0!</v>
      </c>
      <c r="BJZ15" s="29" t="e">
        <f t="shared" si="33"/>
        <v>#DIV/0!</v>
      </c>
      <c r="BKA15" s="29" t="e">
        <f t="shared" si="33"/>
        <v>#DIV/0!</v>
      </c>
      <c r="BKB15" s="29" t="e">
        <f t="shared" si="33"/>
        <v>#DIV/0!</v>
      </c>
      <c r="BKC15" s="29" t="e">
        <f t="shared" si="33"/>
        <v>#DIV/0!</v>
      </c>
      <c r="BKD15" s="289" t="e">
        <f t="shared" si="34"/>
        <v>#DIV/0!</v>
      </c>
      <c r="BKE15" s="29" t="e">
        <f t="shared" si="34"/>
        <v>#DIV/0!</v>
      </c>
      <c r="BKF15" s="29" t="e">
        <f t="shared" si="34"/>
        <v>#DIV/0!</v>
      </c>
      <c r="BKG15" s="29" t="e">
        <f t="shared" si="34"/>
        <v>#DIV/0!</v>
      </c>
      <c r="BKH15" s="29" t="e">
        <f t="shared" si="34"/>
        <v>#DIV/0!</v>
      </c>
      <c r="BKI15" s="29" t="e">
        <f t="shared" si="34"/>
        <v>#DIV/0!</v>
      </c>
      <c r="BKJ15" s="29" t="e">
        <f t="shared" si="34"/>
        <v>#DIV/0!</v>
      </c>
      <c r="BKK15" s="29" t="e">
        <f t="shared" si="34"/>
        <v>#DIV/0!</v>
      </c>
      <c r="BKL15" s="29" t="e">
        <f t="shared" si="34"/>
        <v>#DIV/0!</v>
      </c>
      <c r="BKM15" s="29" t="e">
        <f t="shared" si="34"/>
        <v>#DIV/0!</v>
      </c>
      <c r="BKN15" s="29" t="e">
        <f t="shared" si="34"/>
        <v>#DIV/0!</v>
      </c>
      <c r="BKO15" s="29" t="e">
        <f t="shared" si="34"/>
        <v>#DIV/0!</v>
      </c>
      <c r="BKP15" s="29" t="e">
        <f t="shared" si="34"/>
        <v>#DIV/0!</v>
      </c>
      <c r="BKQ15" s="29" t="e">
        <f t="shared" si="34"/>
        <v>#DIV/0!</v>
      </c>
      <c r="BKR15" s="29" t="e">
        <f t="shared" si="34"/>
        <v>#DIV/0!</v>
      </c>
      <c r="BKS15" s="29" t="e">
        <f t="shared" si="34"/>
        <v>#DIV/0!</v>
      </c>
      <c r="BKT15" s="29" t="e">
        <f t="shared" si="35"/>
        <v>#DIV/0!</v>
      </c>
      <c r="BKU15" s="29" t="e">
        <f t="shared" si="35"/>
        <v>#DIV/0!</v>
      </c>
      <c r="BKV15" s="29" t="e">
        <f t="shared" si="35"/>
        <v>#DIV/0!</v>
      </c>
      <c r="BKW15" s="29" t="e">
        <f t="shared" si="35"/>
        <v>#DIV/0!</v>
      </c>
      <c r="BKX15" s="29" t="e">
        <f t="shared" si="35"/>
        <v>#DIV/0!</v>
      </c>
      <c r="BKY15" s="29" t="e">
        <f t="shared" si="35"/>
        <v>#DIV/0!</v>
      </c>
      <c r="BKZ15" s="29" t="e">
        <f t="shared" si="35"/>
        <v>#DIV/0!</v>
      </c>
      <c r="BLA15" s="29" t="e">
        <f t="shared" si="35"/>
        <v>#DIV/0!</v>
      </c>
      <c r="BLB15" s="29" t="e">
        <f t="shared" si="35"/>
        <v>#DIV/0!</v>
      </c>
      <c r="BLC15" s="29" t="e">
        <f t="shared" si="35"/>
        <v>#DIV/0!</v>
      </c>
      <c r="BLD15" s="29" t="e">
        <f t="shared" si="35"/>
        <v>#DIV/0!</v>
      </c>
      <c r="BLE15" s="29" t="e">
        <f t="shared" si="35"/>
        <v>#DIV/0!</v>
      </c>
      <c r="BLF15" s="29" t="e">
        <f t="shared" si="35"/>
        <v>#DIV/0!</v>
      </c>
      <c r="BLG15" s="29" t="e">
        <f t="shared" si="35"/>
        <v>#DIV/0!</v>
      </c>
      <c r="BLH15" s="29" t="e">
        <f t="shared" si="35"/>
        <v>#DIV/0!</v>
      </c>
      <c r="BLI15" s="29" t="e">
        <f t="shared" si="35"/>
        <v>#DIV/0!</v>
      </c>
      <c r="BLJ15" s="29" t="e">
        <f t="shared" si="36"/>
        <v>#DIV/0!</v>
      </c>
      <c r="BLK15" s="29" t="e">
        <f t="shared" si="36"/>
        <v>#DIV/0!</v>
      </c>
      <c r="BLL15" s="29" t="e">
        <f t="shared" si="36"/>
        <v>#DIV/0!</v>
      </c>
      <c r="BLM15" s="29" t="e">
        <f t="shared" si="36"/>
        <v>#DIV/0!</v>
      </c>
      <c r="BLN15" s="29" t="e">
        <f t="shared" si="36"/>
        <v>#DIV/0!</v>
      </c>
      <c r="BLO15" s="29" t="e">
        <f t="shared" si="36"/>
        <v>#DIV/0!</v>
      </c>
      <c r="BLP15" s="29" t="e">
        <f t="shared" si="36"/>
        <v>#DIV/0!</v>
      </c>
      <c r="BLQ15" s="29" t="e">
        <f t="shared" si="36"/>
        <v>#DIV/0!</v>
      </c>
      <c r="BLR15" s="29" t="e">
        <f t="shared" si="36"/>
        <v>#DIV/0!</v>
      </c>
      <c r="BLS15" s="29" t="e">
        <f t="shared" si="36"/>
        <v>#DIV/0!</v>
      </c>
      <c r="BLT15" s="29" t="e">
        <f t="shared" si="36"/>
        <v>#DIV/0!</v>
      </c>
      <c r="BLU15" s="29" t="e">
        <f t="shared" si="36"/>
        <v>#DIV/0!</v>
      </c>
      <c r="BLV15" s="29" t="e">
        <f t="shared" si="36"/>
        <v>#DIV/0!</v>
      </c>
      <c r="BLW15" s="29" t="e">
        <f t="shared" si="36"/>
        <v>#DIV/0!</v>
      </c>
      <c r="BLX15" s="29" t="e">
        <f t="shared" si="36"/>
        <v>#DIV/0!</v>
      </c>
      <c r="BLY15" s="29" t="e">
        <f t="shared" si="36"/>
        <v>#DIV/0!</v>
      </c>
      <c r="BLZ15" s="29" t="e">
        <f t="shared" si="37"/>
        <v>#DIV/0!</v>
      </c>
      <c r="BMA15" s="29" t="e">
        <f t="shared" si="37"/>
        <v>#DIV/0!</v>
      </c>
      <c r="BMB15" s="29" t="e">
        <f t="shared" si="37"/>
        <v>#DIV/0!</v>
      </c>
      <c r="BMC15" s="29" t="e">
        <f t="shared" si="37"/>
        <v>#DIV/0!</v>
      </c>
      <c r="BMD15" s="29" t="e">
        <f t="shared" si="37"/>
        <v>#DIV/0!</v>
      </c>
      <c r="BME15" s="29" t="e">
        <f t="shared" si="37"/>
        <v>#DIV/0!</v>
      </c>
      <c r="BMF15" s="29" t="e">
        <f t="shared" si="37"/>
        <v>#DIV/0!</v>
      </c>
      <c r="BMG15" s="29" t="e">
        <f t="shared" si="37"/>
        <v>#DIV/0!</v>
      </c>
      <c r="BMH15" s="29" t="e">
        <f t="shared" si="37"/>
        <v>#DIV/0!</v>
      </c>
      <c r="BMI15" s="29" t="e">
        <f t="shared" si="37"/>
        <v>#DIV/0!</v>
      </c>
      <c r="BMJ15" s="29" t="e">
        <f t="shared" si="37"/>
        <v>#DIV/0!</v>
      </c>
      <c r="BMK15" s="29" t="e">
        <f t="shared" si="37"/>
        <v>#DIV/0!</v>
      </c>
      <c r="BML15" s="29" t="e">
        <f t="shared" si="37"/>
        <v>#DIV/0!</v>
      </c>
      <c r="BMM15" s="29" t="e">
        <f t="shared" si="37"/>
        <v>#DIV/0!</v>
      </c>
      <c r="BMN15" s="29" t="e">
        <f t="shared" si="37"/>
        <v>#DIV/0!</v>
      </c>
      <c r="BMO15" s="29" t="e">
        <f t="shared" si="37"/>
        <v>#DIV/0!</v>
      </c>
      <c r="BMP15" s="29" t="e">
        <f t="shared" si="38"/>
        <v>#DIV/0!</v>
      </c>
      <c r="BMQ15" s="29" t="e">
        <f t="shared" si="38"/>
        <v>#DIV/0!</v>
      </c>
      <c r="BMR15" s="29" t="e">
        <f t="shared" si="38"/>
        <v>#DIV/0!</v>
      </c>
      <c r="BMS15" s="29" t="e">
        <f t="shared" si="38"/>
        <v>#DIV/0!</v>
      </c>
      <c r="BMT15" s="284" t="e">
        <f t="shared" si="39"/>
        <v>#DIV/0!</v>
      </c>
      <c r="BMU15" s="110" t="e">
        <f t="shared" si="39"/>
        <v>#DIV/0!</v>
      </c>
      <c r="BMV15" s="110" t="e">
        <f t="shared" si="39"/>
        <v>#DIV/0!</v>
      </c>
      <c r="BMW15" s="110" t="e">
        <f t="shared" si="39"/>
        <v>#DIV/0!</v>
      </c>
      <c r="BMX15" s="110" t="e">
        <f t="shared" si="39"/>
        <v>#DIV/0!</v>
      </c>
      <c r="BMY15" s="110" t="e">
        <f t="shared" si="39"/>
        <v>#DIV/0!</v>
      </c>
      <c r="BMZ15" s="110" t="e">
        <f t="shared" si="39"/>
        <v>#DIV/0!</v>
      </c>
      <c r="BNA15" s="110" t="e">
        <f t="shared" si="39"/>
        <v>#DIV/0!</v>
      </c>
      <c r="BNB15" s="110" t="e">
        <f t="shared" si="39"/>
        <v>#DIV/0!</v>
      </c>
      <c r="BNC15" s="110" t="e">
        <f t="shared" si="39"/>
        <v>#DIV/0!</v>
      </c>
      <c r="BND15" s="110" t="e">
        <f t="shared" si="39"/>
        <v>#DIV/0!</v>
      </c>
      <c r="BNE15" s="110" t="e">
        <f t="shared" si="39"/>
        <v>#DIV/0!</v>
      </c>
      <c r="BNF15" s="110" t="e">
        <f t="shared" si="39"/>
        <v>#DIV/0!</v>
      </c>
      <c r="BNG15" s="110" t="e">
        <f t="shared" si="39"/>
        <v>#DIV/0!</v>
      </c>
      <c r="BNH15" s="110" t="e">
        <f t="shared" si="39"/>
        <v>#DIV/0!</v>
      </c>
      <c r="BNI15" s="110" t="e">
        <f t="shared" si="39"/>
        <v>#DIV/0!</v>
      </c>
      <c r="BNJ15" s="110" t="e">
        <f t="shared" si="40"/>
        <v>#DIV/0!</v>
      </c>
      <c r="BNK15" s="110" t="e">
        <f t="shared" si="40"/>
        <v>#DIV/0!</v>
      </c>
      <c r="BNL15" s="110" t="e">
        <f t="shared" si="40"/>
        <v>#DIV/0!</v>
      </c>
      <c r="BNM15" s="110" t="e">
        <f t="shared" si="40"/>
        <v>#DIV/0!</v>
      </c>
      <c r="BNN15" s="110" t="e">
        <f t="shared" si="40"/>
        <v>#DIV/0!</v>
      </c>
      <c r="BNO15" s="110" t="e">
        <f t="shared" si="40"/>
        <v>#DIV/0!</v>
      </c>
      <c r="BNP15" s="110" t="e">
        <f t="shared" si="40"/>
        <v>#DIV/0!</v>
      </c>
      <c r="BNQ15" s="110" t="e">
        <f t="shared" si="40"/>
        <v>#DIV/0!</v>
      </c>
      <c r="BNR15" s="110" t="e">
        <f t="shared" si="40"/>
        <v>#DIV/0!</v>
      </c>
      <c r="BNS15" s="110" t="e">
        <f t="shared" si="40"/>
        <v>#DIV/0!</v>
      </c>
      <c r="BNT15" s="110" t="e">
        <f t="shared" si="40"/>
        <v>#DIV/0!</v>
      </c>
      <c r="BNU15" s="110" t="e">
        <f t="shared" si="40"/>
        <v>#DIV/0!</v>
      </c>
      <c r="BNV15" s="110" t="e">
        <f t="shared" si="40"/>
        <v>#DIV/0!</v>
      </c>
      <c r="BNW15" s="110" t="e">
        <f t="shared" si="40"/>
        <v>#DIV/0!</v>
      </c>
      <c r="BNX15" s="110" t="e">
        <f t="shared" si="40"/>
        <v>#DIV/0!</v>
      </c>
      <c r="BNY15" s="110" t="e">
        <f t="shared" si="40"/>
        <v>#DIV/0!</v>
      </c>
      <c r="BNZ15" s="110" t="e">
        <f t="shared" si="41"/>
        <v>#DIV/0!</v>
      </c>
      <c r="BOA15" s="110" t="e">
        <f t="shared" si="41"/>
        <v>#DIV/0!</v>
      </c>
      <c r="BOB15" s="110" t="e">
        <f t="shared" si="41"/>
        <v>#DIV/0!</v>
      </c>
      <c r="BOC15" s="110" t="e">
        <f t="shared" si="41"/>
        <v>#DIV/0!</v>
      </c>
      <c r="BOD15" s="110" t="e">
        <f t="shared" si="41"/>
        <v>#DIV/0!</v>
      </c>
      <c r="BOE15" s="110" t="e">
        <f t="shared" si="41"/>
        <v>#DIV/0!</v>
      </c>
      <c r="BOF15" s="110" t="e">
        <f t="shared" si="41"/>
        <v>#DIV/0!</v>
      </c>
      <c r="BOG15" s="110" t="e">
        <f t="shared" si="41"/>
        <v>#DIV/0!</v>
      </c>
      <c r="BOH15" s="110" t="e">
        <f t="shared" si="41"/>
        <v>#DIV/0!</v>
      </c>
      <c r="BOI15" s="110" t="e">
        <f t="shared" si="41"/>
        <v>#DIV/0!</v>
      </c>
      <c r="BOJ15" s="110" t="e">
        <f t="shared" si="41"/>
        <v>#DIV/0!</v>
      </c>
      <c r="BOK15" s="110" t="e">
        <f t="shared" si="41"/>
        <v>#DIV/0!</v>
      </c>
      <c r="BOL15" s="110" t="e">
        <f t="shared" si="41"/>
        <v>#DIV/0!</v>
      </c>
      <c r="BOM15" s="110" t="e">
        <f t="shared" si="41"/>
        <v>#DIV/0!</v>
      </c>
      <c r="BON15" s="110" t="e">
        <f t="shared" si="41"/>
        <v>#DIV/0!</v>
      </c>
      <c r="BOO15" s="110" t="e">
        <f t="shared" si="41"/>
        <v>#DIV/0!</v>
      </c>
      <c r="BOP15" s="110" t="e">
        <f t="shared" si="42"/>
        <v>#DIV/0!</v>
      </c>
      <c r="BOQ15" s="110" t="e">
        <f t="shared" si="42"/>
        <v>#DIV/0!</v>
      </c>
      <c r="BOR15" s="110" t="e">
        <f t="shared" si="42"/>
        <v>#DIV/0!</v>
      </c>
      <c r="BOS15" s="110" t="e">
        <f t="shared" si="42"/>
        <v>#DIV/0!</v>
      </c>
      <c r="BOT15" s="110" t="e">
        <f t="shared" si="42"/>
        <v>#DIV/0!</v>
      </c>
      <c r="BOU15" s="110" t="e">
        <f t="shared" si="42"/>
        <v>#DIV/0!</v>
      </c>
      <c r="BOV15" s="110" t="e">
        <f t="shared" si="42"/>
        <v>#DIV/0!</v>
      </c>
      <c r="BOW15" s="110" t="e">
        <f t="shared" si="42"/>
        <v>#DIV/0!</v>
      </c>
      <c r="BOX15" s="110" t="e">
        <f t="shared" si="42"/>
        <v>#DIV/0!</v>
      </c>
      <c r="BOY15" s="110" t="e">
        <f t="shared" si="42"/>
        <v>#DIV/0!</v>
      </c>
      <c r="BOZ15" s="110" t="e">
        <f t="shared" si="42"/>
        <v>#DIV/0!</v>
      </c>
      <c r="BPA15" s="110" t="e">
        <f t="shared" si="42"/>
        <v>#DIV/0!</v>
      </c>
      <c r="BPB15" s="110" t="e">
        <f t="shared" si="42"/>
        <v>#DIV/0!</v>
      </c>
      <c r="BPC15" s="110" t="e">
        <f t="shared" si="42"/>
        <v>#DIV/0!</v>
      </c>
      <c r="BPD15" s="110" t="e">
        <f t="shared" si="42"/>
        <v>#DIV/0!</v>
      </c>
      <c r="BPE15" s="110" t="e">
        <f t="shared" si="42"/>
        <v>#DIV/0!</v>
      </c>
      <c r="BPF15" s="110" t="e">
        <f t="shared" si="43"/>
        <v>#DIV/0!</v>
      </c>
      <c r="BPG15" s="110" t="e">
        <f t="shared" si="43"/>
        <v>#DIV/0!</v>
      </c>
      <c r="BPH15" s="110" t="e">
        <f t="shared" si="43"/>
        <v>#DIV/0!</v>
      </c>
      <c r="BPI15" s="110" t="e">
        <f t="shared" si="43"/>
        <v>#DIV/0!</v>
      </c>
      <c r="BPJ15" s="184">
        <f t="shared" si="44"/>
        <v>0</v>
      </c>
      <c r="BPK15" s="34">
        <f t="shared" si="44"/>
        <v>0</v>
      </c>
      <c r="BPL15" s="34">
        <f t="shared" si="44"/>
        <v>0</v>
      </c>
      <c r="BPM15" s="34">
        <f t="shared" si="44"/>
        <v>0</v>
      </c>
      <c r="BPN15" s="34">
        <f t="shared" si="44"/>
        <v>0</v>
      </c>
      <c r="BPO15" s="34">
        <f t="shared" si="44"/>
        <v>0</v>
      </c>
      <c r="BPP15" s="34">
        <f t="shared" si="44"/>
        <v>0</v>
      </c>
      <c r="BPQ15" s="34">
        <f t="shared" si="44"/>
        <v>0</v>
      </c>
      <c r="BPR15" s="34">
        <f t="shared" si="44"/>
        <v>0</v>
      </c>
      <c r="BPS15" s="34">
        <f t="shared" si="44"/>
        <v>0</v>
      </c>
      <c r="BPT15" s="34">
        <f t="shared" si="44"/>
        <v>0</v>
      </c>
      <c r="BPU15" s="34">
        <f t="shared" si="44"/>
        <v>0</v>
      </c>
      <c r="BPV15" s="34">
        <f t="shared" si="44"/>
        <v>0</v>
      </c>
      <c r="BPW15" s="34">
        <f t="shared" si="44"/>
        <v>0</v>
      </c>
      <c r="BPX15" s="34">
        <f t="shared" si="44"/>
        <v>0</v>
      </c>
      <c r="BPY15" s="34">
        <f t="shared" si="44"/>
        <v>0</v>
      </c>
      <c r="BPZ15" s="34">
        <f t="shared" si="45"/>
        <v>0</v>
      </c>
      <c r="BQA15" s="34">
        <f t="shared" si="45"/>
        <v>0</v>
      </c>
      <c r="BQB15" s="34">
        <f t="shared" si="45"/>
        <v>0</v>
      </c>
      <c r="BQC15" s="34">
        <f t="shared" si="45"/>
        <v>0</v>
      </c>
      <c r="BQD15" s="34">
        <f t="shared" si="45"/>
        <v>0</v>
      </c>
      <c r="BQE15" s="34">
        <f t="shared" si="45"/>
        <v>0</v>
      </c>
      <c r="BQF15" s="34">
        <f t="shared" si="45"/>
        <v>0</v>
      </c>
      <c r="BQG15" s="34">
        <f t="shared" si="45"/>
        <v>0</v>
      </c>
      <c r="BQH15" s="34">
        <f t="shared" si="45"/>
        <v>0</v>
      </c>
      <c r="BQI15" s="34">
        <f t="shared" si="45"/>
        <v>0</v>
      </c>
      <c r="BQJ15" s="34">
        <f t="shared" si="45"/>
        <v>0</v>
      </c>
      <c r="BQK15" s="34">
        <f t="shared" si="45"/>
        <v>0</v>
      </c>
      <c r="BQL15" s="34">
        <f t="shared" si="45"/>
        <v>0</v>
      </c>
      <c r="BQM15" s="34">
        <f t="shared" si="45"/>
        <v>0</v>
      </c>
      <c r="BQN15" s="34">
        <f t="shared" si="45"/>
        <v>0</v>
      </c>
      <c r="BQO15" s="34">
        <f t="shared" si="45"/>
        <v>0</v>
      </c>
      <c r="BQP15" s="34">
        <f t="shared" si="46"/>
        <v>0</v>
      </c>
      <c r="BQQ15" s="34">
        <f t="shared" si="46"/>
        <v>0</v>
      </c>
      <c r="BQR15" s="34">
        <f t="shared" si="46"/>
        <v>0</v>
      </c>
      <c r="BQS15" s="34">
        <f t="shared" si="46"/>
        <v>0</v>
      </c>
      <c r="BQT15" s="34">
        <f t="shared" si="46"/>
        <v>0</v>
      </c>
      <c r="BQU15" s="34">
        <f t="shared" si="46"/>
        <v>0</v>
      </c>
      <c r="BQV15" s="34">
        <f t="shared" si="46"/>
        <v>0</v>
      </c>
      <c r="BQW15" s="34">
        <f t="shared" si="46"/>
        <v>0</v>
      </c>
      <c r="BQX15" s="34">
        <f t="shared" si="46"/>
        <v>0</v>
      </c>
      <c r="BQY15" s="34">
        <f t="shared" si="46"/>
        <v>0</v>
      </c>
      <c r="BQZ15" s="34">
        <f t="shared" si="46"/>
        <v>0</v>
      </c>
      <c r="BRA15" s="34">
        <f t="shared" si="46"/>
        <v>0</v>
      </c>
      <c r="BRB15" s="34">
        <f t="shared" si="46"/>
        <v>0</v>
      </c>
      <c r="BRC15" s="34">
        <f t="shared" si="46"/>
        <v>0</v>
      </c>
      <c r="BRD15" s="34">
        <f t="shared" si="46"/>
        <v>0</v>
      </c>
      <c r="BRE15" s="34">
        <f t="shared" si="46"/>
        <v>0</v>
      </c>
      <c r="BRF15" s="34">
        <f t="shared" si="47"/>
        <v>0</v>
      </c>
      <c r="BRG15" s="34">
        <f t="shared" si="47"/>
        <v>0</v>
      </c>
      <c r="BRH15" s="34">
        <f t="shared" si="47"/>
        <v>0</v>
      </c>
      <c r="BRI15" s="34">
        <f t="shared" si="47"/>
        <v>0</v>
      </c>
      <c r="BRJ15" s="34">
        <f t="shared" si="47"/>
        <v>0</v>
      </c>
      <c r="BRK15" s="34">
        <f t="shared" si="47"/>
        <v>0</v>
      </c>
      <c r="BRL15" s="34">
        <f t="shared" si="47"/>
        <v>0</v>
      </c>
      <c r="BRM15" s="34">
        <f t="shared" si="47"/>
        <v>0</v>
      </c>
      <c r="BRN15" s="34">
        <f t="shared" si="47"/>
        <v>0</v>
      </c>
      <c r="BRO15" s="34">
        <f t="shared" si="47"/>
        <v>0</v>
      </c>
      <c r="BRP15" s="34">
        <f t="shared" si="47"/>
        <v>0</v>
      </c>
      <c r="BRQ15" s="34">
        <f t="shared" si="47"/>
        <v>0</v>
      </c>
      <c r="BRR15" s="34">
        <f t="shared" si="47"/>
        <v>0</v>
      </c>
      <c r="BRS15" s="34">
        <f t="shared" si="47"/>
        <v>0</v>
      </c>
      <c r="BRT15" s="34">
        <f t="shared" si="47"/>
        <v>0</v>
      </c>
      <c r="BRU15" s="34">
        <f t="shared" si="47"/>
        <v>0</v>
      </c>
      <c r="BRV15" s="34">
        <f t="shared" si="48"/>
        <v>0</v>
      </c>
      <c r="BRW15" s="34">
        <f t="shared" si="48"/>
        <v>0</v>
      </c>
      <c r="BRX15" s="34">
        <f t="shared" si="48"/>
        <v>0</v>
      </c>
      <c r="BRY15" s="34">
        <f t="shared" si="48"/>
        <v>0</v>
      </c>
      <c r="BRZ15" s="184" t="e">
        <f t="shared" si="49"/>
        <v>#DIV/0!</v>
      </c>
      <c r="BSA15" s="34" t="e">
        <f t="shared" si="49"/>
        <v>#DIV/0!</v>
      </c>
      <c r="BSB15" s="34" t="e">
        <f t="shared" si="49"/>
        <v>#DIV/0!</v>
      </c>
      <c r="BSC15" s="34" t="e">
        <f t="shared" si="49"/>
        <v>#DIV/0!</v>
      </c>
      <c r="BSD15" s="34" t="e">
        <f t="shared" si="49"/>
        <v>#DIV/0!</v>
      </c>
      <c r="BSE15" s="34" t="e">
        <f t="shared" si="49"/>
        <v>#DIV/0!</v>
      </c>
      <c r="BSF15" s="34" t="e">
        <f t="shared" si="49"/>
        <v>#DIV/0!</v>
      </c>
      <c r="BSG15" s="34" t="e">
        <f t="shared" si="49"/>
        <v>#DIV/0!</v>
      </c>
      <c r="BSH15" s="34" t="e">
        <f t="shared" si="49"/>
        <v>#DIV/0!</v>
      </c>
      <c r="BSI15" s="34" t="e">
        <f t="shared" si="49"/>
        <v>#DIV/0!</v>
      </c>
      <c r="BSJ15" s="34" t="e">
        <f t="shared" si="49"/>
        <v>#DIV/0!</v>
      </c>
      <c r="BSK15" s="34" t="e">
        <f t="shared" si="49"/>
        <v>#DIV/0!</v>
      </c>
      <c r="BSL15" s="34" t="e">
        <f t="shared" si="49"/>
        <v>#DIV/0!</v>
      </c>
      <c r="BSM15" s="34" t="e">
        <f t="shared" si="49"/>
        <v>#DIV/0!</v>
      </c>
      <c r="BSN15" s="34" t="e">
        <f t="shared" si="49"/>
        <v>#DIV/0!</v>
      </c>
      <c r="BSO15" s="34" t="e">
        <f t="shared" si="49"/>
        <v>#DIV/0!</v>
      </c>
      <c r="BSP15" s="34" t="e">
        <f t="shared" si="50"/>
        <v>#DIV/0!</v>
      </c>
      <c r="BSQ15" s="34" t="e">
        <f t="shared" si="50"/>
        <v>#DIV/0!</v>
      </c>
      <c r="BSR15" s="34" t="e">
        <f t="shared" si="50"/>
        <v>#DIV/0!</v>
      </c>
      <c r="BSS15" s="34" t="e">
        <f t="shared" si="50"/>
        <v>#DIV/0!</v>
      </c>
      <c r="BST15" s="34" t="e">
        <f t="shared" si="50"/>
        <v>#DIV/0!</v>
      </c>
      <c r="BSU15" s="34" t="e">
        <f t="shared" si="50"/>
        <v>#DIV/0!</v>
      </c>
      <c r="BSV15" s="34" t="e">
        <f t="shared" si="50"/>
        <v>#DIV/0!</v>
      </c>
      <c r="BSW15" s="34" t="e">
        <f t="shared" si="50"/>
        <v>#DIV/0!</v>
      </c>
      <c r="BSX15" s="34" t="e">
        <f t="shared" si="50"/>
        <v>#DIV/0!</v>
      </c>
      <c r="BSY15" s="34" t="e">
        <f t="shared" si="50"/>
        <v>#DIV/0!</v>
      </c>
      <c r="BSZ15" s="34" t="e">
        <f t="shared" si="50"/>
        <v>#DIV/0!</v>
      </c>
      <c r="BTA15" s="34" t="e">
        <f t="shared" si="50"/>
        <v>#DIV/0!</v>
      </c>
      <c r="BTB15" s="34" t="e">
        <f t="shared" si="50"/>
        <v>#DIV/0!</v>
      </c>
      <c r="BTC15" s="34" t="e">
        <f t="shared" si="50"/>
        <v>#DIV/0!</v>
      </c>
      <c r="BTD15" s="34" t="e">
        <f t="shared" si="50"/>
        <v>#DIV/0!</v>
      </c>
      <c r="BTE15" s="34" t="e">
        <f t="shared" si="50"/>
        <v>#DIV/0!</v>
      </c>
      <c r="BTF15" s="34" t="e">
        <f t="shared" si="51"/>
        <v>#DIV/0!</v>
      </c>
      <c r="BTG15" s="34" t="e">
        <f t="shared" si="51"/>
        <v>#DIV/0!</v>
      </c>
      <c r="BTH15" s="34" t="e">
        <f t="shared" si="51"/>
        <v>#DIV/0!</v>
      </c>
      <c r="BTI15" s="34" t="e">
        <f t="shared" si="51"/>
        <v>#DIV/0!</v>
      </c>
      <c r="BTJ15" s="34" t="e">
        <f t="shared" si="51"/>
        <v>#DIV/0!</v>
      </c>
      <c r="BTK15" s="34" t="e">
        <f t="shared" si="51"/>
        <v>#DIV/0!</v>
      </c>
      <c r="BTL15" s="34" t="e">
        <f t="shared" si="51"/>
        <v>#DIV/0!</v>
      </c>
      <c r="BTM15" s="34" t="e">
        <f t="shared" si="51"/>
        <v>#DIV/0!</v>
      </c>
      <c r="BTN15" s="34" t="e">
        <f t="shared" si="51"/>
        <v>#DIV/0!</v>
      </c>
      <c r="BTO15" s="34" t="e">
        <f t="shared" si="51"/>
        <v>#DIV/0!</v>
      </c>
      <c r="BTP15" s="34" t="e">
        <f t="shared" si="51"/>
        <v>#DIV/0!</v>
      </c>
      <c r="BTQ15" s="34" t="e">
        <f t="shared" si="51"/>
        <v>#DIV/0!</v>
      </c>
      <c r="BTR15" s="34" t="e">
        <f t="shared" si="51"/>
        <v>#DIV/0!</v>
      </c>
      <c r="BTS15" s="34" t="e">
        <f t="shared" si="51"/>
        <v>#DIV/0!</v>
      </c>
      <c r="BTT15" s="34" t="e">
        <f t="shared" si="51"/>
        <v>#DIV/0!</v>
      </c>
      <c r="BTU15" s="34" t="e">
        <f t="shared" si="51"/>
        <v>#DIV/0!</v>
      </c>
      <c r="BTV15" s="34" t="e">
        <f t="shared" si="52"/>
        <v>#DIV/0!</v>
      </c>
      <c r="BTW15" s="34" t="e">
        <f t="shared" si="52"/>
        <v>#DIV/0!</v>
      </c>
      <c r="BTX15" s="34" t="e">
        <f t="shared" si="52"/>
        <v>#DIV/0!</v>
      </c>
      <c r="BTY15" s="34" t="e">
        <f t="shared" si="52"/>
        <v>#DIV/0!</v>
      </c>
      <c r="BTZ15" s="34" t="e">
        <f t="shared" si="52"/>
        <v>#DIV/0!</v>
      </c>
      <c r="BUA15" s="34" t="e">
        <f t="shared" si="52"/>
        <v>#DIV/0!</v>
      </c>
      <c r="BUB15" s="34" t="e">
        <f t="shared" si="52"/>
        <v>#DIV/0!</v>
      </c>
      <c r="BUC15" s="34" t="e">
        <f t="shared" si="52"/>
        <v>#DIV/0!</v>
      </c>
      <c r="BUD15" s="34" t="e">
        <f t="shared" si="52"/>
        <v>#DIV/0!</v>
      </c>
      <c r="BUE15" s="34" t="e">
        <f t="shared" si="52"/>
        <v>#DIV/0!</v>
      </c>
      <c r="BUF15" s="34" t="e">
        <f t="shared" si="52"/>
        <v>#DIV/0!</v>
      </c>
      <c r="BUG15" s="34" t="e">
        <f t="shared" si="52"/>
        <v>#DIV/0!</v>
      </c>
      <c r="BUH15" s="34" t="e">
        <f t="shared" si="52"/>
        <v>#DIV/0!</v>
      </c>
      <c r="BUI15" s="34" t="e">
        <f t="shared" si="52"/>
        <v>#DIV/0!</v>
      </c>
      <c r="BUJ15" s="34" t="e">
        <f t="shared" si="52"/>
        <v>#DIV/0!</v>
      </c>
      <c r="BUK15" s="34" t="e">
        <f t="shared" si="52"/>
        <v>#DIV/0!</v>
      </c>
      <c r="BUL15" s="34" t="e">
        <f t="shared" si="53"/>
        <v>#DIV/0!</v>
      </c>
      <c r="BUM15" s="34" t="e">
        <f t="shared" si="53"/>
        <v>#DIV/0!</v>
      </c>
      <c r="BUN15" s="34" t="e">
        <f t="shared" si="53"/>
        <v>#DIV/0!</v>
      </c>
      <c r="BUO15" s="34" t="e">
        <f t="shared" si="53"/>
        <v>#DIV/0!</v>
      </c>
      <c r="BUP15" s="284" t="e">
        <f t="shared" si="54"/>
        <v>#DIV/0!</v>
      </c>
      <c r="BUQ15" s="110" t="e">
        <f t="shared" si="54"/>
        <v>#DIV/0!</v>
      </c>
      <c r="BUR15" s="110" t="e">
        <f t="shared" si="54"/>
        <v>#DIV/0!</v>
      </c>
      <c r="BUS15" s="110" t="e">
        <f t="shared" si="54"/>
        <v>#DIV/0!</v>
      </c>
      <c r="BUT15" s="110" t="e">
        <f t="shared" si="54"/>
        <v>#DIV/0!</v>
      </c>
      <c r="BUU15" s="110" t="e">
        <f t="shared" si="54"/>
        <v>#DIV/0!</v>
      </c>
      <c r="BUV15" s="110" t="e">
        <f t="shared" si="54"/>
        <v>#DIV/0!</v>
      </c>
      <c r="BUW15" s="110" t="e">
        <f t="shared" si="54"/>
        <v>#DIV/0!</v>
      </c>
      <c r="BUX15" s="110" t="e">
        <f t="shared" si="54"/>
        <v>#DIV/0!</v>
      </c>
      <c r="BUY15" s="110" t="e">
        <f t="shared" si="54"/>
        <v>#DIV/0!</v>
      </c>
      <c r="BUZ15" s="110" t="e">
        <f t="shared" si="54"/>
        <v>#DIV/0!</v>
      </c>
      <c r="BVA15" s="110" t="e">
        <f t="shared" si="54"/>
        <v>#DIV/0!</v>
      </c>
      <c r="BVB15" s="110" t="e">
        <f t="shared" si="54"/>
        <v>#DIV/0!</v>
      </c>
      <c r="BVC15" s="110" t="e">
        <f t="shared" si="54"/>
        <v>#DIV/0!</v>
      </c>
      <c r="BVD15" s="110" t="e">
        <f t="shared" si="54"/>
        <v>#DIV/0!</v>
      </c>
      <c r="BVE15" s="110" t="e">
        <f t="shared" si="54"/>
        <v>#DIV/0!</v>
      </c>
      <c r="BVF15" s="110" t="e">
        <f t="shared" si="55"/>
        <v>#DIV/0!</v>
      </c>
      <c r="BVG15" s="110" t="e">
        <f t="shared" si="55"/>
        <v>#DIV/0!</v>
      </c>
      <c r="BVH15" s="110" t="e">
        <f t="shared" si="55"/>
        <v>#DIV/0!</v>
      </c>
      <c r="BVI15" s="110" t="e">
        <f t="shared" si="55"/>
        <v>#DIV/0!</v>
      </c>
      <c r="BVJ15" s="110" t="e">
        <f t="shared" si="55"/>
        <v>#DIV/0!</v>
      </c>
      <c r="BVK15" s="110" t="e">
        <f t="shared" si="55"/>
        <v>#DIV/0!</v>
      </c>
      <c r="BVL15" s="110" t="e">
        <f t="shared" si="55"/>
        <v>#DIV/0!</v>
      </c>
      <c r="BVM15" s="110" t="e">
        <f t="shared" si="55"/>
        <v>#DIV/0!</v>
      </c>
      <c r="BVN15" s="110" t="e">
        <f t="shared" si="55"/>
        <v>#DIV/0!</v>
      </c>
      <c r="BVO15" s="110" t="e">
        <f t="shared" si="55"/>
        <v>#DIV/0!</v>
      </c>
      <c r="BVP15" s="110" t="e">
        <f t="shared" si="55"/>
        <v>#DIV/0!</v>
      </c>
      <c r="BVQ15" s="110" t="e">
        <f t="shared" si="55"/>
        <v>#DIV/0!</v>
      </c>
      <c r="BVR15" s="110" t="e">
        <f t="shared" si="55"/>
        <v>#DIV/0!</v>
      </c>
      <c r="BVS15" s="110" t="e">
        <f t="shared" si="55"/>
        <v>#DIV/0!</v>
      </c>
      <c r="BVT15" s="110" t="e">
        <f t="shared" si="55"/>
        <v>#DIV/0!</v>
      </c>
      <c r="BVU15" s="110" t="e">
        <f t="shared" si="55"/>
        <v>#DIV/0!</v>
      </c>
      <c r="BVV15" s="110" t="e">
        <f t="shared" si="56"/>
        <v>#DIV/0!</v>
      </c>
      <c r="BVW15" s="110" t="e">
        <f t="shared" si="56"/>
        <v>#DIV/0!</v>
      </c>
      <c r="BVX15" s="110" t="e">
        <f t="shared" si="56"/>
        <v>#DIV/0!</v>
      </c>
      <c r="BVY15" s="110" t="e">
        <f t="shared" si="56"/>
        <v>#DIV/0!</v>
      </c>
      <c r="BVZ15" s="110" t="e">
        <f t="shared" si="56"/>
        <v>#DIV/0!</v>
      </c>
      <c r="BWA15" s="110" t="e">
        <f t="shared" si="56"/>
        <v>#DIV/0!</v>
      </c>
      <c r="BWB15" s="110" t="e">
        <f t="shared" si="56"/>
        <v>#DIV/0!</v>
      </c>
      <c r="BWC15" s="110" t="e">
        <f t="shared" si="56"/>
        <v>#DIV/0!</v>
      </c>
      <c r="BWD15" s="110" t="e">
        <f t="shared" si="56"/>
        <v>#DIV/0!</v>
      </c>
      <c r="BWE15" s="110" t="e">
        <f t="shared" si="56"/>
        <v>#DIV/0!</v>
      </c>
      <c r="BWF15" s="110" t="e">
        <f t="shared" si="56"/>
        <v>#DIV/0!</v>
      </c>
      <c r="BWG15" s="110" t="e">
        <f t="shared" si="56"/>
        <v>#DIV/0!</v>
      </c>
      <c r="BWH15" s="110" t="e">
        <f t="shared" si="56"/>
        <v>#DIV/0!</v>
      </c>
      <c r="BWI15" s="110" t="e">
        <f t="shared" si="56"/>
        <v>#DIV/0!</v>
      </c>
      <c r="BWJ15" s="110" t="e">
        <f t="shared" si="56"/>
        <v>#DIV/0!</v>
      </c>
      <c r="BWK15" s="110" t="e">
        <f t="shared" si="56"/>
        <v>#DIV/0!</v>
      </c>
      <c r="BWL15" s="110" t="e">
        <f t="shared" si="57"/>
        <v>#DIV/0!</v>
      </c>
      <c r="BWM15" s="110" t="e">
        <f t="shared" si="57"/>
        <v>#DIV/0!</v>
      </c>
      <c r="BWN15" s="110" t="e">
        <f t="shared" si="57"/>
        <v>#DIV/0!</v>
      </c>
      <c r="BWO15" s="110" t="e">
        <f t="shared" si="57"/>
        <v>#DIV/0!</v>
      </c>
      <c r="BWP15" s="110" t="e">
        <f t="shared" si="57"/>
        <v>#DIV/0!</v>
      </c>
      <c r="BWQ15" s="110" t="e">
        <f t="shared" si="57"/>
        <v>#DIV/0!</v>
      </c>
      <c r="BWR15" s="110" t="e">
        <f t="shared" si="57"/>
        <v>#DIV/0!</v>
      </c>
      <c r="BWS15" s="110" t="e">
        <f t="shared" si="57"/>
        <v>#DIV/0!</v>
      </c>
      <c r="BWT15" s="110" t="e">
        <f t="shared" si="57"/>
        <v>#DIV/0!</v>
      </c>
      <c r="BWU15" s="110" t="e">
        <f t="shared" si="57"/>
        <v>#DIV/0!</v>
      </c>
      <c r="BWV15" s="110" t="e">
        <f t="shared" si="57"/>
        <v>#DIV/0!</v>
      </c>
      <c r="BWW15" s="110" t="e">
        <f t="shared" si="57"/>
        <v>#DIV/0!</v>
      </c>
      <c r="BWX15" s="110" t="e">
        <f t="shared" si="57"/>
        <v>#DIV/0!</v>
      </c>
      <c r="BWY15" s="110" t="e">
        <f t="shared" si="57"/>
        <v>#DIV/0!</v>
      </c>
      <c r="BWZ15" s="110" t="e">
        <f t="shared" si="57"/>
        <v>#DIV/0!</v>
      </c>
      <c r="BXA15" s="110" t="e">
        <f t="shared" si="57"/>
        <v>#DIV/0!</v>
      </c>
      <c r="BXB15" s="110" t="e">
        <f t="shared" si="58"/>
        <v>#DIV/0!</v>
      </c>
      <c r="BXC15" s="356" t="e">
        <f t="shared" si="59"/>
        <v>#DIV/0!</v>
      </c>
      <c r="BXD15" s="112" t="e">
        <f t="shared" si="59"/>
        <v>#DIV/0!</v>
      </c>
      <c r="BXE15" s="112" t="e">
        <f t="shared" si="59"/>
        <v>#DIV/0!</v>
      </c>
      <c r="BXF15" s="112" t="e">
        <f t="shared" si="59"/>
        <v>#DIV/0!</v>
      </c>
      <c r="BXG15" s="112" t="e">
        <f t="shared" si="59"/>
        <v>#DIV/0!</v>
      </c>
      <c r="BXH15" s="112" t="e">
        <f t="shared" si="59"/>
        <v>#DIV/0!</v>
      </c>
      <c r="BXI15" s="112" t="e">
        <f t="shared" si="59"/>
        <v>#DIV/0!</v>
      </c>
      <c r="BXJ15" s="112" t="e">
        <f t="shared" si="59"/>
        <v>#DIV/0!</v>
      </c>
      <c r="BXK15" s="112" t="e">
        <f t="shared" si="59"/>
        <v>#DIV/0!</v>
      </c>
      <c r="BXL15" s="112" t="e">
        <f t="shared" si="59"/>
        <v>#DIV/0!</v>
      </c>
      <c r="BXM15" s="112" t="e">
        <f t="shared" si="59"/>
        <v>#DIV/0!</v>
      </c>
      <c r="BXN15" s="112" t="e">
        <f t="shared" si="59"/>
        <v>#DIV/0!</v>
      </c>
      <c r="BXO15" s="112" t="e">
        <f t="shared" si="59"/>
        <v>#DIV/0!</v>
      </c>
      <c r="BXP15" s="112" t="e">
        <f t="shared" si="59"/>
        <v>#DIV/0!</v>
      </c>
      <c r="BXQ15" s="112" t="e">
        <f t="shared" si="59"/>
        <v>#DIV/0!</v>
      </c>
      <c r="BXR15" s="112" t="e">
        <f t="shared" si="59"/>
        <v>#DIV/0!</v>
      </c>
      <c r="BXS15" s="112" t="e">
        <f t="shared" si="60"/>
        <v>#DIV/0!</v>
      </c>
      <c r="BXT15" s="112" t="e">
        <f t="shared" si="60"/>
        <v>#DIV/0!</v>
      </c>
      <c r="BXU15" s="112" t="e">
        <f t="shared" si="60"/>
        <v>#DIV/0!</v>
      </c>
      <c r="BXV15" s="112" t="e">
        <f t="shared" si="60"/>
        <v>#DIV/0!</v>
      </c>
      <c r="BXW15" s="112" t="e">
        <f t="shared" si="60"/>
        <v>#DIV/0!</v>
      </c>
      <c r="BXX15" s="112" t="e">
        <f t="shared" si="60"/>
        <v>#DIV/0!</v>
      </c>
      <c r="BXY15" s="112" t="e">
        <f t="shared" si="60"/>
        <v>#DIV/0!</v>
      </c>
      <c r="BXZ15" s="112" t="e">
        <f t="shared" si="60"/>
        <v>#DIV/0!</v>
      </c>
      <c r="BYA15" s="112" t="e">
        <f t="shared" si="60"/>
        <v>#DIV/0!</v>
      </c>
      <c r="BYB15" s="112" t="e">
        <f t="shared" si="60"/>
        <v>#DIV/0!</v>
      </c>
      <c r="BYC15" s="112" t="e">
        <f t="shared" si="60"/>
        <v>#DIV/0!</v>
      </c>
      <c r="BYD15" s="112" t="e">
        <f t="shared" si="60"/>
        <v>#DIV/0!</v>
      </c>
      <c r="BYE15" s="112" t="e">
        <f t="shared" si="60"/>
        <v>#DIV/0!</v>
      </c>
      <c r="BYF15" s="112" t="e">
        <f t="shared" si="60"/>
        <v>#DIV/0!</v>
      </c>
      <c r="BYG15" s="112" t="e">
        <f t="shared" si="60"/>
        <v>#DIV/0!</v>
      </c>
      <c r="BYH15" s="112" t="e">
        <f t="shared" si="60"/>
        <v>#DIV/0!</v>
      </c>
      <c r="BYI15" s="112" t="e">
        <f t="shared" si="61"/>
        <v>#DIV/0!</v>
      </c>
      <c r="BYJ15" s="112" t="e">
        <f t="shared" si="61"/>
        <v>#DIV/0!</v>
      </c>
      <c r="BYK15" s="112" t="e">
        <f t="shared" si="61"/>
        <v>#DIV/0!</v>
      </c>
      <c r="BYL15" s="112" t="e">
        <f t="shared" si="61"/>
        <v>#DIV/0!</v>
      </c>
      <c r="BYM15" s="112" t="e">
        <f t="shared" si="61"/>
        <v>#DIV/0!</v>
      </c>
      <c r="BYN15" s="112" t="e">
        <f t="shared" si="61"/>
        <v>#DIV/0!</v>
      </c>
      <c r="BYO15" s="112" t="e">
        <f t="shared" si="61"/>
        <v>#DIV/0!</v>
      </c>
      <c r="BYP15" s="112" t="e">
        <f t="shared" si="61"/>
        <v>#DIV/0!</v>
      </c>
      <c r="BYQ15" s="112" t="e">
        <f t="shared" si="61"/>
        <v>#DIV/0!</v>
      </c>
      <c r="BYR15" s="112" t="e">
        <f t="shared" si="61"/>
        <v>#DIV/0!</v>
      </c>
      <c r="BYS15" s="112" t="e">
        <f t="shared" si="61"/>
        <v>#DIV/0!</v>
      </c>
      <c r="BYT15" s="112" t="e">
        <f t="shared" si="61"/>
        <v>#DIV/0!</v>
      </c>
      <c r="BYU15" s="112" t="e">
        <f t="shared" si="61"/>
        <v>#DIV/0!</v>
      </c>
      <c r="BYV15" s="112" t="e">
        <f t="shared" si="61"/>
        <v>#DIV/0!</v>
      </c>
      <c r="BYW15" s="112" t="e">
        <f t="shared" si="61"/>
        <v>#DIV/0!</v>
      </c>
      <c r="BYX15" s="112" t="e">
        <f t="shared" si="61"/>
        <v>#DIV/0!</v>
      </c>
      <c r="BYY15" s="112" t="e">
        <f t="shared" si="62"/>
        <v>#DIV/0!</v>
      </c>
      <c r="BYZ15" s="112" t="e">
        <f t="shared" si="62"/>
        <v>#DIV/0!</v>
      </c>
      <c r="BZA15" s="112" t="e">
        <f t="shared" si="62"/>
        <v>#DIV/0!</v>
      </c>
      <c r="BZB15" s="112" t="e">
        <f t="shared" si="62"/>
        <v>#DIV/0!</v>
      </c>
      <c r="BZC15" s="112" t="e">
        <f t="shared" si="62"/>
        <v>#DIV/0!</v>
      </c>
      <c r="BZD15" s="112" t="e">
        <f t="shared" si="62"/>
        <v>#DIV/0!</v>
      </c>
      <c r="BZE15" s="112" t="e">
        <f t="shared" si="62"/>
        <v>#DIV/0!</v>
      </c>
      <c r="BZF15" s="112" t="e">
        <f t="shared" si="62"/>
        <v>#DIV/0!</v>
      </c>
      <c r="BZG15" s="112" t="e">
        <f t="shared" si="62"/>
        <v>#DIV/0!</v>
      </c>
      <c r="BZH15" s="112" t="e">
        <f t="shared" si="62"/>
        <v>#DIV/0!</v>
      </c>
      <c r="BZI15" s="112" t="e">
        <f t="shared" si="62"/>
        <v>#DIV/0!</v>
      </c>
      <c r="BZJ15" s="112" t="e">
        <f t="shared" si="62"/>
        <v>#DIV/0!</v>
      </c>
      <c r="BZK15" s="112" t="e">
        <f t="shared" si="62"/>
        <v>#DIV/0!</v>
      </c>
      <c r="BZL15" s="112" t="e">
        <f t="shared" si="62"/>
        <v>#DIV/0!</v>
      </c>
      <c r="BZM15" s="112" t="e">
        <f t="shared" si="62"/>
        <v>#DIV/0!</v>
      </c>
      <c r="BZN15" s="112" t="e">
        <f t="shared" si="62"/>
        <v>#DIV/0!</v>
      </c>
      <c r="BZO15" s="112" t="e">
        <f t="shared" si="63"/>
        <v>#DIV/0!</v>
      </c>
      <c r="BZP15" s="284" t="e">
        <f t="shared" si="64"/>
        <v>#DIV/0!</v>
      </c>
      <c r="BZQ15" s="110" t="e">
        <f t="shared" si="64"/>
        <v>#DIV/0!</v>
      </c>
      <c r="BZR15" s="110" t="e">
        <f t="shared" si="64"/>
        <v>#DIV/0!</v>
      </c>
      <c r="BZS15" s="110" t="e">
        <f t="shared" si="64"/>
        <v>#DIV/0!</v>
      </c>
      <c r="BZT15" s="110" t="e">
        <f t="shared" si="64"/>
        <v>#DIV/0!</v>
      </c>
      <c r="BZU15" s="110" t="e">
        <f t="shared" si="64"/>
        <v>#DIV/0!</v>
      </c>
      <c r="BZV15" s="110" t="e">
        <f t="shared" si="64"/>
        <v>#DIV/0!</v>
      </c>
      <c r="BZW15" s="110" t="e">
        <f t="shared" si="64"/>
        <v>#DIV/0!</v>
      </c>
      <c r="BZX15" s="110" t="e">
        <f t="shared" si="64"/>
        <v>#DIV/0!</v>
      </c>
      <c r="BZY15" s="110" t="e">
        <f t="shared" si="64"/>
        <v>#DIV/0!</v>
      </c>
      <c r="BZZ15" s="110" t="e">
        <f t="shared" si="64"/>
        <v>#DIV/0!</v>
      </c>
      <c r="CAA15" s="110" t="e">
        <f t="shared" si="64"/>
        <v>#DIV/0!</v>
      </c>
      <c r="CAB15" s="110" t="e">
        <f t="shared" si="64"/>
        <v>#DIV/0!</v>
      </c>
      <c r="CAC15" s="110" t="e">
        <f t="shared" si="64"/>
        <v>#DIV/0!</v>
      </c>
      <c r="CAD15" s="110" t="e">
        <f t="shared" si="64"/>
        <v>#DIV/0!</v>
      </c>
      <c r="CAE15" s="110" t="e">
        <f t="shared" si="64"/>
        <v>#DIV/0!</v>
      </c>
      <c r="CAF15" s="110" t="e">
        <f t="shared" si="65"/>
        <v>#DIV/0!</v>
      </c>
      <c r="CAG15" s="110" t="e">
        <f t="shared" si="65"/>
        <v>#DIV/0!</v>
      </c>
      <c r="CAH15" s="110" t="e">
        <f t="shared" si="65"/>
        <v>#DIV/0!</v>
      </c>
      <c r="CAI15" s="110" t="e">
        <f t="shared" si="65"/>
        <v>#DIV/0!</v>
      </c>
      <c r="CAJ15" s="110" t="e">
        <f t="shared" si="65"/>
        <v>#DIV/0!</v>
      </c>
      <c r="CAK15" s="110" t="e">
        <f t="shared" si="65"/>
        <v>#DIV/0!</v>
      </c>
      <c r="CAL15" s="110" t="e">
        <f t="shared" si="65"/>
        <v>#DIV/0!</v>
      </c>
      <c r="CAM15" s="110" t="e">
        <f t="shared" si="65"/>
        <v>#DIV/0!</v>
      </c>
      <c r="CAN15" s="110" t="e">
        <f t="shared" si="65"/>
        <v>#DIV/0!</v>
      </c>
      <c r="CAO15" s="110" t="e">
        <f t="shared" si="65"/>
        <v>#DIV/0!</v>
      </c>
      <c r="CAP15" s="110" t="e">
        <f t="shared" si="65"/>
        <v>#DIV/0!</v>
      </c>
      <c r="CAQ15" s="110" t="e">
        <f t="shared" si="65"/>
        <v>#DIV/0!</v>
      </c>
      <c r="CAR15" s="110" t="e">
        <f t="shared" si="65"/>
        <v>#DIV/0!</v>
      </c>
      <c r="CAS15" s="110" t="e">
        <f t="shared" si="65"/>
        <v>#DIV/0!</v>
      </c>
      <c r="CAT15" s="110" t="e">
        <f t="shared" si="65"/>
        <v>#DIV/0!</v>
      </c>
      <c r="CAU15" s="110" t="e">
        <f t="shared" si="65"/>
        <v>#DIV/0!</v>
      </c>
      <c r="CAV15" s="110" t="e">
        <f t="shared" si="66"/>
        <v>#DIV/0!</v>
      </c>
      <c r="CAW15" s="110" t="e">
        <f t="shared" si="66"/>
        <v>#DIV/0!</v>
      </c>
      <c r="CAX15" s="110" t="e">
        <f t="shared" si="66"/>
        <v>#DIV/0!</v>
      </c>
      <c r="CAY15" s="110" t="e">
        <f t="shared" si="66"/>
        <v>#DIV/0!</v>
      </c>
      <c r="CAZ15" s="110" t="e">
        <f t="shared" si="66"/>
        <v>#DIV/0!</v>
      </c>
      <c r="CBA15" s="110" t="e">
        <f t="shared" si="66"/>
        <v>#DIV/0!</v>
      </c>
      <c r="CBB15" s="110" t="e">
        <f t="shared" si="66"/>
        <v>#DIV/0!</v>
      </c>
      <c r="CBC15" s="110" t="e">
        <f t="shared" si="66"/>
        <v>#DIV/0!</v>
      </c>
      <c r="CBD15" s="110" t="e">
        <f t="shared" si="66"/>
        <v>#DIV/0!</v>
      </c>
      <c r="CBE15" s="110" t="e">
        <f t="shared" si="66"/>
        <v>#DIV/0!</v>
      </c>
      <c r="CBF15" s="110" t="e">
        <f t="shared" si="66"/>
        <v>#DIV/0!</v>
      </c>
      <c r="CBG15" s="110" t="e">
        <f t="shared" si="66"/>
        <v>#DIV/0!</v>
      </c>
      <c r="CBH15" s="110" t="e">
        <f t="shared" si="66"/>
        <v>#DIV/0!</v>
      </c>
      <c r="CBI15" s="110" t="e">
        <f t="shared" si="66"/>
        <v>#DIV/0!</v>
      </c>
      <c r="CBJ15" s="110" t="e">
        <f t="shared" si="66"/>
        <v>#DIV/0!</v>
      </c>
      <c r="CBK15" s="110" t="e">
        <f t="shared" si="66"/>
        <v>#DIV/0!</v>
      </c>
      <c r="CBL15" s="110" t="e">
        <f t="shared" si="67"/>
        <v>#DIV/0!</v>
      </c>
      <c r="CBM15" s="110" t="e">
        <f t="shared" si="67"/>
        <v>#DIV/0!</v>
      </c>
      <c r="CBN15" s="110" t="e">
        <f t="shared" si="67"/>
        <v>#DIV/0!</v>
      </c>
      <c r="CBO15" s="110" t="e">
        <f t="shared" si="67"/>
        <v>#DIV/0!</v>
      </c>
      <c r="CBP15" s="110" t="e">
        <f t="shared" si="67"/>
        <v>#DIV/0!</v>
      </c>
      <c r="CBQ15" s="110" t="e">
        <f t="shared" si="67"/>
        <v>#DIV/0!</v>
      </c>
      <c r="CBR15" s="110" t="e">
        <f t="shared" si="67"/>
        <v>#DIV/0!</v>
      </c>
      <c r="CBS15" s="110" t="e">
        <f t="shared" si="67"/>
        <v>#DIV/0!</v>
      </c>
      <c r="CBT15" s="110" t="e">
        <f t="shared" si="67"/>
        <v>#DIV/0!</v>
      </c>
      <c r="CBU15" s="110" t="e">
        <f t="shared" si="67"/>
        <v>#DIV/0!</v>
      </c>
      <c r="CBV15" s="110" t="e">
        <f t="shared" si="67"/>
        <v>#DIV/0!</v>
      </c>
      <c r="CBW15" s="110" t="e">
        <f t="shared" si="67"/>
        <v>#DIV/0!</v>
      </c>
      <c r="CBX15" s="110" t="e">
        <f t="shared" si="67"/>
        <v>#DIV/0!</v>
      </c>
      <c r="CBY15" s="110" t="e">
        <f t="shared" si="67"/>
        <v>#DIV/0!</v>
      </c>
      <c r="CBZ15" s="110" t="e">
        <f t="shared" si="67"/>
        <v>#DIV/0!</v>
      </c>
      <c r="CCA15" s="110" t="e">
        <f t="shared" si="67"/>
        <v>#DIV/0!</v>
      </c>
      <c r="CCB15" s="110" t="e">
        <f t="shared" si="68"/>
        <v>#DIV/0!</v>
      </c>
      <c r="CCC15" s="284" t="e">
        <f t="shared" si="69"/>
        <v>#DIV/0!</v>
      </c>
      <c r="CCD15" s="110" t="e">
        <f t="shared" si="69"/>
        <v>#DIV/0!</v>
      </c>
      <c r="CCE15" s="110" t="e">
        <f t="shared" si="69"/>
        <v>#DIV/0!</v>
      </c>
      <c r="CCF15" s="110" t="e">
        <f t="shared" si="69"/>
        <v>#DIV/0!</v>
      </c>
      <c r="CCG15" s="110" t="e">
        <f t="shared" si="69"/>
        <v>#DIV/0!</v>
      </c>
      <c r="CCH15" s="110" t="e">
        <f t="shared" si="69"/>
        <v>#DIV/0!</v>
      </c>
      <c r="CCI15" s="110" t="e">
        <f t="shared" si="69"/>
        <v>#DIV/0!</v>
      </c>
      <c r="CCJ15" s="110" t="e">
        <f t="shared" si="69"/>
        <v>#DIV/0!</v>
      </c>
      <c r="CCK15" s="110" t="e">
        <f t="shared" si="69"/>
        <v>#DIV/0!</v>
      </c>
      <c r="CCL15" s="110" t="e">
        <f t="shared" si="69"/>
        <v>#DIV/0!</v>
      </c>
      <c r="CCM15" s="110" t="e">
        <f t="shared" si="69"/>
        <v>#DIV/0!</v>
      </c>
      <c r="CCN15" s="110" t="e">
        <f t="shared" si="69"/>
        <v>#DIV/0!</v>
      </c>
      <c r="CCO15" s="110" t="e">
        <f t="shared" si="69"/>
        <v>#DIV/0!</v>
      </c>
      <c r="CCP15" s="110" t="e">
        <f t="shared" si="69"/>
        <v>#DIV/0!</v>
      </c>
      <c r="CCQ15" s="110" t="e">
        <f t="shared" si="69"/>
        <v>#DIV/0!</v>
      </c>
      <c r="CCR15" s="110" t="e">
        <f t="shared" si="69"/>
        <v>#DIV/0!</v>
      </c>
      <c r="CCS15" s="110" t="e">
        <f t="shared" si="70"/>
        <v>#DIV/0!</v>
      </c>
      <c r="CCT15" s="110" t="e">
        <f t="shared" si="70"/>
        <v>#DIV/0!</v>
      </c>
      <c r="CCU15" s="110" t="e">
        <f t="shared" si="70"/>
        <v>#DIV/0!</v>
      </c>
      <c r="CCV15" s="110" t="e">
        <f t="shared" si="70"/>
        <v>#DIV/0!</v>
      </c>
      <c r="CCW15" s="110" t="e">
        <f t="shared" si="70"/>
        <v>#DIV/0!</v>
      </c>
      <c r="CCX15" s="110" t="e">
        <f t="shared" si="70"/>
        <v>#DIV/0!</v>
      </c>
      <c r="CCY15" s="110" t="e">
        <f t="shared" si="70"/>
        <v>#DIV/0!</v>
      </c>
      <c r="CCZ15" s="110" t="e">
        <f t="shared" si="70"/>
        <v>#DIV/0!</v>
      </c>
      <c r="CDA15" s="110" t="e">
        <f t="shared" si="70"/>
        <v>#DIV/0!</v>
      </c>
      <c r="CDB15" s="110" t="e">
        <f t="shared" si="70"/>
        <v>#DIV/0!</v>
      </c>
      <c r="CDC15" s="110" t="e">
        <f t="shared" si="70"/>
        <v>#DIV/0!</v>
      </c>
      <c r="CDD15" s="110" t="e">
        <f t="shared" si="70"/>
        <v>#DIV/0!</v>
      </c>
      <c r="CDE15" s="110" t="e">
        <f t="shared" si="70"/>
        <v>#DIV/0!</v>
      </c>
      <c r="CDF15" s="110" t="e">
        <f t="shared" si="70"/>
        <v>#DIV/0!</v>
      </c>
      <c r="CDG15" s="110" t="e">
        <f t="shared" si="70"/>
        <v>#DIV/0!</v>
      </c>
      <c r="CDH15" s="110" t="e">
        <f t="shared" si="70"/>
        <v>#DIV/0!</v>
      </c>
      <c r="CDI15" s="110" t="e">
        <f t="shared" si="71"/>
        <v>#DIV/0!</v>
      </c>
      <c r="CDJ15" s="110" t="e">
        <f t="shared" si="71"/>
        <v>#DIV/0!</v>
      </c>
      <c r="CDK15" s="110" t="e">
        <f t="shared" si="71"/>
        <v>#DIV/0!</v>
      </c>
      <c r="CDL15" s="110" t="e">
        <f t="shared" si="71"/>
        <v>#DIV/0!</v>
      </c>
      <c r="CDM15" s="110" t="e">
        <f t="shared" si="71"/>
        <v>#DIV/0!</v>
      </c>
      <c r="CDN15" s="110" t="e">
        <f t="shared" si="71"/>
        <v>#DIV/0!</v>
      </c>
      <c r="CDO15" s="110" t="e">
        <f t="shared" si="71"/>
        <v>#DIV/0!</v>
      </c>
      <c r="CDP15" s="110" t="e">
        <f t="shared" si="71"/>
        <v>#DIV/0!</v>
      </c>
      <c r="CDQ15" s="110" t="e">
        <f t="shared" si="71"/>
        <v>#DIV/0!</v>
      </c>
      <c r="CDR15" s="110" t="e">
        <f t="shared" si="71"/>
        <v>#DIV/0!</v>
      </c>
      <c r="CDS15" s="110" t="e">
        <f t="shared" si="71"/>
        <v>#DIV/0!</v>
      </c>
      <c r="CDT15" s="110" t="e">
        <f t="shared" si="71"/>
        <v>#DIV/0!</v>
      </c>
      <c r="CDU15" s="110" t="e">
        <f t="shared" si="71"/>
        <v>#DIV/0!</v>
      </c>
      <c r="CDV15" s="110" t="e">
        <f t="shared" si="71"/>
        <v>#DIV/0!</v>
      </c>
      <c r="CDW15" s="110" t="e">
        <f t="shared" si="71"/>
        <v>#DIV/0!</v>
      </c>
      <c r="CDX15" s="110" t="e">
        <f t="shared" si="71"/>
        <v>#DIV/0!</v>
      </c>
      <c r="CDY15" s="110" t="e">
        <f t="shared" si="72"/>
        <v>#DIV/0!</v>
      </c>
      <c r="CDZ15" s="110" t="e">
        <f t="shared" si="72"/>
        <v>#DIV/0!</v>
      </c>
      <c r="CEA15" s="110" t="e">
        <f t="shared" si="72"/>
        <v>#DIV/0!</v>
      </c>
      <c r="CEB15" s="110" t="e">
        <f t="shared" si="72"/>
        <v>#DIV/0!</v>
      </c>
      <c r="CEC15" s="110" t="e">
        <f t="shared" si="72"/>
        <v>#DIV/0!</v>
      </c>
      <c r="CED15" s="110" t="e">
        <f t="shared" si="72"/>
        <v>#DIV/0!</v>
      </c>
      <c r="CEE15" s="110" t="e">
        <f t="shared" si="72"/>
        <v>#DIV/0!</v>
      </c>
      <c r="CEF15" s="110" t="e">
        <f t="shared" si="72"/>
        <v>#DIV/0!</v>
      </c>
      <c r="CEG15" s="110" t="e">
        <f t="shared" si="72"/>
        <v>#DIV/0!</v>
      </c>
      <c r="CEH15" s="110" t="e">
        <f t="shared" si="72"/>
        <v>#DIV/0!</v>
      </c>
      <c r="CEI15" s="110" t="e">
        <f t="shared" si="72"/>
        <v>#DIV/0!</v>
      </c>
      <c r="CEJ15" s="110" t="e">
        <f t="shared" si="72"/>
        <v>#DIV/0!</v>
      </c>
      <c r="CEK15" s="110" t="e">
        <f t="shared" si="72"/>
        <v>#DIV/0!</v>
      </c>
      <c r="CEL15" s="110" t="e">
        <f t="shared" si="72"/>
        <v>#DIV/0!</v>
      </c>
      <c r="CEM15" s="110" t="e">
        <f t="shared" si="72"/>
        <v>#DIV/0!</v>
      </c>
      <c r="CEN15" s="110" t="e">
        <f t="shared" si="72"/>
        <v>#DIV/0!</v>
      </c>
      <c r="CEO15" s="110" t="e">
        <f t="shared" si="73"/>
        <v>#DIV/0!</v>
      </c>
      <c r="CEP15" s="284" t="e">
        <f t="shared" si="74"/>
        <v>#DIV/0!</v>
      </c>
      <c r="CEQ15" s="110" t="e">
        <f t="shared" si="74"/>
        <v>#DIV/0!</v>
      </c>
      <c r="CER15" s="110" t="e">
        <f t="shared" si="74"/>
        <v>#DIV/0!</v>
      </c>
      <c r="CES15" s="110" t="e">
        <f t="shared" si="74"/>
        <v>#DIV/0!</v>
      </c>
      <c r="CET15" s="110" t="e">
        <f t="shared" si="74"/>
        <v>#DIV/0!</v>
      </c>
      <c r="CEU15" s="110" t="e">
        <f t="shared" si="74"/>
        <v>#DIV/0!</v>
      </c>
      <c r="CEV15" s="110" t="e">
        <f t="shared" si="74"/>
        <v>#DIV/0!</v>
      </c>
      <c r="CEW15" s="110" t="e">
        <f t="shared" si="74"/>
        <v>#DIV/0!</v>
      </c>
      <c r="CEX15" s="110" t="e">
        <f t="shared" si="74"/>
        <v>#DIV/0!</v>
      </c>
      <c r="CEY15" s="110" t="e">
        <f t="shared" si="74"/>
        <v>#DIV/0!</v>
      </c>
      <c r="CEZ15" s="110" t="e">
        <f t="shared" si="74"/>
        <v>#DIV/0!</v>
      </c>
      <c r="CFA15" s="110" t="e">
        <f t="shared" si="74"/>
        <v>#DIV/0!</v>
      </c>
      <c r="CFB15" s="110" t="e">
        <f t="shared" si="74"/>
        <v>#DIV/0!</v>
      </c>
      <c r="CFC15" s="110" t="e">
        <f t="shared" si="74"/>
        <v>#DIV/0!</v>
      </c>
      <c r="CFD15" s="110" t="e">
        <f t="shared" si="74"/>
        <v>#DIV/0!</v>
      </c>
      <c r="CFE15" s="110" t="e">
        <f t="shared" si="74"/>
        <v>#DIV/0!</v>
      </c>
      <c r="CFF15" s="110" t="e">
        <f t="shared" si="75"/>
        <v>#DIV/0!</v>
      </c>
      <c r="CFG15" s="110" t="e">
        <f t="shared" si="75"/>
        <v>#DIV/0!</v>
      </c>
      <c r="CFH15" s="110" t="e">
        <f t="shared" si="75"/>
        <v>#DIV/0!</v>
      </c>
      <c r="CFI15" s="110" t="e">
        <f t="shared" si="75"/>
        <v>#DIV/0!</v>
      </c>
      <c r="CFJ15" s="110" t="e">
        <f t="shared" si="75"/>
        <v>#DIV/0!</v>
      </c>
      <c r="CFK15" s="110" t="e">
        <f t="shared" si="75"/>
        <v>#DIV/0!</v>
      </c>
      <c r="CFL15" s="110" t="e">
        <f t="shared" si="75"/>
        <v>#DIV/0!</v>
      </c>
      <c r="CFM15" s="110" t="e">
        <f t="shared" si="75"/>
        <v>#DIV/0!</v>
      </c>
      <c r="CFN15" s="110" t="e">
        <f t="shared" si="75"/>
        <v>#DIV/0!</v>
      </c>
      <c r="CFO15" s="110" t="e">
        <f t="shared" si="75"/>
        <v>#DIV/0!</v>
      </c>
      <c r="CFP15" s="110" t="e">
        <f t="shared" si="75"/>
        <v>#DIV/0!</v>
      </c>
      <c r="CFQ15" s="110" t="e">
        <f t="shared" si="75"/>
        <v>#DIV/0!</v>
      </c>
      <c r="CFR15" s="110" t="e">
        <f t="shared" si="75"/>
        <v>#DIV/0!</v>
      </c>
      <c r="CFS15" s="110" t="e">
        <f t="shared" si="75"/>
        <v>#DIV/0!</v>
      </c>
      <c r="CFT15" s="110" t="e">
        <f t="shared" si="75"/>
        <v>#DIV/0!</v>
      </c>
      <c r="CFU15" s="110" t="e">
        <f t="shared" si="75"/>
        <v>#DIV/0!</v>
      </c>
      <c r="CFV15" s="110" t="e">
        <f t="shared" si="76"/>
        <v>#DIV/0!</v>
      </c>
      <c r="CFW15" s="110" t="e">
        <f t="shared" si="76"/>
        <v>#DIV/0!</v>
      </c>
      <c r="CFX15" s="110" t="e">
        <f t="shared" si="76"/>
        <v>#DIV/0!</v>
      </c>
      <c r="CFY15" s="110" t="e">
        <f t="shared" si="76"/>
        <v>#DIV/0!</v>
      </c>
      <c r="CFZ15" s="110" t="e">
        <f t="shared" si="76"/>
        <v>#DIV/0!</v>
      </c>
      <c r="CGA15" s="110" t="e">
        <f t="shared" si="76"/>
        <v>#DIV/0!</v>
      </c>
      <c r="CGB15" s="110" t="e">
        <f t="shared" si="76"/>
        <v>#DIV/0!</v>
      </c>
      <c r="CGC15" s="110" t="e">
        <f t="shared" si="76"/>
        <v>#DIV/0!</v>
      </c>
      <c r="CGD15" s="110" t="e">
        <f t="shared" si="76"/>
        <v>#DIV/0!</v>
      </c>
      <c r="CGE15" s="110" t="e">
        <f t="shared" si="76"/>
        <v>#DIV/0!</v>
      </c>
      <c r="CGF15" s="110" t="e">
        <f t="shared" si="76"/>
        <v>#DIV/0!</v>
      </c>
      <c r="CGG15" s="110" t="e">
        <f t="shared" si="76"/>
        <v>#DIV/0!</v>
      </c>
      <c r="CGH15" s="110" t="e">
        <f t="shared" si="76"/>
        <v>#DIV/0!</v>
      </c>
      <c r="CGI15" s="110" t="e">
        <f t="shared" si="76"/>
        <v>#DIV/0!</v>
      </c>
      <c r="CGJ15" s="110" t="e">
        <f t="shared" si="76"/>
        <v>#DIV/0!</v>
      </c>
      <c r="CGK15" s="110" t="e">
        <f t="shared" si="76"/>
        <v>#DIV/0!</v>
      </c>
      <c r="CGL15" s="110" t="e">
        <f t="shared" si="77"/>
        <v>#DIV/0!</v>
      </c>
      <c r="CGM15" s="110" t="e">
        <f t="shared" si="77"/>
        <v>#DIV/0!</v>
      </c>
      <c r="CGN15" s="110" t="e">
        <f t="shared" si="77"/>
        <v>#DIV/0!</v>
      </c>
      <c r="CGO15" s="110" t="e">
        <f t="shared" si="77"/>
        <v>#DIV/0!</v>
      </c>
      <c r="CGP15" s="110" t="e">
        <f t="shared" si="77"/>
        <v>#DIV/0!</v>
      </c>
      <c r="CGQ15" s="110" t="e">
        <f t="shared" si="77"/>
        <v>#DIV/0!</v>
      </c>
      <c r="CGR15" s="110" t="e">
        <f t="shared" si="77"/>
        <v>#DIV/0!</v>
      </c>
      <c r="CGS15" s="110" t="e">
        <f t="shared" si="77"/>
        <v>#DIV/0!</v>
      </c>
      <c r="CGT15" s="110" t="e">
        <f t="shared" si="77"/>
        <v>#DIV/0!</v>
      </c>
      <c r="CGU15" s="110" t="e">
        <f t="shared" si="77"/>
        <v>#DIV/0!</v>
      </c>
      <c r="CGV15" s="110" t="e">
        <f t="shared" si="77"/>
        <v>#DIV/0!</v>
      </c>
      <c r="CGW15" s="110" t="e">
        <f t="shared" si="77"/>
        <v>#DIV/0!</v>
      </c>
      <c r="CGX15" s="110" t="e">
        <f t="shared" si="77"/>
        <v>#DIV/0!</v>
      </c>
      <c r="CGY15" s="110" t="e">
        <f t="shared" si="77"/>
        <v>#DIV/0!</v>
      </c>
      <c r="CGZ15" s="110" t="e">
        <f t="shared" si="77"/>
        <v>#DIV/0!</v>
      </c>
      <c r="CHA15" s="110" t="e">
        <f t="shared" si="77"/>
        <v>#DIV/0!</v>
      </c>
      <c r="CHB15" s="110" t="e">
        <f t="shared" si="78"/>
        <v>#DIV/0!</v>
      </c>
    </row>
    <row r="16" spans="1:2238" ht="15.75" thickBot="1" x14ac:dyDescent="0.3">
      <c r="A16" s="456"/>
      <c r="B16" s="421">
        <v>1500</v>
      </c>
      <c r="C16" s="432"/>
      <c r="D16" s="432"/>
      <c r="E16" s="378" t="e">
        <f>AVERAGE(BNI16:BNQ16)</f>
        <v>#DIV/0!</v>
      </c>
      <c r="F16" s="379" t="e">
        <f>MAX(BNI16:BNQ16)</f>
        <v>#DIV/0!</v>
      </c>
      <c r="G16" s="379" t="e">
        <f>MIN(BNI16:BNQ16)</f>
        <v>#DIV/0!</v>
      </c>
      <c r="H16" s="380" t="e">
        <f>AVERAGE(BKS16:BLA16)</f>
        <v>#DIV/0!</v>
      </c>
      <c r="I16" s="381" t="e">
        <f>MAX(BKS16:BLA16)</f>
        <v>#DIV/0!</v>
      </c>
      <c r="J16" s="381" t="e">
        <f>MIN(BKS16:BLA16)</f>
        <v>#DIV/0!</v>
      </c>
      <c r="K16" s="380" t="e">
        <f>AVERAGE(BIC16:BIK16)</f>
        <v>#DIV/0!</v>
      </c>
      <c r="L16" s="381" t="e">
        <f>MAX(BIC16:BIK16)</f>
        <v>#DIV/0!</v>
      </c>
      <c r="M16" s="381" t="e">
        <f>MIN(BIC16:BIK16)</f>
        <v>#DIV/0!</v>
      </c>
      <c r="N16" s="369" t="e">
        <f>AVERAGE(BFM16:BFU16)</f>
        <v>#DIV/0!</v>
      </c>
      <c r="O16" s="375" t="e">
        <f>MAX(BFM16:BFU16)</f>
        <v>#DIV/0!</v>
      </c>
      <c r="P16" s="375" t="e">
        <f>MIN(BFM16:BFU16)</f>
        <v>#DIV/0!</v>
      </c>
      <c r="Q16" s="380" t="e">
        <f>AVERAGE(AXY16:AYF16)</f>
        <v>#DIV/0!</v>
      </c>
      <c r="R16" s="381" t="e">
        <f>MAX(AXY16:AYF16)</f>
        <v>#DIV/0!</v>
      </c>
      <c r="S16" s="381" t="e">
        <f>MIN(AXY16:AYF16)</f>
        <v>#DIV/0!</v>
      </c>
      <c r="T16" s="378" t="e">
        <f>AVERAGE(AVJ16:AVR16)</f>
        <v>#DIV/0!</v>
      </c>
      <c r="U16" s="379" t="e">
        <f>MAX(AVJ16:AVR16)</f>
        <v>#DIV/0!</v>
      </c>
      <c r="V16" s="379" t="e">
        <f>MIN(AVJ16:AVR16)</f>
        <v>#DIV/0!</v>
      </c>
      <c r="W16" s="382" t="e">
        <f>(N16*$A$14*$ASH$24)/K16</f>
        <v>#DIV/0!</v>
      </c>
      <c r="X16" s="383" t="e">
        <f>AVERAGE(BXQ16:BXX16)</f>
        <v>#DIV/0!</v>
      </c>
      <c r="Y16" s="369" t="e">
        <f>AVERAGE(BVD16:BVK16)</f>
        <v>#DIV/0!</v>
      </c>
      <c r="Z16" s="375" t="e">
        <f>MAX(BVD16:BVK16)</f>
        <v>#DIV/0!</v>
      </c>
      <c r="AA16" s="375" t="e">
        <f>MIN(BVD16:BVK16)</f>
        <v>#DIV/0!</v>
      </c>
      <c r="AB16" s="369" t="e">
        <f>AVERAGE(CAD16:CAK16)</f>
        <v>#DIV/0!</v>
      </c>
      <c r="AC16" s="375" t="e">
        <f>MAX(CAD16:CAK16)</f>
        <v>#DIV/0!</v>
      </c>
      <c r="AD16" s="375" t="e">
        <f>MIN(CAD16:CAK16)</f>
        <v>#DIV/0!</v>
      </c>
      <c r="AE16" s="369" t="e">
        <f>AVERAGE(CFD16:CFK16)</f>
        <v>#DIV/0!</v>
      </c>
      <c r="AF16" s="372" t="e">
        <f>MAX(CFD16:CFK16)</f>
        <v>#DIV/0!</v>
      </c>
      <c r="AG16" s="373" t="e">
        <f>MIN(CFD16:CFK16)</f>
        <v>#DIV/0!</v>
      </c>
      <c r="AH16" s="163"/>
      <c r="AI16" s="125"/>
      <c r="AJ16" s="49">
        <f t="shared" si="86"/>
        <v>0</v>
      </c>
      <c r="AK16" s="49">
        <f t="shared" si="0"/>
        <v>0</v>
      </c>
      <c r="AL16" s="66"/>
      <c r="AM16" s="66"/>
      <c r="AN16" s="60">
        <f t="shared" si="1"/>
        <v>0</v>
      </c>
      <c r="AO16" s="67"/>
      <c r="AP16" s="67"/>
      <c r="AQ16" s="66"/>
      <c r="AR16" s="67"/>
      <c r="AS16" s="1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59"/>
      <c r="IQ16" s="59"/>
      <c r="IR16" s="59"/>
      <c r="IS16" s="59"/>
      <c r="IT16" s="59"/>
      <c r="IU16" s="59"/>
      <c r="IV16" s="59"/>
      <c r="IW16" s="59"/>
      <c r="IX16" s="59"/>
      <c r="IY16" s="59"/>
      <c r="IZ16" s="59"/>
      <c r="JA16" s="59"/>
      <c r="JB16" s="59"/>
      <c r="JC16" s="59"/>
      <c r="JD16" s="59"/>
      <c r="JE16" s="59"/>
      <c r="JF16" s="59"/>
      <c r="JG16" s="59"/>
      <c r="JH16" s="59"/>
      <c r="JI16" s="59"/>
      <c r="JJ16" s="59"/>
      <c r="JK16" s="59"/>
      <c r="JL16" s="59"/>
      <c r="JM16" s="59"/>
      <c r="JN16" s="59"/>
      <c r="JO16" s="59"/>
      <c r="JP16" s="59"/>
      <c r="JQ16" s="59"/>
      <c r="JR16" s="59"/>
      <c r="JS16" s="59"/>
      <c r="JT16" s="59"/>
      <c r="JU16" s="59"/>
      <c r="JV16" s="59"/>
      <c r="JW16" s="59"/>
      <c r="JX16" s="59"/>
      <c r="JY16" s="59"/>
      <c r="JZ16" s="59"/>
      <c r="KA16" s="59"/>
      <c r="KB16" s="59"/>
      <c r="KC16" s="59"/>
      <c r="KD16" s="59"/>
      <c r="KE16" s="59"/>
      <c r="KF16" s="59"/>
      <c r="KG16" s="59"/>
      <c r="KH16" s="59"/>
      <c r="KI16" s="59"/>
      <c r="KJ16" s="59"/>
      <c r="KK16" s="59"/>
      <c r="KL16" s="59"/>
      <c r="KM16" s="59"/>
      <c r="KN16" s="59"/>
      <c r="KO16" s="59"/>
      <c r="KP16" s="59"/>
      <c r="KQ16" s="59"/>
      <c r="KR16" s="59"/>
      <c r="KS16" s="59"/>
      <c r="KT16" s="59"/>
      <c r="KU16" s="59"/>
      <c r="KV16" s="59"/>
      <c r="KW16" s="59"/>
      <c r="KX16" s="59"/>
      <c r="KY16" s="59"/>
      <c r="KZ16" s="59"/>
      <c r="LA16" s="59"/>
      <c r="LB16" s="59"/>
      <c r="LC16" s="59"/>
      <c r="LD16" s="59"/>
      <c r="LE16" s="59"/>
      <c r="LF16" s="59"/>
      <c r="LG16" s="59"/>
      <c r="LH16" s="59"/>
      <c r="LI16" s="59"/>
      <c r="LJ16" s="59"/>
      <c r="LK16" s="59"/>
      <c r="LL16" s="59"/>
      <c r="LM16" s="59"/>
      <c r="LN16" s="59"/>
      <c r="LO16" s="59"/>
      <c r="LP16" s="59"/>
      <c r="LQ16" s="59"/>
      <c r="LR16" s="59"/>
      <c r="LS16" s="59"/>
      <c r="LT16" s="59"/>
      <c r="LU16" s="59"/>
      <c r="LV16" s="59"/>
      <c r="LW16" s="59"/>
      <c r="LX16" s="59"/>
      <c r="LY16" s="59"/>
      <c r="LZ16" s="59"/>
      <c r="MA16" s="59"/>
      <c r="MB16" s="59"/>
      <c r="MC16" s="59"/>
      <c r="MD16" s="59"/>
      <c r="ME16" s="59"/>
      <c r="MF16" s="59"/>
      <c r="MG16" s="59"/>
      <c r="MH16" s="59"/>
      <c r="MI16" s="59"/>
      <c r="MJ16" s="59"/>
      <c r="MK16" s="59"/>
      <c r="ML16" s="59"/>
      <c r="MM16" s="59"/>
      <c r="MN16" s="59"/>
      <c r="MO16" s="59"/>
      <c r="MP16" s="59"/>
      <c r="MQ16" s="59"/>
      <c r="MR16" s="59"/>
      <c r="MS16" s="59"/>
      <c r="MT16" s="59"/>
      <c r="MU16" s="59"/>
      <c r="MV16" s="59"/>
      <c r="MW16" s="59"/>
      <c r="MX16" s="59"/>
      <c r="MY16" s="59"/>
      <c r="MZ16" s="59"/>
      <c r="NA16" s="59"/>
      <c r="NB16" s="59"/>
      <c r="NC16" s="59"/>
      <c r="ND16" s="59"/>
      <c r="NE16" s="59"/>
      <c r="NF16" s="59"/>
      <c r="NG16" s="59"/>
      <c r="NH16" s="59"/>
      <c r="NI16" s="59"/>
      <c r="NJ16" s="59"/>
      <c r="NK16" s="59"/>
      <c r="NL16" s="59"/>
      <c r="NM16" s="59"/>
      <c r="NN16" s="59"/>
      <c r="NO16" s="59"/>
      <c r="NP16" s="60"/>
      <c r="NQ16" s="60"/>
      <c r="NR16" s="60"/>
      <c r="NS16" s="60"/>
      <c r="NT16" s="60"/>
      <c r="NU16" s="60"/>
      <c r="NV16" s="60"/>
      <c r="NW16" s="60"/>
      <c r="NX16" s="60"/>
      <c r="NY16" s="60"/>
      <c r="NZ16" s="60"/>
      <c r="OA16" s="60"/>
      <c r="OB16" s="60"/>
      <c r="OC16" s="60"/>
      <c r="OD16" s="60"/>
      <c r="OE16" s="60"/>
      <c r="OF16" s="60"/>
      <c r="OG16" s="60"/>
      <c r="OH16" s="60"/>
      <c r="OI16" s="60"/>
      <c r="OJ16" s="60"/>
      <c r="OK16" s="60"/>
      <c r="OL16" s="60"/>
      <c r="OM16" s="60"/>
      <c r="ON16" s="60"/>
      <c r="OO16" s="60"/>
      <c r="OP16" s="60"/>
      <c r="OQ16" s="60"/>
      <c r="OR16" s="60"/>
      <c r="OS16" s="60"/>
      <c r="OT16" s="60"/>
      <c r="OU16" s="60"/>
      <c r="OV16" s="60"/>
      <c r="OW16" s="60"/>
      <c r="OX16" s="60"/>
      <c r="OY16" s="60"/>
      <c r="OZ16" s="60"/>
      <c r="PA16" s="60"/>
      <c r="PB16" s="60"/>
      <c r="PC16" s="60"/>
      <c r="PD16" s="60"/>
      <c r="PE16" s="60"/>
      <c r="PF16" s="60"/>
      <c r="PG16" s="60"/>
      <c r="PH16" s="60"/>
      <c r="PI16" s="60"/>
      <c r="PJ16" s="60"/>
      <c r="PK16" s="60"/>
      <c r="PL16" s="60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47"/>
      <c r="QD16" s="47"/>
      <c r="QE16" s="47"/>
      <c r="QF16" s="47"/>
      <c r="QG16" s="47"/>
      <c r="QH16" s="47"/>
      <c r="QI16" s="47"/>
      <c r="QJ16" s="47"/>
      <c r="QK16" s="47"/>
      <c r="QL16" s="47"/>
      <c r="QM16" s="47"/>
      <c r="QN16" s="47"/>
      <c r="QO16" s="47"/>
      <c r="QP16" s="47"/>
      <c r="QQ16" s="47"/>
      <c r="QR16" s="47"/>
      <c r="QS16" s="47"/>
      <c r="QT16" s="47"/>
      <c r="QU16" s="47"/>
      <c r="QV16" s="47"/>
      <c r="QW16" s="47"/>
      <c r="QX16" s="47"/>
      <c r="QY16" s="47"/>
      <c r="QZ16" s="47"/>
      <c r="RA16" s="47"/>
      <c r="RB16" s="47"/>
      <c r="RC16" s="47"/>
      <c r="RD16" s="47"/>
      <c r="RE16" s="47"/>
      <c r="RF16" s="47"/>
      <c r="RG16" s="47"/>
      <c r="RH16" s="47"/>
      <c r="RI16" s="47"/>
      <c r="RJ16" s="47"/>
      <c r="RK16" s="47"/>
      <c r="RL16" s="47"/>
      <c r="RM16" s="47"/>
      <c r="RN16" s="47"/>
      <c r="RO16" s="47"/>
      <c r="RP16" s="47"/>
      <c r="RQ16" s="47"/>
      <c r="RR16" s="47"/>
      <c r="RS16" s="47"/>
      <c r="RT16" s="47"/>
      <c r="RU16" s="47"/>
      <c r="RV16" s="47"/>
      <c r="RW16" s="47"/>
      <c r="RX16" s="47"/>
      <c r="RY16" s="47"/>
      <c r="RZ16" s="47"/>
      <c r="SA16" s="47"/>
      <c r="SB16" s="47"/>
      <c r="SC16" s="47"/>
      <c r="SD16" s="47"/>
      <c r="SE16" s="47"/>
      <c r="SF16" s="47"/>
      <c r="SG16" s="47"/>
      <c r="SH16" s="47"/>
      <c r="SI16" s="47"/>
      <c r="SJ16" s="47"/>
      <c r="SK16" s="47"/>
      <c r="SL16" s="47"/>
      <c r="SM16" s="47"/>
      <c r="SN16" s="47"/>
      <c r="SO16" s="47"/>
      <c r="SP16" s="47"/>
      <c r="SQ16" s="47"/>
      <c r="SR16" s="47"/>
      <c r="SS16" s="47"/>
      <c r="ST16" s="47"/>
      <c r="SU16" s="47"/>
      <c r="SV16" s="47"/>
      <c r="SW16" s="47"/>
      <c r="SX16" s="47"/>
      <c r="SY16" s="47"/>
      <c r="SZ16" s="47"/>
      <c r="TA16" s="47"/>
      <c r="TB16" s="47"/>
      <c r="TC16" s="47"/>
      <c r="TD16" s="47"/>
      <c r="TE16" s="47"/>
      <c r="TF16" s="47"/>
      <c r="TG16" s="47"/>
      <c r="TH16" s="47"/>
      <c r="TI16" s="47"/>
      <c r="TJ16" s="47"/>
      <c r="TK16" s="47"/>
      <c r="TL16" s="47"/>
      <c r="TM16" s="47"/>
      <c r="TN16" s="47"/>
      <c r="TO16" s="47"/>
      <c r="TP16" s="47"/>
      <c r="TQ16" s="47"/>
      <c r="TR16" s="47"/>
      <c r="TS16" s="47"/>
      <c r="TT16" s="47"/>
      <c r="TU16" s="47"/>
      <c r="TV16" s="47"/>
      <c r="TW16" s="47"/>
      <c r="TX16" s="47"/>
      <c r="TY16" s="47"/>
      <c r="TZ16" s="47"/>
      <c r="UA16" s="47"/>
      <c r="UB16" s="47"/>
      <c r="UC16" s="47"/>
      <c r="UD16" s="47"/>
      <c r="UE16" s="47"/>
      <c r="UF16" s="47"/>
      <c r="UG16" s="47"/>
      <c r="UH16" s="47"/>
      <c r="UI16" s="47"/>
      <c r="UJ16" s="47"/>
      <c r="UK16" s="47"/>
      <c r="UL16" s="47"/>
      <c r="UM16" s="47"/>
      <c r="UN16" s="47"/>
      <c r="UO16" s="47"/>
      <c r="UP16" s="47"/>
      <c r="UQ16" s="47"/>
      <c r="UR16" s="47"/>
      <c r="US16" s="47"/>
      <c r="UT16" s="47"/>
      <c r="UU16" s="47"/>
      <c r="UV16" s="47"/>
      <c r="UW16" s="47"/>
      <c r="UX16" s="47"/>
      <c r="UY16" s="47"/>
      <c r="UZ16" s="47"/>
      <c r="VA16" s="47"/>
      <c r="VB16" s="47"/>
      <c r="VC16" s="47"/>
      <c r="VD16" s="47"/>
      <c r="VE16" s="47"/>
      <c r="VF16" s="49"/>
      <c r="VG16" s="49"/>
      <c r="VH16" s="49"/>
      <c r="VI16" s="49"/>
      <c r="VJ16" s="49"/>
      <c r="VK16" s="49"/>
      <c r="VL16" s="49"/>
      <c r="VM16" s="49"/>
      <c r="VN16" s="49"/>
      <c r="VO16" s="49"/>
      <c r="VP16" s="49"/>
      <c r="VQ16" s="49"/>
      <c r="VR16" s="49"/>
      <c r="VS16" s="49"/>
      <c r="VT16" s="49"/>
      <c r="VU16" s="49"/>
      <c r="VV16" s="49"/>
      <c r="VW16" s="49"/>
      <c r="VX16" s="49"/>
      <c r="VY16" s="49"/>
      <c r="VZ16" s="49"/>
      <c r="WA16" s="49"/>
      <c r="WB16" s="49"/>
      <c r="WC16" s="49"/>
      <c r="WD16" s="49"/>
      <c r="WE16" s="49"/>
      <c r="WF16" s="49"/>
      <c r="WG16" s="49"/>
      <c r="WH16" s="49"/>
      <c r="WI16" s="49"/>
      <c r="WJ16" s="49"/>
      <c r="WK16" s="49"/>
      <c r="WL16" s="49"/>
      <c r="WM16" s="49"/>
      <c r="WN16" s="49"/>
      <c r="WO16" s="49"/>
      <c r="WP16" s="49"/>
      <c r="WQ16" s="49"/>
      <c r="WR16" s="49"/>
      <c r="WS16" s="49"/>
      <c r="WT16" s="49"/>
      <c r="WU16" s="49"/>
      <c r="WV16" s="49"/>
      <c r="WW16" s="49"/>
      <c r="WX16" s="49"/>
      <c r="WY16" s="49"/>
      <c r="WZ16" s="49"/>
      <c r="XA16" s="49"/>
      <c r="XB16" s="49"/>
      <c r="XC16" s="49"/>
      <c r="XD16" s="49"/>
      <c r="XE16" s="49"/>
      <c r="XF16" s="49"/>
      <c r="XG16" s="49"/>
      <c r="XH16" s="49"/>
      <c r="XI16" s="49"/>
      <c r="XJ16" s="49"/>
      <c r="XK16" s="49"/>
      <c r="XL16" s="49"/>
      <c r="XM16" s="49"/>
      <c r="XN16" s="49"/>
      <c r="XO16" s="49"/>
      <c r="XP16" s="49"/>
      <c r="XQ16" s="49"/>
      <c r="XR16" s="49"/>
      <c r="XS16" s="49"/>
      <c r="XT16" s="49"/>
      <c r="XU16" s="49"/>
      <c r="XV16" s="61"/>
      <c r="XW16" s="61"/>
      <c r="XX16" s="61"/>
      <c r="XY16" s="61"/>
      <c r="XZ16" s="61"/>
      <c r="YA16" s="61"/>
      <c r="YB16" s="61"/>
      <c r="YC16" s="61"/>
      <c r="YD16" s="61"/>
      <c r="YE16" s="61"/>
      <c r="YF16" s="61"/>
      <c r="YG16" s="61"/>
      <c r="YH16" s="61"/>
      <c r="YI16" s="61"/>
      <c r="YJ16" s="61"/>
      <c r="YK16" s="61"/>
      <c r="YL16" s="61"/>
      <c r="YM16" s="61"/>
      <c r="YN16" s="61"/>
      <c r="YO16" s="61"/>
      <c r="YP16" s="61"/>
      <c r="YQ16" s="61"/>
      <c r="YR16" s="61"/>
      <c r="YS16" s="61"/>
      <c r="YT16" s="61"/>
      <c r="YU16" s="61"/>
      <c r="YV16" s="61"/>
      <c r="YW16" s="61"/>
      <c r="YX16" s="61"/>
      <c r="YY16" s="61"/>
      <c r="YZ16" s="61"/>
      <c r="ZA16" s="61"/>
      <c r="ZB16" s="61"/>
      <c r="ZC16" s="61"/>
      <c r="ZD16" s="61"/>
      <c r="ZE16" s="61"/>
      <c r="ZF16" s="61"/>
      <c r="ZG16" s="61"/>
      <c r="ZH16" s="61"/>
      <c r="ZI16" s="61"/>
      <c r="ZJ16" s="61"/>
      <c r="ZK16" s="61"/>
      <c r="ZL16" s="61"/>
      <c r="ZM16" s="61"/>
      <c r="ZN16" s="61"/>
      <c r="ZO16" s="61"/>
      <c r="ZP16" s="61"/>
      <c r="ZQ16" s="61"/>
      <c r="ZR16" s="61"/>
      <c r="ZS16" s="61"/>
      <c r="ZT16" s="61"/>
      <c r="ZU16" s="61"/>
      <c r="ZV16" s="61"/>
      <c r="ZW16" s="61"/>
      <c r="ZX16" s="61"/>
      <c r="ZY16" s="61"/>
      <c r="ZZ16" s="61"/>
      <c r="AAA16" s="61"/>
      <c r="AAB16" s="61"/>
      <c r="AAC16" s="61"/>
      <c r="AAD16" s="61"/>
      <c r="AAE16" s="61"/>
      <c r="AAF16" s="61"/>
      <c r="AAG16" s="61"/>
      <c r="AAH16" s="61"/>
      <c r="AAI16" s="49"/>
      <c r="AAJ16" s="49"/>
      <c r="AAK16" s="49"/>
      <c r="AAL16" s="49"/>
      <c r="AAM16" s="49"/>
      <c r="AAN16" s="49"/>
      <c r="AAO16" s="49"/>
      <c r="AAP16" s="49"/>
      <c r="AAQ16" s="49"/>
      <c r="AAR16" s="49"/>
      <c r="AAS16" s="49"/>
      <c r="AAT16" s="49"/>
      <c r="AAU16" s="49"/>
      <c r="AAV16" s="49"/>
      <c r="AAW16" s="49"/>
      <c r="AAX16" s="49"/>
      <c r="AAY16" s="49"/>
      <c r="AAZ16" s="49"/>
      <c r="ABA16" s="49"/>
      <c r="ABB16" s="49"/>
      <c r="ABC16" s="49"/>
      <c r="ABD16" s="49"/>
      <c r="ABE16" s="49"/>
      <c r="ABF16" s="49"/>
      <c r="ABG16" s="49"/>
      <c r="ABH16" s="49"/>
      <c r="ABI16" s="49"/>
      <c r="ABJ16" s="49"/>
      <c r="ABK16" s="49"/>
      <c r="ABL16" s="49"/>
      <c r="ABM16" s="49"/>
      <c r="ABN16" s="49"/>
      <c r="ABO16" s="49"/>
      <c r="ABP16" s="49"/>
      <c r="ABQ16" s="49"/>
      <c r="ABR16" s="49"/>
      <c r="ABS16" s="49"/>
      <c r="ABT16" s="49"/>
      <c r="ABU16" s="49"/>
      <c r="ABV16" s="49"/>
      <c r="ABW16" s="49"/>
      <c r="ABX16" s="49"/>
      <c r="ABY16" s="49"/>
      <c r="ABZ16" s="49"/>
      <c r="ACA16" s="49"/>
      <c r="ACB16" s="49"/>
      <c r="ACC16" s="49"/>
      <c r="ACD16" s="49"/>
      <c r="ACE16" s="49"/>
      <c r="ACF16" s="49"/>
      <c r="ACG16" s="49"/>
      <c r="ACH16" s="49"/>
      <c r="ACI16" s="49"/>
      <c r="ACJ16" s="49"/>
      <c r="ACK16" s="49"/>
      <c r="ACL16" s="49"/>
      <c r="ACM16" s="49"/>
      <c r="ACN16" s="49"/>
      <c r="ACO16" s="49"/>
      <c r="ACP16" s="49"/>
      <c r="ACQ16" s="49"/>
      <c r="ACR16" s="49"/>
      <c r="ACS16" s="49"/>
      <c r="ACT16" s="49"/>
      <c r="ACU16" s="49"/>
      <c r="ACV16" s="49"/>
      <c r="ACW16" s="49"/>
      <c r="ACX16" s="49"/>
      <c r="ACY16" s="62"/>
      <c r="ACZ16" s="62"/>
      <c r="ADA16" s="62"/>
      <c r="ADB16" s="62"/>
      <c r="ADC16" s="62"/>
      <c r="ADD16" s="62"/>
      <c r="ADE16" s="62"/>
      <c r="ADF16" s="62"/>
      <c r="ADG16" s="62"/>
      <c r="ADH16" s="62"/>
      <c r="ADI16" s="62"/>
      <c r="ADJ16" s="62"/>
      <c r="ADK16" s="62"/>
      <c r="ADL16" s="62"/>
      <c r="ADM16" s="62"/>
      <c r="ADN16" s="62"/>
      <c r="ADO16" s="62"/>
      <c r="ADP16" s="62"/>
      <c r="ADQ16" s="62"/>
      <c r="ADR16" s="62"/>
      <c r="ADS16" s="62"/>
      <c r="ADT16" s="62"/>
      <c r="ADU16" s="62"/>
      <c r="ADV16" s="62"/>
      <c r="ADW16" s="62"/>
      <c r="ADX16" s="62"/>
      <c r="ADY16" s="62"/>
      <c r="ADZ16" s="62"/>
      <c r="AEA16" s="62"/>
      <c r="AEB16" s="62"/>
      <c r="AEC16" s="62"/>
      <c r="AED16" s="62"/>
      <c r="AEE16" s="62"/>
      <c r="AEF16" s="62"/>
      <c r="AEG16" s="62"/>
      <c r="AEH16" s="62"/>
      <c r="AEI16" s="62"/>
      <c r="AEJ16" s="62"/>
      <c r="AEK16" s="62"/>
      <c r="AEL16" s="62"/>
      <c r="AEM16" s="62"/>
      <c r="AEN16" s="62"/>
      <c r="AEO16" s="62"/>
      <c r="AEP16" s="62"/>
      <c r="AEQ16" s="62"/>
      <c r="AER16" s="62"/>
      <c r="AES16" s="62"/>
      <c r="AET16" s="62"/>
      <c r="AEU16" s="62"/>
      <c r="AEV16" s="62"/>
      <c r="AEW16" s="62"/>
      <c r="AEX16" s="62"/>
      <c r="AEY16" s="62"/>
      <c r="AEZ16" s="62"/>
      <c r="AFA16" s="62"/>
      <c r="AFB16" s="62"/>
      <c r="AFC16" s="62"/>
      <c r="AFD16" s="62"/>
      <c r="AFE16" s="62"/>
      <c r="AFF16" s="62"/>
      <c r="AFG16" s="62"/>
      <c r="AFH16" s="62"/>
      <c r="AFI16" s="62"/>
      <c r="AFJ16" s="62"/>
      <c r="AFK16" s="62"/>
      <c r="AFL16" s="62"/>
      <c r="AFM16" s="62"/>
      <c r="AFN16" s="62"/>
      <c r="AFO16" s="59"/>
      <c r="AFP16" s="59"/>
      <c r="AFQ16" s="59"/>
      <c r="AFR16" s="59"/>
      <c r="AFS16" s="59"/>
      <c r="AFT16" s="59"/>
      <c r="AFU16" s="59"/>
      <c r="AFV16" s="59"/>
      <c r="AFW16" s="59"/>
      <c r="AFX16" s="59"/>
      <c r="AFY16" s="59"/>
      <c r="AFZ16" s="59"/>
      <c r="AGA16" s="59"/>
      <c r="AGB16" s="59"/>
      <c r="AGC16" s="59"/>
      <c r="AGD16" s="59"/>
      <c r="AGE16" s="59"/>
      <c r="AGF16" s="59"/>
      <c r="AGG16" s="59"/>
      <c r="AGH16" s="59"/>
      <c r="AGI16" s="59"/>
      <c r="AGJ16" s="59"/>
      <c r="AGK16" s="59"/>
      <c r="AGL16" s="59"/>
      <c r="AGM16" s="59"/>
      <c r="AGN16" s="59"/>
      <c r="AGO16" s="59"/>
      <c r="AGP16" s="59"/>
      <c r="AGQ16" s="59"/>
      <c r="AGR16" s="59"/>
      <c r="AGS16" s="59"/>
      <c r="AGT16" s="59"/>
      <c r="AGU16" s="59"/>
      <c r="AGV16" s="59"/>
      <c r="AGW16" s="59"/>
      <c r="AGX16" s="59"/>
      <c r="AGY16" s="59"/>
      <c r="AGZ16" s="59"/>
      <c r="AHA16" s="59"/>
      <c r="AHB16" s="59"/>
      <c r="AHC16" s="59"/>
      <c r="AHD16" s="59"/>
      <c r="AHE16" s="59"/>
      <c r="AHF16" s="59"/>
      <c r="AHG16" s="59"/>
      <c r="AHH16" s="59"/>
      <c r="AHI16" s="59"/>
      <c r="AHJ16" s="59"/>
      <c r="AHK16" s="59"/>
      <c r="AHL16" s="59"/>
      <c r="AHM16" s="59"/>
      <c r="AHN16" s="59"/>
      <c r="AHO16" s="59"/>
      <c r="AHP16" s="59"/>
      <c r="AHQ16" s="59"/>
      <c r="AHR16" s="59"/>
      <c r="AHS16" s="59"/>
      <c r="AHT16" s="59"/>
      <c r="AHU16" s="59"/>
      <c r="AHV16" s="59"/>
      <c r="AHW16" s="59"/>
      <c r="AHX16" s="59"/>
      <c r="AHY16" s="59"/>
      <c r="AHZ16" s="59"/>
      <c r="AIA16" s="59"/>
      <c r="AIB16" s="59"/>
      <c r="AIC16" s="59"/>
      <c r="AID16" s="59"/>
      <c r="AIE16" s="63"/>
      <c r="AIF16" s="47"/>
      <c r="AIG16" s="47"/>
      <c r="AIH16" s="47"/>
      <c r="AII16" s="47"/>
      <c r="AIJ16" s="47"/>
      <c r="AIK16" s="47"/>
      <c r="AIL16" s="47"/>
      <c r="AIM16" s="47"/>
      <c r="AIN16" s="47"/>
      <c r="AIO16" s="47"/>
      <c r="AIP16" s="47"/>
      <c r="AIQ16" s="47"/>
      <c r="AIR16" s="47"/>
      <c r="AIS16" s="47"/>
      <c r="AIT16" s="47"/>
      <c r="AIU16" s="47"/>
      <c r="AIV16" s="47"/>
      <c r="AIW16" s="47"/>
      <c r="AIX16" s="47"/>
      <c r="AIY16" s="47"/>
      <c r="AIZ16" s="47"/>
      <c r="AJA16" s="47"/>
      <c r="AJB16" s="47"/>
      <c r="AJC16" s="47"/>
      <c r="AJD16" s="47"/>
      <c r="AJE16" s="47"/>
      <c r="AJF16" s="47"/>
      <c r="AJG16" s="47"/>
      <c r="AJH16" s="47"/>
      <c r="AJI16" s="47"/>
      <c r="AJJ16" s="47"/>
      <c r="AJK16" s="47"/>
      <c r="AJL16" s="47"/>
      <c r="AJM16" s="47"/>
      <c r="AJN16" s="47"/>
      <c r="AJO16" s="47"/>
      <c r="AJP16" s="47"/>
      <c r="AJQ16" s="47"/>
      <c r="AJR16" s="47"/>
      <c r="AJS16" s="47"/>
      <c r="AJT16" s="47"/>
      <c r="AJU16" s="47"/>
      <c r="AJV16" s="47"/>
      <c r="AJW16" s="47"/>
      <c r="AJX16" s="47"/>
      <c r="AJY16" s="47"/>
      <c r="AJZ16" s="47"/>
      <c r="AKA16" s="47"/>
      <c r="AKB16" s="47"/>
      <c r="AKC16" s="47"/>
      <c r="AKD16" s="47"/>
      <c r="AKE16" s="47"/>
      <c r="AKF16" s="47"/>
      <c r="AKG16" s="47"/>
      <c r="AKH16" s="47"/>
      <c r="AKI16" s="47"/>
      <c r="AKJ16" s="47"/>
      <c r="AKK16" s="47"/>
      <c r="AKL16" s="47"/>
      <c r="AKM16" s="47"/>
      <c r="AKN16" s="47"/>
      <c r="AKO16" s="47"/>
      <c r="AKP16" s="47"/>
      <c r="AKQ16" s="47"/>
      <c r="AKR16" s="47"/>
      <c r="AKS16" s="441"/>
      <c r="AKT16" s="286">
        <f>P80_C3_LAMINAR_cpcambiado!$B$1*P80_C3_LAMINAR_cpcambiado!$B$3</f>
        <v>1.487864E-8</v>
      </c>
      <c r="AKU16" s="17">
        <f>P80_C3_LAMINAR_cpcambiado!$B$1*(P80_C3_LAMINAR_cpcambiado!$B$2)</f>
        <v>2.1255199999999999E-9</v>
      </c>
      <c r="AKV16" s="17">
        <f>P80_C3_LAMINAR_cpcambiado!$B$1*($D$2)</f>
        <v>2.3912100000000001E-9</v>
      </c>
      <c r="AKW16" s="17">
        <f>P80_C3_LAMINAR_cpcambiado!$B$1*($D$2)</f>
        <v>2.3912100000000001E-9</v>
      </c>
      <c r="AKX16" s="17">
        <f>P80_C3_LAMINAR_cpcambiado!$B$1*($D$2)</f>
        <v>2.3912100000000001E-9</v>
      </c>
      <c r="AKY16" s="17">
        <f>P80_C3_LAMINAR_cpcambiado!$B$1*($D$2)</f>
        <v>2.3912100000000001E-9</v>
      </c>
      <c r="AKZ16" s="17">
        <f>P80_C3_LAMINAR_cpcambiado!$B$1*($D$2)</f>
        <v>2.3912100000000001E-9</v>
      </c>
      <c r="ALA16" s="17">
        <f>P80_C3_LAMINAR_cpcambiado!$B$1*($D$2)</f>
        <v>2.3912100000000001E-9</v>
      </c>
      <c r="ALB16" s="17">
        <f>P80_C3_LAMINAR_cpcambiado!$B$1*($D$2)</f>
        <v>2.3912100000000001E-9</v>
      </c>
      <c r="ALC16" s="17">
        <f>P80_C3_LAMINAR_cpcambiado!$B$1*($D$2)</f>
        <v>2.3912100000000001E-9</v>
      </c>
      <c r="ALD16" s="17">
        <f>P80_C3_LAMINAR_cpcambiado!$B$1*($D$2)</f>
        <v>2.3912100000000001E-9</v>
      </c>
      <c r="ALE16" s="17">
        <f>P80_C3_LAMINAR_cpcambiado!$B$1*($D$2)</f>
        <v>2.3912100000000001E-9</v>
      </c>
      <c r="ALF16" s="17">
        <f>P80_C3_LAMINAR_cpcambiado!$B$1*($D$2)</f>
        <v>2.3912100000000001E-9</v>
      </c>
      <c r="ALG16" s="17">
        <f>P80_C3_LAMINAR_cpcambiado!$B$1*($D$2)</f>
        <v>2.3912100000000001E-9</v>
      </c>
      <c r="ALH16" s="17">
        <f>P80_C3_LAMINAR_cpcambiado!$B$1*($D$2)</f>
        <v>2.3912100000000001E-9</v>
      </c>
      <c r="ALI16" s="17">
        <f>P80_C3_LAMINAR_cpcambiado!$B$1*($D$2)</f>
        <v>2.3912100000000001E-9</v>
      </c>
      <c r="ALJ16" s="17">
        <f>P80_C3_LAMINAR_cpcambiado!$B$1*($D$2)</f>
        <v>2.3912100000000001E-9</v>
      </c>
      <c r="ALK16" s="17">
        <f>P80_C3_LAMINAR_cpcambiado!$B$1*($D$2)</f>
        <v>2.3912100000000001E-9</v>
      </c>
      <c r="ALL16" s="17">
        <f>P80_C3_LAMINAR_cpcambiado!$B$1*($D$2)</f>
        <v>2.3912100000000001E-9</v>
      </c>
      <c r="ALM16" s="17">
        <f>P80_C3_LAMINAR_cpcambiado!$B$1*($D$2)</f>
        <v>2.3912100000000001E-9</v>
      </c>
      <c r="ALN16" s="17">
        <f>P80_C3_LAMINAR_cpcambiado!$B$1*($D$2)</f>
        <v>2.3912100000000001E-9</v>
      </c>
      <c r="ALO16" s="17">
        <f>P80_C3_LAMINAR_cpcambiado!$B$1*($D$2)</f>
        <v>2.3912100000000001E-9</v>
      </c>
      <c r="ALP16" s="17">
        <f>P80_C3_LAMINAR_cpcambiado!$B$1*($D$2)</f>
        <v>2.3912100000000001E-9</v>
      </c>
      <c r="ALQ16" s="17">
        <f>P80_C3_LAMINAR_cpcambiado!$B$1*($D$2)</f>
        <v>2.3912100000000001E-9</v>
      </c>
      <c r="ALR16" s="17">
        <f>P80_C3_LAMINAR_cpcambiado!$B$1*($D$2)</f>
        <v>2.3912100000000001E-9</v>
      </c>
      <c r="ALS16" s="17">
        <f>P80_C3_LAMINAR_cpcambiado!$B$1*($D$2)</f>
        <v>2.3912100000000001E-9</v>
      </c>
      <c r="ALT16" s="17">
        <f>P80_C3_LAMINAR_cpcambiado!$B$1*($D$2)</f>
        <v>2.3912100000000001E-9</v>
      </c>
      <c r="ALU16" s="17">
        <f>P80_C3_LAMINAR_cpcambiado!$B$1*($D$2)</f>
        <v>2.3912100000000001E-9</v>
      </c>
      <c r="ALV16" s="17">
        <f>P80_C3_LAMINAR_cpcambiado!$B$1*($D$2)</f>
        <v>2.3912100000000001E-9</v>
      </c>
      <c r="ALW16" s="17">
        <f>P80_C3_LAMINAR_cpcambiado!$B$1*($D$2)</f>
        <v>2.3912100000000001E-9</v>
      </c>
      <c r="ALX16" s="17">
        <f>P80_C3_LAMINAR_cpcambiado!$B$1*($D$2)</f>
        <v>2.3912100000000001E-9</v>
      </c>
      <c r="ALY16" s="17">
        <f>P80_C3_LAMINAR_cpcambiado!$B$1*($D$2)</f>
        <v>2.3912100000000001E-9</v>
      </c>
      <c r="ALZ16" s="17">
        <f>P80_C3_LAMINAR_cpcambiado!$B$1*($D$2)</f>
        <v>2.3912100000000001E-9</v>
      </c>
      <c r="AMA16" s="17">
        <f>P80_C3_LAMINAR_cpcambiado!$B$1*($D$2)</f>
        <v>2.3912100000000001E-9</v>
      </c>
      <c r="AMB16" s="17">
        <f>P80_C3_LAMINAR_cpcambiado!$B$1*($D$2)</f>
        <v>2.3912100000000001E-9</v>
      </c>
      <c r="AMC16" s="17">
        <f>P80_C3_LAMINAR_cpcambiado!$B$1*($D$2)</f>
        <v>2.3912100000000001E-9</v>
      </c>
      <c r="AMD16" s="17">
        <f>P80_C3_LAMINAR_cpcambiado!$B$1*($D$2)</f>
        <v>2.3912100000000001E-9</v>
      </c>
      <c r="AME16" s="17">
        <f>P80_C3_LAMINAR_cpcambiado!$B$1*($D$2)</f>
        <v>2.3912100000000001E-9</v>
      </c>
      <c r="AMF16" s="17">
        <f>P80_C3_LAMINAR_cpcambiado!$B$1*($D$2)</f>
        <v>2.3912100000000001E-9</v>
      </c>
      <c r="AMG16" s="17">
        <f>P80_C3_LAMINAR_cpcambiado!$B$1*($D$2)</f>
        <v>2.3912100000000001E-9</v>
      </c>
      <c r="AMH16" s="17">
        <f>P80_C3_LAMINAR_cpcambiado!$B$1*($D$2)</f>
        <v>2.3912100000000001E-9</v>
      </c>
      <c r="AMI16" s="17">
        <f>P80_C3_LAMINAR_cpcambiado!$B$1*($D$2)</f>
        <v>2.3912100000000001E-9</v>
      </c>
      <c r="AMJ16" s="17">
        <f>P80_C3_LAMINAR_cpcambiado!$B$1*($D$2)</f>
        <v>2.3912100000000001E-9</v>
      </c>
      <c r="AMK16" s="17">
        <f>P80_C3_LAMINAR_cpcambiado!$B$1*($D$2)</f>
        <v>2.3912100000000001E-9</v>
      </c>
      <c r="AML16" s="17">
        <f>P80_C3_LAMINAR_cpcambiado!$B$1*($D$2)</f>
        <v>2.3912100000000001E-9</v>
      </c>
      <c r="AMM16" s="17">
        <f>P80_C3_LAMINAR_cpcambiado!$B$1*($D$2)</f>
        <v>2.3912100000000001E-9</v>
      </c>
      <c r="AMN16" s="17">
        <f>P80_C3_LAMINAR_cpcambiado!$B$1*($D$2)</f>
        <v>2.3912100000000001E-9</v>
      </c>
      <c r="AMO16" s="17">
        <f>P80_C3_LAMINAR_cpcambiado!$B$1*($D$2)</f>
        <v>2.3912100000000001E-9</v>
      </c>
      <c r="AMP16" s="17">
        <f>P80_C3_LAMINAR_cpcambiado!$B$1*($D$2)</f>
        <v>2.3912100000000001E-9</v>
      </c>
      <c r="AMQ16" s="17">
        <f>P80_C3_LAMINAR_cpcambiado!$B$1*($D$2)</f>
        <v>2.3912100000000001E-9</v>
      </c>
      <c r="AMR16" s="17">
        <f>P80_C3_LAMINAR_cpcambiado!$B$1*($D$2)</f>
        <v>2.3912100000000001E-9</v>
      </c>
      <c r="AMS16" s="17">
        <f>P80_C3_LAMINAR_cpcambiado!$B$1*($D$2)</f>
        <v>2.3912100000000001E-9</v>
      </c>
      <c r="AMT16" s="17">
        <f>P80_C3_LAMINAR_cpcambiado!$B$1*($D$2)</f>
        <v>2.3912100000000001E-9</v>
      </c>
      <c r="AMU16" s="17">
        <f>P80_C3_LAMINAR_cpcambiado!$B$1*($D$2)</f>
        <v>2.3912100000000001E-9</v>
      </c>
      <c r="AMV16" s="17">
        <f>P80_C3_LAMINAR_cpcambiado!$B$1*($D$2)</f>
        <v>2.3912100000000001E-9</v>
      </c>
      <c r="AMW16" s="17">
        <f>P80_C3_LAMINAR_cpcambiado!$B$1*($D$2)</f>
        <v>2.3912100000000001E-9</v>
      </c>
      <c r="AMX16" s="17">
        <f>P80_C3_LAMINAR_cpcambiado!$B$1*($D$2)</f>
        <v>2.3912100000000001E-9</v>
      </c>
      <c r="AMY16" s="17">
        <f>P80_C3_LAMINAR_cpcambiado!$B$1*($D$2)</f>
        <v>2.3912100000000001E-9</v>
      </c>
      <c r="AMZ16" s="17">
        <f>P80_C3_LAMINAR_cpcambiado!$B$1*($D$2)</f>
        <v>2.3912100000000001E-9</v>
      </c>
      <c r="ANA16" s="17">
        <f>P80_C3_LAMINAR_cpcambiado!$B$1*($D$2)</f>
        <v>2.3912100000000001E-9</v>
      </c>
      <c r="ANB16" s="17">
        <f>P80_C3_LAMINAR_cpcambiado!$B$1*($D$2)</f>
        <v>2.3912100000000001E-9</v>
      </c>
      <c r="ANC16" s="17">
        <f>P80_C3_LAMINAR_cpcambiado!$B$1*($D$2)</f>
        <v>2.3912100000000001E-9</v>
      </c>
      <c r="AND16" s="17">
        <f>P80_C3_LAMINAR_cpcambiado!$B$1*($D$2)</f>
        <v>2.3912100000000001E-9</v>
      </c>
      <c r="ANE16" s="17">
        <f>P80_C3_LAMINAR_cpcambiado!$B$1*($D$2)</f>
        <v>2.3912100000000001E-9</v>
      </c>
      <c r="ANF16" s="17">
        <f>P80_C3_LAMINAR_cpcambiado!$B$1*($D$2)</f>
        <v>2.3912100000000001E-9</v>
      </c>
      <c r="ANG16" s="17">
        <f>P80_C3_LAMINAR_cpcambiado!$B$1*($B$2)</f>
        <v>2.1255199999999999E-9</v>
      </c>
      <c r="ANH16" s="168">
        <f t="shared" si="79"/>
        <v>0</v>
      </c>
      <c r="ANI16" s="168">
        <f t="shared" si="2"/>
        <v>0</v>
      </c>
      <c r="ANJ16" s="168">
        <f t="shared" si="2"/>
        <v>0</v>
      </c>
      <c r="ANK16" s="168">
        <f t="shared" si="2"/>
        <v>0</v>
      </c>
      <c r="ANL16" s="168">
        <f t="shared" si="2"/>
        <v>0</v>
      </c>
      <c r="ANM16" s="168">
        <f t="shared" si="2"/>
        <v>0</v>
      </c>
      <c r="ANN16" s="168">
        <f t="shared" si="2"/>
        <v>0</v>
      </c>
      <c r="ANO16" s="168">
        <f t="shared" si="2"/>
        <v>0</v>
      </c>
      <c r="ANP16" s="168">
        <f t="shared" si="2"/>
        <v>0</v>
      </c>
      <c r="ANQ16" s="168">
        <f t="shared" si="2"/>
        <v>0</v>
      </c>
      <c r="ANR16" s="168">
        <f t="shared" si="2"/>
        <v>0</v>
      </c>
      <c r="ANS16" s="168">
        <f t="shared" si="2"/>
        <v>0</v>
      </c>
      <c r="ANT16" s="168">
        <f t="shared" si="2"/>
        <v>0</v>
      </c>
      <c r="ANU16" s="168">
        <f t="shared" si="2"/>
        <v>0</v>
      </c>
      <c r="ANV16" s="168">
        <f t="shared" si="2"/>
        <v>0</v>
      </c>
      <c r="ANW16" s="168">
        <f t="shared" si="2"/>
        <v>0</v>
      </c>
      <c r="ANX16" s="168">
        <f t="shared" si="2"/>
        <v>0</v>
      </c>
      <c r="ANY16" s="168">
        <f t="shared" si="3"/>
        <v>0</v>
      </c>
      <c r="ANZ16" s="168">
        <f t="shared" si="3"/>
        <v>0</v>
      </c>
      <c r="AOA16" s="168">
        <f t="shared" si="3"/>
        <v>0</v>
      </c>
      <c r="AOB16" s="168">
        <f t="shared" si="3"/>
        <v>0</v>
      </c>
      <c r="AOC16" s="168">
        <f t="shared" si="3"/>
        <v>0</v>
      </c>
      <c r="AOD16" s="168">
        <f t="shared" si="3"/>
        <v>0</v>
      </c>
      <c r="AOE16" s="168">
        <f t="shared" si="3"/>
        <v>0</v>
      </c>
      <c r="AOF16" s="168">
        <f t="shared" si="3"/>
        <v>0</v>
      </c>
      <c r="AOG16" s="168">
        <f t="shared" si="3"/>
        <v>0</v>
      </c>
      <c r="AOH16" s="168">
        <f t="shared" si="3"/>
        <v>0</v>
      </c>
      <c r="AOI16" s="168">
        <f t="shared" si="3"/>
        <v>0</v>
      </c>
      <c r="AOJ16" s="168">
        <f t="shared" si="3"/>
        <v>0</v>
      </c>
      <c r="AOK16" s="168">
        <f t="shared" si="3"/>
        <v>0</v>
      </c>
      <c r="AOL16" s="168">
        <f t="shared" si="3"/>
        <v>0</v>
      </c>
      <c r="AOM16" s="168">
        <f t="shared" si="3"/>
        <v>0</v>
      </c>
      <c r="AON16" s="168">
        <f t="shared" si="3"/>
        <v>0</v>
      </c>
      <c r="AOO16" s="168">
        <f t="shared" si="4"/>
        <v>0</v>
      </c>
      <c r="AOP16" s="168">
        <f t="shared" si="4"/>
        <v>0</v>
      </c>
      <c r="AOQ16" s="168">
        <f t="shared" si="4"/>
        <v>0</v>
      </c>
      <c r="AOR16" s="168">
        <f t="shared" si="4"/>
        <v>0</v>
      </c>
      <c r="AOS16" s="168">
        <f t="shared" si="4"/>
        <v>0</v>
      </c>
      <c r="AOT16" s="168">
        <f t="shared" si="4"/>
        <v>0</v>
      </c>
      <c r="AOU16" s="168">
        <f t="shared" si="4"/>
        <v>0</v>
      </c>
      <c r="AOV16" s="168">
        <f t="shared" si="4"/>
        <v>0</v>
      </c>
      <c r="AOW16" s="168">
        <f t="shared" si="4"/>
        <v>0</v>
      </c>
      <c r="AOX16" s="168">
        <f t="shared" si="4"/>
        <v>0</v>
      </c>
      <c r="AOY16" s="168">
        <f t="shared" si="4"/>
        <v>0</v>
      </c>
      <c r="AOZ16" s="168">
        <f t="shared" si="4"/>
        <v>0</v>
      </c>
      <c r="APA16" s="168">
        <f t="shared" si="4"/>
        <v>0</v>
      </c>
      <c r="APB16" s="168">
        <f t="shared" si="4"/>
        <v>0</v>
      </c>
      <c r="APC16" s="168">
        <f t="shared" si="4"/>
        <v>0</v>
      </c>
      <c r="APD16" s="168">
        <f t="shared" si="4"/>
        <v>0</v>
      </c>
      <c r="APE16" s="168">
        <f t="shared" si="5"/>
        <v>0</v>
      </c>
      <c r="APF16" s="168">
        <f t="shared" si="5"/>
        <v>0</v>
      </c>
      <c r="APG16" s="168">
        <f t="shared" si="5"/>
        <v>0</v>
      </c>
      <c r="APH16" s="168">
        <f t="shared" si="5"/>
        <v>0</v>
      </c>
      <c r="API16" s="168">
        <f t="shared" si="5"/>
        <v>0</v>
      </c>
      <c r="APJ16" s="168">
        <f t="shared" si="5"/>
        <v>0</v>
      </c>
      <c r="APK16" s="168">
        <f t="shared" si="5"/>
        <v>0</v>
      </c>
      <c r="APL16" s="168">
        <f t="shared" si="5"/>
        <v>0</v>
      </c>
      <c r="APM16" s="168">
        <f t="shared" si="5"/>
        <v>0</v>
      </c>
      <c r="APN16" s="168">
        <f t="shared" si="5"/>
        <v>0</v>
      </c>
      <c r="APO16" s="168">
        <f t="shared" si="5"/>
        <v>0</v>
      </c>
      <c r="APP16" s="168">
        <f t="shared" si="5"/>
        <v>0</v>
      </c>
      <c r="APQ16" s="168">
        <f t="shared" si="5"/>
        <v>0</v>
      </c>
      <c r="APR16" s="168">
        <f t="shared" si="5"/>
        <v>0</v>
      </c>
      <c r="APS16" s="168">
        <f t="shared" si="5"/>
        <v>0</v>
      </c>
      <c r="APT16" s="168">
        <f t="shared" si="5"/>
        <v>0</v>
      </c>
      <c r="APU16" s="163">
        <f t="shared" si="6"/>
        <v>0</v>
      </c>
      <c r="APV16" s="163">
        <f t="shared" si="6"/>
        <v>0</v>
      </c>
      <c r="APW16" s="163">
        <f t="shared" si="6"/>
        <v>0</v>
      </c>
      <c r="APX16" s="163">
        <f t="shared" si="6"/>
        <v>0</v>
      </c>
      <c r="APY16" s="163">
        <f t="shared" si="6"/>
        <v>0</v>
      </c>
      <c r="APZ16" s="163">
        <f t="shared" si="6"/>
        <v>0</v>
      </c>
      <c r="AQA16" s="163">
        <f t="shared" si="6"/>
        <v>0</v>
      </c>
      <c r="AQB16" s="163">
        <f t="shared" si="6"/>
        <v>0</v>
      </c>
      <c r="AQC16" s="163">
        <f t="shared" si="6"/>
        <v>0</v>
      </c>
      <c r="AQD16" s="163">
        <f t="shared" si="6"/>
        <v>0</v>
      </c>
      <c r="AQE16" s="163">
        <f t="shared" si="6"/>
        <v>0</v>
      </c>
      <c r="AQF16" s="163">
        <f t="shared" si="6"/>
        <v>0</v>
      </c>
      <c r="AQG16" s="163">
        <f t="shared" si="6"/>
        <v>0</v>
      </c>
      <c r="AQH16" s="163">
        <f t="shared" si="6"/>
        <v>0</v>
      </c>
      <c r="AQI16" s="163">
        <f t="shared" si="6"/>
        <v>0</v>
      </c>
      <c r="AQJ16" s="163">
        <f t="shared" si="6"/>
        <v>0</v>
      </c>
      <c r="AQK16" s="163">
        <f t="shared" si="94"/>
        <v>0</v>
      </c>
      <c r="AQL16" s="163">
        <f t="shared" si="94"/>
        <v>0</v>
      </c>
      <c r="AQM16" s="163">
        <f t="shared" si="94"/>
        <v>0</v>
      </c>
      <c r="AQN16" s="163">
        <f t="shared" si="94"/>
        <v>0</v>
      </c>
      <c r="AQO16" s="163">
        <f t="shared" si="94"/>
        <v>0</v>
      </c>
      <c r="AQP16" s="163">
        <f t="shared" si="94"/>
        <v>0</v>
      </c>
      <c r="AQQ16" s="163">
        <f t="shared" si="94"/>
        <v>0</v>
      </c>
      <c r="AQR16" s="163">
        <f t="shared" si="94"/>
        <v>0</v>
      </c>
      <c r="AQS16" s="163">
        <f t="shared" si="94"/>
        <v>0</v>
      </c>
      <c r="AQT16" s="163">
        <f t="shared" si="94"/>
        <v>0</v>
      </c>
      <c r="AQU16" s="163">
        <f t="shared" si="94"/>
        <v>0</v>
      </c>
      <c r="AQV16" s="163">
        <f t="shared" si="94"/>
        <v>0</v>
      </c>
      <c r="AQW16" s="163">
        <f t="shared" si="94"/>
        <v>0</v>
      </c>
      <c r="AQX16" s="163">
        <f t="shared" si="94"/>
        <v>0</v>
      </c>
      <c r="AQY16" s="163">
        <f t="shared" si="94"/>
        <v>0</v>
      </c>
      <c r="AQZ16" s="163">
        <f t="shared" si="94"/>
        <v>0</v>
      </c>
      <c r="ARA16" s="163">
        <f t="shared" si="95"/>
        <v>0</v>
      </c>
      <c r="ARB16" s="163">
        <f t="shared" si="95"/>
        <v>0</v>
      </c>
      <c r="ARC16" s="163">
        <f t="shared" si="95"/>
        <v>0</v>
      </c>
      <c r="ARD16" s="163">
        <f t="shared" si="95"/>
        <v>0</v>
      </c>
      <c r="ARE16" s="163">
        <f t="shared" si="95"/>
        <v>0</v>
      </c>
      <c r="ARF16" s="163">
        <f t="shared" si="95"/>
        <v>0</v>
      </c>
      <c r="ARG16" s="163">
        <f t="shared" si="95"/>
        <v>0</v>
      </c>
      <c r="ARH16" s="163">
        <f t="shared" si="95"/>
        <v>0</v>
      </c>
      <c r="ARI16" s="163">
        <f t="shared" si="95"/>
        <v>0</v>
      </c>
      <c r="ARJ16" s="163">
        <f t="shared" si="95"/>
        <v>0</v>
      </c>
      <c r="ARK16" s="163">
        <f t="shared" si="95"/>
        <v>0</v>
      </c>
      <c r="ARL16" s="163">
        <f t="shared" si="95"/>
        <v>0</v>
      </c>
      <c r="ARM16" s="163">
        <f t="shared" si="95"/>
        <v>0</v>
      </c>
      <c r="ARN16" s="163">
        <f t="shared" si="95"/>
        <v>0</v>
      </c>
      <c r="ARO16" s="163">
        <f t="shared" si="95"/>
        <v>0</v>
      </c>
      <c r="ARP16" s="163">
        <f t="shared" si="95"/>
        <v>0</v>
      </c>
      <c r="ARQ16" s="163">
        <f t="shared" si="96"/>
        <v>0</v>
      </c>
      <c r="ARR16" s="163">
        <f t="shared" si="96"/>
        <v>0</v>
      </c>
      <c r="ARS16" s="163">
        <f t="shared" si="96"/>
        <v>0</v>
      </c>
      <c r="ART16" s="163">
        <f t="shared" si="96"/>
        <v>0</v>
      </c>
      <c r="ARU16" s="163">
        <f t="shared" si="96"/>
        <v>0</v>
      </c>
      <c r="ARV16" s="163">
        <f t="shared" si="96"/>
        <v>0</v>
      </c>
      <c r="ARW16" s="163">
        <f t="shared" si="96"/>
        <v>0</v>
      </c>
      <c r="ARX16" s="163">
        <f t="shared" si="96"/>
        <v>0</v>
      </c>
      <c r="ARY16" s="163">
        <f t="shared" si="96"/>
        <v>0</v>
      </c>
      <c r="ARZ16" s="163">
        <f t="shared" si="96"/>
        <v>0</v>
      </c>
      <c r="ASA16" s="163">
        <f t="shared" si="96"/>
        <v>0</v>
      </c>
      <c r="ASB16" s="163">
        <f t="shared" si="96"/>
        <v>0</v>
      </c>
      <c r="ASC16" s="163">
        <f t="shared" si="96"/>
        <v>0</v>
      </c>
      <c r="ASD16" s="163">
        <f t="shared" si="96"/>
        <v>0</v>
      </c>
      <c r="ASE16" s="163">
        <f t="shared" si="96"/>
        <v>0</v>
      </c>
      <c r="ASF16" s="163">
        <f t="shared" si="96"/>
        <v>0</v>
      </c>
      <c r="ASG16" s="163">
        <f t="shared" si="90"/>
        <v>0</v>
      </c>
      <c r="ASH16" s="170" t="e">
        <f t="shared" si="11"/>
        <v>#DIV/0!</v>
      </c>
      <c r="ASI16" s="170" t="e">
        <f t="shared" si="11"/>
        <v>#DIV/0!</v>
      </c>
      <c r="ASJ16" s="170" t="e">
        <f t="shared" si="11"/>
        <v>#DIV/0!</v>
      </c>
      <c r="ASK16" s="170" t="e">
        <f t="shared" si="11"/>
        <v>#DIV/0!</v>
      </c>
      <c r="ASL16" s="170" t="e">
        <f t="shared" si="11"/>
        <v>#DIV/0!</v>
      </c>
      <c r="ASM16" s="170" t="e">
        <f t="shared" si="11"/>
        <v>#DIV/0!</v>
      </c>
      <c r="ASN16" s="170" t="e">
        <f t="shared" si="11"/>
        <v>#DIV/0!</v>
      </c>
      <c r="ASO16" s="170" t="e">
        <f t="shared" si="11"/>
        <v>#DIV/0!</v>
      </c>
      <c r="ASP16" s="170" t="e">
        <f t="shared" si="11"/>
        <v>#DIV/0!</v>
      </c>
      <c r="ASQ16" s="170" t="e">
        <f t="shared" si="11"/>
        <v>#DIV/0!</v>
      </c>
      <c r="ASR16" s="170" t="e">
        <f t="shared" si="11"/>
        <v>#DIV/0!</v>
      </c>
      <c r="ASS16" s="170" t="e">
        <f t="shared" si="11"/>
        <v>#DIV/0!</v>
      </c>
      <c r="AST16" s="170" t="e">
        <f t="shared" si="11"/>
        <v>#DIV/0!</v>
      </c>
      <c r="ASU16" s="170" t="e">
        <f t="shared" si="11"/>
        <v>#DIV/0!</v>
      </c>
      <c r="ASV16" s="170" t="e">
        <f t="shared" si="11"/>
        <v>#DIV/0!</v>
      </c>
      <c r="ASW16" s="170" t="e">
        <f t="shared" si="11"/>
        <v>#DIV/0!</v>
      </c>
      <c r="ASX16" s="170" t="e">
        <f t="shared" si="12"/>
        <v>#DIV/0!</v>
      </c>
      <c r="ASY16" s="170" t="e">
        <f t="shared" si="12"/>
        <v>#DIV/0!</v>
      </c>
      <c r="ASZ16" s="170" t="e">
        <f t="shared" si="12"/>
        <v>#DIV/0!</v>
      </c>
      <c r="ATA16" s="170" t="e">
        <f t="shared" si="12"/>
        <v>#DIV/0!</v>
      </c>
      <c r="ATB16" s="170" t="e">
        <f t="shared" si="12"/>
        <v>#DIV/0!</v>
      </c>
      <c r="ATC16" s="170" t="e">
        <f t="shared" si="12"/>
        <v>#DIV/0!</v>
      </c>
      <c r="ATD16" s="170" t="e">
        <f t="shared" si="12"/>
        <v>#DIV/0!</v>
      </c>
      <c r="ATE16" s="170" t="e">
        <f t="shared" si="12"/>
        <v>#DIV/0!</v>
      </c>
      <c r="ATF16" s="170" t="e">
        <f t="shared" si="12"/>
        <v>#DIV/0!</v>
      </c>
      <c r="ATG16" s="170" t="e">
        <f t="shared" si="12"/>
        <v>#DIV/0!</v>
      </c>
      <c r="ATH16" s="170" t="e">
        <f t="shared" si="12"/>
        <v>#DIV/0!</v>
      </c>
      <c r="ATI16" s="170" t="e">
        <f t="shared" si="12"/>
        <v>#DIV/0!</v>
      </c>
      <c r="ATJ16" s="170" t="e">
        <f t="shared" si="12"/>
        <v>#DIV/0!</v>
      </c>
      <c r="ATK16" s="170" t="e">
        <f t="shared" si="12"/>
        <v>#DIV/0!</v>
      </c>
      <c r="ATL16" s="170" t="e">
        <f t="shared" si="12"/>
        <v>#DIV/0!</v>
      </c>
      <c r="ATM16" s="170" t="e">
        <f t="shared" si="12"/>
        <v>#DIV/0!</v>
      </c>
      <c r="ATN16" s="170" t="e">
        <f t="shared" si="13"/>
        <v>#DIV/0!</v>
      </c>
      <c r="ATO16" s="170" t="e">
        <f t="shared" si="13"/>
        <v>#DIV/0!</v>
      </c>
      <c r="ATP16" s="170" t="e">
        <f t="shared" si="13"/>
        <v>#DIV/0!</v>
      </c>
      <c r="ATQ16" s="170" t="e">
        <f t="shared" si="13"/>
        <v>#DIV/0!</v>
      </c>
      <c r="ATR16" s="170" t="e">
        <f t="shared" si="13"/>
        <v>#DIV/0!</v>
      </c>
      <c r="ATS16" s="170" t="e">
        <f t="shared" si="13"/>
        <v>#DIV/0!</v>
      </c>
      <c r="ATT16" s="170" t="e">
        <f t="shared" si="13"/>
        <v>#DIV/0!</v>
      </c>
      <c r="ATU16" s="170" t="e">
        <f t="shared" si="13"/>
        <v>#DIV/0!</v>
      </c>
      <c r="ATV16" s="170" t="e">
        <f t="shared" si="13"/>
        <v>#DIV/0!</v>
      </c>
      <c r="ATW16" s="170" t="e">
        <f t="shared" si="13"/>
        <v>#DIV/0!</v>
      </c>
      <c r="ATX16" s="170" t="e">
        <f t="shared" si="13"/>
        <v>#DIV/0!</v>
      </c>
      <c r="ATY16" s="170" t="e">
        <f t="shared" si="13"/>
        <v>#DIV/0!</v>
      </c>
      <c r="ATZ16" s="170" t="e">
        <f t="shared" si="13"/>
        <v>#DIV/0!</v>
      </c>
      <c r="AUA16" s="170" t="e">
        <f t="shared" si="13"/>
        <v>#DIV/0!</v>
      </c>
      <c r="AUB16" s="170" t="e">
        <f t="shared" si="13"/>
        <v>#DIV/0!</v>
      </c>
      <c r="AUC16" s="170" t="e">
        <f t="shared" si="13"/>
        <v>#DIV/0!</v>
      </c>
      <c r="AUD16" s="170" t="e">
        <f t="shared" si="14"/>
        <v>#DIV/0!</v>
      </c>
      <c r="AUE16" s="170" t="e">
        <f t="shared" si="14"/>
        <v>#DIV/0!</v>
      </c>
      <c r="AUF16" s="170" t="e">
        <f t="shared" si="14"/>
        <v>#DIV/0!</v>
      </c>
      <c r="AUG16" s="170" t="e">
        <f t="shared" si="14"/>
        <v>#DIV/0!</v>
      </c>
      <c r="AUH16" s="170" t="e">
        <f t="shared" si="14"/>
        <v>#DIV/0!</v>
      </c>
      <c r="AUI16" s="170" t="e">
        <f t="shared" si="14"/>
        <v>#DIV/0!</v>
      </c>
      <c r="AUJ16" s="170" t="e">
        <f t="shared" si="14"/>
        <v>#DIV/0!</v>
      </c>
      <c r="AUK16" s="170" t="e">
        <f t="shared" si="14"/>
        <v>#DIV/0!</v>
      </c>
      <c r="AUL16" s="170" t="e">
        <f t="shared" si="14"/>
        <v>#DIV/0!</v>
      </c>
      <c r="AUM16" s="170" t="e">
        <f t="shared" si="14"/>
        <v>#DIV/0!</v>
      </c>
      <c r="AUN16" s="170" t="e">
        <f t="shared" si="14"/>
        <v>#DIV/0!</v>
      </c>
      <c r="AUO16" s="170" t="e">
        <f t="shared" si="14"/>
        <v>#DIV/0!</v>
      </c>
      <c r="AUP16" s="170" t="e">
        <f t="shared" si="14"/>
        <v>#DIV/0!</v>
      </c>
      <c r="AUQ16" s="170" t="e">
        <f t="shared" si="14"/>
        <v>#DIV/0!</v>
      </c>
      <c r="AUR16" s="170" t="e">
        <f t="shared" si="14"/>
        <v>#DIV/0!</v>
      </c>
      <c r="AUS16" s="170" t="e">
        <f t="shared" si="14"/>
        <v>#DIV/0!</v>
      </c>
      <c r="AUT16" s="170" t="e">
        <f t="shared" si="15"/>
        <v>#DIV/0!</v>
      </c>
      <c r="AUU16" s="284" t="e">
        <f t="shared" si="16"/>
        <v>#DIV/0!</v>
      </c>
      <c r="AUV16" s="284" t="e">
        <f t="shared" si="16"/>
        <v>#DIV/0!</v>
      </c>
      <c r="AUW16" s="284" t="e">
        <f t="shared" si="16"/>
        <v>#DIV/0!</v>
      </c>
      <c r="AUX16" s="284" t="e">
        <f t="shared" si="16"/>
        <v>#DIV/0!</v>
      </c>
      <c r="AUY16" s="284" t="e">
        <f t="shared" si="16"/>
        <v>#DIV/0!</v>
      </c>
      <c r="AUZ16" s="284" t="e">
        <f t="shared" si="16"/>
        <v>#DIV/0!</v>
      </c>
      <c r="AVA16" s="284" t="e">
        <f t="shared" si="16"/>
        <v>#DIV/0!</v>
      </c>
      <c r="AVB16" s="284" t="e">
        <f t="shared" si="16"/>
        <v>#DIV/0!</v>
      </c>
      <c r="AVC16" s="284" t="e">
        <f t="shared" si="16"/>
        <v>#DIV/0!</v>
      </c>
      <c r="AVD16" s="284" t="e">
        <f t="shared" si="16"/>
        <v>#DIV/0!</v>
      </c>
      <c r="AVE16" s="284" t="e">
        <f t="shared" si="16"/>
        <v>#DIV/0!</v>
      </c>
      <c r="AVF16" s="284" t="e">
        <f t="shared" si="16"/>
        <v>#DIV/0!</v>
      </c>
      <c r="AVG16" s="284" t="e">
        <f t="shared" si="16"/>
        <v>#DIV/0!</v>
      </c>
      <c r="AVH16" s="284" t="e">
        <f t="shared" si="16"/>
        <v>#DIV/0!</v>
      </c>
      <c r="AVI16" s="284" t="e">
        <f t="shared" si="16"/>
        <v>#DIV/0!</v>
      </c>
      <c r="AVJ16" s="284" t="e">
        <f t="shared" si="16"/>
        <v>#DIV/0!</v>
      </c>
      <c r="AVK16" s="284" t="e">
        <f t="shared" si="17"/>
        <v>#DIV/0!</v>
      </c>
      <c r="AVL16" s="284" t="e">
        <f t="shared" si="17"/>
        <v>#DIV/0!</v>
      </c>
      <c r="AVM16" s="284" t="e">
        <f t="shared" si="17"/>
        <v>#DIV/0!</v>
      </c>
      <c r="AVN16" s="284" t="e">
        <f t="shared" si="17"/>
        <v>#DIV/0!</v>
      </c>
      <c r="AVO16" s="284" t="e">
        <f t="shared" si="17"/>
        <v>#DIV/0!</v>
      </c>
      <c r="AVP16" s="284" t="e">
        <f t="shared" si="17"/>
        <v>#DIV/0!</v>
      </c>
      <c r="AVQ16" s="284" t="e">
        <f t="shared" si="17"/>
        <v>#DIV/0!</v>
      </c>
      <c r="AVR16" s="284" t="e">
        <f t="shared" si="17"/>
        <v>#DIV/0!</v>
      </c>
      <c r="AVS16" s="284" t="e">
        <f t="shared" si="17"/>
        <v>#DIV/0!</v>
      </c>
      <c r="AVT16" s="284" t="e">
        <f t="shared" si="17"/>
        <v>#DIV/0!</v>
      </c>
      <c r="AVU16" s="284" t="e">
        <f t="shared" si="17"/>
        <v>#DIV/0!</v>
      </c>
      <c r="AVV16" s="284" t="e">
        <f t="shared" si="17"/>
        <v>#DIV/0!</v>
      </c>
      <c r="AVW16" s="284" t="e">
        <f t="shared" si="17"/>
        <v>#DIV/0!</v>
      </c>
      <c r="AVX16" s="284" t="e">
        <f t="shared" si="17"/>
        <v>#DIV/0!</v>
      </c>
      <c r="AVY16" s="284" t="e">
        <f t="shared" si="17"/>
        <v>#DIV/0!</v>
      </c>
      <c r="AVZ16" s="284" t="e">
        <f t="shared" si="17"/>
        <v>#DIV/0!</v>
      </c>
      <c r="AWA16" s="284" t="e">
        <f t="shared" si="18"/>
        <v>#DIV/0!</v>
      </c>
      <c r="AWB16" s="284" t="e">
        <f t="shared" si="18"/>
        <v>#DIV/0!</v>
      </c>
      <c r="AWC16" s="284" t="e">
        <f t="shared" si="18"/>
        <v>#DIV/0!</v>
      </c>
      <c r="AWD16" s="284" t="e">
        <f t="shared" si="18"/>
        <v>#DIV/0!</v>
      </c>
      <c r="AWE16" s="284" t="e">
        <f t="shared" si="18"/>
        <v>#DIV/0!</v>
      </c>
      <c r="AWF16" s="284" t="e">
        <f t="shared" si="18"/>
        <v>#DIV/0!</v>
      </c>
      <c r="AWG16" s="284" t="e">
        <f t="shared" si="18"/>
        <v>#DIV/0!</v>
      </c>
      <c r="AWH16" s="284" t="e">
        <f t="shared" si="18"/>
        <v>#DIV/0!</v>
      </c>
      <c r="AWI16" s="284" t="e">
        <f t="shared" si="18"/>
        <v>#DIV/0!</v>
      </c>
      <c r="AWJ16" s="284" t="e">
        <f t="shared" si="18"/>
        <v>#DIV/0!</v>
      </c>
      <c r="AWK16" s="284" t="e">
        <f t="shared" si="18"/>
        <v>#DIV/0!</v>
      </c>
      <c r="AWL16" s="284" t="e">
        <f t="shared" si="18"/>
        <v>#DIV/0!</v>
      </c>
      <c r="AWM16" s="284" t="e">
        <f t="shared" si="18"/>
        <v>#DIV/0!</v>
      </c>
      <c r="AWN16" s="284" t="e">
        <f t="shared" si="18"/>
        <v>#DIV/0!</v>
      </c>
      <c r="AWO16" s="284" t="e">
        <f t="shared" si="18"/>
        <v>#DIV/0!</v>
      </c>
      <c r="AWP16" s="284" t="e">
        <f t="shared" si="18"/>
        <v>#DIV/0!</v>
      </c>
      <c r="AWQ16" s="284" t="e">
        <f t="shared" si="19"/>
        <v>#DIV/0!</v>
      </c>
      <c r="AWR16" s="284" t="e">
        <f t="shared" si="19"/>
        <v>#DIV/0!</v>
      </c>
      <c r="AWS16" s="284" t="e">
        <f t="shared" si="19"/>
        <v>#DIV/0!</v>
      </c>
      <c r="AWT16" s="284" t="e">
        <f t="shared" si="19"/>
        <v>#DIV/0!</v>
      </c>
      <c r="AWU16" s="284" t="e">
        <f t="shared" si="19"/>
        <v>#DIV/0!</v>
      </c>
      <c r="AWV16" s="284" t="e">
        <f t="shared" si="19"/>
        <v>#DIV/0!</v>
      </c>
      <c r="AWW16" s="284" t="e">
        <f t="shared" si="19"/>
        <v>#DIV/0!</v>
      </c>
      <c r="AWX16" s="284" t="e">
        <f t="shared" si="19"/>
        <v>#DIV/0!</v>
      </c>
      <c r="AWY16" s="284" t="e">
        <f t="shared" si="19"/>
        <v>#DIV/0!</v>
      </c>
      <c r="AWZ16" s="284" t="e">
        <f t="shared" si="19"/>
        <v>#DIV/0!</v>
      </c>
      <c r="AXA16" s="284" t="e">
        <f t="shared" si="19"/>
        <v>#DIV/0!</v>
      </c>
      <c r="AXB16" s="284" t="e">
        <f t="shared" si="19"/>
        <v>#DIV/0!</v>
      </c>
      <c r="AXC16" s="284" t="e">
        <f t="shared" si="19"/>
        <v>#DIV/0!</v>
      </c>
      <c r="AXD16" s="284" t="e">
        <f t="shared" si="19"/>
        <v>#DIV/0!</v>
      </c>
      <c r="AXE16" s="284" t="e">
        <f t="shared" si="19"/>
        <v>#DIV/0!</v>
      </c>
      <c r="AXF16" s="284" t="e">
        <f t="shared" si="19"/>
        <v>#DIV/0!</v>
      </c>
      <c r="AXG16" s="284" t="e">
        <f t="shared" si="20"/>
        <v>#DIV/0!</v>
      </c>
      <c r="AXH16" s="284" t="e">
        <f t="shared" si="20"/>
        <v>#DIV/0!</v>
      </c>
      <c r="AXI16" s="284" t="e">
        <f t="shared" si="20"/>
        <v>#DIV/0!</v>
      </c>
      <c r="AXJ16" s="284" t="e">
        <f t="shared" si="20"/>
        <v>#DIV/0!</v>
      </c>
      <c r="AXK16" s="234" t="e">
        <f t="shared" ref="AXK16:AZV16" si="115">-NP16/(AKU16*($B$16-AVERAGE(AUV16:AUW16)))</f>
        <v>#DIV/0!</v>
      </c>
      <c r="AXL16" s="111" t="e">
        <f t="shared" si="115"/>
        <v>#DIV/0!</v>
      </c>
      <c r="AXM16" s="111" t="e">
        <f t="shared" si="115"/>
        <v>#DIV/0!</v>
      </c>
      <c r="AXN16" s="111" t="e">
        <f t="shared" si="115"/>
        <v>#DIV/0!</v>
      </c>
      <c r="AXO16" s="111" t="e">
        <f t="shared" si="115"/>
        <v>#DIV/0!</v>
      </c>
      <c r="AXP16" s="111" t="e">
        <f t="shared" si="115"/>
        <v>#DIV/0!</v>
      </c>
      <c r="AXQ16" s="111" t="e">
        <f t="shared" si="115"/>
        <v>#DIV/0!</v>
      </c>
      <c r="AXR16" s="111" t="e">
        <f t="shared" si="115"/>
        <v>#DIV/0!</v>
      </c>
      <c r="AXS16" s="111" t="e">
        <f t="shared" si="115"/>
        <v>#DIV/0!</v>
      </c>
      <c r="AXT16" s="111" t="e">
        <f t="shared" si="115"/>
        <v>#DIV/0!</v>
      </c>
      <c r="AXU16" s="111" t="e">
        <f t="shared" si="115"/>
        <v>#DIV/0!</v>
      </c>
      <c r="AXV16" s="111" t="e">
        <f t="shared" si="115"/>
        <v>#DIV/0!</v>
      </c>
      <c r="AXW16" s="111" t="e">
        <f t="shared" si="115"/>
        <v>#DIV/0!</v>
      </c>
      <c r="AXX16" s="111" t="e">
        <f t="shared" si="115"/>
        <v>#DIV/0!</v>
      </c>
      <c r="AXY16" s="111" t="e">
        <f t="shared" si="115"/>
        <v>#DIV/0!</v>
      </c>
      <c r="AXZ16" s="111" t="e">
        <f t="shared" si="115"/>
        <v>#DIV/0!</v>
      </c>
      <c r="AYA16" s="111" t="e">
        <f t="shared" si="115"/>
        <v>#DIV/0!</v>
      </c>
      <c r="AYB16" s="111" t="e">
        <f t="shared" si="115"/>
        <v>#DIV/0!</v>
      </c>
      <c r="AYC16" s="111" t="e">
        <f t="shared" si="115"/>
        <v>#DIV/0!</v>
      </c>
      <c r="AYD16" s="111" t="e">
        <f t="shared" si="115"/>
        <v>#DIV/0!</v>
      </c>
      <c r="AYE16" s="111" t="e">
        <f t="shared" si="115"/>
        <v>#DIV/0!</v>
      </c>
      <c r="AYF16" s="111" t="e">
        <f t="shared" si="115"/>
        <v>#DIV/0!</v>
      </c>
      <c r="AYG16" s="111" t="e">
        <f t="shared" si="115"/>
        <v>#DIV/0!</v>
      </c>
      <c r="AYH16" s="111" t="e">
        <f t="shared" si="115"/>
        <v>#DIV/0!</v>
      </c>
      <c r="AYI16" s="111" t="e">
        <f t="shared" si="115"/>
        <v>#DIV/0!</v>
      </c>
      <c r="AYJ16" s="111" t="e">
        <f t="shared" si="115"/>
        <v>#DIV/0!</v>
      </c>
      <c r="AYK16" s="111" t="e">
        <f t="shared" si="115"/>
        <v>#DIV/0!</v>
      </c>
      <c r="AYL16" s="111" t="e">
        <f t="shared" si="115"/>
        <v>#DIV/0!</v>
      </c>
      <c r="AYM16" s="111" t="e">
        <f t="shared" si="115"/>
        <v>#DIV/0!</v>
      </c>
      <c r="AYN16" s="111" t="e">
        <f t="shared" si="115"/>
        <v>#DIV/0!</v>
      </c>
      <c r="AYO16" s="111" t="e">
        <f t="shared" si="115"/>
        <v>#DIV/0!</v>
      </c>
      <c r="AYP16" s="111" t="e">
        <f t="shared" si="115"/>
        <v>#DIV/0!</v>
      </c>
      <c r="AYQ16" s="111" t="e">
        <f t="shared" si="115"/>
        <v>#DIV/0!</v>
      </c>
      <c r="AYR16" s="111" t="e">
        <f t="shared" si="115"/>
        <v>#DIV/0!</v>
      </c>
      <c r="AYS16" s="111" t="e">
        <f t="shared" si="115"/>
        <v>#DIV/0!</v>
      </c>
      <c r="AYT16" s="111" t="e">
        <f t="shared" si="115"/>
        <v>#DIV/0!</v>
      </c>
      <c r="AYU16" s="111" t="e">
        <f t="shared" si="115"/>
        <v>#DIV/0!</v>
      </c>
      <c r="AYV16" s="111" t="e">
        <f t="shared" si="115"/>
        <v>#DIV/0!</v>
      </c>
      <c r="AYW16" s="111" t="e">
        <f t="shared" si="115"/>
        <v>#DIV/0!</v>
      </c>
      <c r="AYX16" s="111" t="e">
        <f t="shared" si="115"/>
        <v>#DIV/0!</v>
      </c>
      <c r="AYY16" s="111" t="e">
        <f t="shared" si="115"/>
        <v>#DIV/0!</v>
      </c>
      <c r="AYZ16" s="111" t="e">
        <f t="shared" si="115"/>
        <v>#DIV/0!</v>
      </c>
      <c r="AZA16" s="111" t="e">
        <f t="shared" si="115"/>
        <v>#DIV/0!</v>
      </c>
      <c r="AZB16" s="111" t="e">
        <f t="shared" si="115"/>
        <v>#DIV/0!</v>
      </c>
      <c r="AZC16" s="111" t="e">
        <f t="shared" si="115"/>
        <v>#DIV/0!</v>
      </c>
      <c r="AZD16" s="111" t="e">
        <f t="shared" si="115"/>
        <v>#DIV/0!</v>
      </c>
      <c r="AZE16" s="111" t="e">
        <f t="shared" si="115"/>
        <v>#DIV/0!</v>
      </c>
      <c r="AZF16" s="111" t="e">
        <f t="shared" si="115"/>
        <v>#DIV/0!</v>
      </c>
      <c r="AZG16" s="111" t="e">
        <f t="shared" si="115"/>
        <v>#DIV/0!</v>
      </c>
      <c r="AZH16" s="111" t="e">
        <f t="shared" si="115"/>
        <v>#DIV/0!</v>
      </c>
      <c r="AZI16" s="111" t="e">
        <f t="shared" si="115"/>
        <v>#DIV/0!</v>
      </c>
      <c r="AZJ16" s="111" t="e">
        <f t="shared" si="115"/>
        <v>#DIV/0!</v>
      </c>
      <c r="AZK16" s="111" t="e">
        <f t="shared" si="115"/>
        <v>#DIV/0!</v>
      </c>
      <c r="AZL16" s="111" t="e">
        <f t="shared" si="115"/>
        <v>#DIV/0!</v>
      </c>
      <c r="AZM16" s="111" t="e">
        <f t="shared" si="115"/>
        <v>#DIV/0!</v>
      </c>
      <c r="AZN16" s="111" t="e">
        <f t="shared" si="115"/>
        <v>#DIV/0!</v>
      </c>
      <c r="AZO16" s="111" t="e">
        <f t="shared" si="115"/>
        <v>#DIV/0!</v>
      </c>
      <c r="AZP16" s="111" t="e">
        <f t="shared" si="115"/>
        <v>#DIV/0!</v>
      </c>
      <c r="AZQ16" s="111" t="e">
        <f t="shared" si="115"/>
        <v>#DIV/0!</v>
      </c>
      <c r="AZR16" s="111" t="e">
        <f t="shared" si="115"/>
        <v>#DIV/0!</v>
      </c>
      <c r="AZS16" s="111" t="e">
        <f t="shared" si="115"/>
        <v>#DIV/0!</v>
      </c>
      <c r="AZT16" s="111" t="e">
        <f t="shared" si="115"/>
        <v>#DIV/0!</v>
      </c>
      <c r="AZU16" s="111" t="e">
        <f t="shared" si="115"/>
        <v>#DIV/0!</v>
      </c>
      <c r="AZV16" s="111" t="e">
        <f t="shared" si="115"/>
        <v>#DIV/0!</v>
      </c>
      <c r="AZW16" s="111" t="e">
        <f>-QB16/(ANG16*($B$16-AVERAGE(AXH16:AXI16)))</f>
        <v>#DIV/0!</v>
      </c>
      <c r="AZX16" s="284" t="e">
        <f t="shared" ref="AZX16:BCI16" si="116">-NP16/(SS16*($B$16-AVERAGE(AUU16:AUV16)))</f>
        <v>#DIV/0!</v>
      </c>
      <c r="AZY16" s="110" t="e">
        <f t="shared" si="116"/>
        <v>#DIV/0!</v>
      </c>
      <c r="AZZ16" s="110" t="e">
        <f t="shared" si="116"/>
        <v>#DIV/0!</v>
      </c>
      <c r="BAA16" s="110" t="e">
        <f t="shared" si="116"/>
        <v>#DIV/0!</v>
      </c>
      <c r="BAB16" s="110" t="e">
        <f t="shared" si="116"/>
        <v>#DIV/0!</v>
      </c>
      <c r="BAC16" s="110" t="e">
        <f t="shared" si="116"/>
        <v>#DIV/0!</v>
      </c>
      <c r="BAD16" s="110" t="e">
        <f t="shared" si="116"/>
        <v>#DIV/0!</v>
      </c>
      <c r="BAE16" s="110" t="e">
        <f t="shared" si="116"/>
        <v>#DIV/0!</v>
      </c>
      <c r="BAF16" s="110" t="e">
        <f t="shared" si="116"/>
        <v>#DIV/0!</v>
      </c>
      <c r="BAG16" s="110" t="e">
        <f t="shared" si="116"/>
        <v>#DIV/0!</v>
      </c>
      <c r="BAH16" s="110" t="e">
        <f t="shared" si="116"/>
        <v>#DIV/0!</v>
      </c>
      <c r="BAI16" s="110" t="e">
        <f t="shared" si="116"/>
        <v>#DIV/0!</v>
      </c>
      <c r="BAJ16" s="110" t="e">
        <f t="shared" si="116"/>
        <v>#DIV/0!</v>
      </c>
      <c r="BAK16" s="110" t="e">
        <f t="shared" si="116"/>
        <v>#DIV/0!</v>
      </c>
      <c r="BAL16" s="110" t="e">
        <f t="shared" si="116"/>
        <v>#DIV/0!</v>
      </c>
      <c r="BAM16" s="110" t="e">
        <f t="shared" si="116"/>
        <v>#DIV/0!</v>
      </c>
      <c r="BAN16" s="110" t="e">
        <f t="shared" si="116"/>
        <v>#DIV/0!</v>
      </c>
      <c r="BAO16" s="110" t="e">
        <f t="shared" si="116"/>
        <v>#DIV/0!</v>
      </c>
      <c r="BAP16" s="110" t="e">
        <f t="shared" si="116"/>
        <v>#DIV/0!</v>
      </c>
      <c r="BAQ16" s="110" t="e">
        <f t="shared" si="116"/>
        <v>#DIV/0!</v>
      </c>
      <c r="BAR16" s="110" t="e">
        <f t="shared" si="116"/>
        <v>#DIV/0!</v>
      </c>
      <c r="BAS16" s="110" t="e">
        <f t="shared" si="116"/>
        <v>#DIV/0!</v>
      </c>
      <c r="BAT16" s="110" t="e">
        <f t="shared" si="116"/>
        <v>#DIV/0!</v>
      </c>
      <c r="BAU16" s="110" t="e">
        <f t="shared" si="116"/>
        <v>#DIV/0!</v>
      </c>
      <c r="BAV16" s="110" t="e">
        <f t="shared" si="116"/>
        <v>#DIV/0!</v>
      </c>
      <c r="BAW16" s="110" t="e">
        <f t="shared" si="116"/>
        <v>#DIV/0!</v>
      </c>
      <c r="BAX16" s="110" t="e">
        <f t="shared" si="116"/>
        <v>#DIV/0!</v>
      </c>
      <c r="BAY16" s="110" t="e">
        <f t="shared" si="116"/>
        <v>#DIV/0!</v>
      </c>
      <c r="BAZ16" s="110" t="e">
        <f t="shared" si="116"/>
        <v>#DIV/0!</v>
      </c>
      <c r="BBA16" s="110" t="e">
        <f t="shared" si="116"/>
        <v>#DIV/0!</v>
      </c>
      <c r="BBB16" s="110" t="e">
        <f t="shared" si="116"/>
        <v>#DIV/0!</v>
      </c>
      <c r="BBC16" s="110" t="e">
        <f t="shared" si="116"/>
        <v>#DIV/0!</v>
      </c>
      <c r="BBD16" s="110" t="e">
        <f t="shared" si="116"/>
        <v>#DIV/0!</v>
      </c>
      <c r="BBE16" s="110" t="e">
        <f t="shared" si="116"/>
        <v>#DIV/0!</v>
      </c>
      <c r="BBF16" s="110" t="e">
        <f t="shared" si="116"/>
        <v>#DIV/0!</v>
      </c>
      <c r="BBG16" s="110" t="e">
        <f t="shared" si="116"/>
        <v>#DIV/0!</v>
      </c>
      <c r="BBH16" s="110" t="e">
        <f t="shared" si="116"/>
        <v>#DIV/0!</v>
      </c>
      <c r="BBI16" s="110" t="e">
        <f t="shared" si="116"/>
        <v>#DIV/0!</v>
      </c>
      <c r="BBJ16" s="110" t="e">
        <f t="shared" si="116"/>
        <v>#DIV/0!</v>
      </c>
      <c r="BBK16" s="110" t="e">
        <f t="shared" si="116"/>
        <v>#DIV/0!</v>
      </c>
      <c r="BBL16" s="110" t="e">
        <f t="shared" si="116"/>
        <v>#DIV/0!</v>
      </c>
      <c r="BBM16" s="110" t="e">
        <f t="shared" si="116"/>
        <v>#DIV/0!</v>
      </c>
      <c r="BBN16" s="110" t="e">
        <f t="shared" si="116"/>
        <v>#DIV/0!</v>
      </c>
      <c r="BBO16" s="110" t="e">
        <f t="shared" si="116"/>
        <v>#DIV/0!</v>
      </c>
      <c r="BBP16" s="110" t="e">
        <f t="shared" si="116"/>
        <v>#DIV/0!</v>
      </c>
      <c r="BBQ16" s="110" t="e">
        <f t="shared" si="116"/>
        <v>#DIV/0!</v>
      </c>
      <c r="BBR16" s="110" t="e">
        <f t="shared" si="116"/>
        <v>#DIV/0!</v>
      </c>
      <c r="BBS16" s="110" t="e">
        <f t="shared" si="116"/>
        <v>#DIV/0!</v>
      </c>
      <c r="BBT16" s="110" t="e">
        <f t="shared" si="116"/>
        <v>#DIV/0!</v>
      </c>
      <c r="BBU16" s="110" t="e">
        <f t="shared" si="116"/>
        <v>#DIV/0!</v>
      </c>
      <c r="BBV16" s="110" t="e">
        <f t="shared" si="116"/>
        <v>#DIV/0!</v>
      </c>
      <c r="BBW16" s="110" t="e">
        <f t="shared" si="116"/>
        <v>#DIV/0!</v>
      </c>
      <c r="BBX16" s="110" t="e">
        <f t="shared" si="116"/>
        <v>#DIV/0!</v>
      </c>
      <c r="BBY16" s="110" t="e">
        <f t="shared" si="116"/>
        <v>#DIV/0!</v>
      </c>
      <c r="BBZ16" s="110" t="e">
        <f t="shared" si="116"/>
        <v>#DIV/0!</v>
      </c>
      <c r="BCA16" s="110" t="e">
        <f t="shared" si="116"/>
        <v>#DIV/0!</v>
      </c>
      <c r="BCB16" s="110" t="e">
        <f t="shared" si="116"/>
        <v>#DIV/0!</v>
      </c>
      <c r="BCC16" s="110" t="e">
        <f t="shared" si="116"/>
        <v>#DIV/0!</v>
      </c>
      <c r="BCD16" s="110" t="e">
        <f t="shared" si="116"/>
        <v>#DIV/0!</v>
      </c>
      <c r="BCE16" s="110" t="e">
        <f t="shared" si="116"/>
        <v>#DIV/0!</v>
      </c>
      <c r="BCF16" s="110" t="e">
        <f t="shared" si="116"/>
        <v>#DIV/0!</v>
      </c>
      <c r="BCG16" s="110" t="e">
        <f t="shared" si="116"/>
        <v>#DIV/0!</v>
      </c>
      <c r="BCH16" s="110" t="e">
        <f t="shared" si="116"/>
        <v>#DIV/0!</v>
      </c>
      <c r="BCI16" s="110" t="e">
        <f t="shared" si="116"/>
        <v>#DIV/0!</v>
      </c>
      <c r="BCJ16" s="110" t="e">
        <f>-QB16/(VE16*($B$16-AVERAGE(AXG16:AXH16)))</f>
        <v>#DIV/0!</v>
      </c>
      <c r="BCK16" s="163" t="e">
        <f t="shared" ref="BCK16:BEV16" si="117">-NP16/(SS16*($B$16-300))</f>
        <v>#DIV/0!</v>
      </c>
      <c r="BCL16" s="127" t="e">
        <f t="shared" si="117"/>
        <v>#DIV/0!</v>
      </c>
      <c r="BCM16" s="127" t="e">
        <f t="shared" si="117"/>
        <v>#DIV/0!</v>
      </c>
      <c r="BCN16" s="127" t="e">
        <f t="shared" si="117"/>
        <v>#DIV/0!</v>
      </c>
      <c r="BCO16" s="127" t="e">
        <f t="shared" si="117"/>
        <v>#DIV/0!</v>
      </c>
      <c r="BCP16" s="127" t="e">
        <f t="shared" si="117"/>
        <v>#DIV/0!</v>
      </c>
      <c r="BCQ16" s="127" t="e">
        <f t="shared" si="117"/>
        <v>#DIV/0!</v>
      </c>
      <c r="BCR16" s="127" t="e">
        <f t="shared" si="117"/>
        <v>#DIV/0!</v>
      </c>
      <c r="BCS16" s="127" t="e">
        <f t="shared" si="117"/>
        <v>#DIV/0!</v>
      </c>
      <c r="BCT16" s="127" t="e">
        <f t="shared" si="117"/>
        <v>#DIV/0!</v>
      </c>
      <c r="BCU16" s="127" t="e">
        <f t="shared" si="117"/>
        <v>#DIV/0!</v>
      </c>
      <c r="BCV16" s="127" t="e">
        <f t="shared" si="117"/>
        <v>#DIV/0!</v>
      </c>
      <c r="BCW16" s="127" t="e">
        <f t="shared" si="117"/>
        <v>#DIV/0!</v>
      </c>
      <c r="BCX16" s="127" t="e">
        <f t="shared" si="117"/>
        <v>#DIV/0!</v>
      </c>
      <c r="BCY16" s="127" t="e">
        <f t="shared" si="117"/>
        <v>#DIV/0!</v>
      </c>
      <c r="BCZ16" s="127" t="e">
        <f t="shared" si="117"/>
        <v>#DIV/0!</v>
      </c>
      <c r="BDA16" s="127" t="e">
        <f t="shared" si="117"/>
        <v>#DIV/0!</v>
      </c>
      <c r="BDB16" s="127" t="e">
        <f t="shared" si="117"/>
        <v>#DIV/0!</v>
      </c>
      <c r="BDC16" s="127" t="e">
        <f t="shared" si="117"/>
        <v>#DIV/0!</v>
      </c>
      <c r="BDD16" s="127" t="e">
        <f t="shared" si="117"/>
        <v>#DIV/0!</v>
      </c>
      <c r="BDE16" s="127" t="e">
        <f t="shared" si="117"/>
        <v>#DIV/0!</v>
      </c>
      <c r="BDF16" s="127" t="e">
        <f t="shared" si="117"/>
        <v>#DIV/0!</v>
      </c>
      <c r="BDG16" s="127" t="e">
        <f t="shared" si="117"/>
        <v>#DIV/0!</v>
      </c>
      <c r="BDH16" s="127" t="e">
        <f t="shared" si="117"/>
        <v>#DIV/0!</v>
      </c>
      <c r="BDI16" s="127" t="e">
        <f t="shared" si="117"/>
        <v>#DIV/0!</v>
      </c>
      <c r="BDJ16" s="127" t="e">
        <f t="shared" si="117"/>
        <v>#DIV/0!</v>
      </c>
      <c r="BDK16" s="127" t="e">
        <f t="shared" si="117"/>
        <v>#DIV/0!</v>
      </c>
      <c r="BDL16" s="127" t="e">
        <f t="shared" si="117"/>
        <v>#DIV/0!</v>
      </c>
      <c r="BDM16" s="127" t="e">
        <f t="shared" si="117"/>
        <v>#DIV/0!</v>
      </c>
      <c r="BDN16" s="127" t="e">
        <f t="shared" si="117"/>
        <v>#DIV/0!</v>
      </c>
      <c r="BDO16" s="127" t="e">
        <f t="shared" si="117"/>
        <v>#DIV/0!</v>
      </c>
      <c r="BDP16" s="127" t="e">
        <f t="shared" si="117"/>
        <v>#DIV/0!</v>
      </c>
      <c r="BDQ16" s="127" t="e">
        <f t="shared" si="117"/>
        <v>#DIV/0!</v>
      </c>
      <c r="BDR16" s="127" t="e">
        <f t="shared" si="117"/>
        <v>#DIV/0!</v>
      </c>
      <c r="BDS16" s="127" t="e">
        <f t="shared" si="117"/>
        <v>#DIV/0!</v>
      </c>
      <c r="BDT16" s="127" t="e">
        <f t="shared" si="117"/>
        <v>#DIV/0!</v>
      </c>
      <c r="BDU16" s="127" t="e">
        <f t="shared" si="117"/>
        <v>#DIV/0!</v>
      </c>
      <c r="BDV16" s="127" t="e">
        <f t="shared" si="117"/>
        <v>#DIV/0!</v>
      </c>
      <c r="BDW16" s="127" t="e">
        <f t="shared" si="117"/>
        <v>#DIV/0!</v>
      </c>
      <c r="BDX16" s="127" t="e">
        <f t="shared" si="117"/>
        <v>#DIV/0!</v>
      </c>
      <c r="BDY16" s="127" t="e">
        <f t="shared" si="117"/>
        <v>#DIV/0!</v>
      </c>
      <c r="BDZ16" s="127" t="e">
        <f t="shared" si="117"/>
        <v>#DIV/0!</v>
      </c>
      <c r="BEA16" s="127" t="e">
        <f t="shared" si="117"/>
        <v>#DIV/0!</v>
      </c>
      <c r="BEB16" s="127" t="e">
        <f t="shared" si="117"/>
        <v>#DIV/0!</v>
      </c>
      <c r="BEC16" s="127" t="e">
        <f t="shared" si="117"/>
        <v>#DIV/0!</v>
      </c>
      <c r="BED16" s="127" t="e">
        <f t="shared" si="117"/>
        <v>#DIV/0!</v>
      </c>
      <c r="BEE16" s="127" t="e">
        <f t="shared" si="117"/>
        <v>#DIV/0!</v>
      </c>
      <c r="BEF16" s="127" t="e">
        <f t="shared" si="117"/>
        <v>#DIV/0!</v>
      </c>
      <c r="BEG16" s="127" t="e">
        <f t="shared" si="117"/>
        <v>#DIV/0!</v>
      </c>
      <c r="BEH16" s="127" t="e">
        <f t="shared" si="117"/>
        <v>#DIV/0!</v>
      </c>
      <c r="BEI16" s="127" t="e">
        <f t="shared" si="117"/>
        <v>#DIV/0!</v>
      </c>
      <c r="BEJ16" s="127" t="e">
        <f t="shared" si="117"/>
        <v>#DIV/0!</v>
      </c>
      <c r="BEK16" s="127" t="e">
        <f t="shared" si="117"/>
        <v>#DIV/0!</v>
      </c>
      <c r="BEL16" s="127" t="e">
        <f t="shared" si="117"/>
        <v>#DIV/0!</v>
      </c>
      <c r="BEM16" s="127" t="e">
        <f t="shared" si="117"/>
        <v>#DIV/0!</v>
      </c>
      <c r="BEN16" s="127" t="e">
        <f t="shared" si="117"/>
        <v>#DIV/0!</v>
      </c>
      <c r="BEO16" s="127" t="e">
        <f t="shared" si="117"/>
        <v>#DIV/0!</v>
      </c>
      <c r="BEP16" s="127" t="e">
        <f t="shared" si="117"/>
        <v>#DIV/0!</v>
      </c>
      <c r="BEQ16" s="127" t="e">
        <f t="shared" si="117"/>
        <v>#DIV/0!</v>
      </c>
      <c r="BER16" s="127" t="e">
        <f t="shared" si="117"/>
        <v>#DIV/0!</v>
      </c>
      <c r="BES16" s="127" t="e">
        <f t="shared" si="117"/>
        <v>#DIV/0!</v>
      </c>
      <c r="BET16" s="127" t="e">
        <f t="shared" si="117"/>
        <v>#DIV/0!</v>
      </c>
      <c r="BEU16" s="127" t="e">
        <f t="shared" si="117"/>
        <v>#DIV/0!</v>
      </c>
      <c r="BEV16" s="127" t="e">
        <f t="shared" si="117"/>
        <v>#DIV/0!</v>
      </c>
      <c r="BEW16" s="127" t="e">
        <f>-QB16/(VE16*($B$16-300))</f>
        <v>#DIV/0!</v>
      </c>
      <c r="BEX16" s="184" t="e">
        <f t="shared" si="24"/>
        <v>#DIV/0!</v>
      </c>
      <c r="BEY16" s="34" t="e">
        <f t="shared" si="24"/>
        <v>#DIV/0!</v>
      </c>
      <c r="BEZ16" s="34" t="e">
        <f t="shared" si="24"/>
        <v>#DIV/0!</v>
      </c>
      <c r="BFA16" s="34" t="e">
        <f t="shared" si="24"/>
        <v>#DIV/0!</v>
      </c>
      <c r="BFB16" s="34" t="e">
        <f t="shared" si="24"/>
        <v>#DIV/0!</v>
      </c>
      <c r="BFC16" s="34" t="e">
        <f t="shared" si="24"/>
        <v>#DIV/0!</v>
      </c>
      <c r="BFD16" s="34" t="e">
        <f t="shared" si="24"/>
        <v>#DIV/0!</v>
      </c>
      <c r="BFE16" s="34" t="e">
        <f t="shared" si="24"/>
        <v>#DIV/0!</v>
      </c>
      <c r="BFF16" s="34" t="e">
        <f t="shared" si="24"/>
        <v>#DIV/0!</v>
      </c>
      <c r="BFG16" s="34" t="e">
        <f t="shared" si="24"/>
        <v>#DIV/0!</v>
      </c>
      <c r="BFH16" s="34" t="e">
        <f t="shared" si="24"/>
        <v>#DIV/0!</v>
      </c>
      <c r="BFI16" s="34" t="e">
        <f t="shared" si="24"/>
        <v>#DIV/0!</v>
      </c>
      <c r="BFJ16" s="34" t="e">
        <f t="shared" si="24"/>
        <v>#DIV/0!</v>
      </c>
      <c r="BFK16" s="34" t="e">
        <f t="shared" si="24"/>
        <v>#DIV/0!</v>
      </c>
      <c r="BFL16" s="34" t="e">
        <f t="shared" si="24"/>
        <v>#DIV/0!</v>
      </c>
      <c r="BFM16" s="34" t="e">
        <f t="shared" si="24"/>
        <v>#DIV/0!</v>
      </c>
      <c r="BFN16" s="34" t="e">
        <f t="shared" si="25"/>
        <v>#DIV/0!</v>
      </c>
      <c r="BFO16" s="34" t="e">
        <f t="shared" si="25"/>
        <v>#DIV/0!</v>
      </c>
      <c r="BFP16" s="34" t="e">
        <f t="shared" si="25"/>
        <v>#DIV/0!</v>
      </c>
      <c r="BFQ16" s="34" t="e">
        <f t="shared" si="25"/>
        <v>#DIV/0!</v>
      </c>
      <c r="BFR16" s="34" t="e">
        <f t="shared" si="25"/>
        <v>#DIV/0!</v>
      </c>
      <c r="BFS16" s="34" t="e">
        <f t="shared" si="25"/>
        <v>#DIV/0!</v>
      </c>
      <c r="BFT16" s="34" t="e">
        <f t="shared" si="25"/>
        <v>#DIV/0!</v>
      </c>
      <c r="BFU16" s="34" t="e">
        <f t="shared" si="25"/>
        <v>#DIV/0!</v>
      </c>
      <c r="BFV16" s="34" t="e">
        <f t="shared" si="25"/>
        <v>#DIV/0!</v>
      </c>
      <c r="BFW16" s="34" t="e">
        <f t="shared" si="25"/>
        <v>#DIV/0!</v>
      </c>
      <c r="BFX16" s="34" t="e">
        <f t="shared" si="25"/>
        <v>#DIV/0!</v>
      </c>
      <c r="BFY16" s="34" t="e">
        <f t="shared" si="25"/>
        <v>#DIV/0!</v>
      </c>
      <c r="BFZ16" s="34" t="e">
        <f t="shared" si="25"/>
        <v>#DIV/0!</v>
      </c>
      <c r="BGA16" s="34" t="e">
        <f t="shared" si="25"/>
        <v>#DIV/0!</v>
      </c>
      <c r="BGB16" s="34" t="e">
        <f t="shared" si="25"/>
        <v>#DIV/0!</v>
      </c>
      <c r="BGC16" s="34" t="e">
        <f t="shared" si="25"/>
        <v>#DIV/0!</v>
      </c>
      <c r="BGD16" s="34" t="e">
        <f t="shared" si="26"/>
        <v>#DIV/0!</v>
      </c>
      <c r="BGE16" s="34" t="e">
        <f t="shared" si="26"/>
        <v>#DIV/0!</v>
      </c>
      <c r="BGF16" s="34" t="e">
        <f t="shared" si="26"/>
        <v>#DIV/0!</v>
      </c>
      <c r="BGG16" s="34" t="e">
        <f t="shared" si="26"/>
        <v>#DIV/0!</v>
      </c>
      <c r="BGH16" s="34" t="e">
        <f t="shared" si="26"/>
        <v>#DIV/0!</v>
      </c>
      <c r="BGI16" s="34" t="e">
        <f t="shared" si="26"/>
        <v>#DIV/0!</v>
      </c>
      <c r="BGJ16" s="34" t="e">
        <f t="shared" si="26"/>
        <v>#DIV/0!</v>
      </c>
      <c r="BGK16" s="34" t="e">
        <f t="shared" si="26"/>
        <v>#DIV/0!</v>
      </c>
      <c r="BGL16" s="34" t="e">
        <f t="shared" si="26"/>
        <v>#DIV/0!</v>
      </c>
      <c r="BGM16" s="34" t="e">
        <f t="shared" si="26"/>
        <v>#DIV/0!</v>
      </c>
      <c r="BGN16" s="34" t="e">
        <f t="shared" si="26"/>
        <v>#DIV/0!</v>
      </c>
      <c r="BGO16" s="34" t="e">
        <f t="shared" si="26"/>
        <v>#DIV/0!</v>
      </c>
      <c r="BGP16" s="34" t="e">
        <f t="shared" si="26"/>
        <v>#DIV/0!</v>
      </c>
      <c r="BGQ16" s="34" t="e">
        <f t="shared" si="26"/>
        <v>#DIV/0!</v>
      </c>
      <c r="BGR16" s="34" t="e">
        <f t="shared" si="26"/>
        <v>#DIV/0!</v>
      </c>
      <c r="BGS16" s="34" t="e">
        <f t="shared" si="26"/>
        <v>#DIV/0!</v>
      </c>
      <c r="BGT16" s="34" t="e">
        <f t="shared" si="27"/>
        <v>#DIV/0!</v>
      </c>
      <c r="BGU16" s="34" t="e">
        <f t="shared" si="27"/>
        <v>#DIV/0!</v>
      </c>
      <c r="BGV16" s="34" t="e">
        <f t="shared" si="27"/>
        <v>#DIV/0!</v>
      </c>
      <c r="BGW16" s="34" t="e">
        <f t="shared" si="27"/>
        <v>#DIV/0!</v>
      </c>
      <c r="BGX16" s="34" t="e">
        <f t="shared" si="27"/>
        <v>#DIV/0!</v>
      </c>
      <c r="BGY16" s="34" t="e">
        <f t="shared" si="27"/>
        <v>#DIV/0!</v>
      </c>
      <c r="BGZ16" s="34" t="e">
        <f t="shared" si="27"/>
        <v>#DIV/0!</v>
      </c>
      <c r="BHA16" s="34" t="e">
        <f t="shared" si="27"/>
        <v>#DIV/0!</v>
      </c>
      <c r="BHB16" s="34" t="e">
        <f t="shared" si="27"/>
        <v>#DIV/0!</v>
      </c>
      <c r="BHC16" s="34" t="e">
        <f t="shared" si="27"/>
        <v>#DIV/0!</v>
      </c>
      <c r="BHD16" s="34" t="e">
        <f t="shared" si="27"/>
        <v>#DIV/0!</v>
      </c>
      <c r="BHE16" s="34" t="e">
        <f t="shared" si="27"/>
        <v>#DIV/0!</v>
      </c>
      <c r="BHF16" s="34" t="e">
        <f t="shared" si="27"/>
        <v>#DIV/0!</v>
      </c>
      <c r="BHG16" s="34" t="e">
        <f t="shared" si="27"/>
        <v>#DIV/0!</v>
      </c>
      <c r="BHH16" s="34" t="e">
        <f t="shared" si="27"/>
        <v>#DIV/0!</v>
      </c>
      <c r="BHI16" s="34" t="e">
        <f t="shared" si="27"/>
        <v>#DIV/0!</v>
      </c>
      <c r="BHJ16" s="34" t="e">
        <f t="shared" si="28"/>
        <v>#DIV/0!</v>
      </c>
      <c r="BHK16" s="34" t="e">
        <f t="shared" si="28"/>
        <v>#DIV/0!</v>
      </c>
      <c r="BHL16" s="34" t="e">
        <f t="shared" si="28"/>
        <v>#DIV/0!</v>
      </c>
      <c r="BHM16" s="34" t="e">
        <f t="shared" si="28"/>
        <v>#DIV/0!</v>
      </c>
      <c r="BHN16" s="126" t="e">
        <f t="shared" si="29"/>
        <v>#DIV/0!</v>
      </c>
      <c r="BHO16" s="126" t="e">
        <f t="shared" si="29"/>
        <v>#DIV/0!</v>
      </c>
      <c r="BHP16" s="126" t="e">
        <f t="shared" si="29"/>
        <v>#DIV/0!</v>
      </c>
      <c r="BHQ16" s="126" t="e">
        <f t="shared" si="29"/>
        <v>#DIV/0!</v>
      </c>
      <c r="BHR16" s="126" t="e">
        <f t="shared" si="29"/>
        <v>#DIV/0!</v>
      </c>
      <c r="BHS16" s="126" t="e">
        <f t="shared" si="29"/>
        <v>#DIV/0!</v>
      </c>
      <c r="BHT16" s="126" t="e">
        <f t="shared" si="29"/>
        <v>#DIV/0!</v>
      </c>
      <c r="BHU16" s="126" t="e">
        <f t="shared" si="29"/>
        <v>#DIV/0!</v>
      </c>
      <c r="BHV16" s="126" t="e">
        <f t="shared" si="29"/>
        <v>#DIV/0!</v>
      </c>
      <c r="BHW16" s="126" t="e">
        <f t="shared" si="29"/>
        <v>#DIV/0!</v>
      </c>
      <c r="BHX16" s="126" t="e">
        <f t="shared" si="29"/>
        <v>#DIV/0!</v>
      </c>
      <c r="BHY16" s="126" t="e">
        <f t="shared" si="29"/>
        <v>#DIV/0!</v>
      </c>
      <c r="BHZ16" s="126" t="e">
        <f t="shared" si="29"/>
        <v>#DIV/0!</v>
      </c>
      <c r="BIA16" s="126" t="e">
        <f t="shared" si="29"/>
        <v>#DIV/0!</v>
      </c>
      <c r="BIB16" s="126" t="e">
        <f t="shared" si="29"/>
        <v>#DIV/0!</v>
      </c>
      <c r="BIC16" s="126" t="e">
        <f t="shared" si="29"/>
        <v>#DIV/0!</v>
      </c>
      <c r="BID16" s="126" t="e">
        <f t="shared" si="30"/>
        <v>#DIV/0!</v>
      </c>
      <c r="BIE16" s="126" t="e">
        <f t="shared" si="30"/>
        <v>#DIV/0!</v>
      </c>
      <c r="BIF16" s="126" t="e">
        <f t="shared" si="30"/>
        <v>#DIV/0!</v>
      </c>
      <c r="BIG16" s="126" t="e">
        <f t="shared" si="30"/>
        <v>#DIV/0!</v>
      </c>
      <c r="BIH16" s="126" t="e">
        <f t="shared" si="30"/>
        <v>#DIV/0!</v>
      </c>
      <c r="BII16" s="126" t="e">
        <f t="shared" si="30"/>
        <v>#DIV/0!</v>
      </c>
      <c r="BIJ16" s="126" t="e">
        <f t="shared" si="30"/>
        <v>#DIV/0!</v>
      </c>
      <c r="BIK16" s="126" t="e">
        <f t="shared" si="30"/>
        <v>#DIV/0!</v>
      </c>
      <c r="BIL16" s="126" t="e">
        <f t="shared" si="30"/>
        <v>#DIV/0!</v>
      </c>
      <c r="BIM16" s="126" t="e">
        <f t="shared" si="30"/>
        <v>#DIV/0!</v>
      </c>
      <c r="BIN16" s="126" t="e">
        <f t="shared" si="30"/>
        <v>#DIV/0!</v>
      </c>
      <c r="BIO16" s="126" t="e">
        <f t="shared" si="30"/>
        <v>#DIV/0!</v>
      </c>
      <c r="BIP16" s="126" t="e">
        <f t="shared" si="30"/>
        <v>#DIV/0!</v>
      </c>
      <c r="BIQ16" s="126" t="e">
        <f t="shared" si="30"/>
        <v>#DIV/0!</v>
      </c>
      <c r="BIR16" s="126" t="e">
        <f t="shared" si="30"/>
        <v>#DIV/0!</v>
      </c>
      <c r="BIS16" s="126" t="e">
        <f t="shared" si="30"/>
        <v>#DIV/0!</v>
      </c>
      <c r="BIT16" s="126" t="e">
        <f t="shared" si="31"/>
        <v>#DIV/0!</v>
      </c>
      <c r="BIU16" s="126" t="e">
        <f t="shared" si="31"/>
        <v>#DIV/0!</v>
      </c>
      <c r="BIV16" s="126" t="e">
        <f t="shared" si="31"/>
        <v>#DIV/0!</v>
      </c>
      <c r="BIW16" s="126" t="e">
        <f t="shared" si="31"/>
        <v>#DIV/0!</v>
      </c>
      <c r="BIX16" s="126" t="e">
        <f t="shared" si="31"/>
        <v>#DIV/0!</v>
      </c>
      <c r="BIY16" s="126" t="e">
        <f t="shared" si="31"/>
        <v>#DIV/0!</v>
      </c>
      <c r="BIZ16" s="126" t="e">
        <f t="shared" si="31"/>
        <v>#DIV/0!</v>
      </c>
      <c r="BJA16" s="126" t="e">
        <f t="shared" si="31"/>
        <v>#DIV/0!</v>
      </c>
      <c r="BJB16" s="126" t="e">
        <f t="shared" si="31"/>
        <v>#DIV/0!</v>
      </c>
      <c r="BJC16" s="126" t="e">
        <f t="shared" si="31"/>
        <v>#DIV/0!</v>
      </c>
      <c r="BJD16" s="126" t="e">
        <f t="shared" si="31"/>
        <v>#DIV/0!</v>
      </c>
      <c r="BJE16" s="126" t="e">
        <f t="shared" si="31"/>
        <v>#DIV/0!</v>
      </c>
      <c r="BJF16" s="126" t="e">
        <f t="shared" si="31"/>
        <v>#DIV/0!</v>
      </c>
      <c r="BJG16" s="126" t="e">
        <f t="shared" si="31"/>
        <v>#DIV/0!</v>
      </c>
      <c r="BJH16" s="126" t="e">
        <f t="shared" si="31"/>
        <v>#DIV/0!</v>
      </c>
      <c r="BJI16" s="126" t="e">
        <f t="shared" si="31"/>
        <v>#DIV/0!</v>
      </c>
      <c r="BJJ16" s="126" t="e">
        <f t="shared" si="32"/>
        <v>#DIV/0!</v>
      </c>
      <c r="BJK16" s="126" t="e">
        <f t="shared" si="32"/>
        <v>#DIV/0!</v>
      </c>
      <c r="BJL16" s="126" t="e">
        <f t="shared" si="32"/>
        <v>#DIV/0!</v>
      </c>
      <c r="BJM16" s="126" t="e">
        <f t="shared" si="32"/>
        <v>#DIV/0!</v>
      </c>
      <c r="BJN16" s="126" t="e">
        <f t="shared" si="32"/>
        <v>#DIV/0!</v>
      </c>
      <c r="BJO16" s="126" t="e">
        <f t="shared" si="32"/>
        <v>#DIV/0!</v>
      </c>
      <c r="BJP16" s="126" t="e">
        <f t="shared" si="32"/>
        <v>#DIV/0!</v>
      </c>
      <c r="BJQ16" s="126" t="e">
        <f t="shared" si="32"/>
        <v>#DIV/0!</v>
      </c>
      <c r="BJR16" s="126" t="e">
        <f t="shared" si="32"/>
        <v>#DIV/0!</v>
      </c>
      <c r="BJS16" s="126" t="e">
        <f t="shared" si="32"/>
        <v>#DIV/0!</v>
      </c>
      <c r="BJT16" s="126" t="e">
        <f t="shared" si="32"/>
        <v>#DIV/0!</v>
      </c>
      <c r="BJU16" s="126" t="e">
        <f t="shared" si="32"/>
        <v>#DIV/0!</v>
      </c>
      <c r="BJV16" s="126" t="e">
        <f t="shared" si="32"/>
        <v>#DIV/0!</v>
      </c>
      <c r="BJW16" s="126" t="e">
        <f t="shared" si="32"/>
        <v>#DIV/0!</v>
      </c>
      <c r="BJX16" s="126" t="e">
        <f t="shared" si="32"/>
        <v>#DIV/0!</v>
      </c>
      <c r="BJY16" s="126" t="e">
        <f t="shared" si="32"/>
        <v>#DIV/0!</v>
      </c>
      <c r="BJZ16" s="126" t="e">
        <f t="shared" si="33"/>
        <v>#DIV/0!</v>
      </c>
      <c r="BKA16" s="126" t="e">
        <f t="shared" si="33"/>
        <v>#DIV/0!</v>
      </c>
      <c r="BKB16" s="126" t="e">
        <f t="shared" si="33"/>
        <v>#DIV/0!</v>
      </c>
      <c r="BKC16" s="126" t="e">
        <f t="shared" si="33"/>
        <v>#DIV/0!</v>
      </c>
      <c r="BKD16" s="289" t="e">
        <f t="shared" si="34"/>
        <v>#DIV/0!</v>
      </c>
      <c r="BKE16" s="29" t="e">
        <f t="shared" si="34"/>
        <v>#DIV/0!</v>
      </c>
      <c r="BKF16" s="29" t="e">
        <f t="shared" si="34"/>
        <v>#DIV/0!</v>
      </c>
      <c r="BKG16" s="29" t="e">
        <f t="shared" si="34"/>
        <v>#DIV/0!</v>
      </c>
      <c r="BKH16" s="29" t="e">
        <f t="shared" si="34"/>
        <v>#DIV/0!</v>
      </c>
      <c r="BKI16" s="29" t="e">
        <f t="shared" si="34"/>
        <v>#DIV/0!</v>
      </c>
      <c r="BKJ16" s="29" t="e">
        <f t="shared" si="34"/>
        <v>#DIV/0!</v>
      </c>
      <c r="BKK16" s="29" t="e">
        <f t="shared" si="34"/>
        <v>#DIV/0!</v>
      </c>
      <c r="BKL16" s="29" t="e">
        <f t="shared" si="34"/>
        <v>#DIV/0!</v>
      </c>
      <c r="BKM16" s="29" t="e">
        <f t="shared" si="34"/>
        <v>#DIV/0!</v>
      </c>
      <c r="BKN16" s="29" t="e">
        <f t="shared" si="34"/>
        <v>#DIV/0!</v>
      </c>
      <c r="BKO16" s="29" t="e">
        <f t="shared" si="34"/>
        <v>#DIV/0!</v>
      </c>
      <c r="BKP16" s="29" t="e">
        <f t="shared" si="34"/>
        <v>#DIV/0!</v>
      </c>
      <c r="BKQ16" s="29" t="e">
        <f t="shared" si="34"/>
        <v>#DIV/0!</v>
      </c>
      <c r="BKR16" s="29" t="e">
        <f t="shared" si="34"/>
        <v>#DIV/0!</v>
      </c>
      <c r="BKS16" s="29" t="e">
        <f t="shared" si="34"/>
        <v>#DIV/0!</v>
      </c>
      <c r="BKT16" s="29" t="e">
        <f t="shared" si="35"/>
        <v>#DIV/0!</v>
      </c>
      <c r="BKU16" s="29" t="e">
        <f t="shared" si="35"/>
        <v>#DIV/0!</v>
      </c>
      <c r="BKV16" s="29" t="e">
        <f t="shared" si="35"/>
        <v>#DIV/0!</v>
      </c>
      <c r="BKW16" s="29" t="e">
        <f t="shared" si="35"/>
        <v>#DIV/0!</v>
      </c>
      <c r="BKX16" s="29" t="e">
        <f t="shared" si="35"/>
        <v>#DIV/0!</v>
      </c>
      <c r="BKY16" s="29" t="e">
        <f t="shared" si="35"/>
        <v>#DIV/0!</v>
      </c>
      <c r="BKZ16" s="29" t="e">
        <f t="shared" si="35"/>
        <v>#DIV/0!</v>
      </c>
      <c r="BLA16" s="29" t="e">
        <f t="shared" si="35"/>
        <v>#DIV/0!</v>
      </c>
      <c r="BLB16" s="29" t="e">
        <f t="shared" si="35"/>
        <v>#DIV/0!</v>
      </c>
      <c r="BLC16" s="29" t="e">
        <f t="shared" si="35"/>
        <v>#DIV/0!</v>
      </c>
      <c r="BLD16" s="29" t="e">
        <f t="shared" si="35"/>
        <v>#DIV/0!</v>
      </c>
      <c r="BLE16" s="29" t="e">
        <f t="shared" si="35"/>
        <v>#DIV/0!</v>
      </c>
      <c r="BLF16" s="29" t="e">
        <f t="shared" si="35"/>
        <v>#DIV/0!</v>
      </c>
      <c r="BLG16" s="29" t="e">
        <f t="shared" si="35"/>
        <v>#DIV/0!</v>
      </c>
      <c r="BLH16" s="29" t="e">
        <f t="shared" si="35"/>
        <v>#DIV/0!</v>
      </c>
      <c r="BLI16" s="29" t="e">
        <f t="shared" si="35"/>
        <v>#DIV/0!</v>
      </c>
      <c r="BLJ16" s="29" t="e">
        <f t="shared" si="36"/>
        <v>#DIV/0!</v>
      </c>
      <c r="BLK16" s="29" t="e">
        <f t="shared" si="36"/>
        <v>#DIV/0!</v>
      </c>
      <c r="BLL16" s="29" t="e">
        <f t="shared" si="36"/>
        <v>#DIV/0!</v>
      </c>
      <c r="BLM16" s="29" t="e">
        <f t="shared" si="36"/>
        <v>#DIV/0!</v>
      </c>
      <c r="BLN16" s="29" t="e">
        <f t="shared" si="36"/>
        <v>#DIV/0!</v>
      </c>
      <c r="BLO16" s="29" t="e">
        <f t="shared" si="36"/>
        <v>#DIV/0!</v>
      </c>
      <c r="BLP16" s="29" t="e">
        <f t="shared" si="36"/>
        <v>#DIV/0!</v>
      </c>
      <c r="BLQ16" s="29" t="e">
        <f t="shared" si="36"/>
        <v>#DIV/0!</v>
      </c>
      <c r="BLR16" s="29" t="e">
        <f t="shared" si="36"/>
        <v>#DIV/0!</v>
      </c>
      <c r="BLS16" s="29" t="e">
        <f t="shared" si="36"/>
        <v>#DIV/0!</v>
      </c>
      <c r="BLT16" s="29" t="e">
        <f t="shared" si="36"/>
        <v>#DIV/0!</v>
      </c>
      <c r="BLU16" s="29" t="e">
        <f t="shared" si="36"/>
        <v>#DIV/0!</v>
      </c>
      <c r="BLV16" s="29" t="e">
        <f t="shared" si="36"/>
        <v>#DIV/0!</v>
      </c>
      <c r="BLW16" s="29" t="e">
        <f t="shared" si="36"/>
        <v>#DIV/0!</v>
      </c>
      <c r="BLX16" s="29" t="e">
        <f t="shared" si="36"/>
        <v>#DIV/0!</v>
      </c>
      <c r="BLY16" s="29" t="e">
        <f t="shared" si="36"/>
        <v>#DIV/0!</v>
      </c>
      <c r="BLZ16" s="29" t="e">
        <f t="shared" si="37"/>
        <v>#DIV/0!</v>
      </c>
      <c r="BMA16" s="29" t="e">
        <f t="shared" si="37"/>
        <v>#DIV/0!</v>
      </c>
      <c r="BMB16" s="29" t="e">
        <f t="shared" si="37"/>
        <v>#DIV/0!</v>
      </c>
      <c r="BMC16" s="29" t="e">
        <f t="shared" si="37"/>
        <v>#DIV/0!</v>
      </c>
      <c r="BMD16" s="29" t="e">
        <f t="shared" si="37"/>
        <v>#DIV/0!</v>
      </c>
      <c r="BME16" s="29" t="e">
        <f t="shared" si="37"/>
        <v>#DIV/0!</v>
      </c>
      <c r="BMF16" s="29" t="e">
        <f t="shared" si="37"/>
        <v>#DIV/0!</v>
      </c>
      <c r="BMG16" s="29" t="e">
        <f t="shared" si="37"/>
        <v>#DIV/0!</v>
      </c>
      <c r="BMH16" s="29" t="e">
        <f t="shared" si="37"/>
        <v>#DIV/0!</v>
      </c>
      <c r="BMI16" s="29" t="e">
        <f t="shared" si="37"/>
        <v>#DIV/0!</v>
      </c>
      <c r="BMJ16" s="29" t="e">
        <f t="shared" si="37"/>
        <v>#DIV/0!</v>
      </c>
      <c r="BMK16" s="29" t="e">
        <f t="shared" si="37"/>
        <v>#DIV/0!</v>
      </c>
      <c r="BML16" s="29" t="e">
        <f t="shared" si="37"/>
        <v>#DIV/0!</v>
      </c>
      <c r="BMM16" s="29" t="e">
        <f t="shared" si="37"/>
        <v>#DIV/0!</v>
      </c>
      <c r="BMN16" s="29" t="e">
        <f t="shared" si="37"/>
        <v>#DIV/0!</v>
      </c>
      <c r="BMO16" s="29" t="e">
        <f t="shared" si="37"/>
        <v>#DIV/0!</v>
      </c>
      <c r="BMP16" s="29" t="e">
        <f t="shared" si="38"/>
        <v>#DIV/0!</v>
      </c>
      <c r="BMQ16" s="29" t="e">
        <f t="shared" si="38"/>
        <v>#DIV/0!</v>
      </c>
      <c r="BMR16" s="29" t="e">
        <f t="shared" si="38"/>
        <v>#DIV/0!</v>
      </c>
      <c r="BMS16" s="29" t="e">
        <f t="shared" si="38"/>
        <v>#DIV/0!</v>
      </c>
      <c r="BMT16" s="163" t="e">
        <f t="shared" si="39"/>
        <v>#DIV/0!</v>
      </c>
      <c r="BMU16" s="127" t="e">
        <f t="shared" si="39"/>
        <v>#DIV/0!</v>
      </c>
      <c r="BMV16" s="127" t="e">
        <f t="shared" si="39"/>
        <v>#DIV/0!</v>
      </c>
      <c r="BMW16" s="127" t="e">
        <f t="shared" si="39"/>
        <v>#DIV/0!</v>
      </c>
      <c r="BMX16" s="127" t="e">
        <f t="shared" si="39"/>
        <v>#DIV/0!</v>
      </c>
      <c r="BMY16" s="127" t="e">
        <f t="shared" si="39"/>
        <v>#DIV/0!</v>
      </c>
      <c r="BMZ16" s="127" t="e">
        <f t="shared" si="39"/>
        <v>#DIV/0!</v>
      </c>
      <c r="BNA16" s="127" t="e">
        <f t="shared" si="39"/>
        <v>#DIV/0!</v>
      </c>
      <c r="BNB16" s="127" t="e">
        <f t="shared" si="39"/>
        <v>#DIV/0!</v>
      </c>
      <c r="BNC16" s="127" t="e">
        <f t="shared" si="39"/>
        <v>#DIV/0!</v>
      </c>
      <c r="BND16" s="127" t="e">
        <f t="shared" si="39"/>
        <v>#DIV/0!</v>
      </c>
      <c r="BNE16" s="127" t="e">
        <f t="shared" si="39"/>
        <v>#DIV/0!</v>
      </c>
      <c r="BNF16" s="127" t="e">
        <f t="shared" si="39"/>
        <v>#DIV/0!</v>
      </c>
      <c r="BNG16" s="127" t="e">
        <f t="shared" si="39"/>
        <v>#DIV/0!</v>
      </c>
      <c r="BNH16" s="127" t="e">
        <f t="shared" si="39"/>
        <v>#DIV/0!</v>
      </c>
      <c r="BNI16" s="127" t="e">
        <f t="shared" si="39"/>
        <v>#DIV/0!</v>
      </c>
      <c r="BNJ16" s="127" t="e">
        <f t="shared" si="40"/>
        <v>#DIV/0!</v>
      </c>
      <c r="BNK16" s="127" t="e">
        <f t="shared" si="40"/>
        <v>#DIV/0!</v>
      </c>
      <c r="BNL16" s="127" t="e">
        <f t="shared" si="40"/>
        <v>#DIV/0!</v>
      </c>
      <c r="BNM16" s="127" t="e">
        <f t="shared" si="40"/>
        <v>#DIV/0!</v>
      </c>
      <c r="BNN16" s="127" t="e">
        <f t="shared" si="40"/>
        <v>#DIV/0!</v>
      </c>
      <c r="BNO16" s="127" t="e">
        <f t="shared" si="40"/>
        <v>#DIV/0!</v>
      </c>
      <c r="BNP16" s="127" t="e">
        <f t="shared" si="40"/>
        <v>#DIV/0!</v>
      </c>
      <c r="BNQ16" s="127" t="e">
        <f t="shared" si="40"/>
        <v>#DIV/0!</v>
      </c>
      <c r="BNR16" s="127" t="e">
        <f t="shared" si="40"/>
        <v>#DIV/0!</v>
      </c>
      <c r="BNS16" s="127" t="e">
        <f t="shared" si="40"/>
        <v>#DIV/0!</v>
      </c>
      <c r="BNT16" s="127" t="e">
        <f t="shared" si="40"/>
        <v>#DIV/0!</v>
      </c>
      <c r="BNU16" s="127" t="e">
        <f t="shared" si="40"/>
        <v>#DIV/0!</v>
      </c>
      <c r="BNV16" s="127" t="e">
        <f t="shared" si="40"/>
        <v>#DIV/0!</v>
      </c>
      <c r="BNW16" s="127" t="e">
        <f t="shared" si="40"/>
        <v>#DIV/0!</v>
      </c>
      <c r="BNX16" s="127" t="e">
        <f t="shared" si="40"/>
        <v>#DIV/0!</v>
      </c>
      <c r="BNY16" s="127" t="e">
        <f t="shared" si="40"/>
        <v>#DIV/0!</v>
      </c>
      <c r="BNZ16" s="127" t="e">
        <f t="shared" si="41"/>
        <v>#DIV/0!</v>
      </c>
      <c r="BOA16" s="127" t="e">
        <f t="shared" si="41"/>
        <v>#DIV/0!</v>
      </c>
      <c r="BOB16" s="127" t="e">
        <f t="shared" si="41"/>
        <v>#DIV/0!</v>
      </c>
      <c r="BOC16" s="127" t="e">
        <f t="shared" si="41"/>
        <v>#DIV/0!</v>
      </c>
      <c r="BOD16" s="127" t="e">
        <f t="shared" si="41"/>
        <v>#DIV/0!</v>
      </c>
      <c r="BOE16" s="127" t="e">
        <f t="shared" si="41"/>
        <v>#DIV/0!</v>
      </c>
      <c r="BOF16" s="127" t="e">
        <f t="shared" si="41"/>
        <v>#DIV/0!</v>
      </c>
      <c r="BOG16" s="127" t="e">
        <f t="shared" si="41"/>
        <v>#DIV/0!</v>
      </c>
      <c r="BOH16" s="127" t="e">
        <f t="shared" si="41"/>
        <v>#DIV/0!</v>
      </c>
      <c r="BOI16" s="127" t="e">
        <f t="shared" si="41"/>
        <v>#DIV/0!</v>
      </c>
      <c r="BOJ16" s="127" t="e">
        <f t="shared" si="41"/>
        <v>#DIV/0!</v>
      </c>
      <c r="BOK16" s="127" t="e">
        <f t="shared" si="41"/>
        <v>#DIV/0!</v>
      </c>
      <c r="BOL16" s="127" t="e">
        <f t="shared" si="41"/>
        <v>#DIV/0!</v>
      </c>
      <c r="BOM16" s="127" t="e">
        <f t="shared" si="41"/>
        <v>#DIV/0!</v>
      </c>
      <c r="BON16" s="127" t="e">
        <f t="shared" si="41"/>
        <v>#DIV/0!</v>
      </c>
      <c r="BOO16" s="127" t="e">
        <f t="shared" si="41"/>
        <v>#DIV/0!</v>
      </c>
      <c r="BOP16" s="127" t="e">
        <f t="shared" si="42"/>
        <v>#DIV/0!</v>
      </c>
      <c r="BOQ16" s="127" t="e">
        <f t="shared" si="42"/>
        <v>#DIV/0!</v>
      </c>
      <c r="BOR16" s="127" t="e">
        <f t="shared" si="42"/>
        <v>#DIV/0!</v>
      </c>
      <c r="BOS16" s="127" t="e">
        <f t="shared" si="42"/>
        <v>#DIV/0!</v>
      </c>
      <c r="BOT16" s="127" t="e">
        <f t="shared" si="42"/>
        <v>#DIV/0!</v>
      </c>
      <c r="BOU16" s="127" t="e">
        <f t="shared" si="42"/>
        <v>#DIV/0!</v>
      </c>
      <c r="BOV16" s="127" t="e">
        <f t="shared" si="42"/>
        <v>#DIV/0!</v>
      </c>
      <c r="BOW16" s="127" t="e">
        <f t="shared" si="42"/>
        <v>#DIV/0!</v>
      </c>
      <c r="BOX16" s="127" t="e">
        <f t="shared" si="42"/>
        <v>#DIV/0!</v>
      </c>
      <c r="BOY16" s="127" t="e">
        <f t="shared" si="42"/>
        <v>#DIV/0!</v>
      </c>
      <c r="BOZ16" s="127" t="e">
        <f t="shared" si="42"/>
        <v>#DIV/0!</v>
      </c>
      <c r="BPA16" s="127" t="e">
        <f t="shared" si="42"/>
        <v>#DIV/0!</v>
      </c>
      <c r="BPB16" s="127" t="e">
        <f t="shared" si="42"/>
        <v>#DIV/0!</v>
      </c>
      <c r="BPC16" s="127" t="e">
        <f t="shared" si="42"/>
        <v>#DIV/0!</v>
      </c>
      <c r="BPD16" s="127" t="e">
        <f t="shared" si="42"/>
        <v>#DIV/0!</v>
      </c>
      <c r="BPE16" s="127" t="e">
        <f t="shared" si="42"/>
        <v>#DIV/0!</v>
      </c>
      <c r="BPF16" s="127" t="e">
        <f t="shared" si="43"/>
        <v>#DIV/0!</v>
      </c>
      <c r="BPG16" s="127" t="e">
        <f t="shared" si="43"/>
        <v>#DIV/0!</v>
      </c>
      <c r="BPH16" s="127" t="e">
        <f t="shared" si="43"/>
        <v>#DIV/0!</v>
      </c>
      <c r="BPI16" s="127" t="e">
        <f t="shared" si="43"/>
        <v>#DIV/0!</v>
      </c>
      <c r="BPJ16" s="141">
        <f t="shared" si="44"/>
        <v>0</v>
      </c>
      <c r="BPK16" s="125">
        <f t="shared" si="44"/>
        <v>0</v>
      </c>
      <c r="BPL16" s="125">
        <f t="shared" si="44"/>
        <v>0</v>
      </c>
      <c r="BPM16" s="125">
        <f t="shared" si="44"/>
        <v>0</v>
      </c>
      <c r="BPN16" s="125">
        <f t="shared" si="44"/>
        <v>0</v>
      </c>
      <c r="BPO16" s="125">
        <f t="shared" si="44"/>
        <v>0</v>
      </c>
      <c r="BPP16" s="125">
        <f t="shared" si="44"/>
        <v>0</v>
      </c>
      <c r="BPQ16" s="125">
        <f t="shared" si="44"/>
        <v>0</v>
      </c>
      <c r="BPR16" s="125">
        <f t="shared" si="44"/>
        <v>0</v>
      </c>
      <c r="BPS16" s="125">
        <f t="shared" si="44"/>
        <v>0</v>
      </c>
      <c r="BPT16" s="125">
        <f t="shared" si="44"/>
        <v>0</v>
      </c>
      <c r="BPU16" s="125">
        <f t="shared" si="44"/>
        <v>0</v>
      </c>
      <c r="BPV16" s="125">
        <f t="shared" si="44"/>
        <v>0</v>
      </c>
      <c r="BPW16" s="125">
        <f t="shared" si="44"/>
        <v>0</v>
      </c>
      <c r="BPX16" s="125">
        <f t="shared" si="44"/>
        <v>0</v>
      </c>
      <c r="BPY16" s="125">
        <f t="shared" si="44"/>
        <v>0</v>
      </c>
      <c r="BPZ16" s="125">
        <f t="shared" si="45"/>
        <v>0</v>
      </c>
      <c r="BQA16" s="125">
        <f t="shared" si="45"/>
        <v>0</v>
      </c>
      <c r="BQB16" s="125">
        <f t="shared" si="45"/>
        <v>0</v>
      </c>
      <c r="BQC16" s="125">
        <f t="shared" si="45"/>
        <v>0</v>
      </c>
      <c r="BQD16" s="125">
        <f t="shared" si="45"/>
        <v>0</v>
      </c>
      <c r="BQE16" s="125">
        <f t="shared" si="45"/>
        <v>0</v>
      </c>
      <c r="BQF16" s="125">
        <f t="shared" si="45"/>
        <v>0</v>
      </c>
      <c r="BQG16" s="125">
        <f t="shared" si="45"/>
        <v>0</v>
      </c>
      <c r="BQH16" s="125">
        <f t="shared" si="45"/>
        <v>0</v>
      </c>
      <c r="BQI16" s="125">
        <f t="shared" si="45"/>
        <v>0</v>
      </c>
      <c r="BQJ16" s="125">
        <f t="shared" si="45"/>
        <v>0</v>
      </c>
      <c r="BQK16" s="125">
        <f t="shared" si="45"/>
        <v>0</v>
      </c>
      <c r="BQL16" s="125">
        <f t="shared" si="45"/>
        <v>0</v>
      </c>
      <c r="BQM16" s="125">
        <f t="shared" si="45"/>
        <v>0</v>
      </c>
      <c r="BQN16" s="125">
        <f t="shared" si="45"/>
        <v>0</v>
      </c>
      <c r="BQO16" s="125">
        <f t="shared" si="45"/>
        <v>0</v>
      </c>
      <c r="BQP16" s="125">
        <f t="shared" si="46"/>
        <v>0</v>
      </c>
      <c r="BQQ16" s="125">
        <f t="shared" si="46"/>
        <v>0</v>
      </c>
      <c r="BQR16" s="125">
        <f t="shared" si="46"/>
        <v>0</v>
      </c>
      <c r="BQS16" s="125">
        <f t="shared" si="46"/>
        <v>0</v>
      </c>
      <c r="BQT16" s="125">
        <f t="shared" si="46"/>
        <v>0</v>
      </c>
      <c r="BQU16" s="125">
        <f t="shared" si="46"/>
        <v>0</v>
      </c>
      <c r="BQV16" s="125">
        <f t="shared" si="46"/>
        <v>0</v>
      </c>
      <c r="BQW16" s="125">
        <f t="shared" si="46"/>
        <v>0</v>
      </c>
      <c r="BQX16" s="125">
        <f t="shared" si="46"/>
        <v>0</v>
      </c>
      <c r="BQY16" s="125">
        <f t="shared" si="46"/>
        <v>0</v>
      </c>
      <c r="BQZ16" s="125">
        <f t="shared" si="46"/>
        <v>0</v>
      </c>
      <c r="BRA16" s="125">
        <f t="shared" si="46"/>
        <v>0</v>
      </c>
      <c r="BRB16" s="125">
        <f t="shared" si="46"/>
        <v>0</v>
      </c>
      <c r="BRC16" s="125">
        <f t="shared" si="46"/>
        <v>0</v>
      </c>
      <c r="BRD16" s="125">
        <f t="shared" si="46"/>
        <v>0</v>
      </c>
      <c r="BRE16" s="125">
        <f t="shared" si="46"/>
        <v>0</v>
      </c>
      <c r="BRF16" s="125">
        <f t="shared" si="47"/>
        <v>0</v>
      </c>
      <c r="BRG16" s="125">
        <f t="shared" si="47"/>
        <v>0</v>
      </c>
      <c r="BRH16" s="125">
        <f t="shared" si="47"/>
        <v>0</v>
      </c>
      <c r="BRI16" s="125">
        <f t="shared" si="47"/>
        <v>0</v>
      </c>
      <c r="BRJ16" s="125">
        <f t="shared" si="47"/>
        <v>0</v>
      </c>
      <c r="BRK16" s="125">
        <f t="shared" si="47"/>
        <v>0</v>
      </c>
      <c r="BRL16" s="125">
        <f t="shared" si="47"/>
        <v>0</v>
      </c>
      <c r="BRM16" s="125">
        <f t="shared" si="47"/>
        <v>0</v>
      </c>
      <c r="BRN16" s="125">
        <f t="shared" si="47"/>
        <v>0</v>
      </c>
      <c r="BRO16" s="125">
        <f t="shared" si="47"/>
        <v>0</v>
      </c>
      <c r="BRP16" s="125">
        <f t="shared" si="47"/>
        <v>0</v>
      </c>
      <c r="BRQ16" s="125">
        <f t="shared" si="47"/>
        <v>0</v>
      </c>
      <c r="BRR16" s="125">
        <f t="shared" si="47"/>
        <v>0</v>
      </c>
      <c r="BRS16" s="125">
        <f t="shared" si="47"/>
        <v>0</v>
      </c>
      <c r="BRT16" s="125">
        <f t="shared" si="47"/>
        <v>0</v>
      </c>
      <c r="BRU16" s="125">
        <f t="shared" si="47"/>
        <v>0</v>
      </c>
      <c r="BRV16" s="125">
        <f t="shared" si="48"/>
        <v>0</v>
      </c>
      <c r="BRW16" s="125">
        <f t="shared" si="48"/>
        <v>0</v>
      </c>
      <c r="BRX16" s="125">
        <f t="shared" si="48"/>
        <v>0</v>
      </c>
      <c r="BRY16" s="125">
        <f t="shared" si="48"/>
        <v>0</v>
      </c>
      <c r="BRZ16" s="141" t="e">
        <f t="shared" si="49"/>
        <v>#DIV/0!</v>
      </c>
      <c r="BSA16" s="125" t="e">
        <f t="shared" si="49"/>
        <v>#DIV/0!</v>
      </c>
      <c r="BSB16" s="125" t="e">
        <f t="shared" si="49"/>
        <v>#DIV/0!</v>
      </c>
      <c r="BSC16" s="125" t="e">
        <f t="shared" si="49"/>
        <v>#DIV/0!</v>
      </c>
      <c r="BSD16" s="125" t="e">
        <f t="shared" si="49"/>
        <v>#DIV/0!</v>
      </c>
      <c r="BSE16" s="125" t="e">
        <f t="shared" si="49"/>
        <v>#DIV/0!</v>
      </c>
      <c r="BSF16" s="125" t="e">
        <f t="shared" si="49"/>
        <v>#DIV/0!</v>
      </c>
      <c r="BSG16" s="125" t="e">
        <f t="shared" si="49"/>
        <v>#DIV/0!</v>
      </c>
      <c r="BSH16" s="125" t="e">
        <f t="shared" si="49"/>
        <v>#DIV/0!</v>
      </c>
      <c r="BSI16" s="125" t="e">
        <f t="shared" si="49"/>
        <v>#DIV/0!</v>
      </c>
      <c r="BSJ16" s="125" t="e">
        <f t="shared" si="49"/>
        <v>#DIV/0!</v>
      </c>
      <c r="BSK16" s="125" t="e">
        <f t="shared" si="49"/>
        <v>#DIV/0!</v>
      </c>
      <c r="BSL16" s="125" t="e">
        <f t="shared" si="49"/>
        <v>#DIV/0!</v>
      </c>
      <c r="BSM16" s="125" t="e">
        <f t="shared" si="49"/>
        <v>#DIV/0!</v>
      </c>
      <c r="BSN16" s="125" t="e">
        <f t="shared" si="49"/>
        <v>#DIV/0!</v>
      </c>
      <c r="BSO16" s="125" t="e">
        <f t="shared" si="49"/>
        <v>#DIV/0!</v>
      </c>
      <c r="BSP16" s="125" t="e">
        <f t="shared" si="50"/>
        <v>#DIV/0!</v>
      </c>
      <c r="BSQ16" s="125" t="e">
        <f t="shared" si="50"/>
        <v>#DIV/0!</v>
      </c>
      <c r="BSR16" s="125" t="e">
        <f t="shared" si="50"/>
        <v>#DIV/0!</v>
      </c>
      <c r="BSS16" s="125" t="e">
        <f t="shared" si="50"/>
        <v>#DIV/0!</v>
      </c>
      <c r="BST16" s="125" t="e">
        <f t="shared" si="50"/>
        <v>#DIV/0!</v>
      </c>
      <c r="BSU16" s="125" t="e">
        <f t="shared" si="50"/>
        <v>#DIV/0!</v>
      </c>
      <c r="BSV16" s="125" t="e">
        <f t="shared" si="50"/>
        <v>#DIV/0!</v>
      </c>
      <c r="BSW16" s="125" t="e">
        <f t="shared" si="50"/>
        <v>#DIV/0!</v>
      </c>
      <c r="BSX16" s="125" t="e">
        <f t="shared" si="50"/>
        <v>#DIV/0!</v>
      </c>
      <c r="BSY16" s="125" t="e">
        <f t="shared" si="50"/>
        <v>#DIV/0!</v>
      </c>
      <c r="BSZ16" s="125" t="e">
        <f t="shared" si="50"/>
        <v>#DIV/0!</v>
      </c>
      <c r="BTA16" s="125" t="e">
        <f t="shared" si="50"/>
        <v>#DIV/0!</v>
      </c>
      <c r="BTB16" s="125" t="e">
        <f t="shared" si="50"/>
        <v>#DIV/0!</v>
      </c>
      <c r="BTC16" s="125" t="e">
        <f t="shared" si="50"/>
        <v>#DIV/0!</v>
      </c>
      <c r="BTD16" s="125" t="e">
        <f t="shared" si="50"/>
        <v>#DIV/0!</v>
      </c>
      <c r="BTE16" s="125" t="e">
        <f t="shared" si="50"/>
        <v>#DIV/0!</v>
      </c>
      <c r="BTF16" s="125" t="e">
        <f t="shared" si="51"/>
        <v>#DIV/0!</v>
      </c>
      <c r="BTG16" s="125" t="e">
        <f t="shared" si="51"/>
        <v>#DIV/0!</v>
      </c>
      <c r="BTH16" s="125" t="e">
        <f t="shared" si="51"/>
        <v>#DIV/0!</v>
      </c>
      <c r="BTI16" s="125" t="e">
        <f t="shared" si="51"/>
        <v>#DIV/0!</v>
      </c>
      <c r="BTJ16" s="125" t="e">
        <f t="shared" si="51"/>
        <v>#DIV/0!</v>
      </c>
      <c r="BTK16" s="125" t="e">
        <f t="shared" si="51"/>
        <v>#DIV/0!</v>
      </c>
      <c r="BTL16" s="125" t="e">
        <f t="shared" si="51"/>
        <v>#DIV/0!</v>
      </c>
      <c r="BTM16" s="125" t="e">
        <f t="shared" si="51"/>
        <v>#DIV/0!</v>
      </c>
      <c r="BTN16" s="125" t="e">
        <f t="shared" si="51"/>
        <v>#DIV/0!</v>
      </c>
      <c r="BTO16" s="125" t="e">
        <f t="shared" si="51"/>
        <v>#DIV/0!</v>
      </c>
      <c r="BTP16" s="125" t="e">
        <f t="shared" si="51"/>
        <v>#DIV/0!</v>
      </c>
      <c r="BTQ16" s="125" t="e">
        <f t="shared" si="51"/>
        <v>#DIV/0!</v>
      </c>
      <c r="BTR16" s="125" t="e">
        <f t="shared" si="51"/>
        <v>#DIV/0!</v>
      </c>
      <c r="BTS16" s="125" t="e">
        <f t="shared" si="51"/>
        <v>#DIV/0!</v>
      </c>
      <c r="BTT16" s="125" t="e">
        <f t="shared" si="51"/>
        <v>#DIV/0!</v>
      </c>
      <c r="BTU16" s="125" t="e">
        <f t="shared" si="51"/>
        <v>#DIV/0!</v>
      </c>
      <c r="BTV16" s="125" t="e">
        <f t="shared" si="52"/>
        <v>#DIV/0!</v>
      </c>
      <c r="BTW16" s="125" t="e">
        <f t="shared" si="52"/>
        <v>#DIV/0!</v>
      </c>
      <c r="BTX16" s="125" t="e">
        <f t="shared" si="52"/>
        <v>#DIV/0!</v>
      </c>
      <c r="BTY16" s="125" t="e">
        <f t="shared" si="52"/>
        <v>#DIV/0!</v>
      </c>
      <c r="BTZ16" s="125" t="e">
        <f t="shared" si="52"/>
        <v>#DIV/0!</v>
      </c>
      <c r="BUA16" s="125" t="e">
        <f t="shared" si="52"/>
        <v>#DIV/0!</v>
      </c>
      <c r="BUB16" s="125" t="e">
        <f t="shared" si="52"/>
        <v>#DIV/0!</v>
      </c>
      <c r="BUC16" s="125" t="e">
        <f t="shared" si="52"/>
        <v>#DIV/0!</v>
      </c>
      <c r="BUD16" s="125" t="e">
        <f t="shared" si="52"/>
        <v>#DIV/0!</v>
      </c>
      <c r="BUE16" s="125" t="e">
        <f t="shared" si="52"/>
        <v>#DIV/0!</v>
      </c>
      <c r="BUF16" s="125" t="e">
        <f t="shared" si="52"/>
        <v>#DIV/0!</v>
      </c>
      <c r="BUG16" s="125" t="e">
        <f t="shared" si="52"/>
        <v>#DIV/0!</v>
      </c>
      <c r="BUH16" s="125" t="e">
        <f t="shared" si="52"/>
        <v>#DIV/0!</v>
      </c>
      <c r="BUI16" s="125" t="e">
        <f t="shared" si="52"/>
        <v>#DIV/0!</v>
      </c>
      <c r="BUJ16" s="125" t="e">
        <f t="shared" si="52"/>
        <v>#DIV/0!</v>
      </c>
      <c r="BUK16" s="125" t="e">
        <f t="shared" si="52"/>
        <v>#DIV/0!</v>
      </c>
      <c r="BUL16" s="125" t="e">
        <f t="shared" si="53"/>
        <v>#DIV/0!</v>
      </c>
      <c r="BUM16" s="125" t="e">
        <f t="shared" si="53"/>
        <v>#DIV/0!</v>
      </c>
      <c r="BUN16" s="125" t="e">
        <f t="shared" si="53"/>
        <v>#DIV/0!</v>
      </c>
      <c r="BUO16" s="125" t="e">
        <f t="shared" si="53"/>
        <v>#DIV/0!</v>
      </c>
      <c r="BUP16" s="284" t="e">
        <f t="shared" si="54"/>
        <v>#DIV/0!</v>
      </c>
      <c r="BUQ16" s="110" t="e">
        <f t="shared" si="54"/>
        <v>#DIV/0!</v>
      </c>
      <c r="BUR16" s="110" t="e">
        <f t="shared" si="54"/>
        <v>#DIV/0!</v>
      </c>
      <c r="BUS16" s="110" t="e">
        <f t="shared" si="54"/>
        <v>#DIV/0!</v>
      </c>
      <c r="BUT16" s="110" t="e">
        <f t="shared" si="54"/>
        <v>#DIV/0!</v>
      </c>
      <c r="BUU16" s="110" t="e">
        <f t="shared" si="54"/>
        <v>#DIV/0!</v>
      </c>
      <c r="BUV16" s="110" t="e">
        <f t="shared" si="54"/>
        <v>#DIV/0!</v>
      </c>
      <c r="BUW16" s="110" t="e">
        <f t="shared" si="54"/>
        <v>#DIV/0!</v>
      </c>
      <c r="BUX16" s="110" t="e">
        <f t="shared" si="54"/>
        <v>#DIV/0!</v>
      </c>
      <c r="BUY16" s="110" t="e">
        <f t="shared" si="54"/>
        <v>#DIV/0!</v>
      </c>
      <c r="BUZ16" s="110" t="e">
        <f t="shared" si="54"/>
        <v>#DIV/0!</v>
      </c>
      <c r="BVA16" s="110" t="e">
        <f t="shared" si="54"/>
        <v>#DIV/0!</v>
      </c>
      <c r="BVB16" s="110" t="e">
        <f t="shared" si="54"/>
        <v>#DIV/0!</v>
      </c>
      <c r="BVC16" s="110" t="e">
        <f t="shared" si="54"/>
        <v>#DIV/0!</v>
      </c>
      <c r="BVD16" s="110" t="e">
        <f t="shared" si="54"/>
        <v>#DIV/0!</v>
      </c>
      <c r="BVE16" s="110" t="e">
        <f t="shared" si="54"/>
        <v>#DIV/0!</v>
      </c>
      <c r="BVF16" s="110" t="e">
        <f t="shared" si="55"/>
        <v>#DIV/0!</v>
      </c>
      <c r="BVG16" s="110" t="e">
        <f t="shared" si="55"/>
        <v>#DIV/0!</v>
      </c>
      <c r="BVH16" s="110" t="e">
        <f t="shared" si="55"/>
        <v>#DIV/0!</v>
      </c>
      <c r="BVI16" s="110" t="e">
        <f t="shared" si="55"/>
        <v>#DIV/0!</v>
      </c>
      <c r="BVJ16" s="110" t="e">
        <f t="shared" si="55"/>
        <v>#DIV/0!</v>
      </c>
      <c r="BVK16" s="110" t="e">
        <f t="shared" si="55"/>
        <v>#DIV/0!</v>
      </c>
      <c r="BVL16" s="110" t="e">
        <f t="shared" si="55"/>
        <v>#DIV/0!</v>
      </c>
      <c r="BVM16" s="110" t="e">
        <f t="shared" si="55"/>
        <v>#DIV/0!</v>
      </c>
      <c r="BVN16" s="110" t="e">
        <f t="shared" si="55"/>
        <v>#DIV/0!</v>
      </c>
      <c r="BVO16" s="110" t="e">
        <f t="shared" si="55"/>
        <v>#DIV/0!</v>
      </c>
      <c r="BVP16" s="110" t="e">
        <f t="shared" si="55"/>
        <v>#DIV/0!</v>
      </c>
      <c r="BVQ16" s="110" t="e">
        <f t="shared" si="55"/>
        <v>#DIV/0!</v>
      </c>
      <c r="BVR16" s="110" t="e">
        <f t="shared" si="55"/>
        <v>#DIV/0!</v>
      </c>
      <c r="BVS16" s="110" t="e">
        <f t="shared" si="55"/>
        <v>#DIV/0!</v>
      </c>
      <c r="BVT16" s="110" t="e">
        <f t="shared" si="55"/>
        <v>#DIV/0!</v>
      </c>
      <c r="BVU16" s="110" t="e">
        <f t="shared" si="55"/>
        <v>#DIV/0!</v>
      </c>
      <c r="BVV16" s="110" t="e">
        <f t="shared" si="56"/>
        <v>#DIV/0!</v>
      </c>
      <c r="BVW16" s="110" t="e">
        <f t="shared" si="56"/>
        <v>#DIV/0!</v>
      </c>
      <c r="BVX16" s="110" t="e">
        <f t="shared" si="56"/>
        <v>#DIV/0!</v>
      </c>
      <c r="BVY16" s="110" t="e">
        <f t="shared" si="56"/>
        <v>#DIV/0!</v>
      </c>
      <c r="BVZ16" s="110" t="e">
        <f t="shared" si="56"/>
        <v>#DIV/0!</v>
      </c>
      <c r="BWA16" s="110" t="e">
        <f t="shared" si="56"/>
        <v>#DIV/0!</v>
      </c>
      <c r="BWB16" s="110" t="e">
        <f t="shared" si="56"/>
        <v>#DIV/0!</v>
      </c>
      <c r="BWC16" s="110" t="e">
        <f t="shared" si="56"/>
        <v>#DIV/0!</v>
      </c>
      <c r="BWD16" s="110" t="e">
        <f t="shared" si="56"/>
        <v>#DIV/0!</v>
      </c>
      <c r="BWE16" s="110" t="e">
        <f t="shared" si="56"/>
        <v>#DIV/0!</v>
      </c>
      <c r="BWF16" s="110" t="e">
        <f t="shared" si="56"/>
        <v>#DIV/0!</v>
      </c>
      <c r="BWG16" s="110" t="e">
        <f t="shared" si="56"/>
        <v>#DIV/0!</v>
      </c>
      <c r="BWH16" s="110" t="e">
        <f t="shared" si="56"/>
        <v>#DIV/0!</v>
      </c>
      <c r="BWI16" s="110" t="e">
        <f t="shared" si="56"/>
        <v>#DIV/0!</v>
      </c>
      <c r="BWJ16" s="110" t="e">
        <f t="shared" si="56"/>
        <v>#DIV/0!</v>
      </c>
      <c r="BWK16" s="110" t="e">
        <f t="shared" si="56"/>
        <v>#DIV/0!</v>
      </c>
      <c r="BWL16" s="110" t="e">
        <f t="shared" si="57"/>
        <v>#DIV/0!</v>
      </c>
      <c r="BWM16" s="110" t="e">
        <f t="shared" si="57"/>
        <v>#DIV/0!</v>
      </c>
      <c r="BWN16" s="110" t="e">
        <f t="shared" si="57"/>
        <v>#DIV/0!</v>
      </c>
      <c r="BWO16" s="110" t="e">
        <f t="shared" si="57"/>
        <v>#DIV/0!</v>
      </c>
      <c r="BWP16" s="110" t="e">
        <f t="shared" si="57"/>
        <v>#DIV/0!</v>
      </c>
      <c r="BWQ16" s="110" t="e">
        <f t="shared" si="57"/>
        <v>#DIV/0!</v>
      </c>
      <c r="BWR16" s="110" t="e">
        <f t="shared" si="57"/>
        <v>#DIV/0!</v>
      </c>
      <c r="BWS16" s="110" t="e">
        <f t="shared" si="57"/>
        <v>#DIV/0!</v>
      </c>
      <c r="BWT16" s="110" t="e">
        <f t="shared" si="57"/>
        <v>#DIV/0!</v>
      </c>
      <c r="BWU16" s="110" t="e">
        <f t="shared" si="57"/>
        <v>#DIV/0!</v>
      </c>
      <c r="BWV16" s="110" t="e">
        <f t="shared" si="57"/>
        <v>#DIV/0!</v>
      </c>
      <c r="BWW16" s="110" t="e">
        <f t="shared" si="57"/>
        <v>#DIV/0!</v>
      </c>
      <c r="BWX16" s="110" t="e">
        <f t="shared" si="57"/>
        <v>#DIV/0!</v>
      </c>
      <c r="BWY16" s="110" t="e">
        <f t="shared" si="57"/>
        <v>#DIV/0!</v>
      </c>
      <c r="BWZ16" s="110" t="e">
        <f t="shared" si="57"/>
        <v>#DIV/0!</v>
      </c>
      <c r="BXA16" s="110" t="e">
        <f t="shared" si="57"/>
        <v>#DIV/0!</v>
      </c>
      <c r="BXB16" s="110" t="e">
        <f t="shared" si="58"/>
        <v>#DIV/0!</v>
      </c>
      <c r="BXC16" s="165" t="e">
        <f t="shared" si="59"/>
        <v>#DIV/0!</v>
      </c>
      <c r="BXD16" s="128" t="e">
        <f t="shared" si="59"/>
        <v>#DIV/0!</v>
      </c>
      <c r="BXE16" s="128" t="e">
        <f t="shared" si="59"/>
        <v>#DIV/0!</v>
      </c>
      <c r="BXF16" s="128" t="e">
        <f t="shared" si="59"/>
        <v>#DIV/0!</v>
      </c>
      <c r="BXG16" s="128" t="e">
        <f t="shared" si="59"/>
        <v>#DIV/0!</v>
      </c>
      <c r="BXH16" s="128" t="e">
        <f t="shared" si="59"/>
        <v>#DIV/0!</v>
      </c>
      <c r="BXI16" s="128" t="e">
        <f t="shared" si="59"/>
        <v>#DIV/0!</v>
      </c>
      <c r="BXJ16" s="128" t="e">
        <f t="shared" si="59"/>
        <v>#DIV/0!</v>
      </c>
      <c r="BXK16" s="128" t="e">
        <f t="shared" si="59"/>
        <v>#DIV/0!</v>
      </c>
      <c r="BXL16" s="128" t="e">
        <f t="shared" si="59"/>
        <v>#DIV/0!</v>
      </c>
      <c r="BXM16" s="128" t="e">
        <f t="shared" si="59"/>
        <v>#DIV/0!</v>
      </c>
      <c r="BXN16" s="128" t="e">
        <f t="shared" si="59"/>
        <v>#DIV/0!</v>
      </c>
      <c r="BXO16" s="128" t="e">
        <f t="shared" si="59"/>
        <v>#DIV/0!</v>
      </c>
      <c r="BXP16" s="128" t="e">
        <f t="shared" si="59"/>
        <v>#DIV/0!</v>
      </c>
      <c r="BXQ16" s="128" t="e">
        <f t="shared" si="59"/>
        <v>#DIV/0!</v>
      </c>
      <c r="BXR16" s="128" t="e">
        <f t="shared" si="59"/>
        <v>#DIV/0!</v>
      </c>
      <c r="BXS16" s="128" t="e">
        <f t="shared" si="60"/>
        <v>#DIV/0!</v>
      </c>
      <c r="BXT16" s="128" t="e">
        <f t="shared" si="60"/>
        <v>#DIV/0!</v>
      </c>
      <c r="BXU16" s="128" t="e">
        <f t="shared" si="60"/>
        <v>#DIV/0!</v>
      </c>
      <c r="BXV16" s="128" t="e">
        <f t="shared" si="60"/>
        <v>#DIV/0!</v>
      </c>
      <c r="BXW16" s="128" t="e">
        <f t="shared" si="60"/>
        <v>#DIV/0!</v>
      </c>
      <c r="BXX16" s="128" t="e">
        <f t="shared" si="60"/>
        <v>#DIV/0!</v>
      </c>
      <c r="BXY16" s="128" t="e">
        <f t="shared" si="60"/>
        <v>#DIV/0!</v>
      </c>
      <c r="BXZ16" s="128" t="e">
        <f t="shared" si="60"/>
        <v>#DIV/0!</v>
      </c>
      <c r="BYA16" s="128" t="e">
        <f t="shared" si="60"/>
        <v>#DIV/0!</v>
      </c>
      <c r="BYB16" s="128" t="e">
        <f t="shared" si="60"/>
        <v>#DIV/0!</v>
      </c>
      <c r="BYC16" s="128" t="e">
        <f t="shared" si="60"/>
        <v>#DIV/0!</v>
      </c>
      <c r="BYD16" s="128" t="e">
        <f t="shared" si="60"/>
        <v>#DIV/0!</v>
      </c>
      <c r="BYE16" s="128" t="e">
        <f t="shared" si="60"/>
        <v>#DIV/0!</v>
      </c>
      <c r="BYF16" s="128" t="e">
        <f t="shared" si="60"/>
        <v>#DIV/0!</v>
      </c>
      <c r="BYG16" s="128" t="e">
        <f t="shared" si="60"/>
        <v>#DIV/0!</v>
      </c>
      <c r="BYH16" s="128" t="e">
        <f t="shared" si="60"/>
        <v>#DIV/0!</v>
      </c>
      <c r="BYI16" s="128" t="e">
        <f t="shared" si="61"/>
        <v>#DIV/0!</v>
      </c>
      <c r="BYJ16" s="128" t="e">
        <f t="shared" si="61"/>
        <v>#DIV/0!</v>
      </c>
      <c r="BYK16" s="128" t="e">
        <f t="shared" si="61"/>
        <v>#DIV/0!</v>
      </c>
      <c r="BYL16" s="128" t="e">
        <f t="shared" si="61"/>
        <v>#DIV/0!</v>
      </c>
      <c r="BYM16" s="128" t="e">
        <f t="shared" si="61"/>
        <v>#DIV/0!</v>
      </c>
      <c r="BYN16" s="128" t="e">
        <f t="shared" si="61"/>
        <v>#DIV/0!</v>
      </c>
      <c r="BYO16" s="128" t="e">
        <f t="shared" si="61"/>
        <v>#DIV/0!</v>
      </c>
      <c r="BYP16" s="128" t="e">
        <f t="shared" si="61"/>
        <v>#DIV/0!</v>
      </c>
      <c r="BYQ16" s="128" t="e">
        <f t="shared" si="61"/>
        <v>#DIV/0!</v>
      </c>
      <c r="BYR16" s="128" t="e">
        <f t="shared" si="61"/>
        <v>#DIV/0!</v>
      </c>
      <c r="BYS16" s="128" t="e">
        <f t="shared" si="61"/>
        <v>#DIV/0!</v>
      </c>
      <c r="BYT16" s="128" t="e">
        <f t="shared" si="61"/>
        <v>#DIV/0!</v>
      </c>
      <c r="BYU16" s="128" t="e">
        <f t="shared" si="61"/>
        <v>#DIV/0!</v>
      </c>
      <c r="BYV16" s="128" t="e">
        <f t="shared" si="61"/>
        <v>#DIV/0!</v>
      </c>
      <c r="BYW16" s="128" t="e">
        <f t="shared" si="61"/>
        <v>#DIV/0!</v>
      </c>
      <c r="BYX16" s="128" t="e">
        <f t="shared" si="61"/>
        <v>#DIV/0!</v>
      </c>
      <c r="BYY16" s="128" t="e">
        <f t="shared" si="62"/>
        <v>#DIV/0!</v>
      </c>
      <c r="BYZ16" s="128" t="e">
        <f t="shared" si="62"/>
        <v>#DIV/0!</v>
      </c>
      <c r="BZA16" s="128" t="e">
        <f t="shared" si="62"/>
        <v>#DIV/0!</v>
      </c>
      <c r="BZB16" s="128" t="e">
        <f t="shared" si="62"/>
        <v>#DIV/0!</v>
      </c>
      <c r="BZC16" s="128" t="e">
        <f t="shared" si="62"/>
        <v>#DIV/0!</v>
      </c>
      <c r="BZD16" s="128" t="e">
        <f t="shared" si="62"/>
        <v>#DIV/0!</v>
      </c>
      <c r="BZE16" s="128" t="e">
        <f t="shared" si="62"/>
        <v>#DIV/0!</v>
      </c>
      <c r="BZF16" s="128" t="e">
        <f t="shared" si="62"/>
        <v>#DIV/0!</v>
      </c>
      <c r="BZG16" s="128" t="e">
        <f t="shared" si="62"/>
        <v>#DIV/0!</v>
      </c>
      <c r="BZH16" s="128" t="e">
        <f t="shared" si="62"/>
        <v>#DIV/0!</v>
      </c>
      <c r="BZI16" s="128" t="e">
        <f t="shared" si="62"/>
        <v>#DIV/0!</v>
      </c>
      <c r="BZJ16" s="128" t="e">
        <f t="shared" si="62"/>
        <v>#DIV/0!</v>
      </c>
      <c r="BZK16" s="128" t="e">
        <f t="shared" si="62"/>
        <v>#DIV/0!</v>
      </c>
      <c r="BZL16" s="128" t="e">
        <f t="shared" si="62"/>
        <v>#DIV/0!</v>
      </c>
      <c r="BZM16" s="128" t="e">
        <f t="shared" si="62"/>
        <v>#DIV/0!</v>
      </c>
      <c r="BZN16" s="128" t="e">
        <f t="shared" si="62"/>
        <v>#DIV/0!</v>
      </c>
      <c r="BZO16" s="128" t="e">
        <f t="shared" si="63"/>
        <v>#DIV/0!</v>
      </c>
      <c r="BZP16" s="284" t="e">
        <f t="shared" si="64"/>
        <v>#DIV/0!</v>
      </c>
      <c r="BZQ16" s="110" t="e">
        <f t="shared" si="64"/>
        <v>#DIV/0!</v>
      </c>
      <c r="BZR16" s="110" t="e">
        <f t="shared" si="64"/>
        <v>#DIV/0!</v>
      </c>
      <c r="BZS16" s="110" t="e">
        <f t="shared" si="64"/>
        <v>#DIV/0!</v>
      </c>
      <c r="BZT16" s="110" t="e">
        <f t="shared" si="64"/>
        <v>#DIV/0!</v>
      </c>
      <c r="BZU16" s="110" t="e">
        <f t="shared" si="64"/>
        <v>#DIV/0!</v>
      </c>
      <c r="BZV16" s="110" t="e">
        <f t="shared" si="64"/>
        <v>#DIV/0!</v>
      </c>
      <c r="BZW16" s="110" t="e">
        <f t="shared" si="64"/>
        <v>#DIV/0!</v>
      </c>
      <c r="BZX16" s="110" t="e">
        <f t="shared" si="64"/>
        <v>#DIV/0!</v>
      </c>
      <c r="BZY16" s="110" t="e">
        <f t="shared" si="64"/>
        <v>#DIV/0!</v>
      </c>
      <c r="BZZ16" s="110" t="e">
        <f t="shared" si="64"/>
        <v>#DIV/0!</v>
      </c>
      <c r="CAA16" s="110" t="e">
        <f t="shared" si="64"/>
        <v>#DIV/0!</v>
      </c>
      <c r="CAB16" s="110" t="e">
        <f t="shared" si="64"/>
        <v>#DIV/0!</v>
      </c>
      <c r="CAC16" s="110" t="e">
        <f t="shared" si="64"/>
        <v>#DIV/0!</v>
      </c>
      <c r="CAD16" s="110" t="e">
        <f t="shared" si="64"/>
        <v>#DIV/0!</v>
      </c>
      <c r="CAE16" s="110" t="e">
        <f t="shared" si="64"/>
        <v>#DIV/0!</v>
      </c>
      <c r="CAF16" s="110" t="e">
        <f t="shared" si="65"/>
        <v>#DIV/0!</v>
      </c>
      <c r="CAG16" s="110" t="e">
        <f t="shared" si="65"/>
        <v>#DIV/0!</v>
      </c>
      <c r="CAH16" s="110" t="e">
        <f t="shared" si="65"/>
        <v>#DIV/0!</v>
      </c>
      <c r="CAI16" s="110" t="e">
        <f t="shared" si="65"/>
        <v>#DIV/0!</v>
      </c>
      <c r="CAJ16" s="110" t="e">
        <f t="shared" si="65"/>
        <v>#DIV/0!</v>
      </c>
      <c r="CAK16" s="110" t="e">
        <f t="shared" si="65"/>
        <v>#DIV/0!</v>
      </c>
      <c r="CAL16" s="110" t="e">
        <f t="shared" si="65"/>
        <v>#DIV/0!</v>
      </c>
      <c r="CAM16" s="110" t="e">
        <f t="shared" si="65"/>
        <v>#DIV/0!</v>
      </c>
      <c r="CAN16" s="110" t="e">
        <f t="shared" si="65"/>
        <v>#DIV/0!</v>
      </c>
      <c r="CAO16" s="110" t="e">
        <f t="shared" si="65"/>
        <v>#DIV/0!</v>
      </c>
      <c r="CAP16" s="110" t="e">
        <f t="shared" si="65"/>
        <v>#DIV/0!</v>
      </c>
      <c r="CAQ16" s="110" t="e">
        <f t="shared" si="65"/>
        <v>#DIV/0!</v>
      </c>
      <c r="CAR16" s="110" t="e">
        <f t="shared" si="65"/>
        <v>#DIV/0!</v>
      </c>
      <c r="CAS16" s="110" t="e">
        <f t="shared" si="65"/>
        <v>#DIV/0!</v>
      </c>
      <c r="CAT16" s="110" t="e">
        <f t="shared" si="65"/>
        <v>#DIV/0!</v>
      </c>
      <c r="CAU16" s="110" t="e">
        <f t="shared" si="65"/>
        <v>#DIV/0!</v>
      </c>
      <c r="CAV16" s="110" t="e">
        <f t="shared" si="66"/>
        <v>#DIV/0!</v>
      </c>
      <c r="CAW16" s="110" t="e">
        <f t="shared" si="66"/>
        <v>#DIV/0!</v>
      </c>
      <c r="CAX16" s="110" t="e">
        <f t="shared" si="66"/>
        <v>#DIV/0!</v>
      </c>
      <c r="CAY16" s="110" t="e">
        <f t="shared" si="66"/>
        <v>#DIV/0!</v>
      </c>
      <c r="CAZ16" s="110" t="e">
        <f t="shared" si="66"/>
        <v>#DIV/0!</v>
      </c>
      <c r="CBA16" s="110" t="e">
        <f t="shared" si="66"/>
        <v>#DIV/0!</v>
      </c>
      <c r="CBB16" s="110" t="e">
        <f t="shared" si="66"/>
        <v>#DIV/0!</v>
      </c>
      <c r="CBC16" s="110" t="e">
        <f t="shared" si="66"/>
        <v>#DIV/0!</v>
      </c>
      <c r="CBD16" s="110" t="e">
        <f t="shared" si="66"/>
        <v>#DIV/0!</v>
      </c>
      <c r="CBE16" s="110" t="e">
        <f t="shared" si="66"/>
        <v>#DIV/0!</v>
      </c>
      <c r="CBF16" s="110" t="e">
        <f t="shared" si="66"/>
        <v>#DIV/0!</v>
      </c>
      <c r="CBG16" s="110" t="e">
        <f t="shared" si="66"/>
        <v>#DIV/0!</v>
      </c>
      <c r="CBH16" s="110" t="e">
        <f t="shared" si="66"/>
        <v>#DIV/0!</v>
      </c>
      <c r="CBI16" s="110" t="e">
        <f t="shared" si="66"/>
        <v>#DIV/0!</v>
      </c>
      <c r="CBJ16" s="110" t="e">
        <f t="shared" si="66"/>
        <v>#DIV/0!</v>
      </c>
      <c r="CBK16" s="110" t="e">
        <f t="shared" si="66"/>
        <v>#DIV/0!</v>
      </c>
      <c r="CBL16" s="110" t="e">
        <f t="shared" si="67"/>
        <v>#DIV/0!</v>
      </c>
      <c r="CBM16" s="110" t="e">
        <f t="shared" si="67"/>
        <v>#DIV/0!</v>
      </c>
      <c r="CBN16" s="110" t="e">
        <f t="shared" si="67"/>
        <v>#DIV/0!</v>
      </c>
      <c r="CBO16" s="110" t="e">
        <f t="shared" si="67"/>
        <v>#DIV/0!</v>
      </c>
      <c r="CBP16" s="110" t="e">
        <f t="shared" si="67"/>
        <v>#DIV/0!</v>
      </c>
      <c r="CBQ16" s="110" t="e">
        <f t="shared" si="67"/>
        <v>#DIV/0!</v>
      </c>
      <c r="CBR16" s="110" t="e">
        <f t="shared" si="67"/>
        <v>#DIV/0!</v>
      </c>
      <c r="CBS16" s="110" t="e">
        <f t="shared" si="67"/>
        <v>#DIV/0!</v>
      </c>
      <c r="CBT16" s="110" t="e">
        <f t="shared" si="67"/>
        <v>#DIV/0!</v>
      </c>
      <c r="CBU16" s="110" t="e">
        <f t="shared" si="67"/>
        <v>#DIV/0!</v>
      </c>
      <c r="CBV16" s="110" t="e">
        <f t="shared" si="67"/>
        <v>#DIV/0!</v>
      </c>
      <c r="CBW16" s="110" t="e">
        <f t="shared" si="67"/>
        <v>#DIV/0!</v>
      </c>
      <c r="CBX16" s="110" t="e">
        <f t="shared" si="67"/>
        <v>#DIV/0!</v>
      </c>
      <c r="CBY16" s="110" t="e">
        <f t="shared" si="67"/>
        <v>#DIV/0!</v>
      </c>
      <c r="CBZ16" s="110" t="e">
        <f t="shared" si="67"/>
        <v>#DIV/0!</v>
      </c>
      <c r="CCA16" s="110" t="e">
        <f t="shared" si="67"/>
        <v>#DIV/0!</v>
      </c>
      <c r="CCB16" s="110" t="e">
        <f t="shared" si="68"/>
        <v>#DIV/0!</v>
      </c>
      <c r="CCC16" s="163" t="e">
        <f t="shared" si="69"/>
        <v>#DIV/0!</v>
      </c>
      <c r="CCD16" s="127" t="e">
        <f t="shared" si="69"/>
        <v>#DIV/0!</v>
      </c>
      <c r="CCE16" s="127" t="e">
        <f t="shared" si="69"/>
        <v>#DIV/0!</v>
      </c>
      <c r="CCF16" s="127" t="e">
        <f t="shared" si="69"/>
        <v>#DIV/0!</v>
      </c>
      <c r="CCG16" s="127" t="e">
        <f t="shared" si="69"/>
        <v>#DIV/0!</v>
      </c>
      <c r="CCH16" s="127" t="e">
        <f t="shared" si="69"/>
        <v>#DIV/0!</v>
      </c>
      <c r="CCI16" s="127" t="e">
        <f t="shared" si="69"/>
        <v>#DIV/0!</v>
      </c>
      <c r="CCJ16" s="127" t="e">
        <f t="shared" si="69"/>
        <v>#DIV/0!</v>
      </c>
      <c r="CCK16" s="127" t="e">
        <f t="shared" si="69"/>
        <v>#DIV/0!</v>
      </c>
      <c r="CCL16" s="127" t="e">
        <f t="shared" si="69"/>
        <v>#DIV/0!</v>
      </c>
      <c r="CCM16" s="127" t="e">
        <f t="shared" si="69"/>
        <v>#DIV/0!</v>
      </c>
      <c r="CCN16" s="127" t="e">
        <f t="shared" si="69"/>
        <v>#DIV/0!</v>
      </c>
      <c r="CCO16" s="127" t="e">
        <f t="shared" si="69"/>
        <v>#DIV/0!</v>
      </c>
      <c r="CCP16" s="127" t="e">
        <f t="shared" si="69"/>
        <v>#DIV/0!</v>
      </c>
      <c r="CCQ16" s="127" t="e">
        <f t="shared" si="69"/>
        <v>#DIV/0!</v>
      </c>
      <c r="CCR16" s="127" t="e">
        <f t="shared" si="69"/>
        <v>#DIV/0!</v>
      </c>
      <c r="CCS16" s="127" t="e">
        <f t="shared" si="70"/>
        <v>#DIV/0!</v>
      </c>
      <c r="CCT16" s="127" t="e">
        <f t="shared" si="70"/>
        <v>#DIV/0!</v>
      </c>
      <c r="CCU16" s="127" t="e">
        <f t="shared" si="70"/>
        <v>#DIV/0!</v>
      </c>
      <c r="CCV16" s="127" t="e">
        <f t="shared" si="70"/>
        <v>#DIV/0!</v>
      </c>
      <c r="CCW16" s="127" t="e">
        <f t="shared" si="70"/>
        <v>#DIV/0!</v>
      </c>
      <c r="CCX16" s="127" t="e">
        <f t="shared" si="70"/>
        <v>#DIV/0!</v>
      </c>
      <c r="CCY16" s="127" t="e">
        <f t="shared" si="70"/>
        <v>#DIV/0!</v>
      </c>
      <c r="CCZ16" s="127" t="e">
        <f t="shared" si="70"/>
        <v>#DIV/0!</v>
      </c>
      <c r="CDA16" s="127" t="e">
        <f t="shared" si="70"/>
        <v>#DIV/0!</v>
      </c>
      <c r="CDB16" s="127" t="e">
        <f t="shared" si="70"/>
        <v>#DIV/0!</v>
      </c>
      <c r="CDC16" s="127" t="e">
        <f t="shared" si="70"/>
        <v>#DIV/0!</v>
      </c>
      <c r="CDD16" s="127" t="e">
        <f t="shared" si="70"/>
        <v>#DIV/0!</v>
      </c>
      <c r="CDE16" s="127" t="e">
        <f t="shared" si="70"/>
        <v>#DIV/0!</v>
      </c>
      <c r="CDF16" s="127" t="e">
        <f t="shared" si="70"/>
        <v>#DIV/0!</v>
      </c>
      <c r="CDG16" s="127" t="e">
        <f t="shared" si="70"/>
        <v>#DIV/0!</v>
      </c>
      <c r="CDH16" s="127" t="e">
        <f t="shared" si="70"/>
        <v>#DIV/0!</v>
      </c>
      <c r="CDI16" s="127" t="e">
        <f t="shared" si="71"/>
        <v>#DIV/0!</v>
      </c>
      <c r="CDJ16" s="127" t="e">
        <f t="shared" si="71"/>
        <v>#DIV/0!</v>
      </c>
      <c r="CDK16" s="127" t="e">
        <f t="shared" si="71"/>
        <v>#DIV/0!</v>
      </c>
      <c r="CDL16" s="127" t="e">
        <f t="shared" si="71"/>
        <v>#DIV/0!</v>
      </c>
      <c r="CDM16" s="127" t="e">
        <f t="shared" si="71"/>
        <v>#DIV/0!</v>
      </c>
      <c r="CDN16" s="127" t="e">
        <f t="shared" si="71"/>
        <v>#DIV/0!</v>
      </c>
      <c r="CDO16" s="127" t="e">
        <f t="shared" si="71"/>
        <v>#DIV/0!</v>
      </c>
      <c r="CDP16" s="127" t="e">
        <f t="shared" si="71"/>
        <v>#DIV/0!</v>
      </c>
      <c r="CDQ16" s="127" t="e">
        <f t="shared" si="71"/>
        <v>#DIV/0!</v>
      </c>
      <c r="CDR16" s="127" t="e">
        <f t="shared" si="71"/>
        <v>#DIV/0!</v>
      </c>
      <c r="CDS16" s="127" t="e">
        <f t="shared" si="71"/>
        <v>#DIV/0!</v>
      </c>
      <c r="CDT16" s="127" t="e">
        <f t="shared" si="71"/>
        <v>#DIV/0!</v>
      </c>
      <c r="CDU16" s="127" t="e">
        <f t="shared" si="71"/>
        <v>#DIV/0!</v>
      </c>
      <c r="CDV16" s="127" t="e">
        <f t="shared" si="71"/>
        <v>#DIV/0!</v>
      </c>
      <c r="CDW16" s="127" t="e">
        <f t="shared" si="71"/>
        <v>#DIV/0!</v>
      </c>
      <c r="CDX16" s="127" t="e">
        <f t="shared" si="71"/>
        <v>#DIV/0!</v>
      </c>
      <c r="CDY16" s="127" t="e">
        <f t="shared" si="72"/>
        <v>#DIV/0!</v>
      </c>
      <c r="CDZ16" s="127" t="e">
        <f t="shared" si="72"/>
        <v>#DIV/0!</v>
      </c>
      <c r="CEA16" s="127" t="e">
        <f t="shared" si="72"/>
        <v>#DIV/0!</v>
      </c>
      <c r="CEB16" s="127" t="e">
        <f t="shared" si="72"/>
        <v>#DIV/0!</v>
      </c>
      <c r="CEC16" s="127" t="e">
        <f t="shared" si="72"/>
        <v>#DIV/0!</v>
      </c>
      <c r="CED16" s="127" t="e">
        <f t="shared" si="72"/>
        <v>#DIV/0!</v>
      </c>
      <c r="CEE16" s="127" t="e">
        <f t="shared" si="72"/>
        <v>#DIV/0!</v>
      </c>
      <c r="CEF16" s="127" t="e">
        <f t="shared" si="72"/>
        <v>#DIV/0!</v>
      </c>
      <c r="CEG16" s="127" t="e">
        <f t="shared" si="72"/>
        <v>#DIV/0!</v>
      </c>
      <c r="CEH16" s="127" t="e">
        <f t="shared" si="72"/>
        <v>#DIV/0!</v>
      </c>
      <c r="CEI16" s="127" t="e">
        <f t="shared" si="72"/>
        <v>#DIV/0!</v>
      </c>
      <c r="CEJ16" s="127" t="e">
        <f t="shared" si="72"/>
        <v>#DIV/0!</v>
      </c>
      <c r="CEK16" s="127" t="e">
        <f t="shared" si="72"/>
        <v>#DIV/0!</v>
      </c>
      <c r="CEL16" s="127" t="e">
        <f t="shared" si="72"/>
        <v>#DIV/0!</v>
      </c>
      <c r="CEM16" s="127" t="e">
        <f t="shared" si="72"/>
        <v>#DIV/0!</v>
      </c>
      <c r="CEN16" s="127" t="e">
        <f t="shared" si="72"/>
        <v>#DIV/0!</v>
      </c>
      <c r="CEO16" s="127" t="e">
        <f t="shared" si="73"/>
        <v>#DIV/0!</v>
      </c>
      <c r="CEP16" s="163" t="e">
        <f t="shared" si="74"/>
        <v>#DIV/0!</v>
      </c>
      <c r="CEQ16" s="127" t="e">
        <f t="shared" si="74"/>
        <v>#DIV/0!</v>
      </c>
      <c r="CER16" s="127" t="e">
        <f t="shared" si="74"/>
        <v>#DIV/0!</v>
      </c>
      <c r="CES16" s="127" t="e">
        <f t="shared" si="74"/>
        <v>#DIV/0!</v>
      </c>
      <c r="CET16" s="127" t="e">
        <f t="shared" si="74"/>
        <v>#DIV/0!</v>
      </c>
      <c r="CEU16" s="127" t="e">
        <f t="shared" si="74"/>
        <v>#DIV/0!</v>
      </c>
      <c r="CEV16" s="127" t="e">
        <f t="shared" si="74"/>
        <v>#DIV/0!</v>
      </c>
      <c r="CEW16" s="127" t="e">
        <f t="shared" si="74"/>
        <v>#DIV/0!</v>
      </c>
      <c r="CEX16" s="127" t="e">
        <f t="shared" si="74"/>
        <v>#DIV/0!</v>
      </c>
      <c r="CEY16" s="127" t="e">
        <f t="shared" si="74"/>
        <v>#DIV/0!</v>
      </c>
      <c r="CEZ16" s="127" t="e">
        <f t="shared" si="74"/>
        <v>#DIV/0!</v>
      </c>
      <c r="CFA16" s="127" t="e">
        <f t="shared" si="74"/>
        <v>#DIV/0!</v>
      </c>
      <c r="CFB16" s="127" t="e">
        <f t="shared" si="74"/>
        <v>#DIV/0!</v>
      </c>
      <c r="CFC16" s="127" t="e">
        <f t="shared" si="74"/>
        <v>#DIV/0!</v>
      </c>
      <c r="CFD16" s="127" t="e">
        <f t="shared" si="74"/>
        <v>#DIV/0!</v>
      </c>
      <c r="CFE16" s="127" t="e">
        <f t="shared" si="74"/>
        <v>#DIV/0!</v>
      </c>
      <c r="CFF16" s="127" t="e">
        <f t="shared" si="75"/>
        <v>#DIV/0!</v>
      </c>
      <c r="CFG16" s="127" t="e">
        <f t="shared" si="75"/>
        <v>#DIV/0!</v>
      </c>
      <c r="CFH16" s="127" t="e">
        <f t="shared" si="75"/>
        <v>#DIV/0!</v>
      </c>
      <c r="CFI16" s="127" t="e">
        <f t="shared" si="75"/>
        <v>#DIV/0!</v>
      </c>
      <c r="CFJ16" s="127" t="e">
        <f t="shared" si="75"/>
        <v>#DIV/0!</v>
      </c>
      <c r="CFK16" s="127" t="e">
        <f t="shared" si="75"/>
        <v>#DIV/0!</v>
      </c>
      <c r="CFL16" s="127" t="e">
        <f t="shared" si="75"/>
        <v>#DIV/0!</v>
      </c>
      <c r="CFM16" s="127" t="e">
        <f t="shared" si="75"/>
        <v>#DIV/0!</v>
      </c>
      <c r="CFN16" s="127" t="e">
        <f t="shared" si="75"/>
        <v>#DIV/0!</v>
      </c>
      <c r="CFO16" s="127" t="e">
        <f t="shared" si="75"/>
        <v>#DIV/0!</v>
      </c>
      <c r="CFP16" s="127" t="e">
        <f t="shared" si="75"/>
        <v>#DIV/0!</v>
      </c>
      <c r="CFQ16" s="127" t="e">
        <f t="shared" si="75"/>
        <v>#DIV/0!</v>
      </c>
      <c r="CFR16" s="127" t="e">
        <f t="shared" si="75"/>
        <v>#DIV/0!</v>
      </c>
      <c r="CFS16" s="127" t="e">
        <f t="shared" si="75"/>
        <v>#DIV/0!</v>
      </c>
      <c r="CFT16" s="127" t="e">
        <f t="shared" si="75"/>
        <v>#DIV/0!</v>
      </c>
      <c r="CFU16" s="127" t="e">
        <f t="shared" si="75"/>
        <v>#DIV/0!</v>
      </c>
      <c r="CFV16" s="127" t="e">
        <f t="shared" si="76"/>
        <v>#DIV/0!</v>
      </c>
      <c r="CFW16" s="127" t="e">
        <f t="shared" si="76"/>
        <v>#DIV/0!</v>
      </c>
      <c r="CFX16" s="127" t="e">
        <f t="shared" si="76"/>
        <v>#DIV/0!</v>
      </c>
      <c r="CFY16" s="127" t="e">
        <f t="shared" si="76"/>
        <v>#DIV/0!</v>
      </c>
      <c r="CFZ16" s="127" t="e">
        <f t="shared" si="76"/>
        <v>#DIV/0!</v>
      </c>
      <c r="CGA16" s="127" t="e">
        <f t="shared" si="76"/>
        <v>#DIV/0!</v>
      </c>
      <c r="CGB16" s="127" t="e">
        <f t="shared" si="76"/>
        <v>#DIV/0!</v>
      </c>
      <c r="CGC16" s="127" t="e">
        <f t="shared" si="76"/>
        <v>#DIV/0!</v>
      </c>
      <c r="CGD16" s="127" t="e">
        <f t="shared" si="76"/>
        <v>#DIV/0!</v>
      </c>
      <c r="CGE16" s="127" t="e">
        <f t="shared" si="76"/>
        <v>#DIV/0!</v>
      </c>
      <c r="CGF16" s="127" t="e">
        <f t="shared" si="76"/>
        <v>#DIV/0!</v>
      </c>
      <c r="CGG16" s="127" t="e">
        <f t="shared" si="76"/>
        <v>#DIV/0!</v>
      </c>
      <c r="CGH16" s="127" t="e">
        <f t="shared" si="76"/>
        <v>#DIV/0!</v>
      </c>
      <c r="CGI16" s="127" t="e">
        <f t="shared" si="76"/>
        <v>#DIV/0!</v>
      </c>
      <c r="CGJ16" s="127" t="e">
        <f t="shared" si="76"/>
        <v>#DIV/0!</v>
      </c>
      <c r="CGK16" s="127" t="e">
        <f t="shared" si="76"/>
        <v>#DIV/0!</v>
      </c>
      <c r="CGL16" s="127" t="e">
        <f t="shared" si="77"/>
        <v>#DIV/0!</v>
      </c>
      <c r="CGM16" s="127" t="e">
        <f t="shared" si="77"/>
        <v>#DIV/0!</v>
      </c>
      <c r="CGN16" s="127" t="e">
        <f t="shared" si="77"/>
        <v>#DIV/0!</v>
      </c>
      <c r="CGO16" s="127" t="e">
        <f t="shared" si="77"/>
        <v>#DIV/0!</v>
      </c>
      <c r="CGP16" s="127" t="e">
        <f t="shared" si="77"/>
        <v>#DIV/0!</v>
      </c>
      <c r="CGQ16" s="127" t="e">
        <f t="shared" si="77"/>
        <v>#DIV/0!</v>
      </c>
      <c r="CGR16" s="127" t="e">
        <f t="shared" si="77"/>
        <v>#DIV/0!</v>
      </c>
      <c r="CGS16" s="127" t="e">
        <f t="shared" si="77"/>
        <v>#DIV/0!</v>
      </c>
      <c r="CGT16" s="127" t="e">
        <f t="shared" si="77"/>
        <v>#DIV/0!</v>
      </c>
      <c r="CGU16" s="127" t="e">
        <f t="shared" si="77"/>
        <v>#DIV/0!</v>
      </c>
      <c r="CGV16" s="127" t="e">
        <f t="shared" si="77"/>
        <v>#DIV/0!</v>
      </c>
      <c r="CGW16" s="127" t="e">
        <f t="shared" si="77"/>
        <v>#DIV/0!</v>
      </c>
      <c r="CGX16" s="127" t="e">
        <f t="shared" si="77"/>
        <v>#DIV/0!</v>
      </c>
      <c r="CGY16" s="127" t="e">
        <f t="shared" si="77"/>
        <v>#DIV/0!</v>
      </c>
      <c r="CGZ16" s="127" t="e">
        <f t="shared" si="77"/>
        <v>#DIV/0!</v>
      </c>
      <c r="CHA16" s="127" t="e">
        <f t="shared" si="77"/>
        <v>#DIV/0!</v>
      </c>
      <c r="CHB16" s="127" t="e">
        <f t="shared" si="78"/>
        <v>#DIV/0!</v>
      </c>
    </row>
    <row r="17" spans="1:2238" ht="15.75" thickTop="1" x14ac:dyDescent="0.25">
      <c r="A17" s="444">
        <v>4</v>
      </c>
      <c r="B17" s="420">
        <v>700</v>
      </c>
      <c r="C17" s="430"/>
      <c r="D17" s="431"/>
      <c r="E17" s="366" t="e">
        <f>AVERAGE(BNO17:BOE17)</f>
        <v>#DIV/0!</v>
      </c>
      <c r="F17" s="367" t="e">
        <f>MAX(BNO17:BOE17)</f>
        <v>#DIV/0!</v>
      </c>
      <c r="G17" s="367" t="e">
        <f>MIN(BNO17:BOE17)</f>
        <v>#DIV/0!</v>
      </c>
      <c r="H17" s="364" t="e">
        <f>AVERAGE(BKY17:BLO17)</f>
        <v>#DIV/0!</v>
      </c>
      <c r="I17" s="365" t="e">
        <f>MAX(BKY17:BLO17)</f>
        <v>#DIV/0!</v>
      </c>
      <c r="J17" s="365" t="e">
        <f>MIN(BKY17:BLO17)</f>
        <v>#DIV/0!</v>
      </c>
      <c r="K17" s="364" t="e">
        <f>AVERAGE(BII17:BIY17)</f>
        <v>#DIV/0!</v>
      </c>
      <c r="L17" s="365" t="e">
        <f>MAX(BII17:BIY17)</f>
        <v>#DIV/0!</v>
      </c>
      <c r="M17" s="365" t="e">
        <f>MIN(BII17:BIY17)</f>
        <v>#DIV/0!</v>
      </c>
      <c r="N17" s="368" t="e">
        <f>AVERAGE(BFS17:BGI17)</f>
        <v>#DIV/0!</v>
      </c>
      <c r="O17" s="374" t="e">
        <f>MAX(BFS17:BGI17)</f>
        <v>#DIV/0!</v>
      </c>
      <c r="P17" s="374" t="e">
        <f>MIN(BFS17:BGI17)</f>
        <v>#DIV/0!</v>
      </c>
      <c r="Q17" s="364" t="e">
        <f>AVERAGE(AYE17:AYT17)</f>
        <v>#DIV/0!</v>
      </c>
      <c r="R17" s="365" t="e">
        <f>MAX(AYE17:AYT17)</f>
        <v>#DIV/0!</v>
      </c>
      <c r="S17" s="365" t="e">
        <f>MIN(AYE17:AYT17)</f>
        <v>#DIV/0!</v>
      </c>
      <c r="T17" s="366" t="e">
        <f>AVERAGE(AVP17:AWF17)</f>
        <v>#DIV/0!</v>
      </c>
      <c r="U17" s="367" t="e">
        <f>MAX(AVP17:AWF17)</f>
        <v>#DIV/0!</v>
      </c>
      <c r="V17" s="367" t="e">
        <f>MIN(AVP17:AWF17)</f>
        <v>#DIV/0!</v>
      </c>
      <c r="W17" s="377" t="e">
        <f>(N17*$A$17*$ASH$24)/K17</f>
        <v>#DIV/0!</v>
      </c>
      <c r="X17" s="376" t="e">
        <f>AVERAGE(BXW17:BYL17)</f>
        <v>#DIV/0!</v>
      </c>
      <c r="Y17" s="368" t="e">
        <f>AVERAGE(BVJ17:BVY17)</f>
        <v>#DIV/0!</v>
      </c>
      <c r="Z17" s="374" t="e">
        <f>MAX(BVJ17:BVY17)</f>
        <v>#DIV/0!</v>
      </c>
      <c r="AA17" s="374" t="e">
        <f>MIN(BVJ17:BVY17)</f>
        <v>#DIV/0!</v>
      </c>
      <c r="AB17" s="368" t="e">
        <f>AVERAGE(CAJ17:CAY17)</f>
        <v>#DIV/0!</v>
      </c>
      <c r="AC17" s="374" t="e">
        <f>MAX(CAJ17:CAY17)</f>
        <v>#DIV/0!</v>
      </c>
      <c r="AD17" s="374" t="e">
        <f>MIN(CAJ17:CAY17)</f>
        <v>#DIV/0!</v>
      </c>
      <c r="AE17" s="368" t="e">
        <f>AVERAGE(CFJ17:CFY17)</f>
        <v>#DIV/0!</v>
      </c>
      <c r="AF17" s="370" t="e">
        <f>MAX(CFJ17:CFY17)</f>
        <v>#DIV/0!</v>
      </c>
      <c r="AG17" s="371" t="e">
        <f>MIN(CFJ17:CFY17)</f>
        <v>#DIV/0!</v>
      </c>
      <c r="AH17" s="7"/>
      <c r="AI17" s="13"/>
      <c r="AJ17" s="51">
        <f t="shared" si="86"/>
        <v>0</v>
      </c>
      <c r="AK17" s="51">
        <f t="shared" si="0"/>
        <v>0</v>
      </c>
      <c r="AL17" s="49"/>
      <c r="AM17" s="13"/>
      <c r="AN17" s="54">
        <f t="shared" si="1"/>
        <v>0</v>
      </c>
      <c r="AO17" s="47"/>
      <c r="AP17" s="47"/>
      <c r="AQ17" s="49"/>
      <c r="AR17" s="47"/>
      <c r="AS17" s="148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4"/>
      <c r="NQ17" s="54"/>
      <c r="NR17" s="54"/>
      <c r="NS17" s="54"/>
      <c r="NT17" s="54"/>
      <c r="NU17" s="54"/>
      <c r="NV17" s="54"/>
      <c r="NW17" s="54"/>
      <c r="NX17" s="54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54"/>
      <c r="OL17" s="54"/>
      <c r="OM17" s="54"/>
      <c r="ON17" s="54"/>
      <c r="OO17" s="54"/>
      <c r="OP17" s="54"/>
      <c r="OQ17" s="54"/>
      <c r="OR17" s="54"/>
      <c r="OS17" s="54"/>
      <c r="OT17" s="54"/>
      <c r="OU17" s="54"/>
      <c r="OV17" s="54"/>
      <c r="OW17" s="54"/>
      <c r="OX17" s="54"/>
      <c r="OY17" s="54"/>
      <c r="OZ17" s="54"/>
      <c r="PA17" s="54"/>
      <c r="PB17" s="54"/>
      <c r="PC17" s="54"/>
      <c r="PD17" s="54"/>
      <c r="PE17" s="54"/>
      <c r="PF17" s="54"/>
      <c r="PG17" s="54"/>
      <c r="PH17" s="54"/>
      <c r="PI17" s="54"/>
      <c r="PJ17" s="54"/>
      <c r="PK17" s="54"/>
      <c r="PL17" s="54"/>
      <c r="PM17" s="54"/>
      <c r="PN17" s="54"/>
      <c r="PO17" s="54"/>
      <c r="PP17" s="54"/>
      <c r="PQ17" s="54"/>
      <c r="PR17" s="54"/>
      <c r="PS17" s="54"/>
      <c r="PT17" s="54"/>
      <c r="PU17" s="54"/>
      <c r="PV17" s="54"/>
      <c r="PW17" s="54"/>
      <c r="PX17" s="54"/>
      <c r="PY17" s="54"/>
      <c r="PZ17" s="54"/>
      <c r="QA17" s="54"/>
      <c r="QB17" s="54"/>
      <c r="QC17" s="52"/>
      <c r="QD17" s="52"/>
      <c r="QE17" s="52"/>
      <c r="QF17" s="52"/>
      <c r="QG17" s="52"/>
      <c r="QH17" s="52"/>
      <c r="QI17" s="52"/>
      <c r="QJ17" s="52"/>
      <c r="QK17" s="52"/>
      <c r="QL17" s="52"/>
      <c r="QM17" s="52"/>
      <c r="QN17" s="52"/>
      <c r="QO17" s="52"/>
      <c r="QP17" s="52"/>
      <c r="QQ17" s="52"/>
      <c r="QR17" s="52"/>
      <c r="QS17" s="52"/>
      <c r="QT17" s="52"/>
      <c r="QU17" s="52"/>
      <c r="QV17" s="52"/>
      <c r="QW17" s="52"/>
      <c r="QX17" s="52"/>
      <c r="QY17" s="52"/>
      <c r="QZ17" s="52"/>
      <c r="RA17" s="52"/>
      <c r="RB17" s="52"/>
      <c r="RC17" s="52"/>
      <c r="RD17" s="52"/>
      <c r="RE17" s="52"/>
      <c r="RF17" s="52"/>
      <c r="RG17" s="52"/>
      <c r="RH17" s="52"/>
      <c r="RI17" s="52"/>
      <c r="RJ17" s="52"/>
      <c r="RK17" s="52"/>
      <c r="RL17" s="52"/>
      <c r="RM17" s="52"/>
      <c r="RN17" s="52"/>
      <c r="RO17" s="52"/>
      <c r="RP17" s="52"/>
      <c r="RQ17" s="52"/>
      <c r="RR17" s="52"/>
      <c r="RS17" s="52"/>
      <c r="RT17" s="52"/>
      <c r="RU17" s="52"/>
      <c r="RV17" s="52"/>
      <c r="RW17" s="52"/>
      <c r="RX17" s="52"/>
      <c r="RY17" s="52"/>
      <c r="RZ17" s="52"/>
      <c r="SA17" s="52"/>
      <c r="SB17" s="52"/>
      <c r="SC17" s="52"/>
      <c r="SD17" s="52"/>
      <c r="SE17" s="52"/>
      <c r="SF17" s="52"/>
      <c r="SG17" s="52"/>
      <c r="SH17" s="52"/>
      <c r="SI17" s="52"/>
      <c r="SJ17" s="52"/>
      <c r="SK17" s="52"/>
      <c r="SL17" s="52"/>
      <c r="SM17" s="52"/>
      <c r="SN17" s="52"/>
      <c r="SO17" s="52"/>
      <c r="SP17" s="52"/>
      <c r="SQ17" s="52"/>
      <c r="SR17" s="52"/>
      <c r="SS17" s="52"/>
      <c r="ST17" s="52"/>
      <c r="SU17" s="52"/>
      <c r="SV17" s="52"/>
      <c r="SW17" s="52"/>
      <c r="SX17" s="52"/>
      <c r="SY17" s="52"/>
      <c r="SZ17" s="52"/>
      <c r="TA17" s="52"/>
      <c r="TB17" s="52"/>
      <c r="TC17" s="52"/>
      <c r="TD17" s="52"/>
      <c r="TE17" s="52"/>
      <c r="TF17" s="52"/>
      <c r="TG17" s="52"/>
      <c r="TH17" s="52"/>
      <c r="TI17" s="52"/>
      <c r="TJ17" s="52"/>
      <c r="TK17" s="52"/>
      <c r="TL17" s="52"/>
      <c r="TM17" s="52"/>
      <c r="TN17" s="52"/>
      <c r="TO17" s="52"/>
      <c r="TP17" s="52"/>
      <c r="TQ17" s="52"/>
      <c r="TR17" s="52"/>
      <c r="TS17" s="52"/>
      <c r="TT17" s="52"/>
      <c r="TU17" s="52"/>
      <c r="TV17" s="52"/>
      <c r="TW17" s="52"/>
      <c r="TX17" s="52"/>
      <c r="TY17" s="52"/>
      <c r="TZ17" s="52"/>
      <c r="UA17" s="52"/>
      <c r="UB17" s="52"/>
      <c r="UC17" s="52"/>
      <c r="UD17" s="52"/>
      <c r="UE17" s="52"/>
      <c r="UF17" s="52"/>
      <c r="UG17" s="52"/>
      <c r="UH17" s="52"/>
      <c r="UI17" s="52"/>
      <c r="UJ17" s="52"/>
      <c r="UK17" s="52"/>
      <c r="UL17" s="52"/>
      <c r="UM17" s="52"/>
      <c r="UN17" s="52"/>
      <c r="UO17" s="52"/>
      <c r="UP17" s="52"/>
      <c r="UQ17" s="52"/>
      <c r="UR17" s="52"/>
      <c r="US17" s="52"/>
      <c r="UT17" s="52"/>
      <c r="UU17" s="52"/>
      <c r="UV17" s="52"/>
      <c r="UW17" s="52"/>
      <c r="UX17" s="52"/>
      <c r="UY17" s="52"/>
      <c r="UZ17" s="52"/>
      <c r="VA17" s="52"/>
      <c r="VB17" s="52"/>
      <c r="VC17" s="52"/>
      <c r="VD17" s="52"/>
      <c r="VE17" s="52"/>
      <c r="VF17" s="51"/>
      <c r="VG17" s="51"/>
      <c r="VH17" s="51"/>
      <c r="VI17" s="51"/>
      <c r="VJ17" s="51"/>
      <c r="VK17" s="51"/>
      <c r="VL17" s="51"/>
      <c r="VM17" s="51"/>
      <c r="VN17" s="51"/>
      <c r="VO17" s="51"/>
      <c r="VP17" s="51"/>
      <c r="VQ17" s="51"/>
      <c r="VR17" s="51"/>
      <c r="VS17" s="51"/>
      <c r="VT17" s="51"/>
      <c r="VU17" s="51"/>
      <c r="VV17" s="51"/>
      <c r="VW17" s="51"/>
      <c r="VX17" s="51"/>
      <c r="VY17" s="51"/>
      <c r="VZ17" s="51"/>
      <c r="WA17" s="51"/>
      <c r="WB17" s="51"/>
      <c r="WC17" s="51"/>
      <c r="WD17" s="51"/>
      <c r="WE17" s="51"/>
      <c r="WF17" s="51"/>
      <c r="WG17" s="51"/>
      <c r="WH17" s="51"/>
      <c r="WI17" s="51"/>
      <c r="WJ17" s="51"/>
      <c r="WK17" s="51"/>
      <c r="WL17" s="51"/>
      <c r="WM17" s="51"/>
      <c r="WN17" s="51"/>
      <c r="WO17" s="51"/>
      <c r="WP17" s="51"/>
      <c r="WQ17" s="51"/>
      <c r="WR17" s="51"/>
      <c r="WS17" s="51"/>
      <c r="WT17" s="51"/>
      <c r="WU17" s="51"/>
      <c r="WV17" s="51"/>
      <c r="WW17" s="51"/>
      <c r="WX17" s="51"/>
      <c r="WY17" s="51"/>
      <c r="WZ17" s="51"/>
      <c r="XA17" s="51"/>
      <c r="XB17" s="51"/>
      <c r="XC17" s="51"/>
      <c r="XD17" s="51"/>
      <c r="XE17" s="51"/>
      <c r="XF17" s="51"/>
      <c r="XG17" s="51"/>
      <c r="XH17" s="51"/>
      <c r="XI17" s="51"/>
      <c r="XJ17" s="51"/>
      <c r="XK17" s="51"/>
      <c r="XL17" s="51"/>
      <c r="XM17" s="51"/>
      <c r="XN17" s="51"/>
      <c r="XO17" s="51"/>
      <c r="XP17" s="51"/>
      <c r="XQ17" s="51"/>
      <c r="XR17" s="51"/>
      <c r="XS17" s="51"/>
      <c r="XT17" s="51"/>
      <c r="XU17" s="51"/>
      <c r="XV17" s="55"/>
      <c r="XW17" s="55"/>
      <c r="XX17" s="55"/>
      <c r="XY17" s="55"/>
      <c r="XZ17" s="55"/>
      <c r="YA17" s="55"/>
      <c r="YB17" s="55"/>
      <c r="YC17" s="55"/>
      <c r="YD17" s="55"/>
      <c r="YE17" s="55"/>
      <c r="YF17" s="55"/>
      <c r="YG17" s="55"/>
      <c r="YH17" s="55"/>
      <c r="YI17" s="55"/>
      <c r="YJ17" s="55"/>
      <c r="YK17" s="55"/>
      <c r="YL17" s="55"/>
      <c r="YM17" s="55"/>
      <c r="YN17" s="55"/>
      <c r="YO17" s="55"/>
      <c r="YP17" s="55"/>
      <c r="YQ17" s="55"/>
      <c r="YR17" s="55"/>
      <c r="YS17" s="55"/>
      <c r="YT17" s="55"/>
      <c r="YU17" s="55"/>
      <c r="YV17" s="55"/>
      <c r="YW17" s="55"/>
      <c r="YX17" s="55"/>
      <c r="YY17" s="55"/>
      <c r="YZ17" s="55"/>
      <c r="ZA17" s="55"/>
      <c r="ZB17" s="55"/>
      <c r="ZC17" s="55"/>
      <c r="ZD17" s="55"/>
      <c r="ZE17" s="55"/>
      <c r="ZF17" s="55"/>
      <c r="ZG17" s="55"/>
      <c r="ZH17" s="55"/>
      <c r="ZI17" s="55"/>
      <c r="ZJ17" s="55"/>
      <c r="ZK17" s="55"/>
      <c r="ZL17" s="55"/>
      <c r="ZM17" s="55"/>
      <c r="ZN17" s="55"/>
      <c r="ZO17" s="55"/>
      <c r="ZP17" s="55"/>
      <c r="ZQ17" s="55"/>
      <c r="ZR17" s="55"/>
      <c r="ZS17" s="55"/>
      <c r="ZT17" s="55"/>
      <c r="ZU17" s="55"/>
      <c r="ZV17" s="55"/>
      <c r="ZW17" s="55"/>
      <c r="ZX17" s="55"/>
      <c r="ZY17" s="55"/>
      <c r="ZZ17" s="55"/>
      <c r="AAA17" s="55"/>
      <c r="AAB17" s="55"/>
      <c r="AAC17" s="55"/>
      <c r="AAD17" s="55"/>
      <c r="AAE17" s="55"/>
      <c r="AAF17" s="55"/>
      <c r="AAG17" s="55"/>
      <c r="AAH17" s="55"/>
      <c r="AAI17" s="51"/>
      <c r="AAJ17" s="51"/>
      <c r="AAK17" s="51"/>
      <c r="AAL17" s="51"/>
      <c r="AAM17" s="51"/>
      <c r="AAN17" s="51"/>
      <c r="AAO17" s="51"/>
      <c r="AAP17" s="51"/>
      <c r="AAQ17" s="51"/>
      <c r="AAR17" s="51"/>
      <c r="AAS17" s="51"/>
      <c r="AAT17" s="51"/>
      <c r="AAU17" s="51"/>
      <c r="AAV17" s="51"/>
      <c r="AAW17" s="51"/>
      <c r="AAX17" s="51"/>
      <c r="AAY17" s="51"/>
      <c r="AAZ17" s="51"/>
      <c r="ABA17" s="51"/>
      <c r="ABB17" s="51"/>
      <c r="ABC17" s="51"/>
      <c r="ABD17" s="51"/>
      <c r="ABE17" s="51"/>
      <c r="ABF17" s="51"/>
      <c r="ABG17" s="51"/>
      <c r="ABH17" s="51"/>
      <c r="ABI17" s="51"/>
      <c r="ABJ17" s="51"/>
      <c r="ABK17" s="51"/>
      <c r="ABL17" s="51"/>
      <c r="ABM17" s="51"/>
      <c r="ABN17" s="51"/>
      <c r="ABO17" s="51"/>
      <c r="ABP17" s="51"/>
      <c r="ABQ17" s="51"/>
      <c r="ABR17" s="51"/>
      <c r="ABS17" s="51"/>
      <c r="ABT17" s="51"/>
      <c r="ABU17" s="51"/>
      <c r="ABV17" s="51"/>
      <c r="ABW17" s="51"/>
      <c r="ABX17" s="51"/>
      <c r="ABY17" s="51"/>
      <c r="ABZ17" s="51"/>
      <c r="ACA17" s="51"/>
      <c r="ACB17" s="51"/>
      <c r="ACC17" s="51"/>
      <c r="ACD17" s="51"/>
      <c r="ACE17" s="51"/>
      <c r="ACF17" s="51"/>
      <c r="ACG17" s="51"/>
      <c r="ACH17" s="51"/>
      <c r="ACI17" s="51"/>
      <c r="ACJ17" s="51"/>
      <c r="ACK17" s="51"/>
      <c r="ACL17" s="51"/>
      <c r="ACM17" s="51"/>
      <c r="ACN17" s="51"/>
      <c r="ACO17" s="51"/>
      <c r="ACP17" s="51"/>
      <c r="ACQ17" s="51"/>
      <c r="ACR17" s="51"/>
      <c r="ACS17" s="51"/>
      <c r="ACT17" s="51"/>
      <c r="ACU17" s="51"/>
      <c r="ACV17" s="51"/>
      <c r="ACW17" s="51"/>
      <c r="ACX17" s="51"/>
      <c r="ACY17" s="56"/>
      <c r="ACZ17" s="56"/>
      <c r="ADA17" s="56"/>
      <c r="ADB17" s="56"/>
      <c r="ADC17" s="56"/>
      <c r="ADD17" s="56"/>
      <c r="ADE17" s="56"/>
      <c r="ADF17" s="56"/>
      <c r="ADG17" s="56"/>
      <c r="ADH17" s="56"/>
      <c r="ADI17" s="56"/>
      <c r="ADJ17" s="56"/>
      <c r="ADK17" s="56"/>
      <c r="ADL17" s="56"/>
      <c r="ADM17" s="56"/>
      <c r="ADN17" s="56"/>
      <c r="ADO17" s="56"/>
      <c r="ADP17" s="56"/>
      <c r="ADQ17" s="56"/>
      <c r="ADR17" s="56"/>
      <c r="ADS17" s="56"/>
      <c r="ADT17" s="56"/>
      <c r="ADU17" s="56"/>
      <c r="ADV17" s="56"/>
      <c r="ADW17" s="56"/>
      <c r="ADX17" s="56"/>
      <c r="ADY17" s="56"/>
      <c r="ADZ17" s="56"/>
      <c r="AEA17" s="56"/>
      <c r="AEB17" s="56"/>
      <c r="AEC17" s="56"/>
      <c r="AED17" s="56"/>
      <c r="AEE17" s="56"/>
      <c r="AEF17" s="56"/>
      <c r="AEG17" s="56"/>
      <c r="AEH17" s="56"/>
      <c r="AEI17" s="56"/>
      <c r="AEJ17" s="56"/>
      <c r="AEK17" s="56"/>
      <c r="AEL17" s="56"/>
      <c r="AEM17" s="56"/>
      <c r="AEN17" s="56"/>
      <c r="AEO17" s="56"/>
      <c r="AEP17" s="56"/>
      <c r="AEQ17" s="56"/>
      <c r="AER17" s="56"/>
      <c r="AES17" s="56"/>
      <c r="AET17" s="56"/>
      <c r="AEU17" s="56"/>
      <c r="AEV17" s="56"/>
      <c r="AEW17" s="56"/>
      <c r="AEX17" s="56"/>
      <c r="AEY17" s="56"/>
      <c r="AEZ17" s="56"/>
      <c r="AFA17" s="56"/>
      <c r="AFB17" s="56"/>
      <c r="AFC17" s="56"/>
      <c r="AFD17" s="56"/>
      <c r="AFE17" s="56"/>
      <c r="AFF17" s="56"/>
      <c r="AFG17" s="56"/>
      <c r="AFH17" s="56"/>
      <c r="AFI17" s="56"/>
      <c r="AFJ17" s="56"/>
      <c r="AFK17" s="56"/>
      <c r="AFL17" s="56"/>
      <c r="AFM17" s="56"/>
      <c r="AFN17" s="56"/>
      <c r="AFO17" s="53"/>
      <c r="AFP17" s="53"/>
      <c r="AFQ17" s="53"/>
      <c r="AFR17" s="53"/>
      <c r="AFS17" s="53"/>
      <c r="AFT17" s="53"/>
      <c r="AFU17" s="53"/>
      <c r="AFV17" s="53"/>
      <c r="AFW17" s="53"/>
      <c r="AFX17" s="53"/>
      <c r="AFY17" s="53"/>
      <c r="AFZ17" s="53"/>
      <c r="AGA17" s="53"/>
      <c r="AGB17" s="53"/>
      <c r="AGC17" s="53"/>
      <c r="AGD17" s="53"/>
      <c r="AGE17" s="53"/>
      <c r="AGF17" s="53"/>
      <c r="AGG17" s="53"/>
      <c r="AGH17" s="53"/>
      <c r="AGI17" s="53"/>
      <c r="AGJ17" s="53"/>
      <c r="AGK17" s="53"/>
      <c r="AGL17" s="53"/>
      <c r="AGM17" s="53"/>
      <c r="AGN17" s="53"/>
      <c r="AGO17" s="53"/>
      <c r="AGP17" s="53"/>
      <c r="AGQ17" s="53"/>
      <c r="AGR17" s="53"/>
      <c r="AGS17" s="53"/>
      <c r="AGT17" s="53"/>
      <c r="AGU17" s="53"/>
      <c r="AGV17" s="53"/>
      <c r="AGW17" s="53"/>
      <c r="AGX17" s="53"/>
      <c r="AGY17" s="53"/>
      <c r="AGZ17" s="53"/>
      <c r="AHA17" s="53"/>
      <c r="AHB17" s="53"/>
      <c r="AHC17" s="53"/>
      <c r="AHD17" s="53"/>
      <c r="AHE17" s="53"/>
      <c r="AHF17" s="53"/>
      <c r="AHG17" s="53"/>
      <c r="AHH17" s="53"/>
      <c r="AHI17" s="53"/>
      <c r="AHJ17" s="53"/>
      <c r="AHK17" s="53"/>
      <c r="AHL17" s="53"/>
      <c r="AHM17" s="53"/>
      <c r="AHN17" s="53"/>
      <c r="AHO17" s="53"/>
      <c r="AHP17" s="53"/>
      <c r="AHQ17" s="53"/>
      <c r="AHR17" s="53"/>
      <c r="AHS17" s="53"/>
      <c r="AHT17" s="53"/>
      <c r="AHU17" s="53"/>
      <c r="AHV17" s="53"/>
      <c r="AHW17" s="53"/>
      <c r="AHX17" s="53"/>
      <c r="AHY17" s="53"/>
      <c r="AHZ17" s="53"/>
      <c r="AIA17" s="53"/>
      <c r="AIB17" s="53"/>
      <c r="AIC17" s="53"/>
      <c r="AID17" s="53"/>
      <c r="AIE17" s="57"/>
      <c r="AIF17" s="52"/>
      <c r="AIG17" s="52"/>
      <c r="AIH17" s="52"/>
      <c r="AII17" s="52"/>
      <c r="AIJ17" s="52"/>
      <c r="AIK17" s="52"/>
      <c r="AIL17" s="52"/>
      <c r="AIM17" s="52"/>
      <c r="AIN17" s="52"/>
      <c r="AIO17" s="52"/>
      <c r="AIP17" s="52"/>
      <c r="AIQ17" s="52"/>
      <c r="AIR17" s="52"/>
      <c r="AIS17" s="52"/>
      <c r="AIT17" s="52"/>
      <c r="AIU17" s="52"/>
      <c r="AIV17" s="52"/>
      <c r="AIW17" s="52"/>
      <c r="AIX17" s="52"/>
      <c r="AIY17" s="52"/>
      <c r="AIZ17" s="52"/>
      <c r="AJA17" s="52"/>
      <c r="AJB17" s="52"/>
      <c r="AJC17" s="52"/>
      <c r="AJD17" s="52"/>
      <c r="AJE17" s="52"/>
      <c r="AJF17" s="52"/>
      <c r="AJG17" s="52"/>
      <c r="AJH17" s="52"/>
      <c r="AJI17" s="52"/>
      <c r="AJJ17" s="52"/>
      <c r="AJK17" s="52"/>
      <c r="AJL17" s="52"/>
      <c r="AJM17" s="52"/>
      <c r="AJN17" s="52"/>
      <c r="AJO17" s="52"/>
      <c r="AJP17" s="52"/>
      <c r="AJQ17" s="52"/>
      <c r="AJR17" s="52"/>
      <c r="AJS17" s="52"/>
      <c r="AJT17" s="52"/>
      <c r="AJU17" s="52"/>
      <c r="AJV17" s="52"/>
      <c r="AJW17" s="52"/>
      <c r="AJX17" s="52"/>
      <c r="AJY17" s="52"/>
      <c r="AJZ17" s="52"/>
      <c r="AKA17" s="52"/>
      <c r="AKB17" s="52"/>
      <c r="AKC17" s="52"/>
      <c r="AKD17" s="52"/>
      <c r="AKE17" s="52"/>
      <c r="AKF17" s="52"/>
      <c r="AKG17" s="52"/>
      <c r="AKH17" s="52"/>
      <c r="AKI17" s="52"/>
      <c r="AKJ17" s="52"/>
      <c r="AKK17" s="52"/>
      <c r="AKL17" s="52"/>
      <c r="AKM17" s="52"/>
      <c r="AKN17" s="52"/>
      <c r="AKO17" s="52"/>
      <c r="AKP17" s="52"/>
      <c r="AKQ17" s="52"/>
      <c r="AKR17" s="52"/>
      <c r="AKS17" s="441"/>
      <c r="AKT17" s="212">
        <f>P80_C3_LAMINAR_cpcambiado!$B$1*P80_C3_LAMINAR_cpcambiado!$B$3</f>
        <v>1.487864E-8</v>
      </c>
      <c r="AKU17" s="124">
        <f>P80_C3_LAMINAR_cpcambiado!$B$1*(P80_C3_LAMINAR_cpcambiado!$B$2)</f>
        <v>2.1255199999999999E-9</v>
      </c>
      <c r="AKV17" s="124">
        <f>P80_C3_LAMINAR_cpcambiado!$B$1*($D$2)</f>
        <v>2.3912100000000001E-9</v>
      </c>
      <c r="AKW17" s="124">
        <f>P80_C3_LAMINAR_cpcambiado!$B$1*($D$2)</f>
        <v>2.3912100000000001E-9</v>
      </c>
      <c r="AKX17" s="124">
        <f>P80_C3_LAMINAR_cpcambiado!$B$1*($D$2)</f>
        <v>2.3912100000000001E-9</v>
      </c>
      <c r="AKY17" s="124">
        <f>P80_C3_LAMINAR_cpcambiado!$B$1*($D$2)</f>
        <v>2.3912100000000001E-9</v>
      </c>
      <c r="AKZ17" s="124">
        <f>P80_C3_LAMINAR_cpcambiado!$B$1*($D$2)</f>
        <v>2.3912100000000001E-9</v>
      </c>
      <c r="ALA17" s="124">
        <f>P80_C3_LAMINAR_cpcambiado!$B$1*($D$2)</f>
        <v>2.3912100000000001E-9</v>
      </c>
      <c r="ALB17" s="124">
        <f>P80_C3_LAMINAR_cpcambiado!$B$1*($D$2)</f>
        <v>2.3912100000000001E-9</v>
      </c>
      <c r="ALC17" s="124">
        <f>P80_C3_LAMINAR_cpcambiado!$B$1*($D$2)</f>
        <v>2.3912100000000001E-9</v>
      </c>
      <c r="ALD17" s="124">
        <f>P80_C3_LAMINAR_cpcambiado!$B$1*($D$2)</f>
        <v>2.3912100000000001E-9</v>
      </c>
      <c r="ALE17" s="124">
        <f>P80_C3_LAMINAR_cpcambiado!$B$1*($D$2)</f>
        <v>2.3912100000000001E-9</v>
      </c>
      <c r="ALF17" s="124">
        <f>P80_C3_LAMINAR_cpcambiado!$B$1*($D$2)</f>
        <v>2.3912100000000001E-9</v>
      </c>
      <c r="ALG17" s="124">
        <f>P80_C3_LAMINAR_cpcambiado!$B$1*($D$2)</f>
        <v>2.3912100000000001E-9</v>
      </c>
      <c r="ALH17" s="124">
        <f>P80_C3_LAMINAR_cpcambiado!$B$1*($D$2)</f>
        <v>2.3912100000000001E-9</v>
      </c>
      <c r="ALI17" s="124">
        <f>P80_C3_LAMINAR_cpcambiado!$B$1*($D$2)</f>
        <v>2.3912100000000001E-9</v>
      </c>
      <c r="ALJ17" s="124">
        <f>P80_C3_LAMINAR_cpcambiado!$B$1*($D$2)</f>
        <v>2.3912100000000001E-9</v>
      </c>
      <c r="ALK17" s="124">
        <f>P80_C3_LAMINAR_cpcambiado!$B$1*($D$2)</f>
        <v>2.3912100000000001E-9</v>
      </c>
      <c r="ALL17" s="124">
        <f>P80_C3_LAMINAR_cpcambiado!$B$1*($D$2)</f>
        <v>2.3912100000000001E-9</v>
      </c>
      <c r="ALM17" s="124">
        <f>P80_C3_LAMINAR_cpcambiado!$B$1*($D$2)</f>
        <v>2.3912100000000001E-9</v>
      </c>
      <c r="ALN17" s="124">
        <f>P80_C3_LAMINAR_cpcambiado!$B$1*($D$2)</f>
        <v>2.3912100000000001E-9</v>
      </c>
      <c r="ALO17" s="124">
        <f>P80_C3_LAMINAR_cpcambiado!$B$1*($D$2)</f>
        <v>2.3912100000000001E-9</v>
      </c>
      <c r="ALP17" s="124">
        <f>P80_C3_LAMINAR_cpcambiado!$B$1*($D$2)</f>
        <v>2.3912100000000001E-9</v>
      </c>
      <c r="ALQ17" s="124">
        <f>P80_C3_LAMINAR_cpcambiado!$B$1*($D$2)</f>
        <v>2.3912100000000001E-9</v>
      </c>
      <c r="ALR17" s="124">
        <f>P80_C3_LAMINAR_cpcambiado!$B$1*($D$2)</f>
        <v>2.3912100000000001E-9</v>
      </c>
      <c r="ALS17" s="124">
        <f>P80_C3_LAMINAR_cpcambiado!$B$1*($D$2)</f>
        <v>2.3912100000000001E-9</v>
      </c>
      <c r="ALT17" s="124">
        <f>P80_C3_LAMINAR_cpcambiado!$B$1*($D$2)</f>
        <v>2.3912100000000001E-9</v>
      </c>
      <c r="ALU17" s="124">
        <f>P80_C3_LAMINAR_cpcambiado!$B$1*($D$2)</f>
        <v>2.3912100000000001E-9</v>
      </c>
      <c r="ALV17" s="124">
        <f>P80_C3_LAMINAR_cpcambiado!$B$1*($D$2)</f>
        <v>2.3912100000000001E-9</v>
      </c>
      <c r="ALW17" s="124">
        <f>P80_C3_LAMINAR_cpcambiado!$B$1*($D$2)</f>
        <v>2.3912100000000001E-9</v>
      </c>
      <c r="ALX17" s="124">
        <f>P80_C3_LAMINAR_cpcambiado!$B$1*($D$2)</f>
        <v>2.3912100000000001E-9</v>
      </c>
      <c r="ALY17" s="124">
        <f>P80_C3_LAMINAR_cpcambiado!$B$1*($D$2)</f>
        <v>2.3912100000000001E-9</v>
      </c>
      <c r="ALZ17" s="124">
        <f>P80_C3_LAMINAR_cpcambiado!$B$1*($D$2)</f>
        <v>2.3912100000000001E-9</v>
      </c>
      <c r="AMA17" s="124">
        <f>P80_C3_LAMINAR_cpcambiado!$B$1*($D$2)</f>
        <v>2.3912100000000001E-9</v>
      </c>
      <c r="AMB17" s="124">
        <f>P80_C3_LAMINAR_cpcambiado!$B$1*($D$2)</f>
        <v>2.3912100000000001E-9</v>
      </c>
      <c r="AMC17" s="124">
        <f>P80_C3_LAMINAR_cpcambiado!$B$1*($D$2)</f>
        <v>2.3912100000000001E-9</v>
      </c>
      <c r="AMD17" s="124">
        <f>P80_C3_LAMINAR_cpcambiado!$B$1*($D$2)</f>
        <v>2.3912100000000001E-9</v>
      </c>
      <c r="AME17" s="124">
        <f>P80_C3_LAMINAR_cpcambiado!$B$1*($D$2)</f>
        <v>2.3912100000000001E-9</v>
      </c>
      <c r="AMF17" s="124">
        <f>P80_C3_LAMINAR_cpcambiado!$B$1*($D$2)</f>
        <v>2.3912100000000001E-9</v>
      </c>
      <c r="AMG17" s="124">
        <f>P80_C3_LAMINAR_cpcambiado!$B$1*($D$2)</f>
        <v>2.3912100000000001E-9</v>
      </c>
      <c r="AMH17" s="124">
        <f>P80_C3_LAMINAR_cpcambiado!$B$1*($D$2)</f>
        <v>2.3912100000000001E-9</v>
      </c>
      <c r="AMI17" s="124">
        <f>P80_C3_LAMINAR_cpcambiado!$B$1*($D$2)</f>
        <v>2.3912100000000001E-9</v>
      </c>
      <c r="AMJ17" s="124">
        <f>P80_C3_LAMINAR_cpcambiado!$B$1*($D$2)</f>
        <v>2.3912100000000001E-9</v>
      </c>
      <c r="AMK17" s="124">
        <f>P80_C3_LAMINAR_cpcambiado!$B$1*($D$2)</f>
        <v>2.3912100000000001E-9</v>
      </c>
      <c r="AML17" s="124">
        <f>P80_C3_LAMINAR_cpcambiado!$B$1*($D$2)</f>
        <v>2.3912100000000001E-9</v>
      </c>
      <c r="AMM17" s="124">
        <f>P80_C3_LAMINAR_cpcambiado!$B$1*($D$2)</f>
        <v>2.3912100000000001E-9</v>
      </c>
      <c r="AMN17" s="124">
        <f>P80_C3_LAMINAR_cpcambiado!$B$1*($D$2)</f>
        <v>2.3912100000000001E-9</v>
      </c>
      <c r="AMO17" s="124">
        <f>P80_C3_LAMINAR_cpcambiado!$B$1*($D$2)</f>
        <v>2.3912100000000001E-9</v>
      </c>
      <c r="AMP17" s="124">
        <f>P80_C3_LAMINAR_cpcambiado!$B$1*($D$2)</f>
        <v>2.3912100000000001E-9</v>
      </c>
      <c r="AMQ17" s="124">
        <f>P80_C3_LAMINAR_cpcambiado!$B$1*($D$2)</f>
        <v>2.3912100000000001E-9</v>
      </c>
      <c r="AMR17" s="124">
        <f>P80_C3_LAMINAR_cpcambiado!$B$1*($D$2)</f>
        <v>2.3912100000000001E-9</v>
      </c>
      <c r="AMS17" s="124">
        <f>P80_C3_LAMINAR_cpcambiado!$B$1*($D$2)</f>
        <v>2.3912100000000001E-9</v>
      </c>
      <c r="AMT17" s="124">
        <f>P80_C3_LAMINAR_cpcambiado!$B$1*($D$2)</f>
        <v>2.3912100000000001E-9</v>
      </c>
      <c r="AMU17" s="124">
        <f>P80_C3_LAMINAR_cpcambiado!$B$1*($D$2)</f>
        <v>2.3912100000000001E-9</v>
      </c>
      <c r="AMV17" s="124">
        <f>P80_C3_LAMINAR_cpcambiado!$B$1*($D$2)</f>
        <v>2.3912100000000001E-9</v>
      </c>
      <c r="AMW17" s="124">
        <f>P80_C3_LAMINAR_cpcambiado!$B$1*($D$2)</f>
        <v>2.3912100000000001E-9</v>
      </c>
      <c r="AMX17" s="124">
        <f>P80_C3_LAMINAR_cpcambiado!$B$1*($D$2)</f>
        <v>2.3912100000000001E-9</v>
      </c>
      <c r="AMY17" s="124">
        <f>P80_C3_LAMINAR_cpcambiado!$B$1*($D$2)</f>
        <v>2.3912100000000001E-9</v>
      </c>
      <c r="AMZ17" s="124">
        <f>P80_C3_LAMINAR_cpcambiado!$B$1*($D$2)</f>
        <v>2.3912100000000001E-9</v>
      </c>
      <c r="ANA17" s="124">
        <f>P80_C3_LAMINAR_cpcambiado!$B$1*($D$2)</f>
        <v>2.3912100000000001E-9</v>
      </c>
      <c r="ANB17" s="124">
        <f>P80_C3_LAMINAR_cpcambiado!$B$1*($D$2)</f>
        <v>2.3912100000000001E-9</v>
      </c>
      <c r="ANC17" s="124">
        <f>P80_C3_LAMINAR_cpcambiado!$B$1*($D$2)</f>
        <v>2.3912100000000001E-9</v>
      </c>
      <c r="AND17" s="124">
        <f>P80_C3_LAMINAR_cpcambiado!$B$1*($D$2)</f>
        <v>2.3912100000000001E-9</v>
      </c>
      <c r="ANE17" s="124">
        <f>P80_C3_LAMINAR_cpcambiado!$B$1*($D$2)</f>
        <v>2.3912100000000001E-9</v>
      </c>
      <c r="ANF17" s="124">
        <f>P80_C3_LAMINAR_cpcambiado!$B$1*($D$2)</f>
        <v>2.3912100000000001E-9</v>
      </c>
      <c r="ANG17" s="124">
        <f>P80_C3_LAMINAR_cpcambiado!$B$1*($B$2)</f>
        <v>2.1255199999999999E-9</v>
      </c>
      <c r="ANH17" s="167">
        <f t="shared" si="79"/>
        <v>0</v>
      </c>
      <c r="ANI17" s="167">
        <f t="shared" si="2"/>
        <v>0</v>
      </c>
      <c r="ANJ17" s="167">
        <f t="shared" si="2"/>
        <v>0</v>
      </c>
      <c r="ANK17" s="167">
        <f t="shared" si="2"/>
        <v>0</v>
      </c>
      <c r="ANL17" s="167">
        <f t="shared" si="2"/>
        <v>0</v>
      </c>
      <c r="ANM17" s="167">
        <f t="shared" si="2"/>
        <v>0</v>
      </c>
      <c r="ANN17" s="167">
        <f t="shared" si="2"/>
        <v>0</v>
      </c>
      <c r="ANO17" s="167">
        <f t="shared" si="2"/>
        <v>0</v>
      </c>
      <c r="ANP17" s="167">
        <f t="shared" si="2"/>
        <v>0</v>
      </c>
      <c r="ANQ17" s="167">
        <f t="shared" si="2"/>
        <v>0</v>
      </c>
      <c r="ANR17" s="167">
        <f t="shared" si="2"/>
        <v>0</v>
      </c>
      <c r="ANS17" s="167">
        <f t="shared" si="2"/>
        <v>0</v>
      </c>
      <c r="ANT17" s="167">
        <f t="shared" si="2"/>
        <v>0</v>
      </c>
      <c r="ANU17" s="167">
        <f t="shared" si="2"/>
        <v>0</v>
      </c>
      <c r="ANV17" s="167">
        <f t="shared" si="2"/>
        <v>0</v>
      </c>
      <c r="ANW17" s="167">
        <f t="shared" si="2"/>
        <v>0</v>
      </c>
      <c r="ANX17" s="167">
        <f t="shared" si="2"/>
        <v>0</v>
      </c>
      <c r="ANY17" s="167">
        <f t="shared" si="3"/>
        <v>0</v>
      </c>
      <c r="ANZ17" s="167">
        <f t="shared" si="3"/>
        <v>0</v>
      </c>
      <c r="AOA17" s="167">
        <f t="shared" si="3"/>
        <v>0</v>
      </c>
      <c r="AOB17" s="167">
        <f t="shared" si="3"/>
        <v>0</v>
      </c>
      <c r="AOC17" s="167">
        <f t="shared" si="3"/>
        <v>0</v>
      </c>
      <c r="AOD17" s="167">
        <f t="shared" si="3"/>
        <v>0</v>
      </c>
      <c r="AOE17" s="167">
        <f t="shared" si="3"/>
        <v>0</v>
      </c>
      <c r="AOF17" s="167">
        <f t="shared" si="3"/>
        <v>0</v>
      </c>
      <c r="AOG17" s="167">
        <f t="shared" si="3"/>
        <v>0</v>
      </c>
      <c r="AOH17" s="167">
        <f t="shared" si="3"/>
        <v>0</v>
      </c>
      <c r="AOI17" s="167">
        <f t="shared" si="3"/>
        <v>0</v>
      </c>
      <c r="AOJ17" s="167">
        <f t="shared" si="3"/>
        <v>0</v>
      </c>
      <c r="AOK17" s="167">
        <f t="shared" si="3"/>
        <v>0</v>
      </c>
      <c r="AOL17" s="167">
        <f t="shared" si="3"/>
        <v>0</v>
      </c>
      <c r="AOM17" s="167">
        <f t="shared" si="3"/>
        <v>0</v>
      </c>
      <c r="AON17" s="167">
        <f t="shared" si="3"/>
        <v>0</v>
      </c>
      <c r="AOO17" s="167">
        <f t="shared" si="4"/>
        <v>0</v>
      </c>
      <c r="AOP17" s="167">
        <f t="shared" si="4"/>
        <v>0</v>
      </c>
      <c r="AOQ17" s="167">
        <f t="shared" si="4"/>
        <v>0</v>
      </c>
      <c r="AOR17" s="167">
        <f t="shared" si="4"/>
        <v>0</v>
      </c>
      <c r="AOS17" s="167">
        <f t="shared" si="4"/>
        <v>0</v>
      </c>
      <c r="AOT17" s="167">
        <f t="shared" si="4"/>
        <v>0</v>
      </c>
      <c r="AOU17" s="167">
        <f t="shared" si="4"/>
        <v>0</v>
      </c>
      <c r="AOV17" s="167">
        <f t="shared" si="4"/>
        <v>0</v>
      </c>
      <c r="AOW17" s="167">
        <f t="shared" si="4"/>
        <v>0</v>
      </c>
      <c r="AOX17" s="167">
        <f t="shared" si="4"/>
        <v>0</v>
      </c>
      <c r="AOY17" s="167">
        <f t="shared" si="4"/>
        <v>0</v>
      </c>
      <c r="AOZ17" s="167">
        <f t="shared" si="4"/>
        <v>0</v>
      </c>
      <c r="APA17" s="167">
        <f t="shared" si="4"/>
        <v>0</v>
      </c>
      <c r="APB17" s="167">
        <f t="shared" si="4"/>
        <v>0</v>
      </c>
      <c r="APC17" s="167">
        <f t="shared" si="4"/>
        <v>0</v>
      </c>
      <c r="APD17" s="167">
        <f t="shared" si="4"/>
        <v>0</v>
      </c>
      <c r="APE17" s="167">
        <f t="shared" si="5"/>
        <v>0</v>
      </c>
      <c r="APF17" s="167">
        <f t="shared" si="5"/>
        <v>0</v>
      </c>
      <c r="APG17" s="167">
        <f t="shared" si="5"/>
        <v>0</v>
      </c>
      <c r="APH17" s="167">
        <f t="shared" si="5"/>
        <v>0</v>
      </c>
      <c r="API17" s="167">
        <f t="shared" si="5"/>
        <v>0</v>
      </c>
      <c r="APJ17" s="167">
        <f t="shared" si="5"/>
        <v>0</v>
      </c>
      <c r="APK17" s="167">
        <f t="shared" si="5"/>
        <v>0</v>
      </c>
      <c r="APL17" s="167">
        <f t="shared" si="5"/>
        <v>0</v>
      </c>
      <c r="APM17" s="167">
        <f t="shared" si="5"/>
        <v>0</v>
      </c>
      <c r="APN17" s="167">
        <f t="shared" si="5"/>
        <v>0</v>
      </c>
      <c r="APO17" s="167">
        <f t="shared" si="5"/>
        <v>0</v>
      </c>
      <c r="APP17" s="167">
        <f t="shared" si="5"/>
        <v>0</v>
      </c>
      <c r="APQ17" s="167">
        <f t="shared" si="5"/>
        <v>0</v>
      </c>
      <c r="APR17" s="167">
        <f t="shared" si="5"/>
        <v>0</v>
      </c>
      <c r="APS17" s="167">
        <f t="shared" si="5"/>
        <v>0</v>
      </c>
      <c r="APT17" s="167">
        <f t="shared" si="5"/>
        <v>0</v>
      </c>
      <c r="APU17" s="162">
        <f t="shared" si="6"/>
        <v>0</v>
      </c>
      <c r="APV17" s="162">
        <f t="shared" si="6"/>
        <v>0</v>
      </c>
      <c r="APW17" s="162">
        <f t="shared" si="6"/>
        <v>0</v>
      </c>
      <c r="APX17" s="162">
        <f t="shared" si="6"/>
        <v>0</v>
      </c>
      <c r="APY17" s="162">
        <f t="shared" si="6"/>
        <v>0</v>
      </c>
      <c r="APZ17" s="162">
        <f t="shared" si="6"/>
        <v>0</v>
      </c>
      <c r="AQA17" s="162">
        <f t="shared" si="6"/>
        <v>0</v>
      </c>
      <c r="AQB17" s="162">
        <f t="shared" si="6"/>
        <v>0</v>
      </c>
      <c r="AQC17" s="162">
        <f t="shared" si="6"/>
        <v>0</v>
      </c>
      <c r="AQD17" s="162">
        <f t="shared" si="6"/>
        <v>0</v>
      </c>
      <c r="AQE17" s="162">
        <f t="shared" si="6"/>
        <v>0</v>
      </c>
      <c r="AQF17" s="162">
        <f t="shared" si="6"/>
        <v>0</v>
      </c>
      <c r="AQG17" s="162">
        <f t="shared" si="6"/>
        <v>0</v>
      </c>
      <c r="AQH17" s="162">
        <f t="shared" si="6"/>
        <v>0</v>
      </c>
      <c r="AQI17" s="162">
        <f t="shared" si="6"/>
        <v>0</v>
      </c>
      <c r="AQJ17" s="162">
        <f t="shared" si="6"/>
        <v>0</v>
      </c>
      <c r="AQK17" s="162">
        <f t="shared" si="94"/>
        <v>0</v>
      </c>
      <c r="AQL17" s="162">
        <f t="shared" si="94"/>
        <v>0</v>
      </c>
      <c r="AQM17" s="162">
        <f t="shared" si="94"/>
        <v>0</v>
      </c>
      <c r="AQN17" s="162">
        <f t="shared" si="94"/>
        <v>0</v>
      </c>
      <c r="AQO17" s="162">
        <f t="shared" si="94"/>
        <v>0</v>
      </c>
      <c r="AQP17" s="162">
        <f t="shared" si="94"/>
        <v>0</v>
      </c>
      <c r="AQQ17" s="162">
        <f t="shared" si="94"/>
        <v>0</v>
      </c>
      <c r="AQR17" s="162">
        <f t="shared" si="94"/>
        <v>0</v>
      </c>
      <c r="AQS17" s="162">
        <f t="shared" si="94"/>
        <v>0</v>
      </c>
      <c r="AQT17" s="162">
        <f t="shared" si="94"/>
        <v>0</v>
      </c>
      <c r="AQU17" s="162">
        <f t="shared" si="94"/>
        <v>0</v>
      </c>
      <c r="AQV17" s="162">
        <f t="shared" si="94"/>
        <v>0</v>
      </c>
      <c r="AQW17" s="162">
        <f t="shared" si="94"/>
        <v>0</v>
      </c>
      <c r="AQX17" s="162">
        <f t="shared" si="94"/>
        <v>0</v>
      </c>
      <c r="AQY17" s="162">
        <f t="shared" si="94"/>
        <v>0</v>
      </c>
      <c r="AQZ17" s="162">
        <f t="shared" si="94"/>
        <v>0</v>
      </c>
      <c r="ARA17" s="162">
        <f t="shared" si="95"/>
        <v>0</v>
      </c>
      <c r="ARB17" s="162">
        <f t="shared" si="95"/>
        <v>0</v>
      </c>
      <c r="ARC17" s="162">
        <f t="shared" si="95"/>
        <v>0</v>
      </c>
      <c r="ARD17" s="162">
        <f t="shared" si="95"/>
        <v>0</v>
      </c>
      <c r="ARE17" s="162">
        <f t="shared" si="95"/>
        <v>0</v>
      </c>
      <c r="ARF17" s="162">
        <f t="shared" si="95"/>
        <v>0</v>
      </c>
      <c r="ARG17" s="162">
        <f t="shared" si="95"/>
        <v>0</v>
      </c>
      <c r="ARH17" s="162">
        <f t="shared" si="95"/>
        <v>0</v>
      </c>
      <c r="ARI17" s="162">
        <f t="shared" si="95"/>
        <v>0</v>
      </c>
      <c r="ARJ17" s="162">
        <f t="shared" si="95"/>
        <v>0</v>
      </c>
      <c r="ARK17" s="162">
        <f t="shared" si="95"/>
        <v>0</v>
      </c>
      <c r="ARL17" s="162">
        <f t="shared" si="95"/>
        <v>0</v>
      </c>
      <c r="ARM17" s="162">
        <f t="shared" si="95"/>
        <v>0</v>
      </c>
      <c r="ARN17" s="162">
        <f t="shared" si="95"/>
        <v>0</v>
      </c>
      <c r="ARO17" s="162">
        <f t="shared" si="95"/>
        <v>0</v>
      </c>
      <c r="ARP17" s="162">
        <f t="shared" si="95"/>
        <v>0</v>
      </c>
      <c r="ARQ17" s="162">
        <f t="shared" si="96"/>
        <v>0</v>
      </c>
      <c r="ARR17" s="162">
        <f t="shared" si="96"/>
        <v>0</v>
      </c>
      <c r="ARS17" s="162">
        <f t="shared" si="96"/>
        <v>0</v>
      </c>
      <c r="ART17" s="162">
        <f t="shared" si="96"/>
        <v>0</v>
      </c>
      <c r="ARU17" s="162">
        <f t="shared" si="96"/>
        <v>0</v>
      </c>
      <c r="ARV17" s="162">
        <f t="shared" si="96"/>
        <v>0</v>
      </c>
      <c r="ARW17" s="162">
        <f t="shared" si="96"/>
        <v>0</v>
      </c>
      <c r="ARX17" s="162">
        <f t="shared" si="96"/>
        <v>0</v>
      </c>
      <c r="ARY17" s="162">
        <f t="shared" si="96"/>
        <v>0</v>
      </c>
      <c r="ARZ17" s="162">
        <f t="shared" si="96"/>
        <v>0</v>
      </c>
      <c r="ASA17" s="162">
        <f t="shared" si="96"/>
        <v>0</v>
      </c>
      <c r="ASB17" s="162">
        <f t="shared" si="96"/>
        <v>0</v>
      </c>
      <c r="ASC17" s="162">
        <f t="shared" si="96"/>
        <v>0</v>
      </c>
      <c r="ASD17" s="162">
        <f t="shared" si="96"/>
        <v>0</v>
      </c>
      <c r="ASE17" s="162">
        <f t="shared" si="96"/>
        <v>0</v>
      </c>
      <c r="ASF17" s="162">
        <f t="shared" si="96"/>
        <v>0</v>
      </c>
      <c r="ASG17" s="162">
        <f t="shared" si="90"/>
        <v>0</v>
      </c>
      <c r="ASH17" s="169" t="e">
        <f t="shared" si="11"/>
        <v>#DIV/0!</v>
      </c>
      <c r="ASI17" s="169" t="e">
        <f t="shared" si="11"/>
        <v>#DIV/0!</v>
      </c>
      <c r="ASJ17" s="169" t="e">
        <f t="shared" si="11"/>
        <v>#DIV/0!</v>
      </c>
      <c r="ASK17" s="169" t="e">
        <f t="shared" si="11"/>
        <v>#DIV/0!</v>
      </c>
      <c r="ASL17" s="169" t="e">
        <f t="shared" si="11"/>
        <v>#DIV/0!</v>
      </c>
      <c r="ASM17" s="169" t="e">
        <f t="shared" si="11"/>
        <v>#DIV/0!</v>
      </c>
      <c r="ASN17" s="169" t="e">
        <f t="shared" si="11"/>
        <v>#DIV/0!</v>
      </c>
      <c r="ASO17" s="169" t="e">
        <f t="shared" si="11"/>
        <v>#DIV/0!</v>
      </c>
      <c r="ASP17" s="169" t="e">
        <f t="shared" si="11"/>
        <v>#DIV/0!</v>
      </c>
      <c r="ASQ17" s="169" t="e">
        <f t="shared" si="11"/>
        <v>#DIV/0!</v>
      </c>
      <c r="ASR17" s="169" t="e">
        <f t="shared" si="11"/>
        <v>#DIV/0!</v>
      </c>
      <c r="ASS17" s="169" t="e">
        <f t="shared" si="11"/>
        <v>#DIV/0!</v>
      </c>
      <c r="AST17" s="169" t="e">
        <f t="shared" si="11"/>
        <v>#DIV/0!</v>
      </c>
      <c r="ASU17" s="169" t="e">
        <f t="shared" si="11"/>
        <v>#DIV/0!</v>
      </c>
      <c r="ASV17" s="169" t="e">
        <f t="shared" si="11"/>
        <v>#DIV/0!</v>
      </c>
      <c r="ASW17" s="169" t="e">
        <f t="shared" si="11"/>
        <v>#DIV/0!</v>
      </c>
      <c r="ASX17" s="169" t="e">
        <f t="shared" si="12"/>
        <v>#DIV/0!</v>
      </c>
      <c r="ASY17" s="169" t="e">
        <f t="shared" si="12"/>
        <v>#DIV/0!</v>
      </c>
      <c r="ASZ17" s="169" t="e">
        <f t="shared" si="12"/>
        <v>#DIV/0!</v>
      </c>
      <c r="ATA17" s="169" t="e">
        <f t="shared" si="12"/>
        <v>#DIV/0!</v>
      </c>
      <c r="ATB17" s="169" t="e">
        <f t="shared" si="12"/>
        <v>#DIV/0!</v>
      </c>
      <c r="ATC17" s="169" t="e">
        <f t="shared" si="12"/>
        <v>#DIV/0!</v>
      </c>
      <c r="ATD17" s="169" t="e">
        <f t="shared" si="12"/>
        <v>#DIV/0!</v>
      </c>
      <c r="ATE17" s="169" t="e">
        <f t="shared" si="12"/>
        <v>#DIV/0!</v>
      </c>
      <c r="ATF17" s="169" t="e">
        <f t="shared" si="12"/>
        <v>#DIV/0!</v>
      </c>
      <c r="ATG17" s="169" t="e">
        <f t="shared" si="12"/>
        <v>#DIV/0!</v>
      </c>
      <c r="ATH17" s="169" t="e">
        <f t="shared" si="12"/>
        <v>#DIV/0!</v>
      </c>
      <c r="ATI17" s="169" t="e">
        <f t="shared" si="12"/>
        <v>#DIV/0!</v>
      </c>
      <c r="ATJ17" s="169" t="e">
        <f t="shared" si="12"/>
        <v>#DIV/0!</v>
      </c>
      <c r="ATK17" s="169" t="e">
        <f t="shared" si="12"/>
        <v>#DIV/0!</v>
      </c>
      <c r="ATL17" s="169" t="e">
        <f t="shared" si="12"/>
        <v>#DIV/0!</v>
      </c>
      <c r="ATM17" s="169" t="e">
        <f t="shared" si="12"/>
        <v>#DIV/0!</v>
      </c>
      <c r="ATN17" s="169" t="e">
        <f t="shared" si="13"/>
        <v>#DIV/0!</v>
      </c>
      <c r="ATO17" s="169" t="e">
        <f t="shared" si="13"/>
        <v>#DIV/0!</v>
      </c>
      <c r="ATP17" s="169" t="e">
        <f t="shared" si="13"/>
        <v>#DIV/0!</v>
      </c>
      <c r="ATQ17" s="169" t="e">
        <f t="shared" si="13"/>
        <v>#DIV/0!</v>
      </c>
      <c r="ATR17" s="169" t="e">
        <f t="shared" si="13"/>
        <v>#DIV/0!</v>
      </c>
      <c r="ATS17" s="169" t="e">
        <f t="shared" si="13"/>
        <v>#DIV/0!</v>
      </c>
      <c r="ATT17" s="169" t="e">
        <f t="shared" si="13"/>
        <v>#DIV/0!</v>
      </c>
      <c r="ATU17" s="169" t="e">
        <f t="shared" si="13"/>
        <v>#DIV/0!</v>
      </c>
      <c r="ATV17" s="169" t="e">
        <f t="shared" si="13"/>
        <v>#DIV/0!</v>
      </c>
      <c r="ATW17" s="169" t="e">
        <f t="shared" si="13"/>
        <v>#DIV/0!</v>
      </c>
      <c r="ATX17" s="169" t="e">
        <f t="shared" si="13"/>
        <v>#DIV/0!</v>
      </c>
      <c r="ATY17" s="169" t="e">
        <f t="shared" si="13"/>
        <v>#DIV/0!</v>
      </c>
      <c r="ATZ17" s="169" t="e">
        <f t="shared" si="13"/>
        <v>#DIV/0!</v>
      </c>
      <c r="AUA17" s="169" t="e">
        <f t="shared" si="13"/>
        <v>#DIV/0!</v>
      </c>
      <c r="AUB17" s="169" t="e">
        <f t="shared" si="13"/>
        <v>#DIV/0!</v>
      </c>
      <c r="AUC17" s="169" t="e">
        <f t="shared" si="13"/>
        <v>#DIV/0!</v>
      </c>
      <c r="AUD17" s="169" t="e">
        <f t="shared" si="14"/>
        <v>#DIV/0!</v>
      </c>
      <c r="AUE17" s="169" t="e">
        <f t="shared" si="14"/>
        <v>#DIV/0!</v>
      </c>
      <c r="AUF17" s="169" t="e">
        <f t="shared" si="14"/>
        <v>#DIV/0!</v>
      </c>
      <c r="AUG17" s="169" t="e">
        <f t="shared" si="14"/>
        <v>#DIV/0!</v>
      </c>
      <c r="AUH17" s="169" t="e">
        <f t="shared" si="14"/>
        <v>#DIV/0!</v>
      </c>
      <c r="AUI17" s="169" t="e">
        <f t="shared" si="14"/>
        <v>#DIV/0!</v>
      </c>
      <c r="AUJ17" s="169" t="e">
        <f t="shared" si="14"/>
        <v>#DIV/0!</v>
      </c>
      <c r="AUK17" s="169" t="e">
        <f t="shared" si="14"/>
        <v>#DIV/0!</v>
      </c>
      <c r="AUL17" s="169" t="e">
        <f t="shared" si="14"/>
        <v>#DIV/0!</v>
      </c>
      <c r="AUM17" s="169" t="e">
        <f t="shared" si="14"/>
        <v>#DIV/0!</v>
      </c>
      <c r="AUN17" s="169" t="e">
        <f t="shared" si="14"/>
        <v>#DIV/0!</v>
      </c>
      <c r="AUO17" s="169" t="e">
        <f t="shared" si="14"/>
        <v>#DIV/0!</v>
      </c>
      <c r="AUP17" s="169" t="e">
        <f t="shared" si="14"/>
        <v>#DIV/0!</v>
      </c>
      <c r="AUQ17" s="169" t="e">
        <f t="shared" si="14"/>
        <v>#DIV/0!</v>
      </c>
      <c r="AUR17" s="169" t="e">
        <f t="shared" si="14"/>
        <v>#DIV/0!</v>
      </c>
      <c r="AUS17" s="169" t="e">
        <f t="shared" si="14"/>
        <v>#DIV/0!</v>
      </c>
      <c r="AUT17" s="169" t="e">
        <f t="shared" si="15"/>
        <v>#DIV/0!</v>
      </c>
      <c r="AUU17" s="162" t="e">
        <f t="shared" si="16"/>
        <v>#DIV/0!</v>
      </c>
      <c r="AUV17" s="162" t="e">
        <f t="shared" si="16"/>
        <v>#DIV/0!</v>
      </c>
      <c r="AUW17" s="162" t="e">
        <f t="shared" si="16"/>
        <v>#DIV/0!</v>
      </c>
      <c r="AUX17" s="162" t="e">
        <f t="shared" si="16"/>
        <v>#DIV/0!</v>
      </c>
      <c r="AUY17" s="162" t="e">
        <f t="shared" si="16"/>
        <v>#DIV/0!</v>
      </c>
      <c r="AUZ17" s="162" t="e">
        <f t="shared" si="16"/>
        <v>#DIV/0!</v>
      </c>
      <c r="AVA17" s="162" t="e">
        <f t="shared" si="16"/>
        <v>#DIV/0!</v>
      </c>
      <c r="AVB17" s="162" t="e">
        <f t="shared" si="16"/>
        <v>#DIV/0!</v>
      </c>
      <c r="AVC17" s="162" t="e">
        <f t="shared" si="16"/>
        <v>#DIV/0!</v>
      </c>
      <c r="AVD17" s="162" t="e">
        <f t="shared" si="16"/>
        <v>#DIV/0!</v>
      </c>
      <c r="AVE17" s="162" t="e">
        <f t="shared" si="16"/>
        <v>#DIV/0!</v>
      </c>
      <c r="AVF17" s="162" t="e">
        <f t="shared" si="16"/>
        <v>#DIV/0!</v>
      </c>
      <c r="AVG17" s="162" t="e">
        <f t="shared" si="16"/>
        <v>#DIV/0!</v>
      </c>
      <c r="AVH17" s="162" t="e">
        <f t="shared" si="16"/>
        <v>#DIV/0!</v>
      </c>
      <c r="AVI17" s="162" t="e">
        <f t="shared" si="16"/>
        <v>#DIV/0!</v>
      </c>
      <c r="AVJ17" s="162" t="e">
        <f t="shared" si="16"/>
        <v>#DIV/0!</v>
      </c>
      <c r="AVK17" s="162" t="e">
        <f t="shared" si="17"/>
        <v>#DIV/0!</v>
      </c>
      <c r="AVL17" s="162" t="e">
        <f t="shared" si="17"/>
        <v>#DIV/0!</v>
      </c>
      <c r="AVM17" s="162" t="e">
        <f t="shared" si="17"/>
        <v>#DIV/0!</v>
      </c>
      <c r="AVN17" s="162" t="e">
        <f t="shared" si="17"/>
        <v>#DIV/0!</v>
      </c>
      <c r="AVO17" s="162" t="e">
        <f t="shared" si="17"/>
        <v>#DIV/0!</v>
      </c>
      <c r="AVP17" s="162" t="e">
        <f t="shared" si="17"/>
        <v>#DIV/0!</v>
      </c>
      <c r="AVQ17" s="162" t="e">
        <f t="shared" si="17"/>
        <v>#DIV/0!</v>
      </c>
      <c r="AVR17" s="162" t="e">
        <f t="shared" si="17"/>
        <v>#DIV/0!</v>
      </c>
      <c r="AVS17" s="162" t="e">
        <f t="shared" si="17"/>
        <v>#DIV/0!</v>
      </c>
      <c r="AVT17" s="162" t="e">
        <f t="shared" si="17"/>
        <v>#DIV/0!</v>
      </c>
      <c r="AVU17" s="162" t="e">
        <f t="shared" si="17"/>
        <v>#DIV/0!</v>
      </c>
      <c r="AVV17" s="162" t="e">
        <f t="shared" si="17"/>
        <v>#DIV/0!</v>
      </c>
      <c r="AVW17" s="162" t="e">
        <f t="shared" si="17"/>
        <v>#DIV/0!</v>
      </c>
      <c r="AVX17" s="162" t="e">
        <f t="shared" si="17"/>
        <v>#DIV/0!</v>
      </c>
      <c r="AVY17" s="162" t="e">
        <f t="shared" si="17"/>
        <v>#DIV/0!</v>
      </c>
      <c r="AVZ17" s="162" t="e">
        <f t="shared" si="17"/>
        <v>#DIV/0!</v>
      </c>
      <c r="AWA17" s="162" t="e">
        <f t="shared" si="18"/>
        <v>#DIV/0!</v>
      </c>
      <c r="AWB17" s="162" t="e">
        <f t="shared" si="18"/>
        <v>#DIV/0!</v>
      </c>
      <c r="AWC17" s="162" t="e">
        <f t="shared" si="18"/>
        <v>#DIV/0!</v>
      </c>
      <c r="AWD17" s="162" t="e">
        <f t="shared" si="18"/>
        <v>#DIV/0!</v>
      </c>
      <c r="AWE17" s="162" t="e">
        <f t="shared" si="18"/>
        <v>#DIV/0!</v>
      </c>
      <c r="AWF17" s="162" t="e">
        <f t="shared" si="18"/>
        <v>#DIV/0!</v>
      </c>
      <c r="AWG17" s="162" t="e">
        <f t="shared" si="18"/>
        <v>#DIV/0!</v>
      </c>
      <c r="AWH17" s="162" t="e">
        <f t="shared" si="18"/>
        <v>#DIV/0!</v>
      </c>
      <c r="AWI17" s="162" t="e">
        <f t="shared" si="18"/>
        <v>#DIV/0!</v>
      </c>
      <c r="AWJ17" s="162" t="e">
        <f t="shared" si="18"/>
        <v>#DIV/0!</v>
      </c>
      <c r="AWK17" s="162" t="e">
        <f t="shared" si="18"/>
        <v>#DIV/0!</v>
      </c>
      <c r="AWL17" s="162" t="e">
        <f t="shared" si="18"/>
        <v>#DIV/0!</v>
      </c>
      <c r="AWM17" s="162" t="e">
        <f t="shared" si="18"/>
        <v>#DIV/0!</v>
      </c>
      <c r="AWN17" s="162" t="e">
        <f t="shared" si="18"/>
        <v>#DIV/0!</v>
      </c>
      <c r="AWO17" s="162" t="e">
        <f t="shared" si="18"/>
        <v>#DIV/0!</v>
      </c>
      <c r="AWP17" s="162" t="e">
        <f t="shared" si="18"/>
        <v>#DIV/0!</v>
      </c>
      <c r="AWQ17" s="162" t="e">
        <f t="shared" si="19"/>
        <v>#DIV/0!</v>
      </c>
      <c r="AWR17" s="162" t="e">
        <f t="shared" si="19"/>
        <v>#DIV/0!</v>
      </c>
      <c r="AWS17" s="162" t="e">
        <f t="shared" si="19"/>
        <v>#DIV/0!</v>
      </c>
      <c r="AWT17" s="162" t="e">
        <f t="shared" si="19"/>
        <v>#DIV/0!</v>
      </c>
      <c r="AWU17" s="162" t="e">
        <f t="shared" si="19"/>
        <v>#DIV/0!</v>
      </c>
      <c r="AWV17" s="162" t="e">
        <f t="shared" si="19"/>
        <v>#DIV/0!</v>
      </c>
      <c r="AWW17" s="162" t="e">
        <f t="shared" si="19"/>
        <v>#DIV/0!</v>
      </c>
      <c r="AWX17" s="162" t="e">
        <f t="shared" si="19"/>
        <v>#DIV/0!</v>
      </c>
      <c r="AWY17" s="162" t="e">
        <f t="shared" si="19"/>
        <v>#DIV/0!</v>
      </c>
      <c r="AWZ17" s="162" t="e">
        <f t="shared" si="19"/>
        <v>#DIV/0!</v>
      </c>
      <c r="AXA17" s="162" t="e">
        <f t="shared" si="19"/>
        <v>#DIV/0!</v>
      </c>
      <c r="AXB17" s="162" t="e">
        <f t="shared" si="19"/>
        <v>#DIV/0!</v>
      </c>
      <c r="AXC17" s="162" t="e">
        <f t="shared" si="19"/>
        <v>#DIV/0!</v>
      </c>
      <c r="AXD17" s="162" t="e">
        <f t="shared" si="19"/>
        <v>#DIV/0!</v>
      </c>
      <c r="AXE17" s="162" t="e">
        <f t="shared" si="19"/>
        <v>#DIV/0!</v>
      </c>
      <c r="AXF17" s="162" t="e">
        <f t="shared" si="19"/>
        <v>#DIV/0!</v>
      </c>
      <c r="AXG17" s="162" t="e">
        <f t="shared" si="20"/>
        <v>#DIV/0!</v>
      </c>
      <c r="AXH17" s="162" t="e">
        <f t="shared" si="20"/>
        <v>#DIV/0!</v>
      </c>
      <c r="AXI17" s="162" t="e">
        <f t="shared" si="20"/>
        <v>#DIV/0!</v>
      </c>
      <c r="AXJ17" s="162" t="e">
        <f t="shared" si="20"/>
        <v>#DIV/0!</v>
      </c>
      <c r="AXK17" s="171" t="e">
        <f t="shared" ref="AXK17:AZV17" si="118">-NP17/(AKU17*($B$17-AVERAGE(AUV17:AUW17)))</f>
        <v>#DIV/0!</v>
      </c>
      <c r="AXL17" s="98" t="e">
        <f t="shared" si="118"/>
        <v>#DIV/0!</v>
      </c>
      <c r="AXM17" s="98" t="e">
        <f t="shared" si="118"/>
        <v>#DIV/0!</v>
      </c>
      <c r="AXN17" s="98" t="e">
        <f t="shared" si="118"/>
        <v>#DIV/0!</v>
      </c>
      <c r="AXO17" s="98" t="e">
        <f t="shared" si="118"/>
        <v>#DIV/0!</v>
      </c>
      <c r="AXP17" s="98" t="e">
        <f t="shared" si="118"/>
        <v>#DIV/0!</v>
      </c>
      <c r="AXQ17" s="98" t="e">
        <f t="shared" si="118"/>
        <v>#DIV/0!</v>
      </c>
      <c r="AXR17" s="98" t="e">
        <f t="shared" si="118"/>
        <v>#DIV/0!</v>
      </c>
      <c r="AXS17" s="98" t="e">
        <f t="shared" si="118"/>
        <v>#DIV/0!</v>
      </c>
      <c r="AXT17" s="98" t="e">
        <f t="shared" si="118"/>
        <v>#DIV/0!</v>
      </c>
      <c r="AXU17" s="98" t="e">
        <f t="shared" si="118"/>
        <v>#DIV/0!</v>
      </c>
      <c r="AXV17" s="98" t="e">
        <f t="shared" si="118"/>
        <v>#DIV/0!</v>
      </c>
      <c r="AXW17" s="98" t="e">
        <f t="shared" si="118"/>
        <v>#DIV/0!</v>
      </c>
      <c r="AXX17" s="98" t="e">
        <f t="shared" si="118"/>
        <v>#DIV/0!</v>
      </c>
      <c r="AXY17" s="98" t="e">
        <f t="shared" si="118"/>
        <v>#DIV/0!</v>
      </c>
      <c r="AXZ17" s="98" t="e">
        <f t="shared" si="118"/>
        <v>#DIV/0!</v>
      </c>
      <c r="AYA17" s="98" t="e">
        <f t="shared" si="118"/>
        <v>#DIV/0!</v>
      </c>
      <c r="AYB17" s="98" t="e">
        <f t="shared" si="118"/>
        <v>#DIV/0!</v>
      </c>
      <c r="AYC17" s="98" t="e">
        <f t="shared" si="118"/>
        <v>#DIV/0!</v>
      </c>
      <c r="AYD17" s="98" t="e">
        <f t="shared" si="118"/>
        <v>#DIV/0!</v>
      </c>
      <c r="AYE17" s="98" t="e">
        <f t="shared" si="118"/>
        <v>#DIV/0!</v>
      </c>
      <c r="AYF17" s="98" t="e">
        <f t="shared" si="118"/>
        <v>#DIV/0!</v>
      </c>
      <c r="AYG17" s="98" t="e">
        <f t="shared" si="118"/>
        <v>#DIV/0!</v>
      </c>
      <c r="AYH17" s="98" t="e">
        <f t="shared" si="118"/>
        <v>#DIV/0!</v>
      </c>
      <c r="AYI17" s="98" t="e">
        <f t="shared" si="118"/>
        <v>#DIV/0!</v>
      </c>
      <c r="AYJ17" s="98" t="e">
        <f t="shared" si="118"/>
        <v>#DIV/0!</v>
      </c>
      <c r="AYK17" s="98" t="e">
        <f t="shared" si="118"/>
        <v>#DIV/0!</v>
      </c>
      <c r="AYL17" s="98" t="e">
        <f t="shared" si="118"/>
        <v>#DIV/0!</v>
      </c>
      <c r="AYM17" s="98" t="e">
        <f t="shared" si="118"/>
        <v>#DIV/0!</v>
      </c>
      <c r="AYN17" s="98" t="e">
        <f t="shared" si="118"/>
        <v>#DIV/0!</v>
      </c>
      <c r="AYO17" s="98" t="e">
        <f t="shared" si="118"/>
        <v>#DIV/0!</v>
      </c>
      <c r="AYP17" s="98" t="e">
        <f t="shared" si="118"/>
        <v>#DIV/0!</v>
      </c>
      <c r="AYQ17" s="98" t="e">
        <f t="shared" si="118"/>
        <v>#DIV/0!</v>
      </c>
      <c r="AYR17" s="98" t="e">
        <f t="shared" si="118"/>
        <v>#DIV/0!</v>
      </c>
      <c r="AYS17" s="98" t="e">
        <f t="shared" si="118"/>
        <v>#DIV/0!</v>
      </c>
      <c r="AYT17" s="98" t="e">
        <f t="shared" si="118"/>
        <v>#DIV/0!</v>
      </c>
      <c r="AYU17" s="98" t="e">
        <f t="shared" si="118"/>
        <v>#DIV/0!</v>
      </c>
      <c r="AYV17" s="98" t="e">
        <f t="shared" si="118"/>
        <v>#DIV/0!</v>
      </c>
      <c r="AYW17" s="98" t="e">
        <f t="shared" si="118"/>
        <v>#DIV/0!</v>
      </c>
      <c r="AYX17" s="98" t="e">
        <f t="shared" si="118"/>
        <v>#DIV/0!</v>
      </c>
      <c r="AYY17" s="98" t="e">
        <f t="shared" si="118"/>
        <v>#DIV/0!</v>
      </c>
      <c r="AYZ17" s="98" t="e">
        <f t="shared" si="118"/>
        <v>#DIV/0!</v>
      </c>
      <c r="AZA17" s="98" t="e">
        <f t="shared" si="118"/>
        <v>#DIV/0!</v>
      </c>
      <c r="AZB17" s="98" t="e">
        <f t="shared" si="118"/>
        <v>#DIV/0!</v>
      </c>
      <c r="AZC17" s="98" t="e">
        <f t="shared" si="118"/>
        <v>#DIV/0!</v>
      </c>
      <c r="AZD17" s="98" t="e">
        <f t="shared" si="118"/>
        <v>#DIV/0!</v>
      </c>
      <c r="AZE17" s="98" t="e">
        <f t="shared" si="118"/>
        <v>#DIV/0!</v>
      </c>
      <c r="AZF17" s="98" t="e">
        <f t="shared" si="118"/>
        <v>#DIV/0!</v>
      </c>
      <c r="AZG17" s="98" t="e">
        <f t="shared" si="118"/>
        <v>#DIV/0!</v>
      </c>
      <c r="AZH17" s="98" t="e">
        <f t="shared" si="118"/>
        <v>#DIV/0!</v>
      </c>
      <c r="AZI17" s="98" t="e">
        <f t="shared" si="118"/>
        <v>#DIV/0!</v>
      </c>
      <c r="AZJ17" s="98" t="e">
        <f t="shared" si="118"/>
        <v>#DIV/0!</v>
      </c>
      <c r="AZK17" s="98" t="e">
        <f t="shared" si="118"/>
        <v>#DIV/0!</v>
      </c>
      <c r="AZL17" s="98" t="e">
        <f t="shared" si="118"/>
        <v>#DIV/0!</v>
      </c>
      <c r="AZM17" s="98" t="e">
        <f t="shared" si="118"/>
        <v>#DIV/0!</v>
      </c>
      <c r="AZN17" s="98" t="e">
        <f t="shared" si="118"/>
        <v>#DIV/0!</v>
      </c>
      <c r="AZO17" s="98" t="e">
        <f t="shared" si="118"/>
        <v>#DIV/0!</v>
      </c>
      <c r="AZP17" s="98" t="e">
        <f t="shared" si="118"/>
        <v>#DIV/0!</v>
      </c>
      <c r="AZQ17" s="98" t="e">
        <f t="shared" si="118"/>
        <v>#DIV/0!</v>
      </c>
      <c r="AZR17" s="98" t="e">
        <f t="shared" si="118"/>
        <v>#DIV/0!</v>
      </c>
      <c r="AZS17" s="98" t="e">
        <f t="shared" si="118"/>
        <v>#DIV/0!</v>
      </c>
      <c r="AZT17" s="98" t="e">
        <f t="shared" si="118"/>
        <v>#DIV/0!</v>
      </c>
      <c r="AZU17" s="98" t="e">
        <f t="shared" si="118"/>
        <v>#DIV/0!</v>
      </c>
      <c r="AZV17" s="98" t="e">
        <f t="shared" si="118"/>
        <v>#DIV/0!</v>
      </c>
      <c r="AZW17" s="98" t="e">
        <f>-QB17/(ANG17*($B$17-AVERAGE(AXH17:AXI17)))</f>
        <v>#DIV/0!</v>
      </c>
      <c r="AZX17" s="162" t="e">
        <f t="shared" ref="AZX17:BCI17" si="119">-NP17/(SS17*($B$17-AVERAGE(AUU17:AUV17)))</f>
        <v>#DIV/0!</v>
      </c>
      <c r="AZY17" s="97" t="e">
        <f t="shared" si="119"/>
        <v>#DIV/0!</v>
      </c>
      <c r="AZZ17" s="97" t="e">
        <f t="shared" si="119"/>
        <v>#DIV/0!</v>
      </c>
      <c r="BAA17" s="97" t="e">
        <f t="shared" si="119"/>
        <v>#DIV/0!</v>
      </c>
      <c r="BAB17" s="97" t="e">
        <f t="shared" si="119"/>
        <v>#DIV/0!</v>
      </c>
      <c r="BAC17" s="97" t="e">
        <f t="shared" si="119"/>
        <v>#DIV/0!</v>
      </c>
      <c r="BAD17" s="97" t="e">
        <f t="shared" si="119"/>
        <v>#DIV/0!</v>
      </c>
      <c r="BAE17" s="97" t="e">
        <f t="shared" si="119"/>
        <v>#DIV/0!</v>
      </c>
      <c r="BAF17" s="97" t="e">
        <f t="shared" si="119"/>
        <v>#DIV/0!</v>
      </c>
      <c r="BAG17" s="97" t="e">
        <f t="shared" si="119"/>
        <v>#DIV/0!</v>
      </c>
      <c r="BAH17" s="97" t="e">
        <f t="shared" si="119"/>
        <v>#DIV/0!</v>
      </c>
      <c r="BAI17" s="97" t="e">
        <f t="shared" si="119"/>
        <v>#DIV/0!</v>
      </c>
      <c r="BAJ17" s="97" t="e">
        <f t="shared" si="119"/>
        <v>#DIV/0!</v>
      </c>
      <c r="BAK17" s="97" t="e">
        <f t="shared" si="119"/>
        <v>#DIV/0!</v>
      </c>
      <c r="BAL17" s="97" t="e">
        <f t="shared" si="119"/>
        <v>#DIV/0!</v>
      </c>
      <c r="BAM17" s="97" t="e">
        <f t="shared" si="119"/>
        <v>#DIV/0!</v>
      </c>
      <c r="BAN17" s="97" t="e">
        <f t="shared" si="119"/>
        <v>#DIV/0!</v>
      </c>
      <c r="BAO17" s="97" t="e">
        <f t="shared" si="119"/>
        <v>#DIV/0!</v>
      </c>
      <c r="BAP17" s="97" t="e">
        <f t="shared" si="119"/>
        <v>#DIV/0!</v>
      </c>
      <c r="BAQ17" s="97" t="e">
        <f t="shared" si="119"/>
        <v>#DIV/0!</v>
      </c>
      <c r="BAR17" s="97" t="e">
        <f t="shared" si="119"/>
        <v>#DIV/0!</v>
      </c>
      <c r="BAS17" s="97" t="e">
        <f t="shared" si="119"/>
        <v>#DIV/0!</v>
      </c>
      <c r="BAT17" s="97" t="e">
        <f t="shared" si="119"/>
        <v>#DIV/0!</v>
      </c>
      <c r="BAU17" s="97" t="e">
        <f t="shared" si="119"/>
        <v>#DIV/0!</v>
      </c>
      <c r="BAV17" s="97" t="e">
        <f t="shared" si="119"/>
        <v>#DIV/0!</v>
      </c>
      <c r="BAW17" s="97" t="e">
        <f t="shared" si="119"/>
        <v>#DIV/0!</v>
      </c>
      <c r="BAX17" s="97" t="e">
        <f t="shared" si="119"/>
        <v>#DIV/0!</v>
      </c>
      <c r="BAY17" s="97" t="e">
        <f t="shared" si="119"/>
        <v>#DIV/0!</v>
      </c>
      <c r="BAZ17" s="97" t="e">
        <f t="shared" si="119"/>
        <v>#DIV/0!</v>
      </c>
      <c r="BBA17" s="97" t="e">
        <f t="shared" si="119"/>
        <v>#DIV/0!</v>
      </c>
      <c r="BBB17" s="97" t="e">
        <f t="shared" si="119"/>
        <v>#DIV/0!</v>
      </c>
      <c r="BBC17" s="97" t="e">
        <f t="shared" si="119"/>
        <v>#DIV/0!</v>
      </c>
      <c r="BBD17" s="97" t="e">
        <f t="shared" si="119"/>
        <v>#DIV/0!</v>
      </c>
      <c r="BBE17" s="97" t="e">
        <f t="shared" si="119"/>
        <v>#DIV/0!</v>
      </c>
      <c r="BBF17" s="97" t="e">
        <f t="shared" si="119"/>
        <v>#DIV/0!</v>
      </c>
      <c r="BBG17" s="97" t="e">
        <f t="shared" si="119"/>
        <v>#DIV/0!</v>
      </c>
      <c r="BBH17" s="97" t="e">
        <f t="shared" si="119"/>
        <v>#DIV/0!</v>
      </c>
      <c r="BBI17" s="97" t="e">
        <f t="shared" si="119"/>
        <v>#DIV/0!</v>
      </c>
      <c r="BBJ17" s="97" t="e">
        <f t="shared" si="119"/>
        <v>#DIV/0!</v>
      </c>
      <c r="BBK17" s="97" t="e">
        <f t="shared" si="119"/>
        <v>#DIV/0!</v>
      </c>
      <c r="BBL17" s="97" t="e">
        <f t="shared" si="119"/>
        <v>#DIV/0!</v>
      </c>
      <c r="BBM17" s="97" t="e">
        <f t="shared" si="119"/>
        <v>#DIV/0!</v>
      </c>
      <c r="BBN17" s="97" t="e">
        <f t="shared" si="119"/>
        <v>#DIV/0!</v>
      </c>
      <c r="BBO17" s="97" t="e">
        <f t="shared" si="119"/>
        <v>#DIV/0!</v>
      </c>
      <c r="BBP17" s="97" t="e">
        <f t="shared" si="119"/>
        <v>#DIV/0!</v>
      </c>
      <c r="BBQ17" s="97" t="e">
        <f t="shared" si="119"/>
        <v>#DIV/0!</v>
      </c>
      <c r="BBR17" s="97" t="e">
        <f t="shared" si="119"/>
        <v>#DIV/0!</v>
      </c>
      <c r="BBS17" s="97" t="e">
        <f t="shared" si="119"/>
        <v>#DIV/0!</v>
      </c>
      <c r="BBT17" s="97" t="e">
        <f t="shared" si="119"/>
        <v>#DIV/0!</v>
      </c>
      <c r="BBU17" s="97" t="e">
        <f t="shared" si="119"/>
        <v>#DIV/0!</v>
      </c>
      <c r="BBV17" s="97" t="e">
        <f t="shared" si="119"/>
        <v>#DIV/0!</v>
      </c>
      <c r="BBW17" s="97" t="e">
        <f t="shared" si="119"/>
        <v>#DIV/0!</v>
      </c>
      <c r="BBX17" s="97" t="e">
        <f t="shared" si="119"/>
        <v>#DIV/0!</v>
      </c>
      <c r="BBY17" s="97" t="e">
        <f t="shared" si="119"/>
        <v>#DIV/0!</v>
      </c>
      <c r="BBZ17" s="97" t="e">
        <f t="shared" si="119"/>
        <v>#DIV/0!</v>
      </c>
      <c r="BCA17" s="97" t="e">
        <f t="shared" si="119"/>
        <v>#DIV/0!</v>
      </c>
      <c r="BCB17" s="97" t="e">
        <f t="shared" si="119"/>
        <v>#DIV/0!</v>
      </c>
      <c r="BCC17" s="97" t="e">
        <f t="shared" si="119"/>
        <v>#DIV/0!</v>
      </c>
      <c r="BCD17" s="97" t="e">
        <f t="shared" si="119"/>
        <v>#DIV/0!</v>
      </c>
      <c r="BCE17" s="97" t="e">
        <f t="shared" si="119"/>
        <v>#DIV/0!</v>
      </c>
      <c r="BCF17" s="97" t="e">
        <f t="shared" si="119"/>
        <v>#DIV/0!</v>
      </c>
      <c r="BCG17" s="97" t="e">
        <f t="shared" si="119"/>
        <v>#DIV/0!</v>
      </c>
      <c r="BCH17" s="97" t="e">
        <f t="shared" si="119"/>
        <v>#DIV/0!</v>
      </c>
      <c r="BCI17" s="97" t="e">
        <f t="shared" si="119"/>
        <v>#DIV/0!</v>
      </c>
      <c r="BCJ17" s="97" t="e">
        <f>-QB17/(VE17*($B$17-AVERAGE(AXG17:AXH17)))</f>
        <v>#DIV/0!</v>
      </c>
      <c r="BCK17" s="162" t="e">
        <f t="shared" ref="BCK17:BEV17" si="120">-NP17/(SS17*($B$17-300))</f>
        <v>#DIV/0!</v>
      </c>
      <c r="BCL17" s="97" t="e">
        <f t="shared" si="120"/>
        <v>#DIV/0!</v>
      </c>
      <c r="BCM17" s="97" t="e">
        <f t="shared" si="120"/>
        <v>#DIV/0!</v>
      </c>
      <c r="BCN17" s="97" t="e">
        <f t="shared" si="120"/>
        <v>#DIV/0!</v>
      </c>
      <c r="BCO17" s="97" t="e">
        <f t="shared" si="120"/>
        <v>#DIV/0!</v>
      </c>
      <c r="BCP17" s="97" t="e">
        <f t="shared" si="120"/>
        <v>#DIV/0!</v>
      </c>
      <c r="BCQ17" s="97" t="e">
        <f t="shared" si="120"/>
        <v>#DIV/0!</v>
      </c>
      <c r="BCR17" s="97" t="e">
        <f t="shared" si="120"/>
        <v>#DIV/0!</v>
      </c>
      <c r="BCS17" s="97" t="e">
        <f t="shared" si="120"/>
        <v>#DIV/0!</v>
      </c>
      <c r="BCT17" s="97" t="e">
        <f t="shared" si="120"/>
        <v>#DIV/0!</v>
      </c>
      <c r="BCU17" s="97" t="e">
        <f t="shared" si="120"/>
        <v>#DIV/0!</v>
      </c>
      <c r="BCV17" s="97" t="e">
        <f t="shared" si="120"/>
        <v>#DIV/0!</v>
      </c>
      <c r="BCW17" s="97" t="e">
        <f t="shared" si="120"/>
        <v>#DIV/0!</v>
      </c>
      <c r="BCX17" s="97" t="e">
        <f t="shared" si="120"/>
        <v>#DIV/0!</v>
      </c>
      <c r="BCY17" s="97" t="e">
        <f t="shared" si="120"/>
        <v>#DIV/0!</v>
      </c>
      <c r="BCZ17" s="97" t="e">
        <f t="shared" si="120"/>
        <v>#DIV/0!</v>
      </c>
      <c r="BDA17" s="97" t="e">
        <f t="shared" si="120"/>
        <v>#DIV/0!</v>
      </c>
      <c r="BDB17" s="97" t="e">
        <f t="shared" si="120"/>
        <v>#DIV/0!</v>
      </c>
      <c r="BDC17" s="97" t="e">
        <f t="shared" si="120"/>
        <v>#DIV/0!</v>
      </c>
      <c r="BDD17" s="97" t="e">
        <f t="shared" si="120"/>
        <v>#DIV/0!</v>
      </c>
      <c r="BDE17" s="97" t="e">
        <f t="shared" si="120"/>
        <v>#DIV/0!</v>
      </c>
      <c r="BDF17" s="97" t="e">
        <f t="shared" si="120"/>
        <v>#DIV/0!</v>
      </c>
      <c r="BDG17" s="97" t="e">
        <f t="shared" si="120"/>
        <v>#DIV/0!</v>
      </c>
      <c r="BDH17" s="97" t="e">
        <f t="shared" si="120"/>
        <v>#DIV/0!</v>
      </c>
      <c r="BDI17" s="97" t="e">
        <f t="shared" si="120"/>
        <v>#DIV/0!</v>
      </c>
      <c r="BDJ17" s="97" t="e">
        <f t="shared" si="120"/>
        <v>#DIV/0!</v>
      </c>
      <c r="BDK17" s="97" t="e">
        <f t="shared" si="120"/>
        <v>#DIV/0!</v>
      </c>
      <c r="BDL17" s="97" t="e">
        <f t="shared" si="120"/>
        <v>#DIV/0!</v>
      </c>
      <c r="BDM17" s="97" t="e">
        <f t="shared" si="120"/>
        <v>#DIV/0!</v>
      </c>
      <c r="BDN17" s="97" t="e">
        <f t="shared" si="120"/>
        <v>#DIV/0!</v>
      </c>
      <c r="BDO17" s="97" t="e">
        <f t="shared" si="120"/>
        <v>#DIV/0!</v>
      </c>
      <c r="BDP17" s="97" t="e">
        <f t="shared" si="120"/>
        <v>#DIV/0!</v>
      </c>
      <c r="BDQ17" s="97" t="e">
        <f t="shared" si="120"/>
        <v>#DIV/0!</v>
      </c>
      <c r="BDR17" s="97" t="e">
        <f t="shared" si="120"/>
        <v>#DIV/0!</v>
      </c>
      <c r="BDS17" s="97" t="e">
        <f t="shared" si="120"/>
        <v>#DIV/0!</v>
      </c>
      <c r="BDT17" s="97" t="e">
        <f t="shared" si="120"/>
        <v>#DIV/0!</v>
      </c>
      <c r="BDU17" s="97" t="e">
        <f t="shared" si="120"/>
        <v>#DIV/0!</v>
      </c>
      <c r="BDV17" s="97" t="e">
        <f t="shared" si="120"/>
        <v>#DIV/0!</v>
      </c>
      <c r="BDW17" s="97" t="e">
        <f t="shared" si="120"/>
        <v>#DIV/0!</v>
      </c>
      <c r="BDX17" s="97" t="e">
        <f t="shared" si="120"/>
        <v>#DIV/0!</v>
      </c>
      <c r="BDY17" s="97" t="e">
        <f t="shared" si="120"/>
        <v>#DIV/0!</v>
      </c>
      <c r="BDZ17" s="97" t="e">
        <f t="shared" si="120"/>
        <v>#DIV/0!</v>
      </c>
      <c r="BEA17" s="97" t="e">
        <f t="shared" si="120"/>
        <v>#DIV/0!</v>
      </c>
      <c r="BEB17" s="97" t="e">
        <f t="shared" si="120"/>
        <v>#DIV/0!</v>
      </c>
      <c r="BEC17" s="97" t="e">
        <f t="shared" si="120"/>
        <v>#DIV/0!</v>
      </c>
      <c r="BED17" s="97" t="e">
        <f t="shared" si="120"/>
        <v>#DIV/0!</v>
      </c>
      <c r="BEE17" s="97" t="e">
        <f t="shared" si="120"/>
        <v>#DIV/0!</v>
      </c>
      <c r="BEF17" s="97" t="e">
        <f t="shared" si="120"/>
        <v>#DIV/0!</v>
      </c>
      <c r="BEG17" s="97" t="e">
        <f t="shared" si="120"/>
        <v>#DIV/0!</v>
      </c>
      <c r="BEH17" s="97" t="e">
        <f t="shared" si="120"/>
        <v>#DIV/0!</v>
      </c>
      <c r="BEI17" s="97" t="e">
        <f t="shared" si="120"/>
        <v>#DIV/0!</v>
      </c>
      <c r="BEJ17" s="97" t="e">
        <f t="shared" si="120"/>
        <v>#DIV/0!</v>
      </c>
      <c r="BEK17" s="97" t="e">
        <f t="shared" si="120"/>
        <v>#DIV/0!</v>
      </c>
      <c r="BEL17" s="97" t="e">
        <f t="shared" si="120"/>
        <v>#DIV/0!</v>
      </c>
      <c r="BEM17" s="97" t="e">
        <f t="shared" si="120"/>
        <v>#DIV/0!</v>
      </c>
      <c r="BEN17" s="97" t="e">
        <f t="shared" si="120"/>
        <v>#DIV/0!</v>
      </c>
      <c r="BEO17" s="97" t="e">
        <f t="shared" si="120"/>
        <v>#DIV/0!</v>
      </c>
      <c r="BEP17" s="97" t="e">
        <f t="shared" si="120"/>
        <v>#DIV/0!</v>
      </c>
      <c r="BEQ17" s="97" t="e">
        <f t="shared" si="120"/>
        <v>#DIV/0!</v>
      </c>
      <c r="BER17" s="97" t="e">
        <f t="shared" si="120"/>
        <v>#DIV/0!</v>
      </c>
      <c r="BES17" s="97" t="e">
        <f t="shared" si="120"/>
        <v>#DIV/0!</v>
      </c>
      <c r="BET17" s="97" t="e">
        <f t="shared" si="120"/>
        <v>#DIV/0!</v>
      </c>
      <c r="BEU17" s="97" t="e">
        <f t="shared" si="120"/>
        <v>#DIV/0!</v>
      </c>
      <c r="BEV17" s="97" t="e">
        <f t="shared" si="120"/>
        <v>#DIV/0!</v>
      </c>
      <c r="BEW17" s="97" t="e">
        <f>-QB17/(VE17*($B$17-300))</f>
        <v>#DIV/0!</v>
      </c>
      <c r="BEX17" s="139" t="e">
        <f t="shared" si="24"/>
        <v>#DIV/0!</v>
      </c>
      <c r="BEY17" s="99" t="e">
        <f t="shared" si="24"/>
        <v>#DIV/0!</v>
      </c>
      <c r="BEZ17" s="99" t="e">
        <f t="shared" si="24"/>
        <v>#DIV/0!</v>
      </c>
      <c r="BFA17" s="99" t="e">
        <f t="shared" si="24"/>
        <v>#DIV/0!</v>
      </c>
      <c r="BFB17" s="99" t="e">
        <f t="shared" si="24"/>
        <v>#DIV/0!</v>
      </c>
      <c r="BFC17" s="99" t="e">
        <f t="shared" si="24"/>
        <v>#DIV/0!</v>
      </c>
      <c r="BFD17" s="99" t="e">
        <f t="shared" si="24"/>
        <v>#DIV/0!</v>
      </c>
      <c r="BFE17" s="99" t="e">
        <f t="shared" si="24"/>
        <v>#DIV/0!</v>
      </c>
      <c r="BFF17" s="99" t="e">
        <f t="shared" si="24"/>
        <v>#DIV/0!</v>
      </c>
      <c r="BFG17" s="99" t="e">
        <f t="shared" si="24"/>
        <v>#DIV/0!</v>
      </c>
      <c r="BFH17" s="99" t="e">
        <f t="shared" si="24"/>
        <v>#DIV/0!</v>
      </c>
      <c r="BFI17" s="99" t="e">
        <f t="shared" si="24"/>
        <v>#DIV/0!</v>
      </c>
      <c r="BFJ17" s="99" t="e">
        <f t="shared" si="24"/>
        <v>#DIV/0!</v>
      </c>
      <c r="BFK17" s="99" t="e">
        <f t="shared" si="24"/>
        <v>#DIV/0!</v>
      </c>
      <c r="BFL17" s="99" t="e">
        <f t="shared" si="24"/>
        <v>#DIV/0!</v>
      </c>
      <c r="BFM17" s="99" t="e">
        <f t="shared" si="24"/>
        <v>#DIV/0!</v>
      </c>
      <c r="BFN17" s="99" t="e">
        <f t="shared" si="25"/>
        <v>#DIV/0!</v>
      </c>
      <c r="BFO17" s="99" t="e">
        <f t="shared" si="25"/>
        <v>#DIV/0!</v>
      </c>
      <c r="BFP17" s="99" t="e">
        <f t="shared" si="25"/>
        <v>#DIV/0!</v>
      </c>
      <c r="BFQ17" s="99" t="e">
        <f t="shared" si="25"/>
        <v>#DIV/0!</v>
      </c>
      <c r="BFR17" s="99" t="e">
        <f t="shared" si="25"/>
        <v>#DIV/0!</v>
      </c>
      <c r="BFS17" s="99" t="e">
        <f t="shared" si="25"/>
        <v>#DIV/0!</v>
      </c>
      <c r="BFT17" s="99" t="e">
        <f t="shared" si="25"/>
        <v>#DIV/0!</v>
      </c>
      <c r="BFU17" s="99" t="e">
        <f t="shared" si="25"/>
        <v>#DIV/0!</v>
      </c>
      <c r="BFV17" s="99" t="e">
        <f t="shared" si="25"/>
        <v>#DIV/0!</v>
      </c>
      <c r="BFW17" s="99" t="e">
        <f t="shared" si="25"/>
        <v>#DIV/0!</v>
      </c>
      <c r="BFX17" s="99" t="e">
        <f t="shared" si="25"/>
        <v>#DIV/0!</v>
      </c>
      <c r="BFY17" s="99" t="e">
        <f t="shared" si="25"/>
        <v>#DIV/0!</v>
      </c>
      <c r="BFZ17" s="99" t="e">
        <f t="shared" si="25"/>
        <v>#DIV/0!</v>
      </c>
      <c r="BGA17" s="99" t="e">
        <f t="shared" si="25"/>
        <v>#DIV/0!</v>
      </c>
      <c r="BGB17" s="99" t="e">
        <f t="shared" si="25"/>
        <v>#DIV/0!</v>
      </c>
      <c r="BGC17" s="99" t="e">
        <f t="shared" si="25"/>
        <v>#DIV/0!</v>
      </c>
      <c r="BGD17" s="99" t="e">
        <f t="shared" si="26"/>
        <v>#DIV/0!</v>
      </c>
      <c r="BGE17" s="99" t="e">
        <f t="shared" si="26"/>
        <v>#DIV/0!</v>
      </c>
      <c r="BGF17" s="99" t="e">
        <f t="shared" si="26"/>
        <v>#DIV/0!</v>
      </c>
      <c r="BGG17" s="99" t="e">
        <f t="shared" si="26"/>
        <v>#DIV/0!</v>
      </c>
      <c r="BGH17" s="99" t="e">
        <f t="shared" si="26"/>
        <v>#DIV/0!</v>
      </c>
      <c r="BGI17" s="99" t="e">
        <f t="shared" si="26"/>
        <v>#DIV/0!</v>
      </c>
      <c r="BGJ17" s="99" t="e">
        <f t="shared" si="26"/>
        <v>#DIV/0!</v>
      </c>
      <c r="BGK17" s="99" t="e">
        <f t="shared" si="26"/>
        <v>#DIV/0!</v>
      </c>
      <c r="BGL17" s="99" t="e">
        <f t="shared" si="26"/>
        <v>#DIV/0!</v>
      </c>
      <c r="BGM17" s="99" t="e">
        <f t="shared" si="26"/>
        <v>#DIV/0!</v>
      </c>
      <c r="BGN17" s="99" t="e">
        <f t="shared" si="26"/>
        <v>#DIV/0!</v>
      </c>
      <c r="BGO17" s="99" t="e">
        <f t="shared" si="26"/>
        <v>#DIV/0!</v>
      </c>
      <c r="BGP17" s="99" t="e">
        <f t="shared" si="26"/>
        <v>#DIV/0!</v>
      </c>
      <c r="BGQ17" s="99" t="e">
        <f t="shared" si="26"/>
        <v>#DIV/0!</v>
      </c>
      <c r="BGR17" s="99" t="e">
        <f t="shared" si="26"/>
        <v>#DIV/0!</v>
      </c>
      <c r="BGS17" s="99" t="e">
        <f t="shared" si="26"/>
        <v>#DIV/0!</v>
      </c>
      <c r="BGT17" s="99" t="e">
        <f t="shared" si="27"/>
        <v>#DIV/0!</v>
      </c>
      <c r="BGU17" s="99" t="e">
        <f t="shared" si="27"/>
        <v>#DIV/0!</v>
      </c>
      <c r="BGV17" s="99" t="e">
        <f t="shared" si="27"/>
        <v>#DIV/0!</v>
      </c>
      <c r="BGW17" s="99" t="e">
        <f t="shared" si="27"/>
        <v>#DIV/0!</v>
      </c>
      <c r="BGX17" s="99" t="e">
        <f t="shared" si="27"/>
        <v>#DIV/0!</v>
      </c>
      <c r="BGY17" s="99" t="e">
        <f t="shared" si="27"/>
        <v>#DIV/0!</v>
      </c>
      <c r="BGZ17" s="99" t="e">
        <f t="shared" si="27"/>
        <v>#DIV/0!</v>
      </c>
      <c r="BHA17" s="99" t="e">
        <f t="shared" si="27"/>
        <v>#DIV/0!</v>
      </c>
      <c r="BHB17" s="99" t="e">
        <f t="shared" si="27"/>
        <v>#DIV/0!</v>
      </c>
      <c r="BHC17" s="99" t="e">
        <f t="shared" si="27"/>
        <v>#DIV/0!</v>
      </c>
      <c r="BHD17" s="99" t="e">
        <f t="shared" si="27"/>
        <v>#DIV/0!</v>
      </c>
      <c r="BHE17" s="99" t="e">
        <f t="shared" si="27"/>
        <v>#DIV/0!</v>
      </c>
      <c r="BHF17" s="99" t="e">
        <f t="shared" si="27"/>
        <v>#DIV/0!</v>
      </c>
      <c r="BHG17" s="99" t="e">
        <f t="shared" si="27"/>
        <v>#DIV/0!</v>
      </c>
      <c r="BHH17" s="99" t="e">
        <f t="shared" si="27"/>
        <v>#DIV/0!</v>
      </c>
      <c r="BHI17" s="99" t="e">
        <f t="shared" si="27"/>
        <v>#DIV/0!</v>
      </c>
      <c r="BHJ17" s="99" t="e">
        <f t="shared" si="28"/>
        <v>#DIV/0!</v>
      </c>
      <c r="BHK17" s="99" t="e">
        <f t="shared" si="28"/>
        <v>#DIV/0!</v>
      </c>
      <c r="BHL17" s="99" t="e">
        <f t="shared" si="28"/>
        <v>#DIV/0!</v>
      </c>
      <c r="BHM17" s="99" t="e">
        <f t="shared" si="28"/>
        <v>#DIV/0!</v>
      </c>
      <c r="BHN17" s="100" t="e">
        <f t="shared" si="29"/>
        <v>#DIV/0!</v>
      </c>
      <c r="BHO17" s="100" t="e">
        <f t="shared" si="29"/>
        <v>#DIV/0!</v>
      </c>
      <c r="BHP17" s="100" t="e">
        <f t="shared" si="29"/>
        <v>#DIV/0!</v>
      </c>
      <c r="BHQ17" s="100" t="e">
        <f t="shared" si="29"/>
        <v>#DIV/0!</v>
      </c>
      <c r="BHR17" s="100" t="e">
        <f t="shared" si="29"/>
        <v>#DIV/0!</v>
      </c>
      <c r="BHS17" s="100" t="e">
        <f t="shared" si="29"/>
        <v>#DIV/0!</v>
      </c>
      <c r="BHT17" s="100" t="e">
        <f t="shared" si="29"/>
        <v>#DIV/0!</v>
      </c>
      <c r="BHU17" s="100" t="e">
        <f t="shared" si="29"/>
        <v>#DIV/0!</v>
      </c>
      <c r="BHV17" s="100" t="e">
        <f t="shared" si="29"/>
        <v>#DIV/0!</v>
      </c>
      <c r="BHW17" s="100" t="e">
        <f t="shared" si="29"/>
        <v>#DIV/0!</v>
      </c>
      <c r="BHX17" s="100" t="e">
        <f t="shared" si="29"/>
        <v>#DIV/0!</v>
      </c>
      <c r="BHY17" s="100" t="e">
        <f t="shared" si="29"/>
        <v>#DIV/0!</v>
      </c>
      <c r="BHZ17" s="100" t="e">
        <f t="shared" si="29"/>
        <v>#DIV/0!</v>
      </c>
      <c r="BIA17" s="100" t="e">
        <f t="shared" si="29"/>
        <v>#DIV/0!</v>
      </c>
      <c r="BIB17" s="100" t="e">
        <f t="shared" si="29"/>
        <v>#DIV/0!</v>
      </c>
      <c r="BIC17" s="100" t="e">
        <f t="shared" si="29"/>
        <v>#DIV/0!</v>
      </c>
      <c r="BID17" s="100" t="e">
        <f t="shared" si="30"/>
        <v>#DIV/0!</v>
      </c>
      <c r="BIE17" s="100" t="e">
        <f t="shared" si="30"/>
        <v>#DIV/0!</v>
      </c>
      <c r="BIF17" s="100" t="e">
        <f t="shared" si="30"/>
        <v>#DIV/0!</v>
      </c>
      <c r="BIG17" s="100" t="e">
        <f t="shared" si="30"/>
        <v>#DIV/0!</v>
      </c>
      <c r="BIH17" s="100" t="e">
        <f t="shared" si="30"/>
        <v>#DIV/0!</v>
      </c>
      <c r="BII17" s="100" t="e">
        <f t="shared" si="30"/>
        <v>#DIV/0!</v>
      </c>
      <c r="BIJ17" s="100" t="e">
        <f t="shared" si="30"/>
        <v>#DIV/0!</v>
      </c>
      <c r="BIK17" s="100" t="e">
        <f t="shared" si="30"/>
        <v>#DIV/0!</v>
      </c>
      <c r="BIL17" s="100" t="e">
        <f t="shared" si="30"/>
        <v>#DIV/0!</v>
      </c>
      <c r="BIM17" s="100" t="e">
        <f t="shared" si="30"/>
        <v>#DIV/0!</v>
      </c>
      <c r="BIN17" s="100" t="e">
        <f t="shared" si="30"/>
        <v>#DIV/0!</v>
      </c>
      <c r="BIO17" s="100" t="e">
        <f t="shared" si="30"/>
        <v>#DIV/0!</v>
      </c>
      <c r="BIP17" s="100" t="e">
        <f t="shared" si="30"/>
        <v>#DIV/0!</v>
      </c>
      <c r="BIQ17" s="100" t="e">
        <f t="shared" si="30"/>
        <v>#DIV/0!</v>
      </c>
      <c r="BIR17" s="100" t="e">
        <f t="shared" si="30"/>
        <v>#DIV/0!</v>
      </c>
      <c r="BIS17" s="100" t="e">
        <f t="shared" si="30"/>
        <v>#DIV/0!</v>
      </c>
      <c r="BIT17" s="100" t="e">
        <f t="shared" si="31"/>
        <v>#DIV/0!</v>
      </c>
      <c r="BIU17" s="100" t="e">
        <f t="shared" si="31"/>
        <v>#DIV/0!</v>
      </c>
      <c r="BIV17" s="100" t="e">
        <f t="shared" si="31"/>
        <v>#DIV/0!</v>
      </c>
      <c r="BIW17" s="100" t="e">
        <f t="shared" si="31"/>
        <v>#DIV/0!</v>
      </c>
      <c r="BIX17" s="100" t="e">
        <f t="shared" si="31"/>
        <v>#DIV/0!</v>
      </c>
      <c r="BIY17" s="100" t="e">
        <f t="shared" si="31"/>
        <v>#DIV/0!</v>
      </c>
      <c r="BIZ17" s="100" t="e">
        <f t="shared" si="31"/>
        <v>#DIV/0!</v>
      </c>
      <c r="BJA17" s="100" t="e">
        <f t="shared" si="31"/>
        <v>#DIV/0!</v>
      </c>
      <c r="BJB17" s="100" t="e">
        <f t="shared" si="31"/>
        <v>#DIV/0!</v>
      </c>
      <c r="BJC17" s="100" t="e">
        <f t="shared" si="31"/>
        <v>#DIV/0!</v>
      </c>
      <c r="BJD17" s="100" t="e">
        <f t="shared" si="31"/>
        <v>#DIV/0!</v>
      </c>
      <c r="BJE17" s="100" t="e">
        <f t="shared" si="31"/>
        <v>#DIV/0!</v>
      </c>
      <c r="BJF17" s="100" t="e">
        <f t="shared" si="31"/>
        <v>#DIV/0!</v>
      </c>
      <c r="BJG17" s="100" t="e">
        <f t="shared" si="31"/>
        <v>#DIV/0!</v>
      </c>
      <c r="BJH17" s="100" t="e">
        <f t="shared" si="31"/>
        <v>#DIV/0!</v>
      </c>
      <c r="BJI17" s="100" t="e">
        <f t="shared" si="31"/>
        <v>#DIV/0!</v>
      </c>
      <c r="BJJ17" s="100" t="e">
        <f t="shared" si="32"/>
        <v>#DIV/0!</v>
      </c>
      <c r="BJK17" s="100" t="e">
        <f t="shared" si="32"/>
        <v>#DIV/0!</v>
      </c>
      <c r="BJL17" s="100" t="e">
        <f t="shared" si="32"/>
        <v>#DIV/0!</v>
      </c>
      <c r="BJM17" s="100" t="e">
        <f t="shared" si="32"/>
        <v>#DIV/0!</v>
      </c>
      <c r="BJN17" s="100" t="e">
        <f t="shared" si="32"/>
        <v>#DIV/0!</v>
      </c>
      <c r="BJO17" s="100" t="e">
        <f t="shared" si="32"/>
        <v>#DIV/0!</v>
      </c>
      <c r="BJP17" s="100" t="e">
        <f t="shared" si="32"/>
        <v>#DIV/0!</v>
      </c>
      <c r="BJQ17" s="100" t="e">
        <f t="shared" si="32"/>
        <v>#DIV/0!</v>
      </c>
      <c r="BJR17" s="100" t="e">
        <f t="shared" si="32"/>
        <v>#DIV/0!</v>
      </c>
      <c r="BJS17" s="100" t="e">
        <f t="shared" si="32"/>
        <v>#DIV/0!</v>
      </c>
      <c r="BJT17" s="100" t="e">
        <f t="shared" si="32"/>
        <v>#DIV/0!</v>
      </c>
      <c r="BJU17" s="100" t="e">
        <f t="shared" si="32"/>
        <v>#DIV/0!</v>
      </c>
      <c r="BJV17" s="100" t="e">
        <f t="shared" si="32"/>
        <v>#DIV/0!</v>
      </c>
      <c r="BJW17" s="100" t="e">
        <f t="shared" si="32"/>
        <v>#DIV/0!</v>
      </c>
      <c r="BJX17" s="100" t="e">
        <f t="shared" si="32"/>
        <v>#DIV/0!</v>
      </c>
      <c r="BJY17" s="100" t="e">
        <f t="shared" si="32"/>
        <v>#DIV/0!</v>
      </c>
      <c r="BJZ17" s="100" t="e">
        <f t="shared" si="33"/>
        <v>#DIV/0!</v>
      </c>
      <c r="BKA17" s="100" t="e">
        <f t="shared" si="33"/>
        <v>#DIV/0!</v>
      </c>
      <c r="BKB17" s="100" t="e">
        <f t="shared" si="33"/>
        <v>#DIV/0!</v>
      </c>
      <c r="BKC17" s="100" t="e">
        <f t="shared" si="33"/>
        <v>#DIV/0!</v>
      </c>
      <c r="BKD17" s="160" t="e">
        <f t="shared" si="34"/>
        <v>#DIV/0!</v>
      </c>
      <c r="BKE17" s="100" t="e">
        <f t="shared" si="34"/>
        <v>#DIV/0!</v>
      </c>
      <c r="BKF17" s="100" t="e">
        <f t="shared" si="34"/>
        <v>#DIV/0!</v>
      </c>
      <c r="BKG17" s="100" t="e">
        <f t="shared" si="34"/>
        <v>#DIV/0!</v>
      </c>
      <c r="BKH17" s="100" t="e">
        <f t="shared" si="34"/>
        <v>#DIV/0!</v>
      </c>
      <c r="BKI17" s="100" t="e">
        <f t="shared" si="34"/>
        <v>#DIV/0!</v>
      </c>
      <c r="BKJ17" s="100" t="e">
        <f t="shared" si="34"/>
        <v>#DIV/0!</v>
      </c>
      <c r="BKK17" s="100" t="e">
        <f t="shared" si="34"/>
        <v>#DIV/0!</v>
      </c>
      <c r="BKL17" s="100" t="e">
        <f t="shared" si="34"/>
        <v>#DIV/0!</v>
      </c>
      <c r="BKM17" s="100" t="e">
        <f t="shared" si="34"/>
        <v>#DIV/0!</v>
      </c>
      <c r="BKN17" s="100" t="e">
        <f t="shared" si="34"/>
        <v>#DIV/0!</v>
      </c>
      <c r="BKO17" s="100" t="e">
        <f t="shared" si="34"/>
        <v>#DIV/0!</v>
      </c>
      <c r="BKP17" s="100" t="e">
        <f t="shared" si="34"/>
        <v>#DIV/0!</v>
      </c>
      <c r="BKQ17" s="100" t="e">
        <f t="shared" si="34"/>
        <v>#DIV/0!</v>
      </c>
      <c r="BKR17" s="100" t="e">
        <f t="shared" si="34"/>
        <v>#DIV/0!</v>
      </c>
      <c r="BKS17" s="100" t="e">
        <f t="shared" si="34"/>
        <v>#DIV/0!</v>
      </c>
      <c r="BKT17" s="100" t="e">
        <f t="shared" si="35"/>
        <v>#DIV/0!</v>
      </c>
      <c r="BKU17" s="100" t="e">
        <f t="shared" si="35"/>
        <v>#DIV/0!</v>
      </c>
      <c r="BKV17" s="100" t="e">
        <f t="shared" si="35"/>
        <v>#DIV/0!</v>
      </c>
      <c r="BKW17" s="100" t="e">
        <f t="shared" si="35"/>
        <v>#DIV/0!</v>
      </c>
      <c r="BKX17" s="100" t="e">
        <f t="shared" si="35"/>
        <v>#DIV/0!</v>
      </c>
      <c r="BKY17" s="100" t="e">
        <f t="shared" si="35"/>
        <v>#DIV/0!</v>
      </c>
      <c r="BKZ17" s="100" t="e">
        <f t="shared" si="35"/>
        <v>#DIV/0!</v>
      </c>
      <c r="BLA17" s="100" t="e">
        <f t="shared" si="35"/>
        <v>#DIV/0!</v>
      </c>
      <c r="BLB17" s="100" t="e">
        <f t="shared" si="35"/>
        <v>#DIV/0!</v>
      </c>
      <c r="BLC17" s="100" t="e">
        <f t="shared" si="35"/>
        <v>#DIV/0!</v>
      </c>
      <c r="BLD17" s="100" t="e">
        <f t="shared" si="35"/>
        <v>#DIV/0!</v>
      </c>
      <c r="BLE17" s="100" t="e">
        <f t="shared" si="35"/>
        <v>#DIV/0!</v>
      </c>
      <c r="BLF17" s="100" t="e">
        <f t="shared" si="35"/>
        <v>#DIV/0!</v>
      </c>
      <c r="BLG17" s="100" t="e">
        <f t="shared" si="35"/>
        <v>#DIV/0!</v>
      </c>
      <c r="BLH17" s="100" t="e">
        <f t="shared" si="35"/>
        <v>#DIV/0!</v>
      </c>
      <c r="BLI17" s="100" t="e">
        <f t="shared" si="35"/>
        <v>#DIV/0!</v>
      </c>
      <c r="BLJ17" s="100" t="e">
        <f t="shared" si="36"/>
        <v>#DIV/0!</v>
      </c>
      <c r="BLK17" s="100" t="e">
        <f t="shared" si="36"/>
        <v>#DIV/0!</v>
      </c>
      <c r="BLL17" s="100" t="e">
        <f t="shared" si="36"/>
        <v>#DIV/0!</v>
      </c>
      <c r="BLM17" s="100" t="e">
        <f t="shared" si="36"/>
        <v>#DIV/0!</v>
      </c>
      <c r="BLN17" s="100" t="e">
        <f t="shared" si="36"/>
        <v>#DIV/0!</v>
      </c>
      <c r="BLO17" s="100" t="e">
        <f t="shared" si="36"/>
        <v>#DIV/0!</v>
      </c>
      <c r="BLP17" s="100" t="e">
        <f t="shared" si="36"/>
        <v>#DIV/0!</v>
      </c>
      <c r="BLQ17" s="100" t="e">
        <f t="shared" si="36"/>
        <v>#DIV/0!</v>
      </c>
      <c r="BLR17" s="100" t="e">
        <f t="shared" si="36"/>
        <v>#DIV/0!</v>
      </c>
      <c r="BLS17" s="100" t="e">
        <f t="shared" si="36"/>
        <v>#DIV/0!</v>
      </c>
      <c r="BLT17" s="100" t="e">
        <f t="shared" si="36"/>
        <v>#DIV/0!</v>
      </c>
      <c r="BLU17" s="100" t="e">
        <f t="shared" si="36"/>
        <v>#DIV/0!</v>
      </c>
      <c r="BLV17" s="100" t="e">
        <f t="shared" si="36"/>
        <v>#DIV/0!</v>
      </c>
      <c r="BLW17" s="100" t="e">
        <f t="shared" si="36"/>
        <v>#DIV/0!</v>
      </c>
      <c r="BLX17" s="100" t="e">
        <f t="shared" si="36"/>
        <v>#DIV/0!</v>
      </c>
      <c r="BLY17" s="100" t="e">
        <f t="shared" si="36"/>
        <v>#DIV/0!</v>
      </c>
      <c r="BLZ17" s="100" t="e">
        <f t="shared" si="37"/>
        <v>#DIV/0!</v>
      </c>
      <c r="BMA17" s="100" t="e">
        <f t="shared" si="37"/>
        <v>#DIV/0!</v>
      </c>
      <c r="BMB17" s="100" t="e">
        <f t="shared" si="37"/>
        <v>#DIV/0!</v>
      </c>
      <c r="BMC17" s="100" t="e">
        <f t="shared" si="37"/>
        <v>#DIV/0!</v>
      </c>
      <c r="BMD17" s="100" t="e">
        <f t="shared" si="37"/>
        <v>#DIV/0!</v>
      </c>
      <c r="BME17" s="100" t="e">
        <f t="shared" si="37"/>
        <v>#DIV/0!</v>
      </c>
      <c r="BMF17" s="100" t="e">
        <f t="shared" si="37"/>
        <v>#DIV/0!</v>
      </c>
      <c r="BMG17" s="100" t="e">
        <f t="shared" si="37"/>
        <v>#DIV/0!</v>
      </c>
      <c r="BMH17" s="100" t="e">
        <f t="shared" si="37"/>
        <v>#DIV/0!</v>
      </c>
      <c r="BMI17" s="100" t="e">
        <f t="shared" si="37"/>
        <v>#DIV/0!</v>
      </c>
      <c r="BMJ17" s="100" t="e">
        <f t="shared" si="37"/>
        <v>#DIV/0!</v>
      </c>
      <c r="BMK17" s="100" t="e">
        <f t="shared" si="37"/>
        <v>#DIV/0!</v>
      </c>
      <c r="BML17" s="100" t="e">
        <f t="shared" si="37"/>
        <v>#DIV/0!</v>
      </c>
      <c r="BMM17" s="100" t="e">
        <f t="shared" si="37"/>
        <v>#DIV/0!</v>
      </c>
      <c r="BMN17" s="100" t="e">
        <f t="shared" si="37"/>
        <v>#DIV/0!</v>
      </c>
      <c r="BMO17" s="100" t="e">
        <f t="shared" si="37"/>
        <v>#DIV/0!</v>
      </c>
      <c r="BMP17" s="100" t="e">
        <f t="shared" si="38"/>
        <v>#DIV/0!</v>
      </c>
      <c r="BMQ17" s="100" t="e">
        <f t="shared" si="38"/>
        <v>#DIV/0!</v>
      </c>
      <c r="BMR17" s="100" t="e">
        <f t="shared" si="38"/>
        <v>#DIV/0!</v>
      </c>
      <c r="BMS17" s="100" t="e">
        <f t="shared" si="38"/>
        <v>#DIV/0!</v>
      </c>
      <c r="BMT17" s="162" t="e">
        <f t="shared" si="39"/>
        <v>#DIV/0!</v>
      </c>
      <c r="BMU17" s="97" t="e">
        <f t="shared" si="39"/>
        <v>#DIV/0!</v>
      </c>
      <c r="BMV17" s="97" t="e">
        <f t="shared" si="39"/>
        <v>#DIV/0!</v>
      </c>
      <c r="BMW17" s="97" t="e">
        <f t="shared" si="39"/>
        <v>#DIV/0!</v>
      </c>
      <c r="BMX17" s="97" t="e">
        <f t="shared" si="39"/>
        <v>#DIV/0!</v>
      </c>
      <c r="BMY17" s="97" t="e">
        <f t="shared" si="39"/>
        <v>#DIV/0!</v>
      </c>
      <c r="BMZ17" s="97" t="e">
        <f t="shared" si="39"/>
        <v>#DIV/0!</v>
      </c>
      <c r="BNA17" s="97" t="e">
        <f t="shared" si="39"/>
        <v>#DIV/0!</v>
      </c>
      <c r="BNB17" s="97" t="e">
        <f t="shared" si="39"/>
        <v>#DIV/0!</v>
      </c>
      <c r="BNC17" s="97" t="e">
        <f t="shared" si="39"/>
        <v>#DIV/0!</v>
      </c>
      <c r="BND17" s="97" t="e">
        <f t="shared" si="39"/>
        <v>#DIV/0!</v>
      </c>
      <c r="BNE17" s="97" t="e">
        <f t="shared" si="39"/>
        <v>#DIV/0!</v>
      </c>
      <c r="BNF17" s="97" t="e">
        <f t="shared" si="39"/>
        <v>#DIV/0!</v>
      </c>
      <c r="BNG17" s="97" t="e">
        <f t="shared" si="39"/>
        <v>#DIV/0!</v>
      </c>
      <c r="BNH17" s="97" t="e">
        <f t="shared" si="39"/>
        <v>#DIV/0!</v>
      </c>
      <c r="BNI17" s="97" t="e">
        <f t="shared" si="39"/>
        <v>#DIV/0!</v>
      </c>
      <c r="BNJ17" s="97" t="e">
        <f t="shared" si="40"/>
        <v>#DIV/0!</v>
      </c>
      <c r="BNK17" s="97" t="e">
        <f t="shared" si="40"/>
        <v>#DIV/0!</v>
      </c>
      <c r="BNL17" s="97" t="e">
        <f t="shared" si="40"/>
        <v>#DIV/0!</v>
      </c>
      <c r="BNM17" s="97" t="e">
        <f t="shared" si="40"/>
        <v>#DIV/0!</v>
      </c>
      <c r="BNN17" s="97" t="e">
        <f t="shared" si="40"/>
        <v>#DIV/0!</v>
      </c>
      <c r="BNO17" s="97" t="e">
        <f t="shared" si="40"/>
        <v>#DIV/0!</v>
      </c>
      <c r="BNP17" s="97" t="e">
        <f t="shared" si="40"/>
        <v>#DIV/0!</v>
      </c>
      <c r="BNQ17" s="97" t="e">
        <f t="shared" si="40"/>
        <v>#DIV/0!</v>
      </c>
      <c r="BNR17" s="97" t="e">
        <f t="shared" si="40"/>
        <v>#DIV/0!</v>
      </c>
      <c r="BNS17" s="97" t="e">
        <f t="shared" si="40"/>
        <v>#DIV/0!</v>
      </c>
      <c r="BNT17" s="97" t="e">
        <f t="shared" si="40"/>
        <v>#DIV/0!</v>
      </c>
      <c r="BNU17" s="97" t="e">
        <f t="shared" si="40"/>
        <v>#DIV/0!</v>
      </c>
      <c r="BNV17" s="97" t="e">
        <f t="shared" si="40"/>
        <v>#DIV/0!</v>
      </c>
      <c r="BNW17" s="97" t="e">
        <f t="shared" si="40"/>
        <v>#DIV/0!</v>
      </c>
      <c r="BNX17" s="97" t="e">
        <f t="shared" si="40"/>
        <v>#DIV/0!</v>
      </c>
      <c r="BNY17" s="97" t="e">
        <f t="shared" si="40"/>
        <v>#DIV/0!</v>
      </c>
      <c r="BNZ17" s="97" t="e">
        <f t="shared" si="41"/>
        <v>#DIV/0!</v>
      </c>
      <c r="BOA17" s="97" t="e">
        <f t="shared" si="41"/>
        <v>#DIV/0!</v>
      </c>
      <c r="BOB17" s="97" t="e">
        <f t="shared" si="41"/>
        <v>#DIV/0!</v>
      </c>
      <c r="BOC17" s="97" t="e">
        <f t="shared" si="41"/>
        <v>#DIV/0!</v>
      </c>
      <c r="BOD17" s="97" t="e">
        <f t="shared" si="41"/>
        <v>#DIV/0!</v>
      </c>
      <c r="BOE17" s="97" t="e">
        <f t="shared" si="41"/>
        <v>#DIV/0!</v>
      </c>
      <c r="BOF17" s="97" t="e">
        <f t="shared" si="41"/>
        <v>#DIV/0!</v>
      </c>
      <c r="BOG17" s="97" t="e">
        <f t="shared" si="41"/>
        <v>#DIV/0!</v>
      </c>
      <c r="BOH17" s="97" t="e">
        <f t="shared" si="41"/>
        <v>#DIV/0!</v>
      </c>
      <c r="BOI17" s="97" t="e">
        <f t="shared" si="41"/>
        <v>#DIV/0!</v>
      </c>
      <c r="BOJ17" s="97" t="e">
        <f t="shared" si="41"/>
        <v>#DIV/0!</v>
      </c>
      <c r="BOK17" s="97" t="e">
        <f t="shared" si="41"/>
        <v>#DIV/0!</v>
      </c>
      <c r="BOL17" s="97" t="e">
        <f t="shared" si="41"/>
        <v>#DIV/0!</v>
      </c>
      <c r="BOM17" s="97" t="e">
        <f t="shared" si="41"/>
        <v>#DIV/0!</v>
      </c>
      <c r="BON17" s="97" t="e">
        <f t="shared" si="41"/>
        <v>#DIV/0!</v>
      </c>
      <c r="BOO17" s="97" t="e">
        <f t="shared" si="41"/>
        <v>#DIV/0!</v>
      </c>
      <c r="BOP17" s="97" t="e">
        <f t="shared" si="42"/>
        <v>#DIV/0!</v>
      </c>
      <c r="BOQ17" s="97" t="e">
        <f t="shared" si="42"/>
        <v>#DIV/0!</v>
      </c>
      <c r="BOR17" s="97" t="e">
        <f t="shared" si="42"/>
        <v>#DIV/0!</v>
      </c>
      <c r="BOS17" s="97" t="e">
        <f t="shared" si="42"/>
        <v>#DIV/0!</v>
      </c>
      <c r="BOT17" s="97" t="e">
        <f t="shared" si="42"/>
        <v>#DIV/0!</v>
      </c>
      <c r="BOU17" s="97" t="e">
        <f t="shared" si="42"/>
        <v>#DIV/0!</v>
      </c>
      <c r="BOV17" s="97" t="e">
        <f t="shared" si="42"/>
        <v>#DIV/0!</v>
      </c>
      <c r="BOW17" s="97" t="e">
        <f t="shared" si="42"/>
        <v>#DIV/0!</v>
      </c>
      <c r="BOX17" s="97" t="e">
        <f t="shared" si="42"/>
        <v>#DIV/0!</v>
      </c>
      <c r="BOY17" s="97" t="e">
        <f t="shared" si="42"/>
        <v>#DIV/0!</v>
      </c>
      <c r="BOZ17" s="97" t="e">
        <f t="shared" si="42"/>
        <v>#DIV/0!</v>
      </c>
      <c r="BPA17" s="97" t="e">
        <f t="shared" si="42"/>
        <v>#DIV/0!</v>
      </c>
      <c r="BPB17" s="97" t="e">
        <f t="shared" si="42"/>
        <v>#DIV/0!</v>
      </c>
      <c r="BPC17" s="97" t="e">
        <f t="shared" si="42"/>
        <v>#DIV/0!</v>
      </c>
      <c r="BPD17" s="97" t="e">
        <f t="shared" si="42"/>
        <v>#DIV/0!</v>
      </c>
      <c r="BPE17" s="97" t="e">
        <f t="shared" si="42"/>
        <v>#DIV/0!</v>
      </c>
      <c r="BPF17" s="97" t="e">
        <f t="shared" si="43"/>
        <v>#DIV/0!</v>
      </c>
      <c r="BPG17" s="97" t="e">
        <f t="shared" si="43"/>
        <v>#DIV/0!</v>
      </c>
      <c r="BPH17" s="97" t="e">
        <f t="shared" si="43"/>
        <v>#DIV/0!</v>
      </c>
      <c r="BPI17" s="97" t="e">
        <f t="shared" si="43"/>
        <v>#DIV/0!</v>
      </c>
      <c r="BPJ17" s="139">
        <f t="shared" si="44"/>
        <v>0</v>
      </c>
      <c r="BPK17" s="99">
        <f t="shared" si="44"/>
        <v>0</v>
      </c>
      <c r="BPL17" s="99">
        <f t="shared" si="44"/>
        <v>0</v>
      </c>
      <c r="BPM17" s="99">
        <f t="shared" si="44"/>
        <v>0</v>
      </c>
      <c r="BPN17" s="99">
        <f t="shared" si="44"/>
        <v>0</v>
      </c>
      <c r="BPO17" s="99">
        <f t="shared" si="44"/>
        <v>0</v>
      </c>
      <c r="BPP17" s="99">
        <f t="shared" si="44"/>
        <v>0</v>
      </c>
      <c r="BPQ17" s="99">
        <f t="shared" si="44"/>
        <v>0</v>
      </c>
      <c r="BPR17" s="99">
        <f t="shared" si="44"/>
        <v>0</v>
      </c>
      <c r="BPS17" s="99">
        <f t="shared" si="44"/>
        <v>0</v>
      </c>
      <c r="BPT17" s="99">
        <f t="shared" si="44"/>
        <v>0</v>
      </c>
      <c r="BPU17" s="99">
        <f t="shared" si="44"/>
        <v>0</v>
      </c>
      <c r="BPV17" s="99">
        <f t="shared" si="44"/>
        <v>0</v>
      </c>
      <c r="BPW17" s="99">
        <f t="shared" si="44"/>
        <v>0</v>
      </c>
      <c r="BPX17" s="99">
        <f t="shared" si="44"/>
        <v>0</v>
      </c>
      <c r="BPY17" s="99">
        <f t="shared" si="44"/>
        <v>0</v>
      </c>
      <c r="BPZ17" s="99">
        <f t="shared" si="45"/>
        <v>0</v>
      </c>
      <c r="BQA17" s="99">
        <f t="shared" si="45"/>
        <v>0</v>
      </c>
      <c r="BQB17" s="99">
        <f t="shared" si="45"/>
        <v>0</v>
      </c>
      <c r="BQC17" s="99">
        <f t="shared" si="45"/>
        <v>0</v>
      </c>
      <c r="BQD17" s="99">
        <f t="shared" si="45"/>
        <v>0</v>
      </c>
      <c r="BQE17" s="99">
        <f t="shared" si="45"/>
        <v>0</v>
      </c>
      <c r="BQF17" s="99">
        <f t="shared" si="45"/>
        <v>0</v>
      </c>
      <c r="BQG17" s="99">
        <f t="shared" si="45"/>
        <v>0</v>
      </c>
      <c r="BQH17" s="99">
        <f t="shared" si="45"/>
        <v>0</v>
      </c>
      <c r="BQI17" s="99">
        <f t="shared" si="45"/>
        <v>0</v>
      </c>
      <c r="BQJ17" s="99">
        <f t="shared" si="45"/>
        <v>0</v>
      </c>
      <c r="BQK17" s="99">
        <f t="shared" si="45"/>
        <v>0</v>
      </c>
      <c r="BQL17" s="99">
        <f t="shared" si="45"/>
        <v>0</v>
      </c>
      <c r="BQM17" s="99">
        <f t="shared" si="45"/>
        <v>0</v>
      </c>
      <c r="BQN17" s="99">
        <f t="shared" si="45"/>
        <v>0</v>
      </c>
      <c r="BQO17" s="99">
        <f t="shared" si="45"/>
        <v>0</v>
      </c>
      <c r="BQP17" s="99">
        <f t="shared" si="46"/>
        <v>0</v>
      </c>
      <c r="BQQ17" s="99">
        <f t="shared" si="46"/>
        <v>0</v>
      </c>
      <c r="BQR17" s="99">
        <f t="shared" si="46"/>
        <v>0</v>
      </c>
      <c r="BQS17" s="99">
        <f t="shared" si="46"/>
        <v>0</v>
      </c>
      <c r="BQT17" s="99">
        <f t="shared" si="46"/>
        <v>0</v>
      </c>
      <c r="BQU17" s="99">
        <f t="shared" si="46"/>
        <v>0</v>
      </c>
      <c r="BQV17" s="99">
        <f t="shared" si="46"/>
        <v>0</v>
      </c>
      <c r="BQW17" s="99">
        <f t="shared" si="46"/>
        <v>0</v>
      </c>
      <c r="BQX17" s="99">
        <f t="shared" si="46"/>
        <v>0</v>
      </c>
      <c r="BQY17" s="99">
        <f t="shared" si="46"/>
        <v>0</v>
      </c>
      <c r="BQZ17" s="99">
        <f t="shared" si="46"/>
        <v>0</v>
      </c>
      <c r="BRA17" s="99">
        <f t="shared" si="46"/>
        <v>0</v>
      </c>
      <c r="BRB17" s="99">
        <f t="shared" si="46"/>
        <v>0</v>
      </c>
      <c r="BRC17" s="99">
        <f t="shared" si="46"/>
        <v>0</v>
      </c>
      <c r="BRD17" s="99">
        <f t="shared" si="46"/>
        <v>0</v>
      </c>
      <c r="BRE17" s="99">
        <f t="shared" si="46"/>
        <v>0</v>
      </c>
      <c r="BRF17" s="99">
        <f t="shared" si="47"/>
        <v>0</v>
      </c>
      <c r="BRG17" s="99">
        <f t="shared" si="47"/>
        <v>0</v>
      </c>
      <c r="BRH17" s="99">
        <f t="shared" si="47"/>
        <v>0</v>
      </c>
      <c r="BRI17" s="99">
        <f t="shared" si="47"/>
        <v>0</v>
      </c>
      <c r="BRJ17" s="99">
        <f t="shared" si="47"/>
        <v>0</v>
      </c>
      <c r="BRK17" s="99">
        <f t="shared" si="47"/>
        <v>0</v>
      </c>
      <c r="BRL17" s="99">
        <f t="shared" si="47"/>
        <v>0</v>
      </c>
      <c r="BRM17" s="99">
        <f t="shared" si="47"/>
        <v>0</v>
      </c>
      <c r="BRN17" s="99">
        <f t="shared" si="47"/>
        <v>0</v>
      </c>
      <c r="BRO17" s="99">
        <f t="shared" si="47"/>
        <v>0</v>
      </c>
      <c r="BRP17" s="99">
        <f t="shared" si="47"/>
        <v>0</v>
      </c>
      <c r="BRQ17" s="99">
        <f t="shared" si="47"/>
        <v>0</v>
      </c>
      <c r="BRR17" s="99">
        <f t="shared" si="47"/>
        <v>0</v>
      </c>
      <c r="BRS17" s="99">
        <f t="shared" si="47"/>
        <v>0</v>
      </c>
      <c r="BRT17" s="99">
        <f t="shared" si="47"/>
        <v>0</v>
      </c>
      <c r="BRU17" s="99">
        <f t="shared" si="47"/>
        <v>0</v>
      </c>
      <c r="BRV17" s="99">
        <f t="shared" si="48"/>
        <v>0</v>
      </c>
      <c r="BRW17" s="99">
        <f t="shared" si="48"/>
        <v>0</v>
      </c>
      <c r="BRX17" s="99">
        <f t="shared" si="48"/>
        <v>0</v>
      </c>
      <c r="BRY17" s="99">
        <f t="shared" si="48"/>
        <v>0</v>
      </c>
      <c r="BRZ17" s="139" t="e">
        <f t="shared" si="49"/>
        <v>#DIV/0!</v>
      </c>
      <c r="BSA17" s="99" t="e">
        <f t="shared" si="49"/>
        <v>#DIV/0!</v>
      </c>
      <c r="BSB17" s="99" t="e">
        <f t="shared" si="49"/>
        <v>#DIV/0!</v>
      </c>
      <c r="BSC17" s="99" t="e">
        <f t="shared" si="49"/>
        <v>#DIV/0!</v>
      </c>
      <c r="BSD17" s="99" t="e">
        <f t="shared" si="49"/>
        <v>#DIV/0!</v>
      </c>
      <c r="BSE17" s="99" t="e">
        <f t="shared" si="49"/>
        <v>#DIV/0!</v>
      </c>
      <c r="BSF17" s="99" t="e">
        <f t="shared" si="49"/>
        <v>#DIV/0!</v>
      </c>
      <c r="BSG17" s="99" t="e">
        <f t="shared" si="49"/>
        <v>#DIV/0!</v>
      </c>
      <c r="BSH17" s="99" t="e">
        <f t="shared" si="49"/>
        <v>#DIV/0!</v>
      </c>
      <c r="BSI17" s="99" t="e">
        <f t="shared" si="49"/>
        <v>#DIV/0!</v>
      </c>
      <c r="BSJ17" s="99" t="e">
        <f t="shared" si="49"/>
        <v>#DIV/0!</v>
      </c>
      <c r="BSK17" s="99" t="e">
        <f t="shared" si="49"/>
        <v>#DIV/0!</v>
      </c>
      <c r="BSL17" s="99" t="e">
        <f t="shared" si="49"/>
        <v>#DIV/0!</v>
      </c>
      <c r="BSM17" s="99" t="e">
        <f t="shared" si="49"/>
        <v>#DIV/0!</v>
      </c>
      <c r="BSN17" s="99" t="e">
        <f t="shared" si="49"/>
        <v>#DIV/0!</v>
      </c>
      <c r="BSO17" s="99" t="e">
        <f t="shared" si="49"/>
        <v>#DIV/0!</v>
      </c>
      <c r="BSP17" s="99" t="e">
        <f t="shared" si="50"/>
        <v>#DIV/0!</v>
      </c>
      <c r="BSQ17" s="99" t="e">
        <f t="shared" si="50"/>
        <v>#DIV/0!</v>
      </c>
      <c r="BSR17" s="99" t="e">
        <f t="shared" si="50"/>
        <v>#DIV/0!</v>
      </c>
      <c r="BSS17" s="99" t="e">
        <f t="shared" si="50"/>
        <v>#DIV/0!</v>
      </c>
      <c r="BST17" s="99" t="e">
        <f t="shared" si="50"/>
        <v>#DIV/0!</v>
      </c>
      <c r="BSU17" s="99" t="e">
        <f t="shared" si="50"/>
        <v>#DIV/0!</v>
      </c>
      <c r="BSV17" s="99" t="e">
        <f t="shared" si="50"/>
        <v>#DIV/0!</v>
      </c>
      <c r="BSW17" s="99" t="e">
        <f t="shared" si="50"/>
        <v>#DIV/0!</v>
      </c>
      <c r="BSX17" s="99" t="e">
        <f t="shared" si="50"/>
        <v>#DIV/0!</v>
      </c>
      <c r="BSY17" s="99" t="e">
        <f t="shared" si="50"/>
        <v>#DIV/0!</v>
      </c>
      <c r="BSZ17" s="99" t="e">
        <f t="shared" si="50"/>
        <v>#DIV/0!</v>
      </c>
      <c r="BTA17" s="99" t="e">
        <f t="shared" si="50"/>
        <v>#DIV/0!</v>
      </c>
      <c r="BTB17" s="99" t="e">
        <f t="shared" si="50"/>
        <v>#DIV/0!</v>
      </c>
      <c r="BTC17" s="99" t="e">
        <f t="shared" si="50"/>
        <v>#DIV/0!</v>
      </c>
      <c r="BTD17" s="99" t="e">
        <f t="shared" si="50"/>
        <v>#DIV/0!</v>
      </c>
      <c r="BTE17" s="99" t="e">
        <f t="shared" si="50"/>
        <v>#DIV/0!</v>
      </c>
      <c r="BTF17" s="99" t="e">
        <f t="shared" si="51"/>
        <v>#DIV/0!</v>
      </c>
      <c r="BTG17" s="99" t="e">
        <f t="shared" si="51"/>
        <v>#DIV/0!</v>
      </c>
      <c r="BTH17" s="99" t="e">
        <f t="shared" si="51"/>
        <v>#DIV/0!</v>
      </c>
      <c r="BTI17" s="99" t="e">
        <f t="shared" si="51"/>
        <v>#DIV/0!</v>
      </c>
      <c r="BTJ17" s="99" t="e">
        <f t="shared" si="51"/>
        <v>#DIV/0!</v>
      </c>
      <c r="BTK17" s="99" t="e">
        <f t="shared" si="51"/>
        <v>#DIV/0!</v>
      </c>
      <c r="BTL17" s="99" t="e">
        <f t="shared" si="51"/>
        <v>#DIV/0!</v>
      </c>
      <c r="BTM17" s="99" t="e">
        <f t="shared" si="51"/>
        <v>#DIV/0!</v>
      </c>
      <c r="BTN17" s="99" t="e">
        <f t="shared" si="51"/>
        <v>#DIV/0!</v>
      </c>
      <c r="BTO17" s="99" t="e">
        <f t="shared" si="51"/>
        <v>#DIV/0!</v>
      </c>
      <c r="BTP17" s="99" t="e">
        <f t="shared" si="51"/>
        <v>#DIV/0!</v>
      </c>
      <c r="BTQ17" s="99" t="e">
        <f t="shared" si="51"/>
        <v>#DIV/0!</v>
      </c>
      <c r="BTR17" s="99" t="e">
        <f t="shared" si="51"/>
        <v>#DIV/0!</v>
      </c>
      <c r="BTS17" s="99" t="e">
        <f t="shared" si="51"/>
        <v>#DIV/0!</v>
      </c>
      <c r="BTT17" s="99" t="e">
        <f t="shared" si="51"/>
        <v>#DIV/0!</v>
      </c>
      <c r="BTU17" s="99" t="e">
        <f t="shared" si="51"/>
        <v>#DIV/0!</v>
      </c>
      <c r="BTV17" s="99" t="e">
        <f t="shared" si="52"/>
        <v>#DIV/0!</v>
      </c>
      <c r="BTW17" s="99" t="e">
        <f t="shared" si="52"/>
        <v>#DIV/0!</v>
      </c>
      <c r="BTX17" s="99" t="e">
        <f t="shared" si="52"/>
        <v>#DIV/0!</v>
      </c>
      <c r="BTY17" s="99" t="e">
        <f t="shared" si="52"/>
        <v>#DIV/0!</v>
      </c>
      <c r="BTZ17" s="99" t="e">
        <f t="shared" si="52"/>
        <v>#DIV/0!</v>
      </c>
      <c r="BUA17" s="99" t="e">
        <f t="shared" si="52"/>
        <v>#DIV/0!</v>
      </c>
      <c r="BUB17" s="99" t="e">
        <f t="shared" si="52"/>
        <v>#DIV/0!</v>
      </c>
      <c r="BUC17" s="99" t="e">
        <f t="shared" si="52"/>
        <v>#DIV/0!</v>
      </c>
      <c r="BUD17" s="99" t="e">
        <f t="shared" si="52"/>
        <v>#DIV/0!</v>
      </c>
      <c r="BUE17" s="99" t="e">
        <f t="shared" si="52"/>
        <v>#DIV/0!</v>
      </c>
      <c r="BUF17" s="99" t="e">
        <f t="shared" si="52"/>
        <v>#DIV/0!</v>
      </c>
      <c r="BUG17" s="99" t="e">
        <f t="shared" si="52"/>
        <v>#DIV/0!</v>
      </c>
      <c r="BUH17" s="99" t="e">
        <f t="shared" si="52"/>
        <v>#DIV/0!</v>
      </c>
      <c r="BUI17" s="99" t="e">
        <f t="shared" si="52"/>
        <v>#DIV/0!</v>
      </c>
      <c r="BUJ17" s="99" t="e">
        <f t="shared" si="52"/>
        <v>#DIV/0!</v>
      </c>
      <c r="BUK17" s="99" t="e">
        <f t="shared" si="52"/>
        <v>#DIV/0!</v>
      </c>
      <c r="BUL17" s="99" t="e">
        <f t="shared" si="53"/>
        <v>#DIV/0!</v>
      </c>
      <c r="BUM17" s="99" t="e">
        <f t="shared" si="53"/>
        <v>#DIV/0!</v>
      </c>
      <c r="BUN17" s="99" t="e">
        <f t="shared" si="53"/>
        <v>#DIV/0!</v>
      </c>
      <c r="BUO17" s="99" t="e">
        <f t="shared" si="53"/>
        <v>#DIV/0!</v>
      </c>
      <c r="BUP17" s="162" t="e">
        <f t="shared" si="54"/>
        <v>#DIV/0!</v>
      </c>
      <c r="BUQ17" s="97" t="e">
        <f t="shared" si="54"/>
        <v>#DIV/0!</v>
      </c>
      <c r="BUR17" s="97" t="e">
        <f t="shared" si="54"/>
        <v>#DIV/0!</v>
      </c>
      <c r="BUS17" s="97" t="e">
        <f t="shared" si="54"/>
        <v>#DIV/0!</v>
      </c>
      <c r="BUT17" s="97" t="e">
        <f t="shared" si="54"/>
        <v>#DIV/0!</v>
      </c>
      <c r="BUU17" s="97" t="e">
        <f t="shared" si="54"/>
        <v>#DIV/0!</v>
      </c>
      <c r="BUV17" s="97" t="e">
        <f t="shared" si="54"/>
        <v>#DIV/0!</v>
      </c>
      <c r="BUW17" s="97" t="e">
        <f t="shared" si="54"/>
        <v>#DIV/0!</v>
      </c>
      <c r="BUX17" s="97" t="e">
        <f t="shared" si="54"/>
        <v>#DIV/0!</v>
      </c>
      <c r="BUY17" s="97" t="e">
        <f t="shared" si="54"/>
        <v>#DIV/0!</v>
      </c>
      <c r="BUZ17" s="97" t="e">
        <f t="shared" si="54"/>
        <v>#DIV/0!</v>
      </c>
      <c r="BVA17" s="97" t="e">
        <f t="shared" si="54"/>
        <v>#DIV/0!</v>
      </c>
      <c r="BVB17" s="97" t="e">
        <f t="shared" si="54"/>
        <v>#DIV/0!</v>
      </c>
      <c r="BVC17" s="97" t="e">
        <f t="shared" si="54"/>
        <v>#DIV/0!</v>
      </c>
      <c r="BVD17" s="97" t="e">
        <f t="shared" si="54"/>
        <v>#DIV/0!</v>
      </c>
      <c r="BVE17" s="97" t="e">
        <f t="shared" si="54"/>
        <v>#DIV/0!</v>
      </c>
      <c r="BVF17" s="97" t="e">
        <f t="shared" si="55"/>
        <v>#DIV/0!</v>
      </c>
      <c r="BVG17" s="97" t="e">
        <f t="shared" si="55"/>
        <v>#DIV/0!</v>
      </c>
      <c r="BVH17" s="97" t="e">
        <f t="shared" si="55"/>
        <v>#DIV/0!</v>
      </c>
      <c r="BVI17" s="97" t="e">
        <f t="shared" si="55"/>
        <v>#DIV/0!</v>
      </c>
      <c r="BVJ17" s="97" t="e">
        <f t="shared" si="55"/>
        <v>#DIV/0!</v>
      </c>
      <c r="BVK17" s="97" t="e">
        <f t="shared" si="55"/>
        <v>#DIV/0!</v>
      </c>
      <c r="BVL17" s="97" t="e">
        <f t="shared" si="55"/>
        <v>#DIV/0!</v>
      </c>
      <c r="BVM17" s="97" t="e">
        <f t="shared" si="55"/>
        <v>#DIV/0!</v>
      </c>
      <c r="BVN17" s="97" t="e">
        <f t="shared" si="55"/>
        <v>#DIV/0!</v>
      </c>
      <c r="BVO17" s="97" t="e">
        <f t="shared" si="55"/>
        <v>#DIV/0!</v>
      </c>
      <c r="BVP17" s="97" t="e">
        <f t="shared" si="55"/>
        <v>#DIV/0!</v>
      </c>
      <c r="BVQ17" s="97" t="e">
        <f t="shared" si="55"/>
        <v>#DIV/0!</v>
      </c>
      <c r="BVR17" s="97" t="e">
        <f t="shared" si="55"/>
        <v>#DIV/0!</v>
      </c>
      <c r="BVS17" s="97" t="e">
        <f t="shared" si="55"/>
        <v>#DIV/0!</v>
      </c>
      <c r="BVT17" s="97" t="e">
        <f t="shared" si="55"/>
        <v>#DIV/0!</v>
      </c>
      <c r="BVU17" s="97" t="e">
        <f t="shared" si="55"/>
        <v>#DIV/0!</v>
      </c>
      <c r="BVV17" s="97" t="e">
        <f t="shared" si="56"/>
        <v>#DIV/0!</v>
      </c>
      <c r="BVW17" s="97" t="e">
        <f t="shared" si="56"/>
        <v>#DIV/0!</v>
      </c>
      <c r="BVX17" s="97" t="e">
        <f t="shared" si="56"/>
        <v>#DIV/0!</v>
      </c>
      <c r="BVY17" s="97" t="e">
        <f t="shared" si="56"/>
        <v>#DIV/0!</v>
      </c>
      <c r="BVZ17" s="97" t="e">
        <f t="shared" si="56"/>
        <v>#DIV/0!</v>
      </c>
      <c r="BWA17" s="97" t="e">
        <f t="shared" si="56"/>
        <v>#DIV/0!</v>
      </c>
      <c r="BWB17" s="97" t="e">
        <f t="shared" si="56"/>
        <v>#DIV/0!</v>
      </c>
      <c r="BWC17" s="97" t="e">
        <f t="shared" si="56"/>
        <v>#DIV/0!</v>
      </c>
      <c r="BWD17" s="97" t="e">
        <f t="shared" si="56"/>
        <v>#DIV/0!</v>
      </c>
      <c r="BWE17" s="97" t="e">
        <f t="shared" si="56"/>
        <v>#DIV/0!</v>
      </c>
      <c r="BWF17" s="97" t="e">
        <f t="shared" si="56"/>
        <v>#DIV/0!</v>
      </c>
      <c r="BWG17" s="97" t="e">
        <f t="shared" si="56"/>
        <v>#DIV/0!</v>
      </c>
      <c r="BWH17" s="97" t="e">
        <f t="shared" si="56"/>
        <v>#DIV/0!</v>
      </c>
      <c r="BWI17" s="97" t="e">
        <f t="shared" si="56"/>
        <v>#DIV/0!</v>
      </c>
      <c r="BWJ17" s="97" t="e">
        <f t="shared" si="56"/>
        <v>#DIV/0!</v>
      </c>
      <c r="BWK17" s="97" t="e">
        <f t="shared" si="56"/>
        <v>#DIV/0!</v>
      </c>
      <c r="BWL17" s="97" t="e">
        <f t="shared" si="57"/>
        <v>#DIV/0!</v>
      </c>
      <c r="BWM17" s="97" t="e">
        <f t="shared" si="57"/>
        <v>#DIV/0!</v>
      </c>
      <c r="BWN17" s="97" t="e">
        <f t="shared" si="57"/>
        <v>#DIV/0!</v>
      </c>
      <c r="BWO17" s="97" t="e">
        <f t="shared" si="57"/>
        <v>#DIV/0!</v>
      </c>
      <c r="BWP17" s="97" t="e">
        <f t="shared" si="57"/>
        <v>#DIV/0!</v>
      </c>
      <c r="BWQ17" s="97" t="e">
        <f t="shared" si="57"/>
        <v>#DIV/0!</v>
      </c>
      <c r="BWR17" s="97" t="e">
        <f t="shared" si="57"/>
        <v>#DIV/0!</v>
      </c>
      <c r="BWS17" s="97" t="e">
        <f t="shared" si="57"/>
        <v>#DIV/0!</v>
      </c>
      <c r="BWT17" s="97" t="e">
        <f t="shared" si="57"/>
        <v>#DIV/0!</v>
      </c>
      <c r="BWU17" s="97" t="e">
        <f t="shared" si="57"/>
        <v>#DIV/0!</v>
      </c>
      <c r="BWV17" s="97" t="e">
        <f t="shared" si="57"/>
        <v>#DIV/0!</v>
      </c>
      <c r="BWW17" s="97" t="e">
        <f t="shared" si="57"/>
        <v>#DIV/0!</v>
      </c>
      <c r="BWX17" s="97" t="e">
        <f t="shared" si="57"/>
        <v>#DIV/0!</v>
      </c>
      <c r="BWY17" s="97" t="e">
        <f t="shared" si="57"/>
        <v>#DIV/0!</v>
      </c>
      <c r="BWZ17" s="97" t="e">
        <f t="shared" si="57"/>
        <v>#DIV/0!</v>
      </c>
      <c r="BXA17" s="97" t="e">
        <f t="shared" si="57"/>
        <v>#DIV/0!</v>
      </c>
      <c r="BXB17" s="97" t="e">
        <f t="shared" si="58"/>
        <v>#DIV/0!</v>
      </c>
      <c r="BXC17" s="164" t="e">
        <f t="shared" si="59"/>
        <v>#DIV/0!</v>
      </c>
      <c r="BXD17" s="101" t="e">
        <f t="shared" si="59"/>
        <v>#DIV/0!</v>
      </c>
      <c r="BXE17" s="101" t="e">
        <f t="shared" si="59"/>
        <v>#DIV/0!</v>
      </c>
      <c r="BXF17" s="101" t="e">
        <f t="shared" si="59"/>
        <v>#DIV/0!</v>
      </c>
      <c r="BXG17" s="101" t="e">
        <f t="shared" si="59"/>
        <v>#DIV/0!</v>
      </c>
      <c r="BXH17" s="101" t="e">
        <f t="shared" si="59"/>
        <v>#DIV/0!</v>
      </c>
      <c r="BXI17" s="101" t="e">
        <f t="shared" si="59"/>
        <v>#DIV/0!</v>
      </c>
      <c r="BXJ17" s="101" t="e">
        <f t="shared" si="59"/>
        <v>#DIV/0!</v>
      </c>
      <c r="BXK17" s="101" t="e">
        <f t="shared" si="59"/>
        <v>#DIV/0!</v>
      </c>
      <c r="BXL17" s="101" t="e">
        <f t="shared" si="59"/>
        <v>#DIV/0!</v>
      </c>
      <c r="BXM17" s="101" t="e">
        <f t="shared" si="59"/>
        <v>#DIV/0!</v>
      </c>
      <c r="BXN17" s="101" t="e">
        <f t="shared" si="59"/>
        <v>#DIV/0!</v>
      </c>
      <c r="BXO17" s="101" t="e">
        <f t="shared" si="59"/>
        <v>#DIV/0!</v>
      </c>
      <c r="BXP17" s="101" t="e">
        <f t="shared" si="59"/>
        <v>#DIV/0!</v>
      </c>
      <c r="BXQ17" s="101" t="e">
        <f t="shared" si="59"/>
        <v>#DIV/0!</v>
      </c>
      <c r="BXR17" s="101" t="e">
        <f t="shared" si="59"/>
        <v>#DIV/0!</v>
      </c>
      <c r="BXS17" s="101" t="e">
        <f t="shared" si="60"/>
        <v>#DIV/0!</v>
      </c>
      <c r="BXT17" s="101" t="e">
        <f t="shared" si="60"/>
        <v>#DIV/0!</v>
      </c>
      <c r="BXU17" s="101" t="e">
        <f t="shared" si="60"/>
        <v>#DIV/0!</v>
      </c>
      <c r="BXV17" s="101" t="e">
        <f t="shared" si="60"/>
        <v>#DIV/0!</v>
      </c>
      <c r="BXW17" s="101" t="e">
        <f t="shared" si="60"/>
        <v>#DIV/0!</v>
      </c>
      <c r="BXX17" s="101" t="e">
        <f t="shared" si="60"/>
        <v>#DIV/0!</v>
      </c>
      <c r="BXY17" s="101" t="e">
        <f t="shared" si="60"/>
        <v>#DIV/0!</v>
      </c>
      <c r="BXZ17" s="101" t="e">
        <f t="shared" si="60"/>
        <v>#DIV/0!</v>
      </c>
      <c r="BYA17" s="101" t="e">
        <f t="shared" si="60"/>
        <v>#DIV/0!</v>
      </c>
      <c r="BYB17" s="101" t="e">
        <f t="shared" si="60"/>
        <v>#DIV/0!</v>
      </c>
      <c r="BYC17" s="101" t="e">
        <f t="shared" si="60"/>
        <v>#DIV/0!</v>
      </c>
      <c r="BYD17" s="101" t="e">
        <f t="shared" si="60"/>
        <v>#DIV/0!</v>
      </c>
      <c r="BYE17" s="101" t="e">
        <f t="shared" si="60"/>
        <v>#DIV/0!</v>
      </c>
      <c r="BYF17" s="101" t="e">
        <f t="shared" si="60"/>
        <v>#DIV/0!</v>
      </c>
      <c r="BYG17" s="101" t="e">
        <f t="shared" si="60"/>
        <v>#DIV/0!</v>
      </c>
      <c r="BYH17" s="101" t="e">
        <f t="shared" si="60"/>
        <v>#DIV/0!</v>
      </c>
      <c r="BYI17" s="101" t="e">
        <f t="shared" si="61"/>
        <v>#DIV/0!</v>
      </c>
      <c r="BYJ17" s="101" t="e">
        <f t="shared" si="61"/>
        <v>#DIV/0!</v>
      </c>
      <c r="BYK17" s="101" t="e">
        <f t="shared" si="61"/>
        <v>#DIV/0!</v>
      </c>
      <c r="BYL17" s="101" t="e">
        <f t="shared" si="61"/>
        <v>#DIV/0!</v>
      </c>
      <c r="BYM17" s="101" t="e">
        <f t="shared" si="61"/>
        <v>#DIV/0!</v>
      </c>
      <c r="BYN17" s="101" t="e">
        <f t="shared" si="61"/>
        <v>#DIV/0!</v>
      </c>
      <c r="BYO17" s="101" t="e">
        <f t="shared" si="61"/>
        <v>#DIV/0!</v>
      </c>
      <c r="BYP17" s="101" t="e">
        <f t="shared" si="61"/>
        <v>#DIV/0!</v>
      </c>
      <c r="BYQ17" s="101" t="e">
        <f t="shared" si="61"/>
        <v>#DIV/0!</v>
      </c>
      <c r="BYR17" s="101" t="e">
        <f t="shared" si="61"/>
        <v>#DIV/0!</v>
      </c>
      <c r="BYS17" s="101" t="e">
        <f t="shared" si="61"/>
        <v>#DIV/0!</v>
      </c>
      <c r="BYT17" s="101" t="e">
        <f t="shared" si="61"/>
        <v>#DIV/0!</v>
      </c>
      <c r="BYU17" s="101" t="e">
        <f t="shared" si="61"/>
        <v>#DIV/0!</v>
      </c>
      <c r="BYV17" s="101" t="e">
        <f t="shared" si="61"/>
        <v>#DIV/0!</v>
      </c>
      <c r="BYW17" s="101" t="e">
        <f t="shared" si="61"/>
        <v>#DIV/0!</v>
      </c>
      <c r="BYX17" s="101" t="e">
        <f t="shared" si="61"/>
        <v>#DIV/0!</v>
      </c>
      <c r="BYY17" s="101" t="e">
        <f t="shared" si="62"/>
        <v>#DIV/0!</v>
      </c>
      <c r="BYZ17" s="101" t="e">
        <f t="shared" si="62"/>
        <v>#DIV/0!</v>
      </c>
      <c r="BZA17" s="101" t="e">
        <f t="shared" si="62"/>
        <v>#DIV/0!</v>
      </c>
      <c r="BZB17" s="101" t="e">
        <f t="shared" si="62"/>
        <v>#DIV/0!</v>
      </c>
      <c r="BZC17" s="101" t="e">
        <f t="shared" si="62"/>
        <v>#DIV/0!</v>
      </c>
      <c r="BZD17" s="101" t="e">
        <f t="shared" si="62"/>
        <v>#DIV/0!</v>
      </c>
      <c r="BZE17" s="101" t="e">
        <f t="shared" si="62"/>
        <v>#DIV/0!</v>
      </c>
      <c r="BZF17" s="101" t="e">
        <f t="shared" si="62"/>
        <v>#DIV/0!</v>
      </c>
      <c r="BZG17" s="101" t="e">
        <f t="shared" si="62"/>
        <v>#DIV/0!</v>
      </c>
      <c r="BZH17" s="101" t="e">
        <f t="shared" si="62"/>
        <v>#DIV/0!</v>
      </c>
      <c r="BZI17" s="101" t="e">
        <f t="shared" si="62"/>
        <v>#DIV/0!</v>
      </c>
      <c r="BZJ17" s="101" t="e">
        <f t="shared" si="62"/>
        <v>#DIV/0!</v>
      </c>
      <c r="BZK17" s="101" t="e">
        <f t="shared" si="62"/>
        <v>#DIV/0!</v>
      </c>
      <c r="BZL17" s="101" t="e">
        <f t="shared" si="62"/>
        <v>#DIV/0!</v>
      </c>
      <c r="BZM17" s="101" t="e">
        <f t="shared" si="62"/>
        <v>#DIV/0!</v>
      </c>
      <c r="BZN17" s="101" t="e">
        <f t="shared" si="62"/>
        <v>#DIV/0!</v>
      </c>
      <c r="BZO17" s="101" t="e">
        <f t="shared" si="63"/>
        <v>#DIV/0!</v>
      </c>
      <c r="BZP17" s="162" t="e">
        <f t="shared" si="64"/>
        <v>#DIV/0!</v>
      </c>
      <c r="BZQ17" s="97" t="e">
        <f t="shared" si="64"/>
        <v>#DIV/0!</v>
      </c>
      <c r="BZR17" s="97" t="e">
        <f t="shared" si="64"/>
        <v>#DIV/0!</v>
      </c>
      <c r="BZS17" s="97" t="e">
        <f t="shared" si="64"/>
        <v>#DIV/0!</v>
      </c>
      <c r="BZT17" s="97" t="e">
        <f t="shared" si="64"/>
        <v>#DIV/0!</v>
      </c>
      <c r="BZU17" s="97" t="e">
        <f t="shared" si="64"/>
        <v>#DIV/0!</v>
      </c>
      <c r="BZV17" s="97" t="e">
        <f t="shared" si="64"/>
        <v>#DIV/0!</v>
      </c>
      <c r="BZW17" s="97" t="e">
        <f t="shared" si="64"/>
        <v>#DIV/0!</v>
      </c>
      <c r="BZX17" s="97" t="e">
        <f t="shared" si="64"/>
        <v>#DIV/0!</v>
      </c>
      <c r="BZY17" s="97" t="e">
        <f t="shared" si="64"/>
        <v>#DIV/0!</v>
      </c>
      <c r="BZZ17" s="97" t="e">
        <f t="shared" si="64"/>
        <v>#DIV/0!</v>
      </c>
      <c r="CAA17" s="97" t="e">
        <f t="shared" si="64"/>
        <v>#DIV/0!</v>
      </c>
      <c r="CAB17" s="97" t="e">
        <f t="shared" si="64"/>
        <v>#DIV/0!</v>
      </c>
      <c r="CAC17" s="97" t="e">
        <f t="shared" si="64"/>
        <v>#DIV/0!</v>
      </c>
      <c r="CAD17" s="97" t="e">
        <f t="shared" si="64"/>
        <v>#DIV/0!</v>
      </c>
      <c r="CAE17" s="97" t="e">
        <f t="shared" si="64"/>
        <v>#DIV/0!</v>
      </c>
      <c r="CAF17" s="97" t="e">
        <f t="shared" si="65"/>
        <v>#DIV/0!</v>
      </c>
      <c r="CAG17" s="97" t="e">
        <f t="shared" si="65"/>
        <v>#DIV/0!</v>
      </c>
      <c r="CAH17" s="97" t="e">
        <f t="shared" si="65"/>
        <v>#DIV/0!</v>
      </c>
      <c r="CAI17" s="97" t="e">
        <f t="shared" si="65"/>
        <v>#DIV/0!</v>
      </c>
      <c r="CAJ17" s="97" t="e">
        <f t="shared" si="65"/>
        <v>#DIV/0!</v>
      </c>
      <c r="CAK17" s="97" t="e">
        <f t="shared" si="65"/>
        <v>#DIV/0!</v>
      </c>
      <c r="CAL17" s="97" t="e">
        <f t="shared" si="65"/>
        <v>#DIV/0!</v>
      </c>
      <c r="CAM17" s="97" t="e">
        <f t="shared" si="65"/>
        <v>#DIV/0!</v>
      </c>
      <c r="CAN17" s="97" t="e">
        <f t="shared" si="65"/>
        <v>#DIV/0!</v>
      </c>
      <c r="CAO17" s="97" t="e">
        <f t="shared" si="65"/>
        <v>#DIV/0!</v>
      </c>
      <c r="CAP17" s="97" t="e">
        <f t="shared" si="65"/>
        <v>#DIV/0!</v>
      </c>
      <c r="CAQ17" s="97" t="e">
        <f t="shared" si="65"/>
        <v>#DIV/0!</v>
      </c>
      <c r="CAR17" s="97" t="e">
        <f t="shared" si="65"/>
        <v>#DIV/0!</v>
      </c>
      <c r="CAS17" s="97" t="e">
        <f t="shared" si="65"/>
        <v>#DIV/0!</v>
      </c>
      <c r="CAT17" s="97" t="e">
        <f t="shared" si="65"/>
        <v>#DIV/0!</v>
      </c>
      <c r="CAU17" s="97" t="e">
        <f t="shared" si="65"/>
        <v>#DIV/0!</v>
      </c>
      <c r="CAV17" s="97" t="e">
        <f t="shared" si="66"/>
        <v>#DIV/0!</v>
      </c>
      <c r="CAW17" s="97" t="e">
        <f t="shared" si="66"/>
        <v>#DIV/0!</v>
      </c>
      <c r="CAX17" s="97" t="e">
        <f t="shared" si="66"/>
        <v>#DIV/0!</v>
      </c>
      <c r="CAY17" s="97" t="e">
        <f t="shared" si="66"/>
        <v>#DIV/0!</v>
      </c>
      <c r="CAZ17" s="97" t="e">
        <f t="shared" si="66"/>
        <v>#DIV/0!</v>
      </c>
      <c r="CBA17" s="97" t="e">
        <f t="shared" si="66"/>
        <v>#DIV/0!</v>
      </c>
      <c r="CBB17" s="97" t="e">
        <f t="shared" si="66"/>
        <v>#DIV/0!</v>
      </c>
      <c r="CBC17" s="97" t="e">
        <f t="shared" si="66"/>
        <v>#DIV/0!</v>
      </c>
      <c r="CBD17" s="97" t="e">
        <f t="shared" si="66"/>
        <v>#DIV/0!</v>
      </c>
      <c r="CBE17" s="97" t="e">
        <f t="shared" si="66"/>
        <v>#DIV/0!</v>
      </c>
      <c r="CBF17" s="97" t="e">
        <f t="shared" si="66"/>
        <v>#DIV/0!</v>
      </c>
      <c r="CBG17" s="97" t="e">
        <f t="shared" si="66"/>
        <v>#DIV/0!</v>
      </c>
      <c r="CBH17" s="97" t="e">
        <f t="shared" si="66"/>
        <v>#DIV/0!</v>
      </c>
      <c r="CBI17" s="97" t="e">
        <f t="shared" si="66"/>
        <v>#DIV/0!</v>
      </c>
      <c r="CBJ17" s="97" t="e">
        <f t="shared" si="66"/>
        <v>#DIV/0!</v>
      </c>
      <c r="CBK17" s="97" t="e">
        <f t="shared" si="66"/>
        <v>#DIV/0!</v>
      </c>
      <c r="CBL17" s="97" t="e">
        <f t="shared" si="67"/>
        <v>#DIV/0!</v>
      </c>
      <c r="CBM17" s="97" t="e">
        <f t="shared" si="67"/>
        <v>#DIV/0!</v>
      </c>
      <c r="CBN17" s="97" t="e">
        <f t="shared" si="67"/>
        <v>#DIV/0!</v>
      </c>
      <c r="CBO17" s="97" t="e">
        <f t="shared" si="67"/>
        <v>#DIV/0!</v>
      </c>
      <c r="CBP17" s="97" t="e">
        <f t="shared" si="67"/>
        <v>#DIV/0!</v>
      </c>
      <c r="CBQ17" s="97" t="e">
        <f t="shared" si="67"/>
        <v>#DIV/0!</v>
      </c>
      <c r="CBR17" s="97" t="e">
        <f t="shared" si="67"/>
        <v>#DIV/0!</v>
      </c>
      <c r="CBS17" s="97" t="e">
        <f t="shared" si="67"/>
        <v>#DIV/0!</v>
      </c>
      <c r="CBT17" s="97" t="e">
        <f t="shared" si="67"/>
        <v>#DIV/0!</v>
      </c>
      <c r="CBU17" s="97" t="e">
        <f t="shared" si="67"/>
        <v>#DIV/0!</v>
      </c>
      <c r="CBV17" s="97" t="e">
        <f t="shared" si="67"/>
        <v>#DIV/0!</v>
      </c>
      <c r="CBW17" s="97" t="e">
        <f t="shared" si="67"/>
        <v>#DIV/0!</v>
      </c>
      <c r="CBX17" s="97" t="e">
        <f t="shared" si="67"/>
        <v>#DIV/0!</v>
      </c>
      <c r="CBY17" s="97" t="e">
        <f t="shared" si="67"/>
        <v>#DIV/0!</v>
      </c>
      <c r="CBZ17" s="97" t="e">
        <f t="shared" si="67"/>
        <v>#DIV/0!</v>
      </c>
      <c r="CCA17" s="97" t="e">
        <f t="shared" si="67"/>
        <v>#DIV/0!</v>
      </c>
      <c r="CCB17" s="97" t="e">
        <f t="shared" si="68"/>
        <v>#DIV/0!</v>
      </c>
      <c r="CCC17" s="162" t="e">
        <f t="shared" si="69"/>
        <v>#DIV/0!</v>
      </c>
      <c r="CCD17" s="97" t="e">
        <f t="shared" si="69"/>
        <v>#DIV/0!</v>
      </c>
      <c r="CCE17" s="97" t="e">
        <f t="shared" si="69"/>
        <v>#DIV/0!</v>
      </c>
      <c r="CCF17" s="97" t="e">
        <f t="shared" si="69"/>
        <v>#DIV/0!</v>
      </c>
      <c r="CCG17" s="97" t="e">
        <f t="shared" si="69"/>
        <v>#DIV/0!</v>
      </c>
      <c r="CCH17" s="97" t="e">
        <f t="shared" si="69"/>
        <v>#DIV/0!</v>
      </c>
      <c r="CCI17" s="97" t="e">
        <f t="shared" si="69"/>
        <v>#DIV/0!</v>
      </c>
      <c r="CCJ17" s="97" t="e">
        <f t="shared" si="69"/>
        <v>#DIV/0!</v>
      </c>
      <c r="CCK17" s="97" t="e">
        <f t="shared" si="69"/>
        <v>#DIV/0!</v>
      </c>
      <c r="CCL17" s="97" t="e">
        <f t="shared" si="69"/>
        <v>#DIV/0!</v>
      </c>
      <c r="CCM17" s="97" t="e">
        <f t="shared" si="69"/>
        <v>#DIV/0!</v>
      </c>
      <c r="CCN17" s="97" t="e">
        <f t="shared" si="69"/>
        <v>#DIV/0!</v>
      </c>
      <c r="CCO17" s="97" t="e">
        <f t="shared" si="69"/>
        <v>#DIV/0!</v>
      </c>
      <c r="CCP17" s="97" t="e">
        <f t="shared" si="69"/>
        <v>#DIV/0!</v>
      </c>
      <c r="CCQ17" s="97" t="e">
        <f t="shared" si="69"/>
        <v>#DIV/0!</v>
      </c>
      <c r="CCR17" s="97" t="e">
        <f t="shared" si="69"/>
        <v>#DIV/0!</v>
      </c>
      <c r="CCS17" s="97" t="e">
        <f t="shared" si="70"/>
        <v>#DIV/0!</v>
      </c>
      <c r="CCT17" s="97" t="e">
        <f t="shared" si="70"/>
        <v>#DIV/0!</v>
      </c>
      <c r="CCU17" s="97" t="e">
        <f t="shared" si="70"/>
        <v>#DIV/0!</v>
      </c>
      <c r="CCV17" s="97" t="e">
        <f t="shared" si="70"/>
        <v>#DIV/0!</v>
      </c>
      <c r="CCW17" s="97" t="e">
        <f t="shared" si="70"/>
        <v>#DIV/0!</v>
      </c>
      <c r="CCX17" s="97" t="e">
        <f t="shared" si="70"/>
        <v>#DIV/0!</v>
      </c>
      <c r="CCY17" s="97" t="e">
        <f t="shared" si="70"/>
        <v>#DIV/0!</v>
      </c>
      <c r="CCZ17" s="97" t="e">
        <f t="shared" si="70"/>
        <v>#DIV/0!</v>
      </c>
      <c r="CDA17" s="97" t="e">
        <f t="shared" si="70"/>
        <v>#DIV/0!</v>
      </c>
      <c r="CDB17" s="97" t="e">
        <f t="shared" si="70"/>
        <v>#DIV/0!</v>
      </c>
      <c r="CDC17" s="97" t="e">
        <f t="shared" si="70"/>
        <v>#DIV/0!</v>
      </c>
      <c r="CDD17" s="97" t="e">
        <f t="shared" si="70"/>
        <v>#DIV/0!</v>
      </c>
      <c r="CDE17" s="97" t="e">
        <f t="shared" si="70"/>
        <v>#DIV/0!</v>
      </c>
      <c r="CDF17" s="97" t="e">
        <f t="shared" si="70"/>
        <v>#DIV/0!</v>
      </c>
      <c r="CDG17" s="97" t="e">
        <f t="shared" si="70"/>
        <v>#DIV/0!</v>
      </c>
      <c r="CDH17" s="97" t="e">
        <f t="shared" si="70"/>
        <v>#DIV/0!</v>
      </c>
      <c r="CDI17" s="97" t="e">
        <f t="shared" si="71"/>
        <v>#DIV/0!</v>
      </c>
      <c r="CDJ17" s="97" t="e">
        <f t="shared" si="71"/>
        <v>#DIV/0!</v>
      </c>
      <c r="CDK17" s="97" t="e">
        <f t="shared" si="71"/>
        <v>#DIV/0!</v>
      </c>
      <c r="CDL17" s="97" t="e">
        <f t="shared" si="71"/>
        <v>#DIV/0!</v>
      </c>
      <c r="CDM17" s="97" t="e">
        <f t="shared" si="71"/>
        <v>#DIV/0!</v>
      </c>
      <c r="CDN17" s="97" t="e">
        <f t="shared" si="71"/>
        <v>#DIV/0!</v>
      </c>
      <c r="CDO17" s="97" t="e">
        <f t="shared" si="71"/>
        <v>#DIV/0!</v>
      </c>
      <c r="CDP17" s="97" t="e">
        <f t="shared" si="71"/>
        <v>#DIV/0!</v>
      </c>
      <c r="CDQ17" s="97" t="e">
        <f t="shared" si="71"/>
        <v>#DIV/0!</v>
      </c>
      <c r="CDR17" s="97" t="e">
        <f t="shared" si="71"/>
        <v>#DIV/0!</v>
      </c>
      <c r="CDS17" s="97" t="e">
        <f t="shared" si="71"/>
        <v>#DIV/0!</v>
      </c>
      <c r="CDT17" s="97" t="e">
        <f t="shared" si="71"/>
        <v>#DIV/0!</v>
      </c>
      <c r="CDU17" s="97" t="e">
        <f t="shared" si="71"/>
        <v>#DIV/0!</v>
      </c>
      <c r="CDV17" s="97" t="e">
        <f t="shared" si="71"/>
        <v>#DIV/0!</v>
      </c>
      <c r="CDW17" s="97" t="e">
        <f t="shared" si="71"/>
        <v>#DIV/0!</v>
      </c>
      <c r="CDX17" s="97" t="e">
        <f t="shared" si="71"/>
        <v>#DIV/0!</v>
      </c>
      <c r="CDY17" s="97" t="e">
        <f t="shared" si="72"/>
        <v>#DIV/0!</v>
      </c>
      <c r="CDZ17" s="97" t="e">
        <f t="shared" si="72"/>
        <v>#DIV/0!</v>
      </c>
      <c r="CEA17" s="97" t="e">
        <f t="shared" si="72"/>
        <v>#DIV/0!</v>
      </c>
      <c r="CEB17" s="97" t="e">
        <f t="shared" si="72"/>
        <v>#DIV/0!</v>
      </c>
      <c r="CEC17" s="97" t="e">
        <f t="shared" si="72"/>
        <v>#DIV/0!</v>
      </c>
      <c r="CED17" s="97" t="e">
        <f t="shared" si="72"/>
        <v>#DIV/0!</v>
      </c>
      <c r="CEE17" s="97" t="e">
        <f t="shared" si="72"/>
        <v>#DIV/0!</v>
      </c>
      <c r="CEF17" s="97" t="e">
        <f t="shared" si="72"/>
        <v>#DIV/0!</v>
      </c>
      <c r="CEG17" s="97" t="e">
        <f t="shared" si="72"/>
        <v>#DIV/0!</v>
      </c>
      <c r="CEH17" s="97" t="e">
        <f t="shared" si="72"/>
        <v>#DIV/0!</v>
      </c>
      <c r="CEI17" s="97" t="e">
        <f t="shared" si="72"/>
        <v>#DIV/0!</v>
      </c>
      <c r="CEJ17" s="97" t="e">
        <f t="shared" si="72"/>
        <v>#DIV/0!</v>
      </c>
      <c r="CEK17" s="97" t="e">
        <f t="shared" si="72"/>
        <v>#DIV/0!</v>
      </c>
      <c r="CEL17" s="97" t="e">
        <f t="shared" si="72"/>
        <v>#DIV/0!</v>
      </c>
      <c r="CEM17" s="97" t="e">
        <f t="shared" si="72"/>
        <v>#DIV/0!</v>
      </c>
      <c r="CEN17" s="97" t="e">
        <f t="shared" si="72"/>
        <v>#DIV/0!</v>
      </c>
      <c r="CEO17" s="97" t="e">
        <f t="shared" si="73"/>
        <v>#DIV/0!</v>
      </c>
      <c r="CEP17" s="162" t="e">
        <f t="shared" si="74"/>
        <v>#DIV/0!</v>
      </c>
      <c r="CEQ17" s="97" t="e">
        <f t="shared" si="74"/>
        <v>#DIV/0!</v>
      </c>
      <c r="CER17" s="97" t="e">
        <f t="shared" si="74"/>
        <v>#DIV/0!</v>
      </c>
      <c r="CES17" s="97" t="e">
        <f t="shared" si="74"/>
        <v>#DIV/0!</v>
      </c>
      <c r="CET17" s="97" t="e">
        <f t="shared" si="74"/>
        <v>#DIV/0!</v>
      </c>
      <c r="CEU17" s="97" t="e">
        <f t="shared" si="74"/>
        <v>#DIV/0!</v>
      </c>
      <c r="CEV17" s="97" t="e">
        <f t="shared" si="74"/>
        <v>#DIV/0!</v>
      </c>
      <c r="CEW17" s="97" t="e">
        <f t="shared" si="74"/>
        <v>#DIV/0!</v>
      </c>
      <c r="CEX17" s="97" t="e">
        <f t="shared" si="74"/>
        <v>#DIV/0!</v>
      </c>
      <c r="CEY17" s="97" t="e">
        <f t="shared" si="74"/>
        <v>#DIV/0!</v>
      </c>
      <c r="CEZ17" s="97" t="e">
        <f t="shared" si="74"/>
        <v>#DIV/0!</v>
      </c>
      <c r="CFA17" s="97" t="e">
        <f t="shared" si="74"/>
        <v>#DIV/0!</v>
      </c>
      <c r="CFB17" s="97" t="e">
        <f t="shared" si="74"/>
        <v>#DIV/0!</v>
      </c>
      <c r="CFC17" s="97" t="e">
        <f t="shared" si="74"/>
        <v>#DIV/0!</v>
      </c>
      <c r="CFD17" s="97" t="e">
        <f t="shared" si="74"/>
        <v>#DIV/0!</v>
      </c>
      <c r="CFE17" s="97" t="e">
        <f t="shared" si="74"/>
        <v>#DIV/0!</v>
      </c>
      <c r="CFF17" s="97" t="e">
        <f t="shared" si="75"/>
        <v>#DIV/0!</v>
      </c>
      <c r="CFG17" s="97" t="e">
        <f t="shared" si="75"/>
        <v>#DIV/0!</v>
      </c>
      <c r="CFH17" s="97" t="e">
        <f t="shared" si="75"/>
        <v>#DIV/0!</v>
      </c>
      <c r="CFI17" s="97" t="e">
        <f t="shared" si="75"/>
        <v>#DIV/0!</v>
      </c>
      <c r="CFJ17" s="97" t="e">
        <f t="shared" si="75"/>
        <v>#DIV/0!</v>
      </c>
      <c r="CFK17" s="97" t="e">
        <f t="shared" si="75"/>
        <v>#DIV/0!</v>
      </c>
      <c r="CFL17" s="97" t="e">
        <f t="shared" si="75"/>
        <v>#DIV/0!</v>
      </c>
      <c r="CFM17" s="97" t="e">
        <f t="shared" si="75"/>
        <v>#DIV/0!</v>
      </c>
      <c r="CFN17" s="97" t="e">
        <f t="shared" si="75"/>
        <v>#DIV/0!</v>
      </c>
      <c r="CFO17" s="97" t="e">
        <f t="shared" si="75"/>
        <v>#DIV/0!</v>
      </c>
      <c r="CFP17" s="97" t="e">
        <f t="shared" si="75"/>
        <v>#DIV/0!</v>
      </c>
      <c r="CFQ17" s="97" t="e">
        <f t="shared" si="75"/>
        <v>#DIV/0!</v>
      </c>
      <c r="CFR17" s="97" t="e">
        <f t="shared" si="75"/>
        <v>#DIV/0!</v>
      </c>
      <c r="CFS17" s="97" t="e">
        <f t="shared" si="75"/>
        <v>#DIV/0!</v>
      </c>
      <c r="CFT17" s="97" t="e">
        <f t="shared" si="75"/>
        <v>#DIV/0!</v>
      </c>
      <c r="CFU17" s="97" t="e">
        <f t="shared" si="75"/>
        <v>#DIV/0!</v>
      </c>
      <c r="CFV17" s="97" t="e">
        <f t="shared" si="76"/>
        <v>#DIV/0!</v>
      </c>
      <c r="CFW17" s="97" t="e">
        <f t="shared" si="76"/>
        <v>#DIV/0!</v>
      </c>
      <c r="CFX17" s="97" t="e">
        <f t="shared" si="76"/>
        <v>#DIV/0!</v>
      </c>
      <c r="CFY17" s="97" t="e">
        <f t="shared" si="76"/>
        <v>#DIV/0!</v>
      </c>
      <c r="CFZ17" s="97" t="e">
        <f t="shared" si="76"/>
        <v>#DIV/0!</v>
      </c>
      <c r="CGA17" s="97" t="e">
        <f t="shared" si="76"/>
        <v>#DIV/0!</v>
      </c>
      <c r="CGB17" s="97" t="e">
        <f t="shared" si="76"/>
        <v>#DIV/0!</v>
      </c>
      <c r="CGC17" s="97" t="e">
        <f t="shared" si="76"/>
        <v>#DIV/0!</v>
      </c>
      <c r="CGD17" s="97" t="e">
        <f t="shared" si="76"/>
        <v>#DIV/0!</v>
      </c>
      <c r="CGE17" s="97" t="e">
        <f t="shared" si="76"/>
        <v>#DIV/0!</v>
      </c>
      <c r="CGF17" s="97" t="e">
        <f t="shared" si="76"/>
        <v>#DIV/0!</v>
      </c>
      <c r="CGG17" s="97" t="e">
        <f t="shared" si="76"/>
        <v>#DIV/0!</v>
      </c>
      <c r="CGH17" s="97" t="e">
        <f t="shared" si="76"/>
        <v>#DIV/0!</v>
      </c>
      <c r="CGI17" s="97" t="e">
        <f t="shared" si="76"/>
        <v>#DIV/0!</v>
      </c>
      <c r="CGJ17" s="97" t="e">
        <f t="shared" si="76"/>
        <v>#DIV/0!</v>
      </c>
      <c r="CGK17" s="97" t="e">
        <f t="shared" si="76"/>
        <v>#DIV/0!</v>
      </c>
      <c r="CGL17" s="97" t="e">
        <f t="shared" si="77"/>
        <v>#DIV/0!</v>
      </c>
      <c r="CGM17" s="97" t="e">
        <f t="shared" si="77"/>
        <v>#DIV/0!</v>
      </c>
      <c r="CGN17" s="97" t="e">
        <f t="shared" si="77"/>
        <v>#DIV/0!</v>
      </c>
      <c r="CGO17" s="97" t="e">
        <f t="shared" si="77"/>
        <v>#DIV/0!</v>
      </c>
      <c r="CGP17" s="97" t="e">
        <f t="shared" si="77"/>
        <v>#DIV/0!</v>
      </c>
      <c r="CGQ17" s="97" t="e">
        <f t="shared" si="77"/>
        <v>#DIV/0!</v>
      </c>
      <c r="CGR17" s="97" t="e">
        <f t="shared" si="77"/>
        <v>#DIV/0!</v>
      </c>
      <c r="CGS17" s="97" t="e">
        <f t="shared" si="77"/>
        <v>#DIV/0!</v>
      </c>
      <c r="CGT17" s="97" t="e">
        <f t="shared" si="77"/>
        <v>#DIV/0!</v>
      </c>
      <c r="CGU17" s="97" t="e">
        <f t="shared" si="77"/>
        <v>#DIV/0!</v>
      </c>
      <c r="CGV17" s="97" t="e">
        <f t="shared" si="77"/>
        <v>#DIV/0!</v>
      </c>
      <c r="CGW17" s="97" t="e">
        <f t="shared" si="77"/>
        <v>#DIV/0!</v>
      </c>
      <c r="CGX17" s="97" t="e">
        <f t="shared" si="77"/>
        <v>#DIV/0!</v>
      </c>
      <c r="CGY17" s="97" t="e">
        <f t="shared" si="77"/>
        <v>#DIV/0!</v>
      </c>
      <c r="CGZ17" s="97" t="e">
        <f t="shared" si="77"/>
        <v>#DIV/0!</v>
      </c>
      <c r="CHA17" s="97" t="e">
        <f t="shared" si="77"/>
        <v>#DIV/0!</v>
      </c>
      <c r="CHB17" s="97" t="e">
        <f t="shared" si="78"/>
        <v>#DIV/0!</v>
      </c>
    </row>
    <row r="18" spans="1:2238" x14ac:dyDescent="0.25">
      <c r="A18" s="445"/>
      <c r="B18" s="421">
        <v>1100</v>
      </c>
      <c r="C18" s="431"/>
      <c r="D18" s="434"/>
      <c r="E18" s="396" t="e">
        <f>AVERAGE(BNM18:BNY18)</f>
        <v>#DIV/0!</v>
      </c>
      <c r="F18" s="397" t="e">
        <f>MAX(BNM18:BNY18)</f>
        <v>#DIV/0!</v>
      </c>
      <c r="G18" s="397" t="e">
        <f>MIN(BNM18:BNY18)</f>
        <v>#DIV/0!</v>
      </c>
      <c r="H18" s="398" t="e">
        <f>AVERAGE(BKW18:BLI18)</f>
        <v>#DIV/0!</v>
      </c>
      <c r="I18" s="399" t="e">
        <f>MAX(BKW18:BLI18)</f>
        <v>#DIV/0!</v>
      </c>
      <c r="J18" s="399" t="e">
        <f>MIN(BKW18:BLI18)</f>
        <v>#DIV/0!</v>
      </c>
      <c r="K18" s="398" t="e">
        <f>AVERAGE(BIG18:BIS18)</f>
        <v>#DIV/0!</v>
      </c>
      <c r="L18" s="399" t="e">
        <f>MAX(BIG18:BIS18)</f>
        <v>#DIV/0!</v>
      </c>
      <c r="M18" s="399" t="e">
        <f>MIN(BIG18:BIS18)</f>
        <v>#DIV/0!</v>
      </c>
      <c r="N18" s="382" t="e">
        <f>AVERAGE(BFQ18:BGC18)</f>
        <v>#DIV/0!</v>
      </c>
      <c r="O18" s="384" t="e">
        <f>MAX(BFQ18:BGC18)</f>
        <v>#DIV/0!</v>
      </c>
      <c r="P18" s="384" t="e">
        <f>MIN(BFQ18:BGC18)</f>
        <v>#DIV/0!</v>
      </c>
      <c r="Q18" s="398" t="e">
        <f>AVERAGE(AYC18:AYN18)</f>
        <v>#DIV/0!</v>
      </c>
      <c r="R18" s="399" t="e">
        <f>MAX(AYC18:AYN18)</f>
        <v>#DIV/0!</v>
      </c>
      <c r="S18" s="399" t="e">
        <f>MIN(AYC18:AYN18)</f>
        <v>#DIV/0!</v>
      </c>
      <c r="T18" s="396" t="e">
        <f>AVERAGE(AVN18:AVZ18)</f>
        <v>#DIV/0!</v>
      </c>
      <c r="U18" s="397" t="e">
        <f>MAX(AVN18:AVZ18)</f>
        <v>#DIV/0!</v>
      </c>
      <c r="V18" s="397" t="e">
        <f>MIN(AVN18:AVZ18)</f>
        <v>#DIV/0!</v>
      </c>
      <c r="W18" s="382" t="e">
        <f>(N18*$A$17*$ASH$24)/K18</f>
        <v>#DIV/0!</v>
      </c>
      <c r="X18" s="400" t="e">
        <f>AVERAGE(BXU18:BYF18)</f>
        <v>#DIV/0!</v>
      </c>
      <c r="Y18" s="382" t="e">
        <f>AVERAGE(BVH18:BVS18)</f>
        <v>#DIV/0!</v>
      </c>
      <c r="Z18" s="384" t="e">
        <f>MAX(BVH18:BVS18)</f>
        <v>#DIV/0!</v>
      </c>
      <c r="AA18" s="384" t="e">
        <f>MIN(BVH18:BVS18)</f>
        <v>#DIV/0!</v>
      </c>
      <c r="AB18" s="382" t="e">
        <f>AVERAGE(CAH18:CAS18)</f>
        <v>#DIV/0!</v>
      </c>
      <c r="AC18" s="384" t="e">
        <f>MAX(CAH18:CAS18)</f>
        <v>#DIV/0!</v>
      </c>
      <c r="AD18" s="384" t="e">
        <f>MIN(CAH18:CAS18)</f>
        <v>#DIV/0!</v>
      </c>
      <c r="AE18" s="395" t="e">
        <f>AVERAGE(CFH18:CFS18)</f>
        <v>#DIV/0!</v>
      </c>
      <c r="AF18" s="372" t="e">
        <f>MAX(CFH18:CFS18)</f>
        <v>#DIV/0!</v>
      </c>
      <c r="AG18" s="373" t="e">
        <f>MIN(CFH18:CFS18)</f>
        <v>#DIV/0!</v>
      </c>
      <c r="AH18" s="59"/>
      <c r="AI18" s="49"/>
      <c r="AJ18" s="49">
        <f t="shared" si="86"/>
        <v>0</v>
      </c>
      <c r="AK18" s="49">
        <f t="shared" si="0"/>
        <v>0</v>
      </c>
      <c r="AL18" s="49"/>
      <c r="AM18" s="49"/>
      <c r="AN18" s="60">
        <f t="shared" si="1"/>
        <v>0</v>
      </c>
      <c r="AO18" s="47"/>
      <c r="AP18" s="47"/>
      <c r="AQ18" s="49"/>
      <c r="AR18" s="47"/>
      <c r="AS18" s="148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  <c r="LE18" s="59"/>
      <c r="LF18" s="59"/>
      <c r="LG18" s="59"/>
      <c r="LH18" s="59"/>
      <c r="LI18" s="59"/>
      <c r="LJ18" s="59"/>
      <c r="LK18" s="59"/>
      <c r="LL18" s="59"/>
      <c r="LM18" s="59"/>
      <c r="LN18" s="59"/>
      <c r="LO18" s="59"/>
      <c r="LP18" s="59"/>
      <c r="LQ18" s="59"/>
      <c r="LR18" s="59"/>
      <c r="LS18" s="59"/>
      <c r="LT18" s="59"/>
      <c r="LU18" s="59"/>
      <c r="LV18" s="59"/>
      <c r="LW18" s="59"/>
      <c r="LX18" s="59"/>
      <c r="LY18" s="59"/>
      <c r="LZ18" s="59"/>
      <c r="MA18" s="59"/>
      <c r="MB18" s="59"/>
      <c r="MC18" s="59"/>
      <c r="MD18" s="59"/>
      <c r="ME18" s="59"/>
      <c r="MF18" s="59"/>
      <c r="MG18" s="59"/>
      <c r="MH18" s="59"/>
      <c r="MI18" s="59"/>
      <c r="MJ18" s="59"/>
      <c r="MK18" s="59"/>
      <c r="ML18" s="59"/>
      <c r="MM18" s="59"/>
      <c r="MN18" s="59"/>
      <c r="MO18" s="59"/>
      <c r="MP18" s="59"/>
      <c r="MQ18" s="59"/>
      <c r="MR18" s="59"/>
      <c r="MS18" s="59"/>
      <c r="MT18" s="59"/>
      <c r="MU18" s="59"/>
      <c r="MV18" s="59"/>
      <c r="MW18" s="59"/>
      <c r="MX18" s="59"/>
      <c r="MY18" s="59"/>
      <c r="MZ18" s="59"/>
      <c r="NA18" s="59"/>
      <c r="NB18" s="59"/>
      <c r="NC18" s="59"/>
      <c r="ND18" s="59"/>
      <c r="NE18" s="59"/>
      <c r="NF18" s="59"/>
      <c r="NG18" s="59"/>
      <c r="NH18" s="59"/>
      <c r="NI18" s="59"/>
      <c r="NJ18" s="59"/>
      <c r="NK18" s="59"/>
      <c r="NL18" s="59"/>
      <c r="NM18" s="59"/>
      <c r="NN18" s="59"/>
      <c r="NO18" s="59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47"/>
      <c r="QD18" s="47"/>
      <c r="QE18" s="47"/>
      <c r="QF18" s="47"/>
      <c r="QG18" s="47"/>
      <c r="QH18" s="47"/>
      <c r="QI18" s="47"/>
      <c r="QJ18" s="47"/>
      <c r="QK18" s="47"/>
      <c r="QL18" s="47"/>
      <c r="QM18" s="47"/>
      <c r="QN18" s="47"/>
      <c r="QO18" s="47"/>
      <c r="QP18" s="47"/>
      <c r="QQ18" s="47"/>
      <c r="QR18" s="47"/>
      <c r="QS18" s="47"/>
      <c r="QT18" s="47"/>
      <c r="QU18" s="47"/>
      <c r="QV18" s="47"/>
      <c r="QW18" s="47"/>
      <c r="QX18" s="47"/>
      <c r="QY18" s="47"/>
      <c r="QZ18" s="47"/>
      <c r="RA18" s="47"/>
      <c r="RB18" s="47"/>
      <c r="RC18" s="47"/>
      <c r="RD18" s="47"/>
      <c r="RE18" s="47"/>
      <c r="RF18" s="47"/>
      <c r="RG18" s="47"/>
      <c r="RH18" s="47"/>
      <c r="RI18" s="47"/>
      <c r="RJ18" s="47"/>
      <c r="RK18" s="47"/>
      <c r="RL18" s="47"/>
      <c r="RM18" s="47"/>
      <c r="RN18" s="47"/>
      <c r="RO18" s="47"/>
      <c r="RP18" s="47"/>
      <c r="RQ18" s="47"/>
      <c r="RR18" s="47"/>
      <c r="RS18" s="47"/>
      <c r="RT18" s="47"/>
      <c r="RU18" s="47"/>
      <c r="RV18" s="47"/>
      <c r="RW18" s="47"/>
      <c r="RX18" s="47"/>
      <c r="RY18" s="47"/>
      <c r="RZ18" s="47"/>
      <c r="SA18" s="47"/>
      <c r="SB18" s="47"/>
      <c r="SC18" s="47"/>
      <c r="SD18" s="47"/>
      <c r="SE18" s="47"/>
      <c r="SF18" s="47"/>
      <c r="SG18" s="47"/>
      <c r="SH18" s="47"/>
      <c r="SI18" s="47"/>
      <c r="SJ18" s="47"/>
      <c r="SK18" s="47"/>
      <c r="SL18" s="47"/>
      <c r="SM18" s="47"/>
      <c r="SN18" s="47"/>
      <c r="SO18" s="47"/>
      <c r="SP18" s="47"/>
      <c r="SQ18" s="47"/>
      <c r="SR18" s="47"/>
      <c r="SS18" s="47"/>
      <c r="ST18" s="47"/>
      <c r="SU18" s="47"/>
      <c r="SV18" s="47"/>
      <c r="SW18" s="47"/>
      <c r="SX18" s="47"/>
      <c r="SY18" s="47"/>
      <c r="SZ18" s="47"/>
      <c r="TA18" s="47"/>
      <c r="TB18" s="47"/>
      <c r="TC18" s="47"/>
      <c r="TD18" s="47"/>
      <c r="TE18" s="47"/>
      <c r="TF18" s="47"/>
      <c r="TG18" s="47"/>
      <c r="TH18" s="47"/>
      <c r="TI18" s="47"/>
      <c r="TJ18" s="47"/>
      <c r="TK18" s="47"/>
      <c r="TL18" s="47"/>
      <c r="TM18" s="47"/>
      <c r="TN18" s="47"/>
      <c r="TO18" s="47"/>
      <c r="TP18" s="47"/>
      <c r="TQ18" s="47"/>
      <c r="TR18" s="47"/>
      <c r="TS18" s="47"/>
      <c r="TT18" s="47"/>
      <c r="TU18" s="47"/>
      <c r="TV18" s="47"/>
      <c r="TW18" s="47"/>
      <c r="TX18" s="47"/>
      <c r="TY18" s="47"/>
      <c r="TZ18" s="47"/>
      <c r="UA18" s="47"/>
      <c r="UB18" s="47"/>
      <c r="UC18" s="47"/>
      <c r="UD18" s="47"/>
      <c r="UE18" s="47"/>
      <c r="UF18" s="47"/>
      <c r="UG18" s="47"/>
      <c r="UH18" s="47"/>
      <c r="UI18" s="47"/>
      <c r="UJ18" s="47"/>
      <c r="UK18" s="47"/>
      <c r="UL18" s="47"/>
      <c r="UM18" s="47"/>
      <c r="UN18" s="47"/>
      <c r="UO18" s="47"/>
      <c r="UP18" s="47"/>
      <c r="UQ18" s="47"/>
      <c r="UR18" s="47"/>
      <c r="US18" s="47"/>
      <c r="UT18" s="47"/>
      <c r="UU18" s="47"/>
      <c r="UV18" s="47"/>
      <c r="UW18" s="47"/>
      <c r="UX18" s="47"/>
      <c r="UY18" s="47"/>
      <c r="UZ18" s="47"/>
      <c r="VA18" s="47"/>
      <c r="VB18" s="47"/>
      <c r="VC18" s="47"/>
      <c r="VD18" s="47"/>
      <c r="VE18" s="47"/>
      <c r="VF18" s="49"/>
      <c r="VG18" s="49"/>
      <c r="VH18" s="49"/>
      <c r="VI18" s="49"/>
      <c r="VJ18" s="49"/>
      <c r="VK18" s="49"/>
      <c r="VL18" s="49"/>
      <c r="VM18" s="49"/>
      <c r="VN18" s="49"/>
      <c r="VO18" s="49"/>
      <c r="VP18" s="49"/>
      <c r="VQ18" s="49"/>
      <c r="VR18" s="49"/>
      <c r="VS18" s="49"/>
      <c r="VT18" s="49"/>
      <c r="VU18" s="49"/>
      <c r="VV18" s="49"/>
      <c r="VW18" s="49"/>
      <c r="VX18" s="49"/>
      <c r="VY18" s="49"/>
      <c r="VZ18" s="49"/>
      <c r="WA18" s="49"/>
      <c r="WB18" s="49"/>
      <c r="WC18" s="49"/>
      <c r="WD18" s="49"/>
      <c r="WE18" s="49"/>
      <c r="WF18" s="49"/>
      <c r="WG18" s="49"/>
      <c r="WH18" s="49"/>
      <c r="WI18" s="49"/>
      <c r="WJ18" s="49"/>
      <c r="WK18" s="49"/>
      <c r="WL18" s="49"/>
      <c r="WM18" s="49"/>
      <c r="WN18" s="49"/>
      <c r="WO18" s="49"/>
      <c r="WP18" s="49"/>
      <c r="WQ18" s="49"/>
      <c r="WR18" s="49"/>
      <c r="WS18" s="49"/>
      <c r="WT18" s="49"/>
      <c r="WU18" s="49"/>
      <c r="WV18" s="49"/>
      <c r="WW18" s="49"/>
      <c r="WX18" s="49"/>
      <c r="WY18" s="49"/>
      <c r="WZ18" s="49"/>
      <c r="XA18" s="49"/>
      <c r="XB18" s="49"/>
      <c r="XC18" s="49"/>
      <c r="XD18" s="49"/>
      <c r="XE18" s="49"/>
      <c r="XF18" s="49"/>
      <c r="XG18" s="49"/>
      <c r="XH18" s="49"/>
      <c r="XI18" s="49"/>
      <c r="XJ18" s="49"/>
      <c r="XK18" s="49"/>
      <c r="XL18" s="49"/>
      <c r="XM18" s="49"/>
      <c r="XN18" s="49"/>
      <c r="XO18" s="49"/>
      <c r="XP18" s="49"/>
      <c r="XQ18" s="49"/>
      <c r="XR18" s="49"/>
      <c r="XS18" s="49"/>
      <c r="XT18" s="49"/>
      <c r="XU18" s="49"/>
      <c r="XV18" s="61"/>
      <c r="XW18" s="61"/>
      <c r="XX18" s="61"/>
      <c r="XY18" s="61"/>
      <c r="XZ18" s="61"/>
      <c r="YA18" s="61"/>
      <c r="YB18" s="61"/>
      <c r="YC18" s="61"/>
      <c r="YD18" s="61"/>
      <c r="YE18" s="61"/>
      <c r="YF18" s="61"/>
      <c r="YG18" s="61"/>
      <c r="YH18" s="61"/>
      <c r="YI18" s="61"/>
      <c r="YJ18" s="61"/>
      <c r="YK18" s="61"/>
      <c r="YL18" s="61"/>
      <c r="YM18" s="61"/>
      <c r="YN18" s="61"/>
      <c r="YO18" s="61"/>
      <c r="YP18" s="61"/>
      <c r="YQ18" s="61"/>
      <c r="YR18" s="61"/>
      <c r="YS18" s="61"/>
      <c r="YT18" s="61"/>
      <c r="YU18" s="61"/>
      <c r="YV18" s="61"/>
      <c r="YW18" s="61"/>
      <c r="YX18" s="61"/>
      <c r="YY18" s="61"/>
      <c r="YZ18" s="61"/>
      <c r="ZA18" s="61"/>
      <c r="ZB18" s="61"/>
      <c r="ZC18" s="61"/>
      <c r="ZD18" s="61"/>
      <c r="ZE18" s="61"/>
      <c r="ZF18" s="61"/>
      <c r="ZG18" s="61"/>
      <c r="ZH18" s="61"/>
      <c r="ZI18" s="61"/>
      <c r="ZJ18" s="61"/>
      <c r="ZK18" s="61"/>
      <c r="ZL18" s="61"/>
      <c r="ZM18" s="61"/>
      <c r="ZN18" s="61"/>
      <c r="ZO18" s="61"/>
      <c r="ZP18" s="61"/>
      <c r="ZQ18" s="61"/>
      <c r="ZR18" s="61"/>
      <c r="ZS18" s="61"/>
      <c r="ZT18" s="61"/>
      <c r="ZU18" s="61"/>
      <c r="ZV18" s="61"/>
      <c r="ZW18" s="61"/>
      <c r="ZX18" s="61"/>
      <c r="ZY18" s="61"/>
      <c r="ZZ18" s="61"/>
      <c r="AAA18" s="61"/>
      <c r="AAB18" s="61"/>
      <c r="AAC18" s="61"/>
      <c r="AAD18" s="61"/>
      <c r="AAE18" s="61"/>
      <c r="AAF18" s="61"/>
      <c r="AAG18" s="61"/>
      <c r="AAH18" s="61"/>
      <c r="AAI18" s="49"/>
      <c r="AAJ18" s="49"/>
      <c r="AAK18" s="49"/>
      <c r="AAL18" s="49"/>
      <c r="AAM18" s="49"/>
      <c r="AAN18" s="49"/>
      <c r="AAO18" s="49"/>
      <c r="AAP18" s="49"/>
      <c r="AAQ18" s="49"/>
      <c r="AAR18" s="49"/>
      <c r="AAS18" s="49"/>
      <c r="AAT18" s="49"/>
      <c r="AAU18" s="49"/>
      <c r="AAV18" s="49"/>
      <c r="AAW18" s="49"/>
      <c r="AAX18" s="49"/>
      <c r="AAY18" s="49"/>
      <c r="AAZ18" s="49"/>
      <c r="ABA18" s="49"/>
      <c r="ABB18" s="49"/>
      <c r="ABC18" s="49"/>
      <c r="ABD18" s="49"/>
      <c r="ABE18" s="49"/>
      <c r="ABF18" s="49"/>
      <c r="ABG18" s="49"/>
      <c r="ABH18" s="49"/>
      <c r="ABI18" s="49"/>
      <c r="ABJ18" s="49"/>
      <c r="ABK18" s="49"/>
      <c r="ABL18" s="49"/>
      <c r="ABM18" s="49"/>
      <c r="ABN18" s="49"/>
      <c r="ABO18" s="49"/>
      <c r="ABP18" s="49"/>
      <c r="ABQ18" s="49"/>
      <c r="ABR18" s="49"/>
      <c r="ABS18" s="49"/>
      <c r="ABT18" s="49"/>
      <c r="ABU18" s="49"/>
      <c r="ABV18" s="49"/>
      <c r="ABW18" s="49"/>
      <c r="ABX18" s="49"/>
      <c r="ABY18" s="49"/>
      <c r="ABZ18" s="49"/>
      <c r="ACA18" s="49"/>
      <c r="ACB18" s="49"/>
      <c r="ACC18" s="49"/>
      <c r="ACD18" s="49"/>
      <c r="ACE18" s="49"/>
      <c r="ACF18" s="49"/>
      <c r="ACG18" s="49"/>
      <c r="ACH18" s="49"/>
      <c r="ACI18" s="49"/>
      <c r="ACJ18" s="49"/>
      <c r="ACK18" s="49"/>
      <c r="ACL18" s="49"/>
      <c r="ACM18" s="49"/>
      <c r="ACN18" s="49"/>
      <c r="ACO18" s="49"/>
      <c r="ACP18" s="49"/>
      <c r="ACQ18" s="49"/>
      <c r="ACR18" s="49"/>
      <c r="ACS18" s="49"/>
      <c r="ACT18" s="49"/>
      <c r="ACU18" s="49"/>
      <c r="ACV18" s="49"/>
      <c r="ACW18" s="49"/>
      <c r="ACX18" s="49"/>
      <c r="ACY18" s="62"/>
      <c r="ACZ18" s="62"/>
      <c r="ADA18" s="62"/>
      <c r="ADB18" s="62"/>
      <c r="ADC18" s="62"/>
      <c r="ADD18" s="62"/>
      <c r="ADE18" s="62"/>
      <c r="ADF18" s="62"/>
      <c r="ADG18" s="62"/>
      <c r="ADH18" s="62"/>
      <c r="ADI18" s="62"/>
      <c r="ADJ18" s="62"/>
      <c r="ADK18" s="62"/>
      <c r="ADL18" s="62"/>
      <c r="ADM18" s="62"/>
      <c r="ADN18" s="62"/>
      <c r="ADO18" s="62"/>
      <c r="ADP18" s="62"/>
      <c r="ADQ18" s="62"/>
      <c r="ADR18" s="62"/>
      <c r="ADS18" s="62"/>
      <c r="ADT18" s="62"/>
      <c r="ADU18" s="62"/>
      <c r="ADV18" s="62"/>
      <c r="ADW18" s="62"/>
      <c r="ADX18" s="62"/>
      <c r="ADY18" s="62"/>
      <c r="ADZ18" s="62"/>
      <c r="AEA18" s="62"/>
      <c r="AEB18" s="62"/>
      <c r="AEC18" s="62"/>
      <c r="AED18" s="62"/>
      <c r="AEE18" s="62"/>
      <c r="AEF18" s="62"/>
      <c r="AEG18" s="62"/>
      <c r="AEH18" s="62"/>
      <c r="AEI18" s="62"/>
      <c r="AEJ18" s="62"/>
      <c r="AEK18" s="62"/>
      <c r="AEL18" s="62"/>
      <c r="AEM18" s="62"/>
      <c r="AEN18" s="62"/>
      <c r="AEO18" s="62"/>
      <c r="AEP18" s="62"/>
      <c r="AEQ18" s="62"/>
      <c r="AER18" s="62"/>
      <c r="AES18" s="62"/>
      <c r="AET18" s="62"/>
      <c r="AEU18" s="62"/>
      <c r="AEV18" s="62"/>
      <c r="AEW18" s="62"/>
      <c r="AEX18" s="62"/>
      <c r="AEY18" s="62"/>
      <c r="AEZ18" s="62"/>
      <c r="AFA18" s="62"/>
      <c r="AFB18" s="62"/>
      <c r="AFC18" s="62"/>
      <c r="AFD18" s="62"/>
      <c r="AFE18" s="62"/>
      <c r="AFF18" s="62"/>
      <c r="AFG18" s="62"/>
      <c r="AFH18" s="62"/>
      <c r="AFI18" s="62"/>
      <c r="AFJ18" s="62"/>
      <c r="AFK18" s="62"/>
      <c r="AFL18" s="62"/>
      <c r="AFM18" s="62"/>
      <c r="AFN18" s="62"/>
      <c r="AFO18" s="59"/>
      <c r="AFP18" s="59"/>
      <c r="AFQ18" s="59"/>
      <c r="AFR18" s="59"/>
      <c r="AFS18" s="59"/>
      <c r="AFT18" s="59"/>
      <c r="AFU18" s="59"/>
      <c r="AFV18" s="59"/>
      <c r="AFW18" s="59"/>
      <c r="AFX18" s="59"/>
      <c r="AFY18" s="59"/>
      <c r="AFZ18" s="59"/>
      <c r="AGA18" s="59"/>
      <c r="AGB18" s="59"/>
      <c r="AGC18" s="59"/>
      <c r="AGD18" s="59"/>
      <c r="AGE18" s="59"/>
      <c r="AGF18" s="59"/>
      <c r="AGG18" s="59"/>
      <c r="AGH18" s="59"/>
      <c r="AGI18" s="59"/>
      <c r="AGJ18" s="59"/>
      <c r="AGK18" s="59"/>
      <c r="AGL18" s="59"/>
      <c r="AGM18" s="59"/>
      <c r="AGN18" s="59"/>
      <c r="AGO18" s="59"/>
      <c r="AGP18" s="59"/>
      <c r="AGQ18" s="59"/>
      <c r="AGR18" s="59"/>
      <c r="AGS18" s="59"/>
      <c r="AGT18" s="59"/>
      <c r="AGU18" s="59"/>
      <c r="AGV18" s="59"/>
      <c r="AGW18" s="59"/>
      <c r="AGX18" s="59"/>
      <c r="AGY18" s="59"/>
      <c r="AGZ18" s="59"/>
      <c r="AHA18" s="59"/>
      <c r="AHB18" s="59"/>
      <c r="AHC18" s="59"/>
      <c r="AHD18" s="59"/>
      <c r="AHE18" s="59"/>
      <c r="AHF18" s="59"/>
      <c r="AHG18" s="59"/>
      <c r="AHH18" s="59"/>
      <c r="AHI18" s="59"/>
      <c r="AHJ18" s="59"/>
      <c r="AHK18" s="59"/>
      <c r="AHL18" s="59"/>
      <c r="AHM18" s="59"/>
      <c r="AHN18" s="59"/>
      <c r="AHO18" s="59"/>
      <c r="AHP18" s="59"/>
      <c r="AHQ18" s="59"/>
      <c r="AHR18" s="59"/>
      <c r="AHS18" s="59"/>
      <c r="AHT18" s="59"/>
      <c r="AHU18" s="59"/>
      <c r="AHV18" s="59"/>
      <c r="AHW18" s="59"/>
      <c r="AHX18" s="59"/>
      <c r="AHY18" s="59"/>
      <c r="AHZ18" s="59"/>
      <c r="AIA18" s="59"/>
      <c r="AIB18" s="59"/>
      <c r="AIC18" s="59"/>
      <c r="AID18" s="59"/>
      <c r="AIE18" s="63"/>
      <c r="AIF18" s="47"/>
      <c r="AIG18" s="47"/>
      <c r="AIH18" s="47"/>
      <c r="AII18" s="47"/>
      <c r="AIJ18" s="47"/>
      <c r="AIK18" s="47"/>
      <c r="AIL18" s="47"/>
      <c r="AIM18" s="47"/>
      <c r="AIN18" s="47"/>
      <c r="AIO18" s="47"/>
      <c r="AIP18" s="47"/>
      <c r="AIQ18" s="47"/>
      <c r="AIR18" s="47"/>
      <c r="AIS18" s="47"/>
      <c r="AIT18" s="47"/>
      <c r="AIU18" s="47"/>
      <c r="AIV18" s="47"/>
      <c r="AIW18" s="47"/>
      <c r="AIX18" s="47"/>
      <c r="AIY18" s="47"/>
      <c r="AIZ18" s="47"/>
      <c r="AJA18" s="47"/>
      <c r="AJB18" s="47"/>
      <c r="AJC18" s="47"/>
      <c r="AJD18" s="47"/>
      <c r="AJE18" s="47"/>
      <c r="AJF18" s="47"/>
      <c r="AJG18" s="47"/>
      <c r="AJH18" s="47"/>
      <c r="AJI18" s="47"/>
      <c r="AJJ18" s="47"/>
      <c r="AJK18" s="47"/>
      <c r="AJL18" s="47"/>
      <c r="AJM18" s="47"/>
      <c r="AJN18" s="47"/>
      <c r="AJO18" s="47"/>
      <c r="AJP18" s="47"/>
      <c r="AJQ18" s="47"/>
      <c r="AJR18" s="47"/>
      <c r="AJS18" s="47"/>
      <c r="AJT18" s="47"/>
      <c r="AJU18" s="47"/>
      <c r="AJV18" s="47"/>
      <c r="AJW18" s="47"/>
      <c r="AJX18" s="47"/>
      <c r="AJY18" s="47"/>
      <c r="AJZ18" s="47"/>
      <c r="AKA18" s="47"/>
      <c r="AKB18" s="47"/>
      <c r="AKC18" s="47"/>
      <c r="AKD18" s="47"/>
      <c r="AKE18" s="47"/>
      <c r="AKF18" s="47"/>
      <c r="AKG18" s="47"/>
      <c r="AKH18" s="47"/>
      <c r="AKI18" s="47"/>
      <c r="AKJ18" s="47"/>
      <c r="AKK18" s="47"/>
      <c r="AKL18" s="47"/>
      <c r="AKM18" s="47"/>
      <c r="AKN18" s="47"/>
      <c r="AKO18" s="47"/>
      <c r="AKP18" s="47"/>
      <c r="AKQ18" s="47"/>
      <c r="AKR18" s="47"/>
      <c r="AKS18" s="441"/>
      <c r="AKT18" s="285">
        <f>P80_C3_LAMINAR_cpcambiado!$B$1*P80_C3_LAMINAR_cpcambiado!$B$3</f>
        <v>1.487864E-8</v>
      </c>
      <c r="AKU18" s="17">
        <f>P80_C3_LAMINAR_cpcambiado!$B$1*(P80_C3_LAMINAR_cpcambiado!$B$2)</f>
        <v>2.1255199999999999E-9</v>
      </c>
      <c r="AKV18" s="17">
        <f>P80_C3_LAMINAR_cpcambiado!$B$1*($D$2)</f>
        <v>2.3912100000000001E-9</v>
      </c>
      <c r="AKW18" s="17">
        <f>P80_C3_LAMINAR_cpcambiado!$B$1*($D$2)</f>
        <v>2.3912100000000001E-9</v>
      </c>
      <c r="AKX18" s="17">
        <f>P80_C3_LAMINAR_cpcambiado!$B$1*($D$2)</f>
        <v>2.3912100000000001E-9</v>
      </c>
      <c r="AKY18" s="17">
        <f>P80_C3_LAMINAR_cpcambiado!$B$1*($D$2)</f>
        <v>2.3912100000000001E-9</v>
      </c>
      <c r="AKZ18" s="17">
        <f>P80_C3_LAMINAR_cpcambiado!$B$1*($D$2)</f>
        <v>2.3912100000000001E-9</v>
      </c>
      <c r="ALA18" s="17">
        <f>P80_C3_LAMINAR_cpcambiado!$B$1*($D$2)</f>
        <v>2.3912100000000001E-9</v>
      </c>
      <c r="ALB18" s="17">
        <f>P80_C3_LAMINAR_cpcambiado!$B$1*($D$2)</f>
        <v>2.3912100000000001E-9</v>
      </c>
      <c r="ALC18" s="17">
        <f>P80_C3_LAMINAR_cpcambiado!$B$1*($D$2)</f>
        <v>2.3912100000000001E-9</v>
      </c>
      <c r="ALD18" s="17">
        <f>P80_C3_LAMINAR_cpcambiado!$B$1*($D$2)</f>
        <v>2.3912100000000001E-9</v>
      </c>
      <c r="ALE18" s="17">
        <f>P80_C3_LAMINAR_cpcambiado!$B$1*($D$2)</f>
        <v>2.3912100000000001E-9</v>
      </c>
      <c r="ALF18" s="17">
        <f>P80_C3_LAMINAR_cpcambiado!$B$1*($D$2)</f>
        <v>2.3912100000000001E-9</v>
      </c>
      <c r="ALG18" s="17">
        <f>P80_C3_LAMINAR_cpcambiado!$B$1*($D$2)</f>
        <v>2.3912100000000001E-9</v>
      </c>
      <c r="ALH18" s="17">
        <f>P80_C3_LAMINAR_cpcambiado!$B$1*($D$2)</f>
        <v>2.3912100000000001E-9</v>
      </c>
      <c r="ALI18" s="17">
        <f>P80_C3_LAMINAR_cpcambiado!$B$1*($D$2)</f>
        <v>2.3912100000000001E-9</v>
      </c>
      <c r="ALJ18" s="17">
        <f>P80_C3_LAMINAR_cpcambiado!$B$1*($D$2)</f>
        <v>2.3912100000000001E-9</v>
      </c>
      <c r="ALK18" s="17">
        <f>P80_C3_LAMINAR_cpcambiado!$B$1*($D$2)</f>
        <v>2.3912100000000001E-9</v>
      </c>
      <c r="ALL18" s="17">
        <f>P80_C3_LAMINAR_cpcambiado!$B$1*($D$2)</f>
        <v>2.3912100000000001E-9</v>
      </c>
      <c r="ALM18" s="17">
        <f>P80_C3_LAMINAR_cpcambiado!$B$1*($D$2)</f>
        <v>2.3912100000000001E-9</v>
      </c>
      <c r="ALN18" s="17">
        <f>P80_C3_LAMINAR_cpcambiado!$B$1*($D$2)</f>
        <v>2.3912100000000001E-9</v>
      </c>
      <c r="ALO18" s="17">
        <f>P80_C3_LAMINAR_cpcambiado!$B$1*($D$2)</f>
        <v>2.3912100000000001E-9</v>
      </c>
      <c r="ALP18" s="17">
        <f>P80_C3_LAMINAR_cpcambiado!$B$1*($D$2)</f>
        <v>2.3912100000000001E-9</v>
      </c>
      <c r="ALQ18" s="17">
        <f>P80_C3_LAMINAR_cpcambiado!$B$1*($D$2)</f>
        <v>2.3912100000000001E-9</v>
      </c>
      <c r="ALR18" s="17">
        <f>P80_C3_LAMINAR_cpcambiado!$B$1*($D$2)</f>
        <v>2.3912100000000001E-9</v>
      </c>
      <c r="ALS18" s="17">
        <f>P80_C3_LAMINAR_cpcambiado!$B$1*($D$2)</f>
        <v>2.3912100000000001E-9</v>
      </c>
      <c r="ALT18" s="17">
        <f>P80_C3_LAMINAR_cpcambiado!$B$1*($D$2)</f>
        <v>2.3912100000000001E-9</v>
      </c>
      <c r="ALU18" s="17">
        <f>P80_C3_LAMINAR_cpcambiado!$B$1*($D$2)</f>
        <v>2.3912100000000001E-9</v>
      </c>
      <c r="ALV18" s="17">
        <f>P80_C3_LAMINAR_cpcambiado!$B$1*($D$2)</f>
        <v>2.3912100000000001E-9</v>
      </c>
      <c r="ALW18" s="17">
        <f>P80_C3_LAMINAR_cpcambiado!$B$1*($D$2)</f>
        <v>2.3912100000000001E-9</v>
      </c>
      <c r="ALX18" s="17">
        <f>P80_C3_LAMINAR_cpcambiado!$B$1*($D$2)</f>
        <v>2.3912100000000001E-9</v>
      </c>
      <c r="ALY18" s="17">
        <f>P80_C3_LAMINAR_cpcambiado!$B$1*($D$2)</f>
        <v>2.3912100000000001E-9</v>
      </c>
      <c r="ALZ18" s="17">
        <f>P80_C3_LAMINAR_cpcambiado!$B$1*($D$2)</f>
        <v>2.3912100000000001E-9</v>
      </c>
      <c r="AMA18" s="17">
        <f>P80_C3_LAMINAR_cpcambiado!$B$1*($D$2)</f>
        <v>2.3912100000000001E-9</v>
      </c>
      <c r="AMB18" s="17">
        <f>P80_C3_LAMINAR_cpcambiado!$B$1*($D$2)</f>
        <v>2.3912100000000001E-9</v>
      </c>
      <c r="AMC18" s="17">
        <f>P80_C3_LAMINAR_cpcambiado!$B$1*($D$2)</f>
        <v>2.3912100000000001E-9</v>
      </c>
      <c r="AMD18" s="17">
        <f>P80_C3_LAMINAR_cpcambiado!$B$1*($D$2)</f>
        <v>2.3912100000000001E-9</v>
      </c>
      <c r="AME18" s="17">
        <f>P80_C3_LAMINAR_cpcambiado!$B$1*($D$2)</f>
        <v>2.3912100000000001E-9</v>
      </c>
      <c r="AMF18" s="17">
        <f>P80_C3_LAMINAR_cpcambiado!$B$1*($D$2)</f>
        <v>2.3912100000000001E-9</v>
      </c>
      <c r="AMG18" s="17">
        <f>P80_C3_LAMINAR_cpcambiado!$B$1*($D$2)</f>
        <v>2.3912100000000001E-9</v>
      </c>
      <c r="AMH18" s="17">
        <f>P80_C3_LAMINAR_cpcambiado!$B$1*($D$2)</f>
        <v>2.3912100000000001E-9</v>
      </c>
      <c r="AMI18" s="17">
        <f>P80_C3_LAMINAR_cpcambiado!$B$1*($D$2)</f>
        <v>2.3912100000000001E-9</v>
      </c>
      <c r="AMJ18" s="17">
        <f>P80_C3_LAMINAR_cpcambiado!$B$1*($D$2)</f>
        <v>2.3912100000000001E-9</v>
      </c>
      <c r="AMK18" s="17">
        <f>P80_C3_LAMINAR_cpcambiado!$B$1*($D$2)</f>
        <v>2.3912100000000001E-9</v>
      </c>
      <c r="AML18" s="17">
        <f>P80_C3_LAMINAR_cpcambiado!$B$1*($D$2)</f>
        <v>2.3912100000000001E-9</v>
      </c>
      <c r="AMM18" s="17">
        <f>P80_C3_LAMINAR_cpcambiado!$B$1*($D$2)</f>
        <v>2.3912100000000001E-9</v>
      </c>
      <c r="AMN18" s="17">
        <f>P80_C3_LAMINAR_cpcambiado!$B$1*($D$2)</f>
        <v>2.3912100000000001E-9</v>
      </c>
      <c r="AMO18" s="17">
        <f>P80_C3_LAMINAR_cpcambiado!$B$1*($D$2)</f>
        <v>2.3912100000000001E-9</v>
      </c>
      <c r="AMP18" s="17">
        <f>P80_C3_LAMINAR_cpcambiado!$B$1*($D$2)</f>
        <v>2.3912100000000001E-9</v>
      </c>
      <c r="AMQ18" s="17">
        <f>P80_C3_LAMINAR_cpcambiado!$B$1*($D$2)</f>
        <v>2.3912100000000001E-9</v>
      </c>
      <c r="AMR18" s="17">
        <f>P80_C3_LAMINAR_cpcambiado!$B$1*($D$2)</f>
        <v>2.3912100000000001E-9</v>
      </c>
      <c r="AMS18" s="17">
        <f>P80_C3_LAMINAR_cpcambiado!$B$1*($D$2)</f>
        <v>2.3912100000000001E-9</v>
      </c>
      <c r="AMT18" s="17">
        <f>P80_C3_LAMINAR_cpcambiado!$B$1*($D$2)</f>
        <v>2.3912100000000001E-9</v>
      </c>
      <c r="AMU18" s="17">
        <f>P80_C3_LAMINAR_cpcambiado!$B$1*($D$2)</f>
        <v>2.3912100000000001E-9</v>
      </c>
      <c r="AMV18" s="17">
        <f>P80_C3_LAMINAR_cpcambiado!$B$1*($D$2)</f>
        <v>2.3912100000000001E-9</v>
      </c>
      <c r="AMW18" s="17">
        <f>P80_C3_LAMINAR_cpcambiado!$B$1*($D$2)</f>
        <v>2.3912100000000001E-9</v>
      </c>
      <c r="AMX18" s="17">
        <f>P80_C3_LAMINAR_cpcambiado!$B$1*($D$2)</f>
        <v>2.3912100000000001E-9</v>
      </c>
      <c r="AMY18" s="17">
        <f>P80_C3_LAMINAR_cpcambiado!$B$1*($D$2)</f>
        <v>2.3912100000000001E-9</v>
      </c>
      <c r="AMZ18" s="17">
        <f>P80_C3_LAMINAR_cpcambiado!$B$1*($D$2)</f>
        <v>2.3912100000000001E-9</v>
      </c>
      <c r="ANA18" s="17">
        <f>P80_C3_LAMINAR_cpcambiado!$B$1*($D$2)</f>
        <v>2.3912100000000001E-9</v>
      </c>
      <c r="ANB18" s="17">
        <f>P80_C3_LAMINAR_cpcambiado!$B$1*($D$2)</f>
        <v>2.3912100000000001E-9</v>
      </c>
      <c r="ANC18" s="17">
        <f>P80_C3_LAMINAR_cpcambiado!$B$1*($D$2)</f>
        <v>2.3912100000000001E-9</v>
      </c>
      <c r="AND18" s="17">
        <f>P80_C3_LAMINAR_cpcambiado!$B$1*($D$2)</f>
        <v>2.3912100000000001E-9</v>
      </c>
      <c r="ANE18" s="17">
        <f>P80_C3_LAMINAR_cpcambiado!$B$1*($D$2)</f>
        <v>2.3912100000000001E-9</v>
      </c>
      <c r="ANF18" s="17">
        <f>P80_C3_LAMINAR_cpcambiado!$B$1*($D$2)</f>
        <v>2.3912100000000001E-9</v>
      </c>
      <c r="ANG18" s="17">
        <f>P80_C3_LAMINAR_cpcambiado!$B$1*($B$2)</f>
        <v>2.1255199999999999E-9</v>
      </c>
      <c r="ANH18" s="287">
        <f t="shared" si="79"/>
        <v>0</v>
      </c>
      <c r="ANI18" s="287">
        <f t="shared" si="2"/>
        <v>0</v>
      </c>
      <c r="ANJ18" s="287">
        <f t="shared" si="2"/>
        <v>0</v>
      </c>
      <c r="ANK18" s="287">
        <f t="shared" si="2"/>
        <v>0</v>
      </c>
      <c r="ANL18" s="287">
        <f t="shared" si="2"/>
        <v>0</v>
      </c>
      <c r="ANM18" s="287">
        <f t="shared" si="2"/>
        <v>0</v>
      </c>
      <c r="ANN18" s="287">
        <f t="shared" si="2"/>
        <v>0</v>
      </c>
      <c r="ANO18" s="287">
        <f t="shared" si="2"/>
        <v>0</v>
      </c>
      <c r="ANP18" s="287">
        <f t="shared" si="2"/>
        <v>0</v>
      </c>
      <c r="ANQ18" s="287">
        <f t="shared" si="2"/>
        <v>0</v>
      </c>
      <c r="ANR18" s="287">
        <f t="shared" si="2"/>
        <v>0</v>
      </c>
      <c r="ANS18" s="287">
        <f t="shared" si="2"/>
        <v>0</v>
      </c>
      <c r="ANT18" s="287">
        <f t="shared" si="2"/>
        <v>0</v>
      </c>
      <c r="ANU18" s="287">
        <f t="shared" si="2"/>
        <v>0</v>
      </c>
      <c r="ANV18" s="287">
        <f t="shared" si="2"/>
        <v>0</v>
      </c>
      <c r="ANW18" s="287">
        <f t="shared" si="2"/>
        <v>0</v>
      </c>
      <c r="ANX18" s="287">
        <f t="shared" si="2"/>
        <v>0</v>
      </c>
      <c r="ANY18" s="287">
        <f t="shared" si="3"/>
        <v>0</v>
      </c>
      <c r="ANZ18" s="287">
        <f t="shared" si="3"/>
        <v>0</v>
      </c>
      <c r="AOA18" s="287">
        <f t="shared" si="3"/>
        <v>0</v>
      </c>
      <c r="AOB18" s="287">
        <f t="shared" si="3"/>
        <v>0</v>
      </c>
      <c r="AOC18" s="287">
        <f t="shared" si="3"/>
        <v>0</v>
      </c>
      <c r="AOD18" s="287">
        <f t="shared" si="3"/>
        <v>0</v>
      </c>
      <c r="AOE18" s="287">
        <f t="shared" si="3"/>
        <v>0</v>
      </c>
      <c r="AOF18" s="287">
        <f t="shared" si="3"/>
        <v>0</v>
      </c>
      <c r="AOG18" s="287">
        <f t="shared" si="3"/>
        <v>0</v>
      </c>
      <c r="AOH18" s="287">
        <f t="shared" si="3"/>
        <v>0</v>
      </c>
      <c r="AOI18" s="287">
        <f t="shared" si="3"/>
        <v>0</v>
      </c>
      <c r="AOJ18" s="287">
        <f t="shared" si="3"/>
        <v>0</v>
      </c>
      <c r="AOK18" s="287">
        <f t="shared" si="3"/>
        <v>0</v>
      </c>
      <c r="AOL18" s="287">
        <f t="shared" si="3"/>
        <v>0</v>
      </c>
      <c r="AOM18" s="287">
        <f t="shared" si="3"/>
        <v>0</v>
      </c>
      <c r="AON18" s="287">
        <f t="shared" si="3"/>
        <v>0</v>
      </c>
      <c r="AOO18" s="287">
        <f t="shared" si="4"/>
        <v>0</v>
      </c>
      <c r="AOP18" s="287">
        <f t="shared" si="4"/>
        <v>0</v>
      </c>
      <c r="AOQ18" s="287">
        <f t="shared" si="4"/>
        <v>0</v>
      </c>
      <c r="AOR18" s="287">
        <f t="shared" si="4"/>
        <v>0</v>
      </c>
      <c r="AOS18" s="287">
        <f t="shared" si="4"/>
        <v>0</v>
      </c>
      <c r="AOT18" s="287">
        <f t="shared" si="4"/>
        <v>0</v>
      </c>
      <c r="AOU18" s="287">
        <f t="shared" si="4"/>
        <v>0</v>
      </c>
      <c r="AOV18" s="287">
        <f t="shared" si="4"/>
        <v>0</v>
      </c>
      <c r="AOW18" s="287">
        <f t="shared" si="4"/>
        <v>0</v>
      </c>
      <c r="AOX18" s="287">
        <f t="shared" si="4"/>
        <v>0</v>
      </c>
      <c r="AOY18" s="287">
        <f t="shared" si="4"/>
        <v>0</v>
      </c>
      <c r="AOZ18" s="287">
        <f t="shared" si="4"/>
        <v>0</v>
      </c>
      <c r="APA18" s="287">
        <f t="shared" si="4"/>
        <v>0</v>
      </c>
      <c r="APB18" s="287">
        <f t="shared" si="4"/>
        <v>0</v>
      </c>
      <c r="APC18" s="287">
        <f t="shared" si="4"/>
        <v>0</v>
      </c>
      <c r="APD18" s="287">
        <f t="shared" si="4"/>
        <v>0</v>
      </c>
      <c r="APE18" s="287">
        <f t="shared" si="5"/>
        <v>0</v>
      </c>
      <c r="APF18" s="287">
        <f t="shared" si="5"/>
        <v>0</v>
      </c>
      <c r="APG18" s="287">
        <f t="shared" si="5"/>
        <v>0</v>
      </c>
      <c r="APH18" s="287">
        <f t="shared" si="5"/>
        <v>0</v>
      </c>
      <c r="API18" s="287">
        <f t="shared" si="5"/>
        <v>0</v>
      </c>
      <c r="APJ18" s="287">
        <f t="shared" si="5"/>
        <v>0</v>
      </c>
      <c r="APK18" s="287">
        <f t="shared" si="5"/>
        <v>0</v>
      </c>
      <c r="APL18" s="287">
        <f t="shared" si="5"/>
        <v>0</v>
      </c>
      <c r="APM18" s="287">
        <f t="shared" si="5"/>
        <v>0</v>
      </c>
      <c r="APN18" s="287">
        <f t="shared" si="5"/>
        <v>0</v>
      </c>
      <c r="APO18" s="287">
        <f t="shared" si="5"/>
        <v>0</v>
      </c>
      <c r="APP18" s="287">
        <f t="shared" si="5"/>
        <v>0</v>
      </c>
      <c r="APQ18" s="287">
        <f t="shared" si="5"/>
        <v>0</v>
      </c>
      <c r="APR18" s="287">
        <f t="shared" si="5"/>
        <v>0</v>
      </c>
      <c r="APS18" s="287">
        <f t="shared" si="5"/>
        <v>0</v>
      </c>
      <c r="APT18" s="287">
        <f t="shared" si="5"/>
        <v>0</v>
      </c>
      <c r="APU18" s="284">
        <f t="shared" si="6"/>
        <v>0</v>
      </c>
      <c r="APV18" s="284">
        <f t="shared" si="6"/>
        <v>0</v>
      </c>
      <c r="APW18" s="284">
        <f t="shared" si="6"/>
        <v>0</v>
      </c>
      <c r="APX18" s="284">
        <f t="shared" si="6"/>
        <v>0</v>
      </c>
      <c r="APY18" s="284">
        <f t="shared" si="6"/>
        <v>0</v>
      </c>
      <c r="APZ18" s="284">
        <f t="shared" si="6"/>
        <v>0</v>
      </c>
      <c r="AQA18" s="284">
        <f t="shared" si="6"/>
        <v>0</v>
      </c>
      <c r="AQB18" s="284">
        <f t="shared" si="6"/>
        <v>0</v>
      </c>
      <c r="AQC18" s="284">
        <f t="shared" si="6"/>
        <v>0</v>
      </c>
      <c r="AQD18" s="284">
        <f t="shared" si="6"/>
        <v>0</v>
      </c>
      <c r="AQE18" s="284">
        <f t="shared" si="6"/>
        <v>0</v>
      </c>
      <c r="AQF18" s="284">
        <f t="shared" si="6"/>
        <v>0</v>
      </c>
      <c r="AQG18" s="284">
        <f t="shared" si="6"/>
        <v>0</v>
      </c>
      <c r="AQH18" s="284">
        <f t="shared" si="6"/>
        <v>0</v>
      </c>
      <c r="AQI18" s="284">
        <f t="shared" si="6"/>
        <v>0</v>
      </c>
      <c r="AQJ18" s="284">
        <f t="shared" si="6"/>
        <v>0</v>
      </c>
      <c r="AQK18" s="284">
        <f t="shared" si="94"/>
        <v>0</v>
      </c>
      <c r="AQL18" s="284">
        <f t="shared" si="94"/>
        <v>0</v>
      </c>
      <c r="AQM18" s="284">
        <f t="shared" si="94"/>
        <v>0</v>
      </c>
      <c r="AQN18" s="284">
        <f t="shared" si="94"/>
        <v>0</v>
      </c>
      <c r="AQO18" s="284">
        <f t="shared" si="94"/>
        <v>0</v>
      </c>
      <c r="AQP18" s="284">
        <f t="shared" si="94"/>
        <v>0</v>
      </c>
      <c r="AQQ18" s="284">
        <f t="shared" si="94"/>
        <v>0</v>
      </c>
      <c r="AQR18" s="284">
        <f t="shared" si="94"/>
        <v>0</v>
      </c>
      <c r="AQS18" s="284">
        <f t="shared" si="94"/>
        <v>0</v>
      </c>
      <c r="AQT18" s="284">
        <f t="shared" si="94"/>
        <v>0</v>
      </c>
      <c r="AQU18" s="284">
        <f t="shared" si="94"/>
        <v>0</v>
      </c>
      <c r="AQV18" s="284">
        <f t="shared" si="94"/>
        <v>0</v>
      </c>
      <c r="AQW18" s="284">
        <f t="shared" si="94"/>
        <v>0</v>
      </c>
      <c r="AQX18" s="284">
        <f t="shared" si="94"/>
        <v>0</v>
      </c>
      <c r="AQY18" s="284">
        <f t="shared" si="94"/>
        <v>0</v>
      </c>
      <c r="AQZ18" s="284">
        <f t="shared" si="94"/>
        <v>0</v>
      </c>
      <c r="ARA18" s="284">
        <f t="shared" si="95"/>
        <v>0</v>
      </c>
      <c r="ARB18" s="284">
        <f t="shared" si="95"/>
        <v>0</v>
      </c>
      <c r="ARC18" s="284">
        <f t="shared" si="95"/>
        <v>0</v>
      </c>
      <c r="ARD18" s="284">
        <f t="shared" si="95"/>
        <v>0</v>
      </c>
      <c r="ARE18" s="284">
        <f t="shared" si="95"/>
        <v>0</v>
      </c>
      <c r="ARF18" s="284">
        <f t="shared" si="95"/>
        <v>0</v>
      </c>
      <c r="ARG18" s="284">
        <f t="shared" si="95"/>
        <v>0</v>
      </c>
      <c r="ARH18" s="284">
        <f t="shared" si="95"/>
        <v>0</v>
      </c>
      <c r="ARI18" s="284">
        <f t="shared" si="95"/>
        <v>0</v>
      </c>
      <c r="ARJ18" s="284">
        <f t="shared" si="95"/>
        <v>0</v>
      </c>
      <c r="ARK18" s="284">
        <f t="shared" si="95"/>
        <v>0</v>
      </c>
      <c r="ARL18" s="284">
        <f t="shared" si="95"/>
        <v>0</v>
      </c>
      <c r="ARM18" s="284">
        <f t="shared" si="95"/>
        <v>0</v>
      </c>
      <c r="ARN18" s="284">
        <f t="shared" si="95"/>
        <v>0</v>
      </c>
      <c r="ARO18" s="284">
        <f t="shared" si="95"/>
        <v>0</v>
      </c>
      <c r="ARP18" s="284">
        <f t="shared" si="95"/>
        <v>0</v>
      </c>
      <c r="ARQ18" s="284">
        <f t="shared" si="96"/>
        <v>0</v>
      </c>
      <c r="ARR18" s="284">
        <f t="shared" si="96"/>
        <v>0</v>
      </c>
      <c r="ARS18" s="284">
        <f t="shared" si="96"/>
        <v>0</v>
      </c>
      <c r="ART18" s="284">
        <f t="shared" si="96"/>
        <v>0</v>
      </c>
      <c r="ARU18" s="284">
        <f t="shared" si="96"/>
        <v>0</v>
      </c>
      <c r="ARV18" s="284">
        <f t="shared" si="96"/>
        <v>0</v>
      </c>
      <c r="ARW18" s="284">
        <f t="shared" si="96"/>
        <v>0</v>
      </c>
      <c r="ARX18" s="284">
        <f t="shared" si="96"/>
        <v>0</v>
      </c>
      <c r="ARY18" s="284">
        <f t="shared" si="96"/>
        <v>0</v>
      </c>
      <c r="ARZ18" s="284">
        <f t="shared" si="96"/>
        <v>0</v>
      </c>
      <c r="ASA18" s="284">
        <f t="shared" si="96"/>
        <v>0</v>
      </c>
      <c r="ASB18" s="284">
        <f t="shared" si="96"/>
        <v>0</v>
      </c>
      <c r="ASC18" s="284">
        <f t="shared" si="96"/>
        <v>0</v>
      </c>
      <c r="ASD18" s="284">
        <f t="shared" si="96"/>
        <v>0</v>
      </c>
      <c r="ASE18" s="284">
        <f t="shared" si="96"/>
        <v>0</v>
      </c>
      <c r="ASF18" s="284">
        <f t="shared" si="96"/>
        <v>0</v>
      </c>
      <c r="ASG18" s="284">
        <f t="shared" si="90"/>
        <v>0</v>
      </c>
      <c r="ASH18" s="288" t="e">
        <f t="shared" si="11"/>
        <v>#DIV/0!</v>
      </c>
      <c r="ASI18" s="288" t="e">
        <f t="shared" si="11"/>
        <v>#DIV/0!</v>
      </c>
      <c r="ASJ18" s="288" t="e">
        <f t="shared" si="11"/>
        <v>#DIV/0!</v>
      </c>
      <c r="ASK18" s="288" t="e">
        <f t="shared" si="11"/>
        <v>#DIV/0!</v>
      </c>
      <c r="ASL18" s="288" t="e">
        <f t="shared" si="11"/>
        <v>#DIV/0!</v>
      </c>
      <c r="ASM18" s="288" t="e">
        <f t="shared" si="11"/>
        <v>#DIV/0!</v>
      </c>
      <c r="ASN18" s="288" t="e">
        <f t="shared" si="11"/>
        <v>#DIV/0!</v>
      </c>
      <c r="ASO18" s="288" t="e">
        <f t="shared" si="11"/>
        <v>#DIV/0!</v>
      </c>
      <c r="ASP18" s="288" t="e">
        <f t="shared" si="11"/>
        <v>#DIV/0!</v>
      </c>
      <c r="ASQ18" s="288" t="e">
        <f t="shared" si="11"/>
        <v>#DIV/0!</v>
      </c>
      <c r="ASR18" s="288" t="e">
        <f t="shared" si="11"/>
        <v>#DIV/0!</v>
      </c>
      <c r="ASS18" s="288" t="e">
        <f t="shared" si="11"/>
        <v>#DIV/0!</v>
      </c>
      <c r="AST18" s="288" t="e">
        <f t="shared" si="11"/>
        <v>#DIV/0!</v>
      </c>
      <c r="ASU18" s="288" t="e">
        <f t="shared" si="11"/>
        <v>#DIV/0!</v>
      </c>
      <c r="ASV18" s="288" t="e">
        <f t="shared" si="11"/>
        <v>#DIV/0!</v>
      </c>
      <c r="ASW18" s="288" t="e">
        <f t="shared" si="11"/>
        <v>#DIV/0!</v>
      </c>
      <c r="ASX18" s="288" t="e">
        <f t="shared" si="12"/>
        <v>#DIV/0!</v>
      </c>
      <c r="ASY18" s="288" t="e">
        <f t="shared" si="12"/>
        <v>#DIV/0!</v>
      </c>
      <c r="ASZ18" s="288" t="e">
        <f t="shared" si="12"/>
        <v>#DIV/0!</v>
      </c>
      <c r="ATA18" s="288" t="e">
        <f t="shared" si="12"/>
        <v>#DIV/0!</v>
      </c>
      <c r="ATB18" s="288" t="e">
        <f t="shared" si="12"/>
        <v>#DIV/0!</v>
      </c>
      <c r="ATC18" s="288" t="e">
        <f t="shared" si="12"/>
        <v>#DIV/0!</v>
      </c>
      <c r="ATD18" s="288" t="e">
        <f t="shared" si="12"/>
        <v>#DIV/0!</v>
      </c>
      <c r="ATE18" s="288" t="e">
        <f t="shared" si="12"/>
        <v>#DIV/0!</v>
      </c>
      <c r="ATF18" s="288" t="e">
        <f t="shared" si="12"/>
        <v>#DIV/0!</v>
      </c>
      <c r="ATG18" s="288" t="e">
        <f t="shared" si="12"/>
        <v>#DIV/0!</v>
      </c>
      <c r="ATH18" s="288" t="e">
        <f t="shared" si="12"/>
        <v>#DIV/0!</v>
      </c>
      <c r="ATI18" s="288" t="e">
        <f t="shared" si="12"/>
        <v>#DIV/0!</v>
      </c>
      <c r="ATJ18" s="288" t="e">
        <f t="shared" si="12"/>
        <v>#DIV/0!</v>
      </c>
      <c r="ATK18" s="288" t="e">
        <f t="shared" si="12"/>
        <v>#DIV/0!</v>
      </c>
      <c r="ATL18" s="288" t="e">
        <f t="shared" si="12"/>
        <v>#DIV/0!</v>
      </c>
      <c r="ATM18" s="288" t="e">
        <f t="shared" si="12"/>
        <v>#DIV/0!</v>
      </c>
      <c r="ATN18" s="288" t="e">
        <f t="shared" si="13"/>
        <v>#DIV/0!</v>
      </c>
      <c r="ATO18" s="288" t="e">
        <f t="shared" si="13"/>
        <v>#DIV/0!</v>
      </c>
      <c r="ATP18" s="288" t="e">
        <f t="shared" si="13"/>
        <v>#DIV/0!</v>
      </c>
      <c r="ATQ18" s="288" t="e">
        <f t="shared" si="13"/>
        <v>#DIV/0!</v>
      </c>
      <c r="ATR18" s="288" t="e">
        <f t="shared" si="13"/>
        <v>#DIV/0!</v>
      </c>
      <c r="ATS18" s="288" t="e">
        <f t="shared" si="13"/>
        <v>#DIV/0!</v>
      </c>
      <c r="ATT18" s="288" t="e">
        <f t="shared" si="13"/>
        <v>#DIV/0!</v>
      </c>
      <c r="ATU18" s="288" t="e">
        <f t="shared" si="13"/>
        <v>#DIV/0!</v>
      </c>
      <c r="ATV18" s="288" t="e">
        <f t="shared" si="13"/>
        <v>#DIV/0!</v>
      </c>
      <c r="ATW18" s="288" t="e">
        <f t="shared" si="13"/>
        <v>#DIV/0!</v>
      </c>
      <c r="ATX18" s="288" t="e">
        <f t="shared" si="13"/>
        <v>#DIV/0!</v>
      </c>
      <c r="ATY18" s="288" t="e">
        <f t="shared" si="13"/>
        <v>#DIV/0!</v>
      </c>
      <c r="ATZ18" s="288" t="e">
        <f t="shared" si="13"/>
        <v>#DIV/0!</v>
      </c>
      <c r="AUA18" s="288" t="e">
        <f t="shared" si="13"/>
        <v>#DIV/0!</v>
      </c>
      <c r="AUB18" s="288" t="e">
        <f t="shared" si="13"/>
        <v>#DIV/0!</v>
      </c>
      <c r="AUC18" s="288" t="e">
        <f t="shared" si="13"/>
        <v>#DIV/0!</v>
      </c>
      <c r="AUD18" s="288" t="e">
        <f t="shared" si="14"/>
        <v>#DIV/0!</v>
      </c>
      <c r="AUE18" s="288" t="e">
        <f t="shared" si="14"/>
        <v>#DIV/0!</v>
      </c>
      <c r="AUF18" s="288" t="e">
        <f t="shared" si="14"/>
        <v>#DIV/0!</v>
      </c>
      <c r="AUG18" s="288" t="e">
        <f t="shared" si="14"/>
        <v>#DIV/0!</v>
      </c>
      <c r="AUH18" s="288" t="e">
        <f t="shared" si="14"/>
        <v>#DIV/0!</v>
      </c>
      <c r="AUI18" s="288" t="e">
        <f t="shared" si="14"/>
        <v>#DIV/0!</v>
      </c>
      <c r="AUJ18" s="288" t="e">
        <f t="shared" si="14"/>
        <v>#DIV/0!</v>
      </c>
      <c r="AUK18" s="288" t="e">
        <f t="shared" si="14"/>
        <v>#DIV/0!</v>
      </c>
      <c r="AUL18" s="288" t="e">
        <f t="shared" si="14"/>
        <v>#DIV/0!</v>
      </c>
      <c r="AUM18" s="288" t="e">
        <f t="shared" si="14"/>
        <v>#DIV/0!</v>
      </c>
      <c r="AUN18" s="288" t="e">
        <f t="shared" si="14"/>
        <v>#DIV/0!</v>
      </c>
      <c r="AUO18" s="288" t="e">
        <f t="shared" si="14"/>
        <v>#DIV/0!</v>
      </c>
      <c r="AUP18" s="288" t="e">
        <f t="shared" si="14"/>
        <v>#DIV/0!</v>
      </c>
      <c r="AUQ18" s="288" t="e">
        <f t="shared" si="14"/>
        <v>#DIV/0!</v>
      </c>
      <c r="AUR18" s="288" t="e">
        <f t="shared" si="14"/>
        <v>#DIV/0!</v>
      </c>
      <c r="AUS18" s="288" t="e">
        <f t="shared" si="14"/>
        <v>#DIV/0!</v>
      </c>
      <c r="AUT18" s="288" t="e">
        <f t="shared" si="15"/>
        <v>#DIV/0!</v>
      </c>
      <c r="AUU18" s="284" t="e">
        <f t="shared" si="16"/>
        <v>#DIV/0!</v>
      </c>
      <c r="AUV18" s="284" t="e">
        <f t="shared" si="16"/>
        <v>#DIV/0!</v>
      </c>
      <c r="AUW18" s="284" t="e">
        <f t="shared" si="16"/>
        <v>#DIV/0!</v>
      </c>
      <c r="AUX18" s="284" t="e">
        <f t="shared" si="16"/>
        <v>#DIV/0!</v>
      </c>
      <c r="AUY18" s="284" t="e">
        <f t="shared" si="16"/>
        <v>#DIV/0!</v>
      </c>
      <c r="AUZ18" s="284" t="e">
        <f t="shared" si="16"/>
        <v>#DIV/0!</v>
      </c>
      <c r="AVA18" s="284" t="e">
        <f t="shared" si="16"/>
        <v>#DIV/0!</v>
      </c>
      <c r="AVB18" s="284" t="e">
        <f t="shared" si="16"/>
        <v>#DIV/0!</v>
      </c>
      <c r="AVC18" s="284" t="e">
        <f t="shared" si="16"/>
        <v>#DIV/0!</v>
      </c>
      <c r="AVD18" s="284" t="e">
        <f t="shared" si="16"/>
        <v>#DIV/0!</v>
      </c>
      <c r="AVE18" s="284" t="e">
        <f t="shared" si="16"/>
        <v>#DIV/0!</v>
      </c>
      <c r="AVF18" s="284" t="e">
        <f t="shared" si="16"/>
        <v>#DIV/0!</v>
      </c>
      <c r="AVG18" s="284" t="e">
        <f t="shared" si="16"/>
        <v>#DIV/0!</v>
      </c>
      <c r="AVH18" s="284" t="e">
        <f t="shared" si="16"/>
        <v>#DIV/0!</v>
      </c>
      <c r="AVI18" s="284" t="e">
        <f t="shared" si="16"/>
        <v>#DIV/0!</v>
      </c>
      <c r="AVJ18" s="284" t="e">
        <f t="shared" si="16"/>
        <v>#DIV/0!</v>
      </c>
      <c r="AVK18" s="284" t="e">
        <f t="shared" si="17"/>
        <v>#DIV/0!</v>
      </c>
      <c r="AVL18" s="284" t="e">
        <f t="shared" si="17"/>
        <v>#DIV/0!</v>
      </c>
      <c r="AVM18" s="284" t="e">
        <f t="shared" si="17"/>
        <v>#DIV/0!</v>
      </c>
      <c r="AVN18" s="284" t="e">
        <f t="shared" si="17"/>
        <v>#DIV/0!</v>
      </c>
      <c r="AVO18" s="284" t="e">
        <f t="shared" si="17"/>
        <v>#DIV/0!</v>
      </c>
      <c r="AVP18" s="284" t="e">
        <f t="shared" si="17"/>
        <v>#DIV/0!</v>
      </c>
      <c r="AVQ18" s="284" t="e">
        <f t="shared" si="17"/>
        <v>#DIV/0!</v>
      </c>
      <c r="AVR18" s="284" t="e">
        <f t="shared" si="17"/>
        <v>#DIV/0!</v>
      </c>
      <c r="AVS18" s="284" t="e">
        <f t="shared" si="17"/>
        <v>#DIV/0!</v>
      </c>
      <c r="AVT18" s="284" t="e">
        <f t="shared" si="17"/>
        <v>#DIV/0!</v>
      </c>
      <c r="AVU18" s="284" t="e">
        <f t="shared" si="17"/>
        <v>#DIV/0!</v>
      </c>
      <c r="AVV18" s="284" t="e">
        <f t="shared" si="17"/>
        <v>#DIV/0!</v>
      </c>
      <c r="AVW18" s="284" t="e">
        <f t="shared" si="17"/>
        <v>#DIV/0!</v>
      </c>
      <c r="AVX18" s="284" t="e">
        <f t="shared" si="17"/>
        <v>#DIV/0!</v>
      </c>
      <c r="AVY18" s="284" t="e">
        <f t="shared" si="17"/>
        <v>#DIV/0!</v>
      </c>
      <c r="AVZ18" s="284" t="e">
        <f t="shared" si="17"/>
        <v>#DIV/0!</v>
      </c>
      <c r="AWA18" s="284" t="e">
        <f t="shared" si="18"/>
        <v>#DIV/0!</v>
      </c>
      <c r="AWB18" s="284" t="e">
        <f t="shared" si="18"/>
        <v>#DIV/0!</v>
      </c>
      <c r="AWC18" s="284" t="e">
        <f t="shared" si="18"/>
        <v>#DIV/0!</v>
      </c>
      <c r="AWD18" s="284" t="e">
        <f t="shared" si="18"/>
        <v>#DIV/0!</v>
      </c>
      <c r="AWE18" s="284" t="e">
        <f t="shared" si="18"/>
        <v>#DIV/0!</v>
      </c>
      <c r="AWF18" s="284" t="e">
        <f t="shared" si="18"/>
        <v>#DIV/0!</v>
      </c>
      <c r="AWG18" s="284" t="e">
        <f t="shared" si="18"/>
        <v>#DIV/0!</v>
      </c>
      <c r="AWH18" s="284" t="e">
        <f t="shared" si="18"/>
        <v>#DIV/0!</v>
      </c>
      <c r="AWI18" s="284" t="e">
        <f t="shared" si="18"/>
        <v>#DIV/0!</v>
      </c>
      <c r="AWJ18" s="284" t="e">
        <f t="shared" si="18"/>
        <v>#DIV/0!</v>
      </c>
      <c r="AWK18" s="284" t="e">
        <f t="shared" si="18"/>
        <v>#DIV/0!</v>
      </c>
      <c r="AWL18" s="284" t="e">
        <f t="shared" si="18"/>
        <v>#DIV/0!</v>
      </c>
      <c r="AWM18" s="284" t="e">
        <f t="shared" si="18"/>
        <v>#DIV/0!</v>
      </c>
      <c r="AWN18" s="284" t="e">
        <f t="shared" si="18"/>
        <v>#DIV/0!</v>
      </c>
      <c r="AWO18" s="284" t="e">
        <f t="shared" si="18"/>
        <v>#DIV/0!</v>
      </c>
      <c r="AWP18" s="284" t="e">
        <f t="shared" si="18"/>
        <v>#DIV/0!</v>
      </c>
      <c r="AWQ18" s="284" t="e">
        <f t="shared" si="19"/>
        <v>#DIV/0!</v>
      </c>
      <c r="AWR18" s="284" t="e">
        <f t="shared" si="19"/>
        <v>#DIV/0!</v>
      </c>
      <c r="AWS18" s="284" t="e">
        <f t="shared" si="19"/>
        <v>#DIV/0!</v>
      </c>
      <c r="AWT18" s="284" t="e">
        <f t="shared" si="19"/>
        <v>#DIV/0!</v>
      </c>
      <c r="AWU18" s="284" t="e">
        <f t="shared" si="19"/>
        <v>#DIV/0!</v>
      </c>
      <c r="AWV18" s="284" t="e">
        <f t="shared" si="19"/>
        <v>#DIV/0!</v>
      </c>
      <c r="AWW18" s="284" t="e">
        <f t="shared" si="19"/>
        <v>#DIV/0!</v>
      </c>
      <c r="AWX18" s="284" t="e">
        <f t="shared" si="19"/>
        <v>#DIV/0!</v>
      </c>
      <c r="AWY18" s="284" t="e">
        <f t="shared" si="19"/>
        <v>#DIV/0!</v>
      </c>
      <c r="AWZ18" s="284" t="e">
        <f t="shared" si="19"/>
        <v>#DIV/0!</v>
      </c>
      <c r="AXA18" s="284" t="e">
        <f t="shared" si="19"/>
        <v>#DIV/0!</v>
      </c>
      <c r="AXB18" s="284" t="e">
        <f t="shared" si="19"/>
        <v>#DIV/0!</v>
      </c>
      <c r="AXC18" s="284" t="e">
        <f t="shared" si="19"/>
        <v>#DIV/0!</v>
      </c>
      <c r="AXD18" s="284" t="e">
        <f t="shared" si="19"/>
        <v>#DIV/0!</v>
      </c>
      <c r="AXE18" s="284" t="e">
        <f t="shared" si="19"/>
        <v>#DIV/0!</v>
      </c>
      <c r="AXF18" s="284" t="e">
        <f t="shared" si="19"/>
        <v>#DIV/0!</v>
      </c>
      <c r="AXG18" s="284" t="e">
        <f t="shared" si="20"/>
        <v>#DIV/0!</v>
      </c>
      <c r="AXH18" s="284" t="e">
        <f t="shared" si="20"/>
        <v>#DIV/0!</v>
      </c>
      <c r="AXI18" s="284" t="e">
        <f t="shared" si="20"/>
        <v>#DIV/0!</v>
      </c>
      <c r="AXJ18" s="284" t="e">
        <f t="shared" si="20"/>
        <v>#DIV/0!</v>
      </c>
      <c r="AXK18" s="234" t="e">
        <f t="shared" ref="AXK18:AZV18" si="121">-NP18/(AKU18*($B$18-AVERAGE(AUV18:AUW18)))</f>
        <v>#DIV/0!</v>
      </c>
      <c r="AXL18" s="111" t="e">
        <f t="shared" si="121"/>
        <v>#DIV/0!</v>
      </c>
      <c r="AXM18" s="111" t="e">
        <f t="shared" si="121"/>
        <v>#DIV/0!</v>
      </c>
      <c r="AXN18" s="111" t="e">
        <f t="shared" si="121"/>
        <v>#DIV/0!</v>
      </c>
      <c r="AXO18" s="111" t="e">
        <f t="shared" si="121"/>
        <v>#DIV/0!</v>
      </c>
      <c r="AXP18" s="111" t="e">
        <f t="shared" si="121"/>
        <v>#DIV/0!</v>
      </c>
      <c r="AXQ18" s="111" t="e">
        <f t="shared" si="121"/>
        <v>#DIV/0!</v>
      </c>
      <c r="AXR18" s="111" t="e">
        <f t="shared" si="121"/>
        <v>#DIV/0!</v>
      </c>
      <c r="AXS18" s="111" t="e">
        <f t="shared" si="121"/>
        <v>#DIV/0!</v>
      </c>
      <c r="AXT18" s="111" t="e">
        <f t="shared" si="121"/>
        <v>#DIV/0!</v>
      </c>
      <c r="AXU18" s="111" t="e">
        <f t="shared" si="121"/>
        <v>#DIV/0!</v>
      </c>
      <c r="AXV18" s="111" t="e">
        <f t="shared" si="121"/>
        <v>#DIV/0!</v>
      </c>
      <c r="AXW18" s="111" t="e">
        <f t="shared" si="121"/>
        <v>#DIV/0!</v>
      </c>
      <c r="AXX18" s="111" t="e">
        <f t="shared" si="121"/>
        <v>#DIV/0!</v>
      </c>
      <c r="AXY18" s="111" t="e">
        <f t="shared" si="121"/>
        <v>#DIV/0!</v>
      </c>
      <c r="AXZ18" s="111" t="e">
        <f t="shared" si="121"/>
        <v>#DIV/0!</v>
      </c>
      <c r="AYA18" s="111" t="e">
        <f t="shared" si="121"/>
        <v>#DIV/0!</v>
      </c>
      <c r="AYB18" s="111" t="e">
        <f t="shared" si="121"/>
        <v>#DIV/0!</v>
      </c>
      <c r="AYC18" s="111" t="e">
        <f t="shared" si="121"/>
        <v>#DIV/0!</v>
      </c>
      <c r="AYD18" s="111" t="e">
        <f t="shared" si="121"/>
        <v>#DIV/0!</v>
      </c>
      <c r="AYE18" s="111" t="e">
        <f t="shared" si="121"/>
        <v>#DIV/0!</v>
      </c>
      <c r="AYF18" s="111" t="e">
        <f t="shared" si="121"/>
        <v>#DIV/0!</v>
      </c>
      <c r="AYG18" s="111" t="e">
        <f t="shared" si="121"/>
        <v>#DIV/0!</v>
      </c>
      <c r="AYH18" s="111" t="e">
        <f t="shared" si="121"/>
        <v>#DIV/0!</v>
      </c>
      <c r="AYI18" s="111" t="e">
        <f t="shared" si="121"/>
        <v>#DIV/0!</v>
      </c>
      <c r="AYJ18" s="111" t="e">
        <f t="shared" si="121"/>
        <v>#DIV/0!</v>
      </c>
      <c r="AYK18" s="111" t="e">
        <f t="shared" si="121"/>
        <v>#DIV/0!</v>
      </c>
      <c r="AYL18" s="111" t="e">
        <f t="shared" si="121"/>
        <v>#DIV/0!</v>
      </c>
      <c r="AYM18" s="111" t="e">
        <f t="shared" si="121"/>
        <v>#DIV/0!</v>
      </c>
      <c r="AYN18" s="111" t="e">
        <f t="shared" si="121"/>
        <v>#DIV/0!</v>
      </c>
      <c r="AYO18" s="111" t="e">
        <f t="shared" si="121"/>
        <v>#DIV/0!</v>
      </c>
      <c r="AYP18" s="111" t="e">
        <f t="shared" si="121"/>
        <v>#DIV/0!</v>
      </c>
      <c r="AYQ18" s="111" t="e">
        <f t="shared" si="121"/>
        <v>#DIV/0!</v>
      </c>
      <c r="AYR18" s="111" t="e">
        <f t="shared" si="121"/>
        <v>#DIV/0!</v>
      </c>
      <c r="AYS18" s="111" t="e">
        <f t="shared" si="121"/>
        <v>#DIV/0!</v>
      </c>
      <c r="AYT18" s="111" t="e">
        <f t="shared" si="121"/>
        <v>#DIV/0!</v>
      </c>
      <c r="AYU18" s="111" t="e">
        <f t="shared" si="121"/>
        <v>#DIV/0!</v>
      </c>
      <c r="AYV18" s="111" t="e">
        <f t="shared" si="121"/>
        <v>#DIV/0!</v>
      </c>
      <c r="AYW18" s="111" t="e">
        <f t="shared" si="121"/>
        <v>#DIV/0!</v>
      </c>
      <c r="AYX18" s="111" t="e">
        <f t="shared" si="121"/>
        <v>#DIV/0!</v>
      </c>
      <c r="AYY18" s="111" t="e">
        <f t="shared" si="121"/>
        <v>#DIV/0!</v>
      </c>
      <c r="AYZ18" s="111" t="e">
        <f t="shared" si="121"/>
        <v>#DIV/0!</v>
      </c>
      <c r="AZA18" s="111" t="e">
        <f t="shared" si="121"/>
        <v>#DIV/0!</v>
      </c>
      <c r="AZB18" s="111" t="e">
        <f t="shared" si="121"/>
        <v>#DIV/0!</v>
      </c>
      <c r="AZC18" s="111" t="e">
        <f t="shared" si="121"/>
        <v>#DIV/0!</v>
      </c>
      <c r="AZD18" s="111" t="e">
        <f t="shared" si="121"/>
        <v>#DIV/0!</v>
      </c>
      <c r="AZE18" s="111" t="e">
        <f t="shared" si="121"/>
        <v>#DIV/0!</v>
      </c>
      <c r="AZF18" s="111" t="e">
        <f t="shared" si="121"/>
        <v>#DIV/0!</v>
      </c>
      <c r="AZG18" s="111" t="e">
        <f t="shared" si="121"/>
        <v>#DIV/0!</v>
      </c>
      <c r="AZH18" s="111" t="e">
        <f t="shared" si="121"/>
        <v>#DIV/0!</v>
      </c>
      <c r="AZI18" s="111" t="e">
        <f t="shared" si="121"/>
        <v>#DIV/0!</v>
      </c>
      <c r="AZJ18" s="111" t="e">
        <f t="shared" si="121"/>
        <v>#DIV/0!</v>
      </c>
      <c r="AZK18" s="111" t="e">
        <f t="shared" si="121"/>
        <v>#DIV/0!</v>
      </c>
      <c r="AZL18" s="111" t="e">
        <f t="shared" si="121"/>
        <v>#DIV/0!</v>
      </c>
      <c r="AZM18" s="111" t="e">
        <f t="shared" si="121"/>
        <v>#DIV/0!</v>
      </c>
      <c r="AZN18" s="111" t="e">
        <f t="shared" si="121"/>
        <v>#DIV/0!</v>
      </c>
      <c r="AZO18" s="111" t="e">
        <f t="shared" si="121"/>
        <v>#DIV/0!</v>
      </c>
      <c r="AZP18" s="111" t="e">
        <f t="shared" si="121"/>
        <v>#DIV/0!</v>
      </c>
      <c r="AZQ18" s="111" t="e">
        <f t="shared" si="121"/>
        <v>#DIV/0!</v>
      </c>
      <c r="AZR18" s="111" t="e">
        <f t="shared" si="121"/>
        <v>#DIV/0!</v>
      </c>
      <c r="AZS18" s="111" t="e">
        <f t="shared" si="121"/>
        <v>#DIV/0!</v>
      </c>
      <c r="AZT18" s="111" t="e">
        <f t="shared" si="121"/>
        <v>#DIV/0!</v>
      </c>
      <c r="AZU18" s="111" t="e">
        <f t="shared" si="121"/>
        <v>#DIV/0!</v>
      </c>
      <c r="AZV18" s="111" t="e">
        <f t="shared" si="121"/>
        <v>#DIV/0!</v>
      </c>
      <c r="AZW18" s="111" t="e">
        <f>-QB18/(ANG18*($B$18-AVERAGE(AXH18:AXI18)))</f>
        <v>#DIV/0!</v>
      </c>
      <c r="AZX18" s="284" t="e">
        <f t="shared" ref="AZX18:BCI18" si="122">-NP18/(SS18*($B$18-AVERAGE(AUU18:AUV18)))</f>
        <v>#DIV/0!</v>
      </c>
      <c r="AZY18" s="110" t="e">
        <f t="shared" si="122"/>
        <v>#DIV/0!</v>
      </c>
      <c r="AZZ18" s="110" t="e">
        <f t="shared" si="122"/>
        <v>#DIV/0!</v>
      </c>
      <c r="BAA18" s="110" t="e">
        <f t="shared" si="122"/>
        <v>#DIV/0!</v>
      </c>
      <c r="BAB18" s="110" t="e">
        <f t="shared" si="122"/>
        <v>#DIV/0!</v>
      </c>
      <c r="BAC18" s="110" t="e">
        <f t="shared" si="122"/>
        <v>#DIV/0!</v>
      </c>
      <c r="BAD18" s="110" t="e">
        <f t="shared" si="122"/>
        <v>#DIV/0!</v>
      </c>
      <c r="BAE18" s="110" t="e">
        <f t="shared" si="122"/>
        <v>#DIV/0!</v>
      </c>
      <c r="BAF18" s="110" t="e">
        <f t="shared" si="122"/>
        <v>#DIV/0!</v>
      </c>
      <c r="BAG18" s="110" t="e">
        <f t="shared" si="122"/>
        <v>#DIV/0!</v>
      </c>
      <c r="BAH18" s="110" t="e">
        <f t="shared" si="122"/>
        <v>#DIV/0!</v>
      </c>
      <c r="BAI18" s="110" t="e">
        <f t="shared" si="122"/>
        <v>#DIV/0!</v>
      </c>
      <c r="BAJ18" s="110" t="e">
        <f t="shared" si="122"/>
        <v>#DIV/0!</v>
      </c>
      <c r="BAK18" s="110" t="e">
        <f t="shared" si="122"/>
        <v>#DIV/0!</v>
      </c>
      <c r="BAL18" s="110" t="e">
        <f t="shared" si="122"/>
        <v>#DIV/0!</v>
      </c>
      <c r="BAM18" s="110" t="e">
        <f t="shared" si="122"/>
        <v>#DIV/0!</v>
      </c>
      <c r="BAN18" s="110" t="e">
        <f t="shared" si="122"/>
        <v>#DIV/0!</v>
      </c>
      <c r="BAO18" s="110" t="e">
        <f t="shared" si="122"/>
        <v>#DIV/0!</v>
      </c>
      <c r="BAP18" s="110" t="e">
        <f t="shared" si="122"/>
        <v>#DIV/0!</v>
      </c>
      <c r="BAQ18" s="110" t="e">
        <f t="shared" si="122"/>
        <v>#DIV/0!</v>
      </c>
      <c r="BAR18" s="110" t="e">
        <f t="shared" si="122"/>
        <v>#DIV/0!</v>
      </c>
      <c r="BAS18" s="110" t="e">
        <f t="shared" si="122"/>
        <v>#DIV/0!</v>
      </c>
      <c r="BAT18" s="110" t="e">
        <f t="shared" si="122"/>
        <v>#DIV/0!</v>
      </c>
      <c r="BAU18" s="110" t="e">
        <f t="shared" si="122"/>
        <v>#DIV/0!</v>
      </c>
      <c r="BAV18" s="110" t="e">
        <f t="shared" si="122"/>
        <v>#DIV/0!</v>
      </c>
      <c r="BAW18" s="110" t="e">
        <f t="shared" si="122"/>
        <v>#DIV/0!</v>
      </c>
      <c r="BAX18" s="110" t="e">
        <f t="shared" si="122"/>
        <v>#DIV/0!</v>
      </c>
      <c r="BAY18" s="110" t="e">
        <f t="shared" si="122"/>
        <v>#DIV/0!</v>
      </c>
      <c r="BAZ18" s="110" t="e">
        <f t="shared" si="122"/>
        <v>#DIV/0!</v>
      </c>
      <c r="BBA18" s="110" t="e">
        <f t="shared" si="122"/>
        <v>#DIV/0!</v>
      </c>
      <c r="BBB18" s="110" t="e">
        <f t="shared" si="122"/>
        <v>#DIV/0!</v>
      </c>
      <c r="BBC18" s="110" t="e">
        <f t="shared" si="122"/>
        <v>#DIV/0!</v>
      </c>
      <c r="BBD18" s="110" t="e">
        <f t="shared" si="122"/>
        <v>#DIV/0!</v>
      </c>
      <c r="BBE18" s="110" t="e">
        <f t="shared" si="122"/>
        <v>#DIV/0!</v>
      </c>
      <c r="BBF18" s="110" t="e">
        <f t="shared" si="122"/>
        <v>#DIV/0!</v>
      </c>
      <c r="BBG18" s="110" t="e">
        <f t="shared" si="122"/>
        <v>#DIV/0!</v>
      </c>
      <c r="BBH18" s="110" t="e">
        <f t="shared" si="122"/>
        <v>#DIV/0!</v>
      </c>
      <c r="BBI18" s="110" t="e">
        <f t="shared" si="122"/>
        <v>#DIV/0!</v>
      </c>
      <c r="BBJ18" s="110" t="e">
        <f t="shared" si="122"/>
        <v>#DIV/0!</v>
      </c>
      <c r="BBK18" s="110" t="e">
        <f t="shared" si="122"/>
        <v>#DIV/0!</v>
      </c>
      <c r="BBL18" s="110" t="e">
        <f t="shared" si="122"/>
        <v>#DIV/0!</v>
      </c>
      <c r="BBM18" s="110" t="e">
        <f t="shared" si="122"/>
        <v>#DIV/0!</v>
      </c>
      <c r="BBN18" s="110" t="e">
        <f t="shared" si="122"/>
        <v>#DIV/0!</v>
      </c>
      <c r="BBO18" s="110" t="e">
        <f t="shared" si="122"/>
        <v>#DIV/0!</v>
      </c>
      <c r="BBP18" s="110" t="e">
        <f t="shared" si="122"/>
        <v>#DIV/0!</v>
      </c>
      <c r="BBQ18" s="110" t="e">
        <f t="shared" si="122"/>
        <v>#DIV/0!</v>
      </c>
      <c r="BBR18" s="110" t="e">
        <f t="shared" si="122"/>
        <v>#DIV/0!</v>
      </c>
      <c r="BBS18" s="110" t="e">
        <f t="shared" si="122"/>
        <v>#DIV/0!</v>
      </c>
      <c r="BBT18" s="110" t="e">
        <f t="shared" si="122"/>
        <v>#DIV/0!</v>
      </c>
      <c r="BBU18" s="110" t="e">
        <f t="shared" si="122"/>
        <v>#DIV/0!</v>
      </c>
      <c r="BBV18" s="110" t="e">
        <f t="shared" si="122"/>
        <v>#DIV/0!</v>
      </c>
      <c r="BBW18" s="110" t="e">
        <f t="shared" si="122"/>
        <v>#DIV/0!</v>
      </c>
      <c r="BBX18" s="110" t="e">
        <f t="shared" si="122"/>
        <v>#DIV/0!</v>
      </c>
      <c r="BBY18" s="110" t="e">
        <f t="shared" si="122"/>
        <v>#DIV/0!</v>
      </c>
      <c r="BBZ18" s="110" t="e">
        <f t="shared" si="122"/>
        <v>#DIV/0!</v>
      </c>
      <c r="BCA18" s="110" t="e">
        <f t="shared" si="122"/>
        <v>#DIV/0!</v>
      </c>
      <c r="BCB18" s="110" t="e">
        <f t="shared" si="122"/>
        <v>#DIV/0!</v>
      </c>
      <c r="BCC18" s="110" t="e">
        <f t="shared" si="122"/>
        <v>#DIV/0!</v>
      </c>
      <c r="BCD18" s="110" t="e">
        <f t="shared" si="122"/>
        <v>#DIV/0!</v>
      </c>
      <c r="BCE18" s="110" t="e">
        <f t="shared" si="122"/>
        <v>#DIV/0!</v>
      </c>
      <c r="BCF18" s="110" t="e">
        <f t="shared" si="122"/>
        <v>#DIV/0!</v>
      </c>
      <c r="BCG18" s="110" t="e">
        <f t="shared" si="122"/>
        <v>#DIV/0!</v>
      </c>
      <c r="BCH18" s="110" t="e">
        <f t="shared" si="122"/>
        <v>#DIV/0!</v>
      </c>
      <c r="BCI18" s="110" t="e">
        <f t="shared" si="122"/>
        <v>#DIV/0!</v>
      </c>
      <c r="BCJ18" s="110" t="e">
        <f>-QB18/(VE18*($B$18-AVERAGE(AXG18:AXH18)))</f>
        <v>#DIV/0!</v>
      </c>
      <c r="BCK18" s="284" t="e">
        <f t="shared" ref="BCK18:BEV18" si="123">-NP18/(SS18*($B$18-300))</f>
        <v>#DIV/0!</v>
      </c>
      <c r="BCL18" s="110" t="e">
        <f t="shared" si="123"/>
        <v>#DIV/0!</v>
      </c>
      <c r="BCM18" s="110" t="e">
        <f t="shared" si="123"/>
        <v>#DIV/0!</v>
      </c>
      <c r="BCN18" s="110" t="e">
        <f t="shared" si="123"/>
        <v>#DIV/0!</v>
      </c>
      <c r="BCO18" s="110" t="e">
        <f t="shared" si="123"/>
        <v>#DIV/0!</v>
      </c>
      <c r="BCP18" s="110" t="e">
        <f t="shared" si="123"/>
        <v>#DIV/0!</v>
      </c>
      <c r="BCQ18" s="110" t="e">
        <f t="shared" si="123"/>
        <v>#DIV/0!</v>
      </c>
      <c r="BCR18" s="110" t="e">
        <f t="shared" si="123"/>
        <v>#DIV/0!</v>
      </c>
      <c r="BCS18" s="110" t="e">
        <f t="shared" si="123"/>
        <v>#DIV/0!</v>
      </c>
      <c r="BCT18" s="110" t="e">
        <f t="shared" si="123"/>
        <v>#DIV/0!</v>
      </c>
      <c r="BCU18" s="110" t="e">
        <f t="shared" si="123"/>
        <v>#DIV/0!</v>
      </c>
      <c r="BCV18" s="110" t="e">
        <f t="shared" si="123"/>
        <v>#DIV/0!</v>
      </c>
      <c r="BCW18" s="110" t="e">
        <f t="shared" si="123"/>
        <v>#DIV/0!</v>
      </c>
      <c r="BCX18" s="110" t="e">
        <f t="shared" si="123"/>
        <v>#DIV/0!</v>
      </c>
      <c r="BCY18" s="110" t="e">
        <f t="shared" si="123"/>
        <v>#DIV/0!</v>
      </c>
      <c r="BCZ18" s="110" t="e">
        <f t="shared" si="123"/>
        <v>#DIV/0!</v>
      </c>
      <c r="BDA18" s="110" t="e">
        <f t="shared" si="123"/>
        <v>#DIV/0!</v>
      </c>
      <c r="BDB18" s="110" t="e">
        <f t="shared" si="123"/>
        <v>#DIV/0!</v>
      </c>
      <c r="BDC18" s="110" t="e">
        <f t="shared" si="123"/>
        <v>#DIV/0!</v>
      </c>
      <c r="BDD18" s="110" t="e">
        <f t="shared" si="123"/>
        <v>#DIV/0!</v>
      </c>
      <c r="BDE18" s="110" t="e">
        <f t="shared" si="123"/>
        <v>#DIV/0!</v>
      </c>
      <c r="BDF18" s="110" t="e">
        <f t="shared" si="123"/>
        <v>#DIV/0!</v>
      </c>
      <c r="BDG18" s="110" t="e">
        <f t="shared" si="123"/>
        <v>#DIV/0!</v>
      </c>
      <c r="BDH18" s="110" t="e">
        <f t="shared" si="123"/>
        <v>#DIV/0!</v>
      </c>
      <c r="BDI18" s="110" t="e">
        <f t="shared" si="123"/>
        <v>#DIV/0!</v>
      </c>
      <c r="BDJ18" s="110" t="e">
        <f t="shared" si="123"/>
        <v>#DIV/0!</v>
      </c>
      <c r="BDK18" s="110" t="e">
        <f t="shared" si="123"/>
        <v>#DIV/0!</v>
      </c>
      <c r="BDL18" s="110" t="e">
        <f t="shared" si="123"/>
        <v>#DIV/0!</v>
      </c>
      <c r="BDM18" s="110" t="e">
        <f t="shared" si="123"/>
        <v>#DIV/0!</v>
      </c>
      <c r="BDN18" s="110" t="e">
        <f t="shared" si="123"/>
        <v>#DIV/0!</v>
      </c>
      <c r="BDO18" s="110" t="e">
        <f t="shared" si="123"/>
        <v>#DIV/0!</v>
      </c>
      <c r="BDP18" s="110" t="e">
        <f t="shared" si="123"/>
        <v>#DIV/0!</v>
      </c>
      <c r="BDQ18" s="110" t="e">
        <f t="shared" si="123"/>
        <v>#DIV/0!</v>
      </c>
      <c r="BDR18" s="110" t="e">
        <f t="shared" si="123"/>
        <v>#DIV/0!</v>
      </c>
      <c r="BDS18" s="110" t="e">
        <f t="shared" si="123"/>
        <v>#DIV/0!</v>
      </c>
      <c r="BDT18" s="110" t="e">
        <f t="shared" si="123"/>
        <v>#DIV/0!</v>
      </c>
      <c r="BDU18" s="110" t="e">
        <f t="shared" si="123"/>
        <v>#DIV/0!</v>
      </c>
      <c r="BDV18" s="110" t="e">
        <f t="shared" si="123"/>
        <v>#DIV/0!</v>
      </c>
      <c r="BDW18" s="110" t="e">
        <f t="shared" si="123"/>
        <v>#DIV/0!</v>
      </c>
      <c r="BDX18" s="110" t="e">
        <f t="shared" si="123"/>
        <v>#DIV/0!</v>
      </c>
      <c r="BDY18" s="110" t="e">
        <f t="shared" si="123"/>
        <v>#DIV/0!</v>
      </c>
      <c r="BDZ18" s="110" t="e">
        <f t="shared" si="123"/>
        <v>#DIV/0!</v>
      </c>
      <c r="BEA18" s="110" t="e">
        <f t="shared" si="123"/>
        <v>#DIV/0!</v>
      </c>
      <c r="BEB18" s="110" t="e">
        <f t="shared" si="123"/>
        <v>#DIV/0!</v>
      </c>
      <c r="BEC18" s="110" t="e">
        <f t="shared" si="123"/>
        <v>#DIV/0!</v>
      </c>
      <c r="BED18" s="110" t="e">
        <f t="shared" si="123"/>
        <v>#DIV/0!</v>
      </c>
      <c r="BEE18" s="110" t="e">
        <f t="shared" si="123"/>
        <v>#DIV/0!</v>
      </c>
      <c r="BEF18" s="110" t="e">
        <f t="shared" si="123"/>
        <v>#DIV/0!</v>
      </c>
      <c r="BEG18" s="110" t="e">
        <f t="shared" si="123"/>
        <v>#DIV/0!</v>
      </c>
      <c r="BEH18" s="110" t="e">
        <f t="shared" si="123"/>
        <v>#DIV/0!</v>
      </c>
      <c r="BEI18" s="110" t="e">
        <f t="shared" si="123"/>
        <v>#DIV/0!</v>
      </c>
      <c r="BEJ18" s="110" t="e">
        <f t="shared" si="123"/>
        <v>#DIV/0!</v>
      </c>
      <c r="BEK18" s="110" t="e">
        <f t="shared" si="123"/>
        <v>#DIV/0!</v>
      </c>
      <c r="BEL18" s="110" t="e">
        <f t="shared" si="123"/>
        <v>#DIV/0!</v>
      </c>
      <c r="BEM18" s="110" t="e">
        <f t="shared" si="123"/>
        <v>#DIV/0!</v>
      </c>
      <c r="BEN18" s="110" t="e">
        <f t="shared" si="123"/>
        <v>#DIV/0!</v>
      </c>
      <c r="BEO18" s="110" t="e">
        <f t="shared" si="123"/>
        <v>#DIV/0!</v>
      </c>
      <c r="BEP18" s="110" t="e">
        <f t="shared" si="123"/>
        <v>#DIV/0!</v>
      </c>
      <c r="BEQ18" s="110" t="e">
        <f t="shared" si="123"/>
        <v>#DIV/0!</v>
      </c>
      <c r="BER18" s="110" t="e">
        <f t="shared" si="123"/>
        <v>#DIV/0!</v>
      </c>
      <c r="BES18" s="110" t="e">
        <f t="shared" si="123"/>
        <v>#DIV/0!</v>
      </c>
      <c r="BET18" s="110" t="e">
        <f t="shared" si="123"/>
        <v>#DIV/0!</v>
      </c>
      <c r="BEU18" s="110" t="e">
        <f t="shared" si="123"/>
        <v>#DIV/0!</v>
      </c>
      <c r="BEV18" s="110" t="e">
        <f t="shared" si="123"/>
        <v>#DIV/0!</v>
      </c>
      <c r="BEW18" s="110" t="e">
        <f>-QB18/(VE18*($B$18-300))</f>
        <v>#DIV/0!</v>
      </c>
      <c r="BEX18" s="184" t="e">
        <f t="shared" si="24"/>
        <v>#DIV/0!</v>
      </c>
      <c r="BEY18" s="34" t="e">
        <f t="shared" si="24"/>
        <v>#DIV/0!</v>
      </c>
      <c r="BEZ18" s="34" t="e">
        <f t="shared" si="24"/>
        <v>#DIV/0!</v>
      </c>
      <c r="BFA18" s="34" t="e">
        <f t="shared" si="24"/>
        <v>#DIV/0!</v>
      </c>
      <c r="BFB18" s="34" t="e">
        <f t="shared" si="24"/>
        <v>#DIV/0!</v>
      </c>
      <c r="BFC18" s="34" t="e">
        <f t="shared" si="24"/>
        <v>#DIV/0!</v>
      </c>
      <c r="BFD18" s="34" t="e">
        <f t="shared" si="24"/>
        <v>#DIV/0!</v>
      </c>
      <c r="BFE18" s="34" t="e">
        <f t="shared" si="24"/>
        <v>#DIV/0!</v>
      </c>
      <c r="BFF18" s="34" t="e">
        <f t="shared" si="24"/>
        <v>#DIV/0!</v>
      </c>
      <c r="BFG18" s="34" t="e">
        <f t="shared" si="24"/>
        <v>#DIV/0!</v>
      </c>
      <c r="BFH18" s="34" t="e">
        <f t="shared" si="24"/>
        <v>#DIV/0!</v>
      </c>
      <c r="BFI18" s="34" t="e">
        <f t="shared" si="24"/>
        <v>#DIV/0!</v>
      </c>
      <c r="BFJ18" s="34" t="e">
        <f t="shared" si="24"/>
        <v>#DIV/0!</v>
      </c>
      <c r="BFK18" s="34" t="e">
        <f t="shared" si="24"/>
        <v>#DIV/0!</v>
      </c>
      <c r="BFL18" s="34" t="e">
        <f t="shared" si="24"/>
        <v>#DIV/0!</v>
      </c>
      <c r="BFM18" s="34" t="e">
        <f t="shared" si="24"/>
        <v>#DIV/0!</v>
      </c>
      <c r="BFN18" s="34" t="e">
        <f t="shared" si="25"/>
        <v>#DIV/0!</v>
      </c>
      <c r="BFO18" s="34" t="e">
        <f t="shared" si="25"/>
        <v>#DIV/0!</v>
      </c>
      <c r="BFP18" s="34" t="e">
        <f t="shared" si="25"/>
        <v>#DIV/0!</v>
      </c>
      <c r="BFQ18" s="34" t="e">
        <f t="shared" si="25"/>
        <v>#DIV/0!</v>
      </c>
      <c r="BFR18" s="34" t="e">
        <f t="shared" si="25"/>
        <v>#DIV/0!</v>
      </c>
      <c r="BFS18" s="34" t="e">
        <f t="shared" si="25"/>
        <v>#DIV/0!</v>
      </c>
      <c r="BFT18" s="34" t="e">
        <f t="shared" si="25"/>
        <v>#DIV/0!</v>
      </c>
      <c r="BFU18" s="34" t="e">
        <f t="shared" si="25"/>
        <v>#DIV/0!</v>
      </c>
      <c r="BFV18" s="34" t="e">
        <f t="shared" si="25"/>
        <v>#DIV/0!</v>
      </c>
      <c r="BFW18" s="34" t="e">
        <f t="shared" si="25"/>
        <v>#DIV/0!</v>
      </c>
      <c r="BFX18" s="34" t="e">
        <f t="shared" si="25"/>
        <v>#DIV/0!</v>
      </c>
      <c r="BFY18" s="34" t="e">
        <f t="shared" si="25"/>
        <v>#DIV/0!</v>
      </c>
      <c r="BFZ18" s="34" t="e">
        <f t="shared" si="25"/>
        <v>#DIV/0!</v>
      </c>
      <c r="BGA18" s="34" t="e">
        <f t="shared" si="25"/>
        <v>#DIV/0!</v>
      </c>
      <c r="BGB18" s="34" t="e">
        <f t="shared" si="25"/>
        <v>#DIV/0!</v>
      </c>
      <c r="BGC18" s="34" t="e">
        <f t="shared" si="25"/>
        <v>#DIV/0!</v>
      </c>
      <c r="BGD18" s="34" t="e">
        <f t="shared" si="26"/>
        <v>#DIV/0!</v>
      </c>
      <c r="BGE18" s="34" t="e">
        <f t="shared" si="26"/>
        <v>#DIV/0!</v>
      </c>
      <c r="BGF18" s="34" t="e">
        <f t="shared" si="26"/>
        <v>#DIV/0!</v>
      </c>
      <c r="BGG18" s="34" t="e">
        <f t="shared" si="26"/>
        <v>#DIV/0!</v>
      </c>
      <c r="BGH18" s="34" t="e">
        <f t="shared" si="26"/>
        <v>#DIV/0!</v>
      </c>
      <c r="BGI18" s="34" t="e">
        <f t="shared" si="26"/>
        <v>#DIV/0!</v>
      </c>
      <c r="BGJ18" s="34" t="e">
        <f t="shared" si="26"/>
        <v>#DIV/0!</v>
      </c>
      <c r="BGK18" s="34" t="e">
        <f t="shared" si="26"/>
        <v>#DIV/0!</v>
      </c>
      <c r="BGL18" s="34" t="e">
        <f t="shared" si="26"/>
        <v>#DIV/0!</v>
      </c>
      <c r="BGM18" s="34" t="e">
        <f t="shared" si="26"/>
        <v>#DIV/0!</v>
      </c>
      <c r="BGN18" s="34" t="e">
        <f t="shared" si="26"/>
        <v>#DIV/0!</v>
      </c>
      <c r="BGO18" s="34" t="e">
        <f t="shared" si="26"/>
        <v>#DIV/0!</v>
      </c>
      <c r="BGP18" s="34" t="e">
        <f t="shared" si="26"/>
        <v>#DIV/0!</v>
      </c>
      <c r="BGQ18" s="34" t="e">
        <f t="shared" si="26"/>
        <v>#DIV/0!</v>
      </c>
      <c r="BGR18" s="34" t="e">
        <f t="shared" si="26"/>
        <v>#DIV/0!</v>
      </c>
      <c r="BGS18" s="34" t="e">
        <f t="shared" si="26"/>
        <v>#DIV/0!</v>
      </c>
      <c r="BGT18" s="34" t="e">
        <f t="shared" si="27"/>
        <v>#DIV/0!</v>
      </c>
      <c r="BGU18" s="34" t="e">
        <f t="shared" si="27"/>
        <v>#DIV/0!</v>
      </c>
      <c r="BGV18" s="34" t="e">
        <f t="shared" si="27"/>
        <v>#DIV/0!</v>
      </c>
      <c r="BGW18" s="34" t="e">
        <f t="shared" si="27"/>
        <v>#DIV/0!</v>
      </c>
      <c r="BGX18" s="34" t="e">
        <f t="shared" si="27"/>
        <v>#DIV/0!</v>
      </c>
      <c r="BGY18" s="34" t="e">
        <f t="shared" si="27"/>
        <v>#DIV/0!</v>
      </c>
      <c r="BGZ18" s="34" t="e">
        <f t="shared" si="27"/>
        <v>#DIV/0!</v>
      </c>
      <c r="BHA18" s="34" t="e">
        <f t="shared" si="27"/>
        <v>#DIV/0!</v>
      </c>
      <c r="BHB18" s="34" t="e">
        <f t="shared" si="27"/>
        <v>#DIV/0!</v>
      </c>
      <c r="BHC18" s="34" t="e">
        <f t="shared" si="27"/>
        <v>#DIV/0!</v>
      </c>
      <c r="BHD18" s="34" t="e">
        <f t="shared" si="27"/>
        <v>#DIV/0!</v>
      </c>
      <c r="BHE18" s="34" t="e">
        <f t="shared" si="27"/>
        <v>#DIV/0!</v>
      </c>
      <c r="BHF18" s="34" t="e">
        <f t="shared" si="27"/>
        <v>#DIV/0!</v>
      </c>
      <c r="BHG18" s="34" t="e">
        <f t="shared" si="27"/>
        <v>#DIV/0!</v>
      </c>
      <c r="BHH18" s="34" t="e">
        <f t="shared" si="27"/>
        <v>#DIV/0!</v>
      </c>
      <c r="BHI18" s="34" t="e">
        <f t="shared" si="27"/>
        <v>#DIV/0!</v>
      </c>
      <c r="BHJ18" s="34" t="e">
        <f t="shared" si="28"/>
        <v>#DIV/0!</v>
      </c>
      <c r="BHK18" s="34" t="e">
        <f t="shared" si="28"/>
        <v>#DIV/0!</v>
      </c>
      <c r="BHL18" s="34" t="e">
        <f t="shared" si="28"/>
        <v>#DIV/0!</v>
      </c>
      <c r="BHM18" s="34" t="e">
        <f t="shared" si="28"/>
        <v>#DIV/0!</v>
      </c>
      <c r="BHN18" s="29" t="e">
        <f t="shared" si="29"/>
        <v>#DIV/0!</v>
      </c>
      <c r="BHO18" s="29" t="e">
        <f t="shared" si="29"/>
        <v>#DIV/0!</v>
      </c>
      <c r="BHP18" s="29" t="e">
        <f t="shared" si="29"/>
        <v>#DIV/0!</v>
      </c>
      <c r="BHQ18" s="29" t="e">
        <f t="shared" si="29"/>
        <v>#DIV/0!</v>
      </c>
      <c r="BHR18" s="29" t="e">
        <f t="shared" si="29"/>
        <v>#DIV/0!</v>
      </c>
      <c r="BHS18" s="29" t="e">
        <f t="shared" si="29"/>
        <v>#DIV/0!</v>
      </c>
      <c r="BHT18" s="29" t="e">
        <f t="shared" si="29"/>
        <v>#DIV/0!</v>
      </c>
      <c r="BHU18" s="29" t="e">
        <f t="shared" si="29"/>
        <v>#DIV/0!</v>
      </c>
      <c r="BHV18" s="29" t="e">
        <f t="shared" si="29"/>
        <v>#DIV/0!</v>
      </c>
      <c r="BHW18" s="29" t="e">
        <f t="shared" si="29"/>
        <v>#DIV/0!</v>
      </c>
      <c r="BHX18" s="29" t="e">
        <f t="shared" si="29"/>
        <v>#DIV/0!</v>
      </c>
      <c r="BHY18" s="29" t="e">
        <f t="shared" si="29"/>
        <v>#DIV/0!</v>
      </c>
      <c r="BHZ18" s="29" t="e">
        <f t="shared" si="29"/>
        <v>#DIV/0!</v>
      </c>
      <c r="BIA18" s="29" t="e">
        <f t="shared" si="29"/>
        <v>#DIV/0!</v>
      </c>
      <c r="BIB18" s="29" t="e">
        <f t="shared" si="29"/>
        <v>#DIV/0!</v>
      </c>
      <c r="BIC18" s="29" t="e">
        <f t="shared" si="29"/>
        <v>#DIV/0!</v>
      </c>
      <c r="BID18" s="29" t="e">
        <f t="shared" si="30"/>
        <v>#DIV/0!</v>
      </c>
      <c r="BIE18" s="29" t="e">
        <f t="shared" si="30"/>
        <v>#DIV/0!</v>
      </c>
      <c r="BIF18" s="29" t="e">
        <f t="shared" si="30"/>
        <v>#DIV/0!</v>
      </c>
      <c r="BIG18" s="29" t="e">
        <f t="shared" si="30"/>
        <v>#DIV/0!</v>
      </c>
      <c r="BIH18" s="29" t="e">
        <f t="shared" si="30"/>
        <v>#DIV/0!</v>
      </c>
      <c r="BII18" s="29" t="e">
        <f t="shared" si="30"/>
        <v>#DIV/0!</v>
      </c>
      <c r="BIJ18" s="29" t="e">
        <f t="shared" si="30"/>
        <v>#DIV/0!</v>
      </c>
      <c r="BIK18" s="29" t="e">
        <f t="shared" si="30"/>
        <v>#DIV/0!</v>
      </c>
      <c r="BIL18" s="29" t="e">
        <f t="shared" si="30"/>
        <v>#DIV/0!</v>
      </c>
      <c r="BIM18" s="29" t="e">
        <f t="shared" si="30"/>
        <v>#DIV/0!</v>
      </c>
      <c r="BIN18" s="29" t="e">
        <f t="shared" si="30"/>
        <v>#DIV/0!</v>
      </c>
      <c r="BIO18" s="29" t="e">
        <f t="shared" si="30"/>
        <v>#DIV/0!</v>
      </c>
      <c r="BIP18" s="29" t="e">
        <f t="shared" si="30"/>
        <v>#DIV/0!</v>
      </c>
      <c r="BIQ18" s="29" t="e">
        <f t="shared" si="30"/>
        <v>#DIV/0!</v>
      </c>
      <c r="BIR18" s="29" t="e">
        <f t="shared" si="30"/>
        <v>#DIV/0!</v>
      </c>
      <c r="BIS18" s="29" t="e">
        <f t="shared" si="30"/>
        <v>#DIV/0!</v>
      </c>
      <c r="BIT18" s="29" t="e">
        <f t="shared" si="31"/>
        <v>#DIV/0!</v>
      </c>
      <c r="BIU18" s="29" t="e">
        <f t="shared" si="31"/>
        <v>#DIV/0!</v>
      </c>
      <c r="BIV18" s="29" t="e">
        <f t="shared" si="31"/>
        <v>#DIV/0!</v>
      </c>
      <c r="BIW18" s="29" t="e">
        <f t="shared" si="31"/>
        <v>#DIV/0!</v>
      </c>
      <c r="BIX18" s="29" t="e">
        <f t="shared" si="31"/>
        <v>#DIV/0!</v>
      </c>
      <c r="BIY18" s="29" t="e">
        <f t="shared" si="31"/>
        <v>#DIV/0!</v>
      </c>
      <c r="BIZ18" s="29" t="e">
        <f t="shared" si="31"/>
        <v>#DIV/0!</v>
      </c>
      <c r="BJA18" s="29" t="e">
        <f t="shared" si="31"/>
        <v>#DIV/0!</v>
      </c>
      <c r="BJB18" s="29" t="e">
        <f t="shared" si="31"/>
        <v>#DIV/0!</v>
      </c>
      <c r="BJC18" s="29" t="e">
        <f t="shared" si="31"/>
        <v>#DIV/0!</v>
      </c>
      <c r="BJD18" s="29" t="e">
        <f t="shared" si="31"/>
        <v>#DIV/0!</v>
      </c>
      <c r="BJE18" s="29" t="e">
        <f t="shared" si="31"/>
        <v>#DIV/0!</v>
      </c>
      <c r="BJF18" s="29" t="e">
        <f t="shared" si="31"/>
        <v>#DIV/0!</v>
      </c>
      <c r="BJG18" s="29" t="e">
        <f t="shared" si="31"/>
        <v>#DIV/0!</v>
      </c>
      <c r="BJH18" s="29" t="e">
        <f t="shared" si="31"/>
        <v>#DIV/0!</v>
      </c>
      <c r="BJI18" s="29" t="e">
        <f t="shared" si="31"/>
        <v>#DIV/0!</v>
      </c>
      <c r="BJJ18" s="29" t="e">
        <f t="shared" si="32"/>
        <v>#DIV/0!</v>
      </c>
      <c r="BJK18" s="29" t="e">
        <f t="shared" si="32"/>
        <v>#DIV/0!</v>
      </c>
      <c r="BJL18" s="29" t="e">
        <f t="shared" si="32"/>
        <v>#DIV/0!</v>
      </c>
      <c r="BJM18" s="29" t="e">
        <f t="shared" si="32"/>
        <v>#DIV/0!</v>
      </c>
      <c r="BJN18" s="29" t="e">
        <f t="shared" si="32"/>
        <v>#DIV/0!</v>
      </c>
      <c r="BJO18" s="29" t="e">
        <f t="shared" si="32"/>
        <v>#DIV/0!</v>
      </c>
      <c r="BJP18" s="29" t="e">
        <f t="shared" si="32"/>
        <v>#DIV/0!</v>
      </c>
      <c r="BJQ18" s="29" t="e">
        <f t="shared" si="32"/>
        <v>#DIV/0!</v>
      </c>
      <c r="BJR18" s="29" t="e">
        <f t="shared" si="32"/>
        <v>#DIV/0!</v>
      </c>
      <c r="BJS18" s="29" t="e">
        <f t="shared" si="32"/>
        <v>#DIV/0!</v>
      </c>
      <c r="BJT18" s="29" t="e">
        <f t="shared" si="32"/>
        <v>#DIV/0!</v>
      </c>
      <c r="BJU18" s="29" t="e">
        <f t="shared" si="32"/>
        <v>#DIV/0!</v>
      </c>
      <c r="BJV18" s="29" t="e">
        <f t="shared" si="32"/>
        <v>#DIV/0!</v>
      </c>
      <c r="BJW18" s="29" t="e">
        <f t="shared" si="32"/>
        <v>#DIV/0!</v>
      </c>
      <c r="BJX18" s="29" t="e">
        <f t="shared" si="32"/>
        <v>#DIV/0!</v>
      </c>
      <c r="BJY18" s="29" t="e">
        <f t="shared" si="32"/>
        <v>#DIV/0!</v>
      </c>
      <c r="BJZ18" s="29" t="e">
        <f t="shared" si="33"/>
        <v>#DIV/0!</v>
      </c>
      <c r="BKA18" s="29" t="e">
        <f t="shared" si="33"/>
        <v>#DIV/0!</v>
      </c>
      <c r="BKB18" s="29" t="e">
        <f t="shared" si="33"/>
        <v>#DIV/0!</v>
      </c>
      <c r="BKC18" s="29" t="e">
        <f t="shared" si="33"/>
        <v>#DIV/0!</v>
      </c>
      <c r="BKD18" s="289" t="e">
        <f t="shared" si="34"/>
        <v>#DIV/0!</v>
      </c>
      <c r="BKE18" s="29" t="e">
        <f t="shared" si="34"/>
        <v>#DIV/0!</v>
      </c>
      <c r="BKF18" s="29" t="e">
        <f t="shared" si="34"/>
        <v>#DIV/0!</v>
      </c>
      <c r="BKG18" s="29" t="e">
        <f t="shared" si="34"/>
        <v>#DIV/0!</v>
      </c>
      <c r="BKH18" s="29" t="e">
        <f t="shared" si="34"/>
        <v>#DIV/0!</v>
      </c>
      <c r="BKI18" s="29" t="e">
        <f t="shared" si="34"/>
        <v>#DIV/0!</v>
      </c>
      <c r="BKJ18" s="29" t="e">
        <f t="shared" si="34"/>
        <v>#DIV/0!</v>
      </c>
      <c r="BKK18" s="29" t="e">
        <f t="shared" si="34"/>
        <v>#DIV/0!</v>
      </c>
      <c r="BKL18" s="29" t="e">
        <f t="shared" si="34"/>
        <v>#DIV/0!</v>
      </c>
      <c r="BKM18" s="29" t="e">
        <f t="shared" si="34"/>
        <v>#DIV/0!</v>
      </c>
      <c r="BKN18" s="29" t="e">
        <f t="shared" si="34"/>
        <v>#DIV/0!</v>
      </c>
      <c r="BKO18" s="29" t="e">
        <f t="shared" si="34"/>
        <v>#DIV/0!</v>
      </c>
      <c r="BKP18" s="29" t="e">
        <f t="shared" si="34"/>
        <v>#DIV/0!</v>
      </c>
      <c r="BKQ18" s="29" t="e">
        <f t="shared" si="34"/>
        <v>#DIV/0!</v>
      </c>
      <c r="BKR18" s="29" t="e">
        <f t="shared" si="34"/>
        <v>#DIV/0!</v>
      </c>
      <c r="BKS18" s="29" t="e">
        <f t="shared" si="34"/>
        <v>#DIV/0!</v>
      </c>
      <c r="BKT18" s="29" t="e">
        <f t="shared" si="35"/>
        <v>#DIV/0!</v>
      </c>
      <c r="BKU18" s="29" t="e">
        <f t="shared" si="35"/>
        <v>#DIV/0!</v>
      </c>
      <c r="BKV18" s="29" t="e">
        <f t="shared" si="35"/>
        <v>#DIV/0!</v>
      </c>
      <c r="BKW18" s="29" t="e">
        <f t="shared" si="35"/>
        <v>#DIV/0!</v>
      </c>
      <c r="BKX18" s="29" t="e">
        <f t="shared" si="35"/>
        <v>#DIV/0!</v>
      </c>
      <c r="BKY18" s="29" t="e">
        <f t="shared" si="35"/>
        <v>#DIV/0!</v>
      </c>
      <c r="BKZ18" s="29" t="e">
        <f t="shared" si="35"/>
        <v>#DIV/0!</v>
      </c>
      <c r="BLA18" s="29" t="e">
        <f t="shared" si="35"/>
        <v>#DIV/0!</v>
      </c>
      <c r="BLB18" s="29" t="e">
        <f t="shared" si="35"/>
        <v>#DIV/0!</v>
      </c>
      <c r="BLC18" s="29" t="e">
        <f t="shared" si="35"/>
        <v>#DIV/0!</v>
      </c>
      <c r="BLD18" s="29" t="e">
        <f t="shared" si="35"/>
        <v>#DIV/0!</v>
      </c>
      <c r="BLE18" s="29" t="e">
        <f t="shared" si="35"/>
        <v>#DIV/0!</v>
      </c>
      <c r="BLF18" s="29" t="e">
        <f t="shared" si="35"/>
        <v>#DIV/0!</v>
      </c>
      <c r="BLG18" s="29" t="e">
        <f t="shared" si="35"/>
        <v>#DIV/0!</v>
      </c>
      <c r="BLH18" s="29" t="e">
        <f t="shared" si="35"/>
        <v>#DIV/0!</v>
      </c>
      <c r="BLI18" s="29" t="e">
        <f t="shared" si="35"/>
        <v>#DIV/0!</v>
      </c>
      <c r="BLJ18" s="29" t="e">
        <f t="shared" si="36"/>
        <v>#DIV/0!</v>
      </c>
      <c r="BLK18" s="29" t="e">
        <f t="shared" si="36"/>
        <v>#DIV/0!</v>
      </c>
      <c r="BLL18" s="29" t="e">
        <f t="shared" si="36"/>
        <v>#DIV/0!</v>
      </c>
      <c r="BLM18" s="29" t="e">
        <f t="shared" si="36"/>
        <v>#DIV/0!</v>
      </c>
      <c r="BLN18" s="29" t="e">
        <f t="shared" si="36"/>
        <v>#DIV/0!</v>
      </c>
      <c r="BLO18" s="29" t="e">
        <f t="shared" si="36"/>
        <v>#DIV/0!</v>
      </c>
      <c r="BLP18" s="29" t="e">
        <f t="shared" si="36"/>
        <v>#DIV/0!</v>
      </c>
      <c r="BLQ18" s="29" t="e">
        <f t="shared" si="36"/>
        <v>#DIV/0!</v>
      </c>
      <c r="BLR18" s="29" t="e">
        <f t="shared" si="36"/>
        <v>#DIV/0!</v>
      </c>
      <c r="BLS18" s="29" t="e">
        <f t="shared" si="36"/>
        <v>#DIV/0!</v>
      </c>
      <c r="BLT18" s="29" t="e">
        <f t="shared" si="36"/>
        <v>#DIV/0!</v>
      </c>
      <c r="BLU18" s="29" t="e">
        <f t="shared" si="36"/>
        <v>#DIV/0!</v>
      </c>
      <c r="BLV18" s="29" t="e">
        <f t="shared" si="36"/>
        <v>#DIV/0!</v>
      </c>
      <c r="BLW18" s="29" t="e">
        <f t="shared" si="36"/>
        <v>#DIV/0!</v>
      </c>
      <c r="BLX18" s="29" t="e">
        <f t="shared" si="36"/>
        <v>#DIV/0!</v>
      </c>
      <c r="BLY18" s="29" t="e">
        <f t="shared" si="36"/>
        <v>#DIV/0!</v>
      </c>
      <c r="BLZ18" s="29" t="e">
        <f t="shared" si="37"/>
        <v>#DIV/0!</v>
      </c>
      <c r="BMA18" s="29" t="e">
        <f t="shared" si="37"/>
        <v>#DIV/0!</v>
      </c>
      <c r="BMB18" s="29" t="e">
        <f t="shared" si="37"/>
        <v>#DIV/0!</v>
      </c>
      <c r="BMC18" s="29" t="e">
        <f t="shared" si="37"/>
        <v>#DIV/0!</v>
      </c>
      <c r="BMD18" s="29" t="e">
        <f t="shared" si="37"/>
        <v>#DIV/0!</v>
      </c>
      <c r="BME18" s="29" t="e">
        <f t="shared" si="37"/>
        <v>#DIV/0!</v>
      </c>
      <c r="BMF18" s="29" t="e">
        <f t="shared" si="37"/>
        <v>#DIV/0!</v>
      </c>
      <c r="BMG18" s="29" t="e">
        <f t="shared" si="37"/>
        <v>#DIV/0!</v>
      </c>
      <c r="BMH18" s="29" t="e">
        <f t="shared" si="37"/>
        <v>#DIV/0!</v>
      </c>
      <c r="BMI18" s="29" t="e">
        <f t="shared" si="37"/>
        <v>#DIV/0!</v>
      </c>
      <c r="BMJ18" s="29" t="e">
        <f t="shared" si="37"/>
        <v>#DIV/0!</v>
      </c>
      <c r="BMK18" s="29" t="e">
        <f t="shared" si="37"/>
        <v>#DIV/0!</v>
      </c>
      <c r="BML18" s="29" t="e">
        <f t="shared" si="37"/>
        <v>#DIV/0!</v>
      </c>
      <c r="BMM18" s="29" t="e">
        <f t="shared" si="37"/>
        <v>#DIV/0!</v>
      </c>
      <c r="BMN18" s="29" t="e">
        <f t="shared" si="37"/>
        <v>#DIV/0!</v>
      </c>
      <c r="BMO18" s="29" t="e">
        <f t="shared" si="37"/>
        <v>#DIV/0!</v>
      </c>
      <c r="BMP18" s="29" t="e">
        <f t="shared" si="38"/>
        <v>#DIV/0!</v>
      </c>
      <c r="BMQ18" s="29" t="e">
        <f t="shared" si="38"/>
        <v>#DIV/0!</v>
      </c>
      <c r="BMR18" s="29" t="e">
        <f t="shared" si="38"/>
        <v>#DIV/0!</v>
      </c>
      <c r="BMS18" s="29" t="e">
        <f t="shared" si="38"/>
        <v>#DIV/0!</v>
      </c>
      <c r="BMT18" s="284" t="e">
        <f t="shared" si="39"/>
        <v>#DIV/0!</v>
      </c>
      <c r="BMU18" s="110" t="e">
        <f t="shared" si="39"/>
        <v>#DIV/0!</v>
      </c>
      <c r="BMV18" s="110" t="e">
        <f t="shared" si="39"/>
        <v>#DIV/0!</v>
      </c>
      <c r="BMW18" s="110" t="e">
        <f t="shared" si="39"/>
        <v>#DIV/0!</v>
      </c>
      <c r="BMX18" s="110" t="e">
        <f t="shared" si="39"/>
        <v>#DIV/0!</v>
      </c>
      <c r="BMY18" s="110" t="e">
        <f t="shared" si="39"/>
        <v>#DIV/0!</v>
      </c>
      <c r="BMZ18" s="110" t="e">
        <f t="shared" si="39"/>
        <v>#DIV/0!</v>
      </c>
      <c r="BNA18" s="110" t="e">
        <f t="shared" si="39"/>
        <v>#DIV/0!</v>
      </c>
      <c r="BNB18" s="110" t="e">
        <f t="shared" si="39"/>
        <v>#DIV/0!</v>
      </c>
      <c r="BNC18" s="110" t="e">
        <f t="shared" si="39"/>
        <v>#DIV/0!</v>
      </c>
      <c r="BND18" s="110" t="e">
        <f t="shared" si="39"/>
        <v>#DIV/0!</v>
      </c>
      <c r="BNE18" s="110" t="e">
        <f t="shared" si="39"/>
        <v>#DIV/0!</v>
      </c>
      <c r="BNF18" s="110" t="e">
        <f t="shared" si="39"/>
        <v>#DIV/0!</v>
      </c>
      <c r="BNG18" s="110" t="e">
        <f t="shared" si="39"/>
        <v>#DIV/0!</v>
      </c>
      <c r="BNH18" s="110" t="e">
        <f t="shared" si="39"/>
        <v>#DIV/0!</v>
      </c>
      <c r="BNI18" s="110" t="e">
        <f t="shared" si="39"/>
        <v>#DIV/0!</v>
      </c>
      <c r="BNJ18" s="110" t="e">
        <f t="shared" si="40"/>
        <v>#DIV/0!</v>
      </c>
      <c r="BNK18" s="110" t="e">
        <f t="shared" si="40"/>
        <v>#DIV/0!</v>
      </c>
      <c r="BNL18" s="110" t="e">
        <f t="shared" si="40"/>
        <v>#DIV/0!</v>
      </c>
      <c r="BNM18" s="110" t="e">
        <f t="shared" si="40"/>
        <v>#DIV/0!</v>
      </c>
      <c r="BNN18" s="110" t="e">
        <f t="shared" si="40"/>
        <v>#DIV/0!</v>
      </c>
      <c r="BNO18" s="110" t="e">
        <f t="shared" si="40"/>
        <v>#DIV/0!</v>
      </c>
      <c r="BNP18" s="110" t="e">
        <f t="shared" si="40"/>
        <v>#DIV/0!</v>
      </c>
      <c r="BNQ18" s="110" t="e">
        <f t="shared" si="40"/>
        <v>#DIV/0!</v>
      </c>
      <c r="BNR18" s="110" t="e">
        <f t="shared" si="40"/>
        <v>#DIV/0!</v>
      </c>
      <c r="BNS18" s="110" t="e">
        <f t="shared" si="40"/>
        <v>#DIV/0!</v>
      </c>
      <c r="BNT18" s="110" t="e">
        <f t="shared" si="40"/>
        <v>#DIV/0!</v>
      </c>
      <c r="BNU18" s="110" t="e">
        <f t="shared" si="40"/>
        <v>#DIV/0!</v>
      </c>
      <c r="BNV18" s="110" t="e">
        <f t="shared" si="40"/>
        <v>#DIV/0!</v>
      </c>
      <c r="BNW18" s="110" t="e">
        <f t="shared" si="40"/>
        <v>#DIV/0!</v>
      </c>
      <c r="BNX18" s="110" t="e">
        <f t="shared" si="40"/>
        <v>#DIV/0!</v>
      </c>
      <c r="BNY18" s="110" t="e">
        <f t="shared" si="40"/>
        <v>#DIV/0!</v>
      </c>
      <c r="BNZ18" s="110" t="e">
        <f t="shared" si="41"/>
        <v>#DIV/0!</v>
      </c>
      <c r="BOA18" s="110" t="e">
        <f t="shared" si="41"/>
        <v>#DIV/0!</v>
      </c>
      <c r="BOB18" s="110" t="e">
        <f t="shared" si="41"/>
        <v>#DIV/0!</v>
      </c>
      <c r="BOC18" s="110" t="e">
        <f t="shared" si="41"/>
        <v>#DIV/0!</v>
      </c>
      <c r="BOD18" s="110" t="e">
        <f t="shared" si="41"/>
        <v>#DIV/0!</v>
      </c>
      <c r="BOE18" s="110" t="e">
        <f t="shared" si="41"/>
        <v>#DIV/0!</v>
      </c>
      <c r="BOF18" s="110" t="e">
        <f t="shared" si="41"/>
        <v>#DIV/0!</v>
      </c>
      <c r="BOG18" s="110" t="e">
        <f t="shared" si="41"/>
        <v>#DIV/0!</v>
      </c>
      <c r="BOH18" s="110" t="e">
        <f t="shared" si="41"/>
        <v>#DIV/0!</v>
      </c>
      <c r="BOI18" s="110" t="e">
        <f t="shared" si="41"/>
        <v>#DIV/0!</v>
      </c>
      <c r="BOJ18" s="110" t="e">
        <f t="shared" si="41"/>
        <v>#DIV/0!</v>
      </c>
      <c r="BOK18" s="110" t="e">
        <f t="shared" si="41"/>
        <v>#DIV/0!</v>
      </c>
      <c r="BOL18" s="110" t="e">
        <f t="shared" si="41"/>
        <v>#DIV/0!</v>
      </c>
      <c r="BOM18" s="110" t="e">
        <f t="shared" si="41"/>
        <v>#DIV/0!</v>
      </c>
      <c r="BON18" s="110" t="e">
        <f t="shared" si="41"/>
        <v>#DIV/0!</v>
      </c>
      <c r="BOO18" s="110" t="e">
        <f t="shared" si="41"/>
        <v>#DIV/0!</v>
      </c>
      <c r="BOP18" s="110" t="e">
        <f t="shared" si="42"/>
        <v>#DIV/0!</v>
      </c>
      <c r="BOQ18" s="110" t="e">
        <f t="shared" si="42"/>
        <v>#DIV/0!</v>
      </c>
      <c r="BOR18" s="110" t="e">
        <f t="shared" si="42"/>
        <v>#DIV/0!</v>
      </c>
      <c r="BOS18" s="110" t="e">
        <f t="shared" si="42"/>
        <v>#DIV/0!</v>
      </c>
      <c r="BOT18" s="110" t="e">
        <f t="shared" si="42"/>
        <v>#DIV/0!</v>
      </c>
      <c r="BOU18" s="110" t="e">
        <f t="shared" si="42"/>
        <v>#DIV/0!</v>
      </c>
      <c r="BOV18" s="110" t="e">
        <f t="shared" si="42"/>
        <v>#DIV/0!</v>
      </c>
      <c r="BOW18" s="110" t="e">
        <f t="shared" si="42"/>
        <v>#DIV/0!</v>
      </c>
      <c r="BOX18" s="110" t="e">
        <f t="shared" si="42"/>
        <v>#DIV/0!</v>
      </c>
      <c r="BOY18" s="110" t="e">
        <f t="shared" si="42"/>
        <v>#DIV/0!</v>
      </c>
      <c r="BOZ18" s="110" t="e">
        <f t="shared" si="42"/>
        <v>#DIV/0!</v>
      </c>
      <c r="BPA18" s="110" t="e">
        <f t="shared" si="42"/>
        <v>#DIV/0!</v>
      </c>
      <c r="BPB18" s="110" t="e">
        <f t="shared" si="42"/>
        <v>#DIV/0!</v>
      </c>
      <c r="BPC18" s="110" t="e">
        <f t="shared" si="42"/>
        <v>#DIV/0!</v>
      </c>
      <c r="BPD18" s="110" t="e">
        <f t="shared" si="42"/>
        <v>#DIV/0!</v>
      </c>
      <c r="BPE18" s="110" t="e">
        <f t="shared" si="42"/>
        <v>#DIV/0!</v>
      </c>
      <c r="BPF18" s="110" t="e">
        <f t="shared" si="43"/>
        <v>#DIV/0!</v>
      </c>
      <c r="BPG18" s="110" t="e">
        <f t="shared" si="43"/>
        <v>#DIV/0!</v>
      </c>
      <c r="BPH18" s="110" t="e">
        <f t="shared" si="43"/>
        <v>#DIV/0!</v>
      </c>
      <c r="BPI18" s="110" t="e">
        <f t="shared" si="43"/>
        <v>#DIV/0!</v>
      </c>
      <c r="BPJ18" s="184">
        <f t="shared" si="44"/>
        <v>0</v>
      </c>
      <c r="BPK18" s="34">
        <f t="shared" si="44"/>
        <v>0</v>
      </c>
      <c r="BPL18" s="34">
        <f t="shared" si="44"/>
        <v>0</v>
      </c>
      <c r="BPM18" s="34">
        <f t="shared" si="44"/>
        <v>0</v>
      </c>
      <c r="BPN18" s="34">
        <f t="shared" si="44"/>
        <v>0</v>
      </c>
      <c r="BPO18" s="34">
        <f t="shared" si="44"/>
        <v>0</v>
      </c>
      <c r="BPP18" s="34">
        <f t="shared" si="44"/>
        <v>0</v>
      </c>
      <c r="BPQ18" s="34">
        <f t="shared" si="44"/>
        <v>0</v>
      </c>
      <c r="BPR18" s="34">
        <f t="shared" si="44"/>
        <v>0</v>
      </c>
      <c r="BPS18" s="34">
        <f t="shared" si="44"/>
        <v>0</v>
      </c>
      <c r="BPT18" s="34">
        <f t="shared" si="44"/>
        <v>0</v>
      </c>
      <c r="BPU18" s="34">
        <f t="shared" si="44"/>
        <v>0</v>
      </c>
      <c r="BPV18" s="34">
        <f t="shared" si="44"/>
        <v>0</v>
      </c>
      <c r="BPW18" s="34">
        <f t="shared" si="44"/>
        <v>0</v>
      </c>
      <c r="BPX18" s="34">
        <f t="shared" si="44"/>
        <v>0</v>
      </c>
      <c r="BPY18" s="34">
        <f t="shared" si="44"/>
        <v>0</v>
      </c>
      <c r="BPZ18" s="34">
        <f t="shared" si="45"/>
        <v>0</v>
      </c>
      <c r="BQA18" s="34">
        <f t="shared" si="45"/>
        <v>0</v>
      </c>
      <c r="BQB18" s="34">
        <f t="shared" si="45"/>
        <v>0</v>
      </c>
      <c r="BQC18" s="34">
        <f t="shared" si="45"/>
        <v>0</v>
      </c>
      <c r="BQD18" s="34">
        <f t="shared" si="45"/>
        <v>0</v>
      </c>
      <c r="BQE18" s="34">
        <f t="shared" si="45"/>
        <v>0</v>
      </c>
      <c r="BQF18" s="34">
        <f t="shared" si="45"/>
        <v>0</v>
      </c>
      <c r="BQG18" s="34">
        <f t="shared" si="45"/>
        <v>0</v>
      </c>
      <c r="BQH18" s="34">
        <f t="shared" si="45"/>
        <v>0</v>
      </c>
      <c r="BQI18" s="34">
        <f t="shared" si="45"/>
        <v>0</v>
      </c>
      <c r="BQJ18" s="34">
        <f t="shared" si="45"/>
        <v>0</v>
      </c>
      <c r="BQK18" s="34">
        <f t="shared" si="45"/>
        <v>0</v>
      </c>
      <c r="BQL18" s="34">
        <f t="shared" si="45"/>
        <v>0</v>
      </c>
      <c r="BQM18" s="34">
        <f t="shared" si="45"/>
        <v>0</v>
      </c>
      <c r="BQN18" s="34">
        <f t="shared" si="45"/>
        <v>0</v>
      </c>
      <c r="BQO18" s="34">
        <f t="shared" si="45"/>
        <v>0</v>
      </c>
      <c r="BQP18" s="34">
        <f t="shared" si="46"/>
        <v>0</v>
      </c>
      <c r="BQQ18" s="34">
        <f t="shared" si="46"/>
        <v>0</v>
      </c>
      <c r="BQR18" s="34">
        <f t="shared" si="46"/>
        <v>0</v>
      </c>
      <c r="BQS18" s="34">
        <f t="shared" si="46"/>
        <v>0</v>
      </c>
      <c r="BQT18" s="34">
        <f t="shared" si="46"/>
        <v>0</v>
      </c>
      <c r="BQU18" s="34">
        <f t="shared" si="46"/>
        <v>0</v>
      </c>
      <c r="BQV18" s="34">
        <f t="shared" si="46"/>
        <v>0</v>
      </c>
      <c r="BQW18" s="34">
        <f t="shared" si="46"/>
        <v>0</v>
      </c>
      <c r="BQX18" s="34">
        <f t="shared" si="46"/>
        <v>0</v>
      </c>
      <c r="BQY18" s="34">
        <f t="shared" si="46"/>
        <v>0</v>
      </c>
      <c r="BQZ18" s="34">
        <f t="shared" si="46"/>
        <v>0</v>
      </c>
      <c r="BRA18" s="34">
        <f t="shared" si="46"/>
        <v>0</v>
      </c>
      <c r="BRB18" s="34">
        <f t="shared" si="46"/>
        <v>0</v>
      </c>
      <c r="BRC18" s="34">
        <f t="shared" si="46"/>
        <v>0</v>
      </c>
      <c r="BRD18" s="34">
        <f t="shared" si="46"/>
        <v>0</v>
      </c>
      <c r="BRE18" s="34">
        <f t="shared" si="46"/>
        <v>0</v>
      </c>
      <c r="BRF18" s="34">
        <f t="shared" si="47"/>
        <v>0</v>
      </c>
      <c r="BRG18" s="34">
        <f t="shared" si="47"/>
        <v>0</v>
      </c>
      <c r="BRH18" s="34">
        <f t="shared" si="47"/>
        <v>0</v>
      </c>
      <c r="BRI18" s="34">
        <f t="shared" si="47"/>
        <v>0</v>
      </c>
      <c r="BRJ18" s="34">
        <f t="shared" si="47"/>
        <v>0</v>
      </c>
      <c r="BRK18" s="34">
        <f t="shared" si="47"/>
        <v>0</v>
      </c>
      <c r="BRL18" s="34">
        <f t="shared" si="47"/>
        <v>0</v>
      </c>
      <c r="BRM18" s="34">
        <f t="shared" si="47"/>
        <v>0</v>
      </c>
      <c r="BRN18" s="34">
        <f t="shared" si="47"/>
        <v>0</v>
      </c>
      <c r="BRO18" s="34">
        <f t="shared" si="47"/>
        <v>0</v>
      </c>
      <c r="BRP18" s="34">
        <f t="shared" si="47"/>
        <v>0</v>
      </c>
      <c r="BRQ18" s="34">
        <f t="shared" si="47"/>
        <v>0</v>
      </c>
      <c r="BRR18" s="34">
        <f t="shared" si="47"/>
        <v>0</v>
      </c>
      <c r="BRS18" s="34">
        <f t="shared" si="47"/>
        <v>0</v>
      </c>
      <c r="BRT18" s="34">
        <f t="shared" si="47"/>
        <v>0</v>
      </c>
      <c r="BRU18" s="34">
        <f t="shared" si="47"/>
        <v>0</v>
      </c>
      <c r="BRV18" s="34">
        <f t="shared" si="48"/>
        <v>0</v>
      </c>
      <c r="BRW18" s="34">
        <f t="shared" si="48"/>
        <v>0</v>
      </c>
      <c r="BRX18" s="34">
        <f t="shared" si="48"/>
        <v>0</v>
      </c>
      <c r="BRY18" s="34">
        <f t="shared" si="48"/>
        <v>0</v>
      </c>
      <c r="BRZ18" s="184" t="e">
        <f t="shared" si="49"/>
        <v>#DIV/0!</v>
      </c>
      <c r="BSA18" s="34" t="e">
        <f t="shared" si="49"/>
        <v>#DIV/0!</v>
      </c>
      <c r="BSB18" s="34" t="e">
        <f t="shared" si="49"/>
        <v>#DIV/0!</v>
      </c>
      <c r="BSC18" s="34" t="e">
        <f t="shared" si="49"/>
        <v>#DIV/0!</v>
      </c>
      <c r="BSD18" s="34" t="e">
        <f t="shared" si="49"/>
        <v>#DIV/0!</v>
      </c>
      <c r="BSE18" s="34" t="e">
        <f t="shared" si="49"/>
        <v>#DIV/0!</v>
      </c>
      <c r="BSF18" s="34" t="e">
        <f t="shared" si="49"/>
        <v>#DIV/0!</v>
      </c>
      <c r="BSG18" s="34" t="e">
        <f t="shared" si="49"/>
        <v>#DIV/0!</v>
      </c>
      <c r="BSH18" s="34" t="e">
        <f t="shared" si="49"/>
        <v>#DIV/0!</v>
      </c>
      <c r="BSI18" s="34" t="e">
        <f t="shared" si="49"/>
        <v>#DIV/0!</v>
      </c>
      <c r="BSJ18" s="34" t="e">
        <f t="shared" si="49"/>
        <v>#DIV/0!</v>
      </c>
      <c r="BSK18" s="34" t="e">
        <f t="shared" si="49"/>
        <v>#DIV/0!</v>
      </c>
      <c r="BSL18" s="34" t="e">
        <f t="shared" si="49"/>
        <v>#DIV/0!</v>
      </c>
      <c r="BSM18" s="34" t="e">
        <f t="shared" si="49"/>
        <v>#DIV/0!</v>
      </c>
      <c r="BSN18" s="34" t="e">
        <f t="shared" si="49"/>
        <v>#DIV/0!</v>
      </c>
      <c r="BSO18" s="34" t="e">
        <f t="shared" si="49"/>
        <v>#DIV/0!</v>
      </c>
      <c r="BSP18" s="34" t="e">
        <f t="shared" si="50"/>
        <v>#DIV/0!</v>
      </c>
      <c r="BSQ18" s="34" t="e">
        <f t="shared" si="50"/>
        <v>#DIV/0!</v>
      </c>
      <c r="BSR18" s="34" t="e">
        <f t="shared" si="50"/>
        <v>#DIV/0!</v>
      </c>
      <c r="BSS18" s="34" t="e">
        <f t="shared" si="50"/>
        <v>#DIV/0!</v>
      </c>
      <c r="BST18" s="34" t="e">
        <f t="shared" si="50"/>
        <v>#DIV/0!</v>
      </c>
      <c r="BSU18" s="34" t="e">
        <f t="shared" si="50"/>
        <v>#DIV/0!</v>
      </c>
      <c r="BSV18" s="34" t="e">
        <f t="shared" si="50"/>
        <v>#DIV/0!</v>
      </c>
      <c r="BSW18" s="34" t="e">
        <f t="shared" si="50"/>
        <v>#DIV/0!</v>
      </c>
      <c r="BSX18" s="34" t="e">
        <f t="shared" si="50"/>
        <v>#DIV/0!</v>
      </c>
      <c r="BSY18" s="34" t="e">
        <f t="shared" si="50"/>
        <v>#DIV/0!</v>
      </c>
      <c r="BSZ18" s="34" t="e">
        <f t="shared" si="50"/>
        <v>#DIV/0!</v>
      </c>
      <c r="BTA18" s="34" t="e">
        <f t="shared" si="50"/>
        <v>#DIV/0!</v>
      </c>
      <c r="BTB18" s="34" t="e">
        <f t="shared" si="50"/>
        <v>#DIV/0!</v>
      </c>
      <c r="BTC18" s="34" t="e">
        <f t="shared" si="50"/>
        <v>#DIV/0!</v>
      </c>
      <c r="BTD18" s="34" t="e">
        <f t="shared" si="50"/>
        <v>#DIV/0!</v>
      </c>
      <c r="BTE18" s="34" t="e">
        <f t="shared" si="50"/>
        <v>#DIV/0!</v>
      </c>
      <c r="BTF18" s="34" t="e">
        <f t="shared" si="51"/>
        <v>#DIV/0!</v>
      </c>
      <c r="BTG18" s="34" t="e">
        <f t="shared" si="51"/>
        <v>#DIV/0!</v>
      </c>
      <c r="BTH18" s="34" t="e">
        <f t="shared" si="51"/>
        <v>#DIV/0!</v>
      </c>
      <c r="BTI18" s="34" t="e">
        <f t="shared" si="51"/>
        <v>#DIV/0!</v>
      </c>
      <c r="BTJ18" s="34" t="e">
        <f t="shared" si="51"/>
        <v>#DIV/0!</v>
      </c>
      <c r="BTK18" s="34" t="e">
        <f t="shared" si="51"/>
        <v>#DIV/0!</v>
      </c>
      <c r="BTL18" s="34" t="e">
        <f t="shared" si="51"/>
        <v>#DIV/0!</v>
      </c>
      <c r="BTM18" s="34" t="e">
        <f t="shared" si="51"/>
        <v>#DIV/0!</v>
      </c>
      <c r="BTN18" s="34" t="e">
        <f t="shared" si="51"/>
        <v>#DIV/0!</v>
      </c>
      <c r="BTO18" s="34" t="e">
        <f t="shared" si="51"/>
        <v>#DIV/0!</v>
      </c>
      <c r="BTP18" s="34" t="e">
        <f t="shared" si="51"/>
        <v>#DIV/0!</v>
      </c>
      <c r="BTQ18" s="34" t="e">
        <f t="shared" si="51"/>
        <v>#DIV/0!</v>
      </c>
      <c r="BTR18" s="34" t="e">
        <f t="shared" si="51"/>
        <v>#DIV/0!</v>
      </c>
      <c r="BTS18" s="34" t="e">
        <f t="shared" si="51"/>
        <v>#DIV/0!</v>
      </c>
      <c r="BTT18" s="34" t="e">
        <f t="shared" si="51"/>
        <v>#DIV/0!</v>
      </c>
      <c r="BTU18" s="34" t="e">
        <f t="shared" si="51"/>
        <v>#DIV/0!</v>
      </c>
      <c r="BTV18" s="34" t="e">
        <f t="shared" si="52"/>
        <v>#DIV/0!</v>
      </c>
      <c r="BTW18" s="34" t="e">
        <f t="shared" si="52"/>
        <v>#DIV/0!</v>
      </c>
      <c r="BTX18" s="34" t="e">
        <f t="shared" si="52"/>
        <v>#DIV/0!</v>
      </c>
      <c r="BTY18" s="34" t="e">
        <f t="shared" si="52"/>
        <v>#DIV/0!</v>
      </c>
      <c r="BTZ18" s="34" t="e">
        <f t="shared" si="52"/>
        <v>#DIV/0!</v>
      </c>
      <c r="BUA18" s="34" t="e">
        <f t="shared" si="52"/>
        <v>#DIV/0!</v>
      </c>
      <c r="BUB18" s="34" t="e">
        <f t="shared" si="52"/>
        <v>#DIV/0!</v>
      </c>
      <c r="BUC18" s="34" t="e">
        <f t="shared" si="52"/>
        <v>#DIV/0!</v>
      </c>
      <c r="BUD18" s="34" t="e">
        <f t="shared" si="52"/>
        <v>#DIV/0!</v>
      </c>
      <c r="BUE18" s="34" t="e">
        <f t="shared" si="52"/>
        <v>#DIV/0!</v>
      </c>
      <c r="BUF18" s="34" t="e">
        <f t="shared" si="52"/>
        <v>#DIV/0!</v>
      </c>
      <c r="BUG18" s="34" t="e">
        <f t="shared" si="52"/>
        <v>#DIV/0!</v>
      </c>
      <c r="BUH18" s="34" t="e">
        <f t="shared" si="52"/>
        <v>#DIV/0!</v>
      </c>
      <c r="BUI18" s="34" t="e">
        <f t="shared" si="52"/>
        <v>#DIV/0!</v>
      </c>
      <c r="BUJ18" s="34" t="e">
        <f t="shared" si="52"/>
        <v>#DIV/0!</v>
      </c>
      <c r="BUK18" s="34" t="e">
        <f t="shared" si="52"/>
        <v>#DIV/0!</v>
      </c>
      <c r="BUL18" s="34" t="e">
        <f t="shared" si="53"/>
        <v>#DIV/0!</v>
      </c>
      <c r="BUM18" s="34" t="e">
        <f t="shared" si="53"/>
        <v>#DIV/0!</v>
      </c>
      <c r="BUN18" s="34" t="e">
        <f t="shared" si="53"/>
        <v>#DIV/0!</v>
      </c>
      <c r="BUO18" s="34" t="e">
        <f t="shared" si="53"/>
        <v>#DIV/0!</v>
      </c>
      <c r="BUP18" s="284" t="e">
        <f t="shared" si="54"/>
        <v>#DIV/0!</v>
      </c>
      <c r="BUQ18" s="110" t="e">
        <f t="shared" si="54"/>
        <v>#DIV/0!</v>
      </c>
      <c r="BUR18" s="110" t="e">
        <f t="shared" si="54"/>
        <v>#DIV/0!</v>
      </c>
      <c r="BUS18" s="110" t="e">
        <f t="shared" si="54"/>
        <v>#DIV/0!</v>
      </c>
      <c r="BUT18" s="110" t="e">
        <f t="shared" si="54"/>
        <v>#DIV/0!</v>
      </c>
      <c r="BUU18" s="110" t="e">
        <f t="shared" si="54"/>
        <v>#DIV/0!</v>
      </c>
      <c r="BUV18" s="110" t="e">
        <f t="shared" si="54"/>
        <v>#DIV/0!</v>
      </c>
      <c r="BUW18" s="110" t="e">
        <f t="shared" si="54"/>
        <v>#DIV/0!</v>
      </c>
      <c r="BUX18" s="110" t="e">
        <f t="shared" si="54"/>
        <v>#DIV/0!</v>
      </c>
      <c r="BUY18" s="110" t="e">
        <f t="shared" si="54"/>
        <v>#DIV/0!</v>
      </c>
      <c r="BUZ18" s="110" t="e">
        <f t="shared" si="54"/>
        <v>#DIV/0!</v>
      </c>
      <c r="BVA18" s="110" t="e">
        <f t="shared" si="54"/>
        <v>#DIV/0!</v>
      </c>
      <c r="BVB18" s="110" t="e">
        <f t="shared" si="54"/>
        <v>#DIV/0!</v>
      </c>
      <c r="BVC18" s="110" t="e">
        <f t="shared" si="54"/>
        <v>#DIV/0!</v>
      </c>
      <c r="BVD18" s="110" t="e">
        <f t="shared" si="54"/>
        <v>#DIV/0!</v>
      </c>
      <c r="BVE18" s="110" t="e">
        <f t="shared" si="54"/>
        <v>#DIV/0!</v>
      </c>
      <c r="BVF18" s="110" t="e">
        <f t="shared" si="55"/>
        <v>#DIV/0!</v>
      </c>
      <c r="BVG18" s="110" t="e">
        <f t="shared" si="55"/>
        <v>#DIV/0!</v>
      </c>
      <c r="BVH18" s="110" t="e">
        <f t="shared" si="55"/>
        <v>#DIV/0!</v>
      </c>
      <c r="BVI18" s="110" t="e">
        <f t="shared" si="55"/>
        <v>#DIV/0!</v>
      </c>
      <c r="BVJ18" s="110" t="e">
        <f t="shared" si="55"/>
        <v>#DIV/0!</v>
      </c>
      <c r="BVK18" s="110" t="e">
        <f t="shared" si="55"/>
        <v>#DIV/0!</v>
      </c>
      <c r="BVL18" s="110" t="e">
        <f t="shared" si="55"/>
        <v>#DIV/0!</v>
      </c>
      <c r="BVM18" s="110" t="e">
        <f t="shared" si="55"/>
        <v>#DIV/0!</v>
      </c>
      <c r="BVN18" s="110" t="e">
        <f t="shared" si="55"/>
        <v>#DIV/0!</v>
      </c>
      <c r="BVO18" s="110" t="e">
        <f t="shared" si="55"/>
        <v>#DIV/0!</v>
      </c>
      <c r="BVP18" s="110" t="e">
        <f t="shared" si="55"/>
        <v>#DIV/0!</v>
      </c>
      <c r="BVQ18" s="110" t="e">
        <f t="shared" si="55"/>
        <v>#DIV/0!</v>
      </c>
      <c r="BVR18" s="110" t="e">
        <f t="shared" si="55"/>
        <v>#DIV/0!</v>
      </c>
      <c r="BVS18" s="110" t="e">
        <f t="shared" si="55"/>
        <v>#DIV/0!</v>
      </c>
      <c r="BVT18" s="110" t="e">
        <f t="shared" si="55"/>
        <v>#DIV/0!</v>
      </c>
      <c r="BVU18" s="110" t="e">
        <f t="shared" si="55"/>
        <v>#DIV/0!</v>
      </c>
      <c r="BVV18" s="110" t="e">
        <f t="shared" si="56"/>
        <v>#DIV/0!</v>
      </c>
      <c r="BVW18" s="110" t="e">
        <f t="shared" si="56"/>
        <v>#DIV/0!</v>
      </c>
      <c r="BVX18" s="110" t="e">
        <f t="shared" si="56"/>
        <v>#DIV/0!</v>
      </c>
      <c r="BVY18" s="110" t="e">
        <f t="shared" si="56"/>
        <v>#DIV/0!</v>
      </c>
      <c r="BVZ18" s="110" t="e">
        <f t="shared" si="56"/>
        <v>#DIV/0!</v>
      </c>
      <c r="BWA18" s="110" t="e">
        <f t="shared" si="56"/>
        <v>#DIV/0!</v>
      </c>
      <c r="BWB18" s="110" t="e">
        <f t="shared" si="56"/>
        <v>#DIV/0!</v>
      </c>
      <c r="BWC18" s="110" t="e">
        <f t="shared" si="56"/>
        <v>#DIV/0!</v>
      </c>
      <c r="BWD18" s="110" t="e">
        <f t="shared" si="56"/>
        <v>#DIV/0!</v>
      </c>
      <c r="BWE18" s="110" t="e">
        <f t="shared" si="56"/>
        <v>#DIV/0!</v>
      </c>
      <c r="BWF18" s="110" t="e">
        <f t="shared" si="56"/>
        <v>#DIV/0!</v>
      </c>
      <c r="BWG18" s="110" t="e">
        <f t="shared" si="56"/>
        <v>#DIV/0!</v>
      </c>
      <c r="BWH18" s="110" t="e">
        <f t="shared" si="56"/>
        <v>#DIV/0!</v>
      </c>
      <c r="BWI18" s="110" t="e">
        <f t="shared" si="56"/>
        <v>#DIV/0!</v>
      </c>
      <c r="BWJ18" s="110" t="e">
        <f t="shared" si="56"/>
        <v>#DIV/0!</v>
      </c>
      <c r="BWK18" s="110" t="e">
        <f t="shared" si="56"/>
        <v>#DIV/0!</v>
      </c>
      <c r="BWL18" s="110" t="e">
        <f t="shared" si="57"/>
        <v>#DIV/0!</v>
      </c>
      <c r="BWM18" s="110" t="e">
        <f t="shared" si="57"/>
        <v>#DIV/0!</v>
      </c>
      <c r="BWN18" s="110" t="e">
        <f t="shared" si="57"/>
        <v>#DIV/0!</v>
      </c>
      <c r="BWO18" s="110" t="e">
        <f t="shared" si="57"/>
        <v>#DIV/0!</v>
      </c>
      <c r="BWP18" s="110" t="e">
        <f t="shared" si="57"/>
        <v>#DIV/0!</v>
      </c>
      <c r="BWQ18" s="110" t="e">
        <f t="shared" si="57"/>
        <v>#DIV/0!</v>
      </c>
      <c r="BWR18" s="110" t="e">
        <f t="shared" si="57"/>
        <v>#DIV/0!</v>
      </c>
      <c r="BWS18" s="110" t="e">
        <f t="shared" si="57"/>
        <v>#DIV/0!</v>
      </c>
      <c r="BWT18" s="110" t="e">
        <f t="shared" si="57"/>
        <v>#DIV/0!</v>
      </c>
      <c r="BWU18" s="110" t="e">
        <f t="shared" si="57"/>
        <v>#DIV/0!</v>
      </c>
      <c r="BWV18" s="110" t="e">
        <f t="shared" si="57"/>
        <v>#DIV/0!</v>
      </c>
      <c r="BWW18" s="110" t="e">
        <f t="shared" si="57"/>
        <v>#DIV/0!</v>
      </c>
      <c r="BWX18" s="110" t="e">
        <f t="shared" si="57"/>
        <v>#DIV/0!</v>
      </c>
      <c r="BWY18" s="110" t="e">
        <f t="shared" si="57"/>
        <v>#DIV/0!</v>
      </c>
      <c r="BWZ18" s="110" t="e">
        <f t="shared" si="57"/>
        <v>#DIV/0!</v>
      </c>
      <c r="BXA18" s="110" t="e">
        <f t="shared" si="57"/>
        <v>#DIV/0!</v>
      </c>
      <c r="BXB18" s="110" t="e">
        <f t="shared" si="58"/>
        <v>#DIV/0!</v>
      </c>
      <c r="BXC18" s="356" t="e">
        <f t="shared" si="59"/>
        <v>#DIV/0!</v>
      </c>
      <c r="BXD18" s="112" t="e">
        <f t="shared" si="59"/>
        <v>#DIV/0!</v>
      </c>
      <c r="BXE18" s="112" t="e">
        <f t="shared" si="59"/>
        <v>#DIV/0!</v>
      </c>
      <c r="BXF18" s="112" t="e">
        <f t="shared" si="59"/>
        <v>#DIV/0!</v>
      </c>
      <c r="BXG18" s="112" t="e">
        <f t="shared" si="59"/>
        <v>#DIV/0!</v>
      </c>
      <c r="BXH18" s="112" t="e">
        <f t="shared" si="59"/>
        <v>#DIV/0!</v>
      </c>
      <c r="BXI18" s="112" t="e">
        <f t="shared" si="59"/>
        <v>#DIV/0!</v>
      </c>
      <c r="BXJ18" s="112" t="e">
        <f t="shared" si="59"/>
        <v>#DIV/0!</v>
      </c>
      <c r="BXK18" s="112" t="e">
        <f t="shared" si="59"/>
        <v>#DIV/0!</v>
      </c>
      <c r="BXL18" s="112" t="e">
        <f t="shared" si="59"/>
        <v>#DIV/0!</v>
      </c>
      <c r="BXM18" s="112" t="e">
        <f t="shared" si="59"/>
        <v>#DIV/0!</v>
      </c>
      <c r="BXN18" s="112" t="e">
        <f t="shared" si="59"/>
        <v>#DIV/0!</v>
      </c>
      <c r="BXO18" s="112" t="e">
        <f t="shared" si="59"/>
        <v>#DIV/0!</v>
      </c>
      <c r="BXP18" s="112" t="e">
        <f t="shared" si="59"/>
        <v>#DIV/0!</v>
      </c>
      <c r="BXQ18" s="112" t="e">
        <f t="shared" si="59"/>
        <v>#DIV/0!</v>
      </c>
      <c r="BXR18" s="112" t="e">
        <f t="shared" si="59"/>
        <v>#DIV/0!</v>
      </c>
      <c r="BXS18" s="112" t="e">
        <f t="shared" si="60"/>
        <v>#DIV/0!</v>
      </c>
      <c r="BXT18" s="112" t="e">
        <f t="shared" si="60"/>
        <v>#DIV/0!</v>
      </c>
      <c r="BXU18" s="112" t="e">
        <f t="shared" si="60"/>
        <v>#DIV/0!</v>
      </c>
      <c r="BXV18" s="112" t="e">
        <f t="shared" si="60"/>
        <v>#DIV/0!</v>
      </c>
      <c r="BXW18" s="112" t="e">
        <f t="shared" si="60"/>
        <v>#DIV/0!</v>
      </c>
      <c r="BXX18" s="112" t="e">
        <f t="shared" si="60"/>
        <v>#DIV/0!</v>
      </c>
      <c r="BXY18" s="112" t="e">
        <f t="shared" si="60"/>
        <v>#DIV/0!</v>
      </c>
      <c r="BXZ18" s="112" t="e">
        <f t="shared" si="60"/>
        <v>#DIV/0!</v>
      </c>
      <c r="BYA18" s="112" t="e">
        <f t="shared" si="60"/>
        <v>#DIV/0!</v>
      </c>
      <c r="BYB18" s="112" t="e">
        <f t="shared" si="60"/>
        <v>#DIV/0!</v>
      </c>
      <c r="BYC18" s="112" t="e">
        <f t="shared" si="60"/>
        <v>#DIV/0!</v>
      </c>
      <c r="BYD18" s="112" t="e">
        <f t="shared" si="60"/>
        <v>#DIV/0!</v>
      </c>
      <c r="BYE18" s="112" t="e">
        <f t="shared" si="60"/>
        <v>#DIV/0!</v>
      </c>
      <c r="BYF18" s="112" t="e">
        <f t="shared" si="60"/>
        <v>#DIV/0!</v>
      </c>
      <c r="BYG18" s="112" t="e">
        <f t="shared" si="60"/>
        <v>#DIV/0!</v>
      </c>
      <c r="BYH18" s="112" t="e">
        <f t="shared" si="60"/>
        <v>#DIV/0!</v>
      </c>
      <c r="BYI18" s="112" t="e">
        <f t="shared" si="61"/>
        <v>#DIV/0!</v>
      </c>
      <c r="BYJ18" s="112" t="e">
        <f t="shared" si="61"/>
        <v>#DIV/0!</v>
      </c>
      <c r="BYK18" s="112" t="e">
        <f t="shared" si="61"/>
        <v>#DIV/0!</v>
      </c>
      <c r="BYL18" s="112" t="e">
        <f t="shared" si="61"/>
        <v>#DIV/0!</v>
      </c>
      <c r="BYM18" s="112" t="e">
        <f t="shared" si="61"/>
        <v>#DIV/0!</v>
      </c>
      <c r="BYN18" s="112" t="e">
        <f t="shared" si="61"/>
        <v>#DIV/0!</v>
      </c>
      <c r="BYO18" s="112" t="e">
        <f t="shared" si="61"/>
        <v>#DIV/0!</v>
      </c>
      <c r="BYP18" s="112" t="e">
        <f t="shared" si="61"/>
        <v>#DIV/0!</v>
      </c>
      <c r="BYQ18" s="112" t="e">
        <f t="shared" si="61"/>
        <v>#DIV/0!</v>
      </c>
      <c r="BYR18" s="112" t="e">
        <f t="shared" si="61"/>
        <v>#DIV/0!</v>
      </c>
      <c r="BYS18" s="112" t="e">
        <f t="shared" si="61"/>
        <v>#DIV/0!</v>
      </c>
      <c r="BYT18" s="112" t="e">
        <f t="shared" si="61"/>
        <v>#DIV/0!</v>
      </c>
      <c r="BYU18" s="112" t="e">
        <f t="shared" si="61"/>
        <v>#DIV/0!</v>
      </c>
      <c r="BYV18" s="112" t="e">
        <f t="shared" si="61"/>
        <v>#DIV/0!</v>
      </c>
      <c r="BYW18" s="112" t="e">
        <f t="shared" si="61"/>
        <v>#DIV/0!</v>
      </c>
      <c r="BYX18" s="112" t="e">
        <f t="shared" si="61"/>
        <v>#DIV/0!</v>
      </c>
      <c r="BYY18" s="112" t="e">
        <f t="shared" si="62"/>
        <v>#DIV/0!</v>
      </c>
      <c r="BYZ18" s="112" t="e">
        <f t="shared" si="62"/>
        <v>#DIV/0!</v>
      </c>
      <c r="BZA18" s="112" t="e">
        <f t="shared" si="62"/>
        <v>#DIV/0!</v>
      </c>
      <c r="BZB18" s="112" t="e">
        <f t="shared" si="62"/>
        <v>#DIV/0!</v>
      </c>
      <c r="BZC18" s="112" t="e">
        <f t="shared" si="62"/>
        <v>#DIV/0!</v>
      </c>
      <c r="BZD18" s="112" t="e">
        <f t="shared" si="62"/>
        <v>#DIV/0!</v>
      </c>
      <c r="BZE18" s="112" t="e">
        <f t="shared" si="62"/>
        <v>#DIV/0!</v>
      </c>
      <c r="BZF18" s="112" t="e">
        <f t="shared" si="62"/>
        <v>#DIV/0!</v>
      </c>
      <c r="BZG18" s="112" t="e">
        <f t="shared" si="62"/>
        <v>#DIV/0!</v>
      </c>
      <c r="BZH18" s="112" t="e">
        <f t="shared" si="62"/>
        <v>#DIV/0!</v>
      </c>
      <c r="BZI18" s="112" t="e">
        <f t="shared" si="62"/>
        <v>#DIV/0!</v>
      </c>
      <c r="BZJ18" s="112" t="e">
        <f t="shared" si="62"/>
        <v>#DIV/0!</v>
      </c>
      <c r="BZK18" s="112" t="e">
        <f t="shared" si="62"/>
        <v>#DIV/0!</v>
      </c>
      <c r="BZL18" s="112" t="e">
        <f t="shared" si="62"/>
        <v>#DIV/0!</v>
      </c>
      <c r="BZM18" s="112" t="e">
        <f t="shared" si="62"/>
        <v>#DIV/0!</v>
      </c>
      <c r="BZN18" s="112" t="e">
        <f t="shared" si="62"/>
        <v>#DIV/0!</v>
      </c>
      <c r="BZO18" s="112" t="e">
        <f t="shared" si="63"/>
        <v>#DIV/0!</v>
      </c>
      <c r="BZP18" s="284" t="e">
        <f t="shared" si="64"/>
        <v>#DIV/0!</v>
      </c>
      <c r="BZQ18" s="110" t="e">
        <f t="shared" si="64"/>
        <v>#DIV/0!</v>
      </c>
      <c r="BZR18" s="110" t="e">
        <f t="shared" si="64"/>
        <v>#DIV/0!</v>
      </c>
      <c r="BZS18" s="110" t="e">
        <f t="shared" si="64"/>
        <v>#DIV/0!</v>
      </c>
      <c r="BZT18" s="110" t="e">
        <f t="shared" si="64"/>
        <v>#DIV/0!</v>
      </c>
      <c r="BZU18" s="110" t="e">
        <f t="shared" si="64"/>
        <v>#DIV/0!</v>
      </c>
      <c r="BZV18" s="110" t="e">
        <f t="shared" si="64"/>
        <v>#DIV/0!</v>
      </c>
      <c r="BZW18" s="110" t="e">
        <f t="shared" si="64"/>
        <v>#DIV/0!</v>
      </c>
      <c r="BZX18" s="110" t="e">
        <f t="shared" si="64"/>
        <v>#DIV/0!</v>
      </c>
      <c r="BZY18" s="110" t="e">
        <f t="shared" si="64"/>
        <v>#DIV/0!</v>
      </c>
      <c r="BZZ18" s="110" t="e">
        <f t="shared" si="64"/>
        <v>#DIV/0!</v>
      </c>
      <c r="CAA18" s="110" t="e">
        <f t="shared" si="64"/>
        <v>#DIV/0!</v>
      </c>
      <c r="CAB18" s="110" t="e">
        <f t="shared" si="64"/>
        <v>#DIV/0!</v>
      </c>
      <c r="CAC18" s="110" t="e">
        <f t="shared" si="64"/>
        <v>#DIV/0!</v>
      </c>
      <c r="CAD18" s="110" t="e">
        <f t="shared" si="64"/>
        <v>#DIV/0!</v>
      </c>
      <c r="CAE18" s="110" t="e">
        <f t="shared" si="64"/>
        <v>#DIV/0!</v>
      </c>
      <c r="CAF18" s="110" t="e">
        <f t="shared" si="65"/>
        <v>#DIV/0!</v>
      </c>
      <c r="CAG18" s="110" t="e">
        <f t="shared" si="65"/>
        <v>#DIV/0!</v>
      </c>
      <c r="CAH18" s="110" t="e">
        <f t="shared" si="65"/>
        <v>#DIV/0!</v>
      </c>
      <c r="CAI18" s="110" t="e">
        <f t="shared" si="65"/>
        <v>#DIV/0!</v>
      </c>
      <c r="CAJ18" s="110" t="e">
        <f t="shared" si="65"/>
        <v>#DIV/0!</v>
      </c>
      <c r="CAK18" s="110" t="e">
        <f t="shared" si="65"/>
        <v>#DIV/0!</v>
      </c>
      <c r="CAL18" s="110" t="e">
        <f t="shared" si="65"/>
        <v>#DIV/0!</v>
      </c>
      <c r="CAM18" s="110" t="e">
        <f t="shared" si="65"/>
        <v>#DIV/0!</v>
      </c>
      <c r="CAN18" s="110" t="e">
        <f t="shared" si="65"/>
        <v>#DIV/0!</v>
      </c>
      <c r="CAO18" s="110" t="e">
        <f t="shared" si="65"/>
        <v>#DIV/0!</v>
      </c>
      <c r="CAP18" s="110" t="e">
        <f t="shared" si="65"/>
        <v>#DIV/0!</v>
      </c>
      <c r="CAQ18" s="110" t="e">
        <f t="shared" si="65"/>
        <v>#DIV/0!</v>
      </c>
      <c r="CAR18" s="110" t="e">
        <f t="shared" si="65"/>
        <v>#DIV/0!</v>
      </c>
      <c r="CAS18" s="110" t="e">
        <f t="shared" si="65"/>
        <v>#DIV/0!</v>
      </c>
      <c r="CAT18" s="110" t="e">
        <f t="shared" si="65"/>
        <v>#DIV/0!</v>
      </c>
      <c r="CAU18" s="110" t="e">
        <f t="shared" si="65"/>
        <v>#DIV/0!</v>
      </c>
      <c r="CAV18" s="110" t="e">
        <f t="shared" si="66"/>
        <v>#DIV/0!</v>
      </c>
      <c r="CAW18" s="110" t="e">
        <f t="shared" si="66"/>
        <v>#DIV/0!</v>
      </c>
      <c r="CAX18" s="110" t="e">
        <f t="shared" si="66"/>
        <v>#DIV/0!</v>
      </c>
      <c r="CAY18" s="110" t="e">
        <f t="shared" si="66"/>
        <v>#DIV/0!</v>
      </c>
      <c r="CAZ18" s="110" t="e">
        <f t="shared" si="66"/>
        <v>#DIV/0!</v>
      </c>
      <c r="CBA18" s="110" t="e">
        <f t="shared" si="66"/>
        <v>#DIV/0!</v>
      </c>
      <c r="CBB18" s="110" t="e">
        <f t="shared" si="66"/>
        <v>#DIV/0!</v>
      </c>
      <c r="CBC18" s="110" t="e">
        <f t="shared" si="66"/>
        <v>#DIV/0!</v>
      </c>
      <c r="CBD18" s="110" t="e">
        <f t="shared" si="66"/>
        <v>#DIV/0!</v>
      </c>
      <c r="CBE18" s="110" t="e">
        <f t="shared" si="66"/>
        <v>#DIV/0!</v>
      </c>
      <c r="CBF18" s="110" t="e">
        <f t="shared" si="66"/>
        <v>#DIV/0!</v>
      </c>
      <c r="CBG18" s="110" t="e">
        <f t="shared" si="66"/>
        <v>#DIV/0!</v>
      </c>
      <c r="CBH18" s="110" t="e">
        <f t="shared" si="66"/>
        <v>#DIV/0!</v>
      </c>
      <c r="CBI18" s="110" t="e">
        <f t="shared" si="66"/>
        <v>#DIV/0!</v>
      </c>
      <c r="CBJ18" s="110" t="e">
        <f t="shared" si="66"/>
        <v>#DIV/0!</v>
      </c>
      <c r="CBK18" s="110" t="e">
        <f t="shared" si="66"/>
        <v>#DIV/0!</v>
      </c>
      <c r="CBL18" s="110" t="e">
        <f t="shared" si="67"/>
        <v>#DIV/0!</v>
      </c>
      <c r="CBM18" s="110" t="e">
        <f t="shared" si="67"/>
        <v>#DIV/0!</v>
      </c>
      <c r="CBN18" s="110" t="e">
        <f t="shared" si="67"/>
        <v>#DIV/0!</v>
      </c>
      <c r="CBO18" s="110" t="e">
        <f t="shared" si="67"/>
        <v>#DIV/0!</v>
      </c>
      <c r="CBP18" s="110" t="e">
        <f t="shared" si="67"/>
        <v>#DIV/0!</v>
      </c>
      <c r="CBQ18" s="110" t="e">
        <f t="shared" si="67"/>
        <v>#DIV/0!</v>
      </c>
      <c r="CBR18" s="110" t="e">
        <f t="shared" si="67"/>
        <v>#DIV/0!</v>
      </c>
      <c r="CBS18" s="110" t="e">
        <f t="shared" si="67"/>
        <v>#DIV/0!</v>
      </c>
      <c r="CBT18" s="110" t="e">
        <f t="shared" si="67"/>
        <v>#DIV/0!</v>
      </c>
      <c r="CBU18" s="110" t="e">
        <f t="shared" si="67"/>
        <v>#DIV/0!</v>
      </c>
      <c r="CBV18" s="110" t="e">
        <f t="shared" si="67"/>
        <v>#DIV/0!</v>
      </c>
      <c r="CBW18" s="110" t="e">
        <f t="shared" si="67"/>
        <v>#DIV/0!</v>
      </c>
      <c r="CBX18" s="110" t="e">
        <f t="shared" si="67"/>
        <v>#DIV/0!</v>
      </c>
      <c r="CBY18" s="110" t="e">
        <f t="shared" si="67"/>
        <v>#DIV/0!</v>
      </c>
      <c r="CBZ18" s="110" t="e">
        <f t="shared" si="67"/>
        <v>#DIV/0!</v>
      </c>
      <c r="CCA18" s="110" t="e">
        <f t="shared" si="67"/>
        <v>#DIV/0!</v>
      </c>
      <c r="CCB18" s="110" t="e">
        <f t="shared" si="68"/>
        <v>#DIV/0!</v>
      </c>
      <c r="CCC18" s="284" t="e">
        <f t="shared" si="69"/>
        <v>#DIV/0!</v>
      </c>
      <c r="CCD18" s="110" t="e">
        <f t="shared" si="69"/>
        <v>#DIV/0!</v>
      </c>
      <c r="CCE18" s="110" t="e">
        <f t="shared" si="69"/>
        <v>#DIV/0!</v>
      </c>
      <c r="CCF18" s="110" t="e">
        <f t="shared" si="69"/>
        <v>#DIV/0!</v>
      </c>
      <c r="CCG18" s="110" t="e">
        <f t="shared" si="69"/>
        <v>#DIV/0!</v>
      </c>
      <c r="CCH18" s="110" t="e">
        <f t="shared" si="69"/>
        <v>#DIV/0!</v>
      </c>
      <c r="CCI18" s="110" t="e">
        <f t="shared" si="69"/>
        <v>#DIV/0!</v>
      </c>
      <c r="CCJ18" s="110" t="e">
        <f t="shared" si="69"/>
        <v>#DIV/0!</v>
      </c>
      <c r="CCK18" s="110" t="e">
        <f t="shared" si="69"/>
        <v>#DIV/0!</v>
      </c>
      <c r="CCL18" s="110" t="e">
        <f t="shared" si="69"/>
        <v>#DIV/0!</v>
      </c>
      <c r="CCM18" s="110" t="e">
        <f t="shared" si="69"/>
        <v>#DIV/0!</v>
      </c>
      <c r="CCN18" s="110" t="e">
        <f t="shared" si="69"/>
        <v>#DIV/0!</v>
      </c>
      <c r="CCO18" s="110" t="e">
        <f t="shared" si="69"/>
        <v>#DIV/0!</v>
      </c>
      <c r="CCP18" s="110" t="e">
        <f t="shared" si="69"/>
        <v>#DIV/0!</v>
      </c>
      <c r="CCQ18" s="110" t="e">
        <f t="shared" si="69"/>
        <v>#DIV/0!</v>
      </c>
      <c r="CCR18" s="110" t="e">
        <f t="shared" si="69"/>
        <v>#DIV/0!</v>
      </c>
      <c r="CCS18" s="110" t="e">
        <f t="shared" si="70"/>
        <v>#DIV/0!</v>
      </c>
      <c r="CCT18" s="110" t="e">
        <f t="shared" si="70"/>
        <v>#DIV/0!</v>
      </c>
      <c r="CCU18" s="110" t="e">
        <f t="shared" si="70"/>
        <v>#DIV/0!</v>
      </c>
      <c r="CCV18" s="110" t="e">
        <f t="shared" si="70"/>
        <v>#DIV/0!</v>
      </c>
      <c r="CCW18" s="110" t="e">
        <f t="shared" si="70"/>
        <v>#DIV/0!</v>
      </c>
      <c r="CCX18" s="110" t="e">
        <f t="shared" si="70"/>
        <v>#DIV/0!</v>
      </c>
      <c r="CCY18" s="110" t="e">
        <f t="shared" si="70"/>
        <v>#DIV/0!</v>
      </c>
      <c r="CCZ18" s="110" t="e">
        <f t="shared" si="70"/>
        <v>#DIV/0!</v>
      </c>
      <c r="CDA18" s="110" t="e">
        <f t="shared" si="70"/>
        <v>#DIV/0!</v>
      </c>
      <c r="CDB18" s="110" t="e">
        <f t="shared" si="70"/>
        <v>#DIV/0!</v>
      </c>
      <c r="CDC18" s="110" t="e">
        <f t="shared" si="70"/>
        <v>#DIV/0!</v>
      </c>
      <c r="CDD18" s="110" t="e">
        <f t="shared" si="70"/>
        <v>#DIV/0!</v>
      </c>
      <c r="CDE18" s="110" t="e">
        <f t="shared" si="70"/>
        <v>#DIV/0!</v>
      </c>
      <c r="CDF18" s="110" t="e">
        <f t="shared" si="70"/>
        <v>#DIV/0!</v>
      </c>
      <c r="CDG18" s="110" t="e">
        <f t="shared" si="70"/>
        <v>#DIV/0!</v>
      </c>
      <c r="CDH18" s="110" t="e">
        <f t="shared" si="70"/>
        <v>#DIV/0!</v>
      </c>
      <c r="CDI18" s="110" t="e">
        <f t="shared" si="71"/>
        <v>#DIV/0!</v>
      </c>
      <c r="CDJ18" s="110" t="e">
        <f t="shared" si="71"/>
        <v>#DIV/0!</v>
      </c>
      <c r="CDK18" s="110" t="e">
        <f t="shared" si="71"/>
        <v>#DIV/0!</v>
      </c>
      <c r="CDL18" s="110" t="e">
        <f t="shared" si="71"/>
        <v>#DIV/0!</v>
      </c>
      <c r="CDM18" s="110" t="e">
        <f t="shared" si="71"/>
        <v>#DIV/0!</v>
      </c>
      <c r="CDN18" s="110" t="e">
        <f t="shared" si="71"/>
        <v>#DIV/0!</v>
      </c>
      <c r="CDO18" s="110" t="e">
        <f t="shared" si="71"/>
        <v>#DIV/0!</v>
      </c>
      <c r="CDP18" s="110" t="e">
        <f t="shared" si="71"/>
        <v>#DIV/0!</v>
      </c>
      <c r="CDQ18" s="110" t="e">
        <f t="shared" si="71"/>
        <v>#DIV/0!</v>
      </c>
      <c r="CDR18" s="110" t="e">
        <f t="shared" si="71"/>
        <v>#DIV/0!</v>
      </c>
      <c r="CDS18" s="110" t="e">
        <f t="shared" si="71"/>
        <v>#DIV/0!</v>
      </c>
      <c r="CDT18" s="110" t="e">
        <f t="shared" si="71"/>
        <v>#DIV/0!</v>
      </c>
      <c r="CDU18" s="110" t="e">
        <f t="shared" si="71"/>
        <v>#DIV/0!</v>
      </c>
      <c r="CDV18" s="110" t="e">
        <f t="shared" si="71"/>
        <v>#DIV/0!</v>
      </c>
      <c r="CDW18" s="110" t="e">
        <f t="shared" si="71"/>
        <v>#DIV/0!</v>
      </c>
      <c r="CDX18" s="110" t="e">
        <f t="shared" si="71"/>
        <v>#DIV/0!</v>
      </c>
      <c r="CDY18" s="110" t="e">
        <f t="shared" si="72"/>
        <v>#DIV/0!</v>
      </c>
      <c r="CDZ18" s="110" t="e">
        <f t="shared" si="72"/>
        <v>#DIV/0!</v>
      </c>
      <c r="CEA18" s="110" t="e">
        <f t="shared" si="72"/>
        <v>#DIV/0!</v>
      </c>
      <c r="CEB18" s="110" t="e">
        <f t="shared" si="72"/>
        <v>#DIV/0!</v>
      </c>
      <c r="CEC18" s="110" t="e">
        <f t="shared" si="72"/>
        <v>#DIV/0!</v>
      </c>
      <c r="CED18" s="110" t="e">
        <f t="shared" si="72"/>
        <v>#DIV/0!</v>
      </c>
      <c r="CEE18" s="110" t="e">
        <f t="shared" si="72"/>
        <v>#DIV/0!</v>
      </c>
      <c r="CEF18" s="110" t="e">
        <f t="shared" si="72"/>
        <v>#DIV/0!</v>
      </c>
      <c r="CEG18" s="110" t="e">
        <f t="shared" si="72"/>
        <v>#DIV/0!</v>
      </c>
      <c r="CEH18" s="110" t="e">
        <f t="shared" si="72"/>
        <v>#DIV/0!</v>
      </c>
      <c r="CEI18" s="110" t="e">
        <f t="shared" si="72"/>
        <v>#DIV/0!</v>
      </c>
      <c r="CEJ18" s="110" t="e">
        <f t="shared" si="72"/>
        <v>#DIV/0!</v>
      </c>
      <c r="CEK18" s="110" t="e">
        <f t="shared" si="72"/>
        <v>#DIV/0!</v>
      </c>
      <c r="CEL18" s="110" t="e">
        <f t="shared" si="72"/>
        <v>#DIV/0!</v>
      </c>
      <c r="CEM18" s="110" t="e">
        <f t="shared" si="72"/>
        <v>#DIV/0!</v>
      </c>
      <c r="CEN18" s="110" t="e">
        <f t="shared" si="72"/>
        <v>#DIV/0!</v>
      </c>
      <c r="CEO18" s="110" t="e">
        <f t="shared" si="73"/>
        <v>#DIV/0!</v>
      </c>
      <c r="CEP18" s="284" t="e">
        <f t="shared" si="74"/>
        <v>#DIV/0!</v>
      </c>
      <c r="CEQ18" s="110" t="e">
        <f t="shared" si="74"/>
        <v>#DIV/0!</v>
      </c>
      <c r="CER18" s="110" t="e">
        <f t="shared" si="74"/>
        <v>#DIV/0!</v>
      </c>
      <c r="CES18" s="110" t="e">
        <f t="shared" si="74"/>
        <v>#DIV/0!</v>
      </c>
      <c r="CET18" s="110" t="e">
        <f t="shared" si="74"/>
        <v>#DIV/0!</v>
      </c>
      <c r="CEU18" s="110" t="e">
        <f t="shared" si="74"/>
        <v>#DIV/0!</v>
      </c>
      <c r="CEV18" s="110" t="e">
        <f t="shared" si="74"/>
        <v>#DIV/0!</v>
      </c>
      <c r="CEW18" s="110" t="e">
        <f t="shared" si="74"/>
        <v>#DIV/0!</v>
      </c>
      <c r="CEX18" s="110" t="e">
        <f t="shared" si="74"/>
        <v>#DIV/0!</v>
      </c>
      <c r="CEY18" s="110" t="e">
        <f t="shared" si="74"/>
        <v>#DIV/0!</v>
      </c>
      <c r="CEZ18" s="110" t="e">
        <f t="shared" si="74"/>
        <v>#DIV/0!</v>
      </c>
      <c r="CFA18" s="110" t="e">
        <f t="shared" si="74"/>
        <v>#DIV/0!</v>
      </c>
      <c r="CFB18" s="110" t="e">
        <f t="shared" si="74"/>
        <v>#DIV/0!</v>
      </c>
      <c r="CFC18" s="110" t="e">
        <f t="shared" si="74"/>
        <v>#DIV/0!</v>
      </c>
      <c r="CFD18" s="110" t="e">
        <f t="shared" si="74"/>
        <v>#DIV/0!</v>
      </c>
      <c r="CFE18" s="110" t="e">
        <f t="shared" si="74"/>
        <v>#DIV/0!</v>
      </c>
      <c r="CFF18" s="110" t="e">
        <f t="shared" si="75"/>
        <v>#DIV/0!</v>
      </c>
      <c r="CFG18" s="110" t="e">
        <f t="shared" si="75"/>
        <v>#DIV/0!</v>
      </c>
      <c r="CFH18" s="110" t="e">
        <f t="shared" si="75"/>
        <v>#DIV/0!</v>
      </c>
      <c r="CFI18" s="110" t="e">
        <f t="shared" si="75"/>
        <v>#DIV/0!</v>
      </c>
      <c r="CFJ18" s="110" t="e">
        <f t="shared" si="75"/>
        <v>#DIV/0!</v>
      </c>
      <c r="CFK18" s="110" t="e">
        <f t="shared" si="75"/>
        <v>#DIV/0!</v>
      </c>
      <c r="CFL18" s="110" t="e">
        <f t="shared" si="75"/>
        <v>#DIV/0!</v>
      </c>
      <c r="CFM18" s="110" t="e">
        <f t="shared" si="75"/>
        <v>#DIV/0!</v>
      </c>
      <c r="CFN18" s="110" t="e">
        <f t="shared" si="75"/>
        <v>#DIV/0!</v>
      </c>
      <c r="CFO18" s="110" t="e">
        <f t="shared" si="75"/>
        <v>#DIV/0!</v>
      </c>
      <c r="CFP18" s="110" t="e">
        <f t="shared" si="75"/>
        <v>#DIV/0!</v>
      </c>
      <c r="CFQ18" s="110" t="e">
        <f t="shared" si="75"/>
        <v>#DIV/0!</v>
      </c>
      <c r="CFR18" s="110" t="e">
        <f t="shared" si="75"/>
        <v>#DIV/0!</v>
      </c>
      <c r="CFS18" s="110" t="e">
        <f t="shared" si="75"/>
        <v>#DIV/0!</v>
      </c>
      <c r="CFT18" s="110" t="e">
        <f t="shared" si="75"/>
        <v>#DIV/0!</v>
      </c>
      <c r="CFU18" s="110" t="e">
        <f t="shared" si="75"/>
        <v>#DIV/0!</v>
      </c>
      <c r="CFV18" s="110" t="e">
        <f t="shared" si="76"/>
        <v>#DIV/0!</v>
      </c>
      <c r="CFW18" s="110" t="e">
        <f t="shared" si="76"/>
        <v>#DIV/0!</v>
      </c>
      <c r="CFX18" s="110" t="e">
        <f t="shared" si="76"/>
        <v>#DIV/0!</v>
      </c>
      <c r="CFY18" s="110" t="e">
        <f t="shared" si="76"/>
        <v>#DIV/0!</v>
      </c>
      <c r="CFZ18" s="110" t="e">
        <f t="shared" si="76"/>
        <v>#DIV/0!</v>
      </c>
      <c r="CGA18" s="110" t="e">
        <f t="shared" si="76"/>
        <v>#DIV/0!</v>
      </c>
      <c r="CGB18" s="110" t="e">
        <f t="shared" si="76"/>
        <v>#DIV/0!</v>
      </c>
      <c r="CGC18" s="110" t="e">
        <f t="shared" si="76"/>
        <v>#DIV/0!</v>
      </c>
      <c r="CGD18" s="110" t="e">
        <f t="shared" si="76"/>
        <v>#DIV/0!</v>
      </c>
      <c r="CGE18" s="110" t="e">
        <f t="shared" si="76"/>
        <v>#DIV/0!</v>
      </c>
      <c r="CGF18" s="110" t="e">
        <f t="shared" si="76"/>
        <v>#DIV/0!</v>
      </c>
      <c r="CGG18" s="110" t="e">
        <f t="shared" si="76"/>
        <v>#DIV/0!</v>
      </c>
      <c r="CGH18" s="110" t="e">
        <f t="shared" si="76"/>
        <v>#DIV/0!</v>
      </c>
      <c r="CGI18" s="110" t="e">
        <f t="shared" si="76"/>
        <v>#DIV/0!</v>
      </c>
      <c r="CGJ18" s="110" t="e">
        <f t="shared" si="76"/>
        <v>#DIV/0!</v>
      </c>
      <c r="CGK18" s="110" t="e">
        <f t="shared" si="76"/>
        <v>#DIV/0!</v>
      </c>
      <c r="CGL18" s="110" t="e">
        <f t="shared" si="77"/>
        <v>#DIV/0!</v>
      </c>
      <c r="CGM18" s="110" t="e">
        <f t="shared" si="77"/>
        <v>#DIV/0!</v>
      </c>
      <c r="CGN18" s="110" t="e">
        <f t="shared" si="77"/>
        <v>#DIV/0!</v>
      </c>
      <c r="CGO18" s="110" t="e">
        <f t="shared" si="77"/>
        <v>#DIV/0!</v>
      </c>
      <c r="CGP18" s="110" t="e">
        <f t="shared" si="77"/>
        <v>#DIV/0!</v>
      </c>
      <c r="CGQ18" s="110" t="e">
        <f t="shared" si="77"/>
        <v>#DIV/0!</v>
      </c>
      <c r="CGR18" s="110" t="e">
        <f t="shared" si="77"/>
        <v>#DIV/0!</v>
      </c>
      <c r="CGS18" s="110" t="e">
        <f t="shared" si="77"/>
        <v>#DIV/0!</v>
      </c>
      <c r="CGT18" s="110" t="e">
        <f t="shared" si="77"/>
        <v>#DIV/0!</v>
      </c>
      <c r="CGU18" s="110" t="e">
        <f t="shared" si="77"/>
        <v>#DIV/0!</v>
      </c>
      <c r="CGV18" s="110" t="e">
        <f t="shared" si="77"/>
        <v>#DIV/0!</v>
      </c>
      <c r="CGW18" s="110" t="e">
        <f t="shared" si="77"/>
        <v>#DIV/0!</v>
      </c>
      <c r="CGX18" s="110" t="e">
        <f t="shared" si="77"/>
        <v>#DIV/0!</v>
      </c>
      <c r="CGY18" s="110" t="e">
        <f t="shared" si="77"/>
        <v>#DIV/0!</v>
      </c>
      <c r="CGZ18" s="110" t="e">
        <f t="shared" si="77"/>
        <v>#DIV/0!</v>
      </c>
      <c r="CHA18" s="110" t="e">
        <f t="shared" si="77"/>
        <v>#DIV/0!</v>
      </c>
      <c r="CHB18" s="110" t="e">
        <f t="shared" si="78"/>
        <v>#DIV/0!</v>
      </c>
    </row>
    <row r="19" spans="1:2238" ht="15.75" thickBot="1" x14ac:dyDescent="0.3">
      <c r="A19" s="446"/>
      <c r="B19" s="422">
        <v>1500</v>
      </c>
      <c r="C19" s="432"/>
      <c r="D19" s="432"/>
      <c r="E19" s="378" t="e">
        <f>AVERAGE(BNL19:BNV19)</f>
        <v>#DIV/0!</v>
      </c>
      <c r="F19" s="379" t="e">
        <f>MAX(BNL19:BNV19)</f>
        <v>#DIV/0!</v>
      </c>
      <c r="G19" s="379" t="e">
        <f>MIN(BNL19:BNV19)</f>
        <v>#DIV/0!</v>
      </c>
      <c r="H19" s="380" t="e">
        <f>AVERAGE(BKV19:BLF19)</f>
        <v>#DIV/0!</v>
      </c>
      <c r="I19" s="381" t="e">
        <f>MAX(BKV19:BLF19)</f>
        <v>#DIV/0!</v>
      </c>
      <c r="J19" s="381" t="e">
        <f>MIN(BKV19:BLF19)</f>
        <v>#DIV/0!</v>
      </c>
      <c r="K19" s="380" t="e">
        <f>AVERAGE(BIF19:BIP19)</f>
        <v>#DIV/0!</v>
      </c>
      <c r="L19" s="381" t="e">
        <f>MAX(BIF19:BIP19)</f>
        <v>#DIV/0!</v>
      </c>
      <c r="M19" s="381" t="e">
        <f>MIN(BIF19:BIP19)</f>
        <v>#DIV/0!</v>
      </c>
      <c r="N19" s="369" t="e">
        <f>AVERAGE(BFP19:BFZ19)</f>
        <v>#DIV/0!</v>
      </c>
      <c r="O19" s="375" t="e">
        <f>MAX(BFP19:BFZ19)</f>
        <v>#DIV/0!</v>
      </c>
      <c r="P19" s="375" t="e">
        <f>MIN(BFP19:BFZ19)</f>
        <v>#DIV/0!</v>
      </c>
      <c r="Q19" s="380" t="e">
        <f>AVERAGE(AYB19:AYK19)</f>
        <v>#DIV/0!</v>
      </c>
      <c r="R19" s="381" t="e">
        <f>MAX(AYB19:AYK19)</f>
        <v>#DIV/0!</v>
      </c>
      <c r="S19" s="381" t="e">
        <f>MIN(AYB19:AYK19)</f>
        <v>#DIV/0!</v>
      </c>
      <c r="T19" s="378" t="e">
        <f>AVERAGE(AVM19:AVW19)</f>
        <v>#DIV/0!</v>
      </c>
      <c r="U19" s="379" t="e">
        <f>MAX(AVM19:AVW19)</f>
        <v>#DIV/0!</v>
      </c>
      <c r="V19" s="379" t="e">
        <f>MIN(AVM19:AVW19)</f>
        <v>#DIV/0!</v>
      </c>
      <c r="W19" s="382" t="e">
        <f>(N19*$A$17*$ASH$24)/K19</f>
        <v>#DIV/0!</v>
      </c>
      <c r="X19" s="383" t="e">
        <f>AVERAGE(BXT19:BYC19)</f>
        <v>#DIV/0!</v>
      </c>
      <c r="Y19" s="369" t="e">
        <f>AVERAGE(BVG19:BVP19)</f>
        <v>#DIV/0!</v>
      </c>
      <c r="Z19" s="375" t="e">
        <f>MAX(BVG19:BVP19)</f>
        <v>#DIV/0!</v>
      </c>
      <c r="AA19" s="375" t="e">
        <f>MIN(BVG19:BVP19)</f>
        <v>#DIV/0!</v>
      </c>
      <c r="AB19" s="369" t="e">
        <f>AVERAGE(CAG19:CAP19)</f>
        <v>#DIV/0!</v>
      </c>
      <c r="AC19" s="375" t="e">
        <f>MAX(CAG19:CAP19)</f>
        <v>#DIV/0!</v>
      </c>
      <c r="AD19" s="375" t="e">
        <f>MIN(CAG19:CAP19)</f>
        <v>#DIV/0!</v>
      </c>
      <c r="AE19" s="369" t="e">
        <f>AVERAGE(CFG19:CFP19)</f>
        <v>#DIV/0!</v>
      </c>
      <c r="AF19" s="372" t="e">
        <f>MAX(CFG19:CFP19)</f>
        <v>#DIV/0!</v>
      </c>
      <c r="AG19" s="373" t="e">
        <f>MIN(CFG19:CFP19)</f>
        <v>#DIV/0!</v>
      </c>
      <c r="AH19" s="7"/>
      <c r="AI19" s="13"/>
      <c r="AJ19" s="49">
        <f t="shared" si="86"/>
        <v>0</v>
      </c>
      <c r="AK19" s="49">
        <f t="shared" si="0"/>
        <v>0</v>
      </c>
      <c r="AL19" s="49"/>
      <c r="AM19" s="49"/>
      <c r="AN19" s="60">
        <f t="shared" si="1"/>
        <v>0</v>
      </c>
      <c r="AO19" s="47"/>
      <c r="AP19" s="47"/>
      <c r="AQ19" s="49"/>
      <c r="AR19" s="47"/>
      <c r="AS19" s="148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59"/>
      <c r="IQ19" s="59"/>
      <c r="IR19" s="59"/>
      <c r="IS19" s="59"/>
      <c r="IT19" s="59"/>
      <c r="IU19" s="59"/>
      <c r="IV19" s="59"/>
      <c r="IW19" s="59"/>
      <c r="IX19" s="59"/>
      <c r="IY19" s="59"/>
      <c r="IZ19" s="59"/>
      <c r="JA19" s="59"/>
      <c r="JB19" s="59"/>
      <c r="JC19" s="59"/>
      <c r="JD19" s="59"/>
      <c r="JE19" s="59"/>
      <c r="JF19" s="59"/>
      <c r="JG19" s="59"/>
      <c r="JH19" s="59"/>
      <c r="JI19" s="59"/>
      <c r="JJ19" s="59"/>
      <c r="JK19" s="59"/>
      <c r="JL19" s="59"/>
      <c r="JM19" s="59"/>
      <c r="JN19" s="59"/>
      <c r="JO19" s="59"/>
      <c r="JP19" s="59"/>
      <c r="JQ19" s="59"/>
      <c r="JR19" s="59"/>
      <c r="JS19" s="59"/>
      <c r="JT19" s="59"/>
      <c r="JU19" s="59"/>
      <c r="JV19" s="59"/>
      <c r="JW19" s="59"/>
      <c r="JX19" s="59"/>
      <c r="JY19" s="59"/>
      <c r="JZ19" s="59"/>
      <c r="KA19" s="59"/>
      <c r="KB19" s="59"/>
      <c r="KC19" s="59"/>
      <c r="KD19" s="59"/>
      <c r="KE19" s="59"/>
      <c r="KF19" s="59"/>
      <c r="KG19" s="59"/>
      <c r="KH19" s="59"/>
      <c r="KI19" s="59"/>
      <c r="KJ19" s="59"/>
      <c r="KK19" s="59"/>
      <c r="KL19" s="59"/>
      <c r="KM19" s="59"/>
      <c r="KN19" s="59"/>
      <c r="KO19" s="59"/>
      <c r="KP19" s="59"/>
      <c r="KQ19" s="59"/>
      <c r="KR19" s="59"/>
      <c r="KS19" s="59"/>
      <c r="KT19" s="59"/>
      <c r="KU19" s="59"/>
      <c r="KV19" s="59"/>
      <c r="KW19" s="59"/>
      <c r="KX19" s="59"/>
      <c r="KY19" s="59"/>
      <c r="KZ19" s="59"/>
      <c r="LA19" s="59"/>
      <c r="LB19" s="59"/>
      <c r="LC19" s="59"/>
      <c r="LD19" s="59"/>
      <c r="LE19" s="59"/>
      <c r="LF19" s="59"/>
      <c r="LG19" s="59"/>
      <c r="LH19" s="59"/>
      <c r="LI19" s="59"/>
      <c r="LJ19" s="59"/>
      <c r="LK19" s="59"/>
      <c r="LL19" s="59"/>
      <c r="LM19" s="59"/>
      <c r="LN19" s="59"/>
      <c r="LO19" s="59"/>
      <c r="LP19" s="59"/>
      <c r="LQ19" s="59"/>
      <c r="LR19" s="59"/>
      <c r="LS19" s="59"/>
      <c r="LT19" s="59"/>
      <c r="LU19" s="59"/>
      <c r="LV19" s="59"/>
      <c r="LW19" s="59"/>
      <c r="LX19" s="59"/>
      <c r="LY19" s="59"/>
      <c r="LZ19" s="59"/>
      <c r="MA19" s="59"/>
      <c r="MB19" s="59"/>
      <c r="MC19" s="59"/>
      <c r="MD19" s="59"/>
      <c r="ME19" s="59"/>
      <c r="MF19" s="59"/>
      <c r="MG19" s="59"/>
      <c r="MH19" s="59"/>
      <c r="MI19" s="59"/>
      <c r="MJ19" s="59"/>
      <c r="MK19" s="59"/>
      <c r="ML19" s="59"/>
      <c r="MM19" s="59"/>
      <c r="MN19" s="59"/>
      <c r="MO19" s="59"/>
      <c r="MP19" s="59"/>
      <c r="MQ19" s="59"/>
      <c r="MR19" s="59"/>
      <c r="MS19" s="59"/>
      <c r="MT19" s="59"/>
      <c r="MU19" s="59"/>
      <c r="MV19" s="59"/>
      <c r="MW19" s="59"/>
      <c r="MX19" s="59"/>
      <c r="MY19" s="59"/>
      <c r="MZ19" s="59"/>
      <c r="NA19" s="59"/>
      <c r="NB19" s="59"/>
      <c r="NC19" s="59"/>
      <c r="ND19" s="59"/>
      <c r="NE19" s="59"/>
      <c r="NF19" s="59"/>
      <c r="NG19" s="59"/>
      <c r="NH19" s="59"/>
      <c r="NI19" s="59"/>
      <c r="NJ19" s="59"/>
      <c r="NK19" s="59"/>
      <c r="NL19" s="59"/>
      <c r="NM19" s="59"/>
      <c r="NN19" s="59"/>
      <c r="NO19" s="59"/>
      <c r="NP19" s="60"/>
      <c r="NQ19" s="60"/>
      <c r="NR19" s="60"/>
      <c r="NS19" s="60"/>
      <c r="NT19" s="60"/>
      <c r="NU19" s="60"/>
      <c r="NV19" s="60"/>
      <c r="NW19" s="60"/>
      <c r="NX19" s="60"/>
      <c r="NY19" s="60"/>
      <c r="NZ19" s="60"/>
      <c r="OA19" s="60"/>
      <c r="OB19" s="60"/>
      <c r="OC19" s="60"/>
      <c r="OD19" s="60"/>
      <c r="OE19" s="60"/>
      <c r="OF19" s="60"/>
      <c r="OG19" s="60"/>
      <c r="OH19" s="60"/>
      <c r="OI19" s="60"/>
      <c r="OJ19" s="60"/>
      <c r="OK19" s="60"/>
      <c r="OL19" s="60"/>
      <c r="OM19" s="60"/>
      <c r="ON19" s="60"/>
      <c r="OO19" s="60"/>
      <c r="OP19" s="60"/>
      <c r="OQ19" s="60"/>
      <c r="OR19" s="60"/>
      <c r="OS19" s="60"/>
      <c r="OT19" s="60"/>
      <c r="OU19" s="60"/>
      <c r="OV19" s="60"/>
      <c r="OW19" s="60"/>
      <c r="OX19" s="60"/>
      <c r="OY19" s="60"/>
      <c r="OZ19" s="60"/>
      <c r="PA19" s="60"/>
      <c r="PB19" s="60"/>
      <c r="PC19" s="60"/>
      <c r="PD19" s="60"/>
      <c r="PE19" s="60"/>
      <c r="PF19" s="60"/>
      <c r="PG19" s="60"/>
      <c r="PH19" s="60"/>
      <c r="PI19" s="60"/>
      <c r="PJ19" s="60"/>
      <c r="PK19" s="60"/>
      <c r="PL19" s="60"/>
      <c r="PM19" s="60"/>
      <c r="PN19" s="60"/>
      <c r="PO19" s="60"/>
      <c r="PP19" s="60"/>
      <c r="PQ19" s="60"/>
      <c r="PR19" s="60"/>
      <c r="PS19" s="60"/>
      <c r="PT19" s="60"/>
      <c r="PU19" s="60"/>
      <c r="PV19" s="60"/>
      <c r="PW19" s="60"/>
      <c r="PX19" s="60"/>
      <c r="PY19" s="60"/>
      <c r="PZ19" s="60"/>
      <c r="QA19" s="60"/>
      <c r="QB19" s="60"/>
      <c r="QC19" s="47"/>
      <c r="QD19" s="47"/>
      <c r="QE19" s="47"/>
      <c r="QF19" s="47"/>
      <c r="QG19" s="47"/>
      <c r="QH19" s="47"/>
      <c r="QI19" s="47"/>
      <c r="QJ19" s="47"/>
      <c r="QK19" s="47"/>
      <c r="QL19" s="47"/>
      <c r="QM19" s="47"/>
      <c r="QN19" s="47"/>
      <c r="QO19" s="47"/>
      <c r="QP19" s="47"/>
      <c r="QQ19" s="47"/>
      <c r="QR19" s="47"/>
      <c r="QS19" s="47"/>
      <c r="QT19" s="47"/>
      <c r="QU19" s="47"/>
      <c r="QV19" s="47"/>
      <c r="QW19" s="47"/>
      <c r="QX19" s="47"/>
      <c r="QY19" s="47"/>
      <c r="QZ19" s="47"/>
      <c r="RA19" s="47"/>
      <c r="RB19" s="47"/>
      <c r="RC19" s="47"/>
      <c r="RD19" s="47"/>
      <c r="RE19" s="47"/>
      <c r="RF19" s="47"/>
      <c r="RG19" s="47"/>
      <c r="RH19" s="47"/>
      <c r="RI19" s="47"/>
      <c r="RJ19" s="47"/>
      <c r="RK19" s="47"/>
      <c r="RL19" s="47"/>
      <c r="RM19" s="47"/>
      <c r="RN19" s="47"/>
      <c r="RO19" s="47"/>
      <c r="RP19" s="47"/>
      <c r="RQ19" s="47"/>
      <c r="RR19" s="47"/>
      <c r="RS19" s="47"/>
      <c r="RT19" s="47"/>
      <c r="RU19" s="47"/>
      <c r="RV19" s="47"/>
      <c r="RW19" s="47"/>
      <c r="RX19" s="47"/>
      <c r="RY19" s="47"/>
      <c r="RZ19" s="47"/>
      <c r="SA19" s="47"/>
      <c r="SB19" s="47"/>
      <c r="SC19" s="47"/>
      <c r="SD19" s="47"/>
      <c r="SE19" s="47"/>
      <c r="SF19" s="47"/>
      <c r="SG19" s="47"/>
      <c r="SH19" s="47"/>
      <c r="SI19" s="47"/>
      <c r="SJ19" s="47"/>
      <c r="SK19" s="47"/>
      <c r="SL19" s="47"/>
      <c r="SM19" s="47"/>
      <c r="SN19" s="47"/>
      <c r="SO19" s="47"/>
      <c r="SP19" s="47"/>
      <c r="SQ19" s="47"/>
      <c r="SR19" s="47"/>
      <c r="SS19" s="47"/>
      <c r="ST19" s="47"/>
      <c r="SU19" s="47"/>
      <c r="SV19" s="47"/>
      <c r="SW19" s="47"/>
      <c r="SX19" s="47"/>
      <c r="SY19" s="47"/>
      <c r="SZ19" s="47"/>
      <c r="TA19" s="47"/>
      <c r="TB19" s="47"/>
      <c r="TC19" s="47"/>
      <c r="TD19" s="47"/>
      <c r="TE19" s="47"/>
      <c r="TF19" s="47"/>
      <c r="TG19" s="47"/>
      <c r="TH19" s="47"/>
      <c r="TI19" s="47"/>
      <c r="TJ19" s="47"/>
      <c r="TK19" s="47"/>
      <c r="TL19" s="47"/>
      <c r="TM19" s="47"/>
      <c r="TN19" s="47"/>
      <c r="TO19" s="47"/>
      <c r="TP19" s="47"/>
      <c r="TQ19" s="47"/>
      <c r="TR19" s="47"/>
      <c r="TS19" s="47"/>
      <c r="TT19" s="47"/>
      <c r="TU19" s="47"/>
      <c r="TV19" s="47"/>
      <c r="TW19" s="47"/>
      <c r="TX19" s="47"/>
      <c r="TY19" s="47"/>
      <c r="TZ19" s="47"/>
      <c r="UA19" s="47"/>
      <c r="UB19" s="47"/>
      <c r="UC19" s="47"/>
      <c r="UD19" s="47"/>
      <c r="UE19" s="47"/>
      <c r="UF19" s="47"/>
      <c r="UG19" s="47"/>
      <c r="UH19" s="47"/>
      <c r="UI19" s="47"/>
      <c r="UJ19" s="47"/>
      <c r="UK19" s="47"/>
      <c r="UL19" s="47"/>
      <c r="UM19" s="47"/>
      <c r="UN19" s="47"/>
      <c r="UO19" s="47"/>
      <c r="UP19" s="47"/>
      <c r="UQ19" s="47"/>
      <c r="UR19" s="47"/>
      <c r="US19" s="47"/>
      <c r="UT19" s="47"/>
      <c r="UU19" s="47"/>
      <c r="UV19" s="47"/>
      <c r="UW19" s="47"/>
      <c r="UX19" s="47"/>
      <c r="UY19" s="47"/>
      <c r="UZ19" s="47"/>
      <c r="VA19" s="47"/>
      <c r="VB19" s="47"/>
      <c r="VC19" s="47"/>
      <c r="VD19" s="47"/>
      <c r="VE19" s="47"/>
      <c r="VF19" s="49"/>
      <c r="VG19" s="49"/>
      <c r="VH19" s="49"/>
      <c r="VI19" s="49"/>
      <c r="VJ19" s="49"/>
      <c r="VK19" s="49"/>
      <c r="VL19" s="49"/>
      <c r="VM19" s="49"/>
      <c r="VN19" s="49"/>
      <c r="VO19" s="49"/>
      <c r="VP19" s="49"/>
      <c r="VQ19" s="49"/>
      <c r="VR19" s="49"/>
      <c r="VS19" s="49"/>
      <c r="VT19" s="49"/>
      <c r="VU19" s="49"/>
      <c r="VV19" s="49"/>
      <c r="VW19" s="49"/>
      <c r="VX19" s="49"/>
      <c r="VY19" s="49"/>
      <c r="VZ19" s="49"/>
      <c r="WA19" s="49"/>
      <c r="WB19" s="49"/>
      <c r="WC19" s="49"/>
      <c r="WD19" s="49"/>
      <c r="WE19" s="49"/>
      <c r="WF19" s="49"/>
      <c r="WG19" s="49"/>
      <c r="WH19" s="49"/>
      <c r="WI19" s="49"/>
      <c r="WJ19" s="49"/>
      <c r="WK19" s="49"/>
      <c r="WL19" s="49"/>
      <c r="WM19" s="49"/>
      <c r="WN19" s="49"/>
      <c r="WO19" s="49"/>
      <c r="WP19" s="49"/>
      <c r="WQ19" s="49"/>
      <c r="WR19" s="49"/>
      <c r="WS19" s="49"/>
      <c r="WT19" s="49"/>
      <c r="WU19" s="49"/>
      <c r="WV19" s="49"/>
      <c r="WW19" s="49"/>
      <c r="WX19" s="49"/>
      <c r="WY19" s="49"/>
      <c r="WZ19" s="49"/>
      <c r="XA19" s="49"/>
      <c r="XB19" s="49"/>
      <c r="XC19" s="49"/>
      <c r="XD19" s="49"/>
      <c r="XE19" s="49"/>
      <c r="XF19" s="49"/>
      <c r="XG19" s="49"/>
      <c r="XH19" s="49"/>
      <c r="XI19" s="49"/>
      <c r="XJ19" s="49"/>
      <c r="XK19" s="49"/>
      <c r="XL19" s="49"/>
      <c r="XM19" s="49"/>
      <c r="XN19" s="49"/>
      <c r="XO19" s="49"/>
      <c r="XP19" s="49"/>
      <c r="XQ19" s="49"/>
      <c r="XR19" s="49"/>
      <c r="XS19" s="49"/>
      <c r="XT19" s="49"/>
      <c r="XU19" s="49"/>
      <c r="XV19" s="61"/>
      <c r="XW19" s="61"/>
      <c r="XX19" s="61"/>
      <c r="XY19" s="61"/>
      <c r="XZ19" s="61"/>
      <c r="YA19" s="61"/>
      <c r="YB19" s="61"/>
      <c r="YC19" s="61"/>
      <c r="YD19" s="61"/>
      <c r="YE19" s="61"/>
      <c r="YF19" s="61"/>
      <c r="YG19" s="61"/>
      <c r="YH19" s="61"/>
      <c r="YI19" s="61"/>
      <c r="YJ19" s="61"/>
      <c r="YK19" s="61"/>
      <c r="YL19" s="61"/>
      <c r="YM19" s="61"/>
      <c r="YN19" s="61"/>
      <c r="YO19" s="61"/>
      <c r="YP19" s="61"/>
      <c r="YQ19" s="61"/>
      <c r="YR19" s="61"/>
      <c r="YS19" s="61"/>
      <c r="YT19" s="61"/>
      <c r="YU19" s="61"/>
      <c r="YV19" s="61"/>
      <c r="YW19" s="61"/>
      <c r="YX19" s="61"/>
      <c r="YY19" s="61"/>
      <c r="YZ19" s="61"/>
      <c r="ZA19" s="61"/>
      <c r="ZB19" s="61"/>
      <c r="ZC19" s="61"/>
      <c r="ZD19" s="61"/>
      <c r="ZE19" s="61"/>
      <c r="ZF19" s="61"/>
      <c r="ZG19" s="61"/>
      <c r="ZH19" s="61"/>
      <c r="ZI19" s="61"/>
      <c r="ZJ19" s="61"/>
      <c r="ZK19" s="61"/>
      <c r="ZL19" s="61"/>
      <c r="ZM19" s="61"/>
      <c r="ZN19" s="61"/>
      <c r="ZO19" s="61"/>
      <c r="ZP19" s="61"/>
      <c r="ZQ19" s="61"/>
      <c r="ZR19" s="61"/>
      <c r="ZS19" s="61"/>
      <c r="ZT19" s="61"/>
      <c r="ZU19" s="61"/>
      <c r="ZV19" s="61"/>
      <c r="ZW19" s="61"/>
      <c r="ZX19" s="61"/>
      <c r="ZY19" s="61"/>
      <c r="ZZ19" s="61"/>
      <c r="AAA19" s="61"/>
      <c r="AAB19" s="61"/>
      <c r="AAC19" s="61"/>
      <c r="AAD19" s="61"/>
      <c r="AAE19" s="61"/>
      <c r="AAF19" s="61"/>
      <c r="AAG19" s="61"/>
      <c r="AAH19" s="61"/>
      <c r="AAI19" s="49"/>
      <c r="AAJ19" s="49"/>
      <c r="AAK19" s="49"/>
      <c r="AAL19" s="49"/>
      <c r="AAM19" s="49"/>
      <c r="AAN19" s="49"/>
      <c r="AAO19" s="49"/>
      <c r="AAP19" s="49"/>
      <c r="AAQ19" s="49"/>
      <c r="AAR19" s="49"/>
      <c r="AAS19" s="49"/>
      <c r="AAT19" s="49"/>
      <c r="AAU19" s="49"/>
      <c r="AAV19" s="49"/>
      <c r="AAW19" s="49"/>
      <c r="AAX19" s="49"/>
      <c r="AAY19" s="49"/>
      <c r="AAZ19" s="49"/>
      <c r="ABA19" s="49"/>
      <c r="ABB19" s="49"/>
      <c r="ABC19" s="49"/>
      <c r="ABD19" s="49"/>
      <c r="ABE19" s="49"/>
      <c r="ABF19" s="49"/>
      <c r="ABG19" s="49"/>
      <c r="ABH19" s="49"/>
      <c r="ABI19" s="49"/>
      <c r="ABJ19" s="49"/>
      <c r="ABK19" s="49"/>
      <c r="ABL19" s="49"/>
      <c r="ABM19" s="49"/>
      <c r="ABN19" s="49"/>
      <c r="ABO19" s="49"/>
      <c r="ABP19" s="49"/>
      <c r="ABQ19" s="49"/>
      <c r="ABR19" s="49"/>
      <c r="ABS19" s="49"/>
      <c r="ABT19" s="49"/>
      <c r="ABU19" s="49"/>
      <c r="ABV19" s="49"/>
      <c r="ABW19" s="49"/>
      <c r="ABX19" s="49"/>
      <c r="ABY19" s="49"/>
      <c r="ABZ19" s="49"/>
      <c r="ACA19" s="49"/>
      <c r="ACB19" s="49"/>
      <c r="ACC19" s="49"/>
      <c r="ACD19" s="49"/>
      <c r="ACE19" s="49"/>
      <c r="ACF19" s="49"/>
      <c r="ACG19" s="49"/>
      <c r="ACH19" s="49"/>
      <c r="ACI19" s="49"/>
      <c r="ACJ19" s="49"/>
      <c r="ACK19" s="49"/>
      <c r="ACL19" s="49"/>
      <c r="ACM19" s="49"/>
      <c r="ACN19" s="49"/>
      <c r="ACO19" s="49"/>
      <c r="ACP19" s="49"/>
      <c r="ACQ19" s="49"/>
      <c r="ACR19" s="49"/>
      <c r="ACS19" s="49"/>
      <c r="ACT19" s="49"/>
      <c r="ACU19" s="49"/>
      <c r="ACV19" s="49"/>
      <c r="ACW19" s="49"/>
      <c r="ACX19" s="49"/>
      <c r="ACY19" s="62"/>
      <c r="ACZ19" s="62"/>
      <c r="ADA19" s="62"/>
      <c r="ADB19" s="62"/>
      <c r="ADC19" s="62"/>
      <c r="ADD19" s="62"/>
      <c r="ADE19" s="62"/>
      <c r="ADF19" s="62"/>
      <c r="ADG19" s="62"/>
      <c r="ADH19" s="62"/>
      <c r="ADI19" s="62"/>
      <c r="ADJ19" s="62"/>
      <c r="ADK19" s="62"/>
      <c r="ADL19" s="62"/>
      <c r="ADM19" s="62"/>
      <c r="ADN19" s="62"/>
      <c r="ADO19" s="62"/>
      <c r="ADP19" s="62"/>
      <c r="ADQ19" s="62"/>
      <c r="ADR19" s="62"/>
      <c r="ADS19" s="62"/>
      <c r="ADT19" s="62"/>
      <c r="ADU19" s="62"/>
      <c r="ADV19" s="62"/>
      <c r="ADW19" s="62"/>
      <c r="ADX19" s="62"/>
      <c r="ADY19" s="62"/>
      <c r="ADZ19" s="62"/>
      <c r="AEA19" s="62"/>
      <c r="AEB19" s="62"/>
      <c r="AEC19" s="62"/>
      <c r="AED19" s="62"/>
      <c r="AEE19" s="62"/>
      <c r="AEF19" s="62"/>
      <c r="AEG19" s="62"/>
      <c r="AEH19" s="62"/>
      <c r="AEI19" s="62"/>
      <c r="AEJ19" s="62"/>
      <c r="AEK19" s="62"/>
      <c r="AEL19" s="62"/>
      <c r="AEM19" s="62"/>
      <c r="AEN19" s="62"/>
      <c r="AEO19" s="62"/>
      <c r="AEP19" s="62"/>
      <c r="AEQ19" s="62"/>
      <c r="AER19" s="62"/>
      <c r="AES19" s="62"/>
      <c r="AET19" s="62"/>
      <c r="AEU19" s="62"/>
      <c r="AEV19" s="62"/>
      <c r="AEW19" s="62"/>
      <c r="AEX19" s="62"/>
      <c r="AEY19" s="62"/>
      <c r="AEZ19" s="62"/>
      <c r="AFA19" s="62"/>
      <c r="AFB19" s="62"/>
      <c r="AFC19" s="62"/>
      <c r="AFD19" s="62"/>
      <c r="AFE19" s="62"/>
      <c r="AFF19" s="62"/>
      <c r="AFG19" s="62"/>
      <c r="AFH19" s="62"/>
      <c r="AFI19" s="62"/>
      <c r="AFJ19" s="62"/>
      <c r="AFK19" s="62"/>
      <c r="AFL19" s="62"/>
      <c r="AFM19" s="62"/>
      <c r="AFN19" s="62"/>
      <c r="AFO19" s="59"/>
      <c r="AFP19" s="59"/>
      <c r="AFQ19" s="59"/>
      <c r="AFR19" s="59"/>
      <c r="AFS19" s="59"/>
      <c r="AFT19" s="59"/>
      <c r="AFU19" s="59"/>
      <c r="AFV19" s="59"/>
      <c r="AFW19" s="59"/>
      <c r="AFX19" s="59"/>
      <c r="AFY19" s="59"/>
      <c r="AFZ19" s="59"/>
      <c r="AGA19" s="59"/>
      <c r="AGB19" s="59"/>
      <c r="AGC19" s="59"/>
      <c r="AGD19" s="59"/>
      <c r="AGE19" s="59"/>
      <c r="AGF19" s="59"/>
      <c r="AGG19" s="59"/>
      <c r="AGH19" s="59"/>
      <c r="AGI19" s="59"/>
      <c r="AGJ19" s="59"/>
      <c r="AGK19" s="59"/>
      <c r="AGL19" s="59"/>
      <c r="AGM19" s="59"/>
      <c r="AGN19" s="59"/>
      <c r="AGO19" s="59"/>
      <c r="AGP19" s="59"/>
      <c r="AGQ19" s="59"/>
      <c r="AGR19" s="59"/>
      <c r="AGS19" s="59"/>
      <c r="AGT19" s="59"/>
      <c r="AGU19" s="59"/>
      <c r="AGV19" s="59"/>
      <c r="AGW19" s="59"/>
      <c r="AGX19" s="59"/>
      <c r="AGY19" s="59"/>
      <c r="AGZ19" s="59"/>
      <c r="AHA19" s="59"/>
      <c r="AHB19" s="59"/>
      <c r="AHC19" s="59"/>
      <c r="AHD19" s="59"/>
      <c r="AHE19" s="59"/>
      <c r="AHF19" s="59"/>
      <c r="AHG19" s="59"/>
      <c r="AHH19" s="59"/>
      <c r="AHI19" s="59"/>
      <c r="AHJ19" s="59"/>
      <c r="AHK19" s="59"/>
      <c r="AHL19" s="59"/>
      <c r="AHM19" s="59"/>
      <c r="AHN19" s="59"/>
      <c r="AHO19" s="59"/>
      <c r="AHP19" s="59"/>
      <c r="AHQ19" s="59"/>
      <c r="AHR19" s="59"/>
      <c r="AHS19" s="59"/>
      <c r="AHT19" s="59"/>
      <c r="AHU19" s="59"/>
      <c r="AHV19" s="59"/>
      <c r="AHW19" s="59"/>
      <c r="AHX19" s="59"/>
      <c r="AHY19" s="59"/>
      <c r="AHZ19" s="59"/>
      <c r="AIA19" s="59"/>
      <c r="AIB19" s="59"/>
      <c r="AIC19" s="59"/>
      <c r="AID19" s="59"/>
      <c r="AIE19" s="63"/>
      <c r="AIF19" s="47"/>
      <c r="AIG19" s="47"/>
      <c r="AIH19" s="47"/>
      <c r="AII19" s="47"/>
      <c r="AIJ19" s="47"/>
      <c r="AIK19" s="47"/>
      <c r="AIL19" s="47"/>
      <c r="AIM19" s="47"/>
      <c r="AIN19" s="47"/>
      <c r="AIO19" s="47"/>
      <c r="AIP19" s="47"/>
      <c r="AIQ19" s="47"/>
      <c r="AIR19" s="47"/>
      <c r="AIS19" s="47"/>
      <c r="AIT19" s="47"/>
      <c r="AIU19" s="47"/>
      <c r="AIV19" s="47"/>
      <c r="AIW19" s="47"/>
      <c r="AIX19" s="47"/>
      <c r="AIY19" s="47"/>
      <c r="AIZ19" s="47"/>
      <c r="AJA19" s="47"/>
      <c r="AJB19" s="47"/>
      <c r="AJC19" s="47"/>
      <c r="AJD19" s="47"/>
      <c r="AJE19" s="47"/>
      <c r="AJF19" s="47"/>
      <c r="AJG19" s="47"/>
      <c r="AJH19" s="47"/>
      <c r="AJI19" s="47"/>
      <c r="AJJ19" s="47"/>
      <c r="AJK19" s="47"/>
      <c r="AJL19" s="47"/>
      <c r="AJM19" s="47"/>
      <c r="AJN19" s="47"/>
      <c r="AJO19" s="47"/>
      <c r="AJP19" s="47"/>
      <c r="AJQ19" s="47"/>
      <c r="AJR19" s="47"/>
      <c r="AJS19" s="47"/>
      <c r="AJT19" s="47"/>
      <c r="AJU19" s="47"/>
      <c r="AJV19" s="47"/>
      <c r="AJW19" s="47"/>
      <c r="AJX19" s="47"/>
      <c r="AJY19" s="47"/>
      <c r="AJZ19" s="47"/>
      <c r="AKA19" s="47"/>
      <c r="AKB19" s="47"/>
      <c r="AKC19" s="47"/>
      <c r="AKD19" s="47"/>
      <c r="AKE19" s="47"/>
      <c r="AKF19" s="47"/>
      <c r="AKG19" s="47"/>
      <c r="AKH19" s="47"/>
      <c r="AKI19" s="47"/>
      <c r="AKJ19" s="47"/>
      <c r="AKK19" s="47"/>
      <c r="AKL19" s="47"/>
      <c r="AKM19" s="47"/>
      <c r="AKN19" s="47"/>
      <c r="AKO19" s="47"/>
      <c r="AKP19" s="47"/>
      <c r="AKQ19" s="47"/>
      <c r="AKR19" s="47"/>
      <c r="AKS19" s="441"/>
      <c r="AKT19" s="286">
        <f>P80_C3_LAMINAR_cpcambiado!$B$1*P80_C3_LAMINAR_cpcambiado!$B$3</f>
        <v>1.487864E-8</v>
      </c>
      <c r="AKU19" s="17">
        <f>P80_C3_LAMINAR_cpcambiado!$B$1*(P80_C3_LAMINAR_cpcambiado!$B$2)</f>
        <v>2.1255199999999999E-9</v>
      </c>
      <c r="AKV19" s="17">
        <f>P80_C3_LAMINAR_cpcambiado!$B$1*($D$2)</f>
        <v>2.3912100000000001E-9</v>
      </c>
      <c r="AKW19" s="17">
        <f>P80_C3_LAMINAR_cpcambiado!$B$1*($D$2)</f>
        <v>2.3912100000000001E-9</v>
      </c>
      <c r="AKX19" s="17">
        <f>P80_C3_LAMINAR_cpcambiado!$B$1*($D$2)</f>
        <v>2.3912100000000001E-9</v>
      </c>
      <c r="AKY19" s="17">
        <f>P80_C3_LAMINAR_cpcambiado!$B$1*($D$2)</f>
        <v>2.3912100000000001E-9</v>
      </c>
      <c r="AKZ19" s="17">
        <f>P80_C3_LAMINAR_cpcambiado!$B$1*($D$2)</f>
        <v>2.3912100000000001E-9</v>
      </c>
      <c r="ALA19" s="17">
        <f>P80_C3_LAMINAR_cpcambiado!$B$1*($D$2)</f>
        <v>2.3912100000000001E-9</v>
      </c>
      <c r="ALB19" s="17">
        <f>P80_C3_LAMINAR_cpcambiado!$B$1*($D$2)</f>
        <v>2.3912100000000001E-9</v>
      </c>
      <c r="ALC19" s="17">
        <f>P80_C3_LAMINAR_cpcambiado!$B$1*($D$2)</f>
        <v>2.3912100000000001E-9</v>
      </c>
      <c r="ALD19" s="17">
        <f>P80_C3_LAMINAR_cpcambiado!$B$1*($D$2)</f>
        <v>2.3912100000000001E-9</v>
      </c>
      <c r="ALE19" s="17">
        <f>P80_C3_LAMINAR_cpcambiado!$B$1*($D$2)</f>
        <v>2.3912100000000001E-9</v>
      </c>
      <c r="ALF19" s="17">
        <f>P80_C3_LAMINAR_cpcambiado!$B$1*($D$2)</f>
        <v>2.3912100000000001E-9</v>
      </c>
      <c r="ALG19" s="17">
        <f>P80_C3_LAMINAR_cpcambiado!$B$1*($D$2)</f>
        <v>2.3912100000000001E-9</v>
      </c>
      <c r="ALH19" s="17">
        <f>P80_C3_LAMINAR_cpcambiado!$B$1*($D$2)</f>
        <v>2.3912100000000001E-9</v>
      </c>
      <c r="ALI19" s="17">
        <f>P80_C3_LAMINAR_cpcambiado!$B$1*($D$2)</f>
        <v>2.3912100000000001E-9</v>
      </c>
      <c r="ALJ19" s="17">
        <f>P80_C3_LAMINAR_cpcambiado!$B$1*($D$2)</f>
        <v>2.3912100000000001E-9</v>
      </c>
      <c r="ALK19" s="17">
        <f>P80_C3_LAMINAR_cpcambiado!$B$1*($D$2)</f>
        <v>2.3912100000000001E-9</v>
      </c>
      <c r="ALL19" s="17">
        <f>P80_C3_LAMINAR_cpcambiado!$B$1*($D$2)</f>
        <v>2.3912100000000001E-9</v>
      </c>
      <c r="ALM19" s="17">
        <f>P80_C3_LAMINAR_cpcambiado!$B$1*($D$2)</f>
        <v>2.3912100000000001E-9</v>
      </c>
      <c r="ALN19" s="17">
        <f>P80_C3_LAMINAR_cpcambiado!$B$1*($D$2)</f>
        <v>2.3912100000000001E-9</v>
      </c>
      <c r="ALO19" s="17">
        <f>P80_C3_LAMINAR_cpcambiado!$B$1*($D$2)</f>
        <v>2.3912100000000001E-9</v>
      </c>
      <c r="ALP19" s="17">
        <f>P80_C3_LAMINAR_cpcambiado!$B$1*($D$2)</f>
        <v>2.3912100000000001E-9</v>
      </c>
      <c r="ALQ19" s="17">
        <f>P80_C3_LAMINAR_cpcambiado!$B$1*($D$2)</f>
        <v>2.3912100000000001E-9</v>
      </c>
      <c r="ALR19" s="17">
        <f>P80_C3_LAMINAR_cpcambiado!$B$1*($D$2)</f>
        <v>2.3912100000000001E-9</v>
      </c>
      <c r="ALS19" s="17">
        <f>P80_C3_LAMINAR_cpcambiado!$B$1*($D$2)</f>
        <v>2.3912100000000001E-9</v>
      </c>
      <c r="ALT19" s="17">
        <f>P80_C3_LAMINAR_cpcambiado!$B$1*($D$2)</f>
        <v>2.3912100000000001E-9</v>
      </c>
      <c r="ALU19" s="17">
        <f>P80_C3_LAMINAR_cpcambiado!$B$1*($D$2)</f>
        <v>2.3912100000000001E-9</v>
      </c>
      <c r="ALV19" s="17">
        <f>P80_C3_LAMINAR_cpcambiado!$B$1*($D$2)</f>
        <v>2.3912100000000001E-9</v>
      </c>
      <c r="ALW19" s="17">
        <f>P80_C3_LAMINAR_cpcambiado!$B$1*($D$2)</f>
        <v>2.3912100000000001E-9</v>
      </c>
      <c r="ALX19" s="17">
        <f>P80_C3_LAMINAR_cpcambiado!$B$1*($D$2)</f>
        <v>2.3912100000000001E-9</v>
      </c>
      <c r="ALY19" s="17">
        <f>P80_C3_LAMINAR_cpcambiado!$B$1*($D$2)</f>
        <v>2.3912100000000001E-9</v>
      </c>
      <c r="ALZ19" s="17">
        <f>P80_C3_LAMINAR_cpcambiado!$B$1*($D$2)</f>
        <v>2.3912100000000001E-9</v>
      </c>
      <c r="AMA19" s="17">
        <f>P80_C3_LAMINAR_cpcambiado!$B$1*($D$2)</f>
        <v>2.3912100000000001E-9</v>
      </c>
      <c r="AMB19" s="17">
        <f>P80_C3_LAMINAR_cpcambiado!$B$1*($D$2)</f>
        <v>2.3912100000000001E-9</v>
      </c>
      <c r="AMC19" s="17">
        <f>P80_C3_LAMINAR_cpcambiado!$B$1*($D$2)</f>
        <v>2.3912100000000001E-9</v>
      </c>
      <c r="AMD19" s="17">
        <f>P80_C3_LAMINAR_cpcambiado!$B$1*($D$2)</f>
        <v>2.3912100000000001E-9</v>
      </c>
      <c r="AME19" s="17">
        <f>P80_C3_LAMINAR_cpcambiado!$B$1*($D$2)</f>
        <v>2.3912100000000001E-9</v>
      </c>
      <c r="AMF19" s="17">
        <f>P80_C3_LAMINAR_cpcambiado!$B$1*($D$2)</f>
        <v>2.3912100000000001E-9</v>
      </c>
      <c r="AMG19" s="17">
        <f>P80_C3_LAMINAR_cpcambiado!$B$1*($D$2)</f>
        <v>2.3912100000000001E-9</v>
      </c>
      <c r="AMH19" s="17">
        <f>P80_C3_LAMINAR_cpcambiado!$B$1*($D$2)</f>
        <v>2.3912100000000001E-9</v>
      </c>
      <c r="AMI19" s="17">
        <f>P80_C3_LAMINAR_cpcambiado!$B$1*($D$2)</f>
        <v>2.3912100000000001E-9</v>
      </c>
      <c r="AMJ19" s="17">
        <f>P80_C3_LAMINAR_cpcambiado!$B$1*($D$2)</f>
        <v>2.3912100000000001E-9</v>
      </c>
      <c r="AMK19" s="17">
        <f>P80_C3_LAMINAR_cpcambiado!$B$1*($D$2)</f>
        <v>2.3912100000000001E-9</v>
      </c>
      <c r="AML19" s="17">
        <f>P80_C3_LAMINAR_cpcambiado!$B$1*($D$2)</f>
        <v>2.3912100000000001E-9</v>
      </c>
      <c r="AMM19" s="17">
        <f>P80_C3_LAMINAR_cpcambiado!$B$1*($D$2)</f>
        <v>2.3912100000000001E-9</v>
      </c>
      <c r="AMN19" s="17">
        <f>P80_C3_LAMINAR_cpcambiado!$B$1*($D$2)</f>
        <v>2.3912100000000001E-9</v>
      </c>
      <c r="AMO19" s="17">
        <f>P80_C3_LAMINAR_cpcambiado!$B$1*($D$2)</f>
        <v>2.3912100000000001E-9</v>
      </c>
      <c r="AMP19" s="17">
        <f>P80_C3_LAMINAR_cpcambiado!$B$1*($D$2)</f>
        <v>2.3912100000000001E-9</v>
      </c>
      <c r="AMQ19" s="17">
        <f>P80_C3_LAMINAR_cpcambiado!$B$1*($D$2)</f>
        <v>2.3912100000000001E-9</v>
      </c>
      <c r="AMR19" s="17">
        <f>P80_C3_LAMINAR_cpcambiado!$B$1*($D$2)</f>
        <v>2.3912100000000001E-9</v>
      </c>
      <c r="AMS19" s="17">
        <f>P80_C3_LAMINAR_cpcambiado!$B$1*($D$2)</f>
        <v>2.3912100000000001E-9</v>
      </c>
      <c r="AMT19" s="17">
        <f>P80_C3_LAMINAR_cpcambiado!$B$1*($D$2)</f>
        <v>2.3912100000000001E-9</v>
      </c>
      <c r="AMU19" s="17">
        <f>P80_C3_LAMINAR_cpcambiado!$B$1*($D$2)</f>
        <v>2.3912100000000001E-9</v>
      </c>
      <c r="AMV19" s="17">
        <f>P80_C3_LAMINAR_cpcambiado!$B$1*($D$2)</f>
        <v>2.3912100000000001E-9</v>
      </c>
      <c r="AMW19" s="17">
        <f>P80_C3_LAMINAR_cpcambiado!$B$1*($D$2)</f>
        <v>2.3912100000000001E-9</v>
      </c>
      <c r="AMX19" s="17">
        <f>P80_C3_LAMINAR_cpcambiado!$B$1*($D$2)</f>
        <v>2.3912100000000001E-9</v>
      </c>
      <c r="AMY19" s="17">
        <f>P80_C3_LAMINAR_cpcambiado!$B$1*($D$2)</f>
        <v>2.3912100000000001E-9</v>
      </c>
      <c r="AMZ19" s="17">
        <f>P80_C3_LAMINAR_cpcambiado!$B$1*($D$2)</f>
        <v>2.3912100000000001E-9</v>
      </c>
      <c r="ANA19" s="17">
        <f>P80_C3_LAMINAR_cpcambiado!$B$1*($D$2)</f>
        <v>2.3912100000000001E-9</v>
      </c>
      <c r="ANB19" s="17">
        <f>P80_C3_LAMINAR_cpcambiado!$B$1*($D$2)</f>
        <v>2.3912100000000001E-9</v>
      </c>
      <c r="ANC19" s="17">
        <f>P80_C3_LAMINAR_cpcambiado!$B$1*($D$2)</f>
        <v>2.3912100000000001E-9</v>
      </c>
      <c r="AND19" s="17">
        <f>P80_C3_LAMINAR_cpcambiado!$B$1*($D$2)</f>
        <v>2.3912100000000001E-9</v>
      </c>
      <c r="ANE19" s="17">
        <f>P80_C3_LAMINAR_cpcambiado!$B$1*($D$2)</f>
        <v>2.3912100000000001E-9</v>
      </c>
      <c r="ANF19" s="17">
        <f>P80_C3_LAMINAR_cpcambiado!$B$1*($D$2)</f>
        <v>2.3912100000000001E-9</v>
      </c>
      <c r="ANG19" s="17">
        <f>P80_C3_LAMINAR_cpcambiado!$B$1*($B$2)</f>
        <v>2.1255199999999999E-9</v>
      </c>
      <c r="ANH19" s="168">
        <f t="shared" si="79"/>
        <v>0</v>
      </c>
      <c r="ANI19" s="168">
        <f t="shared" si="2"/>
        <v>0</v>
      </c>
      <c r="ANJ19" s="168">
        <f t="shared" si="2"/>
        <v>0</v>
      </c>
      <c r="ANK19" s="168">
        <f t="shared" si="2"/>
        <v>0</v>
      </c>
      <c r="ANL19" s="168">
        <f t="shared" si="2"/>
        <v>0</v>
      </c>
      <c r="ANM19" s="168">
        <f t="shared" si="2"/>
        <v>0</v>
      </c>
      <c r="ANN19" s="168">
        <f t="shared" si="2"/>
        <v>0</v>
      </c>
      <c r="ANO19" s="168">
        <f t="shared" si="2"/>
        <v>0</v>
      </c>
      <c r="ANP19" s="168">
        <f t="shared" si="2"/>
        <v>0</v>
      </c>
      <c r="ANQ19" s="168">
        <f t="shared" si="2"/>
        <v>0</v>
      </c>
      <c r="ANR19" s="168">
        <f t="shared" si="2"/>
        <v>0</v>
      </c>
      <c r="ANS19" s="168">
        <f t="shared" si="2"/>
        <v>0</v>
      </c>
      <c r="ANT19" s="168">
        <f t="shared" si="2"/>
        <v>0</v>
      </c>
      <c r="ANU19" s="168">
        <f t="shared" si="2"/>
        <v>0</v>
      </c>
      <c r="ANV19" s="168">
        <f t="shared" si="2"/>
        <v>0</v>
      </c>
      <c r="ANW19" s="168">
        <f t="shared" si="2"/>
        <v>0</v>
      </c>
      <c r="ANX19" s="168">
        <f t="shared" si="2"/>
        <v>0</v>
      </c>
      <c r="ANY19" s="168">
        <f t="shared" si="3"/>
        <v>0</v>
      </c>
      <c r="ANZ19" s="168">
        <f t="shared" si="3"/>
        <v>0</v>
      </c>
      <c r="AOA19" s="168">
        <f t="shared" si="3"/>
        <v>0</v>
      </c>
      <c r="AOB19" s="168">
        <f t="shared" si="3"/>
        <v>0</v>
      </c>
      <c r="AOC19" s="168">
        <f t="shared" si="3"/>
        <v>0</v>
      </c>
      <c r="AOD19" s="168">
        <f t="shared" si="3"/>
        <v>0</v>
      </c>
      <c r="AOE19" s="168">
        <f t="shared" si="3"/>
        <v>0</v>
      </c>
      <c r="AOF19" s="168">
        <f t="shared" si="3"/>
        <v>0</v>
      </c>
      <c r="AOG19" s="168">
        <f t="shared" si="3"/>
        <v>0</v>
      </c>
      <c r="AOH19" s="168">
        <f t="shared" si="3"/>
        <v>0</v>
      </c>
      <c r="AOI19" s="168">
        <f t="shared" si="3"/>
        <v>0</v>
      </c>
      <c r="AOJ19" s="168">
        <f t="shared" si="3"/>
        <v>0</v>
      </c>
      <c r="AOK19" s="168">
        <f t="shared" si="3"/>
        <v>0</v>
      </c>
      <c r="AOL19" s="168">
        <f t="shared" si="3"/>
        <v>0</v>
      </c>
      <c r="AOM19" s="168">
        <f t="shared" si="3"/>
        <v>0</v>
      </c>
      <c r="AON19" s="168">
        <f t="shared" si="3"/>
        <v>0</v>
      </c>
      <c r="AOO19" s="168">
        <f t="shared" si="4"/>
        <v>0</v>
      </c>
      <c r="AOP19" s="168">
        <f t="shared" si="4"/>
        <v>0</v>
      </c>
      <c r="AOQ19" s="168">
        <f t="shared" si="4"/>
        <v>0</v>
      </c>
      <c r="AOR19" s="168">
        <f t="shared" si="4"/>
        <v>0</v>
      </c>
      <c r="AOS19" s="168">
        <f t="shared" si="4"/>
        <v>0</v>
      </c>
      <c r="AOT19" s="168">
        <f t="shared" si="4"/>
        <v>0</v>
      </c>
      <c r="AOU19" s="168">
        <f t="shared" si="4"/>
        <v>0</v>
      </c>
      <c r="AOV19" s="168">
        <f t="shared" si="4"/>
        <v>0</v>
      </c>
      <c r="AOW19" s="168">
        <f t="shared" si="4"/>
        <v>0</v>
      </c>
      <c r="AOX19" s="168">
        <f t="shared" si="4"/>
        <v>0</v>
      </c>
      <c r="AOY19" s="168">
        <f t="shared" si="4"/>
        <v>0</v>
      </c>
      <c r="AOZ19" s="168">
        <f t="shared" si="4"/>
        <v>0</v>
      </c>
      <c r="APA19" s="168">
        <f t="shared" si="4"/>
        <v>0</v>
      </c>
      <c r="APB19" s="168">
        <f t="shared" si="4"/>
        <v>0</v>
      </c>
      <c r="APC19" s="168">
        <f t="shared" si="4"/>
        <v>0</v>
      </c>
      <c r="APD19" s="168">
        <f t="shared" si="4"/>
        <v>0</v>
      </c>
      <c r="APE19" s="168">
        <f t="shared" si="5"/>
        <v>0</v>
      </c>
      <c r="APF19" s="168">
        <f t="shared" si="5"/>
        <v>0</v>
      </c>
      <c r="APG19" s="168">
        <f t="shared" si="5"/>
        <v>0</v>
      </c>
      <c r="APH19" s="168">
        <f t="shared" si="5"/>
        <v>0</v>
      </c>
      <c r="API19" s="168">
        <f t="shared" si="5"/>
        <v>0</v>
      </c>
      <c r="APJ19" s="168">
        <f t="shared" si="5"/>
        <v>0</v>
      </c>
      <c r="APK19" s="168">
        <f t="shared" si="5"/>
        <v>0</v>
      </c>
      <c r="APL19" s="168">
        <f t="shared" si="5"/>
        <v>0</v>
      </c>
      <c r="APM19" s="168">
        <f t="shared" si="5"/>
        <v>0</v>
      </c>
      <c r="APN19" s="168">
        <f t="shared" si="5"/>
        <v>0</v>
      </c>
      <c r="APO19" s="168">
        <f t="shared" si="5"/>
        <v>0</v>
      </c>
      <c r="APP19" s="168">
        <f t="shared" si="5"/>
        <v>0</v>
      </c>
      <c r="APQ19" s="168">
        <f t="shared" si="5"/>
        <v>0</v>
      </c>
      <c r="APR19" s="168">
        <f t="shared" si="5"/>
        <v>0</v>
      </c>
      <c r="APS19" s="168">
        <f t="shared" si="5"/>
        <v>0</v>
      </c>
      <c r="APT19" s="168">
        <f t="shared" si="5"/>
        <v>0</v>
      </c>
      <c r="APU19" s="163">
        <f t="shared" si="6"/>
        <v>0</v>
      </c>
      <c r="APV19" s="163">
        <f t="shared" si="6"/>
        <v>0</v>
      </c>
      <c r="APW19" s="163">
        <f t="shared" si="6"/>
        <v>0</v>
      </c>
      <c r="APX19" s="163">
        <f t="shared" si="6"/>
        <v>0</v>
      </c>
      <c r="APY19" s="163">
        <f t="shared" si="6"/>
        <v>0</v>
      </c>
      <c r="APZ19" s="163">
        <f t="shared" si="6"/>
        <v>0</v>
      </c>
      <c r="AQA19" s="163">
        <f t="shared" si="6"/>
        <v>0</v>
      </c>
      <c r="AQB19" s="163">
        <f t="shared" si="6"/>
        <v>0</v>
      </c>
      <c r="AQC19" s="163">
        <f t="shared" si="6"/>
        <v>0</v>
      </c>
      <c r="AQD19" s="163">
        <f t="shared" si="6"/>
        <v>0</v>
      </c>
      <c r="AQE19" s="163">
        <f t="shared" si="6"/>
        <v>0</v>
      </c>
      <c r="AQF19" s="163">
        <f t="shared" si="6"/>
        <v>0</v>
      </c>
      <c r="AQG19" s="163">
        <f t="shared" si="6"/>
        <v>0</v>
      </c>
      <c r="AQH19" s="163">
        <f t="shared" si="6"/>
        <v>0</v>
      </c>
      <c r="AQI19" s="163">
        <f t="shared" si="6"/>
        <v>0</v>
      </c>
      <c r="AQJ19" s="163">
        <f t="shared" si="6"/>
        <v>0</v>
      </c>
      <c r="AQK19" s="163">
        <f t="shared" si="94"/>
        <v>0</v>
      </c>
      <c r="AQL19" s="163">
        <f t="shared" si="94"/>
        <v>0</v>
      </c>
      <c r="AQM19" s="163">
        <f t="shared" si="94"/>
        <v>0</v>
      </c>
      <c r="AQN19" s="163">
        <f t="shared" si="94"/>
        <v>0</v>
      </c>
      <c r="AQO19" s="163">
        <f t="shared" si="94"/>
        <v>0</v>
      </c>
      <c r="AQP19" s="163">
        <f t="shared" si="94"/>
        <v>0</v>
      </c>
      <c r="AQQ19" s="163">
        <f t="shared" si="94"/>
        <v>0</v>
      </c>
      <c r="AQR19" s="163">
        <f t="shared" si="94"/>
        <v>0</v>
      </c>
      <c r="AQS19" s="163">
        <f t="shared" si="94"/>
        <v>0</v>
      </c>
      <c r="AQT19" s="163">
        <f t="shared" si="94"/>
        <v>0</v>
      </c>
      <c r="AQU19" s="163">
        <f t="shared" si="94"/>
        <v>0</v>
      </c>
      <c r="AQV19" s="163">
        <f t="shared" si="94"/>
        <v>0</v>
      </c>
      <c r="AQW19" s="163">
        <f t="shared" si="94"/>
        <v>0</v>
      </c>
      <c r="AQX19" s="163">
        <f t="shared" si="94"/>
        <v>0</v>
      </c>
      <c r="AQY19" s="163">
        <f t="shared" si="94"/>
        <v>0</v>
      </c>
      <c r="AQZ19" s="163">
        <f t="shared" si="94"/>
        <v>0</v>
      </c>
      <c r="ARA19" s="163">
        <f t="shared" si="95"/>
        <v>0</v>
      </c>
      <c r="ARB19" s="163">
        <f t="shared" si="95"/>
        <v>0</v>
      </c>
      <c r="ARC19" s="163">
        <f t="shared" si="95"/>
        <v>0</v>
      </c>
      <c r="ARD19" s="163">
        <f t="shared" si="95"/>
        <v>0</v>
      </c>
      <c r="ARE19" s="163">
        <f t="shared" si="95"/>
        <v>0</v>
      </c>
      <c r="ARF19" s="163">
        <f t="shared" si="95"/>
        <v>0</v>
      </c>
      <c r="ARG19" s="163">
        <f t="shared" si="95"/>
        <v>0</v>
      </c>
      <c r="ARH19" s="163">
        <f t="shared" si="95"/>
        <v>0</v>
      </c>
      <c r="ARI19" s="163">
        <f t="shared" si="95"/>
        <v>0</v>
      </c>
      <c r="ARJ19" s="163">
        <f t="shared" si="95"/>
        <v>0</v>
      </c>
      <c r="ARK19" s="163">
        <f t="shared" si="95"/>
        <v>0</v>
      </c>
      <c r="ARL19" s="163">
        <f t="shared" si="95"/>
        <v>0</v>
      </c>
      <c r="ARM19" s="163">
        <f t="shared" si="95"/>
        <v>0</v>
      </c>
      <c r="ARN19" s="163">
        <f t="shared" si="95"/>
        <v>0</v>
      </c>
      <c r="ARO19" s="163">
        <f t="shared" si="95"/>
        <v>0</v>
      </c>
      <c r="ARP19" s="163">
        <f t="shared" si="95"/>
        <v>0</v>
      </c>
      <c r="ARQ19" s="163">
        <f t="shared" si="96"/>
        <v>0</v>
      </c>
      <c r="ARR19" s="163">
        <f t="shared" si="96"/>
        <v>0</v>
      </c>
      <c r="ARS19" s="163">
        <f t="shared" si="96"/>
        <v>0</v>
      </c>
      <c r="ART19" s="163">
        <f t="shared" si="96"/>
        <v>0</v>
      </c>
      <c r="ARU19" s="163">
        <f t="shared" si="96"/>
        <v>0</v>
      </c>
      <c r="ARV19" s="163">
        <f t="shared" si="96"/>
        <v>0</v>
      </c>
      <c r="ARW19" s="163">
        <f t="shared" si="96"/>
        <v>0</v>
      </c>
      <c r="ARX19" s="163">
        <f t="shared" si="96"/>
        <v>0</v>
      </c>
      <c r="ARY19" s="163">
        <f t="shared" si="96"/>
        <v>0</v>
      </c>
      <c r="ARZ19" s="163">
        <f t="shared" si="96"/>
        <v>0</v>
      </c>
      <c r="ASA19" s="163">
        <f t="shared" si="96"/>
        <v>0</v>
      </c>
      <c r="ASB19" s="163">
        <f t="shared" si="96"/>
        <v>0</v>
      </c>
      <c r="ASC19" s="163">
        <f t="shared" si="96"/>
        <v>0</v>
      </c>
      <c r="ASD19" s="163">
        <f t="shared" si="96"/>
        <v>0</v>
      </c>
      <c r="ASE19" s="163">
        <f t="shared" si="96"/>
        <v>0</v>
      </c>
      <c r="ASF19" s="163">
        <f t="shared" si="96"/>
        <v>0</v>
      </c>
      <c r="ASG19" s="163">
        <f t="shared" si="90"/>
        <v>0</v>
      </c>
      <c r="ASH19" s="170" t="e">
        <f t="shared" si="11"/>
        <v>#DIV/0!</v>
      </c>
      <c r="ASI19" s="170" t="e">
        <f t="shared" si="11"/>
        <v>#DIV/0!</v>
      </c>
      <c r="ASJ19" s="170" t="e">
        <f t="shared" si="11"/>
        <v>#DIV/0!</v>
      </c>
      <c r="ASK19" s="170" t="e">
        <f t="shared" si="11"/>
        <v>#DIV/0!</v>
      </c>
      <c r="ASL19" s="170" t="e">
        <f t="shared" si="11"/>
        <v>#DIV/0!</v>
      </c>
      <c r="ASM19" s="170" t="e">
        <f t="shared" si="11"/>
        <v>#DIV/0!</v>
      </c>
      <c r="ASN19" s="170" t="e">
        <f t="shared" si="11"/>
        <v>#DIV/0!</v>
      </c>
      <c r="ASO19" s="170" t="e">
        <f t="shared" si="11"/>
        <v>#DIV/0!</v>
      </c>
      <c r="ASP19" s="170" t="e">
        <f t="shared" si="11"/>
        <v>#DIV/0!</v>
      </c>
      <c r="ASQ19" s="170" t="e">
        <f t="shared" si="11"/>
        <v>#DIV/0!</v>
      </c>
      <c r="ASR19" s="170" t="e">
        <f t="shared" si="11"/>
        <v>#DIV/0!</v>
      </c>
      <c r="ASS19" s="170" t="e">
        <f t="shared" si="11"/>
        <v>#DIV/0!</v>
      </c>
      <c r="AST19" s="170" t="e">
        <f t="shared" si="11"/>
        <v>#DIV/0!</v>
      </c>
      <c r="ASU19" s="170" t="e">
        <f t="shared" si="11"/>
        <v>#DIV/0!</v>
      </c>
      <c r="ASV19" s="170" t="e">
        <f t="shared" si="11"/>
        <v>#DIV/0!</v>
      </c>
      <c r="ASW19" s="170" t="e">
        <f t="shared" si="11"/>
        <v>#DIV/0!</v>
      </c>
      <c r="ASX19" s="170" t="e">
        <f t="shared" si="12"/>
        <v>#DIV/0!</v>
      </c>
      <c r="ASY19" s="170" t="e">
        <f t="shared" si="12"/>
        <v>#DIV/0!</v>
      </c>
      <c r="ASZ19" s="170" t="e">
        <f t="shared" si="12"/>
        <v>#DIV/0!</v>
      </c>
      <c r="ATA19" s="170" t="e">
        <f t="shared" si="12"/>
        <v>#DIV/0!</v>
      </c>
      <c r="ATB19" s="170" t="e">
        <f t="shared" si="12"/>
        <v>#DIV/0!</v>
      </c>
      <c r="ATC19" s="170" t="e">
        <f t="shared" si="12"/>
        <v>#DIV/0!</v>
      </c>
      <c r="ATD19" s="170" t="e">
        <f t="shared" si="12"/>
        <v>#DIV/0!</v>
      </c>
      <c r="ATE19" s="170" t="e">
        <f t="shared" si="12"/>
        <v>#DIV/0!</v>
      </c>
      <c r="ATF19" s="170" t="e">
        <f t="shared" si="12"/>
        <v>#DIV/0!</v>
      </c>
      <c r="ATG19" s="170" t="e">
        <f t="shared" si="12"/>
        <v>#DIV/0!</v>
      </c>
      <c r="ATH19" s="170" t="e">
        <f t="shared" si="12"/>
        <v>#DIV/0!</v>
      </c>
      <c r="ATI19" s="170" t="e">
        <f t="shared" si="12"/>
        <v>#DIV/0!</v>
      </c>
      <c r="ATJ19" s="170" t="e">
        <f t="shared" si="12"/>
        <v>#DIV/0!</v>
      </c>
      <c r="ATK19" s="170" t="e">
        <f t="shared" si="12"/>
        <v>#DIV/0!</v>
      </c>
      <c r="ATL19" s="170" t="e">
        <f t="shared" si="12"/>
        <v>#DIV/0!</v>
      </c>
      <c r="ATM19" s="170" t="e">
        <f t="shared" si="12"/>
        <v>#DIV/0!</v>
      </c>
      <c r="ATN19" s="170" t="e">
        <f t="shared" si="13"/>
        <v>#DIV/0!</v>
      </c>
      <c r="ATO19" s="170" t="e">
        <f t="shared" si="13"/>
        <v>#DIV/0!</v>
      </c>
      <c r="ATP19" s="170" t="e">
        <f t="shared" si="13"/>
        <v>#DIV/0!</v>
      </c>
      <c r="ATQ19" s="170" t="e">
        <f t="shared" si="13"/>
        <v>#DIV/0!</v>
      </c>
      <c r="ATR19" s="170" t="e">
        <f t="shared" si="13"/>
        <v>#DIV/0!</v>
      </c>
      <c r="ATS19" s="170" t="e">
        <f t="shared" si="13"/>
        <v>#DIV/0!</v>
      </c>
      <c r="ATT19" s="170" t="e">
        <f t="shared" si="13"/>
        <v>#DIV/0!</v>
      </c>
      <c r="ATU19" s="170" t="e">
        <f t="shared" si="13"/>
        <v>#DIV/0!</v>
      </c>
      <c r="ATV19" s="170" t="e">
        <f t="shared" si="13"/>
        <v>#DIV/0!</v>
      </c>
      <c r="ATW19" s="170" t="e">
        <f t="shared" si="13"/>
        <v>#DIV/0!</v>
      </c>
      <c r="ATX19" s="170" t="e">
        <f t="shared" si="13"/>
        <v>#DIV/0!</v>
      </c>
      <c r="ATY19" s="170" t="e">
        <f t="shared" si="13"/>
        <v>#DIV/0!</v>
      </c>
      <c r="ATZ19" s="170" t="e">
        <f t="shared" si="13"/>
        <v>#DIV/0!</v>
      </c>
      <c r="AUA19" s="170" t="e">
        <f t="shared" si="13"/>
        <v>#DIV/0!</v>
      </c>
      <c r="AUB19" s="170" t="e">
        <f t="shared" si="13"/>
        <v>#DIV/0!</v>
      </c>
      <c r="AUC19" s="170" t="e">
        <f t="shared" si="13"/>
        <v>#DIV/0!</v>
      </c>
      <c r="AUD19" s="170" t="e">
        <f t="shared" si="14"/>
        <v>#DIV/0!</v>
      </c>
      <c r="AUE19" s="170" t="e">
        <f t="shared" si="14"/>
        <v>#DIV/0!</v>
      </c>
      <c r="AUF19" s="170" t="e">
        <f t="shared" si="14"/>
        <v>#DIV/0!</v>
      </c>
      <c r="AUG19" s="170" t="e">
        <f t="shared" si="14"/>
        <v>#DIV/0!</v>
      </c>
      <c r="AUH19" s="170" t="e">
        <f t="shared" si="14"/>
        <v>#DIV/0!</v>
      </c>
      <c r="AUI19" s="170" t="e">
        <f t="shared" si="14"/>
        <v>#DIV/0!</v>
      </c>
      <c r="AUJ19" s="170" t="e">
        <f t="shared" si="14"/>
        <v>#DIV/0!</v>
      </c>
      <c r="AUK19" s="170" t="e">
        <f t="shared" si="14"/>
        <v>#DIV/0!</v>
      </c>
      <c r="AUL19" s="170" t="e">
        <f t="shared" si="14"/>
        <v>#DIV/0!</v>
      </c>
      <c r="AUM19" s="170" t="e">
        <f t="shared" si="14"/>
        <v>#DIV/0!</v>
      </c>
      <c r="AUN19" s="170" t="e">
        <f t="shared" si="14"/>
        <v>#DIV/0!</v>
      </c>
      <c r="AUO19" s="170" t="e">
        <f t="shared" si="14"/>
        <v>#DIV/0!</v>
      </c>
      <c r="AUP19" s="170" t="e">
        <f t="shared" si="14"/>
        <v>#DIV/0!</v>
      </c>
      <c r="AUQ19" s="170" t="e">
        <f t="shared" si="14"/>
        <v>#DIV/0!</v>
      </c>
      <c r="AUR19" s="170" t="e">
        <f t="shared" si="14"/>
        <v>#DIV/0!</v>
      </c>
      <c r="AUS19" s="170" t="e">
        <f t="shared" si="14"/>
        <v>#DIV/0!</v>
      </c>
      <c r="AUT19" s="170" t="e">
        <f t="shared" si="15"/>
        <v>#DIV/0!</v>
      </c>
      <c r="AUU19" s="284" t="e">
        <f t="shared" si="16"/>
        <v>#DIV/0!</v>
      </c>
      <c r="AUV19" s="284" t="e">
        <f t="shared" si="16"/>
        <v>#DIV/0!</v>
      </c>
      <c r="AUW19" s="284" t="e">
        <f t="shared" si="16"/>
        <v>#DIV/0!</v>
      </c>
      <c r="AUX19" s="284" t="e">
        <f t="shared" si="16"/>
        <v>#DIV/0!</v>
      </c>
      <c r="AUY19" s="284" t="e">
        <f t="shared" si="16"/>
        <v>#DIV/0!</v>
      </c>
      <c r="AUZ19" s="284" t="e">
        <f t="shared" si="16"/>
        <v>#DIV/0!</v>
      </c>
      <c r="AVA19" s="284" t="e">
        <f t="shared" si="16"/>
        <v>#DIV/0!</v>
      </c>
      <c r="AVB19" s="284" t="e">
        <f t="shared" si="16"/>
        <v>#DIV/0!</v>
      </c>
      <c r="AVC19" s="284" t="e">
        <f t="shared" si="16"/>
        <v>#DIV/0!</v>
      </c>
      <c r="AVD19" s="284" t="e">
        <f t="shared" si="16"/>
        <v>#DIV/0!</v>
      </c>
      <c r="AVE19" s="284" t="e">
        <f t="shared" si="16"/>
        <v>#DIV/0!</v>
      </c>
      <c r="AVF19" s="284" t="e">
        <f t="shared" si="16"/>
        <v>#DIV/0!</v>
      </c>
      <c r="AVG19" s="284" t="e">
        <f t="shared" si="16"/>
        <v>#DIV/0!</v>
      </c>
      <c r="AVH19" s="284" t="e">
        <f t="shared" si="16"/>
        <v>#DIV/0!</v>
      </c>
      <c r="AVI19" s="284" t="e">
        <f t="shared" si="16"/>
        <v>#DIV/0!</v>
      </c>
      <c r="AVJ19" s="284" t="e">
        <f t="shared" si="16"/>
        <v>#DIV/0!</v>
      </c>
      <c r="AVK19" s="284" t="e">
        <f t="shared" si="17"/>
        <v>#DIV/0!</v>
      </c>
      <c r="AVL19" s="284" t="e">
        <f t="shared" si="17"/>
        <v>#DIV/0!</v>
      </c>
      <c r="AVM19" s="284" t="e">
        <f t="shared" si="17"/>
        <v>#DIV/0!</v>
      </c>
      <c r="AVN19" s="284" t="e">
        <f t="shared" si="17"/>
        <v>#DIV/0!</v>
      </c>
      <c r="AVO19" s="284" t="e">
        <f t="shared" si="17"/>
        <v>#DIV/0!</v>
      </c>
      <c r="AVP19" s="284" t="e">
        <f t="shared" si="17"/>
        <v>#DIV/0!</v>
      </c>
      <c r="AVQ19" s="284" t="e">
        <f t="shared" si="17"/>
        <v>#DIV/0!</v>
      </c>
      <c r="AVR19" s="284" t="e">
        <f t="shared" si="17"/>
        <v>#DIV/0!</v>
      </c>
      <c r="AVS19" s="284" t="e">
        <f t="shared" si="17"/>
        <v>#DIV/0!</v>
      </c>
      <c r="AVT19" s="284" t="e">
        <f t="shared" si="17"/>
        <v>#DIV/0!</v>
      </c>
      <c r="AVU19" s="284" t="e">
        <f t="shared" si="17"/>
        <v>#DIV/0!</v>
      </c>
      <c r="AVV19" s="284" t="e">
        <f t="shared" si="17"/>
        <v>#DIV/0!</v>
      </c>
      <c r="AVW19" s="284" t="e">
        <f t="shared" si="17"/>
        <v>#DIV/0!</v>
      </c>
      <c r="AVX19" s="284" t="e">
        <f t="shared" si="17"/>
        <v>#DIV/0!</v>
      </c>
      <c r="AVY19" s="284" t="e">
        <f t="shared" si="17"/>
        <v>#DIV/0!</v>
      </c>
      <c r="AVZ19" s="284" t="e">
        <f t="shared" si="17"/>
        <v>#DIV/0!</v>
      </c>
      <c r="AWA19" s="284" t="e">
        <f t="shared" si="18"/>
        <v>#DIV/0!</v>
      </c>
      <c r="AWB19" s="284" t="e">
        <f t="shared" si="18"/>
        <v>#DIV/0!</v>
      </c>
      <c r="AWC19" s="284" t="e">
        <f t="shared" si="18"/>
        <v>#DIV/0!</v>
      </c>
      <c r="AWD19" s="284" t="e">
        <f t="shared" si="18"/>
        <v>#DIV/0!</v>
      </c>
      <c r="AWE19" s="284" t="e">
        <f t="shared" si="18"/>
        <v>#DIV/0!</v>
      </c>
      <c r="AWF19" s="284" t="e">
        <f t="shared" si="18"/>
        <v>#DIV/0!</v>
      </c>
      <c r="AWG19" s="284" t="e">
        <f t="shared" si="18"/>
        <v>#DIV/0!</v>
      </c>
      <c r="AWH19" s="284" t="e">
        <f t="shared" si="18"/>
        <v>#DIV/0!</v>
      </c>
      <c r="AWI19" s="284" t="e">
        <f t="shared" si="18"/>
        <v>#DIV/0!</v>
      </c>
      <c r="AWJ19" s="284" t="e">
        <f t="shared" si="18"/>
        <v>#DIV/0!</v>
      </c>
      <c r="AWK19" s="284" t="e">
        <f t="shared" si="18"/>
        <v>#DIV/0!</v>
      </c>
      <c r="AWL19" s="284" t="e">
        <f t="shared" si="18"/>
        <v>#DIV/0!</v>
      </c>
      <c r="AWM19" s="284" t="e">
        <f t="shared" si="18"/>
        <v>#DIV/0!</v>
      </c>
      <c r="AWN19" s="284" t="e">
        <f t="shared" si="18"/>
        <v>#DIV/0!</v>
      </c>
      <c r="AWO19" s="284" t="e">
        <f t="shared" si="18"/>
        <v>#DIV/0!</v>
      </c>
      <c r="AWP19" s="284" t="e">
        <f t="shared" si="18"/>
        <v>#DIV/0!</v>
      </c>
      <c r="AWQ19" s="284" t="e">
        <f t="shared" si="19"/>
        <v>#DIV/0!</v>
      </c>
      <c r="AWR19" s="284" t="e">
        <f t="shared" si="19"/>
        <v>#DIV/0!</v>
      </c>
      <c r="AWS19" s="284" t="e">
        <f t="shared" si="19"/>
        <v>#DIV/0!</v>
      </c>
      <c r="AWT19" s="284" t="e">
        <f t="shared" si="19"/>
        <v>#DIV/0!</v>
      </c>
      <c r="AWU19" s="284" t="e">
        <f t="shared" si="19"/>
        <v>#DIV/0!</v>
      </c>
      <c r="AWV19" s="284" t="e">
        <f t="shared" si="19"/>
        <v>#DIV/0!</v>
      </c>
      <c r="AWW19" s="284" t="e">
        <f t="shared" si="19"/>
        <v>#DIV/0!</v>
      </c>
      <c r="AWX19" s="284" t="e">
        <f t="shared" si="19"/>
        <v>#DIV/0!</v>
      </c>
      <c r="AWY19" s="284" t="e">
        <f t="shared" si="19"/>
        <v>#DIV/0!</v>
      </c>
      <c r="AWZ19" s="284" t="e">
        <f t="shared" si="19"/>
        <v>#DIV/0!</v>
      </c>
      <c r="AXA19" s="284" t="e">
        <f t="shared" si="19"/>
        <v>#DIV/0!</v>
      </c>
      <c r="AXB19" s="284" t="e">
        <f t="shared" si="19"/>
        <v>#DIV/0!</v>
      </c>
      <c r="AXC19" s="284" t="e">
        <f t="shared" si="19"/>
        <v>#DIV/0!</v>
      </c>
      <c r="AXD19" s="284" t="e">
        <f t="shared" si="19"/>
        <v>#DIV/0!</v>
      </c>
      <c r="AXE19" s="284" t="e">
        <f t="shared" si="19"/>
        <v>#DIV/0!</v>
      </c>
      <c r="AXF19" s="284" t="e">
        <f t="shared" si="19"/>
        <v>#DIV/0!</v>
      </c>
      <c r="AXG19" s="284" t="e">
        <f t="shared" si="20"/>
        <v>#DIV/0!</v>
      </c>
      <c r="AXH19" s="284" t="e">
        <f t="shared" si="20"/>
        <v>#DIV/0!</v>
      </c>
      <c r="AXI19" s="284" t="e">
        <f t="shared" si="20"/>
        <v>#DIV/0!</v>
      </c>
      <c r="AXJ19" s="284" t="e">
        <f t="shared" si="20"/>
        <v>#DIV/0!</v>
      </c>
      <c r="AXK19" s="172" t="e">
        <f t="shared" ref="AXK19:AZV19" si="124">-NP19/(AKU19*($B$19-AVERAGE(AUV19:AUW19)))</f>
        <v>#DIV/0!</v>
      </c>
      <c r="AXL19" s="166" t="e">
        <f t="shared" si="124"/>
        <v>#DIV/0!</v>
      </c>
      <c r="AXM19" s="166" t="e">
        <f t="shared" si="124"/>
        <v>#DIV/0!</v>
      </c>
      <c r="AXN19" s="166" t="e">
        <f t="shared" si="124"/>
        <v>#DIV/0!</v>
      </c>
      <c r="AXO19" s="166" t="e">
        <f t="shared" si="124"/>
        <v>#DIV/0!</v>
      </c>
      <c r="AXP19" s="166" t="e">
        <f t="shared" si="124"/>
        <v>#DIV/0!</v>
      </c>
      <c r="AXQ19" s="166" t="e">
        <f t="shared" si="124"/>
        <v>#DIV/0!</v>
      </c>
      <c r="AXR19" s="166" t="e">
        <f t="shared" si="124"/>
        <v>#DIV/0!</v>
      </c>
      <c r="AXS19" s="166" t="e">
        <f t="shared" si="124"/>
        <v>#DIV/0!</v>
      </c>
      <c r="AXT19" s="166" t="e">
        <f t="shared" si="124"/>
        <v>#DIV/0!</v>
      </c>
      <c r="AXU19" s="166" t="e">
        <f t="shared" si="124"/>
        <v>#DIV/0!</v>
      </c>
      <c r="AXV19" s="166" t="e">
        <f t="shared" si="124"/>
        <v>#DIV/0!</v>
      </c>
      <c r="AXW19" s="166" t="e">
        <f t="shared" si="124"/>
        <v>#DIV/0!</v>
      </c>
      <c r="AXX19" s="166" t="e">
        <f t="shared" si="124"/>
        <v>#DIV/0!</v>
      </c>
      <c r="AXY19" s="166" t="e">
        <f t="shared" si="124"/>
        <v>#DIV/0!</v>
      </c>
      <c r="AXZ19" s="166" t="e">
        <f t="shared" si="124"/>
        <v>#DIV/0!</v>
      </c>
      <c r="AYA19" s="166" t="e">
        <f t="shared" si="124"/>
        <v>#DIV/0!</v>
      </c>
      <c r="AYB19" s="166" t="e">
        <f t="shared" si="124"/>
        <v>#DIV/0!</v>
      </c>
      <c r="AYC19" s="166" t="e">
        <f t="shared" si="124"/>
        <v>#DIV/0!</v>
      </c>
      <c r="AYD19" s="166" t="e">
        <f t="shared" si="124"/>
        <v>#DIV/0!</v>
      </c>
      <c r="AYE19" s="166" t="e">
        <f t="shared" si="124"/>
        <v>#DIV/0!</v>
      </c>
      <c r="AYF19" s="166" t="e">
        <f t="shared" si="124"/>
        <v>#DIV/0!</v>
      </c>
      <c r="AYG19" s="166" t="e">
        <f t="shared" si="124"/>
        <v>#DIV/0!</v>
      </c>
      <c r="AYH19" s="166" t="e">
        <f t="shared" si="124"/>
        <v>#DIV/0!</v>
      </c>
      <c r="AYI19" s="166" t="e">
        <f t="shared" si="124"/>
        <v>#DIV/0!</v>
      </c>
      <c r="AYJ19" s="166" t="e">
        <f t="shared" si="124"/>
        <v>#DIV/0!</v>
      </c>
      <c r="AYK19" s="166" t="e">
        <f t="shared" si="124"/>
        <v>#DIV/0!</v>
      </c>
      <c r="AYL19" s="166" t="e">
        <f t="shared" si="124"/>
        <v>#DIV/0!</v>
      </c>
      <c r="AYM19" s="166" t="e">
        <f t="shared" si="124"/>
        <v>#DIV/0!</v>
      </c>
      <c r="AYN19" s="166" t="e">
        <f t="shared" si="124"/>
        <v>#DIV/0!</v>
      </c>
      <c r="AYO19" s="166" t="e">
        <f t="shared" si="124"/>
        <v>#DIV/0!</v>
      </c>
      <c r="AYP19" s="166" t="e">
        <f t="shared" si="124"/>
        <v>#DIV/0!</v>
      </c>
      <c r="AYQ19" s="166" t="e">
        <f t="shared" si="124"/>
        <v>#DIV/0!</v>
      </c>
      <c r="AYR19" s="166" t="e">
        <f t="shared" si="124"/>
        <v>#DIV/0!</v>
      </c>
      <c r="AYS19" s="166" t="e">
        <f t="shared" si="124"/>
        <v>#DIV/0!</v>
      </c>
      <c r="AYT19" s="166" t="e">
        <f t="shared" si="124"/>
        <v>#DIV/0!</v>
      </c>
      <c r="AYU19" s="166" t="e">
        <f t="shared" si="124"/>
        <v>#DIV/0!</v>
      </c>
      <c r="AYV19" s="166" t="e">
        <f t="shared" si="124"/>
        <v>#DIV/0!</v>
      </c>
      <c r="AYW19" s="166" t="e">
        <f t="shared" si="124"/>
        <v>#DIV/0!</v>
      </c>
      <c r="AYX19" s="166" t="e">
        <f t="shared" si="124"/>
        <v>#DIV/0!</v>
      </c>
      <c r="AYY19" s="166" t="e">
        <f t="shared" si="124"/>
        <v>#DIV/0!</v>
      </c>
      <c r="AYZ19" s="166" t="e">
        <f t="shared" si="124"/>
        <v>#DIV/0!</v>
      </c>
      <c r="AZA19" s="166" t="e">
        <f t="shared" si="124"/>
        <v>#DIV/0!</v>
      </c>
      <c r="AZB19" s="166" t="e">
        <f t="shared" si="124"/>
        <v>#DIV/0!</v>
      </c>
      <c r="AZC19" s="166" t="e">
        <f t="shared" si="124"/>
        <v>#DIV/0!</v>
      </c>
      <c r="AZD19" s="166" t="e">
        <f t="shared" si="124"/>
        <v>#DIV/0!</v>
      </c>
      <c r="AZE19" s="166" t="e">
        <f t="shared" si="124"/>
        <v>#DIV/0!</v>
      </c>
      <c r="AZF19" s="166" t="e">
        <f t="shared" si="124"/>
        <v>#DIV/0!</v>
      </c>
      <c r="AZG19" s="166" t="e">
        <f t="shared" si="124"/>
        <v>#DIV/0!</v>
      </c>
      <c r="AZH19" s="166" t="e">
        <f t="shared" si="124"/>
        <v>#DIV/0!</v>
      </c>
      <c r="AZI19" s="166" t="e">
        <f t="shared" si="124"/>
        <v>#DIV/0!</v>
      </c>
      <c r="AZJ19" s="166" t="e">
        <f t="shared" si="124"/>
        <v>#DIV/0!</v>
      </c>
      <c r="AZK19" s="166" t="e">
        <f t="shared" si="124"/>
        <v>#DIV/0!</v>
      </c>
      <c r="AZL19" s="166" t="e">
        <f t="shared" si="124"/>
        <v>#DIV/0!</v>
      </c>
      <c r="AZM19" s="166" t="e">
        <f t="shared" si="124"/>
        <v>#DIV/0!</v>
      </c>
      <c r="AZN19" s="166" t="e">
        <f t="shared" si="124"/>
        <v>#DIV/0!</v>
      </c>
      <c r="AZO19" s="166" t="e">
        <f t="shared" si="124"/>
        <v>#DIV/0!</v>
      </c>
      <c r="AZP19" s="166" t="e">
        <f t="shared" si="124"/>
        <v>#DIV/0!</v>
      </c>
      <c r="AZQ19" s="166" t="e">
        <f t="shared" si="124"/>
        <v>#DIV/0!</v>
      </c>
      <c r="AZR19" s="166" t="e">
        <f t="shared" si="124"/>
        <v>#DIV/0!</v>
      </c>
      <c r="AZS19" s="166" t="e">
        <f t="shared" si="124"/>
        <v>#DIV/0!</v>
      </c>
      <c r="AZT19" s="166" t="e">
        <f t="shared" si="124"/>
        <v>#DIV/0!</v>
      </c>
      <c r="AZU19" s="166" t="e">
        <f t="shared" si="124"/>
        <v>#DIV/0!</v>
      </c>
      <c r="AZV19" s="166" t="e">
        <f t="shared" si="124"/>
        <v>#DIV/0!</v>
      </c>
      <c r="AZW19" s="166" t="e">
        <f>-QB19/(ANG19*($B$19-AVERAGE(AXH19:AXI19)))</f>
        <v>#DIV/0!</v>
      </c>
      <c r="AZX19" s="163" t="e">
        <f t="shared" ref="AZX19:BCI19" si="125">-NP19/(SS19*($B$19-AVERAGE(AUU19:AUV19)))</f>
        <v>#DIV/0!</v>
      </c>
      <c r="AZY19" s="127" t="e">
        <f t="shared" si="125"/>
        <v>#DIV/0!</v>
      </c>
      <c r="AZZ19" s="127" t="e">
        <f t="shared" si="125"/>
        <v>#DIV/0!</v>
      </c>
      <c r="BAA19" s="127" t="e">
        <f t="shared" si="125"/>
        <v>#DIV/0!</v>
      </c>
      <c r="BAB19" s="127" t="e">
        <f t="shared" si="125"/>
        <v>#DIV/0!</v>
      </c>
      <c r="BAC19" s="127" t="e">
        <f t="shared" si="125"/>
        <v>#DIV/0!</v>
      </c>
      <c r="BAD19" s="127" t="e">
        <f t="shared" si="125"/>
        <v>#DIV/0!</v>
      </c>
      <c r="BAE19" s="127" t="e">
        <f t="shared" si="125"/>
        <v>#DIV/0!</v>
      </c>
      <c r="BAF19" s="127" t="e">
        <f t="shared" si="125"/>
        <v>#DIV/0!</v>
      </c>
      <c r="BAG19" s="127" t="e">
        <f t="shared" si="125"/>
        <v>#DIV/0!</v>
      </c>
      <c r="BAH19" s="127" t="e">
        <f t="shared" si="125"/>
        <v>#DIV/0!</v>
      </c>
      <c r="BAI19" s="127" t="e">
        <f t="shared" si="125"/>
        <v>#DIV/0!</v>
      </c>
      <c r="BAJ19" s="127" t="e">
        <f t="shared" si="125"/>
        <v>#DIV/0!</v>
      </c>
      <c r="BAK19" s="127" t="e">
        <f t="shared" si="125"/>
        <v>#DIV/0!</v>
      </c>
      <c r="BAL19" s="127" t="e">
        <f t="shared" si="125"/>
        <v>#DIV/0!</v>
      </c>
      <c r="BAM19" s="127" t="e">
        <f t="shared" si="125"/>
        <v>#DIV/0!</v>
      </c>
      <c r="BAN19" s="127" t="e">
        <f t="shared" si="125"/>
        <v>#DIV/0!</v>
      </c>
      <c r="BAO19" s="127" t="e">
        <f t="shared" si="125"/>
        <v>#DIV/0!</v>
      </c>
      <c r="BAP19" s="127" t="e">
        <f t="shared" si="125"/>
        <v>#DIV/0!</v>
      </c>
      <c r="BAQ19" s="127" t="e">
        <f t="shared" si="125"/>
        <v>#DIV/0!</v>
      </c>
      <c r="BAR19" s="127" t="e">
        <f t="shared" si="125"/>
        <v>#DIV/0!</v>
      </c>
      <c r="BAS19" s="127" t="e">
        <f t="shared" si="125"/>
        <v>#DIV/0!</v>
      </c>
      <c r="BAT19" s="127" t="e">
        <f t="shared" si="125"/>
        <v>#DIV/0!</v>
      </c>
      <c r="BAU19" s="127" t="e">
        <f t="shared" si="125"/>
        <v>#DIV/0!</v>
      </c>
      <c r="BAV19" s="127" t="e">
        <f t="shared" si="125"/>
        <v>#DIV/0!</v>
      </c>
      <c r="BAW19" s="127" t="e">
        <f t="shared" si="125"/>
        <v>#DIV/0!</v>
      </c>
      <c r="BAX19" s="127" t="e">
        <f t="shared" si="125"/>
        <v>#DIV/0!</v>
      </c>
      <c r="BAY19" s="127" t="e">
        <f t="shared" si="125"/>
        <v>#DIV/0!</v>
      </c>
      <c r="BAZ19" s="127" t="e">
        <f t="shared" si="125"/>
        <v>#DIV/0!</v>
      </c>
      <c r="BBA19" s="127" t="e">
        <f t="shared" si="125"/>
        <v>#DIV/0!</v>
      </c>
      <c r="BBB19" s="127" t="e">
        <f t="shared" si="125"/>
        <v>#DIV/0!</v>
      </c>
      <c r="BBC19" s="127" t="e">
        <f t="shared" si="125"/>
        <v>#DIV/0!</v>
      </c>
      <c r="BBD19" s="127" t="e">
        <f t="shared" si="125"/>
        <v>#DIV/0!</v>
      </c>
      <c r="BBE19" s="127" t="e">
        <f t="shared" si="125"/>
        <v>#DIV/0!</v>
      </c>
      <c r="BBF19" s="127" t="e">
        <f t="shared" si="125"/>
        <v>#DIV/0!</v>
      </c>
      <c r="BBG19" s="127" t="e">
        <f t="shared" si="125"/>
        <v>#DIV/0!</v>
      </c>
      <c r="BBH19" s="127" t="e">
        <f t="shared" si="125"/>
        <v>#DIV/0!</v>
      </c>
      <c r="BBI19" s="127" t="e">
        <f t="shared" si="125"/>
        <v>#DIV/0!</v>
      </c>
      <c r="BBJ19" s="127" t="e">
        <f t="shared" si="125"/>
        <v>#DIV/0!</v>
      </c>
      <c r="BBK19" s="127" t="e">
        <f t="shared" si="125"/>
        <v>#DIV/0!</v>
      </c>
      <c r="BBL19" s="127" t="e">
        <f t="shared" si="125"/>
        <v>#DIV/0!</v>
      </c>
      <c r="BBM19" s="127" t="e">
        <f t="shared" si="125"/>
        <v>#DIV/0!</v>
      </c>
      <c r="BBN19" s="127" t="e">
        <f t="shared" si="125"/>
        <v>#DIV/0!</v>
      </c>
      <c r="BBO19" s="127" t="e">
        <f t="shared" si="125"/>
        <v>#DIV/0!</v>
      </c>
      <c r="BBP19" s="127" t="e">
        <f t="shared" si="125"/>
        <v>#DIV/0!</v>
      </c>
      <c r="BBQ19" s="127" t="e">
        <f t="shared" si="125"/>
        <v>#DIV/0!</v>
      </c>
      <c r="BBR19" s="127" t="e">
        <f t="shared" si="125"/>
        <v>#DIV/0!</v>
      </c>
      <c r="BBS19" s="127" t="e">
        <f t="shared" si="125"/>
        <v>#DIV/0!</v>
      </c>
      <c r="BBT19" s="127" t="e">
        <f t="shared" si="125"/>
        <v>#DIV/0!</v>
      </c>
      <c r="BBU19" s="127" t="e">
        <f t="shared" si="125"/>
        <v>#DIV/0!</v>
      </c>
      <c r="BBV19" s="127" t="e">
        <f t="shared" si="125"/>
        <v>#DIV/0!</v>
      </c>
      <c r="BBW19" s="127" t="e">
        <f t="shared" si="125"/>
        <v>#DIV/0!</v>
      </c>
      <c r="BBX19" s="127" t="e">
        <f t="shared" si="125"/>
        <v>#DIV/0!</v>
      </c>
      <c r="BBY19" s="127" t="e">
        <f t="shared" si="125"/>
        <v>#DIV/0!</v>
      </c>
      <c r="BBZ19" s="127" t="e">
        <f t="shared" si="125"/>
        <v>#DIV/0!</v>
      </c>
      <c r="BCA19" s="127" t="e">
        <f t="shared" si="125"/>
        <v>#DIV/0!</v>
      </c>
      <c r="BCB19" s="127" t="e">
        <f t="shared" si="125"/>
        <v>#DIV/0!</v>
      </c>
      <c r="BCC19" s="127" t="e">
        <f t="shared" si="125"/>
        <v>#DIV/0!</v>
      </c>
      <c r="BCD19" s="127" t="e">
        <f t="shared" si="125"/>
        <v>#DIV/0!</v>
      </c>
      <c r="BCE19" s="127" t="e">
        <f t="shared" si="125"/>
        <v>#DIV/0!</v>
      </c>
      <c r="BCF19" s="127" t="e">
        <f t="shared" si="125"/>
        <v>#DIV/0!</v>
      </c>
      <c r="BCG19" s="127" t="e">
        <f t="shared" si="125"/>
        <v>#DIV/0!</v>
      </c>
      <c r="BCH19" s="127" t="e">
        <f t="shared" si="125"/>
        <v>#DIV/0!</v>
      </c>
      <c r="BCI19" s="127" t="e">
        <f t="shared" si="125"/>
        <v>#DIV/0!</v>
      </c>
      <c r="BCJ19" s="127" t="e">
        <f>-QB19/(VE19*($B$19-AVERAGE(AXG19:AXH19)))</f>
        <v>#DIV/0!</v>
      </c>
      <c r="BCK19" s="163" t="e">
        <f t="shared" ref="BCK19:BEV19" si="126">-NP19/(SS19*($B$19-300))</f>
        <v>#DIV/0!</v>
      </c>
      <c r="BCL19" s="127" t="e">
        <f t="shared" si="126"/>
        <v>#DIV/0!</v>
      </c>
      <c r="BCM19" s="127" t="e">
        <f t="shared" si="126"/>
        <v>#DIV/0!</v>
      </c>
      <c r="BCN19" s="127" t="e">
        <f t="shared" si="126"/>
        <v>#DIV/0!</v>
      </c>
      <c r="BCO19" s="127" t="e">
        <f t="shared" si="126"/>
        <v>#DIV/0!</v>
      </c>
      <c r="BCP19" s="127" t="e">
        <f t="shared" si="126"/>
        <v>#DIV/0!</v>
      </c>
      <c r="BCQ19" s="127" t="e">
        <f t="shared" si="126"/>
        <v>#DIV/0!</v>
      </c>
      <c r="BCR19" s="127" t="e">
        <f t="shared" si="126"/>
        <v>#DIV/0!</v>
      </c>
      <c r="BCS19" s="127" t="e">
        <f t="shared" si="126"/>
        <v>#DIV/0!</v>
      </c>
      <c r="BCT19" s="127" t="e">
        <f t="shared" si="126"/>
        <v>#DIV/0!</v>
      </c>
      <c r="BCU19" s="127" t="e">
        <f t="shared" si="126"/>
        <v>#DIV/0!</v>
      </c>
      <c r="BCV19" s="127" t="e">
        <f t="shared" si="126"/>
        <v>#DIV/0!</v>
      </c>
      <c r="BCW19" s="127" t="e">
        <f t="shared" si="126"/>
        <v>#DIV/0!</v>
      </c>
      <c r="BCX19" s="127" t="e">
        <f t="shared" si="126"/>
        <v>#DIV/0!</v>
      </c>
      <c r="BCY19" s="127" t="e">
        <f t="shared" si="126"/>
        <v>#DIV/0!</v>
      </c>
      <c r="BCZ19" s="127" t="e">
        <f t="shared" si="126"/>
        <v>#DIV/0!</v>
      </c>
      <c r="BDA19" s="127" t="e">
        <f t="shared" si="126"/>
        <v>#DIV/0!</v>
      </c>
      <c r="BDB19" s="127" t="e">
        <f t="shared" si="126"/>
        <v>#DIV/0!</v>
      </c>
      <c r="BDC19" s="127" t="e">
        <f t="shared" si="126"/>
        <v>#DIV/0!</v>
      </c>
      <c r="BDD19" s="127" t="e">
        <f t="shared" si="126"/>
        <v>#DIV/0!</v>
      </c>
      <c r="BDE19" s="127" t="e">
        <f t="shared" si="126"/>
        <v>#DIV/0!</v>
      </c>
      <c r="BDF19" s="127" t="e">
        <f t="shared" si="126"/>
        <v>#DIV/0!</v>
      </c>
      <c r="BDG19" s="127" t="e">
        <f t="shared" si="126"/>
        <v>#DIV/0!</v>
      </c>
      <c r="BDH19" s="127" t="e">
        <f t="shared" si="126"/>
        <v>#DIV/0!</v>
      </c>
      <c r="BDI19" s="127" t="e">
        <f t="shared" si="126"/>
        <v>#DIV/0!</v>
      </c>
      <c r="BDJ19" s="127" t="e">
        <f t="shared" si="126"/>
        <v>#DIV/0!</v>
      </c>
      <c r="BDK19" s="127" t="e">
        <f t="shared" si="126"/>
        <v>#DIV/0!</v>
      </c>
      <c r="BDL19" s="127" t="e">
        <f t="shared" si="126"/>
        <v>#DIV/0!</v>
      </c>
      <c r="BDM19" s="127" t="e">
        <f t="shared" si="126"/>
        <v>#DIV/0!</v>
      </c>
      <c r="BDN19" s="127" t="e">
        <f t="shared" si="126"/>
        <v>#DIV/0!</v>
      </c>
      <c r="BDO19" s="127" t="e">
        <f t="shared" si="126"/>
        <v>#DIV/0!</v>
      </c>
      <c r="BDP19" s="127" t="e">
        <f t="shared" si="126"/>
        <v>#DIV/0!</v>
      </c>
      <c r="BDQ19" s="127" t="e">
        <f t="shared" si="126"/>
        <v>#DIV/0!</v>
      </c>
      <c r="BDR19" s="127" t="e">
        <f t="shared" si="126"/>
        <v>#DIV/0!</v>
      </c>
      <c r="BDS19" s="127" t="e">
        <f t="shared" si="126"/>
        <v>#DIV/0!</v>
      </c>
      <c r="BDT19" s="127" t="e">
        <f t="shared" si="126"/>
        <v>#DIV/0!</v>
      </c>
      <c r="BDU19" s="127" t="e">
        <f t="shared" si="126"/>
        <v>#DIV/0!</v>
      </c>
      <c r="BDV19" s="127" t="e">
        <f t="shared" si="126"/>
        <v>#DIV/0!</v>
      </c>
      <c r="BDW19" s="127" t="e">
        <f t="shared" si="126"/>
        <v>#DIV/0!</v>
      </c>
      <c r="BDX19" s="127" t="e">
        <f t="shared" si="126"/>
        <v>#DIV/0!</v>
      </c>
      <c r="BDY19" s="127" t="e">
        <f t="shared" si="126"/>
        <v>#DIV/0!</v>
      </c>
      <c r="BDZ19" s="127" t="e">
        <f t="shared" si="126"/>
        <v>#DIV/0!</v>
      </c>
      <c r="BEA19" s="127" t="e">
        <f t="shared" si="126"/>
        <v>#DIV/0!</v>
      </c>
      <c r="BEB19" s="127" t="e">
        <f t="shared" si="126"/>
        <v>#DIV/0!</v>
      </c>
      <c r="BEC19" s="127" t="e">
        <f t="shared" si="126"/>
        <v>#DIV/0!</v>
      </c>
      <c r="BED19" s="127" t="e">
        <f t="shared" si="126"/>
        <v>#DIV/0!</v>
      </c>
      <c r="BEE19" s="127" t="e">
        <f t="shared" si="126"/>
        <v>#DIV/0!</v>
      </c>
      <c r="BEF19" s="127" t="e">
        <f t="shared" si="126"/>
        <v>#DIV/0!</v>
      </c>
      <c r="BEG19" s="127" t="e">
        <f t="shared" si="126"/>
        <v>#DIV/0!</v>
      </c>
      <c r="BEH19" s="127" t="e">
        <f t="shared" si="126"/>
        <v>#DIV/0!</v>
      </c>
      <c r="BEI19" s="127" t="e">
        <f t="shared" si="126"/>
        <v>#DIV/0!</v>
      </c>
      <c r="BEJ19" s="127" t="e">
        <f t="shared" si="126"/>
        <v>#DIV/0!</v>
      </c>
      <c r="BEK19" s="127" t="e">
        <f t="shared" si="126"/>
        <v>#DIV/0!</v>
      </c>
      <c r="BEL19" s="127" t="e">
        <f t="shared" si="126"/>
        <v>#DIV/0!</v>
      </c>
      <c r="BEM19" s="127" t="e">
        <f t="shared" si="126"/>
        <v>#DIV/0!</v>
      </c>
      <c r="BEN19" s="127" t="e">
        <f t="shared" si="126"/>
        <v>#DIV/0!</v>
      </c>
      <c r="BEO19" s="127" t="e">
        <f t="shared" si="126"/>
        <v>#DIV/0!</v>
      </c>
      <c r="BEP19" s="127" t="e">
        <f t="shared" si="126"/>
        <v>#DIV/0!</v>
      </c>
      <c r="BEQ19" s="127" t="e">
        <f t="shared" si="126"/>
        <v>#DIV/0!</v>
      </c>
      <c r="BER19" s="127" t="e">
        <f t="shared" si="126"/>
        <v>#DIV/0!</v>
      </c>
      <c r="BES19" s="127" t="e">
        <f t="shared" si="126"/>
        <v>#DIV/0!</v>
      </c>
      <c r="BET19" s="127" t="e">
        <f t="shared" si="126"/>
        <v>#DIV/0!</v>
      </c>
      <c r="BEU19" s="127" t="e">
        <f t="shared" si="126"/>
        <v>#DIV/0!</v>
      </c>
      <c r="BEV19" s="127" t="e">
        <f t="shared" si="126"/>
        <v>#DIV/0!</v>
      </c>
      <c r="BEW19" s="127" t="e">
        <f>-QB19/(VE19*($B$19-300))</f>
        <v>#DIV/0!</v>
      </c>
      <c r="BEX19" s="141" t="e">
        <f t="shared" si="24"/>
        <v>#DIV/0!</v>
      </c>
      <c r="BEY19" s="125" t="e">
        <f t="shared" si="24"/>
        <v>#DIV/0!</v>
      </c>
      <c r="BEZ19" s="125" t="e">
        <f t="shared" si="24"/>
        <v>#DIV/0!</v>
      </c>
      <c r="BFA19" s="125" t="e">
        <f t="shared" si="24"/>
        <v>#DIV/0!</v>
      </c>
      <c r="BFB19" s="125" t="e">
        <f t="shared" si="24"/>
        <v>#DIV/0!</v>
      </c>
      <c r="BFC19" s="125" t="e">
        <f t="shared" si="24"/>
        <v>#DIV/0!</v>
      </c>
      <c r="BFD19" s="125" t="e">
        <f t="shared" si="24"/>
        <v>#DIV/0!</v>
      </c>
      <c r="BFE19" s="125" t="e">
        <f t="shared" si="24"/>
        <v>#DIV/0!</v>
      </c>
      <c r="BFF19" s="125" t="e">
        <f t="shared" si="24"/>
        <v>#DIV/0!</v>
      </c>
      <c r="BFG19" s="125" t="e">
        <f t="shared" si="24"/>
        <v>#DIV/0!</v>
      </c>
      <c r="BFH19" s="125" t="e">
        <f t="shared" si="24"/>
        <v>#DIV/0!</v>
      </c>
      <c r="BFI19" s="125" t="e">
        <f t="shared" si="24"/>
        <v>#DIV/0!</v>
      </c>
      <c r="BFJ19" s="125" t="e">
        <f t="shared" si="24"/>
        <v>#DIV/0!</v>
      </c>
      <c r="BFK19" s="125" t="e">
        <f t="shared" si="24"/>
        <v>#DIV/0!</v>
      </c>
      <c r="BFL19" s="125" t="e">
        <f t="shared" si="24"/>
        <v>#DIV/0!</v>
      </c>
      <c r="BFM19" s="125" t="e">
        <f t="shared" si="24"/>
        <v>#DIV/0!</v>
      </c>
      <c r="BFN19" s="125" t="e">
        <f t="shared" si="25"/>
        <v>#DIV/0!</v>
      </c>
      <c r="BFO19" s="125" t="e">
        <f t="shared" si="25"/>
        <v>#DIV/0!</v>
      </c>
      <c r="BFP19" s="125" t="e">
        <f t="shared" si="25"/>
        <v>#DIV/0!</v>
      </c>
      <c r="BFQ19" s="125" t="e">
        <f t="shared" si="25"/>
        <v>#DIV/0!</v>
      </c>
      <c r="BFR19" s="125" t="e">
        <f t="shared" si="25"/>
        <v>#DIV/0!</v>
      </c>
      <c r="BFS19" s="125" t="e">
        <f t="shared" si="25"/>
        <v>#DIV/0!</v>
      </c>
      <c r="BFT19" s="125" t="e">
        <f t="shared" si="25"/>
        <v>#DIV/0!</v>
      </c>
      <c r="BFU19" s="125" t="e">
        <f t="shared" si="25"/>
        <v>#DIV/0!</v>
      </c>
      <c r="BFV19" s="125" t="e">
        <f t="shared" si="25"/>
        <v>#DIV/0!</v>
      </c>
      <c r="BFW19" s="125" t="e">
        <f t="shared" si="25"/>
        <v>#DIV/0!</v>
      </c>
      <c r="BFX19" s="125" t="e">
        <f t="shared" si="25"/>
        <v>#DIV/0!</v>
      </c>
      <c r="BFY19" s="125" t="e">
        <f t="shared" si="25"/>
        <v>#DIV/0!</v>
      </c>
      <c r="BFZ19" s="125" t="e">
        <f t="shared" si="25"/>
        <v>#DIV/0!</v>
      </c>
      <c r="BGA19" s="125" t="e">
        <f t="shared" si="25"/>
        <v>#DIV/0!</v>
      </c>
      <c r="BGB19" s="125" t="e">
        <f t="shared" si="25"/>
        <v>#DIV/0!</v>
      </c>
      <c r="BGC19" s="125" t="e">
        <f t="shared" si="25"/>
        <v>#DIV/0!</v>
      </c>
      <c r="BGD19" s="125" t="e">
        <f t="shared" si="26"/>
        <v>#DIV/0!</v>
      </c>
      <c r="BGE19" s="125" t="e">
        <f t="shared" si="26"/>
        <v>#DIV/0!</v>
      </c>
      <c r="BGF19" s="125" t="e">
        <f t="shared" si="26"/>
        <v>#DIV/0!</v>
      </c>
      <c r="BGG19" s="125" t="e">
        <f t="shared" si="26"/>
        <v>#DIV/0!</v>
      </c>
      <c r="BGH19" s="125" t="e">
        <f t="shared" si="26"/>
        <v>#DIV/0!</v>
      </c>
      <c r="BGI19" s="125" t="e">
        <f t="shared" si="26"/>
        <v>#DIV/0!</v>
      </c>
      <c r="BGJ19" s="125" t="e">
        <f t="shared" si="26"/>
        <v>#DIV/0!</v>
      </c>
      <c r="BGK19" s="125" t="e">
        <f t="shared" si="26"/>
        <v>#DIV/0!</v>
      </c>
      <c r="BGL19" s="125" t="e">
        <f t="shared" si="26"/>
        <v>#DIV/0!</v>
      </c>
      <c r="BGM19" s="125" t="e">
        <f t="shared" si="26"/>
        <v>#DIV/0!</v>
      </c>
      <c r="BGN19" s="125" t="e">
        <f t="shared" si="26"/>
        <v>#DIV/0!</v>
      </c>
      <c r="BGO19" s="125" t="e">
        <f t="shared" si="26"/>
        <v>#DIV/0!</v>
      </c>
      <c r="BGP19" s="125" t="e">
        <f t="shared" si="26"/>
        <v>#DIV/0!</v>
      </c>
      <c r="BGQ19" s="125" t="e">
        <f t="shared" si="26"/>
        <v>#DIV/0!</v>
      </c>
      <c r="BGR19" s="125" t="e">
        <f t="shared" si="26"/>
        <v>#DIV/0!</v>
      </c>
      <c r="BGS19" s="125" t="e">
        <f t="shared" si="26"/>
        <v>#DIV/0!</v>
      </c>
      <c r="BGT19" s="125" t="e">
        <f t="shared" si="27"/>
        <v>#DIV/0!</v>
      </c>
      <c r="BGU19" s="125" t="e">
        <f t="shared" si="27"/>
        <v>#DIV/0!</v>
      </c>
      <c r="BGV19" s="125" t="e">
        <f t="shared" si="27"/>
        <v>#DIV/0!</v>
      </c>
      <c r="BGW19" s="125" t="e">
        <f t="shared" si="27"/>
        <v>#DIV/0!</v>
      </c>
      <c r="BGX19" s="125" t="e">
        <f t="shared" si="27"/>
        <v>#DIV/0!</v>
      </c>
      <c r="BGY19" s="125" t="e">
        <f t="shared" si="27"/>
        <v>#DIV/0!</v>
      </c>
      <c r="BGZ19" s="125" t="e">
        <f t="shared" si="27"/>
        <v>#DIV/0!</v>
      </c>
      <c r="BHA19" s="125" t="e">
        <f t="shared" si="27"/>
        <v>#DIV/0!</v>
      </c>
      <c r="BHB19" s="125" t="e">
        <f t="shared" si="27"/>
        <v>#DIV/0!</v>
      </c>
      <c r="BHC19" s="125" t="e">
        <f t="shared" si="27"/>
        <v>#DIV/0!</v>
      </c>
      <c r="BHD19" s="125" t="e">
        <f t="shared" si="27"/>
        <v>#DIV/0!</v>
      </c>
      <c r="BHE19" s="125" t="e">
        <f t="shared" si="27"/>
        <v>#DIV/0!</v>
      </c>
      <c r="BHF19" s="125" t="e">
        <f t="shared" si="27"/>
        <v>#DIV/0!</v>
      </c>
      <c r="BHG19" s="125" t="e">
        <f t="shared" si="27"/>
        <v>#DIV/0!</v>
      </c>
      <c r="BHH19" s="125" t="e">
        <f t="shared" si="27"/>
        <v>#DIV/0!</v>
      </c>
      <c r="BHI19" s="125" t="e">
        <f t="shared" si="27"/>
        <v>#DIV/0!</v>
      </c>
      <c r="BHJ19" s="125" t="e">
        <f t="shared" si="28"/>
        <v>#DIV/0!</v>
      </c>
      <c r="BHK19" s="125" t="e">
        <f t="shared" si="28"/>
        <v>#DIV/0!</v>
      </c>
      <c r="BHL19" s="125" t="e">
        <f t="shared" si="28"/>
        <v>#DIV/0!</v>
      </c>
      <c r="BHM19" s="125" t="e">
        <f t="shared" si="28"/>
        <v>#DIV/0!</v>
      </c>
      <c r="BHN19" s="126" t="e">
        <f t="shared" si="29"/>
        <v>#DIV/0!</v>
      </c>
      <c r="BHO19" s="126" t="e">
        <f t="shared" si="29"/>
        <v>#DIV/0!</v>
      </c>
      <c r="BHP19" s="126" t="e">
        <f t="shared" si="29"/>
        <v>#DIV/0!</v>
      </c>
      <c r="BHQ19" s="126" t="e">
        <f t="shared" si="29"/>
        <v>#DIV/0!</v>
      </c>
      <c r="BHR19" s="126" t="e">
        <f t="shared" si="29"/>
        <v>#DIV/0!</v>
      </c>
      <c r="BHS19" s="126" t="e">
        <f t="shared" si="29"/>
        <v>#DIV/0!</v>
      </c>
      <c r="BHT19" s="126" t="e">
        <f t="shared" si="29"/>
        <v>#DIV/0!</v>
      </c>
      <c r="BHU19" s="126" t="e">
        <f t="shared" si="29"/>
        <v>#DIV/0!</v>
      </c>
      <c r="BHV19" s="126" t="e">
        <f t="shared" si="29"/>
        <v>#DIV/0!</v>
      </c>
      <c r="BHW19" s="126" t="e">
        <f t="shared" si="29"/>
        <v>#DIV/0!</v>
      </c>
      <c r="BHX19" s="126" t="e">
        <f t="shared" si="29"/>
        <v>#DIV/0!</v>
      </c>
      <c r="BHY19" s="126" t="e">
        <f t="shared" si="29"/>
        <v>#DIV/0!</v>
      </c>
      <c r="BHZ19" s="126" t="e">
        <f t="shared" si="29"/>
        <v>#DIV/0!</v>
      </c>
      <c r="BIA19" s="126" t="e">
        <f t="shared" si="29"/>
        <v>#DIV/0!</v>
      </c>
      <c r="BIB19" s="126" t="e">
        <f t="shared" si="29"/>
        <v>#DIV/0!</v>
      </c>
      <c r="BIC19" s="126" t="e">
        <f t="shared" si="29"/>
        <v>#DIV/0!</v>
      </c>
      <c r="BID19" s="126" t="e">
        <f t="shared" si="30"/>
        <v>#DIV/0!</v>
      </c>
      <c r="BIE19" s="126" t="e">
        <f t="shared" si="30"/>
        <v>#DIV/0!</v>
      </c>
      <c r="BIF19" s="126" t="e">
        <f t="shared" si="30"/>
        <v>#DIV/0!</v>
      </c>
      <c r="BIG19" s="126" t="e">
        <f t="shared" si="30"/>
        <v>#DIV/0!</v>
      </c>
      <c r="BIH19" s="126" t="e">
        <f t="shared" si="30"/>
        <v>#DIV/0!</v>
      </c>
      <c r="BII19" s="126" t="e">
        <f t="shared" si="30"/>
        <v>#DIV/0!</v>
      </c>
      <c r="BIJ19" s="126" t="e">
        <f t="shared" si="30"/>
        <v>#DIV/0!</v>
      </c>
      <c r="BIK19" s="126" t="e">
        <f t="shared" si="30"/>
        <v>#DIV/0!</v>
      </c>
      <c r="BIL19" s="126" t="e">
        <f t="shared" si="30"/>
        <v>#DIV/0!</v>
      </c>
      <c r="BIM19" s="126" t="e">
        <f t="shared" si="30"/>
        <v>#DIV/0!</v>
      </c>
      <c r="BIN19" s="126" t="e">
        <f t="shared" si="30"/>
        <v>#DIV/0!</v>
      </c>
      <c r="BIO19" s="126" t="e">
        <f t="shared" si="30"/>
        <v>#DIV/0!</v>
      </c>
      <c r="BIP19" s="126" t="e">
        <f t="shared" si="30"/>
        <v>#DIV/0!</v>
      </c>
      <c r="BIQ19" s="126" t="e">
        <f t="shared" si="30"/>
        <v>#DIV/0!</v>
      </c>
      <c r="BIR19" s="126" t="e">
        <f t="shared" si="30"/>
        <v>#DIV/0!</v>
      </c>
      <c r="BIS19" s="126" t="e">
        <f t="shared" si="30"/>
        <v>#DIV/0!</v>
      </c>
      <c r="BIT19" s="126" t="e">
        <f t="shared" si="31"/>
        <v>#DIV/0!</v>
      </c>
      <c r="BIU19" s="126" t="e">
        <f t="shared" si="31"/>
        <v>#DIV/0!</v>
      </c>
      <c r="BIV19" s="126" t="e">
        <f t="shared" si="31"/>
        <v>#DIV/0!</v>
      </c>
      <c r="BIW19" s="126" t="e">
        <f t="shared" si="31"/>
        <v>#DIV/0!</v>
      </c>
      <c r="BIX19" s="126" t="e">
        <f t="shared" si="31"/>
        <v>#DIV/0!</v>
      </c>
      <c r="BIY19" s="126" t="e">
        <f t="shared" si="31"/>
        <v>#DIV/0!</v>
      </c>
      <c r="BIZ19" s="126" t="e">
        <f t="shared" si="31"/>
        <v>#DIV/0!</v>
      </c>
      <c r="BJA19" s="126" t="e">
        <f t="shared" si="31"/>
        <v>#DIV/0!</v>
      </c>
      <c r="BJB19" s="126" t="e">
        <f t="shared" si="31"/>
        <v>#DIV/0!</v>
      </c>
      <c r="BJC19" s="126" t="e">
        <f t="shared" si="31"/>
        <v>#DIV/0!</v>
      </c>
      <c r="BJD19" s="126" t="e">
        <f t="shared" si="31"/>
        <v>#DIV/0!</v>
      </c>
      <c r="BJE19" s="126" t="e">
        <f t="shared" si="31"/>
        <v>#DIV/0!</v>
      </c>
      <c r="BJF19" s="126" t="e">
        <f t="shared" si="31"/>
        <v>#DIV/0!</v>
      </c>
      <c r="BJG19" s="126" t="e">
        <f t="shared" si="31"/>
        <v>#DIV/0!</v>
      </c>
      <c r="BJH19" s="126" t="e">
        <f t="shared" si="31"/>
        <v>#DIV/0!</v>
      </c>
      <c r="BJI19" s="126" t="e">
        <f t="shared" si="31"/>
        <v>#DIV/0!</v>
      </c>
      <c r="BJJ19" s="126" t="e">
        <f t="shared" si="32"/>
        <v>#DIV/0!</v>
      </c>
      <c r="BJK19" s="126" t="e">
        <f t="shared" si="32"/>
        <v>#DIV/0!</v>
      </c>
      <c r="BJL19" s="126" t="e">
        <f t="shared" si="32"/>
        <v>#DIV/0!</v>
      </c>
      <c r="BJM19" s="126" t="e">
        <f t="shared" si="32"/>
        <v>#DIV/0!</v>
      </c>
      <c r="BJN19" s="126" t="e">
        <f t="shared" si="32"/>
        <v>#DIV/0!</v>
      </c>
      <c r="BJO19" s="126" t="e">
        <f t="shared" si="32"/>
        <v>#DIV/0!</v>
      </c>
      <c r="BJP19" s="126" t="e">
        <f t="shared" si="32"/>
        <v>#DIV/0!</v>
      </c>
      <c r="BJQ19" s="126" t="e">
        <f t="shared" si="32"/>
        <v>#DIV/0!</v>
      </c>
      <c r="BJR19" s="126" t="e">
        <f t="shared" si="32"/>
        <v>#DIV/0!</v>
      </c>
      <c r="BJS19" s="126" t="e">
        <f t="shared" si="32"/>
        <v>#DIV/0!</v>
      </c>
      <c r="BJT19" s="126" t="e">
        <f t="shared" si="32"/>
        <v>#DIV/0!</v>
      </c>
      <c r="BJU19" s="126" t="e">
        <f t="shared" si="32"/>
        <v>#DIV/0!</v>
      </c>
      <c r="BJV19" s="126" t="e">
        <f t="shared" si="32"/>
        <v>#DIV/0!</v>
      </c>
      <c r="BJW19" s="126" t="e">
        <f t="shared" si="32"/>
        <v>#DIV/0!</v>
      </c>
      <c r="BJX19" s="126" t="e">
        <f t="shared" si="32"/>
        <v>#DIV/0!</v>
      </c>
      <c r="BJY19" s="126" t="e">
        <f t="shared" si="32"/>
        <v>#DIV/0!</v>
      </c>
      <c r="BJZ19" s="126" t="e">
        <f t="shared" si="33"/>
        <v>#DIV/0!</v>
      </c>
      <c r="BKA19" s="126" t="e">
        <f t="shared" si="33"/>
        <v>#DIV/0!</v>
      </c>
      <c r="BKB19" s="126" t="e">
        <f t="shared" si="33"/>
        <v>#DIV/0!</v>
      </c>
      <c r="BKC19" s="126" t="e">
        <f t="shared" si="33"/>
        <v>#DIV/0!</v>
      </c>
      <c r="BKD19" s="161" t="e">
        <f t="shared" si="34"/>
        <v>#DIV/0!</v>
      </c>
      <c r="BKE19" s="126" t="e">
        <f t="shared" si="34"/>
        <v>#DIV/0!</v>
      </c>
      <c r="BKF19" s="126" t="e">
        <f t="shared" si="34"/>
        <v>#DIV/0!</v>
      </c>
      <c r="BKG19" s="126" t="e">
        <f t="shared" si="34"/>
        <v>#DIV/0!</v>
      </c>
      <c r="BKH19" s="126" t="e">
        <f t="shared" si="34"/>
        <v>#DIV/0!</v>
      </c>
      <c r="BKI19" s="126" t="e">
        <f t="shared" si="34"/>
        <v>#DIV/0!</v>
      </c>
      <c r="BKJ19" s="126" t="e">
        <f t="shared" si="34"/>
        <v>#DIV/0!</v>
      </c>
      <c r="BKK19" s="126" t="e">
        <f t="shared" si="34"/>
        <v>#DIV/0!</v>
      </c>
      <c r="BKL19" s="126" t="e">
        <f t="shared" si="34"/>
        <v>#DIV/0!</v>
      </c>
      <c r="BKM19" s="126" t="e">
        <f t="shared" si="34"/>
        <v>#DIV/0!</v>
      </c>
      <c r="BKN19" s="126" t="e">
        <f t="shared" si="34"/>
        <v>#DIV/0!</v>
      </c>
      <c r="BKO19" s="126" t="e">
        <f t="shared" si="34"/>
        <v>#DIV/0!</v>
      </c>
      <c r="BKP19" s="126" t="e">
        <f t="shared" si="34"/>
        <v>#DIV/0!</v>
      </c>
      <c r="BKQ19" s="126" t="e">
        <f t="shared" si="34"/>
        <v>#DIV/0!</v>
      </c>
      <c r="BKR19" s="126" t="e">
        <f t="shared" si="34"/>
        <v>#DIV/0!</v>
      </c>
      <c r="BKS19" s="126" t="e">
        <f t="shared" si="34"/>
        <v>#DIV/0!</v>
      </c>
      <c r="BKT19" s="126" t="e">
        <f t="shared" si="35"/>
        <v>#DIV/0!</v>
      </c>
      <c r="BKU19" s="126" t="e">
        <f t="shared" si="35"/>
        <v>#DIV/0!</v>
      </c>
      <c r="BKV19" s="126" t="e">
        <f t="shared" si="35"/>
        <v>#DIV/0!</v>
      </c>
      <c r="BKW19" s="126" t="e">
        <f t="shared" si="35"/>
        <v>#DIV/0!</v>
      </c>
      <c r="BKX19" s="126" t="e">
        <f t="shared" si="35"/>
        <v>#DIV/0!</v>
      </c>
      <c r="BKY19" s="126" t="e">
        <f t="shared" si="35"/>
        <v>#DIV/0!</v>
      </c>
      <c r="BKZ19" s="126" t="e">
        <f t="shared" si="35"/>
        <v>#DIV/0!</v>
      </c>
      <c r="BLA19" s="126" t="e">
        <f t="shared" si="35"/>
        <v>#DIV/0!</v>
      </c>
      <c r="BLB19" s="126" t="e">
        <f t="shared" si="35"/>
        <v>#DIV/0!</v>
      </c>
      <c r="BLC19" s="126" t="e">
        <f t="shared" si="35"/>
        <v>#DIV/0!</v>
      </c>
      <c r="BLD19" s="126" t="e">
        <f t="shared" si="35"/>
        <v>#DIV/0!</v>
      </c>
      <c r="BLE19" s="126" t="e">
        <f t="shared" si="35"/>
        <v>#DIV/0!</v>
      </c>
      <c r="BLF19" s="126" t="e">
        <f t="shared" si="35"/>
        <v>#DIV/0!</v>
      </c>
      <c r="BLG19" s="126" t="e">
        <f t="shared" si="35"/>
        <v>#DIV/0!</v>
      </c>
      <c r="BLH19" s="126" t="e">
        <f t="shared" si="35"/>
        <v>#DIV/0!</v>
      </c>
      <c r="BLI19" s="126" t="e">
        <f t="shared" si="35"/>
        <v>#DIV/0!</v>
      </c>
      <c r="BLJ19" s="126" t="e">
        <f t="shared" si="36"/>
        <v>#DIV/0!</v>
      </c>
      <c r="BLK19" s="126" t="e">
        <f t="shared" si="36"/>
        <v>#DIV/0!</v>
      </c>
      <c r="BLL19" s="126" t="e">
        <f t="shared" si="36"/>
        <v>#DIV/0!</v>
      </c>
      <c r="BLM19" s="126" t="e">
        <f t="shared" si="36"/>
        <v>#DIV/0!</v>
      </c>
      <c r="BLN19" s="126" t="e">
        <f t="shared" si="36"/>
        <v>#DIV/0!</v>
      </c>
      <c r="BLO19" s="126" t="e">
        <f t="shared" si="36"/>
        <v>#DIV/0!</v>
      </c>
      <c r="BLP19" s="126" t="e">
        <f t="shared" si="36"/>
        <v>#DIV/0!</v>
      </c>
      <c r="BLQ19" s="126" t="e">
        <f t="shared" si="36"/>
        <v>#DIV/0!</v>
      </c>
      <c r="BLR19" s="126" t="e">
        <f t="shared" si="36"/>
        <v>#DIV/0!</v>
      </c>
      <c r="BLS19" s="126" t="e">
        <f t="shared" si="36"/>
        <v>#DIV/0!</v>
      </c>
      <c r="BLT19" s="126" t="e">
        <f t="shared" si="36"/>
        <v>#DIV/0!</v>
      </c>
      <c r="BLU19" s="126" t="e">
        <f t="shared" si="36"/>
        <v>#DIV/0!</v>
      </c>
      <c r="BLV19" s="126" t="e">
        <f t="shared" si="36"/>
        <v>#DIV/0!</v>
      </c>
      <c r="BLW19" s="126" t="e">
        <f t="shared" si="36"/>
        <v>#DIV/0!</v>
      </c>
      <c r="BLX19" s="126" t="e">
        <f t="shared" si="36"/>
        <v>#DIV/0!</v>
      </c>
      <c r="BLY19" s="126" t="e">
        <f t="shared" si="36"/>
        <v>#DIV/0!</v>
      </c>
      <c r="BLZ19" s="126" t="e">
        <f t="shared" si="37"/>
        <v>#DIV/0!</v>
      </c>
      <c r="BMA19" s="126" t="e">
        <f t="shared" si="37"/>
        <v>#DIV/0!</v>
      </c>
      <c r="BMB19" s="126" t="e">
        <f t="shared" si="37"/>
        <v>#DIV/0!</v>
      </c>
      <c r="BMC19" s="126" t="e">
        <f t="shared" si="37"/>
        <v>#DIV/0!</v>
      </c>
      <c r="BMD19" s="126" t="e">
        <f t="shared" si="37"/>
        <v>#DIV/0!</v>
      </c>
      <c r="BME19" s="126" t="e">
        <f t="shared" si="37"/>
        <v>#DIV/0!</v>
      </c>
      <c r="BMF19" s="126" t="e">
        <f t="shared" si="37"/>
        <v>#DIV/0!</v>
      </c>
      <c r="BMG19" s="126" t="e">
        <f t="shared" si="37"/>
        <v>#DIV/0!</v>
      </c>
      <c r="BMH19" s="126" t="e">
        <f t="shared" si="37"/>
        <v>#DIV/0!</v>
      </c>
      <c r="BMI19" s="126" t="e">
        <f t="shared" si="37"/>
        <v>#DIV/0!</v>
      </c>
      <c r="BMJ19" s="126" t="e">
        <f t="shared" si="37"/>
        <v>#DIV/0!</v>
      </c>
      <c r="BMK19" s="126" t="e">
        <f t="shared" si="37"/>
        <v>#DIV/0!</v>
      </c>
      <c r="BML19" s="126" t="e">
        <f t="shared" si="37"/>
        <v>#DIV/0!</v>
      </c>
      <c r="BMM19" s="126" t="e">
        <f t="shared" si="37"/>
        <v>#DIV/0!</v>
      </c>
      <c r="BMN19" s="126" t="e">
        <f t="shared" si="37"/>
        <v>#DIV/0!</v>
      </c>
      <c r="BMO19" s="126" t="e">
        <f t="shared" si="37"/>
        <v>#DIV/0!</v>
      </c>
      <c r="BMP19" s="126" t="e">
        <f t="shared" si="38"/>
        <v>#DIV/0!</v>
      </c>
      <c r="BMQ19" s="126" t="e">
        <f t="shared" si="38"/>
        <v>#DIV/0!</v>
      </c>
      <c r="BMR19" s="126" t="e">
        <f t="shared" si="38"/>
        <v>#DIV/0!</v>
      </c>
      <c r="BMS19" s="126" t="e">
        <f t="shared" si="38"/>
        <v>#DIV/0!</v>
      </c>
      <c r="BMT19" s="163" t="e">
        <f t="shared" si="39"/>
        <v>#DIV/0!</v>
      </c>
      <c r="BMU19" s="127" t="e">
        <f t="shared" si="39"/>
        <v>#DIV/0!</v>
      </c>
      <c r="BMV19" s="127" t="e">
        <f t="shared" si="39"/>
        <v>#DIV/0!</v>
      </c>
      <c r="BMW19" s="127" t="e">
        <f t="shared" si="39"/>
        <v>#DIV/0!</v>
      </c>
      <c r="BMX19" s="127" t="e">
        <f t="shared" si="39"/>
        <v>#DIV/0!</v>
      </c>
      <c r="BMY19" s="127" t="e">
        <f t="shared" si="39"/>
        <v>#DIV/0!</v>
      </c>
      <c r="BMZ19" s="127" t="e">
        <f t="shared" si="39"/>
        <v>#DIV/0!</v>
      </c>
      <c r="BNA19" s="127" t="e">
        <f t="shared" si="39"/>
        <v>#DIV/0!</v>
      </c>
      <c r="BNB19" s="127" t="e">
        <f t="shared" si="39"/>
        <v>#DIV/0!</v>
      </c>
      <c r="BNC19" s="127" t="e">
        <f t="shared" si="39"/>
        <v>#DIV/0!</v>
      </c>
      <c r="BND19" s="127" t="e">
        <f t="shared" si="39"/>
        <v>#DIV/0!</v>
      </c>
      <c r="BNE19" s="127" t="e">
        <f t="shared" si="39"/>
        <v>#DIV/0!</v>
      </c>
      <c r="BNF19" s="127" t="e">
        <f t="shared" si="39"/>
        <v>#DIV/0!</v>
      </c>
      <c r="BNG19" s="127" t="e">
        <f t="shared" si="39"/>
        <v>#DIV/0!</v>
      </c>
      <c r="BNH19" s="127" t="e">
        <f t="shared" si="39"/>
        <v>#DIV/0!</v>
      </c>
      <c r="BNI19" s="127" t="e">
        <f t="shared" si="39"/>
        <v>#DIV/0!</v>
      </c>
      <c r="BNJ19" s="127" t="e">
        <f t="shared" si="40"/>
        <v>#DIV/0!</v>
      </c>
      <c r="BNK19" s="127" t="e">
        <f t="shared" si="40"/>
        <v>#DIV/0!</v>
      </c>
      <c r="BNL19" s="127" t="e">
        <f t="shared" si="40"/>
        <v>#DIV/0!</v>
      </c>
      <c r="BNM19" s="127" t="e">
        <f t="shared" si="40"/>
        <v>#DIV/0!</v>
      </c>
      <c r="BNN19" s="127" t="e">
        <f t="shared" si="40"/>
        <v>#DIV/0!</v>
      </c>
      <c r="BNO19" s="127" t="e">
        <f t="shared" si="40"/>
        <v>#DIV/0!</v>
      </c>
      <c r="BNP19" s="127" t="e">
        <f t="shared" si="40"/>
        <v>#DIV/0!</v>
      </c>
      <c r="BNQ19" s="127" t="e">
        <f t="shared" si="40"/>
        <v>#DIV/0!</v>
      </c>
      <c r="BNR19" s="127" t="e">
        <f t="shared" si="40"/>
        <v>#DIV/0!</v>
      </c>
      <c r="BNS19" s="127" t="e">
        <f t="shared" si="40"/>
        <v>#DIV/0!</v>
      </c>
      <c r="BNT19" s="127" t="e">
        <f t="shared" si="40"/>
        <v>#DIV/0!</v>
      </c>
      <c r="BNU19" s="127" t="e">
        <f t="shared" si="40"/>
        <v>#DIV/0!</v>
      </c>
      <c r="BNV19" s="127" t="e">
        <f t="shared" si="40"/>
        <v>#DIV/0!</v>
      </c>
      <c r="BNW19" s="127" t="e">
        <f t="shared" si="40"/>
        <v>#DIV/0!</v>
      </c>
      <c r="BNX19" s="127" t="e">
        <f t="shared" si="40"/>
        <v>#DIV/0!</v>
      </c>
      <c r="BNY19" s="127" t="e">
        <f t="shared" si="40"/>
        <v>#DIV/0!</v>
      </c>
      <c r="BNZ19" s="127" t="e">
        <f t="shared" si="41"/>
        <v>#DIV/0!</v>
      </c>
      <c r="BOA19" s="127" t="e">
        <f t="shared" si="41"/>
        <v>#DIV/0!</v>
      </c>
      <c r="BOB19" s="127" t="e">
        <f t="shared" si="41"/>
        <v>#DIV/0!</v>
      </c>
      <c r="BOC19" s="127" t="e">
        <f t="shared" si="41"/>
        <v>#DIV/0!</v>
      </c>
      <c r="BOD19" s="127" t="e">
        <f t="shared" si="41"/>
        <v>#DIV/0!</v>
      </c>
      <c r="BOE19" s="127" t="e">
        <f t="shared" si="41"/>
        <v>#DIV/0!</v>
      </c>
      <c r="BOF19" s="127" t="e">
        <f t="shared" si="41"/>
        <v>#DIV/0!</v>
      </c>
      <c r="BOG19" s="127" t="e">
        <f t="shared" si="41"/>
        <v>#DIV/0!</v>
      </c>
      <c r="BOH19" s="127" t="e">
        <f t="shared" si="41"/>
        <v>#DIV/0!</v>
      </c>
      <c r="BOI19" s="127" t="e">
        <f t="shared" si="41"/>
        <v>#DIV/0!</v>
      </c>
      <c r="BOJ19" s="127" t="e">
        <f t="shared" si="41"/>
        <v>#DIV/0!</v>
      </c>
      <c r="BOK19" s="127" t="e">
        <f t="shared" si="41"/>
        <v>#DIV/0!</v>
      </c>
      <c r="BOL19" s="127" t="e">
        <f t="shared" si="41"/>
        <v>#DIV/0!</v>
      </c>
      <c r="BOM19" s="127" t="e">
        <f t="shared" si="41"/>
        <v>#DIV/0!</v>
      </c>
      <c r="BON19" s="127" t="e">
        <f t="shared" si="41"/>
        <v>#DIV/0!</v>
      </c>
      <c r="BOO19" s="127" t="e">
        <f t="shared" si="41"/>
        <v>#DIV/0!</v>
      </c>
      <c r="BOP19" s="127" t="e">
        <f t="shared" si="42"/>
        <v>#DIV/0!</v>
      </c>
      <c r="BOQ19" s="127" t="e">
        <f t="shared" si="42"/>
        <v>#DIV/0!</v>
      </c>
      <c r="BOR19" s="127" t="e">
        <f t="shared" si="42"/>
        <v>#DIV/0!</v>
      </c>
      <c r="BOS19" s="127" t="e">
        <f t="shared" si="42"/>
        <v>#DIV/0!</v>
      </c>
      <c r="BOT19" s="127" t="e">
        <f t="shared" si="42"/>
        <v>#DIV/0!</v>
      </c>
      <c r="BOU19" s="127" t="e">
        <f t="shared" si="42"/>
        <v>#DIV/0!</v>
      </c>
      <c r="BOV19" s="127" t="e">
        <f t="shared" si="42"/>
        <v>#DIV/0!</v>
      </c>
      <c r="BOW19" s="127" t="e">
        <f t="shared" si="42"/>
        <v>#DIV/0!</v>
      </c>
      <c r="BOX19" s="127" t="e">
        <f t="shared" si="42"/>
        <v>#DIV/0!</v>
      </c>
      <c r="BOY19" s="127" t="e">
        <f t="shared" si="42"/>
        <v>#DIV/0!</v>
      </c>
      <c r="BOZ19" s="127" t="e">
        <f t="shared" si="42"/>
        <v>#DIV/0!</v>
      </c>
      <c r="BPA19" s="127" t="e">
        <f t="shared" si="42"/>
        <v>#DIV/0!</v>
      </c>
      <c r="BPB19" s="127" t="e">
        <f t="shared" si="42"/>
        <v>#DIV/0!</v>
      </c>
      <c r="BPC19" s="127" t="e">
        <f t="shared" si="42"/>
        <v>#DIV/0!</v>
      </c>
      <c r="BPD19" s="127" t="e">
        <f t="shared" si="42"/>
        <v>#DIV/0!</v>
      </c>
      <c r="BPE19" s="127" t="e">
        <f t="shared" si="42"/>
        <v>#DIV/0!</v>
      </c>
      <c r="BPF19" s="127" t="e">
        <f t="shared" si="43"/>
        <v>#DIV/0!</v>
      </c>
      <c r="BPG19" s="127" t="e">
        <f t="shared" si="43"/>
        <v>#DIV/0!</v>
      </c>
      <c r="BPH19" s="127" t="e">
        <f t="shared" si="43"/>
        <v>#DIV/0!</v>
      </c>
      <c r="BPI19" s="127" t="e">
        <f t="shared" si="43"/>
        <v>#DIV/0!</v>
      </c>
      <c r="BPJ19" s="141">
        <f t="shared" si="44"/>
        <v>0</v>
      </c>
      <c r="BPK19" s="125">
        <f t="shared" si="44"/>
        <v>0</v>
      </c>
      <c r="BPL19" s="125">
        <f t="shared" si="44"/>
        <v>0</v>
      </c>
      <c r="BPM19" s="125">
        <f t="shared" si="44"/>
        <v>0</v>
      </c>
      <c r="BPN19" s="125">
        <f t="shared" si="44"/>
        <v>0</v>
      </c>
      <c r="BPO19" s="125">
        <f t="shared" si="44"/>
        <v>0</v>
      </c>
      <c r="BPP19" s="125">
        <f t="shared" si="44"/>
        <v>0</v>
      </c>
      <c r="BPQ19" s="125">
        <f t="shared" si="44"/>
        <v>0</v>
      </c>
      <c r="BPR19" s="125">
        <f t="shared" si="44"/>
        <v>0</v>
      </c>
      <c r="BPS19" s="125">
        <f t="shared" si="44"/>
        <v>0</v>
      </c>
      <c r="BPT19" s="125">
        <f t="shared" si="44"/>
        <v>0</v>
      </c>
      <c r="BPU19" s="125">
        <f t="shared" si="44"/>
        <v>0</v>
      </c>
      <c r="BPV19" s="125">
        <f t="shared" si="44"/>
        <v>0</v>
      </c>
      <c r="BPW19" s="125">
        <f t="shared" si="44"/>
        <v>0</v>
      </c>
      <c r="BPX19" s="125">
        <f t="shared" si="44"/>
        <v>0</v>
      </c>
      <c r="BPY19" s="125">
        <f t="shared" si="44"/>
        <v>0</v>
      </c>
      <c r="BPZ19" s="125">
        <f t="shared" si="45"/>
        <v>0</v>
      </c>
      <c r="BQA19" s="125">
        <f t="shared" si="45"/>
        <v>0</v>
      </c>
      <c r="BQB19" s="125">
        <f t="shared" si="45"/>
        <v>0</v>
      </c>
      <c r="BQC19" s="125">
        <f t="shared" si="45"/>
        <v>0</v>
      </c>
      <c r="BQD19" s="125">
        <f t="shared" si="45"/>
        <v>0</v>
      </c>
      <c r="BQE19" s="125">
        <f t="shared" si="45"/>
        <v>0</v>
      </c>
      <c r="BQF19" s="125">
        <f t="shared" si="45"/>
        <v>0</v>
      </c>
      <c r="BQG19" s="125">
        <f t="shared" si="45"/>
        <v>0</v>
      </c>
      <c r="BQH19" s="125">
        <f t="shared" si="45"/>
        <v>0</v>
      </c>
      <c r="BQI19" s="125">
        <f t="shared" si="45"/>
        <v>0</v>
      </c>
      <c r="BQJ19" s="125">
        <f t="shared" si="45"/>
        <v>0</v>
      </c>
      <c r="BQK19" s="125">
        <f t="shared" si="45"/>
        <v>0</v>
      </c>
      <c r="BQL19" s="125">
        <f t="shared" si="45"/>
        <v>0</v>
      </c>
      <c r="BQM19" s="125">
        <f t="shared" si="45"/>
        <v>0</v>
      </c>
      <c r="BQN19" s="125">
        <f t="shared" si="45"/>
        <v>0</v>
      </c>
      <c r="BQO19" s="125">
        <f t="shared" si="45"/>
        <v>0</v>
      </c>
      <c r="BQP19" s="125">
        <f t="shared" si="46"/>
        <v>0</v>
      </c>
      <c r="BQQ19" s="125">
        <f t="shared" si="46"/>
        <v>0</v>
      </c>
      <c r="BQR19" s="125">
        <f t="shared" si="46"/>
        <v>0</v>
      </c>
      <c r="BQS19" s="125">
        <f t="shared" si="46"/>
        <v>0</v>
      </c>
      <c r="BQT19" s="125">
        <f t="shared" si="46"/>
        <v>0</v>
      </c>
      <c r="BQU19" s="125">
        <f t="shared" si="46"/>
        <v>0</v>
      </c>
      <c r="BQV19" s="125">
        <f t="shared" si="46"/>
        <v>0</v>
      </c>
      <c r="BQW19" s="125">
        <f t="shared" si="46"/>
        <v>0</v>
      </c>
      <c r="BQX19" s="125">
        <f t="shared" si="46"/>
        <v>0</v>
      </c>
      <c r="BQY19" s="125">
        <f t="shared" si="46"/>
        <v>0</v>
      </c>
      <c r="BQZ19" s="125">
        <f t="shared" si="46"/>
        <v>0</v>
      </c>
      <c r="BRA19" s="125">
        <f t="shared" si="46"/>
        <v>0</v>
      </c>
      <c r="BRB19" s="125">
        <f t="shared" si="46"/>
        <v>0</v>
      </c>
      <c r="BRC19" s="125">
        <f t="shared" si="46"/>
        <v>0</v>
      </c>
      <c r="BRD19" s="125">
        <f t="shared" si="46"/>
        <v>0</v>
      </c>
      <c r="BRE19" s="125">
        <f t="shared" si="46"/>
        <v>0</v>
      </c>
      <c r="BRF19" s="125">
        <f t="shared" si="47"/>
        <v>0</v>
      </c>
      <c r="BRG19" s="125">
        <f t="shared" si="47"/>
        <v>0</v>
      </c>
      <c r="BRH19" s="125">
        <f t="shared" si="47"/>
        <v>0</v>
      </c>
      <c r="BRI19" s="125">
        <f t="shared" si="47"/>
        <v>0</v>
      </c>
      <c r="BRJ19" s="125">
        <f t="shared" si="47"/>
        <v>0</v>
      </c>
      <c r="BRK19" s="125">
        <f t="shared" si="47"/>
        <v>0</v>
      </c>
      <c r="BRL19" s="125">
        <f t="shared" si="47"/>
        <v>0</v>
      </c>
      <c r="BRM19" s="125">
        <f t="shared" si="47"/>
        <v>0</v>
      </c>
      <c r="BRN19" s="125">
        <f t="shared" si="47"/>
        <v>0</v>
      </c>
      <c r="BRO19" s="125">
        <f t="shared" si="47"/>
        <v>0</v>
      </c>
      <c r="BRP19" s="125">
        <f t="shared" si="47"/>
        <v>0</v>
      </c>
      <c r="BRQ19" s="125">
        <f t="shared" si="47"/>
        <v>0</v>
      </c>
      <c r="BRR19" s="125">
        <f t="shared" si="47"/>
        <v>0</v>
      </c>
      <c r="BRS19" s="125">
        <f t="shared" si="47"/>
        <v>0</v>
      </c>
      <c r="BRT19" s="125">
        <f t="shared" si="47"/>
        <v>0</v>
      </c>
      <c r="BRU19" s="125">
        <f t="shared" si="47"/>
        <v>0</v>
      </c>
      <c r="BRV19" s="125">
        <f t="shared" si="48"/>
        <v>0</v>
      </c>
      <c r="BRW19" s="125">
        <f t="shared" si="48"/>
        <v>0</v>
      </c>
      <c r="BRX19" s="125">
        <f t="shared" si="48"/>
        <v>0</v>
      </c>
      <c r="BRY19" s="125">
        <f t="shared" si="48"/>
        <v>0</v>
      </c>
      <c r="BRZ19" s="141" t="e">
        <f t="shared" si="49"/>
        <v>#DIV/0!</v>
      </c>
      <c r="BSA19" s="125" t="e">
        <f t="shared" si="49"/>
        <v>#DIV/0!</v>
      </c>
      <c r="BSB19" s="125" t="e">
        <f t="shared" si="49"/>
        <v>#DIV/0!</v>
      </c>
      <c r="BSC19" s="125" t="e">
        <f t="shared" si="49"/>
        <v>#DIV/0!</v>
      </c>
      <c r="BSD19" s="125" t="e">
        <f t="shared" si="49"/>
        <v>#DIV/0!</v>
      </c>
      <c r="BSE19" s="125" t="e">
        <f t="shared" si="49"/>
        <v>#DIV/0!</v>
      </c>
      <c r="BSF19" s="125" t="e">
        <f t="shared" si="49"/>
        <v>#DIV/0!</v>
      </c>
      <c r="BSG19" s="125" t="e">
        <f t="shared" si="49"/>
        <v>#DIV/0!</v>
      </c>
      <c r="BSH19" s="125" t="e">
        <f t="shared" si="49"/>
        <v>#DIV/0!</v>
      </c>
      <c r="BSI19" s="125" t="e">
        <f t="shared" si="49"/>
        <v>#DIV/0!</v>
      </c>
      <c r="BSJ19" s="125" t="e">
        <f t="shared" si="49"/>
        <v>#DIV/0!</v>
      </c>
      <c r="BSK19" s="125" t="e">
        <f t="shared" si="49"/>
        <v>#DIV/0!</v>
      </c>
      <c r="BSL19" s="125" t="e">
        <f t="shared" si="49"/>
        <v>#DIV/0!</v>
      </c>
      <c r="BSM19" s="125" t="e">
        <f t="shared" si="49"/>
        <v>#DIV/0!</v>
      </c>
      <c r="BSN19" s="125" t="e">
        <f t="shared" si="49"/>
        <v>#DIV/0!</v>
      </c>
      <c r="BSO19" s="125" t="e">
        <f t="shared" si="49"/>
        <v>#DIV/0!</v>
      </c>
      <c r="BSP19" s="125" t="e">
        <f t="shared" si="50"/>
        <v>#DIV/0!</v>
      </c>
      <c r="BSQ19" s="125" t="e">
        <f t="shared" si="50"/>
        <v>#DIV/0!</v>
      </c>
      <c r="BSR19" s="125" t="e">
        <f t="shared" si="50"/>
        <v>#DIV/0!</v>
      </c>
      <c r="BSS19" s="125" t="e">
        <f t="shared" si="50"/>
        <v>#DIV/0!</v>
      </c>
      <c r="BST19" s="125" t="e">
        <f t="shared" si="50"/>
        <v>#DIV/0!</v>
      </c>
      <c r="BSU19" s="125" t="e">
        <f t="shared" si="50"/>
        <v>#DIV/0!</v>
      </c>
      <c r="BSV19" s="125" t="e">
        <f t="shared" si="50"/>
        <v>#DIV/0!</v>
      </c>
      <c r="BSW19" s="125" t="e">
        <f t="shared" si="50"/>
        <v>#DIV/0!</v>
      </c>
      <c r="BSX19" s="125" t="e">
        <f t="shared" si="50"/>
        <v>#DIV/0!</v>
      </c>
      <c r="BSY19" s="125" t="e">
        <f t="shared" si="50"/>
        <v>#DIV/0!</v>
      </c>
      <c r="BSZ19" s="125" t="e">
        <f t="shared" si="50"/>
        <v>#DIV/0!</v>
      </c>
      <c r="BTA19" s="125" t="e">
        <f t="shared" si="50"/>
        <v>#DIV/0!</v>
      </c>
      <c r="BTB19" s="125" t="e">
        <f t="shared" si="50"/>
        <v>#DIV/0!</v>
      </c>
      <c r="BTC19" s="125" t="e">
        <f t="shared" si="50"/>
        <v>#DIV/0!</v>
      </c>
      <c r="BTD19" s="125" t="e">
        <f t="shared" si="50"/>
        <v>#DIV/0!</v>
      </c>
      <c r="BTE19" s="125" t="e">
        <f t="shared" si="50"/>
        <v>#DIV/0!</v>
      </c>
      <c r="BTF19" s="125" t="e">
        <f t="shared" si="51"/>
        <v>#DIV/0!</v>
      </c>
      <c r="BTG19" s="125" t="e">
        <f t="shared" si="51"/>
        <v>#DIV/0!</v>
      </c>
      <c r="BTH19" s="125" t="e">
        <f t="shared" si="51"/>
        <v>#DIV/0!</v>
      </c>
      <c r="BTI19" s="125" t="e">
        <f t="shared" si="51"/>
        <v>#DIV/0!</v>
      </c>
      <c r="BTJ19" s="125" t="e">
        <f t="shared" si="51"/>
        <v>#DIV/0!</v>
      </c>
      <c r="BTK19" s="125" t="e">
        <f t="shared" si="51"/>
        <v>#DIV/0!</v>
      </c>
      <c r="BTL19" s="125" t="e">
        <f t="shared" si="51"/>
        <v>#DIV/0!</v>
      </c>
      <c r="BTM19" s="125" t="e">
        <f t="shared" si="51"/>
        <v>#DIV/0!</v>
      </c>
      <c r="BTN19" s="125" t="e">
        <f t="shared" si="51"/>
        <v>#DIV/0!</v>
      </c>
      <c r="BTO19" s="125" t="e">
        <f t="shared" si="51"/>
        <v>#DIV/0!</v>
      </c>
      <c r="BTP19" s="125" t="e">
        <f t="shared" si="51"/>
        <v>#DIV/0!</v>
      </c>
      <c r="BTQ19" s="125" t="e">
        <f t="shared" si="51"/>
        <v>#DIV/0!</v>
      </c>
      <c r="BTR19" s="125" t="e">
        <f t="shared" si="51"/>
        <v>#DIV/0!</v>
      </c>
      <c r="BTS19" s="125" t="e">
        <f t="shared" si="51"/>
        <v>#DIV/0!</v>
      </c>
      <c r="BTT19" s="125" t="e">
        <f t="shared" si="51"/>
        <v>#DIV/0!</v>
      </c>
      <c r="BTU19" s="125" t="e">
        <f t="shared" si="51"/>
        <v>#DIV/0!</v>
      </c>
      <c r="BTV19" s="125" t="e">
        <f t="shared" si="52"/>
        <v>#DIV/0!</v>
      </c>
      <c r="BTW19" s="125" t="e">
        <f t="shared" si="52"/>
        <v>#DIV/0!</v>
      </c>
      <c r="BTX19" s="125" t="e">
        <f t="shared" si="52"/>
        <v>#DIV/0!</v>
      </c>
      <c r="BTY19" s="125" t="e">
        <f t="shared" si="52"/>
        <v>#DIV/0!</v>
      </c>
      <c r="BTZ19" s="125" t="e">
        <f t="shared" si="52"/>
        <v>#DIV/0!</v>
      </c>
      <c r="BUA19" s="125" t="e">
        <f t="shared" si="52"/>
        <v>#DIV/0!</v>
      </c>
      <c r="BUB19" s="125" t="e">
        <f t="shared" si="52"/>
        <v>#DIV/0!</v>
      </c>
      <c r="BUC19" s="125" t="e">
        <f t="shared" si="52"/>
        <v>#DIV/0!</v>
      </c>
      <c r="BUD19" s="125" t="e">
        <f t="shared" si="52"/>
        <v>#DIV/0!</v>
      </c>
      <c r="BUE19" s="125" t="e">
        <f t="shared" si="52"/>
        <v>#DIV/0!</v>
      </c>
      <c r="BUF19" s="125" t="e">
        <f t="shared" si="52"/>
        <v>#DIV/0!</v>
      </c>
      <c r="BUG19" s="125" t="e">
        <f t="shared" si="52"/>
        <v>#DIV/0!</v>
      </c>
      <c r="BUH19" s="125" t="e">
        <f t="shared" si="52"/>
        <v>#DIV/0!</v>
      </c>
      <c r="BUI19" s="125" t="e">
        <f t="shared" si="52"/>
        <v>#DIV/0!</v>
      </c>
      <c r="BUJ19" s="125" t="e">
        <f t="shared" si="52"/>
        <v>#DIV/0!</v>
      </c>
      <c r="BUK19" s="125" t="e">
        <f t="shared" si="52"/>
        <v>#DIV/0!</v>
      </c>
      <c r="BUL19" s="125" t="e">
        <f t="shared" si="53"/>
        <v>#DIV/0!</v>
      </c>
      <c r="BUM19" s="125" t="e">
        <f t="shared" si="53"/>
        <v>#DIV/0!</v>
      </c>
      <c r="BUN19" s="125" t="e">
        <f t="shared" si="53"/>
        <v>#DIV/0!</v>
      </c>
      <c r="BUO19" s="125" t="e">
        <f t="shared" si="53"/>
        <v>#DIV/0!</v>
      </c>
      <c r="BUP19" s="163" t="e">
        <f t="shared" si="54"/>
        <v>#DIV/0!</v>
      </c>
      <c r="BUQ19" s="127" t="e">
        <f t="shared" si="54"/>
        <v>#DIV/0!</v>
      </c>
      <c r="BUR19" s="127" t="e">
        <f t="shared" si="54"/>
        <v>#DIV/0!</v>
      </c>
      <c r="BUS19" s="127" t="e">
        <f t="shared" si="54"/>
        <v>#DIV/0!</v>
      </c>
      <c r="BUT19" s="127" t="e">
        <f t="shared" si="54"/>
        <v>#DIV/0!</v>
      </c>
      <c r="BUU19" s="127" t="e">
        <f t="shared" si="54"/>
        <v>#DIV/0!</v>
      </c>
      <c r="BUV19" s="127" t="e">
        <f t="shared" si="54"/>
        <v>#DIV/0!</v>
      </c>
      <c r="BUW19" s="127" t="e">
        <f t="shared" si="54"/>
        <v>#DIV/0!</v>
      </c>
      <c r="BUX19" s="127" t="e">
        <f t="shared" si="54"/>
        <v>#DIV/0!</v>
      </c>
      <c r="BUY19" s="127" t="e">
        <f t="shared" si="54"/>
        <v>#DIV/0!</v>
      </c>
      <c r="BUZ19" s="127" t="e">
        <f t="shared" si="54"/>
        <v>#DIV/0!</v>
      </c>
      <c r="BVA19" s="127" t="e">
        <f t="shared" si="54"/>
        <v>#DIV/0!</v>
      </c>
      <c r="BVB19" s="127" t="e">
        <f t="shared" si="54"/>
        <v>#DIV/0!</v>
      </c>
      <c r="BVC19" s="127" t="e">
        <f t="shared" si="54"/>
        <v>#DIV/0!</v>
      </c>
      <c r="BVD19" s="127" t="e">
        <f t="shared" si="54"/>
        <v>#DIV/0!</v>
      </c>
      <c r="BVE19" s="127" t="e">
        <f t="shared" si="54"/>
        <v>#DIV/0!</v>
      </c>
      <c r="BVF19" s="127" t="e">
        <f t="shared" si="55"/>
        <v>#DIV/0!</v>
      </c>
      <c r="BVG19" s="127" t="e">
        <f t="shared" si="55"/>
        <v>#DIV/0!</v>
      </c>
      <c r="BVH19" s="127" t="e">
        <f t="shared" si="55"/>
        <v>#DIV/0!</v>
      </c>
      <c r="BVI19" s="127" t="e">
        <f t="shared" si="55"/>
        <v>#DIV/0!</v>
      </c>
      <c r="BVJ19" s="127" t="e">
        <f t="shared" si="55"/>
        <v>#DIV/0!</v>
      </c>
      <c r="BVK19" s="127" t="e">
        <f t="shared" si="55"/>
        <v>#DIV/0!</v>
      </c>
      <c r="BVL19" s="127" t="e">
        <f t="shared" si="55"/>
        <v>#DIV/0!</v>
      </c>
      <c r="BVM19" s="127" t="e">
        <f t="shared" si="55"/>
        <v>#DIV/0!</v>
      </c>
      <c r="BVN19" s="127" t="e">
        <f t="shared" si="55"/>
        <v>#DIV/0!</v>
      </c>
      <c r="BVO19" s="127" t="e">
        <f t="shared" si="55"/>
        <v>#DIV/0!</v>
      </c>
      <c r="BVP19" s="127" t="e">
        <f t="shared" si="55"/>
        <v>#DIV/0!</v>
      </c>
      <c r="BVQ19" s="127" t="e">
        <f t="shared" si="55"/>
        <v>#DIV/0!</v>
      </c>
      <c r="BVR19" s="127" t="e">
        <f t="shared" si="55"/>
        <v>#DIV/0!</v>
      </c>
      <c r="BVS19" s="127" t="e">
        <f t="shared" si="55"/>
        <v>#DIV/0!</v>
      </c>
      <c r="BVT19" s="127" t="e">
        <f t="shared" si="55"/>
        <v>#DIV/0!</v>
      </c>
      <c r="BVU19" s="127" t="e">
        <f t="shared" si="55"/>
        <v>#DIV/0!</v>
      </c>
      <c r="BVV19" s="127" t="e">
        <f t="shared" si="56"/>
        <v>#DIV/0!</v>
      </c>
      <c r="BVW19" s="127" t="e">
        <f t="shared" si="56"/>
        <v>#DIV/0!</v>
      </c>
      <c r="BVX19" s="127" t="e">
        <f t="shared" si="56"/>
        <v>#DIV/0!</v>
      </c>
      <c r="BVY19" s="127" t="e">
        <f t="shared" si="56"/>
        <v>#DIV/0!</v>
      </c>
      <c r="BVZ19" s="127" t="e">
        <f t="shared" si="56"/>
        <v>#DIV/0!</v>
      </c>
      <c r="BWA19" s="127" t="e">
        <f t="shared" si="56"/>
        <v>#DIV/0!</v>
      </c>
      <c r="BWB19" s="127" t="e">
        <f t="shared" si="56"/>
        <v>#DIV/0!</v>
      </c>
      <c r="BWC19" s="127" t="e">
        <f t="shared" si="56"/>
        <v>#DIV/0!</v>
      </c>
      <c r="BWD19" s="127" t="e">
        <f t="shared" si="56"/>
        <v>#DIV/0!</v>
      </c>
      <c r="BWE19" s="127" t="e">
        <f t="shared" si="56"/>
        <v>#DIV/0!</v>
      </c>
      <c r="BWF19" s="127" t="e">
        <f t="shared" si="56"/>
        <v>#DIV/0!</v>
      </c>
      <c r="BWG19" s="127" t="e">
        <f t="shared" si="56"/>
        <v>#DIV/0!</v>
      </c>
      <c r="BWH19" s="127" t="e">
        <f t="shared" si="56"/>
        <v>#DIV/0!</v>
      </c>
      <c r="BWI19" s="127" t="e">
        <f t="shared" si="56"/>
        <v>#DIV/0!</v>
      </c>
      <c r="BWJ19" s="127" t="e">
        <f t="shared" si="56"/>
        <v>#DIV/0!</v>
      </c>
      <c r="BWK19" s="127" t="e">
        <f t="shared" si="56"/>
        <v>#DIV/0!</v>
      </c>
      <c r="BWL19" s="127" t="e">
        <f t="shared" si="57"/>
        <v>#DIV/0!</v>
      </c>
      <c r="BWM19" s="127" t="e">
        <f t="shared" si="57"/>
        <v>#DIV/0!</v>
      </c>
      <c r="BWN19" s="127" t="e">
        <f t="shared" si="57"/>
        <v>#DIV/0!</v>
      </c>
      <c r="BWO19" s="127" t="e">
        <f t="shared" si="57"/>
        <v>#DIV/0!</v>
      </c>
      <c r="BWP19" s="127" t="e">
        <f t="shared" si="57"/>
        <v>#DIV/0!</v>
      </c>
      <c r="BWQ19" s="127" t="e">
        <f t="shared" si="57"/>
        <v>#DIV/0!</v>
      </c>
      <c r="BWR19" s="127" t="e">
        <f t="shared" si="57"/>
        <v>#DIV/0!</v>
      </c>
      <c r="BWS19" s="127" t="e">
        <f t="shared" si="57"/>
        <v>#DIV/0!</v>
      </c>
      <c r="BWT19" s="127" t="e">
        <f t="shared" si="57"/>
        <v>#DIV/0!</v>
      </c>
      <c r="BWU19" s="127" t="e">
        <f t="shared" si="57"/>
        <v>#DIV/0!</v>
      </c>
      <c r="BWV19" s="127" t="e">
        <f t="shared" si="57"/>
        <v>#DIV/0!</v>
      </c>
      <c r="BWW19" s="127" t="e">
        <f t="shared" si="57"/>
        <v>#DIV/0!</v>
      </c>
      <c r="BWX19" s="127" t="e">
        <f t="shared" si="57"/>
        <v>#DIV/0!</v>
      </c>
      <c r="BWY19" s="127" t="e">
        <f t="shared" si="57"/>
        <v>#DIV/0!</v>
      </c>
      <c r="BWZ19" s="127" t="e">
        <f t="shared" si="57"/>
        <v>#DIV/0!</v>
      </c>
      <c r="BXA19" s="127" t="e">
        <f t="shared" si="57"/>
        <v>#DIV/0!</v>
      </c>
      <c r="BXB19" s="127" t="e">
        <f t="shared" si="58"/>
        <v>#DIV/0!</v>
      </c>
      <c r="BXC19" s="165" t="e">
        <f t="shared" si="59"/>
        <v>#DIV/0!</v>
      </c>
      <c r="BXD19" s="128" t="e">
        <f t="shared" si="59"/>
        <v>#DIV/0!</v>
      </c>
      <c r="BXE19" s="128" t="e">
        <f t="shared" si="59"/>
        <v>#DIV/0!</v>
      </c>
      <c r="BXF19" s="128" t="e">
        <f t="shared" si="59"/>
        <v>#DIV/0!</v>
      </c>
      <c r="BXG19" s="128" t="e">
        <f t="shared" si="59"/>
        <v>#DIV/0!</v>
      </c>
      <c r="BXH19" s="128" t="e">
        <f t="shared" si="59"/>
        <v>#DIV/0!</v>
      </c>
      <c r="BXI19" s="128" t="e">
        <f t="shared" si="59"/>
        <v>#DIV/0!</v>
      </c>
      <c r="BXJ19" s="128" t="e">
        <f t="shared" si="59"/>
        <v>#DIV/0!</v>
      </c>
      <c r="BXK19" s="128" t="e">
        <f t="shared" si="59"/>
        <v>#DIV/0!</v>
      </c>
      <c r="BXL19" s="128" t="e">
        <f t="shared" si="59"/>
        <v>#DIV/0!</v>
      </c>
      <c r="BXM19" s="128" t="e">
        <f t="shared" si="59"/>
        <v>#DIV/0!</v>
      </c>
      <c r="BXN19" s="128" t="e">
        <f t="shared" si="59"/>
        <v>#DIV/0!</v>
      </c>
      <c r="BXO19" s="128" t="e">
        <f t="shared" si="59"/>
        <v>#DIV/0!</v>
      </c>
      <c r="BXP19" s="128" t="e">
        <f t="shared" si="59"/>
        <v>#DIV/0!</v>
      </c>
      <c r="BXQ19" s="128" t="e">
        <f t="shared" si="59"/>
        <v>#DIV/0!</v>
      </c>
      <c r="BXR19" s="128" t="e">
        <f t="shared" si="59"/>
        <v>#DIV/0!</v>
      </c>
      <c r="BXS19" s="128" t="e">
        <f t="shared" si="60"/>
        <v>#DIV/0!</v>
      </c>
      <c r="BXT19" s="128" t="e">
        <f t="shared" si="60"/>
        <v>#DIV/0!</v>
      </c>
      <c r="BXU19" s="128" t="e">
        <f t="shared" si="60"/>
        <v>#DIV/0!</v>
      </c>
      <c r="BXV19" s="128" t="e">
        <f t="shared" si="60"/>
        <v>#DIV/0!</v>
      </c>
      <c r="BXW19" s="128" t="e">
        <f t="shared" si="60"/>
        <v>#DIV/0!</v>
      </c>
      <c r="BXX19" s="128" t="e">
        <f t="shared" si="60"/>
        <v>#DIV/0!</v>
      </c>
      <c r="BXY19" s="128" t="e">
        <f t="shared" si="60"/>
        <v>#DIV/0!</v>
      </c>
      <c r="BXZ19" s="128" t="e">
        <f t="shared" si="60"/>
        <v>#DIV/0!</v>
      </c>
      <c r="BYA19" s="128" t="e">
        <f t="shared" si="60"/>
        <v>#DIV/0!</v>
      </c>
      <c r="BYB19" s="128" t="e">
        <f t="shared" si="60"/>
        <v>#DIV/0!</v>
      </c>
      <c r="BYC19" s="128" t="e">
        <f t="shared" si="60"/>
        <v>#DIV/0!</v>
      </c>
      <c r="BYD19" s="128" t="e">
        <f t="shared" si="60"/>
        <v>#DIV/0!</v>
      </c>
      <c r="BYE19" s="128" t="e">
        <f t="shared" si="60"/>
        <v>#DIV/0!</v>
      </c>
      <c r="BYF19" s="128" t="e">
        <f t="shared" si="60"/>
        <v>#DIV/0!</v>
      </c>
      <c r="BYG19" s="128" t="e">
        <f t="shared" si="60"/>
        <v>#DIV/0!</v>
      </c>
      <c r="BYH19" s="128" t="e">
        <f t="shared" si="60"/>
        <v>#DIV/0!</v>
      </c>
      <c r="BYI19" s="128" t="e">
        <f t="shared" si="61"/>
        <v>#DIV/0!</v>
      </c>
      <c r="BYJ19" s="128" t="e">
        <f t="shared" si="61"/>
        <v>#DIV/0!</v>
      </c>
      <c r="BYK19" s="128" t="e">
        <f t="shared" si="61"/>
        <v>#DIV/0!</v>
      </c>
      <c r="BYL19" s="128" t="e">
        <f t="shared" si="61"/>
        <v>#DIV/0!</v>
      </c>
      <c r="BYM19" s="128" t="e">
        <f t="shared" si="61"/>
        <v>#DIV/0!</v>
      </c>
      <c r="BYN19" s="128" t="e">
        <f t="shared" si="61"/>
        <v>#DIV/0!</v>
      </c>
      <c r="BYO19" s="128" t="e">
        <f t="shared" si="61"/>
        <v>#DIV/0!</v>
      </c>
      <c r="BYP19" s="128" t="e">
        <f t="shared" si="61"/>
        <v>#DIV/0!</v>
      </c>
      <c r="BYQ19" s="128" t="e">
        <f t="shared" si="61"/>
        <v>#DIV/0!</v>
      </c>
      <c r="BYR19" s="128" t="e">
        <f t="shared" si="61"/>
        <v>#DIV/0!</v>
      </c>
      <c r="BYS19" s="128" t="e">
        <f t="shared" si="61"/>
        <v>#DIV/0!</v>
      </c>
      <c r="BYT19" s="128" t="e">
        <f t="shared" si="61"/>
        <v>#DIV/0!</v>
      </c>
      <c r="BYU19" s="128" t="e">
        <f t="shared" si="61"/>
        <v>#DIV/0!</v>
      </c>
      <c r="BYV19" s="128" t="e">
        <f t="shared" si="61"/>
        <v>#DIV/0!</v>
      </c>
      <c r="BYW19" s="128" t="e">
        <f t="shared" si="61"/>
        <v>#DIV/0!</v>
      </c>
      <c r="BYX19" s="128" t="e">
        <f t="shared" si="61"/>
        <v>#DIV/0!</v>
      </c>
      <c r="BYY19" s="128" t="e">
        <f t="shared" si="62"/>
        <v>#DIV/0!</v>
      </c>
      <c r="BYZ19" s="128" t="e">
        <f t="shared" si="62"/>
        <v>#DIV/0!</v>
      </c>
      <c r="BZA19" s="128" t="e">
        <f t="shared" si="62"/>
        <v>#DIV/0!</v>
      </c>
      <c r="BZB19" s="128" t="e">
        <f t="shared" si="62"/>
        <v>#DIV/0!</v>
      </c>
      <c r="BZC19" s="128" t="e">
        <f t="shared" si="62"/>
        <v>#DIV/0!</v>
      </c>
      <c r="BZD19" s="128" t="e">
        <f t="shared" si="62"/>
        <v>#DIV/0!</v>
      </c>
      <c r="BZE19" s="128" t="e">
        <f t="shared" si="62"/>
        <v>#DIV/0!</v>
      </c>
      <c r="BZF19" s="128" t="e">
        <f t="shared" si="62"/>
        <v>#DIV/0!</v>
      </c>
      <c r="BZG19" s="128" t="e">
        <f t="shared" si="62"/>
        <v>#DIV/0!</v>
      </c>
      <c r="BZH19" s="128" t="e">
        <f t="shared" si="62"/>
        <v>#DIV/0!</v>
      </c>
      <c r="BZI19" s="128" t="e">
        <f t="shared" si="62"/>
        <v>#DIV/0!</v>
      </c>
      <c r="BZJ19" s="128" t="e">
        <f t="shared" si="62"/>
        <v>#DIV/0!</v>
      </c>
      <c r="BZK19" s="128" t="e">
        <f t="shared" si="62"/>
        <v>#DIV/0!</v>
      </c>
      <c r="BZL19" s="128" t="e">
        <f t="shared" si="62"/>
        <v>#DIV/0!</v>
      </c>
      <c r="BZM19" s="128" t="e">
        <f t="shared" si="62"/>
        <v>#DIV/0!</v>
      </c>
      <c r="BZN19" s="128" t="e">
        <f t="shared" si="62"/>
        <v>#DIV/0!</v>
      </c>
      <c r="BZO19" s="128" t="e">
        <f t="shared" si="63"/>
        <v>#DIV/0!</v>
      </c>
      <c r="BZP19" s="163" t="e">
        <f t="shared" si="64"/>
        <v>#DIV/0!</v>
      </c>
      <c r="BZQ19" s="127" t="e">
        <f t="shared" si="64"/>
        <v>#DIV/0!</v>
      </c>
      <c r="BZR19" s="127" t="e">
        <f t="shared" si="64"/>
        <v>#DIV/0!</v>
      </c>
      <c r="BZS19" s="127" t="e">
        <f t="shared" si="64"/>
        <v>#DIV/0!</v>
      </c>
      <c r="BZT19" s="127" t="e">
        <f t="shared" si="64"/>
        <v>#DIV/0!</v>
      </c>
      <c r="BZU19" s="127" t="e">
        <f t="shared" si="64"/>
        <v>#DIV/0!</v>
      </c>
      <c r="BZV19" s="127" t="e">
        <f t="shared" si="64"/>
        <v>#DIV/0!</v>
      </c>
      <c r="BZW19" s="127" t="e">
        <f t="shared" si="64"/>
        <v>#DIV/0!</v>
      </c>
      <c r="BZX19" s="127" t="e">
        <f t="shared" si="64"/>
        <v>#DIV/0!</v>
      </c>
      <c r="BZY19" s="127" t="e">
        <f t="shared" si="64"/>
        <v>#DIV/0!</v>
      </c>
      <c r="BZZ19" s="127" t="e">
        <f t="shared" si="64"/>
        <v>#DIV/0!</v>
      </c>
      <c r="CAA19" s="127" t="e">
        <f t="shared" si="64"/>
        <v>#DIV/0!</v>
      </c>
      <c r="CAB19" s="127" t="e">
        <f t="shared" si="64"/>
        <v>#DIV/0!</v>
      </c>
      <c r="CAC19" s="127" t="e">
        <f t="shared" si="64"/>
        <v>#DIV/0!</v>
      </c>
      <c r="CAD19" s="127" t="e">
        <f t="shared" si="64"/>
        <v>#DIV/0!</v>
      </c>
      <c r="CAE19" s="127" t="e">
        <f t="shared" si="64"/>
        <v>#DIV/0!</v>
      </c>
      <c r="CAF19" s="127" t="e">
        <f t="shared" si="65"/>
        <v>#DIV/0!</v>
      </c>
      <c r="CAG19" s="127" t="e">
        <f t="shared" si="65"/>
        <v>#DIV/0!</v>
      </c>
      <c r="CAH19" s="127" t="e">
        <f t="shared" si="65"/>
        <v>#DIV/0!</v>
      </c>
      <c r="CAI19" s="127" t="e">
        <f t="shared" si="65"/>
        <v>#DIV/0!</v>
      </c>
      <c r="CAJ19" s="127" t="e">
        <f t="shared" si="65"/>
        <v>#DIV/0!</v>
      </c>
      <c r="CAK19" s="127" t="e">
        <f t="shared" si="65"/>
        <v>#DIV/0!</v>
      </c>
      <c r="CAL19" s="127" t="e">
        <f t="shared" si="65"/>
        <v>#DIV/0!</v>
      </c>
      <c r="CAM19" s="127" t="e">
        <f t="shared" si="65"/>
        <v>#DIV/0!</v>
      </c>
      <c r="CAN19" s="127" t="e">
        <f t="shared" si="65"/>
        <v>#DIV/0!</v>
      </c>
      <c r="CAO19" s="127" t="e">
        <f t="shared" si="65"/>
        <v>#DIV/0!</v>
      </c>
      <c r="CAP19" s="127" t="e">
        <f t="shared" si="65"/>
        <v>#DIV/0!</v>
      </c>
      <c r="CAQ19" s="127" t="e">
        <f t="shared" si="65"/>
        <v>#DIV/0!</v>
      </c>
      <c r="CAR19" s="127" t="e">
        <f t="shared" si="65"/>
        <v>#DIV/0!</v>
      </c>
      <c r="CAS19" s="127" t="e">
        <f t="shared" si="65"/>
        <v>#DIV/0!</v>
      </c>
      <c r="CAT19" s="127" t="e">
        <f t="shared" si="65"/>
        <v>#DIV/0!</v>
      </c>
      <c r="CAU19" s="127" t="e">
        <f t="shared" si="65"/>
        <v>#DIV/0!</v>
      </c>
      <c r="CAV19" s="127" t="e">
        <f t="shared" si="66"/>
        <v>#DIV/0!</v>
      </c>
      <c r="CAW19" s="127" t="e">
        <f t="shared" si="66"/>
        <v>#DIV/0!</v>
      </c>
      <c r="CAX19" s="127" t="e">
        <f t="shared" si="66"/>
        <v>#DIV/0!</v>
      </c>
      <c r="CAY19" s="127" t="e">
        <f t="shared" si="66"/>
        <v>#DIV/0!</v>
      </c>
      <c r="CAZ19" s="127" t="e">
        <f t="shared" si="66"/>
        <v>#DIV/0!</v>
      </c>
      <c r="CBA19" s="127" t="e">
        <f t="shared" si="66"/>
        <v>#DIV/0!</v>
      </c>
      <c r="CBB19" s="127" t="e">
        <f t="shared" si="66"/>
        <v>#DIV/0!</v>
      </c>
      <c r="CBC19" s="127" t="e">
        <f t="shared" si="66"/>
        <v>#DIV/0!</v>
      </c>
      <c r="CBD19" s="127" t="e">
        <f t="shared" si="66"/>
        <v>#DIV/0!</v>
      </c>
      <c r="CBE19" s="127" t="e">
        <f t="shared" si="66"/>
        <v>#DIV/0!</v>
      </c>
      <c r="CBF19" s="127" t="e">
        <f t="shared" si="66"/>
        <v>#DIV/0!</v>
      </c>
      <c r="CBG19" s="127" t="e">
        <f t="shared" si="66"/>
        <v>#DIV/0!</v>
      </c>
      <c r="CBH19" s="127" t="e">
        <f t="shared" si="66"/>
        <v>#DIV/0!</v>
      </c>
      <c r="CBI19" s="127" t="e">
        <f t="shared" si="66"/>
        <v>#DIV/0!</v>
      </c>
      <c r="CBJ19" s="127" t="e">
        <f t="shared" si="66"/>
        <v>#DIV/0!</v>
      </c>
      <c r="CBK19" s="127" t="e">
        <f t="shared" si="66"/>
        <v>#DIV/0!</v>
      </c>
      <c r="CBL19" s="127" t="e">
        <f t="shared" si="67"/>
        <v>#DIV/0!</v>
      </c>
      <c r="CBM19" s="127" t="e">
        <f t="shared" si="67"/>
        <v>#DIV/0!</v>
      </c>
      <c r="CBN19" s="127" t="e">
        <f t="shared" si="67"/>
        <v>#DIV/0!</v>
      </c>
      <c r="CBO19" s="127" t="e">
        <f t="shared" si="67"/>
        <v>#DIV/0!</v>
      </c>
      <c r="CBP19" s="127" t="e">
        <f t="shared" si="67"/>
        <v>#DIV/0!</v>
      </c>
      <c r="CBQ19" s="127" t="e">
        <f t="shared" si="67"/>
        <v>#DIV/0!</v>
      </c>
      <c r="CBR19" s="127" t="e">
        <f t="shared" si="67"/>
        <v>#DIV/0!</v>
      </c>
      <c r="CBS19" s="127" t="e">
        <f t="shared" si="67"/>
        <v>#DIV/0!</v>
      </c>
      <c r="CBT19" s="127" t="e">
        <f t="shared" si="67"/>
        <v>#DIV/0!</v>
      </c>
      <c r="CBU19" s="127" t="e">
        <f t="shared" si="67"/>
        <v>#DIV/0!</v>
      </c>
      <c r="CBV19" s="127" t="e">
        <f t="shared" si="67"/>
        <v>#DIV/0!</v>
      </c>
      <c r="CBW19" s="127" t="e">
        <f t="shared" si="67"/>
        <v>#DIV/0!</v>
      </c>
      <c r="CBX19" s="127" t="e">
        <f t="shared" si="67"/>
        <v>#DIV/0!</v>
      </c>
      <c r="CBY19" s="127" t="e">
        <f t="shared" si="67"/>
        <v>#DIV/0!</v>
      </c>
      <c r="CBZ19" s="127" t="e">
        <f t="shared" si="67"/>
        <v>#DIV/0!</v>
      </c>
      <c r="CCA19" s="127" t="e">
        <f t="shared" si="67"/>
        <v>#DIV/0!</v>
      </c>
      <c r="CCB19" s="127" t="e">
        <f t="shared" si="68"/>
        <v>#DIV/0!</v>
      </c>
      <c r="CCC19" s="163" t="e">
        <f t="shared" si="69"/>
        <v>#DIV/0!</v>
      </c>
      <c r="CCD19" s="127" t="e">
        <f t="shared" si="69"/>
        <v>#DIV/0!</v>
      </c>
      <c r="CCE19" s="127" t="e">
        <f t="shared" si="69"/>
        <v>#DIV/0!</v>
      </c>
      <c r="CCF19" s="127" t="e">
        <f t="shared" si="69"/>
        <v>#DIV/0!</v>
      </c>
      <c r="CCG19" s="127" t="e">
        <f t="shared" si="69"/>
        <v>#DIV/0!</v>
      </c>
      <c r="CCH19" s="127" t="e">
        <f t="shared" si="69"/>
        <v>#DIV/0!</v>
      </c>
      <c r="CCI19" s="127" t="e">
        <f t="shared" si="69"/>
        <v>#DIV/0!</v>
      </c>
      <c r="CCJ19" s="127" t="e">
        <f t="shared" si="69"/>
        <v>#DIV/0!</v>
      </c>
      <c r="CCK19" s="127" t="e">
        <f t="shared" si="69"/>
        <v>#DIV/0!</v>
      </c>
      <c r="CCL19" s="127" t="e">
        <f t="shared" si="69"/>
        <v>#DIV/0!</v>
      </c>
      <c r="CCM19" s="127" t="e">
        <f t="shared" si="69"/>
        <v>#DIV/0!</v>
      </c>
      <c r="CCN19" s="127" t="e">
        <f t="shared" si="69"/>
        <v>#DIV/0!</v>
      </c>
      <c r="CCO19" s="127" t="e">
        <f t="shared" si="69"/>
        <v>#DIV/0!</v>
      </c>
      <c r="CCP19" s="127" t="e">
        <f t="shared" si="69"/>
        <v>#DIV/0!</v>
      </c>
      <c r="CCQ19" s="127" t="e">
        <f t="shared" si="69"/>
        <v>#DIV/0!</v>
      </c>
      <c r="CCR19" s="127" t="e">
        <f t="shared" si="69"/>
        <v>#DIV/0!</v>
      </c>
      <c r="CCS19" s="127" t="e">
        <f t="shared" si="70"/>
        <v>#DIV/0!</v>
      </c>
      <c r="CCT19" s="127" t="e">
        <f t="shared" si="70"/>
        <v>#DIV/0!</v>
      </c>
      <c r="CCU19" s="127" t="e">
        <f t="shared" si="70"/>
        <v>#DIV/0!</v>
      </c>
      <c r="CCV19" s="127" t="e">
        <f t="shared" si="70"/>
        <v>#DIV/0!</v>
      </c>
      <c r="CCW19" s="127" t="e">
        <f t="shared" si="70"/>
        <v>#DIV/0!</v>
      </c>
      <c r="CCX19" s="127" t="e">
        <f t="shared" si="70"/>
        <v>#DIV/0!</v>
      </c>
      <c r="CCY19" s="127" t="e">
        <f t="shared" si="70"/>
        <v>#DIV/0!</v>
      </c>
      <c r="CCZ19" s="127" t="e">
        <f t="shared" si="70"/>
        <v>#DIV/0!</v>
      </c>
      <c r="CDA19" s="127" t="e">
        <f t="shared" si="70"/>
        <v>#DIV/0!</v>
      </c>
      <c r="CDB19" s="127" t="e">
        <f t="shared" si="70"/>
        <v>#DIV/0!</v>
      </c>
      <c r="CDC19" s="127" t="e">
        <f t="shared" si="70"/>
        <v>#DIV/0!</v>
      </c>
      <c r="CDD19" s="127" t="e">
        <f t="shared" si="70"/>
        <v>#DIV/0!</v>
      </c>
      <c r="CDE19" s="127" t="e">
        <f t="shared" si="70"/>
        <v>#DIV/0!</v>
      </c>
      <c r="CDF19" s="127" t="e">
        <f t="shared" si="70"/>
        <v>#DIV/0!</v>
      </c>
      <c r="CDG19" s="127" t="e">
        <f t="shared" si="70"/>
        <v>#DIV/0!</v>
      </c>
      <c r="CDH19" s="127" t="e">
        <f t="shared" si="70"/>
        <v>#DIV/0!</v>
      </c>
      <c r="CDI19" s="127" t="e">
        <f t="shared" si="71"/>
        <v>#DIV/0!</v>
      </c>
      <c r="CDJ19" s="127" t="e">
        <f t="shared" si="71"/>
        <v>#DIV/0!</v>
      </c>
      <c r="CDK19" s="127" t="e">
        <f t="shared" si="71"/>
        <v>#DIV/0!</v>
      </c>
      <c r="CDL19" s="127" t="e">
        <f t="shared" si="71"/>
        <v>#DIV/0!</v>
      </c>
      <c r="CDM19" s="127" t="e">
        <f t="shared" si="71"/>
        <v>#DIV/0!</v>
      </c>
      <c r="CDN19" s="127" t="e">
        <f t="shared" si="71"/>
        <v>#DIV/0!</v>
      </c>
      <c r="CDO19" s="127" t="e">
        <f t="shared" si="71"/>
        <v>#DIV/0!</v>
      </c>
      <c r="CDP19" s="127" t="e">
        <f t="shared" si="71"/>
        <v>#DIV/0!</v>
      </c>
      <c r="CDQ19" s="127" t="e">
        <f t="shared" si="71"/>
        <v>#DIV/0!</v>
      </c>
      <c r="CDR19" s="127" t="e">
        <f t="shared" si="71"/>
        <v>#DIV/0!</v>
      </c>
      <c r="CDS19" s="127" t="e">
        <f t="shared" si="71"/>
        <v>#DIV/0!</v>
      </c>
      <c r="CDT19" s="127" t="e">
        <f t="shared" si="71"/>
        <v>#DIV/0!</v>
      </c>
      <c r="CDU19" s="127" t="e">
        <f t="shared" si="71"/>
        <v>#DIV/0!</v>
      </c>
      <c r="CDV19" s="127" t="e">
        <f t="shared" si="71"/>
        <v>#DIV/0!</v>
      </c>
      <c r="CDW19" s="127" t="e">
        <f t="shared" si="71"/>
        <v>#DIV/0!</v>
      </c>
      <c r="CDX19" s="127" t="e">
        <f t="shared" si="71"/>
        <v>#DIV/0!</v>
      </c>
      <c r="CDY19" s="127" t="e">
        <f t="shared" si="72"/>
        <v>#DIV/0!</v>
      </c>
      <c r="CDZ19" s="127" t="e">
        <f t="shared" si="72"/>
        <v>#DIV/0!</v>
      </c>
      <c r="CEA19" s="127" t="e">
        <f t="shared" si="72"/>
        <v>#DIV/0!</v>
      </c>
      <c r="CEB19" s="127" t="e">
        <f t="shared" si="72"/>
        <v>#DIV/0!</v>
      </c>
      <c r="CEC19" s="127" t="e">
        <f t="shared" si="72"/>
        <v>#DIV/0!</v>
      </c>
      <c r="CED19" s="127" t="e">
        <f t="shared" si="72"/>
        <v>#DIV/0!</v>
      </c>
      <c r="CEE19" s="127" t="e">
        <f t="shared" si="72"/>
        <v>#DIV/0!</v>
      </c>
      <c r="CEF19" s="127" t="e">
        <f t="shared" si="72"/>
        <v>#DIV/0!</v>
      </c>
      <c r="CEG19" s="127" t="e">
        <f t="shared" si="72"/>
        <v>#DIV/0!</v>
      </c>
      <c r="CEH19" s="127" t="e">
        <f t="shared" si="72"/>
        <v>#DIV/0!</v>
      </c>
      <c r="CEI19" s="127" t="e">
        <f t="shared" si="72"/>
        <v>#DIV/0!</v>
      </c>
      <c r="CEJ19" s="127" t="e">
        <f t="shared" si="72"/>
        <v>#DIV/0!</v>
      </c>
      <c r="CEK19" s="127" t="e">
        <f t="shared" si="72"/>
        <v>#DIV/0!</v>
      </c>
      <c r="CEL19" s="127" t="e">
        <f t="shared" si="72"/>
        <v>#DIV/0!</v>
      </c>
      <c r="CEM19" s="127" t="e">
        <f t="shared" si="72"/>
        <v>#DIV/0!</v>
      </c>
      <c r="CEN19" s="127" t="e">
        <f t="shared" si="72"/>
        <v>#DIV/0!</v>
      </c>
      <c r="CEO19" s="127" t="e">
        <f t="shared" si="73"/>
        <v>#DIV/0!</v>
      </c>
      <c r="CEP19" s="163" t="e">
        <f t="shared" si="74"/>
        <v>#DIV/0!</v>
      </c>
      <c r="CEQ19" s="127" t="e">
        <f t="shared" si="74"/>
        <v>#DIV/0!</v>
      </c>
      <c r="CER19" s="127" t="e">
        <f t="shared" si="74"/>
        <v>#DIV/0!</v>
      </c>
      <c r="CES19" s="127" t="e">
        <f t="shared" si="74"/>
        <v>#DIV/0!</v>
      </c>
      <c r="CET19" s="127" t="e">
        <f t="shared" si="74"/>
        <v>#DIV/0!</v>
      </c>
      <c r="CEU19" s="127" t="e">
        <f t="shared" si="74"/>
        <v>#DIV/0!</v>
      </c>
      <c r="CEV19" s="127" t="e">
        <f t="shared" si="74"/>
        <v>#DIV/0!</v>
      </c>
      <c r="CEW19" s="127" t="e">
        <f t="shared" si="74"/>
        <v>#DIV/0!</v>
      </c>
      <c r="CEX19" s="127" t="e">
        <f t="shared" si="74"/>
        <v>#DIV/0!</v>
      </c>
      <c r="CEY19" s="127" t="e">
        <f t="shared" si="74"/>
        <v>#DIV/0!</v>
      </c>
      <c r="CEZ19" s="127" t="e">
        <f t="shared" si="74"/>
        <v>#DIV/0!</v>
      </c>
      <c r="CFA19" s="127" t="e">
        <f t="shared" si="74"/>
        <v>#DIV/0!</v>
      </c>
      <c r="CFB19" s="127" t="e">
        <f t="shared" si="74"/>
        <v>#DIV/0!</v>
      </c>
      <c r="CFC19" s="127" t="e">
        <f t="shared" si="74"/>
        <v>#DIV/0!</v>
      </c>
      <c r="CFD19" s="127" t="e">
        <f t="shared" si="74"/>
        <v>#DIV/0!</v>
      </c>
      <c r="CFE19" s="127" t="e">
        <f t="shared" si="74"/>
        <v>#DIV/0!</v>
      </c>
      <c r="CFF19" s="127" t="e">
        <f t="shared" si="75"/>
        <v>#DIV/0!</v>
      </c>
      <c r="CFG19" s="127" t="e">
        <f t="shared" si="75"/>
        <v>#DIV/0!</v>
      </c>
      <c r="CFH19" s="127" t="e">
        <f t="shared" si="75"/>
        <v>#DIV/0!</v>
      </c>
      <c r="CFI19" s="127" t="e">
        <f t="shared" si="75"/>
        <v>#DIV/0!</v>
      </c>
      <c r="CFJ19" s="127" t="e">
        <f t="shared" si="75"/>
        <v>#DIV/0!</v>
      </c>
      <c r="CFK19" s="127" t="e">
        <f t="shared" si="75"/>
        <v>#DIV/0!</v>
      </c>
      <c r="CFL19" s="127" t="e">
        <f t="shared" si="75"/>
        <v>#DIV/0!</v>
      </c>
      <c r="CFM19" s="127" t="e">
        <f t="shared" si="75"/>
        <v>#DIV/0!</v>
      </c>
      <c r="CFN19" s="127" t="e">
        <f t="shared" si="75"/>
        <v>#DIV/0!</v>
      </c>
      <c r="CFO19" s="127" t="e">
        <f t="shared" si="75"/>
        <v>#DIV/0!</v>
      </c>
      <c r="CFP19" s="127" t="e">
        <f t="shared" si="75"/>
        <v>#DIV/0!</v>
      </c>
      <c r="CFQ19" s="127" t="e">
        <f t="shared" si="75"/>
        <v>#DIV/0!</v>
      </c>
      <c r="CFR19" s="127" t="e">
        <f t="shared" si="75"/>
        <v>#DIV/0!</v>
      </c>
      <c r="CFS19" s="127" t="e">
        <f t="shared" si="75"/>
        <v>#DIV/0!</v>
      </c>
      <c r="CFT19" s="127" t="e">
        <f t="shared" si="75"/>
        <v>#DIV/0!</v>
      </c>
      <c r="CFU19" s="127" t="e">
        <f t="shared" si="75"/>
        <v>#DIV/0!</v>
      </c>
      <c r="CFV19" s="127" t="e">
        <f t="shared" si="76"/>
        <v>#DIV/0!</v>
      </c>
      <c r="CFW19" s="127" t="e">
        <f t="shared" si="76"/>
        <v>#DIV/0!</v>
      </c>
      <c r="CFX19" s="127" t="e">
        <f t="shared" si="76"/>
        <v>#DIV/0!</v>
      </c>
      <c r="CFY19" s="127" t="e">
        <f t="shared" si="76"/>
        <v>#DIV/0!</v>
      </c>
      <c r="CFZ19" s="127" t="e">
        <f t="shared" si="76"/>
        <v>#DIV/0!</v>
      </c>
      <c r="CGA19" s="127" t="e">
        <f t="shared" si="76"/>
        <v>#DIV/0!</v>
      </c>
      <c r="CGB19" s="127" t="e">
        <f t="shared" si="76"/>
        <v>#DIV/0!</v>
      </c>
      <c r="CGC19" s="127" t="e">
        <f t="shared" si="76"/>
        <v>#DIV/0!</v>
      </c>
      <c r="CGD19" s="127" t="e">
        <f t="shared" si="76"/>
        <v>#DIV/0!</v>
      </c>
      <c r="CGE19" s="127" t="e">
        <f t="shared" si="76"/>
        <v>#DIV/0!</v>
      </c>
      <c r="CGF19" s="127" t="e">
        <f t="shared" si="76"/>
        <v>#DIV/0!</v>
      </c>
      <c r="CGG19" s="127" t="e">
        <f t="shared" si="76"/>
        <v>#DIV/0!</v>
      </c>
      <c r="CGH19" s="127" t="e">
        <f t="shared" si="76"/>
        <v>#DIV/0!</v>
      </c>
      <c r="CGI19" s="127" t="e">
        <f t="shared" si="76"/>
        <v>#DIV/0!</v>
      </c>
      <c r="CGJ19" s="127" t="e">
        <f t="shared" si="76"/>
        <v>#DIV/0!</v>
      </c>
      <c r="CGK19" s="127" t="e">
        <f t="shared" si="76"/>
        <v>#DIV/0!</v>
      </c>
      <c r="CGL19" s="127" t="e">
        <f t="shared" si="77"/>
        <v>#DIV/0!</v>
      </c>
      <c r="CGM19" s="127" t="e">
        <f t="shared" si="77"/>
        <v>#DIV/0!</v>
      </c>
      <c r="CGN19" s="127" t="e">
        <f t="shared" si="77"/>
        <v>#DIV/0!</v>
      </c>
      <c r="CGO19" s="127" t="e">
        <f t="shared" si="77"/>
        <v>#DIV/0!</v>
      </c>
      <c r="CGP19" s="127" t="e">
        <f t="shared" si="77"/>
        <v>#DIV/0!</v>
      </c>
      <c r="CGQ19" s="127" t="e">
        <f t="shared" si="77"/>
        <v>#DIV/0!</v>
      </c>
      <c r="CGR19" s="127" t="e">
        <f t="shared" si="77"/>
        <v>#DIV/0!</v>
      </c>
      <c r="CGS19" s="127" t="e">
        <f t="shared" si="77"/>
        <v>#DIV/0!</v>
      </c>
      <c r="CGT19" s="127" t="e">
        <f t="shared" si="77"/>
        <v>#DIV/0!</v>
      </c>
      <c r="CGU19" s="127" t="e">
        <f t="shared" si="77"/>
        <v>#DIV/0!</v>
      </c>
      <c r="CGV19" s="127" t="e">
        <f t="shared" si="77"/>
        <v>#DIV/0!</v>
      </c>
      <c r="CGW19" s="127" t="e">
        <f t="shared" si="77"/>
        <v>#DIV/0!</v>
      </c>
      <c r="CGX19" s="127" t="e">
        <f t="shared" si="77"/>
        <v>#DIV/0!</v>
      </c>
      <c r="CGY19" s="127" t="e">
        <f t="shared" si="77"/>
        <v>#DIV/0!</v>
      </c>
      <c r="CGZ19" s="127" t="e">
        <f t="shared" si="77"/>
        <v>#DIV/0!</v>
      </c>
      <c r="CHA19" s="127" t="e">
        <f t="shared" si="77"/>
        <v>#DIV/0!</v>
      </c>
      <c r="CHB19" s="127" t="e">
        <f t="shared" si="78"/>
        <v>#DIV/0!</v>
      </c>
    </row>
    <row r="20" spans="1:2238" ht="15.75" thickTop="1" x14ac:dyDescent="0.25">
      <c r="A20" s="444">
        <v>5</v>
      </c>
      <c r="B20" s="420">
        <v>700</v>
      </c>
      <c r="C20" s="430"/>
      <c r="D20" s="430"/>
      <c r="E20" s="366">
        <f>AVERAGE(BNQ20:BOE20)</f>
        <v>1069.104891081304</v>
      </c>
      <c r="F20" s="367">
        <f>MAX(BNQ20:BOE20)</f>
        <v>1071.9750896826786</v>
      </c>
      <c r="G20" s="367">
        <f>MIN(BNQ20:BOE20)</f>
        <v>1064.6801306137088</v>
      </c>
      <c r="H20" s="364">
        <f>AVERAGE(BLA20:BLO20)</f>
        <v>5.0977752756505935E-2</v>
      </c>
      <c r="I20" s="365">
        <f>MAX(BLA20:BLO20)</f>
        <v>5.1646656007013188E-2</v>
      </c>
      <c r="J20" s="365">
        <f>MIN(BLA20:BLO20)</f>
        <v>4.9934903044865336E-2</v>
      </c>
      <c r="K20" s="364">
        <f>AVERAGE(BIK20:BIY20)</f>
        <v>3.2687847519565339E-5</v>
      </c>
      <c r="L20" s="365">
        <f>MAX(BIK20:BIY20)</f>
        <v>3.3046967771282913E-5</v>
      </c>
      <c r="M20" s="365">
        <f>MIN(BIK20:BIY20)</f>
        <v>3.2126772562956923E-5</v>
      </c>
      <c r="N20" s="368">
        <f>AVERAGE(BFU20:BGI20)</f>
        <v>0.52047845802090797</v>
      </c>
      <c r="O20" s="374">
        <f>MAX(BFU20:BGI20)</f>
        <v>0.53505498629639259</v>
      </c>
      <c r="P20" s="374">
        <f>MIN(BFU20:BGI20)</f>
        <v>0.51133413990313459</v>
      </c>
      <c r="Q20" s="364">
        <f>AVERAGE(AYG20:AYT20)</f>
        <v>1511415.2103287596</v>
      </c>
      <c r="R20" s="365">
        <f>MAX(AYG20:AYT20)</f>
        <v>1534240.4258756728</v>
      </c>
      <c r="S20" s="365">
        <f>MIN(AYG20:AYT20)</f>
        <v>1482317.5555862978</v>
      </c>
      <c r="T20" s="366">
        <f>AVERAGE(AVR20:AWF20)</f>
        <v>678.47809213644177</v>
      </c>
      <c r="U20" s="367">
        <f>MAX(AVR20:AWF20)</f>
        <v>690.47871839611196</v>
      </c>
      <c r="V20" s="367">
        <f>MIN(AVR20:AWF20)</f>
        <v>659.86739799657676</v>
      </c>
      <c r="W20" s="377">
        <f>(N20*$A$20*$ASH$24)/K20</f>
        <v>57.806788729541012</v>
      </c>
      <c r="X20" s="376">
        <f>AVERAGE(BXY20:BYL20)</f>
        <v>0.68554448039924132</v>
      </c>
      <c r="Y20" s="368">
        <f>AVERAGE(BVL20:BVY20)</f>
        <v>332.48050044999871</v>
      </c>
      <c r="Z20" s="374">
        <f>MAX(BVL20:BVY20)</f>
        <v>335.76135928780531</v>
      </c>
      <c r="AA20" s="374">
        <f>MIN(BVL20:BVY20)</f>
        <v>329.68961358695856</v>
      </c>
      <c r="AB20" s="368">
        <f>AVERAGE(CAL20:CAY20)</f>
        <v>15.639608573098585</v>
      </c>
      <c r="AC20" s="374">
        <f>MAX(CAL20:CAY20)</f>
        <v>16.06252095171239</v>
      </c>
      <c r="AD20" s="374">
        <f>MIN(CAL20:CAY20)</f>
        <v>15.298254895034335</v>
      </c>
      <c r="AE20" s="368">
        <f>AVERAGE(CFL20:CFY20)</f>
        <v>223.00905361757441</v>
      </c>
      <c r="AF20" s="370">
        <f>MAX(CFL20:CFY20)</f>
        <v>225.1991079500657</v>
      </c>
      <c r="AG20" s="371">
        <f>MIN(CFL20:CFY20)</f>
        <v>221.13087531087774</v>
      </c>
      <c r="AH20" s="162">
        <v>62.064729999999997</v>
      </c>
      <c r="AI20" s="99">
        <v>4459.96</v>
      </c>
      <c r="AJ20" s="51">
        <f t="shared" si="86"/>
        <v>-105.9237</v>
      </c>
      <c r="AK20" s="51">
        <f t="shared" si="0"/>
        <v>4565.8837000000003</v>
      </c>
      <c r="AL20" s="51">
        <v>699.59619999999995</v>
      </c>
      <c r="AM20" s="51">
        <v>699.53470000000004</v>
      </c>
      <c r="AN20" s="54">
        <f t="shared" si="1"/>
        <v>699.53470000000004</v>
      </c>
      <c r="AO20" s="52">
        <v>-3.2638999999999997E-5</v>
      </c>
      <c r="AP20" s="52">
        <v>-1.6372319999999999E-8</v>
      </c>
      <c r="AQ20" s="51">
        <v>-13.479850000000001</v>
      </c>
      <c r="AR20" s="52">
        <v>5.429756E-4</v>
      </c>
      <c r="AS20" s="147">
        <v>4.2446290000000001E-7</v>
      </c>
      <c r="AT20" s="51">
        <v>-9.847664</v>
      </c>
      <c r="AU20" s="51">
        <v>-9.9591139999999996</v>
      </c>
      <c r="AV20" s="51">
        <v>-11.2057</v>
      </c>
      <c r="AW20" s="51">
        <v>-13.1814</v>
      </c>
      <c r="AX20" s="51">
        <v>-14.524559999999999</v>
      </c>
      <c r="AY20" s="51">
        <v>-15.447699999999999</v>
      </c>
      <c r="AZ20" s="51">
        <v>-16.2499</v>
      </c>
      <c r="BA20" s="51">
        <v>-16.965299999999999</v>
      </c>
      <c r="BB20" s="51">
        <v>-17.63006</v>
      </c>
      <c r="BC20" s="51">
        <v>-18.221889999999998</v>
      </c>
      <c r="BD20" s="51">
        <v>-18.76951</v>
      </c>
      <c r="BE20" s="51">
        <v>-19.282869999999999</v>
      </c>
      <c r="BF20" s="51">
        <v>-19.760999999999999</v>
      </c>
      <c r="BG20" s="51">
        <v>-20.16508</v>
      </c>
      <c r="BH20" s="51">
        <v>-20.582519999999999</v>
      </c>
      <c r="BI20" s="51">
        <v>-20.93431</v>
      </c>
      <c r="BJ20" s="51">
        <v>-21.270430000000001</v>
      </c>
      <c r="BK20" s="51">
        <v>-21.567599999999999</v>
      </c>
      <c r="BL20" s="51">
        <v>-21.861239999999999</v>
      </c>
      <c r="BM20" s="51">
        <v>-22.09881</v>
      </c>
      <c r="BN20" s="51">
        <v>-22.349409999999999</v>
      </c>
      <c r="BO20" s="51">
        <v>-22.553180000000001</v>
      </c>
      <c r="BP20" s="51">
        <v>-22.757909999999999</v>
      </c>
      <c r="BQ20" s="51">
        <v>-22.922830000000001</v>
      </c>
      <c r="BR20" s="51">
        <v>-23.094940000000001</v>
      </c>
      <c r="BS20" s="51">
        <v>-23.233989999999999</v>
      </c>
      <c r="BT20" s="51">
        <v>-23.354849999999999</v>
      </c>
      <c r="BU20" s="51">
        <v>-23.47194</v>
      </c>
      <c r="BV20" s="51">
        <v>-23.588640000000002</v>
      </c>
      <c r="BW20" s="51">
        <v>-23.669499999999999</v>
      </c>
      <c r="BX20" s="51">
        <v>-23.730540000000001</v>
      </c>
      <c r="BY20" s="51">
        <v>-23.821899999999999</v>
      </c>
      <c r="BZ20" s="51">
        <v>-23.907150000000001</v>
      </c>
      <c r="CA20" s="51">
        <v>-23.949590000000001</v>
      </c>
      <c r="CB20" s="51">
        <v>-24.00497</v>
      </c>
      <c r="CC20" s="51">
        <v>-24.072379999999999</v>
      </c>
      <c r="CD20" s="51">
        <v>-24.10286</v>
      </c>
      <c r="CE20" s="51">
        <v>-24.127459999999999</v>
      </c>
      <c r="CF20" s="51">
        <v>-24.18347</v>
      </c>
      <c r="CG20" s="51">
        <v>-24.207940000000001</v>
      </c>
      <c r="CH20" s="51">
        <v>-24.234470000000002</v>
      </c>
      <c r="CI20" s="51">
        <v>-24.296700000000001</v>
      </c>
      <c r="CJ20" s="51">
        <v>-24.310860000000002</v>
      </c>
      <c r="CK20" s="51">
        <v>-24.339780000000001</v>
      </c>
      <c r="CL20" s="51">
        <v>-24.371490000000001</v>
      </c>
      <c r="CM20" s="51">
        <v>-24.359919999999999</v>
      </c>
      <c r="CN20" s="51">
        <v>-24.393640000000001</v>
      </c>
      <c r="CO20" s="51">
        <v>-24.380800000000001</v>
      </c>
      <c r="CP20" s="51">
        <v>-24.403759999999998</v>
      </c>
      <c r="CQ20" s="51">
        <v>-24.433420000000002</v>
      </c>
      <c r="CR20" s="51">
        <v>-24.413409999999999</v>
      </c>
      <c r="CS20" s="51">
        <v>-24.42061</v>
      </c>
      <c r="CT20" s="51">
        <v>-24.440460000000002</v>
      </c>
      <c r="CU20" s="51">
        <v>-24.428180000000001</v>
      </c>
      <c r="CV20" s="51">
        <v>-24.445250000000001</v>
      </c>
      <c r="CW20" s="51">
        <v>-24.447620000000001</v>
      </c>
      <c r="CX20" s="51">
        <v>-24.467289999999998</v>
      </c>
      <c r="CY20" s="51">
        <v>-24.467009999999998</v>
      </c>
      <c r="CZ20" s="51">
        <v>-24.477910000000001</v>
      </c>
      <c r="DA20" s="51">
        <v>-24.488700000000001</v>
      </c>
      <c r="DB20" s="51">
        <v>-24.483219999999999</v>
      </c>
      <c r="DC20" s="51">
        <v>-24.481349999999999</v>
      </c>
      <c r="DD20" s="51">
        <v>-24.51389</v>
      </c>
      <c r="DE20" s="51">
        <v>-24.507739999999998</v>
      </c>
      <c r="DF20" s="51">
        <v>-24.483440000000002</v>
      </c>
      <c r="DG20" s="51">
        <v>-24.485340000000001</v>
      </c>
      <c r="DH20" s="51">
        <v>-24.497779999999999</v>
      </c>
      <c r="DI20" s="51">
        <v>-24.48828</v>
      </c>
      <c r="DJ20" s="52">
        <v>-3.2825550000000002E-2</v>
      </c>
      <c r="DK20" s="52">
        <v>-3.2768279999999997E-2</v>
      </c>
      <c r="DL20" s="52">
        <v>-3.2884610000000002E-2</v>
      </c>
      <c r="DM20" s="52">
        <v>-3.311534E-2</v>
      </c>
      <c r="DN20" s="52">
        <v>-3.332301E-2</v>
      </c>
      <c r="DO20" s="52">
        <v>-3.3460990000000003E-2</v>
      </c>
      <c r="DP20" s="52">
        <v>-3.3553430000000002E-2</v>
      </c>
      <c r="DQ20" s="52">
        <v>-3.3689530000000002E-2</v>
      </c>
      <c r="DR20" s="52">
        <v>-3.3796560000000003E-2</v>
      </c>
      <c r="DS20" s="52">
        <v>-3.389354E-2</v>
      </c>
      <c r="DT20" s="52">
        <v>-3.3958950000000002E-2</v>
      </c>
      <c r="DU20" s="52">
        <v>-3.4068109999999999E-2</v>
      </c>
      <c r="DV20" s="52">
        <v>-3.4146139999999998E-2</v>
      </c>
      <c r="DW20" s="52">
        <v>-3.4197489999999997E-2</v>
      </c>
      <c r="DX20" s="52">
        <v>-3.428324E-2</v>
      </c>
      <c r="DY20" s="52">
        <v>-3.4346269999999998E-2</v>
      </c>
      <c r="DZ20" s="52">
        <v>-3.4398100000000001E-2</v>
      </c>
      <c r="EA20" s="52">
        <v>-3.4456100000000003E-2</v>
      </c>
      <c r="EB20" s="52">
        <v>-3.452036E-2</v>
      </c>
      <c r="EC20" s="52">
        <v>-3.4555820000000001E-2</v>
      </c>
      <c r="ED20" s="52">
        <v>-3.462142E-2</v>
      </c>
      <c r="EE20" s="52">
        <v>-3.4660950000000003E-2</v>
      </c>
      <c r="EF20" s="52">
        <v>-3.4715139999999998E-2</v>
      </c>
      <c r="EG20" s="52">
        <v>-3.4738539999999998E-2</v>
      </c>
      <c r="EH20" s="52">
        <v>-3.4789590000000002E-2</v>
      </c>
      <c r="EI20" s="52">
        <v>-3.4818769999999999E-2</v>
      </c>
      <c r="EJ20" s="52">
        <v>-3.4829569999999997E-2</v>
      </c>
      <c r="EK20" s="52">
        <v>-3.4856350000000001E-2</v>
      </c>
      <c r="EL20" s="52">
        <v>-3.4894439999999999E-2</v>
      </c>
      <c r="EM20" s="52">
        <v>-3.4894139999999997E-2</v>
      </c>
      <c r="EN20" s="52">
        <v>-3.4873630000000003E-2</v>
      </c>
      <c r="EO20" s="52">
        <v>-3.4909790000000003E-2</v>
      </c>
      <c r="EP20" s="52">
        <v>-3.4946680000000001E-2</v>
      </c>
      <c r="EQ20" s="52">
        <v>-3.4929429999999997E-2</v>
      </c>
      <c r="ER20" s="52">
        <v>-3.49386E-2</v>
      </c>
      <c r="ES20" s="52">
        <v>-3.4973049999999999E-2</v>
      </c>
      <c r="ET20" s="52">
        <v>-3.4959829999999997E-2</v>
      </c>
      <c r="EU20" s="52">
        <v>-3.4943090000000003E-2</v>
      </c>
      <c r="EV20" s="52">
        <v>-3.497844E-2</v>
      </c>
      <c r="EW20" s="52">
        <v>-3.4971710000000003E-2</v>
      </c>
      <c r="EX20" s="52">
        <v>-3.4973419999999998E-2</v>
      </c>
      <c r="EY20" s="52">
        <v>-3.5028829999999997E-2</v>
      </c>
      <c r="EZ20" s="52">
        <v>-3.5019889999999998E-2</v>
      </c>
      <c r="FA20" s="52">
        <v>-3.503365E-2</v>
      </c>
      <c r="FB20" s="52">
        <v>-3.505552E-2</v>
      </c>
      <c r="FC20" s="52">
        <v>-3.5016659999999998E-2</v>
      </c>
      <c r="FD20" s="52">
        <v>-3.5046149999999998E-2</v>
      </c>
      <c r="FE20" s="52">
        <v>-3.5009470000000001E-2</v>
      </c>
      <c r="FF20" s="52">
        <v>-3.5027179999999998E-2</v>
      </c>
      <c r="FG20" s="52">
        <v>-3.505511E-2</v>
      </c>
      <c r="FH20" s="52">
        <v>-3.5014049999999998E-2</v>
      </c>
      <c r="FI20" s="52">
        <v>-3.5012399999999999E-2</v>
      </c>
      <c r="FJ20" s="52">
        <v>-3.5031060000000003E-2</v>
      </c>
      <c r="FK20" s="52">
        <v>-3.5003739999999998E-2</v>
      </c>
      <c r="FL20" s="52">
        <v>-3.5020240000000001E-2</v>
      </c>
      <c r="FM20" s="52">
        <v>-3.50158E-2</v>
      </c>
      <c r="FN20" s="52">
        <v>-3.5037789999999999E-2</v>
      </c>
      <c r="FO20" s="52">
        <v>-3.5030770000000003E-2</v>
      </c>
      <c r="FP20" s="52">
        <v>-3.5041389999999999E-2</v>
      </c>
      <c r="FQ20" s="52">
        <v>-3.5051640000000002E-2</v>
      </c>
      <c r="FR20" s="52">
        <v>-3.5039819999999999E-2</v>
      </c>
      <c r="FS20" s="52">
        <v>-3.5032889999999997E-2</v>
      </c>
      <c r="FT20" s="52">
        <v>-3.5076240000000002E-2</v>
      </c>
      <c r="FU20" s="52">
        <v>-3.5063879999999999E-2</v>
      </c>
      <c r="FV20" s="52">
        <v>-3.5026870000000002E-2</v>
      </c>
      <c r="FW20" s="52">
        <v>-3.502508E-2</v>
      </c>
      <c r="FX20" s="52">
        <v>-3.5036989999999997E-2</v>
      </c>
      <c r="FY20" s="52">
        <v>-3.5019219999999997E-2</v>
      </c>
      <c r="FZ20" s="52">
        <v>0.16412750000000001</v>
      </c>
      <c r="GA20" s="52">
        <v>0.18001800000000001</v>
      </c>
      <c r="GB20" s="52">
        <v>0.32411699999999999</v>
      </c>
      <c r="GC20" s="52">
        <v>0.47713260000000002</v>
      </c>
      <c r="GD20" s="52">
        <v>0.56966879999999998</v>
      </c>
      <c r="GE20" s="52">
        <v>0.6277163</v>
      </c>
      <c r="GF20" s="52">
        <v>0.67867829999999996</v>
      </c>
      <c r="GG20" s="52">
        <v>0.71925510000000004</v>
      </c>
      <c r="GH20" s="52">
        <v>0.75944820000000002</v>
      </c>
      <c r="GI20" s="52">
        <v>0.79019030000000001</v>
      </c>
      <c r="GJ20" s="52">
        <v>0.8233047</v>
      </c>
      <c r="GK20" s="52">
        <v>0.84775860000000003</v>
      </c>
      <c r="GL20" s="52">
        <v>0.87600129999999998</v>
      </c>
      <c r="GM20" s="52">
        <v>0.89456670000000005</v>
      </c>
      <c r="GN20" s="52">
        <v>0.91907479999999997</v>
      </c>
      <c r="GO20" s="52">
        <v>0.93421500000000002</v>
      </c>
      <c r="GP20" s="52">
        <v>0.95449079999999997</v>
      </c>
      <c r="GQ20" s="52">
        <v>0.96645060000000005</v>
      </c>
      <c r="GR20" s="52">
        <v>0.98447499999999999</v>
      </c>
      <c r="GS20" s="52">
        <v>0.9935079</v>
      </c>
      <c r="GT20" s="52">
        <v>1.0093110000000001</v>
      </c>
      <c r="GU20" s="52">
        <v>1.016624</v>
      </c>
      <c r="GV20" s="52">
        <v>1.030983</v>
      </c>
      <c r="GW20" s="52">
        <v>1.035164</v>
      </c>
      <c r="GX20" s="52">
        <v>1.0478069999999999</v>
      </c>
      <c r="GY20" s="52">
        <v>1.0521959999999999</v>
      </c>
      <c r="GZ20" s="52">
        <v>1.0615270000000001</v>
      </c>
      <c r="HA20" s="52">
        <v>1.0641959999999999</v>
      </c>
      <c r="HB20" s="52">
        <v>1.074292</v>
      </c>
      <c r="HC20" s="52">
        <v>1.074892</v>
      </c>
      <c r="HD20" s="52">
        <v>1.081634</v>
      </c>
      <c r="HE20" s="52">
        <v>1.0821069999999999</v>
      </c>
      <c r="HF20" s="52">
        <v>1.0914159999999999</v>
      </c>
      <c r="HG20" s="52">
        <v>1.089855</v>
      </c>
      <c r="HH20" s="52">
        <v>1.096516</v>
      </c>
      <c r="HI20" s="52">
        <v>1.0969370000000001</v>
      </c>
      <c r="HJ20" s="52">
        <v>1.1022430000000001</v>
      </c>
      <c r="HK20" s="52">
        <v>1.099572</v>
      </c>
      <c r="HL20" s="52">
        <v>1.107324</v>
      </c>
      <c r="HM20" s="52">
        <v>1.105364</v>
      </c>
      <c r="HN20" s="52">
        <v>1.1120909999999999</v>
      </c>
      <c r="HO20" s="52">
        <v>1.11175</v>
      </c>
      <c r="HP20" s="52">
        <v>1.116854</v>
      </c>
      <c r="HQ20" s="52">
        <v>1.1146750000000001</v>
      </c>
      <c r="HR20" s="52">
        <v>1.1206989999999999</v>
      </c>
      <c r="HS20" s="52">
        <v>1.117353</v>
      </c>
      <c r="HT20" s="52">
        <v>1.1241220000000001</v>
      </c>
      <c r="HU20" s="52">
        <v>1.119523</v>
      </c>
      <c r="HV20" s="52">
        <v>1.1257790000000001</v>
      </c>
      <c r="HW20" s="52">
        <v>1.124447</v>
      </c>
      <c r="HX20" s="52">
        <v>1.127427</v>
      </c>
      <c r="HY20" s="52">
        <v>1.124981</v>
      </c>
      <c r="HZ20" s="52">
        <v>1.1305369999999999</v>
      </c>
      <c r="IA20" s="52">
        <v>1.1267100000000001</v>
      </c>
      <c r="IB20" s="52">
        <v>1.1318950000000001</v>
      </c>
      <c r="IC20" s="52">
        <v>1.1289610000000001</v>
      </c>
      <c r="ID20" s="52">
        <v>1.1352640000000001</v>
      </c>
      <c r="IE20" s="52">
        <v>1.1308149999999999</v>
      </c>
      <c r="IF20" s="52">
        <v>1.1363099999999999</v>
      </c>
      <c r="IG20" s="52">
        <v>1.134301</v>
      </c>
      <c r="IH20" s="52">
        <v>1.139186</v>
      </c>
      <c r="II20" s="52">
        <v>1.135974</v>
      </c>
      <c r="IJ20" s="52">
        <v>1.14175</v>
      </c>
      <c r="IK20" s="52">
        <v>1.1380380000000001</v>
      </c>
      <c r="IL20" s="52">
        <v>1.1471180000000001</v>
      </c>
      <c r="IM20" s="52">
        <v>1.1136710000000001</v>
      </c>
      <c r="IN20" s="52">
        <v>1.0329680000000001</v>
      </c>
      <c r="IO20" s="52">
        <v>1.026241</v>
      </c>
      <c r="IP20" s="53">
        <v>739.27650000000006</v>
      </c>
      <c r="IQ20" s="53">
        <v>558.09490000000005</v>
      </c>
      <c r="IR20" s="53">
        <v>373.2679</v>
      </c>
      <c r="IS20" s="53">
        <v>253.62010000000001</v>
      </c>
      <c r="IT20" s="53">
        <v>223.6874</v>
      </c>
      <c r="IU20" s="53">
        <v>194.047</v>
      </c>
      <c r="IV20" s="53">
        <v>182.63239999999999</v>
      </c>
      <c r="IW20" s="53">
        <v>160.10079999999999</v>
      </c>
      <c r="IX20" s="53">
        <v>153.2937</v>
      </c>
      <c r="IY20" s="53">
        <v>134.44829999999999</v>
      </c>
      <c r="IZ20" s="53">
        <v>129.28120000000001</v>
      </c>
      <c r="JA20" s="53">
        <v>112.5664</v>
      </c>
      <c r="JB20" s="53">
        <v>108.5741</v>
      </c>
      <c r="JC20" s="53">
        <v>94.010140000000007</v>
      </c>
      <c r="JD20" s="53">
        <v>90.235889999999998</v>
      </c>
      <c r="JE20" s="53">
        <v>77.91507</v>
      </c>
      <c r="JF20" s="53">
        <v>75.04813</v>
      </c>
      <c r="JG20" s="53">
        <v>64.519689999999997</v>
      </c>
      <c r="JH20" s="53">
        <v>61.79945</v>
      </c>
      <c r="JI20" s="53">
        <v>53.322890000000001</v>
      </c>
      <c r="JJ20" s="53">
        <v>50.517429999999997</v>
      </c>
      <c r="JK20" s="53">
        <v>43.845570000000002</v>
      </c>
      <c r="JL20" s="53">
        <v>41.172969999999999</v>
      </c>
      <c r="JM20" s="53">
        <v>35.976819999999996</v>
      </c>
      <c r="JN20" s="53">
        <v>33.536000000000001</v>
      </c>
      <c r="JO20" s="53">
        <v>29.450569999999999</v>
      </c>
      <c r="JP20" s="53">
        <v>27.360430000000001</v>
      </c>
      <c r="JQ20" s="53">
        <v>24.11825</v>
      </c>
      <c r="JR20" s="53">
        <v>22.173400000000001</v>
      </c>
      <c r="JS20" s="53">
        <v>19.753530000000001</v>
      </c>
      <c r="JT20" s="53">
        <v>17.978280000000002</v>
      </c>
      <c r="JU20" s="53">
        <v>16.073969999999999</v>
      </c>
      <c r="JV20" s="53">
        <v>14.534269999999999</v>
      </c>
      <c r="JW20" s="53">
        <v>13.06941</v>
      </c>
      <c r="JX20" s="53">
        <v>11.73335</v>
      </c>
      <c r="JY20" s="53">
        <v>10.65415</v>
      </c>
      <c r="JZ20" s="53">
        <v>9.453424</v>
      </c>
      <c r="KA20" s="53">
        <v>8.6304390000000009</v>
      </c>
      <c r="KB20" s="53">
        <v>7.6174949999999999</v>
      </c>
      <c r="KC20" s="53">
        <v>7.0064130000000002</v>
      </c>
      <c r="KD20" s="53">
        <v>6.133699</v>
      </c>
      <c r="KE20" s="53">
        <v>5.6760349999999997</v>
      </c>
      <c r="KF20" s="53">
        <v>4.9436150000000003</v>
      </c>
      <c r="KG20" s="53">
        <v>4.5880840000000003</v>
      </c>
      <c r="KH20" s="53">
        <v>3.9950450000000002</v>
      </c>
      <c r="KI20" s="53">
        <v>3.7151679999999998</v>
      </c>
      <c r="KJ20" s="53">
        <v>3.207986</v>
      </c>
      <c r="KK20" s="53">
        <v>3.011949</v>
      </c>
      <c r="KL20" s="53">
        <v>2.592374</v>
      </c>
      <c r="KM20" s="53">
        <v>2.4385530000000002</v>
      </c>
      <c r="KN20" s="53">
        <v>2.0867249999999999</v>
      </c>
      <c r="KO20" s="53">
        <v>1.9751559999999999</v>
      </c>
      <c r="KP20" s="53">
        <v>1.6831229999999999</v>
      </c>
      <c r="KQ20" s="53">
        <v>1.6009059999999999</v>
      </c>
      <c r="KR20" s="53">
        <v>1.358363</v>
      </c>
      <c r="KS20" s="53">
        <v>1.298505</v>
      </c>
      <c r="KT20" s="53">
        <v>1.09796</v>
      </c>
      <c r="KU20" s="53">
        <v>1.047485</v>
      </c>
      <c r="KV20" s="53">
        <v>0.88339990000000002</v>
      </c>
      <c r="KW20" s="53">
        <v>0.85167079999999995</v>
      </c>
      <c r="KX20" s="53">
        <v>0.71689789999999998</v>
      </c>
      <c r="KY20" s="53">
        <v>0.69074150000000001</v>
      </c>
      <c r="KZ20" s="53">
        <v>0.58709540000000005</v>
      </c>
      <c r="LA20" s="53">
        <v>0.53897899999999999</v>
      </c>
      <c r="LB20" s="53">
        <v>0.39894420000000003</v>
      </c>
      <c r="LC20" s="53">
        <v>14568.17</v>
      </c>
      <c r="LD20" s="53">
        <v>17429.849999999999</v>
      </c>
      <c r="LE20" s="53">
        <v>17531.759999999998</v>
      </c>
      <c r="LF20" s="53">
        <v>17530.23</v>
      </c>
      <c r="LG20" s="53">
        <v>17614.88</v>
      </c>
      <c r="LH20" s="53">
        <v>17565.53</v>
      </c>
      <c r="LI20" s="53">
        <v>17618.59</v>
      </c>
      <c r="LJ20" s="53">
        <v>17640.88</v>
      </c>
      <c r="LK20" s="53">
        <v>17622.21</v>
      </c>
      <c r="LL20" s="53">
        <v>17588.96</v>
      </c>
      <c r="LM20" s="53">
        <v>17631.34</v>
      </c>
      <c r="LN20" s="53">
        <v>17674.55</v>
      </c>
      <c r="LO20" s="53">
        <v>17679.46</v>
      </c>
      <c r="LP20" s="53">
        <v>17623.23</v>
      </c>
      <c r="LQ20" s="53">
        <v>17705.25</v>
      </c>
      <c r="LR20" s="53">
        <v>17609.38</v>
      </c>
      <c r="LS20" s="53">
        <v>17676.78</v>
      </c>
      <c r="LT20" s="53">
        <v>17731.7</v>
      </c>
      <c r="LU20" s="53">
        <v>17694.43</v>
      </c>
      <c r="LV20" s="53">
        <v>17697.45</v>
      </c>
      <c r="LW20" s="53">
        <v>17666.77</v>
      </c>
      <c r="LX20" s="53">
        <v>17583.53</v>
      </c>
      <c r="LY20" s="53">
        <v>17709.919999999998</v>
      </c>
      <c r="LZ20" s="53">
        <v>17642.77</v>
      </c>
      <c r="MA20" s="53">
        <v>17735.34</v>
      </c>
      <c r="MB20" s="53">
        <v>17648.77</v>
      </c>
      <c r="MC20" s="53">
        <v>17716.53</v>
      </c>
      <c r="MD20" s="53">
        <v>17691.02</v>
      </c>
      <c r="ME20" s="53">
        <v>17679.310000000001</v>
      </c>
      <c r="MF20" s="53">
        <v>17669.91</v>
      </c>
      <c r="MG20" s="53">
        <v>17697.22</v>
      </c>
      <c r="MH20" s="53">
        <v>17629.46</v>
      </c>
      <c r="MI20" s="53">
        <v>17601.5</v>
      </c>
      <c r="MJ20" s="53">
        <v>17694.689999999999</v>
      </c>
      <c r="MK20" s="53">
        <v>17690.41</v>
      </c>
      <c r="ML20" s="53">
        <v>17702.29</v>
      </c>
      <c r="MM20" s="53">
        <v>17670.73</v>
      </c>
      <c r="MN20" s="53">
        <v>17743.900000000001</v>
      </c>
      <c r="MO20" s="53">
        <v>17685.55</v>
      </c>
      <c r="MP20" s="53">
        <v>17694.89</v>
      </c>
      <c r="MQ20" s="53">
        <v>17707.810000000001</v>
      </c>
      <c r="MR20" s="53">
        <v>17635.13</v>
      </c>
      <c r="MS20" s="53">
        <v>17663.39</v>
      </c>
      <c r="MT20" s="53">
        <v>17684.2</v>
      </c>
      <c r="MU20" s="53">
        <v>17688.330000000002</v>
      </c>
      <c r="MV20" s="53">
        <v>17653.22</v>
      </c>
      <c r="MW20" s="53">
        <v>17718.46</v>
      </c>
      <c r="MX20" s="53">
        <v>17663.62</v>
      </c>
      <c r="MY20" s="53">
        <v>17695.689999999999</v>
      </c>
      <c r="MZ20" s="53">
        <v>17703.330000000002</v>
      </c>
      <c r="NA20" s="53">
        <v>17657.95</v>
      </c>
      <c r="NB20" s="53">
        <v>17670.54</v>
      </c>
      <c r="NC20" s="53">
        <v>17618.310000000001</v>
      </c>
      <c r="ND20" s="53">
        <v>17720.189999999999</v>
      </c>
      <c r="NE20" s="53">
        <v>17693.419999999998</v>
      </c>
      <c r="NF20" s="53">
        <v>17755.73</v>
      </c>
      <c r="NG20" s="53">
        <v>17679.830000000002</v>
      </c>
      <c r="NH20" s="53">
        <v>17672.849999999999</v>
      </c>
      <c r="NI20" s="53">
        <v>17692.39</v>
      </c>
      <c r="NJ20" s="53">
        <v>17722.79</v>
      </c>
      <c r="NK20" s="53">
        <v>17712.04</v>
      </c>
      <c r="NL20" s="53">
        <v>17686.82</v>
      </c>
      <c r="NM20" s="53">
        <v>17649.810000000001</v>
      </c>
      <c r="NN20" s="53">
        <v>17751.599999999999</v>
      </c>
      <c r="NO20" s="53">
        <v>14899.06</v>
      </c>
      <c r="NP20" s="54">
        <v>-1.2567919999999999</v>
      </c>
      <c r="NQ20" s="54">
        <v>-1.8931690000000001</v>
      </c>
      <c r="NR20" s="54">
        <v>-1.26705</v>
      </c>
      <c r="NS20" s="54">
        <v>-0.86018930000000005</v>
      </c>
      <c r="NT20" s="54">
        <v>-0.75947529999999996</v>
      </c>
      <c r="NU20" s="54">
        <v>-0.65795320000000002</v>
      </c>
      <c r="NV20" s="54">
        <v>-0.62000829999999996</v>
      </c>
      <c r="NW20" s="54">
        <v>-0.54291789999999995</v>
      </c>
      <c r="NX20" s="54">
        <v>-0.52060850000000003</v>
      </c>
      <c r="NY20" s="54">
        <v>-0.45575450000000001</v>
      </c>
      <c r="NZ20" s="54">
        <v>-0.43918740000000001</v>
      </c>
      <c r="OA20" s="54">
        <v>-0.38187599999999999</v>
      </c>
      <c r="OB20" s="54">
        <v>-0.36866300000000002</v>
      </c>
      <c r="OC20" s="54">
        <v>-0.31914009999999998</v>
      </c>
      <c r="OD20" s="54">
        <v>-0.30616130000000003</v>
      </c>
      <c r="OE20" s="54">
        <v>-0.26440570000000002</v>
      </c>
      <c r="OF20" s="54">
        <v>-0.25449500000000003</v>
      </c>
      <c r="OG20" s="54">
        <v>-0.2189082</v>
      </c>
      <c r="OH20" s="54">
        <v>-0.2097348</v>
      </c>
      <c r="OI20" s="54">
        <v>-0.18091450000000001</v>
      </c>
      <c r="OJ20" s="54">
        <v>-0.17138239999999999</v>
      </c>
      <c r="OK20" s="54">
        <v>-0.14891119999999999</v>
      </c>
      <c r="OL20" s="54">
        <v>-0.1397378</v>
      </c>
      <c r="OM20" s="54">
        <v>-0.1220564</v>
      </c>
      <c r="ON20" s="54">
        <v>-0.1137898</v>
      </c>
      <c r="OO20" s="54">
        <v>-9.9961540000000002E-2</v>
      </c>
      <c r="OP20" s="54">
        <v>-9.2835119999999993E-2</v>
      </c>
      <c r="OQ20" s="54">
        <v>-8.1816940000000005E-2</v>
      </c>
      <c r="OR20" s="54">
        <v>-7.5288839999999996E-2</v>
      </c>
      <c r="OS20" s="54">
        <v>-6.6996520000000004E-2</v>
      </c>
      <c r="OT20" s="54">
        <v>-6.1063039999999999E-2</v>
      </c>
      <c r="OU20" s="54">
        <v>-5.4501500000000001E-2</v>
      </c>
      <c r="OV20" s="54">
        <v>-4.9338659999999999E-2</v>
      </c>
      <c r="OW20" s="54">
        <v>-4.4331299999999997E-2</v>
      </c>
      <c r="OX20" s="54">
        <v>-3.9843040000000003E-2</v>
      </c>
      <c r="OY20" s="54">
        <v>-3.6150750000000002E-2</v>
      </c>
      <c r="OZ20" s="54">
        <v>-3.2066110000000002E-2</v>
      </c>
      <c r="PA20" s="54">
        <v>-2.9291609999999999E-2</v>
      </c>
      <c r="PB20" s="54">
        <v>-2.5855980000000001E-2</v>
      </c>
      <c r="PC20" s="54">
        <v>-2.377197E-2</v>
      </c>
      <c r="PD20" s="54">
        <v>-2.0825360000000001E-2</v>
      </c>
      <c r="PE20" s="54">
        <v>-1.925487E-2</v>
      </c>
      <c r="PF20" s="54">
        <v>-1.6763920000000002E-2</v>
      </c>
      <c r="PG20" s="54">
        <v>-1.557511E-2</v>
      </c>
      <c r="PH20" s="54">
        <v>-1.357189E-2</v>
      </c>
      <c r="PI20" s="54">
        <v>-1.2600220000000001E-2</v>
      </c>
      <c r="PJ20" s="54">
        <v>-1.0879120000000001E-2</v>
      </c>
      <c r="PK20" s="54">
        <v>-1.022137E-2</v>
      </c>
      <c r="PL20" s="54">
        <v>-8.8055500000000005E-3</v>
      </c>
      <c r="PM20" s="54">
        <v>-8.2758099999999998E-3</v>
      </c>
      <c r="PN20" s="54">
        <v>-7.0783080000000002E-3</v>
      </c>
      <c r="PO20" s="54">
        <v>-6.6975079999999996E-3</v>
      </c>
      <c r="PP20" s="54">
        <v>-5.7126939999999999E-3</v>
      </c>
      <c r="PQ20" s="54">
        <v>-5.4326449999999998E-3</v>
      </c>
      <c r="PR20" s="54">
        <v>-4.6110179999999997E-3</v>
      </c>
      <c r="PS20" s="54">
        <v>-4.4063440000000004E-3</v>
      </c>
      <c r="PT20" s="54">
        <v>-3.7225270000000002E-3</v>
      </c>
      <c r="PU20" s="54">
        <v>-3.5609740000000002E-3</v>
      </c>
      <c r="PV20" s="54">
        <v>-2.9964369999999998E-3</v>
      </c>
      <c r="PW20" s="54">
        <v>-2.8893360000000002E-3</v>
      </c>
      <c r="PX20" s="54">
        <v>-2.4313479999999998E-3</v>
      </c>
      <c r="PY20" s="54">
        <v>-2.3437739999999999E-3</v>
      </c>
      <c r="PZ20" s="54">
        <v>-1.9917590000000001E-3</v>
      </c>
      <c r="QA20" s="54">
        <v>-1.8292390000000001E-3</v>
      </c>
      <c r="QB20" s="54">
        <v>-6.7802580000000002E-4</v>
      </c>
      <c r="QC20" s="52">
        <v>5.3137999999999998E-6</v>
      </c>
      <c r="QD20" s="52">
        <v>5.3130730000000003E-6</v>
      </c>
      <c r="QE20" s="52">
        <v>3.5647459999999999E-6</v>
      </c>
      <c r="QF20" s="52">
        <v>3.563904E-6</v>
      </c>
      <c r="QG20" s="52">
        <v>3.5642769999999999E-6</v>
      </c>
      <c r="QH20" s="52">
        <v>3.5639439999999998E-6</v>
      </c>
      <c r="QI20" s="52">
        <v>3.5645719999999998E-6</v>
      </c>
      <c r="QJ20" s="52">
        <v>3.5636859999999999E-6</v>
      </c>
      <c r="QK20" s="52">
        <v>3.5644959999999998E-6</v>
      </c>
      <c r="QL20" s="52">
        <v>3.563536E-6</v>
      </c>
      <c r="QM20" s="52">
        <v>3.5647890000000001E-6</v>
      </c>
      <c r="QN20" s="52">
        <v>3.5636780000000001E-6</v>
      </c>
      <c r="QO20" s="52">
        <v>3.5645509999999998E-6</v>
      </c>
      <c r="QP20" s="52">
        <v>3.563844E-6</v>
      </c>
      <c r="QQ20" s="52">
        <v>3.5644889999999998E-6</v>
      </c>
      <c r="QR20" s="52">
        <v>3.5641080000000001E-6</v>
      </c>
      <c r="QS20" s="52">
        <v>3.564233E-6</v>
      </c>
      <c r="QT20" s="52">
        <v>3.563812E-6</v>
      </c>
      <c r="QU20" s="52">
        <v>3.5646219999999999E-6</v>
      </c>
      <c r="QV20" s="52">
        <v>3.5636780000000001E-6</v>
      </c>
      <c r="QW20" s="52">
        <v>3.5645669999999999E-6</v>
      </c>
      <c r="QX20" s="52">
        <v>3.5638539999999999E-6</v>
      </c>
      <c r="QY20" s="52">
        <v>3.5649450000000001E-6</v>
      </c>
      <c r="QZ20" s="52">
        <v>3.5639019999999999E-6</v>
      </c>
      <c r="RA20" s="52">
        <v>3.5643790000000002E-6</v>
      </c>
      <c r="RB20" s="52">
        <v>3.5636800000000002E-6</v>
      </c>
      <c r="RC20" s="52">
        <v>3.56441E-6</v>
      </c>
      <c r="RD20" s="52">
        <v>3.5637310000000001E-6</v>
      </c>
      <c r="RE20" s="52">
        <v>3.5646070000000001E-6</v>
      </c>
      <c r="RF20" s="52">
        <v>3.563858E-6</v>
      </c>
      <c r="RG20" s="52">
        <v>3.5648979999999999E-6</v>
      </c>
      <c r="RH20" s="52">
        <v>3.563768E-6</v>
      </c>
      <c r="RI20" s="52">
        <v>3.5648580000000001E-6</v>
      </c>
      <c r="RJ20" s="52">
        <v>3.5638180000000002E-6</v>
      </c>
      <c r="RK20" s="52">
        <v>3.5646440000000001E-6</v>
      </c>
      <c r="RL20" s="52">
        <v>3.5638270000000002E-6</v>
      </c>
      <c r="RM20" s="52">
        <v>3.5644390000000001E-6</v>
      </c>
      <c r="RN20" s="52">
        <v>3.5637529999999998E-6</v>
      </c>
      <c r="RO20" s="52">
        <v>3.5644780000000002E-6</v>
      </c>
      <c r="RP20" s="52">
        <v>3.5638749999999998E-6</v>
      </c>
      <c r="RQ20" s="52">
        <v>3.5646760000000001E-6</v>
      </c>
      <c r="RR20" s="52">
        <v>3.5637389999999999E-6</v>
      </c>
      <c r="RS20" s="52">
        <v>3.5648129999999999E-6</v>
      </c>
      <c r="RT20" s="52">
        <v>3.5640070000000001E-6</v>
      </c>
      <c r="RU20" s="52">
        <v>3.5644670000000001E-6</v>
      </c>
      <c r="RV20" s="52">
        <v>3.563828E-6</v>
      </c>
      <c r="RW20" s="52">
        <v>3.56441E-6</v>
      </c>
      <c r="RX20" s="52">
        <v>3.5638009999999999E-6</v>
      </c>
      <c r="RY20" s="52">
        <v>3.564509E-6</v>
      </c>
      <c r="RZ20" s="52">
        <v>3.563911E-6</v>
      </c>
      <c r="SA20" s="52">
        <v>3.5648379999999999E-6</v>
      </c>
      <c r="SB20" s="52">
        <v>3.5640550000000001E-6</v>
      </c>
      <c r="SC20" s="52">
        <v>3.5648900000000001E-6</v>
      </c>
      <c r="SD20" s="52">
        <v>3.5636960000000002E-6</v>
      </c>
      <c r="SE20" s="52">
        <v>3.5644620000000001E-6</v>
      </c>
      <c r="SF20" s="52">
        <v>3.5636480000000001E-6</v>
      </c>
      <c r="SG20" s="52">
        <v>3.5643930000000001E-6</v>
      </c>
      <c r="SH20" s="52">
        <v>3.563573E-6</v>
      </c>
      <c r="SI20" s="52">
        <v>3.5643980000000001E-6</v>
      </c>
      <c r="SJ20" s="52">
        <v>3.5636940000000001E-6</v>
      </c>
      <c r="SK20" s="52">
        <v>3.5646129999999999E-6</v>
      </c>
      <c r="SL20" s="52">
        <v>3.5638200000000002E-6</v>
      </c>
      <c r="SM20" s="52">
        <v>3.5646059999999999E-6</v>
      </c>
      <c r="SN20" s="52">
        <v>3.5637179999999999E-6</v>
      </c>
      <c r="SO20" s="52">
        <v>3.564525E-6</v>
      </c>
      <c r="SP20" s="52">
        <v>3.5637319999999999E-6</v>
      </c>
      <c r="SQ20" s="52">
        <v>5.312049E-6</v>
      </c>
      <c r="SR20" s="52">
        <v>5.3137999999999998E-6</v>
      </c>
      <c r="SS20" s="52">
        <v>4.2500760000000004E-6</v>
      </c>
      <c r="ST20" s="52">
        <v>8.4804960000000003E-6</v>
      </c>
      <c r="SU20" s="52">
        <v>8.4861959999999992E-6</v>
      </c>
      <c r="SV20" s="52">
        <v>8.4791130000000004E-6</v>
      </c>
      <c r="SW20" s="52">
        <v>8.4881320000000001E-6</v>
      </c>
      <c r="SX20" s="52">
        <v>8.4767260000000008E-6</v>
      </c>
      <c r="SY20" s="52">
        <v>8.4871050000000008E-6</v>
      </c>
      <c r="SZ20" s="52">
        <v>8.4777489999999992E-6</v>
      </c>
      <c r="TA20" s="52">
        <v>8.4903749999999992E-6</v>
      </c>
      <c r="TB20" s="52">
        <v>8.4745309999999997E-6</v>
      </c>
      <c r="TC20" s="52">
        <v>8.4928699999999992E-6</v>
      </c>
      <c r="TD20" s="52">
        <v>8.4811260000000003E-6</v>
      </c>
      <c r="TE20" s="52">
        <v>8.4887439999999992E-6</v>
      </c>
      <c r="TF20" s="52">
        <v>8.4868539999999992E-6</v>
      </c>
      <c r="TG20" s="52">
        <v>8.4822470000000001E-6</v>
      </c>
      <c r="TH20" s="52">
        <v>8.4837789999999992E-6</v>
      </c>
      <c r="TI20" s="52">
        <v>8.4777270000000007E-6</v>
      </c>
      <c r="TJ20" s="52">
        <v>8.4822229999999994E-6</v>
      </c>
      <c r="TK20" s="52">
        <v>8.4844949999999995E-6</v>
      </c>
      <c r="TL20" s="52">
        <v>8.4820290000000004E-6</v>
      </c>
      <c r="TM20" s="52">
        <v>8.4813510000000008E-6</v>
      </c>
      <c r="TN20" s="52">
        <v>8.4906619999999992E-6</v>
      </c>
      <c r="TO20" s="52">
        <v>8.4848030000000004E-6</v>
      </c>
      <c r="TP20" s="52">
        <v>8.4816000000000002E-6</v>
      </c>
      <c r="TQ20" s="52">
        <v>8.4826629999999997E-6</v>
      </c>
      <c r="TR20" s="52">
        <v>8.4855349999999994E-6</v>
      </c>
      <c r="TS20" s="52">
        <v>8.4826090000000004E-6</v>
      </c>
      <c r="TT20" s="52">
        <v>8.4808119999999997E-6</v>
      </c>
      <c r="TU20" s="52">
        <v>8.4886440000000007E-6</v>
      </c>
      <c r="TV20" s="52">
        <v>8.479058E-6</v>
      </c>
      <c r="TW20" s="52">
        <v>8.4912219999999995E-6</v>
      </c>
      <c r="TX20" s="52">
        <v>8.4766699999999993E-6</v>
      </c>
      <c r="TY20" s="52">
        <v>8.4866070000000002E-6</v>
      </c>
      <c r="TZ20" s="52">
        <v>8.4799720000000002E-6</v>
      </c>
      <c r="UA20" s="52">
        <v>8.4892709999999992E-6</v>
      </c>
      <c r="UB20" s="52">
        <v>8.4827900000000005E-6</v>
      </c>
      <c r="UC20" s="52">
        <v>8.4800250000000002E-6</v>
      </c>
      <c r="UD20" s="52">
        <v>8.4849709999999999E-6</v>
      </c>
      <c r="UE20" s="52">
        <v>8.4857239999999997E-6</v>
      </c>
      <c r="UF20" s="52">
        <v>8.4822190000000002E-6</v>
      </c>
      <c r="UG20" s="52">
        <v>8.4880909999999996E-6</v>
      </c>
      <c r="UH20" s="52">
        <v>8.4807759999999995E-6</v>
      </c>
      <c r="UI20" s="52">
        <v>8.4775600000000005E-6</v>
      </c>
      <c r="UJ20" s="52">
        <v>8.4867180000000005E-6</v>
      </c>
      <c r="UK20" s="52">
        <v>8.4929529999999996E-6</v>
      </c>
      <c r="UL20" s="52">
        <v>8.4789010000000005E-6</v>
      </c>
      <c r="UM20" s="52">
        <v>8.4781590000000008E-6</v>
      </c>
      <c r="UN20" s="52">
        <v>8.4840119999999999E-6</v>
      </c>
      <c r="UO20" s="52">
        <v>8.4917810000000003E-6</v>
      </c>
      <c r="UP20" s="52">
        <v>8.4843469999999996E-6</v>
      </c>
      <c r="UQ20" s="52">
        <v>8.4801649999999998E-6</v>
      </c>
      <c r="UR20" s="52">
        <v>8.4771890000000007E-6</v>
      </c>
      <c r="US20" s="52">
        <v>8.4852570000000006E-6</v>
      </c>
      <c r="UT20" s="52">
        <v>8.4837059999999995E-6</v>
      </c>
      <c r="UU20" s="52">
        <v>8.486348E-6</v>
      </c>
      <c r="UV20" s="52">
        <v>8.4834930000000002E-6</v>
      </c>
      <c r="UW20" s="52">
        <v>8.4760089999999994E-6</v>
      </c>
      <c r="UX20" s="52">
        <v>8.4988650000000002E-6</v>
      </c>
      <c r="UY20" s="52">
        <v>8.4798419999999996E-6</v>
      </c>
      <c r="UZ20" s="52">
        <v>8.4813770000000002E-6</v>
      </c>
      <c r="VA20" s="52">
        <v>8.4787129999999995E-6</v>
      </c>
      <c r="VB20" s="52">
        <v>8.4828189999999998E-6</v>
      </c>
      <c r="VC20" s="52">
        <v>8.4814130000000004E-6</v>
      </c>
      <c r="VD20" s="52">
        <v>8.4847429999999995E-6</v>
      </c>
      <c r="VE20" s="52">
        <v>4.2488769999999997E-6</v>
      </c>
      <c r="VF20" s="51">
        <v>4.9999929999999999</v>
      </c>
      <c r="VG20" s="51">
        <v>5.3226630000000004</v>
      </c>
      <c r="VH20" s="51">
        <v>9.0979170000000007</v>
      </c>
      <c r="VI20" s="51">
        <v>11.844799999999999</v>
      </c>
      <c r="VJ20" s="51">
        <v>12.82882</v>
      </c>
      <c r="VK20" s="51">
        <v>13.113300000000001</v>
      </c>
      <c r="VL20" s="51">
        <v>13.7775</v>
      </c>
      <c r="VM20" s="51">
        <v>14.234680000000001</v>
      </c>
      <c r="VN20" s="51">
        <v>14.748620000000001</v>
      </c>
      <c r="VO20" s="51">
        <v>15.16119</v>
      </c>
      <c r="VP20" s="51">
        <v>15.58013</v>
      </c>
      <c r="VQ20" s="51">
        <v>15.93946</v>
      </c>
      <c r="VR20" s="51">
        <v>16.29739</v>
      </c>
      <c r="VS20" s="51">
        <v>16.58483</v>
      </c>
      <c r="VT20" s="51">
        <v>16.89819</v>
      </c>
      <c r="VU20" s="51">
        <v>17.153510000000001</v>
      </c>
      <c r="VV20" s="51">
        <v>17.40278</v>
      </c>
      <c r="VW20" s="51">
        <v>17.625679999999999</v>
      </c>
      <c r="VX20" s="51">
        <v>17.837700000000002</v>
      </c>
      <c r="VY20" s="51">
        <v>18.036750000000001</v>
      </c>
      <c r="VZ20" s="51">
        <v>18.209060000000001</v>
      </c>
      <c r="WA20" s="51">
        <v>18.373650000000001</v>
      </c>
      <c r="WB20" s="51">
        <v>18.522939999999998</v>
      </c>
      <c r="WC20" s="51">
        <v>18.66677</v>
      </c>
      <c r="WD20" s="51">
        <v>18.79175</v>
      </c>
      <c r="WE20" s="51">
        <v>18.9068</v>
      </c>
      <c r="WF20" s="51">
        <v>19.00019</v>
      </c>
      <c r="WG20" s="51">
        <v>19.11159</v>
      </c>
      <c r="WH20" s="51">
        <v>19.18994</v>
      </c>
      <c r="WI20" s="51">
        <v>19.274280000000001</v>
      </c>
      <c r="WJ20" s="51">
        <v>19.317409999999999</v>
      </c>
      <c r="WK20" s="51">
        <v>19.417380000000001</v>
      </c>
      <c r="WL20" s="51">
        <v>19.472650000000002</v>
      </c>
      <c r="WM20" s="51">
        <v>19.54344</v>
      </c>
      <c r="WN20" s="51">
        <v>19.577020000000001</v>
      </c>
      <c r="WO20" s="51">
        <v>19.666830000000001</v>
      </c>
      <c r="WP20" s="51">
        <v>19.68177</v>
      </c>
      <c r="WQ20" s="51">
        <v>19.743449999999999</v>
      </c>
      <c r="WR20" s="51">
        <v>19.770140000000001</v>
      </c>
      <c r="WS20" s="51">
        <v>19.836980000000001</v>
      </c>
      <c r="WT20" s="51">
        <v>19.848230000000001</v>
      </c>
      <c r="WU20" s="51">
        <v>19.933399999999999</v>
      </c>
      <c r="WV20" s="51">
        <v>19.915710000000001</v>
      </c>
      <c r="WW20" s="51">
        <v>19.998280000000001</v>
      </c>
      <c r="WX20" s="51">
        <v>19.991790000000002</v>
      </c>
      <c r="WY20" s="51">
        <v>20.038699999999999</v>
      </c>
      <c r="WZ20" s="51">
        <v>20.035900000000002</v>
      </c>
      <c r="XA20" s="51">
        <v>20.076450000000001</v>
      </c>
      <c r="XB20" s="51">
        <v>20.072939999999999</v>
      </c>
      <c r="XC20" s="51">
        <v>20.149270000000001</v>
      </c>
      <c r="XD20" s="51">
        <v>20.10744</v>
      </c>
      <c r="XE20" s="51">
        <v>20.16544</v>
      </c>
      <c r="XF20" s="51">
        <v>20.15568</v>
      </c>
      <c r="XG20" s="51">
        <v>20.20731</v>
      </c>
      <c r="XH20" s="51">
        <v>20.19444</v>
      </c>
      <c r="XI20" s="51">
        <v>20.253399999999999</v>
      </c>
      <c r="XJ20" s="51">
        <v>20.243970000000001</v>
      </c>
      <c r="XK20" s="51">
        <v>20.298760000000001</v>
      </c>
      <c r="XL20" s="51">
        <v>20.28462</v>
      </c>
      <c r="XM20" s="51">
        <v>20.339279999999999</v>
      </c>
      <c r="XN20" s="51">
        <v>20.318359999999998</v>
      </c>
      <c r="XO20" s="51">
        <v>20.368839999999999</v>
      </c>
      <c r="XP20" s="51">
        <v>20.37313</v>
      </c>
      <c r="XQ20" s="51">
        <v>20.40305</v>
      </c>
      <c r="XR20" s="51">
        <v>20.425360000000001</v>
      </c>
      <c r="XS20" s="51">
        <v>19.347950000000001</v>
      </c>
      <c r="XT20" s="51">
        <v>14.99822</v>
      </c>
      <c r="XU20" s="51">
        <v>15.89453</v>
      </c>
      <c r="XV20" s="55" t="s">
        <v>357</v>
      </c>
      <c r="XW20" s="55" t="s">
        <v>357</v>
      </c>
      <c r="XX20" s="55" t="s">
        <v>357</v>
      </c>
      <c r="XY20" s="55" t="s">
        <v>357</v>
      </c>
      <c r="XZ20" s="55" t="s">
        <v>357</v>
      </c>
      <c r="YA20" s="55" t="s">
        <v>357</v>
      </c>
      <c r="YB20" s="55" t="s">
        <v>357</v>
      </c>
      <c r="YC20" s="55" t="s">
        <v>357</v>
      </c>
      <c r="YD20" s="55" t="s">
        <v>357</v>
      </c>
      <c r="YE20" s="55" t="s">
        <v>357</v>
      </c>
      <c r="YF20" s="55" t="s">
        <v>357</v>
      </c>
      <c r="YG20" s="55" t="s">
        <v>357</v>
      </c>
      <c r="YH20" s="55" t="s">
        <v>357</v>
      </c>
      <c r="YI20" s="55" t="s">
        <v>357</v>
      </c>
      <c r="YJ20" s="55" t="s">
        <v>357</v>
      </c>
      <c r="YK20" s="55" t="s">
        <v>357</v>
      </c>
      <c r="YL20" s="55" t="s">
        <v>357</v>
      </c>
      <c r="YM20" s="55" t="s">
        <v>357</v>
      </c>
      <c r="YN20" s="55" t="s">
        <v>357</v>
      </c>
      <c r="YO20" s="55" t="s">
        <v>357</v>
      </c>
      <c r="YP20" s="55" t="s">
        <v>357</v>
      </c>
      <c r="YQ20" s="55" t="s">
        <v>357</v>
      </c>
      <c r="YR20" s="55" t="s">
        <v>357</v>
      </c>
      <c r="YS20" s="55" t="s">
        <v>357</v>
      </c>
      <c r="YT20" s="55" t="s">
        <v>357</v>
      </c>
      <c r="YU20" s="55" t="s">
        <v>357</v>
      </c>
      <c r="YV20" s="55" t="s">
        <v>357</v>
      </c>
      <c r="YW20" s="55" t="s">
        <v>357</v>
      </c>
      <c r="YX20" s="55" t="s">
        <v>357</v>
      </c>
      <c r="YY20" s="55" t="s">
        <v>357</v>
      </c>
      <c r="YZ20" s="55" t="s">
        <v>357</v>
      </c>
      <c r="ZA20" s="55" t="s">
        <v>357</v>
      </c>
      <c r="ZB20" s="55" t="s">
        <v>357</v>
      </c>
      <c r="ZC20" s="55" t="s">
        <v>357</v>
      </c>
      <c r="ZD20" s="55" t="s">
        <v>357</v>
      </c>
      <c r="ZE20" s="55" t="s">
        <v>357</v>
      </c>
      <c r="ZF20" s="55" t="s">
        <v>357</v>
      </c>
      <c r="ZG20" s="55" t="s">
        <v>357</v>
      </c>
      <c r="ZH20" s="55" t="s">
        <v>357</v>
      </c>
      <c r="ZI20" s="55" t="s">
        <v>357</v>
      </c>
      <c r="ZJ20" s="55" t="s">
        <v>357</v>
      </c>
      <c r="ZK20" s="55" t="s">
        <v>357</v>
      </c>
      <c r="ZL20" s="55" t="s">
        <v>357</v>
      </c>
      <c r="ZM20" s="55" t="s">
        <v>357</v>
      </c>
      <c r="ZN20" s="55" t="s">
        <v>357</v>
      </c>
      <c r="ZO20" s="55" t="s">
        <v>357</v>
      </c>
      <c r="ZP20" s="55" t="s">
        <v>357</v>
      </c>
      <c r="ZQ20" s="55" t="s">
        <v>357</v>
      </c>
      <c r="ZR20" s="55" t="s">
        <v>357</v>
      </c>
      <c r="ZS20" s="55" t="s">
        <v>357</v>
      </c>
      <c r="ZT20" s="55" t="s">
        <v>357</v>
      </c>
      <c r="ZU20" s="55" t="s">
        <v>357</v>
      </c>
      <c r="ZV20" s="55" t="s">
        <v>357</v>
      </c>
      <c r="ZW20" s="55" t="s">
        <v>357</v>
      </c>
      <c r="ZX20" s="55" t="s">
        <v>357</v>
      </c>
      <c r="ZY20" s="55" t="s">
        <v>357</v>
      </c>
      <c r="ZZ20" s="55" t="s">
        <v>357</v>
      </c>
      <c r="AAA20" s="55" t="s">
        <v>357</v>
      </c>
      <c r="AAB20" s="55" t="s">
        <v>357</v>
      </c>
      <c r="AAC20" s="55" t="s">
        <v>357</v>
      </c>
      <c r="AAD20" s="55" t="s">
        <v>357</v>
      </c>
      <c r="AAE20" s="55" t="s">
        <v>357</v>
      </c>
      <c r="AAF20" s="55" t="s">
        <v>357</v>
      </c>
      <c r="AAG20" s="55" t="s">
        <v>357</v>
      </c>
      <c r="AAH20" s="55" t="s">
        <v>357</v>
      </c>
      <c r="AAI20" s="51">
        <v>4459.96</v>
      </c>
      <c r="AAJ20" s="51">
        <v>4456.9059999999999</v>
      </c>
      <c r="AAK20" s="51">
        <v>4404.66</v>
      </c>
      <c r="AAL20" s="51">
        <v>4305.0749999999998</v>
      </c>
      <c r="AAM20" s="51">
        <v>4219.8620000000001</v>
      </c>
      <c r="AAN20" s="51">
        <v>4147.6940000000004</v>
      </c>
      <c r="AAO20" s="51">
        <v>4077.0520000000001</v>
      </c>
      <c r="AAP20" s="51">
        <v>4009.4940000000001</v>
      </c>
      <c r="AAQ20" s="51">
        <v>3941.7379999999998</v>
      </c>
      <c r="AAR20" s="51">
        <v>3875.3130000000001</v>
      </c>
      <c r="AAS20" s="51">
        <v>3807.83</v>
      </c>
      <c r="AAT20" s="51">
        <v>3741.7469999999998</v>
      </c>
      <c r="AAU20" s="51">
        <v>3674.152</v>
      </c>
      <c r="AAV20" s="51">
        <v>3608.0909999999999</v>
      </c>
      <c r="AAW20" s="51">
        <v>3539.9850000000001</v>
      </c>
      <c r="AAX20" s="51">
        <v>3473.4140000000002</v>
      </c>
      <c r="AAY20" s="51">
        <v>3404.797</v>
      </c>
      <c r="AAZ20" s="51">
        <v>3337.7579999999998</v>
      </c>
      <c r="ABA20" s="51">
        <v>3268.4279999999999</v>
      </c>
      <c r="ABB20" s="51">
        <v>3201.0120000000002</v>
      </c>
      <c r="ABC20" s="51">
        <v>3131.145</v>
      </c>
      <c r="ABD20" s="51">
        <v>3063.1680000000001</v>
      </c>
      <c r="ABE20" s="51">
        <v>2992.8339999999998</v>
      </c>
      <c r="ABF20" s="51">
        <v>2924.1260000000002</v>
      </c>
      <c r="ABG20" s="51">
        <v>2853.2719999999999</v>
      </c>
      <c r="ABH20" s="51">
        <v>2784.3310000000001</v>
      </c>
      <c r="ABI20" s="51">
        <v>2713.17</v>
      </c>
      <c r="ABJ20" s="51">
        <v>2643.8760000000002</v>
      </c>
      <c r="ABK20" s="51">
        <v>2572.317</v>
      </c>
      <c r="ABL20" s="51">
        <v>2502.6370000000002</v>
      </c>
      <c r="ABM20" s="51">
        <v>2430.643</v>
      </c>
      <c r="ABN20" s="51">
        <v>2360.5369999999998</v>
      </c>
      <c r="ABO20" s="51">
        <v>2288.0790000000002</v>
      </c>
      <c r="ABP20" s="51">
        <v>2217.5050000000001</v>
      </c>
      <c r="ABQ20" s="51">
        <v>2144.6990000000001</v>
      </c>
      <c r="ABR20" s="51">
        <v>2073.8249999999998</v>
      </c>
      <c r="ABS20" s="51">
        <v>2000.932</v>
      </c>
      <c r="ABT20" s="51">
        <v>1929.6310000000001</v>
      </c>
      <c r="ABU20" s="51">
        <v>1856.27</v>
      </c>
      <c r="ABV20" s="51">
        <v>1784.749</v>
      </c>
      <c r="ABW20" s="51">
        <v>1711.0719999999999</v>
      </c>
      <c r="ABX20" s="51">
        <v>1639.183</v>
      </c>
      <c r="ABY20" s="51">
        <v>1565.741</v>
      </c>
      <c r="ABZ20" s="51">
        <v>1493.6089999999999</v>
      </c>
      <c r="ACA20" s="51">
        <v>1419.8119999999999</v>
      </c>
      <c r="ACB20" s="51">
        <v>1347.4639999999999</v>
      </c>
      <c r="ACC20" s="51">
        <v>1273.528</v>
      </c>
      <c r="ACD20" s="51">
        <v>1201.1099999999999</v>
      </c>
      <c r="ACE20" s="51">
        <v>1127.018</v>
      </c>
      <c r="ACF20" s="51">
        <v>1054.6600000000001</v>
      </c>
      <c r="ACG20" s="51">
        <v>980.30179999999996</v>
      </c>
      <c r="ACH20" s="51">
        <v>907.50220000000002</v>
      </c>
      <c r="ACI20" s="51">
        <v>833.00869999999998</v>
      </c>
      <c r="ACJ20" s="51">
        <v>760.14120000000003</v>
      </c>
      <c r="ACK20" s="51">
        <v>685.48149999999998</v>
      </c>
      <c r="ACL20" s="51">
        <v>612.42999999999995</v>
      </c>
      <c r="ACM20" s="51">
        <v>537.85670000000005</v>
      </c>
      <c r="ACN20" s="51">
        <v>464.62049999999999</v>
      </c>
      <c r="ACO20" s="51">
        <v>389.68470000000002</v>
      </c>
      <c r="ACP20" s="51">
        <v>316.57150000000001</v>
      </c>
      <c r="ACQ20" s="51">
        <v>241.62190000000001</v>
      </c>
      <c r="ACR20" s="51">
        <v>168.22370000000001</v>
      </c>
      <c r="ACS20" s="51">
        <v>93.222999999999999</v>
      </c>
      <c r="ACT20" s="51">
        <v>19.767610000000001</v>
      </c>
      <c r="ACU20" s="51">
        <v>-57.929690000000001</v>
      </c>
      <c r="ACV20" s="51">
        <v>-119.07980000000001</v>
      </c>
      <c r="ACW20" s="51">
        <v>-106.9538</v>
      </c>
      <c r="ACX20" s="51">
        <v>-105.9237</v>
      </c>
      <c r="ACY20" s="56">
        <v>-146.4006</v>
      </c>
      <c r="ACZ20" s="56">
        <v>-145.98689999999999</v>
      </c>
      <c r="ADA20" s="56">
        <v>-144.78049999999999</v>
      </c>
      <c r="ADB20" s="56">
        <v>-142.3211</v>
      </c>
      <c r="ADC20" s="56">
        <v>-140.38290000000001</v>
      </c>
      <c r="ADD20" s="56">
        <v>-138.57740000000001</v>
      </c>
      <c r="ADE20" s="56">
        <v>-136.54169999999999</v>
      </c>
      <c r="ADF20" s="56">
        <v>-134.87280000000001</v>
      </c>
      <c r="ADG20" s="56">
        <v>-132.9529</v>
      </c>
      <c r="ADH20" s="56">
        <v>-131.1431</v>
      </c>
      <c r="ADI20" s="56">
        <v>-129.03540000000001</v>
      </c>
      <c r="ADJ20" s="56">
        <v>-127.2624</v>
      </c>
      <c r="ADK20" s="56">
        <v>-125.1784</v>
      </c>
      <c r="ADL20" s="56">
        <v>-123.1721</v>
      </c>
      <c r="ADM20" s="56">
        <v>-121.0766</v>
      </c>
      <c r="ADN20" s="56">
        <v>-119.0812</v>
      </c>
      <c r="ADO20" s="56">
        <v>-116.8291</v>
      </c>
      <c r="ADP20" s="56">
        <v>-114.7782</v>
      </c>
      <c r="ADQ20" s="56">
        <v>-112.52970000000001</v>
      </c>
      <c r="ADR20" s="56">
        <v>-110.38120000000001</v>
      </c>
      <c r="ADS20" s="56">
        <v>-108.0964</v>
      </c>
      <c r="ADT20" s="56">
        <v>-105.9284</v>
      </c>
      <c r="ADU20" s="56">
        <v>-103.5851</v>
      </c>
      <c r="ADV20" s="56">
        <v>-101.3297</v>
      </c>
      <c r="ADW20" s="56">
        <v>-98.947090000000003</v>
      </c>
      <c r="ADX20" s="56">
        <v>-96.692359999999994</v>
      </c>
      <c r="ADY20" s="56">
        <v>-94.178250000000006</v>
      </c>
      <c r="ADZ20" s="56">
        <v>-91.895880000000005</v>
      </c>
      <c r="AEA20" s="56">
        <v>-89.436580000000006</v>
      </c>
      <c r="AEB20" s="56">
        <v>-87.067499999999995</v>
      </c>
      <c r="AEC20" s="56">
        <v>-84.444360000000003</v>
      </c>
      <c r="AED20" s="56">
        <v>-82.144480000000001</v>
      </c>
      <c r="AEE20" s="56">
        <v>-79.63664</v>
      </c>
      <c r="AEF20" s="56">
        <v>-77.194850000000002</v>
      </c>
      <c r="AEG20" s="56">
        <v>-74.607190000000003</v>
      </c>
      <c r="AEH20" s="56">
        <v>-72.261030000000005</v>
      </c>
      <c r="AEI20" s="56">
        <v>-69.627020000000002</v>
      </c>
      <c r="AEJ20" s="56">
        <v>-67.154619999999994</v>
      </c>
      <c r="AEK20" s="56">
        <v>-64.598830000000007</v>
      </c>
      <c r="AEL20" s="56">
        <v>-62.139699999999998</v>
      </c>
      <c r="AEM20" s="56">
        <v>-59.51005</v>
      </c>
      <c r="AEN20" s="56">
        <v>-57.134599999999999</v>
      </c>
      <c r="AEO20" s="56">
        <v>-54.498060000000002</v>
      </c>
      <c r="AEP20" s="56">
        <v>-52.045169999999999</v>
      </c>
      <c r="AEQ20" s="56">
        <v>-49.435319999999997</v>
      </c>
      <c r="AER20" s="56">
        <v>-46.89864</v>
      </c>
      <c r="AES20" s="56">
        <v>-44.297130000000003</v>
      </c>
      <c r="AET20" s="56">
        <v>-41.766719999999999</v>
      </c>
      <c r="AEU20" s="56">
        <v>-39.141550000000002</v>
      </c>
      <c r="AEV20" s="56">
        <v>-36.689129999999999</v>
      </c>
      <c r="AEW20" s="56">
        <v>-33.99127</v>
      </c>
      <c r="AEX20" s="56">
        <v>-31.489260000000002</v>
      </c>
      <c r="AEY20" s="56">
        <v>-28.843119999999999</v>
      </c>
      <c r="AEZ20" s="56">
        <v>-26.32818</v>
      </c>
      <c r="AFA20" s="56">
        <v>-23.667760000000001</v>
      </c>
      <c r="AFB20" s="56">
        <v>-21.157440000000001</v>
      </c>
      <c r="AFC20" s="56">
        <v>-18.508310000000002</v>
      </c>
      <c r="AFD20" s="56">
        <v>-15.98423</v>
      </c>
      <c r="AFE20" s="56">
        <v>-13.31527</v>
      </c>
      <c r="AFF20" s="56">
        <v>-10.805389999999999</v>
      </c>
      <c r="AFG20" s="56">
        <v>-8.1241590000000006</v>
      </c>
      <c r="AFH20" s="56">
        <v>-5.6010160000000004</v>
      </c>
      <c r="AFI20" s="56">
        <v>-2.9276270000000002</v>
      </c>
      <c r="AFJ20" s="56">
        <v>-0.40904269999999998</v>
      </c>
      <c r="AFK20" s="56">
        <v>2.4186830000000001</v>
      </c>
      <c r="AFL20" s="56">
        <v>4.2215429999999996</v>
      </c>
      <c r="AFM20" s="56">
        <v>3.8043429999999998</v>
      </c>
      <c r="AFN20" s="56">
        <v>3.587221</v>
      </c>
      <c r="AFO20" s="53">
        <v>300</v>
      </c>
      <c r="AFP20" s="53">
        <v>319.19600000000003</v>
      </c>
      <c r="AFQ20" s="53">
        <v>380.04950000000002</v>
      </c>
      <c r="AFR20" s="53">
        <v>492.65469999999999</v>
      </c>
      <c r="AFS20" s="53">
        <v>535.14700000000005</v>
      </c>
      <c r="AFT20" s="53">
        <v>558.57119999999998</v>
      </c>
      <c r="AFU20" s="53">
        <v>576.11109999999996</v>
      </c>
      <c r="AFV20" s="53">
        <v>586.35860000000002</v>
      </c>
      <c r="AFW20" s="53">
        <v>599.45370000000003</v>
      </c>
      <c r="AFX20" s="53">
        <v>606.50819999999999</v>
      </c>
      <c r="AFY20" s="53">
        <v>617.3596</v>
      </c>
      <c r="AFZ20" s="53">
        <v>622.70910000000003</v>
      </c>
      <c r="AGA20" s="53">
        <v>631.79470000000003</v>
      </c>
      <c r="AGB20" s="53">
        <v>636.29669999999999</v>
      </c>
      <c r="AGC20" s="53">
        <v>643.87180000000001</v>
      </c>
      <c r="AGD20" s="53">
        <v>647.68420000000003</v>
      </c>
      <c r="AGE20" s="53">
        <v>653.93489999999997</v>
      </c>
      <c r="AGF20" s="53">
        <v>657.12310000000002</v>
      </c>
      <c r="AGG20" s="53">
        <v>662.26859999999999</v>
      </c>
      <c r="AGH20" s="53">
        <v>664.95079999999996</v>
      </c>
      <c r="AGI20" s="53">
        <v>669.12639999999999</v>
      </c>
      <c r="AGJ20" s="53">
        <v>671.41729999999995</v>
      </c>
      <c r="AGK20" s="53">
        <v>674.79650000000004</v>
      </c>
      <c r="AGL20" s="53">
        <v>676.75199999999995</v>
      </c>
      <c r="AGM20" s="53">
        <v>679.46370000000002</v>
      </c>
      <c r="AGN20" s="53">
        <v>681.08439999999996</v>
      </c>
      <c r="AGO20" s="53">
        <v>683.27179999999998</v>
      </c>
      <c r="AGP20" s="53">
        <v>684.63310000000001</v>
      </c>
      <c r="AGQ20" s="53">
        <v>686.36559999999997</v>
      </c>
      <c r="AGR20" s="53">
        <v>687.51859999999999</v>
      </c>
      <c r="AGS20" s="53">
        <v>688.91859999999997</v>
      </c>
      <c r="AGT20" s="53">
        <v>689.87189999999998</v>
      </c>
      <c r="AGU20" s="53">
        <v>690.97730000000001</v>
      </c>
      <c r="AGV20" s="53">
        <v>691.78959999999995</v>
      </c>
      <c r="AGW20" s="53">
        <v>692.66010000000006</v>
      </c>
      <c r="AGX20" s="53">
        <v>693.32500000000005</v>
      </c>
      <c r="AGY20" s="53">
        <v>694.01710000000003</v>
      </c>
      <c r="AGZ20" s="53">
        <v>694.58259999999996</v>
      </c>
      <c r="AHA20" s="53">
        <v>695.12199999999996</v>
      </c>
      <c r="AHB20" s="53">
        <v>695.58929999999998</v>
      </c>
      <c r="AHC20" s="53">
        <v>696.01509999999996</v>
      </c>
      <c r="AHD20" s="53">
        <v>696.40009999999995</v>
      </c>
      <c r="AHE20" s="53">
        <v>696.73260000000005</v>
      </c>
      <c r="AHF20" s="53">
        <v>697.0548</v>
      </c>
      <c r="AHG20" s="53">
        <v>697.31550000000004</v>
      </c>
      <c r="AHH20" s="53">
        <v>697.58299999999997</v>
      </c>
      <c r="AHI20" s="53">
        <v>697.78530000000001</v>
      </c>
      <c r="AHJ20" s="53">
        <v>698.00869999999998</v>
      </c>
      <c r="AHK20" s="53">
        <v>698.16800000000001</v>
      </c>
      <c r="AHL20" s="53">
        <v>698.34609999999998</v>
      </c>
      <c r="AHM20" s="53">
        <v>698.47550000000001</v>
      </c>
      <c r="AHN20" s="53">
        <v>698.62429999999995</v>
      </c>
      <c r="AHO20" s="53">
        <v>698.72230000000002</v>
      </c>
      <c r="AHP20" s="53">
        <v>698.84559999999999</v>
      </c>
      <c r="AHQ20" s="53">
        <v>698.92290000000003</v>
      </c>
      <c r="AHR20" s="53">
        <v>699.02350000000001</v>
      </c>
      <c r="AHS20" s="53">
        <v>699.08280000000002</v>
      </c>
      <c r="AHT20" s="53">
        <v>699.16690000000006</v>
      </c>
      <c r="AHU20" s="53">
        <v>699.21460000000002</v>
      </c>
      <c r="AHV20" s="53">
        <v>699.28229999999996</v>
      </c>
      <c r="AHW20" s="53">
        <v>699.31939999999997</v>
      </c>
      <c r="AHX20" s="53">
        <v>699.37549999999999</v>
      </c>
      <c r="AHY20" s="53">
        <v>699.40380000000005</v>
      </c>
      <c r="AHZ20" s="53">
        <v>699.4502</v>
      </c>
      <c r="AIA20" s="53">
        <v>699.47249999999997</v>
      </c>
      <c r="AIB20" s="53">
        <v>699.51729999999998</v>
      </c>
      <c r="AIC20" s="53">
        <v>699.58550000000002</v>
      </c>
      <c r="AID20" s="53">
        <v>699.53470000000004</v>
      </c>
      <c r="AIE20" s="57">
        <v>1.487821E-8</v>
      </c>
      <c r="AIF20" s="52">
        <v>1.706871E-9</v>
      </c>
      <c r="AIG20" s="52">
        <v>1.533098E-9</v>
      </c>
      <c r="AIH20" s="52">
        <v>1.535107E-9</v>
      </c>
      <c r="AII20" s="52">
        <v>1.5444179999999999E-9</v>
      </c>
      <c r="AIJ20" s="52">
        <v>1.538454E-9</v>
      </c>
      <c r="AIK20" s="52">
        <v>1.537338E-9</v>
      </c>
      <c r="AIL20" s="52">
        <v>1.539846E-9</v>
      </c>
      <c r="AIM20" s="52">
        <v>1.545049E-9</v>
      </c>
      <c r="AIN20" s="52">
        <v>1.538162E-9</v>
      </c>
      <c r="AIO20" s="52">
        <v>1.54002E-9</v>
      </c>
      <c r="AIP20" s="52">
        <v>1.546323E-9</v>
      </c>
      <c r="AIQ20" s="52">
        <v>1.5391769999999999E-9</v>
      </c>
      <c r="AIR20" s="52">
        <v>1.5398489999999999E-9</v>
      </c>
      <c r="AIS20" s="52">
        <v>1.544598E-9</v>
      </c>
      <c r="AIT20" s="52">
        <v>1.540474E-9</v>
      </c>
      <c r="AIU20" s="52">
        <v>1.5357580000000001E-9</v>
      </c>
      <c r="AIV20" s="52">
        <v>1.541425E-9</v>
      </c>
      <c r="AIW20" s="52">
        <v>1.5443849999999999E-9</v>
      </c>
      <c r="AIX20" s="52">
        <v>1.5324119999999999E-9</v>
      </c>
      <c r="AIY20" s="52">
        <v>1.534507E-9</v>
      </c>
      <c r="AIZ20" s="52">
        <v>1.545736E-9</v>
      </c>
      <c r="AJA20" s="52">
        <v>1.5362290000000001E-9</v>
      </c>
      <c r="AJB20" s="52">
        <v>1.5365190000000001E-9</v>
      </c>
      <c r="AJC20" s="52">
        <v>1.5424860000000001E-9</v>
      </c>
      <c r="AJD20" s="52">
        <v>1.5407059999999999E-9</v>
      </c>
      <c r="AJE20" s="52">
        <v>1.541041E-9</v>
      </c>
      <c r="AJF20" s="52">
        <v>1.539855E-9</v>
      </c>
      <c r="AJG20" s="52">
        <v>1.545202E-9</v>
      </c>
      <c r="AJH20" s="52">
        <v>1.5404450000000001E-9</v>
      </c>
      <c r="AJI20" s="52">
        <v>1.538049E-9</v>
      </c>
      <c r="AJJ20" s="52">
        <v>1.546304E-9</v>
      </c>
      <c r="AJK20" s="52">
        <v>1.54086E-9</v>
      </c>
      <c r="AJL20" s="52">
        <v>1.5382959999999999E-9</v>
      </c>
      <c r="AJM20" s="52">
        <v>1.5376530000000001E-9</v>
      </c>
      <c r="AJN20" s="52">
        <v>1.5445800000000001E-9</v>
      </c>
      <c r="AJO20" s="52">
        <v>1.5356179999999999E-9</v>
      </c>
      <c r="AJP20" s="52">
        <v>1.534858E-9</v>
      </c>
      <c r="AJQ20" s="52">
        <v>1.544094E-9</v>
      </c>
      <c r="AJR20" s="52">
        <v>1.537588E-9</v>
      </c>
      <c r="AJS20" s="52">
        <v>1.5327610000000001E-9</v>
      </c>
      <c r="AJT20" s="52">
        <v>1.5434350000000001E-9</v>
      </c>
      <c r="AJU20" s="52">
        <v>1.5426410000000001E-9</v>
      </c>
      <c r="AJV20" s="52">
        <v>1.538819E-9</v>
      </c>
      <c r="AJW20" s="52">
        <v>1.5385540000000001E-9</v>
      </c>
      <c r="AJX20" s="52">
        <v>1.5462499999999999E-9</v>
      </c>
      <c r="AJY20" s="52">
        <v>1.54077E-9</v>
      </c>
      <c r="AJZ20" s="52">
        <v>1.540136E-9</v>
      </c>
      <c r="AKA20" s="52">
        <v>1.5454669999999999E-9</v>
      </c>
      <c r="AKB20" s="52">
        <v>1.539233E-9</v>
      </c>
      <c r="AKC20" s="52">
        <v>1.53761E-9</v>
      </c>
      <c r="AKD20" s="52">
        <v>1.541235E-9</v>
      </c>
      <c r="AKE20" s="52">
        <v>1.544247E-9</v>
      </c>
      <c r="AKF20" s="52">
        <v>1.5339500000000001E-9</v>
      </c>
      <c r="AKG20" s="52">
        <v>1.537008E-9</v>
      </c>
      <c r="AKH20" s="52">
        <v>1.54387E-9</v>
      </c>
      <c r="AKI20" s="52">
        <v>1.5349860000000001E-9</v>
      </c>
      <c r="AKJ20" s="52">
        <v>1.535187E-9</v>
      </c>
      <c r="AKK20" s="52">
        <v>1.543453E-9</v>
      </c>
      <c r="AKL20" s="52">
        <v>1.540749E-9</v>
      </c>
      <c r="AKM20" s="52">
        <v>1.537907E-9</v>
      </c>
      <c r="AKN20" s="52">
        <v>1.5403069999999999E-9</v>
      </c>
      <c r="AKO20" s="52">
        <v>1.5456259999999999E-9</v>
      </c>
      <c r="AKP20" s="52">
        <v>1.5397529999999999E-9</v>
      </c>
      <c r="AKQ20" s="52">
        <v>1.537006E-9</v>
      </c>
      <c r="AKR20" s="52">
        <v>1.7109840000000001E-9</v>
      </c>
      <c r="AKS20" s="441"/>
      <c r="AKT20" s="285">
        <f>P80_C3_LAMINAR_cpcambiado!$B$1*P80_C3_LAMINAR_cpcambiado!$B$3</f>
        <v>1.487864E-8</v>
      </c>
      <c r="AKU20" s="124">
        <f>P80_C3_LAMINAR_cpcambiado!$B$1*(P80_C3_LAMINAR_cpcambiado!$B$2)</f>
        <v>2.1255199999999999E-9</v>
      </c>
      <c r="AKV20" s="124">
        <f>P80_C3_LAMINAR_cpcambiado!$B$1*($D$2)</f>
        <v>2.3912100000000001E-9</v>
      </c>
      <c r="AKW20" s="124">
        <f>P80_C3_LAMINAR_cpcambiado!$B$1*($D$2)</f>
        <v>2.3912100000000001E-9</v>
      </c>
      <c r="AKX20" s="124">
        <f>P80_C3_LAMINAR_cpcambiado!$B$1*($D$2)</f>
        <v>2.3912100000000001E-9</v>
      </c>
      <c r="AKY20" s="124">
        <f>P80_C3_LAMINAR_cpcambiado!$B$1*($D$2)</f>
        <v>2.3912100000000001E-9</v>
      </c>
      <c r="AKZ20" s="124">
        <f>P80_C3_LAMINAR_cpcambiado!$B$1*($D$2)</f>
        <v>2.3912100000000001E-9</v>
      </c>
      <c r="ALA20" s="124">
        <f>P80_C3_LAMINAR_cpcambiado!$B$1*($D$2)</f>
        <v>2.3912100000000001E-9</v>
      </c>
      <c r="ALB20" s="124">
        <f>P80_C3_LAMINAR_cpcambiado!$B$1*($D$2)</f>
        <v>2.3912100000000001E-9</v>
      </c>
      <c r="ALC20" s="124">
        <f>P80_C3_LAMINAR_cpcambiado!$B$1*($D$2)</f>
        <v>2.3912100000000001E-9</v>
      </c>
      <c r="ALD20" s="124">
        <f>P80_C3_LAMINAR_cpcambiado!$B$1*($D$2)</f>
        <v>2.3912100000000001E-9</v>
      </c>
      <c r="ALE20" s="124">
        <f>P80_C3_LAMINAR_cpcambiado!$B$1*($D$2)</f>
        <v>2.3912100000000001E-9</v>
      </c>
      <c r="ALF20" s="124">
        <f>P80_C3_LAMINAR_cpcambiado!$B$1*($D$2)</f>
        <v>2.3912100000000001E-9</v>
      </c>
      <c r="ALG20" s="124">
        <f>P80_C3_LAMINAR_cpcambiado!$B$1*($D$2)</f>
        <v>2.3912100000000001E-9</v>
      </c>
      <c r="ALH20" s="124">
        <f>P80_C3_LAMINAR_cpcambiado!$B$1*($D$2)</f>
        <v>2.3912100000000001E-9</v>
      </c>
      <c r="ALI20" s="124">
        <f>P80_C3_LAMINAR_cpcambiado!$B$1*($D$2)</f>
        <v>2.3912100000000001E-9</v>
      </c>
      <c r="ALJ20" s="124">
        <f>P80_C3_LAMINAR_cpcambiado!$B$1*($D$2)</f>
        <v>2.3912100000000001E-9</v>
      </c>
      <c r="ALK20" s="124">
        <f>P80_C3_LAMINAR_cpcambiado!$B$1*($D$2)</f>
        <v>2.3912100000000001E-9</v>
      </c>
      <c r="ALL20" s="124">
        <f>P80_C3_LAMINAR_cpcambiado!$B$1*($D$2)</f>
        <v>2.3912100000000001E-9</v>
      </c>
      <c r="ALM20" s="124">
        <f>P80_C3_LAMINAR_cpcambiado!$B$1*($D$2)</f>
        <v>2.3912100000000001E-9</v>
      </c>
      <c r="ALN20" s="124">
        <f>P80_C3_LAMINAR_cpcambiado!$B$1*($D$2)</f>
        <v>2.3912100000000001E-9</v>
      </c>
      <c r="ALO20" s="124">
        <f>P80_C3_LAMINAR_cpcambiado!$B$1*($D$2)</f>
        <v>2.3912100000000001E-9</v>
      </c>
      <c r="ALP20" s="124">
        <f>P80_C3_LAMINAR_cpcambiado!$B$1*($D$2)</f>
        <v>2.3912100000000001E-9</v>
      </c>
      <c r="ALQ20" s="124">
        <f>P80_C3_LAMINAR_cpcambiado!$B$1*($D$2)</f>
        <v>2.3912100000000001E-9</v>
      </c>
      <c r="ALR20" s="124">
        <f>P80_C3_LAMINAR_cpcambiado!$B$1*($D$2)</f>
        <v>2.3912100000000001E-9</v>
      </c>
      <c r="ALS20" s="124">
        <f>P80_C3_LAMINAR_cpcambiado!$B$1*($D$2)</f>
        <v>2.3912100000000001E-9</v>
      </c>
      <c r="ALT20" s="124">
        <f>P80_C3_LAMINAR_cpcambiado!$B$1*($D$2)</f>
        <v>2.3912100000000001E-9</v>
      </c>
      <c r="ALU20" s="124">
        <f>P80_C3_LAMINAR_cpcambiado!$B$1*($D$2)</f>
        <v>2.3912100000000001E-9</v>
      </c>
      <c r="ALV20" s="124">
        <f>P80_C3_LAMINAR_cpcambiado!$B$1*($D$2)</f>
        <v>2.3912100000000001E-9</v>
      </c>
      <c r="ALW20" s="124">
        <f>P80_C3_LAMINAR_cpcambiado!$B$1*($D$2)</f>
        <v>2.3912100000000001E-9</v>
      </c>
      <c r="ALX20" s="124">
        <f>P80_C3_LAMINAR_cpcambiado!$B$1*($D$2)</f>
        <v>2.3912100000000001E-9</v>
      </c>
      <c r="ALY20" s="124">
        <f>P80_C3_LAMINAR_cpcambiado!$B$1*($D$2)</f>
        <v>2.3912100000000001E-9</v>
      </c>
      <c r="ALZ20" s="124">
        <f>P80_C3_LAMINAR_cpcambiado!$B$1*($D$2)</f>
        <v>2.3912100000000001E-9</v>
      </c>
      <c r="AMA20" s="124">
        <f>P80_C3_LAMINAR_cpcambiado!$B$1*($D$2)</f>
        <v>2.3912100000000001E-9</v>
      </c>
      <c r="AMB20" s="124">
        <f>P80_C3_LAMINAR_cpcambiado!$B$1*($D$2)</f>
        <v>2.3912100000000001E-9</v>
      </c>
      <c r="AMC20" s="124">
        <f>P80_C3_LAMINAR_cpcambiado!$B$1*($D$2)</f>
        <v>2.3912100000000001E-9</v>
      </c>
      <c r="AMD20" s="124">
        <f>P80_C3_LAMINAR_cpcambiado!$B$1*($D$2)</f>
        <v>2.3912100000000001E-9</v>
      </c>
      <c r="AME20" s="124">
        <f>P80_C3_LAMINAR_cpcambiado!$B$1*($D$2)</f>
        <v>2.3912100000000001E-9</v>
      </c>
      <c r="AMF20" s="124">
        <f>P80_C3_LAMINAR_cpcambiado!$B$1*($D$2)</f>
        <v>2.3912100000000001E-9</v>
      </c>
      <c r="AMG20" s="124">
        <f>P80_C3_LAMINAR_cpcambiado!$B$1*($D$2)</f>
        <v>2.3912100000000001E-9</v>
      </c>
      <c r="AMH20" s="124">
        <f>P80_C3_LAMINAR_cpcambiado!$B$1*($D$2)</f>
        <v>2.3912100000000001E-9</v>
      </c>
      <c r="AMI20" s="124">
        <f>P80_C3_LAMINAR_cpcambiado!$B$1*($D$2)</f>
        <v>2.3912100000000001E-9</v>
      </c>
      <c r="AMJ20" s="124">
        <f>P80_C3_LAMINAR_cpcambiado!$B$1*($D$2)</f>
        <v>2.3912100000000001E-9</v>
      </c>
      <c r="AMK20" s="124">
        <f>P80_C3_LAMINAR_cpcambiado!$B$1*($D$2)</f>
        <v>2.3912100000000001E-9</v>
      </c>
      <c r="AML20" s="124">
        <f>P80_C3_LAMINAR_cpcambiado!$B$1*($D$2)</f>
        <v>2.3912100000000001E-9</v>
      </c>
      <c r="AMM20" s="124">
        <f>P80_C3_LAMINAR_cpcambiado!$B$1*($D$2)</f>
        <v>2.3912100000000001E-9</v>
      </c>
      <c r="AMN20" s="124">
        <f>P80_C3_LAMINAR_cpcambiado!$B$1*($D$2)</f>
        <v>2.3912100000000001E-9</v>
      </c>
      <c r="AMO20" s="124">
        <f>P80_C3_LAMINAR_cpcambiado!$B$1*($D$2)</f>
        <v>2.3912100000000001E-9</v>
      </c>
      <c r="AMP20" s="124">
        <f>P80_C3_LAMINAR_cpcambiado!$B$1*($D$2)</f>
        <v>2.3912100000000001E-9</v>
      </c>
      <c r="AMQ20" s="124">
        <f>P80_C3_LAMINAR_cpcambiado!$B$1*($D$2)</f>
        <v>2.3912100000000001E-9</v>
      </c>
      <c r="AMR20" s="124">
        <f>P80_C3_LAMINAR_cpcambiado!$B$1*($D$2)</f>
        <v>2.3912100000000001E-9</v>
      </c>
      <c r="AMS20" s="124">
        <f>P80_C3_LAMINAR_cpcambiado!$B$1*($D$2)</f>
        <v>2.3912100000000001E-9</v>
      </c>
      <c r="AMT20" s="124">
        <f>P80_C3_LAMINAR_cpcambiado!$B$1*($D$2)</f>
        <v>2.3912100000000001E-9</v>
      </c>
      <c r="AMU20" s="124">
        <f>P80_C3_LAMINAR_cpcambiado!$B$1*($D$2)</f>
        <v>2.3912100000000001E-9</v>
      </c>
      <c r="AMV20" s="124">
        <f>P80_C3_LAMINAR_cpcambiado!$B$1*($D$2)</f>
        <v>2.3912100000000001E-9</v>
      </c>
      <c r="AMW20" s="124">
        <f>P80_C3_LAMINAR_cpcambiado!$B$1*($D$2)</f>
        <v>2.3912100000000001E-9</v>
      </c>
      <c r="AMX20" s="124">
        <f>P80_C3_LAMINAR_cpcambiado!$B$1*($D$2)</f>
        <v>2.3912100000000001E-9</v>
      </c>
      <c r="AMY20" s="124">
        <f>P80_C3_LAMINAR_cpcambiado!$B$1*($D$2)</f>
        <v>2.3912100000000001E-9</v>
      </c>
      <c r="AMZ20" s="124">
        <f>P80_C3_LAMINAR_cpcambiado!$B$1*($D$2)</f>
        <v>2.3912100000000001E-9</v>
      </c>
      <c r="ANA20" s="124">
        <f>P80_C3_LAMINAR_cpcambiado!$B$1*($D$2)</f>
        <v>2.3912100000000001E-9</v>
      </c>
      <c r="ANB20" s="124">
        <f>P80_C3_LAMINAR_cpcambiado!$B$1*($D$2)</f>
        <v>2.3912100000000001E-9</v>
      </c>
      <c r="ANC20" s="124">
        <f>P80_C3_LAMINAR_cpcambiado!$B$1*($D$2)</f>
        <v>2.3912100000000001E-9</v>
      </c>
      <c r="AND20" s="124">
        <f>P80_C3_LAMINAR_cpcambiado!$B$1*($D$2)</f>
        <v>2.3912100000000001E-9</v>
      </c>
      <c r="ANE20" s="124">
        <f>P80_C3_LAMINAR_cpcambiado!$B$1*($D$2)</f>
        <v>2.3912100000000001E-9</v>
      </c>
      <c r="ANF20" s="124">
        <f>P80_C3_LAMINAR_cpcambiado!$B$1*($D$2)</f>
        <v>2.3912100000000001E-9</v>
      </c>
      <c r="ANG20" s="124">
        <f>P80_C3_LAMINAR_cpcambiado!$B$1*($B$2)</f>
        <v>2.1255199999999999E-9</v>
      </c>
      <c r="ANH20" s="287">
        <f t="shared" si="79"/>
        <v>80.303690391057245</v>
      </c>
      <c r="ANI20" s="287">
        <f t="shared" si="2"/>
        <v>64.113900493892203</v>
      </c>
      <c r="ANJ20" s="287">
        <f t="shared" si="2"/>
        <v>64.197916535979687</v>
      </c>
      <c r="ANK20" s="287">
        <f t="shared" si="2"/>
        <v>64.587300989875416</v>
      </c>
      <c r="ANL20" s="287">
        <f t="shared" si="2"/>
        <v>64.337887513016426</v>
      </c>
      <c r="ANM20" s="287">
        <f t="shared" si="2"/>
        <v>64.29121658072691</v>
      </c>
      <c r="ANN20" s="287">
        <f t="shared" si="2"/>
        <v>64.396100718882906</v>
      </c>
      <c r="ANO20" s="287">
        <f t="shared" si="2"/>
        <v>64.613689303741623</v>
      </c>
      <c r="ANP20" s="287">
        <f t="shared" si="2"/>
        <v>64.325676122130631</v>
      </c>
      <c r="ANQ20" s="287">
        <f t="shared" si="2"/>
        <v>64.403377369616223</v>
      </c>
      <c r="ANR20" s="287">
        <f t="shared" si="2"/>
        <v>64.666967769455624</v>
      </c>
      <c r="ANS20" s="287">
        <f t="shared" si="2"/>
        <v>64.368123251408278</v>
      </c>
      <c r="ANT20" s="287">
        <f t="shared" si="2"/>
        <v>64.396226178378299</v>
      </c>
      <c r="ANU20" s="287">
        <f t="shared" si="2"/>
        <v>64.59482855959952</v>
      </c>
      <c r="ANV20" s="287">
        <f t="shared" si="2"/>
        <v>64.422363573253705</v>
      </c>
      <c r="ANW20" s="287">
        <f t="shared" si="2"/>
        <v>64.225141246481911</v>
      </c>
      <c r="ANX20" s="287">
        <f t="shared" ref="ANX20:AOM33" si="127">AIV20/(ALK20)*100</f>
        <v>64.462134233296112</v>
      </c>
      <c r="ANY20" s="287">
        <f t="shared" si="3"/>
        <v>64.585920935425989</v>
      </c>
      <c r="ANZ20" s="287">
        <f t="shared" si="3"/>
        <v>64.085212089276965</v>
      </c>
      <c r="AOA20" s="287">
        <f t="shared" si="3"/>
        <v>64.172824636899307</v>
      </c>
      <c r="AOB20" s="287">
        <f t="shared" si="3"/>
        <v>64.642419528188654</v>
      </c>
      <c r="AOC20" s="287">
        <f t="shared" si="3"/>
        <v>64.244838387260003</v>
      </c>
      <c r="AOD20" s="287">
        <f t="shared" si="3"/>
        <v>64.256966138482198</v>
      </c>
      <c r="AOE20" s="287">
        <f t="shared" si="3"/>
        <v>64.506505074836596</v>
      </c>
      <c r="AOF20" s="287">
        <f t="shared" si="3"/>
        <v>64.432065774231447</v>
      </c>
      <c r="AOG20" s="287">
        <f t="shared" si="3"/>
        <v>64.446075417884657</v>
      </c>
      <c r="AOH20" s="287">
        <f t="shared" si="3"/>
        <v>64.396477097369115</v>
      </c>
      <c r="AOI20" s="287">
        <f t="shared" si="3"/>
        <v>64.620087738007115</v>
      </c>
      <c r="AOJ20" s="287">
        <f t="shared" si="3"/>
        <v>64.421150798131492</v>
      </c>
      <c r="AOK20" s="287">
        <f t="shared" si="3"/>
        <v>64.32095048113716</v>
      </c>
      <c r="AOL20" s="287">
        <f t="shared" si="3"/>
        <v>64.666173192651414</v>
      </c>
      <c r="AOM20" s="287">
        <f t="shared" si="3"/>
        <v>64.43850602832876</v>
      </c>
      <c r="AON20" s="287">
        <f t="shared" ref="AON20:APC33" si="128">AJL20/(AMA20)*100</f>
        <v>64.331279979591912</v>
      </c>
      <c r="AOO20" s="287">
        <f t="shared" si="4"/>
        <v>64.304389827744117</v>
      </c>
      <c r="AOP20" s="287">
        <f t="shared" si="4"/>
        <v>64.594075802627131</v>
      </c>
      <c r="AOQ20" s="287">
        <f t="shared" si="4"/>
        <v>64.219286470029814</v>
      </c>
      <c r="AOR20" s="287">
        <f t="shared" si="4"/>
        <v>64.187503397861335</v>
      </c>
      <c r="AOS20" s="287">
        <f t="shared" si="4"/>
        <v>64.573751364372015</v>
      </c>
      <c r="AOT20" s="287">
        <f t="shared" si="4"/>
        <v>64.30167153867707</v>
      </c>
      <c r="AOU20" s="287">
        <f t="shared" si="4"/>
        <v>64.099807210575392</v>
      </c>
      <c r="AOV20" s="287">
        <f t="shared" si="4"/>
        <v>64.546192095215389</v>
      </c>
      <c r="AOW20" s="287">
        <f t="shared" si="4"/>
        <v>64.512987148765689</v>
      </c>
      <c r="AOX20" s="287">
        <f t="shared" si="4"/>
        <v>64.353151751623656</v>
      </c>
      <c r="AOY20" s="287">
        <f t="shared" si="4"/>
        <v>64.342069496196487</v>
      </c>
      <c r="AOZ20" s="287">
        <f t="shared" si="4"/>
        <v>64.663914921734175</v>
      </c>
      <c r="APA20" s="287">
        <f t="shared" si="4"/>
        <v>64.434742243466687</v>
      </c>
      <c r="APB20" s="287">
        <f t="shared" si="4"/>
        <v>64.408228470105087</v>
      </c>
      <c r="APC20" s="287">
        <f t="shared" si="4"/>
        <v>64.631169993434284</v>
      </c>
      <c r="APD20" s="287">
        <f t="shared" ref="APD20:APS33" si="129">AKB20/(AMQ20)*100</f>
        <v>64.370465161989117</v>
      </c>
      <c r="APE20" s="287">
        <f t="shared" si="5"/>
        <v>64.302591574976688</v>
      </c>
      <c r="APF20" s="287">
        <f t="shared" si="5"/>
        <v>64.454188465253992</v>
      </c>
      <c r="APG20" s="287">
        <f t="shared" si="5"/>
        <v>64.580149798637507</v>
      </c>
      <c r="APH20" s="287">
        <f t="shared" si="5"/>
        <v>64.149530990586356</v>
      </c>
      <c r="API20" s="287">
        <f t="shared" si="5"/>
        <v>64.277416036232708</v>
      </c>
      <c r="APJ20" s="287">
        <f t="shared" si="5"/>
        <v>64.564383722048674</v>
      </c>
      <c r="APK20" s="287">
        <f t="shared" si="5"/>
        <v>64.192856336331815</v>
      </c>
      <c r="APL20" s="287">
        <f t="shared" si="5"/>
        <v>64.201262122523744</v>
      </c>
      <c r="APM20" s="287">
        <f t="shared" si="5"/>
        <v>64.546944852187806</v>
      </c>
      <c r="APN20" s="287">
        <f t="shared" si="5"/>
        <v>64.433864026998876</v>
      </c>
      <c r="APO20" s="287">
        <f t="shared" si="5"/>
        <v>64.315012065021477</v>
      </c>
      <c r="APP20" s="287">
        <f t="shared" si="5"/>
        <v>64.415379661342996</v>
      </c>
      <c r="APQ20" s="287">
        <f t="shared" si="5"/>
        <v>64.637819346690577</v>
      </c>
      <c r="APR20" s="287">
        <f t="shared" si="5"/>
        <v>64.392211474525439</v>
      </c>
      <c r="APS20" s="287">
        <f t="shared" si="5"/>
        <v>64.277332396569093</v>
      </c>
      <c r="APT20" s="287">
        <f t="shared" ref="APT20:APT34" si="130">AKR20/(ANG20)*100</f>
        <v>80.497195980277766</v>
      </c>
      <c r="APU20" s="284">
        <f t="shared" si="6"/>
        <v>1999.5464639241225</v>
      </c>
      <c r="APV20" s="284">
        <f t="shared" si="6"/>
        <v>3546.5291630597062</v>
      </c>
      <c r="APW20" s="284">
        <f t="shared" si="6"/>
        <v>3548.9128934723421</v>
      </c>
      <c r="APX20" s="284">
        <f t="shared" si="6"/>
        <v>3545.9507947859033</v>
      </c>
      <c r="APY20" s="284">
        <f t="shared" si="6"/>
        <v>3549.7225254160026</v>
      </c>
      <c r="APZ20" s="284">
        <f t="shared" si="6"/>
        <v>3544.9525554008223</v>
      </c>
      <c r="AQA20" s="284">
        <f t="shared" si="6"/>
        <v>3549.2930357434107</v>
      </c>
      <c r="AQB20" s="284">
        <f t="shared" si="6"/>
        <v>3545.3803722801422</v>
      </c>
      <c r="AQC20" s="284">
        <f t="shared" si="6"/>
        <v>3550.6605442432906</v>
      </c>
      <c r="AQD20" s="284">
        <f t="shared" si="6"/>
        <v>3544.0346100927982</v>
      </c>
      <c r="AQE20" s="284">
        <f t="shared" si="6"/>
        <v>3551.7039490467164</v>
      </c>
      <c r="AQF20" s="284">
        <f t="shared" si="6"/>
        <v>3546.7926280000502</v>
      </c>
      <c r="AQG20" s="284">
        <f t="shared" si="6"/>
        <v>3549.9784627866225</v>
      </c>
      <c r="AQH20" s="284">
        <f t="shared" si="6"/>
        <v>3549.1880679655901</v>
      </c>
      <c r="AQI20" s="284">
        <f t="shared" si="6"/>
        <v>3547.2614283145354</v>
      </c>
      <c r="AQJ20" s="284">
        <f t="shared" si="6"/>
        <v>3547.9021081377205</v>
      </c>
      <c r="AQK20" s="284">
        <f t="shared" si="94"/>
        <v>3545.371171917147</v>
      </c>
      <c r="AQL20" s="284">
        <f t="shared" si="94"/>
        <v>3547.251391554903</v>
      </c>
      <c r="AQM20" s="284">
        <f t="shared" si="94"/>
        <v>3548.2015381334131</v>
      </c>
      <c r="AQN20" s="284">
        <f t="shared" si="94"/>
        <v>3547.1702610812099</v>
      </c>
      <c r="AQO20" s="284">
        <f t="shared" si="94"/>
        <v>3546.8867226216021</v>
      </c>
      <c r="AQP20" s="284">
        <f t="shared" si="94"/>
        <v>3550.7805671605583</v>
      </c>
      <c r="AQQ20" s="284">
        <f t="shared" si="94"/>
        <v>3548.3303432153598</v>
      </c>
      <c r="AQR20" s="284">
        <f t="shared" si="94"/>
        <v>3546.990854002785</v>
      </c>
      <c r="AQS20" s="284">
        <f t="shared" si="94"/>
        <v>3547.4353988148259</v>
      </c>
      <c r="AQT20" s="284">
        <f t="shared" si="94"/>
        <v>3548.6364643841398</v>
      </c>
      <c r="AQU20" s="284">
        <f t="shared" si="94"/>
        <v>3547.4128161056537</v>
      </c>
      <c r="AQV20" s="284">
        <f t="shared" si="94"/>
        <v>3546.6613137281961</v>
      </c>
      <c r="AQW20" s="284">
        <f t="shared" si="94"/>
        <v>3549.9366429548222</v>
      </c>
      <c r="AQX20" s="284">
        <f t="shared" si="94"/>
        <v>3545.927793878413</v>
      </c>
      <c r="AQY20" s="284">
        <f t="shared" si="94"/>
        <v>3551.0147582186423</v>
      </c>
      <c r="AQZ20" s="284">
        <f t="shared" si="94"/>
        <v>3544.9291362950134</v>
      </c>
      <c r="ARA20" s="284">
        <f t="shared" si="95"/>
        <v>3549.084772981043</v>
      </c>
      <c r="ARB20" s="284">
        <f t="shared" si="95"/>
        <v>3546.3100271410708</v>
      </c>
      <c r="ARC20" s="284">
        <f t="shared" si="95"/>
        <v>3550.1988533002118</v>
      </c>
      <c r="ARD20" s="284">
        <f t="shared" si="95"/>
        <v>3547.4885100012129</v>
      </c>
      <c r="ARE20" s="284">
        <f t="shared" si="95"/>
        <v>3546.3321916519253</v>
      </c>
      <c r="ARF20" s="284">
        <f t="shared" si="95"/>
        <v>3548.4006005327847</v>
      </c>
      <c r="ARG20" s="284">
        <f t="shared" si="95"/>
        <v>3548.7155038662431</v>
      </c>
      <c r="ARH20" s="284">
        <f t="shared" si="95"/>
        <v>3547.2497187616309</v>
      </c>
      <c r="ARI20" s="284">
        <f t="shared" si="95"/>
        <v>3549.7053792849642</v>
      </c>
      <c r="ARJ20" s="284">
        <f t="shared" si="95"/>
        <v>3546.6462585887475</v>
      </c>
      <c r="ARK20" s="284">
        <f t="shared" si="95"/>
        <v>3545.3013327980398</v>
      </c>
      <c r="ARL20" s="284">
        <f t="shared" si="95"/>
        <v>3549.1311929943417</v>
      </c>
      <c r="ARM20" s="284">
        <f t="shared" si="95"/>
        <v>3551.7386595071112</v>
      </c>
      <c r="ARN20" s="284">
        <f t="shared" si="95"/>
        <v>3545.8621367424862</v>
      </c>
      <c r="ARO20" s="284">
        <f t="shared" si="95"/>
        <v>3545.5518335905253</v>
      </c>
      <c r="ARP20" s="284">
        <f t="shared" si="95"/>
        <v>3547.9995483458165</v>
      </c>
      <c r="ARQ20" s="284">
        <f t="shared" si="96"/>
        <v>3551.2485310784082</v>
      </c>
      <c r="ARR20" s="284">
        <f t="shared" si="96"/>
        <v>3548.1396447823486</v>
      </c>
      <c r="ARS20" s="284">
        <f t="shared" si="96"/>
        <v>3546.3907394164457</v>
      </c>
      <c r="ART20" s="284">
        <f t="shared" si="96"/>
        <v>3545.1461812220591</v>
      </c>
      <c r="ARU20" s="284">
        <f t="shared" si="96"/>
        <v>3548.5202052517348</v>
      </c>
      <c r="ARV20" s="284">
        <f t="shared" si="96"/>
        <v>3547.8715796605061</v>
      </c>
      <c r="ARW20" s="284">
        <f t="shared" si="96"/>
        <v>3548.9764596166792</v>
      </c>
      <c r="ARX20" s="284">
        <f t="shared" si="96"/>
        <v>3547.7825034187713</v>
      </c>
      <c r="ARY20" s="284">
        <f t="shared" si="96"/>
        <v>3544.6527072068111</v>
      </c>
      <c r="ARZ20" s="284">
        <f t="shared" si="96"/>
        <v>3554.2110479631651</v>
      </c>
      <c r="ASA20" s="284">
        <f t="shared" si="96"/>
        <v>3546.2556613597299</v>
      </c>
      <c r="ASB20" s="284">
        <f t="shared" si="96"/>
        <v>3546.8975957778698</v>
      </c>
      <c r="ASC20" s="284">
        <f t="shared" si="96"/>
        <v>3545.7835154587005</v>
      </c>
      <c r="ASD20" s="284">
        <f t="shared" si="96"/>
        <v>3547.5006377524346</v>
      </c>
      <c r="ASE20" s="284">
        <f t="shared" si="96"/>
        <v>3546.9126509173179</v>
      </c>
      <c r="ASF20" s="284">
        <f t="shared" si="96"/>
        <v>3548.3052513162788</v>
      </c>
      <c r="ASG20" s="284">
        <f t="shared" si="90"/>
        <v>1998.9823666679213</v>
      </c>
      <c r="ASH20" s="288">
        <f t="shared" si="11"/>
        <v>1.6064380966363892E-3</v>
      </c>
      <c r="ASI20" s="288">
        <f t="shared" si="11"/>
        <v>7.2311713843152558E-4</v>
      </c>
      <c r="ASJ20" s="288">
        <f t="shared" si="11"/>
        <v>7.2357838541556188E-4</v>
      </c>
      <c r="ASK20" s="288">
        <f t="shared" si="11"/>
        <v>7.2857526488914585E-4</v>
      </c>
      <c r="ASL20" s="288">
        <f t="shared" si="11"/>
        <v>7.2499061041934789E-4</v>
      </c>
      <c r="ASM20" s="288">
        <f t="shared" si="11"/>
        <v>7.254395152090559E-4</v>
      </c>
      <c r="ASN20" s="288">
        <f t="shared" si="11"/>
        <v>7.257343935299492E-4</v>
      </c>
      <c r="ASO20" s="288">
        <f t="shared" si="11"/>
        <v>7.2899020718825266E-4</v>
      </c>
      <c r="ASP20" s="288">
        <f t="shared" si="11"/>
        <v>7.2466151377294881E-4</v>
      </c>
      <c r="ASQ20" s="288">
        <f t="shared" si="11"/>
        <v>7.2689332306413181E-4</v>
      </c>
      <c r="ASR20" s="288">
        <f t="shared" si="11"/>
        <v>7.2829232049943066E-4</v>
      </c>
      <c r="ASS20" s="288">
        <f t="shared" si="11"/>
        <v>7.2593049554976546E-4</v>
      </c>
      <c r="AST20" s="288">
        <f t="shared" si="11"/>
        <v>7.2559568294202292E-4</v>
      </c>
      <c r="ASU20" s="288">
        <f t="shared" si="11"/>
        <v>7.2799555642173166E-4</v>
      </c>
      <c r="ASV20" s="288">
        <f t="shared" si="11"/>
        <v>7.2644618813859103E-4</v>
      </c>
      <c r="ASW20" s="288">
        <f t="shared" ref="ASW20:ATL37" si="131">4*(ANW20/100)/AQJ20</f>
        <v>7.2409146914364478E-4</v>
      </c>
      <c r="ASX20" s="288">
        <f t="shared" si="12"/>
        <v>7.2728220665751553E-4</v>
      </c>
      <c r="ASY20" s="288">
        <f t="shared" si="12"/>
        <v>7.2829257141671469E-4</v>
      </c>
      <c r="ASZ20" s="288">
        <f t="shared" si="12"/>
        <v>7.2245289790376442E-4</v>
      </c>
      <c r="ATA20" s="288">
        <f t="shared" si="12"/>
        <v>7.2365090946989214E-4</v>
      </c>
      <c r="ATB20" s="288">
        <f t="shared" si="12"/>
        <v>7.2900461259061192E-4</v>
      </c>
      <c r="ATC20" s="288">
        <f t="shared" si="12"/>
        <v>7.2372637139483367E-4</v>
      </c>
      <c r="ATD20" s="288">
        <f t="shared" si="12"/>
        <v>7.2436284024508292E-4</v>
      </c>
      <c r="ATE20" s="288">
        <f t="shared" si="12"/>
        <v>7.2745048104131305E-4</v>
      </c>
      <c r="ATF20" s="288">
        <f t="shared" si="12"/>
        <v>7.26519961950628E-4</v>
      </c>
      <c r="ATG20" s="288">
        <f t="shared" si="12"/>
        <v>7.2643198101239332E-4</v>
      </c>
      <c r="ATH20" s="288">
        <f t="shared" si="12"/>
        <v>7.2612329532105034E-4</v>
      </c>
      <c r="ATI20" s="288">
        <f t="shared" si="12"/>
        <v>7.2879908197469767E-4</v>
      </c>
      <c r="ATJ20" s="288">
        <f t="shared" si="12"/>
        <v>7.2588507657995788E-4</v>
      </c>
      <c r="ATK20" s="288">
        <f t="shared" si="12"/>
        <v>7.2557541179692361E-4</v>
      </c>
      <c r="ATL20" s="288">
        <f t="shared" si="12"/>
        <v>7.284247190804809E-4</v>
      </c>
      <c r="ATM20" s="288">
        <f t="shared" ref="ATM20:AUB37" si="132">4*(AOM20/100)/AQZ20</f>
        <v>7.2710628112218601E-4</v>
      </c>
      <c r="ATN20" s="288">
        <f t="shared" si="13"/>
        <v>7.2504641725485808E-4</v>
      </c>
      <c r="ATO20" s="288">
        <f t="shared" si="13"/>
        <v>7.2531041376080021E-4</v>
      </c>
      <c r="ATP20" s="288">
        <f t="shared" si="13"/>
        <v>7.2777980582785032E-4</v>
      </c>
      <c r="ATQ20" s="288">
        <f t="shared" si="13"/>
        <v>7.2410987422770099E-4</v>
      </c>
      <c r="ATR20" s="288">
        <f t="shared" si="13"/>
        <v>7.2398748824443321E-4</v>
      </c>
      <c r="ATS20" s="288">
        <f t="shared" si="13"/>
        <v>7.2791951793353216E-4</v>
      </c>
      <c r="ATT20" s="288">
        <f t="shared" si="13"/>
        <v>7.2478812650517512E-4</v>
      </c>
      <c r="ATU20" s="288">
        <f t="shared" si="13"/>
        <v>7.2281133038418362E-4</v>
      </c>
      <c r="ATV20" s="288">
        <f t="shared" si="13"/>
        <v>7.2734140102880614E-4</v>
      </c>
      <c r="ATW20" s="288">
        <f t="shared" si="13"/>
        <v>7.2759426731704754E-4</v>
      </c>
      <c r="ATX20" s="288">
        <f t="shared" si="13"/>
        <v>7.2606693435375272E-4</v>
      </c>
      <c r="ATY20" s="288">
        <f t="shared" si="13"/>
        <v>7.2515853596172276E-4</v>
      </c>
      <c r="ATZ20" s="288">
        <f t="shared" si="13"/>
        <v>7.2825082159291355E-4</v>
      </c>
      <c r="AUA20" s="288">
        <f t="shared" si="13"/>
        <v>7.2687250387756613E-4</v>
      </c>
      <c r="AUB20" s="288">
        <f t="shared" si="13"/>
        <v>7.2663699748966727E-4</v>
      </c>
      <c r="AUC20" s="288">
        <f t="shared" ref="AUC20:AUR37" si="133">4*(APC20/100)/ARP20</f>
        <v>7.2864913439537801E-4</v>
      </c>
      <c r="AUD20" s="288">
        <f t="shared" si="14"/>
        <v>7.2504601802613605E-4</v>
      </c>
      <c r="AUE20" s="288">
        <f t="shared" si="14"/>
        <v>7.2491613084660496E-4</v>
      </c>
      <c r="AUF20" s="288">
        <f t="shared" si="14"/>
        <v>7.2698349619376517E-4</v>
      </c>
      <c r="AUG20" s="288">
        <f t="shared" si="14"/>
        <v>7.2865993668420035E-4</v>
      </c>
      <c r="AUH20" s="288">
        <f t="shared" si="14"/>
        <v>7.2311304183243948E-4</v>
      </c>
      <c r="AUI20" s="288">
        <f t="shared" si="14"/>
        <v>7.2468706482756487E-4</v>
      </c>
      <c r="AUJ20" s="288">
        <f t="shared" si="14"/>
        <v>7.2769582392803137E-4</v>
      </c>
      <c r="AUK20" s="288">
        <f t="shared" si="14"/>
        <v>7.2375187909036996E-4</v>
      </c>
      <c r="AUL20" s="288">
        <f t="shared" si="14"/>
        <v>7.2448578098489522E-4</v>
      </c>
      <c r="AUM20" s="288">
        <f t="shared" si="14"/>
        <v>7.2642782300930771E-4</v>
      </c>
      <c r="AUN20" s="288">
        <f t="shared" si="14"/>
        <v>7.2678193768232937E-4</v>
      </c>
      <c r="AUO20" s="288">
        <f t="shared" si="14"/>
        <v>7.253100528369392E-4</v>
      </c>
      <c r="AUP20" s="288">
        <f t="shared" si="14"/>
        <v>7.2667019157270682E-4</v>
      </c>
      <c r="AUQ20" s="288">
        <f t="shared" si="14"/>
        <v>7.2882658465304984E-4</v>
      </c>
      <c r="AUR20" s="288">
        <f t="shared" si="14"/>
        <v>7.2617758385306783E-4</v>
      </c>
      <c r="AUS20" s="288">
        <f t="shared" ref="AUS20:AUS37" si="134">4*(APS20/100)/ASF20</f>
        <v>7.2459755115741279E-4</v>
      </c>
      <c r="AUT20" s="288">
        <f t="shared" si="15"/>
        <v>1.6107635029208895E-3</v>
      </c>
      <c r="AUU20" s="162">
        <f t="shared" si="16"/>
        <v>299.99996953592552</v>
      </c>
      <c r="AUV20" s="162">
        <f t="shared" si="16"/>
        <v>303.92544253161901</v>
      </c>
      <c r="AUW20" s="162">
        <f t="shared" si="16"/>
        <v>340.75818445163253</v>
      </c>
      <c r="AUX20" s="162">
        <f t="shared" si="16"/>
        <v>398.04513557765074</v>
      </c>
      <c r="AUY20" s="162">
        <f t="shared" si="16"/>
        <v>435.87178949320599</v>
      </c>
      <c r="AUZ20" s="162">
        <f t="shared" si="16"/>
        <v>461.66296932637073</v>
      </c>
      <c r="AVA20" s="162">
        <f t="shared" si="16"/>
        <v>484.29922067579975</v>
      </c>
      <c r="AVB20" s="162">
        <f t="shared" si="16"/>
        <v>503.57781779680505</v>
      </c>
      <c r="AVC20" s="162">
        <f t="shared" si="16"/>
        <v>521.65249954433227</v>
      </c>
      <c r="AVD20" s="162">
        <f t="shared" si="16"/>
        <v>537.6213284301374</v>
      </c>
      <c r="AVE20" s="162">
        <f t="shared" si="16"/>
        <v>552.71172989742024</v>
      </c>
      <c r="AVF20" s="162">
        <f t="shared" si="16"/>
        <v>566.00938531664951</v>
      </c>
      <c r="AVG20" s="162">
        <f t="shared" si="16"/>
        <v>578.71841443864514</v>
      </c>
      <c r="AVH20" s="162">
        <f t="shared" si="16"/>
        <v>589.66549884216647</v>
      </c>
      <c r="AVI20" s="162">
        <f t="shared" si="16"/>
        <v>600.36682647264377</v>
      </c>
      <c r="AVJ20" s="162">
        <f t="shared" ref="AVJ20:AVY37" si="135">BI20/DY20</f>
        <v>609.50752439784583</v>
      </c>
      <c r="AVK20" s="162">
        <f t="shared" si="17"/>
        <v>618.36060712655637</v>
      </c>
      <c r="AVL20" s="162">
        <f t="shared" si="17"/>
        <v>625.9443175518993</v>
      </c>
      <c r="AVM20" s="162">
        <f t="shared" si="17"/>
        <v>633.28540026813153</v>
      </c>
      <c r="AVN20" s="162">
        <f t="shared" si="17"/>
        <v>639.51050792601654</v>
      </c>
      <c r="AVO20" s="162">
        <f t="shared" si="17"/>
        <v>645.53706924788173</v>
      </c>
      <c r="AVP20" s="162">
        <f t="shared" si="17"/>
        <v>650.6797996015689</v>
      </c>
      <c r="AVQ20" s="162">
        <f t="shared" si="17"/>
        <v>655.56152157243207</v>
      </c>
      <c r="AVR20" s="162">
        <f t="shared" si="17"/>
        <v>659.86739799657676</v>
      </c>
      <c r="AVS20" s="162">
        <f t="shared" si="17"/>
        <v>663.84628275297291</v>
      </c>
      <c r="AVT20" s="162">
        <f t="shared" si="17"/>
        <v>667.28347957150697</v>
      </c>
      <c r="AVU20" s="162">
        <f t="shared" si="17"/>
        <v>670.54660737987865</v>
      </c>
      <c r="AVV20" s="162">
        <f t="shared" si="17"/>
        <v>673.39064474622273</v>
      </c>
      <c r="AVW20" s="162">
        <f t="shared" si="17"/>
        <v>675.99995873268074</v>
      </c>
      <c r="AVX20" s="162">
        <f t="shared" si="17"/>
        <v>678.32306513357264</v>
      </c>
      <c r="AVY20" s="162">
        <f t="shared" si="17"/>
        <v>680.47232249696981</v>
      </c>
      <c r="AVZ20" s="162">
        <f t="shared" ref="AVZ20:AWO37" si="136">BY20/EO20</f>
        <v>682.38451162267086</v>
      </c>
      <c r="AWA20" s="162">
        <f t="shared" si="18"/>
        <v>684.10361155909516</v>
      </c>
      <c r="AWB20" s="162">
        <f t="shared" si="18"/>
        <v>685.65647936424966</v>
      </c>
      <c r="AWC20" s="162">
        <f t="shared" si="18"/>
        <v>687.06158804302402</v>
      </c>
      <c r="AWD20" s="162">
        <f t="shared" si="18"/>
        <v>688.31228617464024</v>
      </c>
      <c r="AWE20" s="162">
        <f t="shared" si="18"/>
        <v>689.44442807645237</v>
      </c>
      <c r="AWF20" s="162">
        <f t="shared" si="18"/>
        <v>690.47871839611196</v>
      </c>
      <c r="AWG20" s="162">
        <f t="shared" si="18"/>
        <v>691.38217713540109</v>
      </c>
      <c r="AWH20" s="162">
        <f t="shared" si="18"/>
        <v>692.214936015425</v>
      </c>
      <c r="AWI20" s="162">
        <f t="shared" si="18"/>
        <v>692.93966675263675</v>
      </c>
      <c r="AWJ20" s="162">
        <f t="shared" si="18"/>
        <v>693.62008379954466</v>
      </c>
      <c r="AWK20" s="162">
        <f t="shared" si="18"/>
        <v>694.20149520743792</v>
      </c>
      <c r="AWL20" s="162">
        <f t="shared" si="18"/>
        <v>694.75432905221123</v>
      </c>
      <c r="AWM20" s="162">
        <f t="shared" si="18"/>
        <v>695.22545949967366</v>
      </c>
      <c r="AWN20" s="162">
        <f t="shared" si="18"/>
        <v>695.66657699506459</v>
      </c>
      <c r="AWO20" s="162">
        <f t="shared" si="18"/>
        <v>696.04335996964005</v>
      </c>
      <c r="AWP20" s="162">
        <f t="shared" ref="AWP20:AXE37" si="137">CO20/FE20</f>
        <v>696.40585818637066</v>
      </c>
      <c r="AWQ20" s="162">
        <f t="shared" si="19"/>
        <v>696.70924122352983</v>
      </c>
      <c r="AWR20" s="162">
        <f t="shared" si="19"/>
        <v>697.00023762584112</v>
      </c>
      <c r="AWS20" s="162">
        <f t="shared" si="19"/>
        <v>697.24610549193824</v>
      </c>
      <c r="AWT20" s="162">
        <f t="shared" si="19"/>
        <v>697.48460545406772</v>
      </c>
      <c r="AWU20" s="162">
        <f t="shared" si="19"/>
        <v>697.67971622896937</v>
      </c>
      <c r="AWV20" s="162">
        <f t="shared" si="19"/>
        <v>697.87342723948927</v>
      </c>
      <c r="AWW20" s="162">
        <f t="shared" si="19"/>
        <v>698.03205232174309</v>
      </c>
      <c r="AWX20" s="162">
        <f t="shared" si="19"/>
        <v>698.18824644874599</v>
      </c>
      <c r="AWY20" s="162">
        <f t="shared" si="19"/>
        <v>698.31145172112736</v>
      </c>
      <c r="AWZ20" s="162">
        <f t="shared" si="19"/>
        <v>698.44339704779532</v>
      </c>
      <c r="AXA20" s="162">
        <f t="shared" si="19"/>
        <v>698.54278040911061</v>
      </c>
      <c r="AXB20" s="162">
        <f t="shared" si="19"/>
        <v>698.64634008565645</v>
      </c>
      <c r="AXC20" s="162">
        <f t="shared" si="19"/>
        <v>698.72562130741539</v>
      </c>
      <c r="AXD20" s="162">
        <f t="shared" si="19"/>
        <v>698.81046068423132</v>
      </c>
      <c r="AXE20" s="162">
        <f t="shared" si="19"/>
        <v>698.87450878429388</v>
      </c>
      <c r="AXF20" s="162">
        <f t="shared" ref="AXF20:AXF37" si="138">DE20/FU20</f>
        <v>698.94546752954886</v>
      </c>
      <c r="AXG20" s="162">
        <f t="shared" si="20"/>
        <v>698.99023235590278</v>
      </c>
      <c r="AXH20" s="162">
        <f t="shared" si="20"/>
        <v>699.0802019581397</v>
      </c>
      <c r="AXI20" s="162">
        <f t="shared" si="20"/>
        <v>699.19761943020796</v>
      </c>
      <c r="AXJ20" s="162">
        <f t="shared" si="20"/>
        <v>699.28113761528675</v>
      </c>
      <c r="AXK20" s="234">
        <f t="shared" ref="AXK20:AZV20" si="139">-NP20/(AKU20*($B$20-AVERAGE(AUV20:AUW20)))</f>
        <v>1565666.6773493234</v>
      </c>
      <c r="AXL20" s="111">
        <f t="shared" si="139"/>
        <v>2394809.6398090078</v>
      </c>
      <c r="AXM20" s="111">
        <f t="shared" si="139"/>
        <v>1872086.2795493035</v>
      </c>
      <c r="AXN20" s="111">
        <f t="shared" si="139"/>
        <v>1431859.1175858157</v>
      </c>
      <c r="AXO20" s="111">
        <f t="shared" si="139"/>
        <v>1399052.1759802238</v>
      </c>
      <c r="AXP20" s="111">
        <f t="shared" si="139"/>
        <v>1335304.980567626</v>
      </c>
      <c r="AXQ20" s="111">
        <f t="shared" si="139"/>
        <v>1383710.797364596</v>
      </c>
      <c r="AXR20" s="111">
        <f t="shared" si="139"/>
        <v>1332726.2255541401</v>
      </c>
      <c r="AXS20" s="111">
        <f t="shared" si="139"/>
        <v>1406140.4027434913</v>
      </c>
      <c r="AXT20" s="111">
        <f t="shared" si="139"/>
        <v>1355208.4826337853</v>
      </c>
      <c r="AXU20" s="111">
        <f t="shared" si="139"/>
        <v>1438992.8225127843</v>
      </c>
      <c r="AXV20" s="111">
        <f t="shared" si="139"/>
        <v>1379005.2595148019</v>
      </c>
      <c r="AXW20" s="111">
        <f t="shared" si="139"/>
        <v>1468552.2115948396</v>
      </c>
      <c r="AXX20" s="111">
        <f t="shared" si="139"/>
        <v>1403954.2128002923</v>
      </c>
      <c r="AXY20" s="111">
        <f t="shared" si="139"/>
        <v>1487651.7850242592</v>
      </c>
      <c r="AXZ20" s="111">
        <f t="shared" si="139"/>
        <v>1420391.9909854068</v>
      </c>
      <c r="AYA20" s="111">
        <f t="shared" si="139"/>
        <v>1512100.1292725145</v>
      </c>
      <c r="AYB20" s="111">
        <f t="shared" si="139"/>
        <v>1439372.582094712</v>
      </c>
      <c r="AYC20" s="111">
        <f t="shared" si="139"/>
        <v>1526035.527238759</v>
      </c>
      <c r="AYD20" s="111">
        <f t="shared" si="139"/>
        <v>1458004.5671046823</v>
      </c>
      <c r="AYE20" s="111">
        <f t="shared" si="139"/>
        <v>1528857.5375279188</v>
      </c>
      <c r="AYF20" s="111">
        <f t="shared" si="139"/>
        <v>1472711.7840979826</v>
      </c>
      <c r="AYG20" s="111">
        <f t="shared" si="139"/>
        <v>1532073.2077806953</v>
      </c>
      <c r="AYH20" s="111">
        <f t="shared" si="139"/>
        <v>1482317.5555862978</v>
      </c>
      <c r="AYI20" s="111">
        <f t="shared" si="139"/>
        <v>1530859.5631803342</v>
      </c>
      <c r="AYJ20" s="111">
        <f t="shared" si="139"/>
        <v>1491319.9755158175</v>
      </c>
      <c r="AYK20" s="111">
        <f t="shared" si="139"/>
        <v>1534240.4258756728</v>
      </c>
      <c r="AYL20" s="111">
        <f t="shared" si="139"/>
        <v>1498159.886601984</v>
      </c>
      <c r="AYM20" s="111">
        <f t="shared" si="139"/>
        <v>1528259.3108915463</v>
      </c>
      <c r="AYN20" s="111">
        <f t="shared" si="139"/>
        <v>1508639.9509684797</v>
      </c>
      <c r="AYO20" s="111">
        <f t="shared" si="139"/>
        <v>1524024.4978735934</v>
      </c>
      <c r="AYP20" s="111">
        <f t="shared" si="139"/>
        <v>1507440.7512963908</v>
      </c>
      <c r="AYQ20" s="111">
        <f t="shared" si="139"/>
        <v>1512601.3932157499</v>
      </c>
      <c r="AYR20" s="111">
        <f t="shared" si="139"/>
        <v>1505659.0922096025</v>
      </c>
      <c r="AYS20" s="111">
        <f t="shared" si="139"/>
        <v>1498186.2392410885</v>
      </c>
      <c r="AYT20" s="111">
        <f t="shared" si="139"/>
        <v>1506031.0943653791</v>
      </c>
      <c r="AYU20" s="111">
        <f t="shared" si="139"/>
        <v>1478572.8027868466</v>
      </c>
      <c r="AYV20" s="111">
        <f t="shared" si="139"/>
        <v>1493603.1866019175</v>
      </c>
      <c r="AYW20" s="111">
        <f t="shared" si="139"/>
        <v>1456738.0282884422</v>
      </c>
      <c r="AYX20" s="111">
        <f t="shared" si="139"/>
        <v>1479347.2261500775</v>
      </c>
      <c r="AYY20" s="111">
        <f t="shared" si="139"/>
        <v>1430256.1110131547</v>
      </c>
      <c r="AYZ20" s="111">
        <f t="shared" si="139"/>
        <v>1458208.2785972268</v>
      </c>
      <c r="AZA20" s="111">
        <f t="shared" si="139"/>
        <v>1399300.4406133625</v>
      </c>
      <c r="AZB20" s="111">
        <f t="shared" si="139"/>
        <v>1430283.4658925054</v>
      </c>
      <c r="AZC20" s="111">
        <f t="shared" si="139"/>
        <v>1369287.9163892118</v>
      </c>
      <c r="AZD20" s="111">
        <f t="shared" si="139"/>
        <v>1395720.5808309452</v>
      </c>
      <c r="AZE20" s="111">
        <f t="shared" si="139"/>
        <v>1321625.3817612929</v>
      </c>
      <c r="AZF20" s="111">
        <f t="shared" si="139"/>
        <v>1359047.8878823153</v>
      </c>
      <c r="AZG20" s="111">
        <f t="shared" si="139"/>
        <v>1280043.7267992559</v>
      </c>
      <c r="AZH20" s="111">
        <f t="shared" si="139"/>
        <v>1313623.066290858</v>
      </c>
      <c r="AZI20" s="111">
        <f t="shared" si="139"/>
        <v>1224290.0813096829</v>
      </c>
      <c r="AZJ20" s="111">
        <f t="shared" si="139"/>
        <v>1259715.2890215984</v>
      </c>
      <c r="AZK20" s="111">
        <f t="shared" si="139"/>
        <v>1166944.4848608968</v>
      </c>
      <c r="AZL20" s="111">
        <f t="shared" si="139"/>
        <v>1202170.6814216464</v>
      </c>
      <c r="AZM20" s="111">
        <f t="shared" si="139"/>
        <v>1101802.1104924162</v>
      </c>
      <c r="AZN20" s="111">
        <f t="shared" si="139"/>
        <v>1135679.3678584604</v>
      </c>
      <c r="AZO20" s="111">
        <f t="shared" si="139"/>
        <v>1033076.4388901351</v>
      </c>
      <c r="AZP20" s="111">
        <f t="shared" si="139"/>
        <v>1059592.4403674663</v>
      </c>
      <c r="AZQ20" s="111">
        <f t="shared" si="139"/>
        <v>953642.69772030343</v>
      </c>
      <c r="AZR20" s="111">
        <f t="shared" si="139"/>
        <v>980808.16915076494</v>
      </c>
      <c r="AZS20" s="111">
        <f t="shared" si="139"/>
        <v>878420.9367989545</v>
      </c>
      <c r="AZT20" s="111">
        <f t="shared" si="139"/>
        <v>899221.73856265715</v>
      </c>
      <c r="AZU20" s="111">
        <f t="shared" si="139"/>
        <v>807005.00649468554</v>
      </c>
      <c r="AZV20" s="111">
        <f t="shared" si="139"/>
        <v>792908.66188054555</v>
      </c>
      <c r="AZW20" s="111">
        <f>-QB20/(ANG20*($B$20-AVERAGE(AXH20:AXI20)))</f>
        <v>370452.75456005952</v>
      </c>
      <c r="AZX20" s="284">
        <f t="shared" ref="AZX20:BCI20" si="140">-NP20/(SS20*($B$20-AVERAGE(AUU20:AUV20)))</f>
        <v>742.92153320653313</v>
      </c>
      <c r="AZY20" s="110">
        <f t="shared" si="140"/>
        <v>591.11125345243727</v>
      </c>
      <c r="AZZ20" s="110">
        <f t="shared" si="140"/>
        <v>451.62713385219524</v>
      </c>
      <c r="BAA20" s="110">
        <f t="shared" si="140"/>
        <v>358.42099265602462</v>
      </c>
      <c r="BAB20" s="110">
        <f t="shared" si="140"/>
        <v>356.14389240438078</v>
      </c>
      <c r="BAC20" s="110">
        <f t="shared" si="140"/>
        <v>341.90451318407435</v>
      </c>
      <c r="BAD20" s="110">
        <f t="shared" si="140"/>
        <v>354.5203030484443</v>
      </c>
      <c r="BAE20" s="110">
        <f t="shared" si="140"/>
        <v>341.75836314367683</v>
      </c>
      <c r="BAF20" s="110">
        <f t="shared" si="140"/>
        <v>359.92240631984527</v>
      </c>
      <c r="BAG20" s="110">
        <f t="shared" si="140"/>
        <v>347.33651579770282</v>
      </c>
      <c r="BAH20" s="110">
        <f t="shared" si="140"/>
        <v>367.69545335519047</v>
      </c>
      <c r="BAI20" s="110">
        <f t="shared" si="140"/>
        <v>352.7729879161646</v>
      </c>
      <c r="BAJ20" s="110">
        <f t="shared" si="140"/>
        <v>375.01392333633737</v>
      </c>
      <c r="BAK20" s="110">
        <f t="shared" si="140"/>
        <v>358.18896559776209</v>
      </c>
      <c r="BAL20" s="110">
        <f t="shared" si="140"/>
        <v>379.6895673698794</v>
      </c>
      <c r="BAM20" s="110">
        <f t="shared" si="140"/>
        <v>362.11805518365662</v>
      </c>
      <c r="BAN20" s="110">
        <f t="shared" si="140"/>
        <v>385.61591240310048</v>
      </c>
      <c r="BAO20" s="110">
        <f t="shared" si="140"/>
        <v>366.66660588007414</v>
      </c>
      <c r="BAP20" s="110">
        <f t="shared" si="140"/>
        <v>388.6631912264362</v>
      </c>
      <c r="BAQ20" s="110">
        <f t="shared" si="140"/>
        <v>371.09533054879591</v>
      </c>
      <c r="BAR20" s="110">
        <f t="shared" si="140"/>
        <v>389.40758793711302</v>
      </c>
      <c r="BAS20" s="110">
        <f t="shared" si="140"/>
        <v>374.11431604694144</v>
      </c>
      <c r="BAT20" s="110">
        <f t="shared" si="140"/>
        <v>389.47559992881821</v>
      </c>
      <c r="BAU20" s="110">
        <f t="shared" si="140"/>
        <v>377.28201611751803</v>
      </c>
      <c r="BAV20" s="110">
        <f t="shared" si="140"/>
        <v>389.55567397685502</v>
      </c>
      <c r="BAW20" s="110">
        <f t="shared" si="140"/>
        <v>378.96878974554136</v>
      </c>
      <c r="BAX20" s="110">
        <f t="shared" si="140"/>
        <v>390.4257644019379</v>
      </c>
      <c r="BAY20" s="110">
        <f t="shared" si="140"/>
        <v>381.24541864766678</v>
      </c>
      <c r="BAZ20" s="110">
        <f t="shared" si="140"/>
        <v>388.35145423357756</v>
      </c>
      <c r="BBA20" s="110">
        <f t="shared" si="140"/>
        <v>383.52069304707618</v>
      </c>
      <c r="BBB20" s="110">
        <f t="shared" si="140"/>
        <v>387.22135823389277</v>
      </c>
      <c r="BBC20" s="110">
        <f t="shared" si="140"/>
        <v>383.71998922873632</v>
      </c>
      <c r="BBD20" s="110">
        <f t="shared" si="140"/>
        <v>384.50569235474001</v>
      </c>
      <c r="BBE20" s="110">
        <f t="shared" si="140"/>
        <v>383.24007181156406</v>
      </c>
      <c r="BBF20" s="110">
        <f t="shared" si="140"/>
        <v>381.16759511318776</v>
      </c>
      <c r="BBG20" s="110">
        <f t="shared" si="140"/>
        <v>383.18601522504133</v>
      </c>
      <c r="BBH20" s="110">
        <f t="shared" si="140"/>
        <v>376.68947907130706</v>
      </c>
      <c r="BBI20" s="110">
        <f t="shared" si="140"/>
        <v>380.63352282171388</v>
      </c>
      <c r="BBJ20" s="110">
        <f t="shared" si="140"/>
        <v>371.51966601649184</v>
      </c>
      <c r="BBK20" s="110">
        <f t="shared" si="140"/>
        <v>377.56685730922862</v>
      </c>
      <c r="BBL20" s="110">
        <f t="shared" si="140"/>
        <v>365.09438787135684</v>
      </c>
      <c r="BBM20" s="110">
        <f t="shared" si="140"/>
        <v>372.8584681533909</v>
      </c>
      <c r="BBN20" s="110">
        <f t="shared" si="140"/>
        <v>358.09758685160676</v>
      </c>
      <c r="BBO20" s="110">
        <f t="shared" si="140"/>
        <v>366.30636115478598</v>
      </c>
      <c r="BBP20" s="110">
        <f t="shared" si="140"/>
        <v>350.90562034066909</v>
      </c>
      <c r="BBQ20" s="110">
        <f t="shared" si="140"/>
        <v>358.51780297232699</v>
      </c>
      <c r="BBR20" s="110">
        <f t="shared" si="140"/>
        <v>339.88365734530726</v>
      </c>
      <c r="BBS20" s="110">
        <f t="shared" si="140"/>
        <v>349.97752622268803</v>
      </c>
      <c r="BBT20" s="110">
        <f t="shared" si="140"/>
        <v>329.68642927461588</v>
      </c>
      <c r="BBU20" s="110">
        <f t="shared" si="140"/>
        <v>339.06122393423431</v>
      </c>
      <c r="BBV20" s="110">
        <f t="shared" si="140"/>
        <v>316.81309660735417</v>
      </c>
      <c r="BBW20" s="110">
        <f t="shared" si="140"/>
        <v>326.76382273855768</v>
      </c>
      <c r="BBX20" s="110">
        <f t="shared" si="140"/>
        <v>302.79788589026617</v>
      </c>
      <c r="BBY20" s="110">
        <f t="shared" si="140"/>
        <v>312.78986255389151</v>
      </c>
      <c r="BBZ20" s="110">
        <f t="shared" si="140"/>
        <v>287.50705386305066</v>
      </c>
      <c r="BCA20" s="110">
        <f t="shared" si="140"/>
        <v>296.77560155198813</v>
      </c>
      <c r="BCB20" s="110">
        <f t="shared" si="140"/>
        <v>270.67085963787929</v>
      </c>
      <c r="BCC20" s="110">
        <f t="shared" si="140"/>
        <v>278.04826574030085</v>
      </c>
      <c r="BCD20" s="110">
        <f t="shared" si="140"/>
        <v>251.42308874053202</v>
      </c>
      <c r="BCE20" s="110">
        <f t="shared" si="140"/>
        <v>259.25666813829571</v>
      </c>
      <c r="BCF20" s="110">
        <f t="shared" si="140"/>
        <v>232.76674480854265</v>
      </c>
      <c r="BCG20" s="110">
        <f t="shared" si="140"/>
        <v>238.69801332761114</v>
      </c>
      <c r="BCH20" s="110">
        <f t="shared" si="140"/>
        <v>215.44546658208816</v>
      </c>
      <c r="BCI20" s="110">
        <f t="shared" si="140"/>
        <v>208.87618121857082</v>
      </c>
      <c r="BCJ20" s="110">
        <f>-QB20/(VE20*($B$20-AVERAGE(AXG20:AXH20)))</f>
        <v>165.40265984322011</v>
      </c>
      <c r="BCK20" s="284">
        <f t="shared" ref="BCK20:BEV20" si="141">-NP20/(SS20*($B$20-300))</f>
        <v>739.2761917669236</v>
      </c>
      <c r="BCL20" s="110">
        <f t="shared" si="141"/>
        <v>558.09501000884859</v>
      </c>
      <c r="BCM20" s="110">
        <f t="shared" si="141"/>
        <v>373.26795185970258</v>
      </c>
      <c r="BCN20" s="110">
        <f t="shared" si="141"/>
        <v>253.62007205234795</v>
      </c>
      <c r="BCO20" s="110">
        <f t="shared" si="141"/>
        <v>223.68740848987738</v>
      </c>
      <c r="BCP20" s="110">
        <f t="shared" si="141"/>
        <v>194.04697049308896</v>
      </c>
      <c r="BCQ20" s="110">
        <f t="shared" si="141"/>
        <v>182.63244651739311</v>
      </c>
      <c r="BCR20" s="110">
        <f t="shared" si="141"/>
        <v>160.10084162671012</v>
      </c>
      <c r="BCS20" s="110">
        <f t="shared" si="141"/>
        <v>153.29372966447303</v>
      </c>
      <c r="BCT20" s="110">
        <f t="shared" si="141"/>
        <v>134.44829572279576</v>
      </c>
      <c r="BCU20" s="110">
        <f t="shared" si="141"/>
        <v>129.28120882575621</v>
      </c>
      <c r="BCV20" s="110">
        <f t="shared" si="141"/>
        <v>112.56642101532272</v>
      </c>
      <c r="BCW20" s="110">
        <f t="shared" si="141"/>
        <v>108.57407173546524</v>
      </c>
      <c r="BCX20" s="110">
        <f t="shared" si="141"/>
        <v>94.010130255569393</v>
      </c>
      <c r="BCY20" s="110">
        <f t="shared" si="141"/>
        <v>90.235906829876569</v>
      </c>
      <c r="BCZ20" s="110">
        <f t="shared" si="141"/>
        <v>77.915071809390611</v>
      </c>
      <c r="BDA20" s="110">
        <f t="shared" si="141"/>
        <v>75.048123158483406</v>
      </c>
      <c r="BDB20" s="110">
        <f t="shared" si="141"/>
        <v>64.519701969636969</v>
      </c>
      <c r="BDC20" s="110">
        <f t="shared" si="141"/>
        <v>61.799435322903719</v>
      </c>
      <c r="BDD20" s="110">
        <f t="shared" si="141"/>
        <v>53.322884182546417</v>
      </c>
      <c r="BDE20" s="110">
        <f t="shared" si="141"/>
        <v>50.517423462370552</v>
      </c>
      <c r="BDF20" s="110">
        <f t="shared" si="141"/>
        <v>43.8455800030669</v>
      </c>
      <c r="BDG20" s="110">
        <f t="shared" si="141"/>
        <v>41.172965359360724</v>
      </c>
      <c r="BDH20" s="110">
        <f t="shared" si="141"/>
        <v>35.97682041124316</v>
      </c>
      <c r="BDI20" s="110">
        <f t="shared" si="141"/>
        <v>33.535989818291732</v>
      </c>
      <c r="BDJ20" s="110">
        <f t="shared" si="141"/>
        <v>29.450570883273716</v>
      </c>
      <c r="BDK20" s="110">
        <f t="shared" si="141"/>
        <v>27.360426491424981</v>
      </c>
      <c r="BDL20" s="110">
        <f t="shared" si="141"/>
        <v>24.118250705239078</v>
      </c>
      <c r="BDM20" s="110">
        <f t="shared" si="141"/>
        <v>22.17340013316614</v>
      </c>
      <c r="BDN20" s="110">
        <f t="shared" si="141"/>
        <v>19.753526865838165</v>
      </c>
      <c r="BDO20" s="110">
        <f t="shared" si="141"/>
        <v>17.97828392662446</v>
      </c>
      <c r="BDP20" s="110">
        <f t="shared" si="141"/>
        <v>16.073971264659352</v>
      </c>
      <c r="BDQ20" s="110">
        <f t="shared" si="141"/>
        <v>14.534271470329662</v>
      </c>
      <c r="BDR20" s="110">
        <f t="shared" si="141"/>
        <v>13.069412257493301</v>
      </c>
      <c r="BDS20" s="110">
        <f t="shared" si="141"/>
        <v>11.733351426759732</v>
      </c>
      <c r="BDT20" s="110">
        <f t="shared" si="141"/>
        <v>10.654145039544773</v>
      </c>
      <c r="BDU20" s="110">
        <f t="shared" si="141"/>
        <v>9.4534243708007946</v>
      </c>
      <c r="BDV20" s="110">
        <f t="shared" si="141"/>
        <v>8.6304390433391003</v>
      </c>
      <c r="BDW20" s="110">
        <f t="shared" si="141"/>
        <v>7.6174938048892473</v>
      </c>
      <c r="BDX20" s="110">
        <f t="shared" si="141"/>
        <v>7.0064124729625581</v>
      </c>
      <c r="BDY20" s="110">
        <f t="shared" si="141"/>
        <v>6.1336995562370857</v>
      </c>
      <c r="BDZ20" s="110">
        <f t="shared" si="141"/>
        <v>5.6760342449794692</v>
      </c>
      <c r="BEA20" s="110">
        <f t="shared" si="141"/>
        <v>4.9436158517309226</v>
      </c>
      <c r="BEB20" s="110">
        <f t="shared" si="141"/>
        <v>4.5880839919507164</v>
      </c>
      <c r="BEC20" s="110">
        <f t="shared" si="141"/>
        <v>3.9950444798175617</v>
      </c>
      <c r="BED20" s="110">
        <f t="shared" si="141"/>
        <v>3.7151689823952418</v>
      </c>
      <c r="BEE20" s="110">
        <f t="shared" si="141"/>
        <v>3.2079841861894778</v>
      </c>
      <c r="BEF20" s="110">
        <f t="shared" si="141"/>
        <v>3.0119505960151871</v>
      </c>
      <c r="BEG20" s="110">
        <f t="shared" si="141"/>
        <v>2.5923743205341729</v>
      </c>
      <c r="BEH20" s="110">
        <f t="shared" si="141"/>
        <v>2.4385524307292008</v>
      </c>
      <c r="BEI20" s="110">
        <f t="shared" si="141"/>
        <v>2.086724727643861</v>
      </c>
      <c r="BEJ20" s="110">
        <f t="shared" si="141"/>
        <v>1.975155915480945</v>
      </c>
      <c r="BEK20" s="110">
        <f t="shared" si="141"/>
        <v>1.6831234457600988</v>
      </c>
      <c r="BEL20" s="110">
        <f t="shared" si="141"/>
        <v>1.6009056065827836</v>
      </c>
      <c r="BEM20" s="110">
        <f t="shared" si="141"/>
        <v>1.3583634562240436</v>
      </c>
      <c r="BEN20" s="110">
        <f t="shared" si="141"/>
        <v>1.2985052265617478</v>
      </c>
      <c r="BEO20" s="110">
        <f t="shared" si="141"/>
        <v>1.0979598417132403</v>
      </c>
      <c r="BEP20" s="110">
        <f t="shared" si="141"/>
        <v>1.0474851641954543</v>
      </c>
      <c r="BEQ20" s="110">
        <f t="shared" si="141"/>
        <v>0.88340000910394323</v>
      </c>
      <c r="BER20" s="110">
        <f t="shared" si="141"/>
        <v>0.85167066621375287</v>
      </c>
      <c r="BES20" s="110">
        <f t="shared" si="141"/>
        <v>0.71689771784939527</v>
      </c>
      <c r="BET20" s="110">
        <f t="shared" si="141"/>
        <v>0.69074148581974926</v>
      </c>
      <c r="BEU20" s="110">
        <f t="shared" si="141"/>
        <v>0.58709527528019212</v>
      </c>
      <c r="BEV20" s="110">
        <f t="shared" si="141"/>
        <v>0.53897890601989951</v>
      </c>
      <c r="BEW20" s="110">
        <f>-QB20/(VE20*($B$20-300))</f>
        <v>0.39894412099950183</v>
      </c>
      <c r="BEX20" s="184">
        <f t="shared" si="24"/>
        <v>1.1768845914839814</v>
      </c>
      <c r="BEY20" s="34">
        <f t="shared" si="24"/>
        <v>1.1616840586018504</v>
      </c>
      <c r="BEZ20" s="34">
        <f t="shared" si="24"/>
        <v>1.0361169817848026</v>
      </c>
      <c r="BFA20" s="34">
        <f t="shared" si="24"/>
        <v>0.8869982573210432</v>
      </c>
      <c r="BFB20" s="34">
        <f t="shared" si="24"/>
        <v>0.81002108900649061</v>
      </c>
      <c r="BFC20" s="34">
        <f t="shared" si="24"/>
        <v>0.76476859754999427</v>
      </c>
      <c r="BFD20" s="34">
        <f t="shared" si="24"/>
        <v>0.72902314626858356</v>
      </c>
      <c r="BFE20" s="34">
        <f t="shared" si="24"/>
        <v>0.70111376854759977</v>
      </c>
      <c r="BFF20" s="34">
        <f t="shared" si="24"/>
        <v>0.67682095245570573</v>
      </c>
      <c r="BFG20" s="34">
        <f t="shared" si="24"/>
        <v>0.65671751272117651</v>
      </c>
      <c r="BFH20" s="34">
        <f t="shared" si="24"/>
        <v>0.63878749535136736</v>
      </c>
      <c r="BFI20" s="34">
        <f t="shared" si="24"/>
        <v>0.62378001275539785</v>
      </c>
      <c r="BFJ20" s="34">
        <f t="shared" si="24"/>
        <v>0.61008140191109472</v>
      </c>
      <c r="BFK20" s="34">
        <f t="shared" si="24"/>
        <v>0.59875529819152307</v>
      </c>
      <c r="BFL20" s="34">
        <f t="shared" si="24"/>
        <v>0.58808269548614434</v>
      </c>
      <c r="BFM20" s="34">
        <f t="shared" ref="BFM20:BGB37" si="142">101325*0.02897/(8.314*AVJ20)</f>
        <v>0.57926330268244086</v>
      </c>
      <c r="BFN20" s="34">
        <f t="shared" si="25"/>
        <v>0.57096997694135887</v>
      </c>
      <c r="BFO20" s="34">
        <f t="shared" si="25"/>
        <v>0.56405231534547895</v>
      </c>
      <c r="BFP20" s="34">
        <f t="shared" si="25"/>
        <v>0.55751378674292429</v>
      </c>
      <c r="BFQ20" s="34">
        <f t="shared" si="25"/>
        <v>0.55208684957736431</v>
      </c>
      <c r="BFR20" s="34">
        <f t="shared" si="25"/>
        <v>0.54693271449748448</v>
      </c>
      <c r="BFS20" s="34">
        <f t="shared" si="25"/>
        <v>0.54260996239423331</v>
      </c>
      <c r="BFT20" s="34">
        <f t="shared" si="25"/>
        <v>0.53856934852678784</v>
      </c>
      <c r="BFU20" s="34">
        <f t="shared" si="25"/>
        <v>0.53505498629639259</v>
      </c>
      <c r="BFV20" s="34">
        <f t="shared" si="25"/>
        <v>0.5318480358560288</v>
      </c>
      <c r="BFW20" s="34">
        <f t="shared" si="25"/>
        <v>0.52910847098929203</v>
      </c>
      <c r="BFX20" s="34">
        <f t="shared" si="25"/>
        <v>0.52653363346669757</v>
      </c>
      <c r="BFY20" s="34">
        <f t="shared" si="25"/>
        <v>0.52430984057634544</v>
      </c>
      <c r="BFZ20" s="34">
        <f t="shared" si="25"/>
        <v>0.5222860401565671</v>
      </c>
      <c r="BGA20" s="34">
        <f t="shared" si="25"/>
        <v>0.52049732603884014</v>
      </c>
      <c r="BGB20" s="34">
        <f t="shared" si="25"/>
        <v>0.51885334630060109</v>
      </c>
      <c r="BGC20" s="34">
        <f t="shared" ref="BGC20:BGR37" si="143">101325*0.02897/(8.314*AVZ20)</f>
        <v>0.51739940690172703</v>
      </c>
      <c r="BGD20" s="34">
        <f t="shared" si="26"/>
        <v>0.51609922185302715</v>
      </c>
      <c r="BGE20" s="34">
        <f t="shared" si="26"/>
        <v>0.51493036559628469</v>
      </c>
      <c r="BGF20" s="34">
        <f t="shared" si="26"/>
        <v>0.51387728223628404</v>
      </c>
      <c r="BGG20" s="34">
        <f t="shared" si="26"/>
        <v>0.51294354130257958</v>
      </c>
      <c r="BGH20" s="34">
        <f t="shared" si="26"/>
        <v>0.51210123283981812</v>
      </c>
      <c r="BGI20" s="34">
        <f t="shared" si="26"/>
        <v>0.51133413990313459</v>
      </c>
      <c r="BGJ20" s="34">
        <f t="shared" si="26"/>
        <v>0.51066595765506673</v>
      </c>
      <c r="BGK20" s="34">
        <f t="shared" si="26"/>
        <v>0.51005160857237997</v>
      </c>
      <c r="BGL20" s="34">
        <f t="shared" si="26"/>
        <v>0.50951815653314392</v>
      </c>
      <c r="BGM20" s="34">
        <f t="shared" si="26"/>
        <v>0.50901833703899779</v>
      </c>
      <c r="BGN20" s="34">
        <f t="shared" si="26"/>
        <v>0.50859202123584202</v>
      </c>
      <c r="BGO20" s="34">
        <f t="shared" si="26"/>
        <v>0.50818732151572021</v>
      </c>
      <c r="BGP20" s="34">
        <f t="shared" si="26"/>
        <v>0.50784294039890565</v>
      </c>
      <c r="BGQ20" s="34">
        <f t="shared" si="26"/>
        <v>0.50752092060763099</v>
      </c>
      <c r="BGR20" s="34">
        <f t="shared" si="26"/>
        <v>0.50724618881199379</v>
      </c>
      <c r="BGS20" s="34">
        <f t="shared" ref="BGS20:BHH37" si="144">101325*0.02897/(8.314*AWP20)</f>
        <v>0.50698215335518892</v>
      </c>
      <c r="BGT20" s="34">
        <f t="shared" si="27"/>
        <v>0.50676138725023501</v>
      </c>
      <c r="BGU20" s="34">
        <f t="shared" si="27"/>
        <v>0.50654981524127496</v>
      </c>
      <c r="BGV20" s="34">
        <f t="shared" si="27"/>
        <v>0.50637119205332992</v>
      </c>
      <c r="BGW20" s="34">
        <f t="shared" si="27"/>
        <v>0.50619804198064899</v>
      </c>
      <c r="BGX20" s="34">
        <f t="shared" si="27"/>
        <v>0.50605648033004169</v>
      </c>
      <c r="BGY20" s="34">
        <f t="shared" si="27"/>
        <v>0.50591601257706731</v>
      </c>
      <c r="BGZ20" s="34">
        <f t="shared" si="27"/>
        <v>0.50580104512128699</v>
      </c>
      <c r="BHA20" s="34">
        <f t="shared" si="27"/>
        <v>0.50568789060589414</v>
      </c>
      <c r="BHB20" s="34">
        <f t="shared" si="27"/>
        <v>0.50559867051055063</v>
      </c>
      <c r="BHC20" s="34">
        <f t="shared" si="27"/>
        <v>0.50550315613955743</v>
      </c>
      <c r="BHD20" s="34">
        <f t="shared" si="27"/>
        <v>0.50543123698983372</v>
      </c>
      <c r="BHE20" s="34">
        <f t="shared" si="27"/>
        <v>0.50535631740260389</v>
      </c>
      <c r="BHF20" s="34">
        <f t="shared" si="27"/>
        <v>0.50529897691723247</v>
      </c>
      <c r="BHG20" s="34">
        <f t="shared" si="27"/>
        <v>0.50523763088319418</v>
      </c>
      <c r="BHH20" s="34">
        <f t="shared" si="27"/>
        <v>0.50519132856434956</v>
      </c>
      <c r="BHI20" s="34">
        <f t="shared" ref="BHI20:BHI37" si="145">101325*0.02897/(8.314*AXF20)</f>
        <v>0.50514004023864456</v>
      </c>
      <c r="BHJ20" s="34">
        <f t="shared" si="28"/>
        <v>0.50510768999233358</v>
      </c>
      <c r="BHK20" s="34">
        <f t="shared" si="28"/>
        <v>0.50504268409196895</v>
      </c>
      <c r="BHL20" s="34">
        <f t="shared" si="28"/>
        <v>0.50495787139580872</v>
      </c>
      <c r="BHM20" s="34">
        <f t="shared" si="28"/>
        <v>0.50489756208287051</v>
      </c>
      <c r="BHN20" s="29">
        <f t="shared" si="29"/>
        <v>1.8475846366899527E-5</v>
      </c>
      <c r="BHO20" s="29">
        <f t="shared" si="29"/>
        <v>1.8666753287283937E-5</v>
      </c>
      <c r="BHP20" s="29">
        <f t="shared" si="29"/>
        <v>2.0398853842145232E-5</v>
      </c>
      <c r="BHQ20" s="29">
        <f t="shared" si="29"/>
        <v>2.2897267164253985E-5</v>
      </c>
      <c r="BHR20" s="29">
        <f t="shared" si="29"/>
        <v>2.4431037984202589E-5</v>
      </c>
      <c r="BHS20" s="29">
        <f t="shared" si="29"/>
        <v>2.5429682573092106E-5</v>
      </c>
      <c r="BHT20" s="29">
        <f t="shared" si="29"/>
        <v>2.6277283214753356E-5</v>
      </c>
      <c r="BHU20" s="29">
        <f t="shared" si="29"/>
        <v>2.6979308358947175E-5</v>
      </c>
      <c r="BHV20" s="29">
        <f t="shared" si="29"/>
        <v>2.7621937890847311E-5</v>
      </c>
      <c r="BHW20" s="29">
        <f t="shared" si="29"/>
        <v>2.8177883985343219E-5</v>
      </c>
      <c r="BHX20" s="29">
        <f t="shared" si="29"/>
        <v>2.8693614763518024E-5</v>
      </c>
      <c r="BHY20" s="29">
        <f t="shared" si="29"/>
        <v>2.9140706533712878E-5</v>
      </c>
      <c r="BHZ20" s="29">
        <f t="shared" si="29"/>
        <v>2.9561861918671754E-5</v>
      </c>
      <c r="BIA20" s="29">
        <f t="shared" si="29"/>
        <v>2.9920025390830827E-5</v>
      </c>
      <c r="BIB20" s="29">
        <f t="shared" si="29"/>
        <v>3.0266201054374742E-5</v>
      </c>
      <c r="BIC20" s="29">
        <f t="shared" ref="BIC20:BIR37" si="146">+(-0.000000838278+0.0000000835717342*(AVJ20)-0.0000000000769429583*(AVJ20)^2+ 4.6437266E-14*(AVJ20)^3-1.06585607E-17*(AVJ20)^4)</f>
        <v>3.0558919662542953E-5</v>
      </c>
      <c r="BID20" s="29">
        <f t="shared" si="30"/>
        <v>3.0839911468173202E-5</v>
      </c>
      <c r="BIE20" s="29">
        <f t="shared" si="30"/>
        <v>3.1078709773247774E-5</v>
      </c>
      <c r="BIF20" s="29">
        <f t="shared" si="30"/>
        <v>3.1308246210561778E-5</v>
      </c>
      <c r="BIG20" s="29">
        <f t="shared" si="30"/>
        <v>3.1501673885803187E-5</v>
      </c>
      <c r="BIH20" s="29">
        <f t="shared" si="30"/>
        <v>3.1687897841693838E-5</v>
      </c>
      <c r="BII20" s="29">
        <f t="shared" si="30"/>
        <v>3.1846025231858994E-5</v>
      </c>
      <c r="BIJ20" s="29">
        <f t="shared" si="30"/>
        <v>3.1995472589787942E-5</v>
      </c>
      <c r="BIK20" s="29">
        <f t="shared" si="30"/>
        <v>3.2126772562956923E-5</v>
      </c>
      <c r="BIL20" s="29">
        <f t="shared" si="30"/>
        <v>3.2247677335375841E-5</v>
      </c>
      <c r="BIM20" s="29">
        <f t="shared" si="30"/>
        <v>3.2351799492835137E-5</v>
      </c>
      <c r="BIN20" s="29">
        <f t="shared" si="30"/>
        <v>3.2450376168826255E-5</v>
      </c>
      <c r="BIO20" s="29">
        <f t="shared" si="30"/>
        <v>3.2536078965679463E-5</v>
      </c>
      <c r="BIP20" s="29">
        <f t="shared" si="30"/>
        <v>3.2614535885690996E-5</v>
      </c>
      <c r="BIQ20" s="29">
        <f t="shared" si="30"/>
        <v>3.2684249634504834E-5</v>
      </c>
      <c r="BIR20" s="29">
        <f t="shared" si="30"/>
        <v>3.2748632246570608E-5</v>
      </c>
      <c r="BIS20" s="29">
        <f t="shared" ref="BIS20:BJH37" si="147">+(-0.000000838278+0.0000000835717342*(AVZ20)-0.0000000000769429583*(AVZ20)^2+ 4.6437266E-14*(AVZ20)^3-1.06585607E-17*(AVZ20)^4)</f>
        <v>3.2805821959320657E-5</v>
      </c>
      <c r="BIT20" s="29">
        <f t="shared" si="31"/>
        <v>3.28571639702741E-5</v>
      </c>
      <c r="BIU20" s="29">
        <f t="shared" si="31"/>
        <v>3.2903482560353676E-5</v>
      </c>
      <c r="BIV20" s="29">
        <f t="shared" si="31"/>
        <v>3.2945346066418595E-5</v>
      </c>
      <c r="BIW20" s="29">
        <f t="shared" si="31"/>
        <v>3.2982571170607186E-5</v>
      </c>
      <c r="BIX20" s="29">
        <f t="shared" si="31"/>
        <v>3.3016237002782861E-5</v>
      </c>
      <c r="BIY20" s="29">
        <f t="shared" si="31"/>
        <v>3.3046967771282913E-5</v>
      </c>
      <c r="BIZ20" s="29">
        <f t="shared" si="31"/>
        <v>3.3073791597526427E-5</v>
      </c>
      <c r="BJA20" s="29">
        <f t="shared" si="31"/>
        <v>3.3098500146802114E-5</v>
      </c>
      <c r="BJB20" s="29">
        <f t="shared" si="31"/>
        <v>3.3119990833785461E-5</v>
      </c>
      <c r="BJC20" s="29">
        <f t="shared" si="31"/>
        <v>3.3140156843723906E-5</v>
      </c>
      <c r="BJD20" s="29">
        <f t="shared" si="31"/>
        <v>3.3157380421496863E-5</v>
      </c>
      <c r="BJE20" s="29">
        <f t="shared" si="31"/>
        <v>3.3173750494855636E-5</v>
      </c>
      <c r="BJF20" s="29">
        <f t="shared" si="31"/>
        <v>3.3187695913850064E-5</v>
      </c>
      <c r="BJG20" s="29">
        <f t="shared" si="31"/>
        <v>3.3200748525456299E-5</v>
      </c>
      <c r="BJH20" s="29">
        <f t="shared" si="31"/>
        <v>3.3211894103256755E-5</v>
      </c>
      <c r="BJI20" s="29">
        <f t="shared" ref="BJI20:BJX37" si="148">+(-0.000000838278+0.0000000835717342*(AWP20)-0.0000000000769429583*(AWP20)^2+ 4.6437266E-14*(AWP20)^3-1.06585607E-17*(AWP20)^4)</f>
        <v>3.3222614188227188E-5</v>
      </c>
      <c r="BJJ20" s="29">
        <f t="shared" si="32"/>
        <v>3.3231583861798828E-5</v>
      </c>
      <c r="BJK20" s="29">
        <f t="shared" si="32"/>
        <v>3.3240185428506798E-5</v>
      </c>
      <c r="BJL20" s="29">
        <f t="shared" si="32"/>
        <v>3.3247451599888265E-5</v>
      </c>
      <c r="BJM20" s="29">
        <f t="shared" si="32"/>
        <v>3.325449876743411E-5</v>
      </c>
      <c r="BJN20" s="29">
        <f t="shared" si="32"/>
        <v>3.3260262955531085E-5</v>
      </c>
      <c r="BJO20" s="29">
        <f t="shared" si="32"/>
        <v>3.3265984970944482E-5</v>
      </c>
      <c r="BJP20" s="29">
        <f t="shared" si="32"/>
        <v>3.3270669978298248E-5</v>
      </c>
      <c r="BJQ20" s="29">
        <f t="shared" si="32"/>
        <v>3.3275282653175797E-5</v>
      </c>
      <c r="BJR20" s="29">
        <f t="shared" si="32"/>
        <v>3.3278920738218709E-5</v>
      </c>
      <c r="BJS20" s="29">
        <f t="shared" si="32"/>
        <v>3.3282816540136996E-5</v>
      </c>
      <c r="BJT20" s="29">
        <f t="shared" si="32"/>
        <v>3.3285750672172457E-5</v>
      </c>
      <c r="BJU20" s="29">
        <f t="shared" si="32"/>
        <v>3.3288807875435735E-5</v>
      </c>
      <c r="BJV20" s="29">
        <f t="shared" si="32"/>
        <v>3.329114819323087E-5</v>
      </c>
      <c r="BJW20" s="29">
        <f t="shared" si="32"/>
        <v>3.3293652432568862E-5</v>
      </c>
      <c r="BJX20" s="29">
        <f t="shared" si="32"/>
        <v>3.3295542863918666E-5</v>
      </c>
      <c r="BJY20" s="29">
        <f t="shared" ref="BJY20:BJY37" si="149">+(-0.000000838278+0.0000000835717342*(AXF20)-0.0000000000769429583*(AXF20)^2+ 4.6437266E-14*(AXF20)^3-1.06585607E-17*(AXF20)^4)</f>
        <v>3.3297637164912482E-5</v>
      </c>
      <c r="BJZ20" s="29">
        <f t="shared" si="33"/>
        <v>3.3298958313488384E-5</v>
      </c>
      <c r="BKA20" s="29">
        <f t="shared" si="33"/>
        <v>3.3301613463868197E-5</v>
      </c>
      <c r="BKB20" s="29">
        <f t="shared" si="33"/>
        <v>3.3305078382719227E-5</v>
      </c>
      <c r="BKC20" s="29">
        <f t="shared" si="33"/>
        <v>3.3307542772770161E-5</v>
      </c>
      <c r="BKD20" s="289">
        <f t="shared" si="34"/>
        <v>2.6307236640992642E-2</v>
      </c>
      <c r="BKE20" s="29">
        <f t="shared" si="34"/>
        <v>2.6614198484662729E-2</v>
      </c>
      <c r="BKF20" s="29">
        <f t="shared" si="34"/>
        <v>2.9427525875779698E-2</v>
      </c>
      <c r="BKG20" s="29">
        <f t="shared" si="34"/>
        <v>3.3579383881525156E-2</v>
      </c>
      <c r="BKH20" s="29">
        <f t="shared" si="34"/>
        <v>3.6185858227190747E-2</v>
      </c>
      <c r="BKI20" s="29">
        <f t="shared" si="34"/>
        <v>3.7907203832510998E-2</v>
      </c>
      <c r="BKJ20" s="29">
        <f t="shared" si="34"/>
        <v>3.9383334698576307E-2</v>
      </c>
      <c r="BKK20" s="29">
        <f t="shared" si="34"/>
        <v>4.0616453480280985E-2</v>
      </c>
      <c r="BKL20" s="29">
        <f t="shared" si="34"/>
        <v>4.1753540173871423E-2</v>
      </c>
      <c r="BKM20" s="29">
        <f t="shared" si="34"/>
        <v>4.2743578854376921E-2</v>
      </c>
      <c r="BKN20" s="29">
        <f t="shared" si="34"/>
        <v>4.3667182630478578E-2</v>
      </c>
      <c r="BKO20" s="29">
        <f t="shared" si="34"/>
        <v>4.4471835964818442E-2</v>
      </c>
      <c r="BKP20" s="29">
        <f t="shared" si="34"/>
        <v>4.5233126514918433E-2</v>
      </c>
      <c r="BKQ20" s="29">
        <f t="shared" si="34"/>
        <v>4.588303715719888E-2</v>
      </c>
      <c r="BKR20" s="29">
        <f t="shared" si="34"/>
        <v>4.6513325660752981E-2</v>
      </c>
      <c r="BKS20" s="29">
        <f t="shared" ref="BKS20:BLH37" si="150">+(-0.00227583562+0.000115480022*(AVJ20)-0.0000000790252856*(AVJ20)^2+0.0000000000411702505*(AVJ20)^3-7.43864331E-15*(AVJ20)^4)</f>
        <v>4.7047887582250321E-2</v>
      </c>
      <c r="BKT20" s="29">
        <f t="shared" si="35"/>
        <v>4.756239035493199E-2</v>
      </c>
      <c r="BKU20" s="29">
        <f t="shared" si="35"/>
        <v>4.800066128919063E-2</v>
      </c>
      <c r="BKV20" s="29">
        <f t="shared" si="35"/>
        <v>4.8422806064344626E-2</v>
      </c>
      <c r="BKW20" s="29">
        <f t="shared" si="35"/>
        <v>4.8779195341707923E-2</v>
      </c>
      <c r="BKX20" s="29">
        <f t="shared" si="35"/>
        <v>4.9122866830141457E-2</v>
      </c>
      <c r="BKY20" s="29">
        <f t="shared" si="35"/>
        <v>4.9415107917682513E-2</v>
      </c>
      <c r="BKZ20" s="29">
        <f t="shared" si="35"/>
        <v>4.9691657521322326E-2</v>
      </c>
      <c r="BLA20" s="29">
        <f t="shared" si="35"/>
        <v>4.9934903044865336E-2</v>
      </c>
      <c r="BLB20" s="29">
        <f t="shared" si="35"/>
        <v>5.0159117055858939E-2</v>
      </c>
      <c r="BLC20" s="29">
        <f t="shared" si="35"/>
        <v>5.0352380384699351E-2</v>
      </c>
      <c r="BLD20" s="29">
        <f t="shared" si="35"/>
        <v>5.0535495892852549E-2</v>
      </c>
      <c r="BLE20" s="29">
        <f t="shared" si="35"/>
        <v>5.0694810676504838E-2</v>
      </c>
      <c r="BLF20" s="29">
        <f t="shared" si="35"/>
        <v>5.0840747867788479E-2</v>
      </c>
      <c r="BLG20" s="29">
        <f t="shared" si="35"/>
        <v>5.0970495081837874E-2</v>
      </c>
      <c r="BLH20" s="29">
        <f t="shared" si="35"/>
        <v>5.1090380969844668E-2</v>
      </c>
      <c r="BLI20" s="29">
        <f t="shared" ref="BLI20:BLX37" si="151">+(-0.00227583562+0.000115480022*(AVZ20)-0.0000000790252856*(AVZ20)^2+0.0000000000411702505*(AVZ20)^3-7.43864331E-15*(AVZ20)^4)</f>
        <v>5.1196921606844525E-2</v>
      </c>
      <c r="BLJ20" s="29">
        <f t="shared" si="36"/>
        <v>5.1292607026196105E-2</v>
      </c>
      <c r="BLK20" s="29">
        <f t="shared" si="36"/>
        <v>5.1378961575182874E-2</v>
      </c>
      <c r="BLL20" s="29">
        <f t="shared" si="36"/>
        <v>5.1457035585199568E-2</v>
      </c>
      <c r="BLM20" s="29">
        <f t="shared" si="36"/>
        <v>5.1526479253451538E-2</v>
      </c>
      <c r="BLN20" s="29">
        <f t="shared" si="36"/>
        <v>5.1589299319449222E-2</v>
      </c>
      <c r="BLO20" s="29">
        <f t="shared" si="36"/>
        <v>5.1646656007013188E-2</v>
      </c>
      <c r="BLP20" s="29">
        <f t="shared" si="36"/>
        <v>5.1696731110166948E-2</v>
      </c>
      <c r="BLQ20" s="29">
        <f t="shared" si="36"/>
        <v>5.174286596141469E-2</v>
      </c>
      <c r="BLR20" s="29">
        <f t="shared" si="36"/>
        <v>5.1782999214176707E-2</v>
      </c>
      <c r="BLS20" s="29">
        <f t="shared" si="36"/>
        <v>5.1820664299250738E-2</v>
      </c>
      <c r="BLT20" s="29">
        <f t="shared" si="36"/>
        <v>5.1852837959636515E-2</v>
      </c>
      <c r="BLU20" s="29">
        <f t="shared" si="36"/>
        <v>5.1883420942489766E-2</v>
      </c>
      <c r="BLV20" s="29">
        <f t="shared" si="36"/>
        <v>5.1909476940971117E-2</v>
      </c>
      <c r="BLW20" s="29">
        <f t="shared" si="36"/>
        <v>5.1933867137285809E-2</v>
      </c>
      <c r="BLX20" s="29">
        <f t="shared" si="36"/>
        <v>5.1954695628471839E-2</v>
      </c>
      <c r="BLY20" s="29">
        <f t="shared" ref="BLY20:BMN37" si="152">+(-0.00227583562+0.000115480022*(AWP20)-0.0000000790252856*(AWP20)^2+0.0000000000411702505*(AWP20)^3-7.43864331E-15*(AWP20)^4)</f>
        <v>5.1974730526942924E-2</v>
      </c>
      <c r="BLZ20" s="29">
        <f t="shared" si="37"/>
        <v>5.1991495229810919E-2</v>
      </c>
      <c r="BMA20" s="29">
        <f t="shared" si="37"/>
        <v>5.2007572925207017E-2</v>
      </c>
      <c r="BMB20" s="29">
        <f t="shared" si="37"/>
        <v>5.2021155316581108E-2</v>
      </c>
      <c r="BMC20" s="29">
        <f t="shared" si="37"/>
        <v>5.2034328998147174E-2</v>
      </c>
      <c r="BMD20" s="29">
        <f t="shared" si="37"/>
        <v>5.2045104818668163E-2</v>
      </c>
      <c r="BME20" s="29">
        <f t="shared" si="37"/>
        <v>5.2055802233166561E-2</v>
      </c>
      <c r="BMF20" s="29">
        <f t="shared" si="37"/>
        <v>5.2064561263077867E-2</v>
      </c>
      <c r="BMG20" s="29">
        <f t="shared" si="37"/>
        <v>5.2073185343583524E-2</v>
      </c>
      <c r="BMH20" s="29">
        <f t="shared" si="37"/>
        <v>5.2079987481302631E-2</v>
      </c>
      <c r="BMI20" s="29">
        <f t="shared" si="37"/>
        <v>5.2087271666104343E-2</v>
      </c>
      <c r="BMJ20" s="29">
        <f t="shared" si="37"/>
        <v>5.209275789818802E-2</v>
      </c>
      <c r="BMK20" s="29">
        <f t="shared" si="37"/>
        <v>5.2098474368945775E-2</v>
      </c>
      <c r="BML20" s="29">
        <f t="shared" si="37"/>
        <v>5.2102850463994474E-2</v>
      </c>
      <c r="BMM20" s="29">
        <f t="shared" si="37"/>
        <v>5.2107533151083789E-2</v>
      </c>
      <c r="BMN20" s="29">
        <f t="shared" si="37"/>
        <v>5.2111068130750039E-2</v>
      </c>
      <c r="BMO20" s="29">
        <f t="shared" ref="BMO20:BMO37" si="153">+(-0.00227583562+0.000115480022*(AXF20)-0.0000000790252856*(AXF20)^2+0.0000000000411702505*(AXF20)^3-7.43864331E-15*(AXF20)^4)</f>
        <v>5.2114984387764178E-2</v>
      </c>
      <c r="BMP20" s="29">
        <f t="shared" si="38"/>
        <v>5.2117454911075278E-2</v>
      </c>
      <c r="BMQ20" s="29">
        <f t="shared" si="38"/>
        <v>5.2122420062299404E-2</v>
      </c>
      <c r="BMR20" s="29">
        <f t="shared" si="38"/>
        <v>5.2128899625828715E-2</v>
      </c>
      <c r="BMS20" s="29">
        <f t="shared" si="38"/>
        <v>5.2133508248635586E-2</v>
      </c>
      <c r="BMT20" s="284">
        <f t="shared" si="39"/>
        <v>1005.7136892438199</v>
      </c>
      <c r="BMU20" s="110">
        <f t="shared" si="39"/>
        <v>1005.9008500758522</v>
      </c>
      <c r="BMV20" s="110">
        <f t="shared" si="39"/>
        <v>1008.3367227557043</v>
      </c>
      <c r="BMW20" s="110">
        <f t="shared" si="39"/>
        <v>1014.3394705577388</v>
      </c>
      <c r="BMX20" s="110">
        <f t="shared" si="39"/>
        <v>1019.58483551086</v>
      </c>
      <c r="BMY20" s="110">
        <f t="shared" si="39"/>
        <v>1023.6680311471468</v>
      </c>
      <c r="BMZ20" s="110">
        <f t="shared" si="39"/>
        <v>1027.5550049880144</v>
      </c>
      <c r="BNA20" s="110">
        <f t="shared" si="39"/>
        <v>1031.0692696110807</v>
      </c>
      <c r="BNB20" s="110">
        <f t="shared" si="39"/>
        <v>1034.520261443575</v>
      </c>
      <c r="BNC20" s="110">
        <f t="shared" si="39"/>
        <v>1037.6851149431668</v>
      </c>
      <c r="BND20" s="110">
        <f t="shared" si="39"/>
        <v>1040.7682158149373</v>
      </c>
      <c r="BNE20" s="110">
        <f t="shared" si="39"/>
        <v>1043.5540194508731</v>
      </c>
      <c r="BNF20" s="110">
        <f t="shared" si="39"/>
        <v>1046.2726226133577</v>
      </c>
      <c r="BNG20" s="110">
        <f t="shared" si="39"/>
        <v>1048.655341778586</v>
      </c>
      <c r="BNH20" s="110">
        <f t="shared" si="39"/>
        <v>1051.0188568202211</v>
      </c>
      <c r="BNI20" s="110">
        <f t="shared" ref="BNI20:BNX37" si="154">+(1047.63657-0.372589265*(AVJ20)+0.000945304214*(AVJ20)^2-0.000000602409443*(AVJ20)^3+0.00000000012858961*(AVJ20)^4)</f>
        <v>1053.0628748989311</v>
      </c>
      <c r="BNJ20" s="110">
        <f t="shared" si="40"/>
        <v>1055.0633666310657</v>
      </c>
      <c r="BNK20" s="110">
        <f t="shared" si="40"/>
        <v>1056.7923770625853</v>
      </c>
      <c r="BNL20" s="110">
        <f t="shared" si="40"/>
        <v>1058.4788293655135</v>
      </c>
      <c r="BNM20" s="110">
        <f t="shared" si="40"/>
        <v>1059.9182472684815</v>
      </c>
      <c r="BNN20" s="110">
        <f t="shared" si="40"/>
        <v>1061.3195203069758</v>
      </c>
      <c r="BNO20" s="110">
        <f t="shared" si="40"/>
        <v>1062.5210569975945</v>
      </c>
      <c r="BNP20" s="110">
        <f t="shared" si="40"/>
        <v>1063.6663153987668</v>
      </c>
      <c r="BNQ20" s="110">
        <f t="shared" si="40"/>
        <v>1064.6801306137088</v>
      </c>
      <c r="BNR20" s="110">
        <f t="shared" si="40"/>
        <v>1065.619883379389</v>
      </c>
      <c r="BNS20" s="110">
        <f t="shared" si="40"/>
        <v>1066.4338830520903</v>
      </c>
      <c r="BNT20" s="110">
        <f t="shared" si="40"/>
        <v>1067.2084733505342</v>
      </c>
      <c r="BNU20" s="110">
        <f t="shared" si="40"/>
        <v>1067.8849794209764</v>
      </c>
      <c r="BNV20" s="110">
        <f t="shared" si="40"/>
        <v>1068.506765751994</v>
      </c>
      <c r="BNW20" s="110">
        <f t="shared" si="40"/>
        <v>1069.0612241566105</v>
      </c>
      <c r="BNX20" s="110">
        <f t="shared" si="40"/>
        <v>1069.5749056021778</v>
      </c>
      <c r="BNY20" s="110">
        <f t="shared" ref="BNY20:BON37" si="155">+(1047.63657-0.372589265*(AVZ20)+0.000945304214*(AVZ20)^2-0.000000602409443*(AVZ20)^3+0.00000000012858961*(AVZ20)^4)</f>
        <v>1070.0324925289183</v>
      </c>
      <c r="BNZ20" s="110">
        <f t="shared" si="41"/>
        <v>1070.4443188863243</v>
      </c>
      <c r="BOA20" s="110">
        <f t="shared" si="41"/>
        <v>1070.81667892885</v>
      </c>
      <c r="BOB20" s="110">
        <f t="shared" si="41"/>
        <v>1071.1538944744177</v>
      </c>
      <c r="BOC20" s="110">
        <f t="shared" si="41"/>
        <v>1071.4542780940451</v>
      </c>
      <c r="BOD20" s="110">
        <f t="shared" si="41"/>
        <v>1071.7263682968453</v>
      </c>
      <c r="BOE20" s="110">
        <f t="shared" si="41"/>
        <v>1071.9750896826786</v>
      </c>
      <c r="BOF20" s="110">
        <f t="shared" si="41"/>
        <v>1072.1924636502715</v>
      </c>
      <c r="BOG20" s="110">
        <f t="shared" si="41"/>
        <v>1072.3929205488687</v>
      </c>
      <c r="BOH20" s="110">
        <f t="shared" si="41"/>
        <v>1072.5674458144349</v>
      </c>
      <c r="BOI20" s="110">
        <f t="shared" si="41"/>
        <v>1072.7313604185638</v>
      </c>
      <c r="BOJ20" s="110">
        <f t="shared" si="41"/>
        <v>1072.8714704669869</v>
      </c>
      <c r="BOK20" s="110">
        <f t="shared" si="41"/>
        <v>1073.0047330390846</v>
      </c>
      <c r="BOL20" s="110">
        <f t="shared" si="41"/>
        <v>1073.1183306995069</v>
      </c>
      <c r="BOM20" s="110">
        <f t="shared" si="41"/>
        <v>1073.2247165871072</v>
      </c>
      <c r="BON20" s="110">
        <f t="shared" si="41"/>
        <v>1073.3156056336923</v>
      </c>
      <c r="BOO20" s="110">
        <f t="shared" ref="BOO20:BPD37" si="156">+(1047.63657-0.372589265*(AWP20)+0.000945304214*(AWP20)^2-0.000000602409443*(AWP20)^3+0.00000000012858961*(AWP20)^4)</f>
        <v>1073.4030652539809</v>
      </c>
      <c r="BOP20" s="110">
        <f t="shared" si="42"/>
        <v>1073.4762745178114</v>
      </c>
      <c r="BOQ20" s="110">
        <f t="shared" si="42"/>
        <v>1073.5465052658733</v>
      </c>
      <c r="BOR20" s="110">
        <f t="shared" si="42"/>
        <v>1073.6058524184791</v>
      </c>
      <c r="BOS20" s="110">
        <f t="shared" si="42"/>
        <v>1073.6634280862559</v>
      </c>
      <c r="BOT20" s="110">
        <f t="shared" si="42"/>
        <v>1073.7105343691262</v>
      </c>
      <c r="BOU20" s="110">
        <f t="shared" si="42"/>
        <v>1073.7573072202838</v>
      </c>
      <c r="BOV20" s="110">
        <f t="shared" si="42"/>
        <v>1073.7956116789032</v>
      </c>
      <c r="BOW20" s="110">
        <f t="shared" si="42"/>
        <v>1073.8333320526581</v>
      </c>
      <c r="BOX20" s="110">
        <f t="shared" si="42"/>
        <v>1073.8630877778191</v>
      </c>
      <c r="BOY20" s="110">
        <f t="shared" si="42"/>
        <v>1073.8949563472584</v>
      </c>
      <c r="BOZ20" s="110">
        <f t="shared" si="42"/>
        <v>1073.9189616374624</v>
      </c>
      <c r="BPA20" s="110">
        <f t="shared" si="42"/>
        <v>1073.9439769321527</v>
      </c>
      <c r="BPB20" s="110">
        <f t="shared" si="42"/>
        <v>1073.9631285189114</v>
      </c>
      <c r="BPC20" s="110">
        <f t="shared" si="42"/>
        <v>1073.9836235873206</v>
      </c>
      <c r="BPD20" s="110">
        <f t="shared" si="42"/>
        <v>1073.9990965682714</v>
      </c>
      <c r="BPE20" s="110">
        <f t="shared" ref="BPE20:BPE37" si="157">+(1047.63657-0.372589265*(AXF20)+0.000945304214*(AXF20)^2-0.000000602409443*(AXF20)^3+0.00000000012858961*(AXF20)^4)</f>
        <v>1074.0162396152054</v>
      </c>
      <c r="BPF20" s="110">
        <f t="shared" si="43"/>
        <v>1074.0270547336331</v>
      </c>
      <c r="BPG20" s="110">
        <f t="shared" si="43"/>
        <v>1074.0487919771329</v>
      </c>
      <c r="BPH20" s="110">
        <f t="shared" si="43"/>
        <v>1074.0771622409891</v>
      </c>
      <c r="BPI20" s="110">
        <f t="shared" si="43"/>
        <v>1074.0973427894796</v>
      </c>
      <c r="BPJ20" s="184">
        <f t="shared" si="44"/>
        <v>100</v>
      </c>
      <c r="BPK20" s="34">
        <f t="shared" si="44"/>
        <v>99.986318642026433</v>
      </c>
      <c r="BPL20" s="34">
        <f t="shared" si="44"/>
        <v>67.084685159396287</v>
      </c>
      <c r="BPM20" s="34">
        <f t="shared" si="44"/>
        <v>67.068839625127026</v>
      </c>
      <c r="BPN20" s="34">
        <f t="shared" si="44"/>
        <v>67.075859083894755</v>
      </c>
      <c r="BPO20" s="34">
        <f t="shared" si="44"/>
        <v>67.069592382099444</v>
      </c>
      <c r="BPP20" s="34">
        <f t="shared" si="44"/>
        <v>67.081410666566299</v>
      </c>
      <c r="BPQ20" s="34">
        <f t="shared" si="44"/>
        <v>67.064737099627379</v>
      </c>
      <c r="BPR20" s="34">
        <f t="shared" si="44"/>
        <v>67.07998042831872</v>
      </c>
      <c r="BPS20" s="34">
        <f t="shared" si="44"/>
        <v>67.061914260980842</v>
      </c>
      <c r="BPT20" s="34">
        <f t="shared" si="44"/>
        <v>67.085494373141628</v>
      </c>
      <c r="BPU20" s="34">
        <f t="shared" si="44"/>
        <v>67.06458654823291</v>
      </c>
      <c r="BPV20" s="34">
        <f t="shared" si="44"/>
        <v>67.081015469155787</v>
      </c>
      <c r="BPW20" s="34">
        <f t="shared" si="44"/>
        <v>67.067710489668414</v>
      </c>
      <c r="BPX20" s="34">
        <f t="shared" si="44"/>
        <v>67.07984869584854</v>
      </c>
      <c r="BPY20" s="34">
        <f t="shared" ref="BPY20:BQN37" si="158">QR20/$B$1*100</f>
        <v>67.072678685686327</v>
      </c>
      <c r="BPZ20" s="34">
        <f t="shared" si="45"/>
        <v>67.07503105122511</v>
      </c>
      <c r="BQA20" s="34">
        <f t="shared" si="45"/>
        <v>67.06710828409048</v>
      </c>
      <c r="BQB20" s="34">
        <f t="shared" si="45"/>
        <v>67.082351612781807</v>
      </c>
      <c r="BQC20" s="34">
        <f t="shared" si="45"/>
        <v>67.06458654823291</v>
      </c>
      <c r="BQD20" s="34">
        <f t="shared" si="45"/>
        <v>67.081316571944754</v>
      </c>
      <c r="BQE20" s="34">
        <f t="shared" si="45"/>
        <v>67.067898678911504</v>
      </c>
      <c r="BQF20" s="34">
        <f t="shared" si="45"/>
        <v>67.088430125334042</v>
      </c>
      <c r="BQG20" s="34">
        <f t="shared" si="45"/>
        <v>67.068801987278405</v>
      </c>
      <c r="BQH20" s="34">
        <f t="shared" si="45"/>
        <v>67.07777861417442</v>
      </c>
      <c r="BQI20" s="34">
        <f t="shared" si="45"/>
        <v>67.064624186081531</v>
      </c>
      <c r="BQJ20" s="34">
        <f t="shared" si="45"/>
        <v>67.078362000828022</v>
      </c>
      <c r="BQK20" s="34">
        <f t="shared" si="45"/>
        <v>67.065583951221356</v>
      </c>
      <c r="BQL20" s="34">
        <f t="shared" si="45"/>
        <v>67.082069328917157</v>
      </c>
      <c r="BQM20" s="34">
        <f t="shared" si="45"/>
        <v>67.06797395460876</v>
      </c>
      <c r="BQN20" s="34">
        <f t="shared" si="45"/>
        <v>67.087545635891459</v>
      </c>
      <c r="BQO20" s="34">
        <f t="shared" ref="BQO20:BRD37" si="159">RH20/$B$1*100</f>
        <v>67.066280251420835</v>
      </c>
      <c r="BQP20" s="34">
        <f t="shared" si="46"/>
        <v>67.086792878919042</v>
      </c>
      <c r="BQQ20" s="34">
        <f t="shared" si="46"/>
        <v>67.067221197636357</v>
      </c>
      <c r="BQR20" s="34">
        <f t="shared" si="46"/>
        <v>67.082765629116651</v>
      </c>
      <c r="BQS20" s="34">
        <f t="shared" si="46"/>
        <v>67.067390567955144</v>
      </c>
      <c r="BQT20" s="34">
        <f t="shared" si="46"/>
        <v>67.078907749633032</v>
      </c>
      <c r="BQU20" s="34">
        <f t="shared" si="46"/>
        <v>67.065997967556186</v>
      </c>
      <c r="BQV20" s="34">
        <f t="shared" si="46"/>
        <v>67.079641687681132</v>
      </c>
      <c r="BQW20" s="34">
        <f t="shared" si="46"/>
        <v>67.068293876322031</v>
      </c>
      <c r="BQX20" s="34">
        <f t="shared" si="46"/>
        <v>67.08336783469457</v>
      </c>
      <c r="BQY20" s="34">
        <f t="shared" si="46"/>
        <v>67.065734502615825</v>
      </c>
      <c r="BQZ20" s="34">
        <f t="shared" si="46"/>
        <v>67.085946027325079</v>
      </c>
      <c r="BRA20" s="34">
        <f t="shared" si="46"/>
        <v>67.07077797433098</v>
      </c>
      <c r="BRB20" s="34">
        <f t="shared" si="46"/>
        <v>67.079434679513724</v>
      </c>
      <c r="BRC20" s="34">
        <f t="shared" si="46"/>
        <v>67.067409386879447</v>
      </c>
      <c r="BRD20" s="34">
        <f t="shared" si="46"/>
        <v>67.078362000828022</v>
      </c>
      <c r="BRE20" s="34">
        <f t="shared" ref="BRE20:BRT37" si="160">RX20/$B$1*100</f>
        <v>67.066901275923058</v>
      </c>
      <c r="BRF20" s="34">
        <f t="shared" si="47"/>
        <v>67.080225074334749</v>
      </c>
      <c r="BRG20" s="34">
        <f t="shared" si="47"/>
        <v>67.068971357597192</v>
      </c>
      <c r="BRH20" s="34">
        <f t="shared" si="47"/>
        <v>67.086416500432833</v>
      </c>
      <c r="BRI20" s="34">
        <f t="shared" si="47"/>
        <v>67.071681282697881</v>
      </c>
      <c r="BRJ20" s="34">
        <f t="shared" si="47"/>
        <v>67.087395084496976</v>
      </c>
      <c r="BRK20" s="34">
        <f t="shared" si="47"/>
        <v>67.064925288870498</v>
      </c>
      <c r="BRL20" s="34">
        <f t="shared" si="47"/>
        <v>67.079340584892179</v>
      </c>
      <c r="BRM20" s="34">
        <f t="shared" si="47"/>
        <v>67.064021980503597</v>
      </c>
      <c r="BRN20" s="34">
        <f t="shared" si="47"/>
        <v>67.078042079114766</v>
      </c>
      <c r="BRO20" s="34">
        <f t="shared" si="47"/>
        <v>67.062610561180321</v>
      </c>
      <c r="BRP20" s="34">
        <f t="shared" si="47"/>
        <v>67.078136173736311</v>
      </c>
      <c r="BRQ20" s="34">
        <f t="shared" si="47"/>
        <v>67.064887651021877</v>
      </c>
      <c r="BRR20" s="34">
        <f t="shared" si="47"/>
        <v>67.08218224246302</v>
      </c>
      <c r="BRS20" s="34">
        <f t="shared" si="47"/>
        <v>67.067258835484964</v>
      </c>
      <c r="BRT20" s="34">
        <f t="shared" si="47"/>
        <v>67.082050509992854</v>
      </c>
      <c r="BRU20" s="34">
        <f t="shared" ref="BRU20:BRU37" si="161">SN20/$B$1*100</f>
        <v>67.065339305205313</v>
      </c>
      <c r="BRV20" s="34">
        <f t="shared" si="48"/>
        <v>67.080526177123716</v>
      </c>
      <c r="BRW20" s="34">
        <f t="shared" si="48"/>
        <v>67.065602770145659</v>
      </c>
      <c r="BRX20" s="34">
        <f t="shared" si="48"/>
        <v>99.967048063532687</v>
      </c>
      <c r="BRY20" s="34">
        <f t="shared" si="48"/>
        <v>100</v>
      </c>
      <c r="BRZ20" s="184">
        <f t="shared" si="49"/>
        <v>4.9999929999999999</v>
      </c>
      <c r="BSA20" s="34">
        <f t="shared" si="49"/>
        <v>5.3233913122217595</v>
      </c>
      <c r="BSB20" s="34">
        <f t="shared" si="49"/>
        <v>13.561839007491701</v>
      </c>
      <c r="BSC20" s="34">
        <f t="shared" si="49"/>
        <v>17.660660399382248</v>
      </c>
      <c r="BSD20" s="34">
        <f t="shared" si="49"/>
        <v>19.125837783090375</v>
      </c>
      <c r="BSE20" s="34">
        <f t="shared" si="49"/>
        <v>19.551781268168074</v>
      </c>
      <c r="BSF20" s="34">
        <f t="shared" si="49"/>
        <v>20.538476849394542</v>
      </c>
      <c r="BSG20" s="34">
        <f t="shared" si="49"/>
        <v>21.225282638257134</v>
      </c>
      <c r="BSH20" s="34">
        <f t="shared" si="49"/>
        <v>21.986619414357598</v>
      </c>
      <c r="BSI20" s="34">
        <f t="shared" si="49"/>
        <v>22.607750117299222</v>
      </c>
      <c r="BSJ20" s="34">
        <f t="shared" si="49"/>
        <v>23.224290356035098</v>
      </c>
      <c r="BSK20" s="34">
        <f t="shared" si="49"/>
        <v>23.767327617141614</v>
      </c>
      <c r="BSL20" s="34">
        <f t="shared" si="49"/>
        <v>24.295085406829639</v>
      </c>
      <c r="BSM20" s="34">
        <f t="shared" si="49"/>
        <v>24.72848689617166</v>
      </c>
      <c r="BSN20" s="34">
        <f t="shared" si="49"/>
        <v>25.191156999502592</v>
      </c>
      <c r="BSO20" s="34">
        <f t="shared" ref="BSO20:BTD37" si="162">VU20/(BPY20/100)</f>
        <v>25.574511613565022</v>
      </c>
      <c r="BSP20" s="34">
        <f t="shared" si="50"/>
        <v>25.945243300311738</v>
      </c>
      <c r="BSQ20" s="34">
        <f t="shared" si="50"/>
        <v>26.2806619383963</v>
      </c>
      <c r="BSR20" s="34">
        <f t="shared" si="50"/>
        <v>26.590749386610984</v>
      </c>
      <c r="BSS20" s="34">
        <f t="shared" si="50"/>
        <v>26.894596579713433</v>
      </c>
      <c r="BST20" s="34">
        <f t="shared" si="50"/>
        <v>27.144756439702213</v>
      </c>
      <c r="BSU20" s="34">
        <f t="shared" si="50"/>
        <v>27.395595153449051</v>
      </c>
      <c r="BSV20" s="34">
        <f t="shared" si="50"/>
        <v>27.609738319104498</v>
      </c>
      <c r="BSW20" s="34">
        <f t="shared" si="50"/>
        <v>27.832269918196406</v>
      </c>
      <c r="BSX20" s="34">
        <f t="shared" si="50"/>
        <v>28.014866306304686</v>
      </c>
      <c r="BSY20" s="34">
        <f t="shared" si="50"/>
        <v>28.191912248013285</v>
      </c>
      <c r="BSZ20" s="34">
        <f t="shared" si="50"/>
        <v>28.325363698901086</v>
      </c>
      <c r="BTA20" s="34">
        <f t="shared" si="50"/>
        <v>28.496866610302515</v>
      </c>
      <c r="BTB20" s="34">
        <f t="shared" si="50"/>
        <v>28.606660754467462</v>
      </c>
      <c r="BTC20" s="34">
        <f t="shared" si="50"/>
        <v>28.738425903613443</v>
      </c>
      <c r="BTD20" s="34">
        <f t="shared" si="50"/>
        <v>28.794331074269163</v>
      </c>
      <c r="BTE20" s="34">
        <f t="shared" ref="BTE20:BTT37" si="163">WK20/(BQO20/100)</f>
        <v>28.952522679366332</v>
      </c>
      <c r="BTF20" s="34">
        <f t="shared" si="51"/>
        <v>29.026055896195587</v>
      </c>
      <c r="BTG20" s="34">
        <f t="shared" si="51"/>
        <v>29.140077150965613</v>
      </c>
      <c r="BTH20" s="34">
        <f t="shared" si="51"/>
        <v>29.183382373106539</v>
      </c>
      <c r="BTI20" s="34">
        <f t="shared" si="51"/>
        <v>29.323982688834221</v>
      </c>
      <c r="BTJ20" s="34">
        <f t="shared" si="51"/>
        <v>29.341220154419812</v>
      </c>
      <c r="BTK20" s="34">
        <f t="shared" si="51"/>
        <v>29.438837262290615</v>
      </c>
      <c r="BTL20" s="34">
        <f t="shared" si="51"/>
        <v>29.472638050227832</v>
      </c>
      <c r="BTM20" s="34">
        <f t="shared" si="51"/>
        <v>29.577284367156537</v>
      </c>
      <c r="BTN20" s="34">
        <f t="shared" si="51"/>
        <v>29.587408385502638</v>
      </c>
      <c r="BTO20" s="34">
        <f t="shared" si="51"/>
        <v>29.722182494284795</v>
      </c>
      <c r="BTP20" s="34">
        <f t="shared" si="51"/>
        <v>29.686858693008581</v>
      </c>
      <c r="BTQ20" s="34">
        <f t="shared" si="51"/>
        <v>29.81668112997534</v>
      </c>
      <c r="BTR20" s="34">
        <f t="shared" si="51"/>
        <v>29.803158144541666</v>
      </c>
      <c r="BTS20" s="34">
        <f t="shared" si="51"/>
        <v>29.878446451400006</v>
      </c>
      <c r="BTT20" s="34">
        <f t="shared" si="51"/>
        <v>29.86939365000099</v>
      </c>
      <c r="BTU20" s="34">
        <f t="shared" ref="BTU20:BUJ37" si="164">XA20/(BRE20/100)</f>
        <v>29.934959895347696</v>
      </c>
      <c r="BTV20" s="34">
        <f t="shared" si="52"/>
        <v>29.923781528395633</v>
      </c>
      <c r="BTW20" s="34">
        <f t="shared" si="52"/>
        <v>30.042610751503059</v>
      </c>
      <c r="BTX20" s="34">
        <f t="shared" si="52"/>
        <v>29.97244606122354</v>
      </c>
      <c r="BTY20" s="34">
        <f t="shared" si="52"/>
        <v>30.065505462738368</v>
      </c>
      <c r="BTZ20" s="34">
        <f t="shared" si="52"/>
        <v>30.043915067225075</v>
      </c>
      <c r="BUA20" s="34">
        <f t="shared" si="52"/>
        <v>30.130966243473061</v>
      </c>
      <c r="BUB20" s="34">
        <f t="shared" si="52"/>
        <v>30.105304888086895</v>
      </c>
      <c r="BUC20" s="34">
        <f t="shared" si="52"/>
        <v>30.200097461926653</v>
      </c>
      <c r="BUD20" s="34">
        <f t="shared" si="52"/>
        <v>30.179727035150162</v>
      </c>
      <c r="BUE20" s="34">
        <f t="shared" si="52"/>
        <v>30.268371347521153</v>
      </c>
      <c r="BUF20" s="34">
        <f t="shared" si="52"/>
        <v>30.240285668435455</v>
      </c>
      <c r="BUG20" s="34">
        <f t="shared" si="52"/>
        <v>30.327762727102826</v>
      </c>
      <c r="BUH20" s="34">
        <f t="shared" si="52"/>
        <v>30.288758237710518</v>
      </c>
      <c r="BUI20" s="34">
        <f t="shared" si="52"/>
        <v>30.37076563687279</v>
      </c>
      <c r="BUJ20" s="34">
        <f t="shared" si="52"/>
        <v>30.370463999106772</v>
      </c>
      <c r="BUK20" s="34">
        <f t="shared" ref="BUK20:BUK37" si="165">XQ20/(BRU20/100)</f>
        <v>30.422644858543801</v>
      </c>
      <c r="BUL20" s="34">
        <f t="shared" si="53"/>
        <v>30.44901577853992</v>
      </c>
      <c r="BUM20" s="34">
        <f t="shared" si="53"/>
        <v>28.849289651971585</v>
      </c>
      <c r="BUN20" s="34">
        <f t="shared" si="53"/>
        <v>15.003163833014343</v>
      </c>
      <c r="BUO20" s="34">
        <f t="shared" si="53"/>
        <v>15.89453</v>
      </c>
      <c r="BUP20" s="284">
        <f t="shared" si="54"/>
        <v>853.3949751920353</v>
      </c>
      <c r="BUQ20" s="110">
        <f t="shared" si="54"/>
        <v>501.42114668981628</v>
      </c>
      <c r="BUR20" s="110">
        <f t="shared" si="54"/>
        <v>477.21037658409097</v>
      </c>
      <c r="BUS20" s="110">
        <f t="shared" si="54"/>
        <v>445.00836052577182</v>
      </c>
      <c r="BUT20" s="110">
        <f t="shared" si="54"/>
        <v>419.8384787471424</v>
      </c>
      <c r="BUU20" s="110">
        <f t="shared" si="54"/>
        <v>406.79447644425534</v>
      </c>
      <c r="BUV20" s="110">
        <f t="shared" si="54"/>
        <v>395.71014160368094</v>
      </c>
      <c r="BUW20" s="110">
        <f t="shared" si="54"/>
        <v>388.4583503753762</v>
      </c>
      <c r="BUX20" s="110">
        <f t="shared" si="54"/>
        <v>378.28473518684046</v>
      </c>
      <c r="BUY20" s="110">
        <f t="shared" si="54"/>
        <v>372.84648038601154</v>
      </c>
      <c r="BUZ20" s="110">
        <f t="shared" si="54"/>
        <v>367.86679250487271</v>
      </c>
      <c r="BVA20" s="110">
        <f t="shared" si="54"/>
        <v>361.62037886642656</v>
      </c>
      <c r="BVB20" s="110">
        <f t="shared" si="54"/>
        <v>357.13342521120433</v>
      </c>
      <c r="BVC20" s="110">
        <f t="shared" si="54"/>
        <v>354.63815799161182</v>
      </c>
      <c r="BVD20" s="110">
        <f t="shared" si="54"/>
        <v>350.56864287127723</v>
      </c>
      <c r="BVE20" s="110">
        <f t="shared" ref="BVE20:BVT37" si="166">AVERAGE(BFN20:BFO20)*ASW20*AVERAGE(BSP20:BSQ20)/AVERAGE(BID20:BIE20)</f>
        <v>346.60316625754331</v>
      </c>
      <c r="BVF20" s="110">
        <f t="shared" si="55"/>
        <v>345.64075825291627</v>
      </c>
      <c r="BVG20" s="110">
        <f t="shared" si="55"/>
        <v>344.0718559368396</v>
      </c>
      <c r="BVH20" s="110">
        <f t="shared" si="55"/>
        <v>339.50775141645738</v>
      </c>
      <c r="BVI20" s="110">
        <f t="shared" si="55"/>
        <v>338.41968980815943</v>
      </c>
      <c r="BVJ20" s="110">
        <f t="shared" si="55"/>
        <v>339.54687780862446</v>
      </c>
      <c r="BVK20" s="110">
        <f t="shared" si="55"/>
        <v>335.91313163073306</v>
      </c>
      <c r="BVL20" s="110">
        <f t="shared" si="55"/>
        <v>335.22661339712306</v>
      </c>
      <c r="BVM20" s="110">
        <f t="shared" si="55"/>
        <v>335.76135928780531</v>
      </c>
      <c r="BVN20" s="110">
        <f t="shared" si="55"/>
        <v>334.44591356610118</v>
      </c>
      <c r="BVO20" s="110">
        <f t="shared" si="55"/>
        <v>333.73243696066663</v>
      </c>
      <c r="BVP20" s="110">
        <f t="shared" si="55"/>
        <v>333.04568613582251</v>
      </c>
      <c r="BVQ20" s="110">
        <f t="shared" si="55"/>
        <v>333.70523952579293</v>
      </c>
      <c r="BVR20" s="110">
        <f t="shared" si="55"/>
        <v>331.67986731710675</v>
      </c>
      <c r="BVS20" s="110">
        <f t="shared" si="55"/>
        <v>331.1649612508902</v>
      </c>
      <c r="BVT20" s="110">
        <f t="shared" si="55"/>
        <v>332.3621198496536</v>
      </c>
      <c r="BVU20" s="110">
        <f t="shared" ref="BVU20:BWJ37" si="167">AVERAGE(BGD20:BGE20)*ATM20*AVERAGE(BTF20:BTG20)/AVERAGE(BIT20:BIU20)</f>
        <v>331.54550715224349</v>
      </c>
      <c r="BVV20" s="110">
        <f t="shared" si="56"/>
        <v>330.34308647020816</v>
      </c>
      <c r="BVW20" s="110">
        <f t="shared" si="56"/>
        <v>330.4682711521823</v>
      </c>
      <c r="BVX20" s="110">
        <f t="shared" si="56"/>
        <v>331.55633064742835</v>
      </c>
      <c r="BVY20" s="110">
        <f t="shared" si="56"/>
        <v>329.68961358695856</v>
      </c>
      <c r="BVZ20" s="110">
        <f t="shared" si="56"/>
        <v>329.62038987640619</v>
      </c>
      <c r="BWA20" s="110">
        <f t="shared" si="56"/>
        <v>331.51418288543573</v>
      </c>
      <c r="BWB20" s="110">
        <f t="shared" si="56"/>
        <v>330.1272365836312</v>
      </c>
      <c r="BWC20" s="110">
        <f t="shared" si="56"/>
        <v>329.49139644743764</v>
      </c>
      <c r="BWD20" s="110">
        <f t="shared" si="56"/>
        <v>331.62325619499995</v>
      </c>
      <c r="BWE20" s="110">
        <f t="shared" si="56"/>
        <v>331.82674565606084</v>
      </c>
      <c r="BWF20" s="110">
        <f t="shared" si="56"/>
        <v>331.38150378966264</v>
      </c>
      <c r="BWG20" s="110">
        <f t="shared" si="56"/>
        <v>330.9578358328742</v>
      </c>
      <c r="BWH20" s="110">
        <f t="shared" si="56"/>
        <v>332.42128080456223</v>
      </c>
      <c r="BWI20" s="110">
        <f t="shared" si="56"/>
        <v>331.82038497017373</v>
      </c>
      <c r="BWJ20" s="110">
        <f t="shared" si="56"/>
        <v>331.75751609646551</v>
      </c>
      <c r="BWK20" s="110">
        <f t="shared" ref="BWK20:BWZ37" si="168">AVERAGE(BGT20:BGU20)*AUC20*AVERAGE(BTV20:BTW20)/AVERAGE(BJJ20:BJK20)</f>
        <v>333.04428408332586</v>
      </c>
      <c r="BWL20" s="110">
        <f t="shared" si="57"/>
        <v>331.45950498466283</v>
      </c>
      <c r="BWM20" s="110">
        <f t="shared" si="57"/>
        <v>331.34008484073922</v>
      </c>
      <c r="BWN20" s="110">
        <f t="shared" si="57"/>
        <v>332.51311801435168</v>
      </c>
      <c r="BWO20" s="110">
        <f t="shared" si="57"/>
        <v>333.49230406881583</v>
      </c>
      <c r="BWP20" s="110">
        <f t="shared" si="57"/>
        <v>331.1558161599574</v>
      </c>
      <c r="BWQ20" s="110">
        <f t="shared" si="57"/>
        <v>332.13620817747881</v>
      </c>
      <c r="BWR20" s="110">
        <f t="shared" si="57"/>
        <v>333.81856023749793</v>
      </c>
      <c r="BWS20" s="110">
        <f t="shared" si="57"/>
        <v>332.28642408319251</v>
      </c>
      <c r="BWT20" s="110">
        <f t="shared" si="57"/>
        <v>332.86731047850361</v>
      </c>
      <c r="BWU20" s="110">
        <f t="shared" si="57"/>
        <v>334.00859676863206</v>
      </c>
      <c r="BWV20" s="110">
        <f t="shared" si="57"/>
        <v>334.36798477652189</v>
      </c>
      <c r="BWW20" s="110">
        <f t="shared" si="57"/>
        <v>333.86404094172792</v>
      </c>
      <c r="BWX20" s="110">
        <f t="shared" si="57"/>
        <v>334.88288122390952</v>
      </c>
      <c r="BWY20" s="110">
        <f t="shared" si="57"/>
        <v>336.11093798480493</v>
      </c>
      <c r="BWZ20" s="110">
        <f t="shared" si="57"/>
        <v>335.27706677085018</v>
      </c>
      <c r="BXA20" s="110">
        <f t="shared" ref="BXA20:BXA37" si="169">AVERAGE(BHJ20:BHK20)*AUS20*AVERAGE(BUL20:BUM20)/AVERAGE(BJZ20:BKA20)</f>
        <v>325.84962109127741</v>
      </c>
      <c r="BXB20" s="110">
        <f t="shared" si="58"/>
        <v>535.5492681181305</v>
      </c>
      <c r="BXC20" s="356">
        <f t="shared" si="59"/>
        <v>0.70204311683452414</v>
      </c>
      <c r="BXD20" s="112">
        <f t="shared" si="59"/>
        <v>0.69495578786347845</v>
      </c>
      <c r="BXE20" s="112">
        <f t="shared" si="59"/>
        <v>0.68990078222957385</v>
      </c>
      <c r="BXF20" s="112">
        <f t="shared" si="59"/>
        <v>0.68750067401881854</v>
      </c>
      <c r="BXG20" s="112">
        <f t="shared" si="59"/>
        <v>0.68612873818974285</v>
      </c>
      <c r="BXH20" s="112">
        <f t="shared" si="59"/>
        <v>0.6852225155328876</v>
      </c>
      <c r="BXI20" s="112">
        <f t="shared" si="59"/>
        <v>0.68461679813682463</v>
      </c>
      <c r="BXJ20" s="112">
        <f t="shared" si="59"/>
        <v>0.684216765157452</v>
      </c>
      <c r="BXK20" s="112">
        <f t="shared" si="59"/>
        <v>0.68397010955917092</v>
      </c>
      <c r="BXL20" s="112">
        <f t="shared" si="59"/>
        <v>0.68383653325450977</v>
      </c>
      <c r="BXM20" s="112">
        <f t="shared" si="59"/>
        <v>0.68378709559743678</v>
      </c>
      <c r="BXN20" s="112">
        <f t="shared" si="59"/>
        <v>0.6837989225923673</v>
      </c>
      <c r="BXO20" s="112">
        <f t="shared" si="59"/>
        <v>0.68385520232550978</v>
      </c>
      <c r="BXP20" s="112">
        <f t="shared" si="59"/>
        <v>0.68394274130284083</v>
      </c>
      <c r="BXQ20" s="112">
        <f t="shared" si="59"/>
        <v>0.68405087654362773</v>
      </c>
      <c r="BXR20" s="112">
        <f t="shared" ref="BXR20:BYG37" si="170">AVERAGE(BID20:BIE20)*AVERAGE(BNJ20:BNK20)/AVERAGE(BKT20:BKU20)</f>
        <v>0.68417235354334172</v>
      </c>
      <c r="BXS20" s="112">
        <f t="shared" si="60"/>
        <v>0.6843009034584937</v>
      </c>
      <c r="BXT20" s="112">
        <f t="shared" si="60"/>
        <v>0.68443215772854071</v>
      </c>
      <c r="BXU20" s="112">
        <f t="shared" si="60"/>
        <v>0.68456222009911227</v>
      </c>
      <c r="BXV20" s="112">
        <f t="shared" si="60"/>
        <v>0.68468995940033994</v>
      </c>
      <c r="BXW20" s="112">
        <f t="shared" si="60"/>
        <v>0.68481190916676593</v>
      </c>
      <c r="BXX20" s="112">
        <f t="shared" si="60"/>
        <v>0.68492955997671656</v>
      </c>
      <c r="BXY20" s="112">
        <f t="shared" si="60"/>
        <v>0.68504038193898042</v>
      </c>
      <c r="BXZ20" s="112">
        <f t="shared" si="60"/>
        <v>0.68514329896707837</v>
      </c>
      <c r="BYA20" s="112">
        <f t="shared" si="60"/>
        <v>0.68523925708568334</v>
      </c>
      <c r="BYB20" s="112">
        <f t="shared" si="60"/>
        <v>0.68532912513431643</v>
      </c>
      <c r="BYC20" s="112">
        <f t="shared" si="60"/>
        <v>0.68541128722256006</v>
      </c>
      <c r="BYD20" s="112">
        <f t="shared" si="60"/>
        <v>0.68548713120484672</v>
      </c>
      <c r="BYE20" s="112">
        <f t="shared" si="60"/>
        <v>0.6855571433378862</v>
      </c>
      <c r="BYF20" s="112">
        <f t="shared" si="60"/>
        <v>0.68562173244431557</v>
      </c>
      <c r="BYG20" s="112">
        <f t="shared" si="60"/>
        <v>0.68568028668478187</v>
      </c>
      <c r="BYH20" s="112">
        <f t="shared" ref="BYH20:BYW37" si="171">AVERAGE(BIT20:BIU20)*AVERAGE(BNZ20:BOA20)/AVERAGE(BLJ20:BLK20)</f>
        <v>0.68573369203035517</v>
      </c>
      <c r="BYI20" s="112">
        <f t="shared" si="61"/>
        <v>0.68578249400181313</v>
      </c>
      <c r="BYJ20" s="112">
        <f t="shared" si="61"/>
        <v>0.68582672913127607</v>
      </c>
      <c r="BYK20" s="112">
        <f t="shared" si="61"/>
        <v>0.68586675249740792</v>
      </c>
      <c r="BYL20" s="112">
        <f t="shared" si="61"/>
        <v>0.68590341390807741</v>
      </c>
      <c r="BYM20" s="112">
        <f t="shared" si="61"/>
        <v>0.68593642416413358</v>
      </c>
      <c r="BYN20" s="112">
        <f t="shared" si="61"/>
        <v>0.68596617606526089</v>
      </c>
      <c r="BYO20" s="112">
        <f t="shared" si="61"/>
        <v>0.68599300490190196</v>
      </c>
      <c r="BYP20" s="112">
        <f t="shared" si="61"/>
        <v>0.68601732261601012</v>
      </c>
      <c r="BYQ20" s="112">
        <f t="shared" si="61"/>
        <v>0.68603925080964445</v>
      </c>
      <c r="BYR20" s="112">
        <f t="shared" si="61"/>
        <v>0.68605903515057853</v>
      </c>
      <c r="BYS20" s="112">
        <f t="shared" si="61"/>
        <v>0.68607695509516198</v>
      </c>
      <c r="BYT20" s="112">
        <f t="shared" si="61"/>
        <v>0.68609296728298641</v>
      </c>
      <c r="BYU20" s="112">
        <f t="shared" si="61"/>
        <v>0.68610736115968496</v>
      </c>
      <c r="BYV20" s="112">
        <f t="shared" si="61"/>
        <v>0.68612040216263703</v>
      </c>
      <c r="BYW20" s="112">
        <f t="shared" si="61"/>
        <v>0.68613217319488828</v>
      </c>
      <c r="BYX20" s="112">
        <f t="shared" ref="BYX20:BZM37" si="172">AVERAGE(BJJ20:BJK20)*AVERAGE(BOP20:BOQ20)/AVERAGE(BLZ20:BMA20)</f>
        <v>0.68614270017344248</v>
      </c>
      <c r="BYY20" s="112">
        <f t="shared" si="62"/>
        <v>0.68615222455941693</v>
      </c>
      <c r="BYZ20" s="112">
        <f t="shared" si="62"/>
        <v>0.68616083072322021</v>
      </c>
      <c r="BZA20" s="112">
        <f t="shared" si="62"/>
        <v>0.68616854552749784</v>
      </c>
      <c r="BZB20" s="112">
        <f t="shared" si="62"/>
        <v>0.6861754719033093</v>
      </c>
      <c r="BZC20" s="112">
        <f t="shared" si="62"/>
        <v>0.68618175519137636</v>
      </c>
      <c r="BZD20" s="112">
        <f t="shared" si="62"/>
        <v>0.68618737497437454</v>
      </c>
      <c r="BZE20" s="112">
        <f t="shared" si="62"/>
        <v>0.68619236683596274</v>
      </c>
      <c r="BZF20" s="112">
        <f t="shared" si="62"/>
        <v>0.68619692905727736</v>
      </c>
      <c r="BZG20" s="112">
        <f t="shared" si="62"/>
        <v>0.68620106827030902</v>
      </c>
      <c r="BZH20" s="112">
        <f t="shared" si="62"/>
        <v>0.68620470189575866</v>
      </c>
      <c r="BZI20" s="112">
        <f t="shared" si="62"/>
        <v>0.68620797744070983</v>
      </c>
      <c r="BZJ20" s="112">
        <f t="shared" si="62"/>
        <v>0.68621091911580778</v>
      </c>
      <c r="BZK20" s="112">
        <f t="shared" si="62"/>
        <v>0.68621358896923212</v>
      </c>
      <c r="BZL20" s="112">
        <f t="shared" si="62"/>
        <v>0.68621601092369422</v>
      </c>
      <c r="BZM20" s="112">
        <f t="shared" si="62"/>
        <v>0.68621808769966075</v>
      </c>
      <c r="BZN20" s="112">
        <f t="shared" ref="BZN20:BZN37" si="173">AVERAGE(BJZ20:BKA20)*AVERAGE(BPF20:BPG20)/AVERAGE(BMP20:BMQ20)</f>
        <v>0.68622050654132138</v>
      </c>
      <c r="BZO20" s="112">
        <f t="shared" si="63"/>
        <v>0.68622423154110235</v>
      </c>
      <c r="BZP20" s="284">
        <f t="shared" si="64"/>
        <v>144.19354002261485</v>
      </c>
      <c r="BZQ20" s="110">
        <f t="shared" si="64"/>
        <v>39.749358410043115</v>
      </c>
      <c r="BZR20" s="110">
        <f t="shared" si="64"/>
        <v>28.098809551755899</v>
      </c>
      <c r="BZS20" s="110">
        <f t="shared" si="64"/>
        <v>20.516420295803758</v>
      </c>
      <c r="BZT20" s="110">
        <f t="shared" si="64"/>
        <v>19.028402858985864</v>
      </c>
      <c r="BZU20" s="110">
        <f t="shared" si="64"/>
        <v>17.568069623249805</v>
      </c>
      <c r="BZV20" s="110">
        <f t="shared" si="64"/>
        <v>17.695453763887002</v>
      </c>
      <c r="BZW20" s="110">
        <f t="shared" si="64"/>
        <v>16.763798286849273</v>
      </c>
      <c r="BZX20" s="110">
        <f t="shared" si="64"/>
        <v>17.090754827930116</v>
      </c>
      <c r="BZY20" s="110">
        <f t="shared" si="64"/>
        <v>16.248349639379143</v>
      </c>
      <c r="BZZ20" s="110">
        <f t="shared" si="64"/>
        <v>17.017024166554926</v>
      </c>
      <c r="CAA20" s="110">
        <f t="shared" si="64"/>
        <v>15.95109766897844</v>
      </c>
      <c r="CAB20" s="110">
        <f t="shared" si="64"/>
        <v>16.736085737900304</v>
      </c>
      <c r="CAC20" s="110">
        <f t="shared" si="64"/>
        <v>15.905398409890942</v>
      </c>
      <c r="CAD20" s="110">
        <f t="shared" si="64"/>
        <v>16.59586385993968</v>
      </c>
      <c r="CAE20" s="110">
        <f t="shared" ref="CAE20:CAT37" si="174">AXZ20*ASW20^2/AVERAGE(BKT20:BKU20)</f>
        <v>15.586014017981162</v>
      </c>
      <c r="CAF20" s="110">
        <f t="shared" si="65"/>
        <v>16.589516418529843</v>
      </c>
      <c r="CAG20" s="110">
        <f t="shared" si="65"/>
        <v>15.708682956685923</v>
      </c>
      <c r="CAH20" s="110">
        <f t="shared" si="65"/>
        <v>16.271285871196994</v>
      </c>
      <c r="CAI20" s="110">
        <f t="shared" si="65"/>
        <v>15.496851542745411</v>
      </c>
      <c r="CAJ20" s="110">
        <f t="shared" si="65"/>
        <v>16.396617462833085</v>
      </c>
      <c r="CAK20" s="110">
        <f t="shared" si="65"/>
        <v>15.48536391645117</v>
      </c>
      <c r="CAL20" s="110">
        <f t="shared" si="65"/>
        <v>16.06252095171239</v>
      </c>
      <c r="CAM20" s="110">
        <f t="shared" si="65"/>
        <v>15.60854336633056</v>
      </c>
      <c r="CAN20" s="110">
        <f t="shared" si="65"/>
        <v>16.018486154111105</v>
      </c>
      <c r="CAO20" s="110">
        <f t="shared" si="65"/>
        <v>15.548202560956204</v>
      </c>
      <c r="CAP20" s="110">
        <f t="shared" si="65"/>
        <v>15.934043377994156</v>
      </c>
      <c r="CAQ20" s="110">
        <f t="shared" si="65"/>
        <v>15.631766336176534</v>
      </c>
      <c r="CAR20" s="110">
        <f t="shared" si="65"/>
        <v>15.779872505066592</v>
      </c>
      <c r="CAS20" s="110">
        <f t="shared" si="65"/>
        <v>15.529554169590206</v>
      </c>
      <c r="CAT20" s="110">
        <f t="shared" si="65"/>
        <v>15.78017438823626</v>
      </c>
      <c r="CAU20" s="110">
        <f t="shared" ref="CAU20:CBJ37" si="175">AYP20*ATM20^2/AVERAGE(BLJ20:BLK20)</f>
        <v>15.524436408114834</v>
      </c>
      <c r="CAV20" s="110">
        <f t="shared" si="66"/>
        <v>15.464680426917488</v>
      </c>
      <c r="CAW20" s="110">
        <f t="shared" si="66"/>
        <v>15.382848483097511</v>
      </c>
      <c r="CAX20" s="110">
        <f t="shared" si="66"/>
        <v>15.391136000042003</v>
      </c>
      <c r="CAY20" s="110">
        <f t="shared" si="66"/>
        <v>15.298254895034335</v>
      </c>
      <c r="CAZ20" s="110">
        <f t="shared" si="66"/>
        <v>14.998648911907669</v>
      </c>
      <c r="CBA20" s="110">
        <f t="shared" si="66"/>
        <v>15.301892120335385</v>
      </c>
      <c r="CBB20" s="110">
        <f t="shared" si="66"/>
        <v>14.783753918074311</v>
      </c>
      <c r="CBC20" s="110">
        <f t="shared" si="66"/>
        <v>14.920209047494073</v>
      </c>
      <c r="CBD20" s="110">
        <f t="shared" si="66"/>
        <v>14.596631873998554</v>
      </c>
      <c r="CBE20" s="110">
        <f t="shared" si="66"/>
        <v>14.883240878134284</v>
      </c>
      <c r="CBF20" s="110">
        <f t="shared" si="66"/>
        <v>14.214338293149932</v>
      </c>
      <c r="CBG20" s="110">
        <f t="shared" si="66"/>
        <v>14.485696293065308</v>
      </c>
      <c r="CBH20" s="110">
        <f t="shared" si="66"/>
        <v>13.980380759689519</v>
      </c>
      <c r="CBI20" s="110">
        <f t="shared" si="66"/>
        <v>14.190785325038581</v>
      </c>
      <c r="CBJ20" s="110">
        <f t="shared" si="66"/>
        <v>13.42397397088425</v>
      </c>
      <c r="CBK20" s="110">
        <f t="shared" ref="CBK20:CBZ37" si="176">AZF20*AUC20^2/AVERAGE(BLZ20:BMA20)</f>
        <v>13.876253150474966</v>
      </c>
      <c r="CBL20" s="110">
        <f t="shared" si="67"/>
        <v>12.936972514357388</v>
      </c>
      <c r="CBM20" s="110">
        <f t="shared" si="67"/>
        <v>13.268178759560904</v>
      </c>
      <c r="CBN20" s="110">
        <f t="shared" si="67"/>
        <v>12.433646307836989</v>
      </c>
      <c r="CBO20" s="110">
        <f t="shared" si="67"/>
        <v>12.8498383958219</v>
      </c>
      <c r="CBP20" s="110">
        <f t="shared" si="67"/>
        <v>11.720790535727957</v>
      </c>
      <c r="CBQ20" s="110">
        <f t="shared" si="67"/>
        <v>12.12520167876936</v>
      </c>
      <c r="CBR20" s="110">
        <f t="shared" si="67"/>
        <v>11.203684138054838</v>
      </c>
      <c r="CBS20" s="110">
        <f t="shared" si="67"/>
        <v>11.421782953249899</v>
      </c>
      <c r="CBT20" s="110">
        <f t="shared" si="67"/>
        <v>10.409687896629904</v>
      </c>
      <c r="CBU20" s="110">
        <f t="shared" si="67"/>
        <v>10.733036641314929</v>
      </c>
      <c r="CBV20" s="110">
        <f t="shared" si="67"/>
        <v>9.6683128183867666</v>
      </c>
      <c r="CBW20" s="110">
        <f t="shared" si="67"/>
        <v>9.9026281012221933</v>
      </c>
      <c r="CBX20" s="110">
        <f t="shared" si="67"/>
        <v>8.9014780451221824</v>
      </c>
      <c r="CBY20" s="110">
        <f t="shared" si="67"/>
        <v>9.1657691454416739</v>
      </c>
      <c r="CBZ20" s="110">
        <f t="shared" si="67"/>
        <v>8.1656168995481</v>
      </c>
      <c r="CCA20" s="110">
        <f t="shared" ref="CCA20:CCA37" si="177">AZV20*AUS20^2/AVERAGE(BMP20:BMQ20)</f>
        <v>7.9875391529314586</v>
      </c>
      <c r="CCB20" s="110">
        <f t="shared" si="68"/>
        <v>18.439316727859211</v>
      </c>
      <c r="CCC20" s="284">
        <f t="shared" si="69"/>
        <v>42.591746323812409</v>
      </c>
      <c r="CCD20" s="110">
        <f t="shared" si="69"/>
        <v>13.568120694624039</v>
      </c>
      <c r="CCE20" s="110">
        <f t="shared" si="69"/>
        <v>9.3682075040574713</v>
      </c>
      <c r="CCF20" s="110">
        <f t="shared" si="69"/>
        <v>7.0488831857368357</v>
      </c>
      <c r="CCG20" s="110">
        <f t="shared" si="69"/>
        <v>6.6813088085166505</v>
      </c>
      <c r="CCH20" s="110">
        <f t="shared" si="69"/>
        <v>6.2007925255380592</v>
      </c>
      <c r="CCI20" s="110">
        <f t="shared" si="69"/>
        <v>6.2471190226672126</v>
      </c>
      <c r="CCJ20" s="110">
        <f t="shared" si="69"/>
        <v>5.8969702830492299</v>
      </c>
      <c r="CCK20" s="110">
        <f t="shared" si="69"/>
        <v>6.0367924393364722</v>
      </c>
      <c r="CCL20" s="110">
        <f t="shared" si="69"/>
        <v>5.7290539017456528</v>
      </c>
      <c r="CCM20" s="110">
        <f t="shared" si="69"/>
        <v>5.9704562057340329</v>
      </c>
      <c r="CCN20" s="110">
        <f t="shared" si="69"/>
        <v>5.6211468879680044</v>
      </c>
      <c r="CCO20" s="110">
        <f t="shared" si="69"/>
        <v>5.8900258736836051</v>
      </c>
      <c r="CCP20" s="110">
        <f t="shared" si="69"/>
        <v>5.574104188606543</v>
      </c>
      <c r="CCQ20" s="110">
        <f t="shared" si="69"/>
        <v>5.8307415411035262</v>
      </c>
      <c r="CCR20" s="110">
        <f t="shared" ref="CCR20:CDG37" si="178">BAM20*ASW20/AVERAGE(BKT20:BKU20)</f>
        <v>5.4876145135639298</v>
      </c>
      <c r="CCS20" s="110">
        <f t="shared" si="70"/>
        <v>5.8170816584827092</v>
      </c>
      <c r="CCT20" s="110">
        <f t="shared" si="70"/>
        <v>5.4945487003606139</v>
      </c>
      <c r="CCU20" s="110">
        <f t="shared" si="70"/>
        <v>5.7361580048678888</v>
      </c>
      <c r="CCV20" s="110">
        <f t="shared" si="70"/>
        <v>5.4505580034279459</v>
      </c>
      <c r="CCW20" s="110">
        <f t="shared" si="70"/>
        <v>5.7287699084206984</v>
      </c>
      <c r="CCX20" s="110">
        <f t="shared" si="70"/>
        <v>5.4354259526932855</v>
      </c>
      <c r="CCY20" s="110">
        <f t="shared" si="70"/>
        <v>5.6371329972899149</v>
      </c>
      <c r="CCZ20" s="110">
        <f t="shared" si="70"/>
        <v>5.4611460599367723</v>
      </c>
      <c r="CDA20" s="110">
        <f t="shared" si="70"/>
        <v>5.6105844206037556</v>
      </c>
      <c r="CDB20" s="110">
        <f t="shared" si="70"/>
        <v>5.438984786401015</v>
      </c>
      <c r="CDC20" s="110">
        <f t="shared" si="70"/>
        <v>5.5841962498705104</v>
      </c>
      <c r="CDD20" s="110">
        <f t="shared" si="70"/>
        <v>5.4581655830476938</v>
      </c>
      <c r="CDE20" s="110">
        <f t="shared" si="70"/>
        <v>5.5241251300552827</v>
      </c>
      <c r="CDF20" s="110">
        <f t="shared" si="70"/>
        <v>5.441011304049991</v>
      </c>
      <c r="CDG20" s="110">
        <f t="shared" si="70"/>
        <v>5.5042034606948995</v>
      </c>
      <c r="CDH20" s="110">
        <f t="shared" ref="CDH20:CDW37" si="179">BBC20*ATM20/AVERAGE(BLJ20:BLK20)</f>
        <v>5.4349070178052088</v>
      </c>
      <c r="CDI20" s="110">
        <f t="shared" si="71"/>
        <v>5.4219238856820189</v>
      </c>
      <c r="CDJ20" s="110">
        <f t="shared" si="71"/>
        <v>5.3983011842403963</v>
      </c>
      <c r="CDK20" s="110">
        <f t="shared" si="71"/>
        <v>5.3804777929931253</v>
      </c>
      <c r="CDL20" s="110">
        <f t="shared" si="71"/>
        <v>5.3754290627326657</v>
      </c>
      <c r="CDM20" s="110">
        <f t="shared" si="71"/>
        <v>5.2779084837176198</v>
      </c>
      <c r="CDN20" s="110">
        <f t="shared" si="71"/>
        <v>5.3571471329299047</v>
      </c>
      <c r="CDO20" s="110">
        <f t="shared" si="71"/>
        <v>5.2020438029704827</v>
      </c>
      <c r="CDP20" s="110">
        <f t="shared" si="71"/>
        <v>5.268338844123762</v>
      </c>
      <c r="CDQ20" s="110">
        <f t="shared" si="71"/>
        <v>5.1227798385550027</v>
      </c>
      <c r="CDR20" s="110">
        <f t="shared" si="71"/>
        <v>5.2303733876692267</v>
      </c>
      <c r="CDS20" s="110">
        <f t="shared" si="71"/>
        <v>5.0100309825968079</v>
      </c>
      <c r="CDT20" s="110">
        <f t="shared" si="71"/>
        <v>5.1159790148570377</v>
      </c>
      <c r="CDU20" s="110">
        <f t="shared" si="71"/>
        <v>4.9196427308530124</v>
      </c>
      <c r="CDV20" s="110">
        <f t="shared" si="71"/>
        <v>5.0148787070465719</v>
      </c>
      <c r="CDW20" s="110">
        <f t="shared" si="71"/>
        <v>4.7510052129242979</v>
      </c>
      <c r="CDX20" s="110">
        <f t="shared" ref="CDX20:CEM37" si="180">BBS20*AUC20/AVERAGE(BLZ20:BMA20)</f>
        <v>4.9040982013393757</v>
      </c>
      <c r="CDY20" s="110">
        <f t="shared" si="72"/>
        <v>4.5956119387950869</v>
      </c>
      <c r="CDZ20" s="110">
        <f t="shared" si="72"/>
        <v>4.724228659223674</v>
      </c>
      <c r="CEA20" s="110">
        <f t="shared" si="72"/>
        <v>4.425809867816108</v>
      </c>
      <c r="CEB20" s="110">
        <f t="shared" si="72"/>
        <v>4.5744021475011412</v>
      </c>
      <c r="CEC20" s="110">
        <f t="shared" si="72"/>
        <v>4.2058458686506599</v>
      </c>
      <c r="CED20" s="110">
        <f t="shared" si="72"/>
        <v>4.3533641698272998</v>
      </c>
      <c r="CEE20" s="110">
        <f t="shared" si="72"/>
        <v>4.0174999334442454</v>
      </c>
      <c r="CEF20" s="110">
        <f t="shared" si="72"/>
        <v>4.123981009953896</v>
      </c>
      <c r="CEG20" s="110">
        <f t="shared" si="72"/>
        <v>3.7645830962945723</v>
      </c>
      <c r="CEH20" s="110">
        <f t="shared" si="72"/>
        <v>3.8771399853565924</v>
      </c>
      <c r="CEI20" s="110">
        <f t="shared" si="72"/>
        <v>3.507244459816222</v>
      </c>
      <c r="CEJ20" s="110">
        <f t="shared" si="72"/>
        <v>3.6088815939932548</v>
      </c>
      <c r="CEK20" s="110">
        <f t="shared" si="72"/>
        <v>3.2459590315239124</v>
      </c>
      <c r="CEL20" s="110">
        <f t="shared" si="72"/>
        <v>3.3383104053783077</v>
      </c>
      <c r="CEM20" s="110">
        <f t="shared" si="72"/>
        <v>3.0019765329701844</v>
      </c>
      <c r="CEN20" s="110">
        <f t="shared" ref="CEN20:CEN37" si="181">BCI20*AUS20/AVERAGE(BMP20:BMQ20)</f>
        <v>2.9039015913007771</v>
      </c>
      <c r="CEO20" s="110">
        <f t="shared" si="73"/>
        <v>5.1111979888315471</v>
      </c>
      <c r="CEP20" s="162">
        <f t="shared" si="74"/>
        <v>651.64418453020392</v>
      </c>
      <c r="CEQ20" s="97">
        <f t="shared" si="74"/>
        <v>336.33185595091663</v>
      </c>
      <c r="CER20" s="97">
        <f t="shared" si="74"/>
        <v>320.07687802974584</v>
      </c>
      <c r="CES20" s="97">
        <f t="shared" si="74"/>
        <v>298.47908358741688</v>
      </c>
      <c r="CET20" s="97">
        <f t="shared" si="74"/>
        <v>281.60937580364094</v>
      </c>
      <c r="CEU20" s="97">
        <f t="shared" si="74"/>
        <v>272.84900202845648</v>
      </c>
      <c r="CEV20" s="97">
        <f t="shared" si="74"/>
        <v>265.41265721599916</v>
      </c>
      <c r="CEW20" s="97">
        <f t="shared" si="74"/>
        <v>260.54220688988528</v>
      </c>
      <c r="CEX20" s="97">
        <f t="shared" si="74"/>
        <v>253.73018472218826</v>
      </c>
      <c r="CEY20" s="97">
        <f t="shared" si="74"/>
        <v>250.08647715467612</v>
      </c>
      <c r="CEZ20" s="97">
        <f t="shared" si="74"/>
        <v>246.73889353091917</v>
      </c>
      <c r="CFA20" s="97">
        <f t="shared" si="74"/>
        <v>242.55435285039829</v>
      </c>
      <c r="CFB20" s="97">
        <f t="shared" si="74"/>
        <v>239.54308736668412</v>
      </c>
      <c r="CFC20" s="97">
        <f t="shared" si="74"/>
        <v>237.87792999488772</v>
      </c>
      <c r="CFD20" s="97">
        <f t="shared" si="74"/>
        <v>235.13993240490569</v>
      </c>
      <c r="CFE20" s="97">
        <f t="shared" ref="CFE20:CFT37" si="182">AVERAGE(BFN20:BFO20)*ASW20*AVERAGE(VV20:VW20)/AVERAGE(BID20:BIE20)</f>
        <v>232.47036292876422</v>
      </c>
      <c r="CFF20" s="97">
        <f t="shared" si="75"/>
        <v>231.83775969327436</v>
      </c>
      <c r="CFG20" s="97">
        <f t="shared" si="75"/>
        <v>230.78075628388069</v>
      </c>
      <c r="CFH20" s="97">
        <f t="shared" si="75"/>
        <v>227.71800111942227</v>
      </c>
      <c r="CFI20" s="97">
        <f t="shared" si="75"/>
        <v>226.99357464531775</v>
      </c>
      <c r="CFJ20" s="97">
        <f t="shared" si="75"/>
        <v>227.76194862151274</v>
      </c>
      <c r="CFK20" s="97">
        <f t="shared" si="75"/>
        <v>225.3257475282783</v>
      </c>
      <c r="CFL20" s="97">
        <f t="shared" si="75"/>
        <v>224.84756876323752</v>
      </c>
      <c r="CFM20" s="97">
        <f t="shared" si="75"/>
        <v>225.1991079500657</v>
      </c>
      <c r="CFN20" s="97">
        <f t="shared" si="75"/>
        <v>224.31792206331954</v>
      </c>
      <c r="CFO20" s="97">
        <f t="shared" si="75"/>
        <v>223.84086557490605</v>
      </c>
      <c r="CFP20" s="97">
        <f t="shared" si="75"/>
        <v>223.38653893334973</v>
      </c>
      <c r="CFQ20" s="97">
        <f t="shared" si="75"/>
        <v>223.83280759179084</v>
      </c>
      <c r="CFR20" s="97">
        <f t="shared" si="75"/>
        <v>222.48345622761775</v>
      </c>
      <c r="CFS20" s="97">
        <f t="shared" si="75"/>
        <v>222.13513629915809</v>
      </c>
      <c r="CFT20" s="97">
        <f t="shared" si="75"/>
        <v>222.93704208306994</v>
      </c>
      <c r="CFU20" s="97">
        <f t="shared" ref="CFU20:CGJ37" si="183">AVERAGE(BGD20:BGE20)*ATM20*AVERAGE(WL20:WM20)/AVERAGE(BIT20:BIU20)</f>
        <v>222.39073956763403</v>
      </c>
      <c r="CFV20" s="97">
        <f t="shared" si="76"/>
        <v>221.57762255513103</v>
      </c>
      <c r="CFW20" s="97">
        <f t="shared" si="76"/>
        <v>221.66178991526397</v>
      </c>
      <c r="CFX20" s="97">
        <f t="shared" si="76"/>
        <v>222.38527781061961</v>
      </c>
      <c r="CFY20" s="97">
        <f t="shared" si="76"/>
        <v>221.13087531087774</v>
      </c>
      <c r="CFZ20" s="97">
        <f t="shared" si="76"/>
        <v>221.08570311850289</v>
      </c>
      <c r="CGA20" s="97">
        <f t="shared" si="76"/>
        <v>222.35968288723473</v>
      </c>
      <c r="CGB20" s="97">
        <f t="shared" si="76"/>
        <v>221.43559107644057</v>
      </c>
      <c r="CGC20" s="97">
        <f t="shared" si="76"/>
        <v>221.00480929337101</v>
      </c>
      <c r="CGD20" s="97">
        <f t="shared" si="76"/>
        <v>222.43906568044699</v>
      </c>
      <c r="CGE20" s="97">
        <f t="shared" si="76"/>
        <v>222.58389076094431</v>
      </c>
      <c r="CGF20" s="97">
        <f t="shared" si="76"/>
        <v>222.27449276130631</v>
      </c>
      <c r="CGG20" s="97">
        <f t="shared" si="76"/>
        <v>221.98472087713273</v>
      </c>
      <c r="CGH20" s="97">
        <f t="shared" si="76"/>
        <v>222.96454293781474</v>
      </c>
      <c r="CGI20" s="97">
        <f t="shared" si="76"/>
        <v>222.56064366560733</v>
      </c>
      <c r="CGJ20" s="97">
        <f t="shared" si="76"/>
        <v>222.52158301986728</v>
      </c>
      <c r="CGK20" s="97">
        <f t="shared" ref="CGK20:CGZ37" si="184">AVERAGE(BGT20:BGU20)*AUC20*AVERAGE(XB20:XC20)/AVERAGE(BJJ20:BJK20)</f>
        <v>223.38807829514175</v>
      </c>
      <c r="CGL20" s="97">
        <f t="shared" si="77"/>
        <v>222.33535845094048</v>
      </c>
      <c r="CGM20" s="97">
        <f t="shared" si="77"/>
        <v>222.25973966908487</v>
      </c>
      <c r="CGN20" s="97">
        <f t="shared" si="77"/>
        <v>223.04825458012098</v>
      </c>
      <c r="CGO20" s="97">
        <f t="shared" si="77"/>
        <v>223.69377788558205</v>
      </c>
      <c r="CGP20" s="97">
        <f t="shared" si="77"/>
        <v>222.11325907474165</v>
      </c>
      <c r="CGQ20" s="97">
        <f t="shared" si="77"/>
        <v>222.76929898580366</v>
      </c>
      <c r="CGR20" s="97">
        <f t="shared" si="77"/>
        <v>223.89554556356373</v>
      </c>
      <c r="CGS20" s="97">
        <f t="shared" si="77"/>
        <v>222.86555135260204</v>
      </c>
      <c r="CGT20" s="97">
        <f t="shared" si="77"/>
        <v>223.2553359623351</v>
      </c>
      <c r="CGU20" s="97">
        <f t="shared" si="77"/>
        <v>224.02458381453752</v>
      </c>
      <c r="CGV20" s="97">
        <f t="shared" si="77"/>
        <v>224.27240851484538</v>
      </c>
      <c r="CGW20" s="97">
        <f t="shared" si="77"/>
        <v>223.93833876259694</v>
      </c>
      <c r="CGX20" s="97">
        <f t="shared" si="77"/>
        <v>224.62153601606212</v>
      </c>
      <c r="CGY20" s="97">
        <f t="shared" si="77"/>
        <v>225.44200098943421</v>
      </c>
      <c r="CGZ20" s="97">
        <f t="shared" si="77"/>
        <v>224.88017252117245</v>
      </c>
      <c r="CHA20" s="97">
        <f t="shared" ref="CHA20:CHA37" si="185">AVERAGE(BHJ20:BHK20)*AUS20*AVERAGE(XR20:XS20)/AVERAGE(BJZ20:BKA20)</f>
        <v>218.5579823732599</v>
      </c>
      <c r="CHB20" s="97">
        <f t="shared" si="78"/>
        <v>419.45352527330294</v>
      </c>
    </row>
    <row r="21" spans="1:2238" x14ac:dyDescent="0.25">
      <c r="A21" s="445"/>
      <c r="B21" s="421">
        <v>1100</v>
      </c>
      <c r="C21" s="431"/>
      <c r="D21" s="434"/>
      <c r="E21" s="396">
        <f>AVERAGE(BNO21:BOE21)</f>
        <v>1159.4359499545369</v>
      </c>
      <c r="F21" s="397">
        <f>MAX(BNO21:BOE21)</f>
        <v>1164.9574811818993</v>
      </c>
      <c r="G21" s="397">
        <f>MIN(BNO21:BOE21)</f>
        <v>1149.7157228707222</v>
      </c>
      <c r="H21" s="398">
        <f>AVERAGE(BKY21:BLO21)</f>
        <v>7.093250526212784E-2</v>
      </c>
      <c r="I21" s="399">
        <f>MAX(BKY21:BLO21)</f>
        <v>7.2264015208991783E-2</v>
      </c>
      <c r="J21" s="399">
        <f>MIN(BKY21:BLO21)</f>
        <v>6.8638586538670929E-2</v>
      </c>
      <c r="K21" s="398">
        <f>AVERAGE(BII21:BIY21)</f>
        <v>4.3119042372051944E-5</v>
      </c>
      <c r="L21" s="399">
        <f>MAX(BII21:BIY21)</f>
        <v>4.3798992202787877E-5</v>
      </c>
      <c r="M21" s="399">
        <f>MIN(BII21:BIY21)</f>
        <v>4.1943891928618611E-5</v>
      </c>
      <c r="N21" s="382">
        <f>AVERAGE(BFS21:BGI21)</f>
        <v>0.33353488319647989</v>
      </c>
      <c r="O21" s="384">
        <f>MAX(BFS21:BGI21)</f>
        <v>0.34811369586316365</v>
      </c>
      <c r="P21" s="384">
        <f>MIN(BFS21:BGI21)</f>
        <v>0.32542239599607192</v>
      </c>
      <c r="Q21" s="398">
        <f>AVERAGE(AYE21:AYT21)</f>
        <v>1795125.8057401688</v>
      </c>
      <c r="R21" s="399">
        <f>MAX(AYE21:AYT21)</f>
        <v>1866766.8444836477</v>
      </c>
      <c r="S21" s="399">
        <f>MIN(AYE21:AYT21)</f>
        <v>1717909.5593099007</v>
      </c>
      <c r="T21" s="396">
        <f>AVERAGE(AVP21:AWF21)</f>
        <v>1058.9918169137804</v>
      </c>
      <c r="U21" s="397">
        <f>MAX(AVP21:AWF21)</f>
        <v>1084.9448161421449</v>
      </c>
      <c r="V21" s="397">
        <f>MIN(AVP21:AWF21)</f>
        <v>1014.2242198114415</v>
      </c>
      <c r="W21" s="382">
        <f>(N21*$A$20*$ASH$24)/K21</f>
        <v>28.082422122003191</v>
      </c>
      <c r="X21" s="400">
        <f>AVERAGE(BXW21:BYL21)</f>
        <v>0.70485871964942892</v>
      </c>
      <c r="Y21" s="382">
        <f>AVERAGE(BVJ21:BVY21)</f>
        <v>252.57615906724442</v>
      </c>
      <c r="Z21" s="384">
        <f>MAX(BVJ21:BVY21)</f>
        <v>257.88395942707524</v>
      </c>
      <c r="AA21" s="384">
        <f>MIN(BVJ21:BVY21)</f>
        <v>250.07274125290698</v>
      </c>
      <c r="AB21" s="382">
        <f>AVERAGE(CAJ21:CAY21)</f>
        <v>13.351552171742378</v>
      </c>
      <c r="AC21" s="384">
        <f>MAX(CAJ21:CAY21)</f>
        <v>14.379061753789763</v>
      </c>
      <c r="AD21" s="384">
        <f>MIN(CAJ21:CAY21)</f>
        <v>12.472217299876622</v>
      </c>
      <c r="AE21" s="395">
        <f>AVERAGE(CFJ21:CFY21)</f>
        <v>169.41503726834256</v>
      </c>
      <c r="AF21" s="372">
        <f>MAX(CFJ21:CFY21)</f>
        <v>172.98391734743416</v>
      </c>
      <c r="AG21" s="373">
        <f>MIN(CFJ21:CFY21)</f>
        <v>167.72988047614857</v>
      </c>
      <c r="AH21" s="59">
        <v>66.922700000000006</v>
      </c>
      <c r="AI21" s="49">
        <v>7988.9470000000001</v>
      </c>
      <c r="AJ21" s="49">
        <f t="shared" si="86"/>
        <v>-181.45529999999999</v>
      </c>
      <c r="AK21" s="49">
        <f t="shared" si="0"/>
        <v>8170.4022999999997</v>
      </c>
      <c r="AL21" s="49">
        <v>1099.5709999999999</v>
      </c>
      <c r="AM21" s="49">
        <v>1099.31</v>
      </c>
      <c r="AN21" s="60">
        <f t="shared" si="1"/>
        <v>1099.31</v>
      </c>
      <c r="AO21" s="47">
        <v>-3.3727730000000001E-5</v>
      </c>
      <c r="AP21" s="47">
        <v>-2.042299E-8</v>
      </c>
      <c r="AQ21" s="49">
        <v>-29.06992</v>
      </c>
      <c r="AR21" s="47">
        <v>5.429756E-4</v>
      </c>
      <c r="AS21" s="148">
        <v>4.2446290000000001E-7</v>
      </c>
      <c r="AT21" s="49">
        <v>-10.176170000000001</v>
      </c>
      <c r="AU21" s="49">
        <v>-10.47635</v>
      </c>
      <c r="AV21" s="49">
        <v>-13.27938</v>
      </c>
      <c r="AW21" s="49">
        <v>-17.80996</v>
      </c>
      <c r="AX21" s="49">
        <v>-20.883710000000001</v>
      </c>
      <c r="AY21" s="49">
        <v>-22.988520000000001</v>
      </c>
      <c r="AZ21" s="49">
        <v>-24.814579999999999</v>
      </c>
      <c r="BA21" s="49">
        <v>-26.437180000000001</v>
      </c>
      <c r="BB21" s="49">
        <v>-27.968250000000001</v>
      </c>
      <c r="BC21" s="49">
        <v>-29.334900000000001</v>
      </c>
      <c r="BD21" s="49">
        <v>-30.62161</v>
      </c>
      <c r="BE21" s="49">
        <v>-31.80592</v>
      </c>
      <c r="BF21" s="49">
        <v>-32.922849999999997</v>
      </c>
      <c r="BG21" s="49">
        <v>-33.872129999999999</v>
      </c>
      <c r="BH21" s="49">
        <v>-34.839660000000002</v>
      </c>
      <c r="BI21" s="49">
        <v>-35.649050000000003</v>
      </c>
      <c r="BJ21" s="49">
        <v>-36.425719999999998</v>
      </c>
      <c r="BK21" s="49">
        <v>-37.100819999999999</v>
      </c>
      <c r="BL21" s="49">
        <v>-37.768529999999998</v>
      </c>
      <c r="BM21" s="49">
        <v>-38.299959999999999</v>
      </c>
      <c r="BN21" s="49">
        <v>-38.847250000000003</v>
      </c>
      <c r="BO21" s="49">
        <v>-39.295589999999997</v>
      </c>
      <c r="BP21" s="49">
        <v>-39.739899999999999</v>
      </c>
      <c r="BQ21" s="49">
        <v>-40.098260000000003</v>
      </c>
      <c r="BR21" s="49">
        <v>-40.458660000000002</v>
      </c>
      <c r="BS21" s="49">
        <v>-40.75609</v>
      </c>
      <c r="BT21" s="49">
        <v>-41.015709999999999</v>
      </c>
      <c r="BU21" s="49">
        <v>-41.250250000000001</v>
      </c>
      <c r="BV21" s="49">
        <v>-41.500300000000003</v>
      </c>
      <c r="BW21" s="49">
        <v>-41.661790000000003</v>
      </c>
      <c r="BX21" s="49">
        <v>-41.790469999999999</v>
      </c>
      <c r="BY21" s="49">
        <v>-41.973619999999997</v>
      </c>
      <c r="BZ21" s="49">
        <v>-42.143279999999997</v>
      </c>
      <c r="CA21" s="49">
        <v>-42.227249999999998</v>
      </c>
      <c r="CB21" s="49">
        <v>-42.334670000000003</v>
      </c>
      <c r="CC21" s="49">
        <v>-42.465609999999998</v>
      </c>
      <c r="CD21" s="49">
        <v>-42.524270000000001</v>
      </c>
      <c r="CE21" s="49">
        <v>-42.576880000000003</v>
      </c>
      <c r="CF21" s="49">
        <v>-42.674340000000001</v>
      </c>
      <c r="CG21" s="49">
        <v>-42.724499999999999</v>
      </c>
      <c r="CH21" s="49">
        <v>-42.775419999999997</v>
      </c>
      <c r="CI21" s="49">
        <v>-42.87941</v>
      </c>
      <c r="CJ21" s="49">
        <v>-42.915680000000002</v>
      </c>
      <c r="CK21" s="49">
        <v>-42.963949999999997</v>
      </c>
      <c r="CL21" s="49">
        <v>-43.024209999999997</v>
      </c>
      <c r="CM21" s="49">
        <v>-43.004399999999997</v>
      </c>
      <c r="CN21" s="49">
        <v>-43.068869999999997</v>
      </c>
      <c r="CO21" s="49">
        <v>-43.036140000000003</v>
      </c>
      <c r="CP21" s="49">
        <v>-43.089599999999997</v>
      </c>
      <c r="CQ21" s="49">
        <v>-43.142760000000003</v>
      </c>
      <c r="CR21" s="49">
        <v>-43.101520000000001</v>
      </c>
      <c r="CS21" s="49">
        <v>-43.113329999999998</v>
      </c>
      <c r="CT21" s="49">
        <v>-43.150840000000002</v>
      </c>
      <c r="CU21" s="49">
        <v>-43.125410000000002</v>
      </c>
      <c r="CV21" s="49">
        <v>-43.159179999999999</v>
      </c>
      <c r="CW21" s="49">
        <v>-43.162419999999997</v>
      </c>
      <c r="CX21" s="49">
        <v>-43.198590000000003</v>
      </c>
      <c r="CY21" s="49">
        <v>-43.189100000000003</v>
      </c>
      <c r="CZ21" s="49">
        <v>-43.216009999999997</v>
      </c>
      <c r="DA21" s="49">
        <v>-43.227060000000002</v>
      </c>
      <c r="DB21" s="49">
        <v>-43.22336</v>
      </c>
      <c r="DC21" s="49">
        <v>-43.211869999999998</v>
      </c>
      <c r="DD21" s="49">
        <v>-43.274729999999998</v>
      </c>
      <c r="DE21" s="49">
        <v>-43.255450000000003</v>
      </c>
      <c r="DF21" s="49">
        <v>-43.218760000000003</v>
      </c>
      <c r="DG21" s="49">
        <v>-43.222740000000002</v>
      </c>
      <c r="DH21" s="49">
        <v>-43.242890000000003</v>
      </c>
      <c r="DI21" s="49">
        <v>-43.272309999999997</v>
      </c>
      <c r="DJ21" s="47">
        <v>-3.3920569999999997E-2</v>
      </c>
      <c r="DK21" s="47">
        <v>-3.382802E-2</v>
      </c>
      <c r="DL21" s="47">
        <v>-3.4199970000000003E-2</v>
      </c>
      <c r="DM21" s="47">
        <v>-3.4889950000000003E-2</v>
      </c>
      <c r="DN21" s="47">
        <v>-3.5439470000000001E-2</v>
      </c>
      <c r="DO21" s="47">
        <v>-3.5790130000000003E-2</v>
      </c>
      <c r="DP21" s="47">
        <v>-3.608484E-2</v>
      </c>
      <c r="DQ21" s="47">
        <v>-3.6403890000000001E-2</v>
      </c>
      <c r="DR21" s="47">
        <v>-3.6692740000000001E-2</v>
      </c>
      <c r="DS21" s="47">
        <v>-3.695143E-2</v>
      </c>
      <c r="DT21" s="47">
        <v>-3.7165999999999998E-2</v>
      </c>
      <c r="DU21" s="47">
        <v>-3.7414929999999999E-2</v>
      </c>
      <c r="DV21" s="47">
        <v>-3.7614620000000001E-2</v>
      </c>
      <c r="DW21" s="47">
        <v>-3.7774269999999999E-2</v>
      </c>
      <c r="DX21" s="47">
        <v>-3.7958079999999998E-2</v>
      </c>
      <c r="DY21" s="47">
        <v>-3.8105510000000002E-2</v>
      </c>
      <c r="DZ21" s="47">
        <v>-3.8227900000000002E-2</v>
      </c>
      <c r="EA21" s="47">
        <v>-3.835264E-2</v>
      </c>
      <c r="EB21" s="47">
        <v>-3.8479640000000002E-2</v>
      </c>
      <c r="EC21" s="47">
        <v>-3.856035E-2</v>
      </c>
      <c r="ED21" s="47">
        <v>-3.8664049999999998E-2</v>
      </c>
      <c r="EE21" s="47">
        <v>-3.8744479999999998E-2</v>
      </c>
      <c r="EF21" s="47">
        <v>-3.8830839999999998E-2</v>
      </c>
      <c r="EG21" s="47">
        <v>-3.8883880000000003E-2</v>
      </c>
      <c r="EH21" s="47">
        <v>-3.895552E-2</v>
      </c>
      <c r="EI21" s="47">
        <v>-3.9011450000000003E-2</v>
      </c>
      <c r="EJ21" s="47">
        <v>-3.9037380000000003E-2</v>
      </c>
      <c r="EK21" s="47">
        <v>-3.9075779999999997E-2</v>
      </c>
      <c r="EL21" s="47">
        <v>-3.9139170000000001E-2</v>
      </c>
      <c r="EM21" s="47">
        <v>-3.9143530000000003E-2</v>
      </c>
      <c r="EN21" s="47">
        <v>-3.9124770000000003E-2</v>
      </c>
      <c r="EO21" s="47">
        <v>-3.9177959999999998E-2</v>
      </c>
      <c r="EP21" s="47">
        <v>-3.9226780000000003E-2</v>
      </c>
      <c r="EQ21" s="47">
        <v>-3.9210870000000002E-2</v>
      </c>
      <c r="ER21" s="47">
        <v>-3.9223130000000002E-2</v>
      </c>
      <c r="ES21" s="47">
        <v>-3.9269989999999998E-2</v>
      </c>
      <c r="ET21" s="47">
        <v>-3.9254959999999998E-2</v>
      </c>
      <c r="EU21" s="47">
        <v>-3.9243359999999998E-2</v>
      </c>
      <c r="EV21" s="47">
        <v>-3.9278849999999997E-2</v>
      </c>
      <c r="EW21" s="47">
        <v>-3.927725E-2</v>
      </c>
      <c r="EX21" s="47">
        <v>-3.9281299999999998E-2</v>
      </c>
      <c r="EY21" s="47">
        <v>-3.9338449999999997E-2</v>
      </c>
      <c r="EZ21" s="47">
        <v>-3.9337850000000001E-2</v>
      </c>
      <c r="FA21" s="47">
        <v>-3.9351419999999998E-2</v>
      </c>
      <c r="FB21" s="47">
        <v>-3.9379560000000001E-2</v>
      </c>
      <c r="FC21" s="47">
        <v>-3.9337299999999999E-2</v>
      </c>
      <c r="FD21" s="47">
        <v>-3.9375090000000001E-2</v>
      </c>
      <c r="FE21" s="47">
        <v>-3.9325550000000001E-2</v>
      </c>
      <c r="FF21" s="47">
        <v>-3.935752E-2</v>
      </c>
      <c r="FG21" s="47">
        <v>-3.9390479999999999E-2</v>
      </c>
      <c r="FH21" s="47">
        <v>-3.9339390000000002E-2</v>
      </c>
      <c r="FI21" s="47">
        <v>-3.93376E-2</v>
      </c>
      <c r="FJ21" s="47">
        <v>-3.936133E-2</v>
      </c>
      <c r="FK21" s="47">
        <v>-3.9328059999999998E-2</v>
      </c>
      <c r="FL21" s="47">
        <v>-3.9350499999999997E-2</v>
      </c>
      <c r="FM21" s="47">
        <v>-3.9345360000000003E-2</v>
      </c>
      <c r="FN21" s="47">
        <v>-3.9372020000000001E-2</v>
      </c>
      <c r="FO21" s="47">
        <v>-3.9356589999999997E-2</v>
      </c>
      <c r="FP21" s="47">
        <v>-3.9376120000000001E-2</v>
      </c>
      <c r="FQ21" s="47">
        <v>-3.9380829999999999E-2</v>
      </c>
      <c r="FR21" s="47">
        <v>-3.9373610000000003E-2</v>
      </c>
      <c r="FS21" s="47">
        <v>-3.9358799999999999E-2</v>
      </c>
      <c r="FT21" s="47">
        <v>-3.941298E-2</v>
      </c>
      <c r="FU21" s="47">
        <v>-3.9391759999999998E-2</v>
      </c>
      <c r="FV21" s="47">
        <v>-3.9356500000000003E-2</v>
      </c>
      <c r="FW21" s="47">
        <v>-3.9354229999999997E-2</v>
      </c>
      <c r="FX21" s="47">
        <v>-3.9362590000000003E-2</v>
      </c>
      <c r="FY21" s="47">
        <v>-3.9381659999999999E-2</v>
      </c>
      <c r="FZ21" s="47">
        <v>0.16960239999999999</v>
      </c>
      <c r="GA21" s="47">
        <v>0.19104289999999999</v>
      </c>
      <c r="GB21" s="47">
        <v>0.38166499999999998</v>
      </c>
      <c r="GC21" s="47">
        <v>0.6259112</v>
      </c>
      <c r="GD21" s="47">
        <v>0.79607740000000005</v>
      </c>
      <c r="GE21" s="47">
        <v>0.9111013</v>
      </c>
      <c r="GF21" s="47">
        <v>1.0153160000000001</v>
      </c>
      <c r="GG21" s="47">
        <v>1.1049439999999999</v>
      </c>
      <c r="GH21" s="47">
        <v>1.1921489999999999</v>
      </c>
      <c r="GI21" s="47">
        <v>1.266089</v>
      </c>
      <c r="GJ21" s="47">
        <v>1.340606</v>
      </c>
      <c r="GK21" s="47">
        <v>1.4025939999999999</v>
      </c>
      <c r="GL21" s="47">
        <v>1.4664349999999999</v>
      </c>
      <c r="GM21" s="47">
        <v>1.5158480000000001</v>
      </c>
      <c r="GN21" s="47">
        <v>1.570489</v>
      </c>
      <c r="GO21" s="47">
        <v>1.611124</v>
      </c>
      <c r="GP21" s="47">
        <v>1.6561600000000001</v>
      </c>
      <c r="GQ21" s="47">
        <v>1.689079</v>
      </c>
      <c r="GR21" s="47">
        <v>1.7284790000000001</v>
      </c>
      <c r="GS21" s="47">
        <v>1.7537739999999999</v>
      </c>
      <c r="GT21" s="47">
        <v>1.7868090000000001</v>
      </c>
      <c r="GU21" s="47">
        <v>1.808594</v>
      </c>
      <c r="GV21" s="47">
        <v>1.8374010000000001</v>
      </c>
      <c r="GW21" s="47">
        <v>1.8518060000000001</v>
      </c>
      <c r="GX21" s="47">
        <v>1.8764689999999999</v>
      </c>
      <c r="GY21" s="47">
        <v>1.8907590000000001</v>
      </c>
      <c r="GZ21" s="47">
        <v>1.9087510000000001</v>
      </c>
      <c r="HA21" s="47">
        <v>1.9189240000000001</v>
      </c>
      <c r="HB21" s="47">
        <v>1.938493</v>
      </c>
      <c r="HC21" s="47">
        <v>1.9443330000000001</v>
      </c>
      <c r="HD21" s="47">
        <v>1.9559139999999999</v>
      </c>
      <c r="HE21" s="47">
        <v>1.962083</v>
      </c>
      <c r="HF21" s="47">
        <v>1.9787440000000001</v>
      </c>
      <c r="HG21" s="47">
        <v>1.9804360000000001</v>
      </c>
      <c r="HH21" s="47">
        <v>1.9918960000000001</v>
      </c>
      <c r="HI21" s="47">
        <v>1.9971939999999999</v>
      </c>
      <c r="HJ21" s="47">
        <v>2.0058509999999998</v>
      </c>
      <c r="HK21" s="47">
        <v>2.005522</v>
      </c>
      <c r="HL21" s="47">
        <v>2.0182329999999999</v>
      </c>
      <c r="HM21" s="47">
        <v>2.0186980000000001</v>
      </c>
      <c r="HN21" s="47">
        <v>2.030176</v>
      </c>
      <c r="HO21" s="47">
        <v>2.0330349999999999</v>
      </c>
      <c r="HP21" s="47">
        <v>2.0419529999999999</v>
      </c>
      <c r="HQ21" s="47">
        <v>2.0416840000000001</v>
      </c>
      <c r="HR21" s="47">
        <v>2.0519940000000001</v>
      </c>
      <c r="HS21" s="47">
        <v>2.0496319999999999</v>
      </c>
      <c r="HT21" s="47">
        <v>2.0611769999999998</v>
      </c>
      <c r="HU21" s="47">
        <v>2.056378</v>
      </c>
      <c r="HV21" s="47">
        <v>2.0669050000000002</v>
      </c>
      <c r="HW21" s="47">
        <v>2.0677509999999999</v>
      </c>
      <c r="HX21" s="47">
        <v>2.0719180000000001</v>
      </c>
      <c r="HY21" s="47">
        <v>2.0710109999999999</v>
      </c>
      <c r="HZ21" s="47">
        <v>2.0800529999999999</v>
      </c>
      <c r="IA21" s="47">
        <v>2.0765380000000002</v>
      </c>
      <c r="IB21" s="47">
        <v>2.0853670000000002</v>
      </c>
      <c r="IC21" s="47">
        <v>2.0834169999999999</v>
      </c>
      <c r="ID21" s="47">
        <v>2.0940370000000001</v>
      </c>
      <c r="IE21" s="47">
        <v>2.0894149999999998</v>
      </c>
      <c r="IF21" s="47">
        <v>2.099081</v>
      </c>
      <c r="IG21" s="47">
        <v>2.0974279999999998</v>
      </c>
      <c r="IH21" s="47">
        <v>2.105972</v>
      </c>
      <c r="II21" s="47">
        <v>2.1033010000000001</v>
      </c>
      <c r="IJ21" s="47">
        <v>2.1135470000000001</v>
      </c>
      <c r="IK21" s="47">
        <v>2.108425</v>
      </c>
      <c r="IL21" s="47">
        <v>2.1235309999999998</v>
      </c>
      <c r="IM21" s="47">
        <v>2.0632450000000002</v>
      </c>
      <c r="IN21" s="47">
        <v>1.9037729999999999</v>
      </c>
      <c r="IO21" s="47">
        <v>1.871791</v>
      </c>
      <c r="IP21" s="59">
        <v>806.97479999999996</v>
      </c>
      <c r="IQ21" s="59">
        <v>619.40110000000004</v>
      </c>
      <c r="IR21" s="59">
        <v>410.35410000000002</v>
      </c>
      <c r="IS21" s="59">
        <v>278.1155</v>
      </c>
      <c r="IT21" s="59">
        <v>242.89940000000001</v>
      </c>
      <c r="IU21" s="59">
        <v>211.09129999999999</v>
      </c>
      <c r="IV21" s="59">
        <v>199.85210000000001</v>
      </c>
      <c r="IW21" s="59">
        <v>174.56899999999999</v>
      </c>
      <c r="IX21" s="59">
        <v>168.7354</v>
      </c>
      <c r="IY21" s="59">
        <v>146.52010000000001</v>
      </c>
      <c r="IZ21" s="59">
        <v>142.66739999999999</v>
      </c>
      <c r="JA21" s="59">
        <v>122.2128</v>
      </c>
      <c r="JB21" s="59">
        <v>119.6893</v>
      </c>
      <c r="JC21" s="59">
        <v>101.3387</v>
      </c>
      <c r="JD21" s="59">
        <v>98.825940000000003</v>
      </c>
      <c r="JE21" s="59">
        <v>82.99915</v>
      </c>
      <c r="JF21" s="59">
        <v>81.273439999999994</v>
      </c>
      <c r="JG21" s="59">
        <v>67.806749999999994</v>
      </c>
      <c r="JH21" s="59">
        <v>66.059129999999996</v>
      </c>
      <c r="JI21" s="59">
        <v>55.12679</v>
      </c>
      <c r="JJ21" s="59">
        <v>53.314909999999998</v>
      </c>
      <c r="JK21" s="59">
        <v>44.594949999999997</v>
      </c>
      <c r="JL21" s="59">
        <v>42.805579999999999</v>
      </c>
      <c r="JM21" s="59">
        <v>35.984389999999998</v>
      </c>
      <c r="JN21" s="59">
        <v>34.360399999999998</v>
      </c>
      <c r="JO21" s="59">
        <v>28.955439999999999</v>
      </c>
      <c r="JP21" s="59">
        <v>27.61253</v>
      </c>
      <c r="JQ21" s="59">
        <v>23.310980000000001</v>
      </c>
      <c r="JR21" s="59">
        <v>22.038959999999999</v>
      </c>
      <c r="JS21" s="59">
        <v>18.7438</v>
      </c>
      <c r="JT21" s="59">
        <v>17.60249</v>
      </c>
      <c r="JU21" s="59">
        <v>14.981680000000001</v>
      </c>
      <c r="JV21" s="59">
        <v>14.009230000000001</v>
      </c>
      <c r="JW21" s="59">
        <v>11.99349</v>
      </c>
      <c r="JX21" s="59">
        <v>11.153409999999999</v>
      </c>
      <c r="JY21" s="59">
        <v>9.6159619999999997</v>
      </c>
      <c r="JZ21" s="59">
        <v>8.8585860000000007</v>
      </c>
      <c r="KA21" s="59">
        <v>7.6743670000000002</v>
      </c>
      <c r="KB21" s="59">
        <v>7.0467620000000002</v>
      </c>
      <c r="KC21" s="59">
        <v>6.1361030000000003</v>
      </c>
      <c r="KD21" s="59">
        <v>5.6055890000000002</v>
      </c>
      <c r="KE21" s="59">
        <v>4.900531</v>
      </c>
      <c r="KF21" s="59">
        <v>4.4626140000000003</v>
      </c>
      <c r="KG21" s="59">
        <v>3.9097490000000001</v>
      </c>
      <c r="KH21" s="59">
        <v>3.5574089999999998</v>
      </c>
      <c r="KI21" s="59">
        <v>3.1264949999999998</v>
      </c>
      <c r="KJ21" s="59">
        <v>2.8254440000000001</v>
      </c>
      <c r="KK21" s="59">
        <v>2.506081</v>
      </c>
      <c r="KL21" s="59">
        <v>2.2549760000000001</v>
      </c>
      <c r="KM21" s="59">
        <v>2.0026269999999999</v>
      </c>
      <c r="KN21" s="59">
        <v>1.797258</v>
      </c>
      <c r="KO21" s="59">
        <v>1.6019270000000001</v>
      </c>
      <c r="KP21" s="59">
        <v>1.433316</v>
      </c>
      <c r="KQ21" s="59">
        <v>1.2828539999999999</v>
      </c>
      <c r="KR21" s="59">
        <v>1.144911</v>
      </c>
      <c r="KS21" s="59">
        <v>1.028897</v>
      </c>
      <c r="KT21" s="59">
        <v>0.91401429999999995</v>
      </c>
      <c r="KU21" s="59">
        <v>0.82372129999999999</v>
      </c>
      <c r="KV21" s="59">
        <v>0.73126190000000002</v>
      </c>
      <c r="KW21" s="59">
        <v>0.66358740000000005</v>
      </c>
      <c r="KX21" s="59">
        <v>0.58770389999999995</v>
      </c>
      <c r="KY21" s="59">
        <v>0.5328368</v>
      </c>
      <c r="KZ21" s="59">
        <v>0.47597519999999999</v>
      </c>
      <c r="LA21" s="59">
        <v>0.41089029999999999</v>
      </c>
      <c r="LB21" s="59">
        <v>0.30013089999999998</v>
      </c>
      <c r="LC21" s="59">
        <v>20380.060000000001</v>
      </c>
      <c r="LD21" s="59">
        <v>24383.67</v>
      </c>
      <c r="LE21" s="59">
        <v>24533.71</v>
      </c>
      <c r="LF21" s="59">
        <v>24534.79</v>
      </c>
      <c r="LG21" s="59">
        <v>24655.360000000001</v>
      </c>
      <c r="LH21" s="59">
        <v>24586.6</v>
      </c>
      <c r="LI21" s="59">
        <v>24660.37</v>
      </c>
      <c r="LJ21" s="59">
        <v>24692.48</v>
      </c>
      <c r="LK21" s="59">
        <v>24665.52</v>
      </c>
      <c r="LL21" s="59">
        <v>24620.34</v>
      </c>
      <c r="LM21" s="59">
        <v>24678.71</v>
      </c>
      <c r="LN21" s="59">
        <v>24740.86</v>
      </c>
      <c r="LO21" s="59">
        <v>24746.74</v>
      </c>
      <c r="LP21" s="59">
        <v>24669.75</v>
      </c>
      <c r="LQ21" s="59">
        <v>24783.72</v>
      </c>
      <c r="LR21" s="59">
        <v>24651.14</v>
      </c>
      <c r="LS21" s="59">
        <v>24744.75</v>
      </c>
      <c r="LT21" s="59">
        <v>24823</v>
      </c>
      <c r="LU21" s="59">
        <v>24770.18</v>
      </c>
      <c r="LV21" s="59">
        <v>24775.56</v>
      </c>
      <c r="LW21" s="59">
        <v>24731.95</v>
      </c>
      <c r="LX21" s="59">
        <v>24616.39</v>
      </c>
      <c r="LY21" s="59">
        <v>24792.74</v>
      </c>
      <c r="LZ21" s="59">
        <v>24699.51</v>
      </c>
      <c r="MA21" s="59">
        <v>24828.57</v>
      </c>
      <c r="MB21" s="59">
        <v>24708</v>
      </c>
      <c r="MC21" s="59">
        <v>24802.37</v>
      </c>
      <c r="MD21" s="59">
        <v>24767.17</v>
      </c>
      <c r="ME21" s="59">
        <v>24750.34</v>
      </c>
      <c r="MF21" s="59">
        <v>24737.61</v>
      </c>
      <c r="MG21" s="59">
        <v>24775.43</v>
      </c>
      <c r="MH21" s="59">
        <v>24680.92</v>
      </c>
      <c r="MI21" s="59">
        <v>24641.41</v>
      </c>
      <c r="MJ21" s="59">
        <v>24772.14</v>
      </c>
      <c r="MK21" s="59">
        <v>24765.83</v>
      </c>
      <c r="ML21" s="59">
        <v>24782.68</v>
      </c>
      <c r="MM21" s="59">
        <v>24738.22</v>
      </c>
      <c r="MN21" s="59">
        <v>24840.83</v>
      </c>
      <c r="MO21" s="59">
        <v>24758.9</v>
      </c>
      <c r="MP21" s="59">
        <v>24772.13</v>
      </c>
      <c r="MQ21" s="59">
        <v>24789.99</v>
      </c>
      <c r="MR21" s="59">
        <v>24688.38</v>
      </c>
      <c r="MS21" s="59">
        <v>24727.75</v>
      </c>
      <c r="MT21" s="59">
        <v>24756.98</v>
      </c>
      <c r="MU21" s="59">
        <v>24762.61</v>
      </c>
      <c r="MV21" s="59">
        <v>24713.54</v>
      </c>
      <c r="MW21" s="59">
        <v>24804.74</v>
      </c>
      <c r="MX21" s="59">
        <v>24728.03</v>
      </c>
      <c r="MY21" s="59">
        <v>24772.82</v>
      </c>
      <c r="MZ21" s="59">
        <v>24783.57</v>
      </c>
      <c r="NA21" s="59">
        <v>24719.95</v>
      </c>
      <c r="NB21" s="59">
        <v>24737.62</v>
      </c>
      <c r="NC21" s="59">
        <v>24664.41</v>
      </c>
      <c r="ND21" s="59">
        <v>24807.08</v>
      </c>
      <c r="NE21" s="59">
        <v>24769.54</v>
      </c>
      <c r="NF21" s="59">
        <v>24856.79</v>
      </c>
      <c r="NG21" s="59">
        <v>24750.49</v>
      </c>
      <c r="NH21" s="59">
        <v>24740.74</v>
      </c>
      <c r="NI21" s="59">
        <v>24768.04</v>
      </c>
      <c r="NJ21" s="59">
        <v>24810.62</v>
      </c>
      <c r="NK21" s="59">
        <v>24795.54</v>
      </c>
      <c r="NL21" s="59">
        <v>24760.25</v>
      </c>
      <c r="NM21" s="59">
        <v>24708.41</v>
      </c>
      <c r="NN21" s="59">
        <v>24850.92</v>
      </c>
      <c r="NO21" s="59">
        <v>20857.57</v>
      </c>
      <c r="NP21" s="60">
        <v>-2.743763</v>
      </c>
      <c r="NQ21" s="60">
        <v>-4.2022630000000003</v>
      </c>
      <c r="NR21" s="60">
        <v>-2.785876</v>
      </c>
      <c r="NS21" s="60">
        <v>-1.886538</v>
      </c>
      <c r="NT21" s="60">
        <v>-1.64941</v>
      </c>
      <c r="NU21" s="60">
        <v>-1.4314899999999999</v>
      </c>
      <c r="NV21" s="60">
        <v>-1.356932</v>
      </c>
      <c r="NW21" s="60">
        <v>-1.183962</v>
      </c>
      <c r="NX21" s="60">
        <v>-1.146101</v>
      </c>
      <c r="NY21" s="60">
        <v>-0.99335099999999998</v>
      </c>
      <c r="NZ21" s="60">
        <v>-0.96932430000000003</v>
      </c>
      <c r="OA21" s="60">
        <v>-0.82920150000000004</v>
      </c>
      <c r="OB21" s="60">
        <v>-0.81280920000000001</v>
      </c>
      <c r="OC21" s="60">
        <v>-0.68803740000000002</v>
      </c>
      <c r="OD21" s="60">
        <v>-0.67061280000000001</v>
      </c>
      <c r="OE21" s="60">
        <v>-0.56331719999999996</v>
      </c>
      <c r="OF21" s="60">
        <v>-0.55121129999999996</v>
      </c>
      <c r="OG21" s="60">
        <v>-0.46012160000000002</v>
      </c>
      <c r="OH21" s="60">
        <v>-0.44838270000000002</v>
      </c>
      <c r="OI21" s="60">
        <v>-0.3740696</v>
      </c>
      <c r="OJ21" s="60">
        <v>-0.36174600000000001</v>
      </c>
      <c r="OK21" s="60">
        <v>-0.30291249999999997</v>
      </c>
      <c r="OL21" s="60">
        <v>-0.29055750000000002</v>
      </c>
      <c r="OM21" s="60">
        <v>-0.2441642</v>
      </c>
      <c r="ON21" s="60">
        <v>-0.2331741</v>
      </c>
      <c r="OO21" s="60">
        <v>-0.19656190000000001</v>
      </c>
      <c r="OP21" s="60">
        <v>-0.18738109999999999</v>
      </c>
      <c r="OQ21" s="60">
        <v>-0.15815679999999999</v>
      </c>
      <c r="OR21" s="60">
        <v>-0.14966470000000001</v>
      </c>
      <c r="OS21" s="60">
        <v>-0.1271438</v>
      </c>
      <c r="OT21" s="60">
        <v>-0.11957329999999999</v>
      </c>
      <c r="OU21" s="60">
        <v>-0.1015958</v>
      </c>
      <c r="OV21" s="60">
        <v>-9.5112660000000002E-2</v>
      </c>
      <c r="OW21" s="60">
        <v>-8.1363599999999994E-2</v>
      </c>
      <c r="OX21" s="60">
        <v>-7.5747419999999996E-2</v>
      </c>
      <c r="OY21" s="60">
        <v>-6.5256149999999999E-2</v>
      </c>
      <c r="OZ21" s="60">
        <v>-6.0096829999999997E-2</v>
      </c>
      <c r="PA21" s="60">
        <v>-5.2093430000000003E-2</v>
      </c>
      <c r="PB21" s="60">
        <v>-4.7837499999999998E-2</v>
      </c>
      <c r="PC21" s="60">
        <v>-4.1638210000000002E-2</v>
      </c>
      <c r="PD21" s="60">
        <v>-3.8064599999999997E-2</v>
      </c>
      <c r="PE21" s="60">
        <v>-3.3248239999999998E-2</v>
      </c>
      <c r="PF21" s="60">
        <v>-3.026566E-2</v>
      </c>
      <c r="PG21" s="60">
        <v>-2.6544749999999999E-2</v>
      </c>
      <c r="PH21" s="60">
        <v>-2.4170319999999999E-2</v>
      </c>
      <c r="PI21" s="60">
        <v>-2.120739E-2</v>
      </c>
      <c r="PJ21" s="60">
        <v>-1.9163650000000001E-2</v>
      </c>
      <c r="PK21" s="60">
        <v>-1.7009300000000002E-2</v>
      </c>
      <c r="PL21" s="60">
        <v>-1.5319009999999999E-2</v>
      </c>
      <c r="PM21" s="60">
        <v>-1.359279E-2</v>
      </c>
      <c r="PN21" s="60">
        <v>-1.219283E-2</v>
      </c>
      <c r="PO21" s="60">
        <v>-1.0863869999999999E-2</v>
      </c>
      <c r="PP21" s="60">
        <v>-9.7296410000000007E-3</v>
      </c>
      <c r="PQ21" s="60">
        <v>-8.7066829999999998E-3</v>
      </c>
      <c r="PR21" s="60">
        <v>-7.7728900000000002E-3</v>
      </c>
      <c r="PS21" s="60">
        <v>-6.9829150000000001E-3</v>
      </c>
      <c r="PT21" s="60">
        <v>-6.1977539999999998E-3</v>
      </c>
      <c r="PU21" s="60">
        <v>-5.6005569999999999E-3</v>
      </c>
      <c r="PV21" s="60">
        <v>-4.9607879999999998E-3</v>
      </c>
      <c r="PW21" s="60">
        <v>-4.5025079999999997E-3</v>
      </c>
      <c r="PX21" s="60">
        <v>-3.9863779999999996E-3</v>
      </c>
      <c r="PY21" s="60">
        <v>-3.6159669999999999E-3</v>
      </c>
      <c r="PZ21" s="60">
        <v>-3.2295539999999999E-3</v>
      </c>
      <c r="QA21" s="60">
        <v>-2.7890390000000001E-3</v>
      </c>
      <c r="QB21" s="60">
        <v>-1.0201749999999999E-3</v>
      </c>
      <c r="QC21" s="47">
        <v>5.3137999999999998E-6</v>
      </c>
      <c r="QD21" s="47">
        <v>5.3130730000000003E-6</v>
      </c>
      <c r="QE21" s="47">
        <v>3.5647459999999999E-6</v>
      </c>
      <c r="QF21" s="47">
        <v>3.563904E-6</v>
      </c>
      <c r="QG21" s="47">
        <v>3.5642769999999999E-6</v>
      </c>
      <c r="QH21" s="47">
        <v>3.5639439999999998E-6</v>
      </c>
      <c r="QI21" s="47">
        <v>3.5645719999999998E-6</v>
      </c>
      <c r="QJ21" s="47">
        <v>3.5636859999999999E-6</v>
      </c>
      <c r="QK21" s="47">
        <v>3.5644959999999998E-6</v>
      </c>
      <c r="QL21" s="47">
        <v>3.563536E-6</v>
      </c>
      <c r="QM21" s="47">
        <v>3.5647890000000001E-6</v>
      </c>
      <c r="QN21" s="47">
        <v>3.5636780000000001E-6</v>
      </c>
      <c r="QO21" s="47">
        <v>3.5645509999999998E-6</v>
      </c>
      <c r="QP21" s="47">
        <v>3.563844E-6</v>
      </c>
      <c r="QQ21" s="47">
        <v>3.5644889999999998E-6</v>
      </c>
      <c r="QR21" s="47">
        <v>3.5641080000000001E-6</v>
      </c>
      <c r="QS21" s="47">
        <v>3.564233E-6</v>
      </c>
      <c r="QT21" s="47">
        <v>3.563812E-6</v>
      </c>
      <c r="QU21" s="47">
        <v>3.5646219999999999E-6</v>
      </c>
      <c r="QV21" s="47">
        <v>3.5636780000000001E-6</v>
      </c>
      <c r="QW21" s="47">
        <v>3.5645669999999999E-6</v>
      </c>
      <c r="QX21" s="47">
        <v>3.5638539999999999E-6</v>
      </c>
      <c r="QY21" s="47">
        <v>3.5649450000000001E-6</v>
      </c>
      <c r="QZ21" s="47">
        <v>3.5639019999999999E-6</v>
      </c>
      <c r="RA21" s="47">
        <v>3.5643790000000002E-6</v>
      </c>
      <c r="RB21" s="47">
        <v>3.5636800000000002E-6</v>
      </c>
      <c r="RC21" s="47">
        <v>3.56441E-6</v>
      </c>
      <c r="RD21" s="47">
        <v>3.5637310000000001E-6</v>
      </c>
      <c r="RE21" s="47">
        <v>3.5646070000000001E-6</v>
      </c>
      <c r="RF21" s="47">
        <v>3.563858E-6</v>
      </c>
      <c r="RG21" s="47">
        <v>3.5648979999999999E-6</v>
      </c>
      <c r="RH21" s="47">
        <v>3.563768E-6</v>
      </c>
      <c r="RI21" s="47">
        <v>3.5648580000000001E-6</v>
      </c>
      <c r="RJ21" s="47">
        <v>3.5638180000000002E-6</v>
      </c>
      <c r="RK21" s="47">
        <v>3.5646440000000001E-6</v>
      </c>
      <c r="RL21" s="47">
        <v>3.5638270000000002E-6</v>
      </c>
      <c r="RM21" s="47">
        <v>3.5644390000000001E-6</v>
      </c>
      <c r="RN21" s="47">
        <v>3.5637529999999998E-6</v>
      </c>
      <c r="RO21" s="47">
        <v>3.5644780000000002E-6</v>
      </c>
      <c r="RP21" s="47">
        <v>3.5638749999999998E-6</v>
      </c>
      <c r="RQ21" s="47">
        <v>3.5646760000000001E-6</v>
      </c>
      <c r="RR21" s="47">
        <v>3.5637389999999999E-6</v>
      </c>
      <c r="RS21" s="47">
        <v>3.5648129999999999E-6</v>
      </c>
      <c r="RT21" s="47">
        <v>3.5640070000000001E-6</v>
      </c>
      <c r="RU21" s="47">
        <v>3.5644670000000001E-6</v>
      </c>
      <c r="RV21" s="47">
        <v>3.563828E-6</v>
      </c>
      <c r="RW21" s="47">
        <v>3.56441E-6</v>
      </c>
      <c r="RX21" s="47">
        <v>3.5638009999999999E-6</v>
      </c>
      <c r="RY21" s="47">
        <v>3.564509E-6</v>
      </c>
      <c r="RZ21" s="47">
        <v>3.563911E-6</v>
      </c>
      <c r="SA21" s="47">
        <v>3.5648379999999999E-6</v>
      </c>
      <c r="SB21" s="47">
        <v>3.5640550000000001E-6</v>
      </c>
      <c r="SC21" s="47">
        <v>3.5648900000000001E-6</v>
      </c>
      <c r="SD21" s="47">
        <v>3.5636960000000002E-6</v>
      </c>
      <c r="SE21" s="47">
        <v>3.5644620000000001E-6</v>
      </c>
      <c r="SF21" s="47">
        <v>3.5636480000000001E-6</v>
      </c>
      <c r="SG21" s="47">
        <v>3.5643930000000001E-6</v>
      </c>
      <c r="SH21" s="47">
        <v>3.563573E-6</v>
      </c>
      <c r="SI21" s="47">
        <v>3.5643980000000001E-6</v>
      </c>
      <c r="SJ21" s="47">
        <v>3.5636940000000001E-6</v>
      </c>
      <c r="SK21" s="47">
        <v>3.5646129999999999E-6</v>
      </c>
      <c r="SL21" s="47">
        <v>3.5638200000000002E-6</v>
      </c>
      <c r="SM21" s="47">
        <v>3.5646059999999999E-6</v>
      </c>
      <c r="SN21" s="47">
        <v>3.5637179999999999E-6</v>
      </c>
      <c r="SO21" s="47">
        <v>3.564525E-6</v>
      </c>
      <c r="SP21" s="47">
        <v>3.5637319999999999E-6</v>
      </c>
      <c r="SQ21" s="47">
        <v>5.312049E-6</v>
      </c>
      <c r="SR21" s="47">
        <v>5.3137999999999998E-6</v>
      </c>
      <c r="SS21" s="47">
        <v>4.2500760000000004E-6</v>
      </c>
      <c r="ST21" s="47">
        <v>8.4804960000000003E-6</v>
      </c>
      <c r="SU21" s="47">
        <v>8.4861959999999992E-6</v>
      </c>
      <c r="SV21" s="47">
        <v>8.4791130000000004E-6</v>
      </c>
      <c r="SW21" s="47">
        <v>8.4881320000000001E-6</v>
      </c>
      <c r="SX21" s="47">
        <v>8.4767260000000008E-6</v>
      </c>
      <c r="SY21" s="47">
        <v>8.4871050000000008E-6</v>
      </c>
      <c r="SZ21" s="47">
        <v>8.4777489999999992E-6</v>
      </c>
      <c r="TA21" s="47">
        <v>8.4903749999999992E-6</v>
      </c>
      <c r="TB21" s="47">
        <v>8.4745309999999997E-6</v>
      </c>
      <c r="TC21" s="47">
        <v>8.4928699999999992E-6</v>
      </c>
      <c r="TD21" s="47">
        <v>8.4811260000000003E-6</v>
      </c>
      <c r="TE21" s="47">
        <v>8.4887439999999992E-6</v>
      </c>
      <c r="TF21" s="47">
        <v>8.4868539999999992E-6</v>
      </c>
      <c r="TG21" s="47">
        <v>8.4822470000000001E-6</v>
      </c>
      <c r="TH21" s="47">
        <v>8.4837789999999992E-6</v>
      </c>
      <c r="TI21" s="47">
        <v>8.4777270000000007E-6</v>
      </c>
      <c r="TJ21" s="47">
        <v>8.4822229999999994E-6</v>
      </c>
      <c r="TK21" s="47">
        <v>8.4844949999999995E-6</v>
      </c>
      <c r="TL21" s="47">
        <v>8.4820290000000004E-6</v>
      </c>
      <c r="TM21" s="47">
        <v>8.4813510000000008E-6</v>
      </c>
      <c r="TN21" s="47">
        <v>8.4906619999999992E-6</v>
      </c>
      <c r="TO21" s="47">
        <v>8.4848030000000004E-6</v>
      </c>
      <c r="TP21" s="47">
        <v>8.4816000000000002E-6</v>
      </c>
      <c r="TQ21" s="47">
        <v>8.4826629999999997E-6</v>
      </c>
      <c r="TR21" s="47">
        <v>8.4855349999999994E-6</v>
      </c>
      <c r="TS21" s="47">
        <v>8.4826090000000004E-6</v>
      </c>
      <c r="TT21" s="47">
        <v>8.4808119999999997E-6</v>
      </c>
      <c r="TU21" s="47">
        <v>8.4886440000000007E-6</v>
      </c>
      <c r="TV21" s="47">
        <v>8.479058E-6</v>
      </c>
      <c r="TW21" s="47">
        <v>8.4912219999999995E-6</v>
      </c>
      <c r="TX21" s="47">
        <v>8.4766699999999993E-6</v>
      </c>
      <c r="TY21" s="47">
        <v>8.4866070000000002E-6</v>
      </c>
      <c r="TZ21" s="47">
        <v>8.4799720000000002E-6</v>
      </c>
      <c r="UA21" s="47">
        <v>8.4892709999999992E-6</v>
      </c>
      <c r="UB21" s="47">
        <v>8.4827900000000005E-6</v>
      </c>
      <c r="UC21" s="47">
        <v>8.4800250000000002E-6</v>
      </c>
      <c r="UD21" s="47">
        <v>8.4849709999999999E-6</v>
      </c>
      <c r="UE21" s="47">
        <v>8.4857239999999997E-6</v>
      </c>
      <c r="UF21" s="47">
        <v>8.4822190000000002E-6</v>
      </c>
      <c r="UG21" s="47">
        <v>8.4880909999999996E-6</v>
      </c>
      <c r="UH21" s="47">
        <v>8.4807759999999995E-6</v>
      </c>
      <c r="UI21" s="47">
        <v>8.4775600000000005E-6</v>
      </c>
      <c r="UJ21" s="47">
        <v>8.4867180000000005E-6</v>
      </c>
      <c r="UK21" s="47">
        <v>8.4929529999999996E-6</v>
      </c>
      <c r="UL21" s="47">
        <v>8.4789010000000005E-6</v>
      </c>
      <c r="UM21" s="47">
        <v>8.4781590000000008E-6</v>
      </c>
      <c r="UN21" s="47">
        <v>8.4840119999999999E-6</v>
      </c>
      <c r="UO21" s="47">
        <v>8.4917810000000003E-6</v>
      </c>
      <c r="UP21" s="47">
        <v>8.4843469999999996E-6</v>
      </c>
      <c r="UQ21" s="47">
        <v>8.4801649999999998E-6</v>
      </c>
      <c r="UR21" s="47">
        <v>8.4771890000000007E-6</v>
      </c>
      <c r="US21" s="47">
        <v>8.4852570000000006E-6</v>
      </c>
      <c r="UT21" s="47">
        <v>8.4837059999999995E-6</v>
      </c>
      <c r="UU21" s="47">
        <v>8.486348E-6</v>
      </c>
      <c r="UV21" s="47">
        <v>8.4834930000000002E-6</v>
      </c>
      <c r="UW21" s="47">
        <v>8.4760089999999994E-6</v>
      </c>
      <c r="UX21" s="47">
        <v>8.4988650000000002E-6</v>
      </c>
      <c r="UY21" s="47">
        <v>8.4798419999999996E-6</v>
      </c>
      <c r="UZ21" s="47">
        <v>8.4813770000000002E-6</v>
      </c>
      <c r="VA21" s="47">
        <v>8.4787129999999995E-6</v>
      </c>
      <c r="VB21" s="47">
        <v>8.4828189999999998E-6</v>
      </c>
      <c r="VC21" s="47">
        <v>8.4814130000000004E-6</v>
      </c>
      <c r="VD21" s="47">
        <v>8.4847429999999995E-6</v>
      </c>
      <c r="VE21" s="47">
        <v>4.2488769999999997E-6</v>
      </c>
      <c r="VF21" s="49">
        <v>4.999987</v>
      </c>
      <c r="VG21" s="49">
        <v>5.4701979999999999</v>
      </c>
      <c r="VH21" s="49">
        <v>10.37575</v>
      </c>
      <c r="VI21" s="49">
        <v>15.163740000000001</v>
      </c>
      <c r="VJ21" s="49">
        <v>17.208100000000002</v>
      </c>
      <c r="VK21" s="49">
        <v>18.127369999999999</v>
      </c>
      <c r="VL21" s="49">
        <v>19.408670000000001</v>
      </c>
      <c r="VM21" s="49">
        <v>20.44829</v>
      </c>
      <c r="VN21" s="49">
        <v>21.431509999999999</v>
      </c>
      <c r="VO21" s="49">
        <v>22.34441</v>
      </c>
      <c r="VP21" s="49">
        <v>23.12406</v>
      </c>
      <c r="VQ21" s="49">
        <v>23.921990000000001</v>
      </c>
      <c r="VR21" s="49">
        <v>24.563009999999998</v>
      </c>
      <c r="VS21" s="49">
        <v>25.225809999999999</v>
      </c>
      <c r="VT21" s="49">
        <v>25.764330000000001</v>
      </c>
      <c r="VU21" s="49">
        <v>26.342649999999999</v>
      </c>
      <c r="VV21" s="49">
        <v>26.75826</v>
      </c>
      <c r="VW21" s="49">
        <v>27.268460000000001</v>
      </c>
      <c r="VX21" s="49">
        <v>27.607679999999998</v>
      </c>
      <c r="VY21" s="49">
        <v>28.051380000000002</v>
      </c>
      <c r="VZ21" s="49">
        <v>28.31176</v>
      </c>
      <c r="WA21" s="49">
        <v>28.698730000000001</v>
      </c>
      <c r="WB21" s="49">
        <v>28.905719999999999</v>
      </c>
      <c r="WC21" s="49">
        <v>29.238779999999998</v>
      </c>
      <c r="WD21" s="49">
        <v>29.403939999999999</v>
      </c>
      <c r="WE21" s="49">
        <v>29.690259999999999</v>
      </c>
      <c r="WF21" s="49">
        <v>29.799720000000001</v>
      </c>
      <c r="WG21" s="49">
        <v>30.0595</v>
      </c>
      <c r="WH21" s="49">
        <v>30.146570000000001</v>
      </c>
      <c r="WI21" s="49">
        <v>30.362179999999999</v>
      </c>
      <c r="WJ21" s="49">
        <v>30.382200000000001</v>
      </c>
      <c r="WK21" s="49">
        <v>30.621729999999999</v>
      </c>
      <c r="WL21" s="49">
        <v>30.67427</v>
      </c>
      <c r="WM21" s="49">
        <v>30.848500000000001</v>
      </c>
      <c r="WN21" s="49">
        <v>30.864999999999998</v>
      </c>
      <c r="WO21" s="49">
        <v>31.0703</v>
      </c>
      <c r="WP21" s="49">
        <v>31.06072</v>
      </c>
      <c r="WQ21" s="49">
        <v>31.212949999999999</v>
      </c>
      <c r="WR21" s="49">
        <v>31.23001</v>
      </c>
      <c r="WS21" s="49">
        <v>31.390619999999998</v>
      </c>
      <c r="WT21" s="49">
        <v>31.37876</v>
      </c>
      <c r="WU21" s="49">
        <v>31.568819999999999</v>
      </c>
      <c r="WV21" s="49">
        <v>31.528230000000001</v>
      </c>
      <c r="WW21" s="49">
        <v>31.69547</v>
      </c>
      <c r="WX21" s="49">
        <v>31.671970000000002</v>
      </c>
      <c r="WY21" s="49">
        <v>31.797720000000002</v>
      </c>
      <c r="WZ21" s="49">
        <v>31.779150000000001</v>
      </c>
      <c r="XA21" s="49">
        <v>31.876919999999998</v>
      </c>
      <c r="XB21" s="49">
        <v>31.865770000000001</v>
      </c>
      <c r="XC21" s="49">
        <v>32.031509999999997</v>
      </c>
      <c r="XD21" s="49">
        <v>31.950009999999999</v>
      </c>
      <c r="XE21" s="49">
        <v>32.090269999999997</v>
      </c>
      <c r="XF21" s="49">
        <v>32.061360000000001</v>
      </c>
      <c r="XG21" s="49">
        <v>32.187309999999997</v>
      </c>
      <c r="XH21" s="49">
        <v>32.15728</v>
      </c>
      <c r="XI21" s="49">
        <v>32.299289999999999</v>
      </c>
      <c r="XJ21" s="49">
        <v>32.27355</v>
      </c>
      <c r="XK21" s="49">
        <v>32.401200000000003</v>
      </c>
      <c r="XL21" s="49">
        <v>32.373420000000003</v>
      </c>
      <c r="XM21" s="49">
        <v>32.504040000000003</v>
      </c>
      <c r="XN21" s="49">
        <v>32.467790000000001</v>
      </c>
      <c r="XO21" s="49">
        <v>32.584960000000002</v>
      </c>
      <c r="XP21" s="49">
        <v>32.582590000000003</v>
      </c>
      <c r="XQ21" s="49">
        <v>32.687469999999998</v>
      </c>
      <c r="XR21" s="49">
        <v>32.723170000000003</v>
      </c>
      <c r="XS21" s="49">
        <v>31.184480000000001</v>
      </c>
      <c r="XT21" s="49">
        <v>23.95017</v>
      </c>
      <c r="XU21" s="49">
        <v>25.60229</v>
      </c>
      <c r="XV21" s="61" t="s">
        <v>357</v>
      </c>
      <c r="XW21" s="61" t="s">
        <v>357</v>
      </c>
      <c r="XX21" s="61" t="s">
        <v>357</v>
      </c>
      <c r="XY21" s="61" t="s">
        <v>357</v>
      </c>
      <c r="XZ21" s="61" t="s">
        <v>357</v>
      </c>
      <c r="YA21" s="61" t="s">
        <v>357</v>
      </c>
      <c r="YB21" s="61" t="s">
        <v>357</v>
      </c>
      <c r="YC21" s="61" t="s">
        <v>357</v>
      </c>
      <c r="YD21" s="61" t="s">
        <v>357</v>
      </c>
      <c r="YE21" s="61" t="s">
        <v>357</v>
      </c>
      <c r="YF21" s="61" t="s">
        <v>357</v>
      </c>
      <c r="YG21" s="61" t="s">
        <v>357</v>
      </c>
      <c r="YH21" s="61" t="s">
        <v>357</v>
      </c>
      <c r="YI21" s="61" t="s">
        <v>357</v>
      </c>
      <c r="YJ21" s="61" t="s">
        <v>357</v>
      </c>
      <c r="YK21" s="61" t="s">
        <v>357</v>
      </c>
      <c r="YL21" s="61" t="s">
        <v>357</v>
      </c>
      <c r="YM21" s="61" t="s">
        <v>357</v>
      </c>
      <c r="YN21" s="61" t="s">
        <v>357</v>
      </c>
      <c r="YO21" s="61" t="s">
        <v>357</v>
      </c>
      <c r="YP21" s="61" t="s">
        <v>357</v>
      </c>
      <c r="YQ21" s="61" t="s">
        <v>357</v>
      </c>
      <c r="YR21" s="61" t="s">
        <v>357</v>
      </c>
      <c r="YS21" s="61" t="s">
        <v>357</v>
      </c>
      <c r="YT21" s="61" t="s">
        <v>357</v>
      </c>
      <c r="YU21" s="61" t="s">
        <v>357</v>
      </c>
      <c r="YV21" s="61" t="s">
        <v>357</v>
      </c>
      <c r="YW21" s="61" t="s">
        <v>357</v>
      </c>
      <c r="YX21" s="61" t="s">
        <v>357</v>
      </c>
      <c r="YY21" s="61" t="s">
        <v>357</v>
      </c>
      <c r="YZ21" s="61" t="s">
        <v>357</v>
      </c>
      <c r="ZA21" s="61" t="s">
        <v>357</v>
      </c>
      <c r="ZB21" s="61" t="s">
        <v>357</v>
      </c>
      <c r="ZC21" s="61" t="s">
        <v>357</v>
      </c>
      <c r="ZD21" s="61" t="s">
        <v>357</v>
      </c>
      <c r="ZE21" s="61" t="s">
        <v>357</v>
      </c>
      <c r="ZF21" s="61" t="s">
        <v>357</v>
      </c>
      <c r="ZG21" s="61" t="s">
        <v>357</v>
      </c>
      <c r="ZH21" s="61" t="s">
        <v>357</v>
      </c>
      <c r="ZI21" s="61" t="s">
        <v>357</v>
      </c>
      <c r="ZJ21" s="61" t="s">
        <v>357</v>
      </c>
      <c r="ZK21" s="61" t="s">
        <v>357</v>
      </c>
      <c r="ZL21" s="61" t="s">
        <v>357</v>
      </c>
      <c r="ZM21" s="61" t="s">
        <v>357</v>
      </c>
      <c r="ZN21" s="61" t="s">
        <v>357</v>
      </c>
      <c r="ZO21" s="61" t="s">
        <v>357</v>
      </c>
      <c r="ZP21" s="61" t="s">
        <v>357</v>
      </c>
      <c r="ZQ21" s="61" t="s">
        <v>357</v>
      </c>
      <c r="ZR21" s="61" t="s">
        <v>357</v>
      </c>
      <c r="ZS21" s="61" t="s">
        <v>357</v>
      </c>
      <c r="ZT21" s="61" t="s">
        <v>357</v>
      </c>
      <c r="ZU21" s="61" t="s">
        <v>357</v>
      </c>
      <c r="ZV21" s="61" t="s">
        <v>357</v>
      </c>
      <c r="ZW21" s="61" t="s">
        <v>357</v>
      </c>
      <c r="ZX21" s="61" t="s">
        <v>357</v>
      </c>
      <c r="ZY21" s="61" t="s">
        <v>357</v>
      </c>
      <c r="ZZ21" s="61" t="s">
        <v>357</v>
      </c>
      <c r="AAA21" s="61" t="s">
        <v>357</v>
      </c>
      <c r="AAB21" s="61" t="s">
        <v>357</v>
      </c>
      <c r="AAC21" s="61" t="s">
        <v>357</v>
      </c>
      <c r="AAD21" s="61" t="s">
        <v>357</v>
      </c>
      <c r="AAE21" s="61" t="s">
        <v>357</v>
      </c>
      <c r="AAF21" s="61" t="s">
        <v>357</v>
      </c>
      <c r="AAG21" s="61" t="s">
        <v>357</v>
      </c>
      <c r="AAH21" s="61" t="s">
        <v>357</v>
      </c>
      <c r="AAI21" s="49">
        <v>7988.9480000000003</v>
      </c>
      <c r="AAJ21" s="49">
        <v>7984.8270000000002</v>
      </c>
      <c r="AAK21" s="49">
        <v>7915.8509999999997</v>
      </c>
      <c r="AAL21" s="49">
        <v>7764.32</v>
      </c>
      <c r="AAM21" s="49">
        <v>7623.098</v>
      </c>
      <c r="AAN21" s="49">
        <v>7498.9049999999997</v>
      </c>
      <c r="AAO21" s="49">
        <v>7376.4769999999999</v>
      </c>
      <c r="AAP21" s="49">
        <v>7256.7610000000004</v>
      </c>
      <c r="AAQ21" s="49">
        <v>7136.66</v>
      </c>
      <c r="AAR21" s="49">
        <v>7017.3019999999997</v>
      </c>
      <c r="AAS21" s="49">
        <v>6896.3779999999997</v>
      </c>
      <c r="AAT21" s="49">
        <v>6776.9560000000001</v>
      </c>
      <c r="AAU21" s="49">
        <v>6655.2879999999996</v>
      </c>
      <c r="AAV21" s="49">
        <v>6535.5959999999995</v>
      </c>
      <c r="AAW21" s="49">
        <v>6412.71</v>
      </c>
      <c r="AAX21" s="49">
        <v>6292.174</v>
      </c>
      <c r="AAY21" s="49">
        <v>6168.1180000000004</v>
      </c>
      <c r="AAZ21" s="49">
        <v>6046.7280000000001</v>
      </c>
      <c r="ABA21" s="49">
        <v>5921.3459999999995</v>
      </c>
      <c r="ABB21" s="49">
        <v>5799.3509999999997</v>
      </c>
      <c r="ABC21" s="49">
        <v>5672.8890000000001</v>
      </c>
      <c r="ABD21" s="49">
        <v>5549.9030000000002</v>
      </c>
      <c r="ABE21" s="49">
        <v>5422.6620000000003</v>
      </c>
      <c r="ABF21" s="49">
        <v>5298.6170000000002</v>
      </c>
      <c r="ABG21" s="49">
        <v>5170.4449999999997</v>
      </c>
      <c r="ABH21" s="49">
        <v>5046.0079999999998</v>
      </c>
      <c r="ABI21" s="49">
        <v>4917.1719999999996</v>
      </c>
      <c r="ABJ21" s="49">
        <v>4792.125</v>
      </c>
      <c r="ABK21" s="49">
        <v>4662.6980000000003</v>
      </c>
      <c r="ABL21" s="49">
        <v>4537.0129999999999</v>
      </c>
      <c r="ABM21" s="49">
        <v>4406.8980000000001</v>
      </c>
      <c r="ABN21" s="49">
        <v>4280.6220000000003</v>
      </c>
      <c r="ABO21" s="49">
        <v>4149.4759999999997</v>
      </c>
      <c r="ABP21" s="49">
        <v>4022.471</v>
      </c>
      <c r="ABQ21" s="49">
        <v>3890.864</v>
      </c>
      <c r="ABR21" s="49">
        <v>3763.373</v>
      </c>
      <c r="ABS21" s="49">
        <v>3631.4830000000002</v>
      </c>
      <c r="ABT21" s="49">
        <v>3503.4409999999998</v>
      </c>
      <c r="ABU21" s="49">
        <v>3370.73</v>
      </c>
      <c r="ABV21" s="49">
        <v>3242.326</v>
      </c>
      <c r="ABW21" s="49">
        <v>3109.0259999999998</v>
      </c>
      <c r="ABX21" s="49">
        <v>2980.1129999999998</v>
      </c>
      <c r="ABY21" s="49">
        <v>2847.1010000000001</v>
      </c>
      <c r="ABZ21" s="49">
        <v>2717.7710000000002</v>
      </c>
      <c r="ACA21" s="49">
        <v>2583.9679999999998</v>
      </c>
      <c r="ACB21" s="49">
        <v>2454.1660000000002</v>
      </c>
      <c r="ACC21" s="49">
        <v>2320.181</v>
      </c>
      <c r="ACD21" s="49">
        <v>2190.0770000000002</v>
      </c>
      <c r="ACE21" s="49">
        <v>2055.692</v>
      </c>
      <c r="ACF21" s="49">
        <v>1925.6079999999999</v>
      </c>
      <c r="ACG21" s="49">
        <v>1790.73</v>
      </c>
      <c r="ACH21" s="49">
        <v>1659.8910000000001</v>
      </c>
      <c r="ACI21" s="49">
        <v>1524.51</v>
      </c>
      <c r="ACJ21" s="49">
        <v>1393.424</v>
      </c>
      <c r="ACK21" s="49">
        <v>1257.646</v>
      </c>
      <c r="ACL21" s="49">
        <v>1126.1969999999999</v>
      </c>
      <c r="ACM21" s="49">
        <v>990.30529999999999</v>
      </c>
      <c r="ACN21" s="49">
        <v>858.23069999999996</v>
      </c>
      <c r="ACO21" s="49">
        <v>721.73749999999995</v>
      </c>
      <c r="ACP21" s="49">
        <v>589.87189999999998</v>
      </c>
      <c r="ACQ21" s="49">
        <v>453.01510000000002</v>
      </c>
      <c r="ACR21" s="49">
        <v>320.46570000000003</v>
      </c>
      <c r="ACS21" s="49">
        <v>183.43039999999999</v>
      </c>
      <c r="ACT21" s="49">
        <v>50.665379999999999</v>
      </c>
      <c r="ACU21" s="49">
        <v>-90.879599999999996</v>
      </c>
      <c r="ACV21" s="49">
        <v>-201.649</v>
      </c>
      <c r="ACW21" s="49">
        <v>-184.35849999999999</v>
      </c>
      <c r="ACX21" s="49">
        <v>-181.45529999999999</v>
      </c>
      <c r="ACY21" s="62">
        <v>-270.9896</v>
      </c>
      <c r="ACZ21" s="62">
        <v>-270.03660000000002</v>
      </c>
      <c r="ADA21" s="62">
        <v>-270.67250000000001</v>
      </c>
      <c r="ADB21" s="62">
        <v>-270.53469999999999</v>
      </c>
      <c r="ADC21" s="62">
        <v>-269.779</v>
      </c>
      <c r="ADD21" s="62">
        <v>-268.04629999999997</v>
      </c>
      <c r="ADE21" s="62">
        <v>-265.74770000000001</v>
      </c>
      <c r="ADF21" s="62">
        <v>-263.81009999999998</v>
      </c>
      <c r="ADG21" s="62">
        <v>-261.40600000000001</v>
      </c>
      <c r="ADH21" s="62">
        <v>-258.92360000000002</v>
      </c>
      <c r="ADI21" s="62">
        <v>-255.82329999999999</v>
      </c>
      <c r="ADJ21" s="62">
        <v>-253.16300000000001</v>
      </c>
      <c r="ADK21" s="62">
        <v>-249.8329</v>
      </c>
      <c r="ADL21" s="62">
        <v>-246.47210000000001</v>
      </c>
      <c r="ADM21" s="62">
        <v>-242.89269999999999</v>
      </c>
      <c r="ADN21" s="62">
        <v>-239.35599999999999</v>
      </c>
      <c r="ADO21" s="62">
        <v>-235.26130000000001</v>
      </c>
      <c r="ADP21" s="62">
        <v>-231.4778</v>
      </c>
      <c r="ADQ21" s="62">
        <v>-227.29820000000001</v>
      </c>
      <c r="ADR21" s="62">
        <v>-223.18780000000001</v>
      </c>
      <c r="ADS21" s="62">
        <v>-218.7619</v>
      </c>
      <c r="ADT21" s="62">
        <v>-214.5692</v>
      </c>
      <c r="ADU21" s="62">
        <v>-209.98330000000001</v>
      </c>
      <c r="ADV21" s="62">
        <v>-205.56010000000001</v>
      </c>
      <c r="ADW21" s="62">
        <v>-200.82050000000001</v>
      </c>
      <c r="ADX21" s="62">
        <v>-196.374</v>
      </c>
      <c r="ADY21" s="62">
        <v>-191.3511</v>
      </c>
      <c r="ADZ21" s="62">
        <v>-186.7681</v>
      </c>
      <c r="AEA21" s="62">
        <v>-181.8852</v>
      </c>
      <c r="AEB21" s="62">
        <v>-177.11060000000001</v>
      </c>
      <c r="AEC21" s="62">
        <v>-171.8126</v>
      </c>
      <c r="AED21" s="62">
        <v>-167.21969999999999</v>
      </c>
      <c r="AEE21" s="62">
        <v>-162.15690000000001</v>
      </c>
      <c r="AEF21" s="62">
        <v>-157.24090000000001</v>
      </c>
      <c r="AEG21" s="62">
        <v>-151.9966</v>
      </c>
      <c r="AEH21" s="62">
        <v>-147.29390000000001</v>
      </c>
      <c r="AEI21" s="62">
        <v>-141.94049999999999</v>
      </c>
      <c r="AEJ21" s="62">
        <v>-136.98339999999999</v>
      </c>
      <c r="AEK21" s="62">
        <v>-131.7731</v>
      </c>
      <c r="AEL21" s="62">
        <v>-126.8419</v>
      </c>
      <c r="AEM21" s="62">
        <v>-121.4956</v>
      </c>
      <c r="AEN21" s="62">
        <v>-116.7102</v>
      </c>
      <c r="AEO21" s="62">
        <v>-111.36450000000001</v>
      </c>
      <c r="AEP21" s="62">
        <v>-106.43170000000001</v>
      </c>
      <c r="AEQ21" s="62">
        <v>-101.1142</v>
      </c>
      <c r="AER21" s="62">
        <v>-96.016599999999997</v>
      </c>
      <c r="AES21" s="62">
        <v>-90.720650000000006</v>
      </c>
      <c r="AET21" s="62">
        <v>-85.60615</v>
      </c>
      <c r="AEU21" s="62">
        <v>-80.268569999999997</v>
      </c>
      <c r="AEV21" s="62">
        <v>-75.334909999999994</v>
      </c>
      <c r="AEW21" s="62">
        <v>-69.81183</v>
      </c>
      <c r="AEX21" s="62">
        <v>-64.774270000000001</v>
      </c>
      <c r="AEY21" s="62">
        <v>-59.361159999999998</v>
      </c>
      <c r="AEZ21" s="62">
        <v>-54.289700000000003</v>
      </c>
      <c r="AFA21" s="62">
        <v>-48.842449999999999</v>
      </c>
      <c r="AFB21" s="62">
        <v>-43.785119999999999</v>
      </c>
      <c r="AFC21" s="62">
        <v>-38.344909999999999</v>
      </c>
      <c r="AFD21" s="62">
        <v>-33.241889999999998</v>
      </c>
      <c r="AFE21" s="62">
        <v>-27.765460000000001</v>
      </c>
      <c r="AFF21" s="62">
        <v>-22.697469999999999</v>
      </c>
      <c r="AFG21" s="62">
        <v>-17.180009999999999</v>
      </c>
      <c r="AFH21" s="62">
        <v>-12.075620000000001</v>
      </c>
      <c r="AFI21" s="62">
        <v>-6.5705640000000001</v>
      </c>
      <c r="AFJ21" s="62">
        <v>-1.475319</v>
      </c>
      <c r="AFK21" s="62">
        <v>4.310225</v>
      </c>
      <c r="AFL21" s="62">
        <v>8.0342450000000003</v>
      </c>
      <c r="AFM21" s="62">
        <v>7.3529549999999997</v>
      </c>
      <c r="AFN21" s="62">
        <v>6.9409169999999998</v>
      </c>
      <c r="AFO21" s="59">
        <v>300</v>
      </c>
      <c r="AFP21" s="59">
        <v>348.94600000000003</v>
      </c>
      <c r="AFQ21" s="59">
        <v>483.1601</v>
      </c>
      <c r="AFR21" s="59">
        <v>713.27139999999997</v>
      </c>
      <c r="AFS21" s="59">
        <v>796.29459999999995</v>
      </c>
      <c r="AFT21" s="59">
        <v>839.65319999999997</v>
      </c>
      <c r="AFU21" s="59">
        <v>872.21810000000005</v>
      </c>
      <c r="AFV21" s="59">
        <v>890.92679999999996</v>
      </c>
      <c r="AFW21" s="59">
        <v>915.23019999999997</v>
      </c>
      <c r="AFX21" s="59">
        <v>928.83130000000006</v>
      </c>
      <c r="AFY21" s="59">
        <v>948.91210000000001</v>
      </c>
      <c r="AFZ21" s="59">
        <v>959.65920000000006</v>
      </c>
      <c r="AGA21" s="59">
        <v>976.38350000000003</v>
      </c>
      <c r="AGB21" s="59">
        <v>985.5127</v>
      </c>
      <c r="AGC21" s="59">
        <v>999.43340000000001</v>
      </c>
      <c r="AGD21" s="59">
        <v>1007.099</v>
      </c>
      <c r="AGE21" s="59">
        <v>1018.583</v>
      </c>
      <c r="AGF21" s="59">
        <v>1024.873</v>
      </c>
      <c r="AGG21" s="59">
        <v>1034.261</v>
      </c>
      <c r="AGH21" s="59">
        <v>1039.4449999999999</v>
      </c>
      <c r="AGI21" s="59">
        <v>1047.028</v>
      </c>
      <c r="AGJ21" s="59">
        <v>1051.318</v>
      </c>
      <c r="AGK21" s="59">
        <v>1057.4000000000001</v>
      </c>
      <c r="AGL21" s="59">
        <v>1060.9580000000001</v>
      </c>
      <c r="AGM21" s="59">
        <v>1065.7909999999999</v>
      </c>
      <c r="AGN21" s="59">
        <v>1068.652</v>
      </c>
      <c r="AGO21" s="59">
        <v>1072.5350000000001</v>
      </c>
      <c r="AGP21" s="59">
        <v>1074.8720000000001</v>
      </c>
      <c r="AGQ21" s="59">
        <v>1077.9110000000001</v>
      </c>
      <c r="AGR21" s="59">
        <v>1079.845</v>
      </c>
      <c r="AGS21" s="59">
        <v>1082.289</v>
      </c>
      <c r="AGT21" s="59">
        <v>1083.8340000000001</v>
      </c>
      <c r="AGU21" s="59">
        <v>1085.7539999999999</v>
      </c>
      <c r="AGV21" s="59">
        <v>1087.0350000000001</v>
      </c>
      <c r="AGW21" s="59">
        <v>1088.539</v>
      </c>
      <c r="AGX21" s="59">
        <v>1089.557</v>
      </c>
      <c r="AGY21" s="59">
        <v>1090.75</v>
      </c>
      <c r="AGZ21" s="59">
        <v>1091.5940000000001</v>
      </c>
      <c r="AHA21" s="59">
        <v>1092.52</v>
      </c>
      <c r="AHB21" s="59">
        <v>1093.1990000000001</v>
      </c>
      <c r="AHC21" s="59">
        <v>1093.9290000000001</v>
      </c>
      <c r="AHD21" s="59">
        <v>1094.4749999999999</v>
      </c>
      <c r="AHE21" s="59">
        <v>1095.0440000000001</v>
      </c>
      <c r="AHF21" s="59">
        <v>1095.49</v>
      </c>
      <c r="AHG21" s="59">
        <v>1095.9380000000001</v>
      </c>
      <c r="AHH21" s="59">
        <v>1096.3</v>
      </c>
      <c r="AHI21" s="59">
        <v>1096.6469999999999</v>
      </c>
      <c r="AHJ21" s="59">
        <v>1096.9449999999999</v>
      </c>
      <c r="AHK21" s="59">
        <v>1097.2159999999999</v>
      </c>
      <c r="AHL21" s="59">
        <v>1097.4490000000001</v>
      </c>
      <c r="AHM21" s="59">
        <v>1097.6690000000001</v>
      </c>
      <c r="AHN21" s="59">
        <v>1097.8599999999999</v>
      </c>
      <c r="AHO21" s="59">
        <v>1098.027</v>
      </c>
      <c r="AHP21" s="59">
        <v>1098.183</v>
      </c>
      <c r="AHQ21" s="59">
        <v>1098.3130000000001</v>
      </c>
      <c r="AHR21" s="59">
        <v>1098.4390000000001</v>
      </c>
      <c r="AHS21" s="59">
        <v>1098.539</v>
      </c>
      <c r="AHT21" s="59">
        <v>1098.643</v>
      </c>
      <c r="AHU21" s="59">
        <v>1098.722</v>
      </c>
      <c r="AHV21" s="59">
        <v>1098.8040000000001</v>
      </c>
      <c r="AHW21" s="59">
        <v>1098.865</v>
      </c>
      <c r="AHX21" s="59">
        <v>1098.932</v>
      </c>
      <c r="AHY21" s="59">
        <v>1098.979</v>
      </c>
      <c r="AHZ21" s="59">
        <v>1099.0350000000001</v>
      </c>
      <c r="AIA21" s="59">
        <v>1099.069</v>
      </c>
      <c r="AIB21" s="59">
        <v>1099.136</v>
      </c>
      <c r="AIC21" s="59">
        <v>1099.3579999999999</v>
      </c>
      <c r="AID21" s="59">
        <v>1099.31</v>
      </c>
      <c r="AIE21" s="63">
        <v>1.487821E-8</v>
      </c>
      <c r="AIF21" s="47">
        <v>1.706871E-9</v>
      </c>
      <c r="AIG21" s="47">
        <v>1.533098E-9</v>
      </c>
      <c r="AIH21" s="47">
        <v>1.535107E-9</v>
      </c>
      <c r="AII21" s="47">
        <v>1.5444179999999999E-9</v>
      </c>
      <c r="AIJ21" s="47">
        <v>1.538454E-9</v>
      </c>
      <c r="AIK21" s="47">
        <v>1.537338E-9</v>
      </c>
      <c r="AIL21" s="47">
        <v>1.539846E-9</v>
      </c>
      <c r="AIM21" s="47">
        <v>1.545049E-9</v>
      </c>
      <c r="AIN21" s="47">
        <v>1.538162E-9</v>
      </c>
      <c r="AIO21" s="47">
        <v>1.54002E-9</v>
      </c>
      <c r="AIP21" s="47">
        <v>1.546323E-9</v>
      </c>
      <c r="AIQ21" s="47">
        <v>1.5391769999999999E-9</v>
      </c>
      <c r="AIR21" s="47">
        <v>1.5398489999999999E-9</v>
      </c>
      <c r="AIS21" s="47">
        <v>1.544598E-9</v>
      </c>
      <c r="AIT21" s="47">
        <v>1.540474E-9</v>
      </c>
      <c r="AIU21" s="47">
        <v>1.5357580000000001E-9</v>
      </c>
      <c r="AIV21" s="47">
        <v>1.541425E-9</v>
      </c>
      <c r="AIW21" s="47">
        <v>1.5443849999999999E-9</v>
      </c>
      <c r="AIX21" s="47">
        <v>1.5324119999999999E-9</v>
      </c>
      <c r="AIY21" s="47">
        <v>1.534507E-9</v>
      </c>
      <c r="AIZ21" s="47">
        <v>1.545736E-9</v>
      </c>
      <c r="AJA21" s="47">
        <v>1.5362290000000001E-9</v>
      </c>
      <c r="AJB21" s="47">
        <v>1.5365190000000001E-9</v>
      </c>
      <c r="AJC21" s="47">
        <v>1.5424860000000001E-9</v>
      </c>
      <c r="AJD21" s="47">
        <v>1.5407059999999999E-9</v>
      </c>
      <c r="AJE21" s="47">
        <v>1.541041E-9</v>
      </c>
      <c r="AJF21" s="47">
        <v>1.539855E-9</v>
      </c>
      <c r="AJG21" s="47">
        <v>1.545202E-9</v>
      </c>
      <c r="AJH21" s="47">
        <v>1.5404450000000001E-9</v>
      </c>
      <c r="AJI21" s="47">
        <v>1.538049E-9</v>
      </c>
      <c r="AJJ21" s="47">
        <v>1.546304E-9</v>
      </c>
      <c r="AJK21" s="47">
        <v>1.54086E-9</v>
      </c>
      <c r="AJL21" s="47">
        <v>1.5382959999999999E-9</v>
      </c>
      <c r="AJM21" s="47">
        <v>1.5376530000000001E-9</v>
      </c>
      <c r="AJN21" s="47">
        <v>1.5445800000000001E-9</v>
      </c>
      <c r="AJO21" s="47">
        <v>1.5356179999999999E-9</v>
      </c>
      <c r="AJP21" s="47">
        <v>1.534858E-9</v>
      </c>
      <c r="AJQ21" s="47">
        <v>1.544094E-9</v>
      </c>
      <c r="AJR21" s="47">
        <v>1.537588E-9</v>
      </c>
      <c r="AJS21" s="47">
        <v>1.5327610000000001E-9</v>
      </c>
      <c r="AJT21" s="47">
        <v>1.5434350000000001E-9</v>
      </c>
      <c r="AJU21" s="47">
        <v>1.5426410000000001E-9</v>
      </c>
      <c r="AJV21" s="47">
        <v>1.538819E-9</v>
      </c>
      <c r="AJW21" s="47">
        <v>1.5385540000000001E-9</v>
      </c>
      <c r="AJX21" s="47">
        <v>1.5462499999999999E-9</v>
      </c>
      <c r="AJY21" s="47">
        <v>1.54077E-9</v>
      </c>
      <c r="AJZ21" s="47">
        <v>1.540136E-9</v>
      </c>
      <c r="AKA21" s="47">
        <v>1.5454669999999999E-9</v>
      </c>
      <c r="AKB21" s="47">
        <v>1.539233E-9</v>
      </c>
      <c r="AKC21" s="47">
        <v>1.53761E-9</v>
      </c>
      <c r="AKD21" s="47">
        <v>1.541235E-9</v>
      </c>
      <c r="AKE21" s="47">
        <v>1.544247E-9</v>
      </c>
      <c r="AKF21" s="47">
        <v>1.5339500000000001E-9</v>
      </c>
      <c r="AKG21" s="47">
        <v>1.537008E-9</v>
      </c>
      <c r="AKH21" s="47">
        <v>1.54387E-9</v>
      </c>
      <c r="AKI21" s="47">
        <v>1.5349860000000001E-9</v>
      </c>
      <c r="AKJ21" s="47">
        <v>1.535187E-9</v>
      </c>
      <c r="AKK21" s="47">
        <v>1.543453E-9</v>
      </c>
      <c r="AKL21" s="47">
        <v>1.540749E-9</v>
      </c>
      <c r="AKM21" s="47">
        <v>1.537907E-9</v>
      </c>
      <c r="AKN21" s="47">
        <v>1.5403069999999999E-9</v>
      </c>
      <c r="AKO21" s="47">
        <v>1.5456259999999999E-9</v>
      </c>
      <c r="AKP21" s="47">
        <v>1.5397529999999999E-9</v>
      </c>
      <c r="AKQ21" s="47">
        <v>1.537006E-9</v>
      </c>
      <c r="AKR21" s="47">
        <v>1.7109840000000001E-9</v>
      </c>
      <c r="AKS21" s="441"/>
      <c r="AKT21" s="285">
        <f>P80_C3_LAMINAR_cpcambiado!$B$1*P80_C3_LAMINAR_cpcambiado!$B$3</f>
        <v>1.487864E-8</v>
      </c>
      <c r="AKU21" s="17">
        <f>P80_C3_LAMINAR_cpcambiado!$B$1*(P80_C3_LAMINAR_cpcambiado!$B$2)</f>
        <v>2.1255199999999999E-9</v>
      </c>
      <c r="AKV21" s="17">
        <f>P80_C3_LAMINAR_cpcambiado!$B$1*($D$2)</f>
        <v>2.3912100000000001E-9</v>
      </c>
      <c r="AKW21" s="17">
        <f>P80_C3_LAMINAR_cpcambiado!$B$1*($D$2)</f>
        <v>2.3912100000000001E-9</v>
      </c>
      <c r="AKX21" s="17">
        <f>P80_C3_LAMINAR_cpcambiado!$B$1*($D$2)</f>
        <v>2.3912100000000001E-9</v>
      </c>
      <c r="AKY21" s="17">
        <f>P80_C3_LAMINAR_cpcambiado!$B$1*($D$2)</f>
        <v>2.3912100000000001E-9</v>
      </c>
      <c r="AKZ21" s="17">
        <f>P80_C3_LAMINAR_cpcambiado!$B$1*($D$2)</f>
        <v>2.3912100000000001E-9</v>
      </c>
      <c r="ALA21" s="17">
        <f>P80_C3_LAMINAR_cpcambiado!$B$1*($D$2)</f>
        <v>2.3912100000000001E-9</v>
      </c>
      <c r="ALB21" s="17">
        <f>P80_C3_LAMINAR_cpcambiado!$B$1*($D$2)</f>
        <v>2.3912100000000001E-9</v>
      </c>
      <c r="ALC21" s="17">
        <f>P80_C3_LAMINAR_cpcambiado!$B$1*($D$2)</f>
        <v>2.3912100000000001E-9</v>
      </c>
      <c r="ALD21" s="17">
        <f>P80_C3_LAMINAR_cpcambiado!$B$1*($D$2)</f>
        <v>2.3912100000000001E-9</v>
      </c>
      <c r="ALE21" s="17">
        <f>P80_C3_LAMINAR_cpcambiado!$B$1*($D$2)</f>
        <v>2.3912100000000001E-9</v>
      </c>
      <c r="ALF21" s="17">
        <f>P80_C3_LAMINAR_cpcambiado!$B$1*($D$2)</f>
        <v>2.3912100000000001E-9</v>
      </c>
      <c r="ALG21" s="17">
        <f>P80_C3_LAMINAR_cpcambiado!$B$1*($D$2)</f>
        <v>2.3912100000000001E-9</v>
      </c>
      <c r="ALH21" s="17">
        <f>P80_C3_LAMINAR_cpcambiado!$B$1*($D$2)</f>
        <v>2.3912100000000001E-9</v>
      </c>
      <c r="ALI21" s="17">
        <f>P80_C3_LAMINAR_cpcambiado!$B$1*($D$2)</f>
        <v>2.3912100000000001E-9</v>
      </c>
      <c r="ALJ21" s="17">
        <f>P80_C3_LAMINAR_cpcambiado!$B$1*($D$2)</f>
        <v>2.3912100000000001E-9</v>
      </c>
      <c r="ALK21" s="17">
        <f>P80_C3_LAMINAR_cpcambiado!$B$1*($D$2)</f>
        <v>2.3912100000000001E-9</v>
      </c>
      <c r="ALL21" s="17">
        <f>P80_C3_LAMINAR_cpcambiado!$B$1*($D$2)</f>
        <v>2.3912100000000001E-9</v>
      </c>
      <c r="ALM21" s="17">
        <f>P80_C3_LAMINAR_cpcambiado!$B$1*($D$2)</f>
        <v>2.3912100000000001E-9</v>
      </c>
      <c r="ALN21" s="17">
        <f>P80_C3_LAMINAR_cpcambiado!$B$1*($D$2)</f>
        <v>2.3912100000000001E-9</v>
      </c>
      <c r="ALO21" s="17">
        <f>P80_C3_LAMINAR_cpcambiado!$B$1*($D$2)</f>
        <v>2.3912100000000001E-9</v>
      </c>
      <c r="ALP21" s="17">
        <f>P80_C3_LAMINAR_cpcambiado!$B$1*($D$2)</f>
        <v>2.3912100000000001E-9</v>
      </c>
      <c r="ALQ21" s="17">
        <f>P80_C3_LAMINAR_cpcambiado!$B$1*($D$2)</f>
        <v>2.3912100000000001E-9</v>
      </c>
      <c r="ALR21" s="17">
        <f>P80_C3_LAMINAR_cpcambiado!$B$1*($D$2)</f>
        <v>2.3912100000000001E-9</v>
      </c>
      <c r="ALS21" s="17">
        <f>P80_C3_LAMINAR_cpcambiado!$B$1*($D$2)</f>
        <v>2.3912100000000001E-9</v>
      </c>
      <c r="ALT21" s="17">
        <f>P80_C3_LAMINAR_cpcambiado!$B$1*($D$2)</f>
        <v>2.3912100000000001E-9</v>
      </c>
      <c r="ALU21" s="17">
        <f>P80_C3_LAMINAR_cpcambiado!$B$1*($D$2)</f>
        <v>2.3912100000000001E-9</v>
      </c>
      <c r="ALV21" s="17">
        <f>P80_C3_LAMINAR_cpcambiado!$B$1*($D$2)</f>
        <v>2.3912100000000001E-9</v>
      </c>
      <c r="ALW21" s="17">
        <f>P80_C3_LAMINAR_cpcambiado!$B$1*($D$2)</f>
        <v>2.3912100000000001E-9</v>
      </c>
      <c r="ALX21" s="17">
        <f>P80_C3_LAMINAR_cpcambiado!$B$1*($D$2)</f>
        <v>2.3912100000000001E-9</v>
      </c>
      <c r="ALY21" s="17">
        <f>P80_C3_LAMINAR_cpcambiado!$B$1*($D$2)</f>
        <v>2.3912100000000001E-9</v>
      </c>
      <c r="ALZ21" s="17">
        <f>P80_C3_LAMINAR_cpcambiado!$B$1*($D$2)</f>
        <v>2.3912100000000001E-9</v>
      </c>
      <c r="AMA21" s="17">
        <f>P80_C3_LAMINAR_cpcambiado!$B$1*($D$2)</f>
        <v>2.3912100000000001E-9</v>
      </c>
      <c r="AMB21" s="17">
        <f>P80_C3_LAMINAR_cpcambiado!$B$1*($D$2)</f>
        <v>2.3912100000000001E-9</v>
      </c>
      <c r="AMC21" s="17">
        <f>P80_C3_LAMINAR_cpcambiado!$B$1*($D$2)</f>
        <v>2.3912100000000001E-9</v>
      </c>
      <c r="AMD21" s="17">
        <f>P80_C3_LAMINAR_cpcambiado!$B$1*($D$2)</f>
        <v>2.3912100000000001E-9</v>
      </c>
      <c r="AME21" s="17">
        <f>P80_C3_LAMINAR_cpcambiado!$B$1*($D$2)</f>
        <v>2.3912100000000001E-9</v>
      </c>
      <c r="AMF21" s="17">
        <f>P80_C3_LAMINAR_cpcambiado!$B$1*($D$2)</f>
        <v>2.3912100000000001E-9</v>
      </c>
      <c r="AMG21" s="17">
        <f>P80_C3_LAMINAR_cpcambiado!$B$1*($D$2)</f>
        <v>2.3912100000000001E-9</v>
      </c>
      <c r="AMH21" s="17">
        <f>P80_C3_LAMINAR_cpcambiado!$B$1*($D$2)</f>
        <v>2.3912100000000001E-9</v>
      </c>
      <c r="AMI21" s="17">
        <f>P80_C3_LAMINAR_cpcambiado!$B$1*($D$2)</f>
        <v>2.3912100000000001E-9</v>
      </c>
      <c r="AMJ21" s="17">
        <f>P80_C3_LAMINAR_cpcambiado!$B$1*($D$2)</f>
        <v>2.3912100000000001E-9</v>
      </c>
      <c r="AMK21" s="17">
        <f>P80_C3_LAMINAR_cpcambiado!$B$1*($D$2)</f>
        <v>2.3912100000000001E-9</v>
      </c>
      <c r="AML21" s="17">
        <f>P80_C3_LAMINAR_cpcambiado!$B$1*($D$2)</f>
        <v>2.3912100000000001E-9</v>
      </c>
      <c r="AMM21" s="17">
        <f>P80_C3_LAMINAR_cpcambiado!$B$1*($D$2)</f>
        <v>2.3912100000000001E-9</v>
      </c>
      <c r="AMN21" s="17">
        <f>P80_C3_LAMINAR_cpcambiado!$B$1*($D$2)</f>
        <v>2.3912100000000001E-9</v>
      </c>
      <c r="AMO21" s="17">
        <f>P80_C3_LAMINAR_cpcambiado!$B$1*($D$2)</f>
        <v>2.3912100000000001E-9</v>
      </c>
      <c r="AMP21" s="17">
        <f>P80_C3_LAMINAR_cpcambiado!$B$1*($D$2)</f>
        <v>2.3912100000000001E-9</v>
      </c>
      <c r="AMQ21" s="17">
        <f>P80_C3_LAMINAR_cpcambiado!$B$1*($D$2)</f>
        <v>2.3912100000000001E-9</v>
      </c>
      <c r="AMR21" s="17">
        <f>P80_C3_LAMINAR_cpcambiado!$B$1*($D$2)</f>
        <v>2.3912100000000001E-9</v>
      </c>
      <c r="AMS21" s="17">
        <f>P80_C3_LAMINAR_cpcambiado!$B$1*($D$2)</f>
        <v>2.3912100000000001E-9</v>
      </c>
      <c r="AMT21" s="17">
        <f>P80_C3_LAMINAR_cpcambiado!$B$1*($D$2)</f>
        <v>2.3912100000000001E-9</v>
      </c>
      <c r="AMU21" s="17">
        <f>P80_C3_LAMINAR_cpcambiado!$B$1*($D$2)</f>
        <v>2.3912100000000001E-9</v>
      </c>
      <c r="AMV21" s="17">
        <f>P80_C3_LAMINAR_cpcambiado!$B$1*($D$2)</f>
        <v>2.3912100000000001E-9</v>
      </c>
      <c r="AMW21" s="17">
        <f>P80_C3_LAMINAR_cpcambiado!$B$1*($D$2)</f>
        <v>2.3912100000000001E-9</v>
      </c>
      <c r="AMX21" s="17">
        <f>P80_C3_LAMINAR_cpcambiado!$B$1*($D$2)</f>
        <v>2.3912100000000001E-9</v>
      </c>
      <c r="AMY21" s="17">
        <f>P80_C3_LAMINAR_cpcambiado!$B$1*($D$2)</f>
        <v>2.3912100000000001E-9</v>
      </c>
      <c r="AMZ21" s="17">
        <f>P80_C3_LAMINAR_cpcambiado!$B$1*($D$2)</f>
        <v>2.3912100000000001E-9</v>
      </c>
      <c r="ANA21" s="17">
        <f>P80_C3_LAMINAR_cpcambiado!$B$1*($D$2)</f>
        <v>2.3912100000000001E-9</v>
      </c>
      <c r="ANB21" s="17">
        <f>P80_C3_LAMINAR_cpcambiado!$B$1*($D$2)</f>
        <v>2.3912100000000001E-9</v>
      </c>
      <c r="ANC21" s="17">
        <f>P80_C3_LAMINAR_cpcambiado!$B$1*($D$2)</f>
        <v>2.3912100000000001E-9</v>
      </c>
      <c r="AND21" s="17">
        <f>P80_C3_LAMINAR_cpcambiado!$B$1*($D$2)</f>
        <v>2.3912100000000001E-9</v>
      </c>
      <c r="ANE21" s="17">
        <f>P80_C3_LAMINAR_cpcambiado!$B$1*($D$2)</f>
        <v>2.3912100000000001E-9</v>
      </c>
      <c r="ANF21" s="17">
        <f>P80_C3_LAMINAR_cpcambiado!$B$1*($D$2)</f>
        <v>2.3912100000000001E-9</v>
      </c>
      <c r="ANG21" s="17">
        <f>P80_C3_LAMINAR_cpcambiado!$B$1*($B$2)</f>
        <v>2.1255199999999999E-9</v>
      </c>
      <c r="ANH21" s="287">
        <f t="shared" si="79"/>
        <v>80.303690391057245</v>
      </c>
      <c r="ANI21" s="287">
        <f t="shared" si="79"/>
        <v>64.113900493892203</v>
      </c>
      <c r="ANJ21" s="287">
        <f t="shared" si="79"/>
        <v>64.197916535979687</v>
      </c>
      <c r="ANK21" s="287">
        <f t="shared" si="79"/>
        <v>64.587300989875416</v>
      </c>
      <c r="ANL21" s="287">
        <f t="shared" si="79"/>
        <v>64.337887513016426</v>
      </c>
      <c r="ANM21" s="287">
        <f t="shared" si="79"/>
        <v>64.29121658072691</v>
      </c>
      <c r="ANN21" s="287">
        <f t="shared" si="79"/>
        <v>64.396100718882906</v>
      </c>
      <c r="ANO21" s="287">
        <f t="shared" si="79"/>
        <v>64.613689303741623</v>
      </c>
      <c r="ANP21" s="287">
        <f t="shared" si="79"/>
        <v>64.325676122130631</v>
      </c>
      <c r="ANQ21" s="287">
        <f t="shared" si="79"/>
        <v>64.403377369616223</v>
      </c>
      <c r="ANR21" s="287">
        <f t="shared" si="79"/>
        <v>64.666967769455624</v>
      </c>
      <c r="ANS21" s="287">
        <f t="shared" si="79"/>
        <v>64.368123251408278</v>
      </c>
      <c r="ANT21" s="287">
        <f t="shared" si="79"/>
        <v>64.396226178378299</v>
      </c>
      <c r="ANU21" s="287">
        <f t="shared" si="79"/>
        <v>64.59482855959952</v>
      </c>
      <c r="ANV21" s="287">
        <f t="shared" si="79"/>
        <v>64.422363573253705</v>
      </c>
      <c r="ANW21" s="287">
        <f t="shared" si="79"/>
        <v>64.225141246481911</v>
      </c>
      <c r="ANX21" s="287">
        <f t="shared" si="127"/>
        <v>64.462134233296112</v>
      </c>
      <c r="ANY21" s="287">
        <f t="shared" si="127"/>
        <v>64.585920935425989</v>
      </c>
      <c r="ANZ21" s="287">
        <f t="shared" si="127"/>
        <v>64.085212089276965</v>
      </c>
      <c r="AOA21" s="287">
        <f t="shared" si="127"/>
        <v>64.172824636899307</v>
      </c>
      <c r="AOB21" s="287">
        <f t="shared" si="127"/>
        <v>64.642419528188654</v>
      </c>
      <c r="AOC21" s="287">
        <f t="shared" si="127"/>
        <v>64.244838387260003</v>
      </c>
      <c r="AOD21" s="287">
        <f t="shared" si="127"/>
        <v>64.256966138482198</v>
      </c>
      <c r="AOE21" s="287">
        <f t="shared" si="127"/>
        <v>64.506505074836596</v>
      </c>
      <c r="AOF21" s="287">
        <f t="shared" si="127"/>
        <v>64.432065774231447</v>
      </c>
      <c r="AOG21" s="287">
        <f t="shared" si="127"/>
        <v>64.446075417884657</v>
      </c>
      <c r="AOH21" s="287">
        <f t="shared" si="127"/>
        <v>64.396477097369115</v>
      </c>
      <c r="AOI21" s="287">
        <f t="shared" si="127"/>
        <v>64.620087738007115</v>
      </c>
      <c r="AOJ21" s="287">
        <f t="shared" si="127"/>
        <v>64.421150798131492</v>
      </c>
      <c r="AOK21" s="287">
        <f t="shared" si="127"/>
        <v>64.32095048113716</v>
      </c>
      <c r="AOL21" s="287">
        <f t="shared" si="127"/>
        <v>64.666173192651414</v>
      </c>
      <c r="AOM21" s="287">
        <f t="shared" si="127"/>
        <v>64.43850602832876</v>
      </c>
      <c r="AON21" s="287">
        <f t="shared" si="128"/>
        <v>64.331279979591912</v>
      </c>
      <c r="AOO21" s="287">
        <f t="shared" si="128"/>
        <v>64.304389827744117</v>
      </c>
      <c r="AOP21" s="287">
        <f t="shared" si="128"/>
        <v>64.594075802627131</v>
      </c>
      <c r="AOQ21" s="287">
        <f t="shared" si="128"/>
        <v>64.219286470029814</v>
      </c>
      <c r="AOR21" s="287">
        <f t="shared" si="128"/>
        <v>64.187503397861335</v>
      </c>
      <c r="AOS21" s="287">
        <f t="shared" si="128"/>
        <v>64.573751364372015</v>
      </c>
      <c r="AOT21" s="287">
        <f t="shared" si="128"/>
        <v>64.30167153867707</v>
      </c>
      <c r="AOU21" s="287">
        <f t="shared" si="128"/>
        <v>64.099807210575392</v>
      </c>
      <c r="AOV21" s="287">
        <f t="shared" si="128"/>
        <v>64.546192095215389</v>
      </c>
      <c r="AOW21" s="287">
        <f t="shared" si="128"/>
        <v>64.512987148765689</v>
      </c>
      <c r="AOX21" s="287">
        <f t="shared" si="128"/>
        <v>64.353151751623656</v>
      </c>
      <c r="AOY21" s="287">
        <f t="shared" si="128"/>
        <v>64.342069496196487</v>
      </c>
      <c r="AOZ21" s="287">
        <f t="shared" si="128"/>
        <v>64.663914921734175</v>
      </c>
      <c r="APA21" s="287">
        <f t="shared" si="128"/>
        <v>64.434742243466687</v>
      </c>
      <c r="APB21" s="287">
        <f t="shared" si="128"/>
        <v>64.408228470105087</v>
      </c>
      <c r="APC21" s="287">
        <f t="shared" si="128"/>
        <v>64.631169993434284</v>
      </c>
      <c r="APD21" s="287">
        <f t="shared" si="129"/>
        <v>64.370465161989117</v>
      </c>
      <c r="APE21" s="287">
        <f t="shared" si="129"/>
        <v>64.302591574976688</v>
      </c>
      <c r="APF21" s="287">
        <f t="shared" si="129"/>
        <v>64.454188465253992</v>
      </c>
      <c r="APG21" s="287">
        <f t="shared" si="129"/>
        <v>64.580149798637507</v>
      </c>
      <c r="APH21" s="287">
        <f t="shared" si="129"/>
        <v>64.149530990586356</v>
      </c>
      <c r="API21" s="287">
        <f t="shared" si="129"/>
        <v>64.277416036232708</v>
      </c>
      <c r="APJ21" s="287">
        <f t="shared" si="129"/>
        <v>64.564383722048674</v>
      </c>
      <c r="APK21" s="287">
        <f t="shared" si="129"/>
        <v>64.192856336331815</v>
      </c>
      <c r="APL21" s="287">
        <f t="shared" si="129"/>
        <v>64.201262122523744</v>
      </c>
      <c r="APM21" s="287">
        <f t="shared" si="129"/>
        <v>64.546944852187806</v>
      </c>
      <c r="APN21" s="287">
        <f t="shared" si="129"/>
        <v>64.433864026998876</v>
      </c>
      <c r="APO21" s="287">
        <f t="shared" si="129"/>
        <v>64.315012065021477</v>
      </c>
      <c r="APP21" s="287">
        <f t="shared" si="129"/>
        <v>64.415379661342996</v>
      </c>
      <c r="APQ21" s="287">
        <f t="shared" si="129"/>
        <v>64.637819346690577</v>
      </c>
      <c r="APR21" s="287">
        <f t="shared" si="129"/>
        <v>64.392211474525439</v>
      </c>
      <c r="APS21" s="287">
        <f t="shared" si="129"/>
        <v>64.277332396569093</v>
      </c>
      <c r="APT21" s="287">
        <f t="shared" si="130"/>
        <v>80.497195980277766</v>
      </c>
      <c r="APU21" s="284">
        <f t="shared" si="6"/>
        <v>1999.5464639241225</v>
      </c>
      <c r="APV21" s="284">
        <f t="shared" si="6"/>
        <v>3546.5291630597062</v>
      </c>
      <c r="APW21" s="284">
        <f t="shared" si="6"/>
        <v>3548.9128934723421</v>
      </c>
      <c r="APX21" s="284">
        <f t="shared" si="6"/>
        <v>3545.9507947859033</v>
      </c>
      <c r="APY21" s="284">
        <f t="shared" si="6"/>
        <v>3549.7225254160026</v>
      </c>
      <c r="APZ21" s="284">
        <f t="shared" si="6"/>
        <v>3544.9525554008223</v>
      </c>
      <c r="AQA21" s="284">
        <f t="shared" si="6"/>
        <v>3549.2930357434107</v>
      </c>
      <c r="AQB21" s="284">
        <f t="shared" si="6"/>
        <v>3545.3803722801422</v>
      </c>
      <c r="AQC21" s="284">
        <f t="shared" si="6"/>
        <v>3550.6605442432906</v>
      </c>
      <c r="AQD21" s="284">
        <f t="shared" si="6"/>
        <v>3544.0346100927982</v>
      </c>
      <c r="AQE21" s="284">
        <f t="shared" si="6"/>
        <v>3551.7039490467164</v>
      </c>
      <c r="AQF21" s="284">
        <f t="shared" si="6"/>
        <v>3546.7926280000502</v>
      </c>
      <c r="AQG21" s="284">
        <f t="shared" si="6"/>
        <v>3549.9784627866225</v>
      </c>
      <c r="AQH21" s="284">
        <f t="shared" si="6"/>
        <v>3549.1880679655901</v>
      </c>
      <c r="AQI21" s="284">
        <f t="shared" si="6"/>
        <v>3547.2614283145354</v>
      </c>
      <c r="AQJ21" s="284">
        <f t="shared" si="6"/>
        <v>3547.9021081377205</v>
      </c>
      <c r="AQK21" s="284">
        <f t="shared" si="94"/>
        <v>3545.371171917147</v>
      </c>
      <c r="AQL21" s="284">
        <f t="shared" si="94"/>
        <v>3547.251391554903</v>
      </c>
      <c r="AQM21" s="284">
        <f t="shared" si="94"/>
        <v>3548.2015381334131</v>
      </c>
      <c r="AQN21" s="284">
        <f t="shared" si="94"/>
        <v>3547.1702610812099</v>
      </c>
      <c r="AQO21" s="284">
        <f t="shared" si="94"/>
        <v>3546.8867226216021</v>
      </c>
      <c r="AQP21" s="284">
        <f t="shared" si="94"/>
        <v>3550.7805671605583</v>
      </c>
      <c r="AQQ21" s="284">
        <f t="shared" si="94"/>
        <v>3548.3303432153598</v>
      </c>
      <c r="AQR21" s="284">
        <f t="shared" si="94"/>
        <v>3546.990854002785</v>
      </c>
      <c r="AQS21" s="284">
        <f t="shared" si="94"/>
        <v>3547.4353988148259</v>
      </c>
      <c r="AQT21" s="284">
        <f t="shared" si="94"/>
        <v>3548.6364643841398</v>
      </c>
      <c r="AQU21" s="284">
        <f t="shared" si="94"/>
        <v>3547.4128161056537</v>
      </c>
      <c r="AQV21" s="284">
        <f t="shared" si="94"/>
        <v>3546.6613137281961</v>
      </c>
      <c r="AQW21" s="284">
        <f t="shared" si="94"/>
        <v>3549.9366429548222</v>
      </c>
      <c r="AQX21" s="284">
        <f t="shared" si="94"/>
        <v>3545.927793878413</v>
      </c>
      <c r="AQY21" s="284">
        <f t="shared" si="94"/>
        <v>3551.0147582186423</v>
      </c>
      <c r="AQZ21" s="284">
        <f t="shared" si="94"/>
        <v>3544.9291362950134</v>
      </c>
      <c r="ARA21" s="284">
        <f t="shared" si="95"/>
        <v>3549.084772981043</v>
      </c>
      <c r="ARB21" s="284">
        <f t="shared" si="95"/>
        <v>3546.3100271410708</v>
      </c>
      <c r="ARC21" s="284">
        <f t="shared" si="95"/>
        <v>3550.1988533002118</v>
      </c>
      <c r="ARD21" s="284">
        <f t="shared" si="95"/>
        <v>3547.4885100012129</v>
      </c>
      <c r="ARE21" s="284">
        <f t="shared" si="95"/>
        <v>3546.3321916519253</v>
      </c>
      <c r="ARF21" s="284">
        <f t="shared" si="95"/>
        <v>3548.4006005327847</v>
      </c>
      <c r="ARG21" s="284">
        <f t="shared" si="95"/>
        <v>3548.7155038662431</v>
      </c>
      <c r="ARH21" s="284">
        <f t="shared" si="95"/>
        <v>3547.2497187616309</v>
      </c>
      <c r="ARI21" s="284">
        <f t="shared" si="95"/>
        <v>3549.7053792849642</v>
      </c>
      <c r="ARJ21" s="284">
        <f t="shared" si="95"/>
        <v>3546.6462585887475</v>
      </c>
      <c r="ARK21" s="284">
        <f t="shared" si="95"/>
        <v>3545.3013327980398</v>
      </c>
      <c r="ARL21" s="284">
        <f t="shared" si="95"/>
        <v>3549.1311929943417</v>
      </c>
      <c r="ARM21" s="284">
        <f t="shared" si="95"/>
        <v>3551.7386595071112</v>
      </c>
      <c r="ARN21" s="284">
        <f t="shared" si="95"/>
        <v>3545.8621367424862</v>
      </c>
      <c r="ARO21" s="284">
        <f t="shared" si="95"/>
        <v>3545.5518335905253</v>
      </c>
      <c r="ARP21" s="284">
        <f t="shared" si="95"/>
        <v>3547.9995483458165</v>
      </c>
      <c r="ARQ21" s="284">
        <f t="shared" si="96"/>
        <v>3551.2485310784082</v>
      </c>
      <c r="ARR21" s="284">
        <f t="shared" si="96"/>
        <v>3548.1396447823486</v>
      </c>
      <c r="ARS21" s="284">
        <f t="shared" si="96"/>
        <v>3546.3907394164457</v>
      </c>
      <c r="ART21" s="284">
        <f t="shared" si="96"/>
        <v>3545.1461812220591</v>
      </c>
      <c r="ARU21" s="284">
        <f t="shared" si="96"/>
        <v>3548.5202052517348</v>
      </c>
      <c r="ARV21" s="284">
        <f t="shared" si="96"/>
        <v>3547.8715796605061</v>
      </c>
      <c r="ARW21" s="284">
        <f t="shared" si="96"/>
        <v>3548.9764596166792</v>
      </c>
      <c r="ARX21" s="284">
        <f t="shared" si="96"/>
        <v>3547.7825034187713</v>
      </c>
      <c r="ARY21" s="284">
        <f t="shared" si="96"/>
        <v>3544.6527072068111</v>
      </c>
      <c r="ARZ21" s="284">
        <f t="shared" si="96"/>
        <v>3554.2110479631651</v>
      </c>
      <c r="ASA21" s="284">
        <f t="shared" si="96"/>
        <v>3546.2556613597299</v>
      </c>
      <c r="ASB21" s="284">
        <f t="shared" si="96"/>
        <v>3546.8975957778698</v>
      </c>
      <c r="ASC21" s="284">
        <f t="shared" si="96"/>
        <v>3545.7835154587005</v>
      </c>
      <c r="ASD21" s="284">
        <f t="shared" si="96"/>
        <v>3547.5006377524346</v>
      </c>
      <c r="ASE21" s="284">
        <f t="shared" si="96"/>
        <v>3546.9126509173179</v>
      </c>
      <c r="ASF21" s="284">
        <f t="shared" si="96"/>
        <v>3548.3052513162788</v>
      </c>
      <c r="ASG21" s="284">
        <f t="shared" si="90"/>
        <v>1998.9823666679213</v>
      </c>
      <c r="ASH21" s="288">
        <f t="shared" ref="ASH21:ASV38" si="186">4*(ANH21/100)/APU21</f>
        <v>1.6064380966363892E-3</v>
      </c>
      <c r="ASI21" s="288">
        <f t="shared" si="186"/>
        <v>7.2311713843152558E-4</v>
      </c>
      <c r="ASJ21" s="288">
        <f t="shared" si="186"/>
        <v>7.2357838541556188E-4</v>
      </c>
      <c r="ASK21" s="288">
        <f t="shared" si="186"/>
        <v>7.2857526488914585E-4</v>
      </c>
      <c r="ASL21" s="288">
        <f t="shared" si="186"/>
        <v>7.2499061041934789E-4</v>
      </c>
      <c r="ASM21" s="288">
        <f t="shared" si="186"/>
        <v>7.254395152090559E-4</v>
      </c>
      <c r="ASN21" s="288">
        <f t="shared" si="186"/>
        <v>7.257343935299492E-4</v>
      </c>
      <c r="ASO21" s="288">
        <f t="shared" si="186"/>
        <v>7.2899020718825266E-4</v>
      </c>
      <c r="ASP21" s="288">
        <f t="shared" si="186"/>
        <v>7.2466151377294881E-4</v>
      </c>
      <c r="ASQ21" s="288">
        <f t="shared" si="186"/>
        <v>7.2689332306413181E-4</v>
      </c>
      <c r="ASR21" s="288">
        <f t="shared" si="186"/>
        <v>7.2829232049943066E-4</v>
      </c>
      <c r="ASS21" s="288">
        <f t="shared" si="186"/>
        <v>7.2593049554976546E-4</v>
      </c>
      <c r="AST21" s="288">
        <f t="shared" si="186"/>
        <v>7.2559568294202292E-4</v>
      </c>
      <c r="ASU21" s="288">
        <f t="shared" si="186"/>
        <v>7.2799555642173166E-4</v>
      </c>
      <c r="ASV21" s="288">
        <f t="shared" si="186"/>
        <v>7.2644618813859103E-4</v>
      </c>
      <c r="ASW21" s="288">
        <f t="shared" si="131"/>
        <v>7.2409146914364478E-4</v>
      </c>
      <c r="ASX21" s="288">
        <f t="shared" si="131"/>
        <v>7.2728220665751553E-4</v>
      </c>
      <c r="ASY21" s="288">
        <f t="shared" si="131"/>
        <v>7.2829257141671469E-4</v>
      </c>
      <c r="ASZ21" s="288">
        <f t="shared" si="131"/>
        <v>7.2245289790376442E-4</v>
      </c>
      <c r="ATA21" s="288">
        <f t="shared" si="131"/>
        <v>7.2365090946989214E-4</v>
      </c>
      <c r="ATB21" s="288">
        <f t="shared" si="131"/>
        <v>7.2900461259061192E-4</v>
      </c>
      <c r="ATC21" s="288">
        <f t="shared" si="131"/>
        <v>7.2372637139483367E-4</v>
      </c>
      <c r="ATD21" s="288">
        <f t="shared" si="131"/>
        <v>7.2436284024508292E-4</v>
      </c>
      <c r="ATE21" s="288">
        <f t="shared" si="131"/>
        <v>7.2745048104131305E-4</v>
      </c>
      <c r="ATF21" s="288">
        <f t="shared" si="131"/>
        <v>7.26519961950628E-4</v>
      </c>
      <c r="ATG21" s="288">
        <f t="shared" si="131"/>
        <v>7.2643198101239332E-4</v>
      </c>
      <c r="ATH21" s="288">
        <f t="shared" si="131"/>
        <v>7.2612329532105034E-4</v>
      </c>
      <c r="ATI21" s="288">
        <f t="shared" si="131"/>
        <v>7.2879908197469767E-4</v>
      </c>
      <c r="ATJ21" s="288">
        <f t="shared" si="131"/>
        <v>7.2588507657995788E-4</v>
      </c>
      <c r="ATK21" s="288">
        <f t="shared" si="131"/>
        <v>7.2557541179692361E-4</v>
      </c>
      <c r="ATL21" s="288">
        <f t="shared" si="131"/>
        <v>7.284247190804809E-4</v>
      </c>
      <c r="ATM21" s="288">
        <f t="shared" si="132"/>
        <v>7.2710628112218601E-4</v>
      </c>
      <c r="ATN21" s="288">
        <f t="shared" si="132"/>
        <v>7.2504641725485808E-4</v>
      </c>
      <c r="ATO21" s="288">
        <f t="shared" si="132"/>
        <v>7.2531041376080021E-4</v>
      </c>
      <c r="ATP21" s="288">
        <f t="shared" si="132"/>
        <v>7.2777980582785032E-4</v>
      </c>
      <c r="ATQ21" s="288">
        <f t="shared" si="132"/>
        <v>7.2410987422770099E-4</v>
      </c>
      <c r="ATR21" s="288">
        <f t="shared" si="132"/>
        <v>7.2398748824443321E-4</v>
      </c>
      <c r="ATS21" s="288">
        <f t="shared" si="132"/>
        <v>7.2791951793353216E-4</v>
      </c>
      <c r="ATT21" s="288">
        <f t="shared" si="132"/>
        <v>7.2478812650517512E-4</v>
      </c>
      <c r="ATU21" s="288">
        <f t="shared" si="132"/>
        <v>7.2281133038418362E-4</v>
      </c>
      <c r="ATV21" s="288">
        <f t="shared" si="132"/>
        <v>7.2734140102880614E-4</v>
      </c>
      <c r="ATW21" s="288">
        <f t="shared" si="132"/>
        <v>7.2759426731704754E-4</v>
      </c>
      <c r="ATX21" s="288">
        <f t="shared" si="132"/>
        <v>7.2606693435375272E-4</v>
      </c>
      <c r="ATY21" s="288">
        <f t="shared" si="132"/>
        <v>7.2515853596172276E-4</v>
      </c>
      <c r="ATZ21" s="288">
        <f t="shared" si="132"/>
        <v>7.2825082159291355E-4</v>
      </c>
      <c r="AUA21" s="288">
        <f t="shared" si="132"/>
        <v>7.2687250387756613E-4</v>
      </c>
      <c r="AUB21" s="288">
        <f t="shared" si="132"/>
        <v>7.2663699748966727E-4</v>
      </c>
      <c r="AUC21" s="288">
        <f t="shared" si="133"/>
        <v>7.2864913439537801E-4</v>
      </c>
      <c r="AUD21" s="288">
        <f t="shared" si="133"/>
        <v>7.2504601802613605E-4</v>
      </c>
      <c r="AUE21" s="288">
        <f t="shared" si="133"/>
        <v>7.2491613084660496E-4</v>
      </c>
      <c r="AUF21" s="288">
        <f t="shared" si="133"/>
        <v>7.2698349619376517E-4</v>
      </c>
      <c r="AUG21" s="288">
        <f t="shared" si="133"/>
        <v>7.2865993668420035E-4</v>
      </c>
      <c r="AUH21" s="288">
        <f t="shared" si="133"/>
        <v>7.2311304183243948E-4</v>
      </c>
      <c r="AUI21" s="288">
        <f t="shared" si="133"/>
        <v>7.2468706482756487E-4</v>
      </c>
      <c r="AUJ21" s="288">
        <f t="shared" si="133"/>
        <v>7.2769582392803137E-4</v>
      </c>
      <c r="AUK21" s="288">
        <f t="shared" si="133"/>
        <v>7.2375187909036996E-4</v>
      </c>
      <c r="AUL21" s="288">
        <f t="shared" si="133"/>
        <v>7.2448578098489522E-4</v>
      </c>
      <c r="AUM21" s="288">
        <f t="shared" si="133"/>
        <v>7.2642782300930771E-4</v>
      </c>
      <c r="AUN21" s="288">
        <f t="shared" si="133"/>
        <v>7.2678193768232937E-4</v>
      </c>
      <c r="AUO21" s="288">
        <f t="shared" si="133"/>
        <v>7.253100528369392E-4</v>
      </c>
      <c r="AUP21" s="288">
        <f t="shared" si="133"/>
        <v>7.2667019157270682E-4</v>
      </c>
      <c r="AUQ21" s="288">
        <f t="shared" si="133"/>
        <v>7.2882658465304984E-4</v>
      </c>
      <c r="AUR21" s="288">
        <f t="shared" si="133"/>
        <v>7.2617758385306783E-4</v>
      </c>
      <c r="AUS21" s="288">
        <f t="shared" si="134"/>
        <v>7.2459755115741279E-4</v>
      </c>
      <c r="AUT21" s="288">
        <f t="shared" si="15"/>
        <v>1.6107635029208895E-3</v>
      </c>
      <c r="AUU21" s="284">
        <f t="shared" ref="AUU21:AVI38" si="187">AT21/DJ21</f>
        <v>299.99997051936339</v>
      </c>
      <c r="AUV21" s="284">
        <f t="shared" si="187"/>
        <v>309.69444856660249</v>
      </c>
      <c r="AUW21" s="284">
        <f t="shared" si="187"/>
        <v>388.28630551430302</v>
      </c>
      <c r="AUX21" s="284">
        <f t="shared" si="187"/>
        <v>510.46103534112257</v>
      </c>
      <c r="AUY21" s="284">
        <f t="shared" si="187"/>
        <v>589.2782820962052</v>
      </c>
      <c r="AUZ21" s="284">
        <f t="shared" si="187"/>
        <v>642.31451520293444</v>
      </c>
      <c r="AVA21" s="284">
        <f t="shared" si="187"/>
        <v>687.6732722107123</v>
      </c>
      <c r="AVB21" s="284">
        <f t="shared" si="187"/>
        <v>726.21854422700437</v>
      </c>
      <c r="AVC21" s="284">
        <f t="shared" si="187"/>
        <v>762.22844083052939</v>
      </c>
      <c r="AVD21" s="284">
        <f t="shared" si="187"/>
        <v>793.87725995989877</v>
      </c>
      <c r="AVE21" s="284">
        <f t="shared" si="187"/>
        <v>823.9145993650111</v>
      </c>
      <c r="AVF21" s="284">
        <f t="shared" si="187"/>
        <v>850.08631581029283</v>
      </c>
      <c r="AVG21" s="284">
        <f t="shared" si="187"/>
        <v>875.26738273575529</v>
      </c>
      <c r="AVH21" s="284">
        <f t="shared" si="187"/>
        <v>896.69846697235971</v>
      </c>
      <c r="AVI21" s="284">
        <f t="shared" si="187"/>
        <v>917.84568661007097</v>
      </c>
      <c r="AVJ21" s="284">
        <f t="shared" si="135"/>
        <v>935.53530709863219</v>
      </c>
      <c r="AVK21" s="284">
        <f t="shared" si="135"/>
        <v>952.85694479686288</v>
      </c>
      <c r="AVL21" s="284">
        <f t="shared" si="135"/>
        <v>967.36026516036441</v>
      </c>
      <c r="AVM21" s="284">
        <f t="shared" si="135"/>
        <v>981.51983750367719</v>
      </c>
      <c r="AVN21" s="284">
        <f t="shared" si="135"/>
        <v>993.24720859639501</v>
      </c>
      <c r="AVO21" s="284">
        <f t="shared" si="135"/>
        <v>1004.7382516834115</v>
      </c>
      <c r="AVP21" s="284">
        <f t="shared" si="135"/>
        <v>1014.2242198114415</v>
      </c>
      <c r="AVQ21" s="284">
        <f t="shared" si="135"/>
        <v>1023.4107734985903</v>
      </c>
      <c r="AVR21" s="284">
        <f t="shared" si="135"/>
        <v>1031.2309368303781</v>
      </c>
      <c r="AVS21" s="284">
        <f t="shared" si="135"/>
        <v>1038.5860591772359</v>
      </c>
      <c r="AVT21" s="284">
        <f t="shared" si="135"/>
        <v>1044.7212292801216</v>
      </c>
      <c r="AVU21" s="284">
        <f t="shared" si="135"/>
        <v>1050.6778374983155</v>
      </c>
      <c r="AVV21" s="284">
        <f t="shared" si="135"/>
        <v>1055.6475136260876</v>
      </c>
      <c r="AVW21" s="284">
        <f t="shared" si="135"/>
        <v>1060.3265219982948</v>
      </c>
      <c r="AVX21" s="284">
        <f t="shared" si="135"/>
        <v>1064.334003601617</v>
      </c>
      <c r="AVY21" s="284">
        <f t="shared" si="135"/>
        <v>1068.1333078763146</v>
      </c>
      <c r="AVZ21" s="284">
        <f t="shared" si="136"/>
        <v>1071.357977801805</v>
      </c>
      <c r="AWA21" s="284">
        <f t="shared" si="136"/>
        <v>1074.3497172084988</v>
      </c>
      <c r="AWB21" s="284">
        <f t="shared" si="136"/>
        <v>1076.9271378064295</v>
      </c>
      <c r="AWC21" s="284">
        <f t="shared" si="136"/>
        <v>1079.3292121256004</v>
      </c>
      <c r="AWD21" s="284">
        <f t="shared" si="136"/>
        <v>1081.375625509454</v>
      </c>
      <c r="AWE21" s="284">
        <f t="shared" si="136"/>
        <v>1083.2839977419414</v>
      </c>
      <c r="AWF21" s="284">
        <f t="shared" si="136"/>
        <v>1084.9448161421449</v>
      </c>
      <c r="AWG21" s="284">
        <f t="shared" si="136"/>
        <v>1086.4457589771596</v>
      </c>
      <c r="AWH21" s="284">
        <f t="shared" si="136"/>
        <v>1087.7670916370164</v>
      </c>
      <c r="AWI21" s="284">
        <f t="shared" si="136"/>
        <v>1088.9512312474383</v>
      </c>
      <c r="AWJ21" s="284">
        <f t="shared" si="136"/>
        <v>1090.0126975007913</v>
      </c>
      <c r="AWK21" s="284">
        <f t="shared" si="136"/>
        <v>1090.9513356728953</v>
      </c>
      <c r="AWL21" s="284">
        <f t="shared" si="136"/>
        <v>1091.801769796363</v>
      </c>
      <c r="AWM21" s="284">
        <f t="shared" si="136"/>
        <v>1092.5518213001872</v>
      </c>
      <c r="AWN21" s="284">
        <f t="shared" si="136"/>
        <v>1093.2219547350733</v>
      </c>
      <c r="AWO21" s="284">
        <f t="shared" si="136"/>
        <v>1093.8100712912656</v>
      </c>
      <c r="AWP21" s="284">
        <f t="shared" si="137"/>
        <v>1094.3557051331768</v>
      </c>
      <c r="AWQ21" s="284">
        <f t="shared" si="137"/>
        <v>1094.8250804420602</v>
      </c>
      <c r="AWR21" s="284">
        <f t="shared" si="137"/>
        <v>1095.2585497815717</v>
      </c>
      <c r="AWS21" s="284">
        <f t="shared" si="137"/>
        <v>1095.6326470745987</v>
      </c>
      <c r="AWT21" s="284">
        <f t="shared" si="137"/>
        <v>1095.982723907915</v>
      </c>
      <c r="AWU21" s="284">
        <f t="shared" si="137"/>
        <v>1096.2749480264006</v>
      </c>
      <c r="AWV21" s="284">
        <f t="shared" si="137"/>
        <v>1096.5557416256995</v>
      </c>
      <c r="AWW21" s="284">
        <f t="shared" si="137"/>
        <v>1096.7886049732533</v>
      </c>
      <c r="AWX21" s="284">
        <f t="shared" si="137"/>
        <v>1097.0142349695109</v>
      </c>
      <c r="AWY21" s="284">
        <f t="shared" si="137"/>
        <v>1097.1900857512519</v>
      </c>
      <c r="AWZ21" s="284">
        <f t="shared" si="137"/>
        <v>1097.3791174489459</v>
      </c>
      <c r="AXA21" s="284">
        <f t="shared" si="137"/>
        <v>1097.5182420207982</v>
      </c>
      <c r="AXB21" s="284">
        <f t="shared" si="137"/>
        <v>1097.667570744446</v>
      </c>
      <c r="AXC21" s="284">
        <f t="shared" si="137"/>
        <v>1097.7748801798971</v>
      </c>
      <c r="AXD21" s="284">
        <f t="shared" si="137"/>
        <v>1097.8960232527413</v>
      </c>
      <c r="AXE21" s="284">
        <f t="shared" si="137"/>
        <v>1097.9816801469972</v>
      </c>
      <c r="AXF21" s="284">
        <f t="shared" si="138"/>
        <v>1098.0837109080683</v>
      </c>
      <c r="AXG21" s="284">
        <f t="shared" si="20"/>
        <v>1098.1352508480174</v>
      </c>
      <c r="AXH21" s="284">
        <f t="shared" si="20"/>
        <v>1098.2997253408339</v>
      </c>
      <c r="AXI21" s="284">
        <f t="shared" si="20"/>
        <v>1098.5783709862587</v>
      </c>
      <c r="AXJ21" s="284">
        <f t="shared" si="20"/>
        <v>1098.7934485240085</v>
      </c>
      <c r="AXK21" s="234">
        <f t="shared" ref="AXK21:AZV21" si="188">-NP21/(AKU21*($B$21-AVERAGE(AUV21:AUW21)))</f>
        <v>1718841.7645996558</v>
      </c>
      <c r="AXL21" s="111">
        <f t="shared" si="188"/>
        <v>2701057.7939193738</v>
      </c>
      <c r="AXM21" s="111">
        <f t="shared" si="188"/>
        <v>2117768.4085933655</v>
      </c>
      <c r="AXN21" s="111">
        <f t="shared" si="188"/>
        <v>1629370.4058679878</v>
      </c>
      <c r="AXO21" s="111">
        <f t="shared" si="188"/>
        <v>1585680.0116686048</v>
      </c>
      <c r="AXP21" s="111">
        <f t="shared" si="188"/>
        <v>1523064.4401388569</v>
      </c>
      <c r="AXQ21" s="111">
        <f t="shared" si="188"/>
        <v>1595008.8556504711</v>
      </c>
      <c r="AXR21" s="111">
        <f t="shared" si="188"/>
        <v>1537926.0775914991</v>
      </c>
      <c r="AXS21" s="111">
        <f t="shared" si="188"/>
        <v>1646481.6514233248</v>
      </c>
      <c r="AXT21" s="111">
        <f t="shared" si="188"/>
        <v>1579537.7953115264</v>
      </c>
      <c r="AXU21" s="111">
        <f t="shared" si="188"/>
        <v>1708092.0703309197</v>
      </c>
      <c r="AXV21" s="111">
        <f t="shared" si="188"/>
        <v>1620294.4197414389</v>
      </c>
      <c r="AXW21" s="111">
        <f t="shared" si="188"/>
        <v>1763706.2374810332</v>
      </c>
      <c r="AXX21" s="111">
        <f t="shared" si="188"/>
        <v>1660244.1192371345</v>
      </c>
      <c r="AXY21" s="111">
        <f t="shared" si="188"/>
        <v>1800013.9386744881</v>
      </c>
      <c r="AXZ21" s="111">
        <f t="shared" si="188"/>
        <v>1684008.5518343723</v>
      </c>
      <c r="AYA21" s="111">
        <f t="shared" si="188"/>
        <v>1835901.0255384801</v>
      </c>
      <c r="AYB21" s="111">
        <f t="shared" si="188"/>
        <v>1708649.4304371779</v>
      </c>
      <c r="AYC21" s="111">
        <f t="shared" si="188"/>
        <v>1856429.6532603342</v>
      </c>
      <c r="AYD21" s="111">
        <f t="shared" si="188"/>
        <v>1728208.2762510332</v>
      </c>
      <c r="AYE21" s="111">
        <f t="shared" si="188"/>
        <v>1863475.0409538529</v>
      </c>
      <c r="AYF21" s="111">
        <f t="shared" si="188"/>
        <v>1742969.022128619</v>
      </c>
      <c r="AYG21" s="111">
        <f t="shared" si="188"/>
        <v>1866766.8444836477</v>
      </c>
      <c r="AYH21" s="111">
        <f t="shared" si="188"/>
        <v>1750050.305756354</v>
      </c>
      <c r="AYI21" s="111">
        <f t="shared" si="188"/>
        <v>1864476.9873343047</v>
      </c>
      <c r="AYJ21" s="111">
        <f t="shared" si="188"/>
        <v>1755050.2073042621</v>
      </c>
      <c r="AYK21" s="111">
        <f t="shared" si="188"/>
        <v>1865196.3456410256</v>
      </c>
      <c r="AYL21" s="111">
        <f t="shared" si="188"/>
        <v>1755810.1717044057</v>
      </c>
      <c r="AYM21" s="111">
        <f t="shared" si="188"/>
        <v>1853606.8139645935</v>
      </c>
      <c r="AYN21" s="111">
        <f t="shared" si="188"/>
        <v>1757476.5519587405</v>
      </c>
      <c r="AYO21" s="111">
        <f t="shared" si="188"/>
        <v>1842078.8341169383</v>
      </c>
      <c r="AYP21" s="111">
        <f t="shared" si="188"/>
        <v>1744025.0496772698</v>
      </c>
      <c r="AYQ21" s="111">
        <f t="shared" si="188"/>
        <v>1818593.2985156162</v>
      </c>
      <c r="AYR21" s="111">
        <f t="shared" si="188"/>
        <v>1731822.3729899491</v>
      </c>
      <c r="AYS21" s="111">
        <f t="shared" si="188"/>
        <v>1792705.4860032154</v>
      </c>
      <c r="AYT21" s="111">
        <f t="shared" si="188"/>
        <v>1717909.5593099007</v>
      </c>
      <c r="AYU21" s="111">
        <f t="shared" si="188"/>
        <v>1756931.0343230669</v>
      </c>
      <c r="AYV21" s="111">
        <f t="shared" si="188"/>
        <v>1689631.1010753745</v>
      </c>
      <c r="AYW21" s="111">
        <f t="shared" si="188"/>
        <v>1718567.0893332365</v>
      </c>
      <c r="AYX21" s="111">
        <f t="shared" si="188"/>
        <v>1655540.0652895502</v>
      </c>
      <c r="AYY21" s="111">
        <f t="shared" si="188"/>
        <v>1672471.0481824034</v>
      </c>
      <c r="AYZ21" s="111">
        <f t="shared" si="188"/>
        <v>1612389.7574590014</v>
      </c>
      <c r="AZA21" s="111">
        <f t="shared" si="188"/>
        <v>1617885.3797642756</v>
      </c>
      <c r="AZB21" s="111">
        <f t="shared" si="188"/>
        <v>1560634.7586560708</v>
      </c>
      <c r="AZC21" s="111">
        <f t="shared" si="188"/>
        <v>1558915.4003864604</v>
      </c>
      <c r="AZD21" s="111">
        <f t="shared" si="188"/>
        <v>1498855.378332176</v>
      </c>
      <c r="AZE21" s="111">
        <f t="shared" si="188"/>
        <v>1481476.5439013026</v>
      </c>
      <c r="AZF21" s="111">
        <f t="shared" si="188"/>
        <v>1434650.1413082762</v>
      </c>
      <c r="AZG21" s="111">
        <f t="shared" si="188"/>
        <v>1406635.7817519822</v>
      </c>
      <c r="AZH21" s="111">
        <f t="shared" si="188"/>
        <v>1355929.2613087106</v>
      </c>
      <c r="AZI21" s="111">
        <f t="shared" si="188"/>
        <v>1317180.2988657744</v>
      </c>
      <c r="AZJ21" s="111">
        <f t="shared" si="188"/>
        <v>1267416.7920127795</v>
      </c>
      <c r="AZK21" s="111">
        <f t="shared" si="188"/>
        <v>1222695.7312307514</v>
      </c>
      <c r="AZL21" s="111">
        <f t="shared" si="188"/>
        <v>1175093.1563444471</v>
      </c>
      <c r="AZM21" s="111">
        <f t="shared" si="188"/>
        <v>1121735.4748022514</v>
      </c>
      <c r="AZN21" s="111">
        <f t="shared" si="188"/>
        <v>1075438.2516716069</v>
      </c>
      <c r="AZO21" s="111">
        <f t="shared" si="188"/>
        <v>1015901.5838363264</v>
      </c>
      <c r="AZP21" s="111">
        <f t="shared" si="188"/>
        <v>973017.21062682592</v>
      </c>
      <c r="AZQ21" s="111">
        <f t="shared" si="188"/>
        <v>910398.62134107598</v>
      </c>
      <c r="AZR21" s="111">
        <f t="shared" si="188"/>
        <v>869900.33283451211</v>
      </c>
      <c r="AZS21" s="111">
        <f t="shared" si="188"/>
        <v>808819.32388456538</v>
      </c>
      <c r="AZT21" s="111">
        <f t="shared" si="188"/>
        <v>768661.55622063985</v>
      </c>
      <c r="AZU21" s="111">
        <f t="shared" si="188"/>
        <v>714403.80318001728</v>
      </c>
      <c r="AZV21" s="111">
        <f t="shared" si="188"/>
        <v>654341.4464760191</v>
      </c>
      <c r="AZW21" s="111">
        <f>-QB21/(ANG21*($B$21-AVERAGE(AXH21:AXI21)))</f>
        <v>307482.19867989374</v>
      </c>
      <c r="AZX21" s="284">
        <f t="shared" ref="AZX21:BCI21" si="189">-NP21/(SS21*($B$21-AVERAGE(AUU21:AUV21)))</f>
        <v>811.89396224298343</v>
      </c>
      <c r="AZY21" s="110">
        <f t="shared" si="189"/>
        <v>659.80632421844439</v>
      </c>
      <c r="AZZ21" s="110">
        <f t="shared" si="189"/>
        <v>504.5649625957966</v>
      </c>
      <c r="BAA21" s="110">
        <f t="shared" si="189"/>
        <v>404.43574835015602</v>
      </c>
      <c r="BAB21" s="110">
        <f t="shared" si="189"/>
        <v>401.31785589318707</v>
      </c>
      <c r="BAC21" s="110">
        <f t="shared" si="189"/>
        <v>388.20830302208481</v>
      </c>
      <c r="BAD21" s="110">
        <f t="shared" si="189"/>
        <v>406.76744491860921</v>
      </c>
      <c r="BAE21" s="110">
        <f t="shared" si="189"/>
        <v>392.53640603680674</v>
      </c>
      <c r="BAF21" s="110">
        <f t="shared" si="189"/>
        <v>419.28703605726866</v>
      </c>
      <c r="BAG21" s="110">
        <f t="shared" si="189"/>
        <v>402.66027208823277</v>
      </c>
      <c r="BAH21" s="110">
        <f t="shared" si="189"/>
        <v>433.9699228663174</v>
      </c>
      <c r="BAI21" s="110">
        <f t="shared" si="189"/>
        <v>411.97082219377324</v>
      </c>
      <c r="BAJ21" s="110">
        <f t="shared" si="189"/>
        <v>447.40079311373876</v>
      </c>
      <c r="BAK21" s="110">
        <f t="shared" si="189"/>
        <v>420.64978708617986</v>
      </c>
      <c r="BAL21" s="110">
        <f t="shared" si="189"/>
        <v>456.18242187765395</v>
      </c>
      <c r="BAM21" s="110">
        <f t="shared" si="189"/>
        <v>426.17249099856838</v>
      </c>
      <c r="BAN21" s="110">
        <f t="shared" si="189"/>
        <v>464.78026990316334</v>
      </c>
      <c r="BAO21" s="110">
        <f t="shared" si="189"/>
        <v>432.02791168231943</v>
      </c>
      <c r="BAP21" s="110">
        <f t="shared" si="189"/>
        <v>469.26797051687652</v>
      </c>
      <c r="BAQ21" s="110">
        <f t="shared" si="189"/>
        <v>436.61638507961749</v>
      </c>
      <c r="BAR21" s="110">
        <f t="shared" si="189"/>
        <v>471.19436097680313</v>
      </c>
      <c r="BAS21" s="110">
        <f t="shared" si="189"/>
        <v>439.45377912162246</v>
      </c>
      <c r="BAT21" s="110">
        <f t="shared" si="189"/>
        <v>471.17313278771707</v>
      </c>
      <c r="BAU21" s="110">
        <f t="shared" si="189"/>
        <v>442.26228652709869</v>
      </c>
      <c r="BAV21" s="110">
        <f t="shared" si="189"/>
        <v>471.12305735726858</v>
      </c>
      <c r="BAW21" s="110">
        <f t="shared" si="189"/>
        <v>442.9090443280549</v>
      </c>
      <c r="BAX21" s="110">
        <f t="shared" si="189"/>
        <v>471.6330781853257</v>
      </c>
      <c r="BAY21" s="110">
        <f t="shared" si="189"/>
        <v>443.8813756588039</v>
      </c>
      <c r="BAZ21" s="110">
        <f t="shared" si="189"/>
        <v>468.04592530585546</v>
      </c>
      <c r="BBA21" s="110">
        <f t="shared" si="189"/>
        <v>444.08237527908796</v>
      </c>
      <c r="BBB21" s="110">
        <f t="shared" si="189"/>
        <v>465.4532746282199</v>
      </c>
      <c r="BBC21" s="110">
        <f t="shared" si="189"/>
        <v>441.51167659426659</v>
      </c>
      <c r="BBD21" s="110">
        <f t="shared" si="189"/>
        <v>460.04352101252874</v>
      </c>
      <c r="BBE21" s="110">
        <f t="shared" si="189"/>
        <v>438.68290903774039</v>
      </c>
      <c r="BBF21" s="110">
        <f t="shared" si="189"/>
        <v>454.13853595736595</v>
      </c>
      <c r="BBG21" s="110">
        <f t="shared" si="189"/>
        <v>435.35301100274006</v>
      </c>
      <c r="BBH21" s="110">
        <f t="shared" si="189"/>
        <v>446.11928628913165</v>
      </c>
      <c r="BBI21" s="110">
        <f t="shared" si="189"/>
        <v>429.19381966749819</v>
      </c>
      <c r="BBJ21" s="110">
        <f t="shared" si="189"/>
        <v>437.22625459446675</v>
      </c>
      <c r="BBK21" s="110">
        <f t="shared" si="189"/>
        <v>421.69485642357699</v>
      </c>
      <c r="BBL21" s="110">
        <f t="shared" si="189"/>
        <v>426.36014963307269</v>
      </c>
      <c r="BBM21" s="110">
        <f t="shared" si="189"/>
        <v>411.89652186654166</v>
      </c>
      <c r="BBN21" s="110">
        <f t="shared" si="189"/>
        <v>413.99811612745754</v>
      </c>
      <c r="BBO21" s="110">
        <f t="shared" si="189"/>
        <v>399.81049278223685</v>
      </c>
      <c r="BBP21" s="110">
        <f t="shared" si="189"/>
        <v>400.09583798942271</v>
      </c>
      <c r="BBQ21" s="110">
        <f t="shared" si="189"/>
        <v>385.74963520690494</v>
      </c>
      <c r="BBR21" s="110">
        <f t="shared" si="189"/>
        <v>382.00311044020896</v>
      </c>
      <c r="BBS21" s="110">
        <f t="shared" si="189"/>
        <v>370.6119635588679</v>
      </c>
      <c r="BBT21" s="110">
        <f t="shared" si="189"/>
        <v>363.83895611031272</v>
      </c>
      <c r="BBU21" s="110">
        <f t="shared" si="189"/>
        <v>351.77005310458333</v>
      </c>
      <c r="BBV21" s="110">
        <f t="shared" si="189"/>
        <v>342.96228187159039</v>
      </c>
      <c r="BBW21" s="110">
        <f t="shared" si="189"/>
        <v>331.04811558026927</v>
      </c>
      <c r="BBX21" s="110">
        <f t="shared" si="189"/>
        <v>319.87804305325977</v>
      </c>
      <c r="BBY21" s="110">
        <f t="shared" si="189"/>
        <v>308.39435568669649</v>
      </c>
      <c r="BBZ21" s="110">
        <f t="shared" si="189"/>
        <v>295.59628213774363</v>
      </c>
      <c r="BCA21" s="110">
        <f t="shared" si="189"/>
        <v>284.04536106349002</v>
      </c>
      <c r="BCB21" s="110">
        <f t="shared" si="189"/>
        <v>269.28326685803268</v>
      </c>
      <c r="BCC21" s="110">
        <f t="shared" si="189"/>
        <v>258.28864398117747</v>
      </c>
      <c r="BCD21" s="110">
        <f t="shared" si="189"/>
        <v>243.03561798471893</v>
      </c>
      <c r="BCE21" s="110">
        <f t="shared" si="189"/>
        <v>232.96290155172585</v>
      </c>
      <c r="BCF21" s="110">
        <f t="shared" si="189"/>
        <v>217.21072472690426</v>
      </c>
      <c r="BCG21" s="110">
        <f t="shared" si="189"/>
        <v>206.81165850876081</v>
      </c>
      <c r="BCH21" s="110">
        <f t="shared" si="189"/>
        <v>193.55427134354437</v>
      </c>
      <c r="BCI21" s="110">
        <f t="shared" si="189"/>
        <v>173.87407016256631</v>
      </c>
      <c r="BCJ21" s="110">
        <f>-QB21/(VE21*($B$21-AVERAGE(AXG21:AXH21)))</f>
        <v>134.7001497352027</v>
      </c>
      <c r="BCK21" s="284">
        <f t="shared" ref="BCK21:BEV21" si="190">-NP21/(SS21*($B$21-300))</f>
        <v>806.97468704089056</v>
      </c>
      <c r="BCL21" s="110">
        <f t="shared" si="190"/>
        <v>619.40112347202341</v>
      </c>
      <c r="BCM21" s="110">
        <f t="shared" si="190"/>
        <v>410.3540620556019</v>
      </c>
      <c r="BCN21" s="110">
        <f t="shared" si="190"/>
        <v>278.11547033280488</v>
      </c>
      <c r="BCO21" s="110">
        <f t="shared" si="190"/>
        <v>242.89943888714268</v>
      </c>
      <c r="BCP21" s="110">
        <f t="shared" si="190"/>
        <v>211.0912279103984</v>
      </c>
      <c r="BCQ21" s="110">
        <f t="shared" si="190"/>
        <v>199.85201078577441</v>
      </c>
      <c r="BCR21" s="110">
        <f t="shared" si="190"/>
        <v>174.56903949385622</v>
      </c>
      <c r="BCS21" s="110">
        <f t="shared" si="190"/>
        <v>168.73533265609589</v>
      </c>
      <c r="BCT21" s="110">
        <f t="shared" si="190"/>
        <v>146.52005521013493</v>
      </c>
      <c r="BCU21" s="110">
        <f t="shared" si="190"/>
        <v>142.66736391820436</v>
      </c>
      <c r="BCV21" s="110">
        <f t="shared" si="190"/>
        <v>122.21276691326128</v>
      </c>
      <c r="BCW21" s="110">
        <f t="shared" si="190"/>
        <v>119.68926145022162</v>
      </c>
      <c r="BCX21" s="110">
        <f t="shared" si="190"/>
        <v>101.33869982917111</v>
      </c>
      <c r="BCY21" s="110">
        <f t="shared" si="190"/>
        <v>98.825936099243521</v>
      </c>
      <c r="BCZ21" s="110">
        <f t="shared" si="190"/>
        <v>82.999156390094555</v>
      </c>
      <c r="BDA21" s="110">
        <f t="shared" si="190"/>
        <v>81.273450418962526</v>
      </c>
      <c r="BDB21" s="110">
        <f t="shared" si="190"/>
        <v>67.806753017457808</v>
      </c>
      <c r="BDC21" s="110">
        <f t="shared" si="190"/>
        <v>66.059131981337728</v>
      </c>
      <c r="BDD21" s="110">
        <f t="shared" si="190"/>
        <v>55.126786291346093</v>
      </c>
      <c r="BDE21" s="110">
        <f t="shared" si="190"/>
        <v>53.314914098001601</v>
      </c>
      <c r="BDF21" s="110">
        <f t="shared" si="190"/>
        <v>44.594947366883758</v>
      </c>
      <c r="BDG21" s="110">
        <f t="shared" si="190"/>
        <v>42.805575450602682</v>
      </c>
      <c r="BDH21" s="110">
        <f t="shared" si="190"/>
        <v>35.984395632899449</v>
      </c>
      <c r="BDI21" s="110">
        <f t="shared" si="190"/>
        <v>34.360391895799701</v>
      </c>
      <c r="BDJ21" s="110">
        <f t="shared" si="190"/>
        <v>28.955437105615619</v>
      </c>
      <c r="BDK21" s="110">
        <f t="shared" si="190"/>
        <v>27.612539373204633</v>
      </c>
      <c r="BDL21" s="110">
        <f t="shared" si="190"/>
        <v>23.310975411316747</v>
      </c>
      <c r="BDM21" s="110">
        <f t="shared" si="190"/>
        <v>22.038958754778736</v>
      </c>
      <c r="BDN21" s="110">
        <f t="shared" si="190"/>
        <v>18.743797954914331</v>
      </c>
      <c r="BDO21" s="110">
        <f t="shared" si="190"/>
        <v>17.602487015414273</v>
      </c>
      <c r="BDP21" s="110">
        <f t="shared" si="190"/>
        <v>14.981679126355044</v>
      </c>
      <c r="BDQ21" s="110">
        <f t="shared" si="190"/>
        <v>14.009229483585136</v>
      </c>
      <c r="BDR21" s="110">
        <f t="shared" si="190"/>
        <v>11.993494789841286</v>
      </c>
      <c r="BDS21" s="110">
        <f t="shared" si="190"/>
        <v>11.153404691639601</v>
      </c>
      <c r="BDT21" s="110">
        <f t="shared" si="190"/>
        <v>9.6159621421725632</v>
      </c>
      <c r="BDU21" s="110">
        <f t="shared" si="190"/>
        <v>8.8585867966191127</v>
      </c>
      <c r="BDV21" s="110">
        <f t="shared" si="190"/>
        <v>7.6743677143976106</v>
      </c>
      <c r="BDW21" s="110">
        <f t="shared" si="190"/>
        <v>7.0467617141448393</v>
      </c>
      <c r="BDX21" s="110">
        <f t="shared" si="190"/>
        <v>6.1361021803374802</v>
      </c>
      <c r="BDY21" s="110">
        <f t="shared" si="190"/>
        <v>5.6055890541230058</v>
      </c>
      <c r="BDZ21" s="110">
        <f t="shared" si="190"/>
        <v>4.9005303288283999</v>
      </c>
      <c r="BEA21" s="110">
        <f t="shared" si="190"/>
        <v>4.4626136529850564</v>
      </c>
      <c r="BEB21" s="110">
        <f t="shared" si="190"/>
        <v>3.9097490337254044</v>
      </c>
      <c r="BEC21" s="110">
        <f t="shared" si="190"/>
        <v>3.5574081241236115</v>
      </c>
      <c r="BED21" s="110">
        <f t="shared" si="190"/>
        <v>3.1264945185702722</v>
      </c>
      <c r="BEE21" s="110">
        <f t="shared" si="190"/>
        <v>2.8254438846924192</v>
      </c>
      <c r="BEF21" s="110">
        <f t="shared" si="190"/>
        <v>2.5060814388287054</v>
      </c>
      <c r="BEG21" s="110">
        <f t="shared" si="190"/>
        <v>2.2549760173984703</v>
      </c>
      <c r="BEH21" s="110">
        <f t="shared" si="190"/>
        <v>2.0026276035150379</v>
      </c>
      <c r="BEI21" s="110">
        <f t="shared" si="190"/>
        <v>1.79725718780236</v>
      </c>
      <c r="BEJ21" s="110">
        <f t="shared" si="190"/>
        <v>1.6019269477181644</v>
      </c>
      <c r="BEK21" s="110">
        <f t="shared" si="190"/>
        <v>1.433315602579863</v>
      </c>
      <c r="BEL21" s="110">
        <f t="shared" si="190"/>
        <v>1.2828537139311522</v>
      </c>
      <c r="BEM21" s="110">
        <f t="shared" si="190"/>
        <v>1.1449109204571861</v>
      </c>
      <c r="BEN21" s="110">
        <f t="shared" si="190"/>
        <v>1.0288973834244928</v>
      </c>
      <c r="BEO21" s="110">
        <f t="shared" si="190"/>
        <v>0.91401418993302153</v>
      </c>
      <c r="BEP21" s="110">
        <f t="shared" si="190"/>
        <v>0.82372131455200193</v>
      </c>
      <c r="BEQ21" s="110">
        <f t="shared" si="190"/>
        <v>0.73126185605816718</v>
      </c>
      <c r="BER21" s="110">
        <f t="shared" si="190"/>
        <v>0.66358741039338298</v>
      </c>
      <c r="BES21" s="110">
        <f t="shared" si="190"/>
        <v>0.5877038767558237</v>
      </c>
      <c r="BET21" s="110">
        <f t="shared" si="190"/>
        <v>0.53283687297819271</v>
      </c>
      <c r="BEU21" s="110">
        <f t="shared" si="190"/>
        <v>0.47597522959912453</v>
      </c>
      <c r="BEV21" s="110">
        <f t="shared" si="190"/>
        <v>0.41089031806856141</v>
      </c>
      <c r="BEW21" s="110">
        <f>-QB21/(VE21*($B$21-300))</f>
        <v>0.30013077573203462</v>
      </c>
      <c r="BEX21" s="184">
        <f t="shared" ref="BEX21:BFL38" si="191">101325*0.02897/(8.314*AUU21)</f>
        <v>1.1768845876260048</v>
      </c>
      <c r="BEY21" s="34">
        <f t="shared" si="191"/>
        <v>1.1400441410126367</v>
      </c>
      <c r="BEZ21" s="34">
        <f t="shared" si="191"/>
        <v>0.90929125384641962</v>
      </c>
      <c r="BFA21" s="34">
        <f t="shared" si="191"/>
        <v>0.69165972943763254</v>
      </c>
      <c r="BFB21" s="34">
        <f t="shared" si="191"/>
        <v>0.599148742316713</v>
      </c>
      <c r="BFC21" s="34">
        <f t="shared" si="191"/>
        <v>0.54967672882333396</v>
      </c>
      <c r="BFD21" s="34">
        <f t="shared" si="191"/>
        <v>0.51342018929639399</v>
      </c>
      <c r="BFE21" s="34">
        <f t="shared" si="191"/>
        <v>0.48616954827048864</v>
      </c>
      <c r="BFF21" s="34">
        <f t="shared" si="191"/>
        <v>0.46320147960864871</v>
      </c>
      <c r="BFG21" s="34">
        <f t="shared" si="191"/>
        <v>0.44473542624250123</v>
      </c>
      <c r="BFH21" s="34">
        <f t="shared" si="191"/>
        <v>0.42852176896076499</v>
      </c>
      <c r="BFI21" s="34">
        <f t="shared" si="191"/>
        <v>0.41532881429335394</v>
      </c>
      <c r="BFJ21" s="34">
        <f t="shared" si="191"/>
        <v>0.4033799825705211</v>
      </c>
      <c r="BFK21" s="34">
        <f t="shared" si="191"/>
        <v>0.39373920509153454</v>
      </c>
      <c r="BFL21" s="34">
        <f t="shared" si="191"/>
        <v>0.38466743020440602</v>
      </c>
      <c r="BFM21" s="34">
        <f t="shared" si="142"/>
        <v>0.37739392507531666</v>
      </c>
      <c r="BFN21" s="34">
        <f t="shared" si="142"/>
        <v>0.37053341901995968</v>
      </c>
      <c r="BFO21" s="34">
        <f t="shared" si="142"/>
        <v>0.364978131010958</v>
      </c>
      <c r="BFP21" s="34">
        <f t="shared" si="142"/>
        <v>0.35971289433176823</v>
      </c>
      <c r="BFQ21" s="34">
        <f t="shared" si="142"/>
        <v>0.35546572750144251</v>
      </c>
      <c r="BFR21" s="34">
        <f t="shared" si="142"/>
        <v>0.35140031844208502</v>
      </c>
      <c r="BFS21" s="34">
        <f t="shared" si="142"/>
        <v>0.34811369586316365</v>
      </c>
      <c r="BFT21" s="34">
        <f t="shared" si="142"/>
        <v>0.34498888494745839</v>
      </c>
      <c r="BFU21" s="34">
        <f t="shared" si="142"/>
        <v>0.34237272077744935</v>
      </c>
      <c r="BFV21" s="34">
        <f t="shared" si="142"/>
        <v>0.33994808467984983</v>
      </c>
      <c r="BFW21" s="34">
        <f t="shared" si="142"/>
        <v>0.33795172501259374</v>
      </c>
      <c r="BFX21" s="34">
        <f t="shared" si="142"/>
        <v>0.3360357751840945</v>
      </c>
      <c r="BFY21" s="34">
        <f t="shared" si="142"/>
        <v>0.33445381818760289</v>
      </c>
      <c r="BFZ21" s="34">
        <f t="shared" si="142"/>
        <v>0.33297794053770013</v>
      </c>
      <c r="BGA21" s="34">
        <f t="shared" si="142"/>
        <v>0.33172419597396213</v>
      </c>
      <c r="BGB21" s="34">
        <f t="shared" si="142"/>
        <v>0.33054426726423003</v>
      </c>
      <c r="BGC21" s="34">
        <f t="shared" si="143"/>
        <v>0.32954936529889695</v>
      </c>
      <c r="BGD21" s="34">
        <f t="shared" si="143"/>
        <v>0.32863166987177161</v>
      </c>
      <c r="BGE21" s="34">
        <f t="shared" si="143"/>
        <v>0.32784515237646072</v>
      </c>
      <c r="BGF21" s="34">
        <f t="shared" si="143"/>
        <v>0.32711552474075789</v>
      </c>
      <c r="BGG21" s="34">
        <f t="shared" si="143"/>
        <v>0.32649648583133134</v>
      </c>
      <c r="BGH21" s="34">
        <f t="shared" si="143"/>
        <v>0.32592131179676237</v>
      </c>
      <c r="BGI21" s="34">
        <f t="shared" si="143"/>
        <v>0.32542239599607192</v>
      </c>
      <c r="BGJ21" s="34">
        <f t="shared" si="143"/>
        <v>0.32497281955878765</v>
      </c>
      <c r="BGK21" s="34">
        <f t="shared" si="143"/>
        <v>0.32457806851019455</v>
      </c>
      <c r="BGL21" s="34">
        <f t="shared" si="143"/>
        <v>0.32422511813320032</v>
      </c>
      <c r="BGM21" s="34">
        <f t="shared" si="143"/>
        <v>0.32390938417691068</v>
      </c>
      <c r="BGN21" s="34">
        <f t="shared" si="143"/>
        <v>0.32363069739927947</v>
      </c>
      <c r="BGO21" s="34">
        <f t="shared" si="143"/>
        <v>0.3233786126380308</v>
      </c>
      <c r="BGP21" s="34">
        <f t="shared" si="143"/>
        <v>0.32315660887584308</v>
      </c>
      <c r="BGQ21" s="34">
        <f t="shared" si="143"/>
        <v>0.32295851731047143</v>
      </c>
      <c r="BGR21" s="34">
        <f t="shared" si="143"/>
        <v>0.32278486993239475</v>
      </c>
      <c r="BGS21" s="34">
        <f t="shared" si="144"/>
        <v>0.32262393290993863</v>
      </c>
      <c r="BGT21" s="34">
        <f t="shared" si="144"/>
        <v>0.32248561701741113</v>
      </c>
      <c r="BGU21" s="34">
        <f t="shared" si="144"/>
        <v>0.32235798721946218</v>
      </c>
      <c r="BGV21" s="34">
        <f t="shared" si="144"/>
        <v>0.32224791998960511</v>
      </c>
      <c r="BGW21" s="34">
        <f t="shared" si="144"/>
        <v>0.32214498813775033</v>
      </c>
      <c r="BGX21" s="34">
        <f t="shared" si="144"/>
        <v>0.32205911685577621</v>
      </c>
      <c r="BGY21" s="34">
        <f t="shared" si="144"/>
        <v>0.32197664759755601</v>
      </c>
      <c r="BGZ21" s="34">
        <f t="shared" si="144"/>
        <v>0.32190828751462502</v>
      </c>
      <c r="BHA21" s="34">
        <f t="shared" si="144"/>
        <v>0.32184207855999902</v>
      </c>
      <c r="BHB21" s="34">
        <f t="shared" si="144"/>
        <v>0.32179049571957152</v>
      </c>
      <c r="BHC21" s="34">
        <f t="shared" si="144"/>
        <v>0.3217350649183649</v>
      </c>
      <c r="BHD21" s="34">
        <f t="shared" si="144"/>
        <v>0.32169428085533719</v>
      </c>
      <c r="BHE21" s="34">
        <f t="shared" si="144"/>
        <v>0.32165051697122027</v>
      </c>
      <c r="BHF21" s="34">
        <f t="shared" si="144"/>
        <v>0.32161907506449428</v>
      </c>
      <c r="BHG21" s="34">
        <f t="shared" si="144"/>
        <v>0.32158358725671154</v>
      </c>
      <c r="BHH21" s="34">
        <f t="shared" si="144"/>
        <v>0.32155849954183791</v>
      </c>
      <c r="BHI21" s="34">
        <f t="shared" si="145"/>
        <v>0.32152862125650206</v>
      </c>
      <c r="BHJ21" s="34">
        <f t="shared" si="28"/>
        <v>0.32151353061459914</v>
      </c>
      <c r="BHK21" s="34">
        <f t="shared" si="28"/>
        <v>0.32146538276054676</v>
      </c>
      <c r="BHL21" s="34">
        <f t="shared" si="28"/>
        <v>0.32138384562908057</v>
      </c>
      <c r="BHM21" s="34">
        <f t="shared" si="28"/>
        <v>0.32132093804050393</v>
      </c>
      <c r="BHN21" s="29">
        <f t="shared" ref="BHN21:BIB38" si="192">+(-0.000000838278+0.0000000835717342*(AUU21)-0.0000000000769429583*(AUU21)^2+ 4.6437266E-14*(AUU21)^3-1.06585607E-17*(AUU21)^4)</f>
        <v>1.8475846414884309E-5</v>
      </c>
      <c r="BHO21" s="29">
        <f t="shared" si="192"/>
        <v>1.8945054289328552E-5</v>
      </c>
      <c r="BHP21" s="29">
        <f t="shared" si="192"/>
        <v>2.248726569381179E-5</v>
      </c>
      <c r="BHQ21" s="29">
        <f t="shared" si="192"/>
        <v>2.7225759791998341E-5</v>
      </c>
      <c r="BHR21" s="29">
        <f t="shared" si="192"/>
        <v>2.990742718266452E-5</v>
      </c>
      <c r="BHS21" s="29">
        <f t="shared" si="192"/>
        <v>3.1588444240092855E-5</v>
      </c>
      <c r="BHT21" s="29">
        <f t="shared" si="192"/>
        <v>3.2963556353478338E-5</v>
      </c>
      <c r="BHU21" s="29">
        <f t="shared" si="192"/>
        <v>3.4094851646446591E-5</v>
      </c>
      <c r="BHV21" s="29">
        <f t="shared" si="192"/>
        <v>3.5126084986669675E-5</v>
      </c>
      <c r="BHW21" s="29">
        <f t="shared" si="192"/>
        <v>3.6015331839462538E-5</v>
      </c>
      <c r="BHX21" s="29">
        <f t="shared" si="192"/>
        <v>3.6846919961839169E-5</v>
      </c>
      <c r="BHY21" s="29">
        <f t="shared" si="192"/>
        <v>3.7563210476442108E-5</v>
      </c>
      <c r="BHZ21" s="29">
        <f t="shared" si="192"/>
        <v>3.8246249227043543E-5</v>
      </c>
      <c r="BIA21" s="29">
        <f t="shared" si="192"/>
        <v>3.8823532917707587E-5</v>
      </c>
      <c r="BIB21" s="29">
        <f t="shared" si="192"/>
        <v>3.939006316685824E-5</v>
      </c>
      <c r="BIC21" s="29">
        <f t="shared" si="146"/>
        <v>3.9861917091915535E-5</v>
      </c>
      <c r="BID21" s="29">
        <f t="shared" si="146"/>
        <v>4.0322385047110622E-5</v>
      </c>
      <c r="BIE21" s="29">
        <f t="shared" si="146"/>
        <v>4.0706879417196562E-5</v>
      </c>
      <c r="BIF21" s="29">
        <f t="shared" si="146"/>
        <v>4.1081438083541389E-5</v>
      </c>
      <c r="BIG21" s="29">
        <f t="shared" si="146"/>
        <v>4.1391103486142775E-5</v>
      </c>
      <c r="BIH21" s="29">
        <f t="shared" si="146"/>
        <v>4.169408436543449E-5</v>
      </c>
      <c r="BII21" s="29">
        <f t="shared" si="146"/>
        <v>4.1943891928618611E-5</v>
      </c>
      <c r="BIJ21" s="29">
        <f t="shared" si="146"/>
        <v>4.2185568417618411E-5</v>
      </c>
      <c r="BIK21" s="29">
        <f t="shared" si="146"/>
        <v>4.2391118188167499E-5</v>
      </c>
      <c r="BIL21" s="29">
        <f t="shared" si="146"/>
        <v>4.2584300524296953E-5</v>
      </c>
      <c r="BIM21" s="29">
        <f t="shared" si="146"/>
        <v>4.2745338125042435E-5</v>
      </c>
      <c r="BIN21" s="29">
        <f t="shared" si="146"/>
        <v>4.2901602287268739E-5</v>
      </c>
      <c r="BIO21" s="29">
        <f t="shared" si="146"/>
        <v>4.303191196146735E-5</v>
      </c>
      <c r="BIP21" s="29">
        <f t="shared" si="146"/>
        <v>4.3154548295487335E-5</v>
      </c>
      <c r="BIQ21" s="29">
        <f t="shared" si="146"/>
        <v>4.3259544713544832E-5</v>
      </c>
      <c r="BIR21" s="29">
        <f t="shared" si="146"/>
        <v>4.3359053834955682E-5</v>
      </c>
      <c r="BIS21" s="29">
        <f t="shared" si="147"/>
        <v>4.3443487498377106E-5</v>
      </c>
      <c r="BIT21" s="29">
        <f t="shared" si="147"/>
        <v>4.3521801836179423E-5</v>
      </c>
      <c r="BIU21" s="29">
        <f t="shared" si="147"/>
        <v>4.3589254990309513E-5</v>
      </c>
      <c r="BIV21" s="29">
        <f t="shared" si="147"/>
        <v>4.3652106232915431E-5</v>
      </c>
      <c r="BIW21" s="29">
        <f t="shared" si="147"/>
        <v>4.3705641631100833E-5</v>
      </c>
      <c r="BIX21" s="29">
        <f t="shared" si="147"/>
        <v>4.3755557656744977E-5</v>
      </c>
      <c r="BIY21" s="29">
        <f t="shared" si="147"/>
        <v>4.3798992202787877E-5</v>
      </c>
      <c r="BIZ21" s="29">
        <f t="shared" si="147"/>
        <v>4.3838240502789663E-5</v>
      </c>
      <c r="BJA21" s="29">
        <f t="shared" si="147"/>
        <v>4.3872788152998292E-5</v>
      </c>
      <c r="BJB21" s="29">
        <f t="shared" si="147"/>
        <v>4.390374555888615E-5</v>
      </c>
      <c r="BJC21" s="29">
        <f t="shared" si="147"/>
        <v>4.3931493309907162E-5</v>
      </c>
      <c r="BJD21" s="29">
        <f t="shared" si="147"/>
        <v>4.3956028200710671E-5</v>
      </c>
      <c r="BJE21" s="29">
        <f t="shared" si="147"/>
        <v>4.3978255908202626E-5</v>
      </c>
      <c r="BJF21" s="29">
        <f t="shared" si="147"/>
        <v>4.3997858636291156E-5</v>
      </c>
      <c r="BJG21" s="29">
        <f t="shared" si="147"/>
        <v>4.4015371669072504E-5</v>
      </c>
      <c r="BJH21" s="29">
        <f t="shared" si="147"/>
        <v>4.4030740506161039E-5</v>
      </c>
      <c r="BJI21" s="29">
        <f t="shared" si="148"/>
        <v>4.4044998507276089E-5</v>
      </c>
      <c r="BJJ21" s="29">
        <f t="shared" si="148"/>
        <v>4.4057263278305388E-5</v>
      </c>
      <c r="BJK21" s="29">
        <f t="shared" si="148"/>
        <v>4.4068589405820983E-5</v>
      </c>
      <c r="BJL21" s="29">
        <f t="shared" si="148"/>
        <v>4.4078363875084869E-5</v>
      </c>
      <c r="BJM21" s="29">
        <f t="shared" si="148"/>
        <v>4.4087510461370263E-5</v>
      </c>
      <c r="BJN21" s="29">
        <f t="shared" si="148"/>
        <v>4.4095145306406898E-5</v>
      </c>
      <c r="BJO21" s="29">
        <f t="shared" si="148"/>
        <v>4.4102481336697204E-5</v>
      </c>
      <c r="BJP21" s="29">
        <f t="shared" si="148"/>
        <v>4.4108565009541098E-5</v>
      </c>
      <c r="BJQ21" s="29">
        <f t="shared" si="148"/>
        <v>4.4114459595968391E-5</v>
      </c>
      <c r="BJR21" s="29">
        <f t="shared" si="148"/>
        <v>4.4119053623727599E-5</v>
      </c>
      <c r="BJS21" s="29">
        <f t="shared" si="148"/>
        <v>4.4123991923038103E-5</v>
      </c>
      <c r="BJT21" s="29">
        <f t="shared" si="148"/>
        <v>4.4127626390076601E-5</v>
      </c>
      <c r="BJU21" s="29">
        <f t="shared" si="148"/>
        <v>4.4131527382230878E-5</v>
      </c>
      <c r="BJV21" s="29">
        <f t="shared" si="148"/>
        <v>4.4134330652903218E-5</v>
      </c>
      <c r="BJW21" s="29">
        <f t="shared" si="148"/>
        <v>4.4137495273229656E-5</v>
      </c>
      <c r="BJX21" s="29">
        <f t="shared" si="148"/>
        <v>4.4139732869057004E-5</v>
      </c>
      <c r="BJY21" s="29">
        <f t="shared" si="149"/>
        <v>4.4142398175077631E-5</v>
      </c>
      <c r="BJZ21" s="29">
        <f t="shared" si="33"/>
        <v>4.4143744522391642E-5</v>
      </c>
      <c r="BKA21" s="29">
        <f t="shared" si="33"/>
        <v>4.4148040953787533E-5</v>
      </c>
      <c r="BKB21" s="29">
        <f t="shared" si="33"/>
        <v>4.4155319650720931E-5</v>
      </c>
      <c r="BKC21" s="29">
        <f t="shared" si="33"/>
        <v>4.416093772624279E-5</v>
      </c>
      <c r="BKD21" s="289">
        <f t="shared" ref="BKD21:BKR38" si="193">+(-0.00227583562+0.000115480022*(AUU21)-0.0000000790252856*(AUU21)^2+0.0000000000411702505*(AUU21)^3-7.43864331E-15*(AUU21)^4)</f>
        <v>2.6307236718071992E-2</v>
      </c>
      <c r="BKE21" s="29">
        <f t="shared" si="193"/>
        <v>2.7062772301274522E-2</v>
      </c>
      <c r="BKF21" s="29">
        <f t="shared" si="193"/>
        <v>3.2890171211084535E-2</v>
      </c>
      <c r="BKG21" s="29">
        <f t="shared" si="193"/>
        <v>4.1051598055977329E-2</v>
      </c>
      <c r="BKH21" s="29">
        <f t="shared" si="193"/>
        <v>4.5860138613445262E-2</v>
      </c>
      <c r="BKI21" s="29">
        <f t="shared" si="193"/>
        <v>4.89392605601583E-2</v>
      </c>
      <c r="BKJ21" s="29">
        <f t="shared" si="193"/>
        <v>5.1491004630228855E-2</v>
      </c>
      <c r="BKK21" s="29">
        <f t="shared" si="193"/>
        <v>5.3609796747292E-2</v>
      </c>
      <c r="BKL21" s="29">
        <f t="shared" si="193"/>
        <v>5.5554513884739767E-2</v>
      </c>
      <c r="BKM21" s="29">
        <f t="shared" si="193"/>
        <v>5.7240366274750945E-2</v>
      </c>
      <c r="BKN21" s="29">
        <f t="shared" si="193"/>
        <v>5.8823449178563712E-2</v>
      </c>
      <c r="BKO21" s="29">
        <f t="shared" si="193"/>
        <v>6.0191573075353728E-2</v>
      </c>
      <c r="BKP21" s="29">
        <f t="shared" si="193"/>
        <v>6.1499758803372669E-2</v>
      </c>
      <c r="BKQ21" s="29">
        <f t="shared" si="193"/>
        <v>6.2607960651162531E-2</v>
      </c>
      <c r="BKR21" s="29">
        <f t="shared" si="193"/>
        <v>6.3697731000908822E-2</v>
      </c>
      <c r="BKS21" s="29">
        <f t="shared" si="150"/>
        <v>6.4607047067875817E-2</v>
      </c>
      <c r="BKT21" s="29">
        <f t="shared" si="150"/>
        <v>6.5495902870418413E-2</v>
      </c>
      <c r="BKU21" s="29">
        <f t="shared" si="150"/>
        <v>6.6239261250815196E-2</v>
      </c>
      <c r="BKV21" s="29">
        <f t="shared" si="150"/>
        <v>6.6964466316440499E-2</v>
      </c>
      <c r="BKW21" s="29">
        <f t="shared" si="150"/>
        <v>6.7564851887821797E-2</v>
      </c>
      <c r="BKX21" s="29">
        <f t="shared" si="150"/>
        <v>6.8153036286999605E-2</v>
      </c>
      <c r="BKY21" s="29">
        <f t="shared" si="150"/>
        <v>6.8638586538670929E-2</v>
      </c>
      <c r="BKZ21" s="29">
        <f t="shared" si="150"/>
        <v>6.9108867140720037E-2</v>
      </c>
      <c r="BLA21" s="29">
        <f t="shared" si="150"/>
        <v>6.9509280994219061E-2</v>
      </c>
      <c r="BLB21" s="29">
        <f t="shared" si="150"/>
        <v>6.988598106105072E-2</v>
      </c>
      <c r="BLC21" s="29">
        <f t="shared" si="150"/>
        <v>7.0200290722890524E-2</v>
      </c>
      <c r="BLD21" s="29">
        <f t="shared" si="150"/>
        <v>7.0505545706891409E-2</v>
      </c>
      <c r="BLE21" s="29">
        <f t="shared" si="150"/>
        <v>7.0760303456375281E-2</v>
      </c>
      <c r="BLF21" s="29">
        <f t="shared" si="150"/>
        <v>7.1000233919392808E-2</v>
      </c>
      <c r="BLG21" s="29">
        <f t="shared" si="150"/>
        <v>7.1205790733066515E-2</v>
      </c>
      <c r="BLH21" s="29">
        <f t="shared" si="150"/>
        <v>7.1400724917958847E-2</v>
      </c>
      <c r="BLI21" s="29">
        <f t="shared" si="151"/>
        <v>7.1566220559877186E-2</v>
      </c>
      <c r="BLJ21" s="29">
        <f t="shared" si="151"/>
        <v>7.1719800263044031E-2</v>
      </c>
      <c r="BLK21" s="29">
        <f t="shared" si="151"/>
        <v>7.1852141932580174E-2</v>
      </c>
      <c r="BLL21" s="29">
        <f t="shared" si="151"/>
        <v>7.1975506756652111E-2</v>
      </c>
      <c r="BLM21" s="29">
        <f t="shared" si="151"/>
        <v>7.20806264938499E-2</v>
      </c>
      <c r="BLN21" s="29">
        <f t="shared" si="151"/>
        <v>7.2178673049942382E-2</v>
      </c>
      <c r="BLO21" s="29">
        <f t="shared" si="151"/>
        <v>7.2264015208991783E-2</v>
      </c>
      <c r="BLP21" s="29">
        <f t="shared" si="151"/>
        <v>7.2341153640979955E-2</v>
      </c>
      <c r="BLQ21" s="29">
        <f t="shared" si="151"/>
        <v>7.2409070554716376E-2</v>
      </c>
      <c r="BLR21" s="29">
        <f t="shared" si="151"/>
        <v>7.2469943162257383E-2</v>
      </c>
      <c r="BLS21" s="29">
        <f t="shared" si="151"/>
        <v>7.2524515615925128E-2</v>
      </c>
      <c r="BLT21" s="29">
        <f t="shared" si="151"/>
        <v>7.257277802326384E-2</v>
      </c>
      <c r="BLU21" s="29">
        <f t="shared" si="151"/>
        <v>7.261650915439502E-2</v>
      </c>
      <c r="BLV21" s="29">
        <f t="shared" si="151"/>
        <v>7.2655081543560235E-2</v>
      </c>
      <c r="BLW21" s="29">
        <f t="shared" si="151"/>
        <v>7.2689546553222073E-2</v>
      </c>
      <c r="BLX21" s="29">
        <f t="shared" si="151"/>
        <v>7.2719795395668071E-2</v>
      </c>
      <c r="BLY21" s="29">
        <f t="shared" si="152"/>
        <v>7.2747860860735092E-2</v>
      </c>
      <c r="BLZ21" s="29">
        <f t="shared" si="152"/>
        <v>7.2772005138104709E-2</v>
      </c>
      <c r="BMA21" s="29">
        <f t="shared" si="152"/>
        <v>7.2794303498576157E-2</v>
      </c>
      <c r="BMB21" s="29">
        <f t="shared" si="152"/>
        <v>7.2813548484261026E-2</v>
      </c>
      <c r="BMC21" s="29">
        <f t="shared" si="152"/>
        <v>7.2831558455914977E-2</v>
      </c>
      <c r="BMD21" s="29">
        <f t="shared" si="152"/>
        <v>7.2846592662438328E-2</v>
      </c>
      <c r="BME21" s="29">
        <f t="shared" si="152"/>
        <v>7.2861039237458597E-2</v>
      </c>
      <c r="BMF21" s="29">
        <f t="shared" si="152"/>
        <v>7.2873020172863165E-2</v>
      </c>
      <c r="BMG21" s="29">
        <f t="shared" si="152"/>
        <v>7.288462923323788E-2</v>
      </c>
      <c r="BMH21" s="29">
        <f t="shared" si="152"/>
        <v>7.289367725996837E-2</v>
      </c>
      <c r="BMI21" s="29">
        <f t="shared" si="152"/>
        <v>7.2903403673013498E-2</v>
      </c>
      <c r="BMJ21" s="29">
        <f t="shared" si="152"/>
        <v>7.2910562297353113E-2</v>
      </c>
      <c r="BMK21" s="29">
        <f t="shared" si="152"/>
        <v>7.2918246093357272E-2</v>
      </c>
      <c r="BML21" s="29">
        <f t="shared" si="152"/>
        <v>7.2923767838888306E-2</v>
      </c>
      <c r="BMM21" s="29">
        <f t="shared" si="152"/>
        <v>7.2930001488904203E-2</v>
      </c>
      <c r="BMN21" s="29">
        <f t="shared" si="152"/>
        <v>7.2934409178502149E-2</v>
      </c>
      <c r="BMO21" s="29">
        <f t="shared" si="153"/>
        <v>7.2939659479597366E-2</v>
      </c>
      <c r="BMP21" s="29">
        <f t="shared" si="38"/>
        <v>7.294231164496108E-2</v>
      </c>
      <c r="BMQ21" s="29">
        <f t="shared" si="38"/>
        <v>7.295077534620556E-2</v>
      </c>
      <c r="BMR21" s="29">
        <f t="shared" si="38"/>
        <v>7.2965114531030273E-2</v>
      </c>
      <c r="BMS21" s="29">
        <f t="shared" si="38"/>
        <v>7.2976182779639964E-2</v>
      </c>
      <c r="BMT21" s="284">
        <f t="shared" ref="BMT21:BNH38" si="194">+(1047.63657-0.372589265*(AUU21)+0.000945304214*(AUU21)^2-0.000000602409443*(AUU21)^3+0.00000000012858961*(AUU21)^4)</f>
        <v>1005.7136892888911</v>
      </c>
      <c r="BMU21" s="110">
        <f t="shared" si="194"/>
        <v>1006.2019974987627</v>
      </c>
      <c r="BMV21" s="110">
        <f t="shared" si="194"/>
        <v>1013.1428052713337</v>
      </c>
      <c r="BMW21" s="110">
        <f t="shared" si="194"/>
        <v>1032.3663495183971</v>
      </c>
      <c r="BMX21" s="110">
        <f t="shared" si="194"/>
        <v>1048.5704422702854</v>
      </c>
      <c r="BMY21" s="110">
        <f t="shared" si="194"/>
        <v>1060.5692963872084</v>
      </c>
      <c r="BMZ21" s="110">
        <f t="shared" si="194"/>
        <v>1071.3007780144248</v>
      </c>
      <c r="BNA21" s="110">
        <f t="shared" si="194"/>
        <v>1080.644381757998</v>
      </c>
      <c r="BNB21" s="110">
        <f t="shared" si="194"/>
        <v>1089.4821936245712</v>
      </c>
      <c r="BNC21" s="110">
        <f t="shared" si="194"/>
        <v>1097.2863097362454</v>
      </c>
      <c r="BND21" s="110">
        <f t="shared" si="194"/>
        <v>1104.6880137528512</v>
      </c>
      <c r="BNE21" s="110">
        <f t="shared" si="194"/>
        <v>1111.1089816609172</v>
      </c>
      <c r="BNF21" s="110">
        <f t="shared" si="194"/>
        <v>1117.243974476999</v>
      </c>
      <c r="BNG21" s="110">
        <f t="shared" si="194"/>
        <v>1122.4205945869282</v>
      </c>
      <c r="BNH21" s="110">
        <f t="shared" si="194"/>
        <v>1127.47933467345</v>
      </c>
      <c r="BNI21" s="110">
        <f t="shared" si="154"/>
        <v>1131.6676977125239</v>
      </c>
      <c r="BNJ21" s="110">
        <f t="shared" si="154"/>
        <v>1135.7264409733086</v>
      </c>
      <c r="BNK21" s="110">
        <f t="shared" si="154"/>
        <v>1139.0897877078546</v>
      </c>
      <c r="BNL21" s="110">
        <f t="shared" si="154"/>
        <v>1142.3405930855665</v>
      </c>
      <c r="BNM21" s="110">
        <f t="shared" si="154"/>
        <v>1145.007205659133</v>
      </c>
      <c r="BNN21" s="110">
        <f t="shared" si="154"/>
        <v>1147.5964613556962</v>
      </c>
      <c r="BNO21" s="110">
        <f t="shared" si="154"/>
        <v>1149.7157228707222</v>
      </c>
      <c r="BNP21" s="110">
        <f t="shared" si="154"/>
        <v>1151.7519759433669</v>
      </c>
      <c r="BNQ21" s="110">
        <f t="shared" si="154"/>
        <v>1153.4725885340195</v>
      </c>
      <c r="BNR21" s="110">
        <f t="shared" si="154"/>
        <v>1155.079960776636</v>
      </c>
      <c r="BNS21" s="110">
        <f t="shared" si="154"/>
        <v>1156.4125053481018</v>
      </c>
      <c r="BNT21" s="110">
        <f t="shared" si="154"/>
        <v>1157.6990179784814</v>
      </c>
      <c r="BNU21" s="110">
        <f t="shared" si="154"/>
        <v>1158.766848527451</v>
      </c>
      <c r="BNV21" s="110">
        <f t="shared" si="154"/>
        <v>1159.7675880560005</v>
      </c>
      <c r="BNW21" s="110">
        <f t="shared" si="154"/>
        <v>1160.6211004096042</v>
      </c>
      <c r="BNX21" s="110">
        <f t="shared" si="154"/>
        <v>1161.4271853804407</v>
      </c>
      <c r="BNY21" s="110">
        <f t="shared" si="155"/>
        <v>1162.1089791612178</v>
      </c>
      <c r="BNZ21" s="110">
        <f t="shared" si="155"/>
        <v>1162.7395660656223</v>
      </c>
      <c r="BOA21" s="110">
        <f t="shared" si="155"/>
        <v>1163.2813067108671</v>
      </c>
      <c r="BOB21" s="110">
        <f t="shared" si="155"/>
        <v>1163.7849223685514</v>
      </c>
      <c r="BOC21" s="110">
        <f t="shared" si="155"/>
        <v>1164.2130014032048</v>
      </c>
      <c r="BOD21" s="110">
        <f t="shared" si="155"/>
        <v>1164.6113985109378</v>
      </c>
      <c r="BOE21" s="110">
        <f t="shared" si="155"/>
        <v>1164.9574811818993</v>
      </c>
      <c r="BOF21" s="110">
        <f t="shared" si="155"/>
        <v>1165.2697398846085</v>
      </c>
      <c r="BOG21" s="110">
        <f t="shared" si="155"/>
        <v>1165.5442314906124</v>
      </c>
      <c r="BOH21" s="110">
        <f t="shared" si="155"/>
        <v>1165.7899035310106</v>
      </c>
      <c r="BOI21" s="110">
        <f t="shared" si="155"/>
        <v>1166.0098677836115</v>
      </c>
      <c r="BOJ21" s="110">
        <f t="shared" si="155"/>
        <v>1166.2041761842329</v>
      </c>
      <c r="BOK21" s="110">
        <f t="shared" si="155"/>
        <v>1166.3800610194589</v>
      </c>
      <c r="BOL21" s="110">
        <f t="shared" si="155"/>
        <v>1166.5350551474248</v>
      </c>
      <c r="BOM21" s="110">
        <f t="shared" si="155"/>
        <v>1166.6734316378211</v>
      </c>
      <c r="BON21" s="110">
        <f t="shared" si="155"/>
        <v>1166.7947922409157</v>
      </c>
      <c r="BOO21" s="110">
        <f t="shared" si="156"/>
        <v>1166.9073192949154</v>
      </c>
      <c r="BOP21" s="110">
        <f t="shared" si="156"/>
        <v>1167.0040677513193</v>
      </c>
      <c r="BOQ21" s="110">
        <f t="shared" si="156"/>
        <v>1167.0933727463207</v>
      </c>
      <c r="BOR21" s="110">
        <f t="shared" si="156"/>
        <v>1167.1704128948181</v>
      </c>
      <c r="BOS21" s="110">
        <f t="shared" si="156"/>
        <v>1167.242478833205</v>
      </c>
      <c r="BOT21" s="110">
        <f t="shared" si="156"/>
        <v>1167.3026149674263</v>
      </c>
      <c r="BOU21" s="110">
        <f t="shared" si="156"/>
        <v>1167.3603813568643</v>
      </c>
      <c r="BOV21" s="110">
        <f t="shared" si="156"/>
        <v>1167.4082742722594</v>
      </c>
      <c r="BOW21" s="110">
        <f t="shared" si="156"/>
        <v>1167.4546682594428</v>
      </c>
      <c r="BOX21" s="110">
        <f t="shared" si="156"/>
        <v>1167.4908189783519</v>
      </c>
      <c r="BOY21" s="110">
        <f t="shared" si="156"/>
        <v>1167.529671876146</v>
      </c>
      <c r="BOZ21" s="110">
        <f t="shared" si="156"/>
        <v>1167.5582620753021</v>
      </c>
      <c r="BPA21" s="110">
        <f t="shared" si="156"/>
        <v>1167.5889445480645</v>
      </c>
      <c r="BPB21" s="110">
        <f t="shared" si="156"/>
        <v>1167.6109903488536</v>
      </c>
      <c r="BPC21" s="110">
        <f t="shared" si="156"/>
        <v>1167.6358751393354</v>
      </c>
      <c r="BPD21" s="110">
        <f t="shared" si="156"/>
        <v>1167.6534685537467</v>
      </c>
      <c r="BPE21" s="110">
        <f t="shared" si="157"/>
        <v>1167.6744229778919</v>
      </c>
      <c r="BPF21" s="110">
        <f t="shared" si="43"/>
        <v>1167.6850070588989</v>
      </c>
      <c r="BPG21" s="110">
        <f t="shared" si="43"/>
        <v>1167.7187791582724</v>
      </c>
      <c r="BPH21" s="110">
        <f t="shared" si="43"/>
        <v>1167.7759809569532</v>
      </c>
      <c r="BPI21" s="110">
        <f t="shared" si="43"/>
        <v>1167.8201216036616</v>
      </c>
      <c r="BPJ21" s="184">
        <f t="shared" ref="BPJ21:BPX38" si="195">QC21/$B$1*100</f>
        <v>100</v>
      </c>
      <c r="BPK21" s="34">
        <f t="shared" si="195"/>
        <v>99.986318642026433</v>
      </c>
      <c r="BPL21" s="34">
        <f t="shared" si="195"/>
        <v>67.084685159396287</v>
      </c>
      <c r="BPM21" s="34">
        <f t="shared" si="195"/>
        <v>67.068839625127026</v>
      </c>
      <c r="BPN21" s="34">
        <f t="shared" si="195"/>
        <v>67.075859083894755</v>
      </c>
      <c r="BPO21" s="34">
        <f t="shared" si="195"/>
        <v>67.069592382099444</v>
      </c>
      <c r="BPP21" s="34">
        <f t="shared" si="195"/>
        <v>67.081410666566299</v>
      </c>
      <c r="BPQ21" s="34">
        <f t="shared" si="195"/>
        <v>67.064737099627379</v>
      </c>
      <c r="BPR21" s="34">
        <f t="shared" si="195"/>
        <v>67.07998042831872</v>
      </c>
      <c r="BPS21" s="34">
        <f t="shared" si="195"/>
        <v>67.061914260980842</v>
      </c>
      <c r="BPT21" s="34">
        <f t="shared" si="195"/>
        <v>67.085494373141628</v>
      </c>
      <c r="BPU21" s="34">
        <f t="shared" si="195"/>
        <v>67.06458654823291</v>
      </c>
      <c r="BPV21" s="34">
        <f t="shared" si="195"/>
        <v>67.081015469155787</v>
      </c>
      <c r="BPW21" s="34">
        <f t="shared" si="195"/>
        <v>67.067710489668414</v>
      </c>
      <c r="BPX21" s="34">
        <f t="shared" si="195"/>
        <v>67.07984869584854</v>
      </c>
      <c r="BPY21" s="34">
        <f t="shared" si="158"/>
        <v>67.072678685686327</v>
      </c>
      <c r="BPZ21" s="34">
        <f t="shared" si="158"/>
        <v>67.07503105122511</v>
      </c>
      <c r="BQA21" s="34">
        <f t="shared" si="158"/>
        <v>67.06710828409048</v>
      </c>
      <c r="BQB21" s="34">
        <f t="shared" si="158"/>
        <v>67.082351612781807</v>
      </c>
      <c r="BQC21" s="34">
        <f t="shared" si="158"/>
        <v>67.06458654823291</v>
      </c>
      <c r="BQD21" s="34">
        <f t="shared" si="158"/>
        <v>67.081316571944754</v>
      </c>
      <c r="BQE21" s="34">
        <f t="shared" si="158"/>
        <v>67.067898678911504</v>
      </c>
      <c r="BQF21" s="34">
        <f t="shared" si="158"/>
        <v>67.088430125334042</v>
      </c>
      <c r="BQG21" s="34">
        <f t="shared" si="158"/>
        <v>67.068801987278405</v>
      </c>
      <c r="BQH21" s="34">
        <f t="shared" si="158"/>
        <v>67.07777861417442</v>
      </c>
      <c r="BQI21" s="34">
        <f t="shared" si="158"/>
        <v>67.064624186081531</v>
      </c>
      <c r="BQJ21" s="34">
        <f t="shared" si="158"/>
        <v>67.078362000828022</v>
      </c>
      <c r="BQK21" s="34">
        <f t="shared" si="158"/>
        <v>67.065583951221356</v>
      </c>
      <c r="BQL21" s="34">
        <f t="shared" si="158"/>
        <v>67.082069328917157</v>
      </c>
      <c r="BQM21" s="34">
        <f t="shared" si="158"/>
        <v>67.06797395460876</v>
      </c>
      <c r="BQN21" s="34">
        <f t="shared" si="158"/>
        <v>67.087545635891459</v>
      </c>
      <c r="BQO21" s="34">
        <f t="shared" si="159"/>
        <v>67.066280251420835</v>
      </c>
      <c r="BQP21" s="34">
        <f t="shared" si="159"/>
        <v>67.086792878919042</v>
      </c>
      <c r="BQQ21" s="34">
        <f t="shared" si="159"/>
        <v>67.067221197636357</v>
      </c>
      <c r="BQR21" s="34">
        <f t="shared" si="159"/>
        <v>67.082765629116651</v>
      </c>
      <c r="BQS21" s="34">
        <f t="shared" si="159"/>
        <v>67.067390567955144</v>
      </c>
      <c r="BQT21" s="34">
        <f t="shared" si="159"/>
        <v>67.078907749633032</v>
      </c>
      <c r="BQU21" s="34">
        <f t="shared" si="159"/>
        <v>67.065997967556186</v>
      </c>
      <c r="BQV21" s="34">
        <f t="shared" si="159"/>
        <v>67.079641687681132</v>
      </c>
      <c r="BQW21" s="34">
        <f t="shared" si="159"/>
        <v>67.068293876322031</v>
      </c>
      <c r="BQX21" s="34">
        <f t="shared" si="159"/>
        <v>67.08336783469457</v>
      </c>
      <c r="BQY21" s="34">
        <f t="shared" si="159"/>
        <v>67.065734502615825</v>
      </c>
      <c r="BQZ21" s="34">
        <f t="shared" si="159"/>
        <v>67.085946027325079</v>
      </c>
      <c r="BRA21" s="34">
        <f t="shared" si="159"/>
        <v>67.07077797433098</v>
      </c>
      <c r="BRB21" s="34">
        <f t="shared" si="159"/>
        <v>67.079434679513724</v>
      </c>
      <c r="BRC21" s="34">
        <f t="shared" si="159"/>
        <v>67.067409386879447</v>
      </c>
      <c r="BRD21" s="34">
        <f t="shared" si="159"/>
        <v>67.078362000828022</v>
      </c>
      <c r="BRE21" s="34">
        <f t="shared" si="160"/>
        <v>67.066901275923058</v>
      </c>
      <c r="BRF21" s="34">
        <f t="shared" si="160"/>
        <v>67.080225074334749</v>
      </c>
      <c r="BRG21" s="34">
        <f t="shared" si="160"/>
        <v>67.068971357597192</v>
      </c>
      <c r="BRH21" s="34">
        <f t="shared" si="160"/>
        <v>67.086416500432833</v>
      </c>
      <c r="BRI21" s="34">
        <f t="shared" si="160"/>
        <v>67.071681282697881</v>
      </c>
      <c r="BRJ21" s="34">
        <f t="shared" si="160"/>
        <v>67.087395084496976</v>
      </c>
      <c r="BRK21" s="34">
        <f t="shared" si="160"/>
        <v>67.064925288870498</v>
      </c>
      <c r="BRL21" s="34">
        <f t="shared" si="160"/>
        <v>67.079340584892179</v>
      </c>
      <c r="BRM21" s="34">
        <f t="shared" si="160"/>
        <v>67.064021980503597</v>
      </c>
      <c r="BRN21" s="34">
        <f t="shared" si="160"/>
        <v>67.078042079114766</v>
      </c>
      <c r="BRO21" s="34">
        <f t="shared" si="160"/>
        <v>67.062610561180321</v>
      </c>
      <c r="BRP21" s="34">
        <f t="shared" si="160"/>
        <v>67.078136173736311</v>
      </c>
      <c r="BRQ21" s="34">
        <f t="shared" si="160"/>
        <v>67.064887651021877</v>
      </c>
      <c r="BRR21" s="34">
        <f t="shared" si="160"/>
        <v>67.08218224246302</v>
      </c>
      <c r="BRS21" s="34">
        <f t="shared" si="160"/>
        <v>67.067258835484964</v>
      </c>
      <c r="BRT21" s="34">
        <f t="shared" si="160"/>
        <v>67.082050509992854</v>
      </c>
      <c r="BRU21" s="34">
        <f t="shared" si="161"/>
        <v>67.065339305205313</v>
      </c>
      <c r="BRV21" s="34">
        <f t="shared" si="48"/>
        <v>67.080526177123716</v>
      </c>
      <c r="BRW21" s="34">
        <f t="shared" si="48"/>
        <v>67.065602770145659</v>
      </c>
      <c r="BRX21" s="34">
        <f t="shared" si="48"/>
        <v>99.967048063532687</v>
      </c>
      <c r="BRY21" s="34">
        <f t="shared" si="48"/>
        <v>100</v>
      </c>
      <c r="BRZ21" s="184">
        <f t="shared" ref="BRZ21:BSN38" si="196">VF21/(BPJ21/100)</f>
        <v>4.999987</v>
      </c>
      <c r="BSA21" s="34">
        <f t="shared" si="196"/>
        <v>5.4709464997751764</v>
      </c>
      <c r="BSB21" s="34">
        <f t="shared" si="196"/>
        <v>15.466644846505194</v>
      </c>
      <c r="BSC21" s="34">
        <f t="shared" si="196"/>
        <v>22.609217760074344</v>
      </c>
      <c r="BSD21" s="34">
        <f t="shared" si="196"/>
        <v>25.654684464759622</v>
      </c>
      <c r="BSE21" s="34">
        <f t="shared" si="196"/>
        <v>27.027702653577045</v>
      </c>
      <c r="BSF21" s="34">
        <f t="shared" si="196"/>
        <v>28.933008127202932</v>
      </c>
      <c r="BSG21" s="34">
        <f t="shared" si="196"/>
        <v>30.490375246865185</v>
      </c>
      <c r="BSH21" s="34">
        <f t="shared" si="196"/>
        <v>31.949189405178178</v>
      </c>
      <c r="BSI21" s="34">
        <f t="shared" si="196"/>
        <v>33.319075732081842</v>
      </c>
      <c r="BSJ21" s="34">
        <f t="shared" si="196"/>
        <v>34.469538036613109</v>
      </c>
      <c r="BSK21" s="34">
        <f t="shared" si="196"/>
        <v>35.670077504757721</v>
      </c>
      <c r="BSL21" s="34">
        <f t="shared" si="196"/>
        <v>36.616932269449919</v>
      </c>
      <c r="BSM21" s="34">
        <f t="shared" si="196"/>
        <v>37.61245138058792</v>
      </c>
      <c r="BSN21" s="34">
        <f t="shared" si="196"/>
        <v>38.40844978172187</v>
      </c>
      <c r="BSO21" s="34">
        <f t="shared" si="162"/>
        <v>39.274784481839497</v>
      </c>
      <c r="BSP21" s="34">
        <f t="shared" si="162"/>
        <v>39.893026630975022</v>
      </c>
      <c r="BSQ21" s="34">
        <f t="shared" si="162"/>
        <v>40.658469848577873</v>
      </c>
      <c r="BSR21" s="34">
        <f t="shared" si="162"/>
        <v>41.154907865125672</v>
      </c>
      <c r="BSS21" s="34">
        <f t="shared" si="162"/>
        <v>41.827410625763605</v>
      </c>
      <c r="BST21" s="34">
        <f t="shared" si="162"/>
        <v>42.205134673580268</v>
      </c>
      <c r="BSU21" s="34">
        <f t="shared" si="162"/>
        <v>42.790560857431316</v>
      </c>
      <c r="BSV21" s="34">
        <f t="shared" si="162"/>
        <v>43.085998503763726</v>
      </c>
      <c r="BSW21" s="34">
        <f t="shared" si="162"/>
        <v>43.595202439348782</v>
      </c>
      <c r="BSX21" s="34">
        <f t="shared" si="162"/>
        <v>43.835589978506768</v>
      </c>
      <c r="BSY21" s="34">
        <f t="shared" si="162"/>
        <v>44.271119625780081</v>
      </c>
      <c r="BSZ21" s="34">
        <f t="shared" si="162"/>
        <v>44.425235070039655</v>
      </c>
      <c r="BTA21" s="34">
        <f t="shared" si="162"/>
        <v>44.82105161697109</v>
      </c>
      <c r="BTB21" s="34">
        <f t="shared" si="162"/>
        <v>44.939833105304459</v>
      </c>
      <c r="BTC21" s="34">
        <f t="shared" si="162"/>
        <v>45.270757724914958</v>
      </c>
      <c r="BTD21" s="34">
        <f t="shared" si="162"/>
        <v>45.287392334927958</v>
      </c>
      <c r="BTE21" s="34">
        <f t="shared" si="163"/>
        <v>45.658906212188889</v>
      </c>
      <c r="BTF21" s="34">
        <f t="shared" si="163"/>
        <v>45.723261887570274</v>
      </c>
      <c r="BTG21" s="34">
        <f t="shared" si="163"/>
        <v>45.996389069251002</v>
      </c>
      <c r="BTH21" s="34">
        <f t="shared" si="163"/>
        <v>46.010327258486392</v>
      </c>
      <c r="BTI21" s="34">
        <f t="shared" si="163"/>
        <v>46.32698504725397</v>
      </c>
      <c r="BTJ21" s="34">
        <f t="shared" si="163"/>
        <v>46.304749200645595</v>
      </c>
      <c r="BTK21" s="34">
        <f t="shared" si="163"/>
        <v>46.540647937721822</v>
      </c>
      <c r="BTL21" s="34">
        <f t="shared" si="163"/>
        <v>46.556614218968384</v>
      </c>
      <c r="BTM21" s="34">
        <f t="shared" si="163"/>
        <v>46.803963819157516</v>
      </c>
      <c r="BTN21" s="34">
        <f t="shared" si="163"/>
        <v>46.775767247289792</v>
      </c>
      <c r="BTO21" s="34">
        <f t="shared" si="163"/>
        <v>47.071459418324409</v>
      </c>
      <c r="BTP21" s="34">
        <f t="shared" si="163"/>
        <v>46.996773343791105</v>
      </c>
      <c r="BTQ21" s="34">
        <f t="shared" si="163"/>
        <v>47.256750193251591</v>
      </c>
      <c r="BTR21" s="34">
        <f t="shared" si="163"/>
        <v>47.215618544371431</v>
      </c>
      <c r="BTS21" s="34">
        <f t="shared" si="163"/>
        <v>47.411582303074113</v>
      </c>
      <c r="BTT21" s="34">
        <f t="shared" si="163"/>
        <v>47.376156859059435</v>
      </c>
      <c r="BTU21" s="34">
        <f t="shared" si="164"/>
        <v>47.530032539976283</v>
      </c>
      <c r="BTV21" s="34">
        <f t="shared" si="164"/>
        <v>47.503970007089336</v>
      </c>
      <c r="BTW21" s="34">
        <f t="shared" si="164"/>
        <v>47.759059594361361</v>
      </c>
      <c r="BTX21" s="34">
        <f t="shared" si="164"/>
        <v>47.62515523510465</v>
      </c>
      <c r="BTY21" s="34">
        <f t="shared" si="164"/>
        <v>47.844737728794861</v>
      </c>
      <c r="BTZ21" s="34">
        <f t="shared" si="164"/>
        <v>47.790438069056833</v>
      </c>
      <c r="BUA21" s="34">
        <f t="shared" si="164"/>
        <v>47.994253123162004</v>
      </c>
      <c r="BUB21" s="34">
        <f t="shared" si="164"/>
        <v>47.93917131505399</v>
      </c>
      <c r="BUC21" s="34">
        <f t="shared" si="164"/>
        <v>48.161874349542934</v>
      </c>
      <c r="BUD21" s="34">
        <f t="shared" si="164"/>
        <v>48.113434739098629</v>
      </c>
      <c r="BUE21" s="34">
        <f t="shared" si="164"/>
        <v>48.314850449254166</v>
      </c>
      <c r="BUF21" s="34">
        <f t="shared" si="164"/>
        <v>48.262253316268271</v>
      </c>
      <c r="BUG21" s="34">
        <f t="shared" si="164"/>
        <v>48.466554017264109</v>
      </c>
      <c r="BUH21" s="34">
        <f t="shared" si="164"/>
        <v>48.400020563803146</v>
      </c>
      <c r="BUI21" s="34">
        <f t="shared" si="164"/>
        <v>48.585495464978592</v>
      </c>
      <c r="BUJ21" s="34">
        <f t="shared" si="164"/>
        <v>48.571249316754788</v>
      </c>
      <c r="BUK21" s="34">
        <f t="shared" si="165"/>
        <v>48.739737006687953</v>
      </c>
      <c r="BUL21" s="34">
        <f t="shared" si="53"/>
        <v>48.781922064230166</v>
      </c>
      <c r="BUM21" s="34">
        <f t="shared" si="53"/>
        <v>46.498471216129609</v>
      </c>
      <c r="BUN21" s="34">
        <f t="shared" si="53"/>
        <v>23.958064646241027</v>
      </c>
      <c r="BUO21" s="34">
        <f t="shared" si="53"/>
        <v>25.60229</v>
      </c>
      <c r="BUP21" s="284">
        <f t="shared" ref="BUP21:BVD38" si="197">AVERAGE(BEY21:BEZ21)*ASH21*AVERAGE(BSA21:BSB21)/AVERAGE(BHO21:BHP21)</f>
        <v>831.82986218914687</v>
      </c>
      <c r="BUQ21" s="110">
        <f t="shared" si="197"/>
        <v>443.33931986524203</v>
      </c>
      <c r="BUR21" s="110">
        <f t="shared" si="197"/>
        <v>394.5039707374932</v>
      </c>
      <c r="BUS21" s="110">
        <f t="shared" si="197"/>
        <v>358.52378145021993</v>
      </c>
      <c r="BUT21" s="110">
        <f t="shared" si="197"/>
        <v>334.07867996054125</v>
      </c>
      <c r="BUU21" s="110">
        <f t="shared" si="197"/>
        <v>321.289947750875</v>
      </c>
      <c r="BUV21" s="110">
        <f t="shared" si="197"/>
        <v>310.74638047532051</v>
      </c>
      <c r="BUW21" s="110">
        <f t="shared" si="197"/>
        <v>303.61758898016706</v>
      </c>
      <c r="BUX21" s="110">
        <f t="shared" si="197"/>
        <v>294.37541581923347</v>
      </c>
      <c r="BUY21" s="110">
        <f t="shared" si="197"/>
        <v>289.09298544158781</v>
      </c>
      <c r="BUZ21" s="110">
        <f t="shared" si="197"/>
        <v>284.27721386460837</v>
      </c>
      <c r="BVA21" s="110">
        <f t="shared" si="197"/>
        <v>278.66346421709142</v>
      </c>
      <c r="BVB21" s="110">
        <f t="shared" si="197"/>
        <v>274.48712793196319</v>
      </c>
      <c r="BVC21" s="110">
        <f t="shared" si="197"/>
        <v>271.89789639278411</v>
      </c>
      <c r="BVD21" s="110">
        <f t="shared" si="197"/>
        <v>268.22061159722841</v>
      </c>
      <c r="BVE21" s="110">
        <f t="shared" si="166"/>
        <v>264.71871664664553</v>
      </c>
      <c r="BVF21" s="110">
        <f t="shared" si="166"/>
        <v>263.6081897148876</v>
      </c>
      <c r="BVG21" s="110">
        <f t="shared" si="166"/>
        <v>262.03939901224214</v>
      </c>
      <c r="BVH21" s="110">
        <f t="shared" si="166"/>
        <v>258.25014553310882</v>
      </c>
      <c r="BVI21" s="110">
        <f t="shared" si="166"/>
        <v>257.2106532314088</v>
      </c>
      <c r="BVJ21" s="110">
        <f t="shared" si="166"/>
        <v>257.88395942707524</v>
      </c>
      <c r="BVK21" s="110">
        <f t="shared" si="166"/>
        <v>254.92000874070186</v>
      </c>
      <c r="BVL21" s="110">
        <f t="shared" si="166"/>
        <v>254.26459003934542</v>
      </c>
      <c r="BVM21" s="110">
        <f t="shared" si="166"/>
        <v>254.59391988786615</v>
      </c>
      <c r="BVN21" s="110">
        <f t="shared" si="166"/>
        <v>253.54982557822385</v>
      </c>
      <c r="BVO21" s="110">
        <f t="shared" si="166"/>
        <v>252.92082176992258</v>
      </c>
      <c r="BVP21" s="110">
        <f t="shared" si="166"/>
        <v>252.36860235856065</v>
      </c>
      <c r="BVQ21" s="110">
        <f t="shared" si="166"/>
        <v>252.85866876582793</v>
      </c>
      <c r="BVR21" s="110">
        <f t="shared" si="166"/>
        <v>251.29759731117389</v>
      </c>
      <c r="BVS21" s="110">
        <f t="shared" si="166"/>
        <v>250.90579542248045</v>
      </c>
      <c r="BVT21" s="110">
        <f t="shared" si="166"/>
        <v>251.89268483102612</v>
      </c>
      <c r="BVU21" s="110">
        <f t="shared" si="167"/>
        <v>251.29069574354267</v>
      </c>
      <c r="BVV21" s="110">
        <f t="shared" si="167"/>
        <v>250.40796541804212</v>
      </c>
      <c r="BVW21" s="110">
        <f t="shared" si="167"/>
        <v>250.54730836227762</v>
      </c>
      <c r="BVX21" s="110">
        <f t="shared" si="167"/>
        <v>251.44336016693694</v>
      </c>
      <c r="BVY21" s="110">
        <f t="shared" si="167"/>
        <v>250.07274125290698</v>
      </c>
      <c r="BVZ21" s="110">
        <f t="shared" si="167"/>
        <v>250.10746639610278</v>
      </c>
      <c r="BWA21" s="110">
        <f t="shared" si="167"/>
        <v>251.63779862308232</v>
      </c>
      <c r="BWB21" s="110">
        <f t="shared" si="167"/>
        <v>250.66714515939904</v>
      </c>
      <c r="BWC21" s="110">
        <f t="shared" si="167"/>
        <v>250.27228188875662</v>
      </c>
      <c r="BWD21" s="110">
        <f t="shared" si="167"/>
        <v>252.05234169977047</v>
      </c>
      <c r="BWE21" s="110">
        <f t="shared" si="167"/>
        <v>252.29530299912935</v>
      </c>
      <c r="BWF21" s="110">
        <f t="shared" si="167"/>
        <v>252.04546037842627</v>
      </c>
      <c r="BWG21" s="110">
        <f t="shared" si="167"/>
        <v>251.8725904165608</v>
      </c>
      <c r="BWH21" s="110">
        <f t="shared" si="167"/>
        <v>253.13543049380587</v>
      </c>
      <c r="BWI21" s="110">
        <f t="shared" si="167"/>
        <v>252.75593955624282</v>
      </c>
      <c r="BWJ21" s="110">
        <f t="shared" si="167"/>
        <v>252.82088368682869</v>
      </c>
      <c r="BWK21" s="110">
        <f t="shared" si="168"/>
        <v>253.95917715934996</v>
      </c>
      <c r="BWL21" s="110">
        <f t="shared" si="168"/>
        <v>252.8710199921409</v>
      </c>
      <c r="BWM21" s="110">
        <f t="shared" si="168"/>
        <v>252.91491248833697</v>
      </c>
      <c r="BWN21" s="110">
        <f t="shared" si="168"/>
        <v>253.95252208074018</v>
      </c>
      <c r="BWO21" s="110">
        <f t="shared" si="168"/>
        <v>254.8262046969212</v>
      </c>
      <c r="BWP21" s="110">
        <f t="shared" si="168"/>
        <v>253.18118981843617</v>
      </c>
      <c r="BWQ21" s="110">
        <f t="shared" si="168"/>
        <v>254.08801076497556</v>
      </c>
      <c r="BWR21" s="110">
        <f t="shared" si="168"/>
        <v>255.52844505149858</v>
      </c>
      <c r="BWS21" s="110">
        <f t="shared" si="168"/>
        <v>254.4775443904538</v>
      </c>
      <c r="BWT21" s="110">
        <f t="shared" si="168"/>
        <v>255.06580198745706</v>
      </c>
      <c r="BWU21" s="110">
        <f t="shared" si="168"/>
        <v>256.09573246271782</v>
      </c>
      <c r="BWV21" s="110">
        <f t="shared" si="168"/>
        <v>256.53601679827483</v>
      </c>
      <c r="BWW21" s="110">
        <f t="shared" si="168"/>
        <v>256.28683938339037</v>
      </c>
      <c r="BWX21" s="110">
        <f t="shared" si="168"/>
        <v>257.18080281568473</v>
      </c>
      <c r="BWY21" s="110">
        <f t="shared" si="168"/>
        <v>258.31705949524911</v>
      </c>
      <c r="BWZ21" s="110">
        <f t="shared" si="168"/>
        <v>257.90563057051168</v>
      </c>
      <c r="BXA21" s="110">
        <f t="shared" si="169"/>
        <v>251.3893287611171</v>
      </c>
      <c r="BXB21" s="110">
        <f t="shared" si="58"/>
        <v>413.09978252491612</v>
      </c>
      <c r="BXC21" s="356">
        <f t="shared" ref="BXC21:BXQ38" si="198">AVERAGE(BHO21:BHP21)*AVERAGE(BMU21:BMV21)/AVERAGE(BKE21:BKF21)</f>
        <v>0.69776507309782576</v>
      </c>
      <c r="BXD21" s="112">
        <f t="shared" si="198"/>
        <v>0.68762520664228977</v>
      </c>
      <c r="BXE21" s="112">
        <f t="shared" si="198"/>
        <v>0.68397293256220315</v>
      </c>
      <c r="BXF21" s="112">
        <f t="shared" si="198"/>
        <v>0.68409392523462653</v>
      </c>
      <c r="BXG21" s="112">
        <f t="shared" si="198"/>
        <v>0.68513449629605816</v>
      </c>
      <c r="BXH21" s="112">
        <f t="shared" si="198"/>
        <v>0.68651244627116237</v>
      </c>
      <c r="BXI21" s="112">
        <f t="shared" si="198"/>
        <v>0.68803711254473099</v>
      </c>
      <c r="BXJ21" s="112">
        <f t="shared" si="198"/>
        <v>0.68961379000480871</v>
      </c>
      <c r="BXK21" s="112">
        <f t="shared" si="198"/>
        <v>0.69117496694135072</v>
      </c>
      <c r="BXL21" s="112">
        <f t="shared" si="198"/>
        <v>0.69267618629573136</v>
      </c>
      <c r="BXM21" s="112">
        <f t="shared" si="198"/>
        <v>0.69409312489829122</v>
      </c>
      <c r="BXN21" s="112">
        <f t="shared" si="198"/>
        <v>0.69540581832344339</v>
      </c>
      <c r="BXO21" s="112">
        <f t="shared" si="198"/>
        <v>0.69661454680367374</v>
      </c>
      <c r="BXP21" s="112">
        <f t="shared" si="198"/>
        <v>0.69772099958871192</v>
      </c>
      <c r="BXQ21" s="112">
        <f t="shared" si="198"/>
        <v>0.69871366010867186</v>
      </c>
      <c r="BXR21" s="112">
        <f t="shared" si="170"/>
        <v>0.69961079500334167</v>
      </c>
      <c r="BXS21" s="112">
        <f t="shared" si="170"/>
        <v>0.70040964974478193</v>
      </c>
      <c r="BXT21" s="112">
        <f t="shared" si="170"/>
        <v>0.70112369903589178</v>
      </c>
      <c r="BXU21" s="112">
        <f t="shared" si="170"/>
        <v>0.7017549746197731</v>
      </c>
      <c r="BXV21" s="112">
        <f t="shared" si="170"/>
        <v>0.70231838045096551</v>
      </c>
      <c r="BXW21" s="112">
        <f t="shared" si="170"/>
        <v>0.70281239447148436</v>
      </c>
      <c r="BXX21" s="112">
        <f t="shared" si="170"/>
        <v>0.70325660156695213</v>
      </c>
      <c r="BXY21" s="112">
        <f t="shared" si="170"/>
        <v>0.70364737152837842</v>
      </c>
      <c r="BXZ21" s="112">
        <f t="shared" si="170"/>
        <v>0.70399052799156836</v>
      </c>
      <c r="BYA21" s="112">
        <f t="shared" si="170"/>
        <v>0.70429406759080271</v>
      </c>
      <c r="BYB21" s="112">
        <f t="shared" si="170"/>
        <v>0.70456537700075772</v>
      </c>
      <c r="BYC21" s="112">
        <f t="shared" si="170"/>
        <v>0.70480219591470683</v>
      </c>
      <c r="BYD21" s="112">
        <f t="shared" si="170"/>
        <v>0.70501332286101992</v>
      </c>
      <c r="BYE21" s="112">
        <f t="shared" si="170"/>
        <v>0.70520118719286418</v>
      </c>
      <c r="BYF21" s="112">
        <f t="shared" si="170"/>
        <v>0.70536879447210543</v>
      </c>
      <c r="BYG21" s="112">
        <f t="shared" si="170"/>
        <v>0.7055158808706774</v>
      </c>
      <c r="BYH21" s="112">
        <f t="shared" si="171"/>
        <v>0.70564670690304176</v>
      </c>
      <c r="BYI21" s="112">
        <f t="shared" si="171"/>
        <v>0.70576286038069802</v>
      </c>
      <c r="BYJ21" s="112">
        <f t="shared" si="171"/>
        <v>0.70586600883964001</v>
      </c>
      <c r="BYK21" s="112">
        <f t="shared" si="171"/>
        <v>0.70595717430839788</v>
      </c>
      <c r="BYL21" s="112">
        <f t="shared" si="171"/>
        <v>0.70603904249776672</v>
      </c>
      <c r="BYM21" s="112">
        <f t="shared" si="171"/>
        <v>0.70611122290293138</v>
      </c>
      <c r="BYN21" s="112">
        <f t="shared" si="171"/>
        <v>0.70617538649961265</v>
      </c>
      <c r="BYO21" s="112">
        <f t="shared" si="171"/>
        <v>0.70623213137051344</v>
      </c>
      <c r="BYP21" s="112">
        <f t="shared" si="171"/>
        <v>0.70628281809358406</v>
      </c>
      <c r="BYQ21" s="112">
        <f t="shared" si="171"/>
        <v>0.7063278260251038</v>
      </c>
      <c r="BYR21" s="112">
        <f t="shared" si="171"/>
        <v>0.70636797317992617</v>
      </c>
      <c r="BYS21" s="112">
        <f t="shared" si="171"/>
        <v>0.7064038002764419</v>
      </c>
      <c r="BYT21" s="112">
        <f t="shared" si="171"/>
        <v>0.7064355201387903</v>
      </c>
      <c r="BYU21" s="112">
        <f t="shared" si="171"/>
        <v>0.70646356775751284</v>
      </c>
      <c r="BYV21" s="112">
        <f t="shared" si="171"/>
        <v>0.70648879414281984</v>
      </c>
      <c r="BYW21" s="112">
        <f t="shared" si="171"/>
        <v>0.70651134329499832</v>
      </c>
      <c r="BYX21" s="112">
        <f t="shared" si="172"/>
        <v>0.70653137088570461</v>
      </c>
      <c r="BYY21" s="112">
        <f t="shared" si="172"/>
        <v>0.70654926247546268</v>
      </c>
      <c r="BYZ21" s="112">
        <f t="shared" si="172"/>
        <v>0.70656528731182444</v>
      </c>
      <c r="BZA21" s="112">
        <f t="shared" si="172"/>
        <v>0.70657948635592616</v>
      </c>
      <c r="BZB21" s="112">
        <f t="shared" si="172"/>
        <v>0.70659214140802373</v>
      </c>
      <c r="BZC21" s="112">
        <f t="shared" si="172"/>
        <v>0.70660347664362932</v>
      </c>
      <c r="BZD21" s="112">
        <f t="shared" si="172"/>
        <v>0.70661358655542539</v>
      </c>
      <c r="BZE21" s="112">
        <f t="shared" si="172"/>
        <v>0.70662243399386282</v>
      </c>
      <c r="BZF21" s="112">
        <f t="shared" si="172"/>
        <v>0.70663046958333398</v>
      </c>
      <c r="BZG21" s="112">
        <f t="shared" si="172"/>
        <v>0.70663769311549662</v>
      </c>
      <c r="BZH21" s="112">
        <f t="shared" si="172"/>
        <v>0.70664403921535046</v>
      </c>
      <c r="BZI21" s="112">
        <f t="shared" si="172"/>
        <v>0.70664968337938294</v>
      </c>
      <c r="BZJ21" s="112">
        <f t="shared" si="172"/>
        <v>0.70665470544559128</v>
      </c>
      <c r="BZK21" s="112">
        <f t="shared" si="172"/>
        <v>0.70665925028657561</v>
      </c>
      <c r="BZL21" s="112">
        <f t="shared" si="172"/>
        <v>0.70666337357887732</v>
      </c>
      <c r="BZM21" s="112">
        <f t="shared" si="172"/>
        <v>0.70666674675675301</v>
      </c>
      <c r="BZN21" s="112">
        <f t="shared" si="173"/>
        <v>0.70667148918929812</v>
      </c>
      <c r="BZO21" s="112">
        <f t="shared" si="63"/>
        <v>0.70668121260098882</v>
      </c>
      <c r="BZP21" s="284">
        <f t="shared" ref="BZP21:CAD38" si="199">AXK21*ASH21^2/AVERAGE(BKE21:BKF21)</f>
        <v>147.97330452710403</v>
      </c>
      <c r="BZQ21" s="110">
        <f t="shared" si="199"/>
        <v>38.202461251761264</v>
      </c>
      <c r="BZR21" s="110">
        <f t="shared" si="199"/>
        <v>25.51533081907013</v>
      </c>
      <c r="BZS21" s="110">
        <f t="shared" si="199"/>
        <v>18.247067581594969</v>
      </c>
      <c r="BZT21" s="110">
        <f t="shared" si="199"/>
        <v>16.597615585921339</v>
      </c>
      <c r="BZU21" s="110">
        <f t="shared" si="199"/>
        <v>15.25262746882763</v>
      </c>
      <c r="BZV21" s="110">
        <f t="shared" si="199"/>
        <v>15.391035095559291</v>
      </c>
      <c r="BZW21" s="110">
        <f t="shared" si="199"/>
        <v>14.491704112959177</v>
      </c>
      <c r="BZX21" s="110">
        <f t="shared" si="199"/>
        <v>14.89911393692458</v>
      </c>
      <c r="BZY21" s="110">
        <f t="shared" si="199"/>
        <v>14.024894239756929</v>
      </c>
      <c r="BZZ21" s="110">
        <f t="shared" si="199"/>
        <v>14.889944840114048</v>
      </c>
      <c r="CAA21" s="110">
        <f t="shared" si="199"/>
        <v>13.759898132023412</v>
      </c>
      <c r="CAB21" s="110">
        <f t="shared" si="199"/>
        <v>14.703567018321603</v>
      </c>
      <c r="CAC21" s="110">
        <f t="shared" si="199"/>
        <v>13.715655660469576</v>
      </c>
      <c r="CAD21" s="110">
        <f t="shared" si="199"/>
        <v>14.602446322615119</v>
      </c>
      <c r="CAE21" s="110">
        <f t="shared" si="174"/>
        <v>13.404772052551683</v>
      </c>
      <c r="CAF21" s="110">
        <f t="shared" si="174"/>
        <v>14.580378785962514</v>
      </c>
      <c r="CAG21" s="110">
        <f t="shared" si="174"/>
        <v>13.473417919375342</v>
      </c>
      <c r="CAH21" s="110">
        <f t="shared" si="174"/>
        <v>14.278759352054992</v>
      </c>
      <c r="CAI21" s="110">
        <f t="shared" si="174"/>
        <v>13.231978878074292</v>
      </c>
      <c r="CAJ21" s="110">
        <f t="shared" si="174"/>
        <v>14.379061753789763</v>
      </c>
      <c r="CAK21" s="110">
        <f t="shared" si="174"/>
        <v>13.1718982516367</v>
      </c>
      <c r="CAL21" s="110">
        <f t="shared" si="174"/>
        <v>14.053496430560616</v>
      </c>
      <c r="CAM21" s="110">
        <f t="shared" si="174"/>
        <v>13.221837705589934</v>
      </c>
      <c r="CAN21" s="110">
        <f t="shared" si="174"/>
        <v>13.988463496958229</v>
      </c>
      <c r="CAO21" s="110">
        <f t="shared" si="174"/>
        <v>13.112100447248318</v>
      </c>
      <c r="CAP21" s="110">
        <f t="shared" si="174"/>
        <v>13.874583040507774</v>
      </c>
      <c r="CAQ21" s="110">
        <f t="shared" si="174"/>
        <v>13.116114345424659</v>
      </c>
      <c r="CAR21" s="110">
        <f t="shared" si="174"/>
        <v>13.697584236514311</v>
      </c>
      <c r="CAS21" s="110">
        <f t="shared" si="174"/>
        <v>12.943419010643918</v>
      </c>
      <c r="CAT21" s="110">
        <f t="shared" si="174"/>
        <v>13.642807029333005</v>
      </c>
      <c r="CAU21" s="110">
        <f t="shared" si="175"/>
        <v>12.844255361738934</v>
      </c>
      <c r="CAV21" s="110">
        <f t="shared" si="175"/>
        <v>13.293973942015981</v>
      </c>
      <c r="CAW21" s="110">
        <f t="shared" si="175"/>
        <v>12.648802578370272</v>
      </c>
      <c r="CAX21" s="110">
        <f t="shared" si="175"/>
        <v>13.164219817669032</v>
      </c>
      <c r="CAY21" s="110">
        <f t="shared" si="175"/>
        <v>12.472217299876622</v>
      </c>
      <c r="CAZ21" s="110">
        <f t="shared" si="175"/>
        <v>12.736878758732379</v>
      </c>
      <c r="CBA21" s="110">
        <f t="shared" si="175"/>
        <v>12.369990737182469</v>
      </c>
      <c r="CBB21" s="110">
        <f t="shared" si="175"/>
        <v>12.462728838827564</v>
      </c>
      <c r="CBC21" s="110">
        <f t="shared" si="175"/>
        <v>11.930762192597285</v>
      </c>
      <c r="CBD21" s="110">
        <f t="shared" si="175"/>
        <v>12.19567688878514</v>
      </c>
      <c r="CBE21" s="110">
        <f t="shared" si="175"/>
        <v>11.758285217490824</v>
      </c>
      <c r="CBF21" s="110">
        <f t="shared" si="175"/>
        <v>11.742224308585632</v>
      </c>
      <c r="CBG21" s="110">
        <f t="shared" si="175"/>
        <v>11.29271097599154</v>
      </c>
      <c r="CBH21" s="110">
        <f t="shared" si="175"/>
        <v>11.371616384375915</v>
      </c>
      <c r="CBI21" s="110">
        <f t="shared" si="175"/>
        <v>10.887790759056248</v>
      </c>
      <c r="CBJ21" s="110">
        <f t="shared" si="175"/>
        <v>10.750718802929381</v>
      </c>
      <c r="CBK21" s="110">
        <f t="shared" si="176"/>
        <v>10.465308585843335</v>
      </c>
      <c r="CBL21" s="110">
        <f t="shared" si="176"/>
        <v>10.156825817641543</v>
      </c>
      <c r="CBM21" s="110">
        <f t="shared" si="176"/>
        <v>9.784680687952946</v>
      </c>
      <c r="CBN21" s="110">
        <f t="shared" si="176"/>
        <v>9.5571830563700519</v>
      </c>
      <c r="CBO21" s="110">
        <f t="shared" si="176"/>
        <v>9.2367020766808761</v>
      </c>
      <c r="CBP21" s="110">
        <f t="shared" si="176"/>
        <v>8.7740421847742738</v>
      </c>
      <c r="CBQ21" s="110">
        <f t="shared" si="176"/>
        <v>8.4678265919188291</v>
      </c>
      <c r="CBR21" s="110">
        <f t="shared" si="176"/>
        <v>8.149431521622402</v>
      </c>
      <c r="CBS21" s="110">
        <f t="shared" si="176"/>
        <v>7.7276252878182206</v>
      </c>
      <c r="CBT21" s="110">
        <f t="shared" si="176"/>
        <v>7.3137859053366006</v>
      </c>
      <c r="CBU21" s="110">
        <f t="shared" si="176"/>
        <v>7.0419369176212072</v>
      </c>
      <c r="CBV21" s="110">
        <f t="shared" si="176"/>
        <v>6.5945806685003907</v>
      </c>
      <c r="CBW21" s="110">
        <f t="shared" si="176"/>
        <v>6.2752239455580776</v>
      </c>
      <c r="CBX21" s="110">
        <f t="shared" si="176"/>
        <v>5.8560781490613385</v>
      </c>
      <c r="CBY21" s="110">
        <f t="shared" si="176"/>
        <v>5.5980332201531624</v>
      </c>
      <c r="CBZ21" s="110">
        <f t="shared" si="176"/>
        <v>5.1648511308760119</v>
      </c>
      <c r="CCA21" s="110">
        <f t="shared" si="177"/>
        <v>4.7097020754166428</v>
      </c>
      <c r="CCB21" s="110">
        <f t="shared" si="68"/>
        <v>10.934802587503729</v>
      </c>
      <c r="CCC21" s="284">
        <f t="shared" ref="CCC21:CCQ38" si="200">AZX21*ASH21/AVERAGE(BKE21:BKF21)</f>
        <v>43.509369681150936</v>
      </c>
      <c r="CCD21" s="110">
        <f t="shared" si="200"/>
        <v>12.905216248332369</v>
      </c>
      <c r="CCE21" s="110">
        <f t="shared" si="200"/>
        <v>8.4014499068404227</v>
      </c>
      <c r="CCF21" s="110">
        <f t="shared" si="200"/>
        <v>6.2165348104210789</v>
      </c>
      <c r="CCG21" s="110">
        <f t="shared" si="200"/>
        <v>5.794103535714541</v>
      </c>
      <c r="CCH21" s="110">
        <f t="shared" si="200"/>
        <v>5.3590769899629942</v>
      </c>
      <c r="CCI21" s="110">
        <f t="shared" si="200"/>
        <v>5.4084548922001376</v>
      </c>
      <c r="CCJ21" s="110">
        <f t="shared" si="200"/>
        <v>5.0739039850227874</v>
      </c>
      <c r="CCK21" s="110">
        <f t="shared" si="200"/>
        <v>5.2357606385402686</v>
      </c>
      <c r="CCL21" s="110">
        <f t="shared" si="200"/>
        <v>4.9185566275771366</v>
      </c>
      <c r="CCM21" s="110">
        <f t="shared" si="200"/>
        <v>5.194403862162364</v>
      </c>
      <c r="CCN21" s="110">
        <f t="shared" si="200"/>
        <v>4.8193969629218207</v>
      </c>
      <c r="CCO21" s="110">
        <f t="shared" si="200"/>
        <v>5.1404189277933012</v>
      </c>
      <c r="CCP21" s="110">
        <f t="shared" si="200"/>
        <v>4.7734960524122467</v>
      </c>
      <c r="CCQ21" s="110">
        <f t="shared" si="200"/>
        <v>5.0943038820568827</v>
      </c>
      <c r="CCR21" s="110">
        <f t="shared" si="178"/>
        <v>4.6849733277254968</v>
      </c>
      <c r="CCS21" s="110">
        <f t="shared" si="178"/>
        <v>5.0753297445880543</v>
      </c>
      <c r="CCT21" s="110">
        <f t="shared" si="178"/>
        <v>4.677682499589757</v>
      </c>
      <c r="CCU21" s="110">
        <f t="shared" si="178"/>
        <v>4.9960106180937762</v>
      </c>
      <c r="CCV21" s="110">
        <f t="shared" si="178"/>
        <v>4.6195496131365248</v>
      </c>
      <c r="CCW21" s="110">
        <f t="shared" si="178"/>
        <v>4.9874295807787901</v>
      </c>
      <c r="CCX21" s="110">
        <f t="shared" si="178"/>
        <v>4.5887828287799</v>
      </c>
      <c r="CCY21" s="110">
        <f t="shared" si="178"/>
        <v>4.8968710081115931</v>
      </c>
      <c r="CCZ21" s="110">
        <f t="shared" si="178"/>
        <v>4.5932254314937051</v>
      </c>
      <c r="CDA21" s="110">
        <f t="shared" si="178"/>
        <v>4.8651898796831841</v>
      </c>
      <c r="CDB21" s="110">
        <f t="shared" si="178"/>
        <v>4.5551461501170474</v>
      </c>
      <c r="CDC21" s="110">
        <f t="shared" si="178"/>
        <v>4.8315810768488028</v>
      </c>
      <c r="CDD21" s="110">
        <f t="shared" si="178"/>
        <v>4.5497416846636751</v>
      </c>
      <c r="CDE21" s="110">
        <f t="shared" si="178"/>
        <v>4.7648250962807293</v>
      </c>
      <c r="CDF21" s="110">
        <f t="shared" si="178"/>
        <v>4.50754894759688</v>
      </c>
      <c r="CDG21" s="110">
        <f t="shared" si="178"/>
        <v>4.7324598571295402</v>
      </c>
      <c r="CDH21" s="110">
        <f t="shared" si="179"/>
        <v>4.4719867730571492</v>
      </c>
      <c r="CDI21" s="110">
        <f t="shared" si="179"/>
        <v>4.6382306841732523</v>
      </c>
      <c r="CDJ21" s="110">
        <f t="shared" si="179"/>
        <v>4.4174624861082918</v>
      </c>
      <c r="CDK21" s="110">
        <f t="shared" si="179"/>
        <v>4.5822051897273131</v>
      </c>
      <c r="CDL21" s="110">
        <f t="shared" si="179"/>
        <v>4.364961879921899</v>
      </c>
      <c r="CDM21" s="110">
        <f t="shared" si="179"/>
        <v>4.4671263704683373</v>
      </c>
      <c r="CDN21" s="110">
        <f t="shared" si="179"/>
        <v>4.3166573322890276</v>
      </c>
      <c r="CDO21" s="110">
        <f t="shared" si="179"/>
        <v>4.3746349425799727</v>
      </c>
      <c r="CDP21" s="110">
        <f t="shared" si="179"/>
        <v>4.2043788811818716</v>
      </c>
      <c r="CDQ21" s="110">
        <f t="shared" si="179"/>
        <v>4.2745027257105761</v>
      </c>
      <c r="CDR21" s="110">
        <f t="shared" si="179"/>
        <v>4.1283148896682826</v>
      </c>
      <c r="CDS21" s="110">
        <f t="shared" si="179"/>
        <v>4.138322456038515</v>
      </c>
      <c r="CDT21" s="110">
        <f t="shared" si="179"/>
        <v>3.9894971751559392</v>
      </c>
      <c r="CDU21" s="110">
        <f t="shared" si="179"/>
        <v>4.0075846410764422</v>
      </c>
      <c r="CDV21" s="110">
        <f t="shared" si="179"/>
        <v>3.85502606460477</v>
      </c>
      <c r="CDW21" s="110">
        <f t="shared" si="179"/>
        <v>3.8149786807005479</v>
      </c>
      <c r="CDX21" s="110">
        <f t="shared" si="180"/>
        <v>3.710282811632585</v>
      </c>
      <c r="CDY21" s="110">
        <f t="shared" si="180"/>
        <v>3.6234307798409455</v>
      </c>
      <c r="CDZ21" s="110">
        <f t="shared" si="180"/>
        <v>3.5017144235270816</v>
      </c>
      <c r="CEA21" s="110">
        <f t="shared" si="180"/>
        <v>3.422996747604778</v>
      </c>
      <c r="CEB21" s="110">
        <f t="shared" si="180"/>
        <v>3.3110345119583742</v>
      </c>
      <c r="CEC21" s="110">
        <f t="shared" si="180"/>
        <v>3.174384706822599</v>
      </c>
      <c r="CED21" s="110">
        <f t="shared" si="180"/>
        <v>3.0665889761889291</v>
      </c>
      <c r="CEE21" s="110">
        <f t="shared" si="180"/>
        <v>2.951113718560213</v>
      </c>
      <c r="CEF21" s="110">
        <f t="shared" si="180"/>
        <v>2.8200614511768056</v>
      </c>
      <c r="CEG21" s="110">
        <f t="shared" si="180"/>
        <v>2.6759014007677941</v>
      </c>
      <c r="CEH21" s="110">
        <f t="shared" si="180"/>
        <v>2.5732646302995534</v>
      </c>
      <c r="CEI21" s="110">
        <f t="shared" si="180"/>
        <v>2.4222635522136433</v>
      </c>
      <c r="CEJ21" s="110">
        <f t="shared" si="180"/>
        <v>2.3169827589958838</v>
      </c>
      <c r="CEK21" s="110">
        <f t="shared" si="180"/>
        <v>2.1642093259999813</v>
      </c>
      <c r="CEL21" s="110">
        <f t="shared" si="180"/>
        <v>2.0665747671802377</v>
      </c>
      <c r="CEM21" s="110">
        <f t="shared" si="180"/>
        <v>1.9269656425013095</v>
      </c>
      <c r="CEN21" s="110">
        <f t="shared" si="181"/>
        <v>1.7271377012838987</v>
      </c>
      <c r="CEO21" s="110">
        <f t="shared" si="73"/>
        <v>2.9739062032789985</v>
      </c>
      <c r="CEP21" s="284">
        <f t="shared" ref="CEP21:CFD38" si="201">AVERAGE(BEY21:BEZ21)*ASH21*AVERAGE(VG21:VH21)/AVERAGE(BHO21:BHP21)</f>
        <v>629.54389180196017</v>
      </c>
      <c r="CEQ21" s="110">
        <f t="shared" si="201"/>
        <v>297.37107319923433</v>
      </c>
      <c r="CER21" s="110">
        <f t="shared" si="201"/>
        <v>264.60395515859568</v>
      </c>
      <c r="CES21" s="110">
        <f t="shared" si="201"/>
        <v>240.47137984207555</v>
      </c>
      <c r="CET21" s="110">
        <f t="shared" si="201"/>
        <v>224.0856222014429</v>
      </c>
      <c r="CEU21" s="110">
        <f t="shared" si="201"/>
        <v>215.49834204655863</v>
      </c>
      <c r="CEV21" s="110">
        <f t="shared" si="201"/>
        <v>208.4254805034814</v>
      </c>
      <c r="CEW21" s="110">
        <f t="shared" si="201"/>
        <v>203.63861760132943</v>
      </c>
      <c r="CEX21" s="110">
        <f t="shared" si="201"/>
        <v>197.44908501279156</v>
      </c>
      <c r="CEY21" s="110">
        <f t="shared" si="201"/>
        <v>193.9087196694434</v>
      </c>
      <c r="CEZ21" s="110">
        <f t="shared" si="201"/>
        <v>190.67299584362451</v>
      </c>
      <c r="CFA21" s="110">
        <f t="shared" si="201"/>
        <v>186.91149485887092</v>
      </c>
      <c r="CFB21" s="110">
        <f t="shared" si="201"/>
        <v>184.10906563138482</v>
      </c>
      <c r="CFC21" s="110">
        <f t="shared" si="201"/>
        <v>182.37884124794363</v>
      </c>
      <c r="CFD21" s="110">
        <f t="shared" si="201"/>
        <v>179.90592838639151</v>
      </c>
      <c r="CFE21" s="110">
        <f t="shared" si="182"/>
        <v>177.54957521686805</v>
      </c>
      <c r="CFF21" s="110">
        <f t="shared" si="182"/>
        <v>176.81460328605581</v>
      </c>
      <c r="CFG21" s="110">
        <f t="shared" si="182"/>
        <v>175.75872664473232</v>
      </c>
      <c r="CFH21" s="110">
        <f t="shared" si="182"/>
        <v>173.21609212063981</v>
      </c>
      <c r="CFI21" s="110">
        <f t="shared" si="182"/>
        <v>172.5229175704844</v>
      </c>
      <c r="CFJ21" s="110">
        <f t="shared" si="182"/>
        <v>172.98391734743416</v>
      </c>
      <c r="CFK21" s="110">
        <f t="shared" si="182"/>
        <v>170.99666694686553</v>
      </c>
      <c r="CFL21" s="110">
        <f t="shared" si="182"/>
        <v>170.54365798641638</v>
      </c>
      <c r="CFM21" s="110">
        <f t="shared" si="182"/>
        <v>170.75911798555603</v>
      </c>
      <c r="CFN21" s="110">
        <f t="shared" si="182"/>
        <v>170.05968401272889</v>
      </c>
      <c r="CFO21" s="110">
        <f t="shared" si="182"/>
        <v>169.63891356064755</v>
      </c>
      <c r="CFP21" s="110">
        <f t="shared" si="182"/>
        <v>169.27330636738932</v>
      </c>
      <c r="CFQ21" s="110">
        <f t="shared" si="182"/>
        <v>169.60494142511402</v>
      </c>
      <c r="CFR21" s="110">
        <f t="shared" si="182"/>
        <v>168.56480321284735</v>
      </c>
      <c r="CFS21" s="110">
        <f t="shared" si="182"/>
        <v>168.29975298684164</v>
      </c>
      <c r="CFT21" s="110">
        <f t="shared" si="182"/>
        <v>168.96090703984149</v>
      </c>
      <c r="CFU21" s="110">
        <f t="shared" si="183"/>
        <v>168.5582044424491</v>
      </c>
      <c r="CFV21" s="110">
        <f t="shared" si="183"/>
        <v>167.96112925907713</v>
      </c>
      <c r="CFW21" s="110">
        <f t="shared" si="183"/>
        <v>168.05473670523412</v>
      </c>
      <c r="CFX21" s="110">
        <f t="shared" si="183"/>
        <v>168.65097653888955</v>
      </c>
      <c r="CFY21" s="110">
        <f t="shared" si="183"/>
        <v>167.72988047614857</v>
      </c>
      <c r="CFZ21" s="110">
        <f t="shared" si="183"/>
        <v>167.75413323742819</v>
      </c>
      <c r="CGA21" s="110">
        <f t="shared" si="183"/>
        <v>168.78341814845584</v>
      </c>
      <c r="CGB21" s="110">
        <f t="shared" si="183"/>
        <v>168.13706460486856</v>
      </c>
      <c r="CGC21" s="110">
        <f t="shared" si="183"/>
        <v>167.86894025231081</v>
      </c>
      <c r="CGD21" s="110">
        <f t="shared" si="183"/>
        <v>169.0662058791487</v>
      </c>
      <c r="CGE21" s="110">
        <f t="shared" si="183"/>
        <v>169.23550387967316</v>
      </c>
      <c r="CGF21" s="110">
        <f t="shared" si="183"/>
        <v>169.05975579123768</v>
      </c>
      <c r="CGG21" s="110">
        <f t="shared" si="183"/>
        <v>168.9395341938579</v>
      </c>
      <c r="CGH21" s="110">
        <f t="shared" si="183"/>
        <v>169.78523276487107</v>
      </c>
      <c r="CGI21" s="110">
        <f t="shared" si="183"/>
        <v>169.53003679938536</v>
      </c>
      <c r="CGJ21" s="110">
        <f t="shared" si="183"/>
        <v>169.57597052059739</v>
      </c>
      <c r="CGK21" s="110">
        <f t="shared" si="184"/>
        <v>170.34205944751386</v>
      </c>
      <c r="CGL21" s="110">
        <f t="shared" si="184"/>
        <v>169.62001786116855</v>
      </c>
      <c r="CGM21" s="110">
        <f t="shared" si="184"/>
        <v>169.65287494407423</v>
      </c>
      <c r="CGN21" s="110">
        <f t="shared" si="184"/>
        <v>170.35016768857591</v>
      </c>
      <c r="CGO21" s="110">
        <f t="shared" si="184"/>
        <v>170.92757234106901</v>
      </c>
      <c r="CGP21" s="110">
        <f t="shared" si="184"/>
        <v>169.81401372856484</v>
      </c>
      <c r="CGQ21" s="110">
        <f t="shared" si="184"/>
        <v>170.42105565836553</v>
      </c>
      <c r="CGR21" s="110">
        <f t="shared" si="184"/>
        <v>171.38555621324807</v>
      </c>
      <c r="CGS21" s="110">
        <f t="shared" si="184"/>
        <v>170.67887842160275</v>
      </c>
      <c r="CGT21" s="110">
        <f t="shared" si="184"/>
        <v>171.07357494221085</v>
      </c>
      <c r="CGU21" s="110">
        <f t="shared" si="184"/>
        <v>171.76724387524743</v>
      </c>
      <c r="CGV21" s="110">
        <f t="shared" si="184"/>
        <v>172.06775964133632</v>
      </c>
      <c r="CGW21" s="110">
        <f t="shared" si="184"/>
        <v>171.90364472309622</v>
      </c>
      <c r="CGX21" s="110">
        <f t="shared" si="184"/>
        <v>172.50313258418601</v>
      </c>
      <c r="CGY21" s="110">
        <f t="shared" si="184"/>
        <v>173.26275900891494</v>
      </c>
      <c r="CGZ21" s="110">
        <f t="shared" si="184"/>
        <v>172.98487859966545</v>
      </c>
      <c r="CHA21" s="110">
        <f t="shared" si="185"/>
        <v>168.61497610455436</v>
      </c>
      <c r="CHB21" s="110">
        <f t="shared" si="78"/>
        <v>323.26471413635903</v>
      </c>
    </row>
    <row r="22" spans="1:2238" ht="15.75" thickBot="1" x14ac:dyDescent="0.3">
      <c r="A22" s="446"/>
      <c r="B22" s="422">
        <v>1500</v>
      </c>
      <c r="C22" s="432"/>
      <c r="D22" s="457"/>
      <c r="E22" s="401">
        <f>AVERAGE(BNM22:BNY22)</f>
        <v>1223.0981149230624</v>
      </c>
      <c r="F22" s="402">
        <f>MAX(BNM22:BNY22)</f>
        <v>1228.9477489345616</v>
      </c>
      <c r="G22" s="402">
        <f>MIN(BNM22:BNY22)</f>
        <v>1213.7869516635403</v>
      </c>
      <c r="H22" s="403">
        <f>AVERAGE(BKW22:BLI22)</f>
        <v>9.0215666516715032E-2</v>
      </c>
      <c r="I22" s="404">
        <f>MAX(BKW22:BLI22)</f>
        <v>9.2523737020942104E-2</v>
      </c>
      <c r="J22" s="404">
        <f>MIN(BKW22:BLI22)</f>
        <v>8.6676895930051678E-2</v>
      </c>
      <c r="K22" s="403">
        <f>AVERAGE(BIG22:BIS22)</f>
        <v>5.2396011807759426E-5</v>
      </c>
      <c r="L22" s="404">
        <f>MAX(BIG22:BIS22)</f>
        <v>5.3388154565432526E-5</v>
      </c>
      <c r="M22" s="404">
        <f>MIN(BIG22:BIS22)</f>
        <v>5.0830893271184099E-5</v>
      </c>
      <c r="N22" s="405">
        <f>AVERAGE(BFQ22:BGC22)</f>
        <v>0.2480993347043659</v>
      </c>
      <c r="O22" s="406">
        <f>MAX(BFQ22:BGC22)</f>
        <v>0.25978027470746345</v>
      </c>
      <c r="P22" s="406">
        <f>MIN(BFQ22:BGC22)</f>
        <v>0.24087110881221124</v>
      </c>
      <c r="Q22" s="403">
        <f>AVERAGE(AYC22:AYN22)</f>
        <v>2143960.9900511205</v>
      </c>
      <c r="R22" s="404">
        <f>MAX(AYC22:AYN22)</f>
        <v>2232511.6754177408</v>
      </c>
      <c r="S22" s="404">
        <f>MIN(AYC22:AYN22)</f>
        <v>2053474.6358465042</v>
      </c>
      <c r="T22" s="401">
        <f>AVERAGE(AVN22:AVZ22)</f>
        <v>1423.856095649415</v>
      </c>
      <c r="U22" s="402">
        <f>MAX(AVN22:AVZ22)</f>
        <v>1465.7853460862862</v>
      </c>
      <c r="V22" s="402">
        <f>MIN(AVN22:AVZ22)</f>
        <v>1359.0921866183978</v>
      </c>
      <c r="W22" s="405">
        <f>(N22*$A$20*$ASH$24)/K22</f>
        <v>17.190550190679762</v>
      </c>
      <c r="X22" s="407">
        <f>AVERAGE(BXU22:BYF22)</f>
        <v>0.71041085575433682</v>
      </c>
      <c r="Y22" s="405">
        <f>AVERAGE(BVH22:BVS22)</f>
        <v>208.85161158219478</v>
      </c>
      <c r="Z22" s="406">
        <f>MAX(BVH22:BVS22)</f>
        <v>211.63588483586827</v>
      </c>
      <c r="AA22" s="406">
        <f>MIN(BVH22:BVS22)</f>
        <v>206.83222318651397</v>
      </c>
      <c r="AB22" s="405">
        <f>AVERAGE(CAH22:CAS22)</f>
        <v>12.51799541720635</v>
      </c>
      <c r="AC22" s="406">
        <f>MAX(CAH22:CAS22)</f>
        <v>13.364835386966412</v>
      </c>
      <c r="AD22" s="408">
        <f>MIN(CAH22:CAS22)</f>
        <v>11.715280903416144</v>
      </c>
      <c r="AE22" s="409">
        <f>AVERAGE(CFH22:CFS22)</f>
        <v>140.08646121073727</v>
      </c>
      <c r="AF22" s="410">
        <f>MAX(CFH22:CFS22)</f>
        <v>141.95051496485274</v>
      </c>
      <c r="AG22" s="411">
        <f>MIN(CFH22:CFS22)</f>
        <v>138.73656417390072</v>
      </c>
      <c r="AH22" s="127">
        <v>72.464910000000003</v>
      </c>
      <c r="AI22" s="125">
        <v>12578.43</v>
      </c>
      <c r="AJ22" s="49">
        <f t="shared" si="86"/>
        <v>-262.8587</v>
      </c>
      <c r="AK22" s="49">
        <f t="shared" si="0"/>
        <v>12841.288700000001</v>
      </c>
      <c r="AL22" s="66">
        <v>1499.866</v>
      </c>
      <c r="AM22" s="66">
        <v>1499.279</v>
      </c>
      <c r="AN22" s="69">
        <f t="shared" si="1"/>
        <v>1499.279</v>
      </c>
      <c r="AO22" s="67">
        <v>-3.5143610000000001E-5</v>
      </c>
      <c r="AP22" s="67">
        <v>-8.0584480000000006E-9</v>
      </c>
      <c r="AQ22" s="66">
        <v>-47.216009999999997</v>
      </c>
      <c r="AR22" s="67">
        <v>5.429756E-4</v>
      </c>
      <c r="AS22" s="149">
        <v>4.2446290000000001E-7</v>
      </c>
      <c r="AT22" s="66">
        <v>-10.603389999999999</v>
      </c>
      <c r="AU22" s="66">
        <v>-11.170780000000001</v>
      </c>
      <c r="AV22" s="66">
        <v>-15.82714</v>
      </c>
      <c r="AW22" s="66">
        <v>-23.492540000000002</v>
      </c>
      <c r="AX22" s="66">
        <v>-28.6769</v>
      </c>
      <c r="AY22" s="66">
        <v>-32.263300000000001</v>
      </c>
      <c r="AZ22" s="66">
        <v>-35.390599999999999</v>
      </c>
      <c r="BA22" s="66">
        <v>-38.175699999999999</v>
      </c>
      <c r="BB22" s="66">
        <v>-40.807209999999998</v>
      </c>
      <c r="BC22" s="66">
        <v>-43.152259999999998</v>
      </c>
      <c r="BD22" s="66">
        <v>-45.352989999999998</v>
      </c>
      <c r="BE22" s="66">
        <v>-47.353920000000002</v>
      </c>
      <c r="BF22" s="66">
        <v>-49.223689999999998</v>
      </c>
      <c r="BG22" s="66">
        <v>-50.80294</v>
      </c>
      <c r="BH22" s="66">
        <v>-52.386740000000003</v>
      </c>
      <c r="BI22" s="66">
        <v>-53.697049999999997</v>
      </c>
      <c r="BJ22" s="66">
        <v>-54.939860000000003</v>
      </c>
      <c r="BK22" s="66">
        <v>-56.012360000000001</v>
      </c>
      <c r="BL22" s="66">
        <v>-57.060079999999999</v>
      </c>
      <c r="BM22" s="66">
        <v>-57.88288</v>
      </c>
      <c r="BN22" s="66">
        <v>-58.717260000000003</v>
      </c>
      <c r="BO22" s="66">
        <v>-59.401090000000003</v>
      </c>
      <c r="BP22" s="66">
        <v>-60.066800000000001</v>
      </c>
      <c r="BQ22" s="66">
        <v>-60.601579999999998</v>
      </c>
      <c r="BR22" s="66">
        <v>-61.129159999999999</v>
      </c>
      <c r="BS22" s="66">
        <v>-61.568219999999997</v>
      </c>
      <c r="BT22" s="66">
        <v>-61.94164</v>
      </c>
      <c r="BU22" s="66">
        <v>-62.273710000000001</v>
      </c>
      <c r="BV22" s="66">
        <v>-62.638190000000002</v>
      </c>
      <c r="BW22" s="66">
        <v>-62.856439999999999</v>
      </c>
      <c r="BX22" s="66">
        <v>-63.025869999999998</v>
      </c>
      <c r="BY22" s="66">
        <v>-63.285809999999998</v>
      </c>
      <c r="BZ22" s="66">
        <v>-63.520940000000003</v>
      </c>
      <c r="CA22" s="66">
        <v>-63.626939999999998</v>
      </c>
      <c r="CB22" s="66">
        <v>-63.764890000000001</v>
      </c>
      <c r="CC22" s="66">
        <v>-63.949010000000001</v>
      </c>
      <c r="CD22" s="66">
        <v>-64.017589999999998</v>
      </c>
      <c r="CE22" s="66">
        <v>-64.083060000000003</v>
      </c>
      <c r="CF22" s="66">
        <v>-64.208160000000007</v>
      </c>
      <c r="CG22" s="66">
        <v>-64.273240000000001</v>
      </c>
      <c r="CH22" s="66">
        <v>-64.3339</v>
      </c>
      <c r="CI22" s="66">
        <v>-64.474090000000004</v>
      </c>
      <c r="CJ22" s="66">
        <v>-64.519829999999999</v>
      </c>
      <c r="CK22" s="66">
        <v>-64.581999999999994</v>
      </c>
      <c r="CL22" s="66">
        <v>-64.657269999999997</v>
      </c>
      <c r="CM22" s="66">
        <v>-64.624529999999993</v>
      </c>
      <c r="CN22" s="66">
        <v>-64.711200000000005</v>
      </c>
      <c r="CO22" s="66">
        <v>-64.653490000000005</v>
      </c>
      <c r="CP22" s="66">
        <v>-64.729600000000005</v>
      </c>
      <c r="CQ22" s="66">
        <v>-64.803640000000001</v>
      </c>
      <c r="CR22" s="66">
        <v>-64.730760000000004</v>
      </c>
      <c r="CS22" s="66">
        <v>-64.743840000000006</v>
      </c>
      <c r="CT22" s="66">
        <v>-64.793379999999999</v>
      </c>
      <c r="CU22" s="66">
        <v>-64.752330000000001</v>
      </c>
      <c r="CV22" s="66">
        <v>-64.795990000000003</v>
      </c>
      <c r="CW22" s="66">
        <v>-64.799850000000006</v>
      </c>
      <c r="CX22" s="66">
        <v>-64.850319999999996</v>
      </c>
      <c r="CY22" s="66">
        <v>-64.832229999999996</v>
      </c>
      <c r="CZ22" s="66">
        <v>-64.867959999999997</v>
      </c>
      <c r="DA22" s="66">
        <v>-64.882289999999998</v>
      </c>
      <c r="DB22" s="66">
        <v>-64.875230000000002</v>
      </c>
      <c r="DC22" s="66">
        <v>-64.854200000000006</v>
      </c>
      <c r="DD22" s="66">
        <v>-64.948229999999995</v>
      </c>
      <c r="DE22" s="66">
        <v>-64.915679999999995</v>
      </c>
      <c r="DF22" s="66">
        <v>-64.859489999999994</v>
      </c>
      <c r="DG22" s="66">
        <v>-64.871390000000005</v>
      </c>
      <c r="DH22" s="66">
        <v>-64.895520000000005</v>
      </c>
      <c r="DI22" s="66">
        <v>-64.958889999999997</v>
      </c>
      <c r="DJ22" s="67">
        <v>-3.534462E-2</v>
      </c>
      <c r="DK22" s="67">
        <v>-3.5245800000000001E-2</v>
      </c>
      <c r="DL22" s="67">
        <v>-3.5915389999999998E-2</v>
      </c>
      <c r="DM22" s="67">
        <v>-3.714804E-2</v>
      </c>
      <c r="DN22" s="67">
        <v>-3.8050639999999997E-2</v>
      </c>
      <c r="DO22" s="67">
        <v>-3.8639109999999997E-2</v>
      </c>
      <c r="DP22" s="67">
        <v>-3.9157009999999999E-2</v>
      </c>
      <c r="DQ22" s="67">
        <v>-3.967424E-2</v>
      </c>
      <c r="DR22" s="67">
        <v>-4.0142700000000003E-2</v>
      </c>
      <c r="DS22" s="67">
        <v>-4.0546930000000002E-2</v>
      </c>
      <c r="DT22" s="67">
        <v>-4.0877829999999997E-2</v>
      </c>
      <c r="DU22" s="67">
        <v>-4.1224259999999999E-2</v>
      </c>
      <c r="DV22" s="67">
        <v>-4.1492099999999997E-2</v>
      </c>
      <c r="DW22" s="67">
        <v>-4.1702459999999997E-2</v>
      </c>
      <c r="DX22" s="67">
        <v>-4.1924320000000001E-2</v>
      </c>
      <c r="DY22" s="67">
        <v>-4.2097309999999999E-2</v>
      </c>
      <c r="DZ22" s="67">
        <v>-4.2232539999999999E-2</v>
      </c>
      <c r="EA22" s="67">
        <v>-4.2371659999999998E-2</v>
      </c>
      <c r="EB22" s="67">
        <v>-4.2507799999999998E-2</v>
      </c>
      <c r="EC22" s="67">
        <v>-4.2589370000000001E-2</v>
      </c>
      <c r="ED22" s="67">
        <v>-4.2690600000000002E-2</v>
      </c>
      <c r="EE22" s="67">
        <v>-4.2773970000000001E-2</v>
      </c>
      <c r="EF22" s="67">
        <v>-4.2857119999999999E-2</v>
      </c>
      <c r="EG22" s="67">
        <v>-4.2909040000000002E-2</v>
      </c>
      <c r="EH22" s="67">
        <v>-4.297525E-2</v>
      </c>
      <c r="EI22" s="67">
        <v>-4.3032859999999999E-2</v>
      </c>
      <c r="EJ22" s="67">
        <v>-4.3052119999999999E-2</v>
      </c>
      <c r="EK22" s="67">
        <v>-4.3085650000000003E-2</v>
      </c>
      <c r="EL22" s="67">
        <v>-4.3152910000000003E-2</v>
      </c>
      <c r="EM22" s="67">
        <v>-4.3148390000000002E-2</v>
      </c>
      <c r="EN22" s="67">
        <v>-4.3118759999999999E-2</v>
      </c>
      <c r="EO22" s="67">
        <v>-4.3175360000000003E-2</v>
      </c>
      <c r="EP22" s="67">
        <v>-4.3223480000000002E-2</v>
      </c>
      <c r="EQ22" s="67">
        <v>-4.3201179999999999E-2</v>
      </c>
      <c r="ER22" s="67">
        <v>-4.3206889999999998E-2</v>
      </c>
      <c r="ES22" s="67">
        <v>-4.3258270000000001E-2</v>
      </c>
      <c r="ET22" s="67">
        <v>-4.3236400000000001E-2</v>
      </c>
      <c r="EU22" s="67">
        <v>-4.3222610000000002E-2</v>
      </c>
      <c r="EV22" s="67">
        <v>-4.3254470000000003E-2</v>
      </c>
      <c r="EW22" s="67">
        <v>-4.3253119999999999E-2</v>
      </c>
      <c r="EX22" s="67">
        <v>-4.32535E-2</v>
      </c>
      <c r="EY22" s="67">
        <v>-4.3312200000000002E-2</v>
      </c>
      <c r="EZ22" s="67">
        <v>-4.3311570000000001E-2</v>
      </c>
      <c r="FA22" s="67">
        <v>-4.3325420000000003E-2</v>
      </c>
      <c r="FB22" s="67">
        <v>-4.3351430000000003E-2</v>
      </c>
      <c r="FC22" s="67">
        <v>-4.3307980000000003E-2</v>
      </c>
      <c r="FD22" s="67">
        <v>-4.3347320000000002E-2</v>
      </c>
      <c r="FE22" s="67">
        <v>-4.3291530000000002E-2</v>
      </c>
      <c r="FF22" s="67">
        <v>-4.3327909999999997E-2</v>
      </c>
      <c r="FG22" s="67">
        <v>-4.3364069999999998E-2</v>
      </c>
      <c r="FH22" s="67">
        <v>-4.330403E-2</v>
      </c>
      <c r="FI22" s="67">
        <v>-4.3302220000000002E-2</v>
      </c>
      <c r="FJ22" s="67">
        <v>-4.332681E-2</v>
      </c>
      <c r="FK22" s="67">
        <v>-4.3291040000000003E-2</v>
      </c>
      <c r="FL22" s="67">
        <v>-4.3313650000000002E-2</v>
      </c>
      <c r="FM22" s="67">
        <v>-4.3309640000000003E-2</v>
      </c>
      <c r="FN22" s="67">
        <v>-4.3338660000000001E-2</v>
      </c>
      <c r="FO22" s="67">
        <v>-4.3321129999999999E-2</v>
      </c>
      <c r="FP22" s="67">
        <v>-4.3341419999999999E-2</v>
      </c>
      <c r="FQ22" s="67">
        <v>-4.3346750000000003E-2</v>
      </c>
      <c r="FR22" s="67">
        <v>-4.333948E-2</v>
      </c>
      <c r="FS22" s="67">
        <v>-4.3322029999999997E-2</v>
      </c>
      <c r="FT22" s="67">
        <v>-4.3382909999999997E-2</v>
      </c>
      <c r="FU22" s="67">
        <v>-4.3358319999999999E-2</v>
      </c>
      <c r="FV22" s="67">
        <v>-4.3320249999999998E-2</v>
      </c>
      <c r="FW22" s="67">
        <v>-4.3321110000000003E-2</v>
      </c>
      <c r="FX22" s="67">
        <v>-4.3321659999999998E-2</v>
      </c>
      <c r="FY22" s="67">
        <v>-4.3352540000000002E-2</v>
      </c>
      <c r="FZ22" s="67">
        <v>0.1767222</v>
      </c>
      <c r="GA22" s="67">
        <v>0.2043664</v>
      </c>
      <c r="GB22" s="67">
        <v>0.44681110000000002</v>
      </c>
      <c r="GC22" s="67">
        <v>0.79826900000000001</v>
      </c>
      <c r="GD22" s="67">
        <v>1.0624389999999999</v>
      </c>
      <c r="GE22" s="67">
        <v>1.250588</v>
      </c>
      <c r="GF22" s="67">
        <v>1.4247650000000001</v>
      </c>
      <c r="GG22" s="67">
        <v>1.57942</v>
      </c>
      <c r="GH22" s="67">
        <v>1.7296689999999999</v>
      </c>
      <c r="GI22" s="67">
        <v>1.859793</v>
      </c>
      <c r="GJ22" s="67">
        <v>1.988551</v>
      </c>
      <c r="GK22" s="67">
        <v>2.0975109999999999</v>
      </c>
      <c r="GL22" s="67">
        <v>2.2060200000000001</v>
      </c>
      <c r="GM22" s="67">
        <v>2.2920039999999999</v>
      </c>
      <c r="GN22" s="67">
        <v>2.3827690000000001</v>
      </c>
      <c r="GO22" s="67">
        <v>2.452013</v>
      </c>
      <c r="GP22" s="67">
        <v>2.5253260000000002</v>
      </c>
      <c r="GQ22" s="67">
        <v>2.58066</v>
      </c>
      <c r="GR22" s="67">
        <v>2.6437089999999999</v>
      </c>
      <c r="GS22" s="67">
        <v>2.6856710000000001</v>
      </c>
      <c r="GT22" s="67">
        <v>2.737571</v>
      </c>
      <c r="GU22" s="67">
        <v>2.7736730000000001</v>
      </c>
      <c r="GV22" s="67">
        <v>2.8181229999999999</v>
      </c>
      <c r="GW22" s="67">
        <v>2.8418580000000002</v>
      </c>
      <c r="GX22" s="67">
        <v>2.8797709999999999</v>
      </c>
      <c r="GY22" s="67">
        <v>2.9035890000000002</v>
      </c>
      <c r="GZ22" s="67">
        <v>2.9312109999999998</v>
      </c>
      <c r="HA22" s="67">
        <v>2.9483329999999999</v>
      </c>
      <c r="HB22" s="67">
        <v>2.9790700000000001</v>
      </c>
      <c r="HC22" s="67">
        <v>2.989392</v>
      </c>
      <c r="HD22" s="67">
        <v>3.0070269999999999</v>
      </c>
      <c r="HE22" s="67">
        <v>3.018319</v>
      </c>
      <c r="HF22" s="67">
        <v>3.0443030000000002</v>
      </c>
      <c r="HG22" s="67">
        <v>3.0486430000000002</v>
      </c>
      <c r="HH22" s="67">
        <v>3.0663909999999999</v>
      </c>
      <c r="HI22" s="67">
        <v>3.076527</v>
      </c>
      <c r="HJ22" s="67">
        <v>3.090449</v>
      </c>
      <c r="HK22" s="67">
        <v>3.0923660000000002</v>
      </c>
      <c r="HL22" s="67">
        <v>3.1120899999999998</v>
      </c>
      <c r="HM22" s="67">
        <v>3.1149140000000002</v>
      </c>
      <c r="HN22" s="67">
        <v>3.1332049999999998</v>
      </c>
      <c r="HO22" s="67">
        <v>3.1397219999999999</v>
      </c>
      <c r="HP22" s="67">
        <v>3.154674</v>
      </c>
      <c r="HQ22" s="67">
        <v>3.156466</v>
      </c>
      <c r="HR22" s="67">
        <v>3.1734710000000002</v>
      </c>
      <c r="HS22" s="67">
        <v>3.1724359999999998</v>
      </c>
      <c r="HT22" s="67">
        <v>3.1911619999999998</v>
      </c>
      <c r="HU22" s="67">
        <v>3.186436</v>
      </c>
      <c r="HV22" s="67">
        <v>3.2040790000000001</v>
      </c>
      <c r="HW22" s="67">
        <v>3.2079650000000002</v>
      </c>
      <c r="HX22" s="67">
        <v>3.2155040000000001</v>
      </c>
      <c r="HY22" s="67">
        <v>3.2171439999999998</v>
      </c>
      <c r="HZ22" s="67">
        <v>3.2324929999999998</v>
      </c>
      <c r="IA22" s="67">
        <v>3.2300260000000001</v>
      </c>
      <c r="IB22" s="67">
        <v>3.2450380000000001</v>
      </c>
      <c r="IC22" s="67">
        <v>3.2446839999999999</v>
      </c>
      <c r="ID22" s="67">
        <v>3.2634069999999999</v>
      </c>
      <c r="IE22" s="67">
        <v>3.259636</v>
      </c>
      <c r="IF22" s="67">
        <v>3.2759049999999998</v>
      </c>
      <c r="IG22" s="67">
        <v>3.2764380000000002</v>
      </c>
      <c r="IH22" s="67">
        <v>3.2918270000000001</v>
      </c>
      <c r="II22" s="67">
        <v>3.2901319999999998</v>
      </c>
      <c r="IJ22" s="67">
        <v>3.3084799999999999</v>
      </c>
      <c r="IK22" s="67">
        <v>3.3035929999999998</v>
      </c>
      <c r="IL22" s="67">
        <v>3.3293659999999998</v>
      </c>
      <c r="IM22" s="67">
        <v>3.2318470000000001</v>
      </c>
      <c r="IN22" s="67">
        <v>2.9605869999999999</v>
      </c>
      <c r="IO22" s="67">
        <v>2.9242189999999999</v>
      </c>
      <c r="IP22" s="68">
        <v>878.39480000000003</v>
      </c>
      <c r="IQ22" s="68">
        <v>683.57550000000003</v>
      </c>
      <c r="IR22" s="68">
        <v>451.85669999999999</v>
      </c>
      <c r="IS22" s="68">
        <v>309.36840000000001</v>
      </c>
      <c r="IT22" s="68">
        <v>270.48520000000002</v>
      </c>
      <c r="IU22" s="68">
        <v>235.6354</v>
      </c>
      <c r="IV22" s="68">
        <v>223.2234</v>
      </c>
      <c r="IW22" s="68">
        <v>194.7559</v>
      </c>
      <c r="IX22" s="68">
        <v>188.0847</v>
      </c>
      <c r="IY22" s="68">
        <v>162.49019999999999</v>
      </c>
      <c r="IZ22" s="68">
        <v>157.95859999999999</v>
      </c>
      <c r="JA22" s="68">
        <v>134.13570000000001</v>
      </c>
      <c r="JB22" s="68">
        <v>131.0872</v>
      </c>
      <c r="JC22" s="68">
        <v>109.79089999999999</v>
      </c>
      <c r="JD22" s="68">
        <v>106.83450000000001</v>
      </c>
      <c r="JE22" s="68">
        <v>88.628320000000002</v>
      </c>
      <c r="JF22" s="68">
        <v>86.51052</v>
      </c>
      <c r="JG22" s="68">
        <v>71.246030000000005</v>
      </c>
      <c r="JH22" s="68">
        <v>69.162670000000006</v>
      </c>
      <c r="JI22" s="68">
        <v>56.893149999999999</v>
      </c>
      <c r="JJ22" s="68">
        <v>54.915680000000002</v>
      </c>
      <c r="JK22" s="68">
        <v>45.201819999999998</v>
      </c>
      <c r="JL22" s="68">
        <v>43.320160000000001</v>
      </c>
      <c r="JM22" s="68">
        <v>35.783790000000003</v>
      </c>
      <c r="JN22" s="68">
        <v>34.142569999999999</v>
      </c>
      <c r="JO22" s="68">
        <v>28.22606</v>
      </c>
      <c r="JP22" s="68">
        <v>26.924410000000002</v>
      </c>
      <c r="JQ22" s="68">
        <v>22.260590000000001</v>
      </c>
      <c r="JR22" s="68">
        <v>21.09084</v>
      </c>
      <c r="JS22" s="68">
        <v>17.526900000000001</v>
      </c>
      <c r="JT22" s="68">
        <v>16.521850000000001</v>
      </c>
      <c r="JU22" s="68">
        <v>13.725250000000001</v>
      </c>
      <c r="JV22" s="68">
        <v>12.90338</v>
      </c>
      <c r="JW22" s="68">
        <v>10.76984</v>
      </c>
      <c r="JX22" s="68">
        <v>10.07898</v>
      </c>
      <c r="JY22" s="68">
        <v>8.4577349999999996</v>
      </c>
      <c r="JZ22" s="68">
        <v>7.8549280000000001</v>
      </c>
      <c r="KA22" s="68">
        <v>6.6133490000000004</v>
      </c>
      <c r="KB22" s="68">
        <v>6.1318210000000004</v>
      </c>
      <c r="KC22" s="68">
        <v>5.1810239999999999</v>
      </c>
      <c r="KD22" s="68">
        <v>4.7864110000000002</v>
      </c>
      <c r="KE22" s="68">
        <v>4.0548909999999996</v>
      </c>
      <c r="KF22" s="68">
        <v>3.7402440000000001</v>
      </c>
      <c r="KG22" s="68">
        <v>3.172666</v>
      </c>
      <c r="KH22" s="68">
        <v>2.923762</v>
      </c>
      <c r="KI22" s="68">
        <v>2.4875310000000002</v>
      </c>
      <c r="KJ22" s="68">
        <v>2.2799179999999999</v>
      </c>
      <c r="KK22" s="68">
        <v>1.9549780000000001</v>
      </c>
      <c r="KL22" s="68">
        <v>1.7842450000000001</v>
      </c>
      <c r="KM22" s="68">
        <v>1.531458</v>
      </c>
      <c r="KN22" s="68">
        <v>1.3970050000000001</v>
      </c>
      <c r="KO22" s="68">
        <v>1.202472</v>
      </c>
      <c r="KP22" s="68">
        <v>1.0947849999999999</v>
      </c>
      <c r="KQ22" s="68">
        <v>0.94671640000000001</v>
      </c>
      <c r="KR22" s="68">
        <v>0.85960130000000001</v>
      </c>
      <c r="KS22" s="68">
        <v>0.74633320000000003</v>
      </c>
      <c r="KT22" s="68">
        <v>0.67506010000000005</v>
      </c>
      <c r="KU22" s="68">
        <v>0.58800390000000002</v>
      </c>
      <c r="KV22" s="68">
        <v>0.52946280000000001</v>
      </c>
      <c r="KW22" s="68">
        <v>0.46506720000000001</v>
      </c>
      <c r="KX22" s="68">
        <v>0.4173306</v>
      </c>
      <c r="KY22" s="68">
        <v>0.36635640000000003</v>
      </c>
      <c r="KZ22" s="68">
        <v>0.33224629999999999</v>
      </c>
      <c r="LA22" s="68">
        <v>0.26649440000000002</v>
      </c>
      <c r="LB22" s="68">
        <v>0.1149833</v>
      </c>
      <c r="LC22" s="68">
        <v>26313.22</v>
      </c>
      <c r="LD22" s="68">
        <v>31490.639999999999</v>
      </c>
      <c r="LE22" s="68">
        <v>31696.880000000001</v>
      </c>
      <c r="LF22" s="68">
        <v>31703.1</v>
      </c>
      <c r="LG22" s="68">
        <v>31860.95</v>
      </c>
      <c r="LH22" s="68">
        <v>31773.66</v>
      </c>
      <c r="LI22" s="68">
        <v>31869.64</v>
      </c>
      <c r="LJ22" s="68">
        <v>31912.98</v>
      </c>
      <c r="LK22" s="68">
        <v>31878.59</v>
      </c>
      <c r="LL22" s="68">
        <v>31822.21</v>
      </c>
      <c r="LM22" s="68">
        <v>31898.07</v>
      </c>
      <c r="LN22" s="68">
        <v>31980.46</v>
      </c>
      <c r="LO22" s="68">
        <v>31988.38</v>
      </c>
      <c r="LP22" s="68">
        <v>31890.61</v>
      </c>
      <c r="LQ22" s="68">
        <v>32038.21</v>
      </c>
      <c r="LR22" s="68">
        <v>31868.22</v>
      </c>
      <c r="LS22" s="68">
        <v>31989.47</v>
      </c>
      <c r="LT22" s="68">
        <v>32091.67</v>
      </c>
      <c r="LU22" s="68">
        <v>32023.59</v>
      </c>
      <c r="LV22" s="68">
        <v>32031.3</v>
      </c>
      <c r="LW22" s="68">
        <v>31974.99</v>
      </c>
      <c r="LX22" s="68">
        <v>31826.14</v>
      </c>
      <c r="LY22" s="68">
        <v>32054.16</v>
      </c>
      <c r="LZ22" s="68">
        <v>31934</v>
      </c>
      <c r="MA22" s="68">
        <v>32100.84</v>
      </c>
      <c r="MB22" s="68">
        <v>31945.23</v>
      </c>
      <c r="MC22" s="68">
        <v>32067.18</v>
      </c>
      <c r="MD22" s="68">
        <v>32021.84</v>
      </c>
      <c r="ME22" s="68">
        <v>31999.98</v>
      </c>
      <c r="MF22" s="68">
        <v>31983.65</v>
      </c>
      <c r="MG22" s="68">
        <v>32032.43</v>
      </c>
      <c r="MH22" s="68">
        <v>31910.31</v>
      </c>
      <c r="MI22" s="68">
        <v>31859.11</v>
      </c>
      <c r="MJ22" s="68">
        <v>32028.18</v>
      </c>
      <c r="MK22" s="68">
        <v>32019.9</v>
      </c>
      <c r="ML22" s="68">
        <v>32041.71</v>
      </c>
      <c r="MM22" s="68">
        <v>31984.11</v>
      </c>
      <c r="MN22" s="68">
        <v>32116.78</v>
      </c>
      <c r="MO22" s="68">
        <v>32010.74</v>
      </c>
      <c r="MP22" s="68">
        <v>32027.86</v>
      </c>
      <c r="MQ22" s="68">
        <v>32050.85</v>
      </c>
      <c r="MR22" s="68">
        <v>31919.48</v>
      </c>
      <c r="MS22" s="68">
        <v>31970.29</v>
      </c>
      <c r="MT22" s="68">
        <v>32008.07</v>
      </c>
      <c r="MU22" s="68">
        <v>32015.27</v>
      </c>
      <c r="MV22" s="68">
        <v>31951.82</v>
      </c>
      <c r="MW22" s="68">
        <v>32069.67</v>
      </c>
      <c r="MX22" s="68">
        <v>31970.48</v>
      </c>
      <c r="MY22" s="68">
        <v>32028.33</v>
      </c>
      <c r="MZ22" s="68">
        <v>32042.23</v>
      </c>
      <c r="NA22" s="68">
        <v>31959.919999999998</v>
      </c>
      <c r="NB22" s="68">
        <v>31982.76</v>
      </c>
      <c r="NC22" s="68">
        <v>31888.07</v>
      </c>
      <c r="ND22" s="68">
        <v>32072.51</v>
      </c>
      <c r="NE22" s="68">
        <v>32023.94</v>
      </c>
      <c r="NF22" s="68">
        <v>32136.74</v>
      </c>
      <c r="NG22" s="68">
        <v>31999.279999999999</v>
      </c>
      <c r="NH22" s="68">
        <v>31986.66</v>
      </c>
      <c r="NI22" s="68">
        <v>32021.94</v>
      </c>
      <c r="NJ22" s="68">
        <v>32076.99</v>
      </c>
      <c r="NK22" s="68">
        <v>32057.47</v>
      </c>
      <c r="NL22" s="68">
        <v>32011.83</v>
      </c>
      <c r="NM22" s="68">
        <v>31944.799999999999</v>
      </c>
      <c r="NN22" s="68">
        <v>32129.040000000001</v>
      </c>
      <c r="NO22" s="68">
        <v>26966.19</v>
      </c>
      <c r="NP22" s="69">
        <v>-4.4798939999999998</v>
      </c>
      <c r="NQ22" s="69">
        <v>-6.9564719999999998</v>
      </c>
      <c r="NR22" s="69">
        <v>-4.6014530000000002</v>
      </c>
      <c r="NS22" s="69">
        <v>-3.1478039999999998</v>
      </c>
      <c r="NT22" s="69">
        <v>-2.7550970000000001</v>
      </c>
      <c r="NU22" s="69">
        <v>-2.3969</v>
      </c>
      <c r="NV22" s="69">
        <v>-2.2734239999999999</v>
      </c>
      <c r="NW22" s="69">
        <v>-1.9813099999999999</v>
      </c>
      <c r="NX22" s="69">
        <v>-1.916291</v>
      </c>
      <c r="NY22" s="69">
        <v>-1.652434</v>
      </c>
      <c r="NZ22" s="69">
        <v>-1.609826</v>
      </c>
      <c r="OA22" s="69">
        <v>-1.365146</v>
      </c>
      <c r="OB22" s="69">
        <v>-1.3353189999999999</v>
      </c>
      <c r="OC22" s="69">
        <v>-1.118136</v>
      </c>
      <c r="OD22" s="69">
        <v>-1.0874360000000001</v>
      </c>
      <c r="OE22" s="69">
        <v>-0.90228370000000002</v>
      </c>
      <c r="OF22" s="69">
        <v>-0.88009519999999997</v>
      </c>
      <c r="OG22" s="69">
        <v>-0.72518970000000005</v>
      </c>
      <c r="OH22" s="69">
        <v>-0.70417240000000003</v>
      </c>
      <c r="OI22" s="69">
        <v>-0.57908320000000002</v>
      </c>
      <c r="OJ22" s="69">
        <v>-0.55891100000000005</v>
      </c>
      <c r="OK22" s="69">
        <v>-0.46055200000000002</v>
      </c>
      <c r="OL22" s="69">
        <v>-0.44107570000000001</v>
      </c>
      <c r="OM22" s="69">
        <v>-0.36420449999999999</v>
      </c>
      <c r="ON22" s="69">
        <v>-0.34754380000000001</v>
      </c>
      <c r="OO22" s="69">
        <v>-0.2874159</v>
      </c>
      <c r="OP22" s="69">
        <v>-0.27406700000000001</v>
      </c>
      <c r="OQ22" s="69">
        <v>-0.22654550000000001</v>
      </c>
      <c r="OR22" s="69">
        <v>-0.21483920000000001</v>
      </c>
      <c r="OS22" s="69">
        <v>-0.17833389999999999</v>
      </c>
      <c r="OT22" s="69">
        <v>-0.1683489</v>
      </c>
      <c r="OU22" s="69">
        <v>-0.1396133</v>
      </c>
      <c r="OV22" s="69">
        <v>-0.1314071</v>
      </c>
      <c r="OW22" s="69">
        <v>-0.1095935</v>
      </c>
      <c r="OX22" s="69">
        <v>-0.1026759</v>
      </c>
      <c r="OY22" s="69">
        <v>-8.6094229999999994E-2</v>
      </c>
      <c r="OZ22" s="69">
        <v>-7.993198E-2</v>
      </c>
      <c r="PA22" s="69">
        <v>-6.7336889999999996E-2</v>
      </c>
      <c r="PB22" s="69">
        <v>-6.243953E-2</v>
      </c>
      <c r="PC22" s="69">
        <v>-5.2735890000000001E-2</v>
      </c>
      <c r="PD22" s="69">
        <v>-4.8752990000000003E-2</v>
      </c>
      <c r="PE22" s="69">
        <v>-4.1266339999999999E-2</v>
      </c>
      <c r="PF22" s="69">
        <v>-3.8049779999999998E-2</v>
      </c>
      <c r="PG22" s="69">
        <v>-3.2310619999999998E-2</v>
      </c>
      <c r="PH22" s="69">
        <v>-2.9797649999999998E-2</v>
      </c>
      <c r="PI22" s="69">
        <v>-2.530984E-2</v>
      </c>
      <c r="PJ22" s="69">
        <v>-2.319541E-2</v>
      </c>
      <c r="PK22" s="69">
        <v>-1.9903270000000001E-2</v>
      </c>
      <c r="PL22" s="69">
        <v>-1.8181699999999999E-2</v>
      </c>
      <c r="PM22" s="69">
        <v>-1.5592109999999999E-2</v>
      </c>
      <c r="PN22" s="69">
        <v>-1.42162E-2</v>
      </c>
      <c r="PO22" s="69">
        <v>-1.22323E-2</v>
      </c>
      <c r="PP22" s="69">
        <v>-1.114744E-2</v>
      </c>
      <c r="PQ22" s="69">
        <v>-9.6379959999999994E-3</v>
      </c>
      <c r="PR22" s="69">
        <v>-8.753851E-3</v>
      </c>
      <c r="PS22" s="69">
        <v>-7.597815E-3</v>
      </c>
      <c r="PT22" s="69">
        <v>-6.866179E-3</v>
      </c>
      <c r="PU22" s="69">
        <v>-5.996838E-3</v>
      </c>
      <c r="PV22" s="69">
        <v>-5.387714E-3</v>
      </c>
      <c r="PW22" s="69">
        <v>-4.7332920000000001E-3</v>
      </c>
      <c r="PX22" s="69">
        <v>-4.2461110000000003E-3</v>
      </c>
      <c r="PY22" s="69">
        <v>-3.729282E-3</v>
      </c>
      <c r="PZ22" s="69">
        <v>-3.3815009999999999E-3</v>
      </c>
      <c r="QA22" s="69">
        <v>-2.7133639999999998E-3</v>
      </c>
      <c r="QB22" s="69">
        <v>-5.8626010000000005E-4</v>
      </c>
      <c r="QC22" s="67">
        <v>5.3137999999999998E-6</v>
      </c>
      <c r="QD22" s="67">
        <v>5.3130730000000003E-6</v>
      </c>
      <c r="QE22" s="67">
        <v>3.5647459999999999E-6</v>
      </c>
      <c r="QF22" s="67">
        <v>3.563904E-6</v>
      </c>
      <c r="QG22" s="67">
        <v>3.5642769999999999E-6</v>
      </c>
      <c r="QH22" s="67">
        <v>3.5639439999999998E-6</v>
      </c>
      <c r="QI22" s="67">
        <v>3.5645719999999998E-6</v>
      </c>
      <c r="QJ22" s="67">
        <v>3.5636859999999999E-6</v>
      </c>
      <c r="QK22" s="67">
        <v>3.5644959999999998E-6</v>
      </c>
      <c r="QL22" s="67">
        <v>3.563536E-6</v>
      </c>
      <c r="QM22" s="67">
        <v>3.5647890000000001E-6</v>
      </c>
      <c r="QN22" s="67">
        <v>3.5636780000000001E-6</v>
      </c>
      <c r="QO22" s="67">
        <v>3.5645509999999998E-6</v>
      </c>
      <c r="QP22" s="67">
        <v>3.563844E-6</v>
      </c>
      <c r="QQ22" s="67">
        <v>3.5644889999999998E-6</v>
      </c>
      <c r="QR22" s="67">
        <v>3.5641080000000001E-6</v>
      </c>
      <c r="QS22" s="67">
        <v>3.564233E-6</v>
      </c>
      <c r="QT22" s="67">
        <v>3.563812E-6</v>
      </c>
      <c r="QU22" s="67">
        <v>3.5646219999999999E-6</v>
      </c>
      <c r="QV22" s="67">
        <v>3.5636780000000001E-6</v>
      </c>
      <c r="QW22" s="67">
        <v>3.5645669999999999E-6</v>
      </c>
      <c r="QX22" s="67">
        <v>3.5638539999999999E-6</v>
      </c>
      <c r="QY22" s="67">
        <v>3.5649450000000001E-6</v>
      </c>
      <c r="QZ22" s="67">
        <v>3.5639019999999999E-6</v>
      </c>
      <c r="RA22" s="67">
        <v>3.5643790000000002E-6</v>
      </c>
      <c r="RB22" s="67">
        <v>3.5636800000000002E-6</v>
      </c>
      <c r="RC22" s="67">
        <v>3.56441E-6</v>
      </c>
      <c r="RD22" s="67">
        <v>3.5637310000000001E-6</v>
      </c>
      <c r="RE22" s="67">
        <v>3.5646070000000001E-6</v>
      </c>
      <c r="RF22" s="67">
        <v>3.563858E-6</v>
      </c>
      <c r="RG22" s="67">
        <v>3.5648979999999999E-6</v>
      </c>
      <c r="RH22" s="67">
        <v>3.563768E-6</v>
      </c>
      <c r="RI22" s="67">
        <v>3.5648580000000001E-6</v>
      </c>
      <c r="RJ22" s="67">
        <v>3.5638180000000002E-6</v>
      </c>
      <c r="RK22" s="67">
        <v>3.5646440000000001E-6</v>
      </c>
      <c r="RL22" s="67">
        <v>3.5638270000000002E-6</v>
      </c>
      <c r="RM22" s="67">
        <v>3.5644390000000001E-6</v>
      </c>
      <c r="RN22" s="67">
        <v>3.5637529999999998E-6</v>
      </c>
      <c r="RO22" s="67">
        <v>3.5644780000000002E-6</v>
      </c>
      <c r="RP22" s="67">
        <v>3.5638749999999998E-6</v>
      </c>
      <c r="RQ22" s="67">
        <v>3.5646760000000001E-6</v>
      </c>
      <c r="RR22" s="67">
        <v>3.5637389999999999E-6</v>
      </c>
      <c r="RS22" s="67">
        <v>3.5648129999999999E-6</v>
      </c>
      <c r="RT22" s="67">
        <v>3.5640070000000001E-6</v>
      </c>
      <c r="RU22" s="67">
        <v>3.5644670000000001E-6</v>
      </c>
      <c r="RV22" s="67">
        <v>3.563828E-6</v>
      </c>
      <c r="RW22" s="67">
        <v>3.56441E-6</v>
      </c>
      <c r="RX22" s="67">
        <v>3.5638009999999999E-6</v>
      </c>
      <c r="RY22" s="67">
        <v>3.564509E-6</v>
      </c>
      <c r="RZ22" s="67">
        <v>3.563911E-6</v>
      </c>
      <c r="SA22" s="67">
        <v>3.5648379999999999E-6</v>
      </c>
      <c r="SB22" s="67">
        <v>3.5640550000000001E-6</v>
      </c>
      <c r="SC22" s="67">
        <v>3.5648900000000001E-6</v>
      </c>
      <c r="SD22" s="67">
        <v>3.5636960000000002E-6</v>
      </c>
      <c r="SE22" s="67">
        <v>3.5644620000000001E-6</v>
      </c>
      <c r="SF22" s="67">
        <v>3.5636480000000001E-6</v>
      </c>
      <c r="SG22" s="67">
        <v>3.5643930000000001E-6</v>
      </c>
      <c r="SH22" s="67">
        <v>3.563573E-6</v>
      </c>
      <c r="SI22" s="67">
        <v>3.5643980000000001E-6</v>
      </c>
      <c r="SJ22" s="67">
        <v>3.5636940000000001E-6</v>
      </c>
      <c r="SK22" s="67">
        <v>3.5646129999999999E-6</v>
      </c>
      <c r="SL22" s="67">
        <v>3.5638200000000002E-6</v>
      </c>
      <c r="SM22" s="67">
        <v>3.5646059999999999E-6</v>
      </c>
      <c r="SN22" s="67">
        <v>3.5637179999999999E-6</v>
      </c>
      <c r="SO22" s="67">
        <v>3.564525E-6</v>
      </c>
      <c r="SP22" s="67">
        <v>3.5637319999999999E-6</v>
      </c>
      <c r="SQ22" s="67">
        <v>5.312049E-6</v>
      </c>
      <c r="SR22" s="67">
        <v>5.3137999999999998E-6</v>
      </c>
      <c r="SS22" s="67">
        <v>4.2500760000000004E-6</v>
      </c>
      <c r="ST22" s="67">
        <v>8.4804960000000003E-6</v>
      </c>
      <c r="SU22" s="67">
        <v>8.4861959999999992E-6</v>
      </c>
      <c r="SV22" s="67">
        <v>8.4791130000000004E-6</v>
      </c>
      <c r="SW22" s="67">
        <v>8.4881320000000001E-6</v>
      </c>
      <c r="SX22" s="67">
        <v>8.4767260000000008E-6</v>
      </c>
      <c r="SY22" s="67">
        <v>8.4871050000000008E-6</v>
      </c>
      <c r="SZ22" s="67">
        <v>8.4777489999999992E-6</v>
      </c>
      <c r="TA22" s="67">
        <v>8.4903749999999992E-6</v>
      </c>
      <c r="TB22" s="67">
        <v>8.4745309999999997E-6</v>
      </c>
      <c r="TC22" s="67">
        <v>8.4928699999999992E-6</v>
      </c>
      <c r="TD22" s="67">
        <v>8.4811260000000003E-6</v>
      </c>
      <c r="TE22" s="67">
        <v>8.4887439999999992E-6</v>
      </c>
      <c r="TF22" s="67">
        <v>8.4868539999999992E-6</v>
      </c>
      <c r="TG22" s="67">
        <v>8.4822470000000001E-6</v>
      </c>
      <c r="TH22" s="67">
        <v>8.4837789999999992E-6</v>
      </c>
      <c r="TI22" s="67">
        <v>8.4777270000000007E-6</v>
      </c>
      <c r="TJ22" s="67">
        <v>8.4822229999999994E-6</v>
      </c>
      <c r="TK22" s="67">
        <v>8.4844949999999995E-6</v>
      </c>
      <c r="TL22" s="67">
        <v>8.4820290000000004E-6</v>
      </c>
      <c r="TM22" s="67">
        <v>8.4813510000000008E-6</v>
      </c>
      <c r="TN22" s="67">
        <v>8.4906619999999992E-6</v>
      </c>
      <c r="TO22" s="67">
        <v>8.4848030000000004E-6</v>
      </c>
      <c r="TP22" s="67">
        <v>8.4816000000000002E-6</v>
      </c>
      <c r="TQ22" s="67">
        <v>8.4826629999999997E-6</v>
      </c>
      <c r="TR22" s="67">
        <v>8.4855349999999994E-6</v>
      </c>
      <c r="TS22" s="67">
        <v>8.4826090000000004E-6</v>
      </c>
      <c r="TT22" s="67">
        <v>8.4808119999999997E-6</v>
      </c>
      <c r="TU22" s="67">
        <v>8.4886440000000007E-6</v>
      </c>
      <c r="TV22" s="67">
        <v>8.479058E-6</v>
      </c>
      <c r="TW22" s="67">
        <v>8.4912219999999995E-6</v>
      </c>
      <c r="TX22" s="67">
        <v>8.4766699999999993E-6</v>
      </c>
      <c r="TY22" s="67">
        <v>8.4866070000000002E-6</v>
      </c>
      <c r="TZ22" s="67">
        <v>8.4799720000000002E-6</v>
      </c>
      <c r="UA22" s="67">
        <v>8.4892709999999992E-6</v>
      </c>
      <c r="UB22" s="67">
        <v>8.4827900000000005E-6</v>
      </c>
      <c r="UC22" s="67">
        <v>8.4800250000000002E-6</v>
      </c>
      <c r="UD22" s="67">
        <v>8.4849709999999999E-6</v>
      </c>
      <c r="UE22" s="67">
        <v>8.4857239999999997E-6</v>
      </c>
      <c r="UF22" s="67">
        <v>8.4822190000000002E-6</v>
      </c>
      <c r="UG22" s="67">
        <v>8.4880909999999996E-6</v>
      </c>
      <c r="UH22" s="67">
        <v>8.4807759999999995E-6</v>
      </c>
      <c r="UI22" s="67">
        <v>8.4775600000000005E-6</v>
      </c>
      <c r="UJ22" s="67">
        <v>8.4867180000000005E-6</v>
      </c>
      <c r="UK22" s="67">
        <v>8.4929529999999996E-6</v>
      </c>
      <c r="UL22" s="67">
        <v>8.4789010000000005E-6</v>
      </c>
      <c r="UM22" s="67">
        <v>8.4781590000000008E-6</v>
      </c>
      <c r="UN22" s="67">
        <v>8.4840119999999999E-6</v>
      </c>
      <c r="UO22" s="67">
        <v>8.4917810000000003E-6</v>
      </c>
      <c r="UP22" s="67">
        <v>8.4843469999999996E-6</v>
      </c>
      <c r="UQ22" s="67">
        <v>8.4801649999999998E-6</v>
      </c>
      <c r="UR22" s="67">
        <v>8.4771890000000007E-6</v>
      </c>
      <c r="US22" s="67">
        <v>8.4852570000000006E-6</v>
      </c>
      <c r="UT22" s="67">
        <v>8.4837059999999995E-6</v>
      </c>
      <c r="UU22" s="67">
        <v>8.486348E-6</v>
      </c>
      <c r="UV22" s="67">
        <v>8.4834930000000002E-6</v>
      </c>
      <c r="UW22" s="67">
        <v>8.4760089999999994E-6</v>
      </c>
      <c r="UX22" s="67">
        <v>8.4988650000000002E-6</v>
      </c>
      <c r="UY22" s="67">
        <v>8.4798419999999996E-6</v>
      </c>
      <c r="UZ22" s="67">
        <v>8.4813770000000002E-6</v>
      </c>
      <c r="VA22" s="67">
        <v>8.4787129999999995E-6</v>
      </c>
      <c r="VB22" s="67">
        <v>8.4828189999999998E-6</v>
      </c>
      <c r="VC22" s="67">
        <v>8.4814130000000004E-6</v>
      </c>
      <c r="VD22" s="67">
        <v>8.4847429999999995E-6</v>
      </c>
      <c r="VE22" s="67">
        <v>4.2488769999999997E-6</v>
      </c>
      <c r="VF22" s="66">
        <v>4.9999750000000001</v>
      </c>
      <c r="VG22" s="66">
        <v>5.6325760000000002</v>
      </c>
      <c r="VH22" s="66">
        <v>11.7087</v>
      </c>
      <c r="VI22" s="66">
        <v>18.60097</v>
      </c>
      <c r="VJ22" s="66">
        <v>21.764869999999998</v>
      </c>
      <c r="VK22" s="66">
        <v>23.403870000000001</v>
      </c>
      <c r="VL22" s="66">
        <v>25.380520000000001</v>
      </c>
      <c r="VM22" s="66">
        <v>27.045839999999998</v>
      </c>
      <c r="VN22" s="66">
        <v>28.55865</v>
      </c>
      <c r="VO22" s="66">
        <v>29.990790000000001</v>
      </c>
      <c r="VP22" s="66">
        <v>31.179510000000001</v>
      </c>
      <c r="VQ22" s="66">
        <v>32.421619999999997</v>
      </c>
      <c r="VR22" s="66">
        <v>33.380360000000003</v>
      </c>
      <c r="VS22" s="66">
        <v>34.40851</v>
      </c>
      <c r="VT22" s="66">
        <v>35.20393</v>
      </c>
      <c r="VU22" s="66">
        <v>36.094290000000001</v>
      </c>
      <c r="VV22" s="66">
        <v>36.697339999999997</v>
      </c>
      <c r="VW22" s="66">
        <v>37.484229999999997</v>
      </c>
      <c r="VX22" s="66">
        <v>37.967210000000001</v>
      </c>
      <c r="VY22" s="66">
        <v>38.646929999999998</v>
      </c>
      <c r="VZ22" s="66">
        <v>39.00949</v>
      </c>
      <c r="WA22" s="66">
        <v>39.612879999999997</v>
      </c>
      <c r="WB22" s="66">
        <v>39.887700000000002</v>
      </c>
      <c r="WC22" s="66">
        <v>40.410609999999998</v>
      </c>
      <c r="WD22" s="66">
        <v>40.622280000000003</v>
      </c>
      <c r="WE22" s="66">
        <v>41.082059999999998</v>
      </c>
      <c r="WF22" s="66">
        <v>41.212829999999997</v>
      </c>
      <c r="WG22" s="66">
        <v>41.629480000000001</v>
      </c>
      <c r="WH22" s="66">
        <v>41.73001</v>
      </c>
      <c r="WI22" s="66">
        <v>42.086190000000002</v>
      </c>
      <c r="WJ22" s="66">
        <v>42.08643</v>
      </c>
      <c r="WK22" s="66">
        <v>42.481070000000003</v>
      </c>
      <c r="WL22" s="66">
        <v>42.529699999999998</v>
      </c>
      <c r="WM22" s="66">
        <v>42.831189999999999</v>
      </c>
      <c r="WN22" s="66">
        <v>42.82864</v>
      </c>
      <c r="WO22" s="66">
        <v>43.179470000000002</v>
      </c>
      <c r="WP22" s="66">
        <v>43.141829999999999</v>
      </c>
      <c r="WQ22" s="66">
        <v>43.420229999999997</v>
      </c>
      <c r="WR22" s="66">
        <v>43.418050000000001</v>
      </c>
      <c r="WS22" s="66">
        <v>43.706890000000001</v>
      </c>
      <c r="WT22" s="66">
        <v>43.670920000000002</v>
      </c>
      <c r="WU22" s="66">
        <v>44.003349999999998</v>
      </c>
      <c r="WV22" s="66">
        <v>43.930790000000002</v>
      </c>
      <c r="WW22" s="66">
        <v>44.230179999999997</v>
      </c>
      <c r="WX22" s="66">
        <v>44.181489999999997</v>
      </c>
      <c r="WY22" s="66">
        <v>44.42942</v>
      </c>
      <c r="WZ22" s="66">
        <v>44.387340000000002</v>
      </c>
      <c r="XA22" s="66">
        <v>44.593910000000001</v>
      </c>
      <c r="XB22" s="66">
        <v>44.568579999999997</v>
      </c>
      <c r="XC22" s="66">
        <v>44.87077</v>
      </c>
      <c r="XD22" s="66">
        <v>44.740299999999998</v>
      </c>
      <c r="XE22" s="66">
        <v>45.010509999999996</v>
      </c>
      <c r="XF22" s="66">
        <v>44.959910000000001</v>
      </c>
      <c r="XG22" s="66">
        <v>45.210520000000002</v>
      </c>
      <c r="XH22" s="66">
        <v>45.156379999999999</v>
      </c>
      <c r="XI22" s="66">
        <v>45.438760000000002</v>
      </c>
      <c r="XJ22" s="66">
        <v>45.390819999999998</v>
      </c>
      <c r="XK22" s="66">
        <v>45.645229999999998</v>
      </c>
      <c r="XL22" s="66">
        <v>45.589910000000003</v>
      </c>
      <c r="XM22" s="66">
        <v>45.857999999999997</v>
      </c>
      <c r="XN22" s="66">
        <v>45.798749999999998</v>
      </c>
      <c r="XO22" s="66">
        <v>46.04824</v>
      </c>
      <c r="XP22" s="66">
        <v>46.034469999999999</v>
      </c>
      <c r="XQ22" s="66">
        <v>46.26567</v>
      </c>
      <c r="XR22" s="66">
        <v>46.293340000000001</v>
      </c>
      <c r="XS22" s="66">
        <v>44.201030000000003</v>
      </c>
      <c r="XT22" s="66">
        <v>33.729430000000001</v>
      </c>
      <c r="XU22" s="66">
        <v>35.841169999999998</v>
      </c>
      <c r="XV22" s="61" t="s">
        <v>357</v>
      </c>
      <c r="XW22" s="61" t="s">
        <v>357</v>
      </c>
      <c r="XX22" s="61" t="s">
        <v>357</v>
      </c>
      <c r="XY22" s="61" t="s">
        <v>357</v>
      </c>
      <c r="XZ22" s="61" t="s">
        <v>357</v>
      </c>
      <c r="YA22" s="61" t="s">
        <v>357</v>
      </c>
      <c r="YB22" s="61" t="s">
        <v>357</v>
      </c>
      <c r="YC22" s="61" t="s">
        <v>357</v>
      </c>
      <c r="YD22" s="61" t="s">
        <v>357</v>
      </c>
      <c r="YE22" s="61" t="s">
        <v>357</v>
      </c>
      <c r="YF22" s="61" t="s">
        <v>357</v>
      </c>
      <c r="YG22" s="61" t="s">
        <v>357</v>
      </c>
      <c r="YH22" s="61" t="s">
        <v>357</v>
      </c>
      <c r="YI22" s="61" t="s">
        <v>357</v>
      </c>
      <c r="YJ22" s="61" t="s">
        <v>357</v>
      </c>
      <c r="YK22" s="61" t="s">
        <v>357</v>
      </c>
      <c r="YL22" s="61" t="s">
        <v>357</v>
      </c>
      <c r="YM22" s="61" t="s">
        <v>357</v>
      </c>
      <c r="YN22" s="61" t="s">
        <v>357</v>
      </c>
      <c r="YO22" s="61" t="s">
        <v>357</v>
      </c>
      <c r="YP22" s="61" t="s">
        <v>357</v>
      </c>
      <c r="YQ22" s="61" t="s">
        <v>357</v>
      </c>
      <c r="YR22" s="61" t="s">
        <v>357</v>
      </c>
      <c r="YS22" s="61" t="s">
        <v>357</v>
      </c>
      <c r="YT22" s="61" t="s">
        <v>357</v>
      </c>
      <c r="YU22" s="61" t="s">
        <v>357</v>
      </c>
      <c r="YV22" s="61" t="s">
        <v>357</v>
      </c>
      <c r="YW22" s="61" t="s">
        <v>357</v>
      </c>
      <c r="YX22" s="61" t="s">
        <v>357</v>
      </c>
      <c r="YY22" s="61" t="s">
        <v>357</v>
      </c>
      <c r="YZ22" s="61" t="s">
        <v>357</v>
      </c>
      <c r="ZA22" s="61" t="s">
        <v>357</v>
      </c>
      <c r="ZB22" s="61" t="s">
        <v>357</v>
      </c>
      <c r="ZC22" s="61" t="s">
        <v>357</v>
      </c>
      <c r="ZD22" s="61" t="s">
        <v>357</v>
      </c>
      <c r="ZE22" s="61" t="s">
        <v>357</v>
      </c>
      <c r="ZF22" s="61" t="s">
        <v>357</v>
      </c>
      <c r="ZG22" s="61" t="s">
        <v>357</v>
      </c>
      <c r="ZH22" s="61" t="s">
        <v>357</v>
      </c>
      <c r="ZI22" s="61" t="s">
        <v>357</v>
      </c>
      <c r="ZJ22" s="61" t="s">
        <v>357</v>
      </c>
      <c r="ZK22" s="61" t="s">
        <v>357</v>
      </c>
      <c r="ZL22" s="61" t="s">
        <v>357</v>
      </c>
      <c r="ZM22" s="61" t="s">
        <v>357</v>
      </c>
      <c r="ZN22" s="61" t="s">
        <v>357</v>
      </c>
      <c r="ZO22" s="61" t="s">
        <v>357</v>
      </c>
      <c r="ZP22" s="61" t="s">
        <v>357</v>
      </c>
      <c r="ZQ22" s="61" t="s">
        <v>357</v>
      </c>
      <c r="ZR22" s="61" t="s">
        <v>357</v>
      </c>
      <c r="ZS22" s="61" t="s">
        <v>357</v>
      </c>
      <c r="ZT22" s="61" t="s">
        <v>357</v>
      </c>
      <c r="ZU22" s="61" t="s">
        <v>357</v>
      </c>
      <c r="ZV22" s="61" t="s">
        <v>357</v>
      </c>
      <c r="ZW22" s="61" t="s">
        <v>357</v>
      </c>
      <c r="ZX22" s="61" t="s">
        <v>357</v>
      </c>
      <c r="ZY22" s="61" t="s">
        <v>357</v>
      </c>
      <c r="ZZ22" s="61" t="s">
        <v>357</v>
      </c>
      <c r="AAA22" s="61" t="s">
        <v>357</v>
      </c>
      <c r="AAB22" s="61" t="s">
        <v>357</v>
      </c>
      <c r="AAC22" s="61" t="s">
        <v>357</v>
      </c>
      <c r="AAD22" s="61" t="s">
        <v>357</v>
      </c>
      <c r="AAE22" s="61" t="s">
        <v>357</v>
      </c>
      <c r="AAF22" s="61" t="s">
        <v>357</v>
      </c>
      <c r="AAG22" s="61" t="s">
        <v>357</v>
      </c>
      <c r="AAH22" s="61" t="s">
        <v>357</v>
      </c>
      <c r="AAI22" s="49">
        <v>12578.44</v>
      </c>
      <c r="AAJ22" s="49">
        <v>12573.14</v>
      </c>
      <c r="AAK22" s="49">
        <v>12485.98</v>
      </c>
      <c r="AAL22" s="49">
        <v>12274.96</v>
      </c>
      <c r="AAM22" s="49">
        <v>12067.58</v>
      </c>
      <c r="AAN22" s="49">
        <v>11879.67</v>
      </c>
      <c r="AAO22" s="49">
        <v>11692.65</v>
      </c>
      <c r="AAP22" s="49">
        <v>11507.41</v>
      </c>
      <c r="AAQ22" s="49">
        <v>11321.2</v>
      </c>
      <c r="AAR22" s="49">
        <v>11135.17</v>
      </c>
      <c r="AAS22" s="49">
        <v>10946.71</v>
      </c>
      <c r="AAT22" s="49">
        <v>10760.02</v>
      </c>
      <c r="AAU22" s="49">
        <v>10570</v>
      </c>
      <c r="AAV22" s="49">
        <v>10382.64</v>
      </c>
      <c r="AAW22" s="49">
        <v>10190.530000000001</v>
      </c>
      <c r="AAX22" s="49">
        <v>10001.790000000001</v>
      </c>
      <c r="AAY22" s="49">
        <v>9807.6579999999994</v>
      </c>
      <c r="AAZ22" s="49">
        <v>9617.4349999999995</v>
      </c>
      <c r="ABA22" s="49">
        <v>9421.0769999999993</v>
      </c>
      <c r="ABB22" s="49">
        <v>9229.7340000000004</v>
      </c>
      <c r="ABC22" s="49">
        <v>9031.4230000000007</v>
      </c>
      <c r="ABD22" s="49">
        <v>8838.4410000000007</v>
      </c>
      <c r="ABE22" s="49">
        <v>8638.7569999999996</v>
      </c>
      <c r="ABF22" s="49">
        <v>8444.1</v>
      </c>
      <c r="ABG22" s="49">
        <v>8242.777</v>
      </c>
      <c r="ABH22" s="49">
        <v>8047.2809999999999</v>
      </c>
      <c r="ABI22" s="49">
        <v>7844.6040000000003</v>
      </c>
      <c r="ABJ22" s="49">
        <v>7647.95</v>
      </c>
      <c r="ABK22" s="49">
        <v>7444.2</v>
      </c>
      <c r="ABL22" s="49">
        <v>7246.366</v>
      </c>
      <c r="ABM22" s="49">
        <v>7041.4049999999997</v>
      </c>
      <c r="ABN22" s="49">
        <v>6842.5709999999999</v>
      </c>
      <c r="ABO22" s="49">
        <v>6635.7020000000002</v>
      </c>
      <c r="ABP22" s="49">
        <v>6435.6120000000001</v>
      </c>
      <c r="ABQ22" s="49">
        <v>6227.9030000000002</v>
      </c>
      <c r="ABR22" s="49">
        <v>6026.8029999999999</v>
      </c>
      <c r="ABS22" s="49">
        <v>5818.2969999999996</v>
      </c>
      <c r="ABT22" s="49">
        <v>5616.1409999999996</v>
      </c>
      <c r="ABU22" s="49">
        <v>5406.1940000000004</v>
      </c>
      <c r="ABV22" s="49">
        <v>5203.3549999999996</v>
      </c>
      <c r="ABW22" s="49">
        <v>4992.2439999999997</v>
      </c>
      <c r="ABX22" s="49">
        <v>4788.2879999999996</v>
      </c>
      <c r="ABY22" s="49">
        <v>4577.2250000000004</v>
      </c>
      <c r="ABZ22" s="49">
        <v>4372.4620000000004</v>
      </c>
      <c r="ACA22" s="49">
        <v>4159.8209999999999</v>
      </c>
      <c r="ACB22" s="49">
        <v>3954.027</v>
      </c>
      <c r="ACC22" s="49">
        <v>3740.944</v>
      </c>
      <c r="ACD22" s="49">
        <v>3534.252</v>
      </c>
      <c r="ACE22" s="49">
        <v>3320.1689999999999</v>
      </c>
      <c r="ACF22" s="49">
        <v>3113.145</v>
      </c>
      <c r="ACG22" s="49">
        <v>2898.027</v>
      </c>
      <c r="ACH22" s="49">
        <v>2689.6289999999999</v>
      </c>
      <c r="ACI22" s="49">
        <v>2473.3209999999999</v>
      </c>
      <c r="ACJ22" s="49">
        <v>2264.2089999999998</v>
      </c>
      <c r="ACK22" s="49">
        <v>2046.894</v>
      </c>
      <c r="ACL22" s="49">
        <v>1836.788</v>
      </c>
      <c r="ACM22" s="49">
        <v>1618.8679999999999</v>
      </c>
      <c r="ACN22" s="49">
        <v>1407.4169999999999</v>
      </c>
      <c r="ACO22" s="49">
        <v>1188.374</v>
      </c>
      <c r="ACP22" s="49">
        <v>976.88300000000004</v>
      </c>
      <c r="ACQ22" s="49">
        <v>756.91459999999995</v>
      </c>
      <c r="ACR22" s="49">
        <v>544.10630000000003</v>
      </c>
      <c r="ACS22" s="49">
        <v>323.38290000000001</v>
      </c>
      <c r="ACT22" s="49">
        <v>109.8519</v>
      </c>
      <c r="ACU22" s="49">
        <v>-117.52979999999999</v>
      </c>
      <c r="ACV22" s="49">
        <v>-297.08159999999998</v>
      </c>
      <c r="ACW22" s="49">
        <v>-269.81630000000001</v>
      </c>
      <c r="ACX22" s="49">
        <v>-262.8587</v>
      </c>
      <c r="ACY22" s="62">
        <v>-444.58</v>
      </c>
      <c r="ACZ22" s="62">
        <v>-443.0582</v>
      </c>
      <c r="ADA22" s="62">
        <v>-448.40410000000003</v>
      </c>
      <c r="ADB22" s="62">
        <v>-455.47719999999998</v>
      </c>
      <c r="ADC22" s="62">
        <v>-458.61900000000003</v>
      </c>
      <c r="ADD22" s="62">
        <v>-458.50580000000002</v>
      </c>
      <c r="ADE22" s="62">
        <v>-457.18959999999998</v>
      </c>
      <c r="ADF22" s="62">
        <v>-455.9665</v>
      </c>
      <c r="ADG22" s="62">
        <v>-453.74340000000001</v>
      </c>
      <c r="ADH22" s="62">
        <v>-450.88499999999999</v>
      </c>
      <c r="ADI22" s="62">
        <v>-446.69659999999999</v>
      </c>
      <c r="ADJ22" s="62">
        <v>-442.92020000000002</v>
      </c>
      <c r="ADK22" s="62">
        <v>-437.7595</v>
      </c>
      <c r="ADL22" s="62">
        <v>-432.31049999999999</v>
      </c>
      <c r="ADM22" s="62">
        <v>-426.38409999999999</v>
      </c>
      <c r="ADN22" s="62">
        <v>-420.3664</v>
      </c>
      <c r="ADO22" s="62">
        <v>-413.3356</v>
      </c>
      <c r="ADP22" s="62">
        <v>-406.79079999999999</v>
      </c>
      <c r="ADQ22" s="62">
        <v>-399.56729999999999</v>
      </c>
      <c r="ADR22" s="62">
        <v>-392.36219999999997</v>
      </c>
      <c r="ADS22" s="62">
        <v>-384.61919999999998</v>
      </c>
      <c r="ADT22" s="62">
        <v>-377.29230000000001</v>
      </c>
      <c r="ADU22" s="62">
        <v>-369.28050000000002</v>
      </c>
      <c r="ADV22" s="62">
        <v>-361.54590000000002</v>
      </c>
      <c r="ADW22" s="62">
        <v>-353.25920000000002</v>
      </c>
      <c r="ADX22" s="62">
        <v>-345.50450000000001</v>
      </c>
      <c r="ADY22" s="62">
        <v>-336.74329999999998</v>
      </c>
      <c r="ADZ22" s="62">
        <v>-328.7079</v>
      </c>
      <c r="AEA22" s="62">
        <v>-320.24369999999999</v>
      </c>
      <c r="AEB22" s="62">
        <v>-311.86900000000003</v>
      </c>
      <c r="AEC22" s="62">
        <v>-302.62490000000003</v>
      </c>
      <c r="AED22" s="62">
        <v>-294.62700000000001</v>
      </c>
      <c r="AEE22" s="62">
        <v>-285.81310000000002</v>
      </c>
      <c r="AEF22" s="62">
        <v>-277.2285</v>
      </c>
      <c r="AEG22" s="62">
        <v>-268.08049999999997</v>
      </c>
      <c r="AEH22" s="62">
        <v>-259.89510000000001</v>
      </c>
      <c r="AEI22" s="62">
        <v>-250.55889999999999</v>
      </c>
      <c r="AEJ22" s="62">
        <v>-241.91409999999999</v>
      </c>
      <c r="AEK22" s="62">
        <v>-232.8175</v>
      </c>
      <c r="AEL22" s="62">
        <v>-224.22489999999999</v>
      </c>
      <c r="AEM22" s="62">
        <v>-214.8954</v>
      </c>
      <c r="AEN22" s="62">
        <v>-206.52940000000001</v>
      </c>
      <c r="AEO22" s="62">
        <v>-197.20320000000001</v>
      </c>
      <c r="AEP22" s="62">
        <v>-188.58789999999999</v>
      </c>
      <c r="AEQ22" s="62">
        <v>-179.2774</v>
      </c>
      <c r="AER22" s="62">
        <v>-170.37649999999999</v>
      </c>
      <c r="AES22" s="62">
        <v>-161.11089999999999</v>
      </c>
      <c r="AET22" s="62">
        <v>-152.14580000000001</v>
      </c>
      <c r="AEU22" s="62">
        <v>-142.8022</v>
      </c>
      <c r="AEV22" s="62">
        <v>-134.14760000000001</v>
      </c>
      <c r="AEW22" s="62">
        <v>-124.4508</v>
      </c>
      <c r="AEX22" s="62">
        <v>-115.6028</v>
      </c>
      <c r="AEY22" s="62">
        <v>-106.09229999999999</v>
      </c>
      <c r="AEZ22" s="62">
        <v>-97.175820000000002</v>
      </c>
      <c r="AFA22" s="62">
        <v>-87.585800000000006</v>
      </c>
      <c r="AFB22" s="62">
        <v>-78.679410000000004</v>
      </c>
      <c r="AFC22" s="62">
        <v>-69.089190000000002</v>
      </c>
      <c r="AFD22" s="62">
        <v>-60.082889999999999</v>
      </c>
      <c r="AFE22" s="62">
        <v>-50.416629999999998</v>
      </c>
      <c r="AFF22" s="62">
        <v>-41.459519999999998</v>
      </c>
      <c r="AFG22" s="62">
        <v>-31.711310000000001</v>
      </c>
      <c r="AFH22" s="62">
        <v>-22.677569999999999</v>
      </c>
      <c r="AFI22" s="62">
        <v>-12.931760000000001</v>
      </c>
      <c r="AFJ22" s="62">
        <v>-3.8943650000000001</v>
      </c>
      <c r="AFK22" s="62">
        <v>6.3081860000000001</v>
      </c>
      <c r="AFL22" s="62">
        <v>12.9855</v>
      </c>
      <c r="AFM22" s="62">
        <v>11.83771</v>
      </c>
      <c r="AFN22" s="62">
        <v>10.98198</v>
      </c>
      <c r="AFO22" s="59">
        <v>300</v>
      </c>
      <c r="AFP22" s="59">
        <v>386.7937</v>
      </c>
      <c r="AFQ22" s="59">
        <v>600.38310000000001</v>
      </c>
      <c r="AFR22" s="59">
        <v>947.42880000000002</v>
      </c>
      <c r="AFS22" s="59">
        <v>1068.0419999999999</v>
      </c>
      <c r="AFT22" s="59">
        <v>1129.67</v>
      </c>
      <c r="AFU22" s="59">
        <v>1176.45</v>
      </c>
      <c r="AFV22" s="59">
        <v>1203.704</v>
      </c>
      <c r="AFW22" s="59">
        <v>1238.8399999999999</v>
      </c>
      <c r="AFX22" s="59">
        <v>1259.4690000000001</v>
      </c>
      <c r="AFY22" s="59">
        <v>1288.499</v>
      </c>
      <c r="AFZ22" s="59">
        <v>1305.077</v>
      </c>
      <c r="AGA22" s="59">
        <v>1329.123</v>
      </c>
      <c r="AGB22" s="59">
        <v>1343.1110000000001</v>
      </c>
      <c r="AGC22" s="59">
        <v>1362.9639999999999</v>
      </c>
      <c r="AGD22" s="59">
        <v>1374.5229999999999</v>
      </c>
      <c r="AGE22" s="59">
        <v>1390.752</v>
      </c>
      <c r="AGF22" s="59">
        <v>1400.0940000000001</v>
      </c>
      <c r="AGG22" s="59">
        <v>1413.192</v>
      </c>
      <c r="AGH22" s="59">
        <v>1420.7840000000001</v>
      </c>
      <c r="AGI22" s="59">
        <v>1431.2360000000001</v>
      </c>
      <c r="AGJ22" s="59">
        <v>1437.367</v>
      </c>
      <c r="AGK22" s="59">
        <v>1445.63</v>
      </c>
      <c r="AGL22" s="59">
        <v>1450.606</v>
      </c>
      <c r="AGM22" s="59">
        <v>1457.078</v>
      </c>
      <c r="AGN22" s="59">
        <v>1461.0029999999999</v>
      </c>
      <c r="AGO22" s="59">
        <v>1466.127</v>
      </c>
      <c r="AGP22" s="59">
        <v>1469.26</v>
      </c>
      <c r="AGQ22" s="59">
        <v>1473.2070000000001</v>
      </c>
      <c r="AGR22" s="59">
        <v>1475.7370000000001</v>
      </c>
      <c r="AGS22" s="59">
        <v>1478.864</v>
      </c>
      <c r="AGT22" s="59">
        <v>1480.835</v>
      </c>
      <c r="AGU22" s="59">
        <v>1483.252</v>
      </c>
      <c r="AGV22" s="59">
        <v>1484.84</v>
      </c>
      <c r="AGW22" s="59">
        <v>1486.7080000000001</v>
      </c>
      <c r="AGX22" s="59">
        <v>1487.943</v>
      </c>
      <c r="AGY22" s="59">
        <v>1489.4</v>
      </c>
      <c r="AGZ22" s="59">
        <v>1490.3969999999999</v>
      </c>
      <c r="AHA22" s="59">
        <v>1491.511</v>
      </c>
      <c r="AHB22" s="59">
        <v>1492.2919999999999</v>
      </c>
      <c r="AHC22" s="59">
        <v>1493.1569999999999</v>
      </c>
      <c r="AHD22" s="59">
        <v>1493.77</v>
      </c>
      <c r="AHE22" s="59">
        <v>1494.434</v>
      </c>
      <c r="AHF22" s="59">
        <v>1494.921</v>
      </c>
      <c r="AHG22" s="59">
        <v>1495.4349999999999</v>
      </c>
      <c r="AHH22" s="59">
        <v>1495.8209999999999</v>
      </c>
      <c r="AHI22" s="59">
        <v>1496.212</v>
      </c>
      <c r="AHJ22" s="59">
        <v>1496.5219999999999</v>
      </c>
      <c r="AHK22" s="59">
        <v>1496.8230000000001</v>
      </c>
      <c r="AHL22" s="59">
        <v>1497.0609999999999</v>
      </c>
      <c r="AHM22" s="59">
        <v>1497.299</v>
      </c>
      <c r="AHN22" s="59">
        <v>1497.489</v>
      </c>
      <c r="AHO22" s="59">
        <v>1497.6659999999999</v>
      </c>
      <c r="AHP22" s="59">
        <v>1497.817</v>
      </c>
      <c r="AHQ22" s="59">
        <v>1497.952</v>
      </c>
      <c r="AHR22" s="59">
        <v>1498.0709999999999</v>
      </c>
      <c r="AHS22" s="59">
        <v>1498.172</v>
      </c>
      <c r="AHT22" s="59">
        <v>1498.268</v>
      </c>
      <c r="AHU22" s="59">
        <v>1498.345</v>
      </c>
      <c r="AHV22" s="59">
        <v>1498.42</v>
      </c>
      <c r="AHW22" s="59">
        <v>1498.4770000000001</v>
      </c>
      <c r="AHX22" s="59">
        <v>1498.538</v>
      </c>
      <c r="AHY22" s="59">
        <v>1498.579</v>
      </c>
      <c r="AHZ22" s="59">
        <v>1498.6289999999999</v>
      </c>
      <c r="AIA22" s="59">
        <v>1498.6510000000001</v>
      </c>
      <c r="AIB22" s="59">
        <v>1498.7429999999999</v>
      </c>
      <c r="AIC22" s="59">
        <v>1499.2439999999999</v>
      </c>
      <c r="AID22" s="59">
        <v>1499.279</v>
      </c>
      <c r="AIE22" s="63">
        <v>1.487821E-8</v>
      </c>
      <c r="AIF22" s="47">
        <v>1.706871E-9</v>
      </c>
      <c r="AIG22" s="47">
        <v>1.533098E-9</v>
      </c>
      <c r="AIH22" s="47">
        <v>1.535107E-9</v>
      </c>
      <c r="AII22" s="47">
        <v>1.5444179999999999E-9</v>
      </c>
      <c r="AIJ22" s="47">
        <v>1.538454E-9</v>
      </c>
      <c r="AIK22" s="47">
        <v>1.537338E-9</v>
      </c>
      <c r="AIL22" s="47">
        <v>1.539846E-9</v>
      </c>
      <c r="AIM22" s="47">
        <v>1.545049E-9</v>
      </c>
      <c r="AIN22" s="47">
        <v>1.538162E-9</v>
      </c>
      <c r="AIO22" s="47">
        <v>1.54002E-9</v>
      </c>
      <c r="AIP22" s="47">
        <v>1.546323E-9</v>
      </c>
      <c r="AIQ22" s="47">
        <v>1.5391769999999999E-9</v>
      </c>
      <c r="AIR22" s="47">
        <v>1.5398489999999999E-9</v>
      </c>
      <c r="AIS22" s="47">
        <v>1.544598E-9</v>
      </c>
      <c r="AIT22" s="47">
        <v>1.540474E-9</v>
      </c>
      <c r="AIU22" s="47">
        <v>1.5357580000000001E-9</v>
      </c>
      <c r="AIV22" s="47">
        <v>1.541425E-9</v>
      </c>
      <c r="AIW22" s="47">
        <v>1.5443849999999999E-9</v>
      </c>
      <c r="AIX22" s="47">
        <v>1.5324119999999999E-9</v>
      </c>
      <c r="AIY22" s="47">
        <v>1.534507E-9</v>
      </c>
      <c r="AIZ22" s="47">
        <v>1.545736E-9</v>
      </c>
      <c r="AJA22" s="47">
        <v>1.5362290000000001E-9</v>
      </c>
      <c r="AJB22" s="47">
        <v>1.5365190000000001E-9</v>
      </c>
      <c r="AJC22" s="47">
        <v>1.5424860000000001E-9</v>
      </c>
      <c r="AJD22" s="47">
        <v>1.5407059999999999E-9</v>
      </c>
      <c r="AJE22" s="47">
        <v>1.541041E-9</v>
      </c>
      <c r="AJF22" s="47">
        <v>1.539855E-9</v>
      </c>
      <c r="AJG22" s="47">
        <v>1.545202E-9</v>
      </c>
      <c r="AJH22" s="47">
        <v>1.5404450000000001E-9</v>
      </c>
      <c r="AJI22" s="47">
        <v>1.538049E-9</v>
      </c>
      <c r="AJJ22" s="47">
        <v>1.546304E-9</v>
      </c>
      <c r="AJK22" s="47">
        <v>1.54086E-9</v>
      </c>
      <c r="AJL22" s="47">
        <v>1.5382959999999999E-9</v>
      </c>
      <c r="AJM22" s="47">
        <v>1.5376530000000001E-9</v>
      </c>
      <c r="AJN22" s="47">
        <v>1.5445800000000001E-9</v>
      </c>
      <c r="AJO22" s="47">
        <v>1.5356179999999999E-9</v>
      </c>
      <c r="AJP22" s="47">
        <v>1.534858E-9</v>
      </c>
      <c r="AJQ22" s="47">
        <v>1.544094E-9</v>
      </c>
      <c r="AJR22" s="47">
        <v>1.537588E-9</v>
      </c>
      <c r="AJS22" s="47">
        <v>1.5327610000000001E-9</v>
      </c>
      <c r="AJT22" s="47">
        <v>1.5434350000000001E-9</v>
      </c>
      <c r="AJU22" s="47">
        <v>1.5426410000000001E-9</v>
      </c>
      <c r="AJV22" s="47">
        <v>1.538819E-9</v>
      </c>
      <c r="AJW22" s="47">
        <v>1.5385540000000001E-9</v>
      </c>
      <c r="AJX22" s="47">
        <v>1.5462499999999999E-9</v>
      </c>
      <c r="AJY22" s="47">
        <v>1.54077E-9</v>
      </c>
      <c r="AJZ22" s="47">
        <v>1.540136E-9</v>
      </c>
      <c r="AKA22" s="47">
        <v>1.5454669999999999E-9</v>
      </c>
      <c r="AKB22" s="47">
        <v>1.539233E-9</v>
      </c>
      <c r="AKC22" s="47">
        <v>1.53761E-9</v>
      </c>
      <c r="AKD22" s="47">
        <v>1.541235E-9</v>
      </c>
      <c r="AKE22" s="47">
        <v>1.544247E-9</v>
      </c>
      <c r="AKF22" s="47">
        <v>1.5339500000000001E-9</v>
      </c>
      <c r="AKG22" s="47">
        <v>1.537008E-9</v>
      </c>
      <c r="AKH22" s="47">
        <v>1.54387E-9</v>
      </c>
      <c r="AKI22" s="47">
        <v>1.5349860000000001E-9</v>
      </c>
      <c r="AKJ22" s="47">
        <v>1.535187E-9</v>
      </c>
      <c r="AKK22" s="47">
        <v>1.543453E-9</v>
      </c>
      <c r="AKL22" s="47">
        <v>1.540749E-9</v>
      </c>
      <c r="AKM22" s="47">
        <v>1.537907E-9</v>
      </c>
      <c r="AKN22" s="47">
        <v>1.5403069999999999E-9</v>
      </c>
      <c r="AKO22" s="47">
        <v>1.5456259999999999E-9</v>
      </c>
      <c r="AKP22" s="47">
        <v>1.5397529999999999E-9</v>
      </c>
      <c r="AKQ22" s="47">
        <v>1.537006E-9</v>
      </c>
      <c r="AKR22" s="47">
        <v>1.7109840000000001E-9</v>
      </c>
      <c r="AKS22" s="441"/>
      <c r="AKT22" s="286">
        <f>P80_C3_LAMINAR_cpcambiado!$B$1*P80_C3_LAMINAR_cpcambiado!$B$3</f>
        <v>1.487864E-8</v>
      </c>
      <c r="AKU22" s="17">
        <f>P80_C3_LAMINAR_cpcambiado!$B$1*(P80_C3_LAMINAR_cpcambiado!$B$2)</f>
        <v>2.1255199999999999E-9</v>
      </c>
      <c r="AKV22" s="17">
        <f>P80_C3_LAMINAR_cpcambiado!$B$1*($D$2)</f>
        <v>2.3912100000000001E-9</v>
      </c>
      <c r="AKW22" s="17">
        <f>P80_C3_LAMINAR_cpcambiado!$B$1*($D$2)</f>
        <v>2.3912100000000001E-9</v>
      </c>
      <c r="AKX22" s="17">
        <f>P80_C3_LAMINAR_cpcambiado!$B$1*($D$2)</f>
        <v>2.3912100000000001E-9</v>
      </c>
      <c r="AKY22" s="17">
        <f>P80_C3_LAMINAR_cpcambiado!$B$1*($D$2)</f>
        <v>2.3912100000000001E-9</v>
      </c>
      <c r="AKZ22" s="17">
        <f>P80_C3_LAMINAR_cpcambiado!$B$1*($D$2)</f>
        <v>2.3912100000000001E-9</v>
      </c>
      <c r="ALA22" s="17">
        <f>P80_C3_LAMINAR_cpcambiado!$B$1*($D$2)</f>
        <v>2.3912100000000001E-9</v>
      </c>
      <c r="ALB22" s="17">
        <f>P80_C3_LAMINAR_cpcambiado!$B$1*($D$2)</f>
        <v>2.3912100000000001E-9</v>
      </c>
      <c r="ALC22" s="17">
        <f>P80_C3_LAMINAR_cpcambiado!$B$1*($D$2)</f>
        <v>2.3912100000000001E-9</v>
      </c>
      <c r="ALD22" s="17">
        <f>P80_C3_LAMINAR_cpcambiado!$B$1*($D$2)</f>
        <v>2.3912100000000001E-9</v>
      </c>
      <c r="ALE22" s="17">
        <f>P80_C3_LAMINAR_cpcambiado!$B$1*($D$2)</f>
        <v>2.3912100000000001E-9</v>
      </c>
      <c r="ALF22" s="17">
        <f>P80_C3_LAMINAR_cpcambiado!$B$1*($D$2)</f>
        <v>2.3912100000000001E-9</v>
      </c>
      <c r="ALG22" s="17">
        <f>P80_C3_LAMINAR_cpcambiado!$B$1*($D$2)</f>
        <v>2.3912100000000001E-9</v>
      </c>
      <c r="ALH22" s="17">
        <f>P80_C3_LAMINAR_cpcambiado!$B$1*($D$2)</f>
        <v>2.3912100000000001E-9</v>
      </c>
      <c r="ALI22" s="17">
        <f>P80_C3_LAMINAR_cpcambiado!$B$1*($D$2)</f>
        <v>2.3912100000000001E-9</v>
      </c>
      <c r="ALJ22" s="17">
        <f>P80_C3_LAMINAR_cpcambiado!$B$1*($D$2)</f>
        <v>2.3912100000000001E-9</v>
      </c>
      <c r="ALK22" s="17">
        <f>P80_C3_LAMINAR_cpcambiado!$B$1*($D$2)</f>
        <v>2.3912100000000001E-9</v>
      </c>
      <c r="ALL22" s="17">
        <f>P80_C3_LAMINAR_cpcambiado!$B$1*($D$2)</f>
        <v>2.3912100000000001E-9</v>
      </c>
      <c r="ALM22" s="17">
        <f>P80_C3_LAMINAR_cpcambiado!$B$1*($D$2)</f>
        <v>2.3912100000000001E-9</v>
      </c>
      <c r="ALN22" s="17">
        <f>P80_C3_LAMINAR_cpcambiado!$B$1*($D$2)</f>
        <v>2.3912100000000001E-9</v>
      </c>
      <c r="ALO22" s="17">
        <f>P80_C3_LAMINAR_cpcambiado!$B$1*($D$2)</f>
        <v>2.3912100000000001E-9</v>
      </c>
      <c r="ALP22" s="17">
        <f>P80_C3_LAMINAR_cpcambiado!$B$1*($D$2)</f>
        <v>2.3912100000000001E-9</v>
      </c>
      <c r="ALQ22" s="17">
        <f>P80_C3_LAMINAR_cpcambiado!$B$1*($D$2)</f>
        <v>2.3912100000000001E-9</v>
      </c>
      <c r="ALR22" s="17">
        <f>P80_C3_LAMINAR_cpcambiado!$B$1*($D$2)</f>
        <v>2.3912100000000001E-9</v>
      </c>
      <c r="ALS22" s="17">
        <f>P80_C3_LAMINAR_cpcambiado!$B$1*($D$2)</f>
        <v>2.3912100000000001E-9</v>
      </c>
      <c r="ALT22" s="17">
        <f>P80_C3_LAMINAR_cpcambiado!$B$1*($D$2)</f>
        <v>2.3912100000000001E-9</v>
      </c>
      <c r="ALU22" s="17">
        <f>P80_C3_LAMINAR_cpcambiado!$B$1*($D$2)</f>
        <v>2.3912100000000001E-9</v>
      </c>
      <c r="ALV22" s="17">
        <f>P80_C3_LAMINAR_cpcambiado!$B$1*($D$2)</f>
        <v>2.3912100000000001E-9</v>
      </c>
      <c r="ALW22" s="17">
        <f>P80_C3_LAMINAR_cpcambiado!$B$1*($D$2)</f>
        <v>2.3912100000000001E-9</v>
      </c>
      <c r="ALX22" s="17">
        <f>P80_C3_LAMINAR_cpcambiado!$B$1*($D$2)</f>
        <v>2.3912100000000001E-9</v>
      </c>
      <c r="ALY22" s="17">
        <f>P80_C3_LAMINAR_cpcambiado!$B$1*($D$2)</f>
        <v>2.3912100000000001E-9</v>
      </c>
      <c r="ALZ22" s="17">
        <f>P80_C3_LAMINAR_cpcambiado!$B$1*($D$2)</f>
        <v>2.3912100000000001E-9</v>
      </c>
      <c r="AMA22" s="17">
        <f>P80_C3_LAMINAR_cpcambiado!$B$1*($D$2)</f>
        <v>2.3912100000000001E-9</v>
      </c>
      <c r="AMB22" s="17">
        <f>P80_C3_LAMINAR_cpcambiado!$B$1*($D$2)</f>
        <v>2.3912100000000001E-9</v>
      </c>
      <c r="AMC22" s="17">
        <f>P80_C3_LAMINAR_cpcambiado!$B$1*($D$2)</f>
        <v>2.3912100000000001E-9</v>
      </c>
      <c r="AMD22" s="17">
        <f>P80_C3_LAMINAR_cpcambiado!$B$1*($D$2)</f>
        <v>2.3912100000000001E-9</v>
      </c>
      <c r="AME22" s="17">
        <f>P80_C3_LAMINAR_cpcambiado!$B$1*($D$2)</f>
        <v>2.3912100000000001E-9</v>
      </c>
      <c r="AMF22" s="17">
        <f>P80_C3_LAMINAR_cpcambiado!$B$1*($D$2)</f>
        <v>2.3912100000000001E-9</v>
      </c>
      <c r="AMG22" s="17">
        <f>P80_C3_LAMINAR_cpcambiado!$B$1*($D$2)</f>
        <v>2.3912100000000001E-9</v>
      </c>
      <c r="AMH22" s="17">
        <f>P80_C3_LAMINAR_cpcambiado!$B$1*($D$2)</f>
        <v>2.3912100000000001E-9</v>
      </c>
      <c r="AMI22" s="17">
        <f>P80_C3_LAMINAR_cpcambiado!$B$1*($D$2)</f>
        <v>2.3912100000000001E-9</v>
      </c>
      <c r="AMJ22" s="17">
        <f>P80_C3_LAMINAR_cpcambiado!$B$1*($D$2)</f>
        <v>2.3912100000000001E-9</v>
      </c>
      <c r="AMK22" s="17">
        <f>P80_C3_LAMINAR_cpcambiado!$B$1*($D$2)</f>
        <v>2.3912100000000001E-9</v>
      </c>
      <c r="AML22" s="17">
        <f>P80_C3_LAMINAR_cpcambiado!$B$1*($D$2)</f>
        <v>2.3912100000000001E-9</v>
      </c>
      <c r="AMM22" s="17">
        <f>P80_C3_LAMINAR_cpcambiado!$B$1*($D$2)</f>
        <v>2.3912100000000001E-9</v>
      </c>
      <c r="AMN22" s="17">
        <f>P80_C3_LAMINAR_cpcambiado!$B$1*($D$2)</f>
        <v>2.3912100000000001E-9</v>
      </c>
      <c r="AMO22" s="17">
        <f>P80_C3_LAMINAR_cpcambiado!$B$1*($D$2)</f>
        <v>2.3912100000000001E-9</v>
      </c>
      <c r="AMP22" s="17">
        <f>P80_C3_LAMINAR_cpcambiado!$B$1*($D$2)</f>
        <v>2.3912100000000001E-9</v>
      </c>
      <c r="AMQ22" s="17">
        <f>P80_C3_LAMINAR_cpcambiado!$B$1*($D$2)</f>
        <v>2.3912100000000001E-9</v>
      </c>
      <c r="AMR22" s="17">
        <f>P80_C3_LAMINAR_cpcambiado!$B$1*($D$2)</f>
        <v>2.3912100000000001E-9</v>
      </c>
      <c r="AMS22" s="17">
        <f>P80_C3_LAMINAR_cpcambiado!$B$1*($D$2)</f>
        <v>2.3912100000000001E-9</v>
      </c>
      <c r="AMT22" s="17">
        <f>P80_C3_LAMINAR_cpcambiado!$B$1*($D$2)</f>
        <v>2.3912100000000001E-9</v>
      </c>
      <c r="AMU22" s="17">
        <f>P80_C3_LAMINAR_cpcambiado!$B$1*($D$2)</f>
        <v>2.3912100000000001E-9</v>
      </c>
      <c r="AMV22" s="17">
        <f>P80_C3_LAMINAR_cpcambiado!$B$1*($D$2)</f>
        <v>2.3912100000000001E-9</v>
      </c>
      <c r="AMW22" s="17">
        <f>P80_C3_LAMINAR_cpcambiado!$B$1*($D$2)</f>
        <v>2.3912100000000001E-9</v>
      </c>
      <c r="AMX22" s="17">
        <f>P80_C3_LAMINAR_cpcambiado!$B$1*($D$2)</f>
        <v>2.3912100000000001E-9</v>
      </c>
      <c r="AMY22" s="17">
        <f>P80_C3_LAMINAR_cpcambiado!$B$1*($D$2)</f>
        <v>2.3912100000000001E-9</v>
      </c>
      <c r="AMZ22" s="17">
        <f>P80_C3_LAMINAR_cpcambiado!$B$1*($D$2)</f>
        <v>2.3912100000000001E-9</v>
      </c>
      <c r="ANA22" s="17">
        <f>P80_C3_LAMINAR_cpcambiado!$B$1*($D$2)</f>
        <v>2.3912100000000001E-9</v>
      </c>
      <c r="ANB22" s="17">
        <f>P80_C3_LAMINAR_cpcambiado!$B$1*($D$2)</f>
        <v>2.3912100000000001E-9</v>
      </c>
      <c r="ANC22" s="17">
        <f>P80_C3_LAMINAR_cpcambiado!$B$1*($D$2)</f>
        <v>2.3912100000000001E-9</v>
      </c>
      <c r="AND22" s="17">
        <f>P80_C3_LAMINAR_cpcambiado!$B$1*($D$2)</f>
        <v>2.3912100000000001E-9</v>
      </c>
      <c r="ANE22" s="17">
        <f>P80_C3_LAMINAR_cpcambiado!$B$1*($D$2)</f>
        <v>2.3912100000000001E-9</v>
      </c>
      <c r="ANF22" s="17">
        <f>P80_C3_LAMINAR_cpcambiado!$B$1*($D$2)</f>
        <v>2.3912100000000001E-9</v>
      </c>
      <c r="ANG22" s="17">
        <f>P80_C3_LAMINAR_cpcambiado!$B$1*($B$2)</f>
        <v>2.1255199999999999E-9</v>
      </c>
      <c r="ANH22" s="168">
        <f t="shared" si="79"/>
        <v>80.303690391057245</v>
      </c>
      <c r="ANI22" s="168">
        <f t="shared" si="79"/>
        <v>64.113900493892203</v>
      </c>
      <c r="ANJ22" s="168">
        <f t="shared" si="79"/>
        <v>64.197916535979687</v>
      </c>
      <c r="ANK22" s="168">
        <f t="shared" si="79"/>
        <v>64.587300989875416</v>
      </c>
      <c r="ANL22" s="168">
        <f t="shared" si="79"/>
        <v>64.337887513016426</v>
      </c>
      <c r="ANM22" s="168">
        <f t="shared" si="79"/>
        <v>64.29121658072691</v>
      </c>
      <c r="ANN22" s="168">
        <f t="shared" si="79"/>
        <v>64.396100718882906</v>
      </c>
      <c r="ANO22" s="168">
        <f t="shared" si="79"/>
        <v>64.613689303741623</v>
      </c>
      <c r="ANP22" s="168">
        <f t="shared" si="79"/>
        <v>64.325676122130631</v>
      </c>
      <c r="ANQ22" s="168">
        <f t="shared" si="79"/>
        <v>64.403377369616223</v>
      </c>
      <c r="ANR22" s="168">
        <f t="shared" si="79"/>
        <v>64.666967769455624</v>
      </c>
      <c r="ANS22" s="168">
        <f t="shared" si="79"/>
        <v>64.368123251408278</v>
      </c>
      <c r="ANT22" s="168">
        <f t="shared" si="79"/>
        <v>64.396226178378299</v>
      </c>
      <c r="ANU22" s="168">
        <f t="shared" si="79"/>
        <v>64.59482855959952</v>
      </c>
      <c r="ANV22" s="168">
        <f t="shared" si="79"/>
        <v>64.422363573253705</v>
      </c>
      <c r="ANW22" s="168">
        <f t="shared" si="79"/>
        <v>64.225141246481911</v>
      </c>
      <c r="ANX22" s="168">
        <f t="shared" si="127"/>
        <v>64.462134233296112</v>
      </c>
      <c r="ANY22" s="168">
        <f t="shared" si="127"/>
        <v>64.585920935425989</v>
      </c>
      <c r="ANZ22" s="168">
        <f t="shared" si="127"/>
        <v>64.085212089276965</v>
      </c>
      <c r="AOA22" s="168">
        <f t="shared" si="127"/>
        <v>64.172824636899307</v>
      </c>
      <c r="AOB22" s="168">
        <f t="shared" si="127"/>
        <v>64.642419528188654</v>
      </c>
      <c r="AOC22" s="168">
        <f t="shared" si="127"/>
        <v>64.244838387260003</v>
      </c>
      <c r="AOD22" s="168">
        <f t="shared" si="127"/>
        <v>64.256966138482198</v>
      </c>
      <c r="AOE22" s="168">
        <f t="shared" si="127"/>
        <v>64.506505074836596</v>
      </c>
      <c r="AOF22" s="168">
        <f t="shared" si="127"/>
        <v>64.432065774231447</v>
      </c>
      <c r="AOG22" s="168">
        <f t="shared" si="127"/>
        <v>64.446075417884657</v>
      </c>
      <c r="AOH22" s="168">
        <f t="shared" si="127"/>
        <v>64.396477097369115</v>
      </c>
      <c r="AOI22" s="168">
        <f t="shared" si="127"/>
        <v>64.620087738007115</v>
      </c>
      <c r="AOJ22" s="168">
        <f t="shared" si="127"/>
        <v>64.421150798131492</v>
      </c>
      <c r="AOK22" s="168">
        <f t="shared" si="127"/>
        <v>64.32095048113716</v>
      </c>
      <c r="AOL22" s="168">
        <f t="shared" si="127"/>
        <v>64.666173192651414</v>
      </c>
      <c r="AOM22" s="168">
        <f t="shared" si="127"/>
        <v>64.43850602832876</v>
      </c>
      <c r="AON22" s="168">
        <f t="shared" si="128"/>
        <v>64.331279979591912</v>
      </c>
      <c r="AOO22" s="168">
        <f t="shared" si="128"/>
        <v>64.304389827744117</v>
      </c>
      <c r="AOP22" s="168">
        <f t="shared" si="128"/>
        <v>64.594075802627131</v>
      </c>
      <c r="AOQ22" s="168">
        <f t="shared" si="128"/>
        <v>64.219286470029814</v>
      </c>
      <c r="AOR22" s="168">
        <f t="shared" si="128"/>
        <v>64.187503397861335</v>
      </c>
      <c r="AOS22" s="168">
        <f t="shared" si="128"/>
        <v>64.573751364372015</v>
      </c>
      <c r="AOT22" s="168">
        <f t="shared" si="128"/>
        <v>64.30167153867707</v>
      </c>
      <c r="AOU22" s="168">
        <f t="shared" si="128"/>
        <v>64.099807210575392</v>
      </c>
      <c r="AOV22" s="168">
        <f t="shared" si="128"/>
        <v>64.546192095215389</v>
      </c>
      <c r="AOW22" s="168">
        <f t="shared" si="128"/>
        <v>64.512987148765689</v>
      </c>
      <c r="AOX22" s="168">
        <f t="shared" si="128"/>
        <v>64.353151751623656</v>
      </c>
      <c r="AOY22" s="168">
        <f t="shared" si="128"/>
        <v>64.342069496196487</v>
      </c>
      <c r="AOZ22" s="168">
        <f t="shared" si="128"/>
        <v>64.663914921734175</v>
      </c>
      <c r="APA22" s="168">
        <f t="shared" si="128"/>
        <v>64.434742243466687</v>
      </c>
      <c r="APB22" s="168">
        <f t="shared" si="128"/>
        <v>64.408228470105087</v>
      </c>
      <c r="APC22" s="168">
        <f t="shared" si="128"/>
        <v>64.631169993434284</v>
      </c>
      <c r="APD22" s="168">
        <f t="shared" si="129"/>
        <v>64.370465161989117</v>
      </c>
      <c r="APE22" s="168">
        <f t="shared" si="129"/>
        <v>64.302591574976688</v>
      </c>
      <c r="APF22" s="168">
        <f t="shared" si="129"/>
        <v>64.454188465253992</v>
      </c>
      <c r="APG22" s="168">
        <f t="shared" si="129"/>
        <v>64.580149798637507</v>
      </c>
      <c r="APH22" s="168">
        <f t="shared" si="129"/>
        <v>64.149530990586356</v>
      </c>
      <c r="API22" s="168">
        <f t="shared" si="129"/>
        <v>64.277416036232708</v>
      </c>
      <c r="APJ22" s="168">
        <f t="shared" si="129"/>
        <v>64.564383722048674</v>
      </c>
      <c r="APK22" s="168">
        <f t="shared" si="129"/>
        <v>64.192856336331815</v>
      </c>
      <c r="APL22" s="168">
        <f t="shared" si="129"/>
        <v>64.201262122523744</v>
      </c>
      <c r="APM22" s="168">
        <f t="shared" si="129"/>
        <v>64.546944852187806</v>
      </c>
      <c r="APN22" s="168">
        <f t="shared" si="129"/>
        <v>64.433864026998876</v>
      </c>
      <c r="APO22" s="168">
        <f t="shared" si="129"/>
        <v>64.315012065021477</v>
      </c>
      <c r="APP22" s="168">
        <f t="shared" si="129"/>
        <v>64.415379661342996</v>
      </c>
      <c r="APQ22" s="168">
        <f t="shared" si="129"/>
        <v>64.637819346690577</v>
      </c>
      <c r="APR22" s="168">
        <f t="shared" si="129"/>
        <v>64.392211474525439</v>
      </c>
      <c r="APS22" s="168">
        <f t="shared" si="129"/>
        <v>64.277332396569093</v>
      </c>
      <c r="APT22" s="168">
        <f t="shared" si="130"/>
        <v>80.497195980277766</v>
      </c>
      <c r="APU22" s="163">
        <f t="shared" si="6"/>
        <v>1999.5464639241225</v>
      </c>
      <c r="APV22" s="163">
        <f t="shared" si="6"/>
        <v>3546.5291630597062</v>
      </c>
      <c r="APW22" s="163">
        <f t="shared" si="6"/>
        <v>3548.9128934723421</v>
      </c>
      <c r="APX22" s="163">
        <f t="shared" si="6"/>
        <v>3545.9507947859033</v>
      </c>
      <c r="APY22" s="163">
        <f t="shared" si="6"/>
        <v>3549.7225254160026</v>
      </c>
      <c r="APZ22" s="163">
        <f t="shared" si="6"/>
        <v>3544.9525554008223</v>
      </c>
      <c r="AQA22" s="163">
        <f t="shared" si="6"/>
        <v>3549.2930357434107</v>
      </c>
      <c r="AQB22" s="163">
        <f t="shared" si="6"/>
        <v>3545.3803722801422</v>
      </c>
      <c r="AQC22" s="163">
        <f t="shared" si="6"/>
        <v>3550.6605442432906</v>
      </c>
      <c r="AQD22" s="163">
        <f t="shared" si="6"/>
        <v>3544.0346100927982</v>
      </c>
      <c r="AQE22" s="163">
        <f t="shared" si="6"/>
        <v>3551.7039490467164</v>
      </c>
      <c r="AQF22" s="163">
        <f t="shared" si="6"/>
        <v>3546.7926280000502</v>
      </c>
      <c r="AQG22" s="163">
        <f t="shared" si="6"/>
        <v>3549.9784627866225</v>
      </c>
      <c r="AQH22" s="163">
        <f t="shared" si="6"/>
        <v>3549.1880679655901</v>
      </c>
      <c r="AQI22" s="163">
        <f t="shared" si="6"/>
        <v>3547.2614283145354</v>
      </c>
      <c r="AQJ22" s="163">
        <f t="shared" si="6"/>
        <v>3547.9021081377205</v>
      </c>
      <c r="AQK22" s="163">
        <f t="shared" si="94"/>
        <v>3545.371171917147</v>
      </c>
      <c r="AQL22" s="163">
        <f t="shared" si="94"/>
        <v>3547.251391554903</v>
      </c>
      <c r="AQM22" s="163">
        <f t="shared" si="94"/>
        <v>3548.2015381334131</v>
      </c>
      <c r="AQN22" s="163">
        <f t="shared" si="94"/>
        <v>3547.1702610812099</v>
      </c>
      <c r="AQO22" s="163">
        <f t="shared" si="94"/>
        <v>3546.8867226216021</v>
      </c>
      <c r="AQP22" s="163">
        <f t="shared" si="94"/>
        <v>3550.7805671605583</v>
      </c>
      <c r="AQQ22" s="163">
        <f t="shared" si="94"/>
        <v>3548.3303432153598</v>
      </c>
      <c r="AQR22" s="163">
        <f t="shared" si="94"/>
        <v>3546.990854002785</v>
      </c>
      <c r="AQS22" s="163">
        <f t="shared" si="94"/>
        <v>3547.4353988148259</v>
      </c>
      <c r="AQT22" s="163">
        <f t="shared" si="94"/>
        <v>3548.6364643841398</v>
      </c>
      <c r="AQU22" s="163">
        <f t="shared" si="94"/>
        <v>3547.4128161056537</v>
      </c>
      <c r="AQV22" s="163">
        <f t="shared" si="94"/>
        <v>3546.6613137281961</v>
      </c>
      <c r="AQW22" s="163">
        <f t="shared" si="94"/>
        <v>3549.9366429548222</v>
      </c>
      <c r="AQX22" s="163">
        <f t="shared" si="94"/>
        <v>3545.927793878413</v>
      </c>
      <c r="AQY22" s="163">
        <f t="shared" si="94"/>
        <v>3551.0147582186423</v>
      </c>
      <c r="AQZ22" s="163">
        <f t="shared" si="94"/>
        <v>3544.9291362950134</v>
      </c>
      <c r="ARA22" s="163">
        <f t="shared" si="95"/>
        <v>3549.084772981043</v>
      </c>
      <c r="ARB22" s="163">
        <f t="shared" si="95"/>
        <v>3546.3100271410708</v>
      </c>
      <c r="ARC22" s="163">
        <f t="shared" si="95"/>
        <v>3550.1988533002118</v>
      </c>
      <c r="ARD22" s="163">
        <f t="shared" si="95"/>
        <v>3547.4885100012129</v>
      </c>
      <c r="ARE22" s="163">
        <f t="shared" si="95"/>
        <v>3546.3321916519253</v>
      </c>
      <c r="ARF22" s="163">
        <f t="shared" si="95"/>
        <v>3548.4006005327847</v>
      </c>
      <c r="ARG22" s="163">
        <f t="shared" si="95"/>
        <v>3548.7155038662431</v>
      </c>
      <c r="ARH22" s="163">
        <f t="shared" si="95"/>
        <v>3547.2497187616309</v>
      </c>
      <c r="ARI22" s="163">
        <f t="shared" si="95"/>
        <v>3549.7053792849642</v>
      </c>
      <c r="ARJ22" s="163">
        <f t="shared" si="95"/>
        <v>3546.6462585887475</v>
      </c>
      <c r="ARK22" s="163">
        <f t="shared" si="95"/>
        <v>3545.3013327980398</v>
      </c>
      <c r="ARL22" s="163">
        <f t="shared" si="95"/>
        <v>3549.1311929943417</v>
      </c>
      <c r="ARM22" s="163">
        <f t="shared" si="95"/>
        <v>3551.7386595071112</v>
      </c>
      <c r="ARN22" s="163">
        <f t="shared" si="95"/>
        <v>3545.8621367424862</v>
      </c>
      <c r="ARO22" s="163">
        <f t="shared" si="95"/>
        <v>3545.5518335905253</v>
      </c>
      <c r="ARP22" s="163">
        <f t="shared" si="95"/>
        <v>3547.9995483458165</v>
      </c>
      <c r="ARQ22" s="163">
        <f t="shared" si="96"/>
        <v>3551.2485310784082</v>
      </c>
      <c r="ARR22" s="163">
        <f t="shared" si="96"/>
        <v>3548.1396447823486</v>
      </c>
      <c r="ARS22" s="163">
        <f t="shared" si="96"/>
        <v>3546.3907394164457</v>
      </c>
      <c r="ART22" s="163">
        <f t="shared" si="96"/>
        <v>3545.1461812220591</v>
      </c>
      <c r="ARU22" s="163">
        <f t="shared" si="96"/>
        <v>3548.5202052517348</v>
      </c>
      <c r="ARV22" s="163">
        <f t="shared" si="96"/>
        <v>3547.8715796605061</v>
      </c>
      <c r="ARW22" s="163">
        <f t="shared" si="96"/>
        <v>3548.9764596166792</v>
      </c>
      <c r="ARX22" s="163">
        <f t="shared" si="96"/>
        <v>3547.7825034187713</v>
      </c>
      <c r="ARY22" s="163">
        <f t="shared" si="96"/>
        <v>3544.6527072068111</v>
      </c>
      <c r="ARZ22" s="163">
        <f t="shared" si="96"/>
        <v>3554.2110479631651</v>
      </c>
      <c r="ASA22" s="163">
        <f t="shared" si="96"/>
        <v>3546.2556613597299</v>
      </c>
      <c r="ASB22" s="163">
        <f t="shared" si="96"/>
        <v>3546.8975957778698</v>
      </c>
      <c r="ASC22" s="163">
        <f t="shared" si="96"/>
        <v>3545.7835154587005</v>
      </c>
      <c r="ASD22" s="163">
        <f t="shared" si="96"/>
        <v>3547.5006377524346</v>
      </c>
      <c r="ASE22" s="163">
        <f t="shared" si="96"/>
        <v>3546.9126509173179</v>
      </c>
      <c r="ASF22" s="163">
        <f t="shared" si="96"/>
        <v>3548.3052513162788</v>
      </c>
      <c r="ASG22" s="163">
        <f t="shared" si="90"/>
        <v>1998.9823666679213</v>
      </c>
      <c r="ASH22" s="170">
        <f t="shared" si="186"/>
        <v>1.6064380966363892E-3</v>
      </c>
      <c r="ASI22" s="170">
        <f t="shared" si="186"/>
        <v>7.2311713843152558E-4</v>
      </c>
      <c r="ASJ22" s="170">
        <f t="shared" si="186"/>
        <v>7.2357838541556188E-4</v>
      </c>
      <c r="ASK22" s="170">
        <f t="shared" si="186"/>
        <v>7.2857526488914585E-4</v>
      </c>
      <c r="ASL22" s="170">
        <f t="shared" si="186"/>
        <v>7.2499061041934789E-4</v>
      </c>
      <c r="ASM22" s="170">
        <f t="shared" si="186"/>
        <v>7.254395152090559E-4</v>
      </c>
      <c r="ASN22" s="170">
        <f t="shared" si="186"/>
        <v>7.257343935299492E-4</v>
      </c>
      <c r="ASO22" s="170">
        <f t="shared" si="186"/>
        <v>7.2899020718825266E-4</v>
      </c>
      <c r="ASP22" s="170">
        <f t="shared" si="186"/>
        <v>7.2466151377294881E-4</v>
      </c>
      <c r="ASQ22" s="170">
        <f t="shared" si="186"/>
        <v>7.2689332306413181E-4</v>
      </c>
      <c r="ASR22" s="170">
        <f t="shared" si="186"/>
        <v>7.2829232049943066E-4</v>
      </c>
      <c r="ASS22" s="170">
        <f t="shared" si="186"/>
        <v>7.2593049554976546E-4</v>
      </c>
      <c r="AST22" s="170">
        <f t="shared" si="186"/>
        <v>7.2559568294202292E-4</v>
      </c>
      <c r="ASU22" s="170">
        <f t="shared" si="186"/>
        <v>7.2799555642173166E-4</v>
      </c>
      <c r="ASV22" s="170">
        <f t="shared" si="186"/>
        <v>7.2644618813859103E-4</v>
      </c>
      <c r="ASW22" s="170">
        <f t="shared" si="131"/>
        <v>7.2409146914364478E-4</v>
      </c>
      <c r="ASX22" s="170">
        <f t="shared" si="131"/>
        <v>7.2728220665751553E-4</v>
      </c>
      <c r="ASY22" s="170">
        <f t="shared" si="131"/>
        <v>7.2829257141671469E-4</v>
      </c>
      <c r="ASZ22" s="170">
        <f t="shared" si="131"/>
        <v>7.2245289790376442E-4</v>
      </c>
      <c r="ATA22" s="170">
        <f t="shared" si="131"/>
        <v>7.2365090946989214E-4</v>
      </c>
      <c r="ATB22" s="170">
        <f t="shared" si="131"/>
        <v>7.2900461259061192E-4</v>
      </c>
      <c r="ATC22" s="170">
        <f t="shared" si="131"/>
        <v>7.2372637139483367E-4</v>
      </c>
      <c r="ATD22" s="170">
        <f t="shared" si="131"/>
        <v>7.2436284024508292E-4</v>
      </c>
      <c r="ATE22" s="170">
        <f t="shared" si="131"/>
        <v>7.2745048104131305E-4</v>
      </c>
      <c r="ATF22" s="170">
        <f t="shared" si="131"/>
        <v>7.26519961950628E-4</v>
      </c>
      <c r="ATG22" s="170">
        <f t="shared" si="131"/>
        <v>7.2643198101239332E-4</v>
      </c>
      <c r="ATH22" s="170">
        <f t="shared" si="131"/>
        <v>7.2612329532105034E-4</v>
      </c>
      <c r="ATI22" s="170">
        <f t="shared" si="131"/>
        <v>7.2879908197469767E-4</v>
      </c>
      <c r="ATJ22" s="170">
        <f t="shared" si="131"/>
        <v>7.2588507657995788E-4</v>
      </c>
      <c r="ATK22" s="170">
        <f t="shared" si="131"/>
        <v>7.2557541179692361E-4</v>
      </c>
      <c r="ATL22" s="170">
        <f t="shared" si="131"/>
        <v>7.284247190804809E-4</v>
      </c>
      <c r="ATM22" s="170">
        <f t="shared" si="132"/>
        <v>7.2710628112218601E-4</v>
      </c>
      <c r="ATN22" s="170">
        <f t="shared" si="132"/>
        <v>7.2504641725485808E-4</v>
      </c>
      <c r="ATO22" s="170">
        <f t="shared" si="132"/>
        <v>7.2531041376080021E-4</v>
      </c>
      <c r="ATP22" s="170">
        <f t="shared" si="132"/>
        <v>7.2777980582785032E-4</v>
      </c>
      <c r="ATQ22" s="170">
        <f t="shared" si="132"/>
        <v>7.2410987422770099E-4</v>
      </c>
      <c r="ATR22" s="170">
        <f t="shared" si="132"/>
        <v>7.2398748824443321E-4</v>
      </c>
      <c r="ATS22" s="170">
        <f t="shared" si="132"/>
        <v>7.2791951793353216E-4</v>
      </c>
      <c r="ATT22" s="170">
        <f t="shared" si="132"/>
        <v>7.2478812650517512E-4</v>
      </c>
      <c r="ATU22" s="170">
        <f t="shared" si="132"/>
        <v>7.2281133038418362E-4</v>
      </c>
      <c r="ATV22" s="170">
        <f t="shared" si="132"/>
        <v>7.2734140102880614E-4</v>
      </c>
      <c r="ATW22" s="170">
        <f t="shared" si="132"/>
        <v>7.2759426731704754E-4</v>
      </c>
      <c r="ATX22" s="170">
        <f t="shared" si="132"/>
        <v>7.2606693435375272E-4</v>
      </c>
      <c r="ATY22" s="170">
        <f t="shared" si="132"/>
        <v>7.2515853596172276E-4</v>
      </c>
      <c r="ATZ22" s="170">
        <f t="shared" si="132"/>
        <v>7.2825082159291355E-4</v>
      </c>
      <c r="AUA22" s="170">
        <f t="shared" si="132"/>
        <v>7.2687250387756613E-4</v>
      </c>
      <c r="AUB22" s="170">
        <f t="shared" si="132"/>
        <v>7.2663699748966727E-4</v>
      </c>
      <c r="AUC22" s="170">
        <f t="shared" si="133"/>
        <v>7.2864913439537801E-4</v>
      </c>
      <c r="AUD22" s="170">
        <f t="shared" si="133"/>
        <v>7.2504601802613605E-4</v>
      </c>
      <c r="AUE22" s="170">
        <f t="shared" si="133"/>
        <v>7.2491613084660496E-4</v>
      </c>
      <c r="AUF22" s="170">
        <f t="shared" si="133"/>
        <v>7.2698349619376517E-4</v>
      </c>
      <c r="AUG22" s="170">
        <f t="shared" si="133"/>
        <v>7.2865993668420035E-4</v>
      </c>
      <c r="AUH22" s="170">
        <f t="shared" si="133"/>
        <v>7.2311304183243948E-4</v>
      </c>
      <c r="AUI22" s="170">
        <f t="shared" si="133"/>
        <v>7.2468706482756487E-4</v>
      </c>
      <c r="AUJ22" s="170">
        <f t="shared" si="133"/>
        <v>7.2769582392803137E-4</v>
      </c>
      <c r="AUK22" s="170">
        <f t="shared" si="133"/>
        <v>7.2375187909036996E-4</v>
      </c>
      <c r="AUL22" s="170">
        <f t="shared" si="133"/>
        <v>7.2448578098489522E-4</v>
      </c>
      <c r="AUM22" s="170">
        <f t="shared" si="133"/>
        <v>7.2642782300930771E-4</v>
      </c>
      <c r="AUN22" s="170">
        <f t="shared" si="133"/>
        <v>7.2678193768232937E-4</v>
      </c>
      <c r="AUO22" s="170">
        <f t="shared" si="133"/>
        <v>7.253100528369392E-4</v>
      </c>
      <c r="AUP22" s="170">
        <f t="shared" si="133"/>
        <v>7.2667019157270682E-4</v>
      </c>
      <c r="AUQ22" s="170">
        <f t="shared" si="133"/>
        <v>7.2882658465304984E-4</v>
      </c>
      <c r="AUR22" s="170">
        <f t="shared" si="133"/>
        <v>7.2617758385306783E-4</v>
      </c>
      <c r="AUS22" s="170">
        <f t="shared" si="134"/>
        <v>7.2459755115741279E-4</v>
      </c>
      <c r="AUT22" s="170">
        <f t="shared" si="15"/>
        <v>1.6107635029208895E-3</v>
      </c>
      <c r="AUU22" s="163">
        <f t="shared" si="187"/>
        <v>300.00011317139638</v>
      </c>
      <c r="AUV22" s="163">
        <f t="shared" si="187"/>
        <v>316.93932326688571</v>
      </c>
      <c r="AUW22" s="163">
        <f t="shared" si="187"/>
        <v>440.67849465090035</v>
      </c>
      <c r="AUX22" s="163">
        <f t="shared" si="187"/>
        <v>632.40321696649414</v>
      </c>
      <c r="AUY22" s="163">
        <f t="shared" si="187"/>
        <v>753.65092413688717</v>
      </c>
      <c r="AUZ22" s="163">
        <f t="shared" si="187"/>
        <v>834.99076453883129</v>
      </c>
      <c r="AVA22" s="163">
        <f t="shared" si="187"/>
        <v>903.81262512127455</v>
      </c>
      <c r="AVB22" s="163">
        <f t="shared" si="187"/>
        <v>962.22889209723996</v>
      </c>
      <c r="AVC22" s="163">
        <f t="shared" si="187"/>
        <v>1016.5536946941784</v>
      </c>
      <c r="AVD22" s="163">
        <f t="shared" si="187"/>
        <v>1064.2546797007813</v>
      </c>
      <c r="AVE22" s="163">
        <f t="shared" si="187"/>
        <v>1109.476457042852</v>
      </c>
      <c r="AVF22" s="163">
        <f t="shared" si="187"/>
        <v>1148.6906011169153</v>
      </c>
      <c r="AVG22" s="163">
        <f t="shared" si="187"/>
        <v>1186.3388452259587</v>
      </c>
      <c r="AVH22" s="163">
        <f t="shared" si="187"/>
        <v>1218.2240568062412</v>
      </c>
      <c r="AVI22" s="163">
        <f t="shared" si="187"/>
        <v>1249.5549122800323</v>
      </c>
      <c r="AVJ22" s="163">
        <f t="shared" si="135"/>
        <v>1275.5458721709297</v>
      </c>
      <c r="AVK22" s="163">
        <f t="shared" si="135"/>
        <v>1300.8893142586262</v>
      </c>
      <c r="AVL22" s="163">
        <f t="shared" si="135"/>
        <v>1321.9297993045352</v>
      </c>
      <c r="AVM22" s="163">
        <f t="shared" si="135"/>
        <v>1342.3437580867512</v>
      </c>
      <c r="AVN22" s="163">
        <f t="shared" si="135"/>
        <v>1359.0921866183978</v>
      </c>
      <c r="AVO22" s="163">
        <f t="shared" si="135"/>
        <v>1375.4142598136357</v>
      </c>
      <c r="AVP22" s="163">
        <f t="shared" si="135"/>
        <v>1388.7205232528102</v>
      </c>
      <c r="AVQ22" s="163">
        <f t="shared" si="135"/>
        <v>1401.5594141650211</v>
      </c>
      <c r="AVR22" s="163">
        <f t="shared" si="135"/>
        <v>1412.3266332688868</v>
      </c>
      <c r="AVS22" s="163">
        <f t="shared" si="135"/>
        <v>1422.4270946649524</v>
      </c>
      <c r="AVT22" s="163">
        <f t="shared" si="135"/>
        <v>1430.7257291288563</v>
      </c>
      <c r="AVU22" s="163">
        <f t="shared" si="135"/>
        <v>1438.7593456489483</v>
      </c>
      <c r="AVV22" s="163">
        <f t="shared" si="135"/>
        <v>1445.3468846356036</v>
      </c>
      <c r="AVW22" s="163">
        <f t="shared" si="135"/>
        <v>1451.5403480321488</v>
      </c>
      <c r="AVX22" s="163">
        <f t="shared" si="135"/>
        <v>1456.7505299734241</v>
      </c>
      <c r="AVY22" s="163">
        <f t="shared" si="135"/>
        <v>1461.6809481534256</v>
      </c>
      <c r="AVZ22" s="163">
        <f t="shared" si="136"/>
        <v>1465.7853460862862</v>
      </c>
      <c r="AWA22" s="163">
        <f t="shared" si="136"/>
        <v>1469.5933784137696</v>
      </c>
      <c r="AWB22" s="163">
        <f t="shared" si="136"/>
        <v>1472.8056039210039</v>
      </c>
      <c r="AWC22" s="163">
        <f t="shared" si="136"/>
        <v>1475.8037433381576</v>
      </c>
      <c r="AWD22" s="163">
        <f t="shared" si="136"/>
        <v>1478.3071537534904</v>
      </c>
      <c r="AWE22" s="163">
        <f t="shared" si="136"/>
        <v>1480.6410802009418</v>
      </c>
      <c r="AWF22" s="163">
        <f t="shared" si="136"/>
        <v>1482.628189274086</v>
      </c>
      <c r="AWG22" s="163">
        <f t="shared" si="136"/>
        <v>1484.428314576505</v>
      </c>
      <c r="AWH22" s="163">
        <f t="shared" si="136"/>
        <v>1485.9792773330571</v>
      </c>
      <c r="AWI22" s="163">
        <f t="shared" si="136"/>
        <v>1487.3686522477949</v>
      </c>
      <c r="AWJ22" s="163">
        <f t="shared" si="136"/>
        <v>1488.5895890765189</v>
      </c>
      <c r="AWK22" s="163">
        <f t="shared" si="136"/>
        <v>1489.667310605457</v>
      </c>
      <c r="AWL22" s="163">
        <f t="shared" si="136"/>
        <v>1490.6260574046366</v>
      </c>
      <c r="AWM22" s="163">
        <f t="shared" si="136"/>
        <v>1491.4679861771572</v>
      </c>
      <c r="AWN22" s="163">
        <f t="shared" si="136"/>
        <v>1492.2083643707231</v>
      </c>
      <c r="AWO22" s="163">
        <f t="shared" si="136"/>
        <v>1492.8535374274581</v>
      </c>
      <c r="AWP22" s="163">
        <f t="shared" si="137"/>
        <v>1493.4443296413872</v>
      </c>
      <c r="AWQ22" s="163">
        <f t="shared" si="137"/>
        <v>1493.9469732096472</v>
      </c>
      <c r="AWR22" s="163">
        <f t="shared" si="137"/>
        <v>1494.4086198551013</v>
      </c>
      <c r="AWS22" s="163">
        <f t="shared" si="137"/>
        <v>1494.7975973598764</v>
      </c>
      <c r="AWT22" s="163">
        <f t="shared" si="137"/>
        <v>1495.1621418024297</v>
      </c>
      <c r="AWU22" s="163">
        <f t="shared" si="137"/>
        <v>1495.4569699453987</v>
      </c>
      <c r="AWV22" s="163">
        <f t="shared" si="137"/>
        <v>1495.7443849812801</v>
      </c>
      <c r="AWW22" s="163">
        <f t="shared" si="137"/>
        <v>1495.9715932506265</v>
      </c>
      <c r="AWX22" s="163">
        <f t="shared" si="137"/>
        <v>1496.1992295479713</v>
      </c>
      <c r="AWY22" s="163">
        <f t="shared" si="137"/>
        <v>1496.3619087438328</v>
      </c>
      <c r="AWZ22" s="163">
        <f t="shared" si="137"/>
        <v>1496.5498360730664</v>
      </c>
      <c r="AXA22" s="163">
        <f t="shared" si="137"/>
        <v>1496.6736207535425</v>
      </c>
      <c r="AXB22" s="163">
        <f t="shared" si="137"/>
        <v>1496.8201768298659</v>
      </c>
      <c r="AXC22" s="163">
        <f t="shared" si="137"/>
        <v>1496.9083616139374</v>
      </c>
      <c r="AXD22" s="163">
        <f t="shared" si="137"/>
        <v>1497.0258780578845</v>
      </c>
      <c r="AXE22" s="163">
        <f t="shared" si="137"/>
        <v>1497.0925186899633</v>
      </c>
      <c r="AXF22" s="163">
        <f t="shared" si="138"/>
        <v>1497.1908505680108</v>
      </c>
      <c r="AXG22" s="163">
        <f t="shared" si="20"/>
        <v>1497.2095036385986</v>
      </c>
      <c r="AXH22" s="163">
        <f t="shared" si="20"/>
        <v>1497.4544742736277</v>
      </c>
      <c r="AXI22" s="163">
        <f t="shared" si="20"/>
        <v>1497.9924591993938</v>
      </c>
      <c r="AXJ22" s="163">
        <f t="shared" si="20"/>
        <v>1498.3871763915099</v>
      </c>
      <c r="AXK22" s="172">
        <f t="shared" ref="AXK22:AZV22" si="202">-NP22/(AKU22*($B$22-AVERAGE(AUV22:AUW22)))</f>
        <v>1879848.7335870047</v>
      </c>
      <c r="AXL22" s="166">
        <f t="shared" si="202"/>
        <v>3019520.7624504426</v>
      </c>
      <c r="AXM22" s="166">
        <f t="shared" si="202"/>
        <v>2384615.1893854882</v>
      </c>
      <c r="AXN22" s="166">
        <f t="shared" si="202"/>
        <v>1865445.9716590603</v>
      </c>
      <c r="AXO22" s="166">
        <f t="shared" si="202"/>
        <v>1827117.0757965627</v>
      </c>
      <c r="AXP22" s="166">
        <f t="shared" si="202"/>
        <v>1767929.8909969269</v>
      </c>
      <c r="AXQ22" s="166">
        <f t="shared" si="202"/>
        <v>1861977.8327675562</v>
      </c>
      <c r="AXR22" s="166">
        <f t="shared" si="202"/>
        <v>1802846.0798993758</v>
      </c>
      <c r="AXS22" s="166">
        <f t="shared" si="202"/>
        <v>1939779.4317273882</v>
      </c>
      <c r="AXT22" s="166">
        <f t="shared" si="202"/>
        <v>1863074.7718004652</v>
      </c>
      <c r="AXU22" s="166">
        <f t="shared" si="202"/>
        <v>2024831.0899794986</v>
      </c>
      <c r="AXV22" s="166">
        <f t="shared" si="202"/>
        <v>1917588.8199830982</v>
      </c>
      <c r="AXW22" s="166">
        <f t="shared" si="202"/>
        <v>2098482.1244031717</v>
      </c>
      <c r="AXX22" s="166">
        <f t="shared" si="202"/>
        <v>1969270.8650266472</v>
      </c>
      <c r="AXY22" s="166">
        <f t="shared" si="202"/>
        <v>2147316.7343912837</v>
      </c>
      <c r="AXZ22" s="166">
        <f t="shared" si="202"/>
        <v>2000809.3690492273</v>
      </c>
      <c r="AYA22" s="166">
        <f t="shared" si="202"/>
        <v>2192584.7095365063</v>
      </c>
      <c r="AYB22" s="166">
        <f t="shared" si="202"/>
        <v>2031544.7047102789</v>
      </c>
      <c r="AYC22" s="166">
        <f t="shared" si="202"/>
        <v>2218386.9198249085</v>
      </c>
      <c r="AYD22" s="166">
        <f t="shared" si="202"/>
        <v>2053474.6358465042</v>
      </c>
      <c r="AYE22" s="166">
        <f t="shared" si="202"/>
        <v>2229025.0845569661</v>
      </c>
      <c r="AYF22" s="166">
        <f t="shared" si="202"/>
        <v>2069722.0073929862</v>
      </c>
      <c r="AYG22" s="166">
        <f t="shared" si="202"/>
        <v>2232511.6754177408</v>
      </c>
      <c r="AYH22" s="166">
        <f t="shared" si="202"/>
        <v>2074397.5232657897</v>
      </c>
      <c r="AYI22" s="166">
        <f t="shared" si="202"/>
        <v>2227212.4409695258</v>
      </c>
      <c r="AYJ22" s="166">
        <f t="shared" si="202"/>
        <v>2074258.9742900413</v>
      </c>
      <c r="AYK22" s="166">
        <f t="shared" si="202"/>
        <v>2223087.6231212509</v>
      </c>
      <c r="AYL22" s="166">
        <f t="shared" si="202"/>
        <v>2066118.2877242765</v>
      </c>
      <c r="AYM22" s="166">
        <f t="shared" si="202"/>
        <v>2202942.7533713095</v>
      </c>
      <c r="AYN22" s="166">
        <f t="shared" si="202"/>
        <v>2056393.9548321478</v>
      </c>
      <c r="AYO22" s="166">
        <f t="shared" si="202"/>
        <v>2178948.845362315</v>
      </c>
      <c r="AYP22" s="166">
        <f t="shared" si="202"/>
        <v>2027257.489465008</v>
      </c>
      <c r="AYQ22" s="166">
        <f t="shared" si="202"/>
        <v>2138685.743931944</v>
      </c>
      <c r="AYR22" s="166">
        <f t="shared" si="202"/>
        <v>1997503.3051295045</v>
      </c>
      <c r="AYS22" s="166">
        <f t="shared" si="202"/>
        <v>2091938.6821081946</v>
      </c>
      <c r="AYT22" s="166">
        <f t="shared" si="202"/>
        <v>1960454.4566068193</v>
      </c>
      <c r="AYU22" s="166">
        <f t="shared" si="202"/>
        <v>2029378.9972572876</v>
      </c>
      <c r="AYV22" s="166">
        <f t="shared" si="202"/>
        <v>1903202.6087041537</v>
      </c>
      <c r="AYW22" s="166">
        <f t="shared" si="202"/>
        <v>1959480.5215843867</v>
      </c>
      <c r="AYX22" s="166">
        <f t="shared" si="202"/>
        <v>1834646.1915760178</v>
      </c>
      <c r="AYY22" s="166">
        <f t="shared" si="202"/>
        <v>1875392.0202336593</v>
      </c>
      <c r="AYZ22" s="166">
        <f t="shared" si="202"/>
        <v>1751442.2542744006</v>
      </c>
      <c r="AZA22" s="166">
        <f t="shared" si="202"/>
        <v>1777325.2235030648</v>
      </c>
      <c r="AZB22" s="166">
        <f t="shared" si="202"/>
        <v>1655542.4051927489</v>
      </c>
      <c r="AZC22" s="166">
        <f t="shared" si="202"/>
        <v>1668395.393066186</v>
      </c>
      <c r="AZD22" s="166">
        <f t="shared" si="202"/>
        <v>1544946.6984726249</v>
      </c>
      <c r="AZE22" s="166">
        <f t="shared" si="202"/>
        <v>1538665.1503900478</v>
      </c>
      <c r="AZF22" s="166">
        <f t="shared" si="202"/>
        <v>1429615.7946229973</v>
      </c>
      <c r="AZG22" s="166">
        <f t="shared" si="202"/>
        <v>1408877.0378160942</v>
      </c>
      <c r="AZH22" s="166">
        <f t="shared" si="202"/>
        <v>1298889.3977116784</v>
      </c>
      <c r="AZI22" s="166">
        <f t="shared" si="202"/>
        <v>1267511.2992771859</v>
      </c>
      <c r="AZJ22" s="166">
        <f t="shared" si="202"/>
        <v>1162798.8724900668</v>
      </c>
      <c r="AZK22" s="166">
        <f t="shared" si="202"/>
        <v>1125501.7885231636</v>
      </c>
      <c r="AZL22" s="166">
        <f t="shared" si="202"/>
        <v>1029634.0502882444</v>
      </c>
      <c r="AZM22" s="166">
        <f t="shared" si="202"/>
        <v>984248.91008390347</v>
      </c>
      <c r="AZN22" s="166">
        <f t="shared" si="202"/>
        <v>896523.43812303059</v>
      </c>
      <c r="AZO22" s="166">
        <f t="shared" si="202"/>
        <v>847459.96165291115</v>
      </c>
      <c r="AZP22" s="166">
        <f t="shared" si="202"/>
        <v>770915.93663339154</v>
      </c>
      <c r="AZQ22" s="166">
        <f t="shared" si="202"/>
        <v>718535.19710187858</v>
      </c>
      <c r="AZR22" s="166">
        <f t="shared" si="202"/>
        <v>652665.00683767837</v>
      </c>
      <c r="AZS22" s="166">
        <f t="shared" si="202"/>
        <v>603820.55781084788</v>
      </c>
      <c r="AZT22" s="166">
        <f t="shared" si="202"/>
        <v>545628.89581312099</v>
      </c>
      <c r="AZU22" s="166">
        <f t="shared" si="202"/>
        <v>505081.24360507482</v>
      </c>
      <c r="AZV22" s="166">
        <f t="shared" si="202"/>
        <v>425307.18286902923</v>
      </c>
      <c r="AZW22" s="166">
        <f>-QB22/(ANG22*($B$22-AVERAGE(AXH22:AXI22)))</f>
        <v>121157.73383353815</v>
      </c>
      <c r="AZX22" s="163">
        <f t="shared" ref="AZX22:BCI22" si="203">-NP22/(SS22*($B$22-AVERAGE(AUU22:AUV22)))</f>
        <v>884.63874790173759</v>
      </c>
      <c r="AZY22" s="127">
        <f t="shared" si="203"/>
        <v>731.6243471184082</v>
      </c>
      <c r="AZZ22" s="127">
        <f t="shared" si="203"/>
        <v>562.79292514850567</v>
      </c>
      <c r="BAA22" s="127">
        <f t="shared" si="203"/>
        <v>460.04285883235968</v>
      </c>
      <c r="BAB22" s="127">
        <f t="shared" si="203"/>
        <v>459.95726161854247</v>
      </c>
      <c r="BAC22" s="127">
        <f t="shared" si="203"/>
        <v>448.40347633505741</v>
      </c>
      <c r="BAD22" s="127">
        <f t="shared" si="203"/>
        <v>472.44766482619144</v>
      </c>
      <c r="BAE22" s="127">
        <f t="shared" si="203"/>
        <v>457.70289705516609</v>
      </c>
      <c r="BAF22" s="127">
        <f t="shared" si="203"/>
        <v>491.08709773634683</v>
      </c>
      <c r="BAG22" s="127">
        <f t="shared" si="203"/>
        <v>471.97289477614453</v>
      </c>
      <c r="BAH22" s="127">
        <f t="shared" si="203"/>
        <v>511.03228954356842</v>
      </c>
      <c r="BAI22" s="127">
        <f t="shared" si="203"/>
        <v>484.12015869916809</v>
      </c>
      <c r="BAJ22" s="127">
        <f t="shared" si="203"/>
        <v>528.36701597030753</v>
      </c>
      <c r="BAK22" s="127">
        <f t="shared" si="203"/>
        <v>495.09194802107118</v>
      </c>
      <c r="BAL22" s="127">
        <f t="shared" si="203"/>
        <v>539.9099548355149</v>
      </c>
      <c r="BAM22" s="127">
        <f t="shared" si="203"/>
        <v>502.1851724271711</v>
      </c>
      <c r="BAN22" s="127">
        <f t="shared" si="203"/>
        <v>550.46605619626507</v>
      </c>
      <c r="BAO22" s="127">
        <f t="shared" si="203"/>
        <v>509.31490759406086</v>
      </c>
      <c r="BAP22" s="127">
        <f t="shared" si="203"/>
        <v>555.96246976487305</v>
      </c>
      <c r="BAQ22" s="127">
        <f t="shared" si="203"/>
        <v>514.30083313914486</v>
      </c>
      <c r="BAR22" s="127">
        <f t="shared" si="203"/>
        <v>558.78368295259634</v>
      </c>
      <c r="BAS22" s="127">
        <f t="shared" si="203"/>
        <v>517.28172675619658</v>
      </c>
      <c r="BAT22" s="127">
        <f t="shared" si="203"/>
        <v>558.62765516948457</v>
      </c>
      <c r="BAU22" s="127">
        <f t="shared" si="203"/>
        <v>519.71571088391534</v>
      </c>
      <c r="BAV22" s="127">
        <f t="shared" si="203"/>
        <v>558.0096732968409</v>
      </c>
      <c r="BAW22" s="127">
        <f t="shared" si="203"/>
        <v>519.04065652102224</v>
      </c>
      <c r="BAX22" s="127">
        <f t="shared" si="203"/>
        <v>557.56718138299846</v>
      </c>
      <c r="BAY22" s="127">
        <f t="shared" si="203"/>
        <v>518.12620394591102</v>
      </c>
      <c r="BAZ22" s="127">
        <f t="shared" si="203"/>
        <v>551.94101286224975</v>
      </c>
      <c r="BBA22" s="127">
        <f t="shared" si="203"/>
        <v>515.69593081495884</v>
      </c>
      <c r="BBB22" s="127">
        <f t="shared" si="203"/>
        <v>546.67626299335529</v>
      </c>
      <c r="BBC22" s="127">
        <f t="shared" si="203"/>
        <v>509.74853467988402</v>
      </c>
      <c r="BBD22" s="127">
        <f t="shared" si="203"/>
        <v>537.63134259818753</v>
      </c>
      <c r="BBE22" s="127">
        <f t="shared" si="203"/>
        <v>502.963234600909</v>
      </c>
      <c r="BBF22" s="127">
        <f t="shared" si="203"/>
        <v>527.13098944614364</v>
      </c>
      <c r="BBG22" s="127">
        <f t="shared" si="203"/>
        <v>494.46263731451859</v>
      </c>
      <c r="BBH22" s="127">
        <f t="shared" si="203"/>
        <v>513.24398477008458</v>
      </c>
      <c r="BBI22" s="127">
        <f t="shared" si="203"/>
        <v>481.79578984874365</v>
      </c>
      <c r="BBJ22" s="127">
        <f t="shared" si="203"/>
        <v>497.30223542771188</v>
      </c>
      <c r="BBK22" s="127">
        <f t="shared" si="203"/>
        <v>466.54747378596403</v>
      </c>
      <c r="BBL22" s="127">
        <f t="shared" si="203"/>
        <v>477.80973195667934</v>
      </c>
      <c r="BBM22" s="127">
        <f t="shared" si="203"/>
        <v>447.57815906760015</v>
      </c>
      <c r="BBN22" s="127">
        <f t="shared" si="203"/>
        <v>455.51099790337088</v>
      </c>
      <c r="BBO22" s="127">
        <f t="shared" si="203"/>
        <v>425.24380227709293</v>
      </c>
      <c r="BBP22" s="127">
        <f t="shared" si="203"/>
        <v>429.86890372400455</v>
      </c>
      <c r="BBQ22" s="127">
        <f t="shared" si="203"/>
        <v>399.65432830208385</v>
      </c>
      <c r="BBR22" s="127">
        <f t="shared" si="203"/>
        <v>399.33954201917851</v>
      </c>
      <c r="BBS22" s="127">
        <f t="shared" si="203"/>
        <v>372.11994030818283</v>
      </c>
      <c r="BBT22" s="127">
        <f t="shared" si="203"/>
        <v>367.74630998642215</v>
      </c>
      <c r="BBU22" s="127">
        <f t="shared" si="203"/>
        <v>340.52012902498541</v>
      </c>
      <c r="BBV22" s="127">
        <f t="shared" si="203"/>
        <v>333.93675475075065</v>
      </c>
      <c r="BBW22" s="127">
        <f t="shared" si="203"/>
        <v>307.63963747221095</v>
      </c>
      <c r="BBX22" s="127">
        <f t="shared" si="203"/>
        <v>298.62374618587131</v>
      </c>
      <c r="BBY22" s="127">
        <f t="shared" si="203"/>
        <v>274.27731931729107</v>
      </c>
      <c r="BBZ22" s="127">
        <f t="shared" si="203"/>
        <v>263.50701791222525</v>
      </c>
      <c r="BCA22" s="127">
        <f t="shared" si="203"/>
        <v>240.78948588166756</v>
      </c>
      <c r="BCB22" s="127">
        <f t="shared" si="203"/>
        <v>228.56743970227043</v>
      </c>
      <c r="BCC22" s="127">
        <f t="shared" si="203"/>
        <v>208.24911871741622</v>
      </c>
      <c r="BCD22" s="127">
        <f t="shared" si="203"/>
        <v>195.30762475089568</v>
      </c>
      <c r="BCE22" s="127">
        <f t="shared" si="203"/>
        <v>177.97465523068792</v>
      </c>
      <c r="BCF22" s="127">
        <f t="shared" si="203"/>
        <v>165.12246281986614</v>
      </c>
      <c r="BCG22" s="127">
        <f t="shared" si="203"/>
        <v>149.49246210968829</v>
      </c>
      <c r="BCH22" s="127">
        <f t="shared" si="203"/>
        <v>139.48617456510337</v>
      </c>
      <c r="BCI22" s="127">
        <f t="shared" si="203"/>
        <v>114.21911888245806</v>
      </c>
      <c r="BCJ22" s="127">
        <f>-QB22/(VE22*($B$22-AVERAGE(AXG22:AXH22)))</f>
        <v>51.716432151361786</v>
      </c>
      <c r="BCK22" s="163">
        <f t="shared" ref="BCK22:BEV22" si="204">-NP22/(SS22*($B$22-300))</f>
        <v>878.39488046801978</v>
      </c>
      <c r="BCL22" s="127">
        <f t="shared" si="204"/>
        <v>683.57558331493806</v>
      </c>
      <c r="BCM22" s="127">
        <f t="shared" si="204"/>
        <v>451.85665835041607</v>
      </c>
      <c r="BCN22" s="127">
        <f t="shared" si="204"/>
        <v>309.36844455310359</v>
      </c>
      <c r="BCO22" s="127">
        <f t="shared" si="204"/>
        <v>270.48521001636954</v>
      </c>
      <c r="BCP22" s="127">
        <f t="shared" si="204"/>
        <v>235.63539350766635</v>
      </c>
      <c r="BCQ22" s="127">
        <f t="shared" si="204"/>
        <v>223.22334883331828</v>
      </c>
      <c r="BCR22" s="127">
        <f t="shared" si="204"/>
        <v>194.75590356197932</v>
      </c>
      <c r="BCS22" s="127">
        <f t="shared" si="204"/>
        <v>188.08464486747252</v>
      </c>
      <c r="BCT22" s="127">
        <f t="shared" si="204"/>
        <v>162.49021135604241</v>
      </c>
      <c r="BCU22" s="127">
        <f t="shared" si="204"/>
        <v>157.95857780310624</v>
      </c>
      <c r="BCV22" s="127">
        <f t="shared" si="204"/>
        <v>134.1356874861506</v>
      </c>
      <c r="BCW22" s="127">
        <f t="shared" si="204"/>
        <v>131.08721777136091</v>
      </c>
      <c r="BCX22" s="127">
        <f t="shared" si="204"/>
        <v>109.7909779053581</v>
      </c>
      <c r="BCY22" s="127">
        <f t="shared" si="204"/>
        <v>106.83450584104268</v>
      </c>
      <c r="BCZ22" s="127">
        <f t="shared" si="204"/>
        <v>88.628320390398372</v>
      </c>
      <c r="BDA22" s="127">
        <f t="shared" si="204"/>
        <v>86.510531262290769</v>
      </c>
      <c r="BDB22" s="127">
        <f t="shared" si="204"/>
        <v>71.246034205891547</v>
      </c>
      <c r="BDC22" s="127">
        <f t="shared" si="204"/>
        <v>69.16267065197556</v>
      </c>
      <c r="BDD22" s="127">
        <f t="shared" si="204"/>
        <v>56.893148247115562</v>
      </c>
      <c r="BDE22" s="127">
        <f t="shared" si="204"/>
        <v>54.915681082726877</v>
      </c>
      <c r="BDF22" s="127">
        <f t="shared" si="204"/>
        <v>45.201815044967447</v>
      </c>
      <c r="BDG22" s="127">
        <f t="shared" si="204"/>
        <v>43.320167048466928</v>
      </c>
      <c r="BDH22" s="127">
        <f t="shared" si="204"/>
        <v>35.783784899075641</v>
      </c>
      <c r="BDI22" s="127">
        <f t="shared" si="204"/>
        <v>34.142560341408512</v>
      </c>
      <c r="BDJ22" s="127">
        <f t="shared" si="204"/>
        <v>28.226063530466853</v>
      </c>
      <c r="BDK22" s="127">
        <f t="shared" si="204"/>
        <v>26.924401050038576</v>
      </c>
      <c r="BDL22" s="127">
        <f t="shared" si="204"/>
        <v>22.260594465089742</v>
      </c>
      <c r="BDM22" s="127">
        <f t="shared" si="204"/>
        <v>21.090844034296484</v>
      </c>
      <c r="BDN22" s="127">
        <f t="shared" si="204"/>
        <v>17.52689783857279</v>
      </c>
      <c r="BDO22" s="127">
        <f t="shared" si="204"/>
        <v>16.521856335872506</v>
      </c>
      <c r="BDP22" s="127">
        <f t="shared" si="204"/>
        <v>13.725250206350687</v>
      </c>
      <c r="BDQ22" s="127">
        <f t="shared" si="204"/>
        <v>12.903380192657284</v>
      </c>
      <c r="BDR22" s="127">
        <f t="shared" si="204"/>
        <v>10.769837054493419</v>
      </c>
      <c r="BDS22" s="127">
        <f t="shared" si="204"/>
        <v>10.078986758698127</v>
      </c>
      <c r="BDT22" s="127">
        <f t="shared" si="204"/>
        <v>8.4577352105459003</v>
      </c>
      <c r="BDU22" s="127">
        <f t="shared" si="204"/>
        <v>7.8549277075637542</v>
      </c>
      <c r="BDV22" s="127">
        <f t="shared" si="204"/>
        <v>6.6133490615347998</v>
      </c>
      <c r="BDW22" s="127">
        <f t="shared" si="204"/>
        <v>6.1318211229432711</v>
      </c>
      <c r="BDX22" s="127">
        <f t="shared" si="204"/>
        <v>5.1810233855079666</v>
      </c>
      <c r="BDY22" s="127">
        <f t="shared" si="204"/>
        <v>4.7864109452486625</v>
      </c>
      <c r="BDZ22" s="127">
        <f t="shared" si="204"/>
        <v>4.0548903386514006</v>
      </c>
      <c r="BEA22" s="127">
        <f t="shared" si="204"/>
        <v>3.7402448345986343</v>
      </c>
      <c r="BEB22" s="127">
        <f t="shared" si="204"/>
        <v>3.1726654127857983</v>
      </c>
      <c r="BEC22" s="127">
        <f t="shared" si="204"/>
        <v>2.9237622061490272</v>
      </c>
      <c r="BED22" s="127">
        <f t="shared" si="204"/>
        <v>2.4875315012326871</v>
      </c>
      <c r="BEE22" s="127">
        <f t="shared" si="204"/>
        <v>2.2799181205888366</v>
      </c>
      <c r="BEF22" s="127">
        <f t="shared" si="204"/>
        <v>1.9549781793487957</v>
      </c>
      <c r="BEG22" s="127">
        <f t="shared" si="204"/>
        <v>1.7842448676745979</v>
      </c>
      <c r="BEH22" s="127">
        <f t="shared" si="204"/>
        <v>1.5314584610931166</v>
      </c>
      <c r="BEI22" s="127">
        <f t="shared" si="204"/>
        <v>1.3970050504127378</v>
      </c>
      <c r="BEJ22" s="127">
        <f t="shared" si="204"/>
        <v>1.202472108777253</v>
      </c>
      <c r="BEK22" s="127">
        <f t="shared" si="204"/>
        <v>1.0947851471479688</v>
      </c>
      <c r="BEL22" s="127">
        <f t="shared" si="204"/>
        <v>0.94671636821612315</v>
      </c>
      <c r="BEM22" s="127">
        <f t="shared" si="204"/>
        <v>0.8596013071032832</v>
      </c>
      <c r="BEN22" s="127">
        <f t="shared" si="204"/>
        <v>0.74633320260887814</v>
      </c>
      <c r="BEO22" s="127">
        <f t="shared" si="204"/>
        <v>0.67506014131572234</v>
      </c>
      <c r="BEP22" s="127">
        <f t="shared" si="204"/>
        <v>0.58800380992050116</v>
      </c>
      <c r="BEQ22" s="127">
        <f t="shared" si="204"/>
        <v>0.5294628917221178</v>
      </c>
      <c r="BER22" s="127">
        <f t="shared" si="204"/>
        <v>0.46506717010692955</v>
      </c>
      <c r="BES22" s="127">
        <f t="shared" si="204"/>
        <v>0.41733053510990803</v>
      </c>
      <c r="BET22" s="127">
        <f t="shared" si="204"/>
        <v>0.36635639638191031</v>
      </c>
      <c r="BEU22" s="127">
        <f t="shared" si="204"/>
        <v>0.33224623066934716</v>
      </c>
      <c r="BEV22" s="127">
        <f t="shared" si="204"/>
        <v>0.26649442023956021</v>
      </c>
      <c r="BEW22" s="127">
        <f>-QB22/(VE22*($B$22-300))</f>
        <v>0.11498334344188674</v>
      </c>
      <c r="BEX22" s="141">
        <f t="shared" si="191"/>
        <v>1.1768840280096191</v>
      </c>
      <c r="BEY22" s="125">
        <f t="shared" si="191"/>
        <v>1.1139840205160914</v>
      </c>
      <c r="BEZ22" s="125">
        <f t="shared" si="191"/>
        <v>0.80118577574834515</v>
      </c>
      <c r="BFA22" s="125">
        <f t="shared" si="191"/>
        <v>0.55829150156141694</v>
      </c>
      <c r="BFB22" s="125">
        <f t="shared" si="191"/>
        <v>0.46847330811255872</v>
      </c>
      <c r="BFC22" s="125">
        <f t="shared" si="191"/>
        <v>0.42283742118692053</v>
      </c>
      <c r="BFD22" s="125">
        <f t="shared" si="191"/>
        <v>0.39063997534347328</v>
      </c>
      <c r="BFE22" s="125">
        <f t="shared" si="191"/>
        <v>0.36692448594322069</v>
      </c>
      <c r="BFF22" s="125">
        <f t="shared" si="191"/>
        <v>0.34731597891512389</v>
      </c>
      <c r="BFG22" s="125">
        <f t="shared" si="191"/>
        <v>0.3317489209366315</v>
      </c>
      <c r="BFH22" s="125">
        <f t="shared" si="191"/>
        <v>0.31822697935703731</v>
      </c>
      <c r="BFI22" s="125">
        <f t="shared" si="191"/>
        <v>0.30736330675048251</v>
      </c>
      <c r="BFJ22" s="125">
        <f t="shared" si="191"/>
        <v>0.29760918898786221</v>
      </c>
      <c r="BFK22" s="125">
        <f t="shared" si="191"/>
        <v>0.28981970896068893</v>
      </c>
      <c r="BFL22" s="125">
        <f t="shared" si="191"/>
        <v>0.2825528819283859</v>
      </c>
      <c r="BFM22" s="125">
        <f t="shared" si="142"/>
        <v>0.27679548755984057</v>
      </c>
      <c r="BFN22" s="125">
        <f t="shared" si="142"/>
        <v>0.2714030607544084</v>
      </c>
      <c r="BFO22" s="125">
        <f t="shared" si="142"/>
        <v>0.26708327611514743</v>
      </c>
      <c r="BFP22" s="125">
        <f t="shared" si="142"/>
        <v>0.26302155425203466</v>
      </c>
      <c r="BFQ22" s="125">
        <f t="shared" si="142"/>
        <v>0.25978027470746345</v>
      </c>
      <c r="BFR22" s="125">
        <f t="shared" si="142"/>
        <v>0.25669745611066574</v>
      </c>
      <c r="BFS22" s="125">
        <f t="shared" si="142"/>
        <v>0.25423786548895166</v>
      </c>
      <c r="BFT22" s="125">
        <f t="shared" si="142"/>
        <v>0.25190893659176999</v>
      </c>
      <c r="BFU22" s="125">
        <f t="shared" si="142"/>
        <v>0.24998844691847991</v>
      </c>
      <c r="BFV22" s="125">
        <f t="shared" si="142"/>
        <v>0.2482133129470919</v>
      </c>
      <c r="BFW22" s="125">
        <f t="shared" si="142"/>
        <v>0.24677360195896517</v>
      </c>
      <c r="BFX22" s="125">
        <f t="shared" si="142"/>
        <v>0.24539568945996695</v>
      </c>
      <c r="BFY22" s="125">
        <f t="shared" si="142"/>
        <v>0.24427723569038468</v>
      </c>
      <c r="BFZ22" s="125">
        <f t="shared" si="142"/>
        <v>0.24323494835754633</v>
      </c>
      <c r="BGA22" s="125">
        <f t="shared" si="142"/>
        <v>0.24236499958502547</v>
      </c>
      <c r="BGB22" s="125">
        <f t="shared" si="142"/>
        <v>0.24154747452823408</v>
      </c>
      <c r="BGC22" s="125">
        <f t="shared" si="143"/>
        <v>0.24087110881221124</v>
      </c>
      <c r="BGD22" s="125">
        <f t="shared" si="143"/>
        <v>0.24024695999486714</v>
      </c>
      <c r="BGE22" s="125">
        <f t="shared" si="143"/>
        <v>0.2397229754235996</v>
      </c>
      <c r="BGF22" s="125">
        <f t="shared" si="143"/>
        <v>0.23923597103357877</v>
      </c>
      <c r="BGG22" s="125">
        <f t="shared" si="143"/>
        <v>0.2388308415446988</v>
      </c>
      <c r="BGH22" s="125">
        <f t="shared" si="143"/>
        <v>0.23845437379366721</v>
      </c>
      <c r="BGI22" s="125">
        <f t="shared" si="143"/>
        <v>0.23813478264254503</v>
      </c>
      <c r="BGJ22" s="125">
        <f t="shared" si="143"/>
        <v>0.2378460031552424</v>
      </c>
      <c r="BGK22" s="125">
        <f t="shared" si="143"/>
        <v>0.23759775588940529</v>
      </c>
      <c r="BGL22" s="125">
        <f t="shared" si="143"/>
        <v>0.237375812014676</v>
      </c>
      <c r="BGM22" s="125">
        <f t="shared" si="143"/>
        <v>0.23718111706768474</v>
      </c>
      <c r="BGN22" s="125">
        <f t="shared" si="143"/>
        <v>0.23700952493143954</v>
      </c>
      <c r="BGO22" s="125">
        <f t="shared" si="143"/>
        <v>0.2368570842020733</v>
      </c>
      <c r="BGP22" s="125">
        <f t="shared" si="143"/>
        <v>0.23672337915710201</v>
      </c>
      <c r="BGQ22" s="125">
        <f t="shared" si="143"/>
        <v>0.23660592583622544</v>
      </c>
      <c r="BGR22" s="125">
        <f t="shared" si="143"/>
        <v>0.23650367081616736</v>
      </c>
      <c r="BGS22" s="125">
        <f t="shared" si="144"/>
        <v>0.23641011223851527</v>
      </c>
      <c r="BGT22" s="125">
        <f t="shared" si="144"/>
        <v>0.23633057124775772</v>
      </c>
      <c r="BGU22" s="125">
        <f t="shared" si="144"/>
        <v>0.23625756496688835</v>
      </c>
      <c r="BGV22" s="125">
        <f t="shared" si="144"/>
        <v>0.23619608582197446</v>
      </c>
      <c r="BGW22" s="125">
        <f t="shared" si="144"/>
        <v>0.23613849743872695</v>
      </c>
      <c r="BGX22" s="125">
        <f t="shared" si="144"/>
        <v>0.23609194292322935</v>
      </c>
      <c r="BGY22" s="125">
        <f t="shared" si="144"/>
        <v>0.23604657663275355</v>
      </c>
      <c r="BGZ22" s="125">
        <f t="shared" si="144"/>
        <v>0.23601072586232194</v>
      </c>
      <c r="BHA22" s="125">
        <f t="shared" si="144"/>
        <v>0.23597481847331384</v>
      </c>
      <c r="BHB22" s="125">
        <f t="shared" si="144"/>
        <v>0.23594916412225847</v>
      </c>
      <c r="BHC22" s="125">
        <f t="shared" si="144"/>
        <v>0.23591953510812236</v>
      </c>
      <c r="BHD22" s="125">
        <f t="shared" si="144"/>
        <v>0.23590002302220967</v>
      </c>
      <c r="BHE22" s="125">
        <f t="shared" si="144"/>
        <v>0.23587692567069482</v>
      </c>
      <c r="BHF22" s="125">
        <f t="shared" si="144"/>
        <v>0.23586302985964114</v>
      </c>
      <c r="BHG22" s="125">
        <f t="shared" si="144"/>
        <v>0.23584451462558004</v>
      </c>
      <c r="BHH22" s="125">
        <f t="shared" si="144"/>
        <v>0.23583401639161602</v>
      </c>
      <c r="BHI22" s="125">
        <f t="shared" si="145"/>
        <v>0.23581852738316367</v>
      </c>
      <c r="BHJ22" s="125">
        <f t="shared" si="28"/>
        <v>0.2358155894244969</v>
      </c>
      <c r="BHK22" s="125">
        <f t="shared" si="28"/>
        <v>0.23577701202819967</v>
      </c>
      <c r="BHL22" s="125">
        <f t="shared" si="28"/>
        <v>0.23569233571522205</v>
      </c>
      <c r="BHM22" s="125">
        <f t="shared" si="28"/>
        <v>0.23563024774595576</v>
      </c>
      <c r="BHN22" s="126">
        <f t="shared" si="192"/>
        <v>1.8475853375289699E-5</v>
      </c>
      <c r="BHO22" s="126">
        <f t="shared" si="192"/>
        <v>1.9290791846186738E-5</v>
      </c>
      <c r="BHP22" s="126">
        <f t="shared" si="192"/>
        <v>2.4619932035060735E-5</v>
      </c>
      <c r="BHQ22" s="126">
        <f t="shared" si="192"/>
        <v>3.1280745422428914E-5</v>
      </c>
      <c r="BHR22" s="126">
        <f t="shared" si="192"/>
        <v>3.4882458256762827E-5</v>
      </c>
      <c r="BHS22" s="126">
        <f t="shared" si="192"/>
        <v>3.7150925732224975E-5</v>
      </c>
      <c r="BHT22" s="126">
        <f t="shared" si="192"/>
        <v>3.9014441261775711E-5</v>
      </c>
      <c r="BHU22" s="126">
        <f t="shared" si="192"/>
        <v>4.057094505715938E-5</v>
      </c>
      <c r="BHV22" s="126">
        <f t="shared" si="192"/>
        <v>4.2005197224101737E-5</v>
      </c>
      <c r="BHW22" s="126">
        <f t="shared" si="192"/>
        <v>4.325746676770444E-5</v>
      </c>
      <c r="BHX22" s="126">
        <f t="shared" si="192"/>
        <v>4.4439864014047251E-5</v>
      </c>
      <c r="BHY22" s="126">
        <f t="shared" si="192"/>
        <v>4.546149314331445E-5</v>
      </c>
      <c r="BHZ22" s="126">
        <f t="shared" si="192"/>
        <v>4.6438530594752818E-5</v>
      </c>
      <c r="BIA22" s="126">
        <f t="shared" si="192"/>
        <v>4.7262312803101342E-5</v>
      </c>
      <c r="BIB22" s="126">
        <f t="shared" si="192"/>
        <v>4.8067522603826614E-5</v>
      </c>
      <c r="BIC22" s="126">
        <f t="shared" si="146"/>
        <v>4.8731487408908174E-5</v>
      </c>
      <c r="BID22" s="126">
        <f t="shared" si="146"/>
        <v>4.9374622374009228E-5</v>
      </c>
      <c r="BIE22" s="126">
        <f t="shared" si="146"/>
        <v>4.9904749631760497E-5</v>
      </c>
      <c r="BIF22" s="126">
        <f t="shared" si="146"/>
        <v>5.0415252767218137E-5</v>
      </c>
      <c r="BIG22" s="126">
        <f t="shared" si="146"/>
        <v>5.0830893271184099E-5</v>
      </c>
      <c r="BIH22" s="126">
        <f t="shared" si="146"/>
        <v>5.1232860126889147E-5</v>
      </c>
      <c r="BII22" s="126">
        <f t="shared" si="146"/>
        <v>5.1558080978400265E-5</v>
      </c>
      <c r="BIJ22" s="126">
        <f t="shared" si="146"/>
        <v>5.1869593845653249E-5</v>
      </c>
      <c r="BIK22" s="126">
        <f t="shared" si="146"/>
        <v>5.2128989077816373E-5</v>
      </c>
      <c r="BIL22" s="126">
        <f t="shared" si="146"/>
        <v>5.237068933770074E-5</v>
      </c>
      <c r="BIM22" s="126">
        <f t="shared" si="146"/>
        <v>5.2568028131278532E-5</v>
      </c>
      <c r="BIN22" s="126">
        <f t="shared" si="146"/>
        <v>5.2757945721955049E-5</v>
      </c>
      <c r="BIO22" s="126">
        <f t="shared" si="146"/>
        <v>5.2912823473122147E-5</v>
      </c>
      <c r="BIP22" s="126">
        <f t="shared" si="146"/>
        <v>5.3057709572276177E-5</v>
      </c>
      <c r="BIQ22" s="126">
        <f t="shared" si="146"/>
        <v>5.3179031616684551E-5</v>
      </c>
      <c r="BIR22" s="126">
        <f t="shared" si="146"/>
        <v>5.3293353782479711E-5</v>
      </c>
      <c r="BIS22" s="126">
        <f t="shared" si="147"/>
        <v>5.3388154565432526E-5</v>
      </c>
      <c r="BIT22" s="126">
        <f t="shared" si="147"/>
        <v>5.347580460577106E-5</v>
      </c>
      <c r="BIU22" s="126">
        <f t="shared" si="147"/>
        <v>5.3549508199858116E-5</v>
      </c>
      <c r="BIV22" s="126">
        <f t="shared" si="147"/>
        <v>5.3618104500942107E-5</v>
      </c>
      <c r="BIW22" s="126">
        <f t="shared" si="147"/>
        <v>5.3675235269978369E-5</v>
      </c>
      <c r="BIX22" s="126">
        <f t="shared" si="147"/>
        <v>5.3728376810017478E-5</v>
      </c>
      <c r="BIY22" s="126">
        <f t="shared" si="147"/>
        <v>5.3773528303266322E-5</v>
      </c>
      <c r="BIZ22" s="126">
        <f t="shared" si="147"/>
        <v>5.3814356330544881E-5</v>
      </c>
      <c r="BJA22" s="126">
        <f t="shared" si="147"/>
        <v>5.3849475709030089E-5</v>
      </c>
      <c r="BJB22" s="126">
        <f t="shared" si="147"/>
        <v>5.3880890651808523E-5</v>
      </c>
      <c r="BJC22" s="126">
        <f t="shared" si="147"/>
        <v>5.3908461341890057E-5</v>
      </c>
      <c r="BJD22" s="126">
        <f t="shared" si="147"/>
        <v>5.3932770078570116E-5</v>
      </c>
      <c r="BJE22" s="126">
        <f t="shared" si="147"/>
        <v>5.3954373142976613E-5</v>
      </c>
      <c r="BJF22" s="126">
        <f t="shared" si="147"/>
        <v>5.3973326744861121E-5</v>
      </c>
      <c r="BJG22" s="126">
        <f t="shared" si="147"/>
        <v>5.3989980848754696E-5</v>
      </c>
      <c r="BJH22" s="126">
        <f t="shared" si="147"/>
        <v>5.4004483160409393E-5</v>
      </c>
      <c r="BJI22" s="126">
        <f t="shared" si="148"/>
        <v>5.4017754698130827E-5</v>
      </c>
      <c r="BJJ22" s="126">
        <f t="shared" si="148"/>
        <v>5.402903973452129E-5</v>
      </c>
      <c r="BJK22" s="126">
        <f t="shared" si="148"/>
        <v>5.4039399192497243E-5</v>
      </c>
      <c r="BJL22" s="126">
        <f t="shared" si="148"/>
        <v>5.4048124108941238E-5</v>
      </c>
      <c r="BJM22" s="126">
        <f t="shared" si="148"/>
        <v>5.4056297797588678E-5</v>
      </c>
      <c r="BJN22" s="126">
        <f t="shared" si="148"/>
        <v>5.4062906074246961E-5</v>
      </c>
      <c r="BJO22" s="126">
        <f t="shared" si="148"/>
        <v>5.4069346247609977E-5</v>
      </c>
      <c r="BJP22" s="126">
        <f t="shared" si="148"/>
        <v>5.4074435993110868E-5</v>
      </c>
      <c r="BJQ22" s="126">
        <f t="shared" si="148"/>
        <v>5.4079534120196106E-5</v>
      </c>
      <c r="BJR22" s="126">
        <f t="shared" si="148"/>
        <v>5.4083176731697443E-5</v>
      </c>
      <c r="BJS22" s="126">
        <f t="shared" si="148"/>
        <v>5.4087383914405568E-5</v>
      </c>
      <c r="BJT22" s="126">
        <f t="shared" si="148"/>
        <v>5.4090154666508427E-5</v>
      </c>
      <c r="BJU22" s="126">
        <f t="shared" si="148"/>
        <v>5.4093434662163506E-5</v>
      </c>
      <c r="BJV22" s="126">
        <f t="shared" si="148"/>
        <v>5.4095408037988925E-5</v>
      </c>
      <c r="BJW22" s="126">
        <f t="shared" si="148"/>
        <v>5.4098037507021898E-5</v>
      </c>
      <c r="BJX22" s="126">
        <f t="shared" si="148"/>
        <v>5.4099528469353698E-5</v>
      </c>
      <c r="BJY22" s="126">
        <f t="shared" si="149"/>
        <v>5.4101728275358553E-5</v>
      </c>
      <c r="BJZ22" s="126">
        <f t="shared" si="33"/>
        <v>5.4102145542101365E-5</v>
      </c>
      <c r="BKA22" s="126">
        <f t="shared" si="33"/>
        <v>5.4107624745966117E-5</v>
      </c>
      <c r="BKB22" s="126">
        <f t="shared" si="33"/>
        <v>5.4119652791396196E-5</v>
      </c>
      <c r="BKC22" s="126">
        <f t="shared" si="33"/>
        <v>5.4128473387043141E-5</v>
      </c>
      <c r="BKD22" s="161">
        <f t="shared" si="193"/>
        <v>2.6307247898773284E-2</v>
      </c>
      <c r="BKE22" s="126">
        <f t="shared" si="193"/>
        <v>2.7621859920657531E-2</v>
      </c>
      <c r="BKF22" s="126">
        <f t="shared" si="193"/>
        <v>3.6509975321138574E-2</v>
      </c>
      <c r="BKG22" s="126">
        <f t="shared" si="193"/>
        <v>4.8372184258674046E-2</v>
      </c>
      <c r="BKH22" s="126">
        <f t="shared" si="193"/>
        <v>5.5094025623715369E-2</v>
      </c>
      <c r="BKI22" s="126">
        <f t="shared" si="193"/>
        <v>5.9403616408263443E-2</v>
      </c>
      <c r="BKJ22" s="126">
        <f t="shared" si="193"/>
        <v>6.2974946379436847E-2</v>
      </c>
      <c r="BKK22" s="126">
        <f t="shared" si="193"/>
        <v>6.5976330907808467E-2</v>
      </c>
      <c r="BKL22" s="126">
        <f t="shared" si="193"/>
        <v>6.8757830354963495E-2</v>
      </c>
      <c r="BKM22" s="126">
        <f t="shared" si="193"/>
        <v>7.1201721380031335E-2</v>
      </c>
      <c r="BKN22" s="126">
        <f t="shared" si="193"/>
        <v>7.3526284587137419E-2</v>
      </c>
      <c r="BKO22" s="126">
        <f t="shared" si="193"/>
        <v>7.5551985006586969E-2</v>
      </c>
      <c r="BKP22" s="126">
        <f t="shared" si="193"/>
        <v>7.7508188062078112E-2</v>
      </c>
      <c r="BKQ22" s="126">
        <f t="shared" si="193"/>
        <v>7.9175236584839603E-2</v>
      </c>
      <c r="BKR22" s="126">
        <f t="shared" si="193"/>
        <v>8.0823584212271815E-2</v>
      </c>
      <c r="BKS22" s="126">
        <f t="shared" si="150"/>
        <v>8.219932728506904E-2</v>
      </c>
      <c r="BKT22" s="126">
        <f t="shared" si="150"/>
        <v>8.3548464959262519E-2</v>
      </c>
      <c r="BKU22" s="126">
        <f t="shared" si="150"/>
        <v>8.4674494112224191E-2</v>
      </c>
      <c r="BKV22" s="126">
        <f t="shared" si="150"/>
        <v>8.577228134194162E-2</v>
      </c>
      <c r="BKW22" s="126">
        <f t="shared" si="150"/>
        <v>8.6676895930051678E-2</v>
      </c>
      <c r="BKX22" s="126">
        <f t="shared" si="150"/>
        <v>8.7561933572451997E-2</v>
      </c>
      <c r="BKY22" s="126">
        <f t="shared" si="150"/>
        <v>8.8285974038465609E-2</v>
      </c>
      <c r="BKZ22" s="126">
        <f t="shared" si="150"/>
        <v>8.8986738457284789E-2</v>
      </c>
      <c r="BLA22" s="126">
        <f t="shared" si="150"/>
        <v>8.9576057148845784E-2</v>
      </c>
      <c r="BLB22" s="126">
        <f t="shared" si="150"/>
        <v>9.0130228472954446E-2</v>
      </c>
      <c r="BLC22" s="126">
        <f t="shared" si="150"/>
        <v>9.0586511590353663E-2</v>
      </c>
      <c r="BLD22" s="126">
        <f t="shared" si="150"/>
        <v>9.1029053034428653E-2</v>
      </c>
      <c r="BLE22" s="126">
        <f t="shared" si="150"/>
        <v>9.1392541363629246E-2</v>
      </c>
      <c r="BLF22" s="126">
        <f t="shared" si="150"/>
        <v>9.1734780368416549E-2</v>
      </c>
      <c r="BLG22" s="126">
        <f t="shared" si="150"/>
        <v>9.2023054632507484E-2</v>
      </c>
      <c r="BLH22" s="126">
        <f t="shared" si="150"/>
        <v>9.2296159086963231E-2</v>
      </c>
      <c r="BLI22" s="126">
        <f t="shared" si="151"/>
        <v>9.2523737020942104E-2</v>
      </c>
      <c r="BLJ22" s="126">
        <f t="shared" si="151"/>
        <v>9.2735066757118234E-2</v>
      </c>
      <c r="BLK22" s="126">
        <f t="shared" si="151"/>
        <v>9.2913469175447738E-2</v>
      </c>
      <c r="BLL22" s="126">
        <f t="shared" si="151"/>
        <v>9.3080094561015542E-2</v>
      </c>
      <c r="BLM22" s="126">
        <f t="shared" si="151"/>
        <v>9.3219308021179642E-2</v>
      </c>
      <c r="BLN22" s="126">
        <f t="shared" si="151"/>
        <v>9.3349164568017035E-2</v>
      </c>
      <c r="BLO22" s="126">
        <f t="shared" si="151"/>
        <v>9.3459776216170659E-2</v>
      </c>
      <c r="BLP22" s="126">
        <f t="shared" si="151"/>
        <v>9.3560020299699564E-2</v>
      </c>
      <c r="BLQ22" s="126">
        <f t="shared" si="151"/>
        <v>9.3646420231080635E-2</v>
      </c>
      <c r="BLR22" s="126">
        <f t="shared" si="151"/>
        <v>9.3723842875292368E-2</v>
      </c>
      <c r="BLS22" s="126">
        <f t="shared" si="151"/>
        <v>9.3791898283026698E-2</v>
      </c>
      <c r="BLT22" s="126">
        <f t="shared" si="151"/>
        <v>9.3851985520446823E-2</v>
      </c>
      <c r="BLU22" s="126">
        <f t="shared" si="151"/>
        <v>9.3905451008736124E-2</v>
      </c>
      <c r="BLV22" s="126">
        <f t="shared" si="151"/>
        <v>9.3952410985478491E-2</v>
      </c>
      <c r="BLW22" s="126">
        <f t="shared" si="151"/>
        <v>9.3993713727426376E-2</v>
      </c>
      <c r="BLX22" s="126">
        <f t="shared" si="151"/>
        <v>9.4029710627134916E-2</v>
      </c>
      <c r="BLY22" s="126">
        <f t="shared" si="152"/>
        <v>9.4062677694270375E-2</v>
      </c>
      <c r="BLZ22" s="126">
        <f t="shared" si="152"/>
        <v>9.4090729173201271E-2</v>
      </c>
      <c r="BMA22" s="126">
        <f t="shared" si="152"/>
        <v>9.4116495317991239E-2</v>
      </c>
      <c r="BMB22" s="126">
        <f t="shared" si="152"/>
        <v>9.4138207483251052E-2</v>
      </c>
      <c r="BMC22" s="126">
        <f t="shared" si="152"/>
        <v>9.4158557443101851E-2</v>
      </c>
      <c r="BMD22" s="126">
        <f t="shared" si="152"/>
        <v>9.4175016771696041E-2</v>
      </c>
      <c r="BME22" s="126">
        <f t="shared" si="152"/>
        <v>9.4191063231374939E-2</v>
      </c>
      <c r="BMF22" s="126">
        <f t="shared" si="152"/>
        <v>9.4203749016402674E-2</v>
      </c>
      <c r="BMG22" s="126">
        <f t="shared" si="152"/>
        <v>9.421645930640829E-2</v>
      </c>
      <c r="BMH22" s="126">
        <f t="shared" si="152"/>
        <v>9.4225543026606101E-2</v>
      </c>
      <c r="BMI22" s="126">
        <f t="shared" si="152"/>
        <v>9.423603694402885E-2</v>
      </c>
      <c r="BMJ22" s="126">
        <f t="shared" si="152"/>
        <v>9.4242949342953755E-2</v>
      </c>
      <c r="BMK22" s="126">
        <f t="shared" si="152"/>
        <v>9.4251133576789242E-2</v>
      </c>
      <c r="BML22" s="126">
        <f t="shared" si="152"/>
        <v>9.425605826271985E-2</v>
      </c>
      <c r="BMM22" s="126">
        <f t="shared" si="152"/>
        <v>9.4262621118844231E-2</v>
      </c>
      <c r="BMN22" s="126">
        <f t="shared" si="152"/>
        <v>9.4266342821971924E-2</v>
      </c>
      <c r="BMO22" s="126">
        <f t="shared" si="153"/>
        <v>9.427183449228739E-2</v>
      </c>
      <c r="BMP22" s="126">
        <f t="shared" si="38"/>
        <v>9.4272876247727691E-2</v>
      </c>
      <c r="BMQ22" s="126">
        <f t="shared" si="38"/>
        <v>9.4286557991651837E-2</v>
      </c>
      <c r="BMR22" s="126">
        <f t="shared" si="38"/>
        <v>9.431660720567317E-2</v>
      </c>
      <c r="BMS22" s="126">
        <f t="shared" si="38"/>
        <v>9.4338656332988394E-2</v>
      </c>
      <c r="BMT22" s="163">
        <f t="shared" si="194"/>
        <v>1005.7136958266954</v>
      </c>
      <c r="BMU22" s="127">
        <f t="shared" si="194"/>
        <v>1006.6234597433358</v>
      </c>
      <c r="BMV22" s="127">
        <f t="shared" si="194"/>
        <v>1020.3162980025505</v>
      </c>
      <c r="BMW22" s="127">
        <f t="shared" si="194"/>
        <v>1058.2755260141914</v>
      </c>
      <c r="BMX22" s="127">
        <f t="shared" si="194"/>
        <v>1087.3710047062123</v>
      </c>
      <c r="BMY22" s="127">
        <f t="shared" si="194"/>
        <v>1107.4098642897382</v>
      </c>
      <c r="BMZ22" s="127">
        <f t="shared" si="194"/>
        <v>1124.1282780625099</v>
      </c>
      <c r="BNA22" s="127">
        <f t="shared" si="194"/>
        <v>1137.90360452196</v>
      </c>
      <c r="BNB22" s="127">
        <f t="shared" si="194"/>
        <v>1150.2335804569932</v>
      </c>
      <c r="BNC22" s="127">
        <f t="shared" si="194"/>
        <v>1160.6042384202954</v>
      </c>
      <c r="BND22" s="127">
        <f t="shared" si="194"/>
        <v>1169.9998810757425</v>
      </c>
      <c r="BNE22" s="127">
        <f t="shared" si="194"/>
        <v>1177.784319743879</v>
      </c>
      <c r="BNF22" s="127">
        <f t="shared" si="194"/>
        <v>1184.9326618732907</v>
      </c>
      <c r="BNG22" s="127">
        <f t="shared" si="194"/>
        <v>1190.7368887390523</v>
      </c>
      <c r="BNH22" s="127">
        <f t="shared" si="194"/>
        <v>1196.220010739481</v>
      </c>
      <c r="BNI22" s="127">
        <f t="shared" si="154"/>
        <v>1200.6071664581623</v>
      </c>
      <c r="BNJ22" s="127">
        <f t="shared" si="154"/>
        <v>1204.7490142536421</v>
      </c>
      <c r="BNK22" s="127">
        <f t="shared" si="154"/>
        <v>1208.0898138931602</v>
      </c>
      <c r="BNL22" s="127">
        <f t="shared" si="154"/>
        <v>1211.2503533224663</v>
      </c>
      <c r="BNM22" s="127">
        <f t="shared" si="154"/>
        <v>1213.7869516635403</v>
      </c>
      <c r="BNN22" s="127">
        <f t="shared" si="154"/>
        <v>1216.2126857054577</v>
      </c>
      <c r="BNO22" s="127">
        <f t="shared" si="154"/>
        <v>1218.1582453012238</v>
      </c>
      <c r="BNP22" s="127">
        <f t="shared" si="154"/>
        <v>1220.0097839834746</v>
      </c>
      <c r="BNQ22" s="127">
        <f t="shared" si="154"/>
        <v>1221.5441894335361</v>
      </c>
      <c r="BNR22" s="127">
        <f t="shared" si="154"/>
        <v>1222.9692022564998</v>
      </c>
      <c r="BNS22" s="127">
        <f t="shared" si="154"/>
        <v>1224.1301553593223</v>
      </c>
      <c r="BNT22" s="127">
        <f t="shared" si="154"/>
        <v>1225.2460228919354</v>
      </c>
      <c r="BNU22" s="127">
        <f t="shared" si="154"/>
        <v>1226.1554490352482</v>
      </c>
      <c r="BNV22" s="127">
        <f t="shared" si="154"/>
        <v>1227.0061140262874</v>
      </c>
      <c r="BNW22" s="127">
        <f t="shared" si="154"/>
        <v>1227.7186076429114</v>
      </c>
      <c r="BNX22" s="127">
        <f t="shared" si="154"/>
        <v>1228.390337765811</v>
      </c>
      <c r="BNY22" s="127">
        <f t="shared" si="155"/>
        <v>1228.9477489345616</v>
      </c>
      <c r="BNZ22" s="127">
        <f t="shared" si="155"/>
        <v>1229.4635228307716</v>
      </c>
      <c r="BOA22" s="127">
        <f t="shared" si="155"/>
        <v>1229.8975975979934</v>
      </c>
      <c r="BOB22" s="127">
        <f t="shared" si="155"/>
        <v>1230.3019448400464</v>
      </c>
      <c r="BOC22" s="127">
        <f t="shared" si="155"/>
        <v>1230.6389986409372</v>
      </c>
      <c r="BOD22" s="127">
        <f t="shared" si="155"/>
        <v>1230.952779083751</v>
      </c>
      <c r="BOE22" s="127">
        <f t="shared" si="155"/>
        <v>1231.2195960061922</v>
      </c>
      <c r="BOF22" s="127">
        <f t="shared" si="155"/>
        <v>1231.4610455289528</v>
      </c>
      <c r="BOG22" s="127">
        <f t="shared" si="155"/>
        <v>1231.6688810269582</v>
      </c>
      <c r="BOH22" s="127">
        <f t="shared" si="155"/>
        <v>1231.8549136948805</v>
      </c>
      <c r="BOI22" s="127">
        <f t="shared" si="155"/>
        <v>1232.0182786774251</v>
      </c>
      <c r="BOJ22" s="127">
        <f t="shared" si="155"/>
        <v>1232.1623936001893</v>
      </c>
      <c r="BOK22" s="127">
        <f t="shared" si="155"/>
        <v>1232.2905311374509</v>
      </c>
      <c r="BOL22" s="127">
        <f t="shared" si="155"/>
        <v>1232.4030038412329</v>
      </c>
      <c r="BOM22" s="127">
        <f t="shared" si="155"/>
        <v>1232.5018707942327</v>
      </c>
      <c r="BON22" s="127">
        <f t="shared" si="155"/>
        <v>1232.5879945114684</v>
      </c>
      <c r="BOO22" s="127">
        <f t="shared" si="156"/>
        <v>1232.6668347429095</v>
      </c>
      <c r="BOP22" s="127">
        <f t="shared" si="156"/>
        <v>1232.7338936106887</v>
      </c>
      <c r="BOQ22" s="127">
        <f t="shared" si="156"/>
        <v>1232.7954684571482</v>
      </c>
      <c r="BOR22" s="127">
        <f t="shared" si="156"/>
        <v>1232.8473399065485</v>
      </c>
      <c r="BOS22" s="127">
        <f t="shared" si="156"/>
        <v>1232.8959442800417</v>
      </c>
      <c r="BOT22" s="127">
        <f t="shared" si="156"/>
        <v>1232.9352472177168</v>
      </c>
      <c r="BOU22" s="127">
        <f t="shared" si="156"/>
        <v>1232.9735565961068</v>
      </c>
      <c r="BOV22" s="127">
        <f t="shared" si="156"/>
        <v>1233.0038373400291</v>
      </c>
      <c r="BOW22" s="127">
        <f t="shared" si="156"/>
        <v>1233.0341718556942</v>
      </c>
      <c r="BOX22" s="127">
        <f t="shared" si="156"/>
        <v>1233.0558482723018</v>
      </c>
      <c r="BOY22" s="127">
        <f t="shared" si="156"/>
        <v>1233.0808868421348</v>
      </c>
      <c r="BOZ22" s="127">
        <f t="shared" si="156"/>
        <v>1233.0973781326456</v>
      </c>
      <c r="BPA22" s="127">
        <f t="shared" si="156"/>
        <v>1233.1169019181484</v>
      </c>
      <c r="BPB22" s="127">
        <f t="shared" si="156"/>
        <v>1233.128648999648</v>
      </c>
      <c r="BPC22" s="127">
        <f t="shared" si="156"/>
        <v>1233.1443025944095</v>
      </c>
      <c r="BPD22" s="127">
        <f t="shared" si="156"/>
        <v>1233.153178974404</v>
      </c>
      <c r="BPE22" s="127">
        <f t="shared" si="157"/>
        <v>1233.1662760524198</v>
      </c>
      <c r="BPF22" s="127">
        <f t="shared" si="43"/>
        <v>1233.1687604356271</v>
      </c>
      <c r="BPG22" s="127">
        <f t="shared" si="43"/>
        <v>1233.2013858227301</v>
      </c>
      <c r="BPH22" s="127">
        <f t="shared" si="43"/>
        <v>1233.2730221095981</v>
      </c>
      <c r="BPI22" s="127">
        <f t="shared" si="43"/>
        <v>1233.3255700684761</v>
      </c>
      <c r="BPJ22" s="141">
        <f t="shared" si="195"/>
        <v>100</v>
      </c>
      <c r="BPK22" s="125">
        <f t="shared" si="195"/>
        <v>99.986318642026433</v>
      </c>
      <c r="BPL22" s="125">
        <f t="shared" si="195"/>
        <v>67.084685159396287</v>
      </c>
      <c r="BPM22" s="125">
        <f t="shared" si="195"/>
        <v>67.068839625127026</v>
      </c>
      <c r="BPN22" s="125">
        <f t="shared" si="195"/>
        <v>67.075859083894755</v>
      </c>
      <c r="BPO22" s="125">
        <f t="shared" si="195"/>
        <v>67.069592382099444</v>
      </c>
      <c r="BPP22" s="125">
        <f t="shared" si="195"/>
        <v>67.081410666566299</v>
      </c>
      <c r="BPQ22" s="125">
        <f t="shared" si="195"/>
        <v>67.064737099627379</v>
      </c>
      <c r="BPR22" s="125">
        <f t="shared" si="195"/>
        <v>67.07998042831872</v>
      </c>
      <c r="BPS22" s="125">
        <f t="shared" si="195"/>
        <v>67.061914260980842</v>
      </c>
      <c r="BPT22" s="125">
        <f t="shared" si="195"/>
        <v>67.085494373141628</v>
      </c>
      <c r="BPU22" s="125">
        <f t="shared" si="195"/>
        <v>67.06458654823291</v>
      </c>
      <c r="BPV22" s="125">
        <f t="shared" si="195"/>
        <v>67.081015469155787</v>
      </c>
      <c r="BPW22" s="125">
        <f t="shared" si="195"/>
        <v>67.067710489668414</v>
      </c>
      <c r="BPX22" s="125">
        <f t="shared" si="195"/>
        <v>67.07984869584854</v>
      </c>
      <c r="BPY22" s="125">
        <f t="shared" si="158"/>
        <v>67.072678685686327</v>
      </c>
      <c r="BPZ22" s="125">
        <f t="shared" si="158"/>
        <v>67.07503105122511</v>
      </c>
      <c r="BQA22" s="125">
        <f t="shared" si="158"/>
        <v>67.06710828409048</v>
      </c>
      <c r="BQB22" s="125">
        <f t="shared" si="158"/>
        <v>67.082351612781807</v>
      </c>
      <c r="BQC22" s="125">
        <f t="shared" si="158"/>
        <v>67.06458654823291</v>
      </c>
      <c r="BQD22" s="125">
        <f t="shared" si="158"/>
        <v>67.081316571944754</v>
      </c>
      <c r="BQE22" s="125">
        <f t="shared" si="158"/>
        <v>67.067898678911504</v>
      </c>
      <c r="BQF22" s="125">
        <f t="shared" si="158"/>
        <v>67.088430125334042</v>
      </c>
      <c r="BQG22" s="125">
        <f t="shared" si="158"/>
        <v>67.068801987278405</v>
      </c>
      <c r="BQH22" s="125">
        <f t="shared" si="158"/>
        <v>67.07777861417442</v>
      </c>
      <c r="BQI22" s="125">
        <f t="shared" si="158"/>
        <v>67.064624186081531</v>
      </c>
      <c r="BQJ22" s="125">
        <f t="shared" si="158"/>
        <v>67.078362000828022</v>
      </c>
      <c r="BQK22" s="125">
        <f t="shared" si="158"/>
        <v>67.065583951221356</v>
      </c>
      <c r="BQL22" s="125">
        <f t="shared" si="158"/>
        <v>67.082069328917157</v>
      </c>
      <c r="BQM22" s="125">
        <f t="shared" si="158"/>
        <v>67.06797395460876</v>
      </c>
      <c r="BQN22" s="125">
        <f t="shared" si="158"/>
        <v>67.087545635891459</v>
      </c>
      <c r="BQO22" s="125">
        <f t="shared" si="159"/>
        <v>67.066280251420835</v>
      </c>
      <c r="BQP22" s="125">
        <f t="shared" si="159"/>
        <v>67.086792878919042</v>
      </c>
      <c r="BQQ22" s="125">
        <f t="shared" si="159"/>
        <v>67.067221197636357</v>
      </c>
      <c r="BQR22" s="125">
        <f t="shared" si="159"/>
        <v>67.082765629116651</v>
      </c>
      <c r="BQS22" s="125">
        <f t="shared" si="159"/>
        <v>67.067390567955144</v>
      </c>
      <c r="BQT22" s="125">
        <f t="shared" si="159"/>
        <v>67.078907749633032</v>
      </c>
      <c r="BQU22" s="125">
        <f t="shared" si="159"/>
        <v>67.065997967556186</v>
      </c>
      <c r="BQV22" s="125">
        <f t="shared" si="159"/>
        <v>67.079641687681132</v>
      </c>
      <c r="BQW22" s="125">
        <f t="shared" si="159"/>
        <v>67.068293876322031</v>
      </c>
      <c r="BQX22" s="125">
        <f t="shared" si="159"/>
        <v>67.08336783469457</v>
      </c>
      <c r="BQY22" s="125">
        <f t="shared" si="159"/>
        <v>67.065734502615825</v>
      </c>
      <c r="BQZ22" s="125">
        <f t="shared" si="159"/>
        <v>67.085946027325079</v>
      </c>
      <c r="BRA22" s="125">
        <f t="shared" si="159"/>
        <v>67.07077797433098</v>
      </c>
      <c r="BRB22" s="125">
        <f t="shared" si="159"/>
        <v>67.079434679513724</v>
      </c>
      <c r="BRC22" s="125">
        <f t="shared" si="159"/>
        <v>67.067409386879447</v>
      </c>
      <c r="BRD22" s="125">
        <f t="shared" si="159"/>
        <v>67.078362000828022</v>
      </c>
      <c r="BRE22" s="125">
        <f t="shared" si="160"/>
        <v>67.066901275923058</v>
      </c>
      <c r="BRF22" s="125">
        <f t="shared" si="160"/>
        <v>67.080225074334749</v>
      </c>
      <c r="BRG22" s="125">
        <f t="shared" si="160"/>
        <v>67.068971357597192</v>
      </c>
      <c r="BRH22" s="125">
        <f t="shared" si="160"/>
        <v>67.086416500432833</v>
      </c>
      <c r="BRI22" s="125">
        <f t="shared" si="160"/>
        <v>67.071681282697881</v>
      </c>
      <c r="BRJ22" s="125">
        <f t="shared" si="160"/>
        <v>67.087395084496976</v>
      </c>
      <c r="BRK22" s="125">
        <f t="shared" si="160"/>
        <v>67.064925288870498</v>
      </c>
      <c r="BRL22" s="125">
        <f t="shared" si="160"/>
        <v>67.079340584892179</v>
      </c>
      <c r="BRM22" s="125">
        <f t="shared" si="160"/>
        <v>67.064021980503597</v>
      </c>
      <c r="BRN22" s="125">
        <f t="shared" si="160"/>
        <v>67.078042079114766</v>
      </c>
      <c r="BRO22" s="125">
        <f t="shared" si="160"/>
        <v>67.062610561180321</v>
      </c>
      <c r="BRP22" s="125">
        <f t="shared" si="160"/>
        <v>67.078136173736311</v>
      </c>
      <c r="BRQ22" s="125">
        <f t="shared" si="160"/>
        <v>67.064887651021877</v>
      </c>
      <c r="BRR22" s="125">
        <f t="shared" si="160"/>
        <v>67.08218224246302</v>
      </c>
      <c r="BRS22" s="125">
        <f t="shared" si="160"/>
        <v>67.067258835484964</v>
      </c>
      <c r="BRT22" s="125">
        <f t="shared" si="160"/>
        <v>67.082050509992854</v>
      </c>
      <c r="BRU22" s="125">
        <f t="shared" si="161"/>
        <v>67.065339305205313</v>
      </c>
      <c r="BRV22" s="125">
        <f t="shared" si="48"/>
        <v>67.080526177123716</v>
      </c>
      <c r="BRW22" s="125">
        <f t="shared" si="48"/>
        <v>67.065602770145659</v>
      </c>
      <c r="BRX22" s="125">
        <f t="shared" si="48"/>
        <v>99.967048063532687</v>
      </c>
      <c r="BRY22" s="125">
        <f t="shared" si="48"/>
        <v>100</v>
      </c>
      <c r="BRZ22" s="141">
        <f t="shared" si="196"/>
        <v>4.9999750000000001</v>
      </c>
      <c r="BSA22" s="125">
        <f t="shared" si="196"/>
        <v>5.6333467183304275</v>
      </c>
      <c r="BSB22" s="125">
        <f t="shared" si="196"/>
        <v>17.453611017446967</v>
      </c>
      <c r="BSC22" s="125">
        <f t="shared" si="196"/>
        <v>27.734146145911897</v>
      </c>
      <c r="BSD22" s="125">
        <f t="shared" si="196"/>
        <v>32.448141995136744</v>
      </c>
      <c r="BSE22" s="125">
        <f t="shared" si="196"/>
        <v>34.894904186485533</v>
      </c>
      <c r="BSF22" s="125">
        <f t="shared" si="196"/>
        <v>37.835399923469076</v>
      </c>
      <c r="BSG22" s="125">
        <f t="shared" si="196"/>
        <v>40.327959475666489</v>
      </c>
      <c r="BSH22" s="125">
        <f t="shared" si="196"/>
        <v>42.574028521844319</v>
      </c>
      <c r="BSI22" s="125">
        <f t="shared" si="196"/>
        <v>44.72104670810117</v>
      </c>
      <c r="BSJ22" s="125">
        <f t="shared" si="196"/>
        <v>46.477275439864748</v>
      </c>
      <c r="BSK22" s="125">
        <f t="shared" si="196"/>
        <v>48.343875163805478</v>
      </c>
      <c r="BSL22" s="125">
        <f t="shared" si="196"/>
        <v>49.761262208900924</v>
      </c>
      <c r="BSM22" s="125">
        <f t="shared" si="196"/>
        <v>51.304136892074958</v>
      </c>
      <c r="BSN22" s="125">
        <f t="shared" si="196"/>
        <v>52.480634176175045</v>
      </c>
      <c r="BSO22" s="125">
        <f t="shared" si="162"/>
        <v>53.813699865997329</v>
      </c>
      <c r="BSP22" s="125">
        <f t="shared" si="162"/>
        <v>54.710880375104544</v>
      </c>
      <c r="BSQ22" s="125">
        <f t="shared" si="162"/>
        <v>55.890630979973125</v>
      </c>
      <c r="BSR22" s="125">
        <f t="shared" si="162"/>
        <v>56.59791150309907</v>
      </c>
      <c r="BSS22" s="125">
        <f t="shared" si="162"/>
        <v>57.626434440485355</v>
      </c>
      <c r="BST22" s="125">
        <f t="shared" si="162"/>
        <v>58.152540816879018</v>
      </c>
      <c r="BSU22" s="125">
        <f t="shared" si="162"/>
        <v>59.063845416787558</v>
      </c>
      <c r="BSV22" s="125">
        <f t="shared" si="162"/>
        <v>59.455408220884195</v>
      </c>
      <c r="BSW22" s="125">
        <f t="shared" si="162"/>
        <v>60.252470303055475</v>
      </c>
      <c r="BSX22" s="125">
        <f t="shared" si="162"/>
        <v>60.559966115836723</v>
      </c>
      <c r="BSY22" s="125">
        <f t="shared" si="162"/>
        <v>61.257422223095219</v>
      </c>
      <c r="BSZ22" s="125">
        <f t="shared" si="162"/>
        <v>61.439827644406797</v>
      </c>
      <c r="BTA22" s="125">
        <f t="shared" si="162"/>
        <v>62.072791359392724</v>
      </c>
      <c r="BTB22" s="125">
        <f t="shared" si="162"/>
        <v>62.207398217531413</v>
      </c>
      <c r="BTC22" s="125">
        <f t="shared" si="162"/>
        <v>62.751545213642068</v>
      </c>
      <c r="BTD22" s="125">
        <f t="shared" si="162"/>
        <v>62.733596230242767</v>
      </c>
      <c r="BTE22" s="125">
        <f t="shared" si="163"/>
        <v>63.341920620534218</v>
      </c>
      <c r="BTF22" s="125">
        <f t="shared" si="163"/>
        <v>63.395041221838284</v>
      </c>
      <c r="BTG22" s="125">
        <f t="shared" si="163"/>
        <v>63.863075337180497</v>
      </c>
      <c r="BTH22" s="125">
        <f t="shared" si="163"/>
        <v>63.844475698555023</v>
      </c>
      <c r="BTI22" s="125">
        <f t="shared" si="163"/>
        <v>64.382212628727487</v>
      </c>
      <c r="BTJ22" s="125">
        <f t="shared" si="163"/>
        <v>64.315045440250202</v>
      </c>
      <c r="BTK22" s="125">
        <f t="shared" si="163"/>
        <v>64.742539164190092</v>
      </c>
      <c r="BTL22" s="125">
        <f t="shared" si="163"/>
        <v>64.726120932714409</v>
      </c>
      <c r="BTM22" s="125">
        <f t="shared" si="163"/>
        <v>65.167737948721552</v>
      </c>
      <c r="BTN22" s="125">
        <f t="shared" si="163"/>
        <v>65.099474593483393</v>
      </c>
      <c r="BTO22" s="125">
        <f t="shared" si="163"/>
        <v>65.612268808125393</v>
      </c>
      <c r="BTP22" s="125">
        <f t="shared" si="163"/>
        <v>65.484341507394632</v>
      </c>
      <c r="BTQ22" s="125">
        <f t="shared" si="163"/>
        <v>65.945529984649312</v>
      </c>
      <c r="BTR22" s="125">
        <f t="shared" si="163"/>
        <v>65.864434026742273</v>
      </c>
      <c r="BTS22" s="125">
        <f t="shared" si="163"/>
        <v>66.245916468471535</v>
      </c>
      <c r="BTT22" s="125">
        <f t="shared" si="163"/>
        <v>66.172367177737712</v>
      </c>
      <c r="BTU22" s="125">
        <f t="shared" si="164"/>
        <v>66.491680921016638</v>
      </c>
      <c r="BTV22" s="125">
        <f t="shared" si="164"/>
        <v>66.44071326625911</v>
      </c>
      <c r="BTW22" s="125">
        <f t="shared" si="164"/>
        <v>66.902427593169421</v>
      </c>
      <c r="BTX22" s="125">
        <f t="shared" si="164"/>
        <v>66.690549792164461</v>
      </c>
      <c r="BTY22" s="125">
        <f t="shared" si="164"/>
        <v>67.108068769421337</v>
      </c>
      <c r="BTZ22" s="125">
        <f t="shared" si="164"/>
        <v>67.016926120581559</v>
      </c>
      <c r="BUA22" s="125">
        <f t="shared" si="164"/>
        <v>67.413062499158173</v>
      </c>
      <c r="BUB22" s="125">
        <f t="shared" si="164"/>
        <v>67.317865092684386</v>
      </c>
      <c r="BUC22" s="125">
        <f t="shared" si="164"/>
        <v>67.754302020850545</v>
      </c>
      <c r="BUD22" s="125">
        <f t="shared" si="164"/>
        <v>67.668671584755089</v>
      </c>
      <c r="BUE22" s="125">
        <f t="shared" si="164"/>
        <v>68.063604470569274</v>
      </c>
      <c r="BUF22" s="125">
        <f t="shared" si="164"/>
        <v>67.965379780260236</v>
      </c>
      <c r="BUG22" s="125">
        <f t="shared" si="164"/>
        <v>68.378553377478525</v>
      </c>
      <c r="BUH22" s="125">
        <f t="shared" si="164"/>
        <v>68.272600069067806</v>
      </c>
      <c r="BUI22" s="125">
        <f t="shared" si="164"/>
        <v>68.659791378913638</v>
      </c>
      <c r="BUJ22" s="125">
        <f t="shared" si="164"/>
        <v>68.624124709995996</v>
      </c>
      <c r="BUK22" s="125">
        <f t="shared" si="165"/>
        <v>68.985962763046899</v>
      </c>
      <c r="BUL22" s="125">
        <f t="shared" si="53"/>
        <v>69.011593435871546</v>
      </c>
      <c r="BUM22" s="125">
        <f t="shared" si="53"/>
        <v>65.907153852758853</v>
      </c>
      <c r="BUN22" s="125">
        <f t="shared" si="53"/>
        <v>33.740548163994724</v>
      </c>
      <c r="BUO22" s="125">
        <f t="shared" si="53"/>
        <v>35.841169999999998</v>
      </c>
      <c r="BUP22" s="163">
        <f t="shared" si="197"/>
        <v>808.79301971220411</v>
      </c>
      <c r="BUQ22" s="127">
        <f t="shared" si="197"/>
        <v>397.33271723091326</v>
      </c>
      <c r="BUR22" s="127">
        <f t="shared" si="197"/>
        <v>337.89264225053557</v>
      </c>
      <c r="BUS22" s="127">
        <f t="shared" si="197"/>
        <v>303.55158253621317</v>
      </c>
      <c r="BUT22" s="127">
        <f t="shared" si="197"/>
        <v>281.58255208164951</v>
      </c>
      <c r="BUU22" s="127">
        <f t="shared" si="197"/>
        <v>269.87378088777695</v>
      </c>
      <c r="BUV22" s="127">
        <f t="shared" si="197"/>
        <v>260.19713843324797</v>
      </c>
      <c r="BUW22" s="127">
        <f t="shared" si="197"/>
        <v>253.41588073588298</v>
      </c>
      <c r="BUX22" s="127">
        <f t="shared" si="197"/>
        <v>244.90797573657861</v>
      </c>
      <c r="BUY22" s="127">
        <f t="shared" si="197"/>
        <v>239.81130562637776</v>
      </c>
      <c r="BUZ22" s="127">
        <f t="shared" si="197"/>
        <v>235.17301772417724</v>
      </c>
      <c r="BVA22" s="127">
        <f t="shared" si="197"/>
        <v>229.97432249495057</v>
      </c>
      <c r="BVB22" s="127">
        <f t="shared" si="197"/>
        <v>226.07279912938301</v>
      </c>
      <c r="BVC22" s="127">
        <f t="shared" si="197"/>
        <v>223.5734913486917</v>
      </c>
      <c r="BVD22" s="127">
        <f t="shared" si="197"/>
        <v>220.26393548000215</v>
      </c>
      <c r="BVE22" s="127">
        <f t="shared" si="166"/>
        <v>217.19016926418115</v>
      </c>
      <c r="BVF22" s="127">
        <f t="shared" si="166"/>
        <v>216.15012157911394</v>
      </c>
      <c r="BVG22" s="127">
        <f t="shared" si="166"/>
        <v>214.77966567256979</v>
      </c>
      <c r="BVH22" s="127">
        <f t="shared" si="166"/>
        <v>211.63588483586827</v>
      </c>
      <c r="BVI22" s="127">
        <f t="shared" si="166"/>
        <v>210.81355375670773</v>
      </c>
      <c r="BVJ22" s="127">
        <f t="shared" si="166"/>
        <v>211.41165418211156</v>
      </c>
      <c r="BVK22" s="127">
        <f t="shared" si="166"/>
        <v>209.05215385698889</v>
      </c>
      <c r="BVL22" s="127">
        <f t="shared" si="166"/>
        <v>208.60663300550348</v>
      </c>
      <c r="BVM22" s="127">
        <f t="shared" si="166"/>
        <v>208.99730715303153</v>
      </c>
      <c r="BVN22" s="127">
        <f t="shared" si="166"/>
        <v>208.27225238464354</v>
      </c>
      <c r="BVO22" s="127">
        <f t="shared" si="166"/>
        <v>207.88708701302139</v>
      </c>
      <c r="BVP22" s="127">
        <f t="shared" si="166"/>
        <v>207.57862774177215</v>
      </c>
      <c r="BVQ22" s="127">
        <f t="shared" si="166"/>
        <v>208.13688805717891</v>
      </c>
      <c r="BVR22" s="127">
        <f t="shared" si="166"/>
        <v>206.9950738129958</v>
      </c>
      <c r="BVS22" s="127">
        <f t="shared" si="166"/>
        <v>206.83222318651397</v>
      </c>
      <c r="BVT22" s="127">
        <f t="shared" si="166"/>
        <v>207.81571164456463</v>
      </c>
      <c r="BVU22" s="127">
        <f t="shared" si="167"/>
        <v>207.48223655783289</v>
      </c>
      <c r="BVV22" s="127">
        <f t="shared" si="167"/>
        <v>206.91268935175424</v>
      </c>
      <c r="BVW22" s="127">
        <f t="shared" si="167"/>
        <v>207.19924821527169</v>
      </c>
      <c r="BVX22" s="127">
        <f t="shared" si="167"/>
        <v>208.11260893370425</v>
      </c>
      <c r="BVY22" s="127">
        <f t="shared" si="167"/>
        <v>207.15050812370592</v>
      </c>
      <c r="BVZ22" s="127">
        <f t="shared" si="167"/>
        <v>207.34414282810096</v>
      </c>
      <c r="BWA22" s="127">
        <f t="shared" si="167"/>
        <v>208.77154503484488</v>
      </c>
      <c r="BWB22" s="127">
        <f t="shared" si="167"/>
        <v>208.13614182043665</v>
      </c>
      <c r="BWC22" s="127">
        <f t="shared" si="167"/>
        <v>207.98021421248092</v>
      </c>
      <c r="BWD22" s="127">
        <f t="shared" si="167"/>
        <v>209.63699046144583</v>
      </c>
      <c r="BWE22" s="127">
        <f t="shared" si="167"/>
        <v>210.00990096790304</v>
      </c>
      <c r="BWF22" s="127">
        <f t="shared" si="167"/>
        <v>209.96928113461777</v>
      </c>
      <c r="BWG22" s="127">
        <f t="shared" si="167"/>
        <v>210.0037378955075</v>
      </c>
      <c r="BWH22" s="127">
        <f t="shared" si="167"/>
        <v>211.23175441140441</v>
      </c>
      <c r="BWI22" s="127">
        <f t="shared" si="167"/>
        <v>211.08155833024139</v>
      </c>
      <c r="BWJ22" s="127">
        <f t="shared" si="167"/>
        <v>211.31456388804617</v>
      </c>
      <c r="BWK22" s="127">
        <f t="shared" si="168"/>
        <v>212.44331772748288</v>
      </c>
      <c r="BWL22" s="127">
        <f t="shared" si="168"/>
        <v>211.69122145398902</v>
      </c>
      <c r="BWM22" s="127">
        <f t="shared" si="168"/>
        <v>211.89254814506606</v>
      </c>
      <c r="BWN22" s="127">
        <f t="shared" si="168"/>
        <v>212.93909990399285</v>
      </c>
      <c r="BWO22" s="127">
        <f t="shared" si="168"/>
        <v>213.84802451932288</v>
      </c>
      <c r="BWP22" s="127">
        <f t="shared" si="168"/>
        <v>212.63593651684087</v>
      </c>
      <c r="BWQ22" s="127">
        <f t="shared" si="168"/>
        <v>213.58591670618924</v>
      </c>
      <c r="BWR22" s="127">
        <f t="shared" si="168"/>
        <v>214.98428635559131</v>
      </c>
      <c r="BWS22" s="127">
        <f t="shared" si="168"/>
        <v>214.26682271394895</v>
      </c>
      <c r="BWT22" s="127">
        <f t="shared" si="168"/>
        <v>214.91670313621782</v>
      </c>
      <c r="BWU22" s="127">
        <f t="shared" si="168"/>
        <v>215.96015125441113</v>
      </c>
      <c r="BWV22" s="127">
        <f t="shared" si="168"/>
        <v>216.5247861169137</v>
      </c>
      <c r="BWW22" s="127">
        <f t="shared" si="168"/>
        <v>216.5069115530101</v>
      </c>
      <c r="BWX22" s="127">
        <f t="shared" si="168"/>
        <v>217.44810505283721</v>
      </c>
      <c r="BWY22" s="127">
        <f t="shared" si="168"/>
        <v>218.59204688664164</v>
      </c>
      <c r="BWZ22" s="127">
        <f t="shared" si="168"/>
        <v>218.39698702485936</v>
      </c>
      <c r="BXA22" s="127">
        <f t="shared" si="169"/>
        <v>213.02946388667726</v>
      </c>
      <c r="BXB22" s="127">
        <f t="shared" si="58"/>
        <v>349.61157398280841</v>
      </c>
      <c r="BXC22" s="165">
        <f t="shared" si="198"/>
        <v>0.69391739446352352</v>
      </c>
      <c r="BXD22" s="128">
        <f t="shared" si="198"/>
        <v>0.68444707165396712</v>
      </c>
      <c r="BXE22" s="128">
        <f t="shared" si="198"/>
        <v>0.68603483493294626</v>
      </c>
      <c r="BXF22" s="128">
        <f t="shared" si="198"/>
        <v>0.69039628372396311</v>
      </c>
      <c r="BXG22" s="128">
        <f t="shared" si="198"/>
        <v>0.69442685753804267</v>
      </c>
      <c r="BXH22" s="128">
        <f t="shared" si="198"/>
        <v>0.69803372649120488</v>
      </c>
      <c r="BXI22" s="128">
        <f t="shared" si="198"/>
        <v>0.7011790475964218</v>
      </c>
      <c r="BXJ22" s="128">
        <f t="shared" si="198"/>
        <v>0.70387546276067603</v>
      </c>
      <c r="BXK22" s="128">
        <f t="shared" si="198"/>
        <v>0.70610991640112186</v>
      </c>
      <c r="BXL22" s="128">
        <f t="shared" si="198"/>
        <v>0.70791332144353303</v>
      </c>
      <c r="BXM22" s="128">
        <f t="shared" si="198"/>
        <v>0.70930844498504231</v>
      </c>
      <c r="BXN22" s="128">
        <f t="shared" si="198"/>
        <v>0.71035669863805473</v>
      </c>
      <c r="BXO22" s="128">
        <f t="shared" si="198"/>
        <v>0.71109339186713483</v>
      </c>
      <c r="BXP22" s="128">
        <f t="shared" si="198"/>
        <v>0.71158862209418328</v>
      </c>
      <c r="BXQ22" s="128">
        <f t="shared" si="198"/>
        <v>0.71186510039321971</v>
      </c>
      <c r="BXR22" s="128">
        <f t="shared" si="170"/>
        <v>0.71198701096369565</v>
      </c>
      <c r="BXS22" s="128">
        <f t="shared" si="170"/>
        <v>0.71197654145203448</v>
      </c>
      <c r="BXT22" s="128">
        <f t="shared" si="170"/>
        <v>0.71187837777252561</v>
      </c>
      <c r="BXU22" s="128">
        <f t="shared" si="170"/>
        <v>0.71170956684564124</v>
      </c>
      <c r="BXV22" s="128">
        <f t="shared" si="170"/>
        <v>0.71149916537875424</v>
      </c>
      <c r="BXW22" s="128">
        <f t="shared" si="170"/>
        <v>0.71126020059434236</v>
      </c>
      <c r="BXX22" s="128">
        <f t="shared" si="170"/>
        <v>0.7110052026924526</v>
      </c>
      <c r="BXY22" s="128">
        <f t="shared" si="170"/>
        <v>0.71074548792255743</v>
      </c>
      <c r="BXZ22" s="128">
        <f t="shared" si="170"/>
        <v>0.71049164570312529</v>
      </c>
      <c r="BYA22" s="128">
        <f t="shared" si="170"/>
        <v>0.71024455376447992</v>
      </c>
      <c r="BYB22" s="128">
        <f t="shared" si="170"/>
        <v>0.71000771591558842</v>
      </c>
      <c r="BYC22" s="128">
        <f t="shared" si="170"/>
        <v>0.70978714706616619</v>
      </c>
      <c r="BYD22" s="128">
        <f t="shared" si="170"/>
        <v>0.70958050562797215</v>
      </c>
      <c r="BYE22" s="128">
        <f t="shared" si="170"/>
        <v>0.70938827521231929</v>
      </c>
      <c r="BYF22" s="128">
        <f t="shared" si="170"/>
        <v>0.70921080232864442</v>
      </c>
      <c r="BYG22" s="128">
        <f t="shared" si="170"/>
        <v>0.70905014070664618</v>
      </c>
      <c r="BYH22" s="128">
        <f t="shared" si="171"/>
        <v>0.70890376779351416</v>
      </c>
      <c r="BYI22" s="128">
        <f t="shared" si="171"/>
        <v>0.70877106291769365</v>
      </c>
      <c r="BYJ22" s="128">
        <f t="shared" si="171"/>
        <v>0.70865115278235891</v>
      </c>
      <c r="BYK22" s="128">
        <f t="shared" si="171"/>
        <v>0.70854374462343916</v>
      </c>
      <c r="BYL22" s="128">
        <f t="shared" si="171"/>
        <v>0.70844634075959612</v>
      </c>
      <c r="BYM22" s="128">
        <f t="shared" si="171"/>
        <v>0.70835977176597897</v>
      </c>
      <c r="BYN22" s="128">
        <f t="shared" si="171"/>
        <v>0.70828227370939212</v>
      </c>
      <c r="BYO22" s="128">
        <f t="shared" si="171"/>
        <v>0.7082135567941148</v>
      </c>
      <c r="BYP22" s="128">
        <f t="shared" si="171"/>
        <v>0.70815200142645174</v>
      </c>
      <c r="BYQ22" s="128">
        <f t="shared" si="171"/>
        <v>0.70809736175370142</v>
      </c>
      <c r="BYR22" s="128">
        <f t="shared" si="171"/>
        <v>0.70804861466193814</v>
      </c>
      <c r="BYS22" s="128">
        <f t="shared" si="171"/>
        <v>0.70800524751757643</v>
      </c>
      <c r="BYT22" s="128">
        <f t="shared" si="171"/>
        <v>0.70796693354486429</v>
      </c>
      <c r="BYU22" s="128">
        <f t="shared" si="171"/>
        <v>0.70793322601151076</v>
      </c>
      <c r="BYV22" s="128">
        <f t="shared" si="171"/>
        <v>0.70790303085679318</v>
      </c>
      <c r="BYW22" s="128">
        <f t="shared" si="171"/>
        <v>0.70787622218862978</v>
      </c>
      <c r="BYX22" s="128">
        <f t="shared" si="172"/>
        <v>0.70785250143218537</v>
      </c>
      <c r="BYY22" s="128">
        <f t="shared" si="172"/>
        <v>0.7078315190441995</v>
      </c>
      <c r="BYZ22" s="128">
        <f t="shared" si="172"/>
        <v>0.70781288359137917</v>
      </c>
      <c r="BZA22" s="128">
        <f t="shared" si="172"/>
        <v>0.70779654243435941</v>
      </c>
      <c r="BZB22" s="128">
        <f t="shared" si="172"/>
        <v>0.70778208309143986</v>
      </c>
      <c r="BZC22" s="128">
        <f t="shared" si="172"/>
        <v>0.70776928281239238</v>
      </c>
      <c r="BZD22" s="128">
        <f t="shared" si="172"/>
        <v>0.70775795101523609</v>
      </c>
      <c r="BZE22" s="128">
        <f t="shared" si="172"/>
        <v>0.70774821557686507</v>
      </c>
      <c r="BZF22" s="128">
        <f t="shared" si="172"/>
        <v>0.70773945890946099</v>
      </c>
      <c r="BZG22" s="128">
        <f t="shared" si="172"/>
        <v>0.70773166723346936</v>
      </c>
      <c r="BZH22" s="128">
        <f t="shared" si="172"/>
        <v>0.70772490238624941</v>
      </c>
      <c r="BZI22" s="128">
        <f t="shared" si="172"/>
        <v>0.70771902484060445</v>
      </c>
      <c r="BZJ22" s="128">
        <f t="shared" si="172"/>
        <v>0.7077138699538319</v>
      </c>
      <c r="BZK22" s="128">
        <f t="shared" si="172"/>
        <v>0.70770925300151921</v>
      </c>
      <c r="BZL22" s="128">
        <f t="shared" si="172"/>
        <v>0.70770511407626024</v>
      </c>
      <c r="BZM22" s="128">
        <f t="shared" si="172"/>
        <v>0.70770217852389616</v>
      </c>
      <c r="BZN22" s="128">
        <f t="shared" si="173"/>
        <v>0.70769555511380189</v>
      </c>
      <c r="BZO22" s="128">
        <f t="shared" si="63"/>
        <v>0.70767584946628337</v>
      </c>
      <c r="BZP22" s="163">
        <f t="shared" si="199"/>
        <v>151.28895440761818</v>
      </c>
      <c r="BZQ22" s="127">
        <f t="shared" si="199"/>
        <v>37.202224139161856</v>
      </c>
      <c r="BZR22" s="127">
        <f t="shared" si="199"/>
        <v>24.133534498035509</v>
      </c>
      <c r="BZS22" s="127">
        <f t="shared" si="199"/>
        <v>17.296768534826409</v>
      </c>
      <c r="BZT22" s="127">
        <f t="shared" si="199"/>
        <v>15.694800057279583</v>
      </c>
      <c r="BZU22" s="127">
        <f t="shared" si="199"/>
        <v>14.430181795095343</v>
      </c>
      <c r="BZV22" s="127">
        <f t="shared" si="199"/>
        <v>14.557345499776805</v>
      </c>
      <c r="BZW22" s="127">
        <f t="shared" si="199"/>
        <v>13.690820968668367</v>
      </c>
      <c r="BZX22" s="127">
        <f t="shared" si="199"/>
        <v>14.076677499147101</v>
      </c>
      <c r="BZY22" s="127">
        <f t="shared" si="199"/>
        <v>13.206486655022752</v>
      </c>
      <c r="BZZ22" s="127">
        <f t="shared" si="199"/>
        <v>14.033566508559357</v>
      </c>
      <c r="CAA22" s="127">
        <f t="shared" si="199"/>
        <v>12.898895112524833</v>
      </c>
      <c r="CAB22" s="127">
        <f t="shared" si="199"/>
        <v>13.810451217889263</v>
      </c>
      <c r="CAC22" s="127">
        <f t="shared" si="199"/>
        <v>12.803958654598874</v>
      </c>
      <c r="CAD22" s="127">
        <f t="shared" si="199"/>
        <v>13.67367491276581</v>
      </c>
      <c r="CAE22" s="127">
        <f t="shared" si="174"/>
        <v>12.472034449990769</v>
      </c>
      <c r="CAF22" s="127">
        <f t="shared" si="174"/>
        <v>13.608288633520498</v>
      </c>
      <c r="CAG22" s="127">
        <f t="shared" si="174"/>
        <v>12.497035767033784</v>
      </c>
      <c r="CAH22" s="127">
        <f t="shared" si="174"/>
        <v>13.290503113116303</v>
      </c>
      <c r="CAI22" s="127">
        <f t="shared" si="174"/>
        <v>12.230391465841084</v>
      </c>
      <c r="CAJ22" s="127">
        <f t="shared" si="174"/>
        <v>13.364835386966412</v>
      </c>
      <c r="CAK22" s="127">
        <f t="shared" si="174"/>
        <v>12.142268504942079</v>
      </c>
      <c r="CAL22" s="127">
        <f t="shared" si="174"/>
        <v>13.03685372070783</v>
      </c>
      <c r="CAM22" s="127">
        <f t="shared" si="174"/>
        <v>12.148718468000521</v>
      </c>
      <c r="CAN22" s="127">
        <f t="shared" si="174"/>
        <v>12.945942607379845</v>
      </c>
      <c r="CAO22" s="127">
        <f t="shared" si="174"/>
        <v>12.000701612231373</v>
      </c>
      <c r="CAP22" s="127">
        <f t="shared" si="174"/>
        <v>12.80130285949299</v>
      </c>
      <c r="CAQ22" s="127">
        <f t="shared" si="174"/>
        <v>11.944141666597069</v>
      </c>
      <c r="CAR22" s="127">
        <f t="shared" si="174"/>
        <v>12.59500469778453</v>
      </c>
      <c r="CAS22" s="127">
        <f t="shared" si="174"/>
        <v>11.715280903416144</v>
      </c>
      <c r="CAT22" s="127">
        <f t="shared" si="174"/>
        <v>12.481521381434728</v>
      </c>
      <c r="CAU22" s="127">
        <f t="shared" si="175"/>
        <v>11.546308930937879</v>
      </c>
      <c r="CAV22" s="127">
        <f t="shared" si="175"/>
        <v>12.089565041519121</v>
      </c>
      <c r="CAW22" s="127">
        <f t="shared" si="175"/>
        <v>11.28116278217238</v>
      </c>
      <c r="CAX22" s="127">
        <f t="shared" si="175"/>
        <v>11.877928090738544</v>
      </c>
      <c r="CAY22" s="127">
        <f t="shared" si="175"/>
        <v>11.005202414293294</v>
      </c>
      <c r="CAZ22" s="127">
        <f t="shared" si="175"/>
        <v>11.375426763334064</v>
      </c>
      <c r="CBA22" s="127">
        <f t="shared" si="175"/>
        <v>10.773602873529088</v>
      </c>
      <c r="CBB22" s="127">
        <f t="shared" si="175"/>
        <v>10.987336359295389</v>
      </c>
      <c r="CBC22" s="127">
        <f t="shared" si="175"/>
        <v>10.223379724189963</v>
      </c>
      <c r="CBD22" s="127">
        <f t="shared" si="175"/>
        <v>10.574607673750165</v>
      </c>
      <c r="CBE22" s="127">
        <f t="shared" si="175"/>
        <v>9.8765941660339962</v>
      </c>
      <c r="CBF22" s="127">
        <f t="shared" si="175"/>
        <v>9.9751823364206746</v>
      </c>
      <c r="CBG22" s="127">
        <f t="shared" si="175"/>
        <v>9.2640919415582808</v>
      </c>
      <c r="CBH22" s="127">
        <f t="shared" si="175"/>
        <v>9.411936451222461</v>
      </c>
      <c r="CBI22" s="127">
        <f t="shared" si="175"/>
        <v>8.6793810718425739</v>
      </c>
      <c r="CBJ22" s="127">
        <f t="shared" si="175"/>
        <v>8.635689923319223</v>
      </c>
      <c r="CBK22" s="127">
        <f t="shared" si="176"/>
        <v>8.0658464452536887</v>
      </c>
      <c r="CBL22" s="127">
        <f t="shared" si="176"/>
        <v>7.8684356235293311</v>
      </c>
      <c r="CBM22" s="127">
        <f t="shared" si="176"/>
        <v>7.2499470798884982</v>
      </c>
      <c r="CBN22" s="127">
        <f t="shared" si="176"/>
        <v>7.1138252088665679</v>
      </c>
      <c r="CBO22" s="127">
        <f t="shared" si="176"/>
        <v>6.5551356173505742</v>
      </c>
      <c r="CBP22" s="127">
        <f t="shared" si="176"/>
        <v>6.247692328635841</v>
      </c>
      <c r="CBQ22" s="127">
        <f t="shared" si="176"/>
        <v>5.7396634968010307</v>
      </c>
      <c r="CBR22" s="127">
        <f t="shared" si="176"/>
        <v>5.5316792908428658</v>
      </c>
      <c r="CBS22" s="127">
        <f t="shared" si="176"/>
        <v>4.9836579196122566</v>
      </c>
      <c r="CBT22" s="127">
        <f t="shared" si="176"/>
        <v>4.7200432701183006</v>
      </c>
      <c r="CBU22" s="127">
        <f t="shared" si="176"/>
        <v>4.3164253777572554</v>
      </c>
      <c r="CBV22" s="127">
        <f t="shared" si="176"/>
        <v>4.026784325920989</v>
      </c>
      <c r="CBW22" s="127">
        <f t="shared" si="176"/>
        <v>3.6426154799245443</v>
      </c>
      <c r="CBX22" s="127">
        <f t="shared" si="176"/>
        <v>3.3824742641796202</v>
      </c>
      <c r="CBY22" s="127">
        <f t="shared" si="176"/>
        <v>3.0745139258110732</v>
      </c>
      <c r="CBZ22" s="127">
        <f t="shared" si="176"/>
        <v>2.8252869308523398</v>
      </c>
      <c r="CCA22" s="127">
        <f t="shared" si="177"/>
        <v>2.3685260769386183</v>
      </c>
      <c r="CCB22" s="127">
        <f t="shared" si="68"/>
        <v>3.3334636347352427</v>
      </c>
      <c r="CCC22" s="163">
        <f t="shared" si="200"/>
        <v>44.3186252516252</v>
      </c>
      <c r="CCD22" s="127">
        <f t="shared" si="200"/>
        <v>12.465519419251899</v>
      </c>
      <c r="CCE22" s="127">
        <f t="shared" si="200"/>
        <v>7.871648078443223</v>
      </c>
      <c r="CCF22" s="127">
        <f t="shared" si="200"/>
        <v>5.854720530236472</v>
      </c>
      <c r="CCG22" s="127">
        <f t="shared" si="200"/>
        <v>5.4497240083808833</v>
      </c>
      <c r="CCH22" s="127">
        <f t="shared" si="200"/>
        <v>5.0451551521426321</v>
      </c>
      <c r="CCI22" s="127">
        <f t="shared" si="200"/>
        <v>5.0896003848433748</v>
      </c>
      <c r="CCJ22" s="127">
        <f t="shared" si="200"/>
        <v>4.7679622522180747</v>
      </c>
      <c r="CCK22" s="127">
        <f t="shared" si="200"/>
        <v>4.91780311988426</v>
      </c>
      <c r="CCL22" s="127">
        <f t="shared" si="200"/>
        <v>4.6026016644141627</v>
      </c>
      <c r="CCM22" s="127">
        <f t="shared" si="200"/>
        <v>4.8631970621757548</v>
      </c>
      <c r="CCN22" s="127">
        <f t="shared" si="200"/>
        <v>4.4859574329840477</v>
      </c>
      <c r="CCO22" s="127">
        <f t="shared" si="200"/>
        <v>4.7922956417680735</v>
      </c>
      <c r="CCP22" s="127">
        <f t="shared" si="200"/>
        <v>4.4217678959242219</v>
      </c>
      <c r="CCQ22" s="127">
        <f t="shared" si="200"/>
        <v>4.7326787683562896</v>
      </c>
      <c r="CCR22" s="127">
        <f t="shared" si="178"/>
        <v>4.3231673166612223</v>
      </c>
      <c r="CCS22" s="127">
        <f t="shared" si="178"/>
        <v>4.6975857064322657</v>
      </c>
      <c r="CCT22" s="127">
        <f t="shared" si="178"/>
        <v>4.301908186288415</v>
      </c>
      <c r="CCU22" s="127">
        <f t="shared" si="178"/>
        <v>4.6104154688618939</v>
      </c>
      <c r="CCV22" s="127">
        <f t="shared" si="178"/>
        <v>4.2329109364865571</v>
      </c>
      <c r="CCW22" s="127">
        <f t="shared" si="178"/>
        <v>4.5958103373927672</v>
      </c>
      <c r="CCX22" s="127">
        <f t="shared" si="178"/>
        <v>4.1931514997098622</v>
      </c>
      <c r="CCY22" s="127">
        <f t="shared" si="178"/>
        <v>4.5034497656873329</v>
      </c>
      <c r="CCZ22" s="127">
        <f t="shared" si="178"/>
        <v>4.1840887983569068</v>
      </c>
      <c r="CDA22" s="127">
        <f t="shared" si="178"/>
        <v>4.4644319714477128</v>
      </c>
      <c r="CDB22" s="127">
        <f t="shared" si="178"/>
        <v>4.1338059080855567</v>
      </c>
      <c r="CDC22" s="127">
        <f t="shared" si="178"/>
        <v>4.4216506338807555</v>
      </c>
      <c r="CDD22" s="127">
        <f t="shared" si="178"/>
        <v>4.1098645048894502</v>
      </c>
      <c r="CDE22" s="127">
        <f t="shared" si="178"/>
        <v>4.3473030977541667</v>
      </c>
      <c r="CDF22" s="127">
        <f t="shared" si="178"/>
        <v>4.0490909825487869</v>
      </c>
      <c r="CDG22" s="127">
        <f t="shared" si="178"/>
        <v>4.2989860150015833</v>
      </c>
      <c r="CDH22" s="127">
        <f t="shared" si="179"/>
        <v>3.9929360013181467</v>
      </c>
      <c r="CDI22" s="127">
        <f t="shared" si="179"/>
        <v>4.1916254619117748</v>
      </c>
      <c r="CDJ22" s="127">
        <f t="shared" si="179"/>
        <v>3.9163246552431024</v>
      </c>
      <c r="CDK22" s="127">
        <f t="shared" si="179"/>
        <v>4.1125414580595283</v>
      </c>
      <c r="CDL22" s="127">
        <f t="shared" si="179"/>
        <v>3.8332777501238295</v>
      </c>
      <c r="CDM22" s="127">
        <f t="shared" si="179"/>
        <v>3.9737207537676444</v>
      </c>
      <c r="CDN22" s="127">
        <f t="shared" si="179"/>
        <v>3.7467574095714928</v>
      </c>
      <c r="CDO22" s="127">
        <f t="shared" si="179"/>
        <v>3.8473421507431</v>
      </c>
      <c r="CDP22" s="127">
        <f t="shared" si="179"/>
        <v>3.5967732429449089</v>
      </c>
      <c r="CDQ22" s="127">
        <f t="shared" si="179"/>
        <v>3.704152704817723</v>
      </c>
      <c r="CDR22" s="127">
        <f t="shared" si="179"/>
        <v>3.4688937890701039</v>
      </c>
      <c r="CDS22" s="127">
        <f t="shared" si="179"/>
        <v>3.5210820596084988</v>
      </c>
      <c r="CDT22" s="127">
        <f t="shared" si="179"/>
        <v>3.2814634891472125</v>
      </c>
      <c r="CDU22" s="127">
        <f t="shared" si="179"/>
        <v>3.329929591367502</v>
      </c>
      <c r="CDV22" s="127">
        <f t="shared" si="179"/>
        <v>3.0888835522897482</v>
      </c>
      <c r="CDW22" s="127">
        <f t="shared" si="179"/>
        <v>3.0844499775239598</v>
      </c>
      <c r="CDX22" s="127">
        <f t="shared" si="180"/>
        <v>2.8813439349083634</v>
      </c>
      <c r="CDY22" s="127">
        <f t="shared" si="180"/>
        <v>2.832683526434602</v>
      </c>
      <c r="CDZ22" s="127">
        <f t="shared" si="180"/>
        <v>2.6219094577087096</v>
      </c>
      <c r="CEA22" s="127">
        <f t="shared" si="180"/>
        <v>2.5780481307004872</v>
      </c>
      <c r="CEB22" s="127">
        <f t="shared" si="180"/>
        <v>2.3800960210925131</v>
      </c>
      <c r="CEC22" s="127">
        <f t="shared" si="180"/>
        <v>2.2924062811651127</v>
      </c>
      <c r="CED22" s="127">
        <f t="shared" si="180"/>
        <v>2.1098079367822993</v>
      </c>
      <c r="CEE22" s="127">
        <f t="shared" si="180"/>
        <v>2.0351402992586523</v>
      </c>
      <c r="CEF22" s="127">
        <f t="shared" si="180"/>
        <v>1.8494150680389616</v>
      </c>
      <c r="CEG22" s="127">
        <f t="shared" si="180"/>
        <v>1.7571599181701898</v>
      </c>
      <c r="CEH22" s="127">
        <f t="shared" si="180"/>
        <v>1.6051215148001294</v>
      </c>
      <c r="CEI22" s="127">
        <f t="shared" si="180"/>
        <v>1.5060014694976624</v>
      </c>
      <c r="CEJ22" s="127">
        <f t="shared" si="180"/>
        <v>1.3694855810838038</v>
      </c>
      <c r="CEK22" s="127">
        <f t="shared" si="180"/>
        <v>1.2729033160966923</v>
      </c>
      <c r="CEL22" s="127">
        <f t="shared" si="180"/>
        <v>1.1557773830514195</v>
      </c>
      <c r="CEM22" s="127">
        <f t="shared" si="180"/>
        <v>1.0744584966508608</v>
      </c>
      <c r="CEN22" s="127">
        <f t="shared" si="181"/>
        <v>0.87784410439540839</v>
      </c>
      <c r="CEO22" s="127">
        <f t="shared" si="73"/>
        <v>0.88336737428073153</v>
      </c>
      <c r="CEP22" s="163">
        <f t="shared" si="201"/>
        <v>607.50763016158385</v>
      </c>
      <c r="CEQ22" s="127">
        <f t="shared" si="201"/>
        <v>266.51076077830993</v>
      </c>
      <c r="CER22" s="127">
        <f t="shared" si="201"/>
        <v>226.63346236181673</v>
      </c>
      <c r="CES22" s="127">
        <f t="shared" si="201"/>
        <v>203.59997483910166</v>
      </c>
      <c r="CET22" s="127">
        <f t="shared" si="201"/>
        <v>188.87358173532428</v>
      </c>
      <c r="CEU22" s="127">
        <f t="shared" si="201"/>
        <v>181.01192297960759</v>
      </c>
      <c r="CEV22" s="127">
        <f t="shared" si="201"/>
        <v>174.5208954756859</v>
      </c>
      <c r="CEW22" s="127">
        <f t="shared" si="201"/>
        <v>169.96786892169337</v>
      </c>
      <c r="CEX22" s="127">
        <f t="shared" si="201"/>
        <v>164.26940754340811</v>
      </c>
      <c r="CEY22" s="127">
        <f t="shared" si="201"/>
        <v>160.85303676986405</v>
      </c>
      <c r="CEZ22" s="127">
        <f t="shared" si="201"/>
        <v>157.737409306469</v>
      </c>
      <c r="CFA22" s="127">
        <f t="shared" si="201"/>
        <v>154.25357827333556</v>
      </c>
      <c r="CFB22" s="127">
        <f t="shared" si="201"/>
        <v>151.63572654293461</v>
      </c>
      <c r="CFC22" s="127">
        <f t="shared" si="201"/>
        <v>149.96464407992579</v>
      </c>
      <c r="CFD22" s="127">
        <f t="shared" si="201"/>
        <v>147.73953382896215</v>
      </c>
      <c r="CFE22" s="127">
        <f t="shared" si="182"/>
        <v>145.67167796521284</v>
      </c>
      <c r="CFF22" s="127">
        <f t="shared" si="182"/>
        <v>144.98221391546122</v>
      </c>
      <c r="CFG22" s="127">
        <f t="shared" si="182"/>
        <v>144.06000086110086</v>
      </c>
      <c r="CFH22" s="127">
        <f t="shared" si="182"/>
        <v>141.95051496485274</v>
      </c>
      <c r="CFI22" s="127">
        <f t="shared" si="182"/>
        <v>141.40225404521328</v>
      </c>
      <c r="CFJ22" s="127">
        <f t="shared" si="182"/>
        <v>141.81112865947901</v>
      </c>
      <c r="CFK22" s="127">
        <f t="shared" si="182"/>
        <v>140.22915503610025</v>
      </c>
      <c r="CFL22" s="127">
        <f t="shared" si="182"/>
        <v>139.91935637316519</v>
      </c>
      <c r="CFM22" s="127">
        <f t="shared" si="182"/>
        <v>140.17692609863937</v>
      </c>
      <c r="CFN22" s="127">
        <f t="shared" si="182"/>
        <v>139.69133064152047</v>
      </c>
      <c r="CFO22" s="127">
        <f t="shared" si="182"/>
        <v>139.43390275612168</v>
      </c>
      <c r="CFP22" s="127">
        <f t="shared" si="182"/>
        <v>139.23094744511761</v>
      </c>
      <c r="CFQ22" s="127">
        <f t="shared" si="182"/>
        <v>139.60779883183665</v>
      </c>
      <c r="CFR22" s="127">
        <f t="shared" si="182"/>
        <v>138.84765550290035</v>
      </c>
      <c r="CFS22" s="127">
        <f t="shared" si="182"/>
        <v>138.73656417390072</v>
      </c>
      <c r="CFT22" s="127">
        <f t="shared" si="182"/>
        <v>139.39559074309344</v>
      </c>
      <c r="CFU22" s="127">
        <f t="shared" si="183"/>
        <v>139.17279974478754</v>
      </c>
      <c r="CFV22" s="127">
        <f t="shared" si="183"/>
        <v>138.78667041195132</v>
      </c>
      <c r="CFW22" s="127">
        <f t="shared" si="183"/>
        <v>138.97899076150978</v>
      </c>
      <c r="CFX22" s="127">
        <f t="shared" si="183"/>
        <v>139.58767435371877</v>
      </c>
      <c r="CFY22" s="127">
        <f t="shared" si="183"/>
        <v>138.94088261603633</v>
      </c>
      <c r="CFZ22" s="127">
        <f t="shared" si="183"/>
        <v>139.07156154848565</v>
      </c>
      <c r="CGA22" s="127">
        <f t="shared" si="183"/>
        <v>140.0313185819727</v>
      </c>
      <c r="CGB22" s="127">
        <f t="shared" si="183"/>
        <v>139.60903821617413</v>
      </c>
      <c r="CGC22" s="127">
        <f t="shared" si="183"/>
        <v>139.50172326519871</v>
      </c>
      <c r="CGD22" s="127">
        <f t="shared" si="183"/>
        <v>140.61575218496006</v>
      </c>
      <c r="CGE22" s="127">
        <f t="shared" si="183"/>
        <v>140.87114572013445</v>
      </c>
      <c r="CGF22" s="127">
        <f t="shared" si="183"/>
        <v>140.83711298340612</v>
      </c>
      <c r="CGG22" s="127">
        <f t="shared" si="183"/>
        <v>140.85665694298925</v>
      </c>
      <c r="CGH22" s="127">
        <f t="shared" si="183"/>
        <v>141.67922676041812</v>
      </c>
      <c r="CGI22" s="127">
        <f t="shared" si="183"/>
        <v>141.57792696172939</v>
      </c>
      <c r="CGJ22" s="127">
        <f t="shared" si="183"/>
        <v>141.73620211021344</v>
      </c>
      <c r="CGK22" s="127">
        <f t="shared" si="184"/>
        <v>142.49546041082337</v>
      </c>
      <c r="CGL22" s="127">
        <f t="shared" si="184"/>
        <v>141.99756031623158</v>
      </c>
      <c r="CGM22" s="127">
        <f t="shared" si="184"/>
        <v>142.1354572523494</v>
      </c>
      <c r="CGN22" s="127">
        <f t="shared" si="184"/>
        <v>142.83855345900312</v>
      </c>
      <c r="CGO22" s="127">
        <f t="shared" si="184"/>
        <v>143.44097268432262</v>
      </c>
      <c r="CGP22" s="127">
        <f t="shared" si="184"/>
        <v>142.61944718316568</v>
      </c>
      <c r="CGQ22" s="127">
        <f t="shared" si="184"/>
        <v>143.25561245908668</v>
      </c>
      <c r="CGR22" s="127">
        <f t="shared" si="184"/>
        <v>144.19217003125826</v>
      </c>
      <c r="CGS22" s="127">
        <f t="shared" si="184"/>
        <v>143.70940908688192</v>
      </c>
      <c r="CGT22" s="127">
        <f t="shared" si="184"/>
        <v>144.14542317551491</v>
      </c>
      <c r="CGU22" s="127">
        <f t="shared" si="184"/>
        <v>144.84769522272532</v>
      </c>
      <c r="CGV22" s="127">
        <f t="shared" si="184"/>
        <v>145.23081356707718</v>
      </c>
      <c r="CGW22" s="127">
        <f t="shared" si="184"/>
        <v>145.22136019142272</v>
      </c>
      <c r="CGX22" s="127">
        <f t="shared" si="184"/>
        <v>145.8525613784374</v>
      </c>
      <c r="CGY22" s="127">
        <f t="shared" si="184"/>
        <v>146.61771459505817</v>
      </c>
      <c r="CGZ22" s="127">
        <f t="shared" si="184"/>
        <v>146.4852672960759</v>
      </c>
      <c r="CHA22" s="127">
        <f t="shared" si="185"/>
        <v>142.88575541411927</v>
      </c>
      <c r="CHB22" s="127">
        <f t="shared" si="78"/>
        <v>273.41715092660723</v>
      </c>
    </row>
    <row r="23" spans="1:2238" ht="15.75" thickTop="1" x14ac:dyDescent="0.25">
      <c r="A23" s="267"/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394"/>
      <c r="AK23" s="394"/>
      <c r="AL23" s="267"/>
      <c r="AM23" s="267"/>
      <c r="AN23" s="267"/>
      <c r="AO23" s="267"/>
      <c r="AP23" s="267"/>
      <c r="AQ23" s="267"/>
      <c r="AR23" s="267"/>
      <c r="AS23" s="267"/>
      <c r="AT23" s="267"/>
      <c r="AU23" s="267"/>
      <c r="AV23" s="267"/>
      <c r="AW23" s="267"/>
      <c r="AX23" s="267"/>
      <c r="AY23" s="267"/>
      <c r="AZ23" s="267"/>
      <c r="BA23" s="267"/>
      <c r="BB23" s="267"/>
      <c r="BC23" s="267"/>
      <c r="BD23" s="267"/>
      <c r="BE23" s="267"/>
      <c r="BF23" s="267"/>
      <c r="BG23" s="267"/>
      <c r="BH23" s="267"/>
      <c r="BI23" s="267"/>
      <c r="BJ23" s="267"/>
      <c r="BK23" s="267"/>
      <c r="BL23" s="267"/>
      <c r="BM23" s="267"/>
      <c r="BN23" s="267"/>
      <c r="BO23" s="267"/>
      <c r="BP23" s="267"/>
      <c r="BQ23" s="267"/>
      <c r="BR23" s="267"/>
      <c r="BS23" s="267"/>
      <c r="BT23" s="267"/>
      <c r="BU23" s="267"/>
      <c r="BV23" s="267"/>
      <c r="BW23" s="267"/>
      <c r="BX23" s="267"/>
      <c r="BY23" s="267"/>
      <c r="BZ23" s="267"/>
      <c r="CA23" s="267"/>
      <c r="CB23" s="267"/>
      <c r="CC23" s="267"/>
      <c r="CD23" s="267"/>
      <c r="CE23" s="267"/>
      <c r="CF23" s="267"/>
      <c r="CG23" s="267"/>
      <c r="CH23" s="267"/>
      <c r="CI23" s="267"/>
      <c r="CJ23" s="267"/>
      <c r="CK23" s="267"/>
      <c r="CL23" s="267"/>
      <c r="CM23" s="267"/>
      <c r="CN23" s="267"/>
      <c r="CO23" s="267"/>
      <c r="CP23" s="267"/>
      <c r="CQ23" s="267"/>
      <c r="CR23" s="267"/>
      <c r="CS23" s="267"/>
      <c r="CT23" s="267"/>
      <c r="CU23" s="267"/>
      <c r="CV23" s="267"/>
      <c r="CW23" s="267"/>
      <c r="CX23" s="267"/>
      <c r="CY23" s="267"/>
      <c r="CZ23" s="267"/>
      <c r="DA23" s="267"/>
      <c r="DB23" s="267"/>
      <c r="DC23" s="267"/>
      <c r="DD23" s="267"/>
      <c r="DE23" s="267"/>
      <c r="DF23" s="267"/>
      <c r="DG23" s="267"/>
      <c r="DH23" s="267"/>
      <c r="DI23" s="267"/>
      <c r="DJ23" s="267"/>
      <c r="DK23" s="267"/>
      <c r="DL23" s="267"/>
      <c r="DM23" s="267"/>
      <c r="DN23" s="267"/>
      <c r="DO23" s="267"/>
      <c r="DP23" s="267"/>
      <c r="DQ23" s="267"/>
      <c r="DR23" s="267"/>
      <c r="DS23" s="267"/>
      <c r="DT23" s="267"/>
      <c r="DU23" s="267"/>
      <c r="DV23" s="267"/>
      <c r="DW23" s="267"/>
      <c r="DX23" s="267"/>
      <c r="DY23" s="267"/>
      <c r="DZ23" s="267"/>
      <c r="EA23" s="267"/>
      <c r="EB23" s="267"/>
      <c r="EC23" s="267"/>
      <c r="ED23" s="267"/>
      <c r="EE23" s="267"/>
      <c r="EF23" s="267"/>
      <c r="EG23" s="267"/>
      <c r="EH23" s="267"/>
      <c r="EI23" s="267"/>
      <c r="EJ23" s="267"/>
      <c r="EK23" s="267"/>
      <c r="EL23" s="267"/>
      <c r="EM23" s="267"/>
      <c r="EN23" s="267"/>
      <c r="EO23" s="267"/>
      <c r="EP23" s="267"/>
      <c r="EQ23" s="267"/>
      <c r="ER23" s="267"/>
      <c r="ES23" s="267"/>
      <c r="ET23" s="267"/>
      <c r="EU23" s="267"/>
      <c r="EV23" s="267"/>
      <c r="EW23" s="267"/>
      <c r="EX23" s="267"/>
      <c r="EY23" s="267"/>
      <c r="EZ23" s="267"/>
      <c r="FA23" s="267"/>
      <c r="FB23" s="267"/>
      <c r="FC23" s="267"/>
      <c r="FD23" s="267"/>
      <c r="FE23" s="267"/>
      <c r="FF23" s="267"/>
      <c r="FG23" s="267"/>
      <c r="FH23" s="267"/>
      <c r="FI23" s="267"/>
      <c r="FJ23" s="267"/>
      <c r="FK23" s="267"/>
      <c r="FL23" s="267"/>
      <c r="FM23" s="267"/>
      <c r="FN23" s="267"/>
      <c r="FO23" s="267"/>
      <c r="FP23" s="267"/>
      <c r="FQ23" s="267"/>
      <c r="FR23" s="267"/>
      <c r="FS23" s="267"/>
      <c r="FT23" s="267"/>
      <c r="FU23" s="267"/>
      <c r="FV23" s="267"/>
      <c r="FW23" s="267"/>
      <c r="FX23" s="267"/>
      <c r="FY23" s="267"/>
      <c r="FZ23" s="267"/>
      <c r="GA23" s="267"/>
      <c r="GB23" s="267"/>
      <c r="GC23" s="267"/>
      <c r="GD23" s="267"/>
      <c r="GE23" s="267"/>
      <c r="GF23" s="267"/>
      <c r="GG23" s="267"/>
      <c r="GH23" s="267"/>
      <c r="GI23" s="267"/>
      <c r="GJ23" s="267"/>
      <c r="GK23" s="267"/>
      <c r="GL23" s="267"/>
      <c r="GM23" s="267"/>
      <c r="GN23" s="267"/>
      <c r="GO23" s="267"/>
      <c r="GP23" s="267"/>
      <c r="GQ23" s="267"/>
      <c r="GR23" s="267"/>
      <c r="GS23" s="267"/>
      <c r="GT23" s="267"/>
      <c r="GU23" s="267"/>
      <c r="GV23" s="267"/>
      <c r="GW23" s="267"/>
      <c r="GX23" s="267"/>
      <c r="GY23" s="267"/>
      <c r="GZ23" s="267"/>
      <c r="HA23" s="267"/>
      <c r="HB23" s="267"/>
      <c r="HC23" s="267"/>
      <c r="HD23" s="267"/>
      <c r="HE23" s="267"/>
      <c r="HF23" s="267"/>
      <c r="HG23" s="267"/>
      <c r="HH23" s="267"/>
      <c r="HI23" s="267"/>
      <c r="HJ23" s="267"/>
      <c r="HK23" s="267"/>
      <c r="HL23" s="267"/>
      <c r="HM23" s="267"/>
      <c r="HN23" s="267"/>
      <c r="HO23" s="267"/>
      <c r="HP23" s="267"/>
      <c r="HQ23" s="267"/>
      <c r="HR23" s="267"/>
      <c r="HS23" s="267"/>
      <c r="HT23" s="267"/>
      <c r="HU23" s="267"/>
      <c r="HV23" s="267"/>
      <c r="HW23" s="267"/>
      <c r="HX23" s="267"/>
      <c r="HY23" s="267"/>
      <c r="HZ23" s="267"/>
      <c r="IA23" s="267"/>
      <c r="IB23" s="267"/>
      <c r="IC23" s="267"/>
      <c r="ID23" s="267"/>
      <c r="IE23" s="267"/>
      <c r="IF23" s="267"/>
      <c r="IG23" s="267"/>
      <c r="IH23" s="267"/>
      <c r="II23" s="267"/>
      <c r="IJ23" s="267"/>
      <c r="IK23" s="267"/>
      <c r="IL23" s="267"/>
      <c r="IM23" s="267"/>
      <c r="IN23" s="267"/>
      <c r="IO23" s="267"/>
      <c r="IP23" s="267"/>
      <c r="IQ23" s="267"/>
      <c r="IR23" s="267"/>
      <c r="IS23" s="267"/>
      <c r="IT23" s="267"/>
      <c r="IU23" s="267"/>
      <c r="IV23" s="267"/>
      <c r="IW23" s="267"/>
      <c r="IX23" s="267"/>
      <c r="IY23" s="267"/>
      <c r="IZ23" s="267"/>
      <c r="JA23" s="267"/>
      <c r="JB23" s="267"/>
      <c r="JC23" s="267"/>
      <c r="JD23" s="267"/>
      <c r="JE23" s="267"/>
      <c r="JF23" s="267"/>
      <c r="JG23" s="267"/>
      <c r="JH23" s="267"/>
      <c r="JI23" s="267"/>
      <c r="JJ23" s="267"/>
      <c r="JK23" s="267"/>
      <c r="JL23" s="267"/>
      <c r="JM23" s="267"/>
      <c r="JN23" s="267"/>
      <c r="JO23" s="267"/>
      <c r="JP23" s="267"/>
      <c r="JQ23" s="267"/>
      <c r="JR23" s="267"/>
      <c r="JS23" s="267"/>
      <c r="JT23" s="267"/>
      <c r="JU23" s="267"/>
      <c r="JV23" s="267"/>
      <c r="JW23" s="267"/>
      <c r="JX23" s="267"/>
      <c r="JY23" s="267"/>
      <c r="JZ23" s="267"/>
      <c r="KA23" s="267"/>
      <c r="KB23" s="267"/>
      <c r="KC23" s="267"/>
      <c r="KD23" s="267"/>
      <c r="KE23" s="267"/>
      <c r="KF23" s="267"/>
      <c r="KG23" s="267"/>
      <c r="KH23" s="267"/>
      <c r="KI23" s="267"/>
      <c r="KJ23" s="267"/>
      <c r="KK23" s="267"/>
      <c r="KL23" s="267"/>
      <c r="KM23" s="267"/>
      <c r="KN23" s="267"/>
      <c r="KO23" s="267"/>
      <c r="KP23" s="267"/>
      <c r="KQ23" s="267"/>
      <c r="KR23" s="267"/>
      <c r="KS23" s="267"/>
      <c r="KT23" s="267"/>
      <c r="KU23" s="267"/>
      <c r="KV23" s="267"/>
      <c r="KW23" s="267"/>
      <c r="KX23" s="267"/>
      <c r="KY23" s="267"/>
      <c r="KZ23" s="267"/>
      <c r="LA23" s="267"/>
      <c r="LB23" s="267"/>
      <c r="LC23" s="267"/>
      <c r="LD23" s="267"/>
      <c r="LE23" s="267"/>
      <c r="LF23" s="267"/>
      <c r="LG23" s="267"/>
      <c r="LH23" s="267"/>
      <c r="LI23" s="267"/>
      <c r="LJ23" s="267"/>
      <c r="LK23" s="267"/>
      <c r="LL23" s="267"/>
      <c r="LM23" s="267"/>
      <c r="LN23" s="267"/>
      <c r="LO23" s="267"/>
      <c r="LP23" s="267"/>
      <c r="LQ23" s="267"/>
      <c r="LR23" s="267"/>
      <c r="LS23" s="267"/>
      <c r="LT23" s="267"/>
      <c r="LU23" s="267"/>
      <c r="LV23" s="267"/>
      <c r="LW23" s="267"/>
      <c r="LX23" s="267"/>
      <c r="LY23" s="267"/>
      <c r="LZ23" s="267"/>
      <c r="MA23" s="267"/>
      <c r="MB23" s="267"/>
      <c r="MC23" s="267"/>
      <c r="MD23" s="267"/>
      <c r="ME23" s="267"/>
      <c r="MF23" s="267"/>
      <c r="MG23" s="267"/>
      <c r="MH23" s="267"/>
      <c r="MI23" s="267"/>
      <c r="MJ23" s="267"/>
      <c r="MK23" s="267"/>
      <c r="ML23" s="267"/>
      <c r="MM23" s="267"/>
      <c r="MN23" s="267"/>
      <c r="MO23" s="267"/>
      <c r="MP23" s="267"/>
      <c r="MQ23" s="267"/>
      <c r="MR23" s="267"/>
      <c r="MS23" s="267"/>
      <c r="MT23" s="267"/>
      <c r="MU23" s="267"/>
      <c r="MV23" s="267"/>
      <c r="MW23" s="267"/>
      <c r="MX23" s="267"/>
      <c r="MY23" s="267"/>
      <c r="MZ23" s="267"/>
      <c r="NA23" s="267"/>
      <c r="NB23" s="267"/>
      <c r="NC23" s="267"/>
      <c r="ND23" s="267"/>
      <c r="NE23" s="267"/>
      <c r="NF23" s="267"/>
      <c r="NG23" s="267"/>
      <c r="NH23" s="267"/>
      <c r="NI23" s="267"/>
      <c r="NJ23" s="267"/>
      <c r="NK23" s="267"/>
      <c r="NL23" s="267"/>
      <c r="NM23" s="267"/>
      <c r="NN23" s="267"/>
      <c r="NO23" s="267"/>
      <c r="NP23" s="267"/>
      <c r="NQ23" s="267"/>
      <c r="NR23" s="267"/>
      <c r="NS23" s="267"/>
      <c r="NT23" s="267"/>
      <c r="NU23" s="267"/>
      <c r="NV23" s="267"/>
      <c r="NW23" s="267"/>
      <c r="NX23" s="267"/>
      <c r="NY23" s="267"/>
      <c r="NZ23" s="267"/>
      <c r="OA23" s="267"/>
      <c r="OB23" s="267"/>
      <c r="OC23" s="267"/>
      <c r="OD23" s="267"/>
      <c r="OE23" s="267"/>
      <c r="OF23" s="267"/>
      <c r="OG23" s="267"/>
      <c r="OH23" s="267"/>
      <c r="OI23" s="267"/>
      <c r="OJ23" s="267"/>
      <c r="OK23" s="267"/>
      <c r="OL23" s="267"/>
      <c r="OM23" s="267"/>
      <c r="ON23" s="267"/>
      <c r="OO23" s="267"/>
      <c r="OP23" s="267"/>
      <c r="OQ23" s="267"/>
      <c r="OR23" s="267"/>
      <c r="OS23" s="267"/>
      <c r="OT23" s="267"/>
      <c r="OU23" s="267"/>
      <c r="OV23" s="267"/>
      <c r="OW23" s="267"/>
      <c r="OX23" s="267"/>
      <c r="OY23" s="267"/>
      <c r="OZ23" s="267"/>
      <c r="PA23" s="267"/>
      <c r="PB23" s="267"/>
      <c r="PC23" s="267"/>
      <c r="PD23" s="267"/>
      <c r="PE23" s="267"/>
      <c r="PF23" s="267"/>
      <c r="PG23" s="267"/>
      <c r="PH23" s="267"/>
      <c r="PI23" s="267"/>
      <c r="PJ23" s="267"/>
      <c r="PK23" s="267"/>
      <c r="PL23" s="267"/>
      <c r="PM23" s="267"/>
      <c r="PN23" s="267"/>
      <c r="PO23" s="267"/>
      <c r="PP23" s="267"/>
      <c r="PQ23" s="267"/>
      <c r="PR23" s="267"/>
      <c r="PS23" s="267"/>
      <c r="PT23" s="267"/>
      <c r="PU23" s="267"/>
      <c r="PV23" s="267"/>
      <c r="PW23" s="267"/>
      <c r="PX23" s="267"/>
      <c r="PY23" s="267"/>
      <c r="PZ23" s="267"/>
      <c r="QA23" s="267"/>
      <c r="QB23" s="267"/>
      <c r="QC23" s="267"/>
      <c r="QD23" s="267"/>
      <c r="QE23" s="267"/>
      <c r="QF23" s="267"/>
      <c r="QG23" s="267"/>
      <c r="QH23" s="267"/>
      <c r="QI23" s="267"/>
      <c r="QJ23" s="267"/>
      <c r="QK23" s="267"/>
      <c r="QL23" s="267"/>
      <c r="QM23" s="267"/>
      <c r="QN23" s="267"/>
      <c r="QO23" s="267"/>
      <c r="QP23" s="267"/>
      <c r="QQ23" s="267"/>
      <c r="QR23" s="267"/>
      <c r="QS23" s="267"/>
      <c r="QT23" s="267"/>
      <c r="QU23" s="267"/>
      <c r="QV23" s="267"/>
      <c r="QW23" s="267"/>
      <c r="QX23" s="267"/>
      <c r="QY23" s="267"/>
      <c r="QZ23" s="267"/>
      <c r="RA23" s="267"/>
      <c r="RB23" s="267"/>
      <c r="RC23" s="267"/>
      <c r="RD23" s="267"/>
      <c r="RE23" s="267"/>
      <c r="RF23" s="267"/>
      <c r="RG23" s="267"/>
      <c r="RH23" s="267"/>
      <c r="RI23" s="267"/>
      <c r="RJ23" s="267"/>
      <c r="RK23" s="267"/>
      <c r="RL23" s="267"/>
      <c r="RM23" s="267"/>
      <c r="RN23" s="267"/>
      <c r="RO23" s="267"/>
      <c r="RP23" s="267"/>
      <c r="RQ23" s="267"/>
      <c r="RR23" s="267"/>
      <c r="RS23" s="267"/>
      <c r="RT23" s="267"/>
      <c r="RU23" s="267"/>
      <c r="RV23" s="267"/>
      <c r="RW23" s="267"/>
      <c r="RX23" s="267"/>
      <c r="RY23" s="267"/>
      <c r="RZ23" s="267"/>
      <c r="SA23" s="267"/>
      <c r="SB23" s="267"/>
      <c r="SC23" s="267"/>
      <c r="SD23" s="267"/>
      <c r="SE23" s="267"/>
      <c r="SF23" s="267"/>
      <c r="SG23" s="267"/>
      <c r="SH23" s="267"/>
      <c r="SI23" s="267"/>
      <c r="SJ23" s="267"/>
      <c r="SK23" s="267"/>
      <c r="SL23" s="267"/>
      <c r="SM23" s="267"/>
      <c r="SN23" s="267"/>
      <c r="SO23" s="267"/>
      <c r="SP23" s="267"/>
      <c r="SQ23" s="267"/>
      <c r="SR23" s="267"/>
      <c r="SS23" s="344">
        <f>SUM(SS5:VE5)</f>
        <v>5.4296191499999993E-4</v>
      </c>
      <c r="ST23" s="267"/>
      <c r="SU23" s="267"/>
      <c r="SV23" s="267"/>
      <c r="SW23" s="267"/>
      <c r="SX23" s="267"/>
      <c r="SY23" s="267"/>
      <c r="SZ23" s="267"/>
      <c r="TA23" s="267"/>
      <c r="TB23" s="267"/>
      <c r="TC23" s="267"/>
      <c r="TD23" s="267"/>
      <c r="TE23" s="267"/>
      <c r="TF23" s="267"/>
      <c r="TG23" s="267"/>
      <c r="TH23" s="267"/>
      <c r="TI23" s="267"/>
      <c r="TJ23" s="267"/>
      <c r="TK23" s="267"/>
      <c r="TL23" s="267"/>
      <c r="TM23" s="267"/>
      <c r="TN23" s="267"/>
      <c r="TO23" s="267"/>
      <c r="TP23" s="267"/>
      <c r="TQ23" s="267"/>
      <c r="TR23" s="267"/>
      <c r="TS23" s="267"/>
      <c r="TT23" s="267"/>
      <c r="TU23" s="267"/>
      <c r="TV23" s="267"/>
      <c r="TW23" s="267"/>
      <c r="TX23" s="267"/>
      <c r="TY23" s="267"/>
      <c r="TZ23" s="267"/>
      <c r="UA23" s="267"/>
      <c r="UB23" s="267"/>
      <c r="UC23" s="267"/>
      <c r="UD23" s="267"/>
      <c r="UE23" s="267"/>
      <c r="UF23" s="267"/>
      <c r="UG23" s="267"/>
      <c r="UH23" s="267"/>
      <c r="UI23" s="267"/>
      <c r="UJ23" s="267"/>
      <c r="UK23" s="267"/>
      <c r="UL23" s="267"/>
      <c r="UM23" s="267"/>
      <c r="UN23" s="267"/>
      <c r="UO23" s="267"/>
      <c r="UP23" s="267"/>
      <c r="UQ23" s="267"/>
      <c r="UR23" s="267"/>
      <c r="US23" s="267"/>
      <c r="UT23" s="267"/>
      <c r="UU23" s="267"/>
      <c r="UV23" s="267"/>
      <c r="UW23" s="267"/>
      <c r="UX23" s="267"/>
      <c r="UY23" s="267"/>
      <c r="UZ23" s="267"/>
      <c r="VA23" s="267"/>
      <c r="VB23" s="267"/>
      <c r="VC23" s="267"/>
      <c r="VD23" s="267"/>
      <c r="VE23" s="267"/>
      <c r="VF23" s="267"/>
      <c r="VG23" s="267"/>
      <c r="VH23" s="267"/>
      <c r="VI23" s="267"/>
      <c r="VJ23" s="267"/>
      <c r="VK23" s="267"/>
      <c r="VL23" s="267"/>
      <c r="VM23" s="267"/>
      <c r="VN23" s="267"/>
      <c r="VO23" s="267"/>
      <c r="VP23" s="267"/>
      <c r="VQ23" s="267"/>
      <c r="VR23" s="267"/>
      <c r="VS23" s="267"/>
      <c r="VT23" s="267"/>
      <c r="VU23" s="267"/>
      <c r="VV23" s="267"/>
      <c r="VW23" s="267"/>
      <c r="VX23" s="267"/>
      <c r="VY23" s="267"/>
      <c r="VZ23" s="267"/>
      <c r="WA23" s="267"/>
      <c r="WB23" s="267"/>
      <c r="WC23" s="267"/>
      <c r="WD23" s="267"/>
      <c r="WE23" s="267"/>
      <c r="WF23" s="267"/>
      <c r="WG23" s="267"/>
      <c r="WH23" s="267"/>
      <c r="WI23" s="267"/>
      <c r="WJ23" s="267"/>
      <c r="WK23" s="267"/>
      <c r="WL23" s="267"/>
      <c r="WM23" s="267"/>
      <c r="WN23" s="267"/>
      <c r="WO23" s="267"/>
      <c r="WP23" s="267"/>
      <c r="WQ23" s="267"/>
      <c r="WR23" s="267"/>
      <c r="WS23" s="267"/>
      <c r="WT23" s="267"/>
      <c r="WU23" s="267"/>
      <c r="WV23" s="267"/>
      <c r="WW23" s="267"/>
      <c r="WX23" s="267"/>
      <c r="WY23" s="267"/>
      <c r="WZ23" s="267"/>
      <c r="XA23" s="267"/>
      <c r="XB23" s="267"/>
      <c r="XC23" s="267"/>
      <c r="XD23" s="267"/>
      <c r="XE23" s="267"/>
      <c r="XF23" s="267"/>
      <c r="XG23" s="267"/>
      <c r="XH23" s="267"/>
      <c r="XI23" s="267"/>
      <c r="XJ23" s="267"/>
      <c r="XK23" s="267"/>
      <c r="XL23" s="267"/>
      <c r="XM23" s="267"/>
      <c r="XN23" s="267"/>
      <c r="XO23" s="267"/>
      <c r="XP23" s="267"/>
      <c r="XQ23" s="267"/>
      <c r="XR23" s="267"/>
      <c r="XS23" s="267"/>
      <c r="XT23" s="267"/>
      <c r="XU23" s="267"/>
      <c r="XV23" s="267"/>
      <c r="XW23" s="267"/>
      <c r="XX23" s="267"/>
      <c r="XY23" s="267"/>
      <c r="XZ23" s="267"/>
      <c r="YA23" s="267"/>
      <c r="YB23" s="267"/>
      <c r="YC23" s="267"/>
      <c r="YD23" s="267"/>
      <c r="YE23" s="267"/>
      <c r="YF23" s="267"/>
      <c r="YG23" s="267"/>
      <c r="YH23" s="267"/>
      <c r="YI23" s="267"/>
      <c r="YJ23" s="267"/>
      <c r="YK23" s="267"/>
      <c r="YL23" s="267"/>
      <c r="YM23" s="267"/>
      <c r="YN23" s="267"/>
      <c r="YO23" s="267"/>
      <c r="YP23" s="267"/>
      <c r="YQ23" s="267"/>
      <c r="YR23" s="267"/>
      <c r="YS23" s="267"/>
      <c r="YT23" s="267"/>
      <c r="YU23" s="267"/>
      <c r="YV23" s="267"/>
      <c r="YW23" s="267"/>
      <c r="YX23" s="267"/>
      <c r="YY23" s="267"/>
      <c r="YZ23" s="267"/>
      <c r="ZA23" s="267"/>
      <c r="ZB23" s="267"/>
      <c r="ZC23" s="267"/>
      <c r="ZD23" s="267"/>
      <c r="ZE23" s="267"/>
      <c r="ZF23" s="267"/>
      <c r="ZG23" s="267"/>
      <c r="ZH23" s="267"/>
      <c r="ZI23" s="267"/>
      <c r="ZJ23" s="267"/>
      <c r="ZK23" s="267"/>
      <c r="ZL23" s="267"/>
      <c r="ZM23" s="267"/>
      <c r="ZN23" s="267"/>
      <c r="ZO23" s="267"/>
      <c r="ZP23" s="267"/>
      <c r="ZQ23" s="267"/>
      <c r="ZR23" s="267"/>
      <c r="ZS23" s="267"/>
      <c r="ZT23" s="267"/>
      <c r="ZU23" s="267"/>
      <c r="ZV23" s="267"/>
      <c r="ZW23" s="267"/>
      <c r="ZX23" s="267"/>
      <c r="ZY23" s="267"/>
      <c r="ZZ23" s="267"/>
      <c r="AAA23" s="267"/>
      <c r="AAB23" s="267"/>
      <c r="AAC23" s="267"/>
      <c r="AAD23" s="267"/>
      <c r="AAE23" s="267"/>
      <c r="AAF23" s="267"/>
      <c r="AAG23" s="267"/>
      <c r="AAH23" s="267"/>
      <c r="AAI23" s="267"/>
      <c r="AAJ23" s="267"/>
      <c r="AAK23" s="267"/>
      <c r="AAL23" s="267"/>
      <c r="AAM23" s="267"/>
      <c r="AAN23" s="267"/>
      <c r="AAO23" s="267"/>
      <c r="AAP23" s="267"/>
      <c r="AAQ23" s="267"/>
      <c r="AAR23" s="267"/>
      <c r="AAS23" s="267"/>
      <c r="AAT23" s="267"/>
      <c r="AAU23" s="267"/>
      <c r="AAV23" s="267"/>
      <c r="AAW23" s="267"/>
      <c r="AAX23" s="267"/>
      <c r="AAY23" s="267"/>
      <c r="AAZ23" s="267"/>
      <c r="ABA23" s="267"/>
      <c r="ABB23" s="267"/>
      <c r="ABC23" s="267"/>
      <c r="ABD23" s="267"/>
      <c r="ABE23" s="267"/>
      <c r="ABF23" s="267"/>
      <c r="ABG23" s="267"/>
      <c r="ABH23" s="267"/>
      <c r="ABI23" s="267"/>
      <c r="ABJ23" s="267"/>
      <c r="ABK23" s="267"/>
      <c r="ABL23" s="267"/>
      <c r="ABM23" s="267"/>
      <c r="ABN23" s="267"/>
      <c r="ABO23" s="267"/>
      <c r="ABP23" s="267"/>
      <c r="ABQ23" s="267"/>
      <c r="ABR23" s="267"/>
      <c r="ABS23" s="267"/>
      <c r="ABT23" s="267"/>
      <c r="ABU23" s="267"/>
      <c r="ABV23" s="267"/>
      <c r="ABW23" s="267"/>
      <c r="ABX23" s="267"/>
      <c r="ABY23" s="267"/>
      <c r="ABZ23" s="267"/>
      <c r="ACA23" s="267"/>
      <c r="ACB23" s="267"/>
      <c r="ACC23" s="267"/>
      <c r="ACD23" s="267"/>
      <c r="ACE23" s="267"/>
      <c r="ACF23" s="267"/>
      <c r="ACG23" s="267"/>
      <c r="ACH23" s="267"/>
      <c r="ACI23" s="267"/>
      <c r="ACJ23" s="267"/>
      <c r="ACK23" s="267"/>
      <c r="ACL23" s="267"/>
      <c r="ACM23" s="267"/>
      <c r="ACN23" s="267"/>
      <c r="ACO23" s="267"/>
      <c r="ACP23" s="267"/>
      <c r="ACQ23" s="267"/>
      <c r="ACR23" s="267"/>
      <c r="ACS23" s="267"/>
      <c r="ACT23" s="267"/>
      <c r="ACU23" s="267"/>
      <c r="ACV23" s="267"/>
      <c r="ACW23" s="267"/>
      <c r="ACX23" s="267"/>
      <c r="ACY23" s="267"/>
      <c r="ACZ23" s="267"/>
      <c r="ADA23" s="267"/>
      <c r="ADB23" s="267"/>
      <c r="ADC23" s="267"/>
      <c r="ADD23" s="267"/>
      <c r="ADE23" s="267"/>
      <c r="ADF23" s="267"/>
      <c r="ADG23" s="267"/>
      <c r="ADH23" s="267"/>
      <c r="ADI23" s="267"/>
      <c r="ADJ23" s="267"/>
      <c r="ADK23" s="267"/>
      <c r="ADL23" s="267"/>
      <c r="ADM23" s="267"/>
      <c r="ADN23" s="267"/>
      <c r="ADO23" s="267"/>
      <c r="ADP23" s="267"/>
      <c r="ADQ23" s="267"/>
      <c r="ADR23" s="267"/>
      <c r="ADS23" s="267"/>
      <c r="ADT23" s="267"/>
      <c r="ADU23" s="267"/>
      <c r="ADV23" s="267"/>
      <c r="ADW23" s="267"/>
      <c r="ADX23" s="267"/>
      <c r="ADY23" s="267"/>
      <c r="ADZ23" s="267"/>
      <c r="AEA23" s="267"/>
      <c r="AEB23" s="267"/>
      <c r="AEC23" s="267"/>
      <c r="AED23" s="267"/>
      <c r="AEE23" s="267"/>
      <c r="AEF23" s="267"/>
      <c r="AEG23" s="267"/>
      <c r="AEH23" s="267"/>
      <c r="AEI23" s="267"/>
      <c r="AEJ23" s="267"/>
      <c r="AEK23" s="267"/>
      <c r="AEL23" s="267"/>
      <c r="AEM23" s="267"/>
      <c r="AEN23" s="267"/>
      <c r="AEO23" s="267"/>
      <c r="AEP23" s="267"/>
      <c r="AEQ23" s="267"/>
      <c r="AER23" s="267"/>
      <c r="AES23" s="267"/>
      <c r="AET23" s="267"/>
      <c r="AEU23" s="267"/>
      <c r="AEV23" s="267"/>
      <c r="AEW23" s="267"/>
      <c r="AEX23" s="267"/>
      <c r="AEY23" s="267"/>
      <c r="AEZ23" s="267"/>
      <c r="AFA23" s="267"/>
      <c r="AFB23" s="267"/>
      <c r="AFC23" s="267"/>
      <c r="AFD23" s="267"/>
      <c r="AFE23" s="267"/>
      <c r="AFF23" s="267"/>
      <c r="AFG23" s="267"/>
      <c r="AFH23" s="267"/>
      <c r="AFI23" s="267"/>
      <c r="AFJ23" s="267"/>
      <c r="AFK23" s="267"/>
      <c r="AFL23" s="267"/>
      <c r="AFM23" s="267"/>
      <c r="AFN23" s="267"/>
      <c r="AFO23" s="267"/>
      <c r="AFP23" s="267"/>
      <c r="AFQ23" s="267"/>
      <c r="AFR23" s="267"/>
      <c r="AFS23" s="267"/>
      <c r="AFT23" s="267"/>
      <c r="AFU23" s="267"/>
      <c r="AFV23" s="267"/>
      <c r="AFW23" s="267"/>
      <c r="AFX23" s="267"/>
      <c r="AFY23" s="267"/>
      <c r="AFZ23" s="267"/>
      <c r="AGA23" s="267"/>
      <c r="AGB23" s="267"/>
      <c r="AGC23" s="267"/>
      <c r="AGD23" s="267"/>
      <c r="AGE23" s="267"/>
      <c r="AGF23" s="267"/>
      <c r="AGG23" s="267"/>
      <c r="AGH23" s="267"/>
      <c r="AGI23" s="267"/>
      <c r="AGJ23" s="267"/>
      <c r="AGK23" s="267"/>
      <c r="AGL23" s="267"/>
      <c r="AGM23" s="267"/>
      <c r="AGN23" s="267"/>
      <c r="AGO23" s="267"/>
      <c r="AGP23" s="267"/>
      <c r="AGQ23" s="267"/>
      <c r="AGR23" s="267"/>
      <c r="AGS23" s="267"/>
      <c r="AGT23" s="267"/>
      <c r="AGU23" s="267"/>
      <c r="AGV23" s="267"/>
      <c r="AGW23" s="267"/>
      <c r="AGX23" s="267"/>
      <c r="AGY23" s="267"/>
      <c r="AGZ23" s="267"/>
      <c r="AHA23" s="267"/>
      <c r="AHB23" s="267"/>
      <c r="AHC23" s="267"/>
      <c r="AHD23" s="267"/>
      <c r="AHE23" s="267"/>
      <c r="AHF23" s="267"/>
      <c r="AHG23" s="267"/>
      <c r="AHH23" s="267"/>
      <c r="AHI23" s="267"/>
      <c r="AHJ23" s="267"/>
      <c r="AHK23" s="267"/>
      <c r="AHL23" s="267"/>
      <c r="AHM23" s="267"/>
      <c r="AHN23" s="267"/>
      <c r="AHO23" s="267"/>
      <c r="AHP23" s="267"/>
      <c r="AHQ23" s="267"/>
      <c r="AHR23" s="267"/>
      <c r="AHS23" s="267"/>
      <c r="AHT23" s="267"/>
      <c r="AHU23" s="267"/>
      <c r="AHV23" s="267"/>
      <c r="AHW23" s="267"/>
      <c r="AHX23" s="267"/>
      <c r="AHY23" s="267"/>
      <c r="AHZ23" s="267"/>
      <c r="AIA23" s="267"/>
      <c r="AIB23" s="267"/>
      <c r="AIC23" s="267"/>
      <c r="AID23" s="267"/>
      <c r="AIE23" s="343">
        <f>SUM(AIE5:AKR5)</f>
        <v>1.15313544E-7</v>
      </c>
      <c r="AIF23" s="267"/>
      <c r="AIG23" s="267"/>
      <c r="AIH23" s="267"/>
      <c r="AII23" s="267"/>
      <c r="AIJ23" s="267"/>
      <c r="AIK23" s="267"/>
      <c r="AIL23" s="267"/>
      <c r="AIM23" s="267"/>
      <c r="AIN23" s="267"/>
      <c r="AIO23" s="267"/>
      <c r="AIP23" s="267"/>
      <c r="AIQ23" s="267"/>
      <c r="AIR23" s="267"/>
      <c r="AIS23" s="267"/>
      <c r="AIT23" s="267"/>
      <c r="AIU23" s="267"/>
      <c r="AIV23" s="267"/>
      <c r="AIW23" s="267"/>
      <c r="AIX23" s="267"/>
      <c r="AIY23" s="267"/>
      <c r="AIZ23" s="267"/>
      <c r="AJA23" s="267"/>
      <c r="AJB23" s="267"/>
      <c r="AJC23" s="267"/>
      <c r="AJD23" s="267"/>
      <c r="AJE23" s="267"/>
      <c r="AJF23" s="267"/>
      <c r="AJG23" s="267"/>
      <c r="AJH23" s="267"/>
      <c r="AJI23" s="267"/>
      <c r="AJJ23" s="267"/>
      <c r="AJK23" s="267"/>
      <c r="AJL23" s="267"/>
      <c r="AJM23" s="267"/>
      <c r="AJN23" s="267"/>
      <c r="AJO23" s="267"/>
      <c r="AJP23" s="267"/>
      <c r="AJQ23" s="267"/>
      <c r="AJR23" s="267"/>
      <c r="AJS23" s="267"/>
      <c r="AJT23" s="267"/>
      <c r="AJU23" s="267"/>
      <c r="AJV23" s="267"/>
      <c r="AJW23" s="267"/>
      <c r="AJX23" s="267"/>
      <c r="AJY23" s="267"/>
      <c r="AJZ23" s="267"/>
      <c r="AKA23" s="267"/>
      <c r="AKB23" s="267"/>
      <c r="AKC23" s="267"/>
      <c r="AKD23" s="267"/>
      <c r="AKE23" s="267"/>
      <c r="AKF23" s="267"/>
      <c r="AKG23" s="267"/>
      <c r="AKH23" s="267"/>
      <c r="AKI23" s="267"/>
      <c r="AKJ23" s="267"/>
      <c r="AKK23" s="267"/>
      <c r="AKL23" s="267"/>
      <c r="AKM23" s="267"/>
      <c r="AKN23" s="267"/>
      <c r="AKO23" s="267"/>
      <c r="AKP23" s="267"/>
      <c r="AKQ23" s="267"/>
      <c r="AKR23" s="267"/>
      <c r="AKS23" s="267"/>
      <c r="AKT23" s="343">
        <f>SUM(AKT5:ANF5)</f>
        <v>1.6765039000000022E-7</v>
      </c>
      <c r="AKU23" s="267"/>
      <c r="AKV23" s="267"/>
      <c r="AKW23" s="267"/>
      <c r="AKX23" s="267"/>
      <c r="AKY23" s="267"/>
      <c r="AKZ23" s="267"/>
      <c r="ALA23" s="267"/>
      <c r="ALB23" s="267"/>
      <c r="ALC23" s="267"/>
      <c r="ALD23" s="267"/>
      <c r="ALE23" s="267"/>
      <c r="ALF23" s="267"/>
      <c r="ALG23" s="267"/>
      <c r="ALH23" s="267"/>
      <c r="ALI23" s="267"/>
      <c r="ALJ23" s="267"/>
      <c r="ALK23" s="267"/>
      <c r="ALL23" s="267"/>
      <c r="ALM23" s="267"/>
      <c r="ALN23" s="267"/>
      <c r="ALO23" s="267"/>
      <c r="ALP23" s="267"/>
      <c r="ALQ23" s="267"/>
      <c r="ALR23" s="267"/>
      <c r="ALS23" s="267"/>
      <c r="ALT23" s="267"/>
      <c r="ALU23" s="267"/>
      <c r="ALV23" s="267"/>
      <c r="ALW23" s="267"/>
      <c r="ALX23" s="267"/>
      <c r="ALY23" s="267"/>
      <c r="ALZ23" s="267"/>
      <c r="AMA23" s="267"/>
      <c r="AMB23" s="267"/>
      <c r="AMC23" s="267"/>
      <c r="AMD23" s="267"/>
      <c r="AME23" s="267"/>
      <c r="AMF23" s="267"/>
      <c r="AMG23" s="267"/>
      <c r="AMH23" s="267"/>
      <c r="AMI23" s="267"/>
      <c r="AMJ23" s="267"/>
      <c r="AMK23" s="267"/>
      <c r="AML23" s="267"/>
      <c r="AMM23" s="267"/>
      <c r="AMN23" s="267"/>
      <c r="AMO23" s="267"/>
      <c r="AMP23" s="267"/>
      <c r="AMQ23" s="267"/>
      <c r="AMR23" s="267"/>
      <c r="AMS23" s="267"/>
      <c r="AMT23" s="267"/>
      <c r="AMU23" s="267"/>
      <c r="AMV23" s="267"/>
      <c r="AMW23" s="267"/>
      <c r="AMX23" s="267"/>
      <c r="AMY23" s="267"/>
      <c r="AMZ23" s="267"/>
      <c r="ANA23" s="267"/>
      <c r="ANB23" s="267"/>
      <c r="ANC23" s="267"/>
      <c r="AND23" s="267"/>
      <c r="ANE23" s="267"/>
      <c r="ANF23" s="267"/>
      <c r="ANG23" s="267"/>
      <c r="ANH23" s="267"/>
      <c r="ANI23" s="267"/>
      <c r="ANJ23" s="267"/>
      <c r="ANK23" s="267"/>
      <c r="ANL23" s="267"/>
      <c r="ANM23" s="267"/>
      <c r="ANN23" s="267"/>
      <c r="ANO23" s="267"/>
      <c r="ANP23" s="267"/>
      <c r="ANQ23" s="267"/>
      <c r="ANR23" s="267"/>
      <c r="ANS23" s="267"/>
      <c r="ANT23" s="267"/>
      <c r="ANU23" s="267"/>
      <c r="ANV23" s="267"/>
      <c r="ANW23" s="267"/>
      <c r="ANX23" s="267"/>
      <c r="ANY23" s="267"/>
      <c r="ANZ23" s="267"/>
      <c r="AOA23" s="267"/>
      <c r="AOB23" s="267"/>
      <c r="AOC23" s="267"/>
      <c r="AOD23" s="267"/>
      <c r="AOE23" s="267"/>
      <c r="AOF23" s="267"/>
      <c r="AOG23" s="267"/>
      <c r="AOH23" s="267"/>
      <c r="AOI23" s="267"/>
      <c r="AOJ23" s="267"/>
      <c r="AOK23" s="267"/>
      <c r="AOL23" s="267"/>
      <c r="AOM23" s="267"/>
      <c r="AON23" s="267"/>
      <c r="AOO23" s="267"/>
      <c r="AOP23" s="267"/>
      <c r="AOQ23" s="267"/>
      <c r="AOR23" s="267"/>
      <c r="AOS23" s="267"/>
      <c r="AOT23" s="267"/>
      <c r="AOU23" s="267"/>
      <c r="AOV23" s="267"/>
      <c r="AOW23" s="267"/>
      <c r="AOX23" s="267"/>
      <c r="AOY23" s="267"/>
      <c r="AOZ23" s="267"/>
      <c r="APA23" s="267"/>
      <c r="APB23" s="267"/>
      <c r="APC23" s="267"/>
      <c r="APD23" s="267"/>
      <c r="APE23" s="267"/>
      <c r="APF23" s="267"/>
      <c r="APG23" s="267"/>
      <c r="APH23" s="267"/>
      <c r="API23" s="267"/>
      <c r="APJ23" s="267"/>
      <c r="APK23" s="267"/>
      <c r="APL23" s="267"/>
      <c r="APM23" s="267"/>
      <c r="APN23" s="267"/>
      <c r="APO23" s="267"/>
      <c r="APP23" s="267"/>
      <c r="APQ23" s="267"/>
      <c r="APR23" s="267"/>
      <c r="APS23" s="267"/>
      <c r="APT23" s="267"/>
      <c r="APU23" s="267"/>
      <c r="APV23" s="299">
        <f t="shared" ref="APV23:ARH23" si="205">+$APU$20/APV20</f>
        <v>0.56380375628972657</v>
      </c>
      <c r="APW23" s="299">
        <f t="shared" si="205"/>
        <v>0.563425061122793</v>
      </c>
      <c r="APX23" s="299">
        <f t="shared" si="205"/>
        <v>0.56389571645052983</v>
      </c>
      <c r="APY23" s="299">
        <f t="shared" si="205"/>
        <v>0.56329655335237494</v>
      </c>
      <c r="APZ23" s="299">
        <f t="shared" si="205"/>
        <v>0.56405450642146515</v>
      </c>
      <c r="AQA23" s="299">
        <f t="shared" si="205"/>
        <v>0.56336471623716222</v>
      </c>
      <c r="AQB23" s="299">
        <f t="shared" si="205"/>
        <v>0.56398644262763642</v>
      </c>
      <c r="AQC23" s="299">
        <f t="shared" si="205"/>
        <v>0.56314774082416874</v>
      </c>
      <c r="AQD23" s="299">
        <f t="shared" si="205"/>
        <v>0.56420060295962116</v>
      </c>
      <c r="AQE23" s="299">
        <f t="shared" si="205"/>
        <v>0.56298230162477481</v>
      </c>
      <c r="AQF23" s="299">
        <f t="shared" si="205"/>
        <v>0.56376187548681633</v>
      </c>
      <c r="AQG23" s="299">
        <f t="shared" si="205"/>
        <v>0.56325594222184117</v>
      </c>
      <c r="AQH23" s="299">
        <f t="shared" si="205"/>
        <v>0.56338137783447217</v>
      </c>
      <c r="AQI23" s="299">
        <f t="shared" si="205"/>
        <v>0.56368736963212707</v>
      </c>
      <c r="AQJ23" s="299">
        <f t="shared" si="205"/>
        <v>0.56358557902085871</v>
      </c>
      <c r="AQK23" s="299">
        <f t="shared" si="205"/>
        <v>0.56398790619230843</v>
      </c>
      <c r="AQL23" s="299">
        <f t="shared" si="205"/>
        <v>0.56368896455563611</v>
      </c>
      <c r="AQM23" s="299">
        <f t="shared" si="205"/>
        <v>0.56353801846780527</v>
      </c>
      <c r="AQN23" s="299">
        <f t="shared" si="205"/>
        <v>0.56370185718535049</v>
      </c>
      <c r="AQO23" s="299">
        <f t="shared" si="205"/>
        <v>0.56374691956505518</v>
      </c>
      <c r="AQP23" s="299">
        <f t="shared" si="205"/>
        <v>0.5631287053942321</v>
      </c>
      <c r="AQQ23" s="299">
        <f t="shared" si="205"/>
        <v>0.56351756192807312</v>
      </c>
      <c r="AQR23" s="299">
        <f t="shared" si="205"/>
        <v>0.56373036926994924</v>
      </c>
      <c r="AQS23" s="299">
        <f t="shared" si="205"/>
        <v>0.56365972572528233</v>
      </c>
      <c r="AQT23" s="299">
        <f t="shared" si="205"/>
        <v>0.5634689503961744</v>
      </c>
      <c r="AQU23" s="299">
        <f t="shared" si="205"/>
        <v>0.56366331396389968</v>
      </c>
      <c r="AQV23" s="299">
        <f t="shared" si="205"/>
        <v>0.5637827486330319</v>
      </c>
      <c r="AQW23" s="299">
        <f t="shared" si="205"/>
        <v>0.56326257762723952</v>
      </c>
      <c r="AQX23" s="299">
        <f t="shared" si="205"/>
        <v>0.56389937419935099</v>
      </c>
      <c r="AQY23" s="299">
        <f t="shared" si="205"/>
        <v>0.56309156679686401</v>
      </c>
      <c r="AQZ23" s="299">
        <f t="shared" si="205"/>
        <v>0.56405823277301126</v>
      </c>
      <c r="ARA23" s="299">
        <f t="shared" si="205"/>
        <v>0.56339777487045184</v>
      </c>
      <c r="ARB23" s="299">
        <f t="shared" si="205"/>
        <v>0.56383859522177682</v>
      </c>
      <c r="ARC23" s="299">
        <f t="shared" si="205"/>
        <v>0.56322097621809941</v>
      </c>
      <c r="ARD23" s="299">
        <f t="shared" si="205"/>
        <v>0.56365128689971111</v>
      </c>
      <c r="ARE23" s="299">
        <f t="shared" si="205"/>
        <v>0.56383507124094567</v>
      </c>
      <c r="ARF23" s="299">
        <f t="shared" si="205"/>
        <v>0.56350640444145317</v>
      </c>
      <c r="ARG23" s="299">
        <f t="shared" si="205"/>
        <v>0.56345640042028255</v>
      </c>
      <c r="ARH23" s="299">
        <f t="shared" si="205"/>
        <v>0.56368923037709839</v>
      </c>
      <c r="ARI23" s="299"/>
      <c r="ARJ23" s="299"/>
      <c r="ARK23" s="299"/>
      <c r="ARL23" s="299"/>
      <c r="ARM23" s="299"/>
      <c r="ARN23" s="299"/>
      <c r="ARO23" s="299"/>
      <c r="ARP23" s="299"/>
      <c r="ARQ23" s="299"/>
      <c r="ARR23" s="299"/>
      <c r="ARS23" s="299"/>
      <c r="ART23" s="299"/>
      <c r="ARU23" s="299"/>
      <c r="ARV23" s="299"/>
      <c r="ARW23" s="299"/>
      <c r="ARX23" s="299"/>
      <c r="ARY23" s="299"/>
      <c r="ARZ23" s="299"/>
      <c r="ASA23" s="299"/>
      <c r="ASB23" s="299"/>
      <c r="ASC23" s="299"/>
      <c r="ASD23" s="299"/>
      <c r="ASE23" s="299"/>
      <c r="ASF23" s="299"/>
      <c r="ASG23" s="299"/>
      <c r="ASH23" s="267"/>
      <c r="ASI23" s="267"/>
      <c r="ASJ23" s="267"/>
      <c r="ASK23" s="267"/>
      <c r="ASL23" s="267"/>
      <c r="ASM23" s="267"/>
      <c r="ASN23" s="267"/>
      <c r="ASO23" s="267"/>
      <c r="ASP23" s="267"/>
      <c r="ASQ23" s="267"/>
      <c r="ASR23" s="267"/>
      <c r="ASS23" s="267"/>
      <c r="AST23" s="267"/>
      <c r="ASU23" s="267"/>
      <c r="ASV23" s="267"/>
      <c r="ASW23" s="267"/>
      <c r="ASX23" s="267"/>
      <c r="ASY23" s="267"/>
      <c r="ASZ23" s="267"/>
      <c r="ATA23" s="267"/>
      <c r="ATB23" s="267"/>
      <c r="ATC23" s="267"/>
      <c r="ATD23" s="267"/>
      <c r="ATE23" s="267"/>
      <c r="ATF23" s="267"/>
      <c r="ATG23" s="267"/>
      <c r="ATH23" s="267"/>
      <c r="ATI23" s="267"/>
      <c r="ATJ23" s="267"/>
      <c r="ATK23" s="267"/>
      <c r="ATL23" s="267"/>
      <c r="ATM23" s="267"/>
      <c r="ATN23" s="267"/>
      <c r="ATO23" s="267"/>
      <c r="ATP23" s="267"/>
      <c r="ATQ23" s="267"/>
      <c r="ATR23" s="267"/>
      <c r="ATS23" s="267"/>
      <c r="ATT23" s="267"/>
      <c r="ATU23" s="267"/>
      <c r="ATV23" s="267"/>
      <c r="ATW23" s="267"/>
      <c r="ATX23" s="267"/>
      <c r="ATY23" s="267"/>
      <c r="ATZ23" s="267"/>
      <c r="AUA23" s="267"/>
      <c r="AUB23" s="267"/>
      <c r="AUC23" s="267"/>
      <c r="AUD23" s="267"/>
      <c r="AUE23" s="267"/>
      <c r="AUF23" s="267"/>
      <c r="AUG23" s="267"/>
      <c r="AUH23" s="267"/>
      <c r="AUI23" s="267"/>
      <c r="AUJ23" s="267"/>
      <c r="AUK23" s="267"/>
      <c r="AUL23" s="267"/>
      <c r="AUM23" s="267"/>
      <c r="AUN23" s="267"/>
      <c r="AUO23" s="267"/>
      <c r="AUP23" s="267"/>
      <c r="AUQ23" s="267"/>
      <c r="AUR23" s="267"/>
      <c r="AUS23" s="267"/>
      <c r="AUT23" s="267"/>
      <c r="AUU23" s="267"/>
      <c r="AUV23" s="267"/>
      <c r="AUW23" s="267"/>
      <c r="AUX23" s="267"/>
      <c r="AUY23" s="267"/>
      <c r="AUZ23" s="267"/>
      <c r="AVA23" s="267"/>
      <c r="AVB23" s="267"/>
      <c r="AVC23" s="267"/>
      <c r="AVD23" s="267"/>
      <c r="AVE23" s="267"/>
      <c r="AVF23" s="267"/>
      <c r="AVG23" s="267"/>
      <c r="AVH23" s="267"/>
      <c r="AVI23" s="267"/>
      <c r="AVJ23" s="267"/>
      <c r="AVK23" s="267"/>
      <c r="AVL23" s="267"/>
      <c r="AVM23" s="267"/>
      <c r="AVN23" s="267"/>
      <c r="AVO23" s="267"/>
      <c r="AVP23" s="267"/>
      <c r="AVQ23" s="267"/>
      <c r="AVR23" s="267"/>
      <c r="AVS23" s="267"/>
      <c r="AVT23" s="267"/>
      <c r="AVU23" s="267"/>
      <c r="AVV23" s="267"/>
      <c r="AVW23" s="267"/>
      <c r="AVX23" s="267"/>
      <c r="AVY23" s="267"/>
      <c r="AVZ23" s="267"/>
      <c r="AWA23" s="267"/>
      <c r="AWB23" s="267"/>
      <c r="AWC23" s="267"/>
      <c r="AWD23" s="267"/>
      <c r="AWE23" s="267"/>
      <c r="AWF23" s="267"/>
      <c r="AWG23" s="267"/>
      <c r="AWH23" s="267"/>
      <c r="AWI23" s="267"/>
      <c r="AWJ23" s="267"/>
      <c r="AWK23" s="267"/>
      <c r="AWL23" s="267"/>
      <c r="AWM23" s="267"/>
      <c r="AWN23" s="267"/>
      <c r="AWO23" s="267"/>
      <c r="AWP23" s="267"/>
      <c r="AWQ23" s="267"/>
      <c r="AWR23" s="267"/>
      <c r="AWS23" s="267"/>
      <c r="AWT23" s="267"/>
      <c r="AWU23" s="267"/>
      <c r="AWV23" s="267"/>
      <c r="AWW23" s="267"/>
      <c r="AWX23" s="267"/>
      <c r="AWY23" s="267"/>
      <c r="AWZ23" s="267"/>
      <c r="AXA23" s="267"/>
      <c r="AXB23" s="267"/>
      <c r="AXC23" s="267"/>
      <c r="AXD23" s="267"/>
      <c r="AXE23" s="267"/>
      <c r="AXF23" s="267"/>
      <c r="AXG23" s="267"/>
      <c r="AXH23" s="267"/>
      <c r="AXI23" s="267"/>
      <c r="AXJ23" s="267"/>
      <c r="AXK23" s="267"/>
      <c r="AXL23" s="267"/>
      <c r="AXM23" s="267"/>
      <c r="AXN23" s="267"/>
      <c r="AXO23" s="267"/>
      <c r="AXP23" s="267"/>
      <c r="AXQ23" s="267"/>
      <c r="AXR23" s="267"/>
      <c r="AXS23" s="267"/>
      <c r="AXT23" s="267"/>
      <c r="AXU23" s="267"/>
      <c r="AXV23" s="267"/>
      <c r="AXW23" s="267"/>
      <c r="AXX23" s="267"/>
      <c r="AXY23" s="267"/>
      <c r="AXZ23" s="267"/>
      <c r="AYA23" s="267"/>
      <c r="AYB23" s="267"/>
      <c r="AYC23" s="267"/>
      <c r="AYD23" s="267"/>
      <c r="AYE23" s="267"/>
      <c r="AYF23" s="267"/>
      <c r="AYG23" s="267"/>
      <c r="AYH23" s="267"/>
      <c r="AYI23" s="267"/>
      <c r="AYJ23" s="267"/>
      <c r="AYK23" s="267"/>
      <c r="AYL23" s="267"/>
      <c r="AYM23" s="267"/>
      <c r="AYN23" s="267"/>
      <c r="AYO23" s="267"/>
      <c r="AYP23" s="267"/>
      <c r="AYQ23" s="267"/>
      <c r="AYR23" s="267"/>
      <c r="AYS23" s="267"/>
      <c r="AYT23" s="267"/>
      <c r="AYU23" s="267"/>
      <c r="AYV23" s="267"/>
      <c r="AYW23" s="267"/>
      <c r="AYX23" s="267"/>
      <c r="AYY23" s="267"/>
      <c r="AYZ23" s="267"/>
      <c r="AZA23" s="267"/>
      <c r="AZB23" s="267"/>
      <c r="AZC23" s="267"/>
      <c r="AZD23" s="267"/>
      <c r="AZE23" s="267"/>
      <c r="AZF23" s="267"/>
      <c r="AZG23" s="267"/>
      <c r="AZH23" s="267"/>
      <c r="AZI23" s="267"/>
      <c r="AZJ23" s="267"/>
      <c r="AZK23" s="267"/>
      <c r="AZL23" s="267"/>
      <c r="AZM23" s="267"/>
      <c r="AZN23" s="267"/>
      <c r="AZO23" s="267"/>
      <c r="AZP23" s="267"/>
      <c r="AZQ23" s="267"/>
      <c r="AZR23" s="267"/>
      <c r="AZS23" s="267"/>
      <c r="AZT23" s="267"/>
      <c r="AZU23" s="267"/>
      <c r="AZV23" s="267"/>
      <c r="AZW23" s="267"/>
      <c r="AZX23" s="267"/>
      <c r="AZY23" s="267"/>
      <c r="AZZ23" s="267"/>
      <c r="BAA23" s="267"/>
      <c r="BAB23" s="267"/>
      <c r="BAC23" s="267"/>
      <c r="BAD23" s="267"/>
      <c r="BAE23" s="267"/>
      <c r="BAF23" s="267"/>
      <c r="BAG23" s="267"/>
      <c r="BAH23" s="267"/>
      <c r="BAI23" s="267"/>
      <c r="BAJ23" s="267"/>
      <c r="BAK23" s="267"/>
      <c r="BAL23" s="267"/>
      <c r="BAM23" s="267"/>
      <c r="BAN23" s="267"/>
      <c r="BAO23" s="267"/>
      <c r="BAP23" s="267"/>
      <c r="BAQ23" s="267"/>
      <c r="BAR23" s="267"/>
      <c r="BAS23" s="267"/>
      <c r="BAT23" s="267"/>
      <c r="BAU23" s="267"/>
      <c r="BAV23" s="267"/>
      <c r="BAW23" s="267"/>
      <c r="BAX23" s="267"/>
      <c r="BAY23" s="267"/>
      <c r="BAZ23" s="267"/>
      <c r="BBA23" s="267"/>
      <c r="BBB23" s="267"/>
      <c r="BBC23" s="267"/>
      <c r="BBD23" s="267"/>
      <c r="BBE23" s="267"/>
      <c r="BBF23" s="267"/>
      <c r="BBG23" s="267"/>
      <c r="BBH23" s="267"/>
      <c r="BBI23" s="267"/>
      <c r="BBJ23" s="267"/>
      <c r="BBK23" s="267"/>
      <c r="BBL23" s="267"/>
      <c r="BBM23" s="267"/>
      <c r="BBN23" s="267"/>
      <c r="BBO23" s="267"/>
      <c r="BBP23" s="267"/>
      <c r="BBQ23" s="267"/>
      <c r="BBR23" s="267"/>
      <c r="BBS23" s="267"/>
      <c r="BBT23" s="267"/>
      <c r="BBU23" s="267"/>
      <c r="BBV23" s="267"/>
      <c r="BBW23" s="267"/>
      <c r="BBX23" s="267"/>
      <c r="BBY23" s="267"/>
      <c r="BBZ23" s="267"/>
      <c r="BCA23" s="267"/>
      <c r="BCB23" s="267"/>
      <c r="BCC23" s="267"/>
      <c r="BCD23" s="267"/>
      <c r="BCE23" s="267"/>
      <c r="BCF23" s="267"/>
      <c r="BCG23" s="267"/>
      <c r="BCH23" s="267"/>
      <c r="BCI23" s="267"/>
      <c r="BCJ23" s="267"/>
      <c r="BCK23" s="267"/>
      <c r="BCL23" s="267"/>
      <c r="BCM23" s="267"/>
      <c r="BCN23" s="267"/>
      <c r="BCO23" s="267"/>
      <c r="BCP23" s="267"/>
      <c r="BCQ23" s="267"/>
      <c r="BCR23" s="267"/>
      <c r="BCS23" s="267"/>
      <c r="BCT23" s="267"/>
      <c r="BCU23" s="267"/>
      <c r="BCV23" s="267"/>
      <c r="BCW23" s="267"/>
      <c r="BCX23" s="267"/>
      <c r="BCY23" s="267"/>
      <c r="BCZ23" s="267"/>
      <c r="BDA23" s="267"/>
      <c r="BDB23" s="267"/>
      <c r="BDC23" s="267"/>
      <c r="BDD23" s="267"/>
      <c r="BDE23" s="267"/>
      <c r="BDF23" s="267"/>
      <c r="BDG23" s="267"/>
      <c r="BDH23" s="267"/>
      <c r="BDI23" s="267"/>
      <c r="BDJ23" s="267"/>
      <c r="BDK23" s="267"/>
      <c r="BDL23" s="267"/>
      <c r="BDM23" s="267"/>
      <c r="BDN23" s="267"/>
      <c r="BDO23" s="267"/>
      <c r="BDP23" s="267"/>
      <c r="BDQ23" s="267"/>
      <c r="BDR23" s="267"/>
      <c r="BDS23" s="267"/>
      <c r="BDT23" s="267"/>
      <c r="BDU23" s="267"/>
      <c r="BDV23" s="267"/>
      <c r="BDW23" s="267"/>
      <c r="BDX23" s="267"/>
      <c r="BDY23" s="267"/>
      <c r="BDZ23" s="267"/>
      <c r="BEA23" s="267"/>
      <c r="BEB23" s="267"/>
      <c r="BEC23" s="267"/>
      <c r="BED23" s="267"/>
      <c r="BEE23" s="267"/>
      <c r="BEF23" s="267"/>
      <c r="BEG23" s="267"/>
      <c r="BEH23" s="267"/>
      <c r="BEI23" s="267"/>
      <c r="BEJ23" s="267"/>
      <c r="BEK23" s="267"/>
      <c r="BEL23" s="267"/>
      <c r="BEM23" s="267"/>
      <c r="BEN23" s="267"/>
      <c r="BEO23" s="267"/>
      <c r="BEP23" s="267"/>
      <c r="BEQ23" s="267"/>
      <c r="BER23" s="267"/>
      <c r="BES23" s="267"/>
      <c r="BET23" s="267"/>
      <c r="BEU23" s="267"/>
      <c r="BEV23" s="267"/>
      <c r="BEW23" s="267"/>
      <c r="BEX23" s="267"/>
      <c r="BEY23" s="267"/>
      <c r="BEZ23" s="267"/>
      <c r="BFA23" s="267"/>
      <c r="BFB23" s="267"/>
      <c r="BFC23" s="267"/>
      <c r="BFD23" s="267"/>
      <c r="BFE23" s="267"/>
      <c r="BFF23" s="267"/>
      <c r="BFG23" s="267"/>
      <c r="BFH23" s="267"/>
      <c r="BFI23" s="267"/>
      <c r="BFJ23" s="267"/>
      <c r="BFK23" s="267"/>
      <c r="BFL23" s="267"/>
      <c r="BFM23" s="267"/>
      <c r="BFN23" s="267"/>
      <c r="BFO23" s="267"/>
      <c r="BFP23" s="267"/>
      <c r="BFQ23" s="267"/>
      <c r="BFR23" s="267"/>
      <c r="BFS23" s="267"/>
      <c r="BFT23" s="267"/>
      <c r="BFU23" s="267"/>
      <c r="BFV23" s="267"/>
      <c r="BFW23" s="267"/>
      <c r="BFX23" s="267"/>
      <c r="BFY23" s="267"/>
      <c r="BFZ23" s="267"/>
      <c r="BGA23" s="267"/>
      <c r="BGB23" s="267"/>
      <c r="BGC23" s="267"/>
      <c r="BGD23" s="267"/>
      <c r="BGE23" s="267"/>
      <c r="BGF23" s="267"/>
      <c r="BGG23" s="267"/>
      <c r="BGH23" s="267"/>
      <c r="BGI23" s="267"/>
      <c r="BGJ23" s="267"/>
      <c r="BGK23" s="267"/>
      <c r="BGL23" s="267"/>
      <c r="BGM23" s="267"/>
      <c r="BGN23" s="267"/>
      <c r="BGO23" s="267"/>
      <c r="BGP23" s="267"/>
      <c r="BGQ23" s="267"/>
      <c r="BGR23" s="267"/>
      <c r="BGS23" s="267"/>
      <c r="BGT23" s="267"/>
      <c r="BGU23" s="267"/>
      <c r="BGV23" s="267"/>
      <c r="BGW23" s="267"/>
      <c r="BGX23" s="267"/>
      <c r="BGY23" s="267"/>
      <c r="BGZ23" s="267"/>
      <c r="BHA23" s="267"/>
      <c r="BHB23" s="267"/>
      <c r="BHC23" s="267"/>
      <c r="BHD23" s="267"/>
      <c r="BHE23" s="267"/>
      <c r="BHF23" s="267"/>
      <c r="BHG23" s="267"/>
      <c r="BHH23" s="267"/>
      <c r="BHI23" s="267"/>
      <c r="BHJ23" s="267"/>
      <c r="BHK23" s="267"/>
      <c r="BHL23" s="267"/>
      <c r="BHM23" s="267"/>
      <c r="BHN23" s="267"/>
      <c r="BHO23" s="267"/>
      <c r="BHP23" s="267"/>
      <c r="BHQ23" s="267"/>
      <c r="BHR23" s="267"/>
      <c r="BHS23" s="267"/>
      <c r="BHT23" s="267"/>
      <c r="BHU23" s="267"/>
      <c r="BHV23" s="267"/>
      <c r="BHW23" s="267"/>
      <c r="BHX23" s="267"/>
      <c r="BHY23" s="267"/>
      <c r="BHZ23" s="267"/>
      <c r="BIA23" s="267"/>
      <c r="BIB23" s="267"/>
      <c r="BIC23" s="267"/>
      <c r="BID23" s="267"/>
      <c r="BIE23" s="267"/>
      <c r="BIF23" s="267"/>
      <c r="BIG23" s="267"/>
      <c r="BIH23" s="267"/>
      <c r="BII23" s="267"/>
      <c r="BIJ23" s="267"/>
      <c r="BIK23" s="267"/>
      <c r="BIL23" s="267"/>
      <c r="BIM23" s="267"/>
      <c r="BIN23" s="267"/>
      <c r="BIO23" s="267"/>
      <c r="BIP23" s="267"/>
      <c r="BIQ23" s="267"/>
      <c r="BIR23" s="267"/>
      <c r="BIS23" s="267"/>
      <c r="BIT23" s="267"/>
      <c r="BIU23" s="267"/>
      <c r="BIV23" s="267"/>
      <c r="BIW23" s="267"/>
      <c r="BIX23" s="267"/>
      <c r="BIY23" s="267"/>
      <c r="BIZ23" s="267"/>
      <c r="BJA23" s="267"/>
      <c r="BJB23" s="267"/>
      <c r="BJC23" s="267"/>
      <c r="BJD23" s="267"/>
      <c r="BJE23" s="267"/>
      <c r="BJF23" s="267"/>
      <c r="BJG23" s="267"/>
      <c r="BJH23" s="267"/>
      <c r="BJI23" s="267"/>
      <c r="BJJ23" s="267"/>
      <c r="BJK23" s="267"/>
      <c r="BJL23" s="267"/>
      <c r="BJM23" s="267"/>
      <c r="BJN23" s="267"/>
      <c r="BJO23" s="267"/>
      <c r="BJP23" s="267"/>
      <c r="BJQ23" s="267"/>
      <c r="BJR23" s="267"/>
      <c r="BJS23" s="267"/>
      <c r="BJT23" s="267"/>
      <c r="BJU23" s="267"/>
      <c r="BJV23" s="267"/>
      <c r="BJW23" s="267"/>
      <c r="BJX23" s="267"/>
      <c r="BJY23" s="267"/>
      <c r="BJZ23" s="267"/>
      <c r="BKA23" s="267"/>
      <c r="BKB23" s="267"/>
      <c r="BKC23" s="267"/>
      <c r="BKD23" s="267"/>
      <c r="BKE23" s="267"/>
      <c r="BKF23" s="267"/>
      <c r="BKG23" s="267"/>
      <c r="BKH23" s="267"/>
      <c r="BKI23" s="267"/>
      <c r="BKJ23" s="267"/>
      <c r="BKK23" s="267"/>
      <c r="BKL23" s="267"/>
      <c r="BKM23" s="267"/>
      <c r="BKN23" s="267"/>
      <c r="BKO23" s="267"/>
      <c r="BKP23" s="267"/>
      <c r="BKQ23" s="267"/>
      <c r="BKR23" s="267"/>
      <c r="BKS23" s="267"/>
      <c r="BKT23" s="267"/>
      <c r="BKU23" s="267"/>
      <c r="BKV23" s="267"/>
      <c r="BKW23" s="267"/>
      <c r="BKX23" s="267"/>
      <c r="BKY23" s="267"/>
      <c r="BKZ23" s="267"/>
      <c r="BLA23" s="267"/>
      <c r="BLB23" s="267"/>
      <c r="BLC23" s="267"/>
      <c r="BLD23" s="267"/>
      <c r="BLE23" s="267"/>
      <c r="BLF23" s="267"/>
      <c r="BLG23" s="267"/>
      <c r="BLH23" s="267"/>
      <c r="BLI23" s="267"/>
      <c r="BLJ23" s="267"/>
      <c r="BLK23" s="267"/>
      <c r="BLL23" s="267"/>
      <c r="BLM23" s="267"/>
      <c r="BLN23" s="267"/>
      <c r="BLO23" s="267"/>
      <c r="BLP23" s="267"/>
      <c r="BLQ23" s="267"/>
      <c r="BLR23" s="267"/>
      <c r="BLS23" s="267"/>
      <c r="BLT23" s="267"/>
      <c r="BLU23" s="267"/>
      <c r="BLV23" s="267"/>
      <c r="BLW23" s="267"/>
      <c r="BLX23" s="267"/>
      <c r="BLY23" s="267"/>
      <c r="BLZ23" s="267"/>
      <c r="BMA23" s="267"/>
      <c r="BMB23" s="267"/>
      <c r="BMC23" s="267"/>
      <c r="BMD23" s="267"/>
      <c r="BME23" s="267"/>
      <c r="BMF23" s="267"/>
      <c r="BMG23" s="267"/>
      <c r="BMH23" s="267"/>
      <c r="BMI23" s="267"/>
      <c r="BMJ23" s="267"/>
      <c r="BMK23" s="267"/>
      <c r="BML23" s="267"/>
      <c r="BMM23" s="267"/>
      <c r="BMN23" s="267"/>
      <c r="BMO23" s="267"/>
      <c r="BMP23" s="267"/>
      <c r="BMQ23" s="267"/>
      <c r="BMR23" s="267"/>
      <c r="BMS23" s="267"/>
      <c r="BMT23" s="267"/>
      <c r="BMU23" s="267"/>
      <c r="BMV23" s="267"/>
      <c r="BMW23" s="267"/>
      <c r="BMX23" s="267"/>
      <c r="BMY23" s="267"/>
      <c r="BMZ23" s="267"/>
      <c r="BNA23" s="267"/>
      <c r="BNB23" s="267"/>
      <c r="BNC23" s="267"/>
      <c r="BND23" s="267"/>
      <c r="BNE23" s="267"/>
      <c r="BNF23" s="267"/>
      <c r="BNG23" s="267"/>
      <c r="BNH23" s="267"/>
      <c r="BNI23" s="267"/>
      <c r="BNJ23" s="267"/>
      <c r="BNK23" s="267"/>
      <c r="BNL23" s="267"/>
      <c r="BNM23" s="267"/>
      <c r="BNN23" s="267"/>
      <c r="BNO23" s="267"/>
      <c r="BNP23" s="267"/>
      <c r="BNQ23" s="267"/>
      <c r="BNR23" s="267"/>
      <c r="BNS23" s="267"/>
      <c r="BNT23" s="267"/>
      <c r="BNU23" s="267"/>
      <c r="BNV23" s="267"/>
      <c r="BNW23" s="267"/>
      <c r="BNX23" s="267"/>
      <c r="BNY23" s="267"/>
      <c r="BNZ23" s="267"/>
      <c r="BOA23" s="267"/>
      <c r="BOB23" s="267"/>
      <c r="BOC23" s="267"/>
      <c r="BOD23" s="267"/>
      <c r="BOE23" s="267"/>
      <c r="BOF23" s="267"/>
      <c r="BOG23" s="267"/>
      <c r="BOH23" s="267"/>
      <c r="BOI23" s="267"/>
      <c r="BOJ23" s="267"/>
      <c r="BOK23" s="267"/>
      <c r="BOL23" s="267"/>
      <c r="BOM23" s="267"/>
      <c r="BON23" s="267"/>
      <c r="BOO23" s="267"/>
      <c r="BOP23" s="267"/>
      <c r="BOQ23" s="267"/>
      <c r="BOR23" s="267"/>
      <c r="BOS23" s="267"/>
      <c r="BOT23" s="267"/>
      <c r="BOU23" s="267"/>
      <c r="BOV23" s="267"/>
      <c r="BOW23" s="267"/>
      <c r="BOX23" s="267"/>
      <c r="BOY23" s="267"/>
      <c r="BOZ23" s="267"/>
      <c r="BPA23" s="267"/>
      <c r="BPB23" s="267"/>
      <c r="BPC23" s="267"/>
      <c r="BPD23" s="267"/>
      <c r="BPE23" s="267"/>
      <c r="BPF23" s="267"/>
      <c r="BPG23" s="267"/>
      <c r="BPH23" s="267"/>
      <c r="BPI23" s="267"/>
      <c r="BPJ23" s="267"/>
      <c r="BPK23" s="267"/>
      <c r="BPL23" s="267"/>
      <c r="BPM23" s="267"/>
      <c r="BPN23" s="267"/>
      <c r="BPO23" s="267"/>
      <c r="BPP23" s="267"/>
      <c r="BPQ23" s="267"/>
      <c r="BPR23" s="267"/>
      <c r="BPS23" s="267"/>
      <c r="BPT23" s="267"/>
      <c r="BPU23" s="267"/>
      <c r="BPV23" s="267"/>
      <c r="BPW23" s="267"/>
      <c r="BPX23" s="267"/>
      <c r="BPY23" s="267"/>
      <c r="BPZ23" s="267"/>
      <c r="BQA23" s="267"/>
      <c r="BQB23" s="267"/>
      <c r="BQC23" s="267"/>
      <c r="BQD23" s="267"/>
      <c r="BQE23" s="267"/>
      <c r="BQF23" s="267"/>
      <c r="BQG23" s="267"/>
      <c r="BQH23" s="267"/>
      <c r="BQI23" s="267"/>
      <c r="BQJ23" s="267"/>
      <c r="BQK23" s="267"/>
      <c r="BQL23" s="267"/>
      <c r="BQM23" s="267"/>
      <c r="BQN23" s="267"/>
      <c r="BQO23" s="267"/>
      <c r="BQP23" s="267"/>
      <c r="BQQ23" s="267"/>
      <c r="BQR23" s="267"/>
      <c r="BQS23" s="267"/>
      <c r="BQT23" s="267"/>
      <c r="BQU23" s="267"/>
      <c r="BQV23" s="267"/>
      <c r="BQW23" s="267"/>
      <c r="BQX23" s="267"/>
      <c r="BQY23" s="267"/>
      <c r="BQZ23" s="267"/>
      <c r="BRA23" s="267"/>
      <c r="BRB23" s="267"/>
      <c r="BRC23" s="267"/>
      <c r="BRD23" s="267"/>
      <c r="BRE23" s="267"/>
      <c r="BRF23" s="267"/>
      <c r="BRG23" s="267"/>
      <c r="BRH23" s="267"/>
      <c r="BRI23" s="267"/>
      <c r="BRJ23" s="267"/>
      <c r="BRK23" s="267"/>
      <c r="BRL23" s="267"/>
      <c r="BRM23" s="267"/>
      <c r="BRN23" s="267"/>
      <c r="BRO23" s="267"/>
      <c r="BRP23" s="267"/>
      <c r="BRQ23" s="267"/>
      <c r="BRR23" s="267"/>
      <c r="BRS23" s="267"/>
      <c r="BRT23" s="267"/>
      <c r="BRU23" s="267"/>
      <c r="BRV23" s="267"/>
      <c r="BRW23" s="267"/>
      <c r="BRX23" s="267"/>
      <c r="BRY23" s="267"/>
      <c r="BRZ23" s="267"/>
      <c r="BSA23" s="267"/>
      <c r="BSB23" s="267"/>
      <c r="BSC23" s="267"/>
      <c r="BSD23" s="267"/>
      <c r="BSE23" s="267"/>
      <c r="BSF23" s="267"/>
      <c r="BSG23" s="267"/>
      <c r="BSH23" s="267"/>
      <c r="BSI23" s="267"/>
      <c r="BSJ23" s="267"/>
      <c r="BSK23" s="267"/>
      <c r="BSL23" s="267"/>
      <c r="BSM23" s="267"/>
      <c r="BSN23" s="267"/>
      <c r="BSO23" s="267"/>
      <c r="BSP23" s="267"/>
      <c r="BSQ23" s="267"/>
      <c r="BSR23" s="267"/>
      <c r="BSS23" s="267"/>
      <c r="BST23" s="267"/>
      <c r="BSU23" s="267"/>
      <c r="BSV23" s="267"/>
      <c r="BSW23" s="267"/>
      <c r="BSX23" s="267"/>
      <c r="BSY23" s="267"/>
      <c r="BSZ23" s="267"/>
      <c r="BTA23" s="267"/>
      <c r="BTB23" s="267"/>
      <c r="BTC23" s="267"/>
      <c r="BTD23" s="267"/>
      <c r="BTE23" s="267"/>
      <c r="BTF23" s="267"/>
      <c r="BTG23" s="267"/>
      <c r="BTH23" s="267"/>
      <c r="BTI23" s="267"/>
      <c r="BTJ23" s="267"/>
      <c r="BTK23" s="267"/>
      <c r="BTL23" s="267"/>
      <c r="BTM23" s="267"/>
      <c r="BTN23" s="267"/>
      <c r="BTO23" s="267"/>
      <c r="BTP23" s="267"/>
      <c r="BTQ23" s="267"/>
      <c r="BTR23" s="267"/>
      <c r="BTS23" s="267"/>
      <c r="BTT23" s="267"/>
      <c r="BTU23" s="267"/>
      <c r="BTV23" s="267"/>
      <c r="BTW23" s="267"/>
      <c r="BTX23" s="267"/>
      <c r="BTY23" s="267"/>
      <c r="BTZ23" s="267"/>
      <c r="BUA23" s="267"/>
      <c r="BUB23" s="267"/>
      <c r="BUC23" s="267"/>
      <c r="BUD23" s="267"/>
      <c r="BUE23" s="267"/>
      <c r="BUF23" s="267"/>
      <c r="BUG23" s="267"/>
      <c r="BUH23" s="267"/>
      <c r="BUI23" s="267"/>
      <c r="BUJ23" s="267"/>
      <c r="BUK23" s="267"/>
      <c r="BUL23" s="267"/>
      <c r="BUM23" s="267"/>
      <c r="BUN23" s="267"/>
      <c r="BUO23" s="267"/>
      <c r="BUP23" s="267"/>
      <c r="BUQ23" s="267"/>
      <c r="BUR23" s="267"/>
      <c r="BUS23" s="267"/>
      <c r="BUT23" s="267"/>
      <c r="BUU23" s="267"/>
      <c r="BUV23" s="267"/>
      <c r="BUW23" s="267"/>
      <c r="BUX23" s="267"/>
      <c r="BUY23" s="267"/>
      <c r="BUZ23" s="267"/>
      <c r="BVA23" s="267"/>
      <c r="BVB23" s="267"/>
      <c r="BVC23" s="267"/>
      <c r="BVD23" s="267"/>
      <c r="BVE23" s="267"/>
      <c r="BVF23" s="267"/>
      <c r="BVG23" s="267"/>
      <c r="BVH23" s="267"/>
      <c r="BVI23" s="267"/>
      <c r="BVJ23" s="267"/>
      <c r="BVK23" s="267"/>
      <c r="BVL23" s="267"/>
      <c r="BVM23" s="267"/>
      <c r="BVN23" s="267"/>
      <c r="BVO23" s="267"/>
      <c r="BVP23" s="267"/>
      <c r="BVQ23" s="267"/>
      <c r="BVR23" s="267"/>
      <c r="BVS23" s="267"/>
      <c r="BVT23" s="267"/>
      <c r="BVU23" s="267"/>
      <c r="BVV23" s="267"/>
      <c r="BVW23" s="267"/>
      <c r="BVX23" s="267"/>
      <c r="BVY23" s="267"/>
      <c r="BVZ23" s="267"/>
      <c r="BWA23" s="267"/>
      <c r="BWB23" s="267"/>
      <c r="BWC23" s="267"/>
      <c r="BWD23" s="267"/>
      <c r="BWE23" s="267"/>
      <c r="BWF23" s="267"/>
      <c r="BWG23" s="267"/>
      <c r="BWH23" s="267"/>
      <c r="BWI23" s="267"/>
      <c r="BWJ23" s="267"/>
      <c r="BWK23" s="267"/>
      <c r="BWL23" s="267"/>
      <c r="BWM23" s="267"/>
      <c r="BWN23" s="267"/>
      <c r="BWO23" s="267"/>
      <c r="BWP23" s="267"/>
      <c r="BWQ23" s="267"/>
      <c r="BWR23" s="267"/>
      <c r="BWS23" s="267"/>
      <c r="BWT23" s="267"/>
      <c r="BWU23" s="267"/>
      <c r="BWV23" s="267"/>
      <c r="BWW23" s="267"/>
      <c r="BWX23" s="267"/>
      <c r="BWY23" s="267"/>
      <c r="BWZ23" s="267"/>
      <c r="BXA23" s="267"/>
      <c r="BXB23" s="267"/>
      <c r="BXC23" s="267"/>
      <c r="BXD23" s="267"/>
      <c r="BXE23" s="267"/>
      <c r="BXF23" s="267"/>
      <c r="BXG23" s="267"/>
      <c r="BXH23" s="267"/>
      <c r="BXI23" s="267"/>
      <c r="BXJ23" s="267"/>
      <c r="BXK23" s="267"/>
      <c r="BXL23" s="267"/>
      <c r="BXM23" s="267"/>
      <c r="BXN23" s="267"/>
      <c r="BXO23" s="267"/>
      <c r="BXP23" s="267"/>
      <c r="BXQ23" s="267"/>
      <c r="BXR23" s="267"/>
      <c r="BXS23" s="267"/>
      <c r="BXT23" s="267"/>
      <c r="BXU23" s="267"/>
      <c r="BXV23" s="267"/>
      <c r="BXW23" s="267"/>
      <c r="BXX23" s="267"/>
      <c r="BXY23" s="267"/>
      <c r="BXZ23" s="267"/>
      <c r="BYA23" s="267"/>
      <c r="BYB23" s="267"/>
      <c r="BYC23" s="267"/>
      <c r="BYD23" s="267"/>
      <c r="BYE23" s="267"/>
      <c r="BYF23" s="267"/>
      <c r="BYG23" s="267"/>
      <c r="BYH23" s="267"/>
      <c r="BYI23" s="267"/>
      <c r="BYJ23" s="267"/>
      <c r="BYK23" s="267"/>
      <c r="BYL23" s="267"/>
      <c r="BYM23" s="267"/>
      <c r="BYN23" s="267"/>
      <c r="BYO23" s="267"/>
      <c r="BYP23" s="267"/>
      <c r="BYQ23" s="267"/>
      <c r="BYR23" s="267"/>
      <c r="BYS23" s="267"/>
      <c r="BYT23" s="267"/>
      <c r="BYU23" s="267"/>
      <c r="BYV23" s="267"/>
      <c r="BYW23" s="267"/>
      <c r="BYX23" s="267"/>
      <c r="BYY23" s="267"/>
      <c r="BYZ23" s="267"/>
      <c r="BZA23" s="267"/>
      <c r="BZB23" s="267"/>
      <c r="BZC23" s="267"/>
      <c r="BZD23" s="267"/>
      <c r="BZE23" s="267"/>
      <c r="BZF23" s="267"/>
      <c r="BZG23" s="267"/>
      <c r="BZH23" s="267"/>
      <c r="BZI23" s="267"/>
      <c r="BZJ23" s="267"/>
      <c r="BZK23" s="267"/>
      <c r="BZL23" s="267"/>
      <c r="BZM23" s="267"/>
      <c r="BZN23" s="267"/>
      <c r="BZO23" s="267"/>
      <c r="BZP23" s="267"/>
      <c r="BZQ23" s="267"/>
      <c r="BZR23" s="267"/>
      <c r="BZS23" s="267"/>
      <c r="BZT23" s="267"/>
      <c r="BZU23" s="267"/>
      <c r="BZV23" s="267"/>
      <c r="BZW23" s="267"/>
      <c r="BZX23" s="267"/>
      <c r="BZY23" s="267"/>
      <c r="BZZ23" s="267"/>
      <c r="CAA23" s="267"/>
      <c r="CAB23" s="267"/>
      <c r="CAC23" s="267"/>
      <c r="CAD23" s="267"/>
      <c r="CAE23" s="267"/>
      <c r="CAF23" s="267"/>
      <c r="CAG23" s="267"/>
      <c r="CAH23" s="267"/>
      <c r="CAI23" s="267"/>
      <c r="CAJ23" s="267"/>
      <c r="CAK23" s="267"/>
      <c r="CAL23" s="267"/>
      <c r="CAM23" s="267"/>
      <c r="CAN23" s="267"/>
      <c r="CAO23" s="267"/>
      <c r="CAP23" s="267"/>
      <c r="CAQ23" s="267"/>
      <c r="CAR23" s="267"/>
      <c r="CAS23" s="267"/>
      <c r="CAT23" s="267"/>
      <c r="CAU23" s="267"/>
      <c r="CAV23" s="267"/>
      <c r="CAW23" s="267"/>
      <c r="CAX23" s="267"/>
      <c r="CAY23" s="267"/>
      <c r="CAZ23" s="267"/>
      <c r="CBA23" s="267"/>
      <c r="CBB23" s="267"/>
      <c r="CBC23" s="267"/>
      <c r="CBD23" s="267"/>
      <c r="CBE23" s="267"/>
      <c r="CBF23" s="267"/>
      <c r="CBG23" s="267"/>
      <c r="CBH23" s="267"/>
      <c r="CBI23" s="267"/>
      <c r="CBJ23" s="267"/>
      <c r="CBK23" s="267"/>
      <c r="CBL23" s="267"/>
      <c r="CBM23" s="267"/>
      <c r="CBN23" s="267"/>
      <c r="CBO23" s="267"/>
      <c r="CBP23" s="267"/>
      <c r="CBQ23" s="267"/>
      <c r="CBR23" s="267"/>
      <c r="CBS23" s="267"/>
      <c r="CBT23" s="267"/>
      <c r="CBU23" s="267"/>
      <c r="CBV23" s="267"/>
      <c r="CBW23" s="267"/>
      <c r="CBX23" s="267"/>
      <c r="CBY23" s="267"/>
      <c r="CBZ23" s="267"/>
      <c r="CCA23" s="267"/>
      <c r="CCB23" s="267"/>
      <c r="CCC23" s="267"/>
      <c r="CCD23" s="267"/>
      <c r="CCE23" s="267"/>
      <c r="CCF23" s="267"/>
      <c r="CCG23" s="267"/>
      <c r="CCH23" s="267"/>
      <c r="CCI23" s="267"/>
      <c r="CCJ23" s="267"/>
      <c r="CCK23" s="267"/>
      <c r="CCL23" s="267"/>
      <c r="CCM23" s="267"/>
      <c r="CCN23" s="267"/>
      <c r="CCO23" s="267"/>
      <c r="CCP23" s="267"/>
      <c r="CCQ23" s="267"/>
      <c r="CCR23" s="267"/>
      <c r="CCS23" s="267"/>
      <c r="CCT23" s="267"/>
      <c r="CCU23" s="267"/>
      <c r="CCV23" s="267"/>
      <c r="CCW23" s="267"/>
      <c r="CCX23" s="267"/>
      <c r="CCY23" s="267"/>
      <c r="CCZ23" s="267"/>
      <c r="CDA23" s="267"/>
      <c r="CDB23" s="267"/>
      <c r="CDC23" s="267"/>
      <c r="CDD23" s="267"/>
      <c r="CDE23" s="267"/>
      <c r="CDF23" s="267"/>
      <c r="CDG23" s="267"/>
      <c r="CDH23" s="267"/>
      <c r="CDI23" s="267"/>
      <c r="CDJ23" s="267"/>
      <c r="CDK23" s="267"/>
      <c r="CDL23" s="267"/>
      <c r="CDM23" s="267"/>
      <c r="CDN23" s="267"/>
      <c r="CDO23" s="267"/>
      <c r="CDP23" s="267"/>
      <c r="CDQ23" s="267"/>
      <c r="CDR23" s="267"/>
      <c r="CDS23" s="267"/>
      <c r="CDT23" s="267"/>
      <c r="CDU23" s="267"/>
      <c r="CDV23" s="267"/>
      <c r="CDW23" s="267"/>
      <c r="CDX23" s="267"/>
      <c r="CDY23" s="267"/>
      <c r="CDZ23" s="267"/>
      <c r="CEA23" s="267"/>
      <c r="CEB23" s="267"/>
      <c r="CEC23" s="267"/>
      <c r="CED23" s="267"/>
      <c r="CEE23" s="267"/>
      <c r="CEF23" s="267"/>
      <c r="CEG23" s="267"/>
      <c r="CEH23" s="267"/>
      <c r="CEI23" s="267"/>
      <c r="CEJ23" s="267"/>
      <c r="CEK23" s="267"/>
      <c r="CEL23" s="267"/>
      <c r="CEM23" s="267"/>
      <c r="CEN23" s="267"/>
      <c r="CEO23" s="267"/>
      <c r="CEP23" s="267"/>
      <c r="CEQ23" s="267"/>
      <c r="CER23" s="267"/>
      <c r="CES23" s="267"/>
      <c r="CET23" s="267"/>
      <c r="CEU23" s="267"/>
      <c r="CEV23" s="267"/>
      <c r="CEW23" s="267"/>
      <c r="CEX23" s="267"/>
      <c r="CEY23" s="267"/>
      <c r="CEZ23" s="267"/>
      <c r="CFA23" s="267"/>
      <c r="CFB23" s="267"/>
      <c r="CFC23" s="267"/>
      <c r="CFD23" s="267"/>
      <c r="CFE23" s="267"/>
      <c r="CFF23" s="267"/>
      <c r="CFG23" s="267"/>
      <c r="CFH23" s="267"/>
      <c r="CFI23" s="267"/>
      <c r="CFJ23" s="267"/>
      <c r="CFK23" s="267"/>
      <c r="CFL23" s="267"/>
      <c r="CFM23" s="267"/>
      <c r="CFN23" s="267"/>
      <c r="CFO23" s="267"/>
      <c r="CFP23" s="267"/>
      <c r="CFQ23" s="267"/>
      <c r="CFR23" s="267"/>
      <c r="CFS23" s="267"/>
      <c r="CFT23" s="267"/>
      <c r="CFU23" s="267"/>
      <c r="CFV23" s="267"/>
      <c r="CFW23" s="267"/>
      <c r="CFX23" s="267"/>
      <c r="CFY23" s="267"/>
      <c r="CFZ23" s="267"/>
      <c r="CGA23" s="267"/>
      <c r="CGB23" s="267"/>
      <c r="CGC23" s="267"/>
      <c r="CGD23" s="267"/>
    </row>
    <row r="24" spans="1:2238" x14ac:dyDescent="0.25">
      <c r="A24" s="267"/>
      <c r="B24" s="267"/>
      <c r="C24" s="267"/>
      <c r="D24" s="267"/>
      <c r="E24" s="267"/>
      <c r="F24" s="26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7"/>
      <c r="AF24" s="267"/>
      <c r="AG24" s="267"/>
      <c r="AH24" s="267"/>
      <c r="AI24" s="267"/>
      <c r="AJ24" s="267"/>
      <c r="AK24" s="267"/>
      <c r="AL24" s="267"/>
      <c r="AM24" s="267"/>
      <c r="AN24" s="267"/>
      <c r="AO24" s="267"/>
      <c r="AP24" s="267"/>
      <c r="AQ24" s="267"/>
      <c r="AR24" s="267"/>
      <c r="AS24" s="267"/>
      <c r="AT24" s="267"/>
      <c r="AU24" s="267"/>
      <c r="AV24" s="267"/>
      <c r="AW24" s="267"/>
      <c r="AX24" s="267"/>
      <c r="AY24" s="267"/>
      <c r="AZ24" s="267"/>
      <c r="BA24" s="267"/>
      <c r="BB24" s="267"/>
      <c r="BC24" s="267"/>
      <c r="BD24" s="267"/>
      <c r="BE24" s="267"/>
      <c r="BF24" s="267"/>
      <c r="BG24" s="267"/>
      <c r="BH24" s="267"/>
      <c r="BI24" s="267"/>
      <c r="BJ24" s="267"/>
      <c r="BK24" s="267"/>
      <c r="BL24" s="267"/>
      <c r="BM24" s="267"/>
      <c r="BN24" s="267"/>
      <c r="BO24" s="267"/>
      <c r="BP24" s="267"/>
      <c r="BQ24" s="267"/>
      <c r="BR24" s="267"/>
      <c r="BS24" s="267"/>
      <c r="BT24" s="267"/>
      <c r="BU24" s="267"/>
      <c r="BV24" s="267"/>
      <c r="BW24" s="267"/>
      <c r="BX24" s="267"/>
      <c r="BY24" s="267"/>
      <c r="BZ24" s="267"/>
      <c r="CA24" s="267"/>
      <c r="CB24" s="267"/>
      <c r="CC24" s="267"/>
      <c r="CD24" s="267"/>
      <c r="CE24" s="267"/>
      <c r="CF24" s="267"/>
      <c r="CG24" s="267"/>
      <c r="CH24" s="267"/>
      <c r="CI24" s="267"/>
      <c r="CJ24" s="267"/>
      <c r="CK24" s="267"/>
      <c r="CL24" s="267"/>
      <c r="CM24" s="267"/>
      <c r="CN24" s="267"/>
      <c r="CO24" s="267"/>
      <c r="CP24" s="267"/>
      <c r="CQ24" s="267"/>
      <c r="CR24" s="267"/>
      <c r="CS24" s="267"/>
      <c r="CT24" s="267"/>
      <c r="CU24" s="267"/>
      <c r="CV24" s="267"/>
      <c r="CW24" s="267"/>
      <c r="CX24" s="267"/>
      <c r="CY24" s="267"/>
      <c r="CZ24" s="267"/>
      <c r="DA24" s="267"/>
      <c r="DB24" s="267"/>
      <c r="DC24" s="267"/>
      <c r="DD24" s="267"/>
      <c r="DE24" s="267"/>
      <c r="DF24" s="267"/>
      <c r="DG24" s="267"/>
      <c r="DH24" s="267"/>
      <c r="DI24" s="267"/>
      <c r="DJ24" s="267"/>
      <c r="DK24" s="267"/>
      <c r="DL24" s="267"/>
      <c r="DM24" s="267"/>
      <c r="DN24" s="267"/>
      <c r="DO24" s="267"/>
      <c r="DP24" s="267"/>
      <c r="DQ24" s="267"/>
      <c r="DR24" s="267"/>
      <c r="DS24" s="267"/>
      <c r="DT24" s="267"/>
      <c r="DU24" s="267"/>
      <c r="DV24" s="267"/>
      <c r="DW24" s="267"/>
      <c r="DX24" s="267"/>
      <c r="DY24" s="267"/>
      <c r="DZ24" s="267"/>
      <c r="EA24" s="267"/>
      <c r="EB24" s="267"/>
      <c r="EC24" s="267"/>
      <c r="ED24" s="267"/>
      <c r="EE24" s="267"/>
      <c r="EF24" s="267"/>
      <c r="EG24" s="267"/>
      <c r="EH24" s="267"/>
      <c r="EI24" s="267"/>
      <c r="EJ24" s="267"/>
      <c r="EK24" s="267"/>
      <c r="EL24" s="267"/>
      <c r="EM24" s="267"/>
      <c r="EN24" s="267"/>
      <c r="EO24" s="267"/>
      <c r="EP24" s="267"/>
      <c r="EQ24" s="267"/>
      <c r="ER24" s="267"/>
      <c r="ES24" s="267"/>
      <c r="ET24" s="267"/>
      <c r="EU24" s="267"/>
      <c r="EV24" s="267"/>
      <c r="EW24" s="267"/>
      <c r="EX24" s="267"/>
      <c r="EY24" s="267"/>
      <c r="EZ24" s="267"/>
      <c r="FA24" s="267"/>
      <c r="FB24" s="267"/>
      <c r="FC24" s="267"/>
      <c r="FD24" s="267"/>
      <c r="FE24" s="267"/>
      <c r="FF24" s="267"/>
      <c r="FG24" s="267"/>
      <c r="FH24" s="267"/>
      <c r="FI24" s="267"/>
      <c r="FJ24" s="267"/>
      <c r="FK24" s="267"/>
      <c r="FL24" s="267"/>
      <c r="FM24" s="267"/>
      <c r="FN24" s="267"/>
      <c r="FO24" s="267"/>
      <c r="FP24" s="267"/>
      <c r="FQ24" s="267"/>
      <c r="FR24" s="267"/>
      <c r="FS24" s="267"/>
      <c r="FT24" s="267"/>
      <c r="FU24" s="267"/>
      <c r="FV24" s="267"/>
      <c r="FW24" s="267"/>
      <c r="FX24" s="267"/>
      <c r="FY24" s="267"/>
      <c r="FZ24" s="267"/>
      <c r="GA24" s="267"/>
      <c r="GB24" s="267"/>
      <c r="GC24" s="267"/>
      <c r="GD24" s="267"/>
      <c r="GE24" s="267"/>
      <c r="GF24" s="267"/>
      <c r="GG24" s="267"/>
      <c r="GH24" s="267"/>
      <c r="GI24" s="267"/>
      <c r="GJ24" s="267"/>
      <c r="GK24" s="267"/>
      <c r="GL24" s="267"/>
      <c r="GM24" s="267"/>
      <c r="GN24" s="267"/>
      <c r="GO24" s="267"/>
      <c r="GP24" s="267"/>
      <c r="GQ24" s="267"/>
      <c r="GR24" s="267"/>
      <c r="GS24" s="267"/>
      <c r="GT24" s="267"/>
      <c r="GU24" s="267"/>
      <c r="GV24" s="267"/>
      <c r="GW24" s="267"/>
      <c r="GX24" s="267"/>
      <c r="GY24" s="267"/>
      <c r="GZ24" s="267"/>
      <c r="HA24" s="267"/>
      <c r="HB24" s="267"/>
      <c r="HC24" s="267"/>
      <c r="HD24" s="267"/>
      <c r="HE24" s="267"/>
      <c r="HF24" s="267"/>
      <c r="HG24" s="267"/>
      <c r="HH24" s="267"/>
      <c r="HI24" s="267"/>
      <c r="HJ24" s="267"/>
      <c r="HK24" s="267"/>
      <c r="HL24" s="267"/>
      <c r="HM24" s="267"/>
      <c r="HN24" s="267"/>
      <c r="HO24" s="267"/>
      <c r="HP24" s="267"/>
      <c r="HQ24" s="267"/>
      <c r="HR24" s="267"/>
      <c r="HS24" s="267"/>
      <c r="HT24" s="267"/>
      <c r="HU24" s="267"/>
      <c r="HV24" s="267"/>
      <c r="HW24" s="267"/>
      <c r="HX24" s="267"/>
      <c r="HY24" s="267"/>
      <c r="HZ24" s="267"/>
      <c r="IA24" s="267"/>
      <c r="IB24" s="267"/>
      <c r="IC24" s="267"/>
      <c r="ID24" s="267"/>
      <c r="IE24" s="267"/>
      <c r="IF24" s="267"/>
      <c r="IG24" s="267"/>
      <c r="IH24" s="267"/>
      <c r="II24" s="267"/>
      <c r="IJ24" s="267"/>
      <c r="IK24" s="267"/>
      <c r="IL24" s="267"/>
      <c r="IM24" s="267"/>
      <c r="IN24" s="267"/>
      <c r="IO24" s="267"/>
      <c r="IP24" s="267"/>
      <c r="IQ24" s="267"/>
      <c r="IR24" s="267"/>
      <c r="IS24" s="267"/>
      <c r="IT24" s="267"/>
      <c r="IU24" s="267"/>
      <c r="IV24" s="267"/>
      <c r="IW24" s="267"/>
      <c r="IX24" s="267"/>
      <c r="IY24" s="267"/>
      <c r="IZ24" s="267"/>
      <c r="JA24" s="267"/>
      <c r="JB24" s="267"/>
      <c r="JC24" s="267"/>
      <c r="JD24" s="267"/>
      <c r="JE24" s="267"/>
      <c r="JF24" s="267"/>
      <c r="JG24" s="267"/>
      <c r="JH24" s="267"/>
      <c r="JI24" s="267"/>
      <c r="JJ24" s="267"/>
      <c r="JK24" s="267"/>
      <c r="JL24" s="267"/>
      <c r="JM24" s="267"/>
      <c r="JN24" s="267"/>
      <c r="JO24" s="267"/>
      <c r="JP24" s="267"/>
      <c r="JQ24" s="267"/>
      <c r="JR24" s="267"/>
      <c r="JS24" s="267"/>
      <c r="JT24" s="267"/>
      <c r="JU24" s="267"/>
      <c r="JV24" s="267"/>
      <c r="JW24" s="267"/>
      <c r="JX24" s="267"/>
      <c r="JY24" s="267"/>
      <c r="JZ24" s="267"/>
      <c r="KA24" s="267"/>
      <c r="KB24" s="267"/>
      <c r="KC24" s="267"/>
      <c r="KD24" s="267"/>
      <c r="KE24" s="267"/>
      <c r="KF24" s="267"/>
      <c r="KG24" s="267"/>
      <c r="KH24" s="267"/>
      <c r="KI24" s="267"/>
      <c r="KJ24" s="267"/>
      <c r="KK24" s="267"/>
      <c r="KL24" s="267"/>
      <c r="KM24" s="267"/>
      <c r="KN24" s="267"/>
      <c r="KO24" s="267"/>
      <c r="KP24" s="267"/>
      <c r="KQ24" s="267"/>
      <c r="KR24" s="267"/>
      <c r="KS24" s="267"/>
      <c r="KT24" s="267"/>
      <c r="KU24" s="267"/>
      <c r="KV24" s="267"/>
      <c r="KW24" s="267"/>
      <c r="KX24" s="267"/>
      <c r="KY24" s="267"/>
      <c r="KZ24" s="267"/>
      <c r="LA24" s="267"/>
      <c r="LB24" s="267"/>
      <c r="LC24" s="267"/>
      <c r="LD24" s="267"/>
      <c r="LE24" s="267"/>
      <c r="LF24" s="267"/>
      <c r="LG24" s="267"/>
      <c r="LH24" s="267"/>
      <c r="LI24" s="267"/>
      <c r="LJ24" s="267"/>
      <c r="LK24" s="267"/>
      <c r="LL24" s="267"/>
      <c r="LM24" s="267"/>
      <c r="LN24" s="267"/>
      <c r="LO24" s="267"/>
      <c r="LP24" s="267"/>
      <c r="LQ24" s="267"/>
      <c r="LR24" s="267"/>
      <c r="LS24" s="267"/>
      <c r="LT24" s="267"/>
      <c r="LU24" s="267"/>
      <c r="LV24" s="267"/>
      <c r="LW24" s="267"/>
      <c r="LX24" s="267"/>
      <c r="LY24" s="267"/>
      <c r="LZ24" s="267"/>
      <c r="MA24" s="267"/>
      <c r="MB24" s="267"/>
      <c r="MC24" s="267"/>
      <c r="MD24" s="267"/>
      <c r="ME24" s="267"/>
      <c r="MF24" s="267"/>
      <c r="MG24" s="267"/>
      <c r="MH24" s="267"/>
      <c r="MI24" s="267"/>
      <c r="MJ24" s="267"/>
      <c r="MK24" s="267"/>
      <c r="ML24" s="267"/>
      <c r="MM24" s="267"/>
      <c r="MN24" s="267"/>
      <c r="MO24" s="267"/>
      <c r="MP24" s="267"/>
      <c r="MQ24" s="267"/>
      <c r="MR24" s="267"/>
      <c r="MS24" s="267"/>
      <c r="MT24" s="267"/>
      <c r="MU24" s="267"/>
      <c r="MV24" s="267"/>
      <c r="MW24" s="267"/>
      <c r="MX24" s="267"/>
      <c r="MY24" s="267"/>
      <c r="MZ24" s="267"/>
      <c r="NA24" s="267"/>
      <c r="NB24" s="267"/>
      <c r="NC24" s="267"/>
      <c r="ND24" s="267"/>
      <c r="NE24" s="267"/>
      <c r="NF24" s="267"/>
      <c r="NG24" s="267"/>
      <c r="NH24" s="267"/>
      <c r="NI24" s="267"/>
      <c r="NJ24" s="267"/>
      <c r="NK24" s="267"/>
      <c r="NL24" s="267"/>
      <c r="NM24" s="267"/>
      <c r="NN24" s="267"/>
      <c r="NO24" s="267"/>
      <c r="NP24" s="301" t="e">
        <f>+NP8/#REF!*100</f>
        <v>#REF!</v>
      </c>
      <c r="NQ24" s="301" t="e">
        <f>+NQ8/#REF!*100</f>
        <v>#REF!</v>
      </c>
      <c r="NR24" s="301" t="e">
        <f>+NR8/#REF!*100</f>
        <v>#REF!</v>
      </c>
      <c r="NS24" s="301" t="e">
        <f>+NS8/#REF!*100</f>
        <v>#REF!</v>
      </c>
      <c r="NT24" s="301" t="e">
        <f>+NT8/#REF!*100</f>
        <v>#REF!</v>
      </c>
      <c r="NU24" s="301" t="e">
        <f>+NU8/#REF!*100</f>
        <v>#REF!</v>
      </c>
      <c r="NV24" s="301" t="e">
        <f>+NV8/#REF!*100</f>
        <v>#REF!</v>
      </c>
      <c r="NW24" s="301" t="e">
        <f>+NW8/#REF!*100</f>
        <v>#REF!</v>
      </c>
      <c r="NX24" s="301" t="e">
        <f>+NX8/#REF!*100</f>
        <v>#REF!</v>
      </c>
      <c r="NY24" s="301" t="e">
        <f>+NY8/#REF!*100</f>
        <v>#REF!</v>
      </c>
      <c r="NZ24" s="267"/>
      <c r="OA24" s="267"/>
      <c r="OB24" s="267"/>
      <c r="OC24" s="267"/>
      <c r="OD24" s="267"/>
      <c r="OE24" s="267"/>
      <c r="OF24" s="267"/>
      <c r="OG24" s="267"/>
      <c r="OH24" s="267"/>
      <c r="OI24" s="267"/>
      <c r="OJ24" s="267"/>
      <c r="OK24" s="267"/>
      <c r="OL24" s="267"/>
      <c r="OM24" s="267"/>
      <c r="ON24" s="267"/>
      <c r="OO24" s="267"/>
      <c r="OP24" s="267"/>
      <c r="OQ24" s="267"/>
      <c r="OR24" s="267"/>
      <c r="OS24" s="267"/>
      <c r="OT24" s="267"/>
      <c r="OU24" s="267"/>
      <c r="OV24" s="267"/>
      <c r="OW24" s="267"/>
      <c r="OX24" s="267"/>
      <c r="OY24" s="267"/>
      <c r="OZ24" s="267"/>
      <c r="PA24" s="267"/>
      <c r="PB24" s="267"/>
      <c r="PC24" s="267"/>
      <c r="PD24" s="267"/>
      <c r="PE24" s="267"/>
      <c r="PF24" s="267"/>
      <c r="PG24" s="267"/>
      <c r="PH24" s="267"/>
      <c r="PI24" s="267"/>
      <c r="PJ24" s="267"/>
      <c r="PK24" s="267"/>
      <c r="PL24" s="267"/>
      <c r="PM24" s="267"/>
      <c r="PN24" s="267"/>
      <c r="PO24" s="267"/>
      <c r="PP24" s="267"/>
      <c r="PQ24" s="267"/>
      <c r="PR24" s="267"/>
      <c r="PS24" s="267"/>
      <c r="PT24" s="267"/>
      <c r="PU24" s="267"/>
      <c r="PV24" s="267"/>
      <c r="PW24" s="267"/>
      <c r="PX24" s="267"/>
      <c r="PY24" s="267"/>
      <c r="PZ24" s="267"/>
      <c r="QA24" s="267"/>
      <c r="QB24" s="267"/>
      <c r="QC24" s="267"/>
      <c r="QD24" s="267"/>
      <c r="QE24" s="267"/>
      <c r="QF24" s="267"/>
      <c r="QG24" s="267"/>
      <c r="QH24" s="267"/>
      <c r="QI24" s="267"/>
      <c r="QJ24" s="267"/>
      <c r="QK24" s="267"/>
      <c r="QL24" s="267"/>
      <c r="QM24" s="267"/>
      <c r="QN24" s="267"/>
      <c r="QO24" s="267"/>
      <c r="QP24" s="267"/>
      <c r="QQ24" s="267"/>
      <c r="QR24" s="267"/>
      <c r="QS24" s="267"/>
      <c r="QT24" s="267"/>
      <c r="QU24" s="267"/>
      <c r="QV24" s="267"/>
      <c r="QW24" s="267"/>
      <c r="QX24" s="267"/>
      <c r="QY24" s="267"/>
      <c r="QZ24" s="267"/>
      <c r="RA24" s="267"/>
      <c r="RB24" s="267"/>
      <c r="RC24" s="267"/>
      <c r="RD24" s="267"/>
      <c r="RE24" s="267"/>
      <c r="RF24" s="267"/>
      <c r="RG24" s="267"/>
      <c r="RH24" s="267"/>
      <c r="RI24" s="267"/>
      <c r="RJ24" s="267"/>
      <c r="RK24" s="267"/>
      <c r="RL24" s="267"/>
      <c r="RM24" s="267"/>
      <c r="RN24" s="267"/>
      <c r="RO24" s="267"/>
      <c r="RP24" s="267"/>
      <c r="RQ24" s="267"/>
      <c r="RR24" s="267"/>
      <c r="RS24" s="267"/>
      <c r="RT24" s="267"/>
      <c r="RU24" s="267"/>
      <c r="RV24" s="267"/>
      <c r="RW24" s="267"/>
      <c r="RX24" s="267"/>
      <c r="RY24" s="267"/>
      <c r="RZ24" s="267"/>
      <c r="SA24" s="267"/>
      <c r="SB24" s="267"/>
      <c r="SC24" s="267"/>
      <c r="SD24" s="267"/>
      <c r="SE24" s="267"/>
      <c r="SF24" s="267"/>
      <c r="SG24" s="267"/>
      <c r="SH24" s="267"/>
      <c r="SI24" s="267"/>
      <c r="SJ24" s="267"/>
      <c r="SK24" s="267"/>
      <c r="SL24" s="267"/>
      <c r="SM24" s="267"/>
      <c r="SN24" s="267"/>
      <c r="SO24" s="267"/>
      <c r="SP24" s="267"/>
      <c r="SQ24" s="267"/>
      <c r="SR24" s="267"/>
      <c r="SS24" s="129"/>
      <c r="ST24" s="129"/>
      <c r="SU24" s="129"/>
      <c r="SV24" s="129"/>
      <c r="SW24" s="129"/>
      <c r="SX24" s="129"/>
      <c r="SY24" s="129"/>
      <c r="SZ24" s="129"/>
      <c r="TA24" s="129"/>
      <c r="TB24" s="129"/>
      <c r="TC24" s="267"/>
      <c r="TD24" s="267"/>
      <c r="TE24" s="267"/>
      <c r="TF24" s="267"/>
      <c r="TG24" s="267"/>
      <c r="TH24" s="267"/>
      <c r="TI24" s="267"/>
      <c r="TJ24" s="267"/>
      <c r="TK24" s="267"/>
      <c r="TL24" s="267"/>
      <c r="TM24" s="267"/>
      <c r="TN24" s="267"/>
      <c r="TO24" s="267"/>
      <c r="TP24" s="267"/>
      <c r="TQ24" s="267"/>
      <c r="TR24" s="267"/>
      <c r="TS24" s="267"/>
      <c r="TT24" s="267"/>
      <c r="TU24" s="267"/>
      <c r="TV24" s="267"/>
      <c r="TW24" s="267"/>
      <c r="TX24" s="267"/>
      <c r="TY24" s="267"/>
      <c r="TZ24" s="267"/>
      <c r="UA24" s="267"/>
      <c r="UB24" s="267"/>
      <c r="UC24" s="267"/>
      <c r="UD24" s="267"/>
      <c r="UE24" s="267"/>
      <c r="UF24" s="267"/>
      <c r="UG24" s="267"/>
      <c r="UH24" s="267"/>
      <c r="UI24" s="267"/>
      <c r="UJ24" s="267"/>
      <c r="UK24" s="267"/>
      <c r="UL24" s="267"/>
      <c r="UM24" s="267"/>
      <c r="UN24" s="267"/>
      <c r="UO24" s="267"/>
      <c r="UP24" s="267"/>
      <c r="UQ24" s="267"/>
      <c r="UR24" s="267"/>
      <c r="US24" s="267"/>
      <c r="UT24" s="267"/>
      <c r="UU24" s="267"/>
      <c r="UV24" s="267"/>
      <c r="UW24" s="267"/>
      <c r="UX24" s="267"/>
      <c r="UY24" s="267"/>
      <c r="UZ24" s="267"/>
      <c r="VA24" s="267"/>
      <c r="VB24" s="267"/>
      <c r="VC24" s="267"/>
      <c r="VD24" s="267"/>
      <c r="VE24" s="267"/>
      <c r="VF24" s="267"/>
      <c r="VG24" s="267"/>
      <c r="VH24" s="267"/>
      <c r="VI24" s="267"/>
      <c r="VJ24" s="267"/>
      <c r="VK24" s="267"/>
      <c r="VL24" s="267"/>
      <c r="VM24" s="267"/>
      <c r="VN24" s="267"/>
      <c r="VO24" s="267"/>
      <c r="VP24" s="267"/>
      <c r="VQ24" s="267"/>
      <c r="VR24" s="267"/>
      <c r="VS24" s="267"/>
      <c r="VT24" s="267"/>
      <c r="VU24" s="267"/>
      <c r="VV24" s="267"/>
      <c r="VW24" s="267"/>
      <c r="VX24" s="267"/>
      <c r="VY24" s="267"/>
      <c r="VZ24" s="267"/>
      <c r="WA24" s="267"/>
      <c r="WB24" s="267"/>
      <c r="WC24" s="267"/>
      <c r="WD24" s="267"/>
      <c r="WE24" s="267"/>
      <c r="WF24" s="267"/>
      <c r="WG24" s="267"/>
      <c r="WH24" s="267"/>
      <c r="WI24" s="267"/>
      <c r="WJ24" s="267"/>
      <c r="WK24" s="267"/>
      <c r="WL24" s="267"/>
      <c r="WM24" s="267"/>
      <c r="WN24" s="267"/>
      <c r="WO24" s="267"/>
      <c r="WP24" s="267"/>
      <c r="WQ24" s="267"/>
      <c r="WR24" s="267"/>
      <c r="WS24" s="267"/>
      <c r="WT24" s="267"/>
      <c r="WU24" s="267"/>
      <c r="WV24" s="267"/>
      <c r="WW24" s="267"/>
      <c r="WX24" s="267"/>
      <c r="WY24" s="267"/>
      <c r="WZ24" s="267"/>
      <c r="XA24" s="267"/>
      <c r="XB24" s="267"/>
      <c r="XC24" s="267"/>
      <c r="XD24" s="267"/>
      <c r="XE24" s="267"/>
      <c r="XF24" s="267"/>
      <c r="XG24" s="267"/>
      <c r="XH24" s="267"/>
      <c r="XI24" s="267"/>
      <c r="XJ24" s="267"/>
      <c r="XK24" s="267"/>
      <c r="XL24" s="267"/>
      <c r="XM24" s="267"/>
      <c r="XN24" s="267"/>
      <c r="XO24" s="267"/>
      <c r="XP24" s="267"/>
      <c r="XQ24" s="267"/>
      <c r="XR24" s="267"/>
      <c r="XS24" s="267"/>
      <c r="XT24" s="267"/>
      <c r="XU24" s="267"/>
      <c r="XV24" s="267"/>
      <c r="XW24" s="267"/>
      <c r="XX24" s="267"/>
      <c r="XY24" s="267"/>
      <c r="XZ24" s="267"/>
      <c r="YA24" s="267"/>
      <c r="YB24" s="267"/>
      <c r="YC24" s="267"/>
      <c r="YD24" s="267"/>
      <c r="YE24" s="267"/>
      <c r="YF24" s="267"/>
      <c r="YG24" s="267"/>
      <c r="YH24" s="267"/>
      <c r="YI24" s="267"/>
      <c r="YJ24" s="267"/>
      <c r="YK24" s="267"/>
      <c r="YL24" s="267"/>
      <c r="YM24" s="267"/>
      <c r="YN24" s="267"/>
      <c r="YO24" s="267"/>
      <c r="YP24" s="267"/>
      <c r="YQ24" s="267"/>
      <c r="YR24" s="267"/>
      <c r="YS24" s="267"/>
      <c r="YT24" s="267"/>
      <c r="YU24" s="267"/>
      <c r="YV24" s="267"/>
      <c r="YW24" s="267"/>
      <c r="YX24" s="267"/>
      <c r="YY24" s="267"/>
      <c r="YZ24" s="267"/>
      <c r="ZA24" s="267"/>
      <c r="ZB24" s="267"/>
      <c r="ZC24" s="267"/>
      <c r="ZD24" s="267"/>
      <c r="ZE24" s="267"/>
      <c r="ZF24" s="267"/>
      <c r="ZG24" s="267"/>
      <c r="ZH24" s="267"/>
      <c r="ZI24" s="267"/>
      <c r="ZJ24" s="267"/>
      <c r="ZK24" s="267"/>
      <c r="ZL24" s="267"/>
      <c r="ZM24" s="267"/>
      <c r="ZN24" s="267"/>
      <c r="ZO24" s="267"/>
      <c r="ZP24" s="267"/>
      <c r="ZQ24" s="267"/>
      <c r="ZR24" s="267"/>
      <c r="ZS24" s="267"/>
      <c r="ZT24" s="267"/>
      <c r="ZU24" s="267"/>
      <c r="ZV24" s="267"/>
      <c r="ZW24" s="267"/>
      <c r="ZX24" s="267"/>
      <c r="ZY24" s="267"/>
      <c r="ZZ24" s="267"/>
      <c r="AAA24" s="267"/>
      <c r="AAB24" s="267"/>
      <c r="AAC24" s="267"/>
      <c r="AAD24" s="267"/>
      <c r="AAE24" s="267"/>
      <c r="AAF24" s="267"/>
      <c r="AAG24" s="267"/>
      <c r="AAH24" s="267"/>
      <c r="AAI24" s="267"/>
      <c r="AAJ24" s="267"/>
      <c r="AAK24" s="267"/>
      <c r="AAL24" s="267"/>
      <c r="AAM24" s="267"/>
      <c r="AAN24" s="267"/>
      <c r="AAO24" s="267"/>
      <c r="AAP24" s="267"/>
      <c r="AAQ24" s="267"/>
      <c r="AAR24" s="267"/>
      <c r="AAS24" s="267"/>
      <c r="AAT24" s="267"/>
      <c r="AAU24" s="267"/>
      <c r="AAV24" s="267"/>
      <c r="AAW24" s="267"/>
      <c r="AAX24" s="267"/>
      <c r="AAY24" s="267"/>
      <c r="AAZ24" s="267"/>
      <c r="ABA24" s="267"/>
      <c r="ABB24" s="267"/>
      <c r="ABC24" s="267"/>
      <c r="ABD24" s="267"/>
      <c r="ABE24" s="267"/>
      <c r="ABF24" s="267"/>
      <c r="ABG24" s="267"/>
      <c r="ABH24" s="267"/>
      <c r="ABI24" s="267"/>
      <c r="ABJ24" s="267"/>
      <c r="ABK24" s="267"/>
      <c r="ABL24" s="267"/>
      <c r="ABM24" s="267"/>
      <c r="ABN24" s="267"/>
      <c r="ABO24" s="267"/>
      <c r="ABP24" s="267"/>
      <c r="ABQ24" s="267"/>
      <c r="ABR24" s="267"/>
      <c r="ABS24" s="267"/>
      <c r="ABT24" s="267"/>
      <c r="ABU24" s="267"/>
      <c r="ABV24" s="267"/>
      <c r="ABW24" s="267"/>
      <c r="ABX24" s="267"/>
      <c r="ABY24" s="267"/>
      <c r="ABZ24" s="267"/>
      <c r="ACA24" s="267"/>
      <c r="ACB24" s="267"/>
      <c r="ACC24" s="267"/>
      <c r="ACD24" s="267"/>
      <c r="ACE24" s="267"/>
      <c r="ACF24" s="267"/>
      <c r="ACG24" s="267"/>
      <c r="ACH24" s="267"/>
      <c r="ACI24" s="267"/>
      <c r="ACJ24" s="267"/>
      <c r="ACK24" s="267"/>
      <c r="ACL24" s="267"/>
      <c r="ACM24" s="267"/>
      <c r="ACN24" s="267"/>
      <c r="ACO24" s="267"/>
      <c r="ACP24" s="267"/>
      <c r="ACQ24" s="267"/>
      <c r="ACR24" s="267"/>
      <c r="ACS24" s="267"/>
      <c r="ACT24" s="267"/>
      <c r="ACU24" s="267"/>
      <c r="ACV24" s="267"/>
      <c r="ACW24" s="267"/>
      <c r="ACX24" s="267"/>
      <c r="ACY24" s="267"/>
      <c r="ACZ24" s="267"/>
      <c r="ADA24" s="267"/>
      <c r="ADB24" s="267"/>
      <c r="ADC24" s="267"/>
      <c r="ADD24" s="267"/>
      <c r="ADE24" s="267"/>
      <c r="ADF24" s="267"/>
      <c r="ADG24" s="267"/>
      <c r="ADH24" s="267"/>
      <c r="ADI24" s="267"/>
      <c r="ADJ24" s="267"/>
      <c r="ADK24" s="267"/>
      <c r="ADL24" s="267"/>
      <c r="ADM24" s="267"/>
      <c r="ADN24" s="267"/>
      <c r="ADO24" s="267"/>
      <c r="ADP24" s="267"/>
      <c r="ADQ24" s="267"/>
      <c r="ADR24" s="267"/>
      <c r="ADS24" s="267"/>
      <c r="ADT24" s="267"/>
      <c r="ADU24" s="267"/>
      <c r="ADV24" s="267"/>
      <c r="ADW24" s="267"/>
      <c r="ADX24" s="267"/>
      <c r="ADY24" s="267"/>
      <c r="ADZ24" s="267"/>
      <c r="AEA24" s="267"/>
      <c r="AEB24" s="267"/>
      <c r="AEC24" s="267"/>
      <c r="AED24" s="267"/>
      <c r="AEE24" s="267"/>
      <c r="AEF24" s="267"/>
      <c r="AEG24" s="267"/>
      <c r="AEH24" s="267"/>
      <c r="AEI24" s="267"/>
      <c r="AEJ24" s="267"/>
      <c r="AEK24" s="267"/>
      <c r="AEL24" s="267"/>
      <c r="AEM24" s="267"/>
      <c r="AEN24" s="267"/>
      <c r="AEO24" s="267"/>
      <c r="AEP24" s="267"/>
      <c r="AEQ24" s="267"/>
      <c r="AER24" s="267"/>
      <c r="AES24" s="267"/>
      <c r="AET24" s="267"/>
      <c r="AEU24" s="267"/>
      <c r="AEV24" s="267"/>
      <c r="AEW24" s="267"/>
      <c r="AEX24" s="267"/>
      <c r="AEY24" s="267"/>
      <c r="AEZ24" s="267"/>
      <c r="AFA24" s="267"/>
      <c r="AFB24" s="267"/>
      <c r="AFC24" s="267"/>
      <c r="AFD24" s="267"/>
      <c r="AFE24" s="267"/>
      <c r="AFF24" s="267"/>
      <c r="AFG24" s="267"/>
      <c r="AFH24" s="267"/>
      <c r="AFI24" s="267"/>
      <c r="AFJ24" s="267"/>
      <c r="AFK24" s="267"/>
      <c r="AFL24" s="267"/>
      <c r="AFM24" s="267"/>
      <c r="AFN24" s="267"/>
      <c r="AFO24" s="267"/>
      <c r="AFP24" s="267"/>
      <c r="AFQ24" s="267"/>
      <c r="AFR24" s="267"/>
      <c r="AFS24" s="267"/>
      <c r="AFT24" s="267"/>
      <c r="AFU24" s="267"/>
      <c r="AFV24" s="267"/>
      <c r="AFW24" s="267"/>
      <c r="AFX24" s="267"/>
      <c r="AFY24" s="267"/>
      <c r="AFZ24" s="267"/>
      <c r="AGA24" s="267"/>
      <c r="AGB24" s="267"/>
      <c r="AGC24" s="267"/>
      <c r="AGD24" s="267"/>
      <c r="AGE24" s="267"/>
      <c r="AGF24" s="267"/>
      <c r="AGG24" s="267"/>
      <c r="AGH24" s="267"/>
      <c r="AGI24" s="267"/>
      <c r="AGJ24" s="267"/>
      <c r="AGK24" s="267"/>
      <c r="AGL24" s="267"/>
      <c r="AGM24" s="267"/>
      <c r="AGN24" s="267"/>
      <c r="AGO24" s="267"/>
      <c r="AGP24" s="267"/>
      <c r="AGQ24" s="267"/>
      <c r="AGR24" s="267"/>
      <c r="AGS24" s="267"/>
      <c r="AGT24" s="267"/>
      <c r="AGU24" s="267"/>
      <c r="AGV24" s="267"/>
      <c r="AGW24" s="267"/>
      <c r="AGX24" s="267"/>
      <c r="AGY24" s="267"/>
      <c r="AGZ24" s="267"/>
      <c r="AHA24" s="267"/>
      <c r="AHB24" s="267"/>
      <c r="AHC24" s="267"/>
      <c r="AHD24" s="267"/>
      <c r="AHE24" s="267"/>
      <c r="AHF24" s="267"/>
      <c r="AHG24" s="267"/>
      <c r="AHH24" s="267"/>
      <c r="AHI24" s="267"/>
      <c r="AHJ24" s="267"/>
      <c r="AHK24" s="267"/>
      <c r="AHL24" s="267"/>
      <c r="AHM24" s="267"/>
      <c r="AHN24" s="267"/>
      <c r="AHO24" s="267"/>
      <c r="AHP24" s="267"/>
      <c r="AHQ24" s="267"/>
      <c r="AHR24" s="267"/>
      <c r="AHS24" s="267"/>
      <c r="AHT24" s="267"/>
      <c r="AHU24" s="267"/>
      <c r="AHV24" s="267"/>
      <c r="AHW24" s="267"/>
      <c r="AHX24" s="267"/>
      <c r="AHY24" s="267"/>
      <c r="AHZ24" s="267"/>
      <c r="AIA24" s="267"/>
      <c r="AIB24" s="267"/>
      <c r="AIC24" s="267"/>
      <c r="AID24" s="267"/>
      <c r="AIE24" s="301"/>
      <c r="AIF24" s="301"/>
      <c r="AIG24" s="301"/>
      <c r="AIH24" s="301"/>
      <c r="AII24" s="301"/>
      <c r="AIJ24" s="301"/>
      <c r="AIK24" s="301"/>
      <c r="AIL24" s="301"/>
      <c r="AIM24" s="301"/>
      <c r="AIN24" s="301"/>
      <c r="AIO24" s="267"/>
      <c r="AIP24" s="267"/>
      <c r="AIQ24" s="267"/>
      <c r="AIR24" s="267"/>
      <c r="AIS24" s="267"/>
      <c r="AIT24" s="267"/>
      <c r="AIU24" s="267"/>
      <c r="AIV24" s="267"/>
      <c r="AIW24" s="267"/>
      <c r="AIX24" s="267"/>
      <c r="AIY24" s="267"/>
      <c r="AIZ24" s="267"/>
      <c r="AJA24" s="267"/>
      <c r="AJB24" s="267"/>
      <c r="AJC24" s="267"/>
      <c r="AJD24" s="267"/>
      <c r="AJE24" s="267"/>
      <c r="AJF24" s="267"/>
      <c r="AJG24" s="267"/>
      <c r="AJH24" s="267"/>
      <c r="AJI24" s="267"/>
      <c r="AJJ24" s="267"/>
      <c r="AJK24" s="267"/>
      <c r="AJL24" s="267"/>
      <c r="AJM24" s="267"/>
      <c r="AJN24" s="267"/>
      <c r="AJO24" s="267"/>
      <c r="AJP24" s="267"/>
      <c r="AJQ24" s="267"/>
      <c r="AJR24" s="267"/>
      <c r="AJS24" s="267"/>
      <c r="AJT24" s="267"/>
      <c r="AJU24" s="267"/>
      <c r="AJV24" s="267"/>
      <c r="AJW24" s="267"/>
      <c r="AJX24" s="267"/>
      <c r="AJY24" s="267"/>
      <c r="AJZ24" s="267"/>
      <c r="AKA24" s="267"/>
      <c r="AKB24" s="267"/>
      <c r="AKC24" s="267"/>
      <c r="AKD24" s="267"/>
      <c r="AKE24" s="267"/>
      <c r="AKF24" s="267"/>
      <c r="AKG24" s="267"/>
      <c r="AKH24" s="267"/>
      <c r="AKI24" s="267"/>
      <c r="AKJ24" s="267"/>
      <c r="AKK24" s="267"/>
      <c r="AKL24" s="267"/>
      <c r="AKM24" s="267"/>
      <c r="AKN24" s="267"/>
      <c r="AKO24" s="267"/>
      <c r="AKP24" s="267"/>
      <c r="AKQ24" s="267"/>
      <c r="AKR24" s="267"/>
      <c r="AKS24" s="267"/>
      <c r="AKT24" s="267"/>
      <c r="AKU24" s="267"/>
      <c r="AKV24" s="267"/>
      <c r="AKW24" s="267"/>
      <c r="AKX24" s="267"/>
      <c r="AKY24" s="267"/>
      <c r="AKZ24" s="267"/>
      <c r="ALA24" s="267"/>
      <c r="ALB24" s="267"/>
      <c r="ALC24" s="267"/>
      <c r="ALD24" s="267"/>
      <c r="ALE24" s="267"/>
      <c r="ALF24" s="267"/>
      <c r="ALG24" s="267"/>
      <c r="ALH24" s="267"/>
      <c r="ALI24" s="267"/>
      <c r="ALJ24" s="267"/>
      <c r="ALK24" s="267"/>
      <c r="ALL24" s="267"/>
      <c r="ALM24" s="267"/>
      <c r="ALN24" s="267"/>
      <c r="ALO24" s="267"/>
      <c r="ALP24" s="267"/>
      <c r="ALQ24" s="267"/>
      <c r="ALR24" s="267"/>
      <c r="ALS24" s="267"/>
      <c r="ALT24" s="267"/>
      <c r="ALU24" s="267"/>
      <c r="ALV24" s="267"/>
      <c r="ALW24" s="267"/>
      <c r="ALX24" s="267"/>
      <c r="ALY24" s="267"/>
      <c r="ALZ24" s="267"/>
      <c r="AMA24" s="267"/>
      <c r="AMB24" s="267"/>
      <c r="AMC24" s="267"/>
      <c r="AMD24" s="267"/>
      <c r="AME24" s="267"/>
      <c r="AMF24" s="267"/>
      <c r="AMG24" s="267"/>
      <c r="AMH24" s="267"/>
      <c r="AMI24" s="267"/>
      <c r="AMJ24" s="267"/>
      <c r="AMK24" s="267"/>
      <c r="AML24" s="267"/>
      <c r="AMM24" s="267"/>
      <c r="AMN24" s="267"/>
      <c r="AMO24" s="267"/>
      <c r="AMP24" s="267"/>
      <c r="AMQ24" s="267"/>
      <c r="AMR24" s="267"/>
      <c r="AMS24" s="267"/>
      <c r="AMT24" s="267"/>
      <c r="AMU24" s="267"/>
      <c r="AMV24" s="267"/>
      <c r="AMW24" s="267"/>
      <c r="AMX24" s="267"/>
      <c r="AMY24" s="267"/>
      <c r="AMZ24" s="267"/>
      <c r="ANA24" s="267"/>
      <c r="ANB24" s="267"/>
      <c r="ANC24" s="267"/>
      <c r="AND24" s="267"/>
      <c r="ANE24" s="267"/>
      <c r="ANF24" s="267"/>
      <c r="ANG24" s="267"/>
      <c r="ANH24" s="267"/>
      <c r="ANI24" s="301">
        <f>AVERAGE(ANI22:APS22)</f>
        <v>64.400867515901325</v>
      </c>
      <c r="ANJ24" s="267"/>
      <c r="ANK24" s="267"/>
      <c r="ANL24" s="267"/>
      <c r="ANM24" s="267"/>
      <c r="ANN24" s="267"/>
      <c r="ANO24" s="267"/>
      <c r="ANP24" s="267"/>
      <c r="ANQ24" s="267"/>
      <c r="ANR24" s="267"/>
      <c r="ANS24" s="267"/>
      <c r="ANT24" s="267"/>
      <c r="ANU24" s="267"/>
      <c r="ANV24" s="267"/>
      <c r="ANW24" s="267"/>
      <c r="ANX24" s="267"/>
      <c r="ANY24" s="267"/>
      <c r="ANZ24" s="267"/>
      <c r="AOA24" s="267"/>
      <c r="AOB24" s="267"/>
      <c r="AOC24" s="267"/>
      <c r="AOD24" s="267"/>
      <c r="AOE24" s="267"/>
      <c r="AOF24" s="267"/>
      <c r="AOG24" s="267"/>
      <c r="AOH24" s="267"/>
      <c r="AOI24" s="267"/>
      <c r="AOJ24" s="267"/>
      <c r="AOK24" s="267"/>
      <c r="AOL24" s="267"/>
      <c r="AOM24" s="267"/>
      <c r="AON24" s="267"/>
      <c r="AOO24" s="267"/>
      <c r="AOP24" s="267"/>
      <c r="AOQ24" s="267"/>
      <c r="AOR24" s="267"/>
      <c r="AOS24" s="267"/>
      <c r="AOT24" s="267"/>
      <c r="AOU24" s="267"/>
      <c r="AOV24" s="267"/>
      <c r="AOW24" s="267"/>
      <c r="AOX24" s="267"/>
      <c r="AOY24" s="267"/>
      <c r="AOZ24" s="267"/>
      <c r="APA24" s="267"/>
      <c r="APB24" s="267"/>
      <c r="APC24" s="267"/>
      <c r="APD24" s="267"/>
      <c r="APE24" s="267"/>
      <c r="APF24" s="267"/>
      <c r="APG24" s="267"/>
      <c r="APH24" s="267"/>
      <c r="API24" s="267"/>
      <c r="APJ24" s="267"/>
      <c r="APK24" s="267"/>
      <c r="APL24" s="267"/>
      <c r="APM24" s="267"/>
      <c r="APN24" s="267"/>
      <c r="APO24" s="267"/>
      <c r="APP24" s="267"/>
      <c r="APQ24" s="267"/>
      <c r="APR24" s="267"/>
      <c r="APS24" s="267"/>
      <c r="APT24" s="267"/>
      <c r="APU24" s="267"/>
      <c r="APV24" s="267"/>
      <c r="APW24" s="267"/>
      <c r="APX24" s="267"/>
      <c r="APY24" s="267"/>
      <c r="APZ24" s="267"/>
      <c r="AQA24" s="267"/>
      <c r="AQB24" s="267"/>
      <c r="AQC24" s="267"/>
      <c r="AQD24" s="267"/>
      <c r="AQE24" s="267"/>
      <c r="AQF24" s="267"/>
      <c r="AQG24" s="267"/>
      <c r="AQH24" s="267"/>
      <c r="AQI24" s="267"/>
      <c r="AQJ24" s="267"/>
      <c r="AQK24" s="267"/>
      <c r="AQL24" s="267"/>
      <c r="AQM24" s="267"/>
      <c r="AQN24" s="267"/>
      <c r="AQO24" s="267"/>
      <c r="AQP24" s="267"/>
      <c r="AQQ24" s="267"/>
      <c r="AQR24" s="267"/>
      <c r="AQS24" s="267"/>
      <c r="AQT24" s="267"/>
      <c r="AQU24" s="267"/>
      <c r="AQV24" s="267"/>
      <c r="AQW24" s="267"/>
      <c r="AQX24" s="267"/>
      <c r="AQY24" s="267"/>
      <c r="AQZ24" s="267"/>
      <c r="ARA24" s="267"/>
      <c r="ARB24" s="267"/>
      <c r="ARC24" s="267"/>
      <c r="ARD24" s="267"/>
      <c r="ARE24" s="267"/>
      <c r="ARF24" s="267"/>
      <c r="ARG24" s="267"/>
      <c r="ARH24" s="267"/>
      <c r="ARI24" s="267"/>
      <c r="ARJ24" s="267"/>
      <c r="ARK24" s="267"/>
      <c r="ARL24" s="267"/>
      <c r="ARM24" s="267"/>
      <c r="ARN24" s="267"/>
      <c r="ARO24" s="267"/>
      <c r="ARP24" s="267"/>
      <c r="ARQ24" s="267"/>
      <c r="ARR24" s="267"/>
      <c r="ARS24" s="267"/>
      <c r="ART24" s="267"/>
      <c r="ARU24" s="267"/>
      <c r="ARV24" s="267"/>
      <c r="ARW24" s="267"/>
      <c r="ARX24" s="267"/>
      <c r="ARY24" s="267"/>
      <c r="ARZ24" s="267"/>
      <c r="ASA24" s="267"/>
      <c r="ASB24" s="267"/>
      <c r="ASC24" s="267"/>
      <c r="ASD24" s="267"/>
      <c r="ASE24" s="267"/>
      <c r="ASF24" s="267"/>
      <c r="ASG24" s="267"/>
      <c r="ASH24" s="418">
        <f>AVERAGE(ASI5:AUS5)</f>
        <v>7.2609325764297393E-4</v>
      </c>
      <c r="ASI24" s="267"/>
      <c r="ASJ24" s="267"/>
      <c r="ASK24" s="267"/>
      <c r="ASL24" s="267"/>
      <c r="ASM24" s="267"/>
      <c r="ASN24" s="267"/>
      <c r="ASO24" s="267"/>
      <c r="ASP24" s="267"/>
      <c r="ASQ24" s="267"/>
      <c r="ASR24" s="267"/>
      <c r="ASS24" s="267"/>
      <c r="AST24" s="267"/>
      <c r="ASU24" s="267"/>
      <c r="ASV24" s="267"/>
      <c r="ASW24" s="267"/>
      <c r="ASX24" s="267"/>
      <c r="ASY24" s="267"/>
      <c r="ASZ24" s="267"/>
      <c r="ATA24" s="267"/>
      <c r="ATB24" s="267"/>
      <c r="ATC24" s="267"/>
      <c r="ATD24" s="267"/>
      <c r="ATE24" s="267"/>
      <c r="ATF24" s="267"/>
      <c r="ATG24" s="267"/>
      <c r="ATH24" s="267"/>
      <c r="ATI24" s="267"/>
      <c r="ATJ24" s="267"/>
      <c r="ATK24" s="267"/>
      <c r="ATL24" s="267"/>
      <c r="ATM24" s="267"/>
      <c r="ATN24" s="267"/>
      <c r="ATO24" s="267"/>
      <c r="ATP24" s="267"/>
      <c r="ATQ24" s="267"/>
      <c r="ATR24" s="267"/>
      <c r="ATS24" s="267"/>
      <c r="ATT24" s="267"/>
      <c r="ATU24" s="267"/>
      <c r="ATV24" s="267"/>
      <c r="ATW24" s="267"/>
      <c r="ATX24" s="267"/>
      <c r="ATY24" s="267"/>
      <c r="ATZ24" s="267"/>
      <c r="AUA24" s="267"/>
      <c r="AUB24" s="267"/>
      <c r="AUC24" s="267"/>
      <c r="AUD24" s="267"/>
      <c r="AUE24" s="267"/>
      <c r="AUF24" s="267"/>
      <c r="AUG24" s="267"/>
      <c r="AUH24" s="267"/>
      <c r="AUI24" s="267"/>
      <c r="AUJ24" s="267"/>
      <c r="AUK24" s="267"/>
      <c r="AUL24" s="267"/>
      <c r="AUM24" s="267"/>
      <c r="AUN24" s="267"/>
      <c r="AUO24" s="267"/>
      <c r="AUP24" s="267"/>
      <c r="AUQ24" s="267"/>
      <c r="AUR24" s="267"/>
      <c r="AUS24" s="267"/>
      <c r="AUT24" s="267"/>
      <c r="AUU24" s="267"/>
      <c r="AUV24" s="267"/>
      <c r="AUW24" s="267"/>
      <c r="AUX24" s="267"/>
      <c r="AUY24" s="267"/>
      <c r="AUZ24" s="267"/>
      <c r="AVA24" s="267"/>
      <c r="AVB24" s="267"/>
      <c r="AVC24" s="267"/>
      <c r="AVD24" s="267"/>
      <c r="AVE24" s="267"/>
      <c r="AVF24" s="267"/>
      <c r="AVG24" s="267"/>
      <c r="AVH24" s="267"/>
      <c r="AVI24" s="267"/>
      <c r="AVJ24" s="267"/>
      <c r="AVK24" s="267"/>
      <c r="AVL24" s="267"/>
      <c r="AVM24" s="267"/>
      <c r="AVN24" s="267"/>
      <c r="AVO24" s="267"/>
      <c r="AVP24" s="267"/>
      <c r="AVQ24" s="267"/>
      <c r="AVR24" s="267"/>
      <c r="AVS24" s="267"/>
      <c r="AVT24" s="267"/>
      <c r="AVU24" s="267"/>
      <c r="AVV24" s="267"/>
      <c r="AVW24" s="267"/>
      <c r="AVX24" s="267"/>
      <c r="AVY24" s="267"/>
      <c r="AVZ24" s="267"/>
      <c r="AWA24" s="267"/>
      <c r="AWB24" s="267"/>
      <c r="AWC24" s="267"/>
      <c r="AWD24" s="267"/>
      <c r="AWE24" s="267"/>
      <c r="AWF24" s="267"/>
      <c r="AWG24" s="267"/>
      <c r="AWH24" s="267"/>
      <c r="AWI24" s="267"/>
      <c r="AWJ24" s="267"/>
      <c r="AWK24" s="267"/>
      <c r="AWL24" s="267"/>
      <c r="AWM24" s="267"/>
      <c r="AWN24" s="267"/>
      <c r="AWO24" s="267"/>
      <c r="AWP24" s="267"/>
      <c r="AWQ24" s="267"/>
      <c r="AWR24" s="267"/>
      <c r="AWS24" s="267"/>
      <c r="AWT24" s="267"/>
      <c r="AWU24" s="267"/>
      <c r="AWV24" s="267"/>
      <c r="AWW24" s="267"/>
      <c r="AWX24" s="267"/>
      <c r="AWY24" s="267"/>
      <c r="AWZ24" s="267"/>
      <c r="AXA24" s="267"/>
      <c r="AXB24" s="267"/>
      <c r="AXC24" s="267"/>
      <c r="AXD24" s="267"/>
      <c r="AXE24" s="267"/>
      <c r="AXF24" s="267"/>
      <c r="AXG24" s="267"/>
      <c r="AXH24" s="267"/>
      <c r="AXI24" s="267"/>
      <c r="AXJ24" s="267"/>
      <c r="AXK24" s="267"/>
      <c r="AXL24" s="267"/>
      <c r="AXM24" s="267"/>
      <c r="AXN24" s="267"/>
      <c r="AXO24" s="267"/>
      <c r="AXP24" s="267"/>
      <c r="AXQ24" s="267"/>
      <c r="AXR24" s="267"/>
      <c r="AXS24" s="267"/>
      <c r="AXT24" s="267"/>
      <c r="AXU24" s="267"/>
      <c r="AXV24" s="267"/>
      <c r="AXW24" s="267"/>
      <c r="AXX24" s="267"/>
      <c r="AXY24" s="267"/>
      <c r="AXZ24" s="267"/>
      <c r="AYA24" s="267"/>
      <c r="AYB24" s="267"/>
      <c r="AYC24" s="267"/>
      <c r="AYD24" s="267"/>
      <c r="AYE24" s="267"/>
      <c r="AYF24" s="267"/>
      <c r="AYG24" s="267"/>
      <c r="AYH24" s="267"/>
      <c r="AYI24" s="267"/>
      <c r="AYJ24" s="267"/>
      <c r="AYK24" s="267"/>
      <c r="AYL24" s="267"/>
      <c r="AYM24" s="267"/>
      <c r="AYN24" s="267"/>
      <c r="AYO24" s="267"/>
      <c r="AYP24" s="267"/>
      <c r="AYQ24" s="267"/>
      <c r="AYR24" s="267"/>
      <c r="AYS24" s="267"/>
      <c r="AYT24" s="267"/>
      <c r="AYU24" s="267"/>
      <c r="AYV24" s="267"/>
      <c r="AYW24" s="267"/>
      <c r="AYX24" s="267"/>
      <c r="AYY24" s="267"/>
      <c r="AYZ24" s="267"/>
      <c r="AZA24" s="267"/>
      <c r="AZB24" s="267"/>
      <c r="AZC24" s="267"/>
      <c r="AZD24" s="267"/>
      <c r="AZE24" s="267"/>
      <c r="AZF24" s="267"/>
      <c r="AZG24" s="267"/>
      <c r="AZH24" s="267"/>
      <c r="AZI24" s="267"/>
      <c r="AZJ24" s="267"/>
      <c r="AZK24" s="267"/>
      <c r="AZL24" s="267"/>
      <c r="AZM24" s="267"/>
      <c r="AZN24" s="267"/>
      <c r="AZO24" s="267"/>
      <c r="AZP24" s="267"/>
      <c r="AZQ24" s="267"/>
      <c r="AZR24" s="267"/>
      <c r="AZS24" s="267"/>
      <c r="AZT24" s="267"/>
      <c r="AZU24" s="267"/>
      <c r="AZV24" s="267"/>
      <c r="AZW24" s="267"/>
      <c r="AZX24" s="267"/>
      <c r="AZY24" s="267"/>
      <c r="AZZ24" s="267"/>
      <c r="BAA24" s="267"/>
      <c r="BAB24" s="267"/>
      <c r="BAC24" s="267"/>
      <c r="BAD24" s="267"/>
      <c r="BAE24" s="267"/>
      <c r="BAF24" s="267"/>
      <c r="BAG24" s="267"/>
      <c r="BAH24" s="267"/>
      <c r="BAI24" s="267"/>
      <c r="BAJ24" s="267"/>
      <c r="BAK24" s="267"/>
      <c r="BAL24" s="267"/>
      <c r="BAM24" s="267"/>
      <c r="BAN24" s="267"/>
      <c r="BAO24" s="267"/>
      <c r="BAP24" s="267"/>
      <c r="BAQ24" s="267"/>
      <c r="BAR24" s="267"/>
      <c r="BAS24" s="267"/>
      <c r="BAT24" s="267"/>
      <c r="BAU24" s="267"/>
      <c r="BAV24" s="267"/>
      <c r="BAW24" s="267"/>
      <c r="BAX24" s="267"/>
      <c r="BAY24" s="267"/>
      <c r="BAZ24" s="267"/>
      <c r="BBA24" s="267"/>
      <c r="BBB24" s="267"/>
      <c r="BBC24" s="267"/>
      <c r="BBD24" s="267"/>
      <c r="BBE24" s="267"/>
      <c r="BBF24" s="267"/>
      <c r="BBG24" s="267"/>
      <c r="BBH24" s="267"/>
      <c r="BBI24" s="267"/>
      <c r="BBJ24" s="267"/>
      <c r="BBK24" s="267"/>
      <c r="BBL24" s="267"/>
      <c r="BBM24" s="267"/>
      <c r="BBN24" s="267"/>
      <c r="BBO24" s="267"/>
      <c r="BBP24" s="267"/>
      <c r="BBQ24" s="267"/>
      <c r="BBR24" s="267"/>
      <c r="BBS24" s="267"/>
      <c r="BBT24" s="267"/>
      <c r="BBU24" s="267"/>
      <c r="BBV24" s="267"/>
      <c r="BBW24" s="267"/>
      <c r="BBX24" s="267"/>
      <c r="BBY24" s="267"/>
      <c r="BBZ24" s="267"/>
      <c r="BCA24" s="267"/>
      <c r="BCB24" s="267"/>
      <c r="BCC24" s="267"/>
      <c r="BCD24" s="267"/>
      <c r="BCE24" s="267"/>
      <c r="BCF24" s="267"/>
      <c r="BCG24" s="267"/>
      <c r="BCH24" s="267"/>
      <c r="BCI24" s="267"/>
      <c r="BCJ24" s="267"/>
      <c r="BCK24" s="267"/>
      <c r="BCL24" s="267"/>
      <c r="BCM24" s="267"/>
      <c r="BCN24" s="267"/>
      <c r="BCO24" s="267"/>
      <c r="BCP24" s="267"/>
      <c r="BCQ24" s="267"/>
      <c r="BCR24" s="267"/>
      <c r="BCS24" s="267"/>
      <c r="BCT24" s="267"/>
      <c r="BCU24" s="267"/>
      <c r="BCV24" s="267"/>
      <c r="BCW24" s="267"/>
      <c r="BCX24" s="267"/>
      <c r="BCY24" s="267"/>
      <c r="BCZ24" s="267"/>
      <c r="BDA24" s="267"/>
      <c r="BDB24" s="267"/>
      <c r="BDC24" s="267"/>
      <c r="BDD24" s="267"/>
      <c r="BDE24" s="267"/>
      <c r="BDF24" s="267"/>
      <c r="BDG24" s="267"/>
      <c r="BDH24" s="267"/>
      <c r="BDI24" s="267"/>
      <c r="BDJ24" s="267"/>
      <c r="BDK24" s="267"/>
      <c r="BDL24" s="267"/>
      <c r="BDM24" s="267"/>
      <c r="BDN24" s="267"/>
      <c r="BDO24" s="267"/>
      <c r="BDP24" s="267"/>
      <c r="BDQ24" s="267"/>
      <c r="BDR24" s="267"/>
      <c r="BDS24" s="267"/>
      <c r="BDT24" s="267"/>
      <c r="BDU24" s="267"/>
      <c r="BDV24" s="267"/>
      <c r="BDW24" s="267"/>
      <c r="BDX24" s="267"/>
      <c r="BDY24" s="267"/>
      <c r="BDZ24" s="267"/>
      <c r="BEA24" s="267"/>
      <c r="BEB24" s="267"/>
      <c r="BEC24" s="267"/>
      <c r="BED24" s="267"/>
      <c r="BEE24" s="267"/>
      <c r="BEF24" s="267"/>
      <c r="BEG24" s="267"/>
      <c r="BEH24" s="267"/>
      <c r="BEI24" s="267"/>
      <c r="BEJ24" s="267"/>
      <c r="BEK24" s="267"/>
      <c r="BEL24" s="267"/>
      <c r="BEM24" s="267"/>
      <c r="BEN24" s="267"/>
      <c r="BEO24" s="267"/>
      <c r="BEP24" s="267"/>
      <c r="BEQ24" s="267"/>
      <c r="BER24" s="267"/>
      <c r="BES24" s="267"/>
      <c r="BET24" s="267"/>
      <c r="BEU24" s="267"/>
      <c r="BEV24" s="267"/>
      <c r="BEW24" s="267"/>
      <c r="BEX24" s="267"/>
      <c r="BEY24" s="267"/>
      <c r="BEZ24" s="267"/>
      <c r="BFA24" s="267"/>
      <c r="BFB24" s="267"/>
      <c r="BFC24" s="267"/>
      <c r="BFD24" s="267"/>
      <c r="BFE24" s="267"/>
      <c r="BFF24" s="267"/>
      <c r="BFG24" s="267"/>
      <c r="BFH24" s="267"/>
      <c r="BFI24" s="267"/>
      <c r="BFJ24" s="267"/>
      <c r="BFK24" s="267"/>
      <c r="BFL24" s="267"/>
      <c r="BFM24" s="267"/>
      <c r="BFN24" s="267"/>
      <c r="BFO24" s="267"/>
      <c r="BFP24" s="267"/>
      <c r="BFQ24" s="267"/>
      <c r="BFR24" s="267"/>
      <c r="BFS24" s="267"/>
      <c r="BFT24" s="267"/>
      <c r="BFU24" s="267"/>
      <c r="BFV24" s="267"/>
      <c r="BFW24" s="267"/>
      <c r="BFX24" s="267"/>
      <c r="BFY24" s="267"/>
      <c r="BFZ24" s="267"/>
      <c r="BGA24" s="267"/>
      <c r="BGB24" s="267"/>
      <c r="BGC24" s="267"/>
      <c r="BGD24" s="267"/>
      <c r="BGE24" s="267"/>
      <c r="BGF24" s="267"/>
      <c r="BGG24" s="267"/>
      <c r="BGH24" s="267"/>
      <c r="BGI24" s="267"/>
      <c r="BGJ24" s="267"/>
      <c r="BGK24" s="267"/>
      <c r="BGL24" s="267"/>
      <c r="BGM24" s="267"/>
      <c r="BGN24" s="267"/>
      <c r="BGO24" s="267"/>
      <c r="BGP24" s="267"/>
      <c r="BGQ24" s="267"/>
      <c r="BGR24" s="267"/>
      <c r="BGS24" s="267"/>
      <c r="BGT24" s="267"/>
      <c r="BGU24" s="267"/>
      <c r="BGV24" s="267"/>
      <c r="BGW24" s="267"/>
      <c r="BGX24" s="267"/>
      <c r="BGY24" s="267"/>
      <c r="BGZ24" s="267"/>
      <c r="BHA24" s="267"/>
      <c r="BHB24" s="267"/>
      <c r="BHC24" s="267"/>
      <c r="BHD24" s="267"/>
      <c r="BHE24" s="267"/>
      <c r="BHF24" s="267"/>
      <c r="BHG24" s="267"/>
      <c r="BHH24" s="267"/>
      <c r="BHI24" s="267"/>
      <c r="BHJ24" s="267"/>
      <c r="BHK24" s="267"/>
      <c r="BHL24" s="267"/>
      <c r="BHM24" s="267"/>
      <c r="BHN24" s="267"/>
      <c r="BHO24" s="267"/>
      <c r="BHP24" s="267"/>
      <c r="BHQ24" s="267"/>
      <c r="BHR24" s="267"/>
      <c r="BHS24" s="267"/>
      <c r="BHT24" s="267"/>
      <c r="BHU24" s="267"/>
      <c r="BHV24" s="267"/>
      <c r="BHW24" s="267"/>
      <c r="BHX24" s="267"/>
      <c r="BHY24" s="267"/>
      <c r="BHZ24" s="267"/>
      <c r="BIA24" s="267"/>
      <c r="BIB24" s="267"/>
      <c r="BIC24" s="267"/>
      <c r="BID24" s="267"/>
      <c r="BIE24" s="267"/>
      <c r="BIF24" s="267"/>
      <c r="BIG24" s="267"/>
      <c r="BIH24" s="267"/>
      <c r="BII24" s="267"/>
      <c r="BIJ24" s="267"/>
      <c r="BIK24" s="267"/>
      <c r="BIL24" s="267"/>
      <c r="BIM24" s="267"/>
      <c r="BIN24" s="267"/>
      <c r="BIO24" s="267"/>
      <c r="BIP24" s="267"/>
      <c r="BIQ24" s="267"/>
      <c r="BIR24" s="267"/>
      <c r="BIS24" s="267"/>
      <c r="BIT24" s="267"/>
      <c r="BIU24" s="267"/>
      <c r="BIV24" s="267"/>
      <c r="BIW24" s="267"/>
      <c r="BIX24" s="267"/>
      <c r="BIY24" s="267"/>
      <c r="BIZ24" s="267"/>
      <c r="BJA24" s="267"/>
      <c r="BJB24" s="267"/>
      <c r="BJC24" s="267"/>
      <c r="BJD24" s="267"/>
      <c r="BJE24" s="267"/>
      <c r="BJF24" s="267"/>
      <c r="BJG24" s="267"/>
      <c r="BJH24" s="267"/>
      <c r="BJI24" s="267"/>
      <c r="BJJ24" s="267"/>
      <c r="BJK24" s="267"/>
      <c r="BJL24" s="267"/>
      <c r="BJM24" s="267"/>
      <c r="BJN24" s="267"/>
      <c r="BJO24" s="267"/>
      <c r="BJP24" s="267"/>
      <c r="BJQ24" s="267"/>
      <c r="BJR24" s="267"/>
      <c r="BJS24" s="267"/>
      <c r="BJT24" s="267"/>
      <c r="BJU24" s="267"/>
      <c r="BJV24" s="267"/>
      <c r="BJW24" s="267"/>
      <c r="BJX24" s="267"/>
      <c r="BJY24" s="267"/>
      <c r="BJZ24" s="267"/>
      <c r="BKA24" s="267"/>
      <c r="BKB24" s="267"/>
      <c r="BKC24" s="267"/>
      <c r="BKD24" s="267"/>
      <c r="BKE24" s="267"/>
      <c r="BKF24" s="267"/>
      <c r="BKG24" s="267"/>
      <c r="BKH24" s="267"/>
      <c r="BKI24" s="267"/>
      <c r="BKJ24" s="267"/>
      <c r="BKK24" s="267"/>
      <c r="BKL24" s="267"/>
      <c r="BKM24" s="267"/>
      <c r="BKN24" s="267"/>
      <c r="BKO24" s="267"/>
      <c r="BKP24" s="267"/>
      <c r="BKQ24" s="267"/>
      <c r="BKR24" s="267"/>
      <c r="BKS24" s="267"/>
      <c r="BKT24" s="267"/>
      <c r="BKU24" s="267"/>
      <c r="BKV24" s="267"/>
      <c r="BKW24" s="267"/>
      <c r="BKX24" s="267"/>
      <c r="BKY24" s="267"/>
      <c r="BKZ24" s="267"/>
      <c r="BLA24" s="267"/>
      <c r="BLB24" s="267"/>
      <c r="BLC24" s="267"/>
      <c r="BLD24" s="267"/>
      <c r="BLE24" s="267"/>
      <c r="BLF24" s="267"/>
      <c r="BLG24" s="267"/>
      <c r="BLH24" s="267"/>
      <c r="BLI24" s="267"/>
      <c r="BLJ24" s="267"/>
      <c r="BLK24" s="267"/>
      <c r="BLL24" s="267"/>
      <c r="BLM24" s="267"/>
      <c r="BLN24" s="267"/>
      <c r="BLO24" s="267"/>
      <c r="BLP24" s="267"/>
      <c r="BLQ24" s="267"/>
      <c r="BLR24" s="267"/>
      <c r="BLS24" s="267"/>
      <c r="BLT24" s="267"/>
      <c r="BLU24" s="267"/>
      <c r="BLV24" s="267"/>
      <c r="BLW24" s="267"/>
      <c r="BLX24" s="267"/>
      <c r="BLY24" s="267"/>
      <c r="BLZ24" s="267"/>
      <c r="BMA24" s="267"/>
      <c r="BMB24" s="267"/>
      <c r="BMC24" s="267"/>
      <c r="BMD24" s="267"/>
      <c r="BME24" s="267"/>
      <c r="BMF24" s="267"/>
      <c r="BMG24" s="267"/>
      <c r="BMH24" s="267"/>
      <c r="BMI24" s="267"/>
      <c r="BMJ24" s="267"/>
      <c r="BMK24" s="267"/>
      <c r="BML24" s="267"/>
      <c r="BMM24" s="267"/>
      <c r="BMN24" s="267"/>
      <c r="BMO24" s="267"/>
      <c r="BMP24" s="267"/>
      <c r="BMQ24" s="267"/>
      <c r="BMR24" s="267"/>
      <c r="BMS24" s="267"/>
      <c r="BMT24" s="267"/>
      <c r="BMU24" s="267"/>
      <c r="BMV24" s="267"/>
      <c r="BMW24" s="267"/>
      <c r="BMX24" s="267"/>
      <c r="BMY24" s="267"/>
      <c r="BMZ24" s="267"/>
      <c r="BNA24" s="267"/>
      <c r="BNB24" s="267"/>
      <c r="BNC24" s="267"/>
      <c r="BND24" s="267"/>
      <c r="BNE24" s="267"/>
      <c r="BNF24" s="267"/>
      <c r="BNG24" s="267"/>
      <c r="BNH24" s="267"/>
      <c r="BNI24" s="267"/>
      <c r="BNJ24" s="267"/>
      <c r="BNK24" s="267"/>
      <c r="BNL24" s="267"/>
      <c r="BNM24" s="267"/>
      <c r="BNN24" s="267"/>
      <c r="BNO24" s="267"/>
      <c r="BNP24" s="267"/>
      <c r="BNQ24" s="267"/>
      <c r="BNR24" s="267"/>
      <c r="BNS24" s="267"/>
      <c r="BNT24" s="267"/>
      <c r="BNU24" s="267"/>
      <c r="BNV24" s="267"/>
      <c r="BNW24" s="267"/>
      <c r="BNX24" s="267"/>
      <c r="BNY24" s="267"/>
      <c r="BNZ24" s="267"/>
      <c r="BOA24" s="267"/>
      <c r="BOB24" s="267"/>
      <c r="BOC24" s="267"/>
      <c r="BOD24" s="267"/>
      <c r="BOE24" s="267"/>
      <c r="BOF24" s="267"/>
      <c r="BOG24" s="267"/>
      <c r="BOH24" s="267"/>
      <c r="BOI24" s="267"/>
      <c r="BOJ24" s="267"/>
      <c r="BOK24" s="267"/>
      <c r="BOL24" s="267"/>
      <c r="BOM24" s="267"/>
      <c r="BON24" s="267"/>
      <c r="BOO24" s="267"/>
      <c r="BOP24" s="267"/>
      <c r="BOQ24" s="267"/>
      <c r="BOR24" s="267"/>
      <c r="BOS24" s="267"/>
      <c r="BOT24" s="267"/>
      <c r="BOU24" s="267"/>
      <c r="BOV24" s="267"/>
      <c r="BOW24" s="267"/>
      <c r="BOX24" s="267"/>
      <c r="BOY24" s="267"/>
      <c r="BOZ24" s="267"/>
      <c r="BPA24" s="267"/>
      <c r="BPB24" s="267"/>
      <c r="BPC24" s="267"/>
      <c r="BPD24" s="267"/>
      <c r="BPE24" s="267"/>
      <c r="BPF24" s="267"/>
      <c r="BPG24" s="267"/>
      <c r="BPH24" s="267"/>
      <c r="BPI24" s="267"/>
      <c r="BPJ24" s="267"/>
      <c r="BPK24" s="267"/>
      <c r="BPL24" s="267"/>
      <c r="BPM24" s="267"/>
      <c r="BPN24" s="267"/>
      <c r="BPO24" s="267"/>
      <c r="BPP24" s="267"/>
      <c r="BPQ24" s="267"/>
      <c r="BPR24" s="267"/>
      <c r="BPS24" s="267"/>
      <c r="BPT24" s="267"/>
      <c r="BPU24" s="267"/>
      <c r="BPV24" s="267"/>
      <c r="BPW24" s="267"/>
      <c r="BPX24" s="267"/>
      <c r="BPY24" s="267"/>
      <c r="BPZ24" s="267"/>
      <c r="BQA24" s="267"/>
      <c r="BQB24" s="267"/>
      <c r="BQC24" s="267"/>
      <c r="BQD24" s="267"/>
      <c r="BQE24" s="267"/>
      <c r="BQF24" s="267"/>
      <c r="BQG24" s="267"/>
      <c r="BQH24" s="267"/>
      <c r="BQI24" s="267"/>
      <c r="BQJ24" s="267"/>
      <c r="BQK24" s="267"/>
      <c r="BQL24" s="267"/>
      <c r="BQM24" s="267"/>
      <c r="BQN24" s="267"/>
      <c r="BQO24" s="267"/>
      <c r="BQP24" s="267"/>
      <c r="BQQ24" s="267"/>
      <c r="BQR24" s="267"/>
      <c r="BQS24" s="267"/>
      <c r="BQT24" s="267"/>
      <c r="BQU24" s="267"/>
      <c r="BQV24" s="267"/>
      <c r="BQW24" s="267"/>
      <c r="BQX24" s="267"/>
      <c r="BQY24" s="267"/>
      <c r="BQZ24" s="267"/>
      <c r="BRA24" s="267"/>
      <c r="BRB24" s="267"/>
      <c r="BRC24" s="267"/>
      <c r="BRD24" s="267"/>
      <c r="BRE24" s="267"/>
      <c r="BRF24" s="267"/>
      <c r="BRG24" s="267"/>
      <c r="BRH24" s="267"/>
      <c r="BRI24" s="267"/>
      <c r="BRJ24" s="267"/>
      <c r="BRK24" s="267"/>
      <c r="BRL24" s="267"/>
      <c r="BRM24" s="267"/>
      <c r="BRN24" s="267"/>
      <c r="BRO24" s="267"/>
      <c r="BRP24" s="267"/>
      <c r="BRQ24" s="267"/>
      <c r="BRR24" s="267"/>
      <c r="BRS24" s="267"/>
      <c r="BRT24" s="267"/>
      <c r="BRU24" s="267"/>
      <c r="BRV24" s="267"/>
      <c r="BRW24" s="267"/>
      <c r="BRX24" s="267"/>
      <c r="BRY24" s="267"/>
      <c r="BRZ24" s="267"/>
      <c r="BSA24" s="267"/>
      <c r="BSB24" s="267"/>
      <c r="BSC24" s="267"/>
      <c r="BSD24" s="267"/>
      <c r="BSE24" s="267"/>
      <c r="BSF24" s="267"/>
      <c r="BSG24" s="267"/>
      <c r="BSH24" s="267"/>
      <c r="BSI24" s="267"/>
      <c r="BSJ24" s="267"/>
      <c r="BSK24" s="267"/>
      <c r="BSL24" s="267"/>
      <c r="BSM24" s="267"/>
      <c r="BSN24" s="267"/>
      <c r="BSO24" s="267"/>
      <c r="BSP24" s="267"/>
      <c r="BSQ24" s="267"/>
      <c r="BSR24" s="267"/>
      <c r="BSS24" s="267"/>
      <c r="BST24" s="267"/>
      <c r="BSU24" s="267"/>
      <c r="BSV24" s="267"/>
      <c r="BSW24" s="267"/>
      <c r="BSX24" s="267"/>
      <c r="BSY24" s="267"/>
      <c r="BSZ24" s="267"/>
      <c r="BTA24" s="267"/>
      <c r="BTB24" s="267"/>
      <c r="BTC24" s="267"/>
      <c r="BTD24" s="267"/>
      <c r="BTE24" s="267"/>
      <c r="BTF24" s="267"/>
      <c r="BTG24" s="267"/>
      <c r="BTH24" s="267"/>
      <c r="BTI24" s="267"/>
      <c r="BTJ24" s="267"/>
      <c r="BTK24" s="267"/>
      <c r="BTL24" s="267"/>
      <c r="BTM24" s="267"/>
      <c r="BTN24" s="267"/>
      <c r="BTO24" s="267"/>
      <c r="BTP24" s="267"/>
      <c r="BTQ24" s="267"/>
      <c r="BTR24" s="267"/>
      <c r="BTS24" s="267"/>
      <c r="BTT24" s="267"/>
      <c r="BTU24" s="267"/>
      <c r="BTV24" s="267"/>
      <c r="BTW24" s="267"/>
      <c r="BTX24" s="267"/>
      <c r="BTY24" s="267"/>
      <c r="BTZ24" s="267"/>
      <c r="BUA24" s="267"/>
      <c r="BUB24" s="267"/>
      <c r="BUC24" s="267"/>
      <c r="BUD24" s="267"/>
      <c r="BUE24" s="267"/>
      <c r="BUF24" s="267"/>
      <c r="BUG24" s="267"/>
      <c r="BUH24" s="267"/>
      <c r="BUI24" s="267"/>
      <c r="BUJ24" s="267"/>
      <c r="BUK24" s="267"/>
      <c r="BUL24" s="267"/>
      <c r="BUM24" s="267"/>
      <c r="BUN24" s="267"/>
      <c r="BUO24" s="267"/>
      <c r="BUP24" s="267"/>
      <c r="BUQ24" s="267"/>
      <c r="BUR24" s="267"/>
      <c r="BUS24" s="267"/>
      <c r="BUT24" s="267"/>
      <c r="BUU24" s="267"/>
      <c r="BUV24" s="267"/>
      <c r="BUW24" s="267"/>
      <c r="BUX24" s="267"/>
      <c r="BUY24" s="267"/>
      <c r="BUZ24" s="267"/>
      <c r="BVA24" s="267"/>
      <c r="BVB24" s="267"/>
      <c r="BVC24" s="267"/>
      <c r="BVD24" s="267"/>
      <c r="BVE24" s="267"/>
      <c r="BVF24" s="267"/>
      <c r="BVG24" s="267"/>
      <c r="BVH24" s="267"/>
      <c r="BVI24" s="267"/>
      <c r="BVJ24" s="267"/>
      <c r="BVK24" s="267"/>
      <c r="BVL24" s="267"/>
      <c r="BVM24" s="267"/>
      <c r="BVN24" s="267"/>
      <c r="BVO24" s="267"/>
      <c r="BVP24" s="267"/>
      <c r="BVQ24" s="267"/>
      <c r="BVR24" s="267"/>
      <c r="BVS24" s="267"/>
      <c r="BVT24" s="267"/>
      <c r="BVU24" s="267"/>
      <c r="BVV24" s="267"/>
      <c r="BVW24" s="267"/>
      <c r="BVX24" s="267"/>
      <c r="BVY24" s="267"/>
      <c r="BVZ24" s="267"/>
      <c r="BWA24" s="267"/>
      <c r="BWB24" s="267"/>
      <c r="BWC24" s="267"/>
      <c r="BWD24" s="267"/>
      <c r="BWE24" s="267"/>
      <c r="BWF24" s="267"/>
      <c r="BWG24" s="267"/>
      <c r="BWH24" s="267"/>
      <c r="BWI24" s="267"/>
      <c r="BWJ24" s="267"/>
      <c r="BWK24" s="267"/>
      <c r="BWL24" s="267"/>
      <c r="BWM24" s="267"/>
      <c r="BWN24" s="267"/>
      <c r="BWO24" s="267"/>
      <c r="BWP24" s="267"/>
      <c r="BWQ24" s="267"/>
      <c r="BWR24" s="267"/>
      <c r="BWS24" s="267"/>
      <c r="BWT24" s="267"/>
      <c r="BWU24" s="267"/>
      <c r="BWV24" s="267"/>
      <c r="BWW24" s="267"/>
      <c r="BWX24" s="267"/>
      <c r="BWY24" s="267"/>
      <c r="BWZ24" s="267"/>
      <c r="BXA24" s="267"/>
      <c r="BXB24" s="267"/>
      <c r="BXC24" s="267"/>
      <c r="BXD24" s="267"/>
      <c r="BXE24" s="267"/>
      <c r="BXF24" s="267"/>
      <c r="BXG24" s="267"/>
      <c r="BXH24" s="267"/>
      <c r="BXI24" s="267"/>
      <c r="BXJ24" s="267"/>
      <c r="BXK24" s="267"/>
      <c r="BXL24" s="267"/>
      <c r="BXM24" s="267"/>
      <c r="BXN24" s="267"/>
      <c r="BXO24" s="267"/>
      <c r="BXP24" s="267"/>
      <c r="BXQ24" s="267"/>
      <c r="BXR24" s="267"/>
      <c r="BXS24" s="267"/>
      <c r="BXT24" s="267"/>
      <c r="BXU24" s="267"/>
      <c r="BXV24" s="267"/>
      <c r="BXW24" s="267"/>
      <c r="BXX24" s="267"/>
      <c r="BXY24" s="267"/>
      <c r="BXZ24" s="267"/>
      <c r="BYA24" s="267"/>
      <c r="BYB24" s="267"/>
      <c r="BYC24" s="267"/>
      <c r="BYD24" s="267"/>
      <c r="BYE24" s="267"/>
      <c r="BYF24" s="267"/>
      <c r="BYG24" s="267"/>
      <c r="BYH24" s="267"/>
      <c r="BYI24" s="267"/>
      <c r="BYJ24" s="267"/>
      <c r="BYK24" s="267"/>
      <c r="BYL24" s="267"/>
      <c r="BYM24" s="267"/>
      <c r="BYN24" s="267"/>
      <c r="BYO24" s="267"/>
      <c r="BYP24" s="267"/>
      <c r="BYQ24" s="267"/>
      <c r="BYR24" s="267"/>
      <c r="BYS24" s="267"/>
      <c r="BYT24" s="267"/>
      <c r="BYU24" s="267"/>
      <c r="BYV24" s="267"/>
      <c r="BYW24" s="267"/>
      <c r="BYX24" s="267"/>
      <c r="BYY24" s="267"/>
      <c r="BYZ24" s="267"/>
      <c r="BZA24" s="267"/>
      <c r="BZB24" s="267"/>
      <c r="BZC24" s="267"/>
      <c r="BZD24" s="267"/>
      <c r="BZE24" s="267"/>
      <c r="BZF24" s="267"/>
      <c r="BZG24" s="267"/>
      <c r="BZH24" s="267"/>
      <c r="BZI24" s="267"/>
      <c r="BZJ24" s="267"/>
      <c r="BZK24" s="267"/>
      <c r="BZL24" s="267"/>
      <c r="BZM24" s="267"/>
      <c r="BZN24" s="267"/>
      <c r="BZO24" s="267"/>
      <c r="BZP24" s="267"/>
      <c r="BZQ24" s="267"/>
      <c r="BZR24" s="267"/>
      <c r="BZS24" s="267"/>
      <c r="BZT24" s="267"/>
      <c r="BZU24" s="267"/>
      <c r="BZV24" s="267"/>
      <c r="BZW24" s="267"/>
      <c r="BZX24" s="267"/>
      <c r="BZY24" s="267"/>
      <c r="BZZ24" s="267"/>
      <c r="CAA24" s="267"/>
      <c r="CAB24" s="267"/>
      <c r="CAC24" s="267"/>
      <c r="CAD24" s="267"/>
      <c r="CAE24" s="267"/>
      <c r="CAF24" s="267"/>
      <c r="CAG24" s="267"/>
      <c r="CAH24" s="267"/>
      <c r="CAI24" s="267"/>
      <c r="CAJ24" s="267"/>
      <c r="CAK24" s="267"/>
      <c r="CAL24" s="267"/>
      <c r="CAM24" s="267"/>
      <c r="CAN24" s="267"/>
      <c r="CAO24" s="267"/>
      <c r="CAP24" s="267"/>
      <c r="CAQ24" s="267"/>
      <c r="CAR24" s="267"/>
      <c r="CAS24" s="267"/>
      <c r="CAT24" s="267"/>
      <c r="CAU24" s="267"/>
      <c r="CAV24" s="267"/>
      <c r="CAW24" s="267"/>
      <c r="CAX24" s="267"/>
      <c r="CAY24" s="267"/>
      <c r="CAZ24" s="267"/>
      <c r="CBA24" s="267"/>
      <c r="CBB24" s="267"/>
      <c r="CBC24" s="267"/>
      <c r="CBD24" s="267"/>
      <c r="CBE24" s="267"/>
      <c r="CBF24" s="267"/>
      <c r="CBG24" s="267"/>
      <c r="CBH24" s="267"/>
      <c r="CBI24" s="267"/>
      <c r="CBJ24" s="267"/>
      <c r="CBK24" s="267"/>
      <c r="CBL24" s="267"/>
      <c r="CBM24" s="267"/>
      <c r="CBN24" s="267"/>
      <c r="CBO24" s="267"/>
      <c r="CBP24" s="267"/>
      <c r="CBQ24" s="267"/>
      <c r="CBR24" s="267"/>
      <c r="CBS24" s="267"/>
      <c r="CBT24" s="267"/>
      <c r="CBU24" s="267"/>
      <c r="CBV24" s="267"/>
      <c r="CBW24" s="267"/>
      <c r="CBX24" s="267"/>
      <c r="CBY24" s="267"/>
      <c r="CBZ24" s="267"/>
      <c r="CCA24" s="267"/>
      <c r="CCB24" s="267"/>
      <c r="CCC24" s="267"/>
      <c r="CCD24" s="267"/>
      <c r="CCE24" s="267"/>
      <c r="CCF24" s="267"/>
      <c r="CCG24" s="267"/>
      <c r="CCH24" s="267"/>
      <c r="CCI24" s="267"/>
      <c r="CCJ24" s="267"/>
      <c r="CCK24" s="267"/>
      <c r="CCL24" s="267"/>
      <c r="CCM24" s="267"/>
      <c r="CCN24" s="267"/>
      <c r="CCO24" s="267"/>
      <c r="CCP24" s="267"/>
      <c r="CCQ24" s="267"/>
      <c r="CCR24" s="267"/>
      <c r="CCS24" s="267"/>
      <c r="CCT24" s="267"/>
      <c r="CCU24" s="267"/>
      <c r="CCV24" s="267"/>
      <c r="CCW24" s="267"/>
      <c r="CCX24" s="267"/>
      <c r="CCY24" s="267"/>
      <c r="CCZ24" s="267"/>
      <c r="CDA24" s="267"/>
      <c r="CDB24" s="267"/>
      <c r="CDC24" s="267"/>
      <c r="CDD24" s="267"/>
      <c r="CDE24" s="267"/>
      <c r="CDF24" s="267"/>
      <c r="CDG24" s="267"/>
      <c r="CDH24" s="267"/>
      <c r="CDI24" s="267"/>
      <c r="CDJ24" s="267"/>
      <c r="CDK24" s="267"/>
      <c r="CDL24" s="267"/>
      <c r="CDM24" s="267"/>
      <c r="CDN24" s="267"/>
      <c r="CDO24" s="267"/>
      <c r="CDP24" s="267"/>
      <c r="CDQ24" s="267"/>
      <c r="CDR24" s="267"/>
      <c r="CDS24" s="267"/>
      <c r="CDT24" s="267"/>
      <c r="CDU24" s="267"/>
      <c r="CDV24" s="267"/>
      <c r="CDW24" s="267"/>
      <c r="CDX24" s="267"/>
      <c r="CDY24" s="267"/>
      <c r="CDZ24" s="267"/>
      <c r="CEA24" s="267"/>
      <c r="CEB24" s="267"/>
      <c r="CEC24" s="267"/>
      <c r="CED24" s="267"/>
      <c r="CEE24" s="267"/>
      <c r="CEF24" s="267"/>
      <c r="CEG24" s="267"/>
      <c r="CEH24" s="267"/>
      <c r="CEI24" s="267"/>
      <c r="CEJ24" s="267"/>
      <c r="CEK24" s="267"/>
      <c r="CEL24" s="267"/>
      <c r="CEM24" s="267"/>
      <c r="CEN24" s="267"/>
      <c r="CEO24" s="267"/>
      <c r="CEP24" s="267"/>
      <c r="CEQ24" s="267"/>
      <c r="CER24" s="267"/>
      <c r="CES24" s="267"/>
      <c r="CET24" s="267"/>
      <c r="CEU24" s="267"/>
      <c r="CEV24" s="267"/>
      <c r="CEW24" s="267"/>
      <c r="CEX24" s="267"/>
      <c r="CEY24" s="267"/>
      <c r="CEZ24" s="267"/>
      <c r="CFA24" s="267"/>
      <c r="CFB24" s="267"/>
      <c r="CFC24" s="267"/>
      <c r="CFD24" s="267"/>
      <c r="CFE24" s="267"/>
      <c r="CFF24" s="267"/>
      <c r="CFG24" s="267"/>
      <c r="CFH24" s="267"/>
      <c r="CFI24" s="267"/>
      <c r="CFJ24" s="267"/>
      <c r="CFK24" s="267"/>
      <c r="CFL24" s="267"/>
      <c r="CFM24" s="267"/>
      <c r="CFN24" s="267"/>
      <c r="CFO24" s="267"/>
      <c r="CFP24" s="267"/>
      <c r="CFQ24" s="267"/>
      <c r="CFR24" s="267"/>
      <c r="CFS24" s="267"/>
      <c r="CFT24" s="267"/>
      <c r="CFU24" s="267"/>
      <c r="CFV24" s="267"/>
      <c r="CFW24" s="267"/>
      <c r="CFX24" s="267"/>
      <c r="CFY24" s="267"/>
      <c r="CFZ24" s="267"/>
      <c r="CGA24" s="267"/>
      <c r="CGB24" s="267"/>
      <c r="CGC24" s="267"/>
      <c r="CGD24" s="267"/>
    </row>
    <row r="25" spans="1:2238" x14ac:dyDescent="0.25">
      <c r="A25" s="279"/>
      <c r="B25" s="255"/>
      <c r="C25" s="280"/>
      <c r="D25" s="280"/>
      <c r="E25" s="260"/>
      <c r="F25" s="260"/>
      <c r="G25" s="260"/>
      <c r="H25" s="261"/>
      <c r="I25" s="261"/>
      <c r="J25" s="261"/>
      <c r="K25" s="261"/>
      <c r="L25" s="261"/>
      <c r="M25" s="261"/>
      <c r="N25" s="262"/>
      <c r="O25" s="262"/>
      <c r="P25" s="262"/>
      <c r="Q25" s="260"/>
      <c r="R25" s="260"/>
      <c r="S25" s="260"/>
      <c r="T25" s="260"/>
      <c r="U25" s="260"/>
      <c r="V25" s="260"/>
      <c r="W25" s="260"/>
      <c r="X25" s="263"/>
      <c r="Y25" s="262"/>
      <c r="Z25" s="262"/>
      <c r="AA25" s="262"/>
      <c r="AB25" s="262"/>
      <c r="AC25" s="262"/>
      <c r="AD25" s="262"/>
      <c r="AE25" s="262"/>
      <c r="AF25" s="262"/>
      <c r="AG25" s="262"/>
      <c r="AH25" s="264"/>
      <c r="AI25" s="264"/>
      <c r="AJ25" s="129"/>
      <c r="AK25" s="129"/>
      <c r="AL25" s="129"/>
      <c r="AM25" s="129"/>
      <c r="AN25" s="264"/>
      <c r="AO25" s="264"/>
      <c r="AP25" s="264"/>
      <c r="AQ25" s="129"/>
      <c r="AR25" s="264"/>
      <c r="AS25" s="264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130"/>
      <c r="IQ25" s="130"/>
      <c r="IR25" s="130"/>
      <c r="IS25" s="130"/>
      <c r="IT25" s="130"/>
      <c r="IU25" s="130"/>
      <c r="IV25" s="130"/>
      <c r="IW25" s="130"/>
      <c r="IX25" s="130"/>
      <c r="IY25" s="130"/>
      <c r="IZ25" s="130"/>
      <c r="JA25" s="130"/>
      <c r="JB25" s="130"/>
      <c r="JC25" s="130"/>
      <c r="JD25" s="130"/>
      <c r="JE25" s="130"/>
      <c r="JF25" s="130"/>
      <c r="JG25" s="130"/>
      <c r="JH25" s="130"/>
      <c r="JI25" s="130"/>
      <c r="JJ25" s="130"/>
      <c r="JK25" s="130"/>
      <c r="JL25" s="130"/>
      <c r="JM25" s="130"/>
      <c r="JN25" s="130"/>
      <c r="JO25" s="130"/>
      <c r="JP25" s="130"/>
      <c r="JQ25" s="130"/>
      <c r="JR25" s="130"/>
      <c r="JS25" s="130"/>
      <c r="JT25" s="130"/>
      <c r="JU25" s="130"/>
      <c r="JV25" s="130"/>
      <c r="JW25" s="130"/>
      <c r="JX25" s="130"/>
      <c r="JY25" s="130"/>
      <c r="JZ25" s="130"/>
      <c r="KA25" s="130"/>
      <c r="KB25" s="130"/>
      <c r="KC25" s="130"/>
      <c r="KD25" s="130"/>
      <c r="KE25" s="130"/>
      <c r="KF25" s="130"/>
      <c r="KG25" s="130"/>
      <c r="KH25" s="130"/>
      <c r="KI25" s="130"/>
      <c r="KJ25" s="130"/>
      <c r="KK25" s="130"/>
      <c r="KL25" s="130"/>
      <c r="KM25" s="130"/>
      <c r="KN25" s="130"/>
      <c r="KO25" s="130"/>
      <c r="KP25" s="130"/>
      <c r="KQ25" s="130"/>
      <c r="KR25" s="130"/>
      <c r="KS25" s="130"/>
      <c r="KT25" s="130"/>
      <c r="KU25" s="130"/>
      <c r="KV25" s="130"/>
      <c r="KW25" s="130"/>
      <c r="KX25" s="130"/>
      <c r="KY25" s="130"/>
      <c r="KZ25" s="130"/>
      <c r="LA25" s="130"/>
      <c r="LB25" s="130"/>
      <c r="LC25" s="130"/>
      <c r="LD25" s="130"/>
      <c r="LE25" s="130"/>
      <c r="LF25" s="130"/>
      <c r="LG25" s="130"/>
      <c r="LH25" s="130"/>
      <c r="LI25" s="130"/>
      <c r="LJ25" s="130"/>
      <c r="LK25" s="130"/>
      <c r="LL25" s="130"/>
      <c r="LM25" s="130"/>
      <c r="LN25" s="130"/>
      <c r="LO25" s="130"/>
      <c r="LP25" s="130"/>
      <c r="LQ25" s="130"/>
      <c r="LR25" s="130"/>
      <c r="LS25" s="130"/>
      <c r="LT25" s="130"/>
      <c r="LU25" s="130"/>
      <c r="LV25" s="130"/>
      <c r="LW25" s="130"/>
      <c r="LX25" s="130"/>
      <c r="LY25" s="130"/>
      <c r="LZ25" s="130"/>
      <c r="MA25" s="130"/>
      <c r="MB25" s="130"/>
      <c r="MC25" s="130"/>
      <c r="MD25" s="130"/>
      <c r="ME25" s="130"/>
      <c r="MF25" s="130"/>
      <c r="MG25" s="130"/>
      <c r="MH25" s="130"/>
      <c r="MI25" s="130"/>
      <c r="MJ25" s="130"/>
      <c r="MK25" s="130"/>
      <c r="ML25" s="130"/>
      <c r="MM25" s="130"/>
      <c r="MN25" s="130"/>
      <c r="MO25" s="130"/>
      <c r="MP25" s="130"/>
      <c r="MQ25" s="130"/>
      <c r="MR25" s="130"/>
      <c r="MS25" s="130"/>
      <c r="MT25" s="130"/>
      <c r="MU25" s="130"/>
      <c r="MV25" s="130"/>
      <c r="MW25" s="130"/>
      <c r="MX25" s="130"/>
      <c r="MY25" s="130"/>
      <c r="MZ25" s="130"/>
      <c r="NA25" s="130"/>
      <c r="NB25" s="130"/>
      <c r="NC25" s="130"/>
      <c r="ND25" s="130"/>
      <c r="NE25" s="130"/>
      <c r="NF25" s="130"/>
      <c r="NG25" s="130"/>
      <c r="NH25" s="130"/>
      <c r="NI25" s="130"/>
      <c r="NJ25" s="130"/>
      <c r="NK25" s="130"/>
      <c r="NL25" s="130"/>
      <c r="NM25" s="130"/>
      <c r="NN25" s="130"/>
      <c r="NO25" s="130"/>
      <c r="NP25" s="256"/>
      <c r="NQ25" s="256"/>
      <c r="NR25" s="256"/>
      <c r="NS25" s="256"/>
      <c r="NT25" s="256"/>
      <c r="NU25" s="256"/>
      <c r="NV25" s="256"/>
      <c r="NW25" s="256"/>
      <c r="NX25" s="256"/>
      <c r="NY25" s="256"/>
      <c r="NZ25" s="256"/>
      <c r="OA25" s="256"/>
      <c r="OB25" s="256"/>
      <c r="OC25" s="256"/>
      <c r="OD25" s="256"/>
      <c r="OE25" s="256"/>
      <c r="OF25" s="256"/>
      <c r="OG25" s="256"/>
      <c r="OH25" s="256"/>
      <c r="OI25" s="256"/>
      <c r="OJ25" s="256"/>
      <c r="OK25" s="256"/>
      <c r="OL25" s="256"/>
      <c r="OM25" s="256"/>
      <c r="ON25" s="256"/>
      <c r="OO25" s="256"/>
      <c r="OP25" s="256"/>
      <c r="OQ25" s="256"/>
      <c r="OR25" s="256"/>
      <c r="OS25" s="256"/>
      <c r="OT25" s="256"/>
      <c r="OU25" s="256"/>
      <c r="OV25" s="256"/>
      <c r="OW25" s="256"/>
      <c r="OX25" s="256"/>
      <c r="OY25" s="256"/>
      <c r="OZ25" s="256"/>
      <c r="PA25" s="256"/>
      <c r="PB25" s="256"/>
      <c r="PC25" s="256"/>
      <c r="PD25" s="256"/>
      <c r="PE25" s="256"/>
      <c r="PF25" s="256"/>
      <c r="PG25" s="256"/>
      <c r="PH25" s="256"/>
      <c r="PI25" s="256"/>
      <c r="PJ25" s="256"/>
      <c r="PK25" s="256"/>
      <c r="PL25" s="256"/>
      <c r="PM25" s="256"/>
      <c r="PN25" s="256"/>
      <c r="PO25" s="256"/>
      <c r="PP25" s="256"/>
      <c r="PQ25" s="256"/>
      <c r="PR25" s="256"/>
      <c r="PS25" s="256"/>
      <c r="PT25" s="256"/>
      <c r="PU25" s="256"/>
      <c r="PV25" s="256"/>
      <c r="PW25" s="256"/>
      <c r="PX25" s="256"/>
      <c r="PY25" s="256"/>
      <c r="PZ25" s="256"/>
      <c r="QA25" s="256"/>
      <c r="QB25" s="256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424" t="s">
        <v>365</v>
      </c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129"/>
      <c r="VG25" s="129"/>
      <c r="VH25" s="129"/>
      <c r="VI25" s="129"/>
      <c r="VJ25" s="129"/>
      <c r="VK25" s="129"/>
      <c r="VL25" s="129"/>
      <c r="VM25" s="129"/>
      <c r="VN25" s="129"/>
      <c r="VO25" s="129"/>
      <c r="VP25" s="129"/>
      <c r="VQ25" s="129"/>
      <c r="VR25" s="129"/>
      <c r="VS25" s="129"/>
      <c r="VT25" s="129"/>
      <c r="VU25" s="129"/>
      <c r="VV25" s="129"/>
      <c r="VW25" s="129"/>
      <c r="VX25" s="129"/>
      <c r="VY25" s="129"/>
      <c r="VZ25" s="129"/>
      <c r="WA25" s="129"/>
      <c r="WB25" s="129"/>
      <c r="WC25" s="129"/>
      <c r="WD25" s="129"/>
      <c r="WE25" s="129"/>
      <c r="WF25" s="129"/>
      <c r="WG25" s="129"/>
      <c r="WH25" s="129"/>
      <c r="WI25" s="129"/>
      <c r="WJ25" s="129"/>
      <c r="WK25" s="129"/>
      <c r="WL25" s="129"/>
      <c r="WM25" s="129"/>
      <c r="WN25" s="129"/>
      <c r="WO25" s="129"/>
      <c r="WP25" s="129"/>
      <c r="WQ25" s="129"/>
      <c r="WR25" s="129"/>
      <c r="WS25" s="129"/>
      <c r="WT25" s="129"/>
      <c r="WU25" s="129"/>
      <c r="WV25" s="129"/>
      <c r="WW25" s="129"/>
      <c r="WX25" s="129"/>
      <c r="WY25" s="129"/>
      <c r="WZ25" s="129"/>
      <c r="XA25" s="129"/>
      <c r="XB25" s="129"/>
      <c r="XC25" s="129"/>
      <c r="XD25" s="129"/>
      <c r="XE25" s="129"/>
      <c r="XF25" s="129"/>
      <c r="XG25" s="129"/>
      <c r="XH25" s="129"/>
      <c r="XI25" s="129"/>
      <c r="XJ25" s="129"/>
      <c r="XK25" s="129"/>
      <c r="XL25" s="129"/>
      <c r="XM25" s="129"/>
      <c r="XN25" s="129"/>
      <c r="XO25" s="129"/>
      <c r="XP25" s="129"/>
      <c r="XQ25" s="129"/>
      <c r="XR25" s="129"/>
      <c r="XS25" s="129"/>
      <c r="XT25" s="129"/>
      <c r="XU25" s="129"/>
      <c r="XV25" s="129"/>
      <c r="XW25" s="129"/>
      <c r="XX25" s="129"/>
      <c r="XY25" s="129"/>
      <c r="XZ25" s="129"/>
      <c r="YA25" s="129"/>
      <c r="YB25" s="129"/>
      <c r="YC25" s="129"/>
      <c r="YD25" s="129"/>
      <c r="YE25" s="129"/>
      <c r="YF25" s="129"/>
      <c r="YG25" s="129"/>
      <c r="YH25" s="129"/>
      <c r="YI25" s="129"/>
      <c r="YJ25" s="129"/>
      <c r="YK25" s="129"/>
      <c r="YL25" s="129"/>
      <c r="YM25" s="129"/>
      <c r="YN25" s="129"/>
      <c r="YO25" s="129"/>
      <c r="YP25" s="129"/>
      <c r="YQ25" s="129"/>
      <c r="YR25" s="129"/>
      <c r="YS25" s="129"/>
      <c r="YT25" s="129"/>
      <c r="YU25" s="129"/>
      <c r="YV25" s="129"/>
      <c r="YW25" s="129"/>
      <c r="YX25" s="129"/>
      <c r="YY25" s="129"/>
      <c r="YZ25" s="129"/>
      <c r="ZA25" s="129"/>
      <c r="ZB25" s="129"/>
      <c r="ZC25" s="129"/>
      <c r="ZD25" s="129"/>
      <c r="ZE25" s="129"/>
      <c r="ZF25" s="129"/>
      <c r="ZG25" s="129"/>
      <c r="ZH25" s="129"/>
      <c r="ZI25" s="129"/>
      <c r="ZJ25" s="129"/>
      <c r="ZK25" s="129"/>
      <c r="ZL25" s="129"/>
      <c r="ZM25" s="129"/>
      <c r="ZN25" s="129"/>
      <c r="ZO25" s="129"/>
      <c r="ZP25" s="129"/>
      <c r="ZQ25" s="129"/>
      <c r="ZR25" s="129"/>
      <c r="ZS25" s="129"/>
      <c r="ZT25" s="129"/>
      <c r="ZU25" s="129"/>
      <c r="ZV25" s="129"/>
      <c r="ZW25" s="129"/>
      <c r="ZX25" s="129"/>
      <c r="ZY25" s="129"/>
      <c r="ZZ25" s="129"/>
      <c r="AAA25" s="129"/>
      <c r="AAB25" s="129"/>
      <c r="AAC25" s="129"/>
      <c r="AAD25" s="129"/>
      <c r="AAE25" s="129"/>
      <c r="AAF25" s="129"/>
      <c r="AAG25" s="129"/>
      <c r="AAH25" s="129"/>
      <c r="AAI25" s="129"/>
      <c r="AAJ25" s="129"/>
      <c r="AAK25" s="129"/>
      <c r="AAL25" s="129"/>
      <c r="AAM25" s="129"/>
      <c r="AAN25" s="129"/>
      <c r="AAO25" s="129"/>
      <c r="AAP25" s="129"/>
      <c r="AAQ25" s="129"/>
      <c r="AAR25" s="129"/>
      <c r="AAS25" s="129"/>
      <c r="AAT25" s="129"/>
      <c r="AAU25" s="129"/>
      <c r="AAV25" s="129"/>
      <c r="AAW25" s="129"/>
      <c r="AAX25" s="129"/>
      <c r="AAY25" s="129"/>
      <c r="AAZ25" s="129"/>
      <c r="ABA25" s="129"/>
      <c r="ABB25" s="129"/>
      <c r="ABC25" s="129"/>
      <c r="ABD25" s="129"/>
      <c r="ABE25" s="129"/>
      <c r="ABF25" s="129"/>
      <c r="ABG25" s="129"/>
      <c r="ABH25" s="129"/>
      <c r="ABI25" s="129"/>
      <c r="ABJ25" s="129"/>
      <c r="ABK25" s="129"/>
      <c r="ABL25" s="129"/>
      <c r="ABM25" s="129"/>
      <c r="ABN25" s="129"/>
      <c r="ABO25" s="129"/>
      <c r="ABP25" s="129"/>
      <c r="ABQ25" s="129"/>
      <c r="ABR25" s="129"/>
      <c r="ABS25" s="129"/>
      <c r="ABT25" s="129"/>
      <c r="ABU25" s="129"/>
      <c r="ABV25" s="129"/>
      <c r="ABW25" s="129"/>
      <c r="ABX25" s="129"/>
      <c r="ABY25" s="129"/>
      <c r="ABZ25" s="129"/>
      <c r="ACA25" s="129"/>
      <c r="ACB25" s="129"/>
      <c r="ACC25" s="129"/>
      <c r="ACD25" s="129"/>
      <c r="ACE25" s="129"/>
      <c r="ACF25" s="129"/>
      <c r="ACG25" s="129"/>
      <c r="ACH25" s="129"/>
      <c r="ACI25" s="129"/>
      <c r="ACJ25" s="129"/>
      <c r="ACK25" s="129"/>
      <c r="ACL25" s="129"/>
      <c r="ACM25" s="129"/>
      <c r="ACN25" s="129"/>
      <c r="ACO25" s="129"/>
      <c r="ACP25" s="129"/>
      <c r="ACQ25" s="129"/>
      <c r="ACR25" s="129"/>
      <c r="ACS25" s="129"/>
      <c r="ACT25" s="129"/>
      <c r="ACU25" s="129"/>
      <c r="ACV25" s="129"/>
      <c r="ACW25" s="129"/>
      <c r="ACX25" s="129"/>
      <c r="ACY25" s="257"/>
      <c r="ACZ25" s="257"/>
      <c r="ADA25" s="257"/>
      <c r="ADB25" s="257"/>
      <c r="ADC25" s="257"/>
      <c r="ADD25" s="257"/>
      <c r="ADE25" s="257"/>
      <c r="ADF25" s="257"/>
      <c r="ADG25" s="257"/>
      <c r="ADH25" s="257"/>
      <c r="ADI25" s="257"/>
      <c r="ADJ25" s="257"/>
      <c r="ADK25" s="257"/>
      <c r="ADL25" s="257"/>
      <c r="ADM25" s="257"/>
      <c r="ADN25" s="257"/>
      <c r="ADO25" s="257"/>
      <c r="ADP25" s="257"/>
      <c r="ADQ25" s="257"/>
      <c r="ADR25" s="257"/>
      <c r="ADS25" s="257"/>
      <c r="ADT25" s="257"/>
      <c r="ADU25" s="257"/>
      <c r="ADV25" s="257"/>
      <c r="ADW25" s="257"/>
      <c r="ADX25" s="257"/>
      <c r="ADY25" s="257"/>
      <c r="ADZ25" s="257"/>
      <c r="AEA25" s="257"/>
      <c r="AEB25" s="257"/>
      <c r="AEC25" s="257"/>
      <c r="AED25" s="257"/>
      <c r="AEE25" s="257"/>
      <c r="AEF25" s="257"/>
      <c r="AEG25" s="257"/>
      <c r="AEH25" s="257"/>
      <c r="AEI25" s="257"/>
      <c r="AEJ25" s="257"/>
      <c r="AEK25" s="257"/>
      <c r="AEL25" s="257"/>
      <c r="AEM25" s="257"/>
      <c r="AEN25" s="257"/>
      <c r="AEO25" s="257"/>
      <c r="AEP25" s="257"/>
      <c r="AEQ25" s="257"/>
      <c r="AER25" s="257"/>
      <c r="AES25" s="257"/>
      <c r="AET25" s="257"/>
      <c r="AEU25" s="257"/>
      <c r="AEV25" s="257"/>
      <c r="AEW25" s="257"/>
      <c r="AEX25" s="257"/>
      <c r="AEY25" s="257"/>
      <c r="AEZ25" s="257"/>
      <c r="AFA25" s="257"/>
      <c r="AFB25" s="257"/>
      <c r="AFC25" s="257"/>
      <c r="AFD25" s="257"/>
      <c r="AFE25" s="257"/>
      <c r="AFF25" s="257"/>
      <c r="AFG25" s="257"/>
      <c r="AFH25" s="257"/>
      <c r="AFI25" s="257"/>
      <c r="AFJ25" s="257"/>
      <c r="AFK25" s="257"/>
      <c r="AFL25" s="257"/>
      <c r="AFM25" s="257"/>
      <c r="AFN25" s="257"/>
      <c r="AFO25" s="130"/>
      <c r="AFP25" s="130"/>
      <c r="AFQ25" s="130"/>
      <c r="AFR25" s="130"/>
      <c r="AFS25" s="130"/>
      <c r="AFT25" s="130"/>
      <c r="AFU25" s="130"/>
      <c r="AFV25" s="130"/>
      <c r="AFW25" s="130"/>
      <c r="AFX25" s="130"/>
      <c r="AFY25" s="130"/>
      <c r="AFZ25" s="130"/>
      <c r="AGA25" s="130"/>
      <c r="AGB25" s="130"/>
      <c r="AGC25" s="130"/>
      <c r="AGD25" s="130"/>
      <c r="AGE25" s="130"/>
      <c r="AGF25" s="130"/>
      <c r="AGG25" s="130"/>
      <c r="AGH25" s="130"/>
      <c r="AGI25" s="130"/>
      <c r="AGJ25" s="130"/>
      <c r="AGK25" s="130"/>
      <c r="AGL25" s="130"/>
      <c r="AGM25" s="130"/>
      <c r="AGN25" s="130"/>
      <c r="AGO25" s="130"/>
      <c r="AGP25" s="130"/>
      <c r="AGQ25" s="130"/>
      <c r="AGR25" s="130"/>
      <c r="AGS25" s="130"/>
      <c r="AGT25" s="130"/>
      <c r="AGU25" s="130"/>
      <c r="AGV25" s="130"/>
      <c r="AGW25" s="130"/>
      <c r="AGX25" s="130"/>
      <c r="AGY25" s="130"/>
      <c r="AGZ25" s="130"/>
      <c r="AHA25" s="130"/>
      <c r="AHB25" s="130"/>
      <c r="AHC25" s="130"/>
      <c r="AHD25" s="130"/>
      <c r="AHE25" s="130"/>
      <c r="AHF25" s="130"/>
      <c r="AHG25" s="130"/>
      <c r="AHH25" s="130"/>
      <c r="AHI25" s="130"/>
      <c r="AHJ25" s="130"/>
      <c r="AHK25" s="130"/>
      <c r="AHL25" s="130"/>
      <c r="AHM25" s="130"/>
      <c r="AHN25" s="130"/>
      <c r="AHO25" s="130"/>
      <c r="AHP25" s="130"/>
      <c r="AHQ25" s="130"/>
      <c r="AHR25" s="130"/>
      <c r="AHS25" s="130"/>
      <c r="AHT25" s="130"/>
      <c r="AHU25" s="130"/>
      <c r="AHV25" s="130"/>
      <c r="AHW25" s="130"/>
      <c r="AHX25" s="130"/>
      <c r="AHY25" s="130"/>
      <c r="AHZ25" s="130"/>
      <c r="AIA25" s="130"/>
      <c r="AIB25" s="130"/>
      <c r="AIC25" s="130"/>
      <c r="AID25" s="130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258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64"/>
      <c r="AMI25" s="64"/>
      <c r="AMJ25" s="64"/>
      <c r="AMK25" s="64"/>
      <c r="AML25" s="64"/>
      <c r="AMM25" s="64"/>
      <c r="AMN25" s="64"/>
      <c r="AMO25" s="64"/>
      <c r="AMP25" s="64"/>
      <c r="AMQ25" s="64"/>
      <c r="AMR25" s="64"/>
      <c r="AMS25" s="64"/>
      <c r="AMT25" s="64"/>
      <c r="AMU25" s="64"/>
      <c r="AMV25" s="64"/>
      <c r="AMW25" s="64"/>
      <c r="AMX25" s="64"/>
      <c r="AMY25" s="64"/>
      <c r="AMZ25" s="64"/>
      <c r="ANA25" s="64"/>
      <c r="ANB25" s="64"/>
      <c r="ANC25" s="64"/>
      <c r="AND25" s="64"/>
      <c r="ANE25" s="64"/>
      <c r="ANF25" s="64"/>
      <c r="ANG25" s="64"/>
      <c r="ANH25" s="129"/>
      <c r="ANI25" s="129"/>
      <c r="ANJ25" s="129"/>
      <c r="ANK25" s="129"/>
      <c r="ANL25" s="129"/>
      <c r="ANM25" s="129"/>
      <c r="ANN25" s="129"/>
      <c r="ANO25" s="129"/>
      <c r="ANP25" s="129"/>
      <c r="ANQ25" s="129"/>
      <c r="ANR25" s="129"/>
      <c r="ANS25" s="129"/>
      <c r="ANT25" s="129"/>
      <c r="ANU25" s="129"/>
      <c r="ANV25" s="129"/>
      <c r="ANW25" s="129"/>
      <c r="ANX25" s="129"/>
      <c r="ANY25" s="129"/>
      <c r="ANZ25" s="129"/>
      <c r="AOA25" s="129"/>
      <c r="AOB25" s="129"/>
      <c r="AOC25" s="129"/>
      <c r="AOD25" s="129"/>
      <c r="AOE25" s="129"/>
      <c r="AOF25" s="129"/>
      <c r="AOG25" s="129"/>
      <c r="AOH25" s="129"/>
      <c r="AOI25" s="129"/>
      <c r="AOJ25" s="129"/>
      <c r="AOK25" s="129"/>
      <c r="AOL25" s="129"/>
      <c r="AOM25" s="129"/>
      <c r="AON25" s="129"/>
      <c r="AOO25" s="129"/>
      <c r="AOP25" s="129"/>
      <c r="AOQ25" s="129"/>
      <c r="AOR25" s="129"/>
      <c r="AOS25" s="129"/>
      <c r="AOT25" s="129"/>
      <c r="AOU25" s="129"/>
      <c r="AOV25" s="129"/>
      <c r="AOW25" s="129"/>
      <c r="AOX25" s="129"/>
      <c r="AOY25" s="129"/>
      <c r="AOZ25" s="129"/>
      <c r="APA25" s="129"/>
      <c r="APB25" s="129"/>
      <c r="APC25" s="129"/>
      <c r="APD25" s="129"/>
      <c r="APE25" s="129"/>
      <c r="APF25" s="129"/>
      <c r="APG25" s="129"/>
      <c r="APH25" s="129"/>
      <c r="API25" s="129"/>
      <c r="APJ25" s="129"/>
      <c r="APK25" s="129"/>
      <c r="APL25" s="129"/>
      <c r="APM25" s="129"/>
      <c r="APN25" s="129"/>
      <c r="APO25" s="129"/>
      <c r="APP25" s="129"/>
      <c r="APQ25" s="129"/>
      <c r="APR25" s="129"/>
      <c r="APS25" s="129"/>
      <c r="APT25" s="129"/>
      <c r="APU25" s="130"/>
      <c r="APV25" s="130">
        <f>+AVERAGE(APV22:ASF22)</f>
        <v>3547.8017737317405</v>
      </c>
      <c r="APW25" s="300">
        <f>+AVERAGE(APV23:ARH23)</f>
        <v>0.56359877114024237</v>
      </c>
      <c r="APX25" s="130"/>
      <c r="APY25" s="130"/>
      <c r="APZ25" s="130"/>
      <c r="AQA25" s="130"/>
      <c r="AQB25" s="130"/>
      <c r="AQC25" s="130"/>
      <c r="AQD25" s="130"/>
      <c r="AQE25" s="130"/>
      <c r="AQF25" s="130"/>
      <c r="AQG25" s="130"/>
      <c r="AQH25" s="130"/>
      <c r="AQI25" s="130"/>
      <c r="AQJ25" s="130"/>
      <c r="AQK25" s="130"/>
      <c r="AQL25" s="130"/>
      <c r="AQM25" s="130"/>
      <c r="AQN25" s="130"/>
      <c r="AQO25" s="130"/>
      <c r="AQP25" s="130"/>
      <c r="AQQ25" s="130"/>
      <c r="AQR25" s="130"/>
      <c r="AQS25" s="130"/>
      <c r="AQT25" s="130"/>
      <c r="AQU25" s="130"/>
      <c r="AQV25" s="130"/>
      <c r="AQW25" s="130"/>
      <c r="AQX25" s="130"/>
      <c r="AQY25" s="130"/>
      <c r="AQZ25" s="130"/>
      <c r="ARA25" s="130"/>
      <c r="ARB25" s="130"/>
      <c r="ARC25" s="130"/>
      <c r="ARD25" s="130"/>
      <c r="ARE25" s="130"/>
      <c r="ARF25" s="130"/>
      <c r="ARG25" s="130"/>
      <c r="ARH25" s="130"/>
      <c r="ARI25" s="130"/>
      <c r="ARJ25" s="130"/>
      <c r="ARK25" s="130"/>
      <c r="ARL25" s="130"/>
      <c r="ARM25" s="130"/>
      <c r="ARN25" s="130"/>
      <c r="ARO25" s="130"/>
      <c r="ARP25" s="130"/>
      <c r="ARQ25" s="130"/>
      <c r="ARR25" s="130"/>
      <c r="ARS25" s="130"/>
      <c r="ART25" s="130"/>
      <c r="ARU25" s="130"/>
      <c r="ARV25" s="130"/>
      <c r="ARW25" s="130"/>
      <c r="ARX25" s="130"/>
      <c r="ARY25" s="130"/>
      <c r="ARZ25" s="130"/>
      <c r="ASA25" s="130"/>
      <c r="ASB25" s="130"/>
      <c r="ASC25" s="130"/>
      <c r="ASD25" s="130"/>
      <c r="ASE25" s="130"/>
      <c r="ASF25" s="130"/>
      <c r="ASG25" s="130"/>
      <c r="ASH25" s="131"/>
      <c r="ASI25" s="131"/>
      <c r="ASJ25" s="131"/>
      <c r="ASK25" s="131"/>
      <c r="ASL25" s="131"/>
      <c r="ASM25" s="131"/>
      <c r="ASN25" s="131"/>
      <c r="ASO25" s="131"/>
      <c r="ASP25" s="131"/>
      <c r="ASQ25" s="131"/>
      <c r="ASR25" s="131"/>
      <c r="ASS25" s="131"/>
      <c r="AST25" s="131"/>
      <c r="ASU25" s="131"/>
      <c r="ASV25" s="131"/>
      <c r="ASW25" s="131"/>
      <c r="ASX25" s="131"/>
      <c r="ASY25" s="131"/>
      <c r="ASZ25" s="131"/>
      <c r="ATA25" s="131"/>
      <c r="ATB25" s="131"/>
      <c r="ATC25" s="131"/>
      <c r="ATD25" s="131"/>
      <c r="ATE25" s="131"/>
      <c r="ATF25" s="131"/>
      <c r="ATG25" s="131"/>
      <c r="ATH25" s="131"/>
      <c r="ATI25" s="131"/>
      <c r="ATJ25" s="131"/>
      <c r="ATK25" s="131"/>
      <c r="ATL25" s="131"/>
      <c r="ATM25" s="131"/>
      <c r="ATN25" s="131"/>
      <c r="ATO25" s="131"/>
      <c r="ATP25" s="131"/>
      <c r="ATQ25" s="131"/>
      <c r="ATR25" s="131"/>
      <c r="ATS25" s="131"/>
      <c r="ATT25" s="131"/>
      <c r="ATU25" s="131"/>
      <c r="ATV25" s="131"/>
      <c r="ATW25" s="131"/>
      <c r="ATX25" s="131"/>
      <c r="ATY25" s="131"/>
      <c r="ATZ25" s="131"/>
      <c r="AUA25" s="131"/>
      <c r="AUB25" s="131"/>
      <c r="AUC25" s="131"/>
      <c r="AUD25" s="131"/>
      <c r="AUE25" s="131"/>
      <c r="AUF25" s="131"/>
      <c r="AUG25" s="131"/>
      <c r="AUH25" s="131"/>
      <c r="AUI25" s="131"/>
      <c r="AUJ25" s="131"/>
      <c r="AUK25" s="131"/>
      <c r="AUL25" s="131"/>
      <c r="AUM25" s="131"/>
      <c r="AUN25" s="131"/>
      <c r="AUO25" s="131"/>
      <c r="AUP25" s="131"/>
      <c r="AUQ25" s="131"/>
      <c r="AUR25" s="131"/>
      <c r="AUS25" s="131"/>
      <c r="AUT25" s="131"/>
      <c r="AUU25" s="130"/>
      <c r="AUV25" s="130"/>
      <c r="AUW25" s="130"/>
      <c r="AUX25" s="130"/>
      <c r="AUY25" s="130"/>
      <c r="AUZ25" s="130"/>
      <c r="AVA25" s="130"/>
      <c r="AVB25" s="130"/>
      <c r="AVC25" s="130"/>
      <c r="AVD25" s="130"/>
      <c r="AVE25" s="130"/>
      <c r="AVF25" s="130"/>
      <c r="AVG25" s="130"/>
      <c r="AVH25" s="130"/>
      <c r="AVI25" s="130"/>
      <c r="AVJ25" s="130"/>
      <c r="AVK25" s="130"/>
      <c r="AVL25" s="130"/>
      <c r="AVM25" s="130"/>
      <c r="AVN25" s="130"/>
      <c r="AVO25" s="130"/>
      <c r="AVP25" s="130"/>
      <c r="AVQ25" s="130"/>
      <c r="AVR25" s="130"/>
      <c r="AVS25" s="130"/>
      <c r="AVT25" s="130"/>
      <c r="AVU25" s="130"/>
      <c r="AVV25" s="130"/>
      <c r="AVW25" s="130"/>
      <c r="AVX25" s="130"/>
      <c r="AVY25" s="130"/>
      <c r="AVZ25" s="130"/>
      <c r="AWA25" s="130"/>
      <c r="AWB25" s="130"/>
      <c r="AWC25" s="130"/>
      <c r="AWD25" s="130"/>
      <c r="AWE25" s="130"/>
      <c r="AWF25" s="130"/>
      <c r="AWG25" s="130"/>
      <c r="AWH25" s="130"/>
      <c r="AWI25" s="130"/>
      <c r="AWJ25" s="130"/>
      <c r="AWK25" s="130"/>
      <c r="AWL25" s="130"/>
      <c r="AWM25" s="130"/>
      <c r="AWN25" s="130"/>
      <c r="AWO25" s="130"/>
      <c r="AWP25" s="130"/>
      <c r="AWQ25" s="130"/>
      <c r="AWR25" s="130"/>
      <c r="AWS25" s="130"/>
      <c r="AWT25" s="130"/>
      <c r="AWU25" s="130"/>
      <c r="AWV25" s="130"/>
      <c r="AWW25" s="130"/>
      <c r="AWX25" s="130"/>
      <c r="AWY25" s="130"/>
      <c r="AWZ25" s="130"/>
      <c r="AXA25" s="130"/>
      <c r="AXB25" s="130"/>
      <c r="AXC25" s="130"/>
      <c r="AXD25" s="130"/>
      <c r="AXE25" s="130"/>
      <c r="AXF25" s="130"/>
      <c r="AXG25" s="130"/>
      <c r="AXH25" s="130"/>
      <c r="AXI25" s="130"/>
      <c r="AXJ25" s="130"/>
      <c r="AXK25" s="64"/>
      <c r="AXL25" s="64"/>
      <c r="AXM25" s="64"/>
      <c r="AXN25" s="64"/>
      <c r="AXO25" s="64"/>
      <c r="AXP25" s="64"/>
      <c r="AXQ25" s="64"/>
      <c r="AXR25" s="64"/>
      <c r="AXS25" s="64"/>
      <c r="AXT25" s="64"/>
      <c r="AXU25" s="64"/>
      <c r="AXV25" s="64"/>
      <c r="AXW25" s="64"/>
      <c r="AXX25" s="64"/>
      <c r="AXY25" s="64"/>
      <c r="AXZ25" s="64"/>
      <c r="AYA25" s="64"/>
      <c r="AYB25" s="64"/>
      <c r="AYC25" s="64"/>
      <c r="AYD25" s="64"/>
      <c r="AYE25" s="64"/>
      <c r="AYF25" s="64"/>
      <c r="AYG25" s="64"/>
      <c r="AYH25" s="64"/>
      <c r="AYI25" s="64"/>
      <c r="AYJ25" s="64"/>
      <c r="AYK25" s="64"/>
      <c r="AYL25" s="64"/>
      <c r="AYM25" s="64"/>
      <c r="AYN25" s="64"/>
      <c r="AYO25" s="64"/>
      <c r="AYP25" s="64"/>
      <c r="AYQ25" s="64"/>
      <c r="AYR25" s="64"/>
      <c r="AYS25" s="64"/>
      <c r="AYT25" s="64"/>
      <c r="AYU25" s="64"/>
      <c r="AYV25" s="64"/>
      <c r="AYW25" s="64"/>
      <c r="AYX25" s="64"/>
      <c r="AYY25" s="64"/>
      <c r="AYZ25" s="64"/>
      <c r="AZA25" s="64"/>
      <c r="AZB25" s="64"/>
      <c r="AZC25" s="64"/>
      <c r="AZD25" s="64"/>
      <c r="AZE25" s="64"/>
      <c r="AZF25" s="64"/>
      <c r="AZG25" s="64"/>
      <c r="AZH25" s="64"/>
      <c r="AZI25" s="64"/>
      <c r="AZJ25" s="64"/>
      <c r="AZK25" s="64"/>
      <c r="AZL25" s="64"/>
      <c r="AZM25" s="64"/>
      <c r="AZN25" s="64"/>
      <c r="AZO25" s="64"/>
      <c r="AZP25" s="64"/>
      <c r="AZQ25" s="64"/>
      <c r="AZR25" s="64"/>
      <c r="AZS25" s="64"/>
      <c r="AZT25" s="64"/>
      <c r="AZU25" s="64"/>
      <c r="AZV25" s="64"/>
      <c r="AZW25" s="64"/>
      <c r="AZX25" s="130"/>
      <c r="AZY25" s="130"/>
      <c r="AZZ25" s="130"/>
      <c r="BAA25" s="130"/>
      <c r="BAB25" s="130"/>
      <c r="BAC25" s="130"/>
      <c r="BAD25" s="130"/>
      <c r="BAE25" s="130"/>
      <c r="BAF25" s="130"/>
      <c r="BAG25" s="130"/>
      <c r="BAH25" s="130"/>
      <c r="BAI25" s="130"/>
      <c r="BAJ25" s="130"/>
      <c r="BAK25" s="130"/>
      <c r="BAL25" s="130"/>
      <c r="BAM25" s="130"/>
      <c r="BAN25" s="130"/>
      <c r="BAO25" s="130"/>
      <c r="BAP25" s="130"/>
      <c r="BAQ25" s="130"/>
      <c r="BAR25" s="130"/>
      <c r="BAS25" s="130"/>
      <c r="BAT25" s="130"/>
      <c r="BAU25" s="130"/>
      <c r="BAV25" s="130"/>
      <c r="BAW25" s="130"/>
      <c r="BAX25" s="130"/>
      <c r="BAY25" s="130"/>
      <c r="BAZ25" s="130"/>
      <c r="BBA25" s="130"/>
      <c r="BBB25" s="130"/>
      <c r="BBC25" s="130"/>
      <c r="BBD25" s="130"/>
      <c r="BBE25" s="130"/>
      <c r="BBF25" s="130"/>
      <c r="BBG25" s="130"/>
      <c r="BBH25" s="130"/>
      <c r="BBI25" s="130"/>
      <c r="BBJ25" s="130"/>
      <c r="BBK25" s="130"/>
      <c r="BBL25" s="130"/>
      <c r="BBM25" s="130"/>
      <c r="BBN25" s="130"/>
      <c r="BBO25" s="130"/>
      <c r="BBP25" s="130"/>
      <c r="BBQ25" s="130"/>
      <c r="BBR25" s="130"/>
      <c r="BBS25" s="130"/>
      <c r="BBT25" s="130"/>
      <c r="BBU25" s="130"/>
      <c r="BBV25" s="130"/>
      <c r="BBW25" s="130"/>
      <c r="BBX25" s="130"/>
      <c r="BBY25" s="130"/>
      <c r="BBZ25" s="130"/>
      <c r="BCA25" s="130"/>
      <c r="BCB25" s="130"/>
      <c r="BCC25" s="130"/>
      <c r="BCD25" s="130"/>
      <c r="BCE25" s="130"/>
      <c r="BCF25" s="130"/>
      <c r="BCG25" s="130"/>
      <c r="BCH25" s="130"/>
      <c r="BCI25" s="130"/>
      <c r="BCJ25" s="130"/>
      <c r="BCK25" s="130"/>
      <c r="BCL25" s="130"/>
      <c r="BCM25" s="130"/>
      <c r="BCN25" s="130"/>
      <c r="BCO25" s="130"/>
      <c r="BCP25" s="130"/>
      <c r="BCQ25" s="130"/>
      <c r="BCR25" s="130"/>
      <c r="BCS25" s="130"/>
      <c r="BCT25" s="130"/>
      <c r="BCU25" s="130"/>
      <c r="BCV25" s="130"/>
      <c r="BCW25" s="130"/>
      <c r="BCX25" s="130"/>
      <c r="BCY25" s="130"/>
      <c r="BCZ25" s="130"/>
      <c r="BDA25" s="130"/>
      <c r="BDB25" s="130"/>
      <c r="BDC25" s="130"/>
      <c r="BDD25" s="130"/>
      <c r="BDE25" s="130"/>
      <c r="BDF25" s="130"/>
      <c r="BDG25" s="130"/>
      <c r="BDH25" s="130"/>
      <c r="BDI25" s="130"/>
      <c r="BDJ25" s="130"/>
      <c r="BDK25" s="130"/>
      <c r="BDL25" s="130"/>
      <c r="BDM25" s="130"/>
      <c r="BDN25" s="130"/>
      <c r="BDO25" s="130"/>
      <c r="BDP25" s="130"/>
      <c r="BDQ25" s="130"/>
      <c r="BDR25" s="130"/>
      <c r="BDS25" s="130"/>
      <c r="BDT25" s="130"/>
      <c r="BDU25" s="130"/>
      <c r="BDV25" s="130"/>
      <c r="BDW25" s="130"/>
      <c r="BDX25" s="130"/>
      <c r="BDY25" s="130"/>
      <c r="BDZ25" s="130"/>
      <c r="BEA25" s="130"/>
      <c r="BEB25" s="130"/>
      <c r="BEC25" s="130"/>
      <c r="BED25" s="130"/>
      <c r="BEE25" s="130"/>
      <c r="BEF25" s="130"/>
      <c r="BEG25" s="130"/>
      <c r="BEH25" s="130"/>
      <c r="BEI25" s="130"/>
      <c r="BEJ25" s="130"/>
      <c r="BEK25" s="130"/>
      <c r="BEL25" s="130"/>
      <c r="BEM25" s="130"/>
      <c r="BEN25" s="130"/>
      <c r="BEO25" s="130"/>
      <c r="BEP25" s="130"/>
      <c r="BEQ25" s="130"/>
      <c r="BER25" s="130"/>
      <c r="BES25" s="130"/>
      <c r="BET25" s="130"/>
      <c r="BEU25" s="130"/>
      <c r="BEV25" s="130"/>
      <c r="BEW25" s="130"/>
      <c r="BEX25" s="129"/>
      <c r="BEY25" s="129"/>
      <c r="BEZ25" s="129"/>
      <c r="BFA25" s="129"/>
      <c r="BFB25" s="129"/>
      <c r="BFC25" s="129"/>
      <c r="BFD25" s="129"/>
      <c r="BFE25" s="129"/>
      <c r="BFF25" s="129"/>
      <c r="BFG25" s="129"/>
      <c r="BFH25" s="129"/>
      <c r="BFI25" s="129"/>
      <c r="BFJ25" s="129"/>
      <c r="BFK25" s="129"/>
      <c r="BFL25" s="129"/>
      <c r="BFM25" s="129"/>
      <c r="BFN25" s="129"/>
      <c r="BFO25" s="129"/>
      <c r="BFP25" s="129"/>
      <c r="BFQ25" s="129"/>
      <c r="BFR25" s="129"/>
      <c r="BFS25" s="129"/>
      <c r="BFT25" s="129"/>
      <c r="BFU25" s="129"/>
      <c r="BFV25" s="129"/>
      <c r="BFW25" s="129"/>
      <c r="BFX25" s="129"/>
      <c r="BFY25" s="129"/>
      <c r="BFZ25" s="129"/>
      <c r="BGA25" s="129"/>
      <c r="BGB25" s="129"/>
      <c r="BGC25" s="129"/>
      <c r="BGD25" s="129"/>
      <c r="BGE25" s="129"/>
      <c r="BGF25" s="129"/>
      <c r="BGG25" s="129"/>
      <c r="BGH25" s="129"/>
      <c r="BGI25" s="129"/>
      <c r="BGJ25" s="129"/>
      <c r="BGK25" s="129"/>
      <c r="BGL25" s="129"/>
      <c r="BGM25" s="129"/>
      <c r="BGN25" s="129"/>
      <c r="BGO25" s="129"/>
      <c r="BGP25" s="129"/>
      <c r="BGQ25" s="129"/>
      <c r="BGR25" s="129"/>
      <c r="BGS25" s="129"/>
      <c r="BGT25" s="129"/>
      <c r="BGU25" s="129"/>
      <c r="BGV25" s="129"/>
      <c r="BGW25" s="129"/>
      <c r="BGX25" s="129"/>
      <c r="BGY25" s="129"/>
      <c r="BGZ25" s="129"/>
      <c r="BHA25" s="129"/>
      <c r="BHB25" s="129"/>
      <c r="BHC25" s="129"/>
      <c r="BHD25" s="129"/>
      <c r="BHE25" s="129"/>
      <c r="BHF25" s="129"/>
      <c r="BHG25" s="129"/>
      <c r="BHH25" s="129"/>
      <c r="BHI25" s="129"/>
      <c r="BHJ25" s="129"/>
      <c r="BHK25" s="129"/>
      <c r="BHL25" s="129"/>
      <c r="BHM25" s="129"/>
      <c r="BHN25" s="64"/>
      <c r="BHO25" s="64"/>
      <c r="BHP25" s="64"/>
      <c r="BHQ25" s="64"/>
      <c r="BHR25" s="64"/>
      <c r="BHS25" s="64"/>
      <c r="BHT25" s="64"/>
      <c r="BHU25" s="64"/>
      <c r="BHV25" s="64"/>
      <c r="BHW25" s="64"/>
      <c r="BHX25" s="64"/>
      <c r="BHY25" s="64"/>
      <c r="BHZ25" s="64"/>
      <c r="BIA25" s="64"/>
      <c r="BIB25" s="64"/>
      <c r="BIC25" s="64"/>
      <c r="BID25" s="64"/>
      <c r="BIE25" s="64"/>
      <c r="BIF25" s="64"/>
      <c r="BIG25" s="64"/>
      <c r="BIH25" s="64"/>
      <c r="BII25" s="64"/>
      <c r="BIJ25" s="64"/>
      <c r="BIK25" s="64"/>
      <c r="BIL25" s="64"/>
      <c r="BIM25" s="64"/>
      <c r="BIN25" s="64"/>
      <c r="BIO25" s="64"/>
      <c r="BIP25" s="64"/>
      <c r="BIQ25" s="64"/>
      <c r="BIR25" s="64"/>
      <c r="BIS25" s="64"/>
      <c r="BIT25" s="64"/>
      <c r="BIU25" s="64"/>
      <c r="BIV25" s="64"/>
      <c r="BIW25" s="64"/>
      <c r="BIX25" s="64"/>
      <c r="BIY25" s="64"/>
      <c r="BIZ25" s="64"/>
      <c r="BJA25" s="64"/>
      <c r="BJB25" s="64"/>
      <c r="BJC25" s="64"/>
      <c r="BJD25" s="64"/>
      <c r="BJE25" s="64"/>
      <c r="BJF25" s="64"/>
      <c r="BJG25" s="64"/>
      <c r="BJH25" s="64"/>
      <c r="BJI25" s="64"/>
      <c r="BJJ25" s="64"/>
      <c r="BJK25" s="64"/>
      <c r="BJL25" s="64"/>
      <c r="BJM25" s="64"/>
      <c r="BJN25" s="64"/>
      <c r="BJO25" s="64"/>
      <c r="BJP25" s="64"/>
      <c r="BJQ25" s="64"/>
      <c r="BJR25" s="64"/>
      <c r="BJS25" s="64"/>
      <c r="BJT25" s="64"/>
      <c r="BJU25" s="64"/>
      <c r="BJV25" s="64"/>
      <c r="BJW25" s="64"/>
      <c r="BJX25" s="64"/>
      <c r="BJY25" s="64"/>
      <c r="BJZ25" s="64"/>
      <c r="BKA25" s="64"/>
      <c r="BKB25" s="64"/>
      <c r="BKC25" s="64"/>
      <c r="BKD25" s="64"/>
      <c r="BKE25" s="64"/>
      <c r="BKF25" s="64"/>
      <c r="BKG25" s="64"/>
      <c r="BKH25" s="64"/>
      <c r="BKI25" s="64"/>
      <c r="BKJ25" s="64"/>
      <c r="BKK25" s="64"/>
      <c r="BKL25" s="64"/>
      <c r="BKM25" s="64"/>
      <c r="BKN25" s="64"/>
      <c r="BKO25" s="64"/>
      <c r="BKP25" s="64"/>
      <c r="BKQ25" s="64"/>
      <c r="BKR25" s="64"/>
      <c r="BKS25" s="64"/>
      <c r="BKT25" s="64"/>
      <c r="BKU25" s="64"/>
      <c r="BKV25" s="64"/>
      <c r="BKW25" s="64"/>
      <c r="BKX25" s="64"/>
      <c r="BKY25" s="64"/>
      <c r="BKZ25" s="64"/>
      <c r="BLA25" s="64"/>
      <c r="BLB25" s="64"/>
      <c r="BLC25" s="64"/>
      <c r="BLD25" s="64"/>
      <c r="BLE25" s="64"/>
      <c r="BLF25" s="64"/>
      <c r="BLG25" s="64"/>
      <c r="BLH25" s="64"/>
      <c r="BLI25" s="64"/>
      <c r="BLJ25" s="64"/>
      <c r="BLK25" s="64"/>
      <c r="BLL25" s="64"/>
      <c r="BLM25" s="64"/>
      <c r="BLN25" s="64"/>
      <c r="BLO25" s="64"/>
      <c r="BLP25" s="64"/>
      <c r="BLQ25" s="64"/>
      <c r="BLR25" s="64"/>
      <c r="BLS25" s="64"/>
      <c r="BLT25" s="64"/>
      <c r="BLU25" s="64"/>
      <c r="BLV25" s="64"/>
      <c r="BLW25" s="64"/>
      <c r="BLX25" s="64"/>
      <c r="BLY25" s="64"/>
      <c r="BLZ25" s="64"/>
      <c r="BMA25" s="64"/>
      <c r="BMB25" s="64"/>
      <c r="BMC25" s="64"/>
      <c r="BMD25" s="64"/>
      <c r="BME25" s="64"/>
      <c r="BMF25" s="64"/>
      <c r="BMG25" s="64"/>
      <c r="BMH25" s="64"/>
      <c r="BMI25" s="64"/>
      <c r="BMJ25" s="64"/>
      <c r="BMK25" s="64"/>
      <c r="BML25" s="64"/>
      <c r="BMM25" s="64"/>
      <c r="BMN25" s="64"/>
      <c r="BMO25" s="64"/>
      <c r="BMP25" s="64"/>
      <c r="BMQ25" s="64"/>
      <c r="BMR25" s="64"/>
      <c r="BMS25" s="64"/>
      <c r="BMT25" s="130"/>
      <c r="BMU25" s="130"/>
      <c r="BMV25" s="130"/>
      <c r="BMW25" s="130"/>
      <c r="BMX25" s="130"/>
      <c r="BMY25" s="130"/>
      <c r="BMZ25" s="130"/>
      <c r="BNA25" s="130"/>
      <c r="BNB25" s="130"/>
      <c r="BNC25" s="130"/>
      <c r="BND25" s="130"/>
      <c r="BNE25" s="130"/>
      <c r="BNF25" s="130"/>
      <c r="BNG25" s="130"/>
      <c r="BNH25" s="130"/>
      <c r="BNI25" s="130"/>
      <c r="BNJ25" s="130"/>
      <c r="BNK25" s="130"/>
      <c r="BNL25" s="130"/>
      <c r="BNM25" s="130"/>
      <c r="BNN25" s="130"/>
      <c r="BNO25" s="130"/>
      <c r="BNP25" s="130"/>
      <c r="BNQ25" s="130"/>
      <c r="BNR25" s="130"/>
      <c r="BNS25" s="130"/>
      <c r="BNT25" s="130"/>
      <c r="BNU25" s="130"/>
      <c r="BNV25" s="130"/>
      <c r="BNW25" s="130"/>
      <c r="BNX25" s="130"/>
      <c r="BNY25" s="130"/>
      <c r="BNZ25" s="130"/>
      <c r="BOA25" s="130"/>
      <c r="BOB25" s="130"/>
      <c r="BOC25" s="130"/>
      <c r="BOD25" s="130"/>
      <c r="BOE25" s="130"/>
      <c r="BOF25" s="130"/>
      <c r="BOG25" s="130"/>
      <c r="BOH25" s="130"/>
      <c r="BOI25" s="130"/>
      <c r="BOJ25" s="130"/>
      <c r="BOK25" s="130"/>
      <c r="BOL25" s="130"/>
      <c r="BOM25" s="130"/>
      <c r="BON25" s="130"/>
      <c r="BOO25" s="130"/>
      <c r="BOP25" s="130"/>
      <c r="BOQ25" s="130"/>
      <c r="BOR25" s="130"/>
      <c r="BOS25" s="130"/>
      <c r="BOT25" s="130"/>
      <c r="BOU25" s="130"/>
      <c r="BOV25" s="130"/>
      <c r="BOW25" s="130"/>
      <c r="BOX25" s="130"/>
      <c r="BOY25" s="130"/>
      <c r="BOZ25" s="130"/>
      <c r="BPA25" s="130"/>
      <c r="BPB25" s="130"/>
      <c r="BPC25" s="130"/>
      <c r="BPD25" s="130"/>
      <c r="BPE25" s="130"/>
      <c r="BPF25" s="130"/>
      <c r="BPG25" s="130"/>
      <c r="BPH25" s="130"/>
      <c r="BPI25" s="130"/>
      <c r="BPJ25" s="129"/>
      <c r="BPK25" s="129"/>
      <c r="BPL25" s="129"/>
      <c r="BPM25" s="129"/>
      <c r="BPN25" s="129"/>
      <c r="BPO25" s="129"/>
      <c r="BPP25" s="129"/>
      <c r="BPQ25" s="129"/>
      <c r="BPR25" s="129"/>
      <c r="BPS25" s="129"/>
      <c r="BPT25" s="129"/>
      <c r="BPU25" s="129"/>
      <c r="BPV25" s="129"/>
      <c r="BPW25" s="129"/>
      <c r="BPX25" s="129"/>
      <c r="BPY25" s="129"/>
      <c r="BPZ25" s="129"/>
      <c r="BQA25" s="129"/>
      <c r="BQB25" s="129"/>
      <c r="BQC25" s="129"/>
      <c r="BQD25" s="129"/>
      <c r="BQE25" s="129"/>
      <c r="BQF25" s="129"/>
      <c r="BQG25" s="129"/>
      <c r="BQH25" s="129"/>
      <c r="BQI25" s="129"/>
      <c r="BQJ25" s="129"/>
      <c r="BQK25" s="129"/>
      <c r="BQL25" s="129"/>
      <c r="BQM25" s="129"/>
      <c r="BQN25" s="129"/>
      <c r="BQO25" s="129"/>
      <c r="BQP25" s="129"/>
      <c r="BQQ25" s="129"/>
      <c r="BQR25" s="129"/>
      <c r="BQS25" s="129"/>
      <c r="BQT25" s="129"/>
      <c r="BQU25" s="129"/>
      <c r="BQV25" s="129"/>
      <c r="BQW25" s="129"/>
      <c r="BQX25" s="129"/>
      <c r="BQY25" s="129"/>
      <c r="BQZ25" s="129"/>
      <c r="BRA25" s="129"/>
      <c r="BRB25" s="129"/>
      <c r="BRC25" s="129"/>
      <c r="BRD25" s="129"/>
      <c r="BRE25" s="129"/>
      <c r="BRF25" s="129"/>
      <c r="BRG25" s="129"/>
      <c r="BRH25" s="129"/>
      <c r="BRI25" s="129"/>
      <c r="BRJ25" s="129"/>
      <c r="BRK25" s="129"/>
      <c r="BRL25" s="129"/>
      <c r="BRM25" s="129"/>
      <c r="BRN25" s="129"/>
      <c r="BRO25" s="129"/>
      <c r="BRP25" s="129"/>
      <c r="BRQ25" s="129"/>
      <c r="BRR25" s="129"/>
      <c r="BRS25" s="129"/>
      <c r="BRT25" s="129"/>
      <c r="BRU25" s="129"/>
      <c r="BRV25" s="129"/>
      <c r="BRW25" s="129"/>
      <c r="BRX25" s="129"/>
      <c r="BRY25" s="129"/>
      <c r="BRZ25" s="129"/>
      <c r="BSA25" s="129"/>
      <c r="BSB25" s="129"/>
      <c r="BSC25" s="129"/>
      <c r="BSD25" s="129"/>
      <c r="BSE25" s="129"/>
      <c r="BSF25" s="129"/>
      <c r="BSG25" s="129"/>
      <c r="BSH25" s="129"/>
      <c r="BSI25" s="129"/>
      <c r="BSJ25" s="129"/>
      <c r="BSK25" s="129"/>
      <c r="BSL25" s="129"/>
      <c r="BSM25" s="129"/>
      <c r="BSN25" s="129"/>
      <c r="BSO25" s="129"/>
      <c r="BSP25" s="129"/>
      <c r="BSQ25" s="129"/>
      <c r="BSR25" s="129"/>
      <c r="BSS25" s="129"/>
      <c r="BST25" s="129"/>
      <c r="BSU25" s="129"/>
      <c r="BSV25" s="129"/>
      <c r="BSW25" s="129"/>
      <c r="BSX25" s="129"/>
      <c r="BSY25" s="129"/>
      <c r="BSZ25" s="129"/>
      <c r="BTA25" s="129"/>
      <c r="BTB25" s="129"/>
      <c r="BTC25" s="129"/>
      <c r="BTD25" s="129"/>
      <c r="BTE25" s="129"/>
      <c r="BTF25" s="129"/>
      <c r="BTG25" s="129"/>
      <c r="BTH25" s="129"/>
      <c r="BTI25" s="129"/>
      <c r="BTJ25" s="129"/>
      <c r="BTK25" s="129"/>
      <c r="BTL25" s="129"/>
      <c r="BTM25" s="129"/>
      <c r="BTN25" s="129"/>
      <c r="BTO25" s="129"/>
      <c r="BTP25" s="129"/>
      <c r="BTQ25" s="129"/>
      <c r="BTR25" s="129"/>
      <c r="BTS25" s="129"/>
      <c r="BTT25" s="129"/>
      <c r="BTU25" s="129"/>
      <c r="BTV25" s="129"/>
      <c r="BTW25" s="129"/>
      <c r="BTX25" s="129"/>
      <c r="BTY25" s="129"/>
      <c r="BTZ25" s="129"/>
      <c r="BUA25" s="129"/>
      <c r="BUB25" s="129"/>
      <c r="BUC25" s="129"/>
      <c r="BUD25" s="129"/>
      <c r="BUE25" s="129"/>
      <c r="BUF25" s="129"/>
      <c r="BUG25" s="129"/>
      <c r="BUH25" s="129"/>
      <c r="BUI25" s="129"/>
      <c r="BUJ25" s="129"/>
      <c r="BUK25" s="129"/>
      <c r="BUL25" s="129"/>
      <c r="BUM25" s="129"/>
      <c r="BUN25" s="129"/>
      <c r="BUO25" s="129"/>
      <c r="BUP25" s="129"/>
      <c r="BUQ25" s="129"/>
      <c r="BUR25" s="129"/>
      <c r="BUS25" s="129"/>
      <c r="BUT25" s="129"/>
      <c r="BUU25" s="129"/>
      <c r="BUV25" s="129"/>
      <c r="BUW25" s="129"/>
      <c r="BUX25" s="129"/>
      <c r="BUY25" s="129"/>
      <c r="BUZ25" s="129"/>
      <c r="BVA25" s="129"/>
      <c r="BVB25" s="129"/>
      <c r="BVC25" s="129"/>
      <c r="BVD25" s="129"/>
      <c r="BVE25" s="129"/>
      <c r="BVF25" s="129"/>
      <c r="BVG25" s="129"/>
      <c r="BVH25" s="129"/>
      <c r="BVI25" s="129"/>
      <c r="BVJ25" s="129"/>
      <c r="BVK25" s="129"/>
      <c r="BVL25" s="129"/>
      <c r="BVM25" s="129"/>
      <c r="BVN25" s="129"/>
      <c r="BVO25" s="129"/>
      <c r="BVP25" s="129"/>
      <c r="BVQ25" s="129"/>
      <c r="BVR25" s="129"/>
      <c r="BVS25" s="129"/>
      <c r="BVT25" s="129"/>
      <c r="BVU25" s="129"/>
      <c r="BVV25" s="129"/>
      <c r="BVW25" s="129"/>
      <c r="BVX25" s="129"/>
      <c r="BVY25" s="129"/>
      <c r="BVZ25" s="129"/>
      <c r="BWA25" s="129"/>
      <c r="BWB25" s="129"/>
      <c r="BWC25" s="129"/>
      <c r="BWD25" s="129"/>
      <c r="BWE25" s="129"/>
      <c r="BWF25" s="129"/>
      <c r="BWG25" s="129"/>
      <c r="BWH25" s="129"/>
      <c r="BWI25" s="129"/>
      <c r="BWJ25" s="129"/>
      <c r="BWK25" s="129"/>
      <c r="BWL25" s="129"/>
      <c r="BWM25" s="129"/>
      <c r="BWN25" s="129"/>
      <c r="BWO25" s="129"/>
      <c r="BWP25" s="129"/>
      <c r="BWQ25" s="129"/>
      <c r="BWR25" s="129"/>
      <c r="BWS25" s="129"/>
      <c r="BWT25" s="129"/>
      <c r="BWU25" s="129"/>
      <c r="BWV25" s="129"/>
      <c r="BWW25" s="129"/>
      <c r="BWX25" s="129"/>
      <c r="BWY25" s="129"/>
      <c r="BWZ25" s="129"/>
      <c r="BXA25" s="129"/>
      <c r="BXB25" s="129"/>
      <c r="BXC25" s="256"/>
      <c r="BXD25" s="256"/>
      <c r="BXE25" s="256"/>
      <c r="BXF25" s="256"/>
      <c r="BXG25" s="256"/>
      <c r="BXH25" s="256"/>
      <c r="BXI25" s="256"/>
      <c r="BXJ25" s="256"/>
      <c r="BXK25" s="256"/>
      <c r="BXL25" s="256"/>
      <c r="BXM25" s="256"/>
      <c r="BXN25" s="256"/>
      <c r="BXO25" s="256"/>
      <c r="BXP25" s="256"/>
      <c r="BXQ25" s="256"/>
      <c r="BXR25" s="256"/>
      <c r="BXS25" s="256"/>
      <c r="BXT25" s="256"/>
      <c r="BXU25" s="256"/>
      <c r="BXV25" s="256"/>
      <c r="BXW25" s="256"/>
      <c r="BXX25" s="256"/>
      <c r="BXY25" s="256"/>
      <c r="BXZ25" s="256"/>
      <c r="BYA25" s="256"/>
      <c r="BYB25" s="256"/>
      <c r="BYC25" s="256"/>
      <c r="BYD25" s="256"/>
      <c r="BYE25" s="256"/>
      <c r="BYF25" s="256"/>
      <c r="BYG25" s="256"/>
      <c r="BYH25" s="256"/>
      <c r="BYI25" s="256"/>
      <c r="BYJ25" s="256"/>
      <c r="BYK25" s="256"/>
      <c r="BYL25" s="256"/>
      <c r="BYM25" s="256"/>
      <c r="BYN25" s="256"/>
      <c r="BYO25" s="256"/>
      <c r="BYP25" s="256"/>
      <c r="BYQ25" s="256"/>
      <c r="BYR25" s="256"/>
      <c r="BYS25" s="256"/>
      <c r="BYT25" s="256"/>
      <c r="BYU25" s="256"/>
      <c r="BYV25" s="256"/>
      <c r="BYW25" s="256"/>
      <c r="BYX25" s="256"/>
      <c r="BYY25" s="256"/>
      <c r="BYZ25" s="256"/>
      <c r="BZA25" s="256"/>
      <c r="BZB25" s="256"/>
      <c r="BZC25" s="256"/>
      <c r="BZD25" s="256"/>
      <c r="BZE25" s="256"/>
      <c r="BZF25" s="256"/>
      <c r="BZG25" s="256"/>
      <c r="BZH25" s="256"/>
      <c r="BZI25" s="256"/>
      <c r="BZJ25" s="256"/>
      <c r="BZK25" s="256"/>
      <c r="BZL25" s="256"/>
      <c r="BZM25" s="256"/>
      <c r="BZN25" s="256"/>
      <c r="BZO25" s="256"/>
      <c r="BZP25" s="129"/>
      <c r="BZQ25" s="129"/>
      <c r="BZR25" s="129"/>
      <c r="BZS25" s="129"/>
      <c r="BZT25" s="129"/>
      <c r="BZU25" s="129"/>
      <c r="BZV25" s="129"/>
      <c r="BZW25" s="129"/>
      <c r="BZX25" s="129"/>
      <c r="BZY25" s="129"/>
      <c r="BZZ25" s="129"/>
      <c r="CAA25" s="129"/>
      <c r="CAB25" s="129"/>
      <c r="CAC25" s="129"/>
      <c r="CAD25" s="129"/>
      <c r="CAE25" s="129"/>
      <c r="CAF25" s="129"/>
      <c r="CAG25" s="129"/>
      <c r="CAH25" s="129"/>
      <c r="CAI25" s="129"/>
      <c r="CAJ25" s="129"/>
      <c r="CAK25" s="129"/>
      <c r="CAL25" s="129"/>
      <c r="CAM25" s="129"/>
      <c r="CAN25" s="129"/>
      <c r="CAO25" s="129"/>
      <c r="CAP25" s="129"/>
      <c r="CAQ25" s="129"/>
      <c r="CAR25" s="129"/>
      <c r="CAS25" s="129"/>
      <c r="CAT25" s="129"/>
      <c r="CAU25" s="129"/>
      <c r="CAV25" s="129"/>
      <c r="CAW25" s="129"/>
      <c r="CAX25" s="129"/>
      <c r="CAY25" s="129"/>
      <c r="CAZ25" s="129"/>
      <c r="CBA25" s="129"/>
      <c r="CBB25" s="129"/>
      <c r="CBC25" s="129"/>
      <c r="CBD25" s="129"/>
      <c r="CBE25" s="129"/>
      <c r="CBF25" s="129"/>
      <c r="CBG25" s="129"/>
      <c r="CBH25" s="129"/>
      <c r="CBI25" s="129"/>
      <c r="CBJ25" s="129"/>
      <c r="CBK25" s="129"/>
      <c r="CBL25" s="129"/>
      <c r="CBM25" s="129"/>
      <c r="CBN25" s="129"/>
      <c r="CBO25" s="129"/>
      <c r="CBP25" s="129"/>
      <c r="CBQ25" s="129"/>
      <c r="CBR25" s="129"/>
      <c r="CBS25" s="129"/>
      <c r="CBT25" s="129"/>
      <c r="CBU25" s="129"/>
      <c r="CBV25" s="129"/>
      <c r="CBW25" s="129"/>
      <c r="CBX25" s="129"/>
      <c r="CBY25" s="129"/>
      <c r="CBZ25" s="129"/>
      <c r="CCA25" s="129"/>
      <c r="CCB25" s="129"/>
      <c r="CCC25" s="129"/>
      <c r="CCD25" s="129"/>
      <c r="CCE25" s="129"/>
      <c r="CCF25" s="129"/>
      <c r="CCG25" s="129"/>
      <c r="CCH25" s="129"/>
      <c r="CCI25" s="129"/>
      <c r="CCJ25" s="129"/>
      <c r="CCK25" s="129"/>
      <c r="CCL25" s="129"/>
      <c r="CCM25" s="129"/>
      <c r="CCN25" s="129"/>
      <c r="CCO25" s="129"/>
      <c r="CCP25" s="129"/>
      <c r="CCQ25" s="129"/>
      <c r="CCR25" s="129"/>
      <c r="CCS25" s="129"/>
      <c r="CCT25" s="129"/>
      <c r="CCU25" s="129"/>
      <c r="CCV25" s="129"/>
      <c r="CCW25" s="129"/>
      <c r="CCX25" s="129"/>
      <c r="CCY25" s="129"/>
      <c r="CCZ25" s="129"/>
      <c r="CDA25" s="129"/>
      <c r="CDB25" s="129"/>
      <c r="CDC25" s="129"/>
      <c r="CDD25" s="129"/>
      <c r="CDE25" s="129"/>
      <c r="CDF25" s="129"/>
      <c r="CDG25" s="129"/>
      <c r="CDH25" s="129"/>
      <c r="CDI25" s="129"/>
      <c r="CDJ25" s="129"/>
      <c r="CDK25" s="129"/>
      <c r="CDL25" s="129"/>
      <c r="CDM25" s="129"/>
      <c r="CDN25" s="129"/>
      <c r="CDO25" s="129"/>
      <c r="CDP25" s="129"/>
      <c r="CDQ25" s="129"/>
      <c r="CDR25" s="129"/>
      <c r="CDS25" s="129"/>
      <c r="CDT25" s="129"/>
      <c r="CDU25" s="129"/>
      <c r="CDV25" s="129"/>
      <c r="CDW25" s="129"/>
      <c r="CDX25" s="129"/>
      <c r="CDY25" s="129"/>
      <c r="CDZ25" s="129"/>
      <c r="CEA25" s="129"/>
      <c r="CEB25" s="129"/>
      <c r="CEC25" s="129"/>
      <c r="CED25" s="129"/>
      <c r="CEE25" s="129"/>
      <c r="CEF25" s="129"/>
      <c r="CEG25" s="129"/>
      <c r="CEH25" s="129"/>
      <c r="CEI25" s="129"/>
      <c r="CEJ25" s="129"/>
      <c r="CEK25" s="129"/>
      <c r="CEL25" s="129"/>
      <c r="CEM25" s="129"/>
      <c r="CEN25" s="129"/>
      <c r="CEO25" s="129"/>
      <c r="CEP25" s="130"/>
      <c r="CEQ25" s="130"/>
      <c r="CER25" s="130"/>
      <c r="CES25" s="130"/>
      <c r="CET25" s="130"/>
      <c r="CEU25" s="130"/>
      <c r="CEV25" s="130"/>
      <c r="CEW25" s="130"/>
      <c r="CEX25" s="130"/>
      <c r="CEY25" s="130"/>
      <c r="CEZ25" s="130"/>
      <c r="CFA25" s="130"/>
      <c r="CFB25" s="130"/>
      <c r="CFC25" s="130"/>
      <c r="CFD25" s="130"/>
      <c r="CFE25" s="130"/>
      <c r="CFF25" s="130"/>
      <c r="CFG25" s="130"/>
      <c r="CFH25" s="130"/>
      <c r="CFI25" s="130"/>
      <c r="CFJ25" s="130"/>
      <c r="CFK25" s="130"/>
      <c r="CFL25" s="130"/>
      <c r="CFM25" s="130"/>
      <c r="CFN25" s="130"/>
      <c r="CFO25" s="130"/>
      <c r="CFP25" s="130"/>
      <c r="CFQ25" s="130"/>
      <c r="CFR25" s="130"/>
      <c r="CFS25" s="130"/>
      <c r="CFT25" s="130"/>
      <c r="CFU25" s="130"/>
      <c r="CFV25" s="130"/>
      <c r="CFW25" s="130"/>
      <c r="CFX25" s="130"/>
      <c r="CFY25" s="130"/>
      <c r="CFZ25" s="130"/>
      <c r="CGA25" s="130"/>
      <c r="CGB25" s="130"/>
      <c r="CGC25" s="130"/>
      <c r="CGD25" s="130"/>
    </row>
    <row r="26" spans="1:2238" x14ac:dyDescent="0.25">
      <c r="A26" s="279"/>
      <c r="B26" s="255"/>
      <c r="C26" s="280"/>
      <c r="D26" s="280"/>
      <c r="E26" s="260"/>
      <c r="F26" s="260"/>
      <c r="G26" s="260"/>
      <c r="H26" s="261"/>
      <c r="I26" s="261"/>
      <c r="J26" s="261"/>
      <c r="K26" s="261"/>
      <c r="L26" s="261"/>
      <c r="M26" s="261"/>
      <c r="N26" s="262"/>
      <c r="O26" s="262"/>
      <c r="P26" s="262"/>
      <c r="Q26" s="260"/>
      <c r="R26" s="260"/>
      <c r="S26" s="260"/>
      <c r="T26" s="260"/>
      <c r="U26" s="260"/>
      <c r="V26" s="260"/>
      <c r="W26" s="260"/>
      <c r="X26" s="263"/>
      <c r="Y26" s="262"/>
      <c r="Z26" s="262"/>
      <c r="AA26" s="262"/>
      <c r="AB26" s="262"/>
      <c r="AC26" s="262"/>
      <c r="AD26" s="262"/>
      <c r="AE26" s="262"/>
      <c r="AF26" s="262"/>
      <c r="AG26" s="262"/>
      <c r="AH26" s="264"/>
      <c r="AI26" s="264"/>
      <c r="AJ26" s="129"/>
      <c r="AK26" s="129"/>
      <c r="AL26" s="129"/>
      <c r="AM26" s="129"/>
      <c r="AN26" s="264"/>
      <c r="AO26" s="264"/>
      <c r="AP26" s="264"/>
      <c r="AQ26" s="129"/>
      <c r="AR26" s="129"/>
      <c r="AS26" s="264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130"/>
      <c r="IQ26" s="130"/>
      <c r="IR26" s="130"/>
      <c r="IS26" s="130"/>
      <c r="IT26" s="130"/>
      <c r="IU26" s="130"/>
      <c r="IV26" s="130"/>
      <c r="IW26" s="130"/>
      <c r="IX26" s="130"/>
      <c r="IY26" s="130"/>
      <c r="IZ26" s="130"/>
      <c r="JA26" s="130"/>
      <c r="JB26" s="130"/>
      <c r="JC26" s="130"/>
      <c r="JD26" s="130"/>
      <c r="JE26" s="130"/>
      <c r="JF26" s="130"/>
      <c r="JG26" s="130"/>
      <c r="JH26" s="130"/>
      <c r="JI26" s="130"/>
      <c r="JJ26" s="130"/>
      <c r="JK26" s="130"/>
      <c r="JL26" s="130"/>
      <c r="JM26" s="130"/>
      <c r="JN26" s="130"/>
      <c r="JO26" s="130"/>
      <c r="JP26" s="130"/>
      <c r="JQ26" s="130"/>
      <c r="JR26" s="130"/>
      <c r="JS26" s="130"/>
      <c r="JT26" s="130"/>
      <c r="JU26" s="130"/>
      <c r="JV26" s="130"/>
      <c r="JW26" s="130"/>
      <c r="JX26" s="130"/>
      <c r="JY26" s="130"/>
      <c r="JZ26" s="130"/>
      <c r="KA26" s="130"/>
      <c r="KB26" s="130"/>
      <c r="KC26" s="130"/>
      <c r="KD26" s="130"/>
      <c r="KE26" s="130"/>
      <c r="KF26" s="130"/>
      <c r="KG26" s="130"/>
      <c r="KH26" s="130"/>
      <c r="KI26" s="130"/>
      <c r="KJ26" s="130"/>
      <c r="KK26" s="130"/>
      <c r="KL26" s="130"/>
      <c r="KM26" s="130"/>
      <c r="KN26" s="130"/>
      <c r="KO26" s="130"/>
      <c r="KP26" s="130"/>
      <c r="KQ26" s="130"/>
      <c r="KR26" s="130"/>
      <c r="KS26" s="130"/>
      <c r="KT26" s="130"/>
      <c r="KU26" s="130"/>
      <c r="KV26" s="130"/>
      <c r="KW26" s="130"/>
      <c r="KX26" s="130"/>
      <c r="KY26" s="130"/>
      <c r="KZ26" s="130"/>
      <c r="LA26" s="130"/>
      <c r="LB26" s="130"/>
      <c r="LC26" s="130"/>
      <c r="LD26" s="130"/>
      <c r="LE26" s="130"/>
      <c r="LF26" s="130"/>
      <c r="LG26" s="130"/>
      <c r="LH26" s="130"/>
      <c r="LI26" s="130"/>
      <c r="LJ26" s="130"/>
      <c r="LK26" s="130"/>
      <c r="LL26" s="130"/>
      <c r="LM26" s="130"/>
      <c r="LN26" s="130"/>
      <c r="LO26" s="130"/>
      <c r="LP26" s="130"/>
      <c r="LQ26" s="130"/>
      <c r="LR26" s="130"/>
      <c r="LS26" s="130"/>
      <c r="LT26" s="130"/>
      <c r="LU26" s="130"/>
      <c r="LV26" s="130"/>
      <c r="LW26" s="130"/>
      <c r="LX26" s="130"/>
      <c r="LY26" s="130"/>
      <c r="LZ26" s="130"/>
      <c r="MA26" s="130"/>
      <c r="MB26" s="130"/>
      <c r="MC26" s="130"/>
      <c r="MD26" s="130"/>
      <c r="ME26" s="130"/>
      <c r="MF26" s="130"/>
      <c r="MG26" s="130"/>
      <c r="MH26" s="130"/>
      <c r="MI26" s="130"/>
      <c r="MJ26" s="130"/>
      <c r="MK26" s="130"/>
      <c r="ML26" s="130"/>
      <c r="MM26" s="130"/>
      <c r="MN26" s="130"/>
      <c r="MO26" s="130"/>
      <c r="MP26" s="130"/>
      <c r="MQ26" s="130"/>
      <c r="MR26" s="130"/>
      <c r="MS26" s="130"/>
      <c r="MT26" s="130"/>
      <c r="MU26" s="130"/>
      <c r="MV26" s="130"/>
      <c r="MW26" s="130"/>
      <c r="MX26" s="130"/>
      <c r="MY26" s="130"/>
      <c r="MZ26" s="130"/>
      <c r="NA26" s="130"/>
      <c r="NB26" s="130"/>
      <c r="NC26" s="130"/>
      <c r="ND26" s="130"/>
      <c r="NE26" s="130"/>
      <c r="NF26" s="130"/>
      <c r="NG26" s="130"/>
      <c r="NH26" s="130"/>
      <c r="NI26" s="130"/>
      <c r="NJ26" s="130"/>
      <c r="NK26" s="130"/>
      <c r="NL26" s="130"/>
      <c r="NM26" s="130"/>
      <c r="NN26" s="130"/>
      <c r="NO26" s="130"/>
      <c r="NP26" s="256"/>
      <c r="NQ26" s="256"/>
      <c r="NR26" s="256"/>
      <c r="NS26" s="256"/>
      <c r="NT26" s="256"/>
      <c r="NU26" s="256"/>
      <c r="NV26" s="256"/>
      <c r="NW26" s="256"/>
      <c r="NX26" s="256"/>
      <c r="NY26" s="256"/>
      <c r="NZ26" s="256"/>
      <c r="OA26" s="256"/>
      <c r="OB26" s="256"/>
      <c r="OC26" s="256"/>
      <c r="OD26" s="256"/>
      <c r="OE26" s="256"/>
      <c r="OF26" s="256"/>
      <c r="OG26" s="256"/>
      <c r="OH26" s="256"/>
      <c r="OI26" s="256"/>
      <c r="OJ26" s="256"/>
      <c r="OK26" s="256"/>
      <c r="OL26" s="256"/>
      <c r="OM26" s="256"/>
      <c r="ON26" s="256"/>
      <c r="OO26" s="256"/>
      <c r="OP26" s="256"/>
      <c r="OQ26" s="256"/>
      <c r="OR26" s="256"/>
      <c r="OS26" s="256"/>
      <c r="OT26" s="256"/>
      <c r="OU26" s="256"/>
      <c r="OV26" s="256"/>
      <c r="OW26" s="256"/>
      <c r="OX26" s="256"/>
      <c r="OY26" s="256"/>
      <c r="OZ26" s="256"/>
      <c r="PA26" s="256"/>
      <c r="PB26" s="256"/>
      <c r="PC26" s="256"/>
      <c r="PD26" s="256"/>
      <c r="PE26" s="256"/>
      <c r="PF26" s="256"/>
      <c r="PG26" s="256"/>
      <c r="PH26" s="256"/>
      <c r="PI26" s="256"/>
      <c r="PJ26" s="256"/>
      <c r="PK26" s="256"/>
      <c r="PL26" s="256"/>
      <c r="PM26" s="256"/>
      <c r="PN26" s="256"/>
      <c r="PO26" s="256"/>
      <c r="PP26" s="256"/>
      <c r="PQ26" s="256"/>
      <c r="PR26" s="256"/>
      <c r="PS26" s="256"/>
      <c r="PT26" s="256"/>
      <c r="PU26" s="256"/>
      <c r="PV26" s="256"/>
      <c r="PW26" s="256"/>
      <c r="PX26" s="256"/>
      <c r="PY26" s="256"/>
      <c r="PZ26" s="256"/>
      <c r="QA26" s="256"/>
      <c r="QB26" s="256"/>
      <c r="QC26" s="64"/>
      <c r="QD26" s="64"/>
      <c r="QE26" s="64"/>
      <c r="QF26" s="64"/>
      <c r="QG26" s="64"/>
      <c r="QH26" s="64"/>
      <c r="QI26" s="64"/>
      <c r="QJ26" s="64"/>
      <c r="QK26" s="64"/>
      <c r="QL26" s="64"/>
      <c r="QM26" s="64"/>
      <c r="QN26" s="64"/>
      <c r="QO26" s="64"/>
      <c r="QP26" s="64"/>
      <c r="QQ26" s="64"/>
      <c r="QR26" s="64"/>
      <c r="QS26" s="64"/>
      <c r="QT26" s="64"/>
      <c r="QU26" s="64"/>
      <c r="QV26" s="64"/>
      <c r="QW26" s="64"/>
      <c r="QX26" s="64"/>
      <c r="QY26" s="64"/>
      <c r="QZ26" s="64"/>
      <c r="RA26" s="64"/>
      <c r="RB26" s="64"/>
      <c r="RC26" s="64"/>
      <c r="RD26" s="64"/>
      <c r="RE26" s="64"/>
      <c r="RF26" s="64"/>
      <c r="RG26" s="64"/>
      <c r="RH26" s="64"/>
      <c r="RI26" s="64"/>
      <c r="RJ26" s="64"/>
      <c r="RK26" s="64"/>
      <c r="RL26" s="64"/>
      <c r="RM26" s="64"/>
      <c r="RN26" s="64"/>
      <c r="RO26" s="64"/>
      <c r="RP26" s="64"/>
      <c r="RQ26" s="64"/>
      <c r="RR26" s="64"/>
      <c r="RS26" s="64"/>
      <c r="RT26" s="64"/>
      <c r="RU26" s="64"/>
      <c r="RV26" s="64"/>
      <c r="RW26" s="64"/>
      <c r="RX26" s="64"/>
      <c r="RY26" s="64"/>
      <c r="RZ26" s="64"/>
      <c r="SA26" s="64"/>
      <c r="SB26" s="64"/>
      <c r="SC26" s="64"/>
      <c r="SD26" s="64"/>
      <c r="SE26" s="64"/>
      <c r="SF26" s="64"/>
      <c r="SG26" s="64"/>
      <c r="SH26" s="64"/>
      <c r="SI26" s="64"/>
      <c r="SJ26" s="64"/>
      <c r="SK26" s="64"/>
      <c r="SL26" s="64"/>
      <c r="SM26" s="64"/>
      <c r="SN26" s="64"/>
      <c r="SO26" s="64"/>
      <c r="SP26" s="64"/>
      <c r="SQ26" s="64"/>
      <c r="SR26" s="64"/>
      <c r="SS26" s="64">
        <v>0.42510987</v>
      </c>
      <c r="ST26" s="64"/>
      <c r="SU26" s="64"/>
      <c r="SV26" s="64"/>
      <c r="SW26" s="64"/>
      <c r="SX26" s="64"/>
      <c r="SY26" s="64"/>
      <c r="SZ26" s="64"/>
      <c r="TA26" s="64"/>
      <c r="TB26" s="64"/>
      <c r="TC26" s="64"/>
      <c r="TD26" s="64"/>
      <c r="TE26" s="64"/>
      <c r="TF26" s="64"/>
      <c r="TG26" s="64"/>
      <c r="TH26" s="64"/>
      <c r="TI26" s="64"/>
      <c r="TJ26" s="64"/>
      <c r="TK26" s="64"/>
      <c r="TL26" s="64"/>
      <c r="TM26" s="64"/>
      <c r="TN26" s="64"/>
      <c r="TO26" s="64"/>
      <c r="TP26" s="64"/>
      <c r="TQ26" s="64"/>
      <c r="TR26" s="64"/>
      <c r="TS26" s="64"/>
      <c r="TT26" s="64"/>
      <c r="TU26" s="64"/>
      <c r="TV26" s="64"/>
      <c r="TW26" s="64"/>
      <c r="TX26" s="64"/>
      <c r="TY26" s="64"/>
      <c r="TZ26" s="64"/>
      <c r="UA26" s="64"/>
      <c r="UB26" s="64"/>
      <c r="UC26" s="64"/>
      <c r="UD26" s="64"/>
      <c r="UE26" s="64"/>
      <c r="UF26" s="64"/>
      <c r="UG26" s="64"/>
      <c r="UH26" s="64"/>
      <c r="UI26" s="64"/>
      <c r="UJ26" s="64"/>
      <c r="UK26" s="64"/>
      <c r="UL26" s="64"/>
      <c r="UM26" s="64"/>
      <c r="UN26" s="64"/>
      <c r="UO26" s="64"/>
      <c r="UP26" s="64"/>
      <c r="UQ26" s="64"/>
      <c r="UR26" s="64"/>
      <c r="US26" s="64"/>
      <c r="UT26" s="64"/>
      <c r="UU26" s="64"/>
      <c r="UV26" s="64"/>
      <c r="UW26" s="64"/>
      <c r="UX26" s="64"/>
      <c r="UY26" s="64"/>
      <c r="UZ26" s="64"/>
      <c r="VA26" s="64"/>
      <c r="VB26" s="64"/>
      <c r="VC26" s="64"/>
      <c r="VD26" s="64"/>
      <c r="VE26" s="64"/>
      <c r="VF26" s="129"/>
      <c r="VG26" s="129"/>
      <c r="VH26" s="129"/>
      <c r="VI26" s="129"/>
      <c r="VJ26" s="129"/>
      <c r="VK26" s="129"/>
      <c r="VL26" s="129"/>
      <c r="VM26" s="129"/>
      <c r="VN26" s="129"/>
      <c r="VO26" s="129"/>
      <c r="VP26" s="129"/>
      <c r="VQ26" s="129"/>
      <c r="VR26" s="129"/>
      <c r="VS26" s="129"/>
      <c r="VT26" s="129"/>
      <c r="VU26" s="129"/>
      <c r="VV26" s="129"/>
      <c r="VW26" s="129"/>
      <c r="VX26" s="129"/>
      <c r="VY26" s="129"/>
      <c r="VZ26" s="129"/>
      <c r="WA26" s="129"/>
      <c r="WB26" s="129"/>
      <c r="WC26" s="129"/>
      <c r="WD26" s="129"/>
      <c r="WE26" s="129"/>
      <c r="WF26" s="129"/>
      <c r="WG26" s="129"/>
      <c r="WH26" s="129"/>
      <c r="WI26" s="129"/>
      <c r="WJ26" s="129"/>
      <c r="WK26" s="129"/>
      <c r="WL26" s="129"/>
      <c r="WM26" s="129"/>
      <c r="WN26" s="129"/>
      <c r="WO26" s="129"/>
      <c r="WP26" s="129"/>
      <c r="WQ26" s="129"/>
      <c r="WR26" s="129"/>
      <c r="WS26" s="129"/>
      <c r="WT26" s="129"/>
      <c r="WU26" s="129"/>
      <c r="WV26" s="129"/>
      <c r="WW26" s="129"/>
      <c r="WX26" s="129"/>
      <c r="WY26" s="129"/>
      <c r="WZ26" s="129"/>
      <c r="XA26" s="129"/>
      <c r="XB26" s="129"/>
      <c r="XC26" s="129"/>
      <c r="XD26" s="129"/>
      <c r="XE26" s="129"/>
      <c r="XF26" s="129"/>
      <c r="XG26" s="129"/>
      <c r="XH26" s="129"/>
      <c r="XI26" s="129"/>
      <c r="XJ26" s="129"/>
      <c r="XK26" s="129"/>
      <c r="XL26" s="129"/>
      <c r="XM26" s="129"/>
      <c r="XN26" s="129"/>
      <c r="XO26" s="129"/>
      <c r="XP26" s="129"/>
      <c r="XQ26" s="129"/>
      <c r="XR26" s="129"/>
      <c r="XS26" s="129"/>
      <c r="XT26" s="129"/>
      <c r="XU26" s="129"/>
      <c r="XV26" s="129"/>
      <c r="XW26" s="129"/>
      <c r="XX26" s="129"/>
      <c r="XY26" s="129"/>
      <c r="XZ26" s="129"/>
      <c r="YA26" s="129"/>
      <c r="YB26" s="129"/>
      <c r="YC26" s="129"/>
      <c r="YD26" s="129"/>
      <c r="YE26" s="129"/>
      <c r="YF26" s="129"/>
      <c r="YG26" s="129"/>
      <c r="YH26" s="129"/>
      <c r="YI26" s="129"/>
      <c r="YJ26" s="129"/>
      <c r="YK26" s="129"/>
      <c r="YL26" s="129"/>
      <c r="YM26" s="129"/>
      <c r="YN26" s="129"/>
      <c r="YO26" s="129"/>
      <c r="YP26" s="129"/>
      <c r="YQ26" s="129"/>
      <c r="YR26" s="129"/>
      <c r="YS26" s="129"/>
      <c r="YT26" s="129"/>
      <c r="YU26" s="129"/>
      <c r="YV26" s="129"/>
      <c r="YW26" s="129"/>
      <c r="YX26" s="129"/>
      <c r="YY26" s="129"/>
      <c r="YZ26" s="129"/>
      <c r="ZA26" s="129"/>
      <c r="ZB26" s="129"/>
      <c r="ZC26" s="129"/>
      <c r="ZD26" s="129"/>
      <c r="ZE26" s="129"/>
      <c r="ZF26" s="129"/>
      <c r="ZG26" s="129"/>
      <c r="ZH26" s="129"/>
      <c r="ZI26" s="129"/>
      <c r="ZJ26" s="129"/>
      <c r="ZK26" s="129"/>
      <c r="ZL26" s="129"/>
      <c r="ZM26" s="129"/>
      <c r="ZN26" s="129"/>
      <c r="ZO26" s="129"/>
      <c r="ZP26" s="129"/>
      <c r="ZQ26" s="129"/>
      <c r="ZR26" s="129"/>
      <c r="ZS26" s="129"/>
      <c r="ZT26" s="129"/>
      <c r="ZU26" s="129"/>
      <c r="ZV26" s="129"/>
      <c r="ZW26" s="129"/>
      <c r="ZX26" s="129"/>
      <c r="ZY26" s="129"/>
      <c r="ZZ26" s="129"/>
      <c r="AAA26" s="129"/>
      <c r="AAB26" s="129"/>
      <c r="AAC26" s="129"/>
      <c r="AAD26" s="129"/>
      <c r="AAE26" s="129"/>
      <c r="AAF26" s="129"/>
      <c r="AAG26" s="129"/>
      <c r="AAH26" s="129"/>
      <c r="AAI26" s="129"/>
      <c r="AAJ26" s="129"/>
      <c r="AAK26" s="129"/>
      <c r="AAL26" s="129"/>
      <c r="AAM26" s="129"/>
      <c r="AAN26" s="129"/>
      <c r="AAO26" s="129"/>
      <c r="AAP26" s="129"/>
      <c r="AAQ26" s="129"/>
      <c r="AAR26" s="129"/>
      <c r="AAS26" s="129"/>
      <c r="AAT26" s="129"/>
      <c r="AAU26" s="129"/>
      <c r="AAV26" s="129"/>
      <c r="AAW26" s="129"/>
      <c r="AAX26" s="129"/>
      <c r="AAY26" s="129"/>
      <c r="AAZ26" s="129"/>
      <c r="ABA26" s="129"/>
      <c r="ABB26" s="129"/>
      <c r="ABC26" s="129"/>
      <c r="ABD26" s="129"/>
      <c r="ABE26" s="129"/>
      <c r="ABF26" s="129"/>
      <c r="ABG26" s="129"/>
      <c r="ABH26" s="129"/>
      <c r="ABI26" s="129"/>
      <c r="ABJ26" s="129"/>
      <c r="ABK26" s="129"/>
      <c r="ABL26" s="129"/>
      <c r="ABM26" s="129"/>
      <c r="ABN26" s="129"/>
      <c r="ABO26" s="129"/>
      <c r="ABP26" s="129"/>
      <c r="ABQ26" s="129"/>
      <c r="ABR26" s="129"/>
      <c r="ABS26" s="129"/>
      <c r="ABT26" s="129"/>
      <c r="ABU26" s="129"/>
      <c r="ABV26" s="129"/>
      <c r="ABW26" s="129"/>
      <c r="ABX26" s="129"/>
      <c r="ABY26" s="129"/>
      <c r="ABZ26" s="129"/>
      <c r="ACA26" s="129"/>
      <c r="ACB26" s="129"/>
      <c r="ACC26" s="129"/>
      <c r="ACD26" s="129"/>
      <c r="ACE26" s="129"/>
      <c r="ACF26" s="129"/>
      <c r="ACG26" s="129"/>
      <c r="ACH26" s="129"/>
      <c r="ACI26" s="129"/>
      <c r="ACJ26" s="129"/>
      <c r="ACK26" s="129"/>
      <c r="ACL26" s="129"/>
      <c r="ACM26" s="129"/>
      <c r="ACN26" s="129"/>
      <c r="ACO26" s="129"/>
      <c r="ACP26" s="129"/>
      <c r="ACQ26" s="129"/>
      <c r="ACR26" s="129"/>
      <c r="ACS26" s="129"/>
      <c r="ACT26" s="129"/>
      <c r="ACU26" s="129"/>
      <c r="ACV26" s="129"/>
      <c r="ACW26" s="129"/>
      <c r="ACX26" s="129"/>
      <c r="ACY26" s="257"/>
      <c r="ACZ26" s="257"/>
      <c r="ADA26" s="257"/>
      <c r="ADB26" s="257"/>
      <c r="ADC26" s="257"/>
      <c r="ADD26" s="257"/>
      <c r="ADE26" s="257"/>
      <c r="ADF26" s="257"/>
      <c r="ADG26" s="257"/>
      <c r="ADH26" s="257"/>
      <c r="ADI26" s="257"/>
      <c r="ADJ26" s="257"/>
      <c r="ADK26" s="257"/>
      <c r="ADL26" s="257"/>
      <c r="ADM26" s="257"/>
      <c r="ADN26" s="257"/>
      <c r="ADO26" s="257"/>
      <c r="ADP26" s="257"/>
      <c r="ADQ26" s="257"/>
      <c r="ADR26" s="257"/>
      <c r="ADS26" s="257"/>
      <c r="ADT26" s="257"/>
      <c r="ADU26" s="257"/>
      <c r="ADV26" s="257"/>
      <c r="ADW26" s="257"/>
      <c r="ADX26" s="257"/>
      <c r="ADY26" s="257"/>
      <c r="ADZ26" s="257"/>
      <c r="AEA26" s="257"/>
      <c r="AEB26" s="257"/>
      <c r="AEC26" s="257"/>
      <c r="AED26" s="257"/>
      <c r="AEE26" s="257"/>
      <c r="AEF26" s="257"/>
      <c r="AEG26" s="257"/>
      <c r="AEH26" s="257"/>
      <c r="AEI26" s="257"/>
      <c r="AEJ26" s="257"/>
      <c r="AEK26" s="257"/>
      <c r="AEL26" s="257"/>
      <c r="AEM26" s="257"/>
      <c r="AEN26" s="257"/>
      <c r="AEO26" s="257"/>
      <c r="AEP26" s="257"/>
      <c r="AEQ26" s="257"/>
      <c r="AER26" s="257"/>
      <c r="AES26" s="257"/>
      <c r="AET26" s="257"/>
      <c r="AEU26" s="257"/>
      <c r="AEV26" s="257"/>
      <c r="AEW26" s="257"/>
      <c r="AEX26" s="257"/>
      <c r="AEY26" s="257"/>
      <c r="AEZ26" s="257"/>
      <c r="AFA26" s="257"/>
      <c r="AFB26" s="257"/>
      <c r="AFC26" s="257"/>
      <c r="AFD26" s="257"/>
      <c r="AFE26" s="257"/>
      <c r="AFF26" s="257"/>
      <c r="AFG26" s="257"/>
      <c r="AFH26" s="257"/>
      <c r="AFI26" s="257"/>
      <c r="AFJ26" s="257"/>
      <c r="AFK26" s="257"/>
      <c r="AFL26" s="257"/>
      <c r="AFM26" s="257"/>
      <c r="AFN26" s="257"/>
      <c r="AFO26" s="130"/>
      <c r="AFP26" s="130"/>
      <c r="AFQ26" s="130"/>
      <c r="AFR26" s="130"/>
      <c r="AFS26" s="130"/>
      <c r="AFT26" s="130"/>
      <c r="AFU26" s="130"/>
      <c r="AFV26" s="130"/>
      <c r="AFW26" s="130"/>
      <c r="AFX26" s="130"/>
      <c r="AFY26" s="130"/>
      <c r="AFZ26" s="130"/>
      <c r="AGA26" s="130"/>
      <c r="AGB26" s="130"/>
      <c r="AGC26" s="130"/>
      <c r="AGD26" s="130"/>
      <c r="AGE26" s="130"/>
      <c r="AGF26" s="130"/>
      <c r="AGG26" s="130"/>
      <c r="AGH26" s="130"/>
      <c r="AGI26" s="130"/>
      <c r="AGJ26" s="130"/>
      <c r="AGK26" s="130"/>
      <c r="AGL26" s="130"/>
      <c r="AGM26" s="130"/>
      <c r="AGN26" s="130"/>
      <c r="AGO26" s="130"/>
      <c r="AGP26" s="130"/>
      <c r="AGQ26" s="130"/>
      <c r="AGR26" s="130"/>
      <c r="AGS26" s="130"/>
      <c r="AGT26" s="130"/>
      <c r="AGU26" s="130"/>
      <c r="AGV26" s="130"/>
      <c r="AGW26" s="130"/>
      <c r="AGX26" s="130"/>
      <c r="AGY26" s="130"/>
      <c r="AGZ26" s="130"/>
      <c r="AHA26" s="130"/>
      <c r="AHB26" s="130"/>
      <c r="AHC26" s="130"/>
      <c r="AHD26" s="130"/>
      <c r="AHE26" s="130"/>
      <c r="AHF26" s="130"/>
      <c r="AHG26" s="130"/>
      <c r="AHH26" s="130"/>
      <c r="AHI26" s="130"/>
      <c r="AHJ26" s="130"/>
      <c r="AHK26" s="130"/>
      <c r="AHL26" s="130"/>
      <c r="AHM26" s="130"/>
      <c r="AHN26" s="130"/>
      <c r="AHO26" s="130"/>
      <c r="AHP26" s="130"/>
      <c r="AHQ26" s="130"/>
      <c r="AHR26" s="130"/>
      <c r="AHS26" s="130"/>
      <c r="AHT26" s="130"/>
      <c r="AHU26" s="130"/>
      <c r="AHV26" s="130"/>
      <c r="AHW26" s="130"/>
      <c r="AHX26" s="130"/>
      <c r="AHY26" s="130"/>
      <c r="AHZ26" s="130"/>
      <c r="AIA26" s="130"/>
      <c r="AIB26" s="130"/>
      <c r="AIC26" s="130"/>
      <c r="AID26" s="130"/>
      <c r="AIE26" s="64"/>
      <c r="AIF26" s="64"/>
      <c r="AIG26" s="64"/>
      <c r="AIH26" s="64"/>
      <c r="AII26" s="64"/>
      <c r="AIJ26" s="64"/>
      <c r="AIK26" s="64"/>
      <c r="AIL26" s="64"/>
      <c r="AIM26" s="64"/>
      <c r="AIN26" s="64"/>
      <c r="AIO26" s="64"/>
      <c r="AIP26" s="64"/>
      <c r="AIQ26" s="64"/>
      <c r="AIR26" s="64"/>
      <c r="AIS26" s="64"/>
      <c r="AIT26" s="64"/>
      <c r="AIU26" s="64"/>
      <c r="AIV26" s="64"/>
      <c r="AIW26" s="64"/>
      <c r="AIX26" s="64"/>
      <c r="AIY26" s="64"/>
      <c r="AIZ26" s="64"/>
      <c r="AJA26" s="64"/>
      <c r="AJB26" s="64"/>
      <c r="AJC26" s="64"/>
      <c r="AJD26" s="64"/>
      <c r="AJE26" s="64"/>
      <c r="AJF26" s="64"/>
      <c r="AJG26" s="64"/>
      <c r="AJH26" s="64"/>
      <c r="AJI26" s="64"/>
      <c r="AJJ26" s="64"/>
      <c r="AJK26" s="64"/>
      <c r="AJL26" s="64"/>
      <c r="AJM26" s="64"/>
      <c r="AJN26" s="64"/>
      <c r="AJO26" s="64"/>
      <c r="AJP26" s="64"/>
      <c r="AJQ26" s="64"/>
      <c r="AJR26" s="64"/>
      <c r="AJS26" s="64"/>
      <c r="AJT26" s="64"/>
      <c r="AJU26" s="64"/>
      <c r="AJV26" s="64"/>
      <c r="AJW26" s="64"/>
      <c r="AJX26" s="64"/>
      <c r="AJY26" s="64"/>
      <c r="AJZ26" s="64"/>
      <c r="AKA26" s="64"/>
      <c r="AKB26" s="64"/>
      <c r="AKC26" s="64"/>
      <c r="AKD26" s="64"/>
      <c r="AKE26" s="64"/>
      <c r="AKF26" s="64"/>
      <c r="AKG26" s="64"/>
      <c r="AKH26" s="64"/>
      <c r="AKI26" s="64"/>
      <c r="AKJ26" s="64"/>
      <c r="AKK26" s="64"/>
      <c r="AKL26" s="64"/>
      <c r="AKM26" s="64"/>
      <c r="AKN26" s="64"/>
      <c r="AKO26" s="64"/>
      <c r="AKP26" s="64"/>
      <c r="AKQ26" s="64"/>
      <c r="AKR26" s="64"/>
      <c r="AKS26" s="258"/>
      <c r="AKT26" s="64"/>
      <c r="AKU26" s="64"/>
      <c r="AKV26" s="64"/>
      <c r="AKW26" s="64"/>
      <c r="AKX26" s="64"/>
      <c r="AKY26" s="64"/>
      <c r="AKZ26" s="64"/>
      <c r="ALA26" s="64"/>
      <c r="ALB26" s="64"/>
      <c r="ALC26" s="64"/>
      <c r="ALD26" s="64"/>
      <c r="ALE26" s="64"/>
      <c r="ALF26" s="64"/>
      <c r="ALG26" s="64"/>
      <c r="ALH26" s="64"/>
      <c r="ALI26" s="64"/>
      <c r="ALJ26" s="64"/>
      <c r="ALK26" s="64"/>
      <c r="ALL26" s="64"/>
      <c r="ALM26" s="64"/>
      <c r="ALN26" s="64"/>
      <c r="ALO26" s="64"/>
      <c r="ALP26" s="64"/>
      <c r="ALQ26" s="64"/>
      <c r="ALR26" s="64"/>
      <c r="ALS26" s="64"/>
      <c r="ALT26" s="64"/>
      <c r="ALU26" s="64"/>
      <c r="ALV26" s="64"/>
      <c r="ALW26" s="64"/>
      <c r="ALX26" s="64"/>
      <c r="ALY26" s="64"/>
      <c r="ALZ26" s="64"/>
      <c r="AMA26" s="64"/>
      <c r="AMB26" s="64"/>
      <c r="AMC26" s="64"/>
      <c r="AMD26" s="64"/>
      <c r="AME26" s="64"/>
      <c r="AMF26" s="64"/>
      <c r="AMG26" s="64"/>
      <c r="AMH26" s="64"/>
      <c r="AMI26" s="64"/>
      <c r="AMJ26" s="64"/>
      <c r="AMK26" s="64"/>
      <c r="AML26" s="64"/>
      <c r="AMM26" s="64"/>
      <c r="AMN26" s="64"/>
      <c r="AMO26" s="64"/>
      <c r="AMP26" s="64"/>
      <c r="AMQ26" s="64"/>
      <c r="AMR26" s="64"/>
      <c r="AMS26" s="64"/>
      <c r="AMT26" s="64"/>
      <c r="AMU26" s="64"/>
      <c r="AMV26" s="64"/>
      <c r="AMW26" s="64"/>
      <c r="AMX26" s="64"/>
      <c r="AMY26" s="64"/>
      <c r="AMZ26" s="64"/>
      <c r="ANA26" s="64"/>
      <c r="ANB26" s="64"/>
      <c r="ANC26" s="64"/>
      <c r="AND26" s="64"/>
      <c r="ANE26" s="64"/>
      <c r="ANF26" s="64"/>
      <c r="ANG26" s="64"/>
      <c r="ANH26" s="129"/>
      <c r="ANI26" s="129"/>
      <c r="ANJ26" s="129"/>
      <c r="ANK26" s="129"/>
      <c r="ANL26" s="129"/>
      <c r="ANM26" s="129"/>
      <c r="ANN26" s="129"/>
      <c r="ANO26" s="129"/>
      <c r="ANP26" s="129"/>
      <c r="ANQ26" s="129"/>
      <c r="ANR26" s="129"/>
      <c r="ANS26" s="129"/>
      <c r="ANT26" s="129"/>
      <c r="ANU26" s="129"/>
      <c r="ANV26" s="129"/>
      <c r="ANW26" s="129"/>
      <c r="ANX26" s="129"/>
      <c r="ANY26" s="129"/>
      <c r="ANZ26" s="129"/>
      <c r="AOA26" s="129"/>
      <c r="AOB26" s="129"/>
      <c r="AOC26" s="129"/>
      <c r="AOD26" s="129"/>
      <c r="AOE26" s="129"/>
      <c r="AOF26" s="129"/>
      <c r="AOG26" s="129"/>
      <c r="AOH26" s="129"/>
      <c r="AOI26" s="129"/>
      <c r="AOJ26" s="129"/>
      <c r="AOK26" s="129"/>
      <c r="AOL26" s="129"/>
      <c r="AOM26" s="129"/>
      <c r="AON26" s="129"/>
      <c r="AOO26" s="129"/>
      <c r="AOP26" s="129"/>
      <c r="AOQ26" s="129"/>
      <c r="AOR26" s="129"/>
      <c r="AOS26" s="129"/>
      <c r="AOT26" s="129"/>
      <c r="AOU26" s="129"/>
      <c r="AOV26" s="129"/>
      <c r="AOW26" s="129"/>
      <c r="AOX26" s="129"/>
      <c r="AOY26" s="129"/>
      <c r="AOZ26" s="129"/>
      <c r="APA26" s="129"/>
      <c r="APB26" s="129"/>
      <c r="APC26" s="129"/>
      <c r="APD26" s="129"/>
      <c r="APE26" s="129"/>
      <c r="APF26" s="129"/>
      <c r="APG26" s="129"/>
      <c r="APH26" s="129"/>
      <c r="API26" s="129"/>
      <c r="APJ26" s="129"/>
      <c r="APK26" s="129"/>
      <c r="APL26" s="129"/>
      <c r="APM26" s="129"/>
      <c r="APN26" s="129"/>
      <c r="APO26" s="129"/>
      <c r="APP26" s="129"/>
      <c r="APQ26" s="129"/>
      <c r="APR26" s="129"/>
      <c r="APS26" s="129"/>
      <c r="APT26" s="129"/>
      <c r="APU26" s="130"/>
      <c r="APV26" s="130"/>
      <c r="APW26" s="130"/>
      <c r="APX26" s="130"/>
      <c r="APY26" s="130"/>
      <c r="APZ26" s="130"/>
      <c r="AQA26" s="130"/>
      <c r="AQB26" s="130"/>
      <c r="AQC26" s="130"/>
      <c r="AQD26" s="130"/>
      <c r="AQE26" s="130"/>
      <c r="AQF26" s="130"/>
      <c r="AQG26" s="130"/>
      <c r="AQH26" s="130"/>
      <c r="AQI26" s="130"/>
      <c r="AQJ26" s="130"/>
      <c r="AQK26" s="130"/>
      <c r="AQL26" s="130"/>
      <c r="AQM26" s="130"/>
      <c r="AQN26" s="130"/>
      <c r="AQO26" s="130"/>
      <c r="AQP26" s="130"/>
      <c r="AQQ26" s="130"/>
      <c r="AQR26" s="130"/>
      <c r="AQS26" s="130"/>
      <c r="AQT26" s="130"/>
      <c r="AQU26" s="130"/>
      <c r="AQV26" s="130"/>
      <c r="AQW26" s="130"/>
      <c r="AQX26" s="130"/>
      <c r="AQY26" s="130"/>
      <c r="AQZ26" s="130"/>
      <c r="ARA26" s="130"/>
      <c r="ARB26" s="130"/>
      <c r="ARC26" s="130"/>
      <c r="ARD26" s="130"/>
      <c r="ARE26" s="130"/>
      <c r="ARF26" s="130"/>
      <c r="ARG26" s="130"/>
      <c r="ARH26" s="130"/>
      <c r="ARI26" s="130"/>
      <c r="ARJ26" s="130"/>
      <c r="ARK26" s="130"/>
      <c r="ARL26" s="130"/>
      <c r="ARM26" s="130"/>
      <c r="ARN26" s="130"/>
      <c r="ARO26" s="130"/>
      <c r="ARP26" s="130"/>
      <c r="ARQ26" s="130"/>
      <c r="ARR26" s="130"/>
      <c r="ARS26" s="130"/>
      <c r="ART26" s="130"/>
      <c r="ARU26" s="130"/>
      <c r="ARV26" s="130"/>
      <c r="ARW26" s="130"/>
      <c r="ARX26" s="130"/>
      <c r="ARY26" s="130"/>
      <c r="ARZ26" s="130"/>
      <c r="ASA26" s="130"/>
      <c r="ASB26" s="130"/>
      <c r="ASC26" s="130"/>
      <c r="ASD26" s="130"/>
      <c r="ASE26" s="130"/>
      <c r="ASF26" s="130"/>
      <c r="ASG26" s="130"/>
      <c r="ASH26" s="131"/>
      <c r="ASI26" s="131"/>
      <c r="ASJ26" s="131"/>
      <c r="ASK26" s="131"/>
      <c r="ASL26" s="131"/>
      <c r="ASM26" s="131"/>
      <c r="ASN26" s="131"/>
      <c r="ASO26" s="131"/>
      <c r="ASP26" s="131"/>
      <c r="ASQ26" s="131"/>
      <c r="ASR26" s="131"/>
      <c r="ASS26" s="131"/>
      <c r="AST26" s="131"/>
      <c r="ASU26" s="131"/>
      <c r="ASV26" s="131"/>
      <c r="ASW26" s="131"/>
      <c r="ASX26" s="131"/>
      <c r="ASY26" s="131"/>
      <c r="ASZ26" s="131"/>
      <c r="ATA26" s="131"/>
      <c r="ATB26" s="131"/>
      <c r="ATC26" s="131"/>
      <c r="ATD26" s="131"/>
      <c r="ATE26" s="131"/>
      <c r="ATF26" s="131"/>
      <c r="ATG26" s="131"/>
      <c r="ATH26" s="131"/>
      <c r="ATI26" s="131"/>
      <c r="ATJ26" s="131"/>
      <c r="ATK26" s="131"/>
      <c r="ATL26" s="131"/>
      <c r="ATM26" s="131"/>
      <c r="ATN26" s="131"/>
      <c r="ATO26" s="131"/>
      <c r="ATP26" s="131"/>
      <c r="ATQ26" s="131"/>
      <c r="ATR26" s="131"/>
      <c r="ATS26" s="131"/>
      <c r="ATT26" s="131"/>
      <c r="ATU26" s="131"/>
      <c r="ATV26" s="131"/>
      <c r="ATW26" s="131"/>
      <c r="ATX26" s="131"/>
      <c r="ATY26" s="131"/>
      <c r="ATZ26" s="131"/>
      <c r="AUA26" s="131"/>
      <c r="AUB26" s="131"/>
      <c r="AUC26" s="131"/>
      <c r="AUD26" s="131"/>
      <c r="AUE26" s="131"/>
      <c r="AUF26" s="131"/>
      <c r="AUG26" s="131"/>
      <c r="AUH26" s="131"/>
      <c r="AUI26" s="131"/>
      <c r="AUJ26" s="131"/>
      <c r="AUK26" s="131"/>
      <c r="AUL26" s="131"/>
      <c r="AUM26" s="131"/>
      <c r="AUN26" s="131"/>
      <c r="AUO26" s="131"/>
      <c r="AUP26" s="131"/>
      <c r="AUQ26" s="131"/>
      <c r="AUR26" s="131"/>
      <c r="AUS26" s="131"/>
      <c r="AUT26" s="131"/>
      <c r="AUU26" s="130"/>
      <c r="AUV26" s="130"/>
      <c r="AUW26" s="130"/>
      <c r="AUX26" s="130"/>
      <c r="AUY26" s="130"/>
      <c r="AUZ26" s="130"/>
      <c r="AVA26" s="130"/>
      <c r="AVB26" s="130"/>
      <c r="AVC26" s="130"/>
      <c r="AVD26" s="130"/>
      <c r="AVE26" s="130"/>
      <c r="AVF26" s="130"/>
      <c r="AVG26" s="130"/>
      <c r="AVH26" s="130"/>
      <c r="AVI26" s="130"/>
      <c r="AVJ26" s="130"/>
      <c r="AVK26" s="130"/>
      <c r="AVL26" s="130"/>
      <c r="AVM26" s="130"/>
      <c r="AVN26" s="130"/>
      <c r="AVO26" s="130"/>
      <c r="AVP26" s="130"/>
      <c r="AVQ26" s="130"/>
      <c r="AVR26" s="130"/>
      <c r="AVS26" s="130"/>
      <c r="AVT26" s="130"/>
      <c r="AVU26" s="130"/>
      <c r="AVV26" s="130"/>
      <c r="AVW26" s="130"/>
      <c r="AVX26" s="130"/>
      <c r="AVY26" s="130"/>
      <c r="AVZ26" s="130"/>
      <c r="AWA26" s="130"/>
      <c r="AWB26" s="130"/>
      <c r="AWC26" s="130"/>
      <c r="AWD26" s="130"/>
      <c r="AWE26" s="130"/>
      <c r="AWF26" s="130"/>
      <c r="AWG26" s="130"/>
      <c r="AWH26" s="130"/>
      <c r="AWI26" s="130"/>
      <c r="AWJ26" s="130"/>
      <c r="AWK26" s="130"/>
      <c r="AWL26" s="130"/>
      <c r="AWM26" s="130"/>
      <c r="AWN26" s="130"/>
      <c r="AWO26" s="130"/>
      <c r="AWP26" s="130"/>
      <c r="AWQ26" s="130"/>
      <c r="AWR26" s="130"/>
      <c r="AWS26" s="130"/>
      <c r="AWT26" s="130"/>
      <c r="AWU26" s="130"/>
      <c r="AWV26" s="130"/>
      <c r="AWW26" s="130"/>
      <c r="AWX26" s="130"/>
      <c r="AWY26" s="130"/>
      <c r="AWZ26" s="130"/>
      <c r="AXA26" s="130"/>
      <c r="AXB26" s="130"/>
      <c r="AXC26" s="130"/>
      <c r="AXD26" s="130"/>
      <c r="AXE26" s="130"/>
      <c r="AXF26" s="130"/>
      <c r="AXG26" s="130"/>
      <c r="AXH26" s="130"/>
      <c r="AXI26" s="130"/>
      <c r="AXJ26" s="130"/>
      <c r="AXK26" s="64"/>
      <c r="AXL26" s="64"/>
      <c r="AXM26" s="64"/>
      <c r="AXN26" s="64"/>
      <c r="AXO26" s="64"/>
      <c r="AXP26" s="64"/>
      <c r="AXQ26" s="64"/>
      <c r="AXR26" s="64"/>
      <c r="AXS26" s="64"/>
      <c r="AXT26" s="64"/>
      <c r="AXU26" s="64"/>
      <c r="AXV26" s="64"/>
      <c r="AXW26" s="64"/>
      <c r="AXX26" s="64"/>
      <c r="AXY26" s="64"/>
      <c r="AXZ26" s="64"/>
      <c r="AYA26" s="64"/>
      <c r="AYB26" s="64"/>
      <c r="AYC26" s="64"/>
      <c r="AYD26" s="64"/>
      <c r="AYE26" s="64"/>
      <c r="AYF26" s="64"/>
      <c r="AYG26" s="64"/>
      <c r="AYH26" s="64"/>
      <c r="AYI26" s="64"/>
      <c r="AYJ26" s="64"/>
      <c r="AYK26" s="64"/>
      <c r="AYL26" s="64"/>
      <c r="AYM26" s="64"/>
      <c r="AYN26" s="64"/>
      <c r="AYO26" s="64"/>
      <c r="AYP26" s="64"/>
      <c r="AYQ26" s="64"/>
      <c r="AYR26" s="64"/>
      <c r="AYS26" s="64"/>
      <c r="AYT26" s="64"/>
      <c r="AYU26" s="64"/>
      <c r="AYV26" s="64"/>
      <c r="AYW26" s="64"/>
      <c r="AYX26" s="64"/>
      <c r="AYY26" s="64"/>
      <c r="AYZ26" s="64"/>
      <c r="AZA26" s="64"/>
      <c r="AZB26" s="64"/>
      <c r="AZC26" s="64"/>
      <c r="AZD26" s="64"/>
      <c r="AZE26" s="64"/>
      <c r="AZF26" s="64"/>
      <c r="AZG26" s="64"/>
      <c r="AZH26" s="64"/>
      <c r="AZI26" s="64"/>
      <c r="AZJ26" s="64"/>
      <c r="AZK26" s="64"/>
      <c r="AZL26" s="64"/>
      <c r="AZM26" s="64"/>
      <c r="AZN26" s="64"/>
      <c r="AZO26" s="64"/>
      <c r="AZP26" s="64"/>
      <c r="AZQ26" s="64"/>
      <c r="AZR26" s="64"/>
      <c r="AZS26" s="64"/>
      <c r="AZT26" s="64"/>
      <c r="AZU26" s="64"/>
      <c r="AZV26" s="64"/>
      <c r="AZW26" s="64"/>
      <c r="AZX26" s="130"/>
      <c r="AZY26" s="130"/>
      <c r="AZZ26" s="130"/>
      <c r="BAA26" s="130"/>
      <c r="BAB26" s="130"/>
      <c r="BAC26" s="130"/>
      <c r="BAD26" s="130"/>
      <c r="BAE26" s="130"/>
      <c r="BAF26" s="130"/>
      <c r="BAG26" s="130"/>
      <c r="BAH26" s="130"/>
      <c r="BAI26" s="130"/>
      <c r="BAJ26" s="130"/>
      <c r="BAK26" s="130"/>
      <c r="BAL26" s="130"/>
      <c r="BAM26" s="130"/>
      <c r="BAN26" s="130"/>
      <c r="BAO26" s="130"/>
      <c r="BAP26" s="130"/>
      <c r="BAQ26" s="130"/>
      <c r="BAR26" s="130"/>
      <c r="BAS26" s="130"/>
      <c r="BAT26" s="130"/>
      <c r="BAU26" s="130"/>
      <c r="BAV26" s="130"/>
      <c r="BAW26" s="130"/>
      <c r="BAX26" s="130"/>
      <c r="BAY26" s="130"/>
      <c r="BAZ26" s="130"/>
      <c r="BBA26" s="130"/>
      <c r="BBB26" s="130"/>
      <c r="BBC26" s="130"/>
      <c r="BBD26" s="130"/>
      <c r="BBE26" s="130"/>
      <c r="BBF26" s="130"/>
      <c r="BBG26" s="130"/>
      <c r="BBH26" s="130"/>
      <c r="BBI26" s="130"/>
      <c r="BBJ26" s="130"/>
      <c r="BBK26" s="130"/>
      <c r="BBL26" s="130"/>
      <c r="BBM26" s="130"/>
      <c r="BBN26" s="130"/>
      <c r="BBO26" s="130"/>
      <c r="BBP26" s="130"/>
      <c r="BBQ26" s="130"/>
      <c r="BBR26" s="130"/>
      <c r="BBS26" s="130"/>
      <c r="BBT26" s="130"/>
      <c r="BBU26" s="130"/>
      <c r="BBV26" s="130"/>
      <c r="BBW26" s="130"/>
      <c r="BBX26" s="130"/>
      <c r="BBY26" s="130"/>
      <c r="BBZ26" s="130"/>
      <c r="BCA26" s="130"/>
      <c r="BCB26" s="130"/>
      <c r="BCC26" s="130"/>
      <c r="BCD26" s="130"/>
      <c r="BCE26" s="130"/>
      <c r="BCF26" s="130"/>
      <c r="BCG26" s="130"/>
      <c r="BCH26" s="130"/>
      <c r="BCI26" s="130"/>
      <c r="BCJ26" s="130"/>
      <c r="BCK26" s="130"/>
      <c r="BCL26" s="130"/>
      <c r="BCM26" s="130"/>
      <c r="BCN26" s="130"/>
      <c r="BCO26" s="130"/>
      <c r="BCP26" s="130"/>
      <c r="BCQ26" s="130"/>
      <c r="BCR26" s="130"/>
      <c r="BCS26" s="130"/>
      <c r="BCT26" s="130"/>
      <c r="BCU26" s="130"/>
      <c r="BCV26" s="130"/>
      <c r="BCW26" s="130"/>
      <c r="BCX26" s="130"/>
      <c r="BCY26" s="130"/>
      <c r="BCZ26" s="130"/>
      <c r="BDA26" s="130"/>
      <c r="BDB26" s="130"/>
      <c r="BDC26" s="130"/>
      <c r="BDD26" s="130"/>
      <c r="BDE26" s="130"/>
      <c r="BDF26" s="130"/>
      <c r="BDG26" s="130"/>
      <c r="BDH26" s="130"/>
      <c r="BDI26" s="130"/>
      <c r="BDJ26" s="130"/>
      <c r="BDK26" s="130"/>
      <c r="BDL26" s="130"/>
      <c r="BDM26" s="130"/>
      <c r="BDN26" s="130"/>
      <c r="BDO26" s="130"/>
      <c r="BDP26" s="130"/>
      <c r="BDQ26" s="130"/>
      <c r="BDR26" s="130"/>
      <c r="BDS26" s="130"/>
      <c r="BDT26" s="130"/>
      <c r="BDU26" s="130"/>
      <c r="BDV26" s="130"/>
      <c r="BDW26" s="130"/>
      <c r="BDX26" s="130"/>
      <c r="BDY26" s="130"/>
      <c r="BDZ26" s="130"/>
      <c r="BEA26" s="130"/>
      <c r="BEB26" s="130"/>
      <c r="BEC26" s="130"/>
      <c r="BED26" s="130"/>
      <c r="BEE26" s="130"/>
      <c r="BEF26" s="130"/>
      <c r="BEG26" s="130"/>
      <c r="BEH26" s="130"/>
      <c r="BEI26" s="130"/>
      <c r="BEJ26" s="130"/>
      <c r="BEK26" s="130"/>
      <c r="BEL26" s="130"/>
      <c r="BEM26" s="130"/>
      <c r="BEN26" s="130"/>
      <c r="BEO26" s="130"/>
      <c r="BEP26" s="130"/>
      <c r="BEQ26" s="130"/>
      <c r="BER26" s="130"/>
      <c r="BES26" s="130"/>
      <c r="BET26" s="130"/>
      <c r="BEU26" s="130"/>
      <c r="BEV26" s="130"/>
      <c r="BEW26" s="130"/>
      <c r="BEX26" s="129"/>
      <c r="BEY26" s="129"/>
      <c r="BEZ26" s="129"/>
      <c r="BFA26" s="129"/>
      <c r="BFB26" s="129"/>
      <c r="BFC26" s="129"/>
      <c r="BFD26" s="129"/>
      <c r="BFE26" s="129"/>
      <c r="BFF26" s="129"/>
      <c r="BFG26" s="129"/>
      <c r="BFH26" s="129"/>
      <c r="BFI26" s="129"/>
      <c r="BFJ26" s="129"/>
      <c r="BFK26" s="129"/>
      <c r="BFL26" s="129"/>
      <c r="BFM26" s="129"/>
      <c r="BFN26" s="129"/>
      <c r="BFO26" s="129"/>
      <c r="BFP26" s="129"/>
      <c r="BFQ26" s="129"/>
      <c r="BFR26" s="129"/>
      <c r="BFS26" s="129"/>
      <c r="BFT26" s="129"/>
      <c r="BFU26" s="129"/>
      <c r="BFV26" s="129"/>
      <c r="BFW26" s="129"/>
      <c r="BFX26" s="129"/>
      <c r="BFY26" s="129"/>
      <c r="BFZ26" s="129"/>
      <c r="BGA26" s="129"/>
      <c r="BGB26" s="129"/>
      <c r="BGC26" s="129"/>
      <c r="BGD26" s="129"/>
      <c r="BGE26" s="129"/>
      <c r="BGF26" s="129"/>
      <c r="BGG26" s="129"/>
      <c r="BGH26" s="129"/>
      <c r="BGI26" s="129"/>
      <c r="BGJ26" s="129"/>
      <c r="BGK26" s="129"/>
      <c r="BGL26" s="129"/>
      <c r="BGM26" s="129"/>
      <c r="BGN26" s="129"/>
      <c r="BGO26" s="129"/>
      <c r="BGP26" s="129"/>
      <c r="BGQ26" s="129"/>
      <c r="BGR26" s="129"/>
      <c r="BGS26" s="129"/>
      <c r="BGT26" s="129"/>
      <c r="BGU26" s="129"/>
      <c r="BGV26" s="129"/>
      <c r="BGW26" s="129"/>
      <c r="BGX26" s="129"/>
      <c r="BGY26" s="129"/>
      <c r="BGZ26" s="129"/>
      <c r="BHA26" s="129"/>
      <c r="BHB26" s="129"/>
      <c r="BHC26" s="129"/>
      <c r="BHD26" s="129"/>
      <c r="BHE26" s="129"/>
      <c r="BHF26" s="129"/>
      <c r="BHG26" s="129"/>
      <c r="BHH26" s="129"/>
      <c r="BHI26" s="129"/>
      <c r="BHJ26" s="129"/>
      <c r="BHK26" s="129"/>
      <c r="BHL26" s="129"/>
      <c r="BHM26" s="129"/>
      <c r="BHN26" s="64"/>
      <c r="BHO26" s="64"/>
      <c r="BHP26" s="64"/>
      <c r="BHQ26" s="64"/>
      <c r="BHR26" s="64"/>
      <c r="BHS26" s="64"/>
      <c r="BHT26" s="64"/>
      <c r="BHU26" s="64"/>
      <c r="BHV26" s="64"/>
      <c r="BHW26" s="64"/>
      <c r="BHX26" s="64"/>
      <c r="BHY26" s="64"/>
      <c r="BHZ26" s="64"/>
      <c r="BIA26" s="64"/>
      <c r="BIB26" s="64"/>
      <c r="BIC26" s="64"/>
      <c r="BID26" s="64"/>
      <c r="BIE26" s="64"/>
      <c r="BIF26" s="64"/>
      <c r="BIG26" s="64"/>
      <c r="BIH26" s="64"/>
      <c r="BII26" s="64"/>
      <c r="BIJ26" s="64"/>
      <c r="BIK26" s="64"/>
      <c r="BIL26" s="64"/>
      <c r="BIM26" s="64"/>
      <c r="BIN26" s="64"/>
      <c r="BIO26" s="64"/>
      <c r="BIP26" s="64"/>
      <c r="BIQ26" s="64"/>
      <c r="BIR26" s="64"/>
      <c r="BIS26" s="64"/>
      <c r="BIT26" s="64"/>
      <c r="BIU26" s="64"/>
      <c r="BIV26" s="64"/>
      <c r="BIW26" s="64"/>
      <c r="BIX26" s="64"/>
      <c r="BIY26" s="64"/>
      <c r="BIZ26" s="64"/>
      <c r="BJA26" s="64"/>
      <c r="BJB26" s="64"/>
      <c r="BJC26" s="64"/>
      <c r="BJD26" s="64"/>
      <c r="BJE26" s="64"/>
      <c r="BJF26" s="64"/>
      <c r="BJG26" s="64"/>
      <c r="BJH26" s="64"/>
      <c r="BJI26" s="64"/>
      <c r="BJJ26" s="64"/>
      <c r="BJK26" s="64"/>
      <c r="BJL26" s="64"/>
      <c r="BJM26" s="64"/>
      <c r="BJN26" s="64"/>
      <c r="BJO26" s="64"/>
      <c r="BJP26" s="64"/>
      <c r="BJQ26" s="64"/>
      <c r="BJR26" s="64"/>
      <c r="BJS26" s="64"/>
      <c r="BJT26" s="64"/>
      <c r="BJU26" s="64"/>
      <c r="BJV26" s="64"/>
      <c r="BJW26" s="64"/>
      <c r="BJX26" s="64"/>
      <c r="BJY26" s="64"/>
      <c r="BJZ26" s="64"/>
      <c r="BKA26" s="64"/>
      <c r="BKB26" s="64"/>
      <c r="BKC26" s="64"/>
      <c r="BKD26" s="64"/>
      <c r="BKE26" s="64"/>
      <c r="BKF26" s="64"/>
      <c r="BKG26" s="64"/>
      <c r="BKH26" s="64"/>
      <c r="BKI26" s="64"/>
      <c r="BKJ26" s="64"/>
      <c r="BKK26" s="64"/>
      <c r="BKL26" s="64"/>
      <c r="BKM26" s="64"/>
      <c r="BKN26" s="64"/>
      <c r="BKO26" s="64"/>
      <c r="BKP26" s="64"/>
      <c r="BKQ26" s="64"/>
      <c r="BKR26" s="64"/>
      <c r="BKS26" s="64"/>
      <c r="BKT26" s="64"/>
      <c r="BKU26" s="64"/>
      <c r="BKV26" s="64"/>
      <c r="BKW26" s="64"/>
      <c r="BKX26" s="64"/>
      <c r="BKY26" s="64"/>
      <c r="BKZ26" s="64"/>
      <c r="BLA26" s="64"/>
      <c r="BLB26" s="64"/>
      <c r="BLC26" s="64"/>
      <c r="BLD26" s="64"/>
      <c r="BLE26" s="64"/>
      <c r="BLF26" s="64"/>
      <c r="BLG26" s="64"/>
      <c r="BLH26" s="64"/>
      <c r="BLI26" s="64"/>
      <c r="BLJ26" s="64"/>
      <c r="BLK26" s="64"/>
      <c r="BLL26" s="64"/>
      <c r="BLM26" s="64"/>
      <c r="BLN26" s="64"/>
      <c r="BLO26" s="64"/>
      <c r="BLP26" s="64"/>
      <c r="BLQ26" s="64"/>
      <c r="BLR26" s="64"/>
      <c r="BLS26" s="64"/>
      <c r="BLT26" s="64"/>
      <c r="BLU26" s="64"/>
      <c r="BLV26" s="64"/>
      <c r="BLW26" s="64"/>
      <c r="BLX26" s="64"/>
      <c r="BLY26" s="64"/>
      <c r="BLZ26" s="64"/>
      <c r="BMA26" s="64"/>
      <c r="BMB26" s="64"/>
      <c r="BMC26" s="64"/>
      <c r="BMD26" s="64"/>
      <c r="BME26" s="64"/>
      <c r="BMF26" s="64"/>
      <c r="BMG26" s="64"/>
      <c r="BMH26" s="64"/>
      <c r="BMI26" s="64"/>
      <c r="BMJ26" s="64"/>
      <c r="BMK26" s="64"/>
      <c r="BML26" s="64"/>
      <c r="BMM26" s="64"/>
      <c r="BMN26" s="64"/>
      <c r="BMO26" s="64"/>
      <c r="BMP26" s="64"/>
      <c r="BMQ26" s="64"/>
      <c r="BMR26" s="64"/>
      <c r="BMS26" s="64"/>
      <c r="BMT26" s="130"/>
      <c r="BMU26" s="130"/>
      <c r="BMV26" s="130"/>
      <c r="BMW26" s="130"/>
      <c r="BMX26" s="130"/>
      <c r="BMY26" s="130"/>
      <c r="BMZ26" s="130"/>
      <c r="BNA26" s="130"/>
      <c r="BNB26" s="130"/>
      <c r="BNC26" s="130"/>
      <c r="BND26" s="130"/>
      <c r="BNE26" s="130"/>
      <c r="BNF26" s="130"/>
      <c r="BNG26" s="130"/>
      <c r="BNH26" s="130"/>
      <c r="BNI26" s="130"/>
      <c r="BNJ26" s="130"/>
      <c r="BNK26" s="130"/>
      <c r="BNL26" s="130"/>
      <c r="BNM26" s="130"/>
      <c r="BNN26" s="130"/>
      <c r="BNO26" s="130"/>
      <c r="BNP26" s="130"/>
      <c r="BNQ26" s="130"/>
      <c r="BNR26" s="130"/>
      <c r="BNS26" s="130"/>
      <c r="BNT26" s="130"/>
      <c r="BNU26" s="130"/>
      <c r="BNV26" s="130"/>
      <c r="BNW26" s="130"/>
      <c r="BNX26" s="130"/>
      <c r="BNY26" s="130"/>
      <c r="BNZ26" s="130"/>
      <c r="BOA26" s="130"/>
      <c r="BOB26" s="130"/>
      <c r="BOC26" s="130"/>
      <c r="BOD26" s="130"/>
      <c r="BOE26" s="130"/>
      <c r="BOF26" s="130"/>
      <c r="BOG26" s="130"/>
      <c r="BOH26" s="130"/>
      <c r="BOI26" s="130"/>
      <c r="BOJ26" s="130"/>
      <c r="BOK26" s="130"/>
      <c r="BOL26" s="130"/>
      <c r="BOM26" s="130"/>
      <c r="BON26" s="130"/>
      <c r="BOO26" s="130"/>
      <c r="BOP26" s="130"/>
      <c r="BOQ26" s="130"/>
      <c r="BOR26" s="130"/>
      <c r="BOS26" s="130"/>
      <c r="BOT26" s="130"/>
      <c r="BOU26" s="130"/>
      <c r="BOV26" s="130"/>
      <c r="BOW26" s="130"/>
      <c r="BOX26" s="130"/>
      <c r="BOY26" s="130"/>
      <c r="BOZ26" s="130"/>
      <c r="BPA26" s="130"/>
      <c r="BPB26" s="130"/>
      <c r="BPC26" s="130"/>
      <c r="BPD26" s="130"/>
      <c r="BPE26" s="130"/>
      <c r="BPF26" s="130"/>
      <c r="BPG26" s="130"/>
      <c r="BPH26" s="130"/>
      <c r="BPI26" s="130"/>
      <c r="BPJ26" s="129"/>
      <c r="BPK26" s="129"/>
      <c r="BPL26" s="129"/>
      <c r="BPM26" s="129"/>
      <c r="BPN26" s="129"/>
      <c r="BPO26" s="129"/>
      <c r="BPP26" s="129"/>
      <c r="BPQ26" s="129"/>
      <c r="BPR26" s="129"/>
      <c r="BPS26" s="129"/>
      <c r="BPT26" s="129"/>
      <c r="BPU26" s="129"/>
      <c r="BPV26" s="129"/>
      <c r="BPW26" s="129"/>
      <c r="BPX26" s="129"/>
      <c r="BPY26" s="129"/>
      <c r="BPZ26" s="129"/>
      <c r="BQA26" s="129"/>
      <c r="BQB26" s="129"/>
      <c r="BQC26" s="129"/>
      <c r="BQD26" s="129"/>
      <c r="BQE26" s="129"/>
      <c r="BQF26" s="129"/>
      <c r="BQG26" s="129"/>
      <c r="BQH26" s="129"/>
      <c r="BQI26" s="129"/>
      <c r="BQJ26" s="129"/>
      <c r="BQK26" s="129"/>
      <c r="BQL26" s="129"/>
      <c r="BQM26" s="129"/>
      <c r="BQN26" s="129"/>
      <c r="BQO26" s="129"/>
      <c r="BQP26" s="129"/>
      <c r="BQQ26" s="129"/>
      <c r="BQR26" s="129"/>
      <c r="BQS26" s="129"/>
      <c r="BQT26" s="129"/>
      <c r="BQU26" s="129"/>
      <c r="BQV26" s="129"/>
      <c r="BQW26" s="129"/>
      <c r="BQX26" s="129"/>
      <c r="BQY26" s="129"/>
      <c r="BQZ26" s="129"/>
      <c r="BRA26" s="129"/>
      <c r="BRB26" s="129"/>
      <c r="BRC26" s="129"/>
      <c r="BRD26" s="129"/>
      <c r="BRE26" s="129"/>
      <c r="BRF26" s="129"/>
      <c r="BRG26" s="129"/>
      <c r="BRH26" s="129"/>
      <c r="BRI26" s="129"/>
      <c r="BRJ26" s="129"/>
      <c r="BRK26" s="129"/>
      <c r="BRL26" s="129"/>
      <c r="BRM26" s="129"/>
      <c r="BRN26" s="129"/>
      <c r="BRO26" s="129"/>
      <c r="BRP26" s="129"/>
      <c r="BRQ26" s="129"/>
      <c r="BRR26" s="129"/>
      <c r="BRS26" s="129"/>
      <c r="BRT26" s="129"/>
      <c r="BRU26" s="129"/>
      <c r="BRV26" s="129"/>
      <c r="BRW26" s="129"/>
      <c r="BRX26" s="129"/>
      <c r="BRY26" s="129"/>
      <c r="BRZ26" s="129"/>
      <c r="BSA26" s="129"/>
      <c r="BSB26" s="129"/>
      <c r="BSC26" s="129"/>
      <c r="BSD26" s="129"/>
      <c r="BSE26" s="129"/>
      <c r="BSF26" s="129"/>
      <c r="BSG26" s="129"/>
      <c r="BSH26" s="129"/>
      <c r="BSI26" s="129"/>
      <c r="BSJ26" s="129"/>
      <c r="BSK26" s="129"/>
      <c r="BSL26" s="129"/>
      <c r="BSM26" s="129"/>
      <c r="BSN26" s="129"/>
      <c r="BSO26" s="129"/>
      <c r="BSP26" s="129"/>
      <c r="BSQ26" s="129"/>
      <c r="BSR26" s="129"/>
      <c r="BSS26" s="129"/>
      <c r="BST26" s="129"/>
      <c r="BSU26" s="129"/>
      <c r="BSV26" s="129"/>
      <c r="BSW26" s="129"/>
      <c r="BSX26" s="129"/>
      <c r="BSY26" s="129"/>
      <c r="BSZ26" s="129"/>
      <c r="BTA26" s="129"/>
      <c r="BTB26" s="129"/>
      <c r="BTC26" s="129"/>
      <c r="BTD26" s="129"/>
      <c r="BTE26" s="129"/>
      <c r="BTF26" s="129"/>
      <c r="BTG26" s="129"/>
      <c r="BTH26" s="129"/>
      <c r="BTI26" s="129"/>
      <c r="BTJ26" s="129"/>
      <c r="BTK26" s="129"/>
      <c r="BTL26" s="129"/>
      <c r="BTM26" s="129"/>
      <c r="BTN26" s="129"/>
      <c r="BTO26" s="129"/>
      <c r="BTP26" s="129"/>
      <c r="BTQ26" s="129"/>
      <c r="BTR26" s="129"/>
      <c r="BTS26" s="129"/>
      <c r="BTT26" s="129"/>
      <c r="BTU26" s="129"/>
      <c r="BTV26" s="129"/>
      <c r="BTW26" s="129"/>
      <c r="BTX26" s="129"/>
      <c r="BTY26" s="129"/>
      <c r="BTZ26" s="129"/>
      <c r="BUA26" s="129"/>
      <c r="BUB26" s="129"/>
      <c r="BUC26" s="129"/>
      <c r="BUD26" s="129"/>
      <c r="BUE26" s="129"/>
      <c r="BUF26" s="129"/>
      <c r="BUG26" s="129"/>
      <c r="BUH26" s="129"/>
      <c r="BUI26" s="129"/>
      <c r="BUJ26" s="129"/>
      <c r="BUK26" s="129"/>
      <c r="BUL26" s="129"/>
      <c r="BUM26" s="129"/>
      <c r="BUN26" s="129"/>
      <c r="BUO26" s="129"/>
      <c r="BUP26" s="129"/>
      <c r="BUQ26" s="129"/>
      <c r="BUR26" s="129"/>
      <c r="BUS26" s="129"/>
      <c r="BUT26" s="129"/>
      <c r="BUU26" s="129"/>
      <c r="BUV26" s="129"/>
      <c r="BUW26" s="129"/>
      <c r="BUX26" s="129"/>
      <c r="BUY26" s="129"/>
      <c r="BUZ26" s="129"/>
      <c r="BVA26" s="129"/>
      <c r="BVB26" s="129"/>
      <c r="BVC26" s="129"/>
      <c r="BVD26" s="129"/>
      <c r="BVE26" s="129"/>
      <c r="BVF26" s="129"/>
      <c r="BVG26" s="129"/>
      <c r="BVH26" s="129"/>
      <c r="BVI26" s="129"/>
      <c r="BVJ26" s="129"/>
      <c r="BVK26" s="129"/>
      <c r="BVL26" s="129"/>
      <c r="BVM26" s="129"/>
      <c r="BVN26" s="129"/>
      <c r="BVO26" s="129"/>
      <c r="BVP26" s="129"/>
      <c r="BVQ26" s="129"/>
      <c r="BVR26" s="129"/>
      <c r="BVS26" s="129"/>
      <c r="BVT26" s="129"/>
      <c r="BVU26" s="129"/>
      <c r="BVV26" s="129"/>
      <c r="BVW26" s="129"/>
      <c r="BVX26" s="129"/>
      <c r="BVY26" s="129"/>
      <c r="BVZ26" s="129"/>
      <c r="BWA26" s="129"/>
      <c r="BWB26" s="129"/>
      <c r="BWC26" s="129"/>
      <c r="BWD26" s="129"/>
      <c r="BWE26" s="129"/>
      <c r="BWF26" s="129"/>
      <c r="BWG26" s="129"/>
      <c r="BWH26" s="129"/>
      <c r="BWI26" s="129"/>
      <c r="BWJ26" s="129"/>
      <c r="BWK26" s="129"/>
      <c r="BWL26" s="129"/>
      <c r="BWM26" s="129"/>
      <c r="BWN26" s="129"/>
      <c r="BWO26" s="129"/>
      <c r="BWP26" s="129"/>
      <c r="BWQ26" s="129"/>
      <c r="BWR26" s="129"/>
      <c r="BWS26" s="129"/>
      <c r="BWT26" s="129"/>
      <c r="BWU26" s="129"/>
      <c r="BWV26" s="129"/>
      <c r="BWW26" s="129"/>
      <c r="BWX26" s="129"/>
      <c r="BWY26" s="129"/>
      <c r="BWZ26" s="129"/>
      <c r="BXA26" s="129"/>
      <c r="BXB26" s="129"/>
      <c r="BXC26" s="256"/>
      <c r="BXD26" s="256"/>
      <c r="BXE26" s="256"/>
      <c r="BXF26" s="256"/>
      <c r="BXG26" s="256"/>
      <c r="BXH26" s="256"/>
      <c r="BXI26" s="256"/>
      <c r="BXJ26" s="256"/>
      <c r="BXK26" s="256"/>
      <c r="BXL26" s="256"/>
      <c r="BXM26" s="256"/>
      <c r="BXN26" s="256"/>
      <c r="BXO26" s="256"/>
      <c r="BXP26" s="256"/>
      <c r="BXQ26" s="256"/>
      <c r="BXR26" s="256"/>
      <c r="BXS26" s="256"/>
      <c r="BXT26" s="256"/>
      <c r="BXU26" s="256"/>
      <c r="BXV26" s="256"/>
      <c r="BXW26" s="256"/>
      <c r="BXX26" s="256"/>
      <c r="BXY26" s="256"/>
      <c r="BXZ26" s="256"/>
      <c r="BYA26" s="256"/>
      <c r="BYB26" s="256"/>
      <c r="BYC26" s="256"/>
      <c r="BYD26" s="256"/>
      <c r="BYE26" s="256"/>
      <c r="BYF26" s="256"/>
      <c r="BYG26" s="256"/>
      <c r="BYH26" s="256"/>
      <c r="BYI26" s="256"/>
      <c r="BYJ26" s="256"/>
      <c r="BYK26" s="256"/>
      <c r="BYL26" s="256"/>
      <c r="BYM26" s="256"/>
      <c r="BYN26" s="256"/>
      <c r="BYO26" s="256"/>
      <c r="BYP26" s="256"/>
      <c r="BYQ26" s="256"/>
      <c r="BYR26" s="256"/>
      <c r="BYS26" s="256"/>
      <c r="BYT26" s="256"/>
      <c r="BYU26" s="256"/>
      <c r="BYV26" s="256"/>
      <c r="BYW26" s="256"/>
      <c r="BYX26" s="256"/>
      <c r="BYY26" s="256"/>
      <c r="BYZ26" s="256"/>
      <c r="BZA26" s="256"/>
      <c r="BZB26" s="256"/>
      <c r="BZC26" s="256"/>
      <c r="BZD26" s="256"/>
      <c r="BZE26" s="256"/>
      <c r="BZF26" s="256"/>
      <c r="BZG26" s="256"/>
      <c r="BZH26" s="256"/>
      <c r="BZI26" s="256"/>
      <c r="BZJ26" s="256"/>
      <c r="BZK26" s="256"/>
      <c r="BZL26" s="256"/>
      <c r="BZM26" s="256"/>
      <c r="BZN26" s="256"/>
      <c r="BZO26" s="256"/>
      <c r="BZP26" s="129"/>
      <c r="BZQ26" s="129"/>
      <c r="BZR26" s="129"/>
      <c r="BZS26" s="129"/>
      <c r="BZT26" s="129"/>
      <c r="BZU26" s="129"/>
      <c r="BZV26" s="129"/>
      <c r="BZW26" s="129"/>
      <c r="BZX26" s="129"/>
      <c r="BZY26" s="129"/>
      <c r="BZZ26" s="129"/>
      <c r="CAA26" s="129"/>
      <c r="CAB26" s="129"/>
      <c r="CAC26" s="129"/>
      <c r="CAD26" s="129"/>
      <c r="CAE26" s="129"/>
      <c r="CAF26" s="129"/>
      <c r="CAG26" s="129"/>
      <c r="CAH26" s="129"/>
      <c r="CAI26" s="129"/>
      <c r="CAJ26" s="129"/>
      <c r="CAK26" s="129"/>
      <c r="CAL26" s="129"/>
      <c r="CAM26" s="129"/>
      <c r="CAN26" s="129"/>
      <c r="CAO26" s="129"/>
      <c r="CAP26" s="129"/>
      <c r="CAQ26" s="129"/>
      <c r="CAR26" s="129"/>
      <c r="CAS26" s="129"/>
      <c r="CAT26" s="129"/>
      <c r="CAU26" s="129"/>
      <c r="CAV26" s="129"/>
      <c r="CAW26" s="129"/>
      <c r="CAX26" s="129"/>
      <c r="CAY26" s="129"/>
      <c r="CAZ26" s="129"/>
      <c r="CBA26" s="129"/>
      <c r="CBB26" s="129"/>
      <c r="CBC26" s="129"/>
      <c r="CBD26" s="129"/>
      <c r="CBE26" s="129"/>
      <c r="CBF26" s="129"/>
      <c r="CBG26" s="129"/>
      <c r="CBH26" s="129"/>
      <c r="CBI26" s="129"/>
      <c r="CBJ26" s="129"/>
      <c r="CBK26" s="129"/>
      <c r="CBL26" s="129"/>
      <c r="CBM26" s="129"/>
      <c r="CBN26" s="129"/>
      <c r="CBO26" s="129"/>
      <c r="CBP26" s="129"/>
      <c r="CBQ26" s="129"/>
      <c r="CBR26" s="129"/>
      <c r="CBS26" s="129"/>
      <c r="CBT26" s="129"/>
      <c r="CBU26" s="129"/>
      <c r="CBV26" s="129"/>
      <c r="CBW26" s="129"/>
      <c r="CBX26" s="129"/>
      <c r="CBY26" s="129"/>
      <c r="CBZ26" s="129"/>
      <c r="CCA26" s="129"/>
      <c r="CCB26" s="129"/>
      <c r="CCC26" s="129"/>
      <c r="CCD26" s="129"/>
      <c r="CCE26" s="129"/>
      <c r="CCF26" s="129"/>
      <c r="CCG26" s="129"/>
      <c r="CCH26" s="129"/>
      <c r="CCI26" s="129"/>
      <c r="CCJ26" s="129"/>
      <c r="CCK26" s="129"/>
      <c r="CCL26" s="129"/>
      <c r="CCM26" s="129"/>
      <c r="CCN26" s="129"/>
      <c r="CCO26" s="129"/>
      <c r="CCP26" s="129"/>
      <c r="CCQ26" s="129"/>
      <c r="CCR26" s="129"/>
      <c r="CCS26" s="129"/>
      <c r="CCT26" s="129"/>
      <c r="CCU26" s="129"/>
      <c r="CCV26" s="129"/>
      <c r="CCW26" s="129"/>
      <c r="CCX26" s="129"/>
      <c r="CCY26" s="129"/>
      <c r="CCZ26" s="129"/>
      <c r="CDA26" s="129"/>
      <c r="CDB26" s="129"/>
      <c r="CDC26" s="129"/>
      <c r="CDD26" s="129"/>
      <c r="CDE26" s="129"/>
      <c r="CDF26" s="129"/>
      <c r="CDG26" s="129"/>
      <c r="CDH26" s="129"/>
      <c r="CDI26" s="129"/>
      <c r="CDJ26" s="129"/>
      <c r="CDK26" s="129"/>
      <c r="CDL26" s="129"/>
      <c r="CDM26" s="129"/>
      <c r="CDN26" s="129"/>
      <c r="CDO26" s="129"/>
      <c r="CDP26" s="129"/>
      <c r="CDQ26" s="129"/>
      <c r="CDR26" s="129"/>
      <c r="CDS26" s="129"/>
      <c r="CDT26" s="129"/>
      <c r="CDU26" s="129"/>
      <c r="CDV26" s="129"/>
      <c r="CDW26" s="129"/>
      <c r="CDX26" s="129"/>
      <c r="CDY26" s="129"/>
      <c r="CDZ26" s="129"/>
      <c r="CEA26" s="129"/>
      <c r="CEB26" s="129"/>
      <c r="CEC26" s="129"/>
      <c r="CED26" s="129"/>
      <c r="CEE26" s="129"/>
      <c r="CEF26" s="129"/>
      <c r="CEG26" s="129"/>
      <c r="CEH26" s="129"/>
      <c r="CEI26" s="129"/>
      <c r="CEJ26" s="129"/>
      <c r="CEK26" s="129"/>
      <c r="CEL26" s="129"/>
      <c r="CEM26" s="129"/>
      <c r="CEN26" s="129"/>
      <c r="CEO26" s="129"/>
      <c r="CEP26" s="130"/>
      <c r="CEQ26" s="130"/>
      <c r="CER26" s="130"/>
      <c r="CES26" s="130"/>
      <c r="CET26" s="130"/>
      <c r="CEU26" s="130"/>
      <c r="CEV26" s="130"/>
      <c r="CEW26" s="130"/>
      <c r="CEX26" s="130"/>
      <c r="CEY26" s="130"/>
      <c r="CEZ26" s="130"/>
      <c r="CFA26" s="130"/>
      <c r="CFB26" s="130"/>
      <c r="CFC26" s="130"/>
      <c r="CFD26" s="130"/>
      <c r="CFE26" s="130"/>
      <c r="CFF26" s="130"/>
      <c r="CFG26" s="130"/>
      <c r="CFH26" s="130"/>
      <c r="CFI26" s="130"/>
      <c r="CFJ26" s="130"/>
      <c r="CFK26" s="130"/>
      <c r="CFL26" s="130"/>
      <c r="CFM26" s="130"/>
      <c r="CFN26" s="130"/>
      <c r="CFO26" s="130"/>
      <c r="CFP26" s="130"/>
      <c r="CFQ26" s="130"/>
      <c r="CFR26" s="130"/>
      <c r="CFS26" s="130"/>
      <c r="CFT26" s="130"/>
      <c r="CFU26" s="130"/>
      <c r="CFV26" s="130"/>
      <c r="CFW26" s="130"/>
      <c r="CFX26" s="130"/>
      <c r="CFY26" s="130"/>
      <c r="CFZ26" s="130"/>
      <c r="CGA26" s="130"/>
      <c r="CGB26" s="130"/>
      <c r="CGC26" s="130"/>
      <c r="CGD26" s="130"/>
    </row>
    <row r="27" spans="1:2238" x14ac:dyDescent="0.25">
      <c r="A27" s="279"/>
      <c r="B27" s="255"/>
      <c r="C27" s="280"/>
      <c r="D27" s="280"/>
      <c r="E27" s="260"/>
      <c r="F27" s="260"/>
      <c r="G27" s="260"/>
      <c r="H27" s="261"/>
      <c r="I27" s="261"/>
      <c r="J27" s="261"/>
      <c r="K27" s="261"/>
      <c r="L27" s="261"/>
      <c r="M27" s="261"/>
      <c r="N27" s="262"/>
      <c r="O27" s="262"/>
      <c r="P27" s="262"/>
      <c r="Q27" s="260"/>
      <c r="R27" s="260"/>
      <c r="S27" s="260"/>
      <c r="T27" s="260"/>
      <c r="U27" s="260"/>
      <c r="V27" s="260"/>
      <c r="W27" s="260"/>
      <c r="X27" s="263"/>
      <c r="Y27" s="262"/>
      <c r="Z27" s="262"/>
      <c r="AA27" s="262"/>
      <c r="AB27" s="262"/>
      <c r="AC27" s="262"/>
      <c r="AD27" s="262"/>
      <c r="AE27" s="262"/>
      <c r="AF27" s="262"/>
      <c r="AG27" s="262"/>
      <c r="AH27" s="264"/>
      <c r="AI27" s="264"/>
      <c r="AJ27" s="129"/>
      <c r="AK27" s="129"/>
      <c r="AL27" s="129"/>
      <c r="AM27" s="129"/>
      <c r="AN27" s="264"/>
      <c r="AO27" s="264"/>
      <c r="AP27" s="264"/>
      <c r="AQ27" s="129"/>
      <c r="AR27" s="264"/>
      <c r="AS27" s="264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349"/>
      <c r="CX27" s="349"/>
      <c r="CY27" s="350"/>
      <c r="CZ27" s="350"/>
      <c r="DA27" s="350"/>
      <c r="DB27" s="350"/>
      <c r="DC27" s="350"/>
      <c r="DD27" s="350"/>
      <c r="DE27" s="350"/>
      <c r="DF27" s="350"/>
      <c r="DG27" s="350"/>
      <c r="DH27" s="350"/>
      <c r="DI27" s="350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130"/>
      <c r="IQ27" s="130"/>
      <c r="IR27" s="130"/>
      <c r="IS27" s="130"/>
      <c r="IT27" s="130"/>
      <c r="IU27" s="130"/>
      <c r="IV27" s="130"/>
      <c r="IW27" s="130"/>
      <c r="IX27" s="130"/>
      <c r="IY27" s="130"/>
      <c r="IZ27" s="130"/>
      <c r="JA27" s="130"/>
      <c r="JB27" s="130"/>
      <c r="JC27" s="130"/>
      <c r="JD27" s="130"/>
      <c r="JE27" s="130"/>
      <c r="JF27" s="130"/>
      <c r="JG27" s="130"/>
      <c r="JH27" s="130"/>
      <c r="JI27" s="130"/>
      <c r="JJ27" s="130"/>
      <c r="JK27" s="130"/>
      <c r="JL27" s="130"/>
      <c r="JM27" s="130"/>
      <c r="JN27" s="130"/>
      <c r="JO27" s="130"/>
      <c r="JP27" s="130"/>
      <c r="JQ27" s="130"/>
      <c r="JR27" s="130"/>
      <c r="JS27" s="130"/>
      <c r="JT27" s="130"/>
      <c r="JU27" s="130"/>
      <c r="JV27" s="130"/>
      <c r="JW27" s="130"/>
      <c r="JX27" s="130"/>
      <c r="JY27" s="130"/>
      <c r="JZ27" s="130"/>
      <c r="KA27" s="130"/>
      <c r="KB27" s="130"/>
      <c r="KC27" s="130"/>
      <c r="KD27" s="130"/>
      <c r="KE27" s="130"/>
      <c r="KF27" s="130"/>
      <c r="KG27" s="130"/>
      <c r="KH27" s="130"/>
      <c r="KI27" s="130"/>
      <c r="KJ27" s="130"/>
      <c r="KK27" s="130"/>
      <c r="KL27" s="130"/>
      <c r="KM27" s="130"/>
      <c r="KN27" s="130"/>
      <c r="KO27" s="130"/>
      <c r="KP27" s="130"/>
      <c r="KQ27" s="130"/>
      <c r="KR27" s="130"/>
      <c r="KS27" s="130"/>
      <c r="KT27" s="130"/>
      <c r="KU27" s="130"/>
      <c r="KV27" s="130"/>
      <c r="KW27" s="130"/>
      <c r="KX27" s="130"/>
      <c r="KY27" s="130"/>
      <c r="KZ27" s="130"/>
      <c r="LA27" s="130"/>
      <c r="LB27" s="130"/>
      <c r="LC27" s="130"/>
      <c r="LD27" s="130"/>
      <c r="LE27" s="130"/>
      <c r="LF27" s="130"/>
      <c r="LG27" s="130"/>
      <c r="LH27" s="130"/>
      <c r="LI27" s="130"/>
      <c r="LJ27" s="130"/>
      <c r="LK27" s="130"/>
      <c r="LL27" s="130"/>
      <c r="LM27" s="130"/>
      <c r="LN27" s="130"/>
      <c r="LO27" s="130"/>
      <c r="LP27" s="130"/>
      <c r="LQ27" s="130"/>
      <c r="LR27" s="130"/>
      <c r="LS27" s="130"/>
      <c r="LT27" s="130"/>
      <c r="LU27" s="130"/>
      <c r="LV27" s="130"/>
      <c r="LW27" s="130"/>
      <c r="LX27" s="130"/>
      <c r="LY27" s="130"/>
      <c r="LZ27" s="130"/>
      <c r="MA27" s="130"/>
      <c r="MB27" s="130"/>
      <c r="MC27" s="130"/>
      <c r="MD27" s="130"/>
      <c r="ME27" s="130"/>
      <c r="MF27" s="130"/>
      <c r="MG27" s="130"/>
      <c r="MH27" s="130"/>
      <c r="MI27" s="130"/>
      <c r="MJ27" s="130"/>
      <c r="MK27" s="130"/>
      <c r="ML27" s="130"/>
      <c r="MM27" s="130"/>
      <c r="MN27" s="130"/>
      <c r="MO27" s="130"/>
      <c r="MP27" s="130"/>
      <c r="MQ27" s="130"/>
      <c r="MR27" s="130"/>
      <c r="MS27" s="130"/>
      <c r="MT27" s="130"/>
      <c r="MU27" s="130"/>
      <c r="MV27" s="130"/>
      <c r="MW27" s="130"/>
      <c r="MX27" s="130"/>
      <c r="MY27" s="130"/>
      <c r="MZ27" s="130"/>
      <c r="NA27" s="130"/>
      <c r="NB27" s="130"/>
      <c r="NC27" s="130"/>
      <c r="ND27" s="130"/>
      <c r="NE27" s="130"/>
      <c r="NF27" s="130"/>
      <c r="NG27" s="130"/>
      <c r="NH27" s="130"/>
      <c r="NI27" s="130"/>
      <c r="NJ27" s="130"/>
      <c r="NK27" s="130"/>
      <c r="NL27" s="130"/>
      <c r="NM27" s="130"/>
      <c r="NN27" s="130"/>
      <c r="NO27" s="130"/>
      <c r="NP27" s="256"/>
      <c r="NQ27" s="256"/>
      <c r="NR27" s="256"/>
      <c r="NS27" s="256"/>
      <c r="NT27" s="256"/>
      <c r="NU27" s="256"/>
      <c r="NV27" s="256"/>
      <c r="NW27" s="256"/>
      <c r="NX27" s="256"/>
      <c r="NY27" s="256"/>
      <c r="NZ27" s="256"/>
      <c r="OA27" s="256"/>
      <c r="OB27" s="256"/>
      <c r="OC27" s="256"/>
      <c r="OD27" s="256"/>
      <c r="OE27" s="256"/>
      <c r="OF27" s="256"/>
      <c r="OG27" s="256"/>
      <c r="OH27" s="256"/>
      <c r="OI27" s="256"/>
      <c r="OJ27" s="256"/>
      <c r="OK27" s="256"/>
      <c r="OL27" s="256"/>
      <c r="OM27" s="256"/>
      <c r="ON27" s="256"/>
      <c r="OO27" s="256"/>
      <c r="OP27" s="256"/>
      <c r="OQ27" s="256"/>
      <c r="OR27" s="256"/>
      <c r="OS27" s="256"/>
      <c r="OT27" s="256"/>
      <c r="OU27" s="256"/>
      <c r="OV27" s="256"/>
      <c r="OW27" s="256"/>
      <c r="OX27" s="256"/>
      <c r="OY27" s="256"/>
      <c r="OZ27" s="256"/>
      <c r="PA27" s="256"/>
      <c r="PB27" s="256"/>
      <c r="PC27" s="256"/>
      <c r="PD27" s="256"/>
      <c r="PE27" s="256"/>
      <c r="PF27" s="256"/>
      <c r="PG27" s="256"/>
      <c r="PH27" s="256"/>
      <c r="PI27" s="256"/>
      <c r="PJ27" s="256"/>
      <c r="PK27" s="256"/>
      <c r="PL27" s="256"/>
      <c r="PM27" s="256"/>
      <c r="PN27" s="256"/>
      <c r="PO27" s="256"/>
      <c r="PP27" s="256"/>
      <c r="PQ27" s="256"/>
      <c r="PR27" s="256"/>
      <c r="PS27" s="256"/>
      <c r="PT27" s="256"/>
      <c r="PU27" s="256"/>
      <c r="PV27" s="256"/>
      <c r="PW27" s="256"/>
      <c r="PX27" s="256"/>
      <c r="PY27" s="256"/>
      <c r="PZ27" s="256"/>
      <c r="QA27" s="256"/>
      <c r="QB27" s="256"/>
      <c r="QC27" s="64"/>
      <c r="QD27" s="64"/>
      <c r="QE27" s="64"/>
      <c r="QF27" s="64"/>
      <c r="QG27" s="64"/>
      <c r="QH27" s="64"/>
      <c r="QI27" s="64"/>
      <c r="QJ27" s="64"/>
      <c r="QK27" s="64"/>
      <c r="QL27" s="64"/>
      <c r="QM27" s="64"/>
      <c r="QN27" s="64"/>
      <c r="QO27" s="64"/>
      <c r="QP27" s="64"/>
      <c r="QQ27" s="64"/>
      <c r="QR27" s="64"/>
      <c r="QS27" s="64"/>
      <c r="QT27" s="64"/>
      <c r="QU27" s="64"/>
      <c r="QV27" s="64"/>
      <c r="QW27" s="64"/>
      <c r="QX27" s="64"/>
      <c r="QY27" s="64"/>
      <c r="QZ27" s="64"/>
      <c r="RA27" s="64"/>
      <c r="RB27" s="64"/>
      <c r="RC27" s="64"/>
      <c r="RD27" s="64"/>
      <c r="RE27" s="64"/>
      <c r="RF27" s="64"/>
      <c r="RG27" s="64"/>
      <c r="RH27" s="64"/>
      <c r="RI27" s="64"/>
      <c r="RJ27" s="64"/>
      <c r="RK27" s="64"/>
      <c r="RL27" s="64"/>
      <c r="RM27" s="64"/>
      <c r="RN27" s="64"/>
      <c r="RO27" s="64"/>
      <c r="RP27" s="64"/>
      <c r="RQ27" s="64"/>
      <c r="RR27" s="64"/>
      <c r="RS27" s="64"/>
      <c r="RT27" s="64"/>
      <c r="RU27" s="64"/>
      <c r="RV27" s="64"/>
      <c r="RW27" s="64"/>
      <c r="RX27" s="64"/>
      <c r="RY27" s="64"/>
      <c r="RZ27" s="64"/>
      <c r="SA27" s="64"/>
      <c r="SB27" s="64"/>
      <c r="SC27" s="64"/>
      <c r="SD27" s="64"/>
      <c r="SE27" s="64"/>
      <c r="SF27" s="64"/>
      <c r="SG27" s="64"/>
      <c r="SH27" s="64"/>
      <c r="SI27" s="64"/>
      <c r="SJ27" s="64"/>
      <c r="SK27" s="64"/>
      <c r="SL27" s="64"/>
      <c r="SM27" s="64"/>
      <c r="SN27" s="64"/>
      <c r="SO27" s="64"/>
      <c r="SP27" s="64"/>
      <c r="SQ27" s="64"/>
      <c r="SR27" s="64"/>
      <c r="SS27" s="64"/>
      <c r="ST27" s="64"/>
      <c r="SU27" s="64"/>
      <c r="SV27" s="64"/>
      <c r="SW27" s="64"/>
      <c r="SX27" s="64"/>
      <c r="SY27" s="64"/>
      <c r="SZ27" s="64"/>
      <c r="TA27" s="64"/>
      <c r="TB27" s="64"/>
      <c r="TC27" s="64"/>
      <c r="TD27" s="64"/>
      <c r="TE27" s="64"/>
      <c r="TF27" s="64"/>
      <c r="TG27" s="64"/>
      <c r="TH27" s="64"/>
      <c r="TI27" s="64"/>
      <c r="TJ27" s="64"/>
      <c r="TK27" s="64"/>
      <c r="TL27" s="64"/>
      <c r="TM27" s="64"/>
      <c r="TN27" s="64"/>
      <c r="TO27" s="64"/>
      <c r="TP27" s="64"/>
      <c r="TQ27" s="64"/>
      <c r="TR27" s="64"/>
      <c r="TS27" s="64"/>
      <c r="TT27" s="64"/>
      <c r="TU27" s="64"/>
      <c r="TV27" s="64"/>
      <c r="TW27" s="64"/>
      <c r="TX27" s="64"/>
      <c r="TY27" s="64"/>
      <c r="TZ27" s="64"/>
      <c r="UA27" s="64"/>
      <c r="UB27" s="64"/>
      <c r="UC27" s="64"/>
      <c r="UD27" s="64"/>
      <c r="UE27" s="64"/>
      <c r="UF27" s="64"/>
      <c r="UG27" s="64"/>
      <c r="UH27" s="64"/>
      <c r="UI27" s="64"/>
      <c r="UJ27" s="64"/>
      <c r="UK27" s="64"/>
      <c r="UL27" s="64"/>
      <c r="UM27" s="64"/>
      <c r="UN27" s="64"/>
      <c r="UO27" s="64"/>
      <c r="UP27" s="64"/>
      <c r="UQ27" s="64"/>
      <c r="UR27" s="64"/>
      <c r="US27" s="64"/>
      <c r="UT27" s="64"/>
      <c r="UU27" s="64"/>
      <c r="UV27" s="64"/>
      <c r="UW27" s="64"/>
      <c r="UX27" s="64"/>
      <c r="UY27" s="64"/>
      <c r="UZ27" s="64"/>
      <c r="VA27" s="64"/>
      <c r="VB27" s="64"/>
      <c r="VC27" s="64"/>
      <c r="VD27" s="64"/>
      <c r="VE27" s="64"/>
      <c r="VF27" s="129"/>
      <c r="VG27" s="129"/>
      <c r="VH27" s="129"/>
      <c r="VI27" s="129"/>
      <c r="VJ27" s="129"/>
      <c r="VK27" s="129"/>
      <c r="VL27" s="129"/>
      <c r="VM27" s="129"/>
      <c r="VN27" s="129"/>
      <c r="VO27" s="129"/>
      <c r="VP27" s="129"/>
      <c r="VQ27" s="129"/>
      <c r="VR27" s="129"/>
      <c r="VS27" s="129"/>
      <c r="VT27" s="129"/>
      <c r="VU27" s="129"/>
      <c r="VV27" s="129"/>
      <c r="VW27" s="129"/>
      <c r="VX27" s="129"/>
      <c r="VY27" s="129"/>
      <c r="VZ27" s="129"/>
      <c r="WA27" s="129"/>
      <c r="WB27" s="129"/>
      <c r="WC27" s="129"/>
      <c r="WD27" s="129"/>
      <c r="WE27" s="129"/>
      <c r="WF27" s="129"/>
      <c r="WG27" s="129"/>
      <c r="WH27" s="129"/>
      <c r="WI27" s="129"/>
      <c r="WJ27" s="129"/>
      <c r="WK27" s="129"/>
      <c r="WL27" s="129"/>
      <c r="WM27" s="129"/>
      <c r="WN27" s="129"/>
      <c r="WO27" s="129"/>
      <c r="WP27" s="129"/>
      <c r="WQ27" s="129"/>
      <c r="WR27" s="129"/>
      <c r="WS27" s="129"/>
      <c r="WT27" s="129"/>
      <c r="WU27" s="129"/>
      <c r="WV27" s="129"/>
      <c r="WW27" s="129"/>
      <c r="WX27" s="129"/>
      <c r="WY27" s="129"/>
      <c r="WZ27" s="129"/>
      <c r="XA27" s="129"/>
      <c r="XB27" s="129"/>
      <c r="XC27" s="129"/>
      <c r="XD27" s="129"/>
      <c r="XE27" s="129"/>
      <c r="XF27" s="129"/>
      <c r="XG27" s="129"/>
      <c r="XH27" s="129"/>
      <c r="XI27" s="129"/>
      <c r="XJ27" s="129"/>
      <c r="XK27" s="129"/>
      <c r="XL27" s="129"/>
      <c r="XM27" s="129"/>
      <c r="XN27" s="129"/>
      <c r="XO27" s="129"/>
      <c r="XP27" s="129"/>
      <c r="XQ27" s="129"/>
      <c r="XR27" s="129"/>
      <c r="XS27" s="129"/>
      <c r="XT27" s="129"/>
      <c r="XU27" s="129"/>
      <c r="XV27" s="129"/>
      <c r="XW27" s="129"/>
      <c r="XX27" s="129"/>
      <c r="XY27" s="129"/>
      <c r="XZ27" s="129"/>
      <c r="YA27" s="129"/>
      <c r="YB27" s="129"/>
      <c r="YC27" s="129"/>
      <c r="YD27" s="129"/>
      <c r="YE27" s="129"/>
      <c r="YF27" s="129"/>
      <c r="YG27" s="129"/>
      <c r="YH27" s="129"/>
      <c r="YI27" s="129"/>
      <c r="YJ27" s="129"/>
      <c r="YK27" s="129"/>
      <c r="YL27" s="129"/>
      <c r="YM27" s="129"/>
      <c r="YN27" s="129"/>
      <c r="YO27" s="129"/>
      <c r="YP27" s="129"/>
      <c r="YQ27" s="129"/>
      <c r="YR27" s="129"/>
      <c r="YS27" s="129"/>
      <c r="YT27" s="129"/>
      <c r="YU27" s="129"/>
      <c r="YV27" s="129"/>
      <c r="YW27" s="129"/>
      <c r="YX27" s="129"/>
      <c r="YY27" s="129"/>
      <c r="YZ27" s="129"/>
      <c r="ZA27" s="129"/>
      <c r="ZB27" s="129"/>
      <c r="ZC27" s="129"/>
      <c r="ZD27" s="129"/>
      <c r="ZE27" s="129"/>
      <c r="ZF27" s="129"/>
      <c r="ZG27" s="129"/>
      <c r="ZH27" s="129"/>
      <c r="ZI27" s="129"/>
      <c r="ZJ27" s="129"/>
      <c r="ZK27" s="129"/>
      <c r="ZL27" s="129"/>
      <c r="ZM27" s="129"/>
      <c r="ZN27" s="129"/>
      <c r="ZO27" s="129"/>
      <c r="ZP27" s="129"/>
      <c r="ZQ27" s="129"/>
      <c r="ZR27" s="129"/>
      <c r="ZS27" s="129"/>
      <c r="ZT27" s="129"/>
      <c r="ZU27" s="129"/>
      <c r="ZV27" s="129"/>
      <c r="ZW27" s="129"/>
      <c r="ZX27" s="129"/>
      <c r="ZY27" s="129"/>
      <c r="ZZ27" s="129"/>
      <c r="AAA27" s="129"/>
      <c r="AAB27" s="129"/>
      <c r="AAC27" s="129"/>
      <c r="AAD27" s="129"/>
      <c r="AAE27" s="129"/>
      <c r="AAF27" s="129"/>
      <c r="AAG27" s="129"/>
      <c r="AAH27" s="129"/>
      <c r="AAI27" s="129"/>
      <c r="AAJ27" s="129"/>
      <c r="AAK27" s="129"/>
      <c r="AAL27" s="129"/>
      <c r="AAM27" s="129"/>
      <c r="AAN27" s="129"/>
      <c r="AAO27" s="129"/>
      <c r="AAP27" s="129"/>
      <c r="AAQ27" s="129"/>
      <c r="AAR27" s="129"/>
      <c r="AAS27" s="129"/>
      <c r="AAT27" s="129"/>
      <c r="AAU27" s="129"/>
      <c r="AAV27" s="129"/>
      <c r="AAW27" s="129"/>
      <c r="AAX27" s="129"/>
      <c r="AAY27" s="129"/>
      <c r="AAZ27" s="129"/>
      <c r="ABA27" s="129"/>
      <c r="ABB27" s="129"/>
      <c r="ABC27" s="129"/>
      <c r="ABD27" s="129"/>
      <c r="ABE27" s="129"/>
      <c r="ABF27" s="129"/>
      <c r="ABG27" s="129"/>
      <c r="ABH27" s="129"/>
      <c r="ABI27" s="129"/>
      <c r="ABJ27" s="129"/>
      <c r="ABK27" s="129"/>
      <c r="ABL27" s="129"/>
      <c r="ABM27" s="129"/>
      <c r="ABN27" s="129"/>
      <c r="ABO27" s="129"/>
      <c r="ABP27" s="129"/>
      <c r="ABQ27" s="129"/>
      <c r="ABR27" s="129"/>
      <c r="ABS27" s="129"/>
      <c r="ABT27" s="129"/>
      <c r="ABU27" s="129"/>
      <c r="ABV27" s="129"/>
      <c r="ABW27" s="129"/>
      <c r="ABX27" s="129"/>
      <c r="ABY27" s="129"/>
      <c r="ABZ27" s="129"/>
      <c r="ACA27" s="129"/>
      <c r="ACB27" s="129"/>
      <c r="ACC27" s="129"/>
      <c r="ACD27" s="129"/>
      <c r="ACE27" s="129"/>
      <c r="ACF27" s="129"/>
      <c r="ACG27" s="129"/>
      <c r="ACH27" s="129"/>
      <c r="ACI27" s="129"/>
      <c r="ACJ27" s="129"/>
      <c r="ACK27" s="129"/>
      <c r="ACL27" s="129"/>
      <c r="ACM27" s="129"/>
      <c r="ACN27" s="129"/>
      <c r="ACO27" s="129"/>
      <c r="ACP27" s="129"/>
      <c r="ACQ27" s="129"/>
      <c r="ACR27" s="129"/>
      <c r="ACS27" s="129"/>
      <c r="ACT27" s="129"/>
      <c r="ACU27" s="129"/>
      <c r="ACV27" s="129"/>
      <c r="ACW27" s="129"/>
      <c r="ACX27" s="129"/>
      <c r="ACY27" s="257"/>
      <c r="ACZ27" s="257"/>
      <c r="ADA27" s="257"/>
      <c r="ADB27" s="257"/>
      <c r="ADC27" s="257"/>
      <c r="ADD27" s="257"/>
      <c r="ADE27" s="257"/>
      <c r="ADF27" s="257"/>
      <c r="ADG27" s="257"/>
      <c r="ADH27" s="257"/>
      <c r="ADI27" s="257"/>
      <c r="ADJ27" s="257"/>
      <c r="ADK27" s="257"/>
      <c r="ADL27" s="257"/>
      <c r="ADM27" s="257"/>
      <c r="ADN27" s="257"/>
      <c r="ADO27" s="257"/>
      <c r="ADP27" s="257"/>
      <c r="ADQ27" s="257"/>
      <c r="ADR27" s="257"/>
      <c r="ADS27" s="257"/>
      <c r="ADT27" s="257"/>
      <c r="ADU27" s="257"/>
      <c r="ADV27" s="257"/>
      <c r="ADW27" s="257"/>
      <c r="ADX27" s="257"/>
      <c r="ADY27" s="257"/>
      <c r="ADZ27" s="257"/>
      <c r="AEA27" s="257"/>
      <c r="AEB27" s="257"/>
      <c r="AEC27" s="257"/>
      <c r="AED27" s="257"/>
      <c r="AEE27" s="257"/>
      <c r="AEF27" s="257"/>
      <c r="AEG27" s="257"/>
      <c r="AEH27" s="257"/>
      <c r="AEI27" s="257"/>
      <c r="AEJ27" s="257"/>
      <c r="AEK27" s="257"/>
      <c r="AEL27" s="257"/>
      <c r="AEM27" s="257"/>
      <c r="AEN27" s="257"/>
      <c r="AEO27" s="257"/>
      <c r="AEP27" s="257"/>
      <c r="AEQ27" s="257"/>
      <c r="AER27" s="257"/>
      <c r="AES27" s="257"/>
      <c r="AET27" s="257"/>
      <c r="AEU27" s="257"/>
      <c r="AEV27" s="257"/>
      <c r="AEW27" s="257"/>
      <c r="AEX27" s="257"/>
      <c r="AEY27" s="257"/>
      <c r="AEZ27" s="257"/>
      <c r="AFA27" s="257"/>
      <c r="AFB27" s="257"/>
      <c r="AFC27" s="257"/>
      <c r="AFD27" s="257"/>
      <c r="AFE27" s="257"/>
      <c r="AFF27" s="257"/>
      <c r="AFG27" s="257"/>
      <c r="AFH27" s="257"/>
      <c r="AFI27" s="257"/>
      <c r="AFJ27" s="257"/>
      <c r="AFK27" s="257"/>
      <c r="AFL27" s="257"/>
      <c r="AFM27" s="257"/>
      <c r="AFN27" s="257"/>
      <c r="AFO27" s="130"/>
      <c r="AFP27" s="130"/>
      <c r="AFQ27" s="130"/>
      <c r="AFR27" s="130"/>
      <c r="AFS27" s="130"/>
      <c r="AFT27" s="130"/>
      <c r="AFU27" s="130"/>
      <c r="AFV27" s="130"/>
      <c r="AFW27" s="130"/>
      <c r="AFX27" s="130"/>
      <c r="AFY27" s="130"/>
      <c r="AFZ27" s="130"/>
      <c r="AGA27" s="130"/>
      <c r="AGB27" s="130"/>
      <c r="AGC27" s="130"/>
      <c r="AGD27" s="130"/>
      <c r="AGE27" s="130"/>
      <c r="AGF27" s="130"/>
      <c r="AGG27" s="130"/>
      <c r="AGH27" s="130"/>
      <c r="AGI27" s="130"/>
      <c r="AGJ27" s="130"/>
      <c r="AGK27" s="130"/>
      <c r="AGL27" s="130"/>
      <c r="AGM27" s="130"/>
      <c r="AGN27" s="130"/>
      <c r="AGO27" s="130"/>
      <c r="AGP27" s="130"/>
      <c r="AGQ27" s="130"/>
      <c r="AGR27" s="130"/>
      <c r="AGS27" s="130"/>
      <c r="AGT27" s="130"/>
      <c r="AGU27" s="130"/>
      <c r="AGV27" s="130"/>
      <c r="AGW27" s="130"/>
      <c r="AGX27" s="130"/>
      <c r="AGY27" s="130"/>
      <c r="AGZ27" s="130"/>
      <c r="AHA27" s="130"/>
      <c r="AHB27" s="130"/>
      <c r="AHC27" s="130"/>
      <c r="AHD27" s="130"/>
      <c r="AHE27" s="130"/>
      <c r="AHF27" s="130"/>
      <c r="AHG27" s="130"/>
      <c r="AHH27" s="130"/>
      <c r="AHI27" s="130"/>
      <c r="AHJ27" s="130"/>
      <c r="AHK27" s="130"/>
      <c r="AHL27" s="130"/>
      <c r="AHM27" s="130"/>
      <c r="AHN27" s="130"/>
      <c r="AHO27" s="130"/>
      <c r="AHP27" s="130"/>
      <c r="AHQ27" s="130"/>
      <c r="AHR27" s="130"/>
      <c r="AHS27" s="130"/>
      <c r="AHT27" s="130"/>
      <c r="AHU27" s="130"/>
      <c r="AHV27" s="130"/>
      <c r="AHW27" s="130"/>
      <c r="AHX27" s="130"/>
      <c r="AHY27" s="130"/>
      <c r="AHZ27" s="130"/>
      <c r="AIA27" s="130"/>
      <c r="AIB27" s="130"/>
      <c r="AIC27" s="130"/>
      <c r="AID27" s="130"/>
      <c r="AIE27" s="64"/>
      <c r="AIF27" s="64"/>
      <c r="AIG27" s="64"/>
      <c r="AIH27" s="64"/>
      <c r="AII27" s="64"/>
      <c r="AIJ27" s="64"/>
      <c r="AIK27" s="64"/>
      <c r="AIL27" s="64"/>
      <c r="AIM27" s="64"/>
      <c r="AIN27" s="64"/>
      <c r="AIO27" s="64"/>
      <c r="AIP27" s="64"/>
      <c r="AIQ27" s="64"/>
      <c r="AIR27" s="64"/>
      <c r="AIS27" s="64"/>
      <c r="AIT27" s="64"/>
      <c r="AIU27" s="64"/>
      <c r="AIV27" s="64"/>
      <c r="AIW27" s="64"/>
      <c r="AIX27" s="64"/>
      <c r="AIY27" s="64"/>
      <c r="AIZ27" s="64"/>
      <c r="AJA27" s="64"/>
      <c r="AJB27" s="64"/>
      <c r="AJC27" s="64"/>
      <c r="AJD27" s="64"/>
      <c r="AJE27" s="64"/>
      <c r="AJF27" s="64"/>
      <c r="AJG27" s="64"/>
      <c r="AJH27" s="64"/>
      <c r="AJI27" s="64"/>
      <c r="AJJ27" s="64"/>
      <c r="AJK27" s="64"/>
      <c r="AJL27" s="64"/>
      <c r="AJM27" s="64"/>
      <c r="AJN27" s="64"/>
      <c r="AJO27" s="64"/>
      <c r="AJP27" s="64"/>
      <c r="AJQ27" s="64"/>
      <c r="AJR27" s="64"/>
      <c r="AJS27" s="64"/>
      <c r="AJT27" s="64"/>
      <c r="AJU27" s="64"/>
      <c r="AJV27" s="64"/>
      <c r="AJW27" s="64"/>
      <c r="AJX27" s="64"/>
      <c r="AJY27" s="64"/>
      <c r="AJZ27" s="64"/>
      <c r="AKA27" s="64"/>
      <c r="AKB27" s="64"/>
      <c r="AKC27" s="64"/>
      <c r="AKD27" s="64"/>
      <c r="AKE27" s="64"/>
      <c r="AKF27" s="64"/>
      <c r="AKG27" s="64"/>
      <c r="AKH27" s="64"/>
      <c r="AKI27" s="64"/>
      <c r="AKJ27" s="64"/>
      <c r="AKK27" s="64"/>
      <c r="AKL27" s="64"/>
      <c r="AKM27" s="64"/>
      <c r="AKN27" s="64"/>
      <c r="AKO27" s="64"/>
      <c r="AKP27" s="64"/>
      <c r="AKQ27" s="64"/>
      <c r="AKR27" s="64"/>
      <c r="AKS27" s="258"/>
      <c r="AKT27" s="64"/>
      <c r="AKU27" s="64"/>
      <c r="AKV27" s="64"/>
      <c r="AKW27" s="64"/>
      <c r="AKX27" s="64"/>
      <c r="AKY27" s="64"/>
      <c r="AKZ27" s="64"/>
      <c r="ALA27" s="64"/>
      <c r="ALB27" s="64"/>
      <c r="ALC27" s="64"/>
      <c r="ALD27" s="64"/>
      <c r="ALE27" s="64"/>
      <c r="ALF27" s="64"/>
      <c r="ALG27" s="64"/>
      <c r="ALH27" s="64"/>
      <c r="ALI27" s="64"/>
      <c r="ALJ27" s="64"/>
      <c r="ALK27" s="64"/>
      <c r="ALL27" s="64"/>
      <c r="ALM27" s="64"/>
      <c r="ALN27" s="64"/>
      <c r="ALO27" s="64"/>
      <c r="ALP27" s="64"/>
      <c r="ALQ27" s="64"/>
      <c r="ALR27" s="64"/>
      <c r="ALS27" s="64"/>
      <c r="ALT27" s="64"/>
      <c r="ALU27" s="64"/>
      <c r="ALV27" s="64"/>
      <c r="ALW27" s="64"/>
      <c r="ALX27" s="64"/>
      <c r="ALY27" s="64"/>
      <c r="ALZ27" s="64"/>
      <c r="AMA27" s="64"/>
      <c r="AMB27" s="64"/>
      <c r="AMC27" s="64"/>
      <c r="AMD27" s="64"/>
      <c r="AME27" s="64"/>
      <c r="AMF27" s="64"/>
      <c r="AMG27" s="64"/>
      <c r="AMH27" s="64"/>
      <c r="AMI27" s="64"/>
      <c r="AMJ27" s="64"/>
      <c r="AMK27" s="64"/>
      <c r="AML27" s="64"/>
      <c r="AMM27" s="64"/>
      <c r="AMN27" s="64"/>
      <c r="AMO27" s="64"/>
      <c r="AMP27" s="64"/>
      <c r="AMQ27" s="64"/>
      <c r="AMR27" s="64"/>
      <c r="AMS27" s="64"/>
      <c r="AMT27" s="64"/>
      <c r="AMU27" s="64"/>
      <c r="AMV27" s="64"/>
      <c r="AMW27" s="64"/>
      <c r="AMX27" s="64"/>
      <c r="AMY27" s="64"/>
      <c r="AMZ27" s="64"/>
      <c r="ANA27" s="64"/>
      <c r="ANB27" s="64"/>
      <c r="ANC27" s="64"/>
      <c r="AND27" s="64"/>
      <c r="ANE27" s="64"/>
      <c r="ANF27" s="64"/>
      <c r="ANG27" s="64"/>
      <c r="ANH27" s="129"/>
      <c r="ANI27" s="129"/>
      <c r="ANJ27" s="129"/>
      <c r="ANK27" s="129"/>
      <c r="ANL27" s="129"/>
      <c r="ANM27" s="129"/>
      <c r="ANN27" s="129"/>
      <c r="ANO27" s="129"/>
      <c r="ANP27" s="129"/>
      <c r="ANQ27" s="129"/>
      <c r="ANR27" s="129"/>
      <c r="ANS27" s="129"/>
      <c r="ANT27" s="129"/>
      <c r="ANU27" s="129"/>
      <c r="ANV27" s="129"/>
      <c r="ANW27" s="129"/>
      <c r="ANX27" s="129"/>
      <c r="ANY27" s="129"/>
      <c r="ANZ27" s="129"/>
      <c r="AOA27" s="129"/>
      <c r="AOB27" s="129"/>
      <c r="AOC27" s="129"/>
      <c r="AOD27" s="129"/>
      <c r="AOE27" s="129"/>
      <c r="AOF27" s="129"/>
      <c r="AOG27" s="129"/>
      <c r="AOH27" s="129"/>
      <c r="AOI27" s="129"/>
      <c r="AOJ27" s="129"/>
      <c r="AOK27" s="129"/>
      <c r="AOL27" s="129"/>
      <c r="AOM27" s="129"/>
      <c r="AON27" s="129"/>
      <c r="AOO27" s="129"/>
      <c r="AOP27" s="129"/>
      <c r="AOQ27" s="129"/>
      <c r="AOR27" s="129"/>
      <c r="AOS27" s="129"/>
      <c r="AOT27" s="129"/>
      <c r="AOU27" s="129"/>
      <c r="AOV27" s="129"/>
      <c r="AOW27" s="129"/>
      <c r="AOX27" s="129"/>
      <c r="AOY27" s="129"/>
      <c r="AOZ27" s="129"/>
      <c r="APA27" s="129"/>
      <c r="APB27" s="129"/>
      <c r="APC27" s="129"/>
      <c r="APD27" s="129"/>
      <c r="APE27" s="129"/>
      <c r="APF27" s="129"/>
      <c r="APG27" s="129"/>
      <c r="APH27" s="129"/>
      <c r="API27" s="129"/>
      <c r="APJ27" s="129"/>
      <c r="APK27" s="129"/>
      <c r="APL27" s="129"/>
      <c r="APM27" s="129"/>
      <c r="APN27" s="129"/>
      <c r="APO27" s="129"/>
      <c r="APP27" s="129"/>
      <c r="APQ27" s="129"/>
      <c r="APR27" s="129"/>
      <c r="APS27" s="129"/>
      <c r="APT27" s="129"/>
      <c r="APU27" s="130"/>
      <c r="APV27" s="130"/>
      <c r="APW27" s="130"/>
      <c r="APX27" s="130"/>
      <c r="APY27" s="130"/>
      <c r="APZ27" s="130"/>
      <c r="AQA27" s="130"/>
      <c r="AQB27" s="130"/>
      <c r="AQC27" s="130"/>
      <c r="AQD27" s="130"/>
      <c r="AQE27" s="130"/>
      <c r="AQF27" s="130"/>
      <c r="AQG27" s="130"/>
      <c r="AQH27" s="130"/>
      <c r="AQI27" s="130"/>
      <c r="AQJ27" s="130"/>
      <c r="AQK27" s="130"/>
      <c r="AQL27" s="130"/>
      <c r="AQM27" s="130"/>
      <c r="AQN27" s="130"/>
      <c r="AQO27" s="130"/>
      <c r="AQP27" s="130"/>
      <c r="AQQ27" s="130"/>
      <c r="AQR27" s="130"/>
      <c r="AQS27" s="130"/>
      <c r="AQT27" s="130"/>
      <c r="AQU27" s="130"/>
      <c r="AQV27" s="130"/>
      <c r="AQW27" s="130"/>
      <c r="AQX27" s="130"/>
      <c r="AQY27" s="130"/>
      <c r="AQZ27" s="130"/>
      <c r="ARA27" s="130"/>
      <c r="ARB27" s="130"/>
      <c r="ARC27" s="130"/>
      <c r="ARD27" s="130"/>
      <c r="ARE27" s="130"/>
      <c r="ARF27" s="130"/>
      <c r="ARG27" s="130"/>
      <c r="ARH27" s="130"/>
      <c r="ARI27" s="130"/>
      <c r="ARJ27" s="130"/>
      <c r="ARK27" s="130"/>
      <c r="ARL27" s="130"/>
      <c r="ARM27" s="130"/>
      <c r="ARN27" s="130"/>
      <c r="ARO27" s="130"/>
      <c r="ARP27" s="130"/>
      <c r="ARQ27" s="130"/>
      <c r="ARR27" s="130"/>
      <c r="ARS27" s="130"/>
      <c r="ART27" s="130"/>
      <c r="ARU27" s="130"/>
      <c r="ARV27" s="130"/>
      <c r="ARW27" s="130"/>
      <c r="ARX27" s="130"/>
      <c r="ARY27" s="130"/>
      <c r="ARZ27" s="130"/>
      <c r="ASA27" s="130"/>
      <c r="ASB27" s="130"/>
      <c r="ASC27" s="130"/>
      <c r="ASD27" s="130"/>
      <c r="ASE27" s="130"/>
      <c r="ASF27" s="130"/>
      <c r="ASG27" s="130"/>
      <c r="ASH27" s="131"/>
      <c r="ASI27" s="131"/>
      <c r="ASJ27" s="131"/>
      <c r="ASK27" s="131"/>
      <c r="ASL27" s="131"/>
      <c r="ASM27" s="131"/>
      <c r="ASN27" s="131"/>
      <c r="ASO27" s="131"/>
      <c r="ASP27" s="131"/>
      <c r="ASQ27" s="131"/>
      <c r="ASR27" s="131"/>
      <c r="ASS27" s="131"/>
      <c r="AST27" s="131"/>
      <c r="ASU27" s="131"/>
      <c r="ASV27" s="131"/>
      <c r="ASW27" s="131"/>
      <c r="ASX27" s="131"/>
      <c r="ASY27" s="131"/>
      <c r="ASZ27" s="131"/>
      <c r="ATA27" s="131"/>
      <c r="ATB27" s="131"/>
      <c r="ATC27" s="131"/>
      <c r="ATD27" s="131"/>
      <c r="ATE27" s="131"/>
      <c r="ATF27" s="131"/>
      <c r="ATG27" s="131"/>
      <c r="ATH27" s="131"/>
      <c r="ATI27" s="131"/>
      <c r="ATJ27" s="131"/>
      <c r="ATK27" s="131"/>
      <c r="ATL27" s="131"/>
      <c r="ATM27" s="131"/>
      <c r="ATN27" s="131"/>
      <c r="ATO27" s="131"/>
      <c r="ATP27" s="131"/>
      <c r="ATQ27" s="131"/>
      <c r="ATR27" s="131"/>
      <c r="ATS27" s="131"/>
      <c r="ATT27" s="131"/>
      <c r="ATU27" s="131"/>
      <c r="ATV27" s="131"/>
      <c r="ATW27" s="131"/>
      <c r="ATX27" s="131"/>
      <c r="ATY27" s="131"/>
      <c r="ATZ27" s="131"/>
      <c r="AUA27" s="131"/>
      <c r="AUB27" s="131"/>
      <c r="AUC27" s="131"/>
      <c r="AUD27" s="131"/>
      <c r="AUE27" s="131"/>
      <c r="AUF27" s="131"/>
      <c r="AUG27" s="131"/>
      <c r="AUH27" s="131"/>
      <c r="AUI27" s="131"/>
      <c r="AUJ27" s="131"/>
      <c r="AUK27" s="131"/>
      <c r="AUL27" s="131"/>
      <c r="AUM27" s="131"/>
      <c r="AUN27" s="131"/>
      <c r="AUO27" s="131"/>
      <c r="AUP27" s="131"/>
      <c r="AUQ27" s="131"/>
      <c r="AUR27" s="131"/>
      <c r="AUS27" s="131"/>
      <c r="AUT27" s="131"/>
      <c r="AUU27" s="130"/>
      <c r="AUV27" s="130"/>
      <c r="AUW27" s="130"/>
      <c r="AUX27" s="130"/>
      <c r="AUY27" s="130"/>
      <c r="AUZ27" s="130"/>
      <c r="AVA27" s="130"/>
      <c r="AVB27" s="130"/>
      <c r="AVC27" s="130"/>
      <c r="AVD27" s="130"/>
      <c r="AVE27" s="130"/>
      <c r="AVF27" s="130"/>
      <c r="AVG27" s="130"/>
      <c r="AVH27" s="130"/>
      <c r="AVI27" s="130"/>
      <c r="AVJ27" s="130"/>
      <c r="AVK27" s="130"/>
      <c r="AVL27" s="130"/>
      <c r="AVM27" s="130"/>
      <c r="AVN27" s="130"/>
      <c r="AVO27" s="130"/>
      <c r="AVP27" s="130"/>
      <c r="AVQ27" s="130"/>
      <c r="AVR27" s="130"/>
      <c r="AVS27" s="130"/>
      <c r="AVT27" s="130"/>
      <c r="AVU27" s="130"/>
      <c r="AVV27" s="130"/>
      <c r="AVW27" s="130"/>
      <c r="AVX27" s="130"/>
      <c r="AVY27" s="130"/>
      <c r="AVZ27" s="130"/>
      <c r="AWA27" s="130"/>
      <c r="AWB27" s="130"/>
      <c r="AWC27" s="130"/>
      <c r="AWD27" s="130"/>
      <c r="AWE27" s="130"/>
      <c r="AWF27" s="130"/>
      <c r="AWG27" s="130"/>
      <c r="AWH27" s="130"/>
      <c r="AWI27" s="130"/>
      <c r="AWJ27" s="130"/>
      <c r="AWK27" s="130"/>
      <c r="AWL27" s="130"/>
      <c r="AWM27" s="130"/>
      <c r="AWN27" s="130"/>
      <c r="AWO27" s="130"/>
      <c r="AWP27" s="130"/>
      <c r="AWQ27" s="130"/>
      <c r="AWR27" s="130"/>
      <c r="AWS27" s="130"/>
      <c r="AWT27" s="130"/>
      <c r="AWU27" s="130"/>
      <c r="AWV27" s="130"/>
      <c r="AWW27" s="130"/>
      <c r="AWX27" s="130"/>
      <c r="AWY27" s="130"/>
      <c r="AWZ27" s="130"/>
      <c r="AXA27" s="130"/>
      <c r="AXB27" s="130"/>
      <c r="AXC27" s="130"/>
      <c r="AXD27" s="130"/>
      <c r="AXE27" s="130"/>
      <c r="AXF27" s="130"/>
      <c r="AXG27" s="130"/>
      <c r="AXH27" s="130"/>
      <c r="AXI27" s="130"/>
      <c r="AXJ27" s="130"/>
      <c r="AXK27" s="64"/>
      <c r="AXL27" s="64"/>
      <c r="AXM27" s="64"/>
      <c r="AXN27" s="64"/>
      <c r="AXO27" s="64"/>
      <c r="AXP27" s="64"/>
      <c r="AXQ27" s="64"/>
      <c r="AXR27" s="64"/>
      <c r="AXS27" s="64"/>
      <c r="AXT27" s="64"/>
      <c r="AXU27" s="64"/>
      <c r="AXV27" s="64"/>
      <c r="AXW27" s="64"/>
      <c r="AXX27" s="64"/>
      <c r="AXY27" s="64"/>
      <c r="AXZ27" s="64"/>
      <c r="AYA27" s="64"/>
      <c r="AYB27" s="64"/>
      <c r="AYC27" s="64"/>
      <c r="AYD27" s="64"/>
      <c r="AYE27" s="64"/>
      <c r="AYF27" s="64"/>
      <c r="AYG27" s="64"/>
      <c r="AYH27" s="64"/>
      <c r="AYI27" s="64"/>
      <c r="AYJ27" s="64"/>
      <c r="AYK27" s="64"/>
      <c r="AYL27" s="64"/>
      <c r="AYM27" s="64"/>
      <c r="AYN27" s="64"/>
      <c r="AYO27" s="64"/>
      <c r="AYP27" s="64"/>
      <c r="AYQ27" s="64"/>
      <c r="AYR27" s="64"/>
      <c r="AYS27" s="64"/>
      <c r="AYT27" s="64"/>
      <c r="AYU27" s="64"/>
      <c r="AYV27" s="64"/>
      <c r="AYW27" s="64"/>
      <c r="AYX27" s="64"/>
      <c r="AYY27" s="64"/>
      <c r="AYZ27" s="64"/>
      <c r="AZA27" s="64"/>
      <c r="AZB27" s="64"/>
      <c r="AZC27" s="64"/>
      <c r="AZD27" s="64"/>
      <c r="AZE27" s="64"/>
      <c r="AZF27" s="64"/>
      <c r="AZG27" s="64"/>
      <c r="AZH27" s="64"/>
      <c r="AZI27" s="64"/>
      <c r="AZJ27" s="64"/>
      <c r="AZK27" s="64"/>
      <c r="AZL27" s="64"/>
      <c r="AZM27" s="64"/>
      <c r="AZN27" s="64"/>
      <c r="AZO27" s="64"/>
      <c r="AZP27" s="64"/>
      <c r="AZQ27" s="64"/>
      <c r="AZR27" s="64"/>
      <c r="AZS27" s="64"/>
      <c r="AZT27" s="64"/>
      <c r="AZU27" s="64"/>
      <c r="AZV27" s="64"/>
      <c r="AZW27" s="64"/>
      <c r="AZX27" s="130"/>
      <c r="AZY27" s="130"/>
      <c r="AZZ27" s="130"/>
      <c r="BAA27" s="130"/>
      <c r="BAB27" s="130"/>
      <c r="BAC27" s="130"/>
      <c r="BAD27" s="130"/>
      <c r="BAE27" s="130"/>
      <c r="BAF27" s="130"/>
      <c r="BAG27" s="130"/>
      <c r="BAH27" s="130"/>
      <c r="BAI27" s="130"/>
      <c r="BAJ27" s="130"/>
      <c r="BAK27" s="130"/>
      <c r="BAL27" s="130"/>
      <c r="BAM27" s="130"/>
      <c r="BAN27" s="130"/>
      <c r="BAO27" s="130"/>
      <c r="BAP27" s="130"/>
      <c r="BAQ27" s="130"/>
      <c r="BAR27" s="130"/>
      <c r="BAS27" s="130"/>
      <c r="BAT27" s="130"/>
      <c r="BAU27" s="130"/>
      <c r="BAV27" s="130"/>
      <c r="BAW27" s="130"/>
      <c r="BAX27" s="130"/>
      <c r="BAY27" s="130"/>
      <c r="BAZ27" s="130"/>
      <c r="BBA27" s="130"/>
      <c r="BBB27" s="130"/>
      <c r="BBC27" s="130"/>
      <c r="BBD27" s="130"/>
      <c r="BBE27" s="130"/>
      <c r="BBF27" s="130"/>
      <c r="BBG27" s="130"/>
      <c r="BBH27" s="130"/>
      <c r="BBI27" s="130"/>
      <c r="BBJ27" s="130"/>
      <c r="BBK27" s="130"/>
      <c r="BBL27" s="130"/>
      <c r="BBM27" s="130"/>
      <c r="BBN27" s="130"/>
      <c r="BBO27" s="130"/>
      <c r="BBP27" s="130"/>
      <c r="BBQ27" s="130"/>
      <c r="BBR27" s="130"/>
      <c r="BBS27" s="130"/>
      <c r="BBT27" s="130"/>
      <c r="BBU27" s="130"/>
      <c r="BBV27" s="130"/>
      <c r="BBW27" s="130"/>
      <c r="BBX27" s="130"/>
      <c r="BBY27" s="130"/>
      <c r="BBZ27" s="130"/>
      <c r="BCA27" s="130"/>
      <c r="BCB27" s="130"/>
      <c r="BCC27" s="130"/>
      <c r="BCD27" s="130"/>
      <c r="BCE27" s="130"/>
      <c r="BCF27" s="130"/>
      <c r="BCG27" s="130"/>
      <c r="BCH27" s="130"/>
      <c r="BCI27" s="130"/>
      <c r="BCJ27" s="130"/>
      <c r="BCK27" s="130"/>
      <c r="BCL27" s="130"/>
      <c r="BCM27" s="130"/>
      <c r="BCN27" s="130"/>
      <c r="BCO27" s="130"/>
      <c r="BCP27" s="130"/>
      <c r="BCQ27" s="130"/>
      <c r="BCR27" s="130"/>
      <c r="BCS27" s="130"/>
      <c r="BCT27" s="130"/>
      <c r="BCU27" s="130"/>
      <c r="BCV27" s="130"/>
      <c r="BCW27" s="130"/>
      <c r="BCX27" s="130"/>
      <c r="BCY27" s="130"/>
      <c r="BCZ27" s="130"/>
      <c r="BDA27" s="130"/>
      <c r="BDB27" s="130"/>
      <c r="BDC27" s="130"/>
      <c r="BDD27" s="130"/>
      <c r="BDE27" s="130"/>
      <c r="BDF27" s="130"/>
      <c r="BDG27" s="130"/>
      <c r="BDH27" s="130"/>
      <c r="BDI27" s="130"/>
      <c r="BDJ27" s="130"/>
      <c r="BDK27" s="130"/>
      <c r="BDL27" s="130"/>
      <c r="BDM27" s="130"/>
      <c r="BDN27" s="130"/>
      <c r="BDO27" s="130"/>
      <c r="BDP27" s="130"/>
      <c r="BDQ27" s="130"/>
      <c r="BDR27" s="130"/>
      <c r="BDS27" s="130"/>
      <c r="BDT27" s="130"/>
      <c r="BDU27" s="130"/>
      <c r="BDV27" s="130"/>
      <c r="BDW27" s="130"/>
      <c r="BDX27" s="130"/>
      <c r="BDY27" s="130"/>
      <c r="BDZ27" s="130"/>
      <c r="BEA27" s="130"/>
      <c r="BEB27" s="130"/>
      <c r="BEC27" s="130"/>
      <c r="BED27" s="130"/>
      <c r="BEE27" s="130"/>
      <c r="BEF27" s="130"/>
      <c r="BEG27" s="130"/>
      <c r="BEH27" s="130"/>
      <c r="BEI27" s="130"/>
      <c r="BEJ27" s="130"/>
      <c r="BEK27" s="130"/>
      <c r="BEL27" s="130"/>
      <c r="BEM27" s="130"/>
      <c r="BEN27" s="130"/>
      <c r="BEO27" s="130"/>
      <c r="BEP27" s="130"/>
      <c r="BEQ27" s="130"/>
      <c r="BER27" s="130"/>
      <c r="BES27" s="130"/>
      <c r="BET27" s="130"/>
      <c r="BEU27" s="130"/>
      <c r="BEV27" s="130"/>
      <c r="BEW27" s="130"/>
      <c r="BEX27" s="129"/>
      <c r="BEY27" s="129"/>
      <c r="BEZ27" s="129"/>
      <c r="BFA27" s="129"/>
      <c r="BFB27" s="129"/>
      <c r="BFC27" s="129"/>
      <c r="BFD27" s="129"/>
      <c r="BFE27" s="129"/>
      <c r="BFF27" s="129"/>
      <c r="BFG27" s="129"/>
      <c r="BFH27" s="129"/>
      <c r="BFI27" s="129"/>
      <c r="BFJ27" s="129"/>
      <c r="BFK27" s="129"/>
      <c r="BFL27" s="129"/>
      <c r="BFM27" s="129"/>
      <c r="BFN27" s="129"/>
      <c r="BFO27" s="129"/>
      <c r="BFP27" s="129"/>
      <c r="BFQ27" s="129"/>
      <c r="BFR27" s="129"/>
      <c r="BFS27" s="129"/>
      <c r="BFT27" s="129"/>
      <c r="BFU27" s="129"/>
      <c r="BFV27" s="129"/>
      <c r="BFW27" s="129"/>
      <c r="BFX27" s="129"/>
      <c r="BFY27" s="129"/>
      <c r="BFZ27" s="129"/>
      <c r="BGA27" s="129"/>
      <c r="BGB27" s="129"/>
      <c r="BGC27" s="129"/>
      <c r="BGD27" s="129"/>
      <c r="BGE27" s="129"/>
      <c r="BGF27" s="129"/>
      <c r="BGG27" s="129"/>
      <c r="BGH27" s="129"/>
      <c r="BGI27" s="129"/>
      <c r="BGJ27" s="129"/>
      <c r="BGK27" s="129"/>
      <c r="BGL27" s="129"/>
      <c r="BGM27" s="129"/>
      <c r="BGN27" s="129"/>
      <c r="BGO27" s="129"/>
      <c r="BGP27" s="129"/>
      <c r="BGQ27" s="129"/>
      <c r="BGR27" s="129"/>
      <c r="BGS27" s="129"/>
      <c r="BGT27" s="129"/>
      <c r="BGU27" s="129"/>
      <c r="BGV27" s="129"/>
      <c r="BGW27" s="129"/>
      <c r="BGX27" s="129"/>
      <c r="BGY27" s="129"/>
      <c r="BGZ27" s="129"/>
      <c r="BHA27" s="129"/>
      <c r="BHB27" s="129"/>
      <c r="BHC27" s="129"/>
      <c r="BHD27" s="129"/>
      <c r="BHE27" s="129"/>
      <c r="BHF27" s="129"/>
      <c r="BHG27" s="129"/>
      <c r="BHH27" s="129"/>
      <c r="BHI27" s="129"/>
      <c r="BHJ27" s="129"/>
      <c r="BHK27" s="129"/>
      <c r="BHL27" s="129"/>
      <c r="BHM27" s="129"/>
      <c r="BHN27" s="64"/>
      <c r="BHO27" s="64"/>
      <c r="BHP27" s="64"/>
      <c r="BHQ27" s="64"/>
      <c r="BHR27" s="64"/>
      <c r="BHS27" s="64"/>
      <c r="BHT27" s="64"/>
      <c r="BHU27" s="64"/>
      <c r="BHV27" s="64"/>
      <c r="BHW27" s="64"/>
      <c r="BHX27" s="64"/>
      <c r="BHY27" s="64"/>
      <c r="BHZ27" s="64"/>
      <c r="BIA27" s="64"/>
      <c r="BIB27" s="64"/>
      <c r="BIC27" s="64"/>
      <c r="BID27" s="64"/>
      <c r="BIE27" s="64"/>
      <c r="BIF27" s="64"/>
      <c r="BIG27" s="64"/>
      <c r="BIH27" s="64"/>
      <c r="BII27" s="64"/>
      <c r="BIJ27" s="64"/>
      <c r="BIK27" s="64"/>
      <c r="BIL27" s="64"/>
      <c r="BIM27" s="64"/>
      <c r="BIN27" s="64"/>
      <c r="BIO27" s="64"/>
      <c r="BIP27" s="64"/>
      <c r="BIQ27" s="64"/>
      <c r="BIR27" s="64"/>
      <c r="BIS27" s="64"/>
      <c r="BIT27" s="64"/>
      <c r="BIU27" s="64"/>
      <c r="BIV27" s="64"/>
      <c r="BIW27" s="64"/>
      <c r="BIX27" s="64"/>
      <c r="BIY27" s="64"/>
      <c r="BIZ27" s="64"/>
      <c r="BJA27" s="64"/>
      <c r="BJB27" s="64"/>
      <c r="BJC27" s="64"/>
      <c r="BJD27" s="64"/>
      <c r="BJE27" s="64"/>
      <c r="BJF27" s="64"/>
      <c r="BJG27" s="64"/>
      <c r="BJH27" s="64"/>
      <c r="BJI27" s="64"/>
      <c r="BJJ27" s="64"/>
      <c r="BJK27" s="64"/>
      <c r="BJL27" s="64"/>
      <c r="BJM27" s="64"/>
      <c r="BJN27" s="64"/>
      <c r="BJO27" s="64"/>
      <c r="BJP27" s="64"/>
      <c r="BJQ27" s="64"/>
      <c r="BJR27" s="64"/>
      <c r="BJS27" s="64"/>
      <c r="BJT27" s="64"/>
      <c r="BJU27" s="64"/>
      <c r="BJV27" s="64"/>
      <c r="BJW27" s="64"/>
      <c r="BJX27" s="64"/>
      <c r="BJY27" s="64"/>
      <c r="BJZ27" s="64"/>
      <c r="BKA27" s="64"/>
      <c r="BKB27" s="64"/>
      <c r="BKC27" s="64"/>
      <c r="BKD27" s="64"/>
      <c r="BKE27" s="64"/>
      <c r="BKF27" s="64"/>
      <c r="BKG27" s="64"/>
      <c r="BKH27" s="64"/>
      <c r="BKI27" s="64"/>
      <c r="BKJ27" s="64"/>
      <c r="BKK27" s="64"/>
      <c r="BKL27" s="64"/>
      <c r="BKM27" s="64"/>
      <c r="BKN27" s="64"/>
      <c r="BKO27" s="64"/>
      <c r="BKP27" s="64"/>
      <c r="BKQ27" s="64"/>
      <c r="BKR27" s="64"/>
      <c r="BKS27" s="64"/>
      <c r="BKT27" s="64"/>
      <c r="BKU27" s="64"/>
      <c r="BKV27" s="64"/>
      <c r="BKW27" s="64"/>
      <c r="BKX27" s="64"/>
      <c r="BKY27" s="64"/>
      <c r="BKZ27" s="64"/>
      <c r="BLA27" s="64"/>
      <c r="BLB27" s="64"/>
      <c r="BLC27" s="64"/>
      <c r="BLD27" s="64"/>
      <c r="BLE27" s="64"/>
      <c r="BLF27" s="64"/>
      <c r="BLG27" s="64"/>
      <c r="BLH27" s="64"/>
      <c r="BLI27" s="64"/>
      <c r="BLJ27" s="64"/>
      <c r="BLK27" s="64"/>
      <c r="BLL27" s="64"/>
      <c r="BLM27" s="64"/>
      <c r="BLN27" s="64"/>
      <c r="BLO27" s="64"/>
      <c r="BLP27" s="64"/>
      <c r="BLQ27" s="64"/>
      <c r="BLR27" s="64"/>
      <c r="BLS27" s="64"/>
      <c r="BLT27" s="64"/>
      <c r="BLU27" s="64"/>
      <c r="BLV27" s="64"/>
      <c r="BLW27" s="64"/>
      <c r="BLX27" s="64"/>
      <c r="BLY27" s="64"/>
      <c r="BLZ27" s="64"/>
      <c r="BMA27" s="64"/>
      <c r="BMB27" s="64"/>
      <c r="BMC27" s="64"/>
      <c r="BMD27" s="64"/>
      <c r="BME27" s="64"/>
      <c r="BMF27" s="64"/>
      <c r="BMG27" s="64"/>
      <c r="BMH27" s="64"/>
      <c r="BMI27" s="64"/>
      <c r="BMJ27" s="64"/>
      <c r="BMK27" s="64"/>
      <c r="BML27" s="64"/>
      <c r="BMM27" s="64"/>
      <c r="BMN27" s="64"/>
      <c r="BMO27" s="64"/>
      <c r="BMP27" s="64"/>
      <c r="BMQ27" s="64"/>
      <c r="BMR27" s="64"/>
      <c r="BMS27" s="64"/>
      <c r="BMT27" s="130"/>
      <c r="BMU27" s="130"/>
      <c r="BMV27" s="130"/>
      <c r="BMW27" s="130"/>
      <c r="BMX27" s="130"/>
      <c r="BMY27" s="130"/>
      <c r="BMZ27" s="130"/>
      <c r="BNA27" s="130"/>
      <c r="BNB27" s="130"/>
      <c r="BNC27" s="130"/>
      <c r="BND27" s="130"/>
      <c r="BNE27" s="130"/>
      <c r="BNF27" s="130"/>
      <c r="BNG27" s="130"/>
      <c r="BNH27" s="130"/>
      <c r="BNI27" s="130"/>
      <c r="BNJ27" s="130"/>
      <c r="BNK27" s="130"/>
      <c r="BNL27" s="130"/>
      <c r="BNM27" s="130"/>
      <c r="BNN27" s="130"/>
      <c r="BNO27" s="130"/>
      <c r="BNP27" s="130"/>
      <c r="BNQ27" s="130"/>
      <c r="BNR27" s="130"/>
      <c r="BNS27" s="130"/>
      <c r="BNT27" s="130"/>
      <c r="BNU27" s="130"/>
      <c r="BNV27" s="130"/>
      <c r="BNW27" s="130"/>
      <c r="BNX27" s="130"/>
      <c r="BNY27" s="130"/>
      <c r="BNZ27" s="130"/>
      <c r="BOA27" s="130"/>
      <c r="BOB27" s="130"/>
      <c r="BOC27" s="130"/>
      <c r="BOD27" s="130"/>
      <c r="BOE27" s="130"/>
      <c r="BOF27" s="130"/>
      <c r="BOG27" s="130"/>
      <c r="BOH27" s="130"/>
      <c r="BOI27" s="130"/>
      <c r="BOJ27" s="130"/>
      <c r="BOK27" s="130"/>
      <c r="BOL27" s="130"/>
      <c r="BOM27" s="130"/>
      <c r="BON27" s="130"/>
      <c r="BOO27" s="130"/>
      <c r="BOP27" s="130"/>
      <c r="BOQ27" s="130"/>
      <c r="BOR27" s="130"/>
      <c r="BOS27" s="130"/>
      <c r="BOT27" s="130"/>
      <c r="BOU27" s="130"/>
      <c r="BOV27" s="130"/>
      <c r="BOW27" s="130"/>
      <c r="BOX27" s="130"/>
      <c r="BOY27" s="130"/>
      <c r="BOZ27" s="130"/>
      <c r="BPA27" s="130"/>
      <c r="BPB27" s="130"/>
      <c r="BPC27" s="130"/>
      <c r="BPD27" s="130"/>
      <c r="BPE27" s="130"/>
      <c r="BPF27" s="130"/>
      <c r="BPG27" s="130"/>
      <c r="BPH27" s="130"/>
      <c r="BPI27" s="130"/>
      <c r="BPJ27" s="129"/>
      <c r="BPK27" s="129"/>
      <c r="BPL27" s="129"/>
      <c r="BPM27" s="129"/>
      <c r="BPN27" s="129"/>
      <c r="BPO27" s="129"/>
      <c r="BPP27" s="129"/>
      <c r="BPQ27" s="129"/>
      <c r="BPR27" s="129"/>
      <c r="BPS27" s="129"/>
      <c r="BPT27" s="129"/>
      <c r="BPU27" s="129"/>
      <c r="BPV27" s="129"/>
      <c r="BPW27" s="129"/>
      <c r="BPX27" s="129"/>
      <c r="BPY27" s="129"/>
      <c r="BPZ27" s="129"/>
      <c r="BQA27" s="129"/>
      <c r="BQB27" s="129"/>
      <c r="BQC27" s="129"/>
      <c r="BQD27" s="129"/>
      <c r="BQE27" s="129"/>
      <c r="BQF27" s="129"/>
      <c r="BQG27" s="129"/>
      <c r="BQH27" s="129"/>
      <c r="BQI27" s="129"/>
      <c r="BQJ27" s="129"/>
      <c r="BQK27" s="129"/>
      <c r="BQL27" s="129"/>
      <c r="BQM27" s="129"/>
      <c r="BQN27" s="129"/>
      <c r="BQO27" s="129"/>
      <c r="BQP27" s="129"/>
      <c r="BQQ27" s="129"/>
      <c r="BQR27" s="129"/>
      <c r="BQS27" s="129"/>
      <c r="BQT27" s="129"/>
      <c r="BQU27" s="129"/>
      <c r="BQV27" s="129"/>
      <c r="BQW27" s="129"/>
      <c r="BQX27" s="129"/>
      <c r="BQY27" s="129"/>
      <c r="BQZ27" s="129"/>
      <c r="BRA27" s="129"/>
      <c r="BRB27" s="129"/>
      <c r="BRC27" s="129"/>
      <c r="BRD27" s="129"/>
      <c r="BRE27" s="129"/>
      <c r="BRF27" s="129"/>
      <c r="BRG27" s="129"/>
      <c r="BRH27" s="129"/>
      <c r="BRI27" s="129"/>
      <c r="BRJ27" s="129"/>
      <c r="BRK27" s="129"/>
      <c r="BRL27" s="129"/>
      <c r="BRM27" s="129"/>
      <c r="BRN27" s="129"/>
      <c r="BRO27" s="129"/>
      <c r="BRP27" s="129"/>
      <c r="BRQ27" s="129"/>
      <c r="BRR27" s="129"/>
      <c r="BRS27" s="129"/>
      <c r="BRT27" s="129"/>
      <c r="BRU27" s="129"/>
      <c r="BRV27" s="129"/>
      <c r="BRW27" s="129"/>
      <c r="BRX27" s="129"/>
      <c r="BRY27" s="129"/>
      <c r="BRZ27" s="129"/>
      <c r="BSA27" s="129"/>
      <c r="BSB27" s="129"/>
      <c r="BSC27" s="129"/>
      <c r="BSD27" s="129"/>
      <c r="BSE27" s="129"/>
      <c r="BSF27" s="129"/>
      <c r="BSG27" s="129"/>
      <c r="BSH27" s="129"/>
      <c r="BSI27" s="129"/>
      <c r="BSJ27" s="129"/>
      <c r="BSK27" s="129"/>
      <c r="BSL27" s="129"/>
      <c r="BSM27" s="129"/>
      <c r="BSN27" s="129"/>
      <c r="BSO27" s="129"/>
      <c r="BSP27" s="129"/>
      <c r="BSQ27" s="129"/>
      <c r="BSR27" s="129"/>
      <c r="BSS27" s="129"/>
      <c r="BST27" s="129"/>
      <c r="BSU27" s="129"/>
      <c r="BSV27" s="129"/>
      <c r="BSW27" s="129"/>
      <c r="BSX27" s="129"/>
      <c r="BSY27" s="129"/>
      <c r="BSZ27" s="129"/>
      <c r="BTA27" s="129"/>
      <c r="BTB27" s="129"/>
      <c r="BTC27" s="129"/>
      <c r="BTD27" s="129"/>
      <c r="BTE27" s="129"/>
      <c r="BTF27" s="129"/>
      <c r="BTG27" s="129"/>
      <c r="BTH27" s="129"/>
      <c r="BTI27" s="129"/>
      <c r="BTJ27" s="129"/>
      <c r="BTK27" s="129"/>
      <c r="BTL27" s="129"/>
      <c r="BTM27" s="129"/>
      <c r="BTN27" s="129"/>
      <c r="BTO27" s="129"/>
      <c r="BTP27" s="129"/>
      <c r="BTQ27" s="129"/>
      <c r="BTR27" s="129"/>
      <c r="BTS27" s="129"/>
      <c r="BTT27" s="129"/>
      <c r="BTU27" s="129"/>
      <c r="BTV27" s="129"/>
      <c r="BTW27" s="129"/>
      <c r="BTX27" s="129"/>
      <c r="BTY27" s="129"/>
      <c r="BTZ27" s="129"/>
      <c r="BUA27" s="129"/>
      <c r="BUB27" s="129"/>
      <c r="BUC27" s="129"/>
      <c r="BUD27" s="129"/>
      <c r="BUE27" s="129"/>
      <c r="BUF27" s="129"/>
      <c r="BUG27" s="129"/>
      <c r="BUH27" s="129"/>
      <c r="BUI27" s="129"/>
      <c r="BUJ27" s="129"/>
      <c r="BUK27" s="129"/>
      <c r="BUL27" s="129"/>
      <c r="BUM27" s="129"/>
      <c r="BUN27" s="129"/>
      <c r="BUO27" s="129"/>
      <c r="BUP27" s="129"/>
      <c r="BUQ27" s="129"/>
      <c r="BUR27" s="129"/>
      <c r="BUS27" s="129"/>
      <c r="BUT27" s="129"/>
      <c r="BUU27" s="129"/>
      <c r="BUV27" s="129"/>
      <c r="BUW27" s="129"/>
      <c r="BUX27" s="129"/>
      <c r="BUY27" s="129"/>
      <c r="BUZ27" s="129"/>
      <c r="BVA27" s="129"/>
      <c r="BVB27" s="129"/>
      <c r="BVC27" s="129"/>
      <c r="BVD27" s="129"/>
      <c r="BVE27" s="129"/>
      <c r="BVF27" s="129"/>
      <c r="BVG27" s="129"/>
      <c r="BVH27" s="129"/>
      <c r="BVI27" s="129"/>
      <c r="BVJ27" s="129"/>
      <c r="BVK27" s="129"/>
      <c r="BVL27" s="129"/>
      <c r="BVM27" s="129"/>
      <c r="BVN27" s="129"/>
      <c r="BVO27" s="129"/>
      <c r="BVP27" s="129"/>
      <c r="BVQ27" s="129"/>
      <c r="BVR27" s="129"/>
      <c r="BVS27" s="129"/>
      <c r="BVT27" s="129"/>
      <c r="BVU27" s="129"/>
      <c r="BVV27" s="129"/>
      <c r="BVW27" s="129"/>
      <c r="BVX27" s="129"/>
      <c r="BVY27" s="129"/>
      <c r="BVZ27" s="129"/>
      <c r="BWA27" s="129"/>
      <c r="BWB27" s="129"/>
      <c r="BWC27" s="129"/>
      <c r="BWD27" s="129"/>
      <c r="BWE27" s="129"/>
      <c r="BWF27" s="129"/>
      <c r="BWG27" s="129"/>
      <c r="BWH27" s="129"/>
      <c r="BWI27" s="129"/>
      <c r="BWJ27" s="129"/>
      <c r="BWK27" s="129"/>
      <c r="BWL27" s="129"/>
      <c r="BWM27" s="129"/>
      <c r="BWN27" s="129"/>
      <c r="BWO27" s="129"/>
      <c r="BWP27" s="129"/>
      <c r="BWQ27" s="129"/>
      <c r="BWR27" s="129"/>
      <c r="BWS27" s="129"/>
      <c r="BWT27" s="129"/>
      <c r="BWU27" s="129"/>
      <c r="BWV27" s="129"/>
      <c r="BWW27" s="129"/>
      <c r="BWX27" s="129"/>
      <c r="BWY27" s="129"/>
      <c r="BWZ27" s="129"/>
      <c r="BXA27" s="129"/>
      <c r="BXB27" s="129"/>
      <c r="BXC27" s="256"/>
      <c r="BXD27" s="256"/>
      <c r="BXE27" s="256"/>
      <c r="BXF27" s="256"/>
      <c r="BXG27" s="256"/>
      <c r="BXH27" s="256"/>
      <c r="BXI27" s="256"/>
      <c r="BXJ27" s="256"/>
      <c r="BXK27" s="256"/>
      <c r="BXL27" s="256"/>
      <c r="BXM27" s="256"/>
      <c r="BXN27" s="256"/>
      <c r="BXO27" s="256"/>
      <c r="BXP27" s="256"/>
      <c r="BXQ27" s="256"/>
      <c r="BXR27" s="256"/>
      <c r="BXS27" s="256"/>
      <c r="BXT27" s="256"/>
      <c r="BXU27" s="256"/>
      <c r="BXV27" s="256"/>
      <c r="BXW27" s="256"/>
      <c r="BXX27" s="256"/>
      <c r="BXY27" s="256"/>
      <c r="BXZ27" s="256"/>
      <c r="BYA27" s="256"/>
      <c r="BYB27" s="256"/>
      <c r="BYC27" s="256"/>
      <c r="BYD27" s="256"/>
      <c r="BYE27" s="256"/>
      <c r="BYF27" s="256"/>
      <c r="BYG27" s="256"/>
      <c r="BYH27" s="256"/>
      <c r="BYI27" s="256"/>
      <c r="BYJ27" s="256"/>
      <c r="BYK27" s="256"/>
      <c r="BYL27" s="256"/>
      <c r="BYM27" s="256"/>
      <c r="BYN27" s="256"/>
      <c r="BYO27" s="256"/>
      <c r="BYP27" s="256"/>
      <c r="BYQ27" s="256"/>
      <c r="BYR27" s="256"/>
      <c r="BYS27" s="256"/>
      <c r="BYT27" s="256"/>
      <c r="BYU27" s="256"/>
      <c r="BYV27" s="256"/>
      <c r="BYW27" s="256"/>
      <c r="BYX27" s="256"/>
      <c r="BYY27" s="256"/>
      <c r="BYZ27" s="256"/>
      <c r="BZA27" s="256"/>
      <c r="BZB27" s="256"/>
      <c r="BZC27" s="256"/>
      <c r="BZD27" s="256"/>
      <c r="BZE27" s="256"/>
      <c r="BZF27" s="256"/>
      <c r="BZG27" s="256"/>
      <c r="BZH27" s="256"/>
      <c r="BZI27" s="256"/>
      <c r="BZJ27" s="256"/>
      <c r="BZK27" s="256"/>
      <c r="BZL27" s="256"/>
      <c r="BZM27" s="256"/>
      <c r="BZN27" s="256"/>
      <c r="BZO27" s="256"/>
      <c r="BZP27" s="129"/>
      <c r="BZQ27" s="129"/>
      <c r="BZR27" s="129"/>
      <c r="BZS27" s="129"/>
      <c r="BZT27" s="129"/>
      <c r="BZU27" s="129"/>
      <c r="BZV27" s="129"/>
      <c r="BZW27" s="129"/>
      <c r="BZX27" s="129"/>
      <c r="BZY27" s="129"/>
      <c r="BZZ27" s="129"/>
      <c r="CAA27" s="129"/>
      <c r="CAB27" s="129"/>
      <c r="CAC27" s="129"/>
      <c r="CAD27" s="129"/>
      <c r="CAE27" s="129"/>
      <c r="CAF27" s="129"/>
      <c r="CAG27" s="129"/>
      <c r="CAH27" s="129"/>
      <c r="CAI27" s="129"/>
      <c r="CAJ27" s="129"/>
      <c r="CAK27" s="129"/>
      <c r="CAL27" s="129"/>
      <c r="CAM27" s="129"/>
      <c r="CAN27" s="129"/>
      <c r="CAO27" s="129"/>
      <c r="CAP27" s="129"/>
      <c r="CAQ27" s="129"/>
      <c r="CAR27" s="129"/>
      <c r="CAS27" s="129"/>
      <c r="CAT27" s="129"/>
      <c r="CAU27" s="129"/>
      <c r="CAV27" s="129"/>
      <c r="CAW27" s="129"/>
      <c r="CAX27" s="129"/>
      <c r="CAY27" s="129"/>
      <c r="CAZ27" s="129"/>
      <c r="CBA27" s="129"/>
      <c r="CBB27" s="129"/>
      <c r="CBC27" s="129"/>
      <c r="CBD27" s="129"/>
      <c r="CBE27" s="129"/>
      <c r="CBF27" s="129"/>
      <c r="CBG27" s="129"/>
      <c r="CBH27" s="129"/>
      <c r="CBI27" s="129"/>
      <c r="CBJ27" s="129"/>
      <c r="CBK27" s="129"/>
      <c r="CBL27" s="129"/>
      <c r="CBM27" s="129"/>
      <c r="CBN27" s="129"/>
      <c r="CBO27" s="129"/>
      <c r="CBP27" s="129"/>
      <c r="CBQ27" s="129"/>
      <c r="CBR27" s="129"/>
      <c r="CBS27" s="129"/>
      <c r="CBT27" s="129"/>
      <c r="CBU27" s="129"/>
      <c r="CBV27" s="129"/>
      <c r="CBW27" s="129"/>
      <c r="CBX27" s="129"/>
      <c r="CBY27" s="129"/>
      <c r="CBZ27" s="129"/>
      <c r="CCA27" s="129"/>
      <c r="CCB27" s="129"/>
      <c r="CCC27" s="129"/>
      <c r="CCD27" s="129"/>
      <c r="CCE27" s="129"/>
      <c r="CCF27" s="129"/>
      <c r="CCG27" s="129"/>
      <c r="CCH27" s="129"/>
      <c r="CCI27" s="129"/>
      <c r="CCJ27" s="129"/>
      <c r="CCK27" s="129"/>
      <c r="CCL27" s="129"/>
      <c r="CCM27" s="129"/>
      <c r="CCN27" s="129"/>
      <c r="CCO27" s="129"/>
      <c r="CCP27" s="129"/>
      <c r="CCQ27" s="129"/>
      <c r="CCR27" s="129"/>
      <c r="CCS27" s="129"/>
      <c r="CCT27" s="129"/>
      <c r="CCU27" s="129"/>
      <c r="CCV27" s="129"/>
      <c r="CCW27" s="129"/>
      <c r="CCX27" s="129"/>
      <c r="CCY27" s="129"/>
      <c r="CCZ27" s="129"/>
      <c r="CDA27" s="129"/>
      <c r="CDB27" s="129"/>
      <c r="CDC27" s="129"/>
      <c r="CDD27" s="129"/>
      <c r="CDE27" s="129"/>
      <c r="CDF27" s="129"/>
      <c r="CDG27" s="129"/>
      <c r="CDH27" s="129"/>
      <c r="CDI27" s="129"/>
      <c r="CDJ27" s="129"/>
      <c r="CDK27" s="129"/>
      <c r="CDL27" s="129"/>
      <c r="CDM27" s="129"/>
      <c r="CDN27" s="129"/>
      <c r="CDO27" s="129"/>
      <c r="CDP27" s="129"/>
      <c r="CDQ27" s="129"/>
      <c r="CDR27" s="129"/>
      <c r="CDS27" s="129"/>
      <c r="CDT27" s="129"/>
      <c r="CDU27" s="129"/>
      <c r="CDV27" s="129"/>
      <c r="CDW27" s="129"/>
      <c r="CDX27" s="129"/>
      <c r="CDY27" s="129"/>
      <c r="CDZ27" s="129"/>
      <c r="CEA27" s="129"/>
      <c r="CEB27" s="129"/>
      <c r="CEC27" s="129"/>
      <c r="CED27" s="129"/>
      <c r="CEE27" s="129"/>
      <c r="CEF27" s="129"/>
      <c r="CEG27" s="129"/>
      <c r="CEH27" s="129"/>
      <c r="CEI27" s="129"/>
      <c r="CEJ27" s="129"/>
      <c r="CEK27" s="129"/>
      <c r="CEL27" s="129"/>
      <c r="CEM27" s="129"/>
      <c r="CEN27" s="129"/>
      <c r="CEO27" s="129"/>
      <c r="CEP27" s="130"/>
      <c r="CEQ27" s="130"/>
      <c r="CER27" s="130"/>
      <c r="CES27" s="130"/>
      <c r="CET27" s="130"/>
      <c r="CEU27" s="130"/>
      <c r="CEV27" s="130"/>
      <c r="CEW27" s="130"/>
      <c r="CEX27" s="130"/>
      <c r="CEY27" s="130"/>
      <c r="CEZ27" s="130"/>
      <c r="CFA27" s="130"/>
      <c r="CFB27" s="130"/>
      <c r="CFC27" s="130"/>
      <c r="CFD27" s="130"/>
      <c r="CFE27" s="130"/>
      <c r="CFF27" s="130"/>
      <c r="CFG27" s="130"/>
      <c r="CFH27" s="130"/>
      <c r="CFI27" s="130"/>
      <c r="CFJ27" s="130"/>
      <c r="CFK27" s="130"/>
      <c r="CFL27" s="130"/>
      <c r="CFM27" s="130"/>
      <c r="CFN27" s="130"/>
      <c r="CFO27" s="130"/>
      <c r="CFP27" s="130"/>
      <c r="CFQ27" s="130"/>
      <c r="CFR27" s="130"/>
      <c r="CFS27" s="130"/>
      <c r="CFT27" s="130"/>
      <c r="CFU27" s="130"/>
      <c r="CFV27" s="130"/>
      <c r="CFW27" s="130"/>
      <c r="CFX27" s="130"/>
      <c r="CFY27" s="130"/>
      <c r="CFZ27" s="130"/>
      <c r="CGA27" s="130"/>
      <c r="CGB27" s="130"/>
      <c r="CGC27" s="130"/>
      <c r="CGD27" s="130"/>
    </row>
    <row r="28" spans="1:2238" x14ac:dyDescent="0.25">
      <c r="A28" s="279"/>
      <c r="B28" s="255"/>
      <c r="C28" s="267"/>
      <c r="D28" s="267"/>
      <c r="E28" s="260"/>
      <c r="F28" s="260"/>
      <c r="G28" s="260"/>
      <c r="H28" s="261"/>
      <c r="I28" s="261"/>
      <c r="J28" s="261"/>
      <c r="K28" s="261"/>
      <c r="L28" s="261"/>
      <c r="M28" s="261"/>
      <c r="N28" s="262"/>
      <c r="O28" s="262"/>
      <c r="P28" s="262"/>
      <c r="Q28" s="260"/>
      <c r="R28" s="260"/>
      <c r="S28" s="260"/>
      <c r="T28" s="260"/>
      <c r="U28" s="260"/>
      <c r="V28" s="260"/>
      <c r="W28" s="260"/>
      <c r="X28" s="263"/>
      <c r="Y28" s="262"/>
      <c r="Z28" s="262"/>
      <c r="AA28" s="262"/>
      <c r="AB28" s="262"/>
      <c r="AC28" s="262"/>
      <c r="AD28" s="262"/>
      <c r="AE28" s="262"/>
      <c r="AF28" s="262"/>
      <c r="AG28" s="262"/>
      <c r="AH28" s="264"/>
      <c r="AI28" s="264"/>
      <c r="AJ28" s="129"/>
      <c r="AK28" s="129"/>
      <c r="AL28" s="129"/>
      <c r="AM28" s="129"/>
      <c r="AN28" s="264"/>
      <c r="AO28" s="264"/>
      <c r="AP28" s="264"/>
      <c r="AQ28" s="129"/>
      <c r="AR28" s="264"/>
      <c r="AS28" s="264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350"/>
      <c r="CX28" s="268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11"/>
      <c r="DK28" s="111"/>
      <c r="DL28" s="111"/>
      <c r="DM28" s="111"/>
      <c r="DN28" s="111"/>
      <c r="DO28" s="111"/>
      <c r="DP28" s="111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11"/>
      <c r="FG28" s="111"/>
      <c r="FH28" s="111"/>
      <c r="FI28" s="111"/>
      <c r="FJ28" s="111"/>
      <c r="FK28" s="111"/>
      <c r="FL28" s="111"/>
      <c r="FM28" s="111"/>
      <c r="FN28" s="111"/>
      <c r="FO28" s="111"/>
      <c r="FP28" s="111"/>
      <c r="FQ28" s="111"/>
      <c r="FR28" s="111"/>
      <c r="FS28" s="111"/>
      <c r="FT28" s="111"/>
      <c r="FU28" s="111"/>
      <c r="FV28" s="111"/>
      <c r="FW28" s="111"/>
      <c r="FX28" s="111"/>
      <c r="FY28" s="111"/>
      <c r="FZ28" s="111"/>
      <c r="GA28" s="111"/>
      <c r="GB28" s="111"/>
      <c r="GC28" s="111"/>
      <c r="GD28" s="111"/>
      <c r="GE28" s="111"/>
      <c r="GF28" s="111"/>
      <c r="GG28" s="111"/>
      <c r="GH28" s="111"/>
      <c r="GI28" s="111"/>
      <c r="GJ28" s="111"/>
      <c r="GK28" s="111"/>
      <c r="GL28" s="111"/>
      <c r="GM28" s="111"/>
      <c r="GN28" s="111"/>
      <c r="GO28" s="111"/>
      <c r="GP28" s="111"/>
      <c r="GQ28" s="111"/>
      <c r="GR28" s="111"/>
      <c r="GS28" s="111"/>
      <c r="GT28" s="111"/>
      <c r="GU28" s="111"/>
      <c r="GV28" s="111"/>
      <c r="GW28" s="111"/>
      <c r="GX28" s="111"/>
      <c r="GY28" s="111"/>
      <c r="GZ28" s="111"/>
      <c r="HA28" s="111"/>
      <c r="HB28" s="111"/>
      <c r="HC28" s="111"/>
      <c r="HD28" s="111"/>
      <c r="HE28" s="111"/>
      <c r="HF28" s="111"/>
      <c r="HG28" s="111"/>
      <c r="HH28" s="111"/>
      <c r="HI28" s="111"/>
      <c r="HJ28" s="111"/>
      <c r="HK28" s="111"/>
      <c r="HL28" s="111"/>
      <c r="HM28" s="111"/>
      <c r="HN28" s="111"/>
      <c r="HO28" s="111"/>
      <c r="HP28" s="111"/>
      <c r="HQ28" s="111"/>
      <c r="HR28" s="111"/>
      <c r="HS28" s="111"/>
      <c r="HT28" s="111"/>
      <c r="HU28" s="111"/>
      <c r="HV28" s="111"/>
      <c r="HW28" s="111"/>
      <c r="HX28" s="111"/>
      <c r="HY28" s="111"/>
      <c r="HZ28" s="111"/>
      <c r="IA28" s="111"/>
      <c r="IB28" s="111"/>
      <c r="IC28" s="111"/>
      <c r="ID28" s="111"/>
      <c r="IE28" s="111"/>
      <c r="IF28" s="111"/>
      <c r="IG28" s="111"/>
      <c r="IH28" s="111"/>
      <c r="II28" s="111"/>
      <c r="IJ28" s="111"/>
      <c r="IK28" s="111"/>
      <c r="IL28" s="111"/>
      <c r="IM28" s="111"/>
      <c r="IN28" s="111"/>
      <c r="IO28" s="111"/>
      <c r="IP28" s="108"/>
      <c r="IQ28" s="108"/>
      <c r="IR28" s="108"/>
      <c r="IS28" s="108"/>
      <c r="IT28" s="108"/>
      <c r="IU28" s="108"/>
      <c r="IV28" s="108"/>
      <c r="IW28" s="108"/>
      <c r="IX28" s="108"/>
      <c r="IY28" s="108"/>
      <c r="IZ28" s="108"/>
      <c r="JA28" s="108"/>
      <c r="JB28" s="108"/>
      <c r="JC28" s="108"/>
      <c r="JD28" s="108"/>
      <c r="JE28" s="108"/>
      <c r="JF28" s="108"/>
      <c r="JG28" s="108"/>
      <c r="JH28" s="108"/>
      <c r="JI28" s="108"/>
      <c r="JJ28" s="108"/>
      <c r="JK28" s="108"/>
      <c r="JL28" s="108"/>
      <c r="JM28" s="108"/>
      <c r="JN28" s="108"/>
      <c r="JO28" s="108"/>
      <c r="JP28" s="108"/>
      <c r="JQ28" s="108"/>
      <c r="JR28" s="108"/>
      <c r="JS28" s="108"/>
      <c r="JT28" s="108"/>
      <c r="JU28" s="108"/>
      <c r="JV28" s="108"/>
      <c r="JW28" s="108"/>
      <c r="JX28" s="108"/>
      <c r="JY28" s="108"/>
      <c r="JZ28" s="108"/>
      <c r="KA28" s="108"/>
      <c r="KB28" s="108"/>
      <c r="KC28" s="108"/>
      <c r="KD28" s="108"/>
      <c r="KE28" s="108"/>
      <c r="KF28" s="108"/>
      <c r="KG28" s="108"/>
      <c r="KH28" s="108"/>
      <c r="KI28" s="108"/>
      <c r="KJ28" s="108"/>
      <c r="KK28" s="108"/>
      <c r="KL28" s="108"/>
      <c r="KM28" s="108"/>
      <c r="KN28" s="108"/>
      <c r="KO28" s="108"/>
      <c r="KP28" s="108"/>
      <c r="KQ28" s="108"/>
      <c r="KR28" s="108"/>
      <c r="KS28" s="108"/>
      <c r="KT28" s="108"/>
      <c r="KU28" s="108"/>
      <c r="KV28" s="108"/>
      <c r="KW28" s="108"/>
      <c r="KX28" s="108"/>
      <c r="KY28" s="108"/>
      <c r="KZ28" s="108"/>
      <c r="LA28" s="108"/>
      <c r="LB28" s="108"/>
      <c r="LC28" s="108"/>
      <c r="LD28" s="108"/>
      <c r="LE28" s="108"/>
      <c r="LF28" s="108"/>
      <c r="LG28" s="108"/>
      <c r="LH28" s="108"/>
      <c r="LI28" s="108"/>
      <c r="LJ28" s="108"/>
      <c r="LK28" s="108"/>
      <c r="LL28" s="108"/>
      <c r="LM28" s="108"/>
      <c r="LN28" s="108"/>
      <c r="LO28" s="108"/>
      <c r="LP28" s="108"/>
      <c r="LQ28" s="108"/>
      <c r="LR28" s="108"/>
      <c r="LS28" s="108"/>
      <c r="LT28" s="108"/>
      <c r="LU28" s="108"/>
      <c r="LV28" s="108"/>
      <c r="LW28" s="108"/>
      <c r="LX28" s="108"/>
      <c r="LY28" s="108"/>
      <c r="LZ28" s="108"/>
      <c r="MA28" s="108"/>
      <c r="MB28" s="108"/>
      <c r="MC28" s="108"/>
      <c r="MD28" s="108"/>
      <c r="ME28" s="108"/>
      <c r="MF28" s="108"/>
      <c r="MG28" s="108"/>
      <c r="MH28" s="108"/>
      <c r="MI28" s="108"/>
      <c r="MJ28" s="108"/>
      <c r="MK28" s="108"/>
      <c r="ML28" s="108"/>
      <c r="MM28" s="108"/>
      <c r="MN28" s="108"/>
      <c r="MO28" s="108"/>
      <c r="MP28" s="108"/>
      <c r="MQ28" s="108"/>
      <c r="MR28" s="108"/>
      <c r="MS28" s="108"/>
      <c r="MT28" s="108"/>
      <c r="MU28" s="108"/>
      <c r="MV28" s="108"/>
      <c r="MW28" s="108"/>
      <c r="MX28" s="108"/>
      <c r="MY28" s="108"/>
      <c r="MZ28" s="108"/>
      <c r="NA28" s="108"/>
      <c r="NB28" s="108"/>
      <c r="NC28" s="108"/>
      <c r="ND28" s="108"/>
      <c r="NE28" s="108"/>
      <c r="NF28" s="108"/>
      <c r="NG28" s="108"/>
      <c r="NH28" s="108"/>
      <c r="NI28" s="108"/>
      <c r="NJ28" s="108"/>
      <c r="NK28" s="108"/>
      <c r="NL28" s="108"/>
      <c r="NM28" s="108"/>
      <c r="NN28" s="108"/>
      <c r="NO28" s="108"/>
      <c r="NP28" s="265"/>
      <c r="NQ28" s="265"/>
      <c r="NR28" s="265"/>
      <c r="NS28" s="265"/>
      <c r="NT28" s="265"/>
      <c r="NU28" s="265"/>
      <c r="NV28" s="265"/>
      <c r="NW28" s="265"/>
      <c r="NX28" s="265"/>
      <c r="NY28" s="265"/>
      <c r="NZ28" s="265"/>
      <c r="OA28" s="265"/>
      <c r="OB28" s="265"/>
      <c r="OC28" s="265"/>
      <c r="OD28" s="265"/>
      <c r="OE28" s="265"/>
      <c r="OF28" s="265"/>
      <c r="OG28" s="265"/>
      <c r="OH28" s="265"/>
      <c r="OI28" s="265"/>
      <c r="OJ28" s="265"/>
      <c r="OK28" s="265"/>
      <c r="OL28" s="265"/>
      <c r="OM28" s="265"/>
      <c r="ON28" s="265"/>
      <c r="OO28" s="265"/>
      <c r="OP28" s="265"/>
      <c r="OQ28" s="265"/>
      <c r="OR28" s="265"/>
      <c r="OS28" s="265"/>
      <c r="OT28" s="265"/>
      <c r="OU28" s="265"/>
      <c r="OV28" s="265"/>
      <c r="OW28" s="265"/>
      <c r="OX28" s="265"/>
      <c r="OY28" s="265"/>
      <c r="OZ28" s="265"/>
      <c r="PA28" s="265"/>
      <c r="PB28" s="265"/>
      <c r="PC28" s="265"/>
      <c r="PD28" s="265"/>
      <c r="PE28" s="265"/>
      <c r="PF28" s="265"/>
      <c r="PG28" s="265"/>
      <c r="PH28" s="265"/>
      <c r="PI28" s="265"/>
      <c r="PJ28" s="265"/>
      <c r="PK28" s="265"/>
      <c r="PL28" s="265"/>
      <c r="PM28" s="265"/>
      <c r="PN28" s="265"/>
      <c r="PO28" s="265"/>
      <c r="PP28" s="265"/>
      <c r="PQ28" s="265"/>
      <c r="PR28" s="265"/>
      <c r="PS28" s="265"/>
      <c r="PT28" s="265"/>
      <c r="PU28" s="265"/>
      <c r="PV28" s="265"/>
      <c r="PW28" s="265"/>
      <c r="PX28" s="265"/>
      <c r="PY28" s="265"/>
      <c r="PZ28" s="265"/>
      <c r="QA28" s="265"/>
      <c r="QB28" s="265"/>
      <c r="QC28" s="111"/>
      <c r="QD28" s="111"/>
      <c r="QE28" s="111"/>
      <c r="QF28" s="111"/>
      <c r="QG28" s="111"/>
      <c r="QH28" s="111"/>
      <c r="QI28" s="111"/>
      <c r="QJ28" s="111"/>
      <c r="QK28" s="111"/>
      <c r="QL28" s="111"/>
      <c r="QM28" s="111"/>
      <c r="QN28" s="111"/>
      <c r="QO28" s="111"/>
      <c r="QP28" s="111"/>
      <c r="QQ28" s="111"/>
      <c r="QR28" s="111"/>
      <c r="QS28" s="111"/>
      <c r="QT28" s="111"/>
      <c r="QU28" s="111"/>
      <c r="QV28" s="111"/>
      <c r="QW28" s="111"/>
      <c r="QX28" s="111"/>
      <c r="QY28" s="111"/>
      <c r="QZ28" s="111"/>
      <c r="RA28" s="111"/>
      <c r="RB28" s="111"/>
      <c r="RC28" s="111"/>
      <c r="RD28" s="111"/>
      <c r="RE28" s="111"/>
      <c r="RF28" s="111"/>
      <c r="RG28" s="111"/>
      <c r="RH28" s="111"/>
      <c r="RI28" s="111"/>
      <c r="RJ28" s="111"/>
      <c r="RK28" s="111"/>
      <c r="RL28" s="111"/>
      <c r="RM28" s="111"/>
      <c r="RN28" s="111"/>
      <c r="RO28" s="111"/>
      <c r="RP28" s="111"/>
      <c r="RQ28" s="111"/>
      <c r="RR28" s="111"/>
      <c r="RS28" s="111"/>
      <c r="RT28" s="111"/>
      <c r="RU28" s="111"/>
      <c r="RV28" s="111"/>
      <c r="RW28" s="111"/>
      <c r="RX28" s="111"/>
      <c r="RY28" s="111"/>
      <c r="RZ28" s="111"/>
      <c r="SA28" s="111"/>
      <c r="SB28" s="111"/>
      <c r="SC28" s="111"/>
      <c r="SD28" s="111"/>
      <c r="SE28" s="111"/>
      <c r="SF28" s="111"/>
      <c r="SG28" s="111"/>
      <c r="SH28" s="111"/>
      <c r="SI28" s="111"/>
      <c r="SJ28" s="111"/>
      <c r="SK28" s="111"/>
      <c r="SL28" s="111"/>
      <c r="SM28" s="111"/>
      <c r="SN28" s="111"/>
      <c r="SO28" s="111"/>
      <c r="SP28" s="111"/>
      <c r="SQ28" s="111"/>
      <c r="SR28" s="111"/>
      <c r="SS28" s="111"/>
      <c r="ST28" s="111"/>
      <c r="SU28" s="111"/>
      <c r="SV28" s="111"/>
      <c r="SW28" s="111"/>
      <c r="SX28" s="111"/>
      <c r="SY28" s="111"/>
      <c r="SZ28" s="111"/>
      <c r="TA28" s="111"/>
      <c r="TB28" s="111"/>
      <c r="TC28" s="111"/>
      <c r="TD28" s="111"/>
      <c r="TE28" s="111"/>
      <c r="TF28" s="111"/>
      <c r="TG28" s="111"/>
      <c r="TH28" s="111"/>
      <c r="TI28" s="111"/>
      <c r="TJ28" s="111"/>
      <c r="TK28" s="111"/>
      <c r="TL28" s="111"/>
      <c r="TM28" s="111"/>
      <c r="TN28" s="111"/>
      <c r="TO28" s="111"/>
      <c r="TP28" s="111"/>
      <c r="TQ28" s="111"/>
      <c r="TR28" s="111"/>
      <c r="TS28" s="111"/>
      <c r="TT28" s="111"/>
      <c r="TU28" s="111"/>
      <c r="TV28" s="111"/>
      <c r="TW28" s="111"/>
      <c r="TX28" s="111"/>
      <c r="TY28" s="111"/>
      <c r="TZ28" s="111"/>
      <c r="UA28" s="111"/>
      <c r="UB28" s="111"/>
      <c r="UC28" s="111"/>
      <c r="UD28" s="111"/>
      <c r="UE28" s="111"/>
      <c r="UF28" s="111"/>
      <c r="UG28" s="111"/>
      <c r="UH28" s="111"/>
      <c r="UI28" s="111"/>
      <c r="UJ28" s="111"/>
      <c r="UK28" s="111"/>
      <c r="UL28" s="111"/>
      <c r="UM28" s="111"/>
      <c r="UN28" s="111"/>
      <c r="UO28" s="111"/>
      <c r="UP28" s="111"/>
      <c r="UQ28" s="111"/>
      <c r="UR28" s="111"/>
      <c r="US28" s="111"/>
      <c r="UT28" s="111"/>
      <c r="UU28" s="111"/>
      <c r="UV28" s="111"/>
      <c r="UW28" s="111"/>
      <c r="UX28" s="111"/>
      <c r="UY28" s="111"/>
      <c r="UZ28" s="111"/>
      <c r="VA28" s="111"/>
      <c r="VB28" s="111"/>
      <c r="VC28" s="111"/>
      <c r="VD28" s="111"/>
      <c r="VE28" s="111"/>
      <c r="VF28" s="107"/>
      <c r="VG28" s="107"/>
      <c r="VH28" s="107"/>
      <c r="VI28" s="107"/>
      <c r="VJ28" s="107"/>
      <c r="VK28" s="107"/>
      <c r="VL28" s="107"/>
      <c r="VM28" s="107"/>
      <c r="VN28" s="107"/>
      <c r="VO28" s="107"/>
      <c r="VP28" s="107"/>
      <c r="VQ28" s="107"/>
      <c r="VR28" s="107"/>
      <c r="VS28" s="107"/>
      <c r="VT28" s="107"/>
      <c r="VU28" s="107"/>
      <c r="VV28" s="107"/>
      <c r="VW28" s="107"/>
      <c r="VX28" s="107"/>
      <c r="VY28" s="107"/>
      <c r="VZ28" s="107"/>
      <c r="WA28" s="107"/>
      <c r="WB28" s="107"/>
      <c r="WC28" s="107"/>
      <c r="WD28" s="107"/>
      <c r="WE28" s="107"/>
      <c r="WF28" s="107"/>
      <c r="WG28" s="107"/>
      <c r="WH28" s="107"/>
      <c r="WI28" s="107"/>
      <c r="WJ28" s="107"/>
      <c r="WK28" s="107"/>
      <c r="WL28" s="107"/>
      <c r="WM28" s="107"/>
      <c r="WN28" s="107"/>
      <c r="WO28" s="107"/>
      <c r="WP28" s="107"/>
      <c r="WQ28" s="107"/>
      <c r="WR28" s="107"/>
      <c r="WS28" s="107"/>
      <c r="WT28" s="107"/>
      <c r="WU28" s="107"/>
      <c r="WV28" s="107"/>
      <c r="WW28" s="107"/>
      <c r="WX28" s="107"/>
      <c r="WY28" s="107"/>
      <c r="WZ28" s="107"/>
      <c r="XA28" s="107"/>
      <c r="XB28" s="107"/>
      <c r="XC28" s="107"/>
      <c r="XD28" s="107"/>
      <c r="XE28" s="107"/>
      <c r="XF28" s="107"/>
      <c r="XG28" s="107"/>
      <c r="XH28" s="107"/>
      <c r="XI28" s="107"/>
      <c r="XJ28" s="107"/>
      <c r="XK28" s="107"/>
      <c r="XL28" s="107"/>
      <c r="XM28" s="107"/>
      <c r="XN28" s="107"/>
      <c r="XO28" s="107"/>
      <c r="XP28" s="107"/>
      <c r="XQ28" s="107"/>
      <c r="XR28" s="107"/>
      <c r="XS28" s="107"/>
      <c r="XT28" s="107"/>
      <c r="XU28" s="107"/>
      <c r="XV28" s="107"/>
      <c r="XW28" s="107"/>
      <c r="XX28" s="107"/>
      <c r="XY28" s="107"/>
      <c r="XZ28" s="107"/>
      <c r="YA28" s="107"/>
      <c r="YB28" s="107"/>
      <c r="YC28" s="107"/>
      <c r="YD28" s="107"/>
      <c r="YE28" s="107"/>
      <c r="YF28" s="107"/>
      <c r="YG28" s="107"/>
      <c r="YH28" s="107"/>
      <c r="YI28" s="107"/>
      <c r="YJ28" s="107"/>
      <c r="YK28" s="107"/>
      <c r="YL28" s="107"/>
      <c r="YM28" s="107"/>
      <c r="YN28" s="107"/>
      <c r="YO28" s="107"/>
      <c r="YP28" s="107"/>
      <c r="YQ28" s="107"/>
      <c r="YR28" s="107"/>
      <c r="YS28" s="107"/>
      <c r="YT28" s="107"/>
      <c r="YU28" s="107"/>
      <c r="YV28" s="107"/>
      <c r="YW28" s="107"/>
      <c r="YX28" s="107"/>
      <c r="YY28" s="107"/>
      <c r="YZ28" s="107"/>
      <c r="ZA28" s="107"/>
      <c r="ZB28" s="107"/>
      <c r="ZC28" s="107"/>
      <c r="ZD28" s="107"/>
      <c r="ZE28" s="107"/>
      <c r="ZF28" s="107"/>
      <c r="ZG28" s="107"/>
      <c r="ZH28" s="107"/>
      <c r="ZI28" s="107"/>
      <c r="ZJ28" s="107"/>
      <c r="ZK28" s="107"/>
      <c r="ZL28" s="107"/>
      <c r="ZM28" s="107"/>
      <c r="ZN28" s="107"/>
      <c r="ZO28" s="107"/>
      <c r="ZP28" s="107"/>
      <c r="ZQ28" s="107"/>
      <c r="ZR28" s="107"/>
      <c r="ZS28" s="107"/>
      <c r="ZT28" s="107"/>
      <c r="ZU28" s="107"/>
      <c r="ZV28" s="107"/>
      <c r="ZW28" s="107"/>
      <c r="ZX28" s="107"/>
      <c r="ZY28" s="107"/>
      <c r="ZZ28" s="107"/>
      <c r="AAA28" s="107"/>
      <c r="AAB28" s="107"/>
      <c r="AAC28" s="107"/>
      <c r="AAD28" s="107"/>
      <c r="AAE28" s="107"/>
      <c r="AAF28" s="107"/>
      <c r="AAG28" s="107"/>
      <c r="AAH28" s="107"/>
      <c r="AAI28" s="107"/>
      <c r="AAJ28" s="107"/>
      <c r="AAK28" s="107"/>
      <c r="AAL28" s="107"/>
      <c r="AAM28" s="107"/>
      <c r="AAN28" s="107"/>
      <c r="AAO28" s="107"/>
      <c r="AAP28" s="107"/>
      <c r="AAQ28" s="107"/>
      <c r="AAR28" s="107"/>
      <c r="AAS28" s="107"/>
      <c r="AAT28" s="107"/>
      <c r="AAU28" s="107"/>
      <c r="AAV28" s="107"/>
      <c r="AAW28" s="107"/>
      <c r="AAX28" s="107"/>
      <c r="AAY28" s="107"/>
      <c r="AAZ28" s="107"/>
      <c r="ABA28" s="107"/>
      <c r="ABB28" s="107"/>
      <c r="ABC28" s="107"/>
      <c r="ABD28" s="107"/>
      <c r="ABE28" s="107"/>
      <c r="ABF28" s="107"/>
      <c r="ABG28" s="107"/>
      <c r="ABH28" s="107"/>
      <c r="ABI28" s="107"/>
      <c r="ABJ28" s="107"/>
      <c r="ABK28" s="107"/>
      <c r="ABL28" s="107"/>
      <c r="ABM28" s="107"/>
      <c r="ABN28" s="107"/>
      <c r="ABO28" s="107"/>
      <c r="ABP28" s="107"/>
      <c r="ABQ28" s="107"/>
      <c r="ABR28" s="107"/>
      <c r="ABS28" s="107"/>
      <c r="ABT28" s="107"/>
      <c r="ABU28" s="107"/>
      <c r="ABV28" s="107"/>
      <c r="ABW28" s="107"/>
      <c r="ABX28" s="107"/>
      <c r="ABY28" s="107"/>
      <c r="ABZ28" s="107"/>
      <c r="ACA28" s="107"/>
      <c r="ACB28" s="107"/>
      <c r="ACC28" s="107"/>
      <c r="ACD28" s="107"/>
      <c r="ACE28" s="107"/>
      <c r="ACF28" s="107"/>
      <c r="ACG28" s="107"/>
      <c r="ACH28" s="107"/>
      <c r="ACI28" s="107"/>
      <c r="ACJ28" s="107"/>
      <c r="ACK28" s="107"/>
      <c r="ACL28" s="107"/>
      <c r="ACM28" s="107"/>
      <c r="ACN28" s="107"/>
      <c r="ACO28" s="107"/>
      <c r="ACP28" s="107"/>
      <c r="ACQ28" s="107"/>
      <c r="ACR28" s="107"/>
      <c r="ACS28" s="107"/>
      <c r="ACT28" s="107"/>
      <c r="ACU28" s="107"/>
      <c r="ACV28" s="107"/>
      <c r="ACW28" s="107"/>
      <c r="ACX28" s="107"/>
      <c r="ACY28" s="266"/>
      <c r="ACZ28" s="266"/>
      <c r="ADA28" s="266"/>
      <c r="ADB28" s="266"/>
      <c r="ADC28" s="266"/>
      <c r="ADD28" s="266"/>
      <c r="ADE28" s="266"/>
      <c r="ADF28" s="266"/>
      <c r="ADG28" s="266"/>
      <c r="ADH28" s="266"/>
      <c r="ADI28" s="266"/>
      <c r="ADJ28" s="266"/>
      <c r="ADK28" s="266"/>
      <c r="ADL28" s="266"/>
      <c r="ADM28" s="266"/>
      <c r="ADN28" s="266"/>
      <c r="ADO28" s="266"/>
      <c r="ADP28" s="266"/>
      <c r="ADQ28" s="266"/>
      <c r="ADR28" s="266"/>
      <c r="ADS28" s="266"/>
      <c r="ADT28" s="266"/>
      <c r="ADU28" s="266"/>
      <c r="ADV28" s="266"/>
      <c r="ADW28" s="266"/>
      <c r="ADX28" s="266"/>
      <c r="ADY28" s="266"/>
      <c r="ADZ28" s="266"/>
      <c r="AEA28" s="266"/>
      <c r="AEB28" s="266"/>
      <c r="AEC28" s="266"/>
      <c r="AED28" s="266"/>
      <c r="AEE28" s="266"/>
      <c r="AEF28" s="266"/>
      <c r="AEG28" s="266"/>
      <c r="AEH28" s="266"/>
      <c r="AEI28" s="266"/>
      <c r="AEJ28" s="266"/>
      <c r="AEK28" s="266"/>
      <c r="AEL28" s="266"/>
      <c r="AEM28" s="266"/>
      <c r="AEN28" s="266"/>
      <c r="AEO28" s="266"/>
      <c r="AEP28" s="266"/>
      <c r="AEQ28" s="266"/>
      <c r="AER28" s="266"/>
      <c r="AES28" s="266"/>
      <c r="AET28" s="266"/>
      <c r="AEU28" s="266"/>
      <c r="AEV28" s="266"/>
      <c r="AEW28" s="266"/>
      <c r="AEX28" s="266"/>
      <c r="AEY28" s="266"/>
      <c r="AEZ28" s="266"/>
      <c r="AFA28" s="266"/>
      <c r="AFB28" s="266"/>
      <c r="AFC28" s="266"/>
      <c r="AFD28" s="266"/>
      <c r="AFE28" s="266"/>
      <c r="AFF28" s="266"/>
      <c r="AFG28" s="266"/>
      <c r="AFH28" s="266"/>
      <c r="AFI28" s="266"/>
      <c r="AFJ28" s="266"/>
      <c r="AFK28" s="266"/>
      <c r="AFL28" s="266"/>
      <c r="AFM28" s="266"/>
      <c r="AFN28" s="266"/>
      <c r="AFO28" s="108"/>
      <c r="AFP28" s="108"/>
      <c r="AFQ28" s="108"/>
      <c r="AFR28" s="108"/>
      <c r="AFS28" s="108"/>
      <c r="AFT28" s="108"/>
      <c r="AFU28" s="108"/>
      <c r="AFV28" s="108"/>
      <c r="AFW28" s="108"/>
      <c r="AFX28" s="108"/>
      <c r="AFY28" s="108"/>
      <c r="AFZ28" s="108"/>
      <c r="AGA28" s="108"/>
      <c r="AGB28" s="108"/>
      <c r="AGC28" s="108"/>
      <c r="AGD28" s="108"/>
      <c r="AGE28" s="108"/>
      <c r="AGF28" s="108"/>
      <c r="AGG28" s="108"/>
      <c r="AGH28" s="108"/>
      <c r="AGI28" s="108"/>
      <c r="AGJ28" s="108"/>
      <c r="AGK28" s="108"/>
      <c r="AGL28" s="108"/>
      <c r="AGM28" s="108"/>
      <c r="AGN28" s="108"/>
      <c r="AGO28" s="108"/>
      <c r="AGP28" s="108"/>
      <c r="AGQ28" s="108"/>
      <c r="AGR28" s="108"/>
      <c r="AGS28" s="108"/>
      <c r="AGT28" s="108"/>
      <c r="AGU28" s="108"/>
      <c r="AGV28" s="108"/>
      <c r="AGW28" s="108"/>
      <c r="AGX28" s="108"/>
      <c r="AGY28" s="108"/>
      <c r="AGZ28" s="108"/>
      <c r="AHA28" s="108"/>
      <c r="AHB28" s="108"/>
      <c r="AHC28" s="108"/>
      <c r="AHD28" s="108"/>
      <c r="AHE28" s="108"/>
      <c r="AHF28" s="108"/>
      <c r="AHG28" s="108"/>
      <c r="AHH28" s="108"/>
      <c r="AHI28" s="108"/>
      <c r="AHJ28" s="108"/>
      <c r="AHK28" s="108"/>
      <c r="AHL28" s="108"/>
      <c r="AHM28" s="108"/>
      <c r="AHN28" s="108"/>
      <c r="AHO28" s="108"/>
      <c r="AHP28" s="108"/>
      <c r="AHQ28" s="108"/>
      <c r="AHR28" s="108"/>
      <c r="AHS28" s="108"/>
      <c r="AHT28" s="108"/>
      <c r="AHU28" s="108"/>
      <c r="AHV28" s="108"/>
      <c r="AHW28" s="108"/>
      <c r="AHX28" s="108"/>
      <c r="AHY28" s="108"/>
      <c r="AHZ28" s="108"/>
      <c r="AIA28" s="108"/>
      <c r="AIB28" s="108"/>
      <c r="AIC28" s="108"/>
      <c r="AID28" s="108"/>
      <c r="AIE28" s="111"/>
      <c r="AIF28" s="111"/>
      <c r="AIG28" s="111"/>
      <c r="AIH28" s="111"/>
      <c r="AII28" s="111"/>
      <c r="AIJ28" s="111"/>
      <c r="AIK28" s="111"/>
      <c r="AIL28" s="111"/>
      <c r="AIM28" s="111"/>
      <c r="AIN28" s="111"/>
      <c r="AIO28" s="111"/>
      <c r="AIP28" s="111"/>
      <c r="AIQ28" s="111"/>
      <c r="AIR28" s="111"/>
      <c r="AIS28" s="111"/>
      <c r="AIT28" s="111"/>
      <c r="AIU28" s="111"/>
      <c r="AIV28" s="111"/>
      <c r="AIW28" s="111"/>
      <c r="AIX28" s="111"/>
      <c r="AIY28" s="111"/>
      <c r="AIZ28" s="111"/>
      <c r="AJA28" s="111"/>
      <c r="AJB28" s="111"/>
      <c r="AJC28" s="111"/>
      <c r="AJD28" s="111"/>
      <c r="AJE28" s="111"/>
      <c r="AJF28" s="111"/>
      <c r="AJG28" s="111"/>
      <c r="AJH28" s="111"/>
      <c r="AJI28" s="111"/>
      <c r="AJJ28" s="111"/>
      <c r="AJK28" s="111"/>
      <c r="AJL28" s="111"/>
      <c r="AJM28" s="111"/>
      <c r="AJN28" s="111"/>
      <c r="AJO28" s="111"/>
      <c r="AJP28" s="111"/>
      <c r="AJQ28" s="111"/>
      <c r="AJR28" s="111"/>
      <c r="AJS28" s="111"/>
      <c r="AJT28" s="111"/>
      <c r="AJU28" s="111"/>
      <c r="AJV28" s="111"/>
      <c r="AJW28" s="111"/>
      <c r="AJX28" s="111"/>
      <c r="AJY28" s="111"/>
      <c r="AJZ28" s="111"/>
      <c r="AKA28" s="111"/>
      <c r="AKB28" s="111"/>
      <c r="AKC28" s="111"/>
      <c r="AKD28" s="111"/>
      <c r="AKE28" s="111"/>
      <c r="AKF28" s="111"/>
      <c r="AKG28" s="111"/>
      <c r="AKH28" s="111"/>
      <c r="AKI28" s="111"/>
      <c r="AKJ28" s="111"/>
      <c r="AKK28" s="111"/>
      <c r="AKL28" s="111"/>
      <c r="AKM28" s="111"/>
      <c r="AKN28" s="111"/>
      <c r="AKO28" s="111"/>
      <c r="AKP28" s="111"/>
      <c r="AKQ28" s="111"/>
      <c r="AKR28" s="111"/>
      <c r="AKS28" s="258"/>
      <c r="AKT28" s="106"/>
      <c r="AKU28" s="106"/>
      <c r="AKV28" s="106"/>
      <c r="AKW28" s="106"/>
      <c r="AKX28" s="106"/>
      <c r="AKY28" s="106"/>
      <c r="AKZ28" s="106"/>
      <c r="ALA28" s="106"/>
      <c r="ALB28" s="106"/>
      <c r="ALC28" s="106"/>
      <c r="ALD28" s="106"/>
      <c r="ALE28" s="106"/>
      <c r="ALF28" s="106"/>
      <c r="ALG28" s="106"/>
      <c r="ALH28" s="106"/>
      <c r="ALI28" s="106"/>
      <c r="ALJ28" s="106"/>
      <c r="ALK28" s="106"/>
      <c r="ALL28" s="106"/>
      <c r="ALM28" s="106"/>
      <c r="ALN28" s="106"/>
      <c r="ALO28" s="106"/>
      <c r="ALP28" s="106"/>
      <c r="ALQ28" s="106"/>
      <c r="ALR28" s="106"/>
      <c r="ALS28" s="106"/>
      <c r="ALT28" s="106"/>
      <c r="ALU28" s="106"/>
      <c r="ALV28" s="106"/>
      <c r="ALW28" s="106"/>
      <c r="ALX28" s="106"/>
      <c r="ALY28" s="106"/>
      <c r="ALZ28" s="106"/>
      <c r="AMA28" s="106"/>
      <c r="AMB28" s="106"/>
      <c r="AMC28" s="106"/>
      <c r="AMD28" s="106"/>
      <c r="AME28" s="106"/>
      <c r="AMF28" s="106"/>
      <c r="AMG28" s="106"/>
      <c r="AMH28" s="106"/>
      <c r="AMI28" s="106"/>
      <c r="AMJ28" s="106"/>
      <c r="AMK28" s="106"/>
      <c r="AML28" s="106"/>
      <c r="AMM28" s="106"/>
      <c r="AMN28" s="106"/>
      <c r="AMO28" s="106"/>
      <c r="AMP28" s="106"/>
      <c r="AMQ28" s="106"/>
      <c r="AMR28" s="106"/>
      <c r="AMS28" s="106"/>
      <c r="AMT28" s="106"/>
      <c r="AMU28" s="106"/>
      <c r="AMV28" s="106"/>
      <c r="AMW28" s="106"/>
      <c r="AMX28" s="106"/>
      <c r="AMY28" s="106"/>
      <c r="AMZ28" s="106"/>
      <c r="ANA28" s="106"/>
      <c r="ANB28" s="106"/>
      <c r="ANC28" s="106"/>
      <c r="AND28" s="106"/>
      <c r="ANE28" s="106"/>
      <c r="ANF28" s="106"/>
      <c r="ANG28" s="106"/>
      <c r="ANH28" s="107"/>
      <c r="ANI28" s="107"/>
      <c r="ANJ28" s="107"/>
      <c r="ANK28" s="107"/>
      <c r="ANL28" s="107"/>
      <c r="ANM28" s="107"/>
      <c r="ANN28" s="107"/>
      <c r="ANO28" s="107"/>
      <c r="ANP28" s="107"/>
      <c r="ANQ28" s="107"/>
      <c r="ANR28" s="107"/>
      <c r="ANS28" s="107"/>
      <c r="ANT28" s="107"/>
      <c r="ANU28" s="107"/>
      <c r="ANV28" s="107"/>
      <c r="ANW28" s="107"/>
      <c r="ANX28" s="107"/>
      <c r="ANY28" s="107"/>
      <c r="ANZ28" s="107"/>
      <c r="AOA28" s="107"/>
      <c r="AOB28" s="107"/>
      <c r="AOC28" s="107"/>
      <c r="AOD28" s="107"/>
      <c r="AOE28" s="107"/>
      <c r="AOF28" s="107"/>
      <c r="AOG28" s="107"/>
      <c r="AOH28" s="107"/>
      <c r="AOI28" s="107"/>
      <c r="AOJ28" s="107"/>
      <c r="AOK28" s="107"/>
      <c r="AOL28" s="107"/>
      <c r="AOM28" s="107"/>
      <c r="AON28" s="107"/>
      <c r="AOO28" s="107"/>
      <c r="AOP28" s="107"/>
      <c r="AOQ28" s="107"/>
      <c r="AOR28" s="107"/>
      <c r="AOS28" s="107"/>
      <c r="AOT28" s="107"/>
      <c r="AOU28" s="107"/>
      <c r="AOV28" s="107"/>
      <c r="AOW28" s="107"/>
      <c r="AOX28" s="107"/>
      <c r="AOY28" s="107"/>
      <c r="AOZ28" s="107"/>
      <c r="APA28" s="107"/>
      <c r="APB28" s="107"/>
      <c r="APC28" s="107"/>
      <c r="APD28" s="107"/>
      <c r="APE28" s="107"/>
      <c r="APF28" s="107"/>
      <c r="APG28" s="107"/>
      <c r="APH28" s="107"/>
      <c r="API28" s="107"/>
      <c r="APJ28" s="107"/>
      <c r="APK28" s="107"/>
      <c r="APL28" s="107"/>
      <c r="APM28" s="107"/>
      <c r="APN28" s="107"/>
      <c r="APO28" s="107"/>
      <c r="APP28" s="107"/>
      <c r="APQ28" s="107"/>
      <c r="APR28" s="107"/>
      <c r="APS28" s="107"/>
      <c r="APT28" s="107"/>
      <c r="APU28" s="108"/>
      <c r="APV28" s="108"/>
      <c r="APW28" s="108"/>
      <c r="APX28" s="108"/>
      <c r="APY28" s="108"/>
      <c r="APZ28" s="108"/>
      <c r="AQA28" s="108"/>
      <c r="AQB28" s="108"/>
      <c r="AQC28" s="108"/>
      <c r="AQD28" s="108"/>
      <c r="AQE28" s="108"/>
      <c r="AQF28" s="108"/>
      <c r="AQG28" s="108"/>
      <c r="AQH28" s="108"/>
      <c r="AQI28" s="108"/>
      <c r="AQJ28" s="108"/>
      <c r="AQK28" s="108"/>
      <c r="AQL28" s="108"/>
      <c r="AQM28" s="108"/>
      <c r="AQN28" s="108"/>
      <c r="AQO28" s="108"/>
      <c r="AQP28" s="108"/>
      <c r="AQQ28" s="108"/>
      <c r="AQR28" s="108"/>
      <c r="AQS28" s="108"/>
      <c r="AQT28" s="108"/>
      <c r="AQU28" s="108"/>
      <c r="AQV28" s="108"/>
      <c r="AQW28" s="108"/>
      <c r="AQX28" s="108"/>
      <c r="AQY28" s="108"/>
      <c r="AQZ28" s="108"/>
      <c r="ARA28" s="108"/>
      <c r="ARB28" s="108"/>
      <c r="ARC28" s="108"/>
      <c r="ARD28" s="108"/>
      <c r="ARE28" s="108"/>
      <c r="ARF28" s="108"/>
      <c r="ARG28" s="108"/>
      <c r="ARH28" s="108"/>
      <c r="ARI28" s="108"/>
      <c r="ARJ28" s="108"/>
      <c r="ARK28" s="108"/>
      <c r="ARL28" s="108"/>
      <c r="ARM28" s="108"/>
      <c r="ARN28" s="108"/>
      <c r="ARO28" s="108"/>
      <c r="ARP28" s="108"/>
      <c r="ARQ28" s="108"/>
      <c r="ARR28" s="108"/>
      <c r="ARS28" s="108"/>
      <c r="ART28" s="108"/>
      <c r="ARU28" s="108"/>
      <c r="ARV28" s="108"/>
      <c r="ARW28" s="108"/>
      <c r="ARX28" s="108"/>
      <c r="ARY28" s="108"/>
      <c r="ARZ28" s="108"/>
      <c r="ASA28" s="108"/>
      <c r="ASB28" s="108"/>
      <c r="ASC28" s="108"/>
      <c r="ASD28" s="108"/>
      <c r="ASE28" s="108"/>
      <c r="ASF28" s="108"/>
      <c r="ASG28" s="108"/>
      <c r="ASH28" s="109"/>
      <c r="ASI28" s="109"/>
      <c r="ASJ28" s="109"/>
      <c r="ASK28" s="109"/>
      <c r="ASL28" s="109"/>
      <c r="ASM28" s="109"/>
      <c r="ASN28" s="109"/>
      <c r="ASO28" s="109"/>
      <c r="ASP28" s="109"/>
      <c r="ASQ28" s="109"/>
      <c r="ASR28" s="109"/>
      <c r="ASS28" s="109"/>
      <c r="AST28" s="109"/>
      <c r="ASU28" s="109"/>
      <c r="ASV28" s="109"/>
      <c r="ASW28" s="109"/>
      <c r="ASX28" s="109"/>
      <c r="ASY28" s="109"/>
      <c r="ASZ28" s="109"/>
      <c r="ATA28" s="109"/>
      <c r="ATB28" s="109"/>
      <c r="ATC28" s="109"/>
      <c r="ATD28" s="109"/>
      <c r="ATE28" s="109"/>
      <c r="ATF28" s="109"/>
      <c r="ATG28" s="109"/>
      <c r="ATH28" s="109"/>
      <c r="ATI28" s="109"/>
      <c r="ATJ28" s="109"/>
      <c r="ATK28" s="109"/>
      <c r="ATL28" s="109"/>
      <c r="ATM28" s="109"/>
      <c r="ATN28" s="109"/>
      <c r="ATO28" s="109"/>
      <c r="ATP28" s="109"/>
      <c r="ATQ28" s="109"/>
      <c r="ATR28" s="109"/>
      <c r="ATS28" s="109"/>
      <c r="ATT28" s="109"/>
      <c r="ATU28" s="109"/>
      <c r="ATV28" s="109"/>
      <c r="ATW28" s="109"/>
      <c r="ATX28" s="109"/>
      <c r="ATY28" s="109"/>
      <c r="ATZ28" s="109"/>
      <c r="AUA28" s="109"/>
      <c r="AUB28" s="109"/>
      <c r="AUC28" s="109"/>
      <c r="AUD28" s="109"/>
      <c r="AUE28" s="109"/>
      <c r="AUF28" s="109"/>
      <c r="AUG28" s="109"/>
      <c r="AUH28" s="109"/>
      <c r="AUI28" s="109"/>
      <c r="AUJ28" s="109"/>
      <c r="AUK28" s="109"/>
      <c r="AUL28" s="109"/>
      <c r="AUM28" s="109"/>
      <c r="AUN28" s="109"/>
      <c r="AUO28" s="109"/>
      <c r="AUP28" s="109"/>
      <c r="AUQ28" s="109"/>
      <c r="AUR28" s="109"/>
      <c r="AUS28" s="109"/>
      <c r="AUT28" s="109"/>
      <c r="AUU28" s="108"/>
      <c r="AUV28" s="108"/>
      <c r="AUW28" s="108"/>
      <c r="AUX28" s="108"/>
      <c r="AUY28" s="108"/>
      <c r="AUZ28" s="108"/>
      <c r="AVA28" s="108"/>
      <c r="AVB28" s="108"/>
      <c r="AVC28" s="108"/>
      <c r="AVD28" s="108"/>
      <c r="AVE28" s="108"/>
      <c r="AVF28" s="108"/>
      <c r="AVG28" s="108"/>
      <c r="AVH28" s="108"/>
      <c r="AVI28" s="108"/>
      <c r="AVJ28" s="108"/>
      <c r="AVK28" s="108"/>
      <c r="AVL28" s="108"/>
      <c r="AVM28" s="108"/>
      <c r="AVN28" s="108"/>
      <c r="AVO28" s="108"/>
      <c r="AVP28" s="108"/>
      <c r="AVQ28" s="108"/>
      <c r="AVR28" s="108"/>
      <c r="AVS28" s="108"/>
      <c r="AVT28" s="108"/>
      <c r="AVU28" s="108"/>
      <c r="AVV28" s="108"/>
      <c r="AVW28" s="108"/>
      <c r="AVX28" s="108"/>
      <c r="AVY28" s="108"/>
      <c r="AVZ28" s="108"/>
      <c r="AWA28" s="108"/>
      <c r="AWB28" s="108"/>
      <c r="AWC28" s="108"/>
      <c r="AWD28" s="108"/>
      <c r="AWE28" s="108"/>
      <c r="AWF28" s="108"/>
      <c r="AWG28" s="108"/>
      <c r="AWH28" s="108"/>
      <c r="AWI28" s="108"/>
      <c r="AWJ28" s="108"/>
      <c r="AWK28" s="108"/>
      <c r="AWL28" s="108"/>
      <c r="AWM28" s="108"/>
      <c r="AWN28" s="108"/>
      <c r="AWO28" s="108"/>
      <c r="AWP28" s="108"/>
      <c r="AWQ28" s="108"/>
      <c r="AWR28" s="108"/>
      <c r="AWS28" s="108"/>
      <c r="AWT28" s="108"/>
      <c r="AWU28" s="108"/>
      <c r="AWV28" s="108"/>
      <c r="AWW28" s="108"/>
      <c r="AWX28" s="108"/>
      <c r="AWY28" s="108"/>
      <c r="AWZ28" s="108"/>
      <c r="AXA28" s="108"/>
      <c r="AXB28" s="108"/>
      <c r="AXC28" s="108"/>
      <c r="AXD28" s="108"/>
      <c r="AXE28" s="108"/>
      <c r="AXF28" s="108"/>
      <c r="AXG28" s="108"/>
      <c r="AXH28" s="108"/>
      <c r="AXI28" s="108"/>
      <c r="AXJ28" s="108"/>
      <c r="AXK28" s="111"/>
      <c r="AXL28" s="111"/>
      <c r="AXM28" s="111"/>
      <c r="AXN28" s="111"/>
      <c r="AXO28" s="111"/>
      <c r="AXP28" s="111"/>
      <c r="AXQ28" s="111"/>
      <c r="AXR28" s="111"/>
      <c r="AXS28" s="111"/>
      <c r="AXT28" s="111"/>
      <c r="AXU28" s="111"/>
      <c r="AXV28" s="111"/>
      <c r="AXW28" s="111"/>
      <c r="AXX28" s="111"/>
      <c r="AXY28" s="111"/>
      <c r="AXZ28" s="111"/>
      <c r="AYA28" s="111"/>
      <c r="AYB28" s="111"/>
      <c r="AYC28" s="111"/>
      <c r="AYD28" s="111"/>
      <c r="AYE28" s="111"/>
      <c r="AYF28" s="111"/>
      <c r="AYG28" s="111"/>
      <c r="AYH28" s="111"/>
      <c r="AYI28" s="111"/>
      <c r="AYJ28" s="111"/>
      <c r="AYK28" s="111"/>
      <c r="AYL28" s="111"/>
      <c r="AYM28" s="111"/>
      <c r="AYN28" s="111"/>
      <c r="AYO28" s="111"/>
      <c r="AYP28" s="111"/>
      <c r="AYQ28" s="111"/>
      <c r="AYR28" s="111"/>
      <c r="AYS28" s="111"/>
      <c r="AYT28" s="111"/>
      <c r="AYU28" s="111"/>
      <c r="AYV28" s="111"/>
      <c r="AYW28" s="111"/>
      <c r="AYX28" s="111"/>
      <c r="AYY28" s="111"/>
      <c r="AYZ28" s="111"/>
      <c r="AZA28" s="111"/>
      <c r="AZB28" s="111"/>
      <c r="AZC28" s="111"/>
      <c r="AZD28" s="111"/>
      <c r="AZE28" s="111"/>
      <c r="AZF28" s="111"/>
      <c r="AZG28" s="111"/>
      <c r="AZH28" s="111"/>
      <c r="AZI28" s="111"/>
      <c r="AZJ28" s="111"/>
      <c r="AZK28" s="111"/>
      <c r="AZL28" s="111"/>
      <c r="AZM28" s="111"/>
      <c r="AZN28" s="111"/>
      <c r="AZO28" s="111"/>
      <c r="AZP28" s="111"/>
      <c r="AZQ28" s="111"/>
      <c r="AZR28" s="111"/>
      <c r="AZS28" s="111"/>
      <c r="AZT28" s="111"/>
      <c r="AZU28" s="111"/>
      <c r="AZV28" s="111"/>
      <c r="AZW28" s="111"/>
      <c r="AZX28" s="108"/>
      <c r="AZY28" s="108"/>
      <c r="AZZ28" s="108"/>
      <c r="BAA28" s="108"/>
      <c r="BAB28" s="108"/>
      <c r="BAC28" s="108"/>
      <c r="BAD28" s="108"/>
      <c r="BAE28" s="108"/>
      <c r="BAF28" s="108"/>
      <c r="BAG28" s="108"/>
      <c r="BAH28" s="108"/>
      <c r="BAI28" s="108"/>
      <c r="BAJ28" s="108"/>
      <c r="BAK28" s="108"/>
      <c r="BAL28" s="108"/>
      <c r="BAM28" s="108"/>
      <c r="BAN28" s="108"/>
      <c r="BAO28" s="108"/>
      <c r="BAP28" s="108"/>
      <c r="BAQ28" s="108"/>
      <c r="BAR28" s="108"/>
      <c r="BAS28" s="108"/>
      <c r="BAT28" s="108"/>
      <c r="BAU28" s="108"/>
      <c r="BAV28" s="108"/>
      <c r="BAW28" s="108"/>
      <c r="BAX28" s="108"/>
      <c r="BAY28" s="108"/>
      <c r="BAZ28" s="108"/>
      <c r="BBA28" s="108"/>
      <c r="BBB28" s="108"/>
      <c r="BBC28" s="108"/>
      <c r="BBD28" s="108"/>
      <c r="BBE28" s="108"/>
      <c r="BBF28" s="108"/>
      <c r="BBG28" s="108"/>
      <c r="BBH28" s="108"/>
      <c r="BBI28" s="108"/>
      <c r="BBJ28" s="108"/>
      <c r="BBK28" s="108"/>
      <c r="BBL28" s="108"/>
      <c r="BBM28" s="108"/>
      <c r="BBN28" s="108"/>
      <c r="BBO28" s="108"/>
      <c r="BBP28" s="108"/>
      <c r="BBQ28" s="108"/>
      <c r="BBR28" s="108"/>
      <c r="BBS28" s="108"/>
      <c r="BBT28" s="108"/>
      <c r="BBU28" s="108"/>
      <c r="BBV28" s="108"/>
      <c r="BBW28" s="108"/>
      <c r="BBX28" s="108"/>
      <c r="BBY28" s="108"/>
      <c r="BBZ28" s="108"/>
      <c r="BCA28" s="108"/>
      <c r="BCB28" s="108"/>
      <c r="BCC28" s="108"/>
      <c r="BCD28" s="108"/>
      <c r="BCE28" s="108"/>
      <c r="BCF28" s="108"/>
      <c r="BCG28" s="108"/>
      <c r="BCH28" s="108"/>
      <c r="BCI28" s="108"/>
      <c r="BCJ28" s="108"/>
      <c r="BCK28" s="108"/>
      <c r="BCL28" s="108"/>
      <c r="BCM28" s="108"/>
      <c r="BCN28" s="108"/>
      <c r="BCO28" s="108"/>
      <c r="BCP28" s="108"/>
      <c r="BCQ28" s="108"/>
      <c r="BCR28" s="108"/>
      <c r="BCS28" s="108"/>
      <c r="BCT28" s="108"/>
      <c r="BCU28" s="108"/>
      <c r="BCV28" s="108"/>
      <c r="BCW28" s="108"/>
      <c r="BCX28" s="108"/>
      <c r="BCY28" s="108"/>
      <c r="BCZ28" s="108"/>
      <c r="BDA28" s="108"/>
      <c r="BDB28" s="108"/>
      <c r="BDC28" s="108"/>
      <c r="BDD28" s="108"/>
      <c r="BDE28" s="108"/>
      <c r="BDF28" s="108"/>
      <c r="BDG28" s="108"/>
      <c r="BDH28" s="108"/>
      <c r="BDI28" s="108"/>
      <c r="BDJ28" s="108"/>
      <c r="BDK28" s="108"/>
      <c r="BDL28" s="108"/>
      <c r="BDM28" s="108"/>
      <c r="BDN28" s="108"/>
      <c r="BDO28" s="108"/>
      <c r="BDP28" s="108"/>
      <c r="BDQ28" s="108"/>
      <c r="BDR28" s="108"/>
      <c r="BDS28" s="108"/>
      <c r="BDT28" s="108"/>
      <c r="BDU28" s="108"/>
      <c r="BDV28" s="108"/>
      <c r="BDW28" s="108"/>
      <c r="BDX28" s="108"/>
      <c r="BDY28" s="108"/>
      <c r="BDZ28" s="108"/>
      <c r="BEA28" s="108"/>
      <c r="BEB28" s="108"/>
      <c r="BEC28" s="108"/>
      <c r="BED28" s="108"/>
      <c r="BEE28" s="108"/>
      <c r="BEF28" s="108"/>
      <c r="BEG28" s="108"/>
      <c r="BEH28" s="108"/>
      <c r="BEI28" s="108"/>
      <c r="BEJ28" s="108"/>
      <c r="BEK28" s="108"/>
      <c r="BEL28" s="108"/>
      <c r="BEM28" s="108"/>
      <c r="BEN28" s="108"/>
      <c r="BEO28" s="108"/>
      <c r="BEP28" s="108"/>
      <c r="BEQ28" s="108"/>
      <c r="BER28" s="108"/>
      <c r="BES28" s="108"/>
      <c r="BET28" s="108"/>
      <c r="BEU28" s="108"/>
      <c r="BEV28" s="108"/>
      <c r="BEW28" s="108"/>
      <c r="BEX28" s="107"/>
      <c r="BEY28" s="107"/>
      <c r="BEZ28" s="107"/>
      <c r="BFA28" s="107"/>
      <c r="BFB28" s="107"/>
      <c r="BFC28" s="107"/>
      <c r="BFD28" s="107"/>
      <c r="BFE28" s="107"/>
      <c r="BFF28" s="107"/>
      <c r="BFG28" s="107"/>
      <c r="BFH28" s="107"/>
      <c r="BFI28" s="107"/>
      <c r="BFJ28" s="107"/>
      <c r="BFK28" s="107"/>
      <c r="BFL28" s="107"/>
      <c r="BFM28" s="107"/>
      <c r="BFN28" s="107"/>
      <c r="BFO28" s="107"/>
      <c r="BFP28" s="107"/>
      <c r="BFQ28" s="107"/>
      <c r="BFR28" s="107"/>
      <c r="BFS28" s="107"/>
      <c r="BFT28" s="107"/>
      <c r="BFU28" s="107"/>
      <c r="BFV28" s="107"/>
      <c r="BFW28" s="107"/>
      <c r="BFX28" s="107"/>
      <c r="BFY28" s="107"/>
      <c r="BFZ28" s="107"/>
      <c r="BGA28" s="107"/>
      <c r="BGB28" s="107"/>
      <c r="BGC28" s="107"/>
      <c r="BGD28" s="107"/>
      <c r="BGE28" s="107"/>
      <c r="BGF28" s="107"/>
      <c r="BGG28" s="107"/>
      <c r="BGH28" s="107"/>
      <c r="BGI28" s="107"/>
      <c r="BGJ28" s="107"/>
      <c r="BGK28" s="107"/>
      <c r="BGL28" s="107"/>
      <c r="BGM28" s="107"/>
      <c r="BGN28" s="107"/>
      <c r="BGO28" s="107"/>
      <c r="BGP28" s="107"/>
      <c r="BGQ28" s="107"/>
      <c r="BGR28" s="107"/>
      <c r="BGS28" s="107"/>
      <c r="BGT28" s="107"/>
      <c r="BGU28" s="107"/>
      <c r="BGV28" s="107"/>
      <c r="BGW28" s="107"/>
      <c r="BGX28" s="107"/>
      <c r="BGY28" s="107"/>
      <c r="BGZ28" s="107"/>
      <c r="BHA28" s="107"/>
      <c r="BHB28" s="107"/>
      <c r="BHC28" s="107"/>
      <c r="BHD28" s="107"/>
      <c r="BHE28" s="107"/>
      <c r="BHF28" s="107"/>
      <c r="BHG28" s="107"/>
      <c r="BHH28" s="107"/>
      <c r="BHI28" s="107"/>
      <c r="BHJ28" s="107"/>
      <c r="BHK28" s="107"/>
      <c r="BHL28" s="107"/>
      <c r="BHM28" s="107"/>
      <c r="BHN28" s="111"/>
      <c r="BHO28" s="111"/>
      <c r="BHP28" s="111"/>
      <c r="BHQ28" s="111"/>
      <c r="BHR28" s="111"/>
      <c r="BHS28" s="111"/>
      <c r="BHT28" s="111"/>
      <c r="BHU28" s="111"/>
      <c r="BHV28" s="111"/>
      <c r="BHW28" s="111"/>
      <c r="BHX28" s="111"/>
      <c r="BHY28" s="111"/>
      <c r="BHZ28" s="111"/>
      <c r="BIA28" s="111"/>
      <c r="BIB28" s="111"/>
      <c r="BIC28" s="111"/>
      <c r="BID28" s="111"/>
      <c r="BIE28" s="111"/>
      <c r="BIF28" s="111"/>
      <c r="BIG28" s="111"/>
      <c r="BIH28" s="111"/>
      <c r="BII28" s="111"/>
      <c r="BIJ28" s="111"/>
      <c r="BIK28" s="111"/>
      <c r="BIL28" s="111"/>
      <c r="BIM28" s="111"/>
      <c r="BIN28" s="111"/>
      <c r="BIO28" s="111"/>
      <c r="BIP28" s="111"/>
      <c r="BIQ28" s="111"/>
      <c r="BIR28" s="111"/>
      <c r="BIS28" s="111"/>
      <c r="BIT28" s="111"/>
      <c r="BIU28" s="111"/>
      <c r="BIV28" s="111"/>
      <c r="BIW28" s="111"/>
      <c r="BIX28" s="111"/>
      <c r="BIY28" s="111"/>
      <c r="BIZ28" s="111"/>
      <c r="BJA28" s="111"/>
      <c r="BJB28" s="111"/>
      <c r="BJC28" s="111"/>
      <c r="BJD28" s="111"/>
      <c r="BJE28" s="111"/>
      <c r="BJF28" s="111"/>
      <c r="BJG28" s="111"/>
      <c r="BJH28" s="111"/>
      <c r="BJI28" s="111"/>
      <c r="BJJ28" s="111"/>
      <c r="BJK28" s="111"/>
      <c r="BJL28" s="111"/>
      <c r="BJM28" s="111"/>
      <c r="BJN28" s="111"/>
      <c r="BJO28" s="111"/>
      <c r="BJP28" s="111"/>
      <c r="BJQ28" s="111"/>
      <c r="BJR28" s="111"/>
      <c r="BJS28" s="111"/>
      <c r="BJT28" s="111"/>
      <c r="BJU28" s="111"/>
      <c r="BJV28" s="111"/>
      <c r="BJW28" s="111"/>
      <c r="BJX28" s="111"/>
      <c r="BJY28" s="111"/>
      <c r="BJZ28" s="111"/>
      <c r="BKA28" s="111"/>
      <c r="BKB28" s="111"/>
      <c r="BKC28" s="111"/>
      <c r="BKD28" s="111"/>
      <c r="BKE28" s="111"/>
      <c r="BKF28" s="111"/>
      <c r="BKG28" s="111"/>
      <c r="BKH28" s="111"/>
      <c r="BKI28" s="111"/>
      <c r="BKJ28" s="111"/>
      <c r="BKK28" s="111"/>
      <c r="BKL28" s="111"/>
      <c r="BKM28" s="111"/>
      <c r="BKN28" s="111"/>
      <c r="BKO28" s="111"/>
      <c r="BKP28" s="111"/>
      <c r="BKQ28" s="111"/>
      <c r="BKR28" s="111"/>
      <c r="BKS28" s="111"/>
      <c r="BKT28" s="111"/>
      <c r="BKU28" s="111"/>
      <c r="BKV28" s="111"/>
      <c r="BKW28" s="111"/>
      <c r="BKX28" s="111"/>
      <c r="BKY28" s="111"/>
      <c r="BKZ28" s="111"/>
      <c r="BLA28" s="111"/>
      <c r="BLB28" s="111"/>
      <c r="BLC28" s="111"/>
      <c r="BLD28" s="111"/>
      <c r="BLE28" s="111"/>
      <c r="BLF28" s="111"/>
      <c r="BLG28" s="111"/>
      <c r="BLH28" s="111"/>
      <c r="BLI28" s="111"/>
      <c r="BLJ28" s="111"/>
      <c r="BLK28" s="111"/>
      <c r="BLL28" s="111"/>
      <c r="BLM28" s="111"/>
      <c r="BLN28" s="111"/>
      <c r="BLO28" s="111"/>
      <c r="BLP28" s="111"/>
      <c r="BLQ28" s="111"/>
      <c r="BLR28" s="111"/>
      <c r="BLS28" s="111"/>
      <c r="BLT28" s="111"/>
      <c r="BLU28" s="111"/>
      <c r="BLV28" s="111"/>
      <c r="BLW28" s="111"/>
      <c r="BLX28" s="111"/>
      <c r="BLY28" s="111"/>
      <c r="BLZ28" s="111"/>
      <c r="BMA28" s="111"/>
      <c r="BMB28" s="111"/>
      <c r="BMC28" s="111"/>
      <c r="BMD28" s="111"/>
      <c r="BME28" s="111"/>
      <c r="BMF28" s="111"/>
      <c r="BMG28" s="111"/>
      <c r="BMH28" s="111"/>
      <c r="BMI28" s="111"/>
      <c r="BMJ28" s="111"/>
      <c r="BMK28" s="111"/>
      <c r="BML28" s="111"/>
      <c r="BMM28" s="111"/>
      <c r="BMN28" s="111"/>
      <c r="BMO28" s="111"/>
      <c r="BMP28" s="111"/>
      <c r="BMQ28" s="111"/>
      <c r="BMR28" s="111"/>
      <c r="BMS28" s="111"/>
      <c r="BMT28" s="108"/>
      <c r="BMU28" s="108"/>
      <c r="BMV28" s="108"/>
      <c r="BMW28" s="108"/>
      <c r="BMX28" s="108"/>
      <c r="BMY28" s="108"/>
      <c r="BMZ28" s="108"/>
      <c r="BNA28" s="108"/>
      <c r="BNB28" s="108"/>
      <c r="BNC28" s="108"/>
      <c r="BND28" s="108"/>
      <c r="BNE28" s="108"/>
      <c r="BNF28" s="108"/>
      <c r="BNG28" s="108"/>
      <c r="BNH28" s="108"/>
      <c r="BNI28" s="108"/>
      <c r="BNJ28" s="108"/>
      <c r="BNK28" s="108"/>
      <c r="BNL28" s="108"/>
      <c r="BNM28" s="108"/>
      <c r="BNN28" s="108"/>
      <c r="BNO28" s="108"/>
      <c r="BNP28" s="108"/>
      <c r="BNQ28" s="108"/>
      <c r="BNR28" s="108"/>
      <c r="BNS28" s="108"/>
      <c r="BNT28" s="108"/>
      <c r="BNU28" s="108"/>
      <c r="BNV28" s="108"/>
      <c r="BNW28" s="108"/>
      <c r="BNX28" s="108"/>
      <c r="BNY28" s="108"/>
      <c r="BNZ28" s="108"/>
      <c r="BOA28" s="108"/>
      <c r="BOB28" s="108"/>
      <c r="BOC28" s="108"/>
      <c r="BOD28" s="108"/>
      <c r="BOE28" s="108"/>
      <c r="BOF28" s="108"/>
      <c r="BOG28" s="108"/>
      <c r="BOH28" s="108"/>
      <c r="BOI28" s="108"/>
      <c r="BOJ28" s="108"/>
      <c r="BOK28" s="108"/>
      <c r="BOL28" s="108"/>
      <c r="BOM28" s="108"/>
      <c r="BON28" s="108"/>
      <c r="BOO28" s="108"/>
      <c r="BOP28" s="108"/>
      <c r="BOQ28" s="108"/>
      <c r="BOR28" s="108"/>
      <c r="BOS28" s="108"/>
      <c r="BOT28" s="108"/>
      <c r="BOU28" s="108"/>
      <c r="BOV28" s="108"/>
      <c r="BOW28" s="108"/>
      <c r="BOX28" s="108"/>
      <c r="BOY28" s="108"/>
      <c r="BOZ28" s="108"/>
      <c r="BPA28" s="108"/>
      <c r="BPB28" s="108"/>
      <c r="BPC28" s="108"/>
      <c r="BPD28" s="108"/>
      <c r="BPE28" s="108"/>
      <c r="BPF28" s="108"/>
      <c r="BPG28" s="108"/>
      <c r="BPH28" s="108"/>
      <c r="BPI28" s="108"/>
      <c r="BPJ28" s="129"/>
      <c r="BPK28" s="129"/>
      <c r="BPL28" s="129"/>
      <c r="BPM28" s="129"/>
      <c r="BPN28" s="129"/>
      <c r="BPO28" s="129"/>
      <c r="BPP28" s="129"/>
      <c r="BPQ28" s="129"/>
      <c r="BPR28" s="129"/>
      <c r="BPS28" s="129"/>
      <c r="BPT28" s="129"/>
      <c r="BPU28" s="129"/>
      <c r="BPV28" s="129"/>
      <c r="BPW28" s="129"/>
      <c r="BPX28" s="129"/>
      <c r="BPY28" s="129"/>
      <c r="BPZ28" s="129"/>
      <c r="BQA28" s="129"/>
      <c r="BQB28" s="129"/>
      <c r="BQC28" s="129"/>
      <c r="BQD28" s="129"/>
      <c r="BQE28" s="129"/>
      <c r="BQF28" s="129"/>
      <c r="BQG28" s="129"/>
      <c r="BQH28" s="129"/>
      <c r="BQI28" s="129"/>
      <c r="BQJ28" s="129"/>
      <c r="BQK28" s="129"/>
      <c r="BQL28" s="129"/>
      <c r="BQM28" s="129"/>
      <c r="BQN28" s="129"/>
      <c r="BQO28" s="129"/>
      <c r="BQP28" s="129"/>
      <c r="BQQ28" s="129"/>
      <c r="BQR28" s="129"/>
      <c r="BQS28" s="129"/>
      <c r="BQT28" s="129"/>
      <c r="BQU28" s="129"/>
      <c r="BQV28" s="129"/>
      <c r="BQW28" s="129"/>
      <c r="BQX28" s="129"/>
      <c r="BQY28" s="129"/>
      <c r="BQZ28" s="129"/>
      <c r="BRA28" s="129"/>
      <c r="BRB28" s="129"/>
      <c r="BRC28" s="129"/>
      <c r="BRD28" s="129"/>
      <c r="BRE28" s="129"/>
      <c r="BRF28" s="129"/>
      <c r="BRG28" s="129"/>
      <c r="BRH28" s="129"/>
      <c r="BRI28" s="129"/>
      <c r="BRJ28" s="129"/>
      <c r="BRK28" s="129"/>
      <c r="BRL28" s="129"/>
      <c r="BRM28" s="129"/>
      <c r="BRN28" s="129"/>
      <c r="BRO28" s="129"/>
      <c r="BRP28" s="129"/>
      <c r="BRQ28" s="129"/>
      <c r="BRR28" s="129"/>
      <c r="BRS28" s="129"/>
      <c r="BRT28" s="129"/>
      <c r="BRU28" s="129"/>
      <c r="BRV28" s="129"/>
      <c r="BRW28" s="129"/>
      <c r="BRX28" s="129"/>
      <c r="BRY28" s="129"/>
      <c r="BRZ28" s="129"/>
      <c r="BSA28" s="129"/>
      <c r="BSB28" s="129"/>
      <c r="BSC28" s="129"/>
      <c r="BSD28" s="129"/>
      <c r="BSE28" s="129"/>
      <c r="BSF28" s="129"/>
      <c r="BSG28" s="129"/>
      <c r="BSH28" s="129"/>
      <c r="BSI28" s="129"/>
      <c r="BSJ28" s="129"/>
      <c r="BSK28" s="129"/>
      <c r="BSL28" s="129"/>
      <c r="BSM28" s="129"/>
      <c r="BSN28" s="129"/>
      <c r="BSO28" s="129"/>
      <c r="BSP28" s="129"/>
      <c r="BSQ28" s="129"/>
      <c r="BSR28" s="129"/>
      <c r="BSS28" s="129"/>
      <c r="BST28" s="129"/>
      <c r="BSU28" s="129"/>
      <c r="BSV28" s="129"/>
      <c r="BSW28" s="129"/>
      <c r="BSX28" s="129"/>
      <c r="BSY28" s="129"/>
      <c r="BSZ28" s="129"/>
      <c r="BTA28" s="129"/>
      <c r="BTB28" s="129"/>
      <c r="BTC28" s="129"/>
      <c r="BTD28" s="129"/>
      <c r="BTE28" s="129"/>
      <c r="BTF28" s="129"/>
      <c r="BTG28" s="129"/>
      <c r="BTH28" s="129"/>
      <c r="BTI28" s="129"/>
      <c r="BTJ28" s="129"/>
      <c r="BTK28" s="129"/>
      <c r="BTL28" s="129"/>
      <c r="BTM28" s="129"/>
      <c r="BTN28" s="129"/>
      <c r="BTO28" s="129"/>
      <c r="BTP28" s="129"/>
      <c r="BTQ28" s="129"/>
      <c r="BTR28" s="129"/>
      <c r="BTS28" s="129"/>
      <c r="BTT28" s="129"/>
      <c r="BTU28" s="129"/>
      <c r="BTV28" s="129"/>
      <c r="BTW28" s="129"/>
      <c r="BTX28" s="129"/>
      <c r="BTY28" s="129"/>
      <c r="BTZ28" s="129"/>
      <c r="BUA28" s="129"/>
      <c r="BUB28" s="129"/>
      <c r="BUC28" s="129"/>
      <c r="BUD28" s="129"/>
      <c r="BUE28" s="129"/>
      <c r="BUF28" s="129"/>
      <c r="BUG28" s="129"/>
      <c r="BUH28" s="129"/>
      <c r="BUI28" s="129"/>
      <c r="BUJ28" s="129"/>
      <c r="BUK28" s="129"/>
      <c r="BUL28" s="129"/>
      <c r="BUM28" s="129"/>
      <c r="BUN28" s="129"/>
      <c r="BUO28" s="129"/>
      <c r="BUP28" s="107"/>
      <c r="BUQ28" s="107"/>
      <c r="BUR28" s="107"/>
      <c r="BUS28" s="107"/>
      <c r="BUT28" s="107"/>
      <c r="BUU28" s="107"/>
      <c r="BUV28" s="107"/>
      <c r="BUW28" s="107"/>
      <c r="BUX28" s="107"/>
      <c r="BUY28" s="107"/>
      <c r="BUZ28" s="107"/>
      <c r="BVA28" s="107"/>
      <c r="BVB28" s="107"/>
      <c r="BVC28" s="107"/>
      <c r="BVD28" s="107"/>
      <c r="BVE28" s="107"/>
      <c r="BVF28" s="107"/>
      <c r="BVG28" s="107"/>
      <c r="BVH28" s="107"/>
      <c r="BVI28" s="107"/>
      <c r="BVJ28" s="107"/>
      <c r="BVK28" s="107"/>
      <c r="BVL28" s="107"/>
      <c r="BVM28" s="107"/>
      <c r="BVN28" s="107"/>
      <c r="BVO28" s="107"/>
      <c r="BVP28" s="107"/>
      <c r="BVQ28" s="107"/>
      <c r="BVR28" s="107"/>
      <c r="BVS28" s="107"/>
      <c r="BVT28" s="107"/>
      <c r="BVU28" s="107"/>
      <c r="BVV28" s="107"/>
      <c r="BVW28" s="107"/>
      <c r="BVX28" s="107"/>
      <c r="BVY28" s="107"/>
      <c r="BVZ28" s="107"/>
      <c r="BWA28" s="107"/>
      <c r="BWB28" s="107"/>
      <c r="BWC28" s="107"/>
      <c r="BWD28" s="107"/>
      <c r="BWE28" s="107"/>
      <c r="BWF28" s="107"/>
      <c r="BWG28" s="107"/>
      <c r="BWH28" s="107"/>
      <c r="BWI28" s="107"/>
      <c r="BWJ28" s="107"/>
      <c r="BWK28" s="107"/>
      <c r="BWL28" s="107"/>
      <c r="BWM28" s="107"/>
      <c r="BWN28" s="107"/>
      <c r="BWO28" s="107"/>
      <c r="BWP28" s="107"/>
      <c r="BWQ28" s="107"/>
      <c r="BWR28" s="107"/>
      <c r="BWS28" s="107"/>
      <c r="BWT28" s="107"/>
      <c r="BWU28" s="107"/>
      <c r="BWV28" s="107"/>
      <c r="BWW28" s="107"/>
      <c r="BWX28" s="107"/>
      <c r="BWY28" s="107"/>
      <c r="BWZ28" s="107"/>
      <c r="BXA28" s="107"/>
      <c r="BXB28" s="107"/>
      <c r="BXC28" s="265"/>
      <c r="BXD28" s="265"/>
      <c r="BXE28" s="265"/>
      <c r="BXF28" s="265"/>
      <c r="BXG28" s="265"/>
      <c r="BXH28" s="265"/>
      <c r="BXI28" s="265"/>
      <c r="BXJ28" s="265"/>
      <c r="BXK28" s="265"/>
      <c r="BXL28" s="265"/>
      <c r="BXM28" s="265"/>
      <c r="BXN28" s="265"/>
      <c r="BXO28" s="265"/>
      <c r="BXP28" s="265"/>
      <c r="BXQ28" s="265"/>
      <c r="BXR28" s="265"/>
      <c r="BXS28" s="265"/>
      <c r="BXT28" s="265"/>
      <c r="BXU28" s="265"/>
      <c r="BXV28" s="265"/>
      <c r="BXW28" s="265"/>
      <c r="BXX28" s="265"/>
      <c r="BXY28" s="265"/>
      <c r="BXZ28" s="265"/>
      <c r="BYA28" s="265"/>
      <c r="BYB28" s="265"/>
      <c r="BYC28" s="265"/>
      <c r="BYD28" s="265"/>
      <c r="BYE28" s="265"/>
      <c r="BYF28" s="265"/>
      <c r="BYG28" s="265"/>
      <c r="BYH28" s="265"/>
      <c r="BYI28" s="265"/>
      <c r="BYJ28" s="265"/>
      <c r="BYK28" s="265"/>
      <c r="BYL28" s="265"/>
      <c r="BYM28" s="265"/>
      <c r="BYN28" s="265"/>
      <c r="BYO28" s="265"/>
      <c r="BYP28" s="265"/>
      <c r="BYQ28" s="265"/>
      <c r="BYR28" s="265"/>
      <c r="BYS28" s="265"/>
      <c r="BYT28" s="265"/>
      <c r="BYU28" s="265"/>
      <c r="BYV28" s="265"/>
      <c r="BYW28" s="265"/>
      <c r="BYX28" s="265"/>
      <c r="BYY28" s="265"/>
      <c r="BYZ28" s="265"/>
      <c r="BZA28" s="265"/>
      <c r="BZB28" s="265"/>
      <c r="BZC28" s="265"/>
      <c r="BZD28" s="265"/>
      <c r="BZE28" s="265"/>
      <c r="BZF28" s="265"/>
      <c r="BZG28" s="265"/>
      <c r="BZH28" s="265"/>
      <c r="BZI28" s="265"/>
      <c r="BZJ28" s="265"/>
      <c r="BZK28" s="265"/>
      <c r="BZL28" s="265"/>
      <c r="BZM28" s="265"/>
      <c r="BZN28" s="265"/>
      <c r="BZO28" s="265"/>
      <c r="BZP28" s="107"/>
      <c r="BZQ28" s="107"/>
      <c r="BZR28" s="107"/>
      <c r="BZS28" s="107"/>
      <c r="BZT28" s="107"/>
      <c r="BZU28" s="107"/>
      <c r="BZV28" s="107"/>
      <c r="BZW28" s="107"/>
      <c r="BZX28" s="107"/>
      <c r="BZY28" s="107"/>
      <c r="BZZ28" s="107"/>
      <c r="CAA28" s="107"/>
      <c r="CAB28" s="107"/>
      <c r="CAC28" s="107"/>
      <c r="CAD28" s="107"/>
      <c r="CAE28" s="107"/>
      <c r="CAF28" s="107"/>
      <c r="CAG28" s="107"/>
      <c r="CAH28" s="107"/>
      <c r="CAI28" s="107"/>
      <c r="CAJ28" s="107"/>
      <c r="CAK28" s="107"/>
      <c r="CAL28" s="107"/>
      <c r="CAM28" s="107"/>
      <c r="CAN28" s="107"/>
      <c r="CAO28" s="107"/>
      <c r="CAP28" s="107"/>
      <c r="CAQ28" s="107"/>
      <c r="CAR28" s="107"/>
      <c r="CAS28" s="107"/>
      <c r="CAT28" s="107"/>
      <c r="CAU28" s="107"/>
      <c r="CAV28" s="107"/>
      <c r="CAW28" s="107"/>
      <c r="CAX28" s="107"/>
      <c r="CAY28" s="107"/>
      <c r="CAZ28" s="107"/>
      <c r="CBA28" s="107"/>
      <c r="CBB28" s="107"/>
      <c r="CBC28" s="107"/>
      <c r="CBD28" s="107"/>
      <c r="CBE28" s="107"/>
      <c r="CBF28" s="107"/>
      <c r="CBG28" s="107"/>
      <c r="CBH28" s="107"/>
      <c r="CBI28" s="107"/>
      <c r="CBJ28" s="107"/>
      <c r="CBK28" s="107"/>
      <c r="CBL28" s="107"/>
      <c r="CBM28" s="107"/>
      <c r="CBN28" s="107"/>
      <c r="CBO28" s="107"/>
      <c r="CBP28" s="107"/>
      <c r="CBQ28" s="107"/>
      <c r="CBR28" s="107"/>
      <c r="CBS28" s="107"/>
      <c r="CBT28" s="107"/>
      <c r="CBU28" s="107"/>
      <c r="CBV28" s="107"/>
      <c r="CBW28" s="107"/>
      <c r="CBX28" s="107"/>
      <c r="CBY28" s="107"/>
      <c r="CBZ28" s="107"/>
      <c r="CCA28" s="107"/>
      <c r="CCB28" s="107"/>
      <c r="CCC28" s="107"/>
      <c r="CCD28" s="107"/>
      <c r="CCE28" s="107"/>
      <c r="CCF28" s="107"/>
      <c r="CCG28" s="107"/>
      <c r="CCH28" s="107"/>
      <c r="CCI28" s="107"/>
      <c r="CCJ28" s="107"/>
      <c r="CCK28" s="107"/>
      <c r="CCL28" s="107"/>
      <c r="CCM28" s="107"/>
      <c r="CCN28" s="107"/>
      <c r="CCO28" s="107"/>
      <c r="CCP28" s="107"/>
      <c r="CCQ28" s="107"/>
      <c r="CCR28" s="107"/>
      <c r="CCS28" s="107"/>
      <c r="CCT28" s="107"/>
      <c r="CCU28" s="107"/>
      <c r="CCV28" s="107"/>
      <c r="CCW28" s="107"/>
      <c r="CCX28" s="107"/>
      <c r="CCY28" s="107"/>
      <c r="CCZ28" s="107"/>
      <c r="CDA28" s="107"/>
      <c r="CDB28" s="107"/>
      <c r="CDC28" s="107"/>
      <c r="CDD28" s="107"/>
      <c r="CDE28" s="107"/>
      <c r="CDF28" s="107"/>
      <c r="CDG28" s="107"/>
      <c r="CDH28" s="107"/>
      <c r="CDI28" s="107"/>
      <c r="CDJ28" s="107"/>
      <c r="CDK28" s="107"/>
      <c r="CDL28" s="107"/>
      <c r="CDM28" s="107"/>
      <c r="CDN28" s="107"/>
      <c r="CDO28" s="107"/>
      <c r="CDP28" s="107"/>
      <c r="CDQ28" s="107"/>
      <c r="CDR28" s="107"/>
      <c r="CDS28" s="107"/>
      <c r="CDT28" s="107"/>
      <c r="CDU28" s="107"/>
      <c r="CDV28" s="107"/>
      <c r="CDW28" s="107"/>
      <c r="CDX28" s="107"/>
      <c r="CDY28" s="107"/>
      <c r="CDZ28" s="107"/>
      <c r="CEA28" s="107"/>
      <c r="CEB28" s="107"/>
      <c r="CEC28" s="107"/>
      <c r="CED28" s="107"/>
      <c r="CEE28" s="107"/>
      <c r="CEF28" s="107"/>
      <c r="CEG28" s="107"/>
      <c r="CEH28" s="107"/>
      <c r="CEI28" s="107"/>
      <c r="CEJ28" s="107"/>
      <c r="CEK28" s="107"/>
      <c r="CEL28" s="107"/>
      <c r="CEM28" s="107"/>
      <c r="CEN28" s="107"/>
      <c r="CEO28" s="107"/>
      <c r="CEP28" s="108"/>
      <c r="CEQ28" s="108"/>
      <c r="CER28" s="108"/>
      <c r="CES28" s="108"/>
      <c r="CET28" s="108"/>
      <c r="CEU28" s="108"/>
      <c r="CEV28" s="108"/>
      <c r="CEW28" s="108"/>
      <c r="CEX28" s="108"/>
      <c r="CEY28" s="108"/>
      <c r="CEZ28" s="108"/>
      <c r="CFA28" s="108"/>
      <c r="CFB28" s="108"/>
      <c r="CFC28" s="108"/>
      <c r="CFD28" s="108"/>
      <c r="CFE28" s="108"/>
      <c r="CFF28" s="108"/>
      <c r="CFG28" s="108"/>
      <c r="CFH28" s="108"/>
      <c r="CFI28" s="108"/>
      <c r="CFJ28" s="108"/>
      <c r="CFK28" s="108"/>
      <c r="CFL28" s="108"/>
      <c r="CFM28" s="108"/>
      <c r="CFN28" s="108"/>
      <c r="CFO28" s="108"/>
      <c r="CFP28" s="108"/>
      <c r="CFQ28" s="108"/>
      <c r="CFR28" s="108"/>
      <c r="CFS28" s="108"/>
      <c r="CFT28" s="108"/>
      <c r="CFU28" s="108"/>
      <c r="CFV28" s="108"/>
      <c r="CFW28" s="108"/>
      <c r="CFX28" s="108"/>
      <c r="CFY28" s="108"/>
      <c r="CFZ28" s="108"/>
      <c r="CGA28" s="108"/>
      <c r="CGB28" s="108"/>
      <c r="CGC28" s="108"/>
      <c r="CGD28" s="108"/>
    </row>
    <row r="29" spans="1:2238" x14ac:dyDescent="0.25">
      <c r="A29" s="279"/>
      <c r="B29" s="255"/>
      <c r="C29" s="267"/>
      <c r="D29" s="267"/>
      <c r="E29" s="260"/>
      <c r="F29" s="260"/>
      <c r="G29" s="260"/>
      <c r="H29" s="261"/>
      <c r="I29" s="261"/>
      <c r="J29" s="261"/>
      <c r="K29" s="261"/>
      <c r="L29" s="261"/>
      <c r="M29" s="261"/>
      <c r="N29" s="262"/>
      <c r="O29" s="262"/>
      <c r="P29" s="262"/>
      <c r="Q29" s="260"/>
      <c r="R29" s="260"/>
      <c r="S29" s="260"/>
      <c r="T29" s="260"/>
      <c r="U29" s="260"/>
      <c r="V29" s="260"/>
      <c r="W29" s="260"/>
      <c r="X29" s="263"/>
      <c r="Y29" s="262"/>
      <c r="Z29" s="262"/>
      <c r="AA29" s="262"/>
      <c r="AB29" s="262"/>
      <c r="AC29" s="262"/>
      <c r="AD29" s="262"/>
      <c r="AE29" s="262"/>
      <c r="AF29" s="262"/>
      <c r="AG29" s="262"/>
      <c r="AH29" s="264"/>
      <c r="AI29" s="264"/>
      <c r="AJ29" s="129"/>
      <c r="AK29" s="129"/>
      <c r="AL29" s="129"/>
      <c r="AM29" s="129"/>
      <c r="AN29" s="264"/>
      <c r="AO29" s="264"/>
      <c r="AP29" s="264"/>
      <c r="AQ29" s="129"/>
      <c r="AR29" s="264"/>
      <c r="AS29" s="264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350"/>
      <c r="CX29" s="268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  <c r="HE29" s="111"/>
      <c r="HF29" s="111"/>
      <c r="HG29" s="111"/>
      <c r="HH29" s="111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11"/>
      <c r="HX29" s="111"/>
      <c r="HY29" s="111"/>
      <c r="HZ29" s="111"/>
      <c r="IA29" s="111"/>
      <c r="IB29" s="111"/>
      <c r="IC29" s="111"/>
      <c r="ID29" s="111"/>
      <c r="IE29" s="111"/>
      <c r="IF29" s="111"/>
      <c r="IG29" s="111"/>
      <c r="IH29" s="111"/>
      <c r="II29" s="111"/>
      <c r="IJ29" s="111"/>
      <c r="IK29" s="111"/>
      <c r="IL29" s="111"/>
      <c r="IM29" s="111"/>
      <c r="IN29" s="111"/>
      <c r="IO29" s="111"/>
      <c r="IP29" s="108"/>
      <c r="IQ29" s="108"/>
      <c r="IR29" s="108"/>
      <c r="IS29" s="108"/>
      <c r="IT29" s="108"/>
      <c r="IU29" s="108"/>
      <c r="IV29" s="108"/>
      <c r="IW29" s="108"/>
      <c r="IX29" s="108"/>
      <c r="IY29" s="108"/>
      <c r="IZ29" s="108"/>
      <c r="JA29" s="108"/>
      <c r="JB29" s="108"/>
      <c r="JC29" s="108"/>
      <c r="JD29" s="108"/>
      <c r="JE29" s="108"/>
      <c r="JF29" s="108"/>
      <c r="JG29" s="108"/>
      <c r="JH29" s="108"/>
      <c r="JI29" s="108"/>
      <c r="JJ29" s="108"/>
      <c r="JK29" s="108"/>
      <c r="JL29" s="108"/>
      <c r="JM29" s="108"/>
      <c r="JN29" s="108"/>
      <c r="JO29" s="108"/>
      <c r="JP29" s="108"/>
      <c r="JQ29" s="108"/>
      <c r="JR29" s="108"/>
      <c r="JS29" s="108"/>
      <c r="JT29" s="108"/>
      <c r="JU29" s="108"/>
      <c r="JV29" s="108"/>
      <c r="JW29" s="108"/>
      <c r="JX29" s="108"/>
      <c r="JY29" s="108"/>
      <c r="JZ29" s="108"/>
      <c r="KA29" s="108"/>
      <c r="KB29" s="108"/>
      <c r="KC29" s="108"/>
      <c r="KD29" s="108"/>
      <c r="KE29" s="108"/>
      <c r="KF29" s="108"/>
      <c r="KG29" s="108"/>
      <c r="KH29" s="108"/>
      <c r="KI29" s="108"/>
      <c r="KJ29" s="108"/>
      <c r="KK29" s="108"/>
      <c r="KL29" s="108"/>
      <c r="KM29" s="108"/>
      <c r="KN29" s="108"/>
      <c r="KO29" s="108"/>
      <c r="KP29" s="108"/>
      <c r="KQ29" s="108"/>
      <c r="KR29" s="108"/>
      <c r="KS29" s="108"/>
      <c r="KT29" s="108"/>
      <c r="KU29" s="108"/>
      <c r="KV29" s="108"/>
      <c r="KW29" s="108"/>
      <c r="KX29" s="108"/>
      <c r="KY29" s="108"/>
      <c r="KZ29" s="108"/>
      <c r="LA29" s="108"/>
      <c r="LB29" s="108"/>
      <c r="LC29" s="108"/>
      <c r="LD29" s="108"/>
      <c r="LE29" s="108"/>
      <c r="LF29" s="108"/>
      <c r="LG29" s="108"/>
      <c r="LH29" s="108"/>
      <c r="LI29" s="108"/>
      <c r="LJ29" s="108"/>
      <c r="LK29" s="108"/>
      <c r="LL29" s="108"/>
      <c r="LM29" s="108"/>
      <c r="LN29" s="108"/>
      <c r="LO29" s="108"/>
      <c r="LP29" s="108"/>
      <c r="LQ29" s="108"/>
      <c r="LR29" s="108"/>
      <c r="LS29" s="108"/>
      <c r="LT29" s="108"/>
      <c r="LU29" s="108"/>
      <c r="LV29" s="108"/>
      <c r="LW29" s="108"/>
      <c r="LX29" s="108"/>
      <c r="LY29" s="108"/>
      <c r="LZ29" s="108"/>
      <c r="MA29" s="108"/>
      <c r="MB29" s="108"/>
      <c r="MC29" s="108"/>
      <c r="MD29" s="108"/>
      <c r="ME29" s="108"/>
      <c r="MF29" s="108"/>
      <c r="MG29" s="108"/>
      <c r="MH29" s="108"/>
      <c r="MI29" s="108"/>
      <c r="MJ29" s="108"/>
      <c r="MK29" s="108"/>
      <c r="ML29" s="108"/>
      <c r="MM29" s="108"/>
      <c r="MN29" s="108"/>
      <c r="MO29" s="108"/>
      <c r="MP29" s="108"/>
      <c r="MQ29" s="108"/>
      <c r="MR29" s="108"/>
      <c r="MS29" s="108"/>
      <c r="MT29" s="108"/>
      <c r="MU29" s="108"/>
      <c r="MV29" s="108"/>
      <c r="MW29" s="108"/>
      <c r="MX29" s="108"/>
      <c r="MY29" s="108"/>
      <c r="MZ29" s="108"/>
      <c r="NA29" s="108"/>
      <c r="NB29" s="108"/>
      <c r="NC29" s="108"/>
      <c r="ND29" s="108"/>
      <c r="NE29" s="108"/>
      <c r="NF29" s="108"/>
      <c r="NG29" s="108"/>
      <c r="NH29" s="108"/>
      <c r="NI29" s="108"/>
      <c r="NJ29" s="108"/>
      <c r="NK29" s="108"/>
      <c r="NL29" s="108"/>
      <c r="NM29" s="108"/>
      <c r="NN29" s="108"/>
      <c r="NO29" s="108"/>
      <c r="NP29" s="265"/>
      <c r="NQ29" s="265"/>
      <c r="NR29" s="265"/>
      <c r="NS29" s="265"/>
      <c r="NT29" s="265"/>
      <c r="NU29" s="265"/>
      <c r="NV29" s="265"/>
      <c r="NW29" s="265"/>
      <c r="NX29" s="265"/>
      <c r="NY29" s="265"/>
      <c r="NZ29" s="265"/>
      <c r="OA29" s="265"/>
      <c r="OB29" s="265"/>
      <c r="OC29" s="265"/>
      <c r="OD29" s="265"/>
      <c r="OE29" s="265"/>
      <c r="OF29" s="265"/>
      <c r="OG29" s="265"/>
      <c r="OH29" s="265"/>
      <c r="OI29" s="265"/>
      <c r="OJ29" s="265"/>
      <c r="OK29" s="265"/>
      <c r="OL29" s="265"/>
      <c r="OM29" s="265"/>
      <c r="ON29" s="265"/>
      <c r="OO29" s="265"/>
      <c r="OP29" s="265"/>
      <c r="OQ29" s="265"/>
      <c r="OR29" s="265"/>
      <c r="OS29" s="265"/>
      <c r="OT29" s="265"/>
      <c r="OU29" s="265"/>
      <c r="OV29" s="265"/>
      <c r="OW29" s="265"/>
      <c r="OX29" s="265"/>
      <c r="OY29" s="265"/>
      <c r="OZ29" s="265"/>
      <c r="PA29" s="265"/>
      <c r="PB29" s="265"/>
      <c r="PC29" s="265"/>
      <c r="PD29" s="265"/>
      <c r="PE29" s="265"/>
      <c r="PF29" s="265"/>
      <c r="PG29" s="265"/>
      <c r="PH29" s="265"/>
      <c r="PI29" s="265"/>
      <c r="PJ29" s="265"/>
      <c r="PK29" s="265"/>
      <c r="PL29" s="265"/>
      <c r="PM29" s="265"/>
      <c r="PN29" s="265"/>
      <c r="PO29" s="265"/>
      <c r="PP29" s="265"/>
      <c r="PQ29" s="265"/>
      <c r="PR29" s="265"/>
      <c r="PS29" s="265"/>
      <c r="PT29" s="265"/>
      <c r="PU29" s="265"/>
      <c r="PV29" s="265"/>
      <c r="PW29" s="265"/>
      <c r="PX29" s="265"/>
      <c r="PY29" s="265"/>
      <c r="PZ29" s="265"/>
      <c r="QA29" s="265"/>
      <c r="QB29" s="265"/>
      <c r="QC29" s="111"/>
      <c r="QD29" s="111"/>
      <c r="QE29" s="111"/>
      <c r="QF29" s="111"/>
      <c r="QG29" s="111"/>
      <c r="QH29" s="111"/>
      <c r="QI29" s="111"/>
      <c r="QJ29" s="111"/>
      <c r="QK29" s="111"/>
      <c r="QL29" s="111"/>
      <c r="QM29" s="111"/>
      <c r="QN29" s="111"/>
      <c r="QO29" s="111"/>
      <c r="QP29" s="111"/>
      <c r="QQ29" s="111"/>
      <c r="QR29" s="111"/>
      <c r="QS29" s="111"/>
      <c r="QT29" s="111"/>
      <c r="QU29" s="111"/>
      <c r="QV29" s="111"/>
      <c r="QW29" s="111"/>
      <c r="QX29" s="111"/>
      <c r="QY29" s="111"/>
      <c r="QZ29" s="111"/>
      <c r="RA29" s="111"/>
      <c r="RB29" s="111"/>
      <c r="RC29" s="111"/>
      <c r="RD29" s="111"/>
      <c r="RE29" s="111"/>
      <c r="RF29" s="111"/>
      <c r="RG29" s="111"/>
      <c r="RH29" s="111"/>
      <c r="RI29" s="111"/>
      <c r="RJ29" s="111"/>
      <c r="RK29" s="111"/>
      <c r="RL29" s="111"/>
      <c r="RM29" s="111"/>
      <c r="RN29" s="111"/>
      <c r="RO29" s="111"/>
      <c r="RP29" s="111"/>
      <c r="RQ29" s="111"/>
      <c r="RR29" s="111"/>
      <c r="RS29" s="111"/>
      <c r="RT29" s="111"/>
      <c r="RU29" s="111"/>
      <c r="RV29" s="111"/>
      <c r="RW29" s="111"/>
      <c r="RX29" s="111"/>
      <c r="RY29" s="111"/>
      <c r="RZ29" s="111"/>
      <c r="SA29" s="111"/>
      <c r="SB29" s="111"/>
      <c r="SC29" s="111"/>
      <c r="SD29" s="111"/>
      <c r="SE29" s="111"/>
      <c r="SF29" s="111"/>
      <c r="SG29" s="111"/>
      <c r="SH29" s="111"/>
      <c r="SI29" s="111"/>
      <c r="SJ29" s="111"/>
      <c r="SK29" s="111"/>
      <c r="SL29" s="111"/>
      <c r="SM29" s="111"/>
      <c r="SN29" s="111"/>
      <c r="SO29" s="111"/>
      <c r="SP29" s="111"/>
      <c r="SQ29" s="111"/>
      <c r="SR29" s="111"/>
      <c r="SS29" s="111"/>
      <c r="ST29" s="111"/>
      <c r="SU29" s="111"/>
      <c r="SV29" s="111"/>
      <c r="SW29" s="111"/>
      <c r="SX29" s="111"/>
      <c r="SY29" s="111"/>
      <c r="SZ29" s="111"/>
      <c r="TA29" s="111"/>
      <c r="TB29" s="111"/>
      <c r="TC29" s="111"/>
      <c r="TD29" s="111"/>
      <c r="TE29" s="111"/>
      <c r="TF29" s="111"/>
      <c r="TG29" s="111"/>
      <c r="TH29" s="111"/>
      <c r="TI29" s="111"/>
      <c r="TJ29" s="111"/>
      <c r="TK29" s="111"/>
      <c r="TL29" s="111"/>
      <c r="TM29" s="111"/>
      <c r="TN29" s="111"/>
      <c r="TO29" s="111"/>
      <c r="TP29" s="111"/>
      <c r="TQ29" s="111"/>
      <c r="TR29" s="111"/>
      <c r="TS29" s="111"/>
      <c r="TT29" s="111"/>
      <c r="TU29" s="111"/>
      <c r="TV29" s="111"/>
      <c r="TW29" s="111"/>
      <c r="TX29" s="111"/>
      <c r="TY29" s="111"/>
      <c r="TZ29" s="111"/>
      <c r="UA29" s="111"/>
      <c r="UB29" s="111"/>
      <c r="UC29" s="111"/>
      <c r="UD29" s="111"/>
      <c r="UE29" s="111"/>
      <c r="UF29" s="111"/>
      <c r="UG29" s="111"/>
      <c r="UH29" s="111"/>
      <c r="UI29" s="111"/>
      <c r="UJ29" s="111"/>
      <c r="UK29" s="111"/>
      <c r="UL29" s="111"/>
      <c r="UM29" s="111"/>
      <c r="UN29" s="111"/>
      <c r="UO29" s="111"/>
      <c r="UP29" s="111"/>
      <c r="UQ29" s="111"/>
      <c r="UR29" s="111"/>
      <c r="US29" s="111"/>
      <c r="UT29" s="111"/>
      <c r="UU29" s="111"/>
      <c r="UV29" s="111"/>
      <c r="UW29" s="111"/>
      <c r="UX29" s="111"/>
      <c r="UY29" s="111"/>
      <c r="UZ29" s="111"/>
      <c r="VA29" s="111"/>
      <c r="VB29" s="111"/>
      <c r="VC29" s="111"/>
      <c r="VD29" s="111"/>
      <c r="VE29" s="111"/>
      <c r="VF29" s="107"/>
      <c r="VG29" s="107"/>
      <c r="VH29" s="107"/>
      <c r="VI29" s="107"/>
      <c r="VJ29" s="107"/>
      <c r="VK29" s="107"/>
      <c r="VL29" s="107"/>
      <c r="VM29" s="107"/>
      <c r="VN29" s="107"/>
      <c r="VO29" s="107"/>
      <c r="VP29" s="107"/>
      <c r="VQ29" s="107"/>
      <c r="VR29" s="107"/>
      <c r="VS29" s="107"/>
      <c r="VT29" s="107"/>
      <c r="VU29" s="107"/>
      <c r="VV29" s="107"/>
      <c r="VW29" s="107"/>
      <c r="VX29" s="107"/>
      <c r="VY29" s="107"/>
      <c r="VZ29" s="107"/>
      <c r="WA29" s="107"/>
      <c r="WB29" s="107"/>
      <c r="WC29" s="107"/>
      <c r="WD29" s="107"/>
      <c r="WE29" s="107"/>
      <c r="WF29" s="107"/>
      <c r="WG29" s="107"/>
      <c r="WH29" s="107"/>
      <c r="WI29" s="107"/>
      <c r="WJ29" s="107"/>
      <c r="WK29" s="107"/>
      <c r="WL29" s="107"/>
      <c r="WM29" s="107"/>
      <c r="WN29" s="107"/>
      <c r="WO29" s="107"/>
      <c r="WP29" s="107"/>
      <c r="WQ29" s="107"/>
      <c r="WR29" s="107"/>
      <c r="WS29" s="107"/>
      <c r="WT29" s="107"/>
      <c r="WU29" s="107"/>
      <c r="WV29" s="107"/>
      <c r="WW29" s="107"/>
      <c r="WX29" s="107"/>
      <c r="WY29" s="107"/>
      <c r="WZ29" s="107"/>
      <c r="XA29" s="107"/>
      <c r="XB29" s="107"/>
      <c r="XC29" s="107"/>
      <c r="XD29" s="107"/>
      <c r="XE29" s="107"/>
      <c r="XF29" s="107"/>
      <c r="XG29" s="107"/>
      <c r="XH29" s="107"/>
      <c r="XI29" s="107"/>
      <c r="XJ29" s="107"/>
      <c r="XK29" s="107"/>
      <c r="XL29" s="107"/>
      <c r="XM29" s="107"/>
      <c r="XN29" s="107"/>
      <c r="XO29" s="107"/>
      <c r="XP29" s="107"/>
      <c r="XQ29" s="107"/>
      <c r="XR29" s="107"/>
      <c r="XS29" s="107"/>
      <c r="XT29" s="107"/>
      <c r="XU29" s="107"/>
      <c r="XV29" s="107"/>
      <c r="XW29" s="107"/>
      <c r="XX29" s="107"/>
      <c r="XY29" s="107"/>
      <c r="XZ29" s="107"/>
      <c r="YA29" s="107"/>
      <c r="YB29" s="107"/>
      <c r="YC29" s="107"/>
      <c r="YD29" s="107"/>
      <c r="YE29" s="107"/>
      <c r="YF29" s="107"/>
      <c r="YG29" s="107"/>
      <c r="YH29" s="107"/>
      <c r="YI29" s="107"/>
      <c r="YJ29" s="107"/>
      <c r="YK29" s="107"/>
      <c r="YL29" s="107"/>
      <c r="YM29" s="107"/>
      <c r="YN29" s="107"/>
      <c r="YO29" s="107"/>
      <c r="YP29" s="107"/>
      <c r="YQ29" s="107"/>
      <c r="YR29" s="107"/>
      <c r="YS29" s="107"/>
      <c r="YT29" s="107"/>
      <c r="YU29" s="107"/>
      <c r="YV29" s="107"/>
      <c r="YW29" s="107"/>
      <c r="YX29" s="107"/>
      <c r="YY29" s="107"/>
      <c r="YZ29" s="107"/>
      <c r="ZA29" s="107"/>
      <c r="ZB29" s="107"/>
      <c r="ZC29" s="107"/>
      <c r="ZD29" s="107"/>
      <c r="ZE29" s="107"/>
      <c r="ZF29" s="107"/>
      <c r="ZG29" s="107"/>
      <c r="ZH29" s="107"/>
      <c r="ZI29" s="107"/>
      <c r="ZJ29" s="107"/>
      <c r="ZK29" s="107"/>
      <c r="ZL29" s="107"/>
      <c r="ZM29" s="107"/>
      <c r="ZN29" s="107"/>
      <c r="ZO29" s="107"/>
      <c r="ZP29" s="107"/>
      <c r="ZQ29" s="107"/>
      <c r="ZR29" s="107"/>
      <c r="ZS29" s="107"/>
      <c r="ZT29" s="107"/>
      <c r="ZU29" s="107"/>
      <c r="ZV29" s="107"/>
      <c r="ZW29" s="107"/>
      <c r="ZX29" s="107"/>
      <c r="ZY29" s="107"/>
      <c r="ZZ29" s="107"/>
      <c r="AAA29" s="107"/>
      <c r="AAB29" s="107"/>
      <c r="AAC29" s="107"/>
      <c r="AAD29" s="107"/>
      <c r="AAE29" s="107"/>
      <c r="AAF29" s="107"/>
      <c r="AAG29" s="107"/>
      <c r="AAH29" s="107"/>
      <c r="AAI29" s="107"/>
      <c r="AAJ29" s="107"/>
      <c r="AAK29" s="107"/>
      <c r="AAL29" s="107"/>
      <c r="AAM29" s="107"/>
      <c r="AAN29" s="107"/>
      <c r="AAO29" s="107"/>
      <c r="AAP29" s="107"/>
      <c r="AAQ29" s="107"/>
      <c r="AAR29" s="107"/>
      <c r="AAS29" s="107"/>
      <c r="AAT29" s="107"/>
      <c r="AAU29" s="107"/>
      <c r="AAV29" s="107"/>
      <c r="AAW29" s="107"/>
      <c r="AAX29" s="107"/>
      <c r="AAY29" s="107"/>
      <c r="AAZ29" s="107"/>
      <c r="ABA29" s="107"/>
      <c r="ABB29" s="107"/>
      <c r="ABC29" s="107"/>
      <c r="ABD29" s="107"/>
      <c r="ABE29" s="107"/>
      <c r="ABF29" s="107"/>
      <c r="ABG29" s="107"/>
      <c r="ABH29" s="107"/>
      <c r="ABI29" s="107"/>
      <c r="ABJ29" s="107"/>
      <c r="ABK29" s="107"/>
      <c r="ABL29" s="107"/>
      <c r="ABM29" s="107"/>
      <c r="ABN29" s="107"/>
      <c r="ABO29" s="107"/>
      <c r="ABP29" s="107"/>
      <c r="ABQ29" s="107"/>
      <c r="ABR29" s="107"/>
      <c r="ABS29" s="107"/>
      <c r="ABT29" s="107"/>
      <c r="ABU29" s="107"/>
      <c r="ABV29" s="107"/>
      <c r="ABW29" s="107"/>
      <c r="ABX29" s="107"/>
      <c r="ABY29" s="107"/>
      <c r="ABZ29" s="107"/>
      <c r="ACA29" s="107"/>
      <c r="ACB29" s="107"/>
      <c r="ACC29" s="107"/>
      <c r="ACD29" s="107"/>
      <c r="ACE29" s="107"/>
      <c r="ACF29" s="107"/>
      <c r="ACG29" s="107"/>
      <c r="ACH29" s="107"/>
      <c r="ACI29" s="107"/>
      <c r="ACJ29" s="107"/>
      <c r="ACK29" s="107"/>
      <c r="ACL29" s="107"/>
      <c r="ACM29" s="107"/>
      <c r="ACN29" s="107"/>
      <c r="ACO29" s="107"/>
      <c r="ACP29" s="107"/>
      <c r="ACQ29" s="107"/>
      <c r="ACR29" s="107"/>
      <c r="ACS29" s="107"/>
      <c r="ACT29" s="107"/>
      <c r="ACU29" s="107"/>
      <c r="ACV29" s="107"/>
      <c r="ACW29" s="107"/>
      <c r="ACX29" s="107"/>
      <c r="ACY29" s="266"/>
      <c r="ACZ29" s="266"/>
      <c r="ADA29" s="266"/>
      <c r="ADB29" s="266"/>
      <c r="ADC29" s="266"/>
      <c r="ADD29" s="266"/>
      <c r="ADE29" s="266"/>
      <c r="ADF29" s="266"/>
      <c r="ADG29" s="266"/>
      <c r="ADH29" s="266"/>
      <c r="ADI29" s="266"/>
      <c r="ADJ29" s="266"/>
      <c r="ADK29" s="266"/>
      <c r="ADL29" s="266"/>
      <c r="ADM29" s="266"/>
      <c r="ADN29" s="266"/>
      <c r="ADO29" s="266"/>
      <c r="ADP29" s="266"/>
      <c r="ADQ29" s="266"/>
      <c r="ADR29" s="266"/>
      <c r="ADS29" s="266"/>
      <c r="ADT29" s="266"/>
      <c r="ADU29" s="266"/>
      <c r="ADV29" s="266"/>
      <c r="ADW29" s="266"/>
      <c r="ADX29" s="266"/>
      <c r="ADY29" s="266"/>
      <c r="ADZ29" s="266"/>
      <c r="AEA29" s="266"/>
      <c r="AEB29" s="266"/>
      <c r="AEC29" s="266"/>
      <c r="AED29" s="266"/>
      <c r="AEE29" s="266"/>
      <c r="AEF29" s="266"/>
      <c r="AEG29" s="266"/>
      <c r="AEH29" s="266"/>
      <c r="AEI29" s="266"/>
      <c r="AEJ29" s="266"/>
      <c r="AEK29" s="266"/>
      <c r="AEL29" s="266"/>
      <c r="AEM29" s="266"/>
      <c r="AEN29" s="266"/>
      <c r="AEO29" s="266"/>
      <c r="AEP29" s="266"/>
      <c r="AEQ29" s="266"/>
      <c r="AER29" s="266"/>
      <c r="AES29" s="266"/>
      <c r="AET29" s="266"/>
      <c r="AEU29" s="266"/>
      <c r="AEV29" s="266"/>
      <c r="AEW29" s="266"/>
      <c r="AEX29" s="266"/>
      <c r="AEY29" s="266"/>
      <c r="AEZ29" s="266"/>
      <c r="AFA29" s="266"/>
      <c r="AFB29" s="266"/>
      <c r="AFC29" s="266"/>
      <c r="AFD29" s="266"/>
      <c r="AFE29" s="266"/>
      <c r="AFF29" s="266"/>
      <c r="AFG29" s="266"/>
      <c r="AFH29" s="266"/>
      <c r="AFI29" s="266"/>
      <c r="AFJ29" s="266"/>
      <c r="AFK29" s="266"/>
      <c r="AFL29" s="266"/>
      <c r="AFM29" s="266"/>
      <c r="AFN29" s="266"/>
      <c r="AFO29" s="108"/>
      <c r="AFP29" s="108"/>
      <c r="AFQ29" s="108"/>
      <c r="AFR29" s="108"/>
      <c r="AFS29" s="108"/>
      <c r="AFT29" s="108"/>
      <c r="AFU29" s="108"/>
      <c r="AFV29" s="108"/>
      <c r="AFW29" s="108"/>
      <c r="AFX29" s="108"/>
      <c r="AFY29" s="108"/>
      <c r="AFZ29" s="108"/>
      <c r="AGA29" s="108"/>
      <c r="AGB29" s="108"/>
      <c r="AGC29" s="108"/>
      <c r="AGD29" s="108"/>
      <c r="AGE29" s="108"/>
      <c r="AGF29" s="108"/>
      <c r="AGG29" s="108"/>
      <c r="AGH29" s="108"/>
      <c r="AGI29" s="108"/>
      <c r="AGJ29" s="108"/>
      <c r="AGK29" s="108"/>
      <c r="AGL29" s="108"/>
      <c r="AGM29" s="108"/>
      <c r="AGN29" s="108"/>
      <c r="AGO29" s="108"/>
      <c r="AGP29" s="108"/>
      <c r="AGQ29" s="108"/>
      <c r="AGR29" s="108"/>
      <c r="AGS29" s="108"/>
      <c r="AGT29" s="108"/>
      <c r="AGU29" s="108"/>
      <c r="AGV29" s="108"/>
      <c r="AGW29" s="108"/>
      <c r="AGX29" s="108"/>
      <c r="AGY29" s="108"/>
      <c r="AGZ29" s="108"/>
      <c r="AHA29" s="108"/>
      <c r="AHB29" s="108"/>
      <c r="AHC29" s="108"/>
      <c r="AHD29" s="108"/>
      <c r="AHE29" s="108"/>
      <c r="AHF29" s="108"/>
      <c r="AHG29" s="108"/>
      <c r="AHH29" s="108"/>
      <c r="AHI29" s="108"/>
      <c r="AHJ29" s="108"/>
      <c r="AHK29" s="108"/>
      <c r="AHL29" s="108"/>
      <c r="AHM29" s="108"/>
      <c r="AHN29" s="108"/>
      <c r="AHO29" s="108"/>
      <c r="AHP29" s="108"/>
      <c r="AHQ29" s="108"/>
      <c r="AHR29" s="108"/>
      <c r="AHS29" s="108"/>
      <c r="AHT29" s="108"/>
      <c r="AHU29" s="108"/>
      <c r="AHV29" s="108"/>
      <c r="AHW29" s="108"/>
      <c r="AHX29" s="108"/>
      <c r="AHY29" s="108"/>
      <c r="AHZ29" s="108"/>
      <c r="AIA29" s="108"/>
      <c r="AIB29" s="108"/>
      <c r="AIC29" s="108"/>
      <c r="AID29" s="108"/>
      <c r="AIE29" s="111"/>
      <c r="AIF29" s="111"/>
      <c r="AIG29" s="111"/>
      <c r="AIH29" s="111"/>
      <c r="AII29" s="111"/>
      <c r="AIJ29" s="111"/>
      <c r="AIK29" s="111"/>
      <c r="AIL29" s="111"/>
      <c r="AIM29" s="111"/>
      <c r="AIN29" s="111"/>
      <c r="AIO29" s="111"/>
      <c r="AIP29" s="111"/>
      <c r="AIQ29" s="111"/>
      <c r="AIR29" s="111"/>
      <c r="AIS29" s="111"/>
      <c r="AIT29" s="111"/>
      <c r="AIU29" s="111"/>
      <c r="AIV29" s="111"/>
      <c r="AIW29" s="111"/>
      <c r="AIX29" s="111"/>
      <c r="AIY29" s="111"/>
      <c r="AIZ29" s="111"/>
      <c r="AJA29" s="111"/>
      <c r="AJB29" s="111"/>
      <c r="AJC29" s="111"/>
      <c r="AJD29" s="111"/>
      <c r="AJE29" s="111"/>
      <c r="AJF29" s="111"/>
      <c r="AJG29" s="111"/>
      <c r="AJH29" s="111"/>
      <c r="AJI29" s="111"/>
      <c r="AJJ29" s="111"/>
      <c r="AJK29" s="111"/>
      <c r="AJL29" s="111"/>
      <c r="AJM29" s="111"/>
      <c r="AJN29" s="111"/>
      <c r="AJO29" s="111"/>
      <c r="AJP29" s="111"/>
      <c r="AJQ29" s="111"/>
      <c r="AJR29" s="111"/>
      <c r="AJS29" s="111"/>
      <c r="AJT29" s="111"/>
      <c r="AJU29" s="111"/>
      <c r="AJV29" s="111"/>
      <c r="AJW29" s="111"/>
      <c r="AJX29" s="111"/>
      <c r="AJY29" s="111"/>
      <c r="AJZ29" s="111"/>
      <c r="AKA29" s="111"/>
      <c r="AKB29" s="111"/>
      <c r="AKC29" s="111"/>
      <c r="AKD29" s="111"/>
      <c r="AKE29" s="111"/>
      <c r="AKF29" s="111"/>
      <c r="AKG29" s="111"/>
      <c r="AKH29" s="111"/>
      <c r="AKI29" s="111"/>
      <c r="AKJ29" s="111"/>
      <c r="AKK29" s="111"/>
      <c r="AKL29" s="111"/>
      <c r="AKM29" s="111"/>
      <c r="AKN29" s="111"/>
      <c r="AKO29" s="111"/>
      <c r="AKP29" s="111"/>
      <c r="AKQ29" s="111"/>
      <c r="AKR29" s="111"/>
      <c r="AKS29" s="258"/>
      <c r="AKT29" s="106"/>
      <c r="AKU29" s="106"/>
      <c r="AKV29" s="106"/>
      <c r="AKW29" s="106"/>
      <c r="AKX29" s="106"/>
      <c r="AKY29" s="106"/>
      <c r="AKZ29" s="106"/>
      <c r="ALA29" s="106"/>
      <c r="ALB29" s="106"/>
      <c r="ALC29" s="106"/>
      <c r="ALD29" s="106"/>
      <c r="ALE29" s="106"/>
      <c r="ALF29" s="106"/>
      <c r="ALG29" s="106"/>
      <c r="ALH29" s="106"/>
      <c r="ALI29" s="106"/>
      <c r="ALJ29" s="106"/>
      <c r="ALK29" s="106"/>
      <c r="ALL29" s="106"/>
      <c r="ALM29" s="106"/>
      <c r="ALN29" s="106"/>
      <c r="ALO29" s="106"/>
      <c r="ALP29" s="106"/>
      <c r="ALQ29" s="106"/>
      <c r="ALR29" s="106"/>
      <c r="ALS29" s="106"/>
      <c r="ALT29" s="106"/>
      <c r="ALU29" s="106"/>
      <c r="ALV29" s="106"/>
      <c r="ALW29" s="106"/>
      <c r="ALX29" s="106"/>
      <c r="ALY29" s="106"/>
      <c r="ALZ29" s="106"/>
      <c r="AMA29" s="106"/>
      <c r="AMB29" s="106"/>
      <c r="AMC29" s="106"/>
      <c r="AMD29" s="106"/>
      <c r="AME29" s="106"/>
      <c r="AMF29" s="106"/>
      <c r="AMG29" s="106"/>
      <c r="AMH29" s="106"/>
      <c r="AMI29" s="106"/>
      <c r="AMJ29" s="106"/>
      <c r="AMK29" s="106"/>
      <c r="AML29" s="106"/>
      <c r="AMM29" s="106"/>
      <c r="AMN29" s="106"/>
      <c r="AMO29" s="106"/>
      <c r="AMP29" s="106"/>
      <c r="AMQ29" s="106"/>
      <c r="AMR29" s="106"/>
      <c r="AMS29" s="106"/>
      <c r="AMT29" s="106"/>
      <c r="AMU29" s="106"/>
      <c r="AMV29" s="106"/>
      <c r="AMW29" s="106"/>
      <c r="AMX29" s="106"/>
      <c r="AMY29" s="106"/>
      <c r="AMZ29" s="106"/>
      <c r="ANA29" s="106"/>
      <c r="ANB29" s="106"/>
      <c r="ANC29" s="106"/>
      <c r="AND29" s="106"/>
      <c r="ANE29" s="106"/>
      <c r="ANF29" s="106"/>
      <c r="ANG29" s="106"/>
      <c r="ANH29" s="107"/>
      <c r="ANI29" s="107"/>
      <c r="ANJ29" s="107"/>
      <c r="ANK29" s="107"/>
      <c r="ANL29" s="107"/>
      <c r="ANM29" s="107"/>
      <c r="ANN29" s="107"/>
      <c r="ANO29" s="107"/>
      <c r="ANP29" s="107"/>
      <c r="ANQ29" s="107"/>
      <c r="ANR29" s="107"/>
      <c r="ANS29" s="107"/>
      <c r="ANT29" s="107"/>
      <c r="ANU29" s="107"/>
      <c r="ANV29" s="107"/>
      <c r="ANW29" s="107"/>
      <c r="ANX29" s="107"/>
      <c r="ANY29" s="107"/>
      <c r="ANZ29" s="107"/>
      <c r="AOA29" s="107"/>
      <c r="AOB29" s="107"/>
      <c r="AOC29" s="107"/>
      <c r="AOD29" s="107"/>
      <c r="AOE29" s="107"/>
      <c r="AOF29" s="107"/>
      <c r="AOG29" s="107"/>
      <c r="AOH29" s="107"/>
      <c r="AOI29" s="107"/>
      <c r="AOJ29" s="107"/>
      <c r="AOK29" s="107"/>
      <c r="AOL29" s="107"/>
      <c r="AOM29" s="107"/>
      <c r="AON29" s="107"/>
      <c r="AOO29" s="107"/>
      <c r="AOP29" s="107"/>
      <c r="AOQ29" s="107"/>
      <c r="AOR29" s="107"/>
      <c r="AOS29" s="107"/>
      <c r="AOT29" s="107"/>
      <c r="AOU29" s="107"/>
      <c r="AOV29" s="107"/>
      <c r="AOW29" s="107"/>
      <c r="AOX29" s="107"/>
      <c r="AOY29" s="107"/>
      <c r="AOZ29" s="107"/>
      <c r="APA29" s="107"/>
      <c r="APB29" s="107"/>
      <c r="APC29" s="107"/>
      <c r="APD29" s="107"/>
      <c r="APE29" s="107"/>
      <c r="APF29" s="107"/>
      <c r="APG29" s="107"/>
      <c r="APH29" s="107"/>
      <c r="API29" s="107"/>
      <c r="APJ29" s="107"/>
      <c r="APK29" s="107"/>
      <c r="APL29" s="107"/>
      <c r="APM29" s="107"/>
      <c r="APN29" s="107"/>
      <c r="APO29" s="107"/>
      <c r="APP29" s="107"/>
      <c r="APQ29" s="107"/>
      <c r="APR29" s="107"/>
      <c r="APS29" s="107"/>
      <c r="APT29" s="107"/>
      <c r="APU29" s="108"/>
      <c r="APV29" s="108"/>
      <c r="APW29" s="108"/>
      <c r="APX29" s="108"/>
      <c r="APY29" s="108"/>
      <c r="APZ29" s="108"/>
      <c r="AQA29" s="108"/>
      <c r="AQB29" s="108"/>
      <c r="AQC29" s="108"/>
      <c r="AQD29" s="108"/>
      <c r="AQE29" s="108"/>
      <c r="AQF29" s="108"/>
      <c r="AQG29" s="108"/>
      <c r="AQH29" s="108"/>
      <c r="AQI29" s="108"/>
      <c r="AQJ29" s="108"/>
      <c r="AQK29" s="108"/>
      <c r="AQL29" s="108"/>
      <c r="AQM29" s="108"/>
      <c r="AQN29" s="108"/>
      <c r="AQO29" s="108"/>
      <c r="AQP29" s="108"/>
      <c r="AQQ29" s="108"/>
      <c r="AQR29" s="108"/>
      <c r="AQS29" s="108"/>
      <c r="AQT29" s="108"/>
      <c r="AQU29" s="108"/>
      <c r="AQV29" s="108"/>
      <c r="AQW29" s="108"/>
      <c r="AQX29" s="108"/>
      <c r="AQY29" s="108"/>
      <c r="AQZ29" s="108"/>
      <c r="ARA29" s="108"/>
      <c r="ARB29" s="108"/>
      <c r="ARC29" s="108"/>
      <c r="ARD29" s="108"/>
      <c r="ARE29" s="108"/>
      <c r="ARF29" s="108"/>
      <c r="ARG29" s="108"/>
      <c r="ARH29" s="108"/>
      <c r="ARI29" s="108"/>
      <c r="ARJ29" s="108"/>
      <c r="ARK29" s="108"/>
      <c r="ARL29" s="108"/>
      <c r="ARM29" s="108"/>
      <c r="ARN29" s="108"/>
      <c r="ARO29" s="108"/>
      <c r="ARP29" s="108"/>
      <c r="ARQ29" s="108"/>
      <c r="ARR29" s="108"/>
      <c r="ARS29" s="108"/>
      <c r="ART29" s="108"/>
      <c r="ARU29" s="108"/>
      <c r="ARV29" s="108"/>
      <c r="ARW29" s="108"/>
      <c r="ARX29" s="108"/>
      <c r="ARY29" s="108"/>
      <c r="ARZ29" s="108"/>
      <c r="ASA29" s="108"/>
      <c r="ASB29" s="108"/>
      <c r="ASC29" s="108"/>
      <c r="ASD29" s="108"/>
      <c r="ASE29" s="108"/>
      <c r="ASF29" s="108"/>
      <c r="ASG29" s="108"/>
      <c r="ASH29" s="109"/>
      <c r="ASI29" s="109"/>
      <c r="ASJ29" s="109"/>
      <c r="ASK29" s="109"/>
      <c r="ASL29" s="109"/>
      <c r="ASM29" s="109"/>
      <c r="ASN29" s="109"/>
      <c r="ASO29" s="109"/>
      <c r="ASP29" s="109"/>
      <c r="ASQ29" s="109"/>
      <c r="ASR29" s="109"/>
      <c r="ASS29" s="109"/>
      <c r="AST29" s="109"/>
      <c r="ASU29" s="109"/>
      <c r="ASV29" s="109"/>
      <c r="ASW29" s="109"/>
      <c r="ASX29" s="109"/>
      <c r="ASY29" s="109"/>
      <c r="ASZ29" s="109"/>
      <c r="ATA29" s="109"/>
      <c r="ATB29" s="109"/>
      <c r="ATC29" s="109"/>
      <c r="ATD29" s="109"/>
      <c r="ATE29" s="109"/>
      <c r="ATF29" s="109"/>
      <c r="ATG29" s="109"/>
      <c r="ATH29" s="109"/>
      <c r="ATI29" s="109"/>
      <c r="ATJ29" s="109"/>
      <c r="ATK29" s="109"/>
      <c r="ATL29" s="109"/>
      <c r="ATM29" s="109"/>
      <c r="ATN29" s="109"/>
      <c r="ATO29" s="109"/>
      <c r="ATP29" s="109"/>
      <c r="ATQ29" s="109"/>
      <c r="ATR29" s="109"/>
      <c r="ATS29" s="109"/>
      <c r="ATT29" s="109"/>
      <c r="ATU29" s="109"/>
      <c r="ATV29" s="109"/>
      <c r="ATW29" s="109"/>
      <c r="ATX29" s="109"/>
      <c r="ATY29" s="109"/>
      <c r="ATZ29" s="109"/>
      <c r="AUA29" s="109"/>
      <c r="AUB29" s="109"/>
      <c r="AUC29" s="109"/>
      <c r="AUD29" s="109"/>
      <c r="AUE29" s="109"/>
      <c r="AUF29" s="109"/>
      <c r="AUG29" s="109"/>
      <c r="AUH29" s="109"/>
      <c r="AUI29" s="109"/>
      <c r="AUJ29" s="109"/>
      <c r="AUK29" s="109"/>
      <c r="AUL29" s="109"/>
      <c r="AUM29" s="109"/>
      <c r="AUN29" s="109"/>
      <c r="AUO29" s="109"/>
      <c r="AUP29" s="109"/>
      <c r="AUQ29" s="109"/>
      <c r="AUR29" s="109"/>
      <c r="AUS29" s="109"/>
      <c r="AUT29" s="109"/>
      <c r="AUU29" s="108"/>
      <c r="AUV29" s="108"/>
      <c r="AUW29" s="108"/>
      <c r="AUX29" s="108"/>
      <c r="AUY29" s="108"/>
      <c r="AUZ29" s="108"/>
      <c r="AVA29" s="108"/>
      <c r="AVB29" s="108"/>
      <c r="AVC29" s="108"/>
      <c r="AVD29" s="108"/>
      <c r="AVE29" s="108"/>
      <c r="AVF29" s="108"/>
      <c r="AVG29" s="108"/>
      <c r="AVH29" s="108"/>
      <c r="AVI29" s="108"/>
      <c r="AVJ29" s="108"/>
      <c r="AVK29" s="108"/>
      <c r="AVL29" s="108"/>
      <c r="AVM29" s="108"/>
      <c r="AVN29" s="108"/>
      <c r="AVO29" s="108"/>
      <c r="AVP29" s="108"/>
      <c r="AVQ29" s="108"/>
      <c r="AVR29" s="108"/>
      <c r="AVS29" s="108"/>
      <c r="AVT29" s="108"/>
      <c r="AVU29" s="108"/>
      <c r="AVV29" s="108"/>
      <c r="AVW29" s="108"/>
      <c r="AVX29" s="108"/>
      <c r="AVY29" s="108"/>
      <c r="AVZ29" s="108"/>
      <c r="AWA29" s="108"/>
      <c r="AWB29" s="108"/>
      <c r="AWC29" s="108"/>
      <c r="AWD29" s="108"/>
      <c r="AWE29" s="108"/>
      <c r="AWF29" s="108"/>
      <c r="AWG29" s="108"/>
      <c r="AWH29" s="108"/>
      <c r="AWI29" s="108"/>
      <c r="AWJ29" s="108"/>
      <c r="AWK29" s="108"/>
      <c r="AWL29" s="108"/>
      <c r="AWM29" s="108"/>
      <c r="AWN29" s="108"/>
      <c r="AWO29" s="108"/>
      <c r="AWP29" s="108"/>
      <c r="AWQ29" s="108"/>
      <c r="AWR29" s="108"/>
      <c r="AWS29" s="108"/>
      <c r="AWT29" s="108"/>
      <c r="AWU29" s="108"/>
      <c r="AWV29" s="108"/>
      <c r="AWW29" s="108"/>
      <c r="AWX29" s="108"/>
      <c r="AWY29" s="108"/>
      <c r="AWZ29" s="108"/>
      <c r="AXA29" s="108"/>
      <c r="AXB29" s="108"/>
      <c r="AXC29" s="108"/>
      <c r="AXD29" s="108"/>
      <c r="AXE29" s="108"/>
      <c r="AXF29" s="108"/>
      <c r="AXG29" s="108"/>
      <c r="AXH29" s="108"/>
      <c r="AXI29" s="108"/>
      <c r="AXJ29" s="108"/>
      <c r="AXK29" s="111"/>
      <c r="AXL29" s="111"/>
      <c r="AXM29" s="111"/>
      <c r="AXN29" s="111"/>
      <c r="AXO29" s="111"/>
      <c r="AXP29" s="111"/>
      <c r="AXQ29" s="111"/>
      <c r="AXR29" s="111"/>
      <c r="AXS29" s="111"/>
      <c r="AXT29" s="111"/>
      <c r="AXU29" s="111"/>
      <c r="AXV29" s="111"/>
      <c r="AXW29" s="111"/>
      <c r="AXX29" s="111"/>
      <c r="AXY29" s="111"/>
      <c r="AXZ29" s="111"/>
      <c r="AYA29" s="111"/>
      <c r="AYB29" s="111"/>
      <c r="AYC29" s="111"/>
      <c r="AYD29" s="111"/>
      <c r="AYE29" s="111"/>
      <c r="AYF29" s="111"/>
      <c r="AYG29" s="111"/>
      <c r="AYH29" s="111"/>
      <c r="AYI29" s="111"/>
      <c r="AYJ29" s="111"/>
      <c r="AYK29" s="111"/>
      <c r="AYL29" s="111"/>
      <c r="AYM29" s="111"/>
      <c r="AYN29" s="111"/>
      <c r="AYO29" s="111"/>
      <c r="AYP29" s="111"/>
      <c r="AYQ29" s="111"/>
      <c r="AYR29" s="111"/>
      <c r="AYS29" s="111"/>
      <c r="AYT29" s="111"/>
      <c r="AYU29" s="111"/>
      <c r="AYV29" s="111"/>
      <c r="AYW29" s="111"/>
      <c r="AYX29" s="111"/>
      <c r="AYY29" s="111"/>
      <c r="AYZ29" s="111"/>
      <c r="AZA29" s="111"/>
      <c r="AZB29" s="111"/>
      <c r="AZC29" s="111"/>
      <c r="AZD29" s="111"/>
      <c r="AZE29" s="111"/>
      <c r="AZF29" s="111"/>
      <c r="AZG29" s="111"/>
      <c r="AZH29" s="111"/>
      <c r="AZI29" s="111"/>
      <c r="AZJ29" s="111"/>
      <c r="AZK29" s="111"/>
      <c r="AZL29" s="111"/>
      <c r="AZM29" s="111"/>
      <c r="AZN29" s="111"/>
      <c r="AZO29" s="111"/>
      <c r="AZP29" s="111"/>
      <c r="AZQ29" s="111"/>
      <c r="AZR29" s="111"/>
      <c r="AZS29" s="111"/>
      <c r="AZT29" s="111"/>
      <c r="AZU29" s="111"/>
      <c r="AZV29" s="111"/>
      <c r="AZW29" s="111"/>
      <c r="AZX29" s="108"/>
      <c r="AZY29" s="108"/>
      <c r="AZZ29" s="108"/>
      <c r="BAA29" s="108"/>
      <c r="BAB29" s="108"/>
      <c r="BAC29" s="108"/>
      <c r="BAD29" s="108"/>
      <c r="BAE29" s="108"/>
      <c r="BAF29" s="108"/>
      <c r="BAG29" s="108"/>
      <c r="BAH29" s="108"/>
      <c r="BAI29" s="108"/>
      <c r="BAJ29" s="108"/>
      <c r="BAK29" s="108"/>
      <c r="BAL29" s="108"/>
      <c r="BAM29" s="108"/>
      <c r="BAN29" s="108"/>
      <c r="BAO29" s="108"/>
      <c r="BAP29" s="108"/>
      <c r="BAQ29" s="108"/>
      <c r="BAR29" s="108"/>
      <c r="BAS29" s="108"/>
      <c r="BAT29" s="108"/>
      <c r="BAU29" s="108"/>
      <c r="BAV29" s="108"/>
      <c r="BAW29" s="108"/>
      <c r="BAX29" s="108"/>
      <c r="BAY29" s="108"/>
      <c r="BAZ29" s="108"/>
      <c r="BBA29" s="108"/>
      <c r="BBB29" s="108"/>
      <c r="BBC29" s="108"/>
      <c r="BBD29" s="108"/>
      <c r="BBE29" s="108"/>
      <c r="BBF29" s="108"/>
      <c r="BBG29" s="108"/>
      <c r="BBH29" s="108"/>
      <c r="BBI29" s="108"/>
      <c r="BBJ29" s="108"/>
      <c r="BBK29" s="108"/>
      <c r="BBL29" s="108"/>
      <c r="BBM29" s="108"/>
      <c r="BBN29" s="108"/>
      <c r="BBO29" s="108"/>
      <c r="BBP29" s="108"/>
      <c r="BBQ29" s="108"/>
      <c r="BBR29" s="108"/>
      <c r="BBS29" s="108"/>
      <c r="BBT29" s="108"/>
      <c r="BBU29" s="108"/>
      <c r="BBV29" s="108"/>
      <c r="BBW29" s="108"/>
      <c r="BBX29" s="108"/>
      <c r="BBY29" s="108"/>
      <c r="BBZ29" s="108"/>
      <c r="BCA29" s="108"/>
      <c r="BCB29" s="108"/>
      <c r="BCC29" s="108"/>
      <c r="BCD29" s="108"/>
      <c r="BCE29" s="108"/>
      <c r="BCF29" s="108"/>
      <c r="BCG29" s="108"/>
      <c r="BCH29" s="108"/>
      <c r="BCI29" s="108"/>
      <c r="BCJ29" s="108"/>
      <c r="BCK29" s="108"/>
      <c r="BCL29" s="108"/>
      <c r="BCM29" s="108"/>
      <c r="BCN29" s="108"/>
      <c r="BCO29" s="108"/>
      <c r="BCP29" s="108"/>
      <c r="BCQ29" s="108"/>
      <c r="BCR29" s="108"/>
      <c r="BCS29" s="108"/>
      <c r="BCT29" s="108"/>
      <c r="BCU29" s="108"/>
      <c r="BCV29" s="108"/>
      <c r="BCW29" s="108"/>
      <c r="BCX29" s="108"/>
      <c r="BCY29" s="108"/>
      <c r="BCZ29" s="108"/>
      <c r="BDA29" s="108"/>
      <c r="BDB29" s="108"/>
      <c r="BDC29" s="108"/>
      <c r="BDD29" s="108"/>
      <c r="BDE29" s="108"/>
      <c r="BDF29" s="108"/>
      <c r="BDG29" s="108"/>
      <c r="BDH29" s="108"/>
      <c r="BDI29" s="108"/>
      <c r="BDJ29" s="108"/>
      <c r="BDK29" s="108"/>
      <c r="BDL29" s="108"/>
      <c r="BDM29" s="108"/>
      <c r="BDN29" s="108"/>
      <c r="BDO29" s="108"/>
      <c r="BDP29" s="108"/>
      <c r="BDQ29" s="108"/>
      <c r="BDR29" s="108"/>
      <c r="BDS29" s="108"/>
      <c r="BDT29" s="108"/>
      <c r="BDU29" s="108"/>
      <c r="BDV29" s="108"/>
      <c r="BDW29" s="108"/>
      <c r="BDX29" s="108"/>
      <c r="BDY29" s="108"/>
      <c r="BDZ29" s="108"/>
      <c r="BEA29" s="108"/>
      <c r="BEB29" s="108"/>
      <c r="BEC29" s="108"/>
      <c r="BED29" s="108"/>
      <c r="BEE29" s="108"/>
      <c r="BEF29" s="108"/>
      <c r="BEG29" s="108"/>
      <c r="BEH29" s="108"/>
      <c r="BEI29" s="108"/>
      <c r="BEJ29" s="108"/>
      <c r="BEK29" s="108"/>
      <c r="BEL29" s="108"/>
      <c r="BEM29" s="108"/>
      <c r="BEN29" s="108"/>
      <c r="BEO29" s="108"/>
      <c r="BEP29" s="108"/>
      <c r="BEQ29" s="108"/>
      <c r="BER29" s="108"/>
      <c r="BES29" s="108"/>
      <c r="BET29" s="108"/>
      <c r="BEU29" s="108"/>
      <c r="BEV29" s="108"/>
      <c r="BEW29" s="108"/>
      <c r="BEX29" s="107"/>
      <c r="BEY29" s="107"/>
      <c r="BEZ29" s="107"/>
      <c r="BFA29" s="107"/>
      <c r="BFB29" s="107"/>
      <c r="BFC29" s="107"/>
      <c r="BFD29" s="107"/>
      <c r="BFE29" s="107"/>
      <c r="BFF29" s="107"/>
      <c r="BFG29" s="107"/>
      <c r="BFH29" s="107"/>
      <c r="BFI29" s="107"/>
      <c r="BFJ29" s="107"/>
      <c r="BFK29" s="107"/>
      <c r="BFL29" s="107"/>
      <c r="BFM29" s="107"/>
      <c r="BFN29" s="107"/>
      <c r="BFO29" s="107"/>
      <c r="BFP29" s="107"/>
      <c r="BFQ29" s="107"/>
      <c r="BFR29" s="107"/>
      <c r="BFS29" s="107"/>
      <c r="BFT29" s="107"/>
      <c r="BFU29" s="107"/>
      <c r="BFV29" s="107"/>
      <c r="BFW29" s="107"/>
      <c r="BFX29" s="107"/>
      <c r="BFY29" s="107"/>
      <c r="BFZ29" s="107"/>
      <c r="BGA29" s="107"/>
      <c r="BGB29" s="107"/>
      <c r="BGC29" s="107"/>
      <c r="BGD29" s="107"/>
      <c r="BGE29" s="107"/>
      <c r="BGF29" s="107"/>
      <c r="BGG29" s="107"/>
      <c r="BGH29" s="107"/>
      <c r="BGI29" s="107"/>
      <c r="BGJ29" s="107"/>
      <c r="BGK29" s="107"/>
      <c r="BGL29" s="107"/>
      <c r="BGM29" s="107"/>
      <c r="BGN29" s="107"/>
      <c r="BGO29" s="107"/>
      <c r="BGP29" s="107"/>
      <c r="BGQ29" s="107"/>
      <c r="BGR29" s="107"/>
      <c r="BGS29" s="107"/>
      <c r="BGT29" s="107"/>
      <c r="BGU29" s="107"/>
      <c r="BGV29" s="107"/>
      <c r="BGW29" s="107"/>
      <c r="BGX29" s="107"/>
      <c r="BGY29" s="107"/>
      <c r="BGZ29" s="107"/>
      <c r="BHA29" s="107"/>
      <c r="BHB29" s="107"/>
      <c r="BHC29" s="107"/>
      <c r="BHD29" s="107"/>
      <c r="BHE29" s="107"/>
      <c r="BHF29" s="107"/>
      <c r="BHG29" s="107"/>
      <c r="BHH29" s="107"/>
      <c r="BHI29" s="107"/>
      <c r="BHJ29" s="107"/>
      <c r="BHK29" s="107"/>
      <c r="BHL29" s="107"/>
      <c r="BHM29" s="107"/>
      <c r="BHN29" s="111"/>
      <c r="BHO29" s="111"/>
      <c r="BHP29" s="111"/>
      <c r="BHQ29" s="111"/>
      <c r="BHR29" s="111"/>
      <c r="BHS29" s="111"/>
      <c r="BHT29" s="111"/>
      <c r="BHU29" s="111"/>
      <c r="BHV29" s="111"/>
      <c r="BHW29" s="111"/>
      <c r="BHX29" s="111"/>
      <c r="BHY29" s="111"/>
      <c r="BHZ29" s="111"/>
      <c r="BIA29" s="111"/>
      <c r="BIB29" s="111"/>
      <c r="BIC29" s="111"/>
      <c r="BID29" s="111"/>
      <c r="BIE29" s="111"/>
      <c r="BIF29" s="111"/>
      <c r="BIG29" s="111"/>
      <c r="BIH29" s="111"/>
      <c r="BII29" s="111"/>
      <c r="BIJ29" s="111"/>
      <c r="BIK29" s="111"/>
      <c r="BIL29" s="111"/>
      <c r="BIM29" s="111"/>
      <c r="BIN29" s="111"/>
      <c r="BIO29" s="111"/>
      <c r="BIP29" s="111"/>
      <c r="BIQ29" s="111"/>
      <c r="BIR29" s="111"/>
      <c r="BIS29" s="111"/>
      <c r="BIT29" s="111"/>
      <c r="BIU29" s="111"/>
      <c r="BIV29" s="111"/>
      <c r="BIW29" s="111"/>
      <c r="BIX29" s="111"/>
      <c r="BIY29" s="111"/>
      <c r="BIZ29" s="111"/>
      <c r="BJA29" s="111"/>
      <c r="BJB29" s="111"/>
      <c r="BJC29" s="111"/>
      <c r="BJD29" s="111"/>
      <c r="BJE29" s="111"/>
      <c r="BJF29" s="111"/>
      <c r="BJG29" s="111"/>
      <c r="BJH29" s="111"/>
      <c r="BJI29" s="111"/>
      <c r="BJJ29" s="111"/>
      <c r="BJK29" s="111"/>
      <c r="BJL29" s="111"/>
      <c r="BJM29" s="111"/>
      <c r="BJN29" s="111"/>
      <c r="BJO29" s="111"/>
      <c r="BJP29" s="111"/>
      <c r="BJQ29" s="111"/>
      <c r="BJR29" s="111"/>
      <c r="BJS29" s="111"/>
      <c r="BJT29" s="111"/>
      <c r="BJU29" s="111"/>
      <c r="BJV29" s="111"/>
      <c r="BJW29" s="111"/>
      <c r="BJX29" s="111"/>
      <c r="BJY29" s="111"/>
      <c r="BJZ29" s="111"/>
      <c r="BKA29" s="111"/>
      <c r="BKB29" s="111"/>
      <c r="BKC29" s="111"/>
      <c r="BKD29" s="111"/>
      <c r="BKE29" s="111"/>
      <c r="BKF29" s="111"/>
      <c r="BKG29" s="111"/>
      <c r="BKH29" s="111"/>
      <c r="BKI29" s="111"/>
      <c r="BKJ29" s="111"/>
      <c r="BKK29" s="111"/>
      <c r="BKL29" s="111"/>
      <c r="BKM29" s="111"/>
      <c r="BKN29" s="111"/>
      <c r="BKO29" s="111"/>
      <c r="BKP29" s="111"/>
      <c r="BKQ29" s="111"/>
      <c r="BKR29" s="111"/>
      <c r="BKS29" s="111"/>
      <c r="BKT29" s="111"/>
      <c r="BKU29" s="111"/>
      <c r="BKV29" s="111"/>
      <c r="BKW29" s="111"/>
      <c r="BKX29" s="111"/>
      <c r="BKY29" s="111"/>
      <c r="BKZ29" s="111"/>
      <c r="BLA29" s="111"/>
      <c r="BLB29" s="111"/>
      <c r="BLC29" s="111"/>
      <c r="BLD29" s="111"/>
      <c r="BLE29" s="111"/>
      <c r="BLF29" s="111"/>
      <c r="BLG29" s="111"/>
      <c r="BLH29" s="111"/>
      <c r="BLI29" s="111"/>
      <c r="BLJ29" s="111"/>
      <c r="BLK29" s="111"/>
      <c r="BLL29" s="111"/>
      <c r="BLM29" s="111"/>
      <c r="BLN29" s="111"/>
      <c r="BLO29" s="111"/>
      <c r="BLP29" s="111"/>
      <c r="BLQ29" s="111"/>
      <c r="BLR29" s="111"/>
      <c r="BLS29" s="111"/>
      <c r="BLT29" s="111"/>
      <c r="BLU29" s="111"/>
      <c r="BLV29" s="111"/>
      <c r="BLW29" s="111"/>
      <c r="BLX29" s="111"/>
      <c r="BLY29" s="111"/>
      <c r="BLZ29" s="111"/>
      <c r="BMA29" s="111"/>
      <c r="BMB29" s="111"/>
      <c r="BMC29" s="111"/>
      <c r="BMD29" s="111"/>
      <c r="BME29" s="111"/>
      <c r="BMF29" s="111"/>
      <c r="BMG29" s="111"/>
      <c r="BMH29" s="111"/>
      <c r="BMI29" s="111"/>
      <c r="BMJ29" s="111"/>
      <c r="BMK29" s="111"/>
      <c r="BML29" s="111"/>
      <c r="BMM29" s="111"/>
      <c r="BMN29" s="111"/>
      <c r="BMO29" s="111"/>
      <c r="BMP29" s="111"/>
      <c r="BMQ29" s="111"/>
      <c r="BMR29" s="111"/>
      <c r="BMS29" s="111"/>
      <c r="BMT29" s="108"/>
      <c r="BMU29" s="108"/>
      <c r="BMV29" s="108"/>
      <c r="BMW29" s="108"/>
      <c r="BMX29" s="108"/>
      <c r="BMY29" s="108"/>
      <c r="BMZ29" s="108"/>
      <c r="BNA29" s="108"/>
      <c r="BNB29" s="108"/>
      <c r="BNC29" s="108"/>
      <c r="BND29" s="108"/>
      <c r="BNE29" s="108"/>
      <c r="BNF29" s="108"/>
      <c r="BNG29" s="108"/>
      <c r="BNH29" s="108"/>
      <c r="BNI29" s="108"/>
      <c r="BNJ29" s="108"/>
      <c r="BNK29" s="108"/>
      <c r="BNL29" s="108"/>
      <c r="BNM29" s="108"/>
      <c r="BNN29" s="108"/>
      <c r="BNO29" s="108"/>
      <c r="BNP29" s="108"/>
      <c r="BNQ29" s="108"/>
      <c r="BNR29" s="108"/>
      <c r="BNS29" s="108"/>
      <c r="BNT29" s="108"/>
      <c r="BNU29" s="108"/>
      <c r="BNV29" s="108"/>
      <c r="BNW29" s="108"/>
      <c r="BNX29" s="108"/>
      <c r="BNY29" s="108"/>
      <c r="BNZ29" s="108"/>
      <c r="BOA29" s="108"/>
      <c r="BOB29" s="108"/>
      <c r="BOC29" s="108"/>
      <c r="BOD29" s="108"/>
      <c r="BOE29" s="108"/>
      <c r="BOF29" s="108"/>
      <c r="BOG29" s="108"/>
      <c r="BOH29" s="108"/>
      <c r="BOI29" s="108"/>
      <c r="BOJ29" s="108"/>
      <c r="BOK29" s="108"/>
      <c r="BOL29" s="108"/>
      <c r="BOM29" s="108"/>
      <c r="BON29" s="108"/>
      <c r="BOO29" s="108"/>
      <c r="BOP29" s="108"/>
      <c r="BOQ29" s="108"/>
      <c r="BOR29" s="108"/>
      <c r="BOS29" s="108"/>
      <c r="BOT29" s="108"/>
      <c r="BOU29" s="108"/>
      <c r="BOV29" s="108"/>
      <c r="BOW29" s="108"/>
      <c r="BOX29" s="108"/>
      <c r="BOY29" s="108"/>
      <c r="BOZ29" s="108"/>
      <c r="BPA29" s="108"/>
      <c r="BPB29" s="108"/>
      <c r="BPC29" s="108"/>
      <c r="BPD29" s="108"/>
      <c r="BPE29" s="108"/>
      <c r="BPF29" s="108"/>
      <c r="BPG29" s="108"/>
      <c r="BPH29" s="108"/>
      <c r="BPI29" s="108"/>
      <c r="BPJ29" s="129"/>
      <c r="BPK29" s="129"/>
      <c r="BPL29" s="129"/>
      <c r="BPM29" s="129"/>
      <c r="BPN29" s="129"/>
      <c r="BPO29" s="129"/>
      <c r="BPP29" s="129"/>
      <c r="BPQ29" s="129"/>
      <c r="BPR29" s="129"/>
      <c r="BPS29" s="129"/>
      <c r="BPT29" s="129"/>
      <c r="BPU29" s="129"/>
      <c r="BPV29" s="129"/>
      <c r="BPW29" s="129"/>
      <c r="BPX29" s="129"/>
      <c r="BPY29" s="129"/>
      <c r="BPZ29" s="129"/>
      <c r="BQA29" s="129"/>
      <c r="BQB29" s="129"/>
      <c r="BQC29" s="129"/>
      <c r="BQD29" s="129"/>
      <c r="BQE29" s="129"/>
      <c r="BQF29" s="129"/>
      <c r="BQG29" s="129"/>
      <c r="BQH29" s="129"/>
      <c r="BQI29" s="129"/>
      <c r="BQJ29" s="129"/>
      <c r="BQK29" s="129"/>
      <c r="BQL29" s="129"/>
      <c r="BQM29" s="129"/>
      <c r="BQN29" s="129"/>
      <c r="BQO29" s="129"/>
      <c r="BQP29" s="129"/>
      <c r="BQQ29" s="129"/>
      <c r="BQR29" s="129"/>
      <c r="BQS29" s="129"/>
      <c r="BQT29" s="129"/>
      <c r="BQU29" s="129"/>
      <c r="BQV29" s="129"/>
      <c r="BQW29" s="129"/>
      <c r="BQX29" s="129"/>
      <c r="BQY29" s="129"/>
      <c r="BQZ29" s="129"/>
      <c r="BRA29" s="129"/>
      <c r="BRB29" s="129"/>
      <c r="BRC29" s="129"/>
      <c r="BRD29" s="129"/>
      <c r="BRE29" s="129"/>
      <c r="BRF29" s="129"/>
      <c r="BRG29" s="129"/>
      <c r="BRH29" s="129"/>
      <c r="BRI29" s="129"/>
      <c r="BRJ29" s="129"/>
      <c r="BRK29" s="129"/>
      <c r="BRL29" s="129"/>
      <c r="BRM29" s="129"/>
      <c r="BRN29" s="129"/>
      <c r="BRO29" s="129"/>
      <c r="BRP29" s="129"/>
      <c r="BRQ29" s="129"/>
      <c r="BRR29" s="129"/>
      <c r="BRS29" s="129"/>
      <c r="BRT29" s="129"/>
      <c r="BRU29" s="129"/>
      <c r="BRV29" s="129"/>
      <c r="BRW29" s="129"/>
      <c r="BRX29" s="129"/>
      <c r="BRY29" s="129"/>
      <c r="BRZ29" s="129"/>
      <c r="BSA29" s="129"/>
      <c r="BSB29" s="129"/>
      <c r="BSC29" s="129"/>
      <c r="BSD29" s="129"/>
      <c r="BSE29" s="129"/>
      <c r="BSF29" s="129"/>
      <c r="BSG29" s="129"/>
      <c r="BSH29" s="129"/>
      <c r="BSI29" s="129"/>
      <c r="BSJ29" s="129"/>
      <c r="BSK29" s="129"/>
      <c r="BSL29" s="129"/>
      <c r="BSM29" s="129"/>
      <c r="BSN29" s="129"/>
      <c r="BSO29" s="129"/>
      <c r="BSP29" s="129"/>
      <c r="BSQ29" s="129"/>
      <c r="BSR29" s="129"/>
      <c r="BSS29" s="129"/>
      <c r="BST29" s="129"/>
      <c r="BSU29" s="129"/>
      <c r="BSV29" s="129"/>
      <c r="BSW29" s="129"/>
      <c r="BSX29" s="129"/>
      <c r="BSY29" s="129"/>
      <c r="BSZ29" s="129"/>
      <c r="BTA29" s="129"/>
      <c r="BTB29" s="129"/>
      <c r="BTC29" s="129"/>
      <c r="BTD29" s="129"/>
      <c r="BTE29" s="129"/>
      <c r="BTF29" s="129"/>
      <c r="BTG29" s="129"/>
      <c r="BTH29" s="129"/>
      <c r="BTI29" s="129"/>
      <c r="BTJ29" s="129"/>
      <c r="BTK29" s="129"/>
      <c r="BTL29" s="129"/>
      <c r="BTM29" s="129"/>
      <c r="BTN29" s="129"/>
      <c r="BTO29" s="129"/>
      <c r="BTP29" s="129"/>
      <c r="BTQ29" s="129"/>
      <c r="BTR29" s="129"/>
      <c r="BTS29" s="129"/>
      <c r="BTT29" s="129"/>
      <c r="BTU29" s="129"/>
      <c r="BTV29" s="129"/>
      <c r="BTW29" s="129"/>
      <c r="BTX29" s="129"/>
      <c r="BTY29" s="129"/>
      <c r="BTZ29" s="129"/>
      <c r="BUA29" s="129"/>
      <c r="BUB29" s="129"/>
      <c r="BUC29" s="129"/>
      <c r="BUD29" s="129"/>
      <c r="BUE29" s="129"/>
      <c r="BUF29" s="129"/>
      <c r="BUG29" s="129"/>
      <c r="BUH29" s="129"/>
      <c r="BUI29" s="129"/>
      <c r="BUJ29" s="129"/>
      <c r="BUK29" s="129"/>
      <c r="BUL29" s="129"/>
      <c r="BUM29" s="129"/>
      <c r="BUN29" s="129"/>
      <c r="BUO29" s="129"/>
      <c r="BUP29" s="107"/>
      <c r="BUQ29" s="107"/>
      <c r="BUR29" s="107"/>
      <c r="BUS29" s="107"/>
      <c r="BUT29" s="107"/>
      <c r="BUU29" s="107"/>
      <c r="BUV29" s="107"/>
      <c r="BUW29" s="107"/>
      <c r="BUX29" s="107"/>
      <c r="BUY29" s="107"/>
      <c r="BUZ29" s="107"/>
      <c r="BVA29" s="107"/>
      <c r="BVB29" s="107"/>
      <c r="BVC29" s="107"/>
      <c r="BVD29" s="107"/>
      <c r="BVE29" s="107"/>
      <c r="BVF29" s="107"/>
      <c r="BVG29" s="107"/>
      <c r="BVH29" s="107"/>
      <c r="BVI29" s="107"/>
      <c r="BVJ29" s="107"/>
      <c r="BVK29" s="107"/>
      <c r="BVL29" s="107"/>
      <c r="BVM29" s="107"/>
      <c r="BVN29" s="107"/>
      <c r="BVO29" s="107"/>
      <c r="BVP29" s="107"/>
      <c r="BVQ29" s="107"/>
      <c r="BVR29" s="107"/>
      <c r="BVS29" s="107"/>
      <c r="BVT29" s="107"/>
      <c r="BVU29" s="107"/>
      <c r="BVV29" s="107"/>
      <c r="BVW29" s="107"/>
      <c r="BVX29" s="107"/>
      <c r="BVY29" s="107"/>
      <c r="BVZ29" s="107"/>
      <c r="BWA29" s="107"/>
      <c r="BWB29" s="107"/>
      <c r="BWC29" s="107"/>
      <c r="BWD29" s="107"/>
      <c r="BWE29" s="107"/>
      <c r="BWF29" s="107"/>
      <c r="BWG29" s="107"/>
      <c r="BWH29" s="107"/>
      <c r="BWI29" s="107"/>
      <c r="BWJ29" s="107"/>
      <c r="BWK29" s="107"/>
      <c r="BWL29" s="107"/>
      <c r="BWM29" s="107"/>
      <c r="BWN29" s="107"/>
      <c r="BWO29" s="107"/>
      <c r="BWP29" s="107"/>
      <c r="BWQ29" s="107"/>
      <c r="BWR29" s="107"/>
      <c r="BWS29" s="107"/>
      <c r="BWT29" s="107"/>
      <c r="BWU29" s="107"/>
      <c r="BWV29" s="107"/>
      <c r="BWW29" s="107"/>
      <c r="BWX29" s="107"/>
      <c r="BWY29" s="107"/>
      <c r="BWZ29" s="107"/>
      <c r="BXA29" s="107"/>
      <c r="BXB29" s="107"/>
      <c r="BXC29" s="265"/>
      <c r="BXD29" s="265"/>
      <c r="BXE29" s="265"/>
      <c r="BXF29" s="265"/>
      <c r="BXG29" s="265"/>
      <c r="BXH29" s="265"/>
      <c r="BXI29" s="265"/>
      <c r="BXJ29" s="265"/>
      <c r="BXK29" s="265"/>
      <c r="BXL29" s="265"/>
      <c r="BXM29" s="265"/>
      <c r="BXN29" s="265"/>
      <c r="BXO29" s="265"/>
      <c r="BXP29" s="265"/>
      <c r="BXQ29" s="265"/>
      <c r="BXR29" s="265"/>
      <c r="BXS29" s="265"/>
      <c r="BXT29" s="265"/>
      <c r="BXU29" s="265"/>
      <c r="BXV29" s="265"/>
      <c r="BXW29" s="265"/>
      <c r="BXX29" s="265"/>
      <c r="BXY29" s="265"/>
      <c r="BXZ29" s="265"/>
      <c r="BYA29" s="265"/>
      <c r="BYB29" s="265"/>
      <c r="BYC29" s="265"/>
      <c r="BYD29" s="265"/>
      <c r="BYE29" s="265"/>
      <c r="BYF29" s="265"/>
      <c r="BYG29" s="265"/>
      <c r="BYH29" s="265"/>
      <c r="BYI29" s="265"/>
      <c r="BYJ29" s="265"/>
      <c r="BYK29" s="265"/>
      <c r="BYL29" s="265"/>
      <c r="BYM29" s="265"/>
      <c r="BYN29" s="265"/>
      <c r="BYO29" s="265"/>
      <c r="BYP29" s="265"/>
      <c r="BYQ29" s="265"/>
      <c r="BYR29" s="265"/>
      <c r="BYS29" s="265"/>
      <c r="BYT29" s="265"/>
      <c r="BYU29" s="265"/>
      <c r="BYV29" s="265"/>
      <c r="BYW29" s="265"/>
      <c r="BYX29" s="265"/>
      <c r="BYY29" s="265"/>
      <c r="BYZ29" s="265"/>
      <c r="BZA29" s="265"/>
      <c r="BZB29" s="265"/>
      <c r="BZC29" s="265"/>
      <c r="BZD29" s="265"/>
      <c r="BZE29" s="265"/>
      <c r="BZF29" s="265"/>
      <c r="BZG29" s="265"/>
      <c r="BZH29" s="265"/>
      <c r="BZI29" s="265"/>
      <c r="BZJ29" s="265"/>
      <c r="BZK29" s="265"/>
      <c r="BZL29" s="265"/>
      <c r="BZM29" s="265"/>
      <c r="BZN29" s="265"/>
      <c r="BZO29" s="265"/>
      <c r="BZP29" s="107"/>
      <c r="BZQ29" s="107"/>
      <c r="BZR29" s="107"/>
      <c r="BZS29" s="107"/>
      <c r="BZT29" s="107"/>
      <c r="BZU29" s="107"/>
      <c r="BZV29" s="107"/>
      <c r="BZW29" s="107"/>
      <c r="BZX29" s="107"/>
      <c r="BZY29" s="107"/>
      <c r="BZZ29" s="107"/>
      <c r="CAA29" s="107"/>
      <c r="CAB29" s="107"/>
      <c r="CAC29" s="107"/>
      <c r="CAD29" s="107"/>
      <c r="CAE29" s="107"/>
      <c r="CAF29" s="107"/>
      <c r="CAG29" s="107"/>
      <c r="CAH29" s="107"/>
      <c r="CAI29" s="107"/>
      <c r="CAJ29" s="107"/>
      <c r="CAK29" s="107"/>
      <c r="CAL29" s="107"/>
      <c r="CAM29" s="107"/>
      <c r="CAN29" s="107"/>
      <c r="CAO29" s="107"/>
      <c r="CAP29" s="107"/>
      <c r="CAQ29" s="107"/>
      <c r="CAR29" s="107"/>
      <c r="CAS29" s="107"/>
      <c r="CAT29" s="107"/>
      <c r="CAU29" s="107"/>
      <c r="CAV29" s="107"/>
      <c r="CAW29" s="107"/>
      <c r="CAX29" s="107"/>
      <c r="CAY29" s="107"/>
      <c r="CAZ29" s="107"/>
      <c r="CBA29" s="107"/>
      <c r="CBB29" s="107"/>
      <c r="CBC29" s="107"/>
      <c r="CBD29" s="107"/>
      <c r="CBE29" s="107"/>
      <c r="CBF29" s="107"/>
      <c r="CBG29" s="107"/>
      <c r="CBH29" s="107"/>
      <c r="CBI29" s="107"/>
      <c r="CBJ29" s="107"/>
      <c r="CBK29" s="107"/>
      <c r="CBL29" s="107"/>
      <c r="CBM29" s="107"/>
      <c r="CBN29" s="107"/>
      <c r="CBO29" s="107"/>
      <c r="CBP29" s="107"/>
      <c r="CBQ29" s="107"/>
      <c r="CBR29" s="107"/>
      <c r="CBS29" s="107"/>
      <c r="CBT29" s="107"/>
      <c r="CBU29" s="107"/>
      <c r="CBV29" s="107"/>
      <c r="CBW29" s="107"/>
      <c r="CBX29" s="107"/>
      <c r="CBY29" s="107"/>
      <c r="CBZ29" s="107"/>
      <c r="CCA29" s="107"/>
      <c r="CCB29" s="107"/>
      <c r="CCC29" s="107"/>
      <c r="CCD29" s="107"/>
      <c r="CCE29" s="107"/>
      <c r="CCF29" s="107"/>
      <c r="CCG29" s="107"/>
      <c r="CCH29" s="107"/>
      <c r="CCI29" s="107"/>
      <c r="CCJ29" s="107"/>
      <c r="CCK29" s="107"/>
      <c r="CCL29" s="107"/>
      <c r="CCM29" s="107"/>
      <c r="CCN29" s="107"/>
      <c r="CCO29" s="107"/>
      <c r="CCP29" s="107"/>
      <c r="CCQ29" s="107"/>
      <c r="CCR29" s="107"/>
      <c r="CCS29" s="107"/>
      <c r="CCT29" s="107"/>
      <c r="CCU29" s="107"/>
      <c r="CCV29" s="107"/>
      <c r="CCW29" s="107"/>
      <c r="CCX29" s="107"/>
      <c r="CCY29" s="107"/>
      <c r="CCZ29" s="107"/>
      <c r="CDA29" s="107"/>
      <c r="CDB29" s="107"/>
      <c r="CDC29" s="107"/>
      <c r="CDD29" s="107"/>
      <c r="CDE29" s="107"/>
      <c r="CDF29" s="107"/>
      <c r="CDG29" s="107"/>
      <c r="CDH29" s="107"/>
      <c r="CDI29" s="107"/>
      <c r="CDJ29" s="107"/>
      <c r="CDK29" s="107"/>
      <c r="CDL29" s="107"/>
      <c r="CDM29" s="107"/>
      <c r="CDN29" s="107"/>
      <c r="CDO29" s="107"/>
      <c r="CDP29" s="107"/>
      <c r="CDQ29" s="107"/>
      <c r="CDR29" s="107"/>
      <c r="CDS29" s="107"/>
      <c r="CDT29" s="107"/>
      <c r="CDU29" s="107"/>
      <c r="CDV29" s="107"/>
      <c r="CDW29" s="107"/>
      <c r="CDX29" s="107"/>
      <c r="CDY29" s="107"/>
      <c r="CDZ29" s="107"/>
      <c r="CEA29" s="107"/>
      <c r="CEB29" s="107"/>
      <c r="CEC29" s="107"/>
      <c r="CED29" s="107"/>
      <c r="CEE29" s="107"/>
      <c r="CEF29" s="107"/>
      <c r="CEG29" s="107"/>
      <c r="CEH29" s="107"/>
      <c r="CEI29" s="107"/>
      <c r="CEJ29" s="107"/>
      <c r="CEK29" s="107"/>
      <c r="CEL29" s="107"/>
      <c r="CEM29" s="107"/>
      <c r="CEN29" s="107"/>
      <c r="CEO29" s="107"/>
      <c r="CEP29" s="108"/>
      <c r="CEQ29" s="108"/>
      <c r="CER29" s="108"/>
      <c r="CES29" s="108"/>
      <c r="CET29" s="108"/>
      <c r="CEU29" s="108"/>
      <c r="CEV29" s="108"/>
      <c r="CEW29" s="108"/>
      <c r="CEX29" s="108"/>
      <c r="CEY29" s="108"/>
      <c r="CEZ29" s="108"/>
      <c r="CFA29" s="108"/>
      <c r="CFB29" s="108"/>
      <c r="CFC29" s="108"/>
      <c r="CFD29" s="108"/>
      <c r="CFE29" s="108"/>
      <c r="CFF29" s="108"/>
      <c r="CFG29" s="108"/>
      <c r="CFH29" s="108"/>
      <c r="CFI29" s="108"/>
      <c r="CFJ29" s="108"/>
      <c r="CFK29" s="108"/>
      <c r="CFL29" s="108"/>
      <c r="CFM29" s="108"/>
      <c r="CFN29" s="108"/>
      <c r="CFO29" s="108"/>
      <c r="CFP29" s="108"/>
      <c r="CFQ29" s="108"/>
      <c r="CFR29" s="108"/>
      <c r="CFS29" s="108"/>
      <c r="CFT29" s="108"/>
      <c r="CFU29" s="108"/>
      <c r="CFV29" s="108"/>
      <c r="CFW29" s="108"/>
      <c r="CFX29" s="108"/>
      <c r="CFY29" s="108"/>
      <c r="CFZ29" s="108"/>
      <c r="CGA29" s="108"/>
      <c r="CGB29" s="108"/>
      <c r="CGC29" s="108"/>
      <c r="CGD29" s="108"/>
    </row>
    <row r="30" spans="1:2238" x14ac:dyDescent="0.25">
      <c r="A30" s="279"/>
      <c r="B30" s="255"/>
      <c r="C30" s="267"/>
      <c r="D30" s="267"/>
      <c r="E30" s="260"/>
      <c r="F30" s="260"/>
      <c r="G30" s="260"/>
      <c r="H30" s="261"/>
      <c r="I30" s="261"/>
      <c r="J30" s="261"/>
      <c r="K30" s="261"/>
      <c r="L30" s="261"/>
      <c r="M30" s="261"/>
      <c r="N30" s="262"/>
      <c r="O30" s="262"/>
      <c r="P30" s="262"/>
      <c r="Q30" s="260"/>
      <c r="R30" s="260"/>
      <c r="S30" s="260"/>
      <c r="T30" s="260"/>
      <c r="U30" s="260"/>
      <c r="V30" s="260"/>
      <c r="W30" s="260"/>
      <c r="X30" s="263"/>
      <c r="Y30" s="262"/>
      <c r="Z30" s="262"/>
      <c r="AA30" s="262"/>
      <c r="AB30" s="262"/>
      <c r="AC30" s="262"/>
      <c r="AD30" s="262"/>
      <c r="AE30" s="262"/>
      <c r="AF30" s="262"/>
      <c r="AG30" s="262"/>
      <c r="AH30" s="264"/>
      <c r="AI30" s="264"/>
      <c r="AJ30" s="129"/>
      <c r="AK30" s="129"/>
      <c r="AL30" s="129"/>
      <c r="AM30" s="129"/>
      <c r="AN30" s="264"/>
      <c r="AO30" s="264"/>
      <c r="AP30" s="264"/>
      <c r="AQ30" s="129"/>
      <c r="AR30" s="264"/>
      <c r="AS30" s="264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350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11"/>
      <c r="DK30" s="111"/>
      <c r="DL30" s="111"/>
      <c r="DM30" s="111"/>
      <c r="DN30" s="111"/>
      <c r="DO30" s="111"/>
      <c r="DP30" s="111"/>
      <c r="DQ30" s="111"/>
      <c r="DR30" s="111"/>
      <c r="DS30" s="111"/>
      <c r="DT30" s="111"/>
      <c r="DU30" s="111"/>
      <c r="DV30" s="111"/>
      <c r="DW30" s="111"/>
      <c r="DX30" s="111"/>
      <c r="DY30" s="111"/>
      <c r="DZ30" s="111"/>
      <c r="EA30" s="111"/>
      <c r="EB30" s="111"/>
      <c r="EC30" s="111"/>
      <c r="ED30" s="111"/>
      <c r="EE30" s="111"/>
      <c r="EF30" s="111"/>
      <c r="EG30" s="111"/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11"/>
      <c r="FG30" s="111"/>
      <c r="FH30" s="111"/>
      <c r="FI30" s="111"/>
      <c r="FJ30" s="111"/>
      <c r="FK30" s="111"/>
      <c r="FL30" s="111"/>
      <c r="FM30" s="111"/>
      <c r="FN30" s="111"/>
      <c r="FO30" s="111"/>
      <c r="FP30" s="111"/>
      <c r="FQ30" s="111"/>
      <c r="FR30" s="111"/>
      <c r="FS30" s="111"/>
      <c r="FT30" s="111"/>
      <c r="FU30" s="111"/>
      <c r="FV30" s="111"/>
      <c r="FW30" s="111"/>
      <c r="FX30" s="111"/>
      <c r="FY30" s="111"/>
      <c r="FZ30" s="111"/>
      <c r="GA30" s="111"/>
      <c r="GB30" s="111"/>
      <c r="GC30" s="111"/>
      <c r="GD30" s="111"/>
      <c r="GE30" s="111"/>
      <c r="GF30" s="111"/>
      <c r="GG30" s="111"/>
      <c r="GH30" s="111"/>
      <c r="GI30" s="111"/>
      <c r="GJ30" s="111"/>
      <c r="GK30" s="111"/>
      <c r="GL30" s="111"/>
      <c r="GM30" s="111"/>
      <c r="GN30" s="111"/>
      <c r="GO30" s="111"/>
      <c r="GP30" s="111"/>
      <c r="GQ30" s="111"/>
      <c r="GR30" s="111"/>
      <c r="GS30" s="111"/>
      <c r="GT30" s="111"/>
      <c r="GU30" s="111"/>
      <c r="GV30" s="111"/>
      <c r="GW30" s="111"/>
      <c r="GX30" s="111"/>
      <c r="GY30" s="111"/>
      <c r="GZ30" s="111"/>
      <c r="HA30" s="111"/>
      <c r="HB30" s="111"/>
      <c r="HC30" s="111"/>
      <c r="HD30" s="111"/>
      <c r="HE30" s="111"/>
      <c r="HF30" s="111"/>
      <c r="HG30" s="111"/>
      <c r="HH30" s="111"/>
      <c r="HI30" s="111"/>
      <c r="HJ30" s="111"/>
      <c r="HK30" s="111"/>
      <c r="HL30" s="111"/>
      <c r="HM30" s="111"/>
      <c r="HN30" s="111"/>
      <c r="HO30" s="111"/>
      <c r="HP30" s="111"/>
      <c r="HQ30" s="111"/>
      <c r="HR30" s="111"/>
      <c r="HS30" s="111"/>
      <c r="HT30" s="111"/>
      <c r="HU30" s="111"/>
      <c r="HV30" s="111"/>
      <c r="HW30" s="111"/>
      <c r="HX30" s="111"/>
      <c r="HY30" s="111"/>
      <c r="HZ30" s="111"/>
      <c r="IA30" s="111"/>
      <c r="IB30" s="111"/>
      <c r="IC30" s="111"/>
      <c r="ID30" s="111"/>
      <c r="IE30" s="111"/>
      <c r="IF30" s="111"/>
      <c r="IG30" s="111"/>
      <c r="IH30" s="111"/>
      <c r="II30" s="111"/>
      <c r="IJ30" s="111"/>
      <c r="IK30" s="111"/>
      <c r="IL30" s="111"/>
      <c r="IM30" s="111"/>
      <c r="IN30" s="111"/>
      <c r="IO30" s="111"/>
      <c r="IP30" s="108"/>
      <c r="IQ30" s="108"/>
      <c r="IR30" s="108"/>
      <c r="IS30" s="108"/>
      <c r="IT30" s="108"/>
      <c r="IU30" s="108"/>
      <c r="IV30" s="108"/>
      <c r="IW30" s="108"/>
      <c r="IX30" s="108"/>
      <c r="IY30" s="108"/>
      <c r="IZ30" s="108"/>
      <c r="JA30" s="108"/>
      <c r="JB30" s="108"/>
      <c r="JC30" s="108"/>
      <c r="JD30" s="108"/>
      <c r="JE30" s="108"/>
      <c r="JF30" s="108"/>
      <c r="JG30" s="108"/>
      <c r="JH30" s="108"/>
      <c r="JI30" s="108"/>
      <c r="JJ30" s="108"/>
      <c r="JK30" s="108"/>
      <c r="JL30" s="108"/>
      <c r="JM30" s="108"/>
      <c r="JN30" s="108"/>
      <c r="JO30" s="108"/>
      <c r="JP30" s="108"/>
      <c r="JQ30" s="108"/>
      <c r="JR30" s="108"/>
      <c r="JS30" s="108"/>
      <c r="JT30" s="108"/>
      <c r="JU30" s="108"/>
      <c r="JV30" s="108"/>
      <c r="JW30" s="108"/>
      <c r="JX30" s="108"/>
      <c r="JY30" s="108"/>
      <c r="JZ30" s="108"/>
      <c r="KA30" s="108"/>
      <c r="KB30" s="108"/>
      <c r="KC30" s="108"/>
      <c r="KD30" s="108"/>
      <c r="KE30" s="108"/>
      <c r="KF30" s="108"/>
      <c r="KG30" s="108"/>
      <c r="KH30" s="108"/>
      <c r="KI30" s="108"/>
      <c r="KJ30" s="108"/>
      <c r="KK30" s="108"/>
      <c r="KL30" s="108"/>
      <c r="KM30" s="108"/>
      <c r="KN30" s="108"/>
      <c r="KO30" s="108"/>
      <c r="KP30" s="108"/>
      <c r="KQ30" s="108"/>
      <c r="KR30" s="108"/>
      <c r="KS30" s="108"/>
      <c r="KT30" s="108"/>
      <c r="KU30" s="108"/>
      <c r="KV30" s="108"/>
      <c r="KW30" s="108"/>
      <c r="KX30" s="108"/>
      <c r="KY30" s="108"/>
      <c r="KZ30" s="108"/>
      <c r="LA30" s="108"/>
      <c r="LB30" s="108"/>
      <c r="LC30" s="108"/>
      <c r="LD30" s="108"/>
      <c r="LE30" s="108"/>
      <c r="LF30" s="108"/>
      <c r="LG30" s="108"/>
      <c r="LH30" s="108"/>
      <c r="LI30" s="108"/>
      <c r="LJ30" s="108"/>
      <c r="LK30" s="108"/>
      <c r="LL30" s="108"/>
      <c r="LM30" s="108"/>
      <c r="LN30" s="108"/>
      <c r="LO30" s="108"/>
      <c r="LP30" s="108"/>
      <c r="LQ30" s="108"/>
      <c r="LR30" s="108"/>
      <c r="LS30" s="108"/>
      <c r="LT30" s="108"/>
      <c r="LU30" s="108"/>
      <c r="LV30" s="108"/>
      <c r="LW30" s="108"/>
      <c r="LX30" s="108"/>
      <c r="LY30" s="108"/>
      <c r="LZ30" s="108"/>
      <c r="MA30" s="108"/>
      <c r="MB30" s="108"/>
      <c r="MC30" s="108"/>
      <c r="MD30" s="108"/>
      <c r="ME30" s="108"/>
      <c r="MF30" s="108"/>
      <c r="MG30" s="108"/>
      <c r="MH30" s="108"/>
      <c r="MI30" s="108"/>
      <c r="MJ30" s="108"/>
      <c r="MK30" s="108"/>
      <c r="ML30" s="108"/>
      <c r="MM30" s="108"/>
      <c r="MN30" s="108"/>
      <c r="MO30" s="108"/>
      <c r="MP30" s="108"/>
      <c r="MQ30" s="108"/>
      <c r="MR30" s="108"/>
      <c r="MS30" s="108"/>
      <c r="MT30" s="108"/>
      <c r="MU30" s="108"/>
      <c r="MV30" s="108"/>
      <c r="MW30" s="108"/>
      <c r="MX30" s="108"/>
      <c r="MY30" s="108"/>
      <c r="MZ30" s="108"/>
      <c r="NA30" s="108"/>
      <c r="NB30" s="108"/>
      <c r="NC30" s="108"/>
      <c r="ND30" s="108"/>
      <c r="NE30" s="108"/>
      <c r="NF30" s="108"/>
      <c r="NG30" s="108"/>
      <c r="NH30" s="108"/>
      <c r="NI30" s="108"/>
      <c r="NJ30" s="108"/>
      <c r="NK30" s="108"/>
      <c r="NL30" s="108"/>
      <c r="NM30" s="108"/>
      <c r="NN30" s="108"/>
      <c r="NO30" s="108"/>
      <c r="NP30" s="265"/>
      <c r="NQ30" s="265"/>
      <c r="NR30" s="265"/>
      <c r="NS30" s="265"/>
      <c r="NT30" s="265"/>
      <c r="NU30" s="265"/>
      <c r="NV30" s="265"/>
      <c r="NW30" s="265"/>
      <c r="NX30" s="265"/>
      <c r="NY30" s="265"/>
      <c r="NZ30" s="265"/>
      <c r="OA30" s="265"/>
      <c r="OB30" s="265"/>
      <c r="OC30" s="265"/>
      <c r="OD30" s="265"/>
      <c r="OE30" s="265"/>
      <c r="OF30" s="265"/>
      <c r="OG30" s="265"/>
      <c r="OH30" s="265"/>
      <c r="OI30" s="265"/>
      <c r="OJ30" s="265"/>
      <c r="OK30" s="265"/>
      <c r="OL30" s="265"/>
      <c r="OM30" s="265"/>
      <c r="ON30" s="265"/>
      <c r="OO30" s="265"/>
      <c r="OP30" s="265"/>
      <c r="OQ30" s="265"/>
      <c r="OR30" s="265"/>
      <c r="OS30" s="265"/>
      <c r="OT30" s="265"/>
      <c r="OU30" s="265"/>
      <c r="OV30" s="265"/>
      <c r="OW30" s="265"/>
      <c r="OX30" s="265"/>
      <c r="OY30" s="265"/>
      <c r="OZ30" s="265"/>
      <c r="PA30" s="265"/>
      <c r="PB30" s="265"/>
      <c r="PC30" s="265"/>
      <c r="PD30" s="265"/>
      <c r="PE30" s="265"/>
      <c r="PF30" s="265"/>
      <c r="PG30" s="265"/>
      <c r="PH30" s="265"/>
      <c r="PI30" s="265"/>
      <c r="PJ30" s="265"/>
      <c r="PK30" s="265"/>
      <c r="PL30" s="265"/>
      <c r="PM30" s="265"/>
      <c r="PN30" s="265"/>
      <c r="PO30" s="265"/>
      <c r="PP30" s="265"/>
      <c r="PQ30" s="265"/>
      <c r="PR30" s="265"/>
      <c r="PS30" s="265"/>
      <c r="PT30" s="265"/>
      <c r="PU30" s="265"/>
      <c r="PV30" s="265"/>
      <c r="PW30" s="265"/>
      <c r="PX30" s="265"/>
      <c r="PY30" s="265"/>
      <c r="PZ30" s="265"/>
      <c r="QA30" s="265"/>
      <c r="QB30" s="265"/>
      <c r="QC30" s="111"/>
      <c r="QD30" s="111"/>
      <c r="QE30" s="111"/>
      <c r="QF30" s="111"/>
      <c r="QG30" s="111"/>
      <c r="QH30" s="111"/>
      <c r="QI30" s="111"/>
      <c r="QJ30" s="111"/>
      <c r="QK30" s="111"/>
      <c r="QL30" s="111"/>
      <c r="QM30" s="111"/>
      <c r="QN30" s="111"/>
      <c r="QO30" s="111"/>
      <c r="QP30" s="111"/>
      <c r="QQ30" s="111"/>
      <c r="QR30" s="111"/>
      <c r="QS30" s="111"/>
      <c r="QT30" s="111"/>
      <c r="QU30" s="111"/>
      <c r="QV30" s="111"/>
      <c r="QW30" s="111"/>
      <c r="QX30" s="111"/>
      <c r="QY30" s="111"/>
      <c r="QZ30" s="111"/>
      <c r="RA30" s="111"/>
      <c r="RB30" s="111"/>
      <c r="RC30" s="111"/>
      <c r="RD30" s="111"/>
      <c r="RE30" s="111"/>
      <c r="RF30" s="111"/>
      <c r="RG30" s="111"/>
      <c r="RH30" s="111"/>
      <c r="RI30" s="111"/>
      <c r="RJ30" s="111"/>
      <c r="RK30" s="111"/>
      <c r="RL30" s="111"/>
      <c r="RM30" s="111"/>
      <c r="RN30" s="111"/>
      <c r="RO30" s="111"/>
      <c r="RP30" s="111"/>
      <c r="RQ30" s="111"/>
      <c r="RR30" s="111"/>
      <c r="RS30" s="111"/>
      <c r="RT30" s="111"/>
      <c r="RU30" s="111"/>
      <c r="RV30" s="111"/>
      <c r="RW30" s="111"/>
      <c r="RX30" s="111"/>
      <c r="RY30" s="111"/>
      <c r="RZ30" s="111"/>
      <c r="SA30" s="111"/>
      <c r="SB30" s="111"/>
      <c r="SC30" s="111"/>
      <c r="SD30" s="111"/>
      <c r="SE30" s="111"/>
      <c r="SF30" s="111"/>
      <c r="SG30" s="111"/>
      <c r="SH30" s="111"/>
      <c r="SI30" s="111"/>
      <c r="SJ30" s="111"/>
      <c r="SK30" s="111"/>
      <c r="SL30" s="111"/>
      <c r="SM30" s="111"/>
      <c r="SN30" s="111"/>
      <c r="SO30" s="111"/>
      <c r="SP30" s="111"/>
      <c r="SQ30" s="111"/>
      <c r="SR30" s="111"/>
      <c r="SS30" s="111"/>
      <c r="ST30" s="111"/>
      <c r="SU30" s="111"/>
      <c r="SV30" s="111"/>
      <c r="SW30" s="111"/>
      <c r="SX30" s="111"/>
      <c r="SY30" s="111"/>
      <c r="SZ30" s="111"/>
      <c r="TA30" s="111"/>
      <c r="TB30" s="111"/>
      <c r="TC30" s="111"/>
      <c r="TD30" s="111"/>
      <c r="TE30" s="111"/>
      <c r="TF30" s="111"/>
      <c r="TG30" s="111"/>
      <c r="TH30" s="111"/>
      <c r="TI30" s="111"/>
      <c r="TJ30" s="111"/>
      <c r="TK30" s="111"/>
      <c r="TL30" s="111"/>
      <c r="TM30" s="111"/>
      <c r="TN30" s="111"/>
      <c r="TO30" s="111"/>
      <c r="TP30" s="111"/>
      <c r="TQ30" s="111"/>
      <c r="TR30" s="111"/>
      <c r="TS30" s="111"/>
      <c r="TT30" s="111"/>
      <c r="TU30" s="111"/>
      <c r="TV30" s="111"/>
      <c r="TW30" s="111"/>
      <c r="TX30" s="111"/>
      <c r="TY30" s="111"/>
      <c r="TZ30" s="111"/>
      <c r="UA30" s="111"/>
      <c r="UB30" s="111"/>
      <c r="UC30" s="111"/>
      <c r="UD30" s="111"/>
      <c r="UE30" s="111"/>
      <c r="UF30" s="111"/>
      <c r="UG30" s="111"/>
      <c r="UH30" s="111"/>
      <c r="UI30" s="111"/>
      <c r="UJ30" s="111"/>
      <c r="UK30" s="111"/>
      <c r="UL30" s="111"/>
      <c r="UM30" s="111"/>
      <c r="UN30" s="111"/>
      <c r="UO30" s="111"/>
      <c r="UP30" s="111"/>
      <c r="UQ30" s="111"/>
      <c r="UR30" s="111"/>
      <c r="US30" s="111"/>
      <c r="UT30" s="111"/>
      <c r="UU30" s="111"/>
      <c r="UV30" s="111"/>
      <c r="UW30" s="111"/>
      <c r="UX30" s="111"/>
      <c r="UY30" s="111"/>
      <c r="UZ30" s="111"/>
      <c r="VA30" s="111"/>
      <c r="VB30" s="111"/>
      <c r="VC30" s="111"/>
      <c r="VD30" s="111"/>
      <c r="VE30" s="111"/>
      <c r="VF30" s="107"/>
      <c r="VG30" s="107"/>
      <c r="VH30" s="107"/>
      <c r="VI30" s="107"/>
      <c r="VJ30" s="107"/>
      <c r="VK30" s="107"/>
      <c r="VL30" s="107"/>
      <c r="VM30" s="107"/>
      <c r="VN30" s="107"/>
      <c r="VO30" s="107"/>
      <c r="VP30" s="107"/>
      <c r="VQ30" s="107"/>
      <c r="VR30" s="107"/>
      <c r="VS30" s="107"/>
      <c r="VT30" s="107"/>
      <c r="VU30" s="107"/>
      <c r="VV30" s="107"/>
      <c r="VW30" s="107"/>
      <c r="VX30" s="107"/>
      <c r="VY30" s="107"/>
      <c r="VZ30" s="107"/>
      <c r="WA30" s="107"/>
      <c r="WB30" s="107"/>
      <c r="WC30" s="107"/>
      <c r="WD30" s="107"/>
      <c r="WE30" s="107"/>
      <c r="WF30" s="107"/>
      <c r="WG30" s="107"/>
      <c r="WH30" s="107"/>
      <c r="WI30" s="107"/>
      <c r="WJ30" s="107"/>
      <c r="WK30" s="107"/>
      <c r="WL30" s="107"/>
      <c r="WM30" s="107"/>
      <c r="WN30" s="107"/>
      <c r="WO30" s="107"/>
      <c r="WP30" s="107"/>
      <c r="WQ30" s="107"/>
      <c r="WR30" s="107"/>
      <c r="WS30" s="107"/>
      <c r="WT30" s="107"/>
      <c r="WU30" s="107"/>
      <c r="WV30" s="107"/>
      <c r="WW30" s="107"/>
      <c r="WX30" s="107"/>
      <c r="WY30" s="107"/>
      <c r="WZ30" s="107"/>
      <c r="XA30" s="107"/>
      <c r="XB30" s="107"/>
      <c r="XC30" s="107"/>
      <c r="XD30" s="107"/>
      <c r="XE30" s="107"/>
      <c r="XF30" s="107"/>
      <c r="XG30" s="107"/>
      <c r="XH30" s="107"/>
      <c r="XI30" s="107"/>
      <c r="XJ30" s="107"/>
      <c r="XK30" s="107"/>
      <c r="XL30" s="107"/>
      <c r="XM30" s="107"/>
      <c r="XN30" s="107"/>
      <c r="XO30" s="107"/>
      <c r="XP30" s="107"/>
      <c r="XQ30" s="107"/>
      <c r="XR30" s="107"/>
      <c r="XS30" s="107"/>
      <c r="XT30" s="107"/>
      <c r="XU30" s="107"/>
      <c r="XV30" s="107"/>
      <c r="XW30" s="107"/>
      <c r="XX30" s="107"/>
      <c r="XY30" s="107"/>
      <c r="XZ30" s="107"/>
      <c r="YA30" s="107"/>
      <c r="YB30" s="107"/>
      <c r="YC30" s="107"/>
      <c r="YD30" s="107"/>
      <c r="YE30" s="107"/>
      <c r="YF30" s="107"/>
      <c r="YG30" s="107"/>
      <c r="YH30" s="107"/>
      <c r="YI30" s="107"/>
      <c r="YJ30" s="107"/>
      <c r="YK30" s="107"/>
      <c r="YL30" s="107"/>
      <c r="YM30" s="107"/>
      <c r="YN30" s="107"/>
      <c r="YO30" s="107"/>
      <c r="YP30" s="107"/>
      <c r="YQ30" s="107"/>
      <c r="YR30" s="107"/>
      <c r="YS30" s="107"/>
      <c r="YT30" s="107"/>
      <c r="YU30" s="107"/>
      <c r="YV30" s="107"/>
      <c r="YW30" s="107"/>
      <c r="YX30" s="107"/>
      <c r="YY30" s="107"/>
      <c r="YZ30" s="107"/>
      <c r="ZA30" s="107"/>
      <c r="ZB30" s="107"/>
      <c r="ZC30" s="107"/>
      <c r="ZD30" s="107"/>
      <c r="ZE30" s="107"/>
      <c r="ZF30" s="107"/>
      <c r="ZG30" s="107"/>
      <c r="ZH30" s="107"/>
      <c r="ZI30" s="107"/>
      <c r="ZJ30" s="107"/>
      <c r="ZK30" s="107"/>
      <c r="ZL30" s="107"/>
      <c r="ZM30" s="107"/>
      <c r="ZN30" s="107"/>
      <c r="ZO30" s="107"/>
      <c r="ZP30" s="107"/>
      <c r="ZQ30" s="107"/>
      <c r="ZR30" s="107"/>
      <c r="ZS30" s="107"/>
      <c r="ZT30" s="107"/>
      <c r="ZU30" s="107"/>
      <c r="ZV30" s="107"/>
      <c r="ZW30" s="107"/>
      <c r="ZX30" s="107"/>
      <c r="ZY30" s="107"/>
      <c r="ZZ30" s="107"/>
      <c r="AAA30" s="107"/>
      <c r="AAB30" s="107"/>
      <c r="AAC30" s="107"/>
      <c r="AAD30" s="107"/>
      <c r="AAE30" s="107"/>
      <c r="AAF30" s="107"/>
      <c r="AAG30" s="107"/>
      <c r="AAH30" s="107"/>
      <c r="AAI30" s="107"/>
      <c r="AAJ30" s="107"/>
      <c r="AAK30" s="107"/>
      <c r="AAL30" s="107"/>
      <c r="AAM30" s="107"/>
      <c r="AAN30" s="107"/>
      <c r="AAO30" s="107"/>
      <c r="AAP30" s="107"/>
      <c r="AAQ30" s="107"/>
      <c r="AAR30" s="107"/>
      <c r="AAS30" s="107"/>
      <c r="AAT30" s="107"/>
      <c r="AAU30" s="107"/>
      <c r="AAV30" s="107"/>
      <c r="AAW30" s="107"/>
      <c r="AAX30" s="107"/>
      <c r="AAY30" s="107"/>
      <c r="AAZ30" s="107"/>
      <c r="ABA30" s="107"/>
      <c r="ABB30" s="107"/>
      <c r="ABC30" s="107"/>
      <c r="ABD30" s="107"/>
      <c r="ABE30" s="107"/>
      <c r="ABF30" s="107"/>
      <c r="ABG30" s="107"/>
      <c r="ABH30" s="107"/>
      <c r="ABI30" s="107"/>
      <c r="ABJ30" s="107"/>
      <c r="ABK30" s="107"/>
      <c r="ABL30" s="107"/>
      <c r="ABM30" s="107"/>
      <c r="ABN30" s="107"/>
      <c r="ABO30" s="107"/>
      <c r="ABP30" s="107"/>
      <c r="ABQ30" s="107"/>
      <c r="ABR30" s="107"/>
      <c r="ABS30" s="107"/>
      <c r="ABT30" s="107"/>
      <c r="ABU30" s="107"/>
      <c r="ABV30" s="107"/>
      <c r="ABW30" s="107"/>
      <c r="ABX30" s="107"/>
      <c r="ABY30" s="107"/>
      <c r="ABZ30" s="107"/>
      <c r="ACA30" s="107"/>
      <c r="ACB30" s="107"/>
      <c r="ACC30" s="107"/>
      <c r="ACD30" s="107"/>
      <c r="ACE30" s="107"/>
      <c r="ACF30" s="107"/>
      <c r="ACG30" s="107"/>
      <c r="ACH30" s="107"/>
      <c r="ACI30" s="107"/>
      <c r="ACJ30" s="107"/>
      <c r="ACK30" s="107"/>
      <c r="ACL30" s="107"/>
      <c r="ACM30" s="107"/>
      <c r="ACN30" s="107"/>
      <c r="ACO30" s="107"/>
      <c r="ACP30" s="107"/>
      <c r="ACQ30" s="107"/>
      <c r="ACR30" s="107"/>
      <c r="ACS30" s="107"/>
      <c r="ACT30" s="107"/>
      <c r="ACU30" s="107"/>
      <c r="ACV30" s="107"/>
      <c r="ACW30" s="107"/>
      <c r="ACX30" s="107"/>
      <c r="ACY30" s="266"/>
      <c r="ACZ30" s="266"/>
      <c r="ADA30" s="266"/>
      <c r="ADB30" s="266"/>
      <c r="ADC30" s="266"/>
      <c r="ADD30" s="266"/>
      <c r="ADE30" s="266"/>
      <c r="ADF30" s="266"/>
      <c r="ADG30" s="266"/>
      <c r="ADH30" s="266"/>
      <c r="ADI30" s="266"/>
      <c r="ADJ30" s="266"/>
      <c r="ADK30" s="266"/>
      <c r="ADL30" s="266"/>
      <c r="ADM30" s="266"/>
      <c r="ADN30" s="266"/>
      <c r="ADO30" s="266"/>
      <c r="ADP30" s="266"/>
      <c r="ADQ30" s="266"/>
      <c r="ADR30" s="266"/>
      <c r="ADS30" s="266"/>
      <c r="ADT30" s="266"/>
      <c r="ADU30" s="266"/>
      <c r="ADV30" s="266"/>
      <c r="ADW30" s="266"/>
      <c r="ADX30" s="266"/>
      <c r="ADY30" s="266"/>
      <c r="ADZ30" s="266"/>
      <c r="AEA30" s="266"/>
      <c r="AEB30" s="266"/>
      <c r="AEC30" s="266"/>
      <c r="AED30" s="266"/>
      <c r="AEE30" s="266"/>
      <c r="AEF30" s="266"/>
      <c r="AEG30" s="266"/>
      <c r="AEH30" s="266"/>
      <c r="AEI30" s="266"/>
      <c r="AEJ30" s="266"/>
      <c r="AEK30" s="266"/>
      <c r="AEL30" s="266"/>
      <c r="AEM30" s="266"/>
      <c r="AEN30" s="266"/>
      <c r="AEO30" s="266"/>
      <c r="AEP30" s="266"/>
      <c r="AEQ30" s="266"/>
      <c r="AER30" s="266"/>
      <c r="AES30" s="266"/>
      <c r="AET30" s="266"/>
      <c r="AEU30" s="266"/>
      <c r="AEV30" s="266"/>
      <c r="AEW30" s="266"/>
      <c r="AEX30" s="266"/>
      <c r="AEY30" s="266"/>
      <c r="AEZ30" s="266"/>
      <c r="AFA30" s="266"/>
      <c r="AFB30" s="266"/>
      <c r="AFC30" s="266"/>
      <c r="AFD30" s="266"/>
      <c r="AFE30" s="266"/>
      <c r="AFF30" s="266"/>
      <c r="AFG30" s="266"/>
      <c r="AFH30" s="266"/>
      <c r="AFI30" s="266"/>
      <c r="AFJ30" s="266"/>
      <c r="AFK30" s="266"/>
      <c r="AFL30" s="266"/>
      <c r="AFM30" s="266"/>
      <c r="AFN30" s="266"/>
      <c r="AFO30" s="108"/>
      <c r="AFP30" s="108"/>
      <c r="AFQ30" s="108"/>
      <c r="AFR30" s="108"/>
      <c r="AFS30" s="108"/>
      <c r="AFT30" s="108"/>
      <c r="AFU30" s="108"/>
      <c r="AFV30" s="108"/>
      <c r="AFW30" s="108"/>
      <c r="AFX30" s="108"/>
      <c r="AFY30" s="108"/>
      <c r="AFZ30" s="108"/>
      <c r="AGA30" s="108"/>
      <c r="AGB30" s="108"/>
      <c r="AGC30" s="108"/>
      <c r="AGD30" s="108"/>
      <c r="AGE30" s="108"/>
      <c r="AGF30" s="108"/>
      <c r="AGG30" s="108"/>
      <c r="AGH30" s="108"/>
      <c r="AGI30" s="108"/>
      <c r="AGJ30" s="108"/>
      <c r="AGK30" s="108"/>
      <c r="AGL30" s="108"/>
      <c r="AGM30" s="108"/>
      <c r="AGN30" s="108"/>
      <c r="AGO30" s="108"/>
      <c r="AGP30" s="108"/>
      <c r="AGQ30" s="108"/>
      <c r="AGR30" s="108"/>
      <c r="AGS30" s="108"/>
      <c r="AGT30" s="108"/>
      <c r="AGU30" s="108"/>
      <c r="AGV30" s="108"/>
      <c r="AGW30" s="108"/>
      <c r="AGX30" s="108"/>
      <c r="AGY30" s="108"/>
      <c r="AGZ30" s="108"/>
      <c r="AHA30" s="108"/>
      <c r="AHB30" s="108"/>
      <c r="AHC30" s="108"/>
      <c r="AHD30" s="108"/>
      <c r="AHE30" s="108"/>
      <c r="AHF30" s="108"/>
      <c r="AHG30" s="108"/>
      <c r="AHH30" s="108"/>
      <c r="AHI30" s="108"/>
      <c r="AHJ30" s="108"/>
      <c r="AHK30" s="108"/>
      <c r="AHL30" s="108"/>
      <c r="AHM30" s="108"/>
      <c r="AHN30" s="108"/>
      <c r="AHO30" s="108"/>
      <c r="AHP30" s="108"/>
      <c r="AHQ30" s="108"/>
      <c r="AHR30" s="108"/>
      <c r="AHS30" s="108"/>
      <c r="AHT30" s="108"/>
      <c r="AHU30" s="108"/>
      <c r="AHV30" s="108"/>
      <c r="AHW30" s="108"/>
      <c r="AHX30" s="108"/>
      <c r="AHY30" s="108"/>
      <c r="AHZ30" s="108"/>
      <c r="AIA30" s="108"/>
      <c r="AIB30" s="108"/>
      <c r="AIC30" s="108"/>
      <c r="AID30" s="108"/>
      <c r="AIE30" s="111"/>
      <c r="AIF30" s="111"/>
      <c r="AIG30" s="111"/>
      <c r="AIH30" s="111"/>
      <c r="AII30" s="111"/>
      <c r="AIJ30" s="111"/>
      <c r="AIK30" s="111"/>
      <c r="AIL30" s="111"/>
      <c r="AIM30" s="111"/>
      <c r="AIN30" s="111"/>
      <c r="AIO30" s="111"/>
      <c r="AIP30" s="111"/>
      <c r="AIQ30" s="111"/>
      <c r="AIR30" s="111"/>
      <c r="AIS30" s="111"/>
      <c r="AIT30" s="111"/>
      <c r="AIU30" s="111"/>
      <c r="AIV30" s="111"/>
      <c r="AIW30" s="111"/>
      <c r="AIX30" s="111"/>
      <c r="AIY30" s="111"/>
      <c r="AIZ30" s="111"/>
      <c r="AJA30" s="111"/>
      <c r="AJB30" s="111"/>
      <c r="AJC30" s="111"/>
      <c r="AJD30" s="111"/>
      <c r="AJE30" s="111"/>
      <c r="AJF30" s="111"/>
      <c r="AJG30" s="111"/>
      <c r="AJH30" s="111"/>
      <c r="AJI30" s="111"/>
      <c r="AJJ30" s="111"/>
      <c r="AJK30" s="111"/>
      <c r="AJL30" s="111"/>
      <c r="AJM30" s="111"/>
      <c r="AJN30" s="111"/>
      <c r="AJO30" s="111"/>
      <c r="AJP30" s="111"/>
      <c r="AJQ30" s="111"/>
      <c r="AJR30" s="111"/>
      <c r="AJS30" s="111"/>
      <c r="AJT30" s="111"/>
      <c r="AJU30" s="111"/>
      <c r="AJV30" s="111"/>
      <c r="AJW30" s="111"/>
      <c r="AJX30" s="111"/>
      <c r="AJY30" s="111"/>
      <c r="AJZ30" s="111"/>
      <c r="AKA30" s="111"/>
      <c r="AKB30" s="111"/>
      <c r="AKC30" s="111"/>
      <c r="AKD30" s="111"/>
      <c r="AKE30" s="111"/>
      <c r="AKF30" s="111"/>
      <c r="AKG30" s="111"/>
      <c r="AKH30" s="111"/>
      <c r="AKI30" s="111"/>
      <c r="AKJ30" s="111"/>
      <c r="AKK30" s="111"/>
      <c r="AKL30" s="111"/>
      <c r="AKM30" s="111"/>
      <c r="AKN30" s="111"/>
      <c r="AKO30" s="111"/>
      <c r="AKP30" s="111"/>
      <c r="AKQ30" s="111"/>
      <c r="AKR30" s="111"/>
      <c r="AKS30" s="258"/>
      <c r="AKT30" s="106"/>
      <c r="AKU30" s="106"/>
      <c r="AKV30" s="106"/>
      <c r="AKW30" s="106"/>
      <c r="AKX30" s="106"/>
      <c r="AKY30" s="106"/>
      <c r="AKZ30" s="106"/>
      <c r="ALA30" s="106"/>
      <c r="ALB30" s="106"/>
      <c r="ALC30" s="106"/>
      <c r="ALD30" s="106"/>
      <c r="ALE30" s="106"/>
      <c r="ALF30" s="106"/>
      <c r="ALG30" s="106"/>
      <c r="ALH30" s="106"/>
      <c r="ALI30" s="106"/>
      <c r="ALJ30" s="106"/>
      <c r="ALK30" s="106"/>
      <c r="ALL30" s="106"/>
      <c r="ALM30" s="106"/>
      <c r="ALN30" s="106"/>
      <c r="ALO30" s="106"/>
      <c r="ALP30" s="106"/>
      <c r="ALQ30" s="106"/>
      <c r="ALR30" s="106"/>
      <c r="ALS30" s="106"/>
      <c r="ALT30" s="106"/>
      <c r="ALU30" s="106"/>
      <c r="ALV30" s="106"/>
      <c r="ALW30" s="106"/>
      <c r="ALX30" s="106"/>
      <c r="ALY30" s="106"/>
      <c r="ALZ30" s="106"/>
      <c r="AMA30" s="106"/>
      <c r="AMB30" s="106"/>
      <c r="AMC30" s="106"/>
      <c r="AMD30" s="106"/>
      <c r="AME30" s="106"/>
      <c r="AMF30" s="106"/>
      <c r="AMG30" s="106"/>
      <c r="AMH30" s="106"/>
      <c r="AMI30" s="106"/>
      <c r="AMJ30" s="106"/>
      <c r="AMK30" s="106"/>
      <c r="AML30" s="106"/>
      <c r="AMM30" s="106"/>
      <c r="AMN30" s="106"/>
      <c r="AMO30" s="106"/>
      <c r="AMP30" s="106"/>
      <c r="AMQ30" s="106"/>
      <c r="AMR30" s="106"/>
      <c r="AMS30" s="106"/>
      <c r="AMT30" s="106"/>
      <c r="AMU30" s="106"/>
      <c r="AMV30" s="106"/>
      <c r="AMW30" s="106"/>
      <c r="AMX30" s="106"/>
      <c r="AMY30" s="106"/>
      <c r="AMZ30" s="106"/>
      <c r="ANA30" s="106"/>
      <c r="ANB30" s="106"/>
      <c r="ANC30" s="106"/>
      <c r="AND30" s="106"/>
      <c r="ANE30" s="106"/>
      <c r="ANF30" s="106"/>
      <c r="ANG30" s="106"/>
      <c r="ANH30" s="107"/>
      <c r="ANI30" s="107"/>
      <c r="ANJ30" s="107"/>
      <c r="ANK30" s="107"/>
      <c r="ANL30" s="107"/>
      <c r="ANM30" s="107"/>
      <c r="ANN30" s="107"/>
      <c r="ANO30" s="107"/>
      <c r="ANP30" s="107"/>
      <c r="ANQ30" s="107"/>
      <c r="ANR30" s="107"/>
      <c r="ANS30" s="107"/>
      <c r="ANT30" s="107"/>
      <c r="ANU30" s="107"/>
      <c r="ANV30" s="107"/>
      <c r="ANW30" s="107"/>
      <c r="ANX30" s="107"/>
      <c r="ANY30" s="107"/>
      <c r="ANZ30" s="107"/>
      <c r="AOA30" s="107"/>
      <c r="AOB30" s="107"/>
      <c r="AOC30" s="107"/>
      <c r="AOD30" s="107"/>
      <c r="AOE30" s="107"/>
      <c r="AOF30" s="107"/>
      <c r="AOG30" s="107"/>
      <c r="AOH30" s="107"/>
      <c r="AOI30" s="107"/>
      <c r="AOJ30" s="107"/>
      <c r="AOK30" s="107"/>
      <c r="AOL30" s="107"/>
      <c r="AOM30" s="107"/>
      <c r="AON30" s="107"/>
      <c r="AOO30" s="107"/>
      <c r="AOP30" s="107"/>
      <c r="AOQ30" s="107"/>
      <c r="AOR30" s="107"/>
      <c r="AOS30" s="107"/>
      <c r="AOT30" s="107"/>
      <c r="AOU30" s="107"/>
      <c r="AOV30" s="107"/>
      <c r="AOW30" s="107"/>
      <c r="AOX30" s="107"/>
      <c r="AOY30" s="107"/>
      <c r="AOZ30" s="107"/>
      <c r="APA30" s="107"/>
      <c r="APB30" s="107"/>
      <c r="APC30" s="107"/>
      <c r="APD30" s="107"/>
      <c r="APE30" s="107"/>
      <c r="APF30" s="107"/>
      <c r="APG30" s="107"/>
      <c r="APH30" s="107"/>
      <c r="API30" s="107"/>
      <c r="APJ30" s="107"/>
      <c r="APK30" s="107"/>
      <c r="APL30" s="107"/>
      <c r="APM30" s="107"/>
      <c r="APN30" s="107"/>
      <c r="APO30" s="107"/>
      <c r="APP30" s="107"/>
      <c r="APQ30" s="107"/>
      <c r="APR30" s="107"/>
      <c r="APS30" s="107"/>
      <c r="APT30" s="107"/>
      <c r="APU30" s="108"/>
      <c r="APV30" s="108"/>
      <c r="APW30" s="108"/>
      <c r="APX30" s="108"/>
      <c r="APY30" s="108"/>
      <c r="APZ30" s="108"/>
      <c r="AQA30" s="108"/>
      <c r="AQB30" s="108"/>
      <c r="AQC30" s="108"/>
      <c r="AQD30" s="108"/>
      <c r="AQE30" s="108"/>
      <c r="AQF30" s="108"/>
      <c r="AQG30" s="108"/>
      <c r="AQH30" s="108"/>
      <c r="AQI30" s="108"/>
      <c r="AQJ30" s="108"/>
      <c r="AQK30" s="108"/>
      <c r="AQL30" s="108"/>
      <c r="AQM30" s="108"/>
      <c r="AQN30" s="108"/>
      <c r="AQO30" s="108"/>
      <c r="AQP30" s="108"/>
      <c r="AQQ30" s="108"/>
      <c r="AQR30" s="108"/>
      <c r="AQS30" s="108"/>
      <c r="AQT30" s="108"/>
      <c r="AQU30" s="108"/>
      <c r="AQV30" s="108"/>
      <c r="AQW30" s="108"/>
      <c r="AQX30" s="108"/>
      <c r="AQY30" s="108"/>
      <c r="AQZ30" s="108"/>
      <c r="ARA30" s="108"/>
      <c r="ARB30" s="108"/>
      <c r="ARC30" s="108"/>
      <c r="ARD30" s="108"/>
      <c r="ARE30" s="108"/>
      <c r="ARF30" s="108"/>
      <c r="ARG30" s="108"/>
      <c r="ARH30" s="108"/>
      <c r="ARI30" s="108"/>
      <c r="ARJ30" s="108"/>
      <c r="ARK30" s="108"/>
      <c r="ARL30" s="108"/>
      <c r="ARM30" s="108"/>
      <c r="ARN30" s="108"/>
      <c r="ARO30" s="108"/>
      <c r="ARP30" s="108"/>
      <c r="ARQ30" s="108"/>
      <c r="ARR30" s="108"/>
      <c r="ARS30" s="108"/>
      <c r="ART30" s="108"/>
      <c r="ARU30" s="108"/>
      <c r="ARV30" s="108"/>
      <c r="ARW30" s="108"/>
      <c r="ARX30" s="108"/>
      <c r="ARY30" s="108"/>
      <c r="ARZ30" s="108"/>
      <c r="ASA30" s="108"/>
      <c r="ASB30" s="108"/>
      <c r="ASC30" s="108"/>
      <c r="ASD30" s="108"/>
      <c r="ASE30" s="108"/>
      <c r="ASF30" s="108"/>
      <c r="ASG30" s="108"/>
      <c r="ASH30" s="109"/>
      <c r="ASI30" s="109"/>
      <c r="ASJ30" s="109"/>
      <c r="ASK30" s="109"/>
      <c r="ASL30" s="109"/>
      <c r="ASM30" s="109"/>
      <c r="ASN30" s="109"/>
      <c r="ASO30" s="109"/>
      <c r="ASP30" s="109"/>
      <c r="ASQ30" s="109"/>
      <c r="ASR30" s="109"/>
      <c r="ASS30" s="109"/>
      <c r="AST30" s="109"/>
      <c r="ASU30" s="109"/>
      <c r="ASV30" s="109"/>
      <c r="ASW30" s="109"/>
      <c r="ASX30" s="109"/>
      <c r="ASY30" s="109"/>
      <c r="ASZ30" s="109"/>
      <c r="ATA30" s="109"/>
      <c r="ATB30" s="109"/>
      <c r="ATC30" s="109"/>
      <c r="ATD30" s="109"/>
      <c r="ATE30" s="109"/>
      <c r="ATF30" s="109"/>
      <c r="ATG30" s="109"/>
      <c r="ATH30" s="109"/>
      <c r="ATI30" s="109"/>
      <c r="ATJ30" s="109"/>
      <c r="ATK30" s="109"/>
      <c r="ATL30" s="109"/>
      <c r="ATM30" s="109"/>
      <c r="ATN30" s="109"/>
      <c r="ATO30" s="109"/>
      <c r="ATP30" s="109"/>
      <c r="ATQ30" s="109"/>
      <c r="ATR30" s="109"/>
      <c r="ATS30" s="109"/>
      <c r="ATT30" s="109"/>
      <c r="ATU30" s="109"/>
      <c r="ATV30" s="109"/>
      <c r="ATW30" s="109"/>
      <c r="ATX30" s="109"/>
      <c r="ATY30" s="109"/>
      <c r="ATZ30" s="109"/>
      <c r="AUA30" s="109"/>
      <c r="AUB30" s="109"/>
      <c r="AUC30" s="109"/>
      <c r="AUD30" s="109"/>
      <c r="AUE30" s="109"/>
      <c r="AUF30" s="109"/>
      <c r="AUG30" s="109"/>
      <c r="AUH30" s="109"/>
      <c r="AUI30" s="109"/>
      <c r="AUJ30" s="109"/>
      <c r="AUK30" s="109"/>
      <c r="AUL30" s="109"/>
      <c r="AUM30" s="109"/>
      <c r="AUN30" s="109"/>
      <c r="AUO30" s="109"/>
      <c r="AUP30" s="109"/>
      <c r="AUQ30" s="109"/>
      <c r="AUR30" s="109"/>
      <c r="AUS30" s="109"/>
      <c r="AUT30" s="109"/>
      <c r="AUU30" s="108"/>
      <c r="AUV30" s="108"/>
      <c r="AUW30" s="108"/>
      <c r="AUX30" s="108"/>
      <c r="AUY30" s="108"/>
      <c r="AUZ30" s="108"/>
      <c r="AVA30" s="108"/>
      <c r="AVB30" s="108"/>
      <c r="AVC30" s="108"/>
      <c r="AVD30" s="108"/>
      <c r="AVE30" s="108"/>
      <c r="AVF30" s="108"/>
      <c r="AVG30" s="108"/>
      <c r="AVH30" s="108"/>
      <c r="AVI30" s="108"/>
      <c r="AVJ30" s="108"/>
      <c r="AVK30" s="108"/>
      <c r="AVL30" s="108"/>
      <c r="AVM30" s="108"/>
      <c r="AVN30" s="108"/>
      <c r="AVO30" s="108"/>
      <c r="AVP30" s="108"/>
      <c r="AVQ30" s="108"/>
      <c r="AVR30" s="108"/>
      <c r="AVS30" s="108"/>
      <c r="AVT30" s="108"/>
      <c r="AVU30" s="108"/>
      <c r="AVV30" s="108"/>
      <c r="AVW30" s="108"/>
      <c r="AVX30" s="108"/>
      <c r="AVY30" s="108"/>
      <c r="AVZ30" s="108"/>
      <c r="AWA30" s="108"/>
      <c r="AWB30" s="108"/>
      <c r="AWC30" s="108"/>
      <c r="AWD30" s="108"/>
      <c r="AWE30" s="108"/>
      <c r="AWF30" s="108"/>
      <c r="AWG30" s="108"/>
      <c r="AWH30" s="108"/>
      <c r="AWI30" s="108"/>
      <c r="AWJ30" s="108"/>
      <c r="AWK30" s="108"/>
      <c r="AWL30" s="108"/>
      <c r="AWM30" s="108"/>
      <c r="AWN30" s="108"/>
      <c r="AWO30" s="108"/>
      <c r="AWP30" s="108"/>
      <c r="AWQ30" s="108"/>
      <c r="AWR30" s="108"/>
      <c r="AWS30" s="108"/>
      <c r="AWT30" s="108"/>
      <c r="AWU30" s="108"/>
      <c r="AWV30" s="108"/>
      <c r="AWW30" s="108"/>
      <c r="AWX30" s="108"/>
      <c r="AWY30" s="108"/>
      <c r="AWZ30" s="108"/>
      <c r="AXA30" s="108"/>
      <c r="AXB30" s="108"/>
      <c r="AXC30" s="108"/>
      <c r="AXD30" s="108"/>
      <c r="AXE30" s="108"/>
      <c r="AXF30" s="108"/>
      <c r="AXG30" s="108"/>
      <c r="AXH30" s="108"/>
      <c r="AXI30" s="108"/>
      <c r="AXJ30" s="108"/>
      <c r="AXK30" s="111"/>
      <c r="AXL30" s="111"/>
      <c r="AXM30" s="111"/>
      <c r="AXN30" s="111"/>
      <c r="AXO30" s="111"/>
      <c r="AXP30" s="111"/>
      <c r="AXQ30" s="111"/>
      <c r="AXR30" s="111"/>
      <c r="AXS30" s="111"/>
      <c r="AXT30" s="111"/>
      <c r="AXU30" s="111"/>
      <c r="AXV30" s="111"/>
      <c r="AXW30" s="111"/>
      <c r="AXX30" s="111"/>
      <c r="AXY30" s="111"/>
      <c r="AXZ30" s="111"/>
      <c r="AYA30" s="111"/>
      <c r="AYB30" s="111"/>
      <c r="AYC30" s="111"/>
      <c r="AYD30" s="111"/>
      <c r="AYE30" s="111"/>
      <c r="AYF30" s="111"/>
      <c r="AYG30" s="111"/>
      <c r="AYH30" s="111"/>
      <c r="AYI30" s="111"/>
      <c r="AYJ30" s="111"/>
      <c r="AYK30" s="111"/>
      <c r="AYL30" s="111"/>
      <c r="AYM30" s="111"/>
      <c r="AYN30" s="111"/>
      <c r="AYO30" s="111"/>
      <c r="AYP30" s="111"/>
      <c r="AYQ30" s="111"/>
      <c r="AYR30" s="111"/>
      <c r="AYS30" s="111"/>
      <c r="AYT30" s="111"/>
      <c r="AYU30" s="111"/>
      <c r="AYV30" s="111"/>
      <c r="AYW30" s="111"/>
      <c r="AYX30" s="111"/>
      <c r="AYY30" s="111"/>
      <c r="AYZ30" s="111"/>
      <c r="AZA30" s="111"/>
      <c r="AZB30" s="111"/>
      <c r="AZC30" s="111"/>
      <c r="AZD30" s="111"/>
      <c r="AZE30" s="111"/>
      <c r="AZF30" s="111"/>
      <c r="AZG30" s="111"/>
      <c r="AZH30" s="111"/>
      <c r="AZI30" s="111"/>
      <c r="AZJ30" s="111"/>
      <c r="AZK30" s="111"/>
      <c r="AZL30" s="111"/>
      <c r="AZM30" s="111"/>
      <c r="AZN30" s="111"/>
      <c r="AZO30" s="111"/>
      <c r="AZP30" s="111"/>
      <c r="AZQ30" s="111"/>
      <c r="AZR30" s="111"/>
      <c r="AZS30" s="111"/>
      <c r="AZT30" s="111"/>
      <c r="AZU30" s="111"/>
      <c r="AZV30" s="111"/>
      <c r="AZW30" s="111"/>
      <c r="AZX30" s="108"/>
      <c r="AZY30" s="108"/>
      <c r="AZZ30" s="108"/>
      <c r="BAA30" s="108"/>
      <c r="BAB30" s="108"/>
      <c r="BAC30" s="108"/>
      <c r="BAD30" s="108"/>
      <c r="BAE30" s="108"/>
      <c r="BAF30" s="108"/>
      <c r="BAG30" s="108"/>
      <c r="BAH30" s="108"/>
      <c r="BAI30" s="108"/>
      <c r="BAJ30" s="108"/>
      <c r="BAK30" s="108"/>
      <c r="BAL30" s="108"/>
      <c r="BAM30" s="108"/>
      <c r="BAN30" s="108"/>
      <c r="BAO30" s="108"/>
      <c r="BAP30" s="108"/>
      <c r="BAQ30" s="108"/>
      <c r="BAR30" s="108"/>
      <c r="BAS30" s="108"/>
      <c r="BAT30" s="108"/>
      <c r="BAU30" s="108"/>
      <c r="BAV30" s="108"/>
      <c r="BAW30" s="108"/>
      <c r="BAX30" s="108"/>
      <c r="BAY30" s="108"/>
      <c r="BAZ30" s="108"/>
      <c r="BBA30" s="108"/>
      <c r="BBB30" s="108"/>
      <c r="BBC30" s="108"/>
      <c r="BBD30" s="108"/>
      <c r="BBE30" s="108"/>
      <c r="BBF30" s="108"/>
      <c r="BBG30" s="108"/>
      <c r="BBH30" s="108"/>
      <c r="BBI30" s="108"/>
      <c r="BBJ30" s="108"/>
      <c r="BBK30" s="108"/>
      <c r="BBL30" s="108"/>
      <c r="BBM30" s="108"/>
      <c r="BBN30" s="108"/>
      <c r="BBO30" s="108"/>
      <c r="BBP30" s="108"/>
      <c r="BBQ30" s="108"/>
      <c r="BBR30" s="108"/>
      <c r="BBS30" s="108"/>
      <c r="BBT30" s="108"/>
      <c r="BBU30" s="108"/>
      <c r="BBV30" s="108"/>
      <c r="BBW30" s="108"/>
      <c r="BBX30" s="108"/>
      <c r="BBY30" s="108"/>
      <c r="BBZ30" s="108"/>
      <c r="BCA30" s="108"/>
      <c r="BCB30" s="108"/>
      <c r="BCC30" s="108"/>
      <c r="BCD30" s="108"/>
      <c r="BCE30" s="108"/>
      <c r="BCF30" s="108"/>
      <c r="BCG30" s="108"/>
      <c r="BCH30" s="108"/>
      <c r="BCI30" s="108"/>
      <c r="BCJ30" s="108"/>
      <c r="BCK30" s="108"/>
      <c r="BCL30" s="108"/>
      <c r="BCM30" s="108"/>
      <c r="BCN30" s="108"/>
      <c r="BCO30" s="108"/>
      <c r="BCP30" s="108"/>
      <c r="BCQ30" s="108"/>
      <c r="BCR30" s="108"/>
      <c r="BCS30" s="108"/>
      <c r="BCT30" s="108"/>
      <c r="BCU30" s="108"/>
      <c r="BCV30" s="108"/>
      <c r="BCW30" s="108"/>
      <c r="BCX30" s="108"/>
      <c r="BCY30" s="108"/>
      <c r="BCZ30" s="108"/>
      <c r="BDA30" s="108"/>
      <c r="BDB30" s="108"/>
      <c r="BDC30" s="108"/>
      <c r="BDD30" s="108"/>
      <c r="BDE30" s="108"/>
      <c r="BDF30" s="108"/>
      <c r="BDG30" s="108"/>
      <c r="BDH30" s="108"/>
      <c r="BDI30" s="108"/>
      <c r="BDJ30" s="108"/>
      <c r="BDK30" s="108"/>
      <c r="BDL30" s="108"/>
      <c r="BDM30" s="108"/>
      <c r="BDN30" s="108"/>
      <c r="BDO30" s="108"/>
      <c r="BDP30" s="108"/>
      <c r="BDQ30" s="108"/>
      <c r="BDR30" s="108"/>
      <c r="BDS30" s="108"/>
      <c r="BDT30" s="108"/>
      <c r="BDU30" s="108"/>
      <c r="BDV30" s="108"/>
      <c r="BDW30" s="108"/>
      <c r="BDX30" s="108"/>
      <c r="BDY30" s="108"/>
      <c r="BDZ30" s="108"/>
      <c r="BEA30" s="108"/>
      <c r="BEB30" s="108"/>
      <c r="BEC30" s="108"/>
      <c r="BED30" s="108"/>
      <c r="BEE30" s="108"/>
      <c r="BEF30" s="108"/>
      <c r="BEG30" s="108"/>
      <c r="BEH30" s="108"/>
      <c r="BEI30" s="108"/>
      <c r="BEJ30" s="108"/>
      <c r="BEK30" s="108"/>
      <c r="BEL30" s="108"/>
      <c r="BEM30" s="108"/>
      <c r="BEN30" s="108"/>
      <c r="BEO30" s="108"/>
      <c r="BEP30" s="108"/>
      <c r="BEQ30" s="108"/>
      <c r="BER30" s="108"/>
      <c r="BES30" s="108"/>
      <c r="BET30" s="108"/>
      <c r="BEU30" s="108"/>
      <c r="BEV30" s="108"/>
      <c r="BEW30" s="108"/>
      <c r="BEX30" s="107"/>
      <c r="BEY30" s="107"/>
      <c r="BEZ30" s="107"/>
      <c r="BFA30" s="107"/>
      <c r="BFB30" s="107"/>
      <c r="BFC30" s="107"/>
      <c r="BFD30" s="107"/>
      <c r="BFE30" s="107"/>
      <c r="BFF30" s="107"/>
      <c r="BFG30" s="107"/>
      <c r="BFH30" s="107"/>
      <c r="BFI30" s="107"/>
      <c r="BFJ30" s="107"/>
      <c r="BFK30" s="107"/>
      <c r="BFL30" s="107"/>
      <c r="BFM30" s="107"/>
      <c r="BFN30" s="107"/>
      <c r="BFO30" s="107"/>
      <c r="BFP30" s="107"/>
      <c r="BFQ30" s="107"/>
      <c r="BFR30" s="107"/>
      <c r="BFS30" s="107"/>
      <c r="BFT30" s="107"/>
      <c r="BFU30" s="107"/>
      <c r="BFV30" s="107"/>
      <c r="BFW30" s="107"/>
      <c r="BFX30" s="107"/>
      <c r="BFY30" s="107"/>
      <c r="BFZ30" s="107"/>
      <c r="BGA30" s="107"/>
      <c r="BGB30" s="107"/>
      <c r="BGC30" s="107"/>
      <c r="BGD30" s="107"/>
      <c r="BGE30" s="107"/>
      <c r="BGF30" s="107"/>
      <c r="BGG30" s="107"/>
      <c r="BGH30" s="107"/>
      <c r="BGI30" s="107"/>
      <c r="BGJ30" s="107"/>
      <c r="BGK30" s="107"/>
      <c r="BGL30" s="107"/>
      <c r="BGM30" s="107"/>
      <c r="BGN30" s="107"/>
      <c r="BGO30" s="107"/>
      <c r="BGP30" s="107"/>
      <c r="BGQ30" s="107"/>
      <c r="BGR30" s="107"/>
      <c r="BGS30" s="107"/>
      <c r="BGT30" s="107"/>
      <c r="BGU30" s="107"/>
      <c r="BGV30" s="107"/>
      <c r="BGW30" s="107"/>
      <c r="BGX30" s="107"/>
      <c r="BGY30" s="107"/>
      <c r="BGZ30" s="107"/>
      <c r="BHA30" s="107"/>
      <c r="BHB30" s="107"/>
      <c r="BHC30" s="107"/>
      <c r="BHD30" s="107"/>
      <c r="BHE30" s="107"/>
      <c r="BHF30" s="107"/>
      <c r="BHG30" s="107"/>
      <c r="BHH30" s="107"/>
      <c r="BHI30" s="107"/>
      <c r="BHJ30" s="107"/>
      <c r="BHK30" s="107"/>
      <c r="BHL30" s="107"/>
      <c r="BHM30" s="107"/>
      <c r="BHN30" s="111"/>
      <c r="BHO30" s="111"/>
      <c r="BHP30" s="111"/>
      <c r="BHQ30" s="111"/>
      <c r="BHR30" s="111"/>
      <c r="BHS30" s="111"/>
      <c r="BHT30" s="111"/>
      <c r="BHU30" s="111"/>
      <c r="BHV30" s="111"/>
      <c r="BHW30" s="111"/>
      <c r="BHX30" s="111"/>
      <c r="BHY30" s="111"/>
      <c r="BHZ30" s="111"/>
      <c r="BIA30" s="111"/>
      <c r="BIB30" s="111"/>
      <c r="BIC30" s="111"/>
      <c r="BID30" s="111"/>
      <c r="BIE30" s="111"/>
      <c r="BIF30" s="111"/>
      <c r="BIG30" s="111"/>
      <c r="BIH30" s="111"/>
      <c r="BII30" s="111"/>
      <c r="BIJ30" s="111"/>
      <c r="BIK30" s="111"/>
      <c r="BIL30" s="111"/>
      <c r="BIM30" s="111"/>
      <c r="BIN30" s="111"/>
      <c r="BIO30" s="111"/>
      <c r="BIP30" s="111"/>
      <c r="BIQ30" s="111"/>
      <c r="BIR30" s="111"/>
      <c r="BIS30" s="111"/>
      <c r="BIT30" s="111"/>
      <c r="BIU30" s="111"/>
      <c r="BIV30" s="111"/>
      <c r="BIW30" s="111"/>
      <c r="BIX30" s="111"/>
      <c r="BIY30" s="111"/>
      <c r="BIZ30" s="111"/>
      <c r="BJA30" s="111"/>
      <c r="BJB30" s="111"/>
      <c r="BJC30" s="111"/>
      <c r="BJD30" s="111"/>
      <c r="BJE30" s="111"/>
      <c r="BJF30" s="111"/>
      <c r="BJG30" s="111"/>
      <c r="BJH30" s="111"/>
      <c r="BJI30" s="111"/>
      <c r="BJJ30" s="111"/>
      <c r="BJK30" s="111"/>
      <c r="BJL30" s="111"/>
      <c r="BJM30" s="111"/>
      <c r="BJN30" s="111"/>
      <c r="BJO30" s="111"/>
      <c r="BJP30" s="111"/>
      <c r="BJQ30" s="111"/>
      <c r="BJR30" s="111"/>
      <c r="BJS30" s="111"/>
      <c r="BJT30" s="111"/>
      <c r="BJU30" s="111"/>
      <c r="BJV30" s="111"/>
      <c r="BJW30" s="111"/>
      <c r="BJX30" s="111"/>
      <c r="BJY30" s="111"/>
      <c r="BJZ30" s="111"/>
      <c r="BKA30" s="111"/>
      <c r="BKB30" s="111"/>
      <c r="BKC30" s="111"/>
      <c r="BKD30" s="111"/>
      <c r="BKE30" s="111"/>
      <c r="BKF30" s="111"/>
      <c r="BKG30" s="111"/>
      <c r="BKH30" s="111"/>
      <c r="BKI30" s="111"/>
      <c r="BKJ30" s="111"/>
      <c r="BKK30" s="111"/>
      <c r="BKL30" s="111"/>
      <c r="BKM30" s="111"/>
      <c r="BKN30" s="111"/>
      <c r="BKO30" s="111"/>
      <c r="BKP30" s="111"/>
      <c r="BKQ30" s="111"/>
      <c r="BKR30" s="111"/>
      <c r="BKS30" s="111"/>
      <c r="BKT30" s="111"/>
      <c r="BKU30" s="111"/>
      <c r="BKV30" s="111"/>
      <c r="BKW30" s="111"/>
      <c r="BKX30" s="111"/>
      <c r="BKY30" s="111"/>
      <c r="BKZ30" s="111"/>
      <c r="BLA30" s="111"/>
      <c r="BLB30" s="111"/>
      <c r="BLC30" s="111"/>
      <c r="BLD30" s="111"/>
      <c r="BLE30" s="111"/>
      <c r="BLF30" s="111"/>
      <c r="BLG30" s="111"/>
      <c r="BLH30" s="111"/>
      <c r="BLI30" s="111"/>
      <c r="BLJ30" s="111"/>
      <c r="BLK30" s="111"/>
      <c r="BLL30" s="111"/>
      <c r="BLM30" s="111"/>
      <c r="BLN30" s="111"/>
      <c r="BLO30" s="111"/>
      <c r="BLP30" s="111"/>
      <c r="BLQ30" s="111"/>
      <c r="BLR30" s="111"/>
      <c r="BLS30" s="111"/>
      <c r="BLT30" s="111"/>
      <c r="BLU30" s="111"/>
      <c r="BLV30" s="111"/>
      <c r="BLW30" s="111"/>
      <c r="BLX30" s="111"/>
      <c r="BLY30" s="111"/>
      <c r="BLZ30" s="111"/>
      <c r="BMA30" s="111"/>
      <c r="BMB30" s="111"/>
      <c r="BMC30" s="111"/>
      <c r="BMD30" s="111"/>
      <c r="BME30" s="111"/>
      <c r="BMF30" s="111"/>
      <c r="BMG30" s="111"/>
      <c r="BMH30" s="111"/>
      <c r="BMI30" s="111"/>
      <c r="BMJ30" s="111"/>
      <c r="BMK30" s="111"/>
      <c r="BML30" s="111"/>
      <c r="BMM30" s="111"/>
      <c r="BMN30" s="111"/>
      <c r="BMO30" s="111"/>
      <c r="BMP30" s="111"/>
      <c r="BMQ30" s="111"/>
      <c r="BMR30" s="111"/>
      <c r="BMS30" s="111"/>
      <c r="BMT30" s="108"/>
      <c r="BMU30" s="108"/>
      <c r="BMV30" s="108"/>
      <c r="BMW30" s="108"/>
      <c r="BMX30" s="108"/>
      <c r="BMY30" s="108"/>
      <c r="BMZ30" s="108"/>
      <c r="BNA30" s="108"/>
      <c r="BNB30" s="108"/>
      <c r="BNC30" s="108"/>
      <c r="BND30" s="108"/>
      <c r="BNE30" s="108"/>
      <c r="BNF30" s="108"/>
      <c r="BNG30" s="108"/>
      <c r="BNH30" s="108"/>
      <c r="BNI30" s="108"/>
      <c r="BNJ30" s="108"/>
      <c r="BNK30" s="108"/>
      <c r="BNL30" s="108"/>
      <c r="BNM30" s="108"/>
      <c r="BNN30" s="108"/>
      <c r="BNO30" s="108"/>
      <c r="BNP30" s="108"/>
      <c r="BNQ30" s="108"/>
      <c r="BNR30" s="108"/>
      <c r="BNS30" s="108"/>
      <c r="BNT30" s="108"/>
      <c r="BNU30" s="108"/>
      <c r="BNV30" s="108"/>
      <c r="BNW30" s="108"/>
      <c r="BNX30" s="108"/>
      <c r="BNY30" s="108"/>
      <c r="BNZ30" s="108"/>
      <c r="BOA30" s="108"/>
      <c r="BOB30" s="108"/>
      <c r="BOC30" s="108"/>
      <c r="BOD30" s="108"/>
      <c r="BOE30" s="108"/>
      <c r="BOF30" s="108"/>
      <c r="BOG30" s="108"/>
      <c r="BOH30" s="108"/>
      <c r="BOI30" s="108"/>
      <c r="BOJ30" s="108"/>
      <c r="BOK30" s="108"/>
      <c r="BOL30" s="108"/>
      <c r="BOM30" s="108"/>
      <c r="BON30" s="108"/>
      <c r="BOO30" s="108"/>
      <c r="BOP30" s="108"/>
      <c r="BOQ30" s="108"/>
      <c r="BOR30" s="108"/>
      <c r="BOS30" s="108"/>
      <c r="BOT30" s="108"/>
      <c r="BOU30" s="108"/>
      <c r="BOV30" s="108"/>
      <c r="BOW30" s="108"/>
      <c r="BOX30" s="108"/>
      <c r="BOY30" s="108"/>
      <c r="BOZ30" s="108"/>
      <c r="BPA30" s="108"/>
      <c r="BPB30" s="108"/>
      <c r="BPC30" s="108"/>
      <c r="BPD30" s="108"/>
      <c r="BPE30" s="108"/>
      <c r="BPF30" s="108"/>
      <c r="BPG30" s="108"/>
      <c r="BPH30" s="108"/>
      <c r="BPI30" s="108"/>
      <c r="BPJ30" s="129"/>
      <c r="BPK30" s="129"/>
      <c r="BPL30" s="129"/>
      <c r="BPM30" s="129"/>
      <c r="BPN30" s="129"/>
      <c r="BPO30" s="129"/>
      <c r="BPP30" s="129"/>
      <c r="BPQ30" s="129"/>
      <c r="BPR30" s="129"/>
      <c r="BPS30" s="129"/>
      <c r="BPT30" s="129"/>
      <c r="BPU30" s="129"/>
      <c r="BPV30" s="129"/>
      <c r="BPW30" s="129"/>
      <c r="BPX30" s="129"/>
      <c r="BPY30" s="129"/>
      <c r="BPZ30" s="129"/>
      <c r="BQA30" s="129"/>
      <c r="BQB30" s="129"/>
      <c r="BQC30" s="129"/>
      <c r="BQD30" s="129"/>
      <c r="BQE30" s="129"/>
      <c r="BQF30" s="129"/>
      <c r="BQG30" s="129"/>
      <c r="BQH30" s="129"/>
      <c r="BQI30" s="129"/>
      <c r="BQJ30" s="129"/>
      <c r="BQK30" s="129"/>
      <c r="BQL30" s="129"/>
      <c r="BQM30" s="129"/>
      <c r="BQN30" s="129"/>
      <c r="BQO30" s="129"/>
      <c r="BQP30" s="129"/>
      <c r="BQQ30" s="129"/>
      <c r="BQR30" s="129"/>
      <c r="BQS30" s="129"/>
      <c r="BQT30" s="129"/>
      <c r="BQU30" s="129"/>
      <c r="BQV30" s="129"/>
      <c r="BQW30" s="129"/>
      <c r="BQX30" s="129"/>
      <c r="BQY30" s="129"/>
      <c r="BQZ30" s="129"/>
      <c r="BRA30" s="129"/>
      <c r="BRB30" s="129"/>
      <c r="BRC30" s="129"/>
      <c r="BRD30" s="129"/>
      <c r="BRE30" s="129"/>
      <c r="BRF30" s="129"/>
      <c r="BRG30" s="129"/>
      <c r="BRH30" s="129"/>
      <c r="BRI30" s="129"/>
      <c r="BRJ30" s="129"/>
      <c r="BRK30" s="129"/>
      <c r="BRL30" s="129"/>
      <c r="BRM30" s="129"/>
      <c r="BRN30" s="129"/>
      <c r="BRO30" s="129"/>
      <c r="BRP30" s="129"/>
      <c r="BRQ30" s="129"/>
      <c r="BRR30" s="129"/>
      <c r="BRS30" s="129"/>
      <c r="BRT30" s="129"/>
      <c r="BRU30" s="129"/>
      <c r="BRV30" s="129"/>
      <c r="BRW30" s="129"/>
      <c r="BRX30" s="129"/>
      <c r="BRY30" s="129"/>
      <c r="BRZ30" s="129"/>
      <c r="BSA30" s="129"/>
      <c r="BSB30" s="129"/>
      <c r="BSC30" s="129"/>
      <c r="BSD30" s="129"/>
      <c r="BSE30" s="129"/>
      <c r="BSF30" s="129"/>
      <c r="BSG30" s="129"/>
      <c r="BSH30" s="129"/>
      <c r="BSI30" s="129"/>
      <c r="BSJ30" s="129"/>
      <c r="BSK30" s="129"/>
      <c r="BSL30" s="129"/>
      <c r="BSM30" s="129"/>
      <c r="BSN30" s="129"/>
      <c r="BSO30" s="129"/>
      <c r="BSP30" s="129"/>
      <c r="BSQ30" s="129"/>
      <c r="BSR30" s="129"/>
      <c r="BSS30" s="129"/>
      <c r="BST30" s="129"/>
      <c r="BSU30" s="129"/>
      <c r="BSV30" s="129"/>
      <c r="BSW30" s="129"/>
      <c r="BSX30" s="129"/>
      <c r="BSY30" s="129"/>
      <c r="BSZ30" s="129"/>
      <c r="BTA30" s="129"/>
      <c r="BTB30" s="129"/>
      <c r="BTC30" s="129"/>
      <c r="BTD30" s="129"/>
      <c r="BTE30" s="129"/>
      <c r="BTF30" s="129"/>
      <c r="BTG30" s="129"/>
      <c r="BTH30" s="129"/>
      <c r="BTI30" s="129"/>
      <c r="BTJ30" s="129"/>
      <c r="BTK30" s="129"/>
      <c r="BTL30" s="129"/>
      <c r="BTM30" s="129"/>
      <c r="BTN30" s="129"/>
      <c r="BTO30" s="129"/>
      <c r="BTP30" s="129"/>
      <c r="BTQ30" s="129"/>
      <c r="BTR30" s="129"/>
      <c r="BTS30" s="129"/>
      <c r="BTT30" s="129"/>
      <c r="BTU30" s="129"/>
      <c r="BTV30" s="129"/>
      <c r="BTW30" s="129"/>
      <c r="BTX30" s="129"/>
      <c r="BTY30" s="129"/>
      <c r="BTZ30" s="129"/>
      <c r="BUA30" s="129"/>
      <c r="BUB30" s="129"/>
      <c r="BUC30" s="129"/>
      <c r="BUD30" s="129"/>
      <c r="BUE30" s="129"/>
      <c r="BUF30" s="129"/>
      <c r="BUG30" s="129"/>
      <c r="BUH30" s="129"/>
      <c r="BUI30" s="129"/>
      <c r="BUJ30" s="129"/>
      <c r="BUK30" s="129"/>
      <c r="BUL30" s="129"/>
      <c r="BUM30" s="129"/>
      <c r="BUN30" s="129"/>
      <c r="BUO30" s="129"/>
      <c r="BUP30" s="107"/>
      <c r="BUQ30" s="107"/>
      <c r="BUR30" s="107"/>
      <c r="BUS30" s="107"/>
      <c r="BUT30" s="107"/>
      <c r="BUU30" s="107"/>
      <c r="BUV30" s="107"/>
      <c r="BUW30" s="107"/>
      <c r="BUX30" s="107"/>
      <c r="BUY30" s="107"/>
      <c r="BUZ30" s="107"/>
      <c r="BVA30" s="107"/>
      <c r="BVB30" s="107"/>
      <c r="BVC30" s="107"/>
      <c r="BVD30" s="107"/>
      <c r="BVE30" s="107"/>
      <c r="BVF30" s="107"/>
      <c r="BVG30" s="107"/>
      <c r="BVH30" s="107"/>
      <c r="BVI30" s="107"/>
      <c r="BVJ30" s="107"/>
      <c r="BVK30" s="107"/>
      <c r="BVL30" s="107"/>
      <c r="BVM30" s="107"/>
      <c r="BVN30" s="107"/>
      <c r="BVO30" s="107"/>
      <c r="BVP30" s="107"/>
      <c r="BVQ30" s="107"/>
      <c r="BVR30" s="107"/>
      <c r="BVS30" s="107"/>
      <c r="BVT30" s="107"/>
      <c r="BVU30" s="107"/>
      <c r="BVV30" s="107"/>
      <c r="BVW30" s="107"/>
      <c r="BVX30" s="107"/>
      <c r="BVY30" s="107"/>
      <c r="BVZ30" s="107"/>
      <c r="BWA30" s="107"/>
      <c r="BWB30" s="107"/>
      <c r="BWC30" s="107"/>
      <c r="BWD30" s="107"/>
      <c r="BWE30" s="107"/>
      <c r="BWF30" s="107"/>
      <c r="BWG30" s="107"/>
      <c r="BWH30" s="107"/>
      <c r="BWI30" s="107"/>
      <c r="BWJ30" s="107"/>
      <c r="BWK30" s="107"/>
      <c r="BWL30" s="107"/>
      <c r="BWM30" s="107"/>
      <c r="BWN30" s="107"/>
      <c r="BWO30" s="107"/>
      <c r="BWP30" s="107"/>
      <c r="BWQ30" s="107"/>
      <c r="BWR30" s="107"/>
      <c r="BWS30" s="107"/>
      <c r="BWT30" s="107"/>
      <c r="BWU30" s="107"/>
      <c r="BWV30" s="107"/>
      <c r="BWW30" s="107"/>
      <c r="BWX30" s="107"/>
      <c r="BWY30" s="107"/>
      <c r="BWZ30" s="107"/>
      <c r="BXA30" s="107"/>
      <c r="BXB30" s="107"/>
      <c r="BXC30" s="265"/>
      <c r="BXD30" s="265"/>
      <c r="BXE30" s="265"/>
      <c r="BXF30" s="265"/>
      <c r="BXG30" s="265"/>
      <c r="BXH30" s="265"/>
      <c r="BXI30" s="265"/>
      <c r="BXJ30" s="265"/>
      <c r="BXK30" s="265"/>
      <c r="BXL30" s="265"/>
      <c r="BXM30" s="265"/>
      <c r="BXN30" s="265"/>
      <c r="BXO30" s="265"/>
      <c r="BXP30" s="265"/>
      <c r="BXQ30" s="265"/>
      <c r="BXR30" s="265"/>
      <c r="BXS30" s="265"/>
      <c r="BXT30" s="265"/>
      <c r="BXU30" s="265"/>
      <c r="BXV30" s="265"/>
      <c r="BXW30" s="265"/>
      <c r="BXX30" s="265"/>
      <c r="BXY30" s="265"/>
      <c r="BXZ30" s="265"/>
      <c r="BYA30" s="265"/>
      <c r="BYB30" s="265"/>
      <c r="BYC30" s="265"/>
      <c r="BYD30" s="265"/>
      <c r="BYE30" s="265"/>
      <c r="BYF30" s="265"/>
      <c r="BYG30" s="265"/>
      <c r="BYH30" s="265"/>
      <c r="BYI30" s="265"/>
      <c r="BYJ30" s="265"/>
      <c r="BYK30" s="265"/>
      <c r="BYL30" s="265"/>
      <c r="BYM30" s="265"/>
      <c r="BYN30" s="265"/>
      <c r="BYO30" s="265"/>
      <c r="BYP30" s="265"/>
      <c r="BYQ30" s="265"/>
      <c r="BYR30" s="265"/>
      <c r="BYS30" s="265"/>
      <c r="BYT30" s="265"/>
      <c r="BYU30" s="265"/>
      <c r="BYV30" s="265"/>
      <c r="BYW30" s="265"/>
      <c r="BYX30" s="265"/>
      <c r="BYY30" s="265"/>
      <c r="BYZ30" s="265"/>
      <c r="BZA30" s="265"/>
      <c r="BZB30" s="265"/>
      <c r="BZC30" s="265"/>
      <c r="BZD30" s="265"/>
      <c r="BZE30" s="265"/>
      <c r="BZF30" s="265"/>
      <c r="BZG30" s="265"/>
      <c r="BZH30" s="265"/>
      <c r="BZI30" s="265"/>
      <c r="BZJ30" s="265"/>
      <c r="BZK30" s="265"/>
      <c r="BZL30" s="265"/>
      <c r="BZM30" s="265"/>
      <c r="BZN30" s="265"/>
      <c r="BZO30" s="265"/>
      <c r="BZP30" s="107"/>
      <c r="BZQ30" s="107"/>
      <c r="BZR30" s="107"/>
      <c r="BZS30" s="107"/>
      <c r="BZT30" s="107"/>
      <c r="BZU30" s="107"/>
      <c r="BZV30" s="107"/>
      <c r="BZW30" s="107"/>
      <c r="BZX30" s="107"/>
      <c r="BZY30" s="107"/>
      <c r="BZZ30" s="107"/>
      <c r="CAA30" s="107"/>
      <c r="CAB30" s="107"/>
      <c r="CAC30" s="107"/>
      <c r="CAD30" s="107"/>
      <c r="CAE30" s="107"/>
      <c r="CAF30" s="107"/>
      <c r="CAG30" s="107"/>
      <c r="CAH30" s="107"/>
      <c r="CAI30" s="107"/>
      <c r="CAJ30" s="107"/>
      <c r="CAK30" s="107"/>
      <c r="CAL30" s="107"/>
      <c r="CAM30" s="107"/>
      <c r="CAN30" s="107"/>
      <c r="CAO30" s="107"/>
      <c r="CAP30" s="107"/>
      <c r="CAQ30" s="107"/>
      <c r="CAR30" s="107"/>
      <c r="CAS30" s="107"/>
      <c r="CAT30" s="107"/>
      <c r="CAU30" s="107"/>
      <c r="CAV30" s="107"/>
      <c r="CAW30" s="107"/>
      <c r="CAX30" s="107"/>
      <c r="CAY30" s="107"/>
      <c r="CAZ30" s="107"/>
      <c r="CBA30" s="107"/>
      <c r="CBB30" s="107"/>
      <c r="CBC30" s="107"/>
      <c r="CBD30" s="107"/>
      <c r="CBE30" s="107"/>
      <c r="CBF30" s="107"/>
      <c r="CBG30" s="107"/>
      <c r="CBH30" s="107"/>
      <c r="CBI30" s="107"/>
      <c r="CBJ30" s="107"/>
      <c r="CBK30" s="107"/>
      <c r="CBL30" s="107"/>
      <c r="CBM30" s="107"/>
      <c r="CBN30" s="107"/>
      <c r="CBO30" s="107"/>
      <c r="CBP30" s="107"/>
      <c r="CBQ30" s="107"/>
      <c r="CBR30" s="107"/>
      <c r="CBS30" s="107"/>
      <c r="CBT30" s="107"/>
      <c r="CBU30" s="107"/>
      <c r="CBV30" s="107"/>
      <c r="CBW30" s="107"/>
      <c r="CBX30" s="107"/>
      <c r="CBY30" s="107"/>
      <c r="CBZ30" s="107"/>
      <c r="CCA30" s="107"/>
      <c r="CCB30" s="107"/>
      <c r="CCC30" s="107"/>
      <c r="CCD30" s="107"/>
      <c r="CCE30" s="107"/>
      <c r="CCF30" s="107"/>
      <c r="CCG30" s="107"/>
      <c r="CCH30" s="107"/>
      <c r="CCI30" s="107"/>
      <c r="CCJ30" s="107"/>
      <c r="CCK30" s="107"/>
      <c r="CCL30" s="107"/>
      <c r="CCM30" s="107"/>
      <c r="CCN30" s="107"/>
      <c r="CCO30" s="107"/>
      <c r="CCP30" s="107"/>
      <c r="CCQ30" s="107"/>
      <c r="CCR30" s="107"/>
      <c r="CCS30" s="107"/>
      <c r="CCT30" s="107"/>
      <c r="CCU30" s="107"/>
      <c r="CCV30" s="107"/>
      <c r="CCW30" s="107"/>
      <c r="CCX30" s="107"/>
      <c r="CCY30" s="107"/>
      <c r="CCZ30" s="107"/>
      <c r="CDA30" s="107"/>
      <c r="CDB30" s="107"/>
      <c r="CDC30" s="107"/>
      <c r="CDD30" s="107"/>
      <c r="CDE30" s="107"/>
      <c r="CDF30" s="107"/>
      <c r="CDG30" s="107"/>
      <c r="CDH30" s="107"/>
      <c r="CDI30" s="107"/>
      <c r="CDJ30" s="107"/>
      <c r="CDK30" s="107"/>
      <c r="CDL30" s="107"/>
      <c r="CDM30" s="107"/>
      <c r="CDN30" s="107"/>
      <c r="CDO30" s="107"/>
      <c r="CDP30" s="107"/>
      <c r="CDQ30" s="107"/>
      <c r="CDR30" s="107"/>
      <c r="CDS30" s="107"/>
      <c r="CDT30" s="107"/>
      <c r="CDU30" s="107"/>
      <c r="CDV30" s="107"/>
      <c r="CDW30" s="107"/>
      <c r="CDX30" s="107"/>
      <c r="CDY30" s="107"/>
      <c r="CDZ30" s="107"/>
      <c r="CEA30" s="107"/>
      <c r="CEB30" s="107"/>
      <c r="CEC30" s="107"/>
      <c r="CED30" s="107"/>
      <c r="CEE30" s="107"/>
      <c r="CEF30" s="107"/>
      <c r="CEG30" s="107"/>
      <c r="CEH30" s="107"/>
      <c r="CEI30" s="107"/>
      <c r="CEJ30" s="107"/>
      <c r="CEK30" s="107"/>
      <c r="CEL30" s="107"/>
      <c r="CEM30" s="107"/>
      <c r="CEN30" s="107"/>
      <c r="CEO30" s="107"/>
      <c r="CEP30" s="108"/>
      <c r="CEQ30" s="108"/>
      <c r="CER30" s="108"/>
      <c r="CES30" s="108"/>
      <c r="CET30" s="108"/>
      <c r="CEU30" s="108"/>
      <c r="CEV30" s="108"/>
      <c r="CEW30" s="108"/>
      <c r="CEX30" s="108"/>
      <c r="CEY30" s="108"/>
      <c r="CEZ30" s="108"/>
      <c r="CFA30" s="108"/>
      <c r="CFB30" s="108"/>
      <c r="CFC30" s="108"/>
      <c r="CFD30" s="108"/>
      <c r="CFE30" s="108"/>
      <c r="CFF30" s="108"/>
      <c r="CFG30" s="108"/>
      <c r="CFH30" s="108"/>
      <c r="CFI30" s="108"/>
      <c r="CFJ30" s="108"/>
      <c r="CFK30" s="108"/>
      <c r="CFL30" s="108"/>
      <c r="CFM30" s="108"/>
      <c r="CFN30" s="108"/>
      <c r="CFO30" s="108"/>
      <c r="CFP30" s="108"/>
      <c r="CFQ30" s="108"/>
      <c r="CFR30" s="108"/>
      <c r="CFS30" s="108"/>
      <c r="CFT30" s="108"/>
      <c r="CFU30" s="108"/>
      <c r="CFV30" s="108"/>
      <c r="CFW30" s="108"/>
      <c r="CFX30" s="108"/>
      <c r="CFY30" s="108"/>
      <c r="CFZ30" s="108"/>
      <c r="CGA30" s="108"/>
      <c r="CGB30" s="108"/>
      <c r="CGC30" s="108"/>
      <c r="CGD30" s="108"/>
    </row>
    <row r="31" spans="1:2238" x14ac:dyDescent="0.25">
      <c r="A31" s="279"/>
      <c r="B31" s="255"/>
      <c r="C31" s="267"/>
      <c r="D31" s="267"/>
      <c r="E31" s="260"/>
      <c r="F31" s="260"/>
      <c r="G31" s="260"/>
      <c r="H31" s="261"/>
      <c r="I31" s="261"/>
      <c r="J31" s="261"/>
      <c r="K31" s="261"/>
      <c r="L31" s="261"/>
      <c r="M31" s="261"/>
      <c r="N31" s="262"/>
      <c r="O31" s="262"/>
      <c r="P31" s="262"/>
      <c r="Q31" s="261"/>
      <c r="R31" s="261"/>
      <c r="S31" s="261"/>
      <c r="T31" s="260"/>
      <c r="U31" s="260"/>
      <c r="V31" s="260"/>
      <c r="W31" s="260"/>
      <c r="X31" s="263"/>
      <c r="Y31" s="262"/>
      <c r="Z31" s="262"/>
      <c r="AA31" s="262"/>
      <c r="AB31" s="262"/>
      <c r="AC31" s="262"/>
      <c r="AD31" s="262"/>
      <c r="AE31" s="262"/>
      <c r="AF31" s="262"/>
      <c r="AG31" s="262"/>
      <c r="AH31" s="264"/>
      <c r="AI31" s="264"/>
      <c r="AJ31" s="129"/>
      <c r="AK31" s="129"/>
      <c r="AL31" s="129"/>
      <c r="AM31" s="129"/>
      <c r="AN31" s="264"/>
      <c r="AO31" s="264"/>
      <c r="AP31" s="264"/>
      <c r="AQ31" s="129"/>
      <c r="AR31" s="264"/>
      <c r="AS31" s="264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350"/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7"/>
      <c r="DI31" s="107"/>
      <c r="DJ31" s="111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11"/>
      <c r="FG31" s="111"/>
      <c r="FH31" s="111"/>
      <c r="FI31" s="111"/>
      <c r="FJ31" s="111"/>
      <c r="FK31" s="111"/>
      <c r="FL31" s="111"/>
      <c r="FM31" s="111"/>
      <c r="FN31" s="111"/>
      <c r="FO31" s="111"/>
      <c r="FP31" s="111"/>
      <c r="FQ31" s="111"/>
      <c r="FR31" s="111"/>
      <c r="FS31" s="111"/>
      <c r="FT31" s="111"/>
      <c r="FU31" s="111"/>
      <c r="FV31" s="111"/>
      <c r="FW31" s="111"/>
      <c r="FX31" s="111"/>
      <c r="FY31" s="111"/>
      <c r="FZ31" s="111"/>
      <c r="GA31" s="111"/>
      <c r="GB31" s="111"/>
      <c r="GC31" s="111"/>
      <c r="GD31" s="111"/>
      <c r="GE31" s="111"/>
      <c r="GF31" s="111"/>
      <c r="GG31" s="111"/>
      <c r="GH31" s="111"/>
      <c r="GI31" s="111"/>
      <c r="GJ31" s="111"/>
      <c r="GK31" s="111"/>
      <c r="GL31" s="111"/>
      <c r="GM31" s="111"/>
      <c r="GN31" s="111"/>
      <c r="GO31" s="111"/>
      <c r="GP31" s="111"/>
      <c r="GQ31" s="111"/>
      <c r="GR31" s="111"/>
      <c r="GS31" s="111"/>
      <c r="GT31" s="111"/>
      <c r="GU31" s="111"/>
      <c r="GV31" s="111"/>
      <c r="GW31" s="111"/>
      <c r="GX31" s="111"/>
      <c r="GY31" s="111"/>
      <c r="GZ31" s="111"/>
      <c r="HA31" s="111"/>
      <c r="HB31" s="111"/>
      <c r="HC31" s="111"/>
      <c r="HD31" s="111"/>
      <c r="HE31" s="111"/>
      <c r="HF31" s="111"/>
      <c r="HG31" s="111"/>
      <c r="HH31" s="111"/>
      <c r="HI31" s="111"/>
      <c r="HJ31" s="111"/>
      <c r="HK31" s="111"/>
      <c r="HL31" s="111"/>
      <c r="HM31" s="111"/>
      <c r="HN31" s="111"/>
      <c r="HO31" s="111"/>
      <c r="HP31" s="111"/>
      <c r="HQ31" s="111"/>
      <c r="HR31" s="111"/>
      <c r="HS31" s="111"/>
      <c r="HT31" s="111"/>
      <c r="HU31" s="111"/>
      <c r="HV31" s="111"/>
      <c r="HW31" s="111"/>
      <c r="HX31" s="111"/>
      <c r="HY31" s="111"/>
      <c r="HZ31" s="111"/>
      <c r="IA31" s="111"/>
      <c r="IB31" s="111"/>
      <c r="IC31" s="111"/>
      <c r="ID31" s="111"/>
      <c r="IE31" s="111"/>
      <c r="IF31" s="111"/>
      <c r="IG31" s="111"/>
      <c r="IH31" s="111"/>
      <c r="II31" s="111"/>
      <c r="IJ31" s="111"/>
      <c r="IK31" s="111"/>
      <c r="IL31" s="111"/>
      <c r="IM31" s="111"/>
      <c r="IN31" s="111"/>
      <c r="IO31" s="111"/>
      <c r="IP31" s="108"/>
      <c r="IQ31" s="108"/>
      <c r="IR31" s="108"/>
      <c r="IS31" s="108"/>
      <c r="IT31" s="108"/>
      <c r="IU31" s="108"/>
      <c r="IV31" s="108"/>
      <c r="IW31" s="108"/>
      <c r="IX31" s="108"/>
      <c r="IY31" s="108"/>
      <c r="IZ31" s="108"/>
      <c r="JA31" s="108"/>
      <c r="JB31" s="108"/>
      <c r="JC31" s="108"/>
      <c r="JD31" s="108"/>
      <c r="JE31" s="108"/>
      <c r="JF31" s="108"/>
      <c r="JG31" s="108"/>
      <c r="JH31" s="108"/>
      <c r="JI31" s="108"/>
      <c r="JJ31" s="108"/>
      <c r="JK31" s="108"/>
      <c r="JL31" s="108"/>
      <c r="JM31" s="108"/>
      <c r="JN31" s="108"/>
      <c r="JO31" s="108"/>
      <c r="JP31" s="108"/>
      <c r="JQ31" s="108"/>
      <c r="JR31" s="108"/>
      <c r="JS31" s="108"/>
      <c r="JT31" s="108"/>
      <c r="JU31" s="108"/>
      <c r="JV31" s="108"/>
      <c r="JW31" s="108"/>
      <c r="JX31" s="108"/>
      <c r="JY31" s="108"/>
      <c r="JZ31" s="108"/>
      <c r="KA31" s="108"/>
      <c r="KB31" s="108"/>
      <c r="KC31" s="108"/>
      <c r="KD31" s="108"/>
      <c r="KE31" s="108"/>
      <c r="KF31" s="108"/>
      <c r="KG31" s="108"/>
      <c r="KH31" s="108"/>
      <c r="KI31" s="108"/>
      <c r="KJ31" s="108"/>
      <c r="KK31" s="108"/>
      <c r="KL31" s="108"/>
      <c r="KM31" s="108"/>
      <c r="KN31" s="108"/>
      <c r="KO31" s="108"/>
      <c r="KP31" s="108"/>
      <c r="KQ31" s="108"/>
      <c r="KR31" s="108"/>
      <c r="KS31" s="108"/>
      <c r="KT31" s="108"/>
      <c r="KU31" s="108"/>
      <c r="KV31" s="108"/>
      <c r="KW31" s="108"/>
      <c r="KX31" s="108"/>
      <c r="KY31" s="108"/>
      <c r="KZ31" s="108"/>
      <c r="LA31" s="108"/>
      <c r="LB31" s="108"/>
      <c r="LC31" s="108"/>
      <c r="LD31" s="108"/>
      <c r="LE31" s="108"/>
      <c r="LF31" s="108"/>
      <c r="LG31" s="108"/>
      <c r="LH31" s="108"/>
      <c r="LI31" s="108"/>
      <c r="LJ31" s="108"/>
      <c r="LK31" s="108"/>
      <c r="LL31" s="108"/>
      <c r="LM31" s="108"/>
      <c r="LN31" s="108"/>
      <c r="LO31" s="108"/>
      <c r="LP31" s="108"/>
      <c r="LQ31" s="108"/>
      <c r="LR31" s="108"/>
      <c r="LS31" s="108"/>
      <c r="LT31" s="108"/>
      <c r="LU31" s="108"/>
      <c r="LV31" s="108"/>
      <c r="LW31" s="108"/>
      <c r="LX31" s="108"/>
      <c r="LY31" s="108"/>
      <c r="LZ31" s="108"/>
      <c r="MA31" s="108"/>
      <c r="MB31" s="108"/>
      <c r="MC31" s="108"/>
      <c r="MD31" s="108"/>
      <c r="ME31" s="108"/>
      <c r="MF31" s="108"/>
      <c r="MG31" s="108"/>
      <c r="MH31" s="108"/>
      <c r="MI31" s="108"/>
      <c r="MJ31" s="108"/>
      <c r="MK31" s="108"/>
      <c r="ML31" s="108"/>
      <c r="MM31" s="108"/>
      <c r="MN31" s="108"/>
      <c r="MO31" s="108"/>
      <c r="MP31" s="108"/>
      <c r="MQ31" s="108"/>
      <c r="MR31" s="108"/>
      <c r="MS31" s="108"/>
      <c r="MT31" s="108"/>
      <c r="MU31" s="108"/>
      <c r="MV31" s="108"/>
      <c r="MW31" s="108"/>
      <c r="MX31" s="108"/>
      <c r="MY31" s="108"/>
      <c r="MZ31" s="108"/>
      <c r="NA31" s="108"/>
      <c r="NB31" s="108"/>
      <c r="NC31" s="108"/>
      <c r="ND31" s="108"/>
      <c r="NE31" s="108"/>
      <c r="NF31" s="108"/>
      <c r="NG31" s="108"/>
      <c r="NH31" s="108"/>
      <c r="NI31" s="108"/>
      <c r="NJ31" s="108"/>
      <c r="NK31" s="108"/>
      <c r="NL31" s="108"/>
      <c r="NM31" s="108"/>
      <c r="NN31" s="108"/>
      <c r="NO31" s="108"/>
      <c r="NP31" s="265"/>
      <c r="NQ31" s="265"/>
      <c r="NR31" s="265"/>
      <c r="NS31" s="265"/>
      <c r="NT31" s="265"/>
      <c r="NU31" s="265"/>
      <c r="NV31" s="265"/>
      <c r="NW31" s="265"/>
      <c r="NX31" s="265"/>
      <c r="NY31" s="265"/>
      <c r="NZ31" s="265"/>
      <c r="OA31" s="265"/>
      <c r="OB31" s="265"/>
      <c r="OC31" s="265"/>
      <c r="OD31" s="265"/>
      <c r="OE31" s="265"/>
      <c r="OF31" s="265"/>
      <c r="OG31" s="265"/>
      <c r="OH31" s="265"/>
      <c r="OI31" s="265"/>
      <c r="OJ31" s="265"/>
      <c r="OK31" s="265"/>
      <c r="OL31" s="265"/>
      <c r="OM31" s="265"/>
      <c r="ON31" s="265"/>
      <c r="OO31" s="265"/>
      <c r="OP31" s="265"/>
      <c r="OQ31" s="265"/>
      <c r="OR31" s="265"/>
      <c r="OS31" s="265"/>
      <c r="OT31" s="265"/>
      <c r="OU31" s="265"/>
      <c r="OV31" s="265"/>
      <c r="OW31" s="265"/>
      <c r="OX31" s="265"/>
      <c r="OY31" s="265"/>
      <c r="OZ31" s="265"/>
      <c r="PA31" s="265"/>
      <c r="PB31" s="265"/>
      <c r="PC31" s="265"/>
      <c r="PD31" s="265"/>
      <c r="PE31" s="265"/>
      <c r="PF31" s="265"/>
      <c r="PG31" s="265"/>
      <c r="PH31" s="265"/>
      <c r="PI31" s="265"/>
      <c r="PJ31" s="265"/>
      <c r="PK31" s="265"/>
      <c r="PL31" s="265"/>
      <c r="PM31" s="265"/>
      <c r="PN31" s="265"/>
      <c r="PO31" s="265"/>
      <c r="PP31" s="265"/>
      <c r="PQ31" s="265"/>
      <c r="PR31" s="265"/>
      <c r="PS31" s="265"/>
      <c r="PT31" s="265"/>
      <c r="PU31" s="265"/>
      <c r="PV31" s="265"/>
      <c r="PW31" s="265"/>
      <c r="PX31" s="265"/>
      <c r="PY31" s="265"/>
      <c r="PZ31" s="265"/>
      <c r="QA31" s="265"/>
      <c r="QB31" s="265"/>
      <c r="QC31" s="111"/>
      <c r="QD31" s="111"/>
      <c r="QE31" s="111"/>
      <c r="QF31" s="111"/>
      <c r="QG31" s="111"/>
      <c r="QH31" s="111"/>
      <c r="QI31" s="111"/>
      <c r="QJ31" s="111"/>
      <c r="QK31" s="111"/>
      <c r="QL31" s="111"/>
      <c r="QM31" s="111"/>
      <c r="QN31" s="111"/>
      <c r="QO31" s="111"/>
      <c r="QP31" s="111"/>
      <c r="QQ31" s="111"/>
      <c r="QR31" s="111"/>
      <c r="QS31" s="111"/>
      <c r="QT31" s="111"/>
      <c r="QU31" s="111"/>
      <c r="QV31" s="111"/>
      <c r="QW31" s="111"/>
      <c r="QX31" s="111"/>
      <c r="QY31" s="111"/>
      <c r="QZ31" s="111"/>
      <c r="RA31" s="111"/>
      <c r="RB31" s="111"/>
      <c r="RC31" s="111"/>
      <c r="RD31" s="111"/>
      <c r="RE31" s="111"/>
      <c r="RF31" s="111"/>
      <c r="RG31" s="111"/>
      <c r="RH31" s="111"/>
      <c r="RI31" s="111"/>
      <c r="RJ31" s="111"/>
      <c r="RK31" s="111"/>
      <c r="RL31" s="111"/>
      <c r="RM31" s="111"/>
      <c r="RN31" s="111"/>
      <c r="RO31" s="111"/>
      <c r="RP31" s="111"/>
      <c r="RQ31" s="111"/>
      <c r="RR31" s="111"/>
      <c r="RS31" s="111"/>
      <c r="RT31" s="111"/>
      <c r="RU31" s="111"/>
      <c r="RV31" s="111"/>
      <c r="RW31" s="111"/>
      <c r="RX31" s="111"/>
      <c r="RY31" s="111"/>
      <c r="RZ31" s="111"/>
      <c r="SA31" s="111"/>
      <c r="SB31" s="111"/>
      <c r="SC31" s="111"/>
      <c r="SD31" s="111"/>
      <c r="SE31" s="111"/>
      <c r="SF31" s="111"/>
      <c r="SG31" s="111"/>
      <c r="SH31" s="111"/>
      <c r="SI31" s="111"/>
      <c r="SJ31" s="111"/>
      <c r="SK31" s="111"/>
      <c r="SL31" s="111"/>
      <c r="SM31" s="111"/>
      <c r="SN31" s="111"/>
      <c r="SO31" s="111"/>
      <c r="SP31" s="111"/>
      <c r="SQ31" s="111"/>
      <c r="SR31" s="111"/>
      <c r="SS31" s="111"/>
      <c r="ST31" s="111"/>
      <c r="SU31" s="111"/>
      <c r="SV31" s="111"/>
      <c r="SW31" s="111"/>
      <c r="SX31" s="111"/>
      <c r="SY31" s="111"/>
      <c r="SZ31" s="111"/>
      <c r="TA31" s="111"/>
      <c r="TB31" s="111"/>
      <c r="TC31" s="111"/>
      <c r="TD31" s="111"/>
      <c r="TE31" s="111"/>
      <c r="TF31" s="111"/>
      <c r="TG31" s="111"/>
      <c r="TH31" s="111"/>
      <c r="TI31" s="111"/>
      <c r="TJ31" s="111"/>
      <c r="TK31" s="111"/>
      <c r="TL31" s="111"/>
      <c r="TM31" s="111"/>
      <c r="TN31" s="111"/>
      <c r="TO31" s="111"/>
      <c r="TP31" s="111"/>
      <c r="TQ31" s="111"/>
      <c r="TR31" s="111"/>
      <c r="TS31" s="111"/>
      <c r="TT31" s="111"/>
      <c r="TU31" s="111"/>
      <c r="TV31" s="111"/>
      <c r="TW31" s="111"/>
      <c r="TX31" s="111"/>
      <c r="TY31" s="111"/>
      <c r="TZ31" s="111"/>
      <c r="UA31" s="111"/>
      <c r="UB31" s="111"/>
      <c r="UC31" s="111"/>
      <c r="UD31" s="111"/>
      <c r="UE31" s="111"/>
      <c r="UF31" s="111"/>
      <c r="UG31" s="111"/>
      <c r="UH31" s="111"/>
      <c r="UI31" s="111"/>
      <c r="UJ31" s="111"/>
      <c r="UK31" s="111"/>
      <c r="UL31" s="111"/>
      <c r="UM31" s="111"/>
      <c r="UN31" s="111"/>
      <c r="UO31" s="111"/>
      <c r="UP31" s="111"/>
      <c r="UQ31" s="111"/>
      <c r="UR31" s="111"/>
      <c r="US31" s="111"/>
      <c r="UT31" s="111"/>
      <c r="UU31" s="111"/>
      <c r="UV31" s="111"/>
      <c r="UW31" s="111"/>
      <c r="UX31" s="111"/>
      <c r="UY31" s="111"/>
      <c r="UZ31" s="111"/>
      <c r="VA31" s="111"/>
      <c r="VB31" s="111"/>
      <c r="VC31" s="111"/>
      <c r="VD31" s="111"/>
      <c r="VE31" s="111"/>
      <c r="VF31" s="107"/>
      <c r="VG31" s="107"/>
      <c r="VH31" s="107"/>
      <c r="VI31" s="107"/>
      <c r="VJ31" s="107"/>
      <c r="VK31" s="107"/>
      <c r="VL31" s="107"/>
      <c r="VM31" s="107"/>
      <c r="VN31" s="107"/>
      <c r="VO31" s="107"/>
      <c r="VP31" s="107"/>
      <c r="VQ31" s="107"/>
      <c r="VR31" s="107"/>
      <c r="VS31" s="107"/>
      <c r="VT31" s="107"/>
      <c r="VU31" s="107"/>
      <c r="VV31" s="107"/>
      <c r="VW31" s="107"/>
      <c r="VX31" s="107"/>
      <c r="VY31" s="107"/>
      <c r="VZ31" s="107"/>
      <c r="WA31" s="107"/>
      <c r="WB31" s="107"/>
      <c r="WC31" s="107"/>
      <c r="WD31" s="107"/>
      <c r="WE31" s="107"/>
      <c r="WF31" s="107"/>
      <c r="WG31" s="107"/>
      <c r="WH31" s="107"/>
      <c r="WI31" s="107"/>
      <c r="WJ31" s="107"/>
      <c r="WK31" s="107"/>
      <c r="WL31" s="107"/>
      <c r="WM31" s="107"/>
      <c r="WN31" s="107"/>
      <c r="WO31" s="107"/>
      <c r="WP31" s="107"/>
      <c r="WQ31" s="107"/>
      <c r="WR31" s="107"/>
      <c r="WS31" s="107"/>
      <c r="WT31" s="107"/>
      <c r="WU31" s="107"/>
      <c r="WV31" s="107"/>
      <c r="WW31" s="107"/>
      <c r="WX31" s="107"/>
      <c r="WY31" s="107"/>
      <c r="WZ31" s="107"/>
      <c r="XA31" s="107"/>
      <c r="XB31" s="107"/>
      <c r="XC31" s="107"/>
      <c r="XD31" s="107"/>
      <c r="XE31" s="107"/>
      <c r="XF31" s="107"/>
      <c r="XG31" s="107"/>
      <c r="XH31" s="107"/>
      <c r="XI31" s="107"/>
      <c r="XJ31" s="107"/>
      <c r="XK31" s="107"/>
      <c r="XL31" s="107"/>
      <c r="XM31" s="107"/>
      <c r="XN31" s="107"/>
      <c r="XO31" s="107"/>
      <c r="XP31" s="107"/>
      <c r="XQ31" s="107"/>
      <c r="XR31" s="107"/>
      <c r="XS31" s="107"/>
      <c r="XT31" s="107"/>
      <c r="XU31" s="107"/>
      <c r="XV31" s="107"/>
      <c r="XW31" s="107"/>
      <c r="XX31" s="107"/>
      <c r="XY31" s="107"/>
      <c r="XZ31" s="107"/>
      <c r="YA31" s="107"/>
      <c r="YB31" s="107"/>
      <c r="YC31" s="107"/>
      <c r="YD31" s="107"/>
      <c r="YE31" s="107"/>
      <c r="YF31" s="107"/>
      <c r="YG31" s="107"/>
      <c r="YH31" s="107"/>
      <c r="YI31" s="107"/>
      <c r="YJ31" s="107"/>
      <c r="YK31" s="107"/>
      <c r="YL31" s="107"/>
      <c r="YM31" s="107"/>
      <c r="YN31" s="107"/>
      <c r="YO31" s="107"/>
      <c r="YP31" s="107"/>
      <c r="YQ31" s="107"/>
      <c r="YR31" s="107"/>
      <c r="YS31" s="107"/>
      <c r="YT31" s="107"/>
      <c r="YU31" s="107"/>
      <c r="YV31" s="107"/>
      <c r="YW31" s="107"/>
      <c r="YX31" s="107"/>
      <c r="YY31" s="107"/>
      <c r="YZ31" s="107"/>
      <c r="ZA31" s="107"/>
      <c r="ZB31" s="107"/>
      <c r="ZC31" s="107"/>
      <c r="ZD31" s="107"/>
      <c r="ZE31" s="107"/>
      <c r="ZF31" s="107"/>
      <c r="ZG31" s="107"/>
      <c r="ZH31" s="107"/>
      <c r="ZI31" s="107"/>
      <c r="ZJ31" s="107"/>
      <c r="ZK31" s="107"/>
      <c r="ZL31" s="107"/>
      <c r="ZM31" s="107"/>
      <c r="ZN31" s="107"/>
      <c r="ZO31" s="107"/>
      <c r="ZP31" s="107"/>
      <c r="ZQ31" s="107"/>
      <c r="ZR31" s="107"/>
      <c r="ZS31" s="107"/>
      <c r="ZT31" s="107"/>
      <c r="ZU31" s="107"/>
      <c r="ZV31" s="107"/>
      <c r="ZW31" s="107"/>
      <c r="ZX31" s="107"/>
      <c r="ZY31" s="107"/>
      <c r="ZZ31" s="107"/>
      <c r="AAA31" s="107"/>
      <c r="AAB31" s="107"/>
      <c r="AAC31" s="107"/>
      <c r="AAD31" s="107"/>
      <c r="AAE31" s="107"/>
      <c r="AAF31" s="107"/>
      <c r="AAG31" s="107"/>
      <c r="AAH31" s="107"/>
      <c r="AAI31" s="107"/>
      <c r="AAJ31" s="107"/>
      <c r="AAK31" s="107"/>
      <c r="AAL31" s="107"/>
      <c r="AAM31" s="107"/>
      <c r="AAN31" s="107"/>
      <c r="AAO31" s="107"/>
      <c r="AAP31" s="107"/>
      <c r="AAQ31" s="107"/>
      <c r="AAR31" s="107"/>
      <c r="AAS31" s="107"/>
      <c r="AAT31" s="107"/>
      <c r="AAU31" s="107"/>
      <c r="AAV31" s="107"/>
      <c r="AAW31" s="107"/>
      <c r="AAX31" s="107"/>
      <c r="AAY31" s="107"/>
      <c r="AAZ31" s="107"/>
      <c r="ABA31" s="107"/>
      <c r="ABB31" s="107"/>
      <c r="ABC31" s="107"/>
      <c r="ABD31" s="107"/>
      <c r="ABE31" s="107"/>
      <c r="ABF31" s="107"/>
      <c r="ABG31" s="107"/>
      <c r="ABH31" s="107"/>
      <c r="ABI31" s="107"/>
      <c r="ABJ31" s="107"/>
      <c r="ABK31" s="107"/>
      <c r="ABL31" s="107"/>
      <c r="ABM31" s="107"/>
      <c r="ABN31" s="107"/>
      <c r="ABO31" s="107"/>
      <c r="ABP31" s="107"/>
      <c r="ABQ31" s="107"/>
      <c r="ABR31" s="107"/>
      <c r="ABS31" s="107"/>
      <c r="ABT31" s="107"/>
      <c r="ABU31" s="107"/>
      <c r="ABV31" s="107"/>
      <c r="ABW31" s="107"/>
      <c r="ABX31" s="107"/>
      <c r="ABY31" s="107"/>
      <c r="ABZ31" s="107"/>
      <c r="ACA31" s="107"/>
      <c r="ACB31" s="107"/>
      <c r="ACC31" s="107"/>
      <c r="ACD31" s="107"/>
      <c r="ACE31" s="107"/>
      <c r="ACF31" s="107"/>
      <c r="ACG31" s="107"/>
      <c r="ACH31" s="107"/>
      <c r="ACI31" s="107"/>
      <c r="ACJ31" s="107"/>
      <c r="ACK31" s="107"/>
      <c r="ACL31" s="107"/>
      <c r="ACM31" s="107"/>
      <c r="ACN31" s="107"/>
      <c r="ACO31" s="107"/>
      <c r="ACP31" s="107"/>
      <c r="ACQ31" s="107"/>
      <c r="ACR31" s="107"/>
      <c r="ACS31" s="107"/>
      <c r="ACT31" s="107"/>
      <c r="ACU31" s="107"/>
      <c r="ACV31" s="107"/>
      <c r="ACW31" s="107"/>
      <c r="ACX31" s="107"/>
      <c r="ACY31" s="266"/>
      <c r="ACZ31" s="266"/>
      <c r="ADA31" s="266"/>
      <c r="ADB31" s="266"/>
      <c r="ADC31" s="266"/>
      <c r="ADD31" s="266"/>
      <c r="ADE31" s="266"/>
      <c r="ADF31" s="266"/>
      <c r="ADG31" s="266"/>
      <c r="ADH31" s="266"/>
      <c r="ADI31" s="266"/>
      <c r="ADJ31" s="266"/>
      <c r="ADK31" s="266"/>
      <c r="ADL31" s="266"/>
      <c r="ADM31" s="266"/>
      <c r="ADN31" s="266"/>
      <c r="ADO31" s="266"/>
      <c r="ADP31" s="266"/>
      <c r="ADQ31" s="266"/>
      <c r="ADR31" s="266"/>
      <c r="ADS31" s="266"/>
      <c r="ADT31" s="266"/>
      <c r="ADU31" s="266"/>
      <c r="ADV31" s="266"/>
      <c r="ADW31" s="266"/>
      <c r="ADX31" s="266"/>
      <c r="ADY31" s="266"/>
      <c r="ADZ31" s="266"/>
      <c r="AEA31" s="266"/>
      <c r="AEB31" s="266"/>
      <c r="AEC31" s="266"/>
      <c r="AED31" s="266"/>
      <c r="AEE31" s="266"/>
      <c r="AEF31" s="266"/>
      <c r="AEG31" s="266"/>
      <c r="AEH31" s="266"/>
      <c r="AEI31" s="266"/>
      <c r="AEJ31" s="266"/>
      <c r="AEK31" s="266"/>
      <c r="AEL31" s="266"/>
      <c r="AEM31" s="266"/>
      <c r="AEN31" s="266"/>
      <c r="AEO31" s="266"/>
      <c r="AEP31" s="266"/>
      <c r="AEQ31" s="266"/>
      <c r="AER31" s="266"/>
      <c r="AES31" s="266"/>
      <c r="AET31" s="266"/>
      <c r="AEU31" s="266"/>
      <c r="AEV31" s="266"/>
      <c r="AEW31" s="266"/>
      <c r="AEX31" s="266"/>
      <c r="AEY31" s="266"/>
      <c r="AEZ31" s="266"/>
      <c r="AFA31" s="266"/>
      <c r="AFB31" s="266"/>
      <c r="AFC31" s="266"/>
      <c r="AFD31" s="266"/>
      <c r="AFE31" s="266"/>
      <c r="AFF31" s="266"/>
      <c r="AFG31" s="266"/>
      <c r="AFH31" s="266"/>
      <c r="AFI31" s="266"/>
      <c r="AFJ31" s="266"/>
      <c r="AFK31" s="266"/>
      <c r="AFL31" s="266"/>
      <c r="AFM31" s="266"/>
      <c r="AFN31" s="266"/>
      <c r="AFO31" s="108"/>
      <c r="AFP31" s="108"/>
      <c r="AFQ31" s="108"/>
      <c r="AFR31" s="108"/>
      <c r="AFS31" s="108"/>
      <c r="AFT31" s="108"/>
      <c r="AFU31" s="108"/>
      <c r="AFV31" s="108"/>
      <c r="AFW31" s="108"/>
      <c r="AFX31" s="108"/>
      <c r="AFY31" s="108"/>
      <c r="AFZ31" s="108"/>
      <c r="AGA31" s="108"/>
      <c r="AGB31" s="108"/>
      <c r="AGC31" s="108"/>
      <c r="AGD31" s="108"/>
      <c r="AGE31" s="108"/>
      <c r="AGF31" s="108"/>
      <c r="AGG31" s="108"/>
      <c r="AGH31" s="108"/>
      <c r="AGI31" s="108"/>
      <c r="AGJ31" s="108"/>
      <c r="AGK31" s="108"/>
      <c r="AGL31" s="108"/>
      <c r="AGM31" s="108"/>
      <c r="AGN31" s="108"/>
      <c r="AGO31" s="108"/>
      <c r="AGP31" s="108"/>
      <c r="AGQ31" s="108"/>
      <c r="AGR31" s="108"/>
      <c r="AGS31" s="108"/>
      <c r="AGT31" s="108"/>
      <c r="AGU31" s="108"/>
      <c r="AGV31" s="108"/>
      <c r="AGW31" s="108"/>
      <c r="AGX31" s="108"/>
      <c r="AGY31" s="108"/>
      <c r="AGZ31" s="108"/>
      <c r="AHA31" s="108"/>
      <c r="AHB31" s="108"/>
      <c r="AHC31" s="108"/>
      <c r="AHD31" s="108"/>
      <c r="AHE31" s="108"/>
      <c r="AHF31" s="108"/>
      <c r="AHG31" s="108"/>
      <c r="AHH31" s="108"/>
      <c r="AHI31" s="108"/>
      <c r="AHJ31" s="108"/>
      <c r="AHK31" s="108"/>
      <c r="AHL31" s="108"/>
      <c r="AHM31" s="108"/>
      <c r="AHN31" s="108"/>
      <c r="AHO31" s="108"/>
      <c r="AHP31" s="108"/>
      <c r="AHQ31" s="108"/>
      <c r="AHR31" s="108"/>
      <c r="AHS31" s="108"/>
      <c r="AHT31" s="108"/>
      <c r="AHU31" s="108"/>
      <c r="AHV31" s="108"/>
      <c r="AHW31" s="108"/>
      <c r="AHX31" s="108"/>
      <c r="AHY31" s="108"/>
      <c r="AHZ31" s="108"/>
      <c r="AIA31" s="108"/>
      <c r="AIB31" s="108"/>
      <c r="AIC31" s="108"/>
      <c r="AID31" s="108"/>
      <c r="AIE31" s="111"/>
      <c r="AIF31" s="111"/>
      <c r="AIG31" s="111"/>
      <c r="AIH31" s="111"/>
      <c r="AII31" s="111"/>
      <c r="AIJ31" s="111"/>
      <c r="AIK31" s="111"/>
      <c r="AIL31" s="111"/>
      <c r="AIM31" s="111"/>
      <c r="AIN31" s="111"/>
      <c r="AIO31" s="111"/>
      <c r="AIP31" s="111"/>
      <c r="AIQ31" s="111"/>
      <c r="AIR31" s="111"/>
      <c r="AIS31" s="111"/>
      <c r="AIT31" s="111"/>
      <c r="AIU31" s="111"/>
      <c r="AIV31" s="111"/>
      <c r="AIW31" s="111"/>
      <c r="AIX31" s="111"/>
      <c r="AIY31" s="111"/>
      <c r="AIZ31" s="111"/>
      <c r="AJA31" s="111"/>
      <c r="AJB31" s="111"/>
      <c r="AJC31" s="111"/>
      <c r="AJD31" s="111"/>
      <c r="AJE31" s="111"/>
      <c r="AJF31" s="111"/>
      <c r="AJG31" s="111"/>
      <c r="AJH31" s="111"/>
      <c r="AJI31" s="111"/>
      <c r="AJJ31" s="111"/>
      <c r="AJK31" s="111"/>
      <c r="AJL31" s="111"/>
      <c r="AJM31" s="111"/>
      <c r="AJN31" s="111"/>
      <c r="AJO31" s="111"/>
      <c r="AJP31" s="111"/>
      <c r="AJQ31" s="111"/>
      <c r="AJR31" s="111"/>
      <c r="AJS31" s="111"/>
      <c r="AJT31" s="111"/>
      <c r="AJU31" s="111"/>
      <c r="AJV31" s="111"/>
      <c r="AJW31" s="111"/>
      <c r="AJX31" s="111"/>
      <c r="AJY31" s="111"/>
      <c r="AJZ31" s="111"/>
      <c r="AKA31" s="111"/>
      <c r="AKB31" s="111"/>
      <c r="AKC31" s="111"/>
      <c r="AKD31" s="111"/>
      <c r="AKE31" s="111"/>
      <c r="AKF31" s="111"/>
      <c r="AKG31" s="111"/>
      <c r="AKH31" s="111"/>
      <c r="AKI31" s="111"/>
      <c r="AKJ31" s="111"/>
      <c r="AKK31" s="111"/>
      <c r="AKL31" s="111"/>
      <c r="AKM31" s="111"/>
      <c r="AKN31" s="111"/>
      <c r="AKO31" s="111"/>
      <c r="AKP31" s="111"/>
      <c r="AKQ31" s="111"/>
      <c r="AKR31" s="111"/>
      <c r="AKS31" s="258"/>
      <c r="AKT31" s="64"/>
      <c r="AKU31" s="106"/>
      <c r="AKV31" s="106"/>
      <c r="AKW31" s="106"/>
      <c r="AKX31" s="106"/>
      <c r="AKY31" s="106"/>
      <c r="AKZ31" s="106"/>
      <c r="ALA31" s="106"/>
      <c r="ALB31" s="106"/>
      <c r="ALC31" s="106"/>
      <c r="ALD31" s="106"/>
      <c r="ALE31" s="106"/>
      <c r="ALF31" s="106"/>
      <c r="ALG31" s="106"/>
      <c r="ALH31" s="106"/>
      <c r="ALI31" s="106"/>
      <c r="ALJ31" s="106"/>
      <c r="ALK31" s="106"/>
      <c r="ALL31" s="106"/>
      <c r="ALM31" s="106"/>
      <c r="ALN31" s="106"/>
      <c r="ALO31" s="106"/>
      <c r="ALP31" s="106"/>
      <c r="ALQ31" s="106"/>
      <c r="ALR31" s="106"/>
      <c r="ALS31" s="106"/>
      <c r="ALT31" s="106"/>
      <c r="ALU31" s="106"/>
      <c r="ALV31" s="106"/>
      <c r="ALW31" s="106"/>
      <c r="ALX31" s="106"/>
      <c r="ALY31" s="106"/>
      <c r="ALZ31" s="106"/>
      <c r="AMA31" s="106"/>
      <c r="AMB31" s="106"/>
      <c r="AMC31" s="106"/>
      <c r="AMD31" s="106"/>
      <c r="AME31" s="106"/>
      <c r="AMF31" s="106"/>
      <c r="AMG31" s="106"/>
      <c r="AMH31" s="106"/>
      <c r="AMI31" s="106"/>
      <c r="AMJ31" s="106"/>
      <c r="AMK31" s="106"/>
      <c r="AML31" s="106"/>
      <c r="AMM31" s="106"/>
      <c r="AMN31" s="106"/>
      <c r="AMO31" s="106"/>
      <c r="AMP31" s="106"/>
      <c r="AMQ31" s="106"/>
      <c r="AMR31" s="106"/>
      <c r="AMS31" s="106"/>
      <c r="AMT31" s="106"/>
      <c r="AMU31" s="106"/>
      <c r="AMV31" s="106"/>
      <c r="AMW31" s="106"/>
      <c r="AMX31" s="106"/>
      <c r="AMY31" s="106"/>
      <c r="AMZ31" s="106"/>
      <c r="ANA31" s="106"/>
      <c r="ANB31" s="106"/>
      <c r="ANC31" s="106"/>
      <c r="AND31" s="106"/>
      <c r="ANE31" s="106"/>
      <c r="ANF31" s="106"/>
      <c r="ANG31" s="106"/>
      <c r="ANH31" s="107"/>
      <c r="ANI31" s="107"/>
      <c r="ANJ31" s="107"/>
      <c r="ANK31" s="107"/>
      <c r="ANL31" s="107"/>
      <c r="ANM31" s="107"/>
      <c r="ANN31" s="107"/>
      <c r="ANO31" s="107"/>
      <c r="ANP31" s="107"/>
      <c r="ANQ31" s="107"/>
      <c r="ANR31" s="107"/>
      <c r="ANS31" s="107"/>
      <c r="ANT31" s="107"/>
      <c r="ANU31" s="107"/>
      <c r="ANV31" s="107"/>
      <c r="ANW31" s="107"/>
      <c r="ANX31" s="107"/>
      <c r="ANY31" s="107"/>
      <c r="ANZ31" s="107"/>
      <c r="AOA31" s="107"/>
      <c r="AOB31" s="107"/>
      <c r="AOC31" s="107"/>
      <c r="AOD31" s="107"/>
      <c r="AOE31" s="107"/>
      <c r="AOF31" s="107"/>
      <c r="AOG31" s="107"/>
      <c r="AOH31" s="107"/>
      <c r="AOI31" s="107"/>
      <c r="AOJ31" s="107"/>
      <c r="AOK31" s="107"/>
      <c r="AOL31" s="107"/>
      <c r="AOM31" s="107"/>
      <c r="AON31" s="107"/>
      <c r="AOO31" s="107"/>
      <c r="AOP31" s="107"/>
      <c r="AOQ31" s="107"/>
      <c r="AOR31" s="107"/>
      <c r="AOS31" s="107"/>
      <c r="AOT31" s="107"/>
      <c r="AOU31" s="107"/>
      <c r="AOV31" s="107"/>
      <c r="AOW31" s="107"/>
      <c r="AOX31" s="107"/>
      <c r="AOY31" s="107"/>
      <c r="AOZ31" s="107"/>
      <c r="APA31" s="107"/>
      <c r="APB31" s="107"/>
      <c r="APC31" s="107"/>
      <c r="APD31" s="107"/>
      <c r="APE31" s="107"/>
      <c r="APF31" s="107"/>
      <c r="APG31" s="107"/>
      <c r="APH31" s="107"/>
      <c r="API31" s="107"/>
      <c r="APJ31" s="107"/>
      <c r="APK31" s="107"/>
      <c r="APL31" s="107"/>
      <c r="APM31" s="107"/>
      <c r="APN31" s="107"/>
      <c r="APO31" s="107"/>
      <c r="APP31" s="107"/>
      <c r="APQ31" s="107"/>
      <c r="APR31" s="107"/>
      <c r="APS31" s="107"/>
      <c r="APT31" s="107"/>
      <c r="APU31" s="130"/>
      <c r="APV31" s="130"/>
      <c r="APW31" s="130"/>
      <c r="APX31" s="130"/>
      <c r="APY31" s="130"/>
      <c r="APZ31" s="130"/>
      <c r="AQA31" s="130"/>
      <c r="AQB31" s="130"/>
      <c r="AQC31" s="130"/>
      <c r="AQD31" s="130"/>
      <c r="AQE31" s="130"/>
      <c r="AQF31" s="130"/>
      <c r="AQG31" s="130"/>
      <c r="AQH31" s="130"/>
      <c r="AQI31" s="130"/>
      <c r="AQJ31" s="130"/>
      <c r="AQK31" s="130"/>
      <c r="AQL31" s="130"/>
      <c r="AQM31" s="130"/>
      <c r="AQN31" s="130"/>
      <c r="AQO31" s="130"/>
      <c r="AQP31" s="130"/>
      <c r="AQQ31" s="130"/>
      <c r="AQR31" s="130"/>
      <c r="AQS31" s="130"/>
      <c r="AQT31" s="130"/>
      <c r="AQU31" s="130"/>
      <c r="AQV31" s="130"/>
      <c r="AQW31" s="130"/>
      <c r="AQX31" s="130"/>
      <c r="AQY31" s="130"/>
      <c r="AQZ31" s="130"/>
      <c r="ARA31" s="130"/>
      <c r="ARB31" s="130"/>
      <c r="ARC31" s="130"/>
      <c r="ARD31" s="130"/>
      <c r="ARE31" s="130"/>
      <c r="ARF31" s="130"/>
      <c r="ARG31" s="130"/>
      <c r="ARH31" s="130"/>
      <c r="ARI31" s="130"/>
      <c r="ARJ31" s="130"/>
      <c r="ARK31" s="130"/>
      <c r="ARL31" s="130"/>
      <c r="ARM31" s="130"/>
      <c r="ARN31" s="130"/>
      <c r="ARO31" s="130"/>
      <c r="ARP31" s="130"/>
      <c r="ARQ31" s="130"/>
      <c r="ARR31" s="130"/>
      <c r="ARS31" s="130"/>
      <c r="ART31" s="130"/>
      <c r="ARU31" s="130"/>
      <c r="ARV31" s="130"/>
      <c r="ARW31" s="130"/>
      <c r="ARX31" s="130"/>
      <c r="ARY31" s="130"/>
      <c r="ARZ31" s="130"/>
      <c r="ASA31" s="130"/>
      <c r="ASB31" s="130"/>
      <c r="ASC31" s="130"/>
      <c r="ASD31" s="130"/>
      <c r="ASE31" s="130"/>
      <c r="ASF31" s="130"/>
      <c r="ASG31" s="130"/>
      <c r="ASH31" s="131"/>
      <c r="ASI31" s="131"/>
      <c r="ASJ31" s="131"/>
      <c r="ASK31" s="131"/>
      <c r="ASL31" s="131"/>
      <c r="ASM31" s="131"/>
      <c r="ASN31" s="131"/>
      <c r="ASO31" s="131"/>
      <c r="ASP31" s="131"/>
      <c r="ASQ31" s="131"/>
      <c r="ASR31" s="131"/>
      <c r="ASS31" s="131"/>
      <c r="AST31" s="131"/>
      <c r="ASU31" s="131"/>
      <c r="ASV31" s="131"/>
      <c r="ASW31" s="131"/>
      <c r="ASX31" s="131"/>
      <c r="ASY31" s="131"/>
      <c r="ASZ31" s="131"/>
      <c r="ATA31" s="131"/>
      <c r="ATB31" s="131"/>
      <c r="ATC31" s="131"/>
      <c r="ATD31" s="131"/>
      <c r="ATE31" s="131"/>
      <c r="ATF31" s="131"/>
      <c r="ATG31" s="131"/>
      <c r="ATH31" s="131"/>
      <c r="ATI31" s="131"/>
      <c r="ATJ31" s="131"/>
      <c r="ATK31" s="131"/>
      <c r="ATL31" s="131"/>
      <c r="ATM31" s="131"/>
      <c r="ATN31" s="131"/>
      <c r="ATO31" s="131"/>
      <c r="ATP31" s="131"/>
      <c r="ATQ31" s="131"/>
      <c r="ATR31" s="131"/>
      <c r="ATS31" s="131"/>
      <c r="ATT31" s="131"/>
      <c r="ATU31" s="131"/>
      <c r="ATV31" s="131"/>
      <c r="ATW31" s="131"/>
      <c r="ATX31" s="131"/>
      <c r="ATY31" s="131"/>
      <c r="ATZ31" s="131"/>
      <c r="AUA31" s="131"/>
      <c r="AUB31" s="131"/>
      <c r="AUC31" s="131"/>
      <c r="AUD31" s="131"/>
      <c r="AUE31" s="131"/>
      <c r="AUF31" s="131"/>
      <c r="AUG31" s="131"/>
      <c r="AUH31" s="131"/>
      <c r="AUI31" s="131"/>
      <c r="AUJ31" s="131"/>
      <c r="AUK31" s="131"/>
      <c r="AUL31" s="131"/>
      <c r="AUM31" s="131"/>
      <c r="AUN31" s="131"/>
      <c r="AUO31" s="131"/>
      <c r="AUP31" s="131"/>
      <c r="AUQ31" s="131"/>
      <c r="AUR31" s="131"/>
      <c r="AUS31" s="131"/>
      <c r="AUT31" s="131"/>
      <c r="AUU31" s="130"/>
      <c r="AUV31" s="130"/>
      <c r="AUW31" s="130"/>
      <c r="AUX31" s="130"/>
      <c r="AUY31" s="130"/>
      <c r="AUZ31" s="130"/>
      <c r="AVA31" s="130"/>
      <c r="AVB31" s="130"/>
      <c r="AVC31" s="130"/>
      <c r="AVD31" s="130"/>
      <c r="AVE31" s="130"/>
      <c r="AVF31" s="130"/>
      <c r="AVG31" s="130"/>
      <c r="AVH31" s="130"/>
      <c r="AVI31" s="130"/>
      <c r="AVJ31" s="130"/>
      <c r="AVK31" s="130"/>
      <c r="AVL31" s="130"/>
      <c r="AVM31" s="130"/>
      <c r="AVN31" s="130"/>
      <c r="AVO31" s="130"/>
      <c r="AVP31" s="130"/>
      <c r="AVQ31" s="130"/>
      <c r="AVR31" s="130"/>
      <c r="AVS31" s="130"/>
      <c r="AVT31" s="130"/>
      <c r="AVU31" s="130"/>
      <c r="AVV31" s="130"/>
      <c r="AVW31" s="130"/>
      <c r="AVX31" s="130"/>
      <c r="AVY31" s="130"/>
      <c r="AVZ31" s="130"/>
      <c r="AWA31" s="130"/>
      <c r="AWB31" s="130"/>
      <c r="AWC31" s="130"/>
      <c r="AWD31" s="130"/>
      <c r="AWE31" s="130"/>
      <c r="AWF31" s="130"/>
      <c r="AWG31" s="130"/>
      <c r="AWH31" s="130"/>
      <c r="AWI31" s="130"/>
      <c r="AWJ31" s="130"/>
      <c r="AWK31" s="130"/>
      <c r="AWL31" s="130"/>
      <c r="AWM31" s="130"/>
      <c r="AWN31" s="130"/>
      <c r="AWO31" s="130"/>
      <c r="AWP31" s="130"/>
      <c r="AWQ31" s="130"/>
      <c r="AWR31" s="130"/>
      <c r="AWS31" s="130"/>
      <c r="AWT31" s="130"/>
      <c r="AWU31" s="130"/>
      <c r="AWV31" s="130"/>
      <c r="AWW31" s="130"/>
      <c r="AWX31" s="130"/>
      <c r="AWY31" s="130"/>
      <c r="AWZ31" s="130"/>
      <c r="AXA31" s="130"/>
      <c r="AXB31" s="130"/>
      <c r="AXC31" s="130"/>
      <c r="AXD31" s="130"/>
      <c r="AXE31" s="130"/>
      <c r="AXF31" s="130"/>
      <c r="AXG31" s="130"/>
      <c r="AXH31" s="130"/>
      <c r="AXI31" s="130"/>
      <c r="AXJ31" s="130"/>
      <c r="AXK31" s="64"/>
      <c r="AXL31" s="64"/>
      <c r="AXM31" s="64"/>
      <c r="AXN31" s="64"/>
      <c r="AXO31" s="64"/>
      <c r="AXP31" s="64"/>
      <c r="AXQ31" s="64"/>
      <c r="AXR31" s="64"/>
      <c r="AXS31" s="64"/>
      <c r="AXT31" s="64"/>
      <c r="AXU31" s="64"/>
      <c r="AXV31" s="64"/>
      <c r="AXW31" s="64"/>
      <c r="AXX31" s="64"/>
      <c r="AXY31" s="64"/>
      <c r="AXZ31" s="64"/>
      <c r="AYA31" s="64"/>
      <c r="AYB31" s="64"/>
      <c r="AYC31" s="64"/>
      <c r="AYD31" s="64"/>
      <c r="AYE31" s="64"/>
      <c r="AYF31" s="64"/>
      <c r="AYG31" s="64"/>
      <c r="AYH31" s="64"/>
      <c r="AYI31" s="64"/>
      <c r="AYJ31" s="64"/>
      <c r="AYK31" s="64"/>
      <c r="AYL31" s="64"/>
      <c r="AYM31" s="64"/>
      <c r="AYN31" s="64"/>
      <c r="AYO31" s="64"/>
      <c r="AYP31" s="64"/>
      <c r="AYQ31" s="64"/>
      <c r="AYR31" s="64"/>
      <c r="AYS31" s="64"/>
      <c r="AYT31" s="64"/>
      <c r="AYU31" s="64"/>
      <c r="AYV31" s="64"/>
      <c r="AYW31" s="64"/>
      <c r="AYX31" s="64"/>
      <c r="AYY31" s="64"/>
      <c r="AYZ31" s="64"/>
      <c r="AZA31" s="64"/>
      <c r="AZB31" s="64"/>
      <c r="AZC31" s="64"/>
      <c r="AZD31" s="64"/>
      <c r="AZE31" s="64"/>
      <c r="AZF31" s="64"/>
      <c r="AZG31" s="64"/>
      <c r="AZH31" s="64"/>
      <c r="AZI31" s="64"/>
      <c r="AZJ31" s="64"/>
      <c r="AZK31" s="64"/>
      <c r="AZL31" s="64"/>
      <c r="AZM31" s="64"/>
      <c r="AZN31" s="64"/>
      <c r="AZO31" s="64"/>
      <c r="AZP31" s="64"/>
      <c r="AZQ31" s="64"/>
      <c r="AZR31" s="64"/>
      <c r="AZS31" s="64"/>
      <c r="AZT31" s="64"/>
      <c r="AZU31" s="64"/>
      <c r="AZV31" s="64"/>
      <c r="AZW31" s="64"/>
      <c r="AZX31" s="130"/>
      <c r="AZY31" s="130"/>
      <c r="AZZ31" s="130"/>
      <c r="BAA31" s="130"/>
      <c r="BAB31" s="130"/>
      <c r="BAC31" s="130"/>
      <c r="BAD31" s="130"/>
      <c r="BAE31" s="130"/>
      <c r="BAF31" s="130"/>
      <c r="BAG31" s="130"/>
      <c r="BAH31" s="130"/>
      <c r="BAI31" s="130"/>
      <c r="BAJ31" s="130"/>
      <c r="BAK31" s="130"/>
      <c r="BAL31" s="130"/>
      <c r="BAM31" s="130"/>
      <c r="BAN31" s="130"/>
      <c r="BAO31" s="130"/>
      <c r="BAP31" s="130"/>
      <c r="BAQ31" s="130"/>
      <c r="BAR31" s="130"/>
      <c r="BAS31" s="130"/>
      <c r="BAT31" s="130"/>
      <c r="BAU31" s="130"/>
      <c r="BAV31" s="130"/>
      <c r="BAW31" s="130"/>
      <c r="BAX31" s="130"/>
      <c r="BAY31" s="130"/>
      <c r="BAZ31" s="130"/>
      <c r="BBA31" s="130"/>
      <c r="BBB31" s="130"/>
      <c r="BBC31" s="130"/>
      <c r="BBD31" s="130"/>
      <c r="BBE31" s="130"/>
      <c r="BBF31" s="130"/>
      <c r="BBG31" s="130"/>
      <c r="BBH31" s="130"/>
      <c r="BBI31" s="130"/>
      <c r="BBJ31" s="130"/>
      <c r="BBK31" s="130"/>
      <c r="BBL31" s="130"/>
      <c r="BBM31" s="130"/>
      <c r="BBN31" s="130"/>
      <c r="BBO31" s="130"/>
      <c r="BBP31" s="130"/>
      <c r="BBQ31" s="130"/>
      <c r="BBR31" s="130"/>
      <c r="BBS31" s="130"/>
      <c r="BBT31" s="130"/>
      <c r="BBU31" s="130"/>
      <c r="BBV31" s="130"/>
      <c r="BBW31" s="130"/>
      <c r="BBX31" s="130"/>
      <c r="BBY31" s="130"/>
      <c r="BBZ31" s="130"/>
      <c r="BCA31" s="130"/>
      <c r="BCB31" s="130"/>
      <c r="BCC31" s="130"/>
      <c r="BCD31" s="130"/>
      <c r="BCE31" s="130"/>
      <c r="BCF31" s="130"/>
      <c r="BCG31" s="130"/>
      <c r="BCH31" s="130"/>
      <c r="BCI31" s="130"/>
      <c r="BCJ31" s="130"/>
      <c r="BCK31" s="130"/>
      <c r="BCL31" s="130"/>
      <c r="BCM31" s="130"/>
      <c r="BCN31" s="130"/>
      <c r="BCO31" s="130"/>
      <c r="BCP31" s="130"/>
      <c r="BCQ31" s="130"/>
      <c r="BCR31" s="130"/>
      <c r="BCS31" s="130"/>
      <c r="BCT31" s="130"/>
      <c r="BCU31" s="130"/>
      <c r="BCV31" s="130"/>
      <c r="BCW31" s="130"/>
      <c r="BCX31" s="130"/>
      <c r="BCY31" s="130"/>
      <c r="BCZ31" s="130"/>
      <c r="BDA31" s="130"/>
      <c r="BDB31" s="130"/>
      <c r="BDC31" s="130"/>
      <c r="BDD31" s="130"/>
      <c r="BDE31" s="130"/>
      <c r="BDF31" s="130"/>
      <c r="BDG31" s="130"/>
      <c r="BDH31" s="130"/>
      <c r="BDI31" s="130"/>
      <c r="BDJ31" s="130"/>
      <c r="BDK31" s="130"/>
      <c r="BDL31" s="130"/>
      <c r="BDM31" s="130"/>
      <c r="BDN31" s="130"/>
      <c r="BDO31" s="130"/>
      <c r="BDP31" s="130"/>
      <c r="BDQ31" s="130"/>
      <c r="BDR31" s="130"/>
      <c r="BDS31" s="130"/>
      <c r="BDT31" s="130"/>
      <c r="BDU31" s="130"/>
      <c r="BDV31" s="130"/>
      <c r="BDW31" s="130"/>
      <c r="BDX31" s="130"/>
      <c r="BDY31" s="130"/>
      <c r="BDZ31" s="130"/>
      <c r="BEA31" s="130"/>
      <c r="BEB31" s="130"/>
      <c r="BEC31" s="130"/>
      <c r="BED31" s="130"/>
      <c r="BEE31" s="130"/>
      <c r="BEF31" s="130"/>
      <c r="BEG31" s="130"/>
      <c r="BEH31" s="130"/>
      <c r="BEI31" s="130"/>
      <c r="BEJ31" s="130"/>
      <c r="BEK31" s="130"/>
      <c r="BEL31" s="130"/>
      <c r="BEM31" s="130"/>
      <c r="BEN31" s="130"/>
      <c r="BEO31" s="130"/>
      <c r="BEP31" s="130"/>
      <c r="BEQ31" s="130"/>
      <c r="BER31" s="130"/>
      <c r="BES31" s="130"/>
      <c r="BET31" s="130"/>
      <c r="BEU31" s="130"/>
      <c r="BEV31" s="130"/>
      <c r="BEW31" s="130"/>
      <c r="BEX31" s="129"/>
      <c r="BEY31" s="129"/>
      <c r="BEZ31" s="129"/>
      <c r="BFA31" s="129"/>
      <c r="BFB31" s="129"/>
      <c r="BFC31" s="129"/>
      <c r="BFD31" s="129"/>
      <c r="BFE31" s="129"/>
      <c r="BFF31" s="129"/>
      <c r="BFG31" s="129"/>
      <c r="BFH31" s="129"/>
      <c r="BFI31" s="129"/>
      <c r="BFJ31" s="129"/>
      <c r="BFK31" s="129"/>
      <c r="BFL31" s="129"/>
      <c r="BFM31" s="129"/>
      <c r="BFN31" s="129"/>
      <c r="BFO31" s="129"/>
      <c r="BFP31" s="129"/>
      <c r="BFQ31" s="129"/>
      <c r="BFR31" s="129"/>
      <c r="BFS31" s="129"/>
      <c r="BFT31" s="129"/>
      <c r="BFU31" s="129"/>
      <c r="BFV31" s="129"/>
      <c r="BFW31" s="129"/>
      <c r="BFX31" s="129"/>
      <c r="BFY31" s="129"/>
      <c r="BFZ31" s="129"/>
      <c r="BGA31" s="129"/>
      <c r="BGB31" s="129"/>
      <c r="BGC31" s="129"/>
      <c r="BGD31" s="129"/>
      <c r="BGE31" s="129"/>
      <c r="BGF31" s="129"/>
      <c r="BGG31" s="129"/>
      <c r="BGH31" s="129"/>
      <c r="BGI31" s="129"/>
      <c r="BGJ31" s="129"/>
      <c r="BGK31" s="129"/>
      <c r="BGL31" s="129"/>
      <c r="BGM31" s="129"/>
      <c r="BGN31" s="129"/>
      <c r="BGO31" s="129"/>
      <c r="BGP31" s="129"/>
      <c r="BGQ31" s="129"/>
      <c r="BGR31" s="129"/>
      <c r="BGS31" s="129"/>
      <c r="BGT31" s="129"/>
      <c r="BGU31" s="129"/>
      <c r="BGV31" s="129"/>
      <c r="BGW31" s="129"/>
      <c r="BGX31" s="129"/>
      <c r="BGY31" s="129"/>
      <c r="BGZ31" s="129"/>
      <c r="BHA31" s="129"/>
      <c r="BHB31" s="129"/>
      <c r="BHC31" s="129"/>
      <c r="BHD31" s="129"/>
      <c r="BHE31" s="129"/>
      <c r="BHF31" s="129"/>
      <c r="BHG31" s="129"/>
      <c r="BHH31" s="129"/>
      <c r="BHI31" s="129"/>
      <c r="BHJ31" s="129"/>
      <c r="BHK31" s="129"/>
      <c r="BHL31" s="129"/>
      <c r="BHM31" s="129"/>
      <c r="BHN31" s="64"/>
      <c r="BHO31" s="64"/>
      <c r="BHP31" s="64"/>
      <c r="BHQ31" s="64"/>
      <c r="BHR31" s="64"/>
      <c r="BHS31" s="64"/>
      <c r="BHT31" s="64"/>
      <c r="BHU31" s="64"/>
      <c r="BHV31" s="64"/>
      <c r="BHW31" s="64"/>
      <c r="BHX31" s="64"/>
      <c r="BHY31" s="64"/>
      <c r="BHZ31" s="64"/>
      <c r="BIA31" s="64"/>
      <c r="BIB31" s="64"/>
      <c r="BIC31" s="64"/>
      <c r="BID31" s="64"/>
      <c r="BIE31" s="64"/>
      <c r="BIF31" s="64"/>
      <c r="BIG31" s="64"/>
      <c r="BIH31" s="64"/>
      <c r="BII31" s="64"/>
      <c r="BIJ31" s="64"/>
      <c r="BIK31" s="64"/>
      <c r="BIL31" s="64"/>
      <c r="BIM31" s="64"/>
      <c r="BIN31" s="64"/>
      <c r="BIO31" s="64"/>
      <c r="BIP31" s="64"/>
      <c r="BIQ31" s="64"/>
      <c r="BIR31" s="64"/>
      <c r="BIS31" s="64"/>
      <c r="BIT31" s="64"/>
      <c r="BIU31" s="64"/>
      <c r="BIV31" s="64"/>
      <c r="BIW31" s="64"/>
      <c r="BIX31" s="64"/>
      <c r="BIY31" s="64"/>
      <c r="BIZ31" s="64"/>
      <c r="BJA31" s="64"/>
      <c r="BJB31" s="64"/>
      <c r="BJC31" s="64"/>
      <c r="BJD31" s="64"/>
      <c r="BJE31" s="64"/>
      <c r="BJF31" s="64"/>
      <c r="BJG31" s="64"/>
      <c r="BJH31" s="64"/>
      <c r="BJI31" s="64"/>
      <c r="BJJ31" s="64"/>
      <c r="BJK31" s="64"/>
      <c r="BJL31" s="64"/>
      <c r="BJM31" s="64"/>
      <c r="BJN31" s="64"/>
      <c r="BJO31" s="64"/>
      <c r="BJP31" s="64"/>
      <c r="BJQ31" s="64"/>
      <c r="BJR31" s="64"/>
      <c r="BJS31" s="64"/>
      <c r="BJT31" s="64"/>
      <c r="BJU31" s="64"/>
      <c r="BJV31" s="64"/>
      <c r="BJW31" s="64"/>
      <c r="BJX31" s="64"/>
      <c r="BJY31" s="64"/>
      <c r="BJZ31" s="64"/>
      <c r="BKA31" s="64"/>
      <c r="BKB31" s="64"/>
      <c r="BKC31" s="64"/>
      <c r="BKD31" s="106"/>
      <c r="BKE31" s="106"/>
      <c r="BKF31" s="106"/>
      <c r="BKG31" s="106"/>
      <c r="BKH31" s="106"/>
      <c r="BKI31" s="106"/>
      <c r="BKJ31" s="106"/>
      <c r="BKK31" s="106"/>
      <c r="BKL31" s="106"/>
      <c r="BKM31" s="106"/>
      <c r="BKN31" s="106"/>
      <c r="BKO31" s="106"/>
      <c r="BKP31" s="106"/>
      <c r="BKQ31" s="106"/>
      <c r="BKR31" s="106"/>
      <c r="BKS31" s="106"/>
      <c r="BKT31" s="106"/>
      <c r="BKU31" s="106"/>
      <c r="BKV31" s="106"/>
      <c r="BKW31" s="106"/>
      <c r="BKX31" s="106"/>
      <c r="BKY31" s="106"/>
      <c r="BKZ31" s="106"/>
      <c r="BLA31" s="106"/>
      <c r="BLB31" s="106"/>
      <c r="BLC31" s="106"/>
      <c r="BLD31" s="106"/>
      <c r="BLE31" s="106"/>
      <c r="BLF31" s="106"/>
      <c r="BLG31" s="106"/>
      <c r="BLH31" s="106"/>
      <c r="BLI31" s="106"/>
      <c r="BLJ31" s="106"/>
      <c r="BLK31" s="106"/>
      <c r="BLL31" s="106"/>
      <c r="BLM31" s="106"/>
      <c r="BLN31" s="106"/>
      <c r="BLO31" s="106"/>
      <c r="BLP31" s="106"/>
      <c r="BLQ31" s="106"/>
      <c r="BLR31" s="106"/>
      <c r="BLS31" s="106"/>
      <c r="BLT31" s="106"/>
      <c r="BLU31" s="106"/>
      <c r="BLV31" s="106"/>
      <c r="BLW31" s="106"/>
      <c r="BLX31" s="106"/>
      <c r="BLY31" s="106"/>
      <c r="BLZ31" s="106"/>
      <c r="BMA31" s="106"/>
      <c r="BMB31" s="106"/>
      <c r="BMC31" s="106"/>
      <c r="BMD31" s="106"/>
      <c r="BME31" s="106"/>
      <c r="BMF31" s="106"/>
      <c r="BMG31" s="106"/>
      <c r="BMH31" s="106"/>
      <c r="BMI31" s="106"/>
      <c r="BMJ31" s="106"/>
      <c r="BMK31" s="106"/>
      <c r="BML31" s="106"/>
      <c r="BMM31" s="106"/>
      <c r="BMN31" s="106"/>
      <c r="BMO31" s="106"/>
      <c r="BMP31" s="106"/>
      <c r="BMQ31" s="106"/>
      <c r="BMR31" s="106"/>
      <c r="BMS31" s="106"/>
      <c r="BMT31" s="259"/>
      <c r="BMU31" s="259"/>
      <c r="BMV31" s="259"/>
      <c r="BMW31" s="259"/>
      <c r="BMX31" s="259"/>
      <c r="BMY31" s="259"/>
      <c r="BMZ31" s="259"/>
      <c r="BNA31" s="259"/>
      <c r="BNB31" s="259"/>
      <c r="BNC31" s="259"/>
      <c r="BND31" s="259"/>
      <c r="BNE31" s="259"/>
      <c r="BNF31" s="259"/>
      <c r="BNG31" s="259"/>
      <c r="BNH31" s="259"/>
      <c r="BNI31" s="259"/>
      <c r="BNJ31" s="259"/>
      <c r="BNK31" s="259"/>
      <c r="BNL31" s="259"/>
      <c r="BNM31" s="259"/>
      <c r="BNN31" s="259"/>
      <c r="BNO31" s="259"/>
      <c r="BNP31" s="259"/>
      <c r="BNQ31" s="259"/>
      <c r="BNR31" s="259"/>
      <c r="BNS31" s="259"/>
      <c r="BNT31" s="259"/>
      <c r="BNU31" s="259"/>
      <c r="BNV31" s="259"/>
      <c r="BNW31" s="259"/>
      <c r="BNX31" s="259"/>
      <c r="BNY31" s="259"/>
      <c r="BNZ31" s="259"/>
      <c r="BOA31" s="259"/>
      <c r="BOB31" s="259"/>
      <c r="BOC31" s="259"/>
      <c r="BOD31" s="259"/>
      <c r="BOE31" s="259"/>
      <c r="BOF31" s="259"/>
      <c r="BOG31" s="259"/>
      <c r="BOH31" s="259"/>
      <c r="BOI31" s="259"/>
      <c r="BOJ31" s="259"/>
      <c r="BOK31" s="259"/>
      <c r="BOL31" s="259"/>
      <c r="BOM31" s="259"/>
      <c r="BON31" s="259"/>
      <c r="BOO31" s="259"/>
      <c r="BOP31" s="259"/>
      <c r="BOQ31" s="259"/>
      <c r="BOR31" s="259"/>
      <c r="BOS31" s="259"/>
      <c r="BOT31" s="259"/>
      <c r="BOU31" s="259"/>
      <c r="BOV31" s="259"/>
      <c r="BOW31" s="259"/>
      <c r="BOX31" s="259"/>
      <c r="BOY31" s="259"/>
      <c r="BOZ31" s="259"/>
      <c r="BPA31" s="259"/>
      <c r="BPB31" s="259"/>
      <c r="BPC31" s="259"/>
      <c r="BPD31" s="259"/>
      <c r="BPE31" s="259"/>
      <c r="BPF31" s="259"/>
      <c r="BPG31" s="259"/>
      <c r="BPH31" s="259"/>
      <c r="BPI31" s="259"/>
      <c r="BPJ31" s="129"/>
      <c r="BPK31" s="129"/>
      <c r="BPL31" s="129"/>
      <c r="BPM31" s="129"/>
      <c r="BPN31" s="129"/>
      <c r="BPO31" s="129"/>
      <c r="BPP31" s="129"/>
      <c r="BPQ31" s="129"/>
      <c r="BPR31" s="129"/>
      <c r="BPS31" s="129"/>
      <c r="BPT31" s="129"/>
      <c r="BPU31" s="129"/>
      <c r="BPV31" s="129"/>
      <c r="BPW31" s="129"/>
      <c r="BPX31" s="129"/>
      <c r="BPY31" s="129"/>
      <c r="BPZ31" s="129"/>
      <c r="BQA31" s="129"/>
      <c r="BQB31" s="129"/>
      <c r="BQC31" s="129"/>
      <c r="BQD31" s="129"/>
      <c r="BQE31" s="129"/>
      <c r="BQF31" s="129"/>
      <c r="BQG31" s="129"/>
      <c r="BQH31" s="129"/>
      <c r="BQI31" s="129"/>
      <c r="BQJ31" s="129"/>
      <c r="BQK31" s="129"/>
      <c r="BQL31" s="129"/>
      <c r="BQM31" s="129"/>
      <c r="BQN31" s="129"/>
      <c r="BQO31" s="129"/>
      <c r="BQP31" s="129"/>
      <c r="BQQ31" s="129"/>
      <c r="BQR31" s="129"/>
      <c r="BQS31" s="129"/>
      <c r="BQT31" s="129"/>
      <c r="BQU31" s="129"/>
      <c r="BQV31" s="129"/>
      <c r="BQW31" s="129"/>
      <c r="BQX31" s="129"/>
      <c r="BQY31" s="129"/>
      <c r="BQZ31" s="129"/>
      <c r="BRA31" s="129"/>
      <c r="BRB31" s="129"/>
      <c r="BRC31" s="129"/>
      <c r="BRD31" s="129"/>
      <c r="BRE31" s="129"/>
      <c r="BRF31" s="129"/>
      <c r="BRG31" s="129"/>
      <c r="BRH31" s="129"/>
      <c r="BRI31" s="129"/>
      <c r="BRJ31" s="129"/>
      <c r="BRK31" s="129"/>
      <c r="BRL31" s="129"/>
      <c r="BRM31" s="129"/>
      <c r="BRN31" s="129"/>
      <c r="BRO31" s="129"/>
      <c r="BRP31" s="129"/>
      <c r="BRQ31" s="129"/>
      <c r="BRR31" s="129"/>
      <c r="BRS31" s="129"/>
      <c r="BRT31" s="129"/>
      <c r="BRU31" s="129"/>
      <c r="BRV31" s="129"/>
      <c r="BRW31" s="129"/>
      <c r="BRX31" s="129"/>
      <c r="BRY31" s="129"/>
      <c r="BRZ31" s="129"/>
      <c r="BSA31" s="129"/>
      <c r="BSB31" s="129"/>
      <c r="BSC31" s="129"/>
      <c r="BSD31" s="129"/>
      <c r="BSE31" s="129"/>
      <c r="BSF31" s="129"/>
      <c r="BSG31" s="129"/>
      <c r="BSH31" s="129"/>
      <c r="BSI31" s="129"/>
      <c r="BSJ31" s="129"/>
      <c r="BSK31" s="129"/>
      <c r="BSL31" s="129"/>
      <c r="BSM31" s="129"/>
      <c r="BSN31" s="129"/>
      <c r="BSO31" s="129"/>
      <c r="BSP31" s="129"/>
      <c r="BSQ31" s="129"/>
      <c r="BSR31" s="129"/>
      <c r="BSS31" s="129"/>
      <c r="BST31" s="129"/>
      <c r="BSU31" s="129"/>
      <c r="BSV31" s="129"/>
      <c r="BSW31" s="129"/>
      <c r="BSX31" s="129"/>
      <c r="BSY31" s="129"/>
      <c r="BSZ31" s="129"/>
      <c r="BTA31" s="129"/>
      <c r="BTB31" s="129"/>
      <c r="BTC31" s="129"/>
      <c r="BTD31" s="129"/>
      <c r="BTE31" s="129"/>
      <c r="BTF31" s="129"/>
      <c r="BTG31" s="129"/>
      <c r="BTH31" s="129"/>
      <c r="BTI31" s="129"/>
      <c r="BTJ31" s="129"/>
      <c r="BTK31" s="129"/>
      <c r="BTL31" s="129"/>
      <c r="BTM31" s="129"/>
      <c r="BTN31" s="129"/>
      <c r="BTO31" s="129"/>
      <c r="BTP31" s="129"/>
      <c r="BTQ31" s="129"/>
      <c r="BTR31" s="129"/>
      <c r="BTS31" s="129"/>
      <c r="BTT31" s="129"/>
      <c r="BTU31" s="129"/>
      <c r="BTV31" s="129"/>
      <c r="BTW31" s="129"/>
      <c r="BTX31" s="129"/>
      <c r="BTY31" s="129"/>
      <c r="BTZ31" s="129"/>
      <c r="BUA31" s="129"/>
      <c r="BUB31" s="129"/>
      <c r="BUC31" s="129"/>
      <c r="BUD31" s="129"/>
      <c r="BUE31" s="129"/>
      <c r="BUF31" s="129"/>
      <c r="BUG31" s="129"/>
      <c r="BUH31" s="129"/>
      <c r="BUI31" s="129"/>
      <c r="BUJ31" s="129"/>
      <c r="BUK31" s="129"/>
      <c r="BUL31" s="129"/>
      <c r="BUM31" s="129"/>
      <c r="BUN31" s="129"/>
      <c r="BUO31" s="129"/>
      <c r="BUP31" s="129"/>
      <c r="BUQ31" s="129"/>
      <c r="BUR31" s="129"/>
      <c r="BUS31" s="129"/>
      <c r="BUT31" s="129"/>
      <c r="BUU31" s="129"/>
      <c r="BUV31" s="129"/>
      <c r="BUW31" s="129"/>
      <c r="BUX31" s="129"/>
      <c r="BUY31" s="129"/>
      <c r="BUZ31" s="129"/>
      <c r="BVA31" s="129"/>
      <c r="BVB31" s="129"/>
      <c r="BVC31" s="129"/>
      <c r="BVD31" s="129"/>
      <c r="BVE31" s="129"/>
      <c r="BVF31" s="129"/>
      <c r="BVG31" s="129"/>
      <c r="BVH31" s="129"/>
      <c r="BVI31" s="129"/>
      <c r="BVJ31" s="129"/>
      <c r="BVK31" s="129"/>
      <c r="BVL31" s="129"/>
      <c r="BVM31" s="129"/>
      <c r="BVN31" s="129"/>
      <c r="BVO31" s="129"/>
      <c r="BVP31" s="129"/>
      <c r="BVQ31" s="129"/>
      <c r="BVR31" s="129"/>
      <c r="BVS31" s="129"/>
      <c r="BVT31" s="129"/>
      <c r="BVU31" s="129"/>
      <c r="BVV31" s="129"/>
      <c r="BVW31" s="129"/>
      <c r="BVX31" s="129"/>
      <c r="BVY31" s="129"/>
      <c r="BVZ31" s="129"/>
      <c r="BWA31" s="129"/>
      <c r="BWB31" s="129"/>
      <c r="BWC31" s="129"/>
      <c r="BWD31" s="129"/>
      <c r="BWE31" s="129"/>
      <c r="BWF31" s="129"/>
      <c r="BWG31" s="129"/>
      <c r="BWH31" s="129"/>
      <c r="BWI31" s="129"/>
      <c r="BWJ31" s="129"/>
      <c r="BWK31" s="129"/>
      <c r="BWL31" s="129"/>
      <c r="BWM31" s="129"/>
      <c r="BWN31" s="129"/>
      <c r="BWO31" s="129"/>
      <c r="BWP31" s="129"/>
      <c r="BWQ31" s="129"/>
      <c r="BWR31" s="129"/>
      <c r="BWS31" s="129"/>
      <c r="BWT31" s="129"/>
      <c r="BWU31" s="129"/>
      <c r="BWV31" s="129"/>
      <c r="BWW31" s="129"/>
      <c r="BWX31" s="129"/>
      <c r="BWY31" s="129"/>
      <c r="BWZ31" s="129"/>
      <c r="BXA31" s="129"/>
      <c r="BXB31" s="129"/>
      <c r="BXC31" s="256"/>
      <c r="BXD31" s="256"/>
      <c r="BXE31" s="256"/>
      <c r="BXF31" s="256"/>
      <c r="BXG31" s="256"/>
      <c r="BXH31" s="256"/>
      <c r="BXI31" s="256"/>
      <c r="BXJ31" s="256"/>
      <c r="BXK31" s="256"/>
      <c r="BXL31" s="256"/>
      <c r="BXM31" s="256"/>
      <c r="BXN31" s="256"/>
      <c r="BXO31" s="256"/>
      <c r="BXP31" s="256"/>
      <c r="BXQ31" s="256"/>
      <c r="BXR31" s="256"/>
      <c r="BXS31" s="256"/>
      <c r="BXT31" s="256"/>
      <c r="BXU31" s="256"/>
      <c r="BXV31" s="256"/>
      <c r="BXW31" s="256"/>
      <c r="BXX31" s="256"/>
      <c r="BXY31" s="256"/>
      <c r="BXZ31" s="256"/>
      <c r="BYA31" s="256"/>
      <c r="BYB31" s="256"/>
      <c r="BYC31" s="256"/>
      <c r="BYD31" s="256"/>
      <c r="BYE31" s="256"/>
      <c r="BYF31" s="256"/>
      <c r="BYG31" s="256"/>
      <c r="BYH31" s="256"/>
      <c r="BYI31" s="256"/>
      <c r="BYJ31" s="256"/>
      <c r="BYK31" s="256"/>
      <c r="BYL31" s="256"/>
      <c r="BYM31" s="256"/>
      <c r="BYN31" s="256"/>
      <c r="BYO31" s="256"/>
      <c r="BYP31" s="256"/>
      <c r="BYQ31" s="256"/>
      <c r="BYR31" s="256"/>
      <c r="BYS31" s="256"/>
      <c r="BYT31" s="256"/>
      <c r="BYU31" s="256"/>
      <c r="BYV31" s="256"/>
      <c r="BYW31" s="256"/>
      <c r="BYX31" s="256"/>
      <c r="BYY31" s="256"/>
      <c r="BYZ31" s="256"/>
      <c r="BZA31" s="256"/>
      <c r="BZB31" s="256"/>
      <c r="BZC31" s="256"/>
      <c r="BZD31" s="256"/>
      <c r="BZE31" s="256"/>
      <c r="BZF31" s="256"/>
      <c r="BZG31" s="256"/>
      <c r="BZH31" s="256"/>
      <c r="BZI31" s="256"/>
      <c r="BZJ31" s="256"/>
      <c r="BZK31" s="256"/>
      <c r="BZL31" s="256"/>
      <c r="BZM31" s="256"/>
      <c r="BZN31" s="256"/>
      <c r="BZO31" s="256"/>
      <c r="BZP31" s="129"/>
      <c r="BZQ31" s="129"/>
      <c r="BZR31" s="129"/>
      <c r="BZS31" s="129"/>
      <c r="BZT31" s="129"/>
      <c r="BZU31" s="129"/>
      <c r="BZV31" s="129"/>
      <c r="BZW31" s="129"/>
      <c r="BZX31" s="129"/>
      <c r="BZY31" s="129"/>
      <c r="BZZ31" s="129"/>
      <c r="CAA31" s="129"/>
      <c r="CAB31" s="129"/>
      <c r="CAC31" s="129"/>
      <c r="CAD31" s="129"/>
      <c r="CAE31" s="129"/>
      <c r="CAF31" s="129"/>
      <c r="CAG31" s="129"/>
      <c r="CAH31" s="129"/>
      <c r="CAI31" s="129"/>
      <c r="CAJ31" s="129"/>
      <c r="CAK31" s="129"/>
      <c r="CAL31" s="129"/>
      <c r="CAM31" s="129"/>
      <c r="CAN31" s="129"/>
      <c r="CAO31" s="129"/>
      <c r="CAP31" s="129"/>
      <c r="CAQ31" s="129"/>
      <c r="CAR31" s="129"/>
      <c r="CAS31" s="129"/>
      <c r="CAT31" s="129"/>
      <c r="CAU31" s="129"/>
      <c r="CAV31" s="129"/>
      <c r="CAW31" s="129"/>
      <c r="CAX31" s="129"/>
      <c r="CAY31" s="129"/>
      <c r="CAZ31" s="129"/>
      <c r="CBA31" s="129"/>
      <c r="CBB31" s="129"/>
      <c r="CBC31" s="129"/>
      <c r="CBD31" s="129"/>
      <c r="CBE31" s="129"/>
      <c r="CBF31" s="129"/>
      <c r="CBG31" s="129"/>
      <c r="CBH31" s="129"/>
      <c r="CBI31" s="129"/>
      <c r="CBJ31" s="129"/>
      <c r="CBK31" s="129"/>
      <c r="CBL31" s="129"/>
      <c r="CBM31" s="129"/>
      <c r="CBN31" s="129"/>
      <c r="CBO31" s="129"/>
      <c r="CBP31" s="129"/>
      <c r="CBQ31" s="129"/>
      <c r="CBR31" s="129"/>
      <c r="CBS31" s="129"/>
      <c r="CBT31" s="129"/>
      <c r="CBU31" s="129"/>
      <c r="CBV31" s="129"/>
      <c r="CBW31" s="129"/>
      <c r="CBX31" s="129"/>
      <c r="CBY31" s="129"/>
      <c r="CBZ31" s="129"/>
      <c r="CCA31" s="129"/>
      <c r="CCB31" s="129"/>
      <c r="CCC31" s="129"/>
      <c r="CCD31" s="129"/>
      <c r="CCE31" s="129"/>
      <c r="CCF31" s="129"/>
      <c r="CCG31" s="129"/>
      <c r="CCH31" s="129"/>
      <c r="CCI31" s="129"/>
      <c r="CCJ31" s="129"/>
      <c r="CCK31" s="129"/>
      <c r="CCL31" s="129"/>
      <c r="CCM31" s="129"/>
      <c r="CCN31" s="129"/>
      <c r="CCO31" s="129"/>
      <c r="CCP31" s="129"/>
      <c r="CCQ31" s="129"/>
      <c r="CCR31" s="129"/>
      <c r="CCS31" s="129"/>
      <c r="CCT31" s="129"/>
      <c r="CCU31" s="129"/>
      <c r="CCV31" s="129"/>
      <c r="CCW31" s="129"/>
      <c r="CCX31" s="129"/>
      <c r="CCY31" s="129"/>
      <c r="CCZ31" s="129"/>
      <c r="CDA31" s="129"/>
      <c r="CDB31" s="129"/>
      <c r="CDC31" s="129"/>
      <c r="CDD31" s="129"/>
      <c r="CDE31" s="129"/>
      <c r="CDF31" s="129"/>
      <c r="CDG31" s="129"/>
      <c r="CDH31" s="129"/>
      <c r="CDI31" s="129"/>
      <c r="CDJ31" s="129"/>
      <c r="CDK31" s="129"/>
      <c r="CDL31" s="129"/>
      <c r="CDM31" s="129"/>
      <c r="CDN31" s="129"/>
      <c r="CDO31" s="129"/>
      <c r="CDP31" s="129"/>
      <c r="CDQ31" s="129"/>
      <c r="CDR31" s="129"/>
      <c r="CDS31" s="129"/>
      <c r="CDT31" s="129"/>
      <c r="CDU31" s="129"/>
      <c r="CDV31" s="129"/>
      <c r="CDW31" s="129"/>
      <c r="CDX31" s="129"/>
      <c r="CDY31" s="129"/>
      <c r="CDZ31" s="129"/>
      <c r="CEA31" s="129"/>
      <c r="CEB31" s="129"/>
      <c r="CEC31" s="129"/>
      <c r="CED31" s="129"/>
      <c r="CEE31" s="129"/>
      <c r="CEF31" s="129"/>
      <c r="CEG31" s="129"/>
      <c r="CEH31" s="129"/>
      <c r="CEI31" s="129"/>
      <c r="CEJ31" s="129"/>
      <c r="CEK31" s="129"/>
      <c r="CEL31" s="129"/>
      <c r="CEM31" s="129"/>
      <c r="CEN31" s="129"/>
      <c r="CEO31" s="129"/>
      <c r="CEP31" s="130"/>
      <c r="CEQ31" s="130"/>
      <c r="CER31" s="130"/>
      <c r="CES31" s="130"/>
      <c r="CET31" s="130"/>
      <c r="CEU31" s="130"/>
      <c r="CEV31" s="130"/>
      <c r="CEW31" s="130"/>
      <c r="CEX31" s="130"/>
      <c r="CEY31" s="130"/>
      <c r="CEZ31" s="130"/>
      <c r="CFA31" s="130"/>
      <c r="CFB31" s="130"/>
      <c r="CFC31" s="130"/>
      <c r="CFD31" s="130"/>
      <c r="CFE31" s="130"/>
      <c r="CFF31" s="130"/>
      <c r="CFG31" s="130"/>
      <c r="CFH31" s="130"/>
      <c r="CFI31" s="130"/>
      <c r="CFJ31" s="130"/>
      <c r="CFK31" s="130"/>
      <c r="CFL31" s="130"/>
      <c r="CFM31" s="130"/>
      <c r="CFN31" s="130"/>
      <c r="CFO31" s="130"/>
      <c r="CFP31" s="130"/>
      <c r="CFQ31" s="130"/>
      <c r="CFR31" s="130"/>
      <c r="CFS31" s="130"/>
      <c r="CFT31" s="130"/>
      <c r="CFU31" s="130"/>
      <c r="CFV31" s="130"/>
      <c r="CFW31" s="130"/>
      <c r="CFX31" s="130"/>
      <c r="CFY31" s="130"/>
      <c r="CFZ31" s="130"/>
      <c r="CGA31" s="130"/>
      <c r="CGB31" s="130"/>
      <c r="CGC31" s="130"/>
      <c r="CGD31" s="130"/>
    </row>
    <row r="32" spans="1:2238" x14ac:dyDescent="0.25">
      <c r="A32" s="279"/>
      <c r="B32" s="255"/>
      <c r="C32" s="267"/>
      <c r="D32" s="267"/>
      <c r="E32" s="260"/>
      <c r="F32" s="260"/>
      <c r="G32" s="260"/>
      <c r="H32" s="261"/>
      <c r="I32" s="261"/>
      <c r="J32" s="261"/>
      <c r="K32" s="261"/>
      <c r="L32" s="261"/>
      <c r="M32" s="261"/>
      <c r="N32" s="262"/>
      <c r="O32" s="262"/>
      <c r="P32" s="262"/>
      <c r="Q32" s="261"/>
      <c r="R32" s="261"/>
      <c r="S32" s="261"/>
      <c r="T32" s="260"/>
      <c r="U32" s="260"/>
      <c r="V32" s="260"/>
      <c r="W32" s="260"/>
      <c r="X32" s="263"/>
      <c r="Y32" s="262"/>
      <c r="Z32" s="262"/>
      <c r="AA32" s="262"/>
      <c r="AB32" s="262"/>
      <c r="AC32" s="262"/>
      <c r="AD32" s="262"/>
      <c r="AE32" s="262"/>
      <c r="AF32" s="262"/>
      <c r="AG32" s="262"/>
      <c r="AH32" s="264"/>
      <c r="AI32" s="264"/>
      <c r="AJ32" s="129"/>
      <c r="AK32" s="129"/>
      <c r="AL32" s="129"/>
      <c r="AM32" s="129"/>
      <c r="AN32" s="264"/>
      <c r="AO32" s="264"/>
      <c r="AP32" s="264"/>
      <c r="AQ32" s="129"/>
      <c r="AR32" s="264"/>
      <c r="AS32" s="264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350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11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11"/>
      <c r="FG32" s="111"/>
      <c r="FH32" s="111"/>
      <c r="FI32" s="111"/>
      <c r="FJ32" s="111"/>
      <c r="FK32" s="111"/>
      <c r="FL32" s="111"/>
      <c r="FM32" s="111"/>
      <c r="FN32" s="111"/>
      <c r="FO32" s="111"/>
      <c r="FP32" s="111"/>
      <c r="FQ32" s="111"/>
      <c r="FR32" s="111"/>
      <c r="FS32" s="111"/>
      <c r="FT32" s="111"/>
      <c r="FU32" s="111"/>
      <c r="FV32" s="111"/>
      <c r="FW32" s="111"/>
      <c r="FX32" s="111"/>
      <c r="FY32" s="111"/>
      <c r="FZ32" s="111"/>
      <c r="GA32" s="111"/>
      <c r="GB32" s="111"/>
      <c r="GC32" s="111"/>
      <c r="GD32" s="111"/>
      <c r="GE32" s="111"/>
      <c r="GF32" s="111"/>
      <c r="GG32" s="111"/>
      <c r="GH32" s="111"/>
      <c r="GI32" s="111"/>
      <c r="GJ32" s="111"/>
      <c r="GK32" s="111"/>
      <c r="GL32" s="111"/>
      <c r="GM32" s="111"/>
      <c r="GN32" s="111"/>
      <c r="GO32" s="111"/>
      <c r="GP32" s="111"/>
      <c r="GQ32" s="111"/>
      <c r="GR32" s="111"/>
      <c r="GS32" s="111"/>
      <c r="GT32" s="111"/>
      <c r="GU32" s="111"/>
      <c r="GV32" s="111"/>
      <c r="GW32" s="111"/>
      <c r="GX32" s="111"/>
      <c r="GY32" s="111"/>
      <c r="GZ32" s="111"/>
      <c r="HA32" s="111"/>
      <c r="HB32" s="111"/>
      <c r="HC32" s="111"/>
      <c r="HD32" s="111"/>
      <c r="HE32" s="111"/>
      <c r="HF32" s="111"/>
      <c r="HG32" s="111"/>
      <c r="HH32" s="111"/>
      <c r="HI32" s="111"/>
      <c r="HJ32" s="111"/>
      <c r="HK32" s="111"/>
      <c r="HL32" s="111"/>
      <c r="HM32" s="111"/>
      <c r="HN32" s="111"/>
      <c r="HO32" s="111"/>
      <c r="HP32" s="111"/>
      <c r="HQ32" s="111"/>
      <c r="HR32" s="111"/>
      <c r="HS32" s="111"/>
      <c r="HT32" s="111"/>
      <c r="HU32" s="111"/>
      <c r="HV32" s="111"/>
      <c r="HW32" s="111"/>
      <c r="HX32" s="111"/>
      <c r="HY32" s="111"/>
      <c r="HZ32" s="111"/>
      <c r="IA32" s="111"/>
      <c r="IB32" s="111"/>
      <c r="IC32" s="111"/>
      <c r="ID32" s="111"/>
      <c r="IE32" s="111"/>
      <c r="IF32" s="111"/>
      <c r="IG32" s="111"/>
      <c r="IH32" s="111"/>
      <c r="II32" s="111"/>
      <c r="IJ32" s="111"/>
      <c r="IK32" s="111"/>
      <c r="IL32" s="111"/>
      <c r="IM32" s="111"/>
      <c r="IN32" s="111"/>
      <c r="IO32" s="111"/>
      <c r="IP32" s="108"/>
      <c r="IQ32" s="108"/>
      <c r="IR32" s="108"/>
      <c r="IS32" s="108"/>
      <c r="IT32" s="108"/>
      <c r="IU32" s="108"/>
      <c r="IV32" s="108"/>
      <c r="IW32" s="108"/>
      <c r="IX32" s="108"/>
      <c r="IY32" s="108"/>
      <c r="IZ32" s="108"/>
      <c r="JA32" s="108"/>
      <c r="JB32" s="108"/>
      <c r="JC32" s="108"/>
      <c r="JD32" s="108"/>
      <c r="JE32" s="108"/>
      <c r="JF32" s="108"/>
      <c r="JG32" s="108"/>
      <c r="JH32" s="108"/>
      <c r="JI32" s="108"/>
      <c r="JJ32" s="108"/>
      <c r="JK32" s="108"/>
      <c r="JL32" s="108"/>
      <c r="JM32" s="108"/>
      <c r="JN32" s="108"/>
      <c r="JO32" s="108"/>
      <c r="JP32" s="108"/>
      <c r="JQ32" s="108"/>
      <c r="JR32" s="108"/>
      <c r="JS32" s="108"/>
      <c r="JT32" s="108"/>
      <c r="JU32" s="108"/>
      <c r="JV32" s="108"/>
      <c r="JW32" s="108"/>
      <c r="JX32" s="108"/>
      <c r="JY32" s="108"/>
      <c r="JZ32" s="108"/>
      <c r="KA32" s="108"/>
      <c r="KB32" s="108"/>
      <c r="KC32" s="108"/>
      <c r="KD32" s="108"/>
      <c r="KE32" s="108"/>
      <c r="KF32" s="108"/>
      <c r="KG32" s="108"/>
      <c r="KH32" s="108"/>
      <c r="KI32" s="108"/>
      <c r="KJ32" s="108"/>
      <c r="KK32" s="108"/>
      <c r="KL32" s="108"/>
      <c r="KM32" s="108"/>
      <c r="KN32" s="108"/>
      <c r="KO32" s="108"/>
      <c r="KP32" s="108"/>
      <c r="KQ32" s="108"/>
      <c r="KR32" s="108"/>
      <c r="KS32" s="108"/>
      <c r="KT32" s="108"/>
      <c r="KU32" s="108"/>
      <c r="KV32" s="108"/>
      <c r="KW32" s="108"/>
      <c r="KX32" s="108"/>
      <c r="KY32" s="108"/>
      <c r="KZ32" s="108"/>
      <c r="LA32" s="108"/>
      <c r="LB32" s="108"/>
      <c r="LC32" s="108"/>
      <c r="LD32" s="108"/>
      <c r="LE32" s="108"/>
      <c r="LF32" s="108"/>
      <c r="LG32" s="108"/>
      <c r="LH32" s="108"/>
      <c r="LI32" s="108"/>
      <c r="LJ32" s="108"/>
      <c r="LK32" s="108"/>
      <c r="LL32" s="108"/>
      <c r="LM32" s="108"/>
      <c r="LN32" s="108"/>
      <c r="LO32" s="108"/>
      <c r="LP32" s="108"/>
      <c r="LQ32" s="108"/>
      <c r="LR32" s="108"/>
      <c r="LS32" s="108"/>
      <c r="LT32" s="108"/>
      <c r="LU32" s="108"/>
      <c r="LV32" s="108"/>
      <c r="LW32" s="108"/>
      <c r="LX32" s="108"/>
      <c r="LY32" s="108"/>
      <c r="LZ32" s="108"/>
      <c r="MA32" s="108"/>
      <c r="MB32" s="108"/>
      <c r="MC32" s="108"/>
      <c r="MD32" s="108"/>
      <c r="ME32" s="108"/>
      <c r="MF32" s="108"/>
      <c r="MG32" s="108"/>
      <c r="MH32" s="108"/>
      <c r="MI32" s="108"/>
      <c r="MJ32" s="108"/>
      <c r="MK32" s="108"/>
      <c r="ML32" s="108"/>
      <c r="MM32" s="108"/>
      <c r="MN32" s="108"/>
      <c r="MO32" s="108"/>
      <c r="MP32" s="108"/>
      <c r="MQ32" s="108"/>
      <c r="MR32" s="108"/>
      <c r="MS32" s="108"/>
      <c r="MT32" s="108"/>
      <c r="MU32" s="108"/>
      <c r="MV32" s="108"/>
      <c r="MW32" s="108"/>
      <c r="MX32" s="108"/>
      <c r="MY32" s="108"/>
      <c r="MZ32" s="108"/>
      <c r="NA32" s="108"/>
      <c r="NB32" s="108"/>
      <c r="NC32" s="108"/>
      <c r="ND32" s="108"/>
      <c r="NE32" s="108"/>
      <c r="NF32" s="108"/>
      <c r="NG32" s="108"/>
      <c r="NH32" s="108"/>
      <c r="NI32" s="108"/>
      <c r="NJ32" s="108"/>
      <c r="NK32" s="108"/>
      <c r="NL32" s="108"/>
      <c r="NM32" s="108"/>
      <c r="NN32" s="108"/>
      <c r="NO32" s="108"/>
      <c r="NP32" s="265"/>
      <c r="NQ32" s="265"/>
      <c r="NR32" s="265"/>
      <c r="NS32" s="265"/>
      <c r="NT32" s="265"/>
      <c r="NU32" s="265"/>
      <c r="NV32" s="265"/>
      <c r="NW32" s="265"/>
      <c r="NX32" s="265"/>
      <c r="NY32" s="265"/>
      <c r="NZ32" s="265"/>
      <c r="OA32" s="265"/>
      <c r="OB32" s="265"/>
      <c r="OC32" s="265"/>
      <c r="OD32" s="265"/>
      <c r="OE32" s="265"/>
      <c r="OF32" s="265"/>
      <c r="OG32" s="265"/>
      <c r="OH32" s="265"/>
      <c r="OI32" s="265"/>
      <c r="OJ32" s="265"/>
      <c r="OK32" s="265"/>
      <c r="OL32" s="265"/>
      <c r="OM32" s="265"/>
      <c r="ON32" s="265"/>
      <c r="OO32" s="265"/>
      <c r="OP32" s="265"/>
      <c r="OQ32" s="265"/>
      <c r="OR32" s="265"/>
      <c r="OS32" s="265"/>
      <c r="OT32" s="265"/>
      <c r="OU32" s="265"/>
      <c r="OV32" s="265"/>
      <c r="OW32" s="265"/>
      <c r="OX32" s="265"/>
      <c r="OY32" s="265"/>
      <c r="OZ32" s="265"/>
      <c r="PA32" s="265"/>
      <c r="PB32" s="265"/>
      <c r="PC32" s="265"/>
      <c r="PD32" s="265"/>
      <c r="PE32" s="265"/>
      <c r="PF32" s="265"/>
      <c r="PG32" s="265"/>
      <c r="PH32" s="265"/>
      <c r="PI32" s="265"/>
      <c r="PJ32" s="265"/>
      <c r="PK32" s="265"/>
      <c r="PL32" s="265"/>
      <c r="PM32" s="265"/>
      <c r="PN32" s="265"/>
      <c r="PO32" s="265"/>
      <c r="PP32" s="265"/>
      <c r="PQ32" s="265"/>
      <c r="PR32" s="265"/>
      <c r="PS32" s="265"/>
      <c r="PT32" s="265"/>
      <c r="PU32" s="265"/>
      <c r="PV32" s="265"/>
      <c r="PW32" s="265"/>
      <c r="PX32" s="265"/>
      <c r="PY32" s="265"/>
      <c r="PZ32" s="265"/>
      <c r="QA32" s="265"/>
      <c r="QB32" s="265"/>
      <c r="QC32" s="111"/>
      <c r="QD32" s="111"/>
      <c r="QE32" s="111"/>
      <c r="QF32" s="111"/>
      <c r="QG32" s="111"/>
      <c r="QH32" s="111"/>
      <c r="QI32" s="111"/>
      <c r="QJ32" s="111"/>
      <c r="QK32" s="111"/>
      <c r="QL32" s="111"/>
      <c r="QM32" s="111"/>
      <c r="QN32" s="111"/>
      <c r="QO32" s="111"/>
      <c r="QP32" s="111"/>
      <c r="QQ32" s="111"/>
      <c r="QR32" s="111"/>
      <c r="QS32" s="111"/>
      <c r="QT32" s="111"/>
      <c r="QU32" s="111"/>
      <c r="QV32" s="111"/>
      <c r="QW32" s="111"/>
      <c r="QX32" s="111"/>
      <c r="QY32" s="111"/>
      <c r="QZ32" s="111"/>
      <c r="RA32" s="111"/>
      <c r="RB32" s="111"/>
      <c r="RC32" s="111"/>
      <c r="RD32" s="111"/>
      <c r="RE32" s="111"/>
      <c r="RF32" s="111"/>
      <c r="RG32" s="111"/>
      <c r="RH32" s="111"/>
      <c r="RI32" s="111"/>
      <c r="RJ32" s="111"/>
      <c r="RK32" s="111"/>
      <c r="RL32" s="111"/>
      <c r="RM32" s="111"/>
      <c r="RN32" s="111"/>
      <c r="RO32" s="111"/>
      <c r="RP32" s="111"/>
      <c r="RQ32" s="111"/>
      <c r="RR32" s="111"/>
      <c r="RS32" s="111"/>
      <c r="RT32" s="111"/>
      <c r="RU32" s="111"/>
      <c r="RV32" s="111"/>
      <c r="RW32" s="111"/>
      <c r="RX32" s="111"/>
      <c r="RY32" s="111"/>
      <c r="RZ32" s="111"/>
      <c r="SA32" s="111"/>
      <c r="SB32" s="111"/>
      <c r="SC32" s="111"/>
      <c r="SD32" s="111"/>
      <c r="SE32" s="111"/>
      <c r="SF32" s="111"/>
      <c r="SG32" s="111"/>
      <c r="SH32" s="111"/>
      <c r="SI32" s="111"/>
      <c r="SJ32" s="111"/>
      <c r="SK32" s="111"/>
      <c r="SL32" s="111"/>
      <c r="SM32" s="111"/>
      <c r="SN32" s="111"/>
      <c r="SO32" s="111"/>
      <c r="SP32" s="111"/>
      <c r="SQ32" s="111"/>
      <c r="SR32" s="111"/>
      <c r="SS32" s="111"/>
      <c r="ST32" s="111"/>
      <c r="SU32" s="111"/>
      <c r="SV32" s="111"/>
      <c r="SW32" s="111"/>
      <c r="SX32" s="111"/>
      <c r="SY32" s="111"/>
      <c r="SZ32" s="111"/>
      <c r="TA32" s="111"/>
      <c r="TB32" s="111"/>
      <c r="TC32" s="111"/>
      <c r="TD32" s="111"/>
      <c r="TE32" s="111"/>
      <c r="TF32" s="111"/>
      <c r="TG32" s="111"/>
      <c r="TH32" s="111"/>
      <c r="TI32" s="111"/>
      <c r="TJ32" s="111"/>
      <c r="TK32" s="111"/>
      <c r="TL32" s="111"/>
      <c r="TM32" s="111"/>
      <c r="TN32" s="111"/>
      <c r="TO32" s="111"/>
      <c r="TP32" s="111"/>
      <c r="TQ32" s="111"/>
      <c r="TR32" s="111"/>
      <c r="TS32" s="111"/>
      <c r="TT32" s="111"/>
      <c r="TU32" s="111"/>
      <c r="TV32" s="111"/>
      <c r="TW32" s="111"/>
      <c r="TX32" s="111"/>
      <c r="TY32" s="111"/>
      <c r="TZ32" s="111"/>
      <c r="UA32" s="111"/>
      <c r="UB32" s="111"/>
      <c r="UC32" s="111"/>
      <c r="UD32" s="111"/>
      <c r="UE32" s="111"/>
      <c r="UF32" s="111"/>
      <c r="UG32" s="111"/>
      <c r="UH32" s="111"/>
      <c r="UI32" s="111"/>
      <c r="UJ32" s="111"/>
      <c r="UK32" s="111"/>
      <c r="UL32" s="111"/>
      <c r="UM32" s="111"/>
      <c r="UN32" s="111"/>
      <c r="UO32" s="111"/>
      <c r="UP32" s="111"/>
      <c r="UQ32" s="111"/>
      <c r="UR32" s="111"/>
      <c r="US32" s="111"/>
      <c r="UT32" s="111"/>
      <c r="UU32" s="111"/>
      <c r="UV32" s="111"/>
      <c r="UW32" s="111"/>
      <c r="UX32" s="111"/>
      <c r="UY32" s="111"/>
      <c r="UZ32" s="111"/>
      <c r="VA32" s="111"/>
      <c r="VB32" s="111"/>
      <c r="VC32" s="111"/>
      <c r="VD32" s="111"/>
      <c r="VE32" s="111"/>
      <c r="VF32" s="107"/>
      <c r="VG32" s="107"/>
      <c r="VH32" s="107"/>
      <c r="VI32" s="107"/>
      <c r="VJ32" s="107"/>
      <c r="VK32" s="107"/>
      <c r="VL32" s="107"/>
      <c r="VM32" s="107"/>
      <c r="VN32" s="107"/>
      <c r="VO32" s="107"/>
      <c r="VP32" s="107"/>
      <c r="VQ32" s="107"/>
      <c r="VR32" s="107"/>
      <c r="VS32" s="107"/>
      <c r="VT32" s="107"/>
      <c r="VU32" s="107"/>
      <c r="VV32" s="107"/>
      <c r="VW32" s="107"/>
      <c r="VX32" s="107"/>
      <c r="VY32" s="107"/>
      <c r="VZ32" s="107"/>
      <c r="WA32" s="107"/>
      <c r="WB32" s="107"/>
      <c r="WC32" s="107"/>
      <c r="WD32" s="107"/>
      <c r="WE32" s="107"/>
      <c r="WF32" s="107"/>
      <c r="WG32" s="107"/>
      <c r="WH32" s="107"/>
      <c r="WI32" s="107"/>
      <c r="WJ32" s="107"/>
      <c r="WK32" s="107"/>
      <c r="WL32" s="107"/>
      <c r="WM32" s="107"/>
      <c r="WN32" s="107"/>
      <c r="WO32" s="107"/>
      <c r="WP32" s="107"/>
      <c r="WQ32" s="107"/>
      <c r="WR32" s="107"/>
      <c r="WS32" s="107"/>
      <c r="WT32" s="107"/>
      <c r="WU32" s="107"/>
      <c r="WV32" s="107"/>
      <c r="WW32" s="107"/>
      <c r="WX32" s="107"/>
      <c r="WY32" s="107"/>
      <c r="WZ32" s="107"/>
      <c r="XA32" s="107"/>
      <c r="XB32" s="107"/>
      <c r="XC32" s="107"/>
      <c r="XD32" s="107"/>
      <c r="XE32" s="107"/>
      <c r="XF32" s="107"/>
      <c r="XG32" s="107"/>
      <c r="XH32" s="107"/>
      <c r="XI32" s="107"/>
      <c r="XJ32" s="107"/>
      <c r="XK32" s="107"/>
      <c r="XL32" s="107"/>
      <c r="XM32" s="107"/>
      <c r="XN32" s="107"/>
      <c r="XO32" s="107"/>
      <c r="XP32" s="107"/>
      <c r="XQ32" s="107"/>
      <c r="XR32" s="107"/>
      <c r="XS32" s="107"/>
      <c r="XT32" s="107"/>
      <c r="XU32" s="107"/>
      <c r="XV32" s="107"/>
      <c r="XW32" s="107"/>
      <c r="XX32" s="107"/>
      <c r="XY32" s="107"/>
      <c r="XZ32" s="107"/>
      <c r="YA32" s="107"/>
      <c r="YB32" s="107"/>
      <c r="YC32" s="107"/>
      <c r="YD32" s="107"/>
      <c r="YE32" s="107"/>
      <c r="YF32" s="107"/>
      <c r="YG32" s="107"/>
      <c r="YH32" s="107"/>
      <c r="YI32" s="107"/>
      <c r="YJ32" s="107"/>
      <c r="YK32" s="107"/>
      <c r="YL32" s="107"/>
      <c r="YM32" s="107"/>
      <c r="YN32" s="107"/>
      <c r="YO32" s="107"/>
      <c r="YP32" s="107"/>
      <c r="YQ32" s="107"/>
      <c r="YR32" s="107"/>
      <c r="YS32" s="107"/>
      <c r="YT32" s="107"/>
      <c r="YU32" s="107"/>
      <c r="YV32" s="107"/>
      <c r="YW32" s="107"/>
      <c r="YX32" s="107"/>
      <c r="YY32" s="107"/>
      <c r="YZ32" s="107"/>
      <c r="ZA32" s="107"/>
      <c r="ZB32" s="107"/>
      <c r="ZC32" s="107"/>
      <c r="ZD32" s="107"/>
      <c r="ZE32" s="107"/>
      <c r="ZF32" s="107"/>
      <c r="ZG32" s="107"/>
      <c r="ZH32" s="107"/>
      <c r="ZI32" s="107"/>
      <c r="ZJ32" s="107"/>
      <c r="ZK32" s="107"/>
      <c r="ZL32" s="107"/>
      <c r="ZM32" s="107"/>
      <c r="ZN32" s="107"/>
      <c r="ZO32" s="107"/>
      <c r="ZP32" s="107"/>
      <c r="ZQ32" s="107"/>
      <c r="ZR32" s="107"/>
      <c r="ZS32" s="107"/>
      <c r="ZT32" s="107"/>
      <c r="ZU32" s="107"/>
      <c r="ZV32" s="107"/>
      <c r="ZW32" s="107"/>
      <c r="ZX32" s="107"/>
      <c r="ZY32" s="107"/>
      <c r="ZZ32" s="107"/>
      <c r="AAA32" s="107"/>
      <c r="AAB32" s="107"/>
      <c r="AAC32" s="107"/>
      <c r="AAD32" s="107"/>
      <c r="AAE32" s="107"/>
      <c r="AAF32" s="107"/>
      <c r="AAG32" s="107"/>
      <c r="AAH32" s="107"/>
      <c r="AAI32" s="107"/>
      <c r="AAJ32" s="107"/>
      <c r="AAK32" s="107"/>
      <c r="AAL32" s="107"/>
      <c r="AAM32" s="107"/>
      <c r="AAN32" s="107"/>
      <c r="AAO32" s="107"/>
      <c r="AAP32" s="107"/>
      <c r="AAQ32" s="107"/>
      <c r="AAR32" s="107"/>
      <c r="AAS32" s="107"/>
      <c r="AAT32" s="107"/>
      <c r="AAU32" s="107"/>
      <c r="AAV32" s="107"/>
      <c r="AAW32" s="107"/>
      <c r="AAX32" s="107"/>
      <c r="AAY32" s="107"/>
      <c r="AAZ32" s="107"/>
      <c r="ABA32" s="107"/>
      <c r="ABB32" s="107"/>
      <c r="ABC32" s="107"/>
      <c r="ABD32" s="107"/>
      <c r="ABE32" s="107"/>
      <c r="ABF32" s="107"/>
      <c r="ABG32" s="107"/>
      <c r="ABH32" s="107"/>
      <c r="ABI32" s="107"/>
      <c r="ABJ32" s="107"/>
      <c r="ABK32" s="107"/>
      <c r="ABL32" s="107"/>
      <c r="ABM32" s="107"/>
      <c r="ABN32" s="107"/>
      <c r="ABO32" s="107"/>
      <c r="ABP32" s="107"/>
      <c r="ABQ32" s="107"/>
      <c r="ABR32" s="107"/>
      <c r="ABS32" s="107"/>
      <c r="ABT32" s="107"/>
      <c r="ABU32" s="107"/>
      <c r="ABV32" s="107"/>
      <c r="ABW32" s="107"/>
      <c r="ABX32" s="107"/>
      <c r="ABY32" s="107"/>
      <c r="ABZ32" s="107"/>
      <c r="ACA32" s="107"/>
      <c r="ACB32" s="107"/>
      <c r="ACC32" s="107"/>
      <c r="ACD32" s="107"/>
      <c r="ACE32" s="107"/>
      <c r="ACF32" s="107"/>
      <c r="ACG32" s="107"/>
      <c r="ACH32" s="107"/>
      <c r="ACI32" s="107"/>
      <c r="ACJ32" s="107"/>
      <c r="ACK32" s="107"/>
      <c r="ACL32" s="107"/>
      <c r="ACM32" s="107"/>
      <c r="ACN32" s="107"/>
      <c r="ACO32" s="107"/>
      <c r="ACP32" s="107"/>
      <c r="ACQ32" s="107"/>
      <c r="ACR32" s="107"/>
      <c r="ACS32" s="107"/>
      <c r="ACT32" s="107"/>
      <c r="ACU32" s="107"/>
      <c r="ACV32" s="107"/>
      <c r="ACW32" s="107"/>
      <c r="ACX32" s="107"/>
      <c r="ACY32" s="266"/>
      <c r="ACZ32" s="266"/>
      <c r="ADA32" s="266"/>
      <c r="ADB32" s="266"/>
      <c r="ADC32" s="266"/>
      <c r="ADD32" s="266"/>
      <c r="ADE32" s="266"/>
      <c r="ADF32" s="266"/>
      <c r="ADG32" s="266"/>
      <c r="ADH32" s="266"/>
      <c r="ADI32" s="266"/>
      <c r="ADJ32" s="266"/>
      <c r="ADK32" s="266"/>
      <c r="ADL32" s="266"/>
      <c r="ADM32" s="266"/>
      <c r="ADN32" s="266"/>
      <c r="ADO32" s="266"/>
      <c r="ADP32" s="266"/>
      <c r="ADQ32" s="266"/>
      <c r="ADR32" s="266"/>
      <c r="ADS32" s="266"/>
      <c r="ADT32" s="266"/>
      <c r="ADU32" s="266"/>
      <c r="ADV32" s="266"/>
      <c r="ADW32" s="266"/>
      <c r="ADX32" s="266"/>
      <c r="ADY32" s="266"/>
      <c r="ADZ32" s="266"/>
      <c r="AEA32" s="266"/>
      <c r="AEB32" s="266"/>
      <c r="AEC32" s="266"/>
      <c r="AED32" s="266"/>
      <c r="AEE32" s="266"/>
      <c r="AEF32" s="266"/>
      <c r="AEG32" s="266"/>
      <c r="AEH32" s="266"/>
      <c r="AEI32" s="266"/>
      <c r="AEJ32" s="266"/>
      <c r="AEK32" s="266"/>
      <c r="AEL32" s="266"/>
      <c r="AEM32" s="266"/>
      <c r="AEN32" s="266"/>
      <c r="AEO32" s="266"/>
      <c r="AEP32" s="266"/>
      <c r="AEQ32" s="266"/>
      <c r="AER32" s="266"/>
      <c r="AES32" s="266"/>
      <c r="AET32" s="266"/>
      <c r="AEU32" s="266"/>
      <c r="AEV32" s="266"/>
      <c r="AEW32" s="266"/>
      <c r="AEX32" s="266"/>
      <c r="AEY32" s="266"/>
      <c r="AEZ32" s="266"/>
      <c r="AFA32" s="266"/>
      <c r="AFB32" s="266"/>
      <c r="AFC32" s="266"/>
      <c r="AFD32" s="266"/>
      <c r="AFE32" s="266"/>
      <c r="AFF32" s="266"/>
      <c r="AFG32" s="266"/>
      <c r="AFH32" s="266"/>
      <c r="AFI32" s="266"/>
      <c r="AFJ32" s="266"/>
      <c r="AFK32" s="266"/>
      <c r="AFL32" s="266"/>
      <c r="AFM32" s="266"/>
      <c r="AFN32" s="266"/>
      <c r="AFO32" s="108"/>
      <c r="AFP32" s="108"/>
      <c r="AFQ32" s="108"/>
      <c r="AFR32" s="108"/>
      <c r="AFS32" s="108"/>
      <c r="AFT32" s="108"/>
      <c r="AFU32" s="108"/>
      <c r="AFV32" s="108"/>
      <c r="AFW32" s="108"/>
      <c r="AFX32" s="108"/>
      <c r="AFY32" s="108"/>
      <c r="AFZ32" s="108"/>
      <c r="AGA32" s="108"/>
      <c r="AGB32" s="108"/>
      <c r="AGC32" s="108"/>
      <c r="AGD32" s="108"/>
      <c r="AGE32" s="108"/>
      <c r="AGF32" s="108"/>
      <c r="AGG32" s="108"/>
      <c r="AGH32" s="108"/>
      <c r="AGI32" s="108"/>
      <c r="AGJ32" s="108"/>
      <c r="AGK32" s="108"/>
      <c r="AGL32" s="108"/>
      <c r="AGM32" s="108"/>
      <c r="AGN32" s="108"/>
      <c r="AGO32" s="108"/>
      <c r="AGP32" s="108"/>
      <c r="AGQ32" s="108"/>
      <c r="AGR32" s="108"/>
      <c r="AGS32" s="108"/>
      <c r="AGT32" s="108"/>
      <c r="AGU32" s="108"/>
      <c r="AGV32" s="108"/>
      <c r="AGW32" s="108"/>
      <c r="AGX32" s="108"/>
      <c r="AGY32" s="108"/>
      <c r="AGZ32" s="108"/>
      <c r="AHA32" s="108"/>
      <c r="AHB32" s="108"/>
      <c r="AHC32" s="108"/>
      <c r="AHD32" s="108"/>
      <c r="AHE32" s="108"/>
      <c r="AHF32" s="108"/>
      <c r="AHG32" s="108"/>
      <c r="AHH32" s="108"/>
      <c r="AHI32" s="108"/>
      <c r="AHJ32" s="108"/>
      <c r="AHK32" s="108"/>
      <c r="AHL32" s="108"/>
      <c r="AHM32" s="108"/>
      <c r="AHN32" s="108"/>
      <c r="AHO32" s="108"/>
      <c r="AHP32" s="108"/>
      <c r="AHQ32" s="108"/>
      <c r="AHR32" s="108"/>
      <c r="AHS32" s="108"/>
      <c r="AHT32" s="108"/>
      <c r="AHU32" s="108"/>
      <c r="AHV32" s="108"/>
      <c r="AHW32" s="108"/>
      <c r="AHX32" s="108"/>
      <c r="AHY32" s="108"/>
      <c r="AHZ32" s="108"/>
      <c r="AIA32" s="108"/>
      <c r="AIB32" s="108"/>
      <c r="AIC32" s="108"/>
      <c r="AID32" s="108"/>
      <c r="AIE32" s="111"/>
      <c r="AIF32" s="111"/>
      <c r="AIG32" s="111"/>
      <c r="AIH32" s="111"/>
      <c r="AII32" s="111"/>
      <c r="AIJ32" s="111"/>
      <c r="AIK32" s="111"/>
      <c r="AIL32" s="111"/>
      <c r="AIM32" s="111"/>
      <c r="AIN32" s="111"/>
      <c r="AIO32" s="111"/>
      <c r="AIP32" s="111"/>
      <c r="AIQ32" s="111"/>
      <c r="AIR32" s="111"/>
      <c r="AIS32" s="111"/>
      <c r="AIT32" s="111"/>
      <c r="AIU32" s="111"/>
      <c r="AIV32" s="111"/>
      <c r="AIW32" s="111"/>
      <c r="AIX32" s="111"/>
      <c r="AIY32" s="111"/>
      <c r="AIZ32" s="111"/>
      <c r="AJA32" s="111"/>
      <c r="AJB32" s="111"/>
      <c r="AJC32" s="111"/>
      <c r="AJD32" s="111"/>
      <c r="AJE32" s="111"/>
      <c r="AJF32" s="111"/>
      <c r="AJG32" s="111"/>
      <c r="AJH32" s="111"/>
      <c r="AJI32" s="111"/>
      <c r="AJJ32" s="111"/>
      <c r="AJK32" s="111"/>
      <c r="AJL32" s="111"/>
      <c r="AJM32" s="111"/>
      <c r="AJN32" s="111"/>
      <c r="AJO32" s="111"/>
      <c r="AJP32" s="111"/>
      <c r="AJQ32" s="111"/>
      <c r="AJR32" s="111"/>
      <c r="AJS32" s="111"/>
      <c r="AJT32" s="111"/>
      <c r="AJU32" s="111"/>
      <c r="AJV32" s="111"/>
      <c r="AJW32" s="111"/>
      <c r="AJX32" s="111"/>
      <c r="AJY32" s="111"/>
      <c r="AJZ32" s="111"/>
      <c r="AKA32" s="111"/>
      <c r="AKB32" s="111"/>
      <c r="AKC32" s="111"/>
      <c r="AKD32" s="111"/>
      <c r="AKE32" s="111"/>
      <c r="AKF32" s="111"/>
      <c r="AKG32" s="111"/>
      <c r="AKH32" s="111"/>
      <c r="AKI32" s="111"/>
      <c r="AKJ32" s="111"/>
      <c r="AKK32" s="111"/>
      <c r="AKL32" s="111"/>
      <c r="AKM32" s="111"/>
      <c r="AKN32" s="111"/>
      <c r="AKO32" s="111"/>
      <c r="AKP32" s="111"/>
      <c r="AKQ32" s="111"/>
      <c r="AKR32" s="111"/>
      <c r="AKS32" s="258"/>
      <c r="AKT32" s="64"/>
      <c r="AKU32" s="106"/>
      <c r="AKV32" s="106"/>
      <c r="AKW32" s="106"/>
      <c r="AKX32" s="106"/>
      <c r="AKY32" s="106"/>
      <c r="AKZ32" s="106"/>
      <c r="ALA32" s="106"/>
      <c r="ALB32" s="106"/>
      <c r="ALC32" s="106"/>
      <c r="ALD32" s="106"/>
      <c r="ALE32" s="106"/>
      <c r="ALF32" s="106"/>
      <c r="ALG32" s="106"/>
      <c r="ALH32" s="106"/>
      <c r="ALI32" s="106"/>
      <c r="ALJ32" s="106"/>
      <c r="ALK32" s="106"/>
      <c r="ALL32" s="106"/>
      <c r="ALM32" s="106"/>
      <c r="ALN32" s="106"/>
      <c r="ALO32" s="106"/>
      <c r="ALP32" s="106"/>
      <c r="ALQ32" s="106"/>
      <c r="ALR32" s="106"/>
      <c r="ALS32" s="106"/>
      <c r="ALT32" s="106"/>
      <c r="ALU32" s="106"/>
      <c r="ALV32" s="106"/>
      <c r="ALW32" s="106"/>
      <c r="ALX32" s="106"/>
      <c r="ALY32" s="106"/>
      <c r="ALZ32" s="106"/>
      <c r="AMA32" s="106"/>
      <c r="AMB32" s="106"/>
      <c r="AMC32" s="106"/>
      <c r="AMD32" s="106"/>
      <c r="AME32" s="106"/>
      <c r="AMF32" s="106"/>
      <c r="AMG32" s="106"/>
      <c r="AMH32" s="106"/>
      <c r="AMI32" s="106"/>
      <c r="AMJ32" s="106"/>
      <c r="AMK32" s="106"/>
      <c r="AML32" s="106"/>
      <c r="AMM32" s="106"/>
      <c r="AMN32" s="106"/>
      <c r="AMO32" s="106"/>
      <c r="AMP32" s="106"/>
      <c r="AMQ32" s="106"/>
      <c r="AMR32" s="106"/>
      <c r="AMS32" s="106"/>
      <c r="AMT32" s="106"/>
      <c r="AMU32" s="106"/>
      <c r="AMV32" s="106"/>
      <c r="AMW32" s="106"/>
      <c r="AMX32" s="106"/>
      <c r="AMY32" s="106"/>
      <c r="AMZ32" s="106"/>
      <c r="ANA32" s="106"/>
      <c r="ANB32" s="106"/>
      <c r="ANC32" s="106"/>
      <c r="AND32" s="106"/>
      <c r="ANE32" s="106"/>
      <c r="ANF32" s="106"/>
      <c r="ANG32" s="106"/>
      <c r="ANH32" s="107"/>
      <c r="ANI32" s="107"/>
      <c r="ANJ32" s="107"/>
      <c r="ANK32" s="107"/>
      <c r="ANL32" s="107"/>
      <c r="ANM32" s="107"/>
      <c r="ANN32" s="107"/>
      <c r="ANO32" s="107"/>
      <c r="ANP32" s="107"/>
      <c r="ANQ32" s="107"/>
      <c r="ANR32" s="107"/>
      <c r="ANS32" s="107"/>
      <c r="ANT32" s="107"/>
      <c r="ANU32" s="107"/>
      <c r="ANV32" s="107"/>
      <c r="ANW32" s="107"/>
      <c r="ANX32" s="107"/>
      <c r="ANY32" s="107"/>
      <c r="ANZ32" s="107"/>
      <c r="AOA32" s="107"/>
      <c r="AOB32" s="107"/>
      <c r="AOC32" s="107"/>
      <c r="AOD32" s="107"/>
      <c r="AOE32" s="107"/>
      <c r="AOF32" s="107"/>
      <c r="AOG32" s="107"/>
      <c r="AOH32" s="107"/>
      <c r="AOI32" s="107"/>
      <c r="AOJ32" s="107"/>
      <c r="AOK32" s="107"/>
      <c r="AOL32" s="107"/>
      <c r="AOM32" s="107"/>
      <c r="AON32" s="107"/>
      <c r="AOO32" s="107"/>
      <c r="AOP32" s="107"/>
      <c r="AOQ32" s="107"/>
      <c r="AOR32" s="107"/>
      <c r="AOS32" s="107"/>
      <c r="AOT32" s="107"/>
      <c r="AOU32" s="107"/>
      <c r="AOV32" s="107"/>
      <c r="AOW32" s="107"/>
      <c r="AOX32" s="107"/>
      <c r="AOY32" s="107"/>
      <c r="AOZ32" s="107"/>
      <c r="APA32" s="107"/>
      <c r="APB32" s="107"/>
      <c r="APC32" s="107"/>
      <c r="APD32" s="107"/>
      <c r="APE32" s="107"/>
      <c r="APF32" s="107"/>
      <c r="APG32" s="107"/>
      <c r="APH32" s="107"/>
      <c r="API32" s="107"/>
      <c r="APJ32" s="107"/>
      <c r="APK32" s="107"/>
      <c r="APL32" s="107"/>
      <c r="APM32" s="107"/>
      <c r="APN32" s="107"/>
      <c r="APO32" s="107"/>
      <c r="APP32" s="107"/>
      <c r="APQ32" s="107"/>
      <c r="APR32" s="107"/>
      <c r="APS32" s="107"/>
      <c r="APT32" s="107"/>
      <c r="APU32" s="130"/>
      <c r="APV32" s="130"/>
      <c r="APW32" s="130"/>
      <c r="APX32" s="130"/>
      <c r="APY32" s="130"/>
      <c r="APZ32" s="130"/>
      <c r="AQA32" s="130"/>
      <c r="AQB32" s="130"/>
      <c r="AQC32" s="130"/>
      <c r="AQD32" s="130"/>
      <c r="AQE32" s="130"/>
      <c r="AQF32" s="130"/>
      <c r="AQG32" s="130"/>
      <c r="AQH32" s="130"/>
      <c r="AQI32" s="130"/>
      <c r="AQJ32" s="130"/>
      <c r="AQK32" s="130"/>
      <c r="AQL32" s="130"/>
      <c r="AQM32" s="130"/>
      <c r="AQN32" s="130"/>
      <c r="AQO32" s="130"/>
      <c r="AQP32" s="130"/>
      <c r="AQQ32" s="130"/>
      <c r="AQR32" s="130"/>
      <c r="AQS32" s="130"/>
      <c r="AQT32" s="130"/>
      <c r="AQU32" s="130"/>
      <c r="AQV32" s="130"/>
      <c r="AQW32" s="130"/>
      <c r="AQX32" s="130"/>
      <c r="AQY32" s="130"/>
      <c r="AQZ32" s="130"/>
      <c r="ARA32" s="130"/>
      <c r="ARB32" s="130"/>
      <c r="ARC32" s="130"/>
      <c r="ARD32" s="130"/>
      <c r="ARE32" s="130"/>
      <c r="ARF32" s="130"/>
      <c r="ARG32" s="130"/>
      <c r="ARH32" s="130"/>
      <c r="ARI32" s="130"/>
      <c r="ARJ32" s="130"/>
      <c r="ARK32" s="130"/>
      <c r="ARL32" s="130"/>
      <c r="ARM32" s="130"/>
      <c r="ARN32" s="130"/>
      <c r="ARO32" s="130"/>
      <c r="ARP32" s="130"/>
      <c r="ARQ32" s="130"/>
      <c r="ARR32" s="130"/>
      <c r="ARS32" s="130"/>
      <c r="ART32" s="130"/>
      <c r="ARU32" s="130"/>
      <c r="ARV32" s="130"/>
      <c r="ARW32" s="130"/>
      <c r="ARX32" s="130"/>
      <c r="ARY32" s="130"/>
      <c r="ARZ32" s="130"/>
      <c r="ASA32" s="130"/>
      <c r="ASB32" s="130"/>
      <c r="ASC32" s="130"/>
      <c r="ASD32" s="130"/>
      <c r="ASE32" s="130"/>
      <c r="ASF32" s="130"/>
      <c r="ASG32" s="130"/>
      <c r="ASH32" s="131"/>
      <c r="ASI32" s="131"/>
      <c r="ASJ32" s="131"/>
      <c r="ASK32" s="131"/>
      <c r="ASL32" s="131"/>
      <c r="ASM32" s="131"/>
      <c r="ASN32" s="131"/>
      <c r="ASO32" s="131"/>
      <c r="ASP32" s="131"/>
      <c r="ASQ32" s="131"/>
      <c r="ASR32" s="131"/>
      <c r="ASS32" s="131"/>
      <c r="AST32" s="131"/>
      <c r="ASU32" s="131"/>
      <c r="ASV32" s="131"/>
      <c r="ASW32" s="131"/>
      <c r="ASX32" s="131"/>
      <c r="ASY32" s="131"/>
      <c r="ASZ32" s="131"/>
      <c r="ATA32" s="131"/>
      <c r="ATB32" s="131"/>
      <c r="ATC32" s="131"/>
      <c r="ATD32" s="131"/>
      <c r="ATE32" s="131"/>
      <c r="ATF32" s="131"/>
      <c r="ATG32" s="131"/>
      <c r="ATH32" s="131"/>
      <c r="ATI32" s="131"/>
      <c r="ATJ32" s="131"/>
      <c r="ATK32" s="131"/>
      <c r="ATL32" s="131"/>
      <c r="ATM32" s="131"/>
      <c r="ATN32" s="131"/>
      <c r="ATO32" s="131"/>
      <c r="ATP32" s="131"/>
      <c r="ATQ32" s="131"/>
      <c r="ATR32" s="131"/>
      <c r="ATS32" s="131"/>
      <c r="ATT32" s="131"/>
      <c r="ATU32" s="131"/>
      <c r="ATV32" s="131"/>
      <c r="ATW32" s="131"/>
      <c r="ATX32" s="131"/>
      <c r="ATY32" s="131"/>
      <c r="ATZ32" s="131"/>
      <c r="AUA32" s="131"/>
      <c r="AUB32" s="131"/>
      <c r="AUC32" s="131"/>
      <c r="AUD32" s="131"/>
      <c r="AUE32" s="131"/>
      <c r="AUF32" s="131"/>
      <c r="AUG32" s="131"/>
      <c r="AUH32" s="131"/>
      <c r="AUI32" s="131"/>
      <c r="AUJ32" s="131"/>
      <c r="AUK32" s="131"/>
      <c r="AUL32" s="131"/>
      <c r="AUM32" s="131"/>
      <c r="AUN32" s="131"/>
      <c r="AUO32" s="131"/>
      <c r="AUP32" s="131"/>
      <c r="AUQ32" s="131"/>
      <c r="AUR32" s="131"/>
      <c r="AUS32" s="131"/>
      <c r="AUT32" s="131"/>
      <c r="AUU32" s="130"/>
      <c r="AUV32" s="130"/>
      <c r="AUW32" s="130"/>
      <c r="AUX32" s="130"/>
      <c r="AUY32" s="130"/>
      <c r="AUZ32" s="130"/>
      <c r="AVA32" s="130"/>
      <c r="AVB32" s="130"/>
      <c r="AVC32" s="130"/>
      <c r="AVD32" s="130"/>
      <c r="AVE32" s="130"/>
      <c r="AVF32" s="130"/>
      <c r="AVG32" s="130"/>
      <c r="AVH32" s="130"/>
      <c r="AVI32" s="130"/>
      <c r="AVJ32" s="130"/>
      <c r="AVK32" s="130"/>
      <c r="AVL32" s="130"/>
      <c r="AVM32" s="130"/>
      <c r="AVN32" s="130"/>
      <c r="AVO32" s="130"/>
      <c r="AVP32" s="130"/>
      <c r="AVQ32" s="130"/>
      <c r="AVR32" s="130"/>
      <c r="AVS32" s="130"/>
      <c r="AVT32" s="130"/>
      <c r="AVU32" s="130"/>
      <c r="AVV32" s="130"/>
      <c r="AVW32" s="130"/>
      <c r="AVX32" s="130"/>
      <c r="AVY32" s="130"/>
      <c r="AVZ32" s="130"/>
      <c r="AWA32" s="130"/>
      <c r="AWB32" s="130"/>
      <c r="AWC32" s="130"/>
      <c r="AWD32" s="130"/>
      <c r="AWE32" s="130"/>
      <c r="AWF32" s="130"/>
      <c r="AWG32" s="130"/>
      <c r="AWH32" s="130"/>
      <c r="AWI32" s="130"/>
      <c r="AWJ32" s="130"/>
      <c r="AWK32" s="130"/>
      <c r="AWL32" s="130"/>
      <c r="AWM32" s="130"/>
      <c r="AWN32" s="130"/>
      <c r="AWO32" s="130"/>
      <c r="AWP32" s="130"/>
      <c r="AWQ32" s="130"/>
      <c r="AWR32" s="130"/>
      <c r="AWS32" s="130"/>
      <c r="AWT32" s="130"/>
      <c r="AWU32" s="130"/>
      <c r="AWV32" s="130"/>
      <c r="AWW32" s="130"/>
      <c r="AWX32" s="130"/>
      <c r="AWY32" s="130"/>
      <c r="AWZ32" s="130"/>
      <c r="AXA32" s="130"/>
      <c r="AXB32" s="130"/>
      <c r="AXC32" s="130"/>
      <c r="AXD32" s="130"/>
      <c r="AXE32" s="130"/>
      <c r="AXF32" s="130"/>
      <c r="AXG32" s="130"/>
      <c r="AXH32" s="130"/>
      <c r="AXI32" s="130"/>
      <c r="AXJ32" s="130"/>
      <c r="AXK32" s="64"/>
      <c r="AXL32" s="64"/>
      <c r="AXM32" s="64"/>
      <c r="AXN32" s="64"/>
      <c r="AXO32" s="64"/>
      <c r="AXP32" s="64"/>
      <c r="AXQ32" s="64"/>
      <c r="AXR32" s="64"/>
      <c r="AXS32" s="64"/>
      <c r="AXT32" s="64"/>
      <c r="AXU32" s="64"/>
      <c r="AXV32" s="64"/>
      <c r="AXW32" s="64"/>
      <c r="AXX32" s="64"/>
      <c r="AXY32" s="64"/>
      <c r="AXZ32" s="64"/>
      <c r="AYA32" s="64"/>
      <c r="AYB32" s="64"/>
      <c r="AYC32" s="64"/>
      <c r="AYD32" s="64"/>
      <c r="AYE32" s="64"/>
      <c r="AYF32" s="64"/>
      <c r="AYG32" s="64"/>
      <c r="AYH32" s="64"/>
      <c r="AYI32" s="64"/>
      <c r="AYJ32" s="64"/>
      <c r="AYK32" s="64"/>
      <c r="AYL32" s="64"/>
      <c r="AYM32" s="64"/>
      <c r="AYN32" s="64"/>
      <c r="AYO32" s="64"/>
      <c r="AYP32" s="64"/>
      <c r="AYQ32" s="64"/>
      <c r="AYR32" s="64"/>
      <c r="AYS32" s="64"/>
      <c r="AYT32" s="64"/>
      <c r="AYU32" s="64"/>
      <c r="AYV32" s="64"/>
      <c r="AYW32" s="64"/>
      <c r="AYX32" s="64"/>
      <c r="AYY32" s="64"/>
      <c r="AYZ32" s="64"/>
      <c r="AZA32" s="64"/>
      <c r="AZB32" s="64"/>
      <c r="AZC32" s="64"/>
      <c r="AZD32" s="64"/>
      <c r="AZE32" s="64"/>
      <c r="AZF32" s="64"/>
      <c r="AZG32" s="64"/>
      <c r="AZH32" s="64"/>
      <c r="AZI32" s="64"/>
      <c r="AZJ32" s="64"/>
      <c r="AZK32" s="64"/>
      <c r="AZL32" s="64"/>
      <c r="AZM32" s="64"/>
      <c r="AZN32" s="64"/>
      <c r="AZO32" s="64"/>
      <c r="AZP32" s="64"/>
      <c r="AZQ32" s="64"/>
      <c r="AZR32" s="64"/>
      <c r="AZS32" s="64"/>
      <c r="AZT32" s="64"/>
      <c r="AZU32" s="64"/>
      <c r="AZV32" s="64"/>
      <c r="AZW32" s="64"/>
      <c r="AZX32" s="130"/>
      <c r="AZY32" s="130"/>
      <c r="AZZ32" s="130"/>
      <c r="BAA32" s="130"/>
      <c r="BAB32" s="130"/>
      <c r="BAC32" s="130"/>
      <c r="BAD32" s="130"/>
      <c r="BAE32" s="130"/>
      <c r="BAF32" s="130"/>
      <c r="BAG32" s="130"/>
      <c r="BAH32" s="130"/>
      <c r="BAI32" s="130"/>
      <c r="BAJ32" s="130"/>
      <c r="BAK32" s="130"/>
      <c r="BAL32" s="130"/>
      <c r="BAM32" s="130"/>
      <c r="BAN32" s="130"/>
      <c r="BAO32" s="130"/>
      <c r="BAP32" s="130"/>
      <c r="BAQ32" s="130"/>
      <c r="BAR32" s="130"/>
      <c r="BAS32" s="130"/>
      <c r="BAT32" s="130"/>
      <c r="BAU32" s="130"/>
      <c r="BAV32" s="130"/>
      <c r="BAW32" s="130"/>
      <c r="BAX32" s="130"/>
      <c r="BAY32" s="130"/>
      <c r="BAZ32" s="130"/>
      <c r="BBA32" s="130"/>
      <c r="BBB32" s="130"/>
      <c r="BBC32" s="130"/>
      <c r="BBD32" s="130"/>
      <c r="BBE32" s="130"/>
      <c r="BBF32" s="130"/>
      <c r="BBG32" s="130"/>
      <c r="BBH32" s="130"/>
      <c r="BBI32" s="130"/>
      <c r="BBJ32" s="130"/>
      <c r="BBK32" s="130"/>
      <c r="BBL32" s="130"/>
      <c r="BBM32" s="130"/>
      <c r="BBN32" s="130"/>
      <c r="BBO32" s="130"/>
      <c r="BBP32" s="130"/>
      <c r="BBQ32" s="130"/>
      <c r="BBR32" s="130"/>
      <c r="BBS32" s="130"/>
      <c r="BBT32" s="130"/>
      <c r="BBU32" s="130"/>
      <c r="BBV32" s="130"/>
      <c r="BBW32" s="130"/>
      <c r="BBX32" s="130"/>
      <c r="BBY32" s="130"/>
      <c r="BBZ32" s="130"/>
      <c r="BCA32" s="130"/>
      <c r="BCB32" s="130"/>
      <c r="BCC32" s="130"/>
      <c r="BCD32" s="130"/>
      <c r="BCE32" s="130"/>
      <c r="BCF32" s="130"/>
      <c r="BCG32" s="130"/>
      <c r="BCH32" s="130"/>
      <c r="BCI32" s="130"/>
      <c r="BCJ32" s="130"/>
      <c r="BCK32" s="130"/>
      <c r="BCL32" s="130"/>
      <c r="BCM32" s="130"/>
      <c r="BCN32" s="130"/>
      <c r="BCO32" s="130"/>
      <c r="BCP32" s="130"/>
      <c r="BCQ32" s="130"/>
      <c r="BCR32" s="130"/>
      <c r="BCS32" s="130"/>
      <c r="BCT32" s="130"/>
      <c r="BCU32" s="130"/>
      <c r="BCV32" s="130"/>
      <c r="BCW32" s="130"/>
      <c r="BCX32" s="130"/>
      <c r="BCY32" s="130"/>
      <c r="BCZ32" s="130"/>
      <c r="BDA32" s="130"/>
      <c r="BDB32" s="130"/>
      <c r="BDC32" s="130"/>
      <c r="BDD32" s="130"/>
      <c r="BDE32" s="130"/>
      <c r="BDF32" s="130"/>
      <c r="BDG32" s="130"/>
      <c r="BDH32" s="130"/>
      <c r="BDI32" s="130"/>
      <c r="BDJ32" s="130"/>
      <c r="BDK32" s="130"/>
      <c r="BDL32" s="130"/>
      <c r="BDM32" s="130"/>
      <c r="BDN32" s="130"/>
      <c r="BDO32" s="130"/>
      <c r="BDP32" s="130"/>
      <c r="BDQ32" s="130"/>
      <c r="BDR32" s="130"/>
      <c r="BDS32" s="130"/>
      <c r="BDT32" s="130"/>
      <c r="BDU32" s="130"/>
      <c r="BDV32" s="130"/>
      <c r="BDW32" s="130"/>
      <c r="BDX32" s="130"/>
      <c r="BDY32" s="130"/>
      <c r="BDZ32" s="130"/>
      <c r="BEA32" s="130"/>
      <c r="BEB32" s="130"/>
      <c r="BEC32" s="130"/>
      <c r="BED32" s="130"/>
      <c r="BEE32" s="130"/>
      <c r="BEF32" s="130"/>
      <c r="BEG32" s="130"/>
      <c r="BEH32" s="130"/>
      <c r="BEI32" s="130"/>
      <c r="BEJ32" s="130"/>
      <c r="BEK32" s="130"/>
      <c r="BEL32" s="130"/>
      <c r="BEM32" s="130"/>
      <c r="BEN32" s="130"/>
      <c r="BEO32" s="130"/>
      <c r="BEP32" s="130"/>
      <c r="BEQ32" s="130"/>
      <c r="BER32" s="130"/>
      <c r="BES32" s="130"/>
      <c r="BET32" s="130"/>
      <c r="BEU32" s="130"/>
      <c r="BEV32" s="130"/>
      <c r="BEW32" s="130"/>
      <c r="BEX32" s="129"/>
      <c r="BEY32" s="129"/>
      <c r="BEZ32" s="129"/>
      <c r="BFA32" s="129"/>
      <c r="BFB32" s="129"/>
      <c r="BFC32" s="129"/>
      <c r="BFD32" s="129"/>
      <c r="BFE32" s="129"/>
      <c r="BFF32" s="129"/>
      <c r="BFG32" s="129"/>
      <c r="BFH32" s="129"/>
      <c r="BFI32" s="129"/>
      <c r="BFJ32" s="129"/>
      <c r="BFK32" s="129"/>
      <c r="BFL32" s="129"/>
      <c r="BFM32" s="129"/>
      <c r="BFN32" s="129"/>
      <c r="BFO32" s="129"/>
      <c r="BFP32" s="129"/>
      <c r="BFQ32" s="129"/>
      <c r="BFR32" s="129"/>
      <c r="BFS32" s="129"/>
      <c r="BFT32" s="129"/>
      <c r="BFU32" s="129"/>
      <c r="BFV32" s="129"/>
      <c r="BFW32" s="129"/>
      <c r="BFX32" s="129"/>
      <c r="BFY32" s="129"/>
      <c r="BFZ32" s="129"/>
      <c r="BGA32" s="129"/>
      <c r="BGB32" s="129"/>
      <c r="BGC32" s="129"/>
      <c r="BGD32" s="129"/>
      <c r="BGE32" s="129"/>
      <c r="BGF32" s="129"/>
      <c r="BGG32" s="129"/>
      <c r="BGH32" s="129"/>
      <c r="BGI32" s="129"/>
      <c r="BGJ32" s="129"/>
      <c r="BGK32" s="129"/>
      <c r="BGL32" s="129"/>
      <c r="BGM32" s="129"/>
      <c r="BGN32" s="129"/>
      <c r="BGO32" s="129"/>
      <c r="BGP32" s="129"/>
      <c r="BGQ32" s="129"/>
      <c r="BGR32" s="129"/>
      <c r="BGS32" s="129"/>
      <c r="BGT32" s="129"/>
      <c r="BGU32" s="129"/>
      <c r="BGV32" s="129"/>
      <c r="BGW32" s="129"/>
      <c r="BGX32" s="129"/>
      <c r="BGY32" s="129"/>
      <c r="BGZ32" s="129"/>
      <c r="BHA32" s="129"/>
      <c r="BHB32" s="129"/>
      <c r="BHC32" s="129"/>
      <c r="BHD32" s="129"/>
      <c r="BHE32" s="129"/>
      <c r="BHF32" s="129"/>
      <c r="BHG32" s="129"/>
      <c r="BHH32" s="129"/>
      <c r="BHI32" s="129"/>
      <c r="BHJ32" s="129"/>
      <c r="BHK32" s="129"/>
      <c r="BHL32" s="129"/>
      <c r="BHM32" s="129"/>
      <c r="BHN32" s="64"/>
      <c r="BHO32" s="64"/>
      <c r="BHP32" s="64"/>
      <c r="BHQ32" s="64"/>
      <c r="BHR32" s="64"/>
      <c r="BHS32" s="64"/>
      <c r="BHT32" s="64"/>
      <c r="BHU32" s="64"/>
      <c r="BHV32" s="64"/>
      <c r="BHW32" s="64"/>
      <c r="BHX32" s="64"/>
      <c r="BHY32" s="64"/>
      <c r="BHZ32" s="64"/>
      <c r="BIA32" s="64"/>
      <c r="BIB32" s="64"/>
      <c r="BIC32" s="64"/>
      <c r="BID32" s="64"/>
      <c r="BIE32" s="64"/>
      <c r="BIF32" s="64"/>
      <c r="BIG32" s="64"/>
      <c r="BIH32" s="64"/>
      <c r="BII32" s="64"/>
      <c r="BIJ32" s="64"/>
      <c r="BIK32" s="64"/>
      <c r="BIL32" s="64"/>
      <c r="BIM32" s="64"/>
      <c r="BIN32" s="64"/>
      <c r="BIO32" s="64"/>
      <c r="BIP32" s="64"/>
      <c r="BIQ32" s="64"/>
      <c r="BIR32" s="64"/>
      <c r="BIS32" s="64"/>
      <c r="BIT32" s="64"/>
      <c r="BIU32" s="64"/>
      <c r="BIV32" s="64"/>
      <c r="BIW32" s="64"/>
      <c r="BIX32" s="64"/>
      <c r="BIY32" s="64"/>
      <c r="BIZ32" s="64"/>
      <c r="BJA32" s="64"/>
      <c r="BJB32" s="64"/>
      <c r="BJC32" s="64"/>
      <c r="BJD32" s="64"/>
      <c r="BJE32" s="64"/>
      <c r="BJF32" s="64"/>
      <c r="BJG32" s="64"/>
      <c r="BJH32" s="64"/>
      <c r="BJI32" s="64"/>
      <c r="BJJ32" s="64"/>
      <c r="BJK32" s="64"/>
      <c r="BJL32" s="64"/>
      <c r="BJM32" s="64"/>
      <c r="BJN32" s="64"/>
      <c r="BJO32" s="64"/>
      <c r="BJP32" s="64"/>
      <c r="BJQ32" s="64"/>
      <c r="BJR32" s="64"/>
      <c r="BJS32" s="64"/>
      <c r="BJT32" s="64"/>
      <c r="BJU32" s="64"/>
      <c r="BJV32" s="64"/>
      <c r="BJW32" s="64"/>
      <c r="BJX32" s="64"/>
      <c r="BJY32" s="64"/>
      <c r="BJZ32" s="64"/>
      <c r="BKA32" s="64"/>
      <c r="BKB32" s="64"/>
      <c r="BKC32" s="64"/>
      <c r="BKD32" s="106"/>
      <c r="BKE32" s="106"/>
      <c r="BKF32" s="106"/>
      <c r="BKG32" s="106"/>
      <c r="BKH32" s="106"/>
      <c r="BKI32" s="106"/>
      <c r="BKJ32" s="106"/>
      <c r="BKK32" s="106"/>
      <c r="BKL32" s="106"/>
      <c r="BKM32" s="106"/>
      <c r="BKN32" s="106"/>
      <c r="BKO32" s="106"/>
      <c r="BKP32" s="106"/>
      <c r="BKQ32" s="106"/>
      <c r="BKR32" s="106"/>
      <c r="BKS32" s="106"/>
      <c r="BKT32" s="106"/>
      <c r="BKU32" s="106"/>
      <c r="BKV32" s="106"/>
      <c r="BKW32" s="106"/>
      <c r="BKX32" s="106"/>
      <c r="BKY32" s="106"/>
      <c r="BKZ32" s="106"/>
      <c r="BLA32" s="106"/>
      <c r="BLB32" s="106"/>
      <c r="BLC32" s="106"/>
      <c r="BLD32" s="106"/>
      <c r="BLE32" s="106"/>
      <c r="BLF32" s="106"/>
      <c r="BLG32" s="106"/>
      <c r="BLH32" s="106"/>
      <c r="BLI32" s="106"/>
      <c r="BLJ32" s="106"/>
      <c r="BLK32" s="106"/>
      <c r="BLL32" s="106"/>
      <c r="BLM32" s="106"/>
      <c r="BLN32" s="106"/>
      <c r="BLO32" s="106"/>
      <c r="BLP32" s="106"/>
      <c r="BLQ32" s="106"/>
      <c r="BLR32" s="106"/>
      <c r="BLS32" s="106"/>
      <c r="BLT32" s="106"/>
      <c r="BLU32" s="106"/>
      <c r="BLV32" s="106"/>
      <c r="BLW32" s="106"/>
      <c r="BLX32" s="106"/>
      <c r="BLY32" s="106"/>
      <c r="BLZ32" s="106"/>
      <c r="BMA32" s="106"/>
      <c r="BMB32" s="106"/>
      <c r="BMC32" s="106"/>
      <c r="BMD32" s="106"/>
      <c r="BME32" s="106"/>
      <c r="BMF32" s="106"/>
      <c r="BMG32" s="106"/>
      <c r="BMH32" s="106"/>
      <c r="BMI32" s="106"/>
      <c r="BMJ32" s="106"/>
      <c r="BMK32" s="106"/>
      <c r="BML32" s="106"/>
      <c r="BMM32" s="106"/>
      <c r="BMN32" s="106"/>
      <c r="BMO32" s="106"/>
      <c r="BMP32" s="106"/>
      <c r="BMQ32" s="106"/>
      <c r="BMR32" s="106"/>
      <c r="BMS32" s="106"/>
      <c r="BMT32" s="259"/>
      <c r="BMU32" s="259"/>
      <c r="BMV32" s="259"/>
      <c r="BMW32" s="259"/>
      <c r="BMX32" s="259"/>
      <c r="BMY32" s="259"/>
      <c r="BMZ32" s="259"/>
      <c r="BNA32" s="259"/>
      <c r="BNB32" s="259"/>
      <c r="BNC32" s="259"/>
      <c r="BND32" s="259"/>
      <c r="BNE32" s="259"/>
      <c r="BNF32" s="259"/>
      <c r="BNG32" s="259"/>
      <c r="BNH32" s="259"/>
      <c r="BNI32" s="259"/>
      <c r="BNJ32" s="259"/>
      <c r="BNK32" s="259"/>
      <c r="BNL32" s="259"/>
      <c r="BNM32" s="259"/>
      <c r="BNN32" s="259"/>
      <c r="BNO32" s="259"/>
      <c r="BNP32" s="259"/>
      <c r="BNQ32" s="259"/>
      <c r="BNR32" s="259"/>
      <c r="BNS32" s="259"/>
      <c r="BNT32" s="259"/>
      <c r="BNU32" s="259"/>
      <c r="BNV32" s="259"/>
      <c r="BNW32" s="259"/>
      <c r="BNX32" s="259"/>
      <c r="BNY32" s="259"/>
      <c r="BNZ32" s="259"/>
      <c r="BOA32" s="259"/>
      <c r="BOB32" s="259"/>
      <c r="BOC32" s="259"/>
      <c r="BOD32" s="259"/>
      <c r="BOE32" s="259"/>
      <c r="BOF32" s="259"/>
      <c r="BOG32" s="259"/>
      <c r="BOH32" s="259"/>
      <c r="BOI32" s="259"/>
      <c r="BOJ32" s="259"/>
      <c r="BOK32" s="259"/>
      <c r="BOL32" s="259"/>
      <c r="BOM32" s="259"/>
      <c r="BON32" s="259"/>
      <c r="BOO32" s="259"/>
      <c r="BOP32" s="259"/>
      <c r="BOQ32" s="259"/>
      <c r="BOR32" s="259"/>
      <c r="BOS32" s="259"/>
      <c r="BOT32" s="259"/>
      <c r="BOU32" s="259"/>
      <c r="BOV32" s="259"/>
      <c r="BOW32" s="259"/>
      <c r="BOX32" s="259"/>
      <c r="BOY32" s="259"/>
      <c r="BOZ32" s="259"/>
      <c r="BPA32" s="259"/>
      <c r="BPB32" s="259"/>
      <c r="BPC32" s="259"/>
      <c r="BPD32" s="259"/>
      <c r="BPE32" s="259"/>
      <c r="BPF32" s="259"/>
      <c r="BPG32" s="259"/>
      <c r="BPH32" s="259"/>
      <c r="BPI32" s="259"/>
      <c r="BPJ32" s="129"/>
      <c r="BPK32" s="129"/>
      <c r="BPL32" s="129"/>
      <c r="BPM32" s="129"/>
      <c r="BPN32" s="129"/>
      <c r="BPO32" s="129"/>
      <c r="BPP32" s="129"/>
      <c r="BPQ32" s="129"/>
      <c r="BPR32" s="129"/>
      <c r="BPS32" s="129"/>
      <c r="BPT32" s="129"/>
      <c r="BPU32" s="129"/>
      <c r="BPV32" s="129"/>
      <c r="BPW32" s="129"/>
      <c r="BPX32" s="129"/>
      <c r="BPY32" s="129"/>
      <c r="BPZ32" s="129"/>
      <c r="BQA32" s="129"/>
      <c r="BQB32" s="129"/>
      <c r="BQC32" s="129"/>
      <c r="BQD32" s="129"/>
      <c r="BQE32" s="129"/>
      <c r="BQF32" s="129"/>
      <c r="BQG32" s="129"/>
      <c r="BQH32" s="129"/>
      <c r="BQI32" s="129"/>
      <c r="BQJ32" s="129"/>
      <c r="BQK32" s="129"/>
      <c r="BQL32" s="129"/>
      <c r="BQM32" s="129"/>
      <c r="BQN32" s="129"/>
      <c r="BQO32" s="129"/>
      <c r="BQP32" s="129"/>
      <c r="BQQ32" s="129"/>
      <c r="BQR32" s="129"/>
      <c r="BQS32" s="129"/>
      <c r="BQT32" s="129"/>
      <c r="BQU32" s="129"/>
      <c r="BQV32" s="129"/>
      <c r="BQW32" s="129"/>
      <c r="BQX32" s="129"/>
      <c r="BQY32" s="129"/>
      <c r="BQZ32" s="129"/>
      <c r="BRA32" s="129"/>
      <c r="BRB32" s="129"/>
      <c r="BRC32" s="129"/>
      <c r="BRD32" s="129"/>
      <c r="BRE32" s="129"/>
      <c r="BRF32" s="129"/>
      <c r="BRG32" s="129"/>
      <c r="BRH32" s="129"/>
      <c r="BRI32" s="129"/>
      <c r="BRJ32" s="129"/>
      <c r="BRK32" s="129"/>
      <c r="BRL32" s="129"/>
      <c r="BRM32" s="129"/>
      <c r="BRN32" s="129"/>
      <c r="BRO32" s="129"/>
      <c r="BRP32" s="129"/>
      <c r="BRQ32" s="129"/>
      <c r="BRR32" s="129"/>
      <c r="BRS32" s="129"/>
      <c r="BRT32" s="129"/>
      <c r="BRU32" s="129"/>
      <c r="BRV32" s="129"/>
      <c r="BRW32" s="129"/>
      <c r="BRX32" s="129"/>
      <c r="BRY32" s="129"/>
      <c r="BRZ32" s="129"/>
      <c r="BSA32" s="129"/>
      <c r="BSB32" s="129"/>
      <c r="BSC32" s="129"/>
      <c r="BSD32" s="129"/>
      <c r="BSE32" s="129"/>
      <c r="BSF32" s="129"/>
      <c r="BSG32" s="129"/>
      <c r="BSH32" s="129"/>
      <c r="BSI32" s="129"/>
      <c r="BSJ32" s="129"/>
      <c r="BSK32" s="129"/>
      <c r="BSL32" s="129"/>
      <c r="BSM32" s="129"/>
      <c r="BSN32" s="129"/>
      <c r="BSO32" s="129"/>
      <c r="BSP32" s="129"/>
      <c r="BSQ32" s="129"/>
      <c r="BSR32" s="129"/>
      <c r="BSS32" s="129"/>
      <c r="BST32" s="129"/>
      <c r="BSU32" s="129"/>
      <c r="BSV32" s="129"/>
      <c r="BSW32" s="129"/>
      <c r="BSX32" s="129"/>
      <c r="BSY32" s="129"/>
      <c r="BSZ32" s="129"/>
      <c r="BTA32" s="129"/>
      <c r="BTB32" s="129"/>
      <c r="BTC32" s="129"/>
      <c r="BTD32" s="129"/>
      <c r="BTE32" s="129"/>
      <c r="BTF32" s="129"/>
      <c r="BTG32" s="129"/>
      <c r="BTH32" s="129"/>
      <c r="BTI32" s="129"/>
      <c r="BTJ32" s="129"/>
      <c r="BTK32" s="129"/>
      <c r="BTL32" s="129"/>
      <c r="BTM32" s="129"/>
      <c r="BTN32" s="129"/>
      <c r="BTO32" s="129"/>
      <c r="BTP32" s="129"/>
      <c r="BTQ32" s="129"/>
      <c r="BTR32" s="129"/>
      <c r="BTS32" s="129"/>
      <c r="BTT32" s="129"/>
      <c r="BTU32" s="129"/>
      <c r="BTV32" s="129"/>
      <c r="BTW32" s="129"/>
      <c r="BTX32" s="129"/>
      <c r="BTY32" s="129"/>
      <c r="BTZ32" s="129"/>
      <c r="BUA32" s="129"/>
      <c r="BUB32" s="129"/>
      <c r="BUC32" s="129"/>
      <c r="BUD32" s="129"/>
      <c r="BUE32" s="129"/>
      <c r="BUF32" s="129"/>
      <c r="BUG32" s="129"/>
      <c r="BUH32" s="129"/>
      <c r="BUI32" s="129"/>
      <c r="BUJ32" s="129"/>
      <c r="BUK32" s="129"/>
      <c r="BUL32" s="129"/>
      <c r="BUM32" s="129"/>
      <c r="BUN32" s="129"/>
      <c r="BUO32" s="129"/>
      <c r="BUP32" s="129"/>
      <c r="BUQ32" s="129"/>
      <c r="BUR32" s="129"/>
      <c r="BUS32" s="129"/>
      <c r="BUT32" s="129"/>
      <c r="BUU32" s="129"/>
      <c r="BUV32" s="129"/>
      <c r="BUW32" s="129"/>
      <c r="BUX32" s="129"/>
      <c r="BUY32" s="129"/>
      <c r="BUZ32" s="129"/>
      <c r="BVA32" s="129"/>
      <c r="BVB32" s="129"/>
      <c r="BVC32" s="129"/>
      <c r="BVD32" s="129"/>
      <c r="BVE32" s="129"/>
      <c r="BVF32" s="129"/>
      <c r="BVG32" s="129"/>
      <c r="BVH32" s="129"/>
      <c r="BVI32" s="129"/>
      <c r="BVJ32" s="129"/>
      <c r="BVK32" s="129"/>
      <c r="BVL32" s="129"/>
      <c r="BVM32" s="129"/>
      <c r="BVN32" s="129"/>
      <c r="BVO32" s="129"/>
      <c r="BVP32" s="129"/>
      <c r="BVQ32" s="129"/>
      <c r="BVR32" s="129"/>
      <c r="BVS32" s="129"/>
      <c r="BVT32" s="129"/>
      <c r="BVU32" s="129"/>
      <c r="BVV32" s="129"/>
      <c r="BVW32" s="129"/>
      <c r="BVX32" s="129"/>
      <c r="BVY32" s="129"/>
      <c r="BVZ32" s="129"/>
      <c r="BWA32" s="129"/>
      <c r="BWB32" s="129"/>
      <c r="BWC32" s="129"/>
      <c r="BWD32" s="129"/>
      <c r="BWE32" s="129"/>
      <c r="BWF32" s="129"/>
      <c r="BWG32" s="129"/>
      <c r="BWH32" s="129"/>
      <c r="BWI32" s="129"/>
      <c r="BWJ32" s="129"/>
      <c r="BWK32" s="129"/>
      <c r="BWL32" s="129"/>
      <c r="BWM32" s="129"/>
      <c r="BWN32" s="129"/>
      <c r="BWO32" s="129"/>
      <c r="BWP32" s="129"/>
      <c r="BWQ32" s="129"/>
      <c r="BWR32" s="129"/>
      <c r="BWS32" s="129"/>
      <c r="BWT32" s="129"/>
      <c r="BWU32" s="129"/>
      <c r="BWV32" s="129"/>
      <c r="BWW32" s="129"/>
      <c r="BWX32" s="129"/>
      <c r="BWY32" s="129"/>
      <c r="BWZ32" s="129"/>
      <c r="BXA32" s="129"/>
      <c r="BXB32" s="129"/>
      <c r="BXC32" s="256"/>
      <c r="BXD32" s="256"/>
      <c r="BXE32" s="256"/>
      <c r="BXF32" s="256"/>
      <c r="BXG32" s="256"/>
      <c r="BXH32" s="256"/>
      <c r="BXI32" s="256"/>
      <c r="BXJ32" s="256"/>
      <c r="BXK32" s="256"/>
      <c r="BXL32" s="256"/>
      <c r="BXM32" s="256"/>
      <c r="BXN32" s="256"/>
      <c r="BXO32" s="256"/>
      <c r="BXP32" s="256"/>
      <c r="BXQ32" s="256"/>
      <c r="BXR32" s="256"/>
      <c r="BXS32" s="256"/>
      <c r="BXT32" s="256"/>
      <c r="BXU32" s="256"/>
      <c r="BXV32" s="256"/>
      <c r="BXW32" s="256"/>
      <c r="BXX32" s="256"/>
      <c r="BXY32" s="256"/>
      <c r="BXZ32" s="256"/>
      <c r="BYA32" s="256"/>
      <c r="BYB32" s="256"/>
      <c r="BYC32" s="256"/>
      <c r="BYD32" s="256"/>
      <c r="BYE32" s="256"/>
      <c r="BYF32" s="256"/>
      <c r="BYG32" s="256"/>
      <c r="BYH32" s="256"/>
      <c r="BYI32" s="256"/>
      <c r="BYJ32" s="256"/>
      <c r="BYK32" s="256"/>
      <c r="BYL32" s="256"/>
      <c r="BYM32" s="256"/>
      <c r="BYN32" s="256"/>
      <c r="BYO32" s="256"/>
      <c r="BYP32" s="256"/>
      <c r="BYQ32" s="256"/>
      <c r="BYR32" s="256"/>
      <c r="BYS32" s="256"/>
      <c r="BYT32" s="256"/>
      <c r="BYU32" s="256"/>
      <c r="BYV32" s="256"/>
      <c r="BYW32" s="256"/>
      <c r="BYX32" s="256"/>
      <c r="BYY32" s="256"/>
      <c r="BYZ32" s="256"/>
      <c r="BZA32" s="256"/>
      <c r="BZB32" s="256"/>
      <c r="BZC32" s="256"/>
      <c r="BZD32" s="256"/>
      <c r="BZE32" s="256"/>
      <c r="BZF32" s="256"/>
      <c r="BZG32" s="256"/>
      <c r="BZH32" s="256"/>
      <c r="BZI32" s="256"/>
      <c r="BZJ32" s="256"/>
      <c r="BZK32" s="256"/>
      <c r="BZL32" s="256"/>
      <c r="BZM32" s="256"/>
      <c r="BZN32" s="256"/>
      <c r="BZO32" s="256"/>
      <c r="BZP32" s="129"/>
      <c r="BZQ32" s="129"/>
      <c r="BZR32" s="129"/>
      <c r="BZS32" s="129"/>
      <c r="BZT32" s="129"/>
      <c r="BZU32" s="129"/>
      <c r="BZV32" s="129"/>
      <c r="BZW32" s="129"/>
      <c r="BZX32" s="129"/>
      <c r="BZY32" s="129"/>
      <c r="BZZ32" s="129"/>
      <c r="CAA32" s="129"/>
      <c r="CAB32" s="129"/>
      <c r="CAC32" s="129"/>
      <c r="CAD32" s="129"/>
      <c r="CAE32" s="129"/>
      <c r="CAF32" s="129"/>
      <c r="CAG32" s="129"/>
      <c r="CAH32" s="129"/>
      <c r="CAI32" s="129"/>
      <c r="CAJ32" s="129"/>
      <c r="CAK32" s="129"/>
      <c r="CAL32" s="129"/>
      <c r="CAM32" s="129"/>
      <c r="CAN32" s="129"/>
      <c r="CAO32" s="129"/>
      <c r="CAP32" s="129"/>
      <c r="CAQ32" s="129"/>
      <c r="CAR32" s="129"/>
      <c r="CAS32" s="129"/>
      <c r="CAT32" s="129"/>
      <c r="CAU32" s="129"/>
      <c r="CAV32" s="129"/>
      <c r="CAW32" s="129"/>
      <c r="CAX32" s="129"/>
      <c r="CAY32" s="129"/>
      <c r="CAZ32" s="129"/>
      <c r="CBA32" s="129"/>
      <c r="CBB32" s="129"/>
      <c r="CBC32" s="129"/>
      <c r="CBD32" s="129"/>
      <c r="CBE32" s="129"/>
      <c r="CBF32" s="129"/>
      <c r="CBG32" s="129"/>
      <c r="CBH32" s="129"/>
      <c r="CBI32" s="129"/>
      <c r="CBJ32" s="129"/>
      <c r="CBK32" s="129"/>
      <c r="CBL32" s="129"/>
      <c r="CBM32" s="129"/>
      <c r="CBN32" s="129"/>
      <c r="CBO32" s="129"/>
      <c r="CBP32" s="129"/>
      <c r="CBQ32" s="129"/>
      <c r="CBR32" s="129"/>
      <c r="CBS32" s="129"/>
      <c r="CBT32" s="129"/>
      <c r="CBU32" s="129"/>
      <c r="CBV32" s="129"/>
      <c r="CBW32" s="129"/>
      <c r="CBX32" s="129"/>
      <c r="CBY32" s="129"/>
      <c r="CBZ32" s="129"/>
      <c r="CCA32" s="129"/>
      <c r="CCB32" s="129"/>
      <c r="CCC32" s="129"/>
      <c r="CCD32" s="129"/>
      <c r="CCE32" s="129"/>
      <c r="CCF32" s="129"/>
      <c r="CCG32" s="129"/>
      <c r="CCH32" s="129"/>
      <c r="CCI32" s="129"/>
      <c r="CCJ32" s="129"/>
      <c r="CCK32" s="129"/>
      <c r="CCL32" s="129"/>
      <c r="CCM32" s="129"/>
      <c r="CCN32" s="129"/>
      <c r="CCO32" s="129"/>
      <c r="CCP32" s="129"/>
      <c r="CCQ32" s="129"/>
      <c r="CCR32" s="129"/>
      <c r="CCS32" s="129"/>
      <c r="CCT32" s="129"/>
      <c r="CCU32" s="129"/>
      <c r="CCV32" s="129"/>
      <c r="CCW32" s="129"/>
      <c r="CCX32" s="129"/>
      <c r="CCY32" s="129"/>
      <c r="CCZ32" s="129"/>
      <c r="CDA32" s="129"/>
      <c r="CDB32" s="129"/>
      <c r="CDC32" s="129"/>
      <c r="CDD32" s="129"/>
      <c r="CDE32" s="129"/>
      <c r="CDF32" s="129"/>
      <c r="CDG32" s="129"/>
      <c r="CDH32" s="129"/>
      <c r="CDI32" s="129"/>
      <c r="CDJ32" s="129"/>
      <c r="CDK32" s="129"/>
      <c r="CDL32" s="129"/>
      <c r="CDM32" s="129"/>
      <c r="CDN32" s="129"/>
      <c r="CDO32" s="129"/>
      <c r="CDP32" s="129"/>
      <c r="CDQ32" s="129"/>
      <c r="CDR32" s="129"/>
      <c r="CDS32" s="129"/>
      <c r="CDT32" s="129"/>
      <c r="CDU32" s="129"/>
      <c r="CDV32" s="129"/>
      <c r="CDW32" s="129"/>
      <c r="CDX32" s="129"/>
      <c r="CDY32" s="129"/>
      <c r="CDZ32" s="129"/>
      <c r="CEA32" s="129"/>
      <c r="CEB32" s="129"/>
      <c r="CEC32" s="129"/>
      <c r="CED32" s="129"/>
      <c r="CEE32" s="129"/>
      <c r="CEF32" s="129"/>
      <c r="CEG32" s="129"/>
      <c r="CEH32" s="129"/>
      <c r="CEI32" s="129"/>
      <c r="CEJ32" s="129"/>
      <c r="CEK32" s="129"/>
      <c r="CEL32" s="129"/>
      <c r="CEM32" s="129"/>
      <c r="CEN32" s="129"/>
      <c r="CEO32" s="129"/>
      <c r="CEP32" s="130"/>
      <c r="CEQ32" s="130"/>
      <c r="CER32" s="130"/>
      <c r="CES32" s="130"/>
      <c r="CET32" s="130"/>
      <c r="CEU32" s="130"/>
      <c r="CEV32" s="130"/>
      <c r="CEW32" s="130"/>
      <c r="CEX32" s="130"/>
      <c r="CEY32" s="130"/>
      <c r="CEZ32" s="130"/>
      <c r="CFA32" s="130"/>
      <c r="CFB32" s="130"/>
      <c r="CFC32" s="130"/>
      <c r="CFD32" s="130"/>
      <c r="CFE32" s="130"/>
      <c r="CFF32" s="130"/>
      <c r="CFG32" s="130"/>
      <c r="CFH32" s="130"/>
      <c r="CFI32" s="130"/>
      <c r="CFJ32" s="130"/>
      <c r="CFK32" s="130"/>
      <c r="CFL32" s="130"/>
      <c r="CFM32" s="130"/>
      <c r="CFN32" s="130"/>
      <c r="CFO32" s="130"/>
      <c r="CFP32" s="130"/>
      <c r="CFQ32" s="130"/>
      <c r="CFR32" s="130"/>
      <c r="CFS32" s="130"/>
      <c r="CFT32" s="130"/>
      <c r="CFU32" s="130"/>
      <c r="CFV32" s="130"/>
      <c r="CFW32" s="130"/>
      <c r="CFX32" s="130"/>
      <c r="CFY32" s="130"/>
      <c r="CFZ32" s="130"/>
      <c r="CGA32" s="130"/>
      <c r="CGB32" s="130"/>
      <c r="CGC32" s="130"/>
      <c r="CGD32" s="130"/>
    </row>
    <row r="33" spans="1:2214" x14ac:dyDescent="0.25">
      <c r="A33" s="279"/>
      <c r="B33" s="255"/>
      <c r="C33" s="267"/>
      <c r="D33" s="267"/>
      <c r="E33" s="260"/>
      <c r="F33" s="260"/>
      <c r="G33" s="260"/>
      <c r="H33" s="261"/>
      <c r="I33" s="261"/>
      <c r="J33" s="261"/>
      <c r="K33" s="261"/>
      <c r="L33" s="261"/>
      <c r="M33" s="261"/>
      <c r="N33" s="262"/>
      <c r="O33" s="262"/>
      <c r="P33" s="262"/>
      <c r="Q33" s="261"/>
      <c r="R33" s="261"/>
      <c r="S33" s="261"/>
      <c r="T33" s="260"/>
      <c r="U33" s="260"/>
      <c r="V33" s="260"/>
      <c r="W33" s="260"/>
      <c r="X33" s="263"/>
      <c r="Y33" s="262"/>
      <c r="Z33" s="262"/>
      <c r="AA33" s="262"/>
      <c r="AB33" s="262"/>
      <c r="AC33" s="262"/>
      <c r="AD33" s="262"/>
      <c r="AE33" s="262"/>
      <c r="AF33" s="262"/>
      <c r="AG33" s="262"/>
      <c r="AH33" s="264"/>
      <c r="AI33" s="264"/>
      <c r="AJ33" s="129"/>
      <c r="AK33" s="129"/>
      <c r="AL33" s="129"/>
      <c r="AM33" s="129"/>
      <c r="AN33" s="264"/>
      <c r="AO33" s="264"/>
      <c r="AP33" s="264"/>
      <c r="AQ33" s="129"/>
      <c r="AR33" s="264"/>
      <c r="AS33" s="264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350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130"/>
      <c r="IQ33" s="130"/>
      <c r="IR33" s="130"/>
      <c r="IS33" s="130"/>
      <c r="IT33" s="130"/>
      <c r="IU33" s="130"/>
      <c r="IV33" s="130"/>
      <c r="IW33" s="130"/>
      <c r="IX33" s="130"/>
      <c r="IY33" s="130"/>
      <c r="IZ33" s="130"/>
      <c r="JA33" s="130"/>
      <c r="JB33" s="130"/>
      <c r="JC33" s="130"/>
      <c r="JD33" s="130"/>
      <c r="JE33" s="130"/>
      <c r="JF33" s="130"/>
      <c r="JG33" s="130"/>
      <c r="JH33" s="130"/>
      <c r="JI33" s="130"/>
      <c r="JJ33" s="130"/>
      <c r="JK33" s="130"/>
      <c r="JL33" s="130"/>
      <c r="JM33" s="130"/>
      <c r="JN33" s="130"/>
      <c r="JO33" s="130"/>
      <c r="JP33" s="130"/>
      <c r="JQ33" s="130"/>
      <c r="JR33" s="130"/>
      <c r="JS33" s="130"/>
      <c r="JT33" s="130"/>
      <c r="JU33" s="130"/>
      <c r="JV33" s="130"/>
      <c r="JW33" s="130"/>
      <c r="JX33" s="130"/>
      <c r="JY33" s="130"/>
      <c r="JZ33" s="130"/>
      <c r="KA33" s="130"/>
      <c r="KB33" s="130"/>
      <c r="KC33" s="130"/>
      <c r="KD33" s="130"/>
      <c r="KE33" s="130"/>
      <c r="KF33" s="130"/>
      <c r="KG33" s="130"/>
      <c r="KH33" s="130"/>
      <c r="KI33" s="130"/>
      <c r="KJ33" s="130"/>
      <c r="KK33" s="130"/>
      <c r="KL33" s="130"/>
      <c r="KM33" s="130"/>
      <c r="KN33" s="130"/>
      <c r="KO33" s="130"/>
      <c r="KP33" s="130"/>
      <c r="KQ33" s="130"/>
      <c r="KR33" s="130"/>
      <c r="KS33" s="130"/>
      <c r="KT33" s="130"/>
      <c r="KU33" s="130"/>
      <c r="KV33" s="130"/>
      <c r="KW33" s="130"/>
      <c r="KX33" s="130"/>
      <c r="KY33" s="130"/>
      <c r="KZ33" s="130"/>
      <c r="LA33" s="130"/>
      <c r="LB33" s="130"/>
      <c r="LC33" s="130"/>
      <c r="LD33" s="130"/>
      <c r="LE33" s="130"/>
      <c r="LF33" s="130"/>
      <c r="LG33" s="130"/>
      <c r="LH33" s="130"/>
      <c r="LI33" s="130"/>
      <c r="LJ33" s="130"/>
      <c r="LK33" s="130"/>
      <c r="LL33" s="130"/>
      <c r="LM33" s="130"/>
      <c r="LN33" s="130"/>
      <c r="LO33" s="130"/>
      <c r="LP33" s="130"/>
      <c r="LQ33" s="130"/>
      <c r="LR33" s="130"/>
      <c r="LS33" s="130"/>
      <c r="LT33" s="130"/>
      <c r="LU33" s="130"/>
      <c r="LV33" s="130"/>
      <c r="LW33" s="130"/>
      <c r="LX33" s="130"/>
      <c r="LY33" s="130"/>
      <c r="LZ33" s="130"/>
      <c r="MA33" s="130"/>
      <c r="MB33" s="130"/>
      <c r="MC33" s="130"/>
      <c r="MD33" s="130"/>
      <c r="ME33" s="130"/>
      <c r="MF33" s="130"/>
      <c r="MG33" s="130"/>
      <c r="MH33" s="130"/>
      <c r="MI33" s="130"/>
      <c r="MJ33" s="130"/>
      <c r="MK33" s="130"/>
      <c r="ML33" s="130"/>
      <c r="MM33" s="130"/>
      <c r="MN33" s="130"/>
      <c r="MO33" s="130"/>
      <c r="MP33" s="130"/>
      <c r="MQ33" s="130"/>
      <c r="MR33" s="130"/>
      <c r="MS33" s="130"/>
      <c r="MT33" s="130"/>
      <c r="MU33" s="130"/>
      <c r="MV33" s="130"/>
      <c r="MW33" s="130"/>
      <c r="MX33" s="130"/>
      <c r="MY33" s="130"/>
      <c r="MZ33" s="130"/>
      <c r="NA33" s="130"/>
      <c r="NB33" s="130"/>
      <c r="NC33" s="130"/>
      <c r="ND33" s="130"/>
      <c r="NE33" s="130"/>
      <c r="NF33" s="130"/>
      <c r="NG33" s="130"/>
      <c r="NH33" s="130"/>
      <c r="NI33" s="130"/>
      <c r="NJ33" s="130"/>
      <c r="NK33" s="130"/>
      <c r="NL33" s="130"/>
      <c r="NM33" s="130"/>
      <c r="NN33" s="130"/>
      <c r="NO33" s="130"/>
      <c r="NP33" s="256"/>
      <c r="NQ33" s="256"/>
      <c r="NR33" s="256"/>
      <c r="NS33" s="256"/>
      <c r="NT33" s="256"/>
      <c r="NU33" s="256"/>
      <c r="NV33" s="256"/>
      <c r="NW33" s="256"/>
      <c r="NX33" s="256"/>
      <c r="NY33" s="256"/>
      <c r="NZ33" s="256"/>
      <c r="OA33" s="256"/>
      <c r="OB33" s="256"/>
      <c r="OC33" s="256"/>
      <c r="OD33" s="256"/>
      <c r="OE33" s="256"/>
      <c r="OF33" s="256"/>
      <c r="OG33" s="256"/>
      <c r="OH33" s="256"/>
      <c r="OI33" s="256"/>
      <c r="OJ33" s="256"/>
      <c r="OK33" s="256"/>
      <c r="OL33" s="256"/>
      <c r="OM33" s="256"/>
      <c r="ON33" s="256"/>
      <c r="OO33" s="256"/>
      <c r="OP33" s="256"/>
      <c r="OQ33" s="256"/>
      <c r="OR33" s="256"/>
      <c r="OS33" s="256"/>
      <c r="OT33" s="256"/>
      <c r="OU33" s="256"/>
      <c r="OV33" s="256"/>
      <c r="OW33" s="256"/>
      <c r="OX33" s="256"/>
      <c r="OY33" s="256"/>
      <c r="OZ33" s="256"/>
      <c r="PA33" s="256"/>
      <c r="PB33" s="256"/>
      <c r="PC33" s="256"/>
      <c r="PD33" s="256"/>
      <c r="PE33" s="256"/>
      <c r="PF33" s="256"/>
      <c r="PG33" s="256"/>
      <c r="PH33" s="256"/>
      <c r="PI33" s="256"/>
      <c r="PJ33" s="256"/>
      <c r="PK33" s="256"/>
      <c r="PL33" s="256"/>
      <c r="PM33" s="256"/>
      <c r="PN33" s="256"/>
      <c r="PO33" s="256"/>
      <c r="PP33" s="256"/>
      <c r="PQ33" s="256"/>
      <c r="PR33" s="256"/>
      <c r="PS33" s="256"/>
      <c r="PT33" s="256"/>
      <c r="PU33" s="256"/>
      <c r="PV33" s="256"/>
      <c r="PW33" s="256"/>
      <c r="PX33" s="256"/>
      <c r="PY33" s="256"/>
      <c r="PZ33" s="256"/>
      <c r="QA33" s="256"/>
      <c r="QB33" s="256"/>
      <c r="QC33" s="64"/>
      <c r="QD33" s="64"/>
      <c r="QE33" s="64"/>
      <c r="QF33" s="64"/>
      <c r="QG33" s="64"/>
      <c r="QH33" s="64"/>
      <c r="QI33" s="64"/>
      <c r="QJ33" s="64"/>
      <c r="QK33" s="64"/>
      <c r="QL33" s="64"/>
      <c r="QM33" s="64"/>
      <c r="QN33" s="64"/>
      <c r="QO33" s="64"/>
      <c r="QP33" s="64"/>
      <c r="QQ33" s="64"/>
      <c r="QR33" s="64"/>
      <c r="QS33" s="64"/>
      <c r="QT33" s="64"/>
      <c r="QU33" s="64"/>
      <c r="QV33" s="64"/>
      <c r="QW33" s="64"/>
      <c r="QX33" s="64"/>
      <c r="QY33" s="64"/>
      <c r="QZ33" s="64"/>
      <c r="RA33" s="64"/>
      <c r="RB33" s="64"/>
      <c r="RC33" s="64"/>
      <c r="RD33" s="64"/>
      <c r="RE33" s="64"/>
      <c r="RF33" s="64"/>
      <c r="RG33" s="64"/>
      <c r="RH33" s="64"/>
      <c r="RI33" s="64"/>
      <c r="RJ33" s="64"/>
      <c r="RK33" s="64"/>
      <c r="RL33" s="64"/>
      <c r="RM33" s="64"/>
      <c r="RN33" s="64"/>
      <c r="RO33" s="64"/>
      <c r="RP33" s="64"/>
      <c r="RQ33" s="64"/>
      <c r="RR33" s="64"/>
      <c r="RS33" s="64"/>
      <c r="RT33" s="64"/>
      <c r="RU33" s="64"/>
      <c r="RV33" s="64"/>
      <c r="RW33" s="64"/>
      <c r="RX33" s="64"/>
      <c r="RY33" s="64"/>
      <c r="RZ33" s="64"/>
      <c r="SA33" s="64"/>
      <c r="SB33" s="64"/>
      <c r="SC33" s="64"/>
      <c r="SD33" s="64"/>
      <c r="SE33" s="64"/>
      <c r="SF33" s="64"/>
      <c r="SG33" s="64"/>
      <c r="SH33" s="64"/>
      <c r="SI33" s="64"/>
      <c r="SJ33" s="64"/>
      <c r="SK33" s="64"/>
      <c r="SL33" s="64"/>
      <c r="SM33" s="64"/>
      <c r="SN33" s="64"/>
      <c r="SO33" s="64"/>
      <c r="SP33" s="64"/>
      <c r="SQ33" s="64"/>
      <c r="SR33" s="64"/>
      <c r="SS33" s="64"/>
      <c r="ST33" s="64"/>
      <c r="SU33" s="64"/>
      <c r="SV33" s="64"/>
      <c r="SW33" s="64"/>
      <c r="SX33" s="64"/>
      <c r="SY33" s="64"/>
      <c r="SZ33" s="64"/>
      <c r="TA33" s="64"/>
      <c r="TB33" s="64"/>
      <c r="TC33" s="64"/>
      <c r="TD33" s="64"/>
      <c r="TE33" s="64"/>
      <c r="TF33" s="64"/>
      <c r="TG33" s="64"/>
      <c r="TH33" s="64"/>
      <c r="TI33" s="64"/>
      <c r="TJ33" s="64"/>
      <c r="TK33" s="64"/>
      <c r="TL33" s="64"/>
      <c r="TM33" s="64"/>
      <c r="TN33" s="64"/>
      <c r="TO33" s="64"/>
      <c r="TP33" s="64"/>
      <c r="TQ33" s="64"/>
      <c r="TR33" s="64"/>
      <c r="TS33" s="64"/>
      <c r="TT33" s="64"/>
      <c r="TU33" s="64"/>
      <c r="TV33" s="64"/>
      <c r="TW33" s="64"/>
      <c r="TX33" s="64"/>
      <c r="TY33" s="64"/>
      <c r="TZ33" s="64"/>
      <c r="UA33" s="64"/>
      <c r="UB33" s="64"/>
      <c r="UC33" s="64"/>
      <c r="UD33" s="64"/>
      <c r="UE33" s="64"/>
      <c r="UF33" s="64"/>
      <c r="UG33" s="64"/>
      <c r="UH33" s="64"/>
      <c r="UI33" s="64"/>
      <c r="UJ33" s="64"/>
      <c r="UK33" s="64"/>
      <c r="UL33" s="64"/>
      <c r="UM33" s="64"/>
      <c r="UN33" s="64"/>
      <c r="UO33" s="64"/>
      <c r="UP33" s="64"/>
      <c r="UQ33" s="64"/>
      <c r="UR33" s="64"/>
      <c r="US33" s="64"/>
      <c r="UT33" s="64"/>
      <c r="UU33" s="64"/>
      <c r="UV33" s="64"/>
      <c r="UW33" s="64"/>
      <c r="UX33" s="64"/>
      <c r="UY33" s="64"/>
      <c r="UZ33" s="64"/>
      <c r="VA33" s="64"/>
      <c r="VB33" s="64"/>
      <c r="VC33" s="64"/>
      <c r="VD33" s="64"/>
      <c r="VE33" s="64"/>
      <c r="VF33" s="129"/>
      <c r="VG33" s="129"/>
      <c r="VH33" s="129"/>
      <c r="VI33" s="129"/>
      <c r="VJ33" s="129"/>
      <c r="VK33" s="129"/>
      <c r="VL33" s="129"/>
      <c r="VM33" s="129"/>
      <c r="VN33" s="129"/>
      <c r="VO33" s="129"/>
      <c r="VP33" s="129"/>
      <c r="VQ33" s="129"/>
      <c r="VR33" s="129"/>
      <c r="VS33" s="129"/>
      <c r="VT33" s="129"/>
      <c r="VU33" s="129"/>
      <c r="VV33" s="129"/>
      <c r="VW33" s="129"/>
      <c r="VX33" s="129"/>
      <c r="VY33" s="129"/>
      <c r="VZ33" s="129"/>
      <c r="WA33" s="129"/>
      <c r="WB33" s="129"/>
      <c r="WC33" s="129"/>
      <c r="WD33" s="129"/>
      <c r="WE33" s="129"/>
      <c r="WF33" s="129"/>
      <c r="WG33" s="129"/>
      <c r="WH33" s="129"/>
      <c r="WI33" s="129"/>
      <c r="WJ33" s="129"/>
      <c r="WK33" s="129"/>
      <c r="WL33" s="129"/>
      <c r="WM33" s="129"/>
      <c r="WN33" s="129"/>
      <c r="WO33" s="129"/>
      <c r="WP33" s="129"/>
      <c r="WQ33" s="129"/>
      <c r="WR33" s="129"/>
      <c r="WS33" s="129"/>
      <c r="WT33" s="129"/>
      <c r="WU33" s="129"/>
      <c r="WV33" s="129"/>
      <c r="WW33" s="129"/>
      <c r="WX33" s="129"/>
      <c r="WY33" s="129"/>
      <c r="WZ33" s="129"/>
      <c r="XA33" s="129"/>
      <c r="XB33" s="129"/>
      <c r="XC33" s="129"/>
      <c r="XD33" s="129"/>
      <c r="XE33" s="129"/>
      <c r="XF33" s="129"/>
      <c r="XG33" s="129"/>
      <c r="XH33" s="129"/>
      <c r="XI33" s="129"/>
      <c r="XJ33" s="129"/>
      <c r="XK33" s="129"/>
      <c r="XL33" s="129"/>
      <c r="XM33" s="129"/>
      <c r="XN33" s="129"/>
      <c r="XO33" s="129"/>
      <c r="XP33" s="129"/>
      <c r="XQ33" s="129"/>
      <c r="XR33" s="129"/>
      <c r="XS33" s="129"/>
      <c r="XT33" s="129"/>
      <c r="XU33" s="129"/>
      <c r="XV33" s="129"/>
      <c r="XW33" s="129"/>
      <c r="XX33" s="129"/>
      <c r="XY33" s="129"/>
      <c r="XZ33" s="129"/>
      <c r="YA33" s="129"/>
      <c r="YB33" s="129"/>
      <c r="YC33" s="129"/>
      <c r="YD33" s="129"/>
      <c r="YE33" s="129"/>
      <c r="YF33" s="129"/>
      <c r="YG33" s="129"/>
      <c r="YH33" s="129"/>
      <c r="YI33" s="129"/>
      <c r="YJ33" s="129"/>
      <c r="YK33" s="129"/>
      <c r="YL33" s="129"/>
      <c r="YM33" s="129"/>
      <c r="YN33" s="129"/>
      <c r="YO33" s="129"/>
      <c r="YP33" s="129"/>
      <c r="YQ33" s="129"/>
      <c r="YR33" s="129"/>
      <c r="YS33" s="129"/>
      <c r="YT33" s="129"/>
      <c r="YU33" s="129"/>
      <c r="YV33" s="129"/>
      <c r="YW33" s="129"/>
      <c r="YX33" s="129"/>
      <c r="YY33" s="129"/>
      <c r="YZ33" s="129"/>
      <c r="ZA33" s="129"/>
      <c r="ZB33" s="129"/>
      <c r="ZC33" s="129"/>
      <c r="ZD33" s="129"/>
      <c r="ZE33" s="129"/>
      <c r="ZF33" s="129"/>
      <c r="ZG33" s="129"/>
      <c r="ZH33" s="129"/>
      <c r="ZI33" s="129"/>
      <c r="ZJ33" s="129"/>
      <c r="ZK33" s="129"/>
      <c r="ZL33" s="129"/>
      <c r="ZM33" s="129"/>
      <c r="ZN33" s="129"/>
      <c r="ZO33" s="129"/>
      <c r="ZP33" s="129"/>
      <c r="ZQ33" s="129"/>
      <c r="ZR33" s="129"/>
      <c r="ZS33" s="129"/>
      <c r="ZT33" s="129"/>
      <c r="ZU33" s="129"/>
      <c r="ZV33" s="129"/>
      <c r="ZW33" s="129"/>
      <c r="ZX33" s="129"/>
      <c r="ZY33" s="129"/>
      <c r="ZZ33" s="129"/>
      <c r="AAA33" s="129"/>
      <c r="AAB33" s="129"/>
      <c r="AAC33" s="129"/>
      <c r="AAD33" s="129"/>
      <c r="AAE33" s="129"/>
      <c r="AAF33" s="129"/>
      <c r="AAG33" s="129"/>
      <c r="AAH33" s="129"/>
      <c r="AAI33" s="129"/>
      <c r="AAJ33" s="129"/>
      <c r="AAK33" s="129"/>
      <c r="AAL33" s="129"/>
      <c r="AAM33" s="129"/>
      <c r="AAN33" s="129"/>
      <c r="AAO33" s="129"/>
      <c r="AAP33" s="129"/>
      <c r="AAQ33" s="129"/>
      <c r="AAR33" s="129"/>
      <c r="AAS33" s="129"/>
      <c r="AAT33" s="129"/>
      <c r="AAU33" s="129"/>
      <c r="AAV33" s="129"/>
      <c r="AAW33" s="129"/>
      <c r="AAX33" s="129"/>
      <c r="AAY33" s="129"/>
      <c r="AAZ33" s="129"/>
      <c r="ABA33" s="129"/>
      <c r="ABB33" s="129"/>
      <c r="ABC33" s="129"/>
      <c r="ABD33" s="129"/>
      <c r="ABE33" s="129"/>
      <c r="ABF33" s="129"/>
      <c r="ABG33" s="129"/>
      <c r="ABH33" s="129"/>
      <c r="ABI33" s="129"/>
      <c r="ABJ33" s="129"/>
      <c r="ABK33" s="129"/>
      <c r="ABL33" s="129"/>
      <c r="ABM33" s="129"/>
      <c r="ABN33" s="129"/>
      <c r="ABO33" s="129"/>
      <c r="ABP33" s="129"/>
      <c r="ABQ33" s="129"/>
      <c r="ABR33" s="129"/>
      <c r="ABS33" s="129"/>
      <c r="ABT33" s="129"/>
      <c r="ABU33" s="129"/>
      <c r="ABV33" s="129"/>
      <c r="ABW33" s="129"/>
      <c r="ABX33" s="129"/>
      <c r="ABY33" s="129"/>
      <c r="ABZ33" s="129"/>
      <c r="ACA33" s="129"/>
      <c r="ACB33" s="129"/>
      <c r="ACC33" s="129"/>
      <c r="ACD33" s="129"/>
      <c r="ACE33" s="129"/>
      <c r="ACF33" s="129"/>
      <c r="ACG33" s="129"/>
      <c r="ACH33" s="129"/>
      <c r="ACI33" s="129"/>
      <c r="ACJ33" s="129"/>
      <c r="ACK33" s="129"/>
      <c r="ACL33" s="129"/>
      <c r="ACM33" s="129"/>
      <c r="ACN33" s="129"/>
      <c r="ACO33" s="129"/>
      <c r="ACP33" s="129"/>
      <c r="ACQ33" s="129"/>
      <c r="ACR33" s="129"/>
      <c r="ACS33" s="129"/>
      <c r="ACT33" s="129"/>
      <c r="ACU33" s="129"/>
      <c r="ACV33" s="129"/>
      <c r="ACW33" s="129"/>
      <c r="ACX33" s="129"/>
      <c r="ACY33" s="257"/>
      <c r="ACZ33" s="257"/>
      <c r="ADA33" s="257"/>
      <c r="ADB33" s="257"/>
      <c r="ADC33" s="257"/>
      <c r="ADD33" s="257"/>
      <c r="ADE33" s="257"/>
      <c r="ADF33" s="257"/>
      <c r="ADG33" s="257"/>
      <c r="ADH33" s="257"/>
      <c r="ADI33" s="257"/>
      <c r="ADJ33" s="257"/>
      <c r="ADK33" s="257"/>
      <c r="ADL33" s="257"/>
      <c r="ADM33" s="257"/>
      <c r="ADN33" s="257"/>
      <c r="ADO33" s="257"/>
      <c r="ADP33" s="257"/>
      <c r="ADQ33" s="257"/>
      <c r="ADR33" s="257"/>
      <c r="ADS33" s="257"/>
      <c r="ADT33" s="257"/>
      <c r="ADU33" s="257"/>
      <c r="ADV33" s="257"/>
      <c r="ADW33" s="257"/>
      <c r="ADX33" s="257"/>
      <c r="ADY33" s="257"/>
      <c r="ADZ33" s="257"/>
      <c r="AEA33" s="257"/>
      <c r="AEB33" s="257"/>
      <c r="AEC33" s="257"/>
      <c r="AED33" s="257"/>
      <c r="AEE33" s="257"/>
      <c r="AEF33" s="257"/>
      <c r="AEG33" s="257"/>
      <c r="AEH33" s="257"/>
      <c r="AEI33" s="257"/>
      <c r="AEJ33" s="257"/>
      <c r="AEK33" s="257"/>
      <c r="AEL33" s="257"/>
      <c r="AEM33" s="257"/>
      <c r="AEN33" s="257"/>
      <c r="AEO33" s="257"/>
      <c r="AEP33" s="257"/>
      <c r="AEQ33" s="257"/>
      <c r="AER33" s="257"/>
      <c r="AES33" s="257"/>
      <c r="AET33" s="257"/>
      <c r="AEU33" s="257"/>
      <c r="AEV33" s="257"/>
      <c r="AEW33" s="257"/>
      <c r="AEX33" s="257"/>
      <c r="AEY33" s="257"/>
      <c r="AEZ33" s="257"/>
      <c r="AFA33" s="257"/>
      <c r="AFB33" s="257"/>
      <c r="AFC33" s="257"/>
      <c r="AFD33" s="257"/>
      <c r="AFE33" s="257"/>
      <c r="AFF33" s="257"/>
      <c r="AFG33" s="257"/>
      <c r="AFH33" s="257"/>
      <c r="AFI33" s="257"/>
      <c r="AFJ33" s="257"/>
      <c r="AFK33" s="257"/>
      <c r="AFL33" s="257"/>
      <c r="AFM33" s="257"/>
      <c r="AFN33" s="257"/>
      <c r="AFO33" s="130"/>
      <c r="AFP33" s="130"/>
      <c r="AFQ33" s="130"/>
      <c r="AFR33" s="130"/>
      <c r="AFS33" s="130"/>
      <c r="AFT33" s="130"/>
      <c r="AFU33" s="130"/>
      <c r="AFV33" s="130"/>
      <c r="AFW33" s="130"/>
      <c r="AFX33" s="130"/>
      <c r="AFY33" s="130"/>
      <c r="AFZ33" s="130"/>
      <c r="AGA33" s="130"/>
      <c r="AGB33" s="130"/>
      <c r="AGC33" s="130"/>
      <c r="AGD33" s="130"/>
      <c r="AGE33" s="130"/>
      <c r="AGF33" s="130"/>
      <c r="AGG33" s="130"/>
      <c r="AGH33" s="130"/>
      <c r="AGI33" s="130"/>
      <c r="AGJ33" s="130"/>
      <c r="AGK33" s="130"/>
      <c r="AGL33" s="130"/>
      <c r="AGM33" s="130"/>
      <c r="AGN33" s="130"/>
      <c r="AGO33" s="130"/>
      <c r="AGP33" s="130"/>
      <c r="AGQ33" s="130"/>
      <c r="AGR33" s="130"/>
      <c r="AGS33" s="130"/>
      <c r="AGT33" s="130"/>
      <c r="AGU33" s="130"/>
      <c r="AGV33" s="130"/>
      <c r="AGW33" s="130"/>
      <c r="AGX33" s="130"/>
      <c r="AGY33" s="130"/>
      <c r="AGZ33" s="130"/>
      <c r="AHA33" s="130"/>
      <c r="AHB33" s="130"/>
      <c r="AHC33" s="130"/>
      <c r="AHD33" s="130"/>
      <c r="AHE33" s="130"/>
      <c r="AHF33" s="130"/>
      <c r="AHG33" s="130"/>
      <c r="AHH33" s="130"/>
      <c r="AHI33" s="130"/>
      <c r="AHJ33" s="130"/>
      <c r="AHK33" s="130"/>
      <c r="AHL33" s="130"/>
      <c r="AHM33" s="130"/>
      <c r="AHN33" s="130"/>
      <c r="AHO33" s="130"/>
      <c r="AHP33" s="130"/>
      <c r="AHQ33" s="130"/>
      <c r="AHR33" s="130"/>
      <c r="AHS33" s="130"/>
      <c r="AHT33" s="130"/>
      <c r="AHU33" s="130"/>
      <c r="AHV33" s="130"/>
      <c r="AHW33" s="130"/>
      <c r="AHX33" s="130"/>
      <c r="AHY33" s="130"/>
      <c r="AHZ33" s="130"/>
      <c r="AIA33" s="130"/>
      <c r="AIB33" s="130"/>
      <c r="AIC33" s="130"/>
      <c r="AID33" s="130"/>
      <c r="AIE33" s="64"/>
      <c r="AIF33" s="64"/>
      <c r="AIG33" s="64"/>
      <c r="AIH33" s="64"/>
      <c r="AII33" s="64"/>
      <c r="AIJ33" s="64"/>
      <c r="AIK33" s="64"/>
      <c r="AIL33" s="64"/>
      <c r="AIM33" s="64"/>
      <c r="AIN33" s="64"/>
      <c r="AIO33" s="64"/>
      <c r="AIP33" s="64"/>
      <c r="AIQ33" s="64"/>
      <c r="AIR33" s="64"/>
      <c r="AIS33" s="64"/>
      <c r="AIT33" s="64"/>
      <c r="AIU33" s="64"/>
      <c r="AIV33" s="64"/>
      <c r="AIW33" s="64"/>
      <c r="AIX33" s="64"/>
      <c r="AIY33" s="64"/>
      <c r="AIZ33" s="64"/>
      <c r="AJA33" s="64"/>
      <c r="AJB33" s="64"/>
      <c r="AJC33" s="64"/>
      <c r="AJD33" s="64"/>
      <c r="AJE33" s="64"/>
      <c r="AJF33" s="64"/>
      <c r="AJG33" s="64"/>
      <c r="AJH33" s="64"/>
      <c r="AJI33" s="64"/>
      <c r="AJJ33" s="64"/>
      <c r="AJK33" s="64"/>
      <c r="AJL33" s="64"/>
      <c r="AJM33" s="64"/>
      <c r="AJN33" s="64"/>
      <c r="AJO33" s="64"/>
      <c r="AJP33" s="64"/>
      <c r="AJQ33" s="64"/>
      <c r="AJR33" s="64"/>
      <c r="AJS33" s="64"/>
      <c r="AJT33" s="64"/>
      <c r="AJU33" s="64"/>
      <c r="AJV33" s="64"/>
      <c r="AJW33" s="64"/>
      <c r="AJX33" s="64"/>
      <c r="AJY33" s="64"/>
      <c r="AJZ33" s="64"/>
      <c r="AKA33" s="64"/>
      <c r="AKB33" s="64"/>
      <c r="AKC33" s="64"/>
      <c r="AKD33" s="64"/>
      <c r="AKE33" s="64"/>
      <c r="AKF33" s="64"/>
      <c r="AKG33" s="64"/>
      <c r="AKH33" s="64"/>
      <c r="AKI33" s="64"/>
      <c r="AKJ33" s="64"/>
      <c r="AKK33" s="64"/>
      <c r="AKL33" s="64"/>
      <c r="AKM33" s="64"/>
      <c r="AKN33" s="64"/>
      <c r="AKO33" s="64"/>
      <c r="AKP33" s="64"/>
      <c r="AKQ33" s="64"/>
      <c r="AKR33" s="64"/>
      <c r="AKS33" s="258"/>
      <c r="AKT33" s="64"/>
      <c r="AKU33" s="106"/>
      <c r="AKV33" s="106"/>
      <c r="AKW33" s="106"/>
      <c r="AKX33" s="106"/>
      <c r="AKY33" s="106"/>
      <c r="AKZ33" s="106"/>
      <c r="ALA33" s="106"/>
      <c r="ALB33" s="106"/>
      <c r="ALC33" s="106"/>
      <c r="ALD33" s="106"/>
      <c r="ALE33" s="106"/>
      <c r="ALF33" s="106"/>
      <c r="ALG33" s="106"/>
      <c r="ALH33" s="106"/>
      <c r="ALI33" s="106"/>
      <c r="ALJ33" s="106"/>
      <c r="ALK33" s="106"/>
      <c r="ALL33" s="106"/>
      <c r="ALM33" s="106"/>
      <c r="ALN33" s="106"/>
      <c r="ALO33" s="106"/>
      <c r="ALP33" s="106"/>
      <c r="ALQ33" s="106"/>
      <c r="ALR33" s="106"/>
      <c r="ALS33" s="106"/>
      <c r="ALT33" s="106"/>
      <c r="ALU33" s="106"/>
      <c r="ALV33" s="106"/>
      <c r="ALW33" s="106"/>
      <c r="ALX33" s="106"/>
      <c r="ALY33" s="106"/>
      <c r="ALZ33" s="106"/>
      <c r="AMA33" s="106"/>
      <c r="AMB33" s="106"/>
      <c r="AMC33" s="106"/>
      <c r="AMD33" s="106"/>
      <c r="AME33" s="106"/>
      <c r="AMF33" s="106"/>
      <c r="AMG33" s="106"/>
      <c r="AMH33" s="106"/>
      <c r="AMI33" s="106"/>
      <c r="AMJ33" s="106"/>
      <c r="AMK33" s="106"/>
      <c r="AML33" s="106"/>
      <c r="AMM33" s="106"/>
      <c r="AMN33" s="106"/>
      <c r="AMO33" s="106"/>
      <c r="AMP33" s="106"/>
      <c r="AMQ33" s="106"/>
      <c r="AMR33" s="106"/>
      <c r="AMS33" s="106"/>
      <c r="AMT33" s="106"/>
      <c r="AMU33" s="106"/>
      <c r="AMV33" s="106"/>
      <c r="AMW33" s="106"/>
      <c r="AMX33" s="106"/>
      <c r="AMY33" s="106"/>
      <c r="AMZ33" s="106"/>
      <c r="ANA33" s="106"/>
      <c r="ANB33" s="106"/>
      <c r="ANC33" s="106"/>
      <c r="AND33" s="106"/>
      <c r="ANE33" s="106"/>
      <c r="ANF33" s="106"/>
      <c r="ANG33" s="106"/>
      <c r="ANH33" s="107"/>
      <c r="ANI33" s="107"/>
      <c r="ANJ33" s="107"/>
      <c r="ANK33" s="107"/>
      <c r="ANL33" s="107"/>
      <c r="ANM33" s="107"/>
      <c r="ANN33" s="107"/>
      <c r="ANO33" s="107"/>
      <c r="ANP33" s="107"/>
      <c r="ANQ33" s="107"/>
      <c r="ANR33" s="107"/>
      <c r="ANS33" s="107"/>
      <c r="ANT33" s="107"/>
      <c r="ANU33" s="107"/>
      <c r="ANV33" s="107"/>
      <c r="ANW33" s="107"/>
      <c r="ANX33" s="107"/>
      <c r="ANY33" s="107"/>
      <c r="ANZ33" s="107"/>
      <c r="AOA33" s="107"/>
      <c r="AOB33" s="107"/>
      <c r="AOC33" s="107"/>
      <c r="AOD33" s="107"/>
      <c r="AOE33" s="107"/>
      <c r="AOF33" s="107"/>
      <c r="AOG33" s="107"/>
      <c r="AOH33" s="107"/>
      <c r="AOI33" s="107"/>
      <c r="AOJ33" s="107"/>
      <c r="AOK33" s="107"/>
      <c r="AOL33" s="107"/>
      <c r="AOM33" s="107"/>
      <c r="AON33" s="107"/>
      <c r="AOO33" s="107"/>
      <c r="AOP33" s="107"/>
      <c r="AOQ33" s="107"/>
      <c r="AOR33" s="107"/>
      <c r="AOS33" s="107"/>
      <c r="AOT33" s="107"/>
      <c r="AOU33" s="107"/>
      <c r="AOV33" s="107"/>
      <c r="AOW33" s="107"/>
      <c r="AOX33" s="107"/>
      <c r="AOY33" s="107"/>
      <c r="AOZ33" s="107"/>
      <c r="APA33" s="107"/>
      <c r="APB33" s="107"/>
      <c r="APC33" s="107"/>
      <c r="APD33" s="107"/>
      <c r="APE33" s="107"/>
      <c r="APF33" s="107"/>
      <c r="APG33" s="107"/>
      <c r="APH33" s="107"/>
      <c r="API33" s="107"/>
      <c r="APJ33" s="107"/>
      <c r="APK33" s="107"/>
      <c r="APL33" s="107"/>
      <c r="APM33" s="107"/>
      <c r="APN33" s="107"/>
      <c r="APO33" s="107"/>
      <c r="APP33" s="107"/>
      <c r="APQ33" s="107"/>
      <c r="APR33" s="107"/>
      <c r="APS33" s="107"/>
      <c r="APT33" s="107"/>
      <c r="APU33" s="130"/>
      <c r="APV33" s="130"/>
      <c r="APW33" s="130"/>
      <c r="APX33" s="130"/>
      <c r="APY33" s="130"/>
      <c r="APZ33" s="130"/>
      <c r="AQA33" s="130"/>
      <c r="AQB33" s="130"/>
      <c r="AQC33" s="130"/>
      <c r="AQD33" s="130"/>
      <c r="AQE33" s="130"/>
      <c r="AQF33" s="130"/>
      <c r="AQG33" s="130"/>
      <c r="AQH33" s="130"/>
      <c r="AQI33" s="130"/>
      <c r="AQJ33" s="130"/>
      <c r="AQK33" s="130"/>
      <c r="AQL33" s="130"/>
      <c r="AQM33" s="130"/>
      <c r="AQN33" s="130"/>
      <c r="AQO33" s="130"/>
      <c r="AQP33" s="130"/>
      <c r="AQQ33" s="130"/>
      <c r="AQR33" s="130"/>
      <c r="AQS33" s="130"/>
      <c r="AQT33" s="130"/>
      <c r="AQU33" s="130"/>
      <c r="AQV33" s="130"/>
      <c r="AQW33" s="130"/>
      <c r="AQX33" s="130"/>
      <c r="AQY33" s="130"/>
      <c r="AQZ33" s="130"/>
      <c r="ARA33" s="130"/>
      <c r="ARB33" s="130"/>
      <c r="ARC33" s="130"/>
      <c r="ARD33" s="130"/>
      <c r="ARE33" s="130"/>
      <c r="ARF33" s="130"/>
      <c r="ARG33" s="130"/>
      <c r="ARH33" s="130"/>
      <c r="ARI33" s="130"/>
      <c r="ARJ33" s="130"/>
      <c r="ARK33" s="130"/>
      <c r="ARL33" s="130"/>
      <c r="ARM33" s="130"/>
      <c r="ARN33" s="130"/>
      <c r="ARO33" s="130"/>
      <c r="ARP33" s="130"/>
      <c r="ARQ33" s="130"/>
      <c r="ARR33" s="130"/>
      <c r="ARS33" s="130"/>
      <c r="ART33" s="130"/>
      <c r="ARU33" s="130"/>
      <c r="ARV33" s="130"/>
      <c r="ARW33" s="130"/>
      <c r="ARX33" s="130"/>
      <c r="ARY33" s="130"/>
      <c r="ARZ33" s="130"/>
      <c r="ASA33" s="130"/>
      <c r="ASB33" s="130"/>
      <c r="ASC33" s="130"/>
      <c r="ASD33" s="130"/>
      <c r="ASE33" s="130"/>
      <c r="ASF33" s="130"/>
      <c r="ASG33" s="130"/>
      <c r="ASH33" s="131"/>
      <c r="ASI33" s="131"/>
      <c r="ASJ33" s="131"/>
      <c r="ASK33" s="131"/>
      <c r="ASL33" s="131"/>
      <c r="ASM33" s="131"/>
      <c r="ASN33" s="131"/>
      <c r="ASO33" s="131"/>
      <c r="ASP33" s="131"/>
      <c r="ASQ33" s="131"/>
      <c r="ASR33" s="131"/>
      <c r="ASS33" s="131"/>
      <c r="AST33" s="131"/>
      <c r="ASU33" s="131"/>
      <c r="ASV33" s="131"/>
      <c r="ASW33" s="131"/>
      <c r="ASX33" s="131"/>
      <c r="ASY33" s="131"/>
      <c r="ASZ33" s="131"/>
      <c r="ATA33" s="131"/>
      <c r="ATB33" s="131"/>
      <c r="ATC33" s="131"/>
      <c r="ATD33" s="131"/>
      <c r="ATE33" s="131"/>
      <c r="ATF33" s="131"/>
      <c r="ATG33" s="131"/>
      <c r="ATH33" s="131"/>
      <c r="ATI33" s="131"/>
      <c r="ATJ33" s="131"/>
      <c r="ATK33" s="131"/>
      <c r="ATL33" s="131"/>
      <c r="ATM33" s="131"/>
      <c r="ATN33" s="131"/>
      <c r="ATO33" s="131"/>
      <c r="ATP33" s="131"/>
      <c r="ATQ33" s="131"/>
      <c r="ATR33" s="131"/>
      <c r="ATS33" s="131"/>
      <c r="ATT33" s="131"/>
      <c r="ATU33" s="131"/>
      <c r="ATV33" s="131"/>
      <c r="ATW33" s="131"/>
      <c r="ATX33" s="131"/>
      <c r="ATY33" s="131"/>
      <c r="ATZ33" s="131"/>
      <c r="AUA33" s="131"/>
      <c r="AUB33" s="131"/>
      <c r="AUC33" s="131"/>
      <c r="AUD33" s="131"/>
      <c r="AUE33" s="131"/>
      <c r="AUF33" s="131"/>
      <c r="AUG33" s="131"/>
      <c r="AUH33" s="131"/>
      <c r="AUI33" s="131"/>
      <c r="AUJ33" s="131"/>
      <c r="AUK33" s="131"/>
      <c r="AUL33" s="131"/>
      <c r="AUM33" s="131"/>
      <c r="AUN33" s="131"/>
      <c r="AUO33" s="131"/>
      <c r="AUP33" s="131"/>
      <c r="AUQ33" s="131"/>
      <c r="AUR33" s="131"/>
      <c r="AUS33" s="131"/>
      <c r="AUT33" s="131"/>
      <c r="AUU33" s="130"/>
      <c r="AUV33" s="130"/>
      <c r="AUW33" s="130"/>
      <c r="AUX33" s="130"/>
      <c r="AUY33" s="130"/>
      <c r="AUZ33" s="130"/>
      <c r="AVA33" s="130"/>
      <c r="AVB33" s="130"/>
      <c r="AVC33" s="130"/>
      <c r="AVD33" s="130"/>
      <c r="AVE33" s="130"/>
      <c r="AVF33" s="130"/>
      <c r="AVG33" s="130"/>
      <c r="AVH33" s="130"/>
      <c r="AVI33" s="130"/>
      <c r="AVJ33" s="130"/>
      <c r="AVK33" s="130"/>
      <c r="AVL33" s="130"/>
      <c r="AVM33" s="130"/>
      <c r="AVN33" s="130"/>
      <c r="AVO33" s="130"/>
      <c r="AVP33" s="130"/>
      <c r="AVQ33" s="130"/>
      <c r="AVR33" s="130"/>
      <c r="AVS33" s="130"/>
      <c r="AVT33" s="130"/>
      <c r="AVU33" s="130"/>
      <c r="AVV33" s="130"/>
      <c r="AVW33" s="130"/>
      <c r="AVX33" s="130"/>
      <c r="AVY33" s="130"/>
      <c r="AVZ33" s="130"/>
      <c r="AWA33" s="130"/>
      <c r="AWB33" s="130"/>
      <c r="AWC33" s="130"/>
      <c r="AWD33" s="130"/>
      <c r="AWE33" s="130"/>
      <c r="AWF33" s="130"/>
      <c r="AWG33" s="130"/>
      <c r="AWH33" s="130"/>
      <c r="AWI33" s="130"/>
      <c r="AWJ33" s="130"/>
      <c r="AWK33" s="130"/>
      <c r="AWL33" s="130"/>
      <c r="AWM33" s="130"/>
      <c r="AWN33" s="130"/>
      <c r="AWO33" s="130"/>
      <c r="AWP33" s="130"/>
      <c r="AWQ33" s="130"/>
      <c r="AWR33" s="130"/>
      <c r="AWS33" s="130"/>
      <c r="AWT33" s="130"/>
      <c r="AWU33" s="130"/>
      <c r="AWV33" s="130"/>
      <c r="AWW33" s="130"/>
      <c r="AWX33" s="130"/>
      <c r="AWY33" s="130"/>
      <c r="AWZ33" s="130"/>
      <c r="AXA33" s="130"/>
      <c r="AXB33" s="130"/>
      <c r="AXC33" s="130"/>
      <c r="AXD33" s="130"/>
      <c r="AXE33" s="130"/>
      <c r="AXF33" s="130"/>
      <c r="AXG33" s="130"/>
      <c r="AXH33" s="130"/>
      <c r="AXI33" s="130"/>
      <c r="AXJ33" s="130"/>
      <c r="AXK33" s="64"/>
      <c r="AXL33" s="64"/>
      <c r="AXM33" s="64"/>
      <c r="AXN33" s="64"/>
      <c r="AXO33" s="64"/>
      <c r="AXP33" s="64"/>
      <c r="AXQ33" s="64"/>
      <c r="AXR33" s="64"/>
      <c r="AXS33" s="64"/>
      <c r="AXT33" s="64"/>
      <c r="AXU33" s="64"/>
      <c r="AXV33" s="64"/>
      <c r="AXW33" s="64"/>
      <c r="AXX33" s="64"/>
      <c r="AXY33" s="64"/>
      <c r="AXZ33" s="64"/>
      <c r="AYA33" s="64"/>
      <c r="AYB33" s="64"/>
      <c r="AYC33" s="64"/>
      <c r="AYD33" s="64"/>
      <c r="AYE33" s="64"/>
      <c r="AYF33" s="64"/>
      <c r="AYG33" s="64"/>
      <c r="AYH33" s="64"/>
      <c r="AYI33" s="64"/>
      <c r="AYJ33" s="64"/>
      <c r="AYK33" s="64"/>
      <c r="AYL33" s="64"/>
      <c r="AYM33" s="64"/>
      <c r="AYN33" s="64"/>
      <c r="AYO33" s="64"/>
      <c r="AYP33" s="64"/>
      <c r="AYQ33" s="64"/>
      <c r="AYR33" s="64"/>
      <c r="AYS33" s="64"/>
      <c r="AYT33" s="64"/>
      <c r="AYU33" s="64"/>
      <c r="AYV33" s="64"/>
      <c r="AYW33" s="64"/>
      <c r="AYX33" s="64"/>
      <c r="AYY33" s="64"/>
      <c r="AYZ33" s="64"/>
      <c r="AZA33" s="64"/>
      <c r="AZB33" s="64"/>
      <c r="AZC33" s="64"/>
      <c r="AZD33" s="64"/>
      <c r="AZE33" s="64"/>
      <c r="AZF33" s="64"/>
      <c r="AZG33" s="64"/>
      <c r="AZH33" s="64"/>
      <c r="AZI33" s="64"/>
      <c r="AZJ33" s="64"/>
      <c r="AZK33" s="64"/>
      <c r="AZL33" s="64"/>
      <c r="AZM33" s="64"/>
      <c r="AZN33" s="64"/>
      <c r="AZO33" s="64"/>
      <c r="AZP33" s="64"/>
      <c r="AZQ33" s="64"/>
      <c r="AZR33" s="64"/>
      <c r="AZS33" s="64"/>
      <c r="AZT33" s="64"/>
      <c r="AZU33" s="64"/>
      <c r="AZV33" s="64"/>
      <c r="AZW33" s="64"/>
      <c r="AZX33" s="130"/>
      <c r="AZY33" s="130"/>
      <c r="AZZ33" s="130"/>
      <c r="BAA33" s="130"/>
      <c r="BAB33" s="130"/>
      <c r="BAC33" s="130"/>
      <c r="BAD33" s="130"/>
      <c r="BAE33" s="130"/>
      <c r="BAF33" s="130"/>
      <c r="BAG33" s="130"/>
      <c r="BAH33" s="130"/>
      <c r="BAI33" s="130"/>
      <c r="BAJ33" s="130"/>
      <c r="BAK33" s="130"/>
      <c r="BAL33" s="130"/>
      <c r="BAM33" s="130"/>
      <c r="BAN33" s="130"/>
      <c r="BAO33" s="130"/>
      <c r="BAP33" s="130"/>
      <c r="BAQ33" s="130"/>
      <c r="BAR33" s="130"/>
      <c r="BAS33" s="130"/>
      <c r="BAT33" s="130"/>
      <c r="BAU33" s="130"/>
      <c r="BAV33" s="130"/>
      <c r="BAW33" s="130"/>
      <c r="BAX33" s="130"/>
      <c r="BAY33" s="130"/>
      <c r="BAZ33" s="130"/>
      <c r="BBA33" s="130"/>
      <c r="BBB33" s="130"/>
      <c r="BBC33" s="130"/>
      <c r="BBD33" s="130"/>
      <c r="BBE33" s="130"/>
      <c r="BBF33" s="130"/>
      <c r="BBG33" s="130"/>
      <c r="BBH33" s="130"/>
      <c r="BBI33" s="130"/>
      <c r="BBJ33" s="130"/>
      <c r="BBK33" s="130"/>
      <c r="BBL33" s="130"/>
      <c r="BBM33" s="130"/>
      <c r="BBN33" s="130"/>
      <c r="BBO33" s="130"/>
      <c r="BBP33" s="130"/>
      <c r="BBQ33" s="130"/>
      <c r="BBR33" s="130"/>
      <c r="BBS33" s="130"/>
      <c r="BBT33" s="130"/>
      <c r="BBU33" s="130"/>
      <c r="BBV33" s="130"/>
      <c r="BBW33" s="130"/>
      <c r="BBX33" s="130"/>
      <c r="BBY33" s="130"/>
      <c r="BBZ33" s="130"/>
      <c r="BCA33" s="130"/>
      <c r="BCB33" s="130"/>
      <c r="BCC33" s="130"/>
      <c r="BCD33" s="130"/>
      <c r="BCE33" s="130"/>
      <c r="BCF33" s="130"/>
      <c r="BCG33" s="130"/>
      <c r="BCH33" s="130"/>
      <c r="BCI33" s="130"/>
      <c r="BCJ33" s="130"/>
      <c r="BCK33" s="130"/>
      <c r="BCL33" s="130"/>
      <c r="BCM33" s="130"/>
      <c r="BCN33" s="130"/>
      <c r="BCO33" s="130"/>
      <c r="BCP33" s="130"/>
      <c r="BCQ33" s="130"/>
      <c r="BCR33" s="130"/>
      <c r="BCS33" s="130"/>
      <c r="BCT33" s="130"/>
      <c r="BCU33" s="130"/>
      <c r="BCV33" s="130"/>
      <c r="BCW33" s="130"/>
      <c r="BCX33" s="130"/>
      <c r="BCY33" s="130"/>
      <c r="BCZ33" s="130"/>
      <c r="BDA33" s="130"/>
      <c r="BDB33" s="130"/>
      <c r="BDC33" s="130"/>
      <c r="BDD33" s="130"/>
      <c r="BDE33" s="130"/>
      <c r="BDF33" s="130"/>
      <c r="BDG33" s="130"/>
      <c r="BDH33" s="130"/>
      <c r="BDI33" s="130"/>
      <c r="BDJ33" s="130"/>
      <c r="BDK33" s="130"/>
      <c r="BDL33" s="130"/>
      <c r="BDM33" s="130"/>
      <c r="BDN33" s="130"/>
      <c r="BDO33" s="130"/>
      <c r="BDP33" s="130"/>
      <c r="BDQ33" s="130"/>
      <c r="BDR33" s="130"/>
      <c r="BDS33" s="130"/>
      <c r="BDT33" s="130"/>
      <c r="BDU33" s="130"/>
      <c r="BDV33" s="130"/>
      <c r="BDW33" s="130"/>
      <c r="BDX33" s="130"/>
      <c r="BDY33" s="130"/>
      <c r="BDZ33" s="130"/>
      <c r="BEA33" s="130"/>
      <c r="BEB33" s="130"/>
      <c r="BEC33" s="130"/>
      <c r="BED33" s="130"/>
      <c r="BEE33" s="130"/>
      <c r="BEF33" s="130"/>
      <c r="BEG33" s="130"/>
      <c r="BEH33" s="130"/>
      <c r="BEI33" s="130"/>
      <c r="BEJ33" s="130"/>
      <c r="BEK33" s="130"/>
      <c r="BEL33" s="130"/>
      <c r="BEM33" s="130"/>
      <c r="BEN33" s="130"/>
      <c r="BEO33" s="130"/>
      <c r="BEP33" s="130"/>
      <c r="BEQ33" s="130"/>
      <c r="BER33" s="130"/>
      <c r="BES33" s="130"/>
      <c r="BET33" s="130"/>
      <c r="BEU33" s="130"/>
      <c r="BEV33" s="130"/>
      <c r="BEW33" s="130"/>
      <c r="BEX33" s="129"/>
      <c r="BEY33" s="129"/>
      <c r="BEZ33" s="129"/>
      <c r="BFA33" s="129"/>
      <c r="BFB33" s="129"/>
      <c r="BFC33" s="129"/>
      <c r="BFD33" s="129"/>
      <c r="BFE33" s="129"/>
      <c r="BFF33" s="129"/>
      <c r="BFG33" s="129"/>
      <c r="BFH33" s="129"/>
      <c r="BFI33" s="129"/>
      <c r="BFJ33" s="129"/>
      <c r="BFK33" s="129"/>
      <c r="BFL33" s="129"/>
      <c r="BFM33" s="129"/>
      <c r="BFN33" s="129"/>
      <c r="BFO33" s="129"/>
      <c r="BFP33" s="129"/>
      <c r="BFQ33" s="129"/>
      <c r="BFR33" s="129"/>
      <c r="BFS33" s="129"/>
      <c r="BFT33" s="129"/>
      <c r="BFU33" s="129"/>
      <c r="BFV33" s="129"/>
      <c r="BFW33" s="129"/>
      <c r="BFX33" s="129"/>
      <c r="BFY33" s="129"/>
      <c r="BFZ33" s="129"/>
      <c r="BGA33" s="129"/>
      <c r="BGB33" s="129"/>
      <c r="BGC33" s="129"/>
      <c r="BGD33" s="129"/>
      <c r="BGE33" s="129"/>
      <c r="BGF33" s="129"/>
      <c r="BGG33" s="129"/>
      <c r="BGH33" s="129"/>
      <c r="BGI33" s="129"/>
      <c r="BGJ33" s="129"/>
      <c r="BGK33" s="129"/>
      <c r="BGL33" s="129"/>
      <c r="BGM33" s="129"/>
      <c r="BGN33" s="129"/>
      <c r="BGO33" s="129"/>
      <c r="BGP33" s="129"/>
      <c r="BGQ33" s="129"/>
      <c r="BGR33" s="129"/>
      <c r="BGS33" s="129"/>
      <c r="BGT33" s="129"/>
      <c r="BGU33" s="129"/>
      <c r="BGV33" s="129"/>
      <c r="BGW33" s="129"/>
      <c r="BGX33" s="129"/>
      <c r="BGY33" s="129"/>
      <c r="BGZ33" s="129"/>
      <c r="BHA33" s="129"/>
      <c r="BHB33" s="129"/>
      <c r="BHC33" s="129"/>
      <c r="BHD33" s="129"/>
      <c r="BHE33" s="129"/>
      <c r="BHF33" s="129"/>
      <c r="BHG33" s="129"/>
      <c r="BHH33" s="129"/>
      <c r="BHI33" s="129"/>
      <c r="BHJ33" s="129"/>
      <c r="BHK33" s="129"/>
      <c r="BHL33" s="129"/>
      <c r="BHM33" s="129"/>
      <c r="BHN33" s="64"/>
      <c r="BHO33" s="64"/>
      <c r="BHP33" s="64"/>
      <c r="BHQ33" s="64"/>
      <c r="BHR33" s="64"/>
      <c r="BHS33" s="64"/>
      <c r="BHT33" s="64"/>
      <c r="BHU33" s="64"/>
      <c r="BHV33" s="64"/>
      <c r="BHW33" s="64"/>
      <c r="BHX33" s="64"/>
      <c r="BHY33" s="64"/>
      <c r="BHZ33" s="64"/>
      <c r="BIA33" s="64"/>
      <c r="BIB33" s="64"/>
      <c r="BIC33" s="64"/>
      <c r="BID33" s="64"/>
      <c r="BIE33" s="64"/>
      <c r="BIF33" s="64"/>
      <c r="BIG33" s="64"/>
      <c r="BIH33" s="64"/>
      <c r="BII33" s="64"/>
      <c r="BIJ33" s="64"/>
      <c r="BIK33" s="64"/>
      <c r="BIL33" s="64"/>
      <c r="BIM33" s="64"/>
      <c r="BIN33" s="64"/>
      <c r="BIO33" s="64"/>
      <c r="BIP33" s="64"/>
      <c r="BIQ33" s="64"/>
      <c r="BIR33" s="64"/>
      <c r="BIS33" s="64"/>
      <c r="BIT33" s="64"/>
      <c r="BIU33" s="64"/>
      <c r="BIV33" s="64"/>
      <c r="BIW33" s="64"/>
      <c r="BIX33" s="64"/>
      <c r="BIY33" s="64"/>
      <c r="BIZ33" s="64"/>
      <c r="BJA33" s="64"/>
      <c r="BJB33" s="64"/>
      <c r="BJC33" s="64"/>
      <c r="BJD33" s="64"/>
      <c r="BJE33" s="64"/>
      <c r="BJF33" s="64"/>
      <c r="BJG33" s="64"/>
      <c r="BJH33" s="64"/>
      <c r="BJI33" s="64"/>
      <c r="BJJ33" s="64"/>
      <c r="BJK33" s="64"/>
      <c r="BJL33" s="64"/>
      <c r="BJM33" s="64"/>
      <c r="BJN33" s="64"/>
      <c r="BJO33" s="64"/>
      <c r="BJP33" s="64"/>
      <c r="BJQ33" s="64"/>
      <c r="BJR33" s="64"/>
      <c r="BJS33" s="64"/>
      <c r="BJT33" s="64"/>
      <c r="BJU33" s="64"/>
      <c r="BJV33" s="64"/>
      <c r="BJW33" s="64"/>
      <c r="BJX33" s="64"/>
      <c r="BJY33" s="64"/>
      <c r="BJZ33" s="64"/>
      <c r="BKA33" s="64"/>
      <c r="BKB33" s="64"/>
      <c r="BKC33" s="64"/>
      <c r="BKD33" s="106"/>
      <c r="BKE33" s="106"/>
      <c r="BKF33" s="106"/>
      <c r="BKG33" s="106"/>
      <c r="BKH33" s="106"/>
      <c r="BKI33" s="106"/>
      <c r="BKJ33" s="106"/>
      <c r="BKK33" s="106"/>
      <c r="BKL33" s="106"/>
      <c r="BKM33" s="106"/>
      <c r="BKN33" s="106"/>
      <c r="BKO33" s="106"/>
      <c r="BKP33" s="106"/>
      <c r="BKQ33" s="106"/>
      <c r="BKR33" s="106"/>
      <c r="BKS33" s="106"/>
      <c r="BKT33" s="106"/>
      <c r="BKU33" s="106"/>
      <c r="BKV33" s="106"/>
      <c r="BKW33" s="106"/>
      <c r="BKX33" s="106"/>
      <c r="BKY33" s="106"/>
      <c r="BKZ33" s="106"/>
      <c r="BLA33" s="106"/>
      <c r="BLB33" s="106"/>
      <c r="BLC33" s="106"/>
      <c r="BLD33" s="106"/>
      <c r="BLE33" s="106"/>
      <c r="BLF33" s="106"/>
      <c r="BLG33" s="106"/>
      <c r="BLH33" s="106"/>
      <c r="BLI33" s="106"/>
      <c r="BLJ33" s="106"/>
      <c r="BLK33" s="106"/>
      <c r="BLL33" s="106"/>
      <c r="BLM33" s="106"/>
      <c r="BLN33" s="106"/>
      <c r="BLO33" s="106"/>
      <c r="BLP33" s="106"/>
      <c r="BLQ33" s="106"/>
      <c r="BLR33" s="106"/>
      <c r="BLS33" s="106"/>
      <c r="BLT33" s="106"/>
      <c r="BLU33" s="106"/>
      <c r="BLV33" s="106"/>
      <c r="BLW33" s="106"/>
      <c r="BLX33" s="106"/>
      <c r="BLY33" s="106"/>
      <c r="BLZ33" s="106"/>
      <c r="BMA33" s="106"/>
      <c r="BMB33" s="106"/>
      <c r="BMC33" s="106"/>
      <c r="BMD33" s="106"/>
      <c r="BME33" s="106"/>
      <c r="BMF33" s="106"/>
      <c r="BMG33" s="106"/>
      <c r="BMH33" s="106"/>
      <c r="BMI33" s="106"/>
      <c r="BMJ33" s="106"/>
      <c r="BMK33" s="106"/>
      <c r="BML33" s="106"/>
      <c r="BMM33" s="106"/>
      <c r="BMN33" s="106"/>
      <c r="BMO33" s="106"/>
      <c r="BMP33" s="106"/>
      <c r="BMQ33" s="106"/>
      <c r="BMR33" s="106"/>
      <c r="BMS33" s="106"/>
      <c r="BMT33" s="259"/>
      <c r="BMU33" s="259"/>
      <c r="BMV33" s="259"/>
      <c r="BMW33" s="259"/>
      <c r="BMX33" s="259"/>
      <c r="BMY33" s="259"/>
      <c r="BMZ33" s="259"/>
      <c r="BNA33" s="259"/>
      <c r="BNB33" s="259"/>
      <c r="BNC33" s="259"/>
      <c r="BND33" s="259"/>
      <c r="BNE33" s="259"/>
      <c r="BNF33" s="259"/>
      <c r="BNG33" s="259"/>
      <c r="BNH33" s="259"/>
      <c r="BNI33" s="259"/>
      <c r="BNJ33" s="259"/>
      <c r="BNK33" s="259"/>
      <c r="BNL33" s="259"/>
      <c r="BNM33" s="259"/>
      <c r="BNN33" s="259"/>
      <c r="BNO33" s="259"/>
      <c r="BNP33" s="259"/>
      <c r="BNQ33" s="259"/>
      <c r="BNR33" s="259"/>
      <c r="BNS33" s="259"/>
      <c r="BNT33" s="259"/>
      <c r="BNU33" s="259"/>
      <c r="BNV33" s="259"/>
      <c r="BNW33" s="259"/>
      <c r="BNX33" s="259"/>
      <c r="BNY33" s="259"/>
      <c r="BNZ33" s="259"/>
      <c r="BOA33" s="259"/>
      <c r="BOB33" s="259"/>
      <c r="BOC33" s="259"/>
      <c r="BOD33" s="259"/>
      <c r="BOE33" s="259"/>
      <c r="BOF33" s="259"/>
      <c r="BOG33" s="259"/>
      <c r="BOH33" s="259"/>
      <c r="BOI33" s="259"/>
      <c r="BOJ33" s="259"/>
      <c r="BOK33" s="259"/>
      <c r="BOL33" s="259"/>
      <c r="BOM33" s="259"/>
      <c r="BON33" s="259"/>
      <c r="BOO33" s="259"/>
      <c r="BOP33" s="259"/>
      <c r="BOQ33" s="259"/>
      <c r="BOR33" s="259"/>
      <c r="BOS33" s="259"/>
      <c r="BOT33" s="259"/>
      <c r="BOU33" s="259"/>
      <c r="BOV33" s="259"/>
      <c r="BOW33" s="259"/>
      <c r="BOX33" s="259"/>
      <c r="BOY33" s="259"/>
      <c r="BOZ33" s="259"/>
      <c r="BPA33" s="259"/>
      <c r="BPB33" s="259"/>
      <c r="BPC33" s="259"/>
      <c r="BPD33" s="259"/>
      <c r="BPE33" s="259"/>
      <c r="BPF33" s="259"/>
      <c r="BPG33" s="259"/>
      <c r="BPH33" s="259"/>
      <c r="BPI33" s="259"/>
      <c r="BPJ33" s="129"/>
      <c r="BPK33" s="129"/>
      <c r="BPL33" s="129"/>
      <c r="BPM33" s="129"/>
      <c r="BPN33" s="129"/>
      <c r="BPO33" s="129"/>
      <c r="BPP33" s="129"/>
      <c r="BPQ33" s="129"/>
      <c r="BPR33" s="129"/>
      <c r="BPS33" s="129"/>
      <c r="BPT33" s="129"/>
      <c r="BPU33" s="129"/>
      <c r="BPV33" s="129"/>
      <c r="BPW33" s="129"/>
      <c r="BPX33" s="129"/>
      <c r="BPY33" s="129"/>
      <c r="BPZ33" s="129"/>
      <c r="BQA33" s="129"/>
      <c r="BQB33" s="129"/>
      <c r="BQC33" s="129"/>
      <c r="BQD33" s="129"/>
      <c r="BQE33" s="129"/>
      <c r="BQF33" s="129"/>
      <c r="BQG33" s="129"/>
      <c r="BQH33" s="129"/>
      <c r="BQI33" s="129"/>
      <c r="BQJ33" s="129"/>
      <c r="BQK33" s="129"/>
      <c r="BQL33" s="129"/>
      <c r="BQM33" s="129"/>
      <c r="BQN33" s="129"/>
      <c r="BQO33" s="129"/>
      <c r="BQP33" s="129"/>
      <c r="BQQ33" s="129"/>
      <c r="BQR33" s="129"/>
      <c r="BQS33" s="129"/>
      <c r="BQT33" s="129"/>
      <c r="BQU33" s="129"/>
      <c r="BQV33" s="129"/>
      <c r="BQW33" s="129"/>
      <c r="BQX33" s="129"/>
      <c r="BQY33" s="129"/>
      <c r="BQZ33" s="129"/>
      <c r="BRA33" s="129"/>
      <c r="BRB33" s="129"/>
      <c r="BRC33" s="129"/>
      <c r="BRD33" s="129"/>
      <c r="BRE33" s="129"/>
      <c r="BRF33" s="129"/>
      <c r="BRG33" s="129"/>
      <c r="BRH33" s="129"/>
      <c r="BRI33" s="129"/>
      <c r="BRJ33" s="129"/>
      <c r="BRK33" s="129"/>
      <c r="BRL33" s="129"/>
      <c r="BRM33" s="129"/>
      <c r="BRN33" s="129"/>
      <c r="BRO33" s="129"/>
      <c r="BRP33" s="129"/>
      <c r="BRQ33" s="129"/>
      <c r="BRR33" s="129"/>
      <c r="BRS33" s="129"/>
      <c r="BRT33" s="129"/>
      <c r="BRU33" s="129"/>
      <c r="BRV33" s="129"/>
      <c r="BRW33" s="129"/>
      <c r="BRX33" s="129"/>
      <c r="BRY33" s="129"/>
      <c r="BRZ33" s="129"/>
      <c r="BSA33" s="129"/>
      <c r="BSB33" s="129"/>
      <c r="BSC33" s="129"/>
      <c r="BSD33" s="129"/>
      <c r="BSE33" s="129"/>
      <c r="BSF33" s="129"/>
      <c r="BSG33" s="129"/>
      <c r="BSH33" s="129"/>
      <c r="BSI33" s="129"/>
      <c r="BSJ33" s="129"/>
      <c r="BSK33" s="129"/>
      <c r="BSL33" s="129"/>
      <c r="BSM33" s="129"/>
      <c r="BSN33" s="129"/>
      <c r="BSO33" s="129"/>
      <c r="BSP33" s="129"/>
      <c r="BSQ33" s="129"/>
      <c r="BSR33" s="129"/>
      <c r="BSS33" s="129"/>
      <c r="BST33" s="129"/>
      <c r="BSU33" s="129"/>
      <c r="BSV33" s="129"/>
      <c r="BSW33" s="129"/>
      <c r="BSX33" s="129"/>
      <c r="BSY33" s="129"/>
      <c r="BSZ33" s="129"/>
      <c r="BTA33" s="129"/>
      <c r="BTB33" s="129"/>
      <c r="BTC33" s="129"/>
      <c r="BTD33" s="129"/>
      <c r="BTE33" s="129"/>
      <c r="BTF33" s="129"/>
      <c r="BTG33" s="129"/>
      <c r="BTH33" s="129"/>
      <c r="BTI33" s="129"/>
      <c r="BTJ33" s="129"/>
      <c r="BTK33" s="129"/>
      <c r="BTL33" s="129"/>
      <c r="BTM33" s="129"/>
      <c r="BTN33" s="129"/>
      <c r="BTO33" s="129"/>
      <c r="BTP33" s="129"/>
      <c r="BTQ33" s="129"/>
      <c r="BTR33" s="129"/>
      <c r="BTS33" s="129"/>
      <c r="BTT33" s="129"/>
      <c r="BTU33" s="129"/>
      <c r="BTV33" s="129"/>
      <c r="BTW33" s="129"/>
      <c r="BTX33" s="129"/>
      <c r="BTY33" s="129"/>
      <c r="BTZ33" s="129"/>
      <c r="BUA33" s="129"/>
      <c r="BUB33" s="129"/>
      <c r="BUC33" s="129"/>
      <c r="BUD33" s="129"/>
      <c r="BUE33" s="129"/>
      <c r="BUF33" s="129"/>
      <c r="BUG33" s="129"/>
      <c r="BUH33" s="129"/>
      <c r="BUI33" s="129"/>
      <c r="BUJ33" s="129"/>
      <c r="BUK33" s="129"/>
      <c r="BUL33" s="129"/>
      <c r="BUM33" s="129"/>
      <c r="BUN33" s="129"/>
      <c r="BUO33" s="129"/>
      <c r="BUP33" s="129"/>
      <c r="BUQ33" s="129"/>
      <c r="BUR33" s="129"/>
      <c r="BUS33" s="129"/>
      <c r="BUT33" s="129"/>
      <c r="BUU33" s="129"/>
      <c r="BUV33" s="129"/>
      <c r="BUW33" s="129"/>
      <c r="BUX33" s="129"/>
      <c r="BUY33" s="129"/>
      <c r="BUZ33" s="129"/>
      <c r="BVA33" s="129"/>
      <c r="BVB33" s="129"/>
      <c r="BVC33" s="129"/>
      <c r="BVD33" s="129"/>
      <c r="BVE33" s="129"/>
      <c r="BVF33" s="129"/>
      <c r="BVG33" s="129"/>
      <c r="BVH33" s="129"/>
      <c r="BVI33" s="129"/>
      <c r="BVJ33" s="129"/>
      <c r="BVK33" s="129"/>
      <c r="BVL33" s="129"/>
      <c r="BVM33" s="129"/>
      <c r="BVN33" s="129"/>
      <c r="BVO33" s="129"/>
      <c r="BVP33" s="129"/>
      <c r="BVQ33" s="129"/>
      <c r="BVR33" s="129"/>
      <c r="BVS33" s="129"/>
      <c r="BVT33" s="129"/>
      <c r="BVU33" s="129"/>
      <c r="BVV33" s="129"/>
      <c r="BVW33" s="129"/>
      <c r="BVX33" s="129"/>
      <c r="BVY33" s="129"/>
      <c r="BVZ33" s="129"/>
      <c r="BWA33" s="129"/>
      <c r="BWB33" s="129"/>
      <c r="BWC33" s="129"/>
      <c r="BWD33" s="129"/>
      <c r="BWE33" s="129"/>
      <c r="BWF33" s="129"/>
      <c r="BWG33" s="129"/>
      <c r="BWH33" s="129"/>
      <c r="BWI33" s="129"/>
      <c r="BWJ33" s="129"/>
      <c r="BWK33" s="129"/>
      <c r="BWL33" s="129"/>
      <c r="BWM33" s="129"/>
      <c r="BWN33" s="129"/>
      <c r="BWO33" s="129"/>
      <c r="BWP33" s="129"/>
      <c r="BWQ33" s="129"/>
      <c r="BWR33" s="129"/>
      <c r="BWS33" s="129"/>
      <c r="BWT33" s="129"/>
      <c r="BWU33" s="129"/>
      <c r="BWV33" s="129"/>
      <c r="BWW33" s="129"/>
      <c r="BWX33" s="129"/>
      <c r="BWY33" s="129"/>
      <c r="BWZ33" s="129"/>
      <c r="BXA33" s="129"/>
      <c r="BXB33" s="129"/>
      <c r="BXC33" s="256"/>
      <c r="BXD33" s="256"/>
      <c r="BXE33" s="256"/>
      <c r="BXF33" s="256"/>
      <c r="BXG33" s="256"/>
      <c r="BXH33" s="256"/>
      <c r="BXI33" s="256"/>
      <c r="BXJ33" s="256"/>
      <c r="BXK33" s="256"/>
      <c r="BXL33" s="256"/>
      <c r="BXM33" s="256"/>
      <c r="BXN33" s="256"/>
      <c r="BXO33" s="256"/>
      <c r="BXP33" s="256"/>
      <c r="BXQ33" s="256"/>
      <c r="BXR33" s="256"/>
      <c r="BXS33" s="256"/>
      <c r="BXT33" s="256"/>
      <c r="BXU33" s="256"/>
      <c r="BXV33" s="256"/>
      <c r="BXW33" s="256"/>
      <c r="BXX33" s="256"/>
      <c r="BXY33" s="256"/>
      <c r="BXZ33" s="256"/>
      <c r="BYA33" s="256"/>
      <c r="BYB33" s="256"/>
      <c r="BYC33" s="256"/>
      <c r="BYD33" s="256"/>
      <c r="BYE33" s="256"/>
      <c r="BYF33" s="256"/>
      <c r="BYG33" s="256"/>
      <c r="BYH33" s="256"/>
      <c r="BYI33" s="256"/>
      <c r="BYJ33" s="256"/>
      <c r="BYK33" s="256"/>
      <c r="BYL33" s="256"/>
      <c r="BYM33" s="256"/>
      <c r="BYN33" s="256"/>
      <c r="BYO33" s="256"/>
      <c r="BYP33" s="256"/>
      <c r="BYQ33" s="256"/>
      <c r="BYR33" s="256"/>
      <c r="BYS33" s="256"/>
      <c r="BYT33" s="256"/>
      <c r="BYU33" s="256"/>
      <c r="BYV33" s="256"/>
      <c r="BYW33" s="256"/>
      <c r="BYX33" s="256"/>
      <c r="BYY33" s="256"/>
      <c r="BYZ33" s="256"/>
      <c r="BZA33" s="256"/>
      <c r="BZB33" s="256"/>
      <c r="BZC33" s="256"/>
      <c r="BZD33" s="256"/>
      <c r="BZE33" s="256"/>
      <c r="BZF33" s="256"/>
      <c r="BZG33" s="256"/>
      <c r="BZH33" s="256"/>
      <c r="BZI33" s="256"/>
      <c r="BZJ33" s="256"/>
      <c r="BZK33" s="256"/>
      <c r="BZL33" s="256"/>
      <c r="BZM33" s="256"/>
      <c r="BZN33" s="256"/>
      <c r="BZO33" s="256"/>
      <c r="BZP33" s="129"/>
      <c r="BZQ33" s="129"/>
      <c r="BZR33" s="129"/>
      <c r="BZS33" s="129"/>
      <c r="BZT33" s="129"/>
      <c r="BZU33" s="129"/>
      <c r="BZV33" s="129"/>
      <c r="BZW33" s="129"/>
      <c r="BZX33" s="129"/>
      <c r="BZY33" s="129"/>
      <c r="BZZ33" s="129"/>
      <c r="CAA33" s="129"/>
      <c r="CAB33" s="129"/>
      <c r="CAC33" s="129"/>
      <c r="CAD33" s="129"/>
      <c r="CAE33" s="129"/>
      <c r="CAF33" s="129"/>
      <c r="CAG33" s="129"/>
      <c r="CAH33" s="129"/>
      <c r="CAI33" s="129"/>
      <c r="CAJ33" s="129"/>
      <c r="CAK33" s="129"/>
      <c r="CAL33" s="129"/>
      <c r="CAM33" s="129"/>
      <c r="CAN33" s="129"/>
      <c r="CAO33" s="129"/>
      <c r="CAP33" s="129"/>
      <c r="CAQ33" s="129"/>
      <c r="CAR33" s="129"/>
      <c r="CAS33" s="129"/>
      <c r="CAT33" s="129"/>
      <c r="CAU33" s="129"/>
      <c r="CAV33" s="129"/>
      <c r="CAW33" s="129"/>
      <c r="CAX33" s="129"/>
      <c r="CAY33" s="129"/>
      <c r="CAZ33" s="129"/>
      <c r="CBA33" s="129"/>
      <c r="CBB33" s="129"/>
      <c r="CBC33" s="129"/>
      <c r="CBD33" s="129"/>
      <c r="CBE33" s="129"/>
      <c r="CBF33" s="129"/>
      <c r="CBG33" s="129"/>
      <c r="CBH33" s="129"/>
      <c r="CBI33" s="129"/>
      <c r="CBJ33" s="129"/>
      <c r="CBK33" s="129"/>
      <c r="CBL33" s="129"/>
      <c r="CBM33" s="129"/>
      <c r="CBN33" s="129"/>
      <c r="CBO33" s="129"/>
      <c r="CBP33" s="129"/>
      <c r="CBQ33" s="129"/>
      <c r="CBR33" s="129"/>
      <c r="CBS33" s="129"/>
      <c r="CBT33" s="129"/>
      <c r="CBU33" s="129"/>
      <c r="CBV33" s="129"/>
      <c r="CBW33" s="129"/>
      <c r="CBX33" s="129"/>
      <c r="CBY33" s="129"/>
      <c r="CBZ33" s="129"/>
      <c r="CCA33" s="129"/>
      <c r="CCB33" s="129"/>
      <c r="CCC33" s="129"/>
      <c r="CCD33" s="129"/>
      <c r="CCE33" s="129"/>
      <c r="CCF33" s="129"/>
      <c r="CCG33" s="129"/>
      <c r="CCH33" s="129"/>
      <c r="CCI33" s="129"/>
      <c r="CCJ33" s="129"/>
      <c r="CCK33" s="129"/>
      <c r="CCL33" s="129"/>
      <c r="CCM33" s="129"/>
      <c r="CCN33" s="129"/>
      <c r="CCO33" s="129"/>
      <c r="CCP33" s="129"/>
      <c r="CCQ33" s="129"/>
      <c r="CCR33" s="129"/>
      <c r="CCS33" s="129"/>
      <c r="CCT33" s="129"/>
      <c r="CCU33" s="129"/>
      <c r="CCV33" s="129"/>
      <c r="CCW33" s="129"/>
      <c r="CCX33" s="129"/>
      <c r="CCY33" s="129"/>
      <c r="CCZ33" s="129"/>
      <c r="CDA33" s="129"/>
      <c r="CDB33" s="129"/>
      <c r="CDC33" s="129"/>
      <c r="CDD33" s="129"/>
      <c r="CDE33" s="129"/>
      <c r="CDF33" s="129"/>
      <c r="CDG33" s="129"/>
      <c r="CDH33" s="129"/>
      <c r="CDI33" s="129"/>
      <c r="CDJ33" s="129"/>
      <c r="CDK33" s="129"/>
      <c r="CDL33" s="129"/>
      <c r="CDM33" s="129"/>
      <c r="CDN33" s="129"/>
      <c r="CDO33" s="129"/>
      <c r="CDP33" s="129"/>
      <c r="CDQ33" s="129"/>
      <c r="CDR33" s="129"/>
      <c r="CDS33" s="129"/>
      <c r="CDT33" s="129"/>
      <c r="CDU33" s="129"/>
      <c r="CDV33" s="129"/>
      <c r="CDW33" s="129"/>
      <c r="CDX33" s="129"/>
      <c r="CDY33" s="129"/>
      <c r="CDZ33" s="129"/>
      <c r="CEA33" s="129"/>
      <c r="CEB33" s="129"/>
      <c r="CEC33" s="129"/>
      <c r="CED33" s="129"/>
      <c r="CEE33" s="129"/>
      <c r="CEF33" s="129"/>
      <c r="CEG33" s="129"/>
      <c r="CEH33" s="129"/>
      <c r="CEI33" s="129"/>
      <c r="CEJ33" s="129"/>
      <c r="CEK33" s="129"/>
      <c r="CEL33" s="129"/>
      <c r="CEM33" s="129"/>
      <c r="CEN33" s="129"/>
      <c r="CEO33" s="129"/>
      <c r="CEP33" s="130"/>
      <c r="CEQ33" s="130"/>
      <c r="CER33" s="130"/>
      <c r="CES33" s="130"/>
      <c r="CET33" s="130"/>
      <c r="CEU33" s="130"/>
      <c r="CEV33" s="130"/>
      <c r="CEW33" s="130"/>
      <c r="CEX33" s="130"/>
      <c r="CEY33" s="130"/>
      <c r="CEZ33" s="130"/>
      <c r="CFA33" s="130"/>
      <c r="CFB33" s="130"/>
      <c r="CFC33" s="130"/>
      <c r="CFD33" s="130"/>
      <c r="CFE33" s="130"/>
      <c r="CFF33" s="130"/>
      <c r="CFG33" s="130"/>
      <c r="CFH33" s="130"/>
      <c r="CFI33" s="130"/>
      <c r="CFJ33" s="130"/>
      <c r="CFK33" s="130"/>
      <c r="CFL33" s="130"/>
      <c r="CFM33" s="130"/>
      <c r="CFN33" s="130"/>
      <c r="CFO33" s="130"/>
      <c r="CFP33" s="130"/>
      <c r="CFQ33" s="130"/>
      <c r="CFR33" s="130"/>
      <c r="CFS33" s="130"/>
      <c r="CFT33" s="130"/>
      <c r="CFU33" s="130"/>
      <c r="CFV33" s="130"/>
      <c r="CFW33" s="130"/>
      <c r="CFX33" s="130"/>
      <c r="CFY33" s="130"/>
      <c r="CFZ33" s="130"/>
      <c r="CGA33" s="130"/>
      <c r="CGB33" s="130"/>
      <c r="CGC33" s="130"/>
      <c r="CGD33" s="130"/>
    </row>
    <row r="34" spans="1:2214" x14ac:dyDescent="0.25">
      <c r="A34" s="279"/>
      <c r="B34" s="255"/>
      <c r="C34" s="267"/>
      <c r="D34" s="267"/>
      <c r="E34" s="260"/>
      <c r="F34" s="260"/>
      <c r="G34" s="260"/>
      <c r="H34" s="261"/>
      <c r="I34" s="261"/>
      <c r="J34" s="261"/>
      <c r="K34" s="261"/>
      <c r="L34" s="261"/>
      <c r="M34" s="261"/>
      <c r="N34" s="262"/>
      <c r="O34" s="262"/>
      <c r="P34" s="262"/>
      <c r="Q34" s="261"/>
      <c r="R34" s="261"/>
      <c r="S34" s="261"/>
      <c r="T34" s="260"/>
      <c r="U34" s="260"/>
      <c r="V34" s="260"/>
      <c r="W34" s="260"/>
      <c r="X34" s="263"/>
      <c r="Y34" s="262"/>
      <c r="Z34" s="262"/>
      <c r="AA34" s="262"/>
      <c r="AB34" s="262"/>
      <c r="AC34" s="262"/>
      <c r="AD34" s="262"/>
      <c r="AE34" s="262"/>
      <c r="AF34" s="262"/>
      <c r="AG34" s="262"/>
      <c r="AH34" s="264"/>
      <c r="AI34" s="264"/>
      <c r="AJ34" s="129"/>
      <c r="AK34" s="129"/>
      <c r="AL34" s="129"/>
      <c r="AM34" s="129"/>
      <c r="AN34" s="264"/>
      <c r="AO34" s="264"/>
      <c r="AP34" s="264"/>
      <c r="AQ34" s="129"/>
      <c r="AR34" s="264"/>
      <c r="AS34" s="264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350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130"/>
      <c r="IQ34" s="130"/>
      <c r="IR34" s="130"/>
      <c r="IS34" s="130"/>
      <c r="IT34" s="130"/>
      <c r="IU34" s="130"/>
      <c r="IV34" s="130"/>
      <c r="IW34" s="130"/>
      <c r="IX34" s="130"/>
      <c r="IY34" s="130"/>
      <c r="IZ34" s="130"/>
      <c r="JA34" s="130"/>
      <c r="JB34" s="130"/>
      <c r="JC34" s="130"/>
      <c r="JD34" s="130"/>
      <c r="JE34" s="130"/>
      <c r="JF34" s="130"/>
      <c r="JG34" s="130"/>
      <c r="JH34" s="130"/>
      <c r="JI34" s="130"/>
      <c r="JJ34" s="130"/>
      <c r="JK34" s="130"/>
      <c r="JL34" s="130"/>
      <c r="JM34" s="130"/>
      <c r="JN34" s="130"/>
      <c r="JO34" s="130"/>
      <c r="JP34" s="130"/>
      <c r="JQ34" s="130"/>
      <c r="JR34" s="130"/>
      <c r="JS34" s="130"/>
      <c r="JT34" s="130"/>
      <c r="JU34" s="130"/>
      <c r="JV34" s="130"/>
      <c r="JW34" s="130"/>
      <c r="JX34" s="130"/>
      <c r="JY34" s="130"/>
      <c r="JZ34" s="130"/>
      <c r="KA34" s="130"/>
      <c r="KB34" s="130"/>
      <c r="KC34" s="130"/>
      <c r="KD34" s="130"/>
      <c r="KE34" s="130"/>
      <c r="KF34" s="130"/>
      <c r="KG34" s="130"/>
      <c r="KH34" s="130"/>
      <c r="KI34" s="130"/>
      <c r="KJ34" s="130"/>
      <c r="KK34" s="130"/>
      <c r="KL34" s="130"/>
      <c r="KM34" s="130"/>
      <c r="KN34" s="130"/>
      <c r="KO34" s="130"/>
      <c r="KP34" s="130"/>
      <c r="KQ34" s="130"/>
      <c r="KR34" s="130"/>
      <c r="KS34" s="130"/>
      <c r="KT34" s="130"/>
      <c r="KU34" s="130"/>
      <c r="KV34" s="130"/>
      <c r="KW34" s="130"/>
      <c r="KX34" s="130"/>
      <c r="KY34" s="130"/>
      <c r="KZ34" s="130"/>
      <c r="LA34" s="130"/>
      <c r="LB34" s="130"/>
      <c r="LC34" s="130"/>
      <c r="LD34" s="130"/>
      <c r="LE34" s="130"/>
      <c r="LF34" s="130"/>
      <c r="LG34" s="130"/>
      <c r="LH34" s="130"/>
      <c r="LI34" s="130"/>
      <c r="LJ34" s="130"/>
      <c r="LK34" s="130"/>
      <c r="LL34" s="130"/>
      <c r="LM34" s="130"/>
      <c r="LN34" s="130"/>
      <c r="LO34" s="130"/>
      <c r="LP34" s="130"/>
      <c r="LQ34" s="130"/>
      <c r="LR34" s="130"/>
      <c r="LS34" s="130"/>
      <c r="LT34" s="130"/>
      <c r="LU34" s="130"/>
      <c r="LV34" s="130"/>
      <c r="LW34" s="130"/>
      <c r="LX34" s="130"/>
      <c r="LY34" s="130"/>
      <c r="LZ34" s="130"/>
      <c r="MA34" s="130"/>
      <c r="MB34" s="130"/>
      <c r="MC34" s="130"/>
      <c r="MD34" s="130"/>
      <c r="ME34" s="130"/>
      <c r="MF34" s="130"/>
      <c r="MG34" s="130"/>
      <c r="MH34" s="130"/>
      <c r="MI34" s="130"/>
      <c r="MJ34" s="130"/>
      <c r="MK34" s="130"/>
      <c r="ML34" s="130"/>
      <c r="MM34" s="130"/>
      <c r="MN34" s="130"/>
      <c r="MO34" s="130"/>
      <c r="MP34" s="130"/>
      <c r="MQ34" s="130"/>
      <c r="MR34" s="130"/>
      <c r="MS34" s="130"/>
      <c r="MT34" s="130"/>
      <c r="MU34" s="130"/>
      <c r="MV34" s="130"/>
      <c r="MW34" s="130"/>
      <c r="MX34" s="130"/>
      <c r="MY34" s="130"/>
      <c r="MZ34" s="130"/>
      <c r="NA34" s="130"/>
      <c r="NB34" s="130"/>
      <c r="NC34" s="130"/>
      <c r="ND34" s="130"/>
      <c r="NE34" s="130"/>
      <c r="NF34" s="130"/>
      <c r="NG34" s="130"/>
      <c r="NH34" s="130"/>
      <c r="NI34" s="130"/>
      <c r="NJ34" s="130"/>
      <c r="NK34" s="130"/>
      <c r="NL34" s="130"/>
      <c r="NM34" s="130"/>
      <c r="NN34" s="130"/>
      <c r="NO34" s="130"/>
      <c r="NP34" s="256"/>
      <c r="NQ34" s="256"/>
      <c r="NR34" s="256"/>
      <c r="NS34" s="256"/>
      <c r="NT34" s="256"/>
      <c r="NU34" s="256"/>
      <c r="NV34" s="256"/>
      <c r="NW34" s="256"/>
      <c r="NX34" s="256"/>
      <c r="NY34" s="256"/>
      <c r="NZ34" s="256"/>
      <c r="OA34" s="256"/>
      <c r="OB34" s="256"/>
      <c r="OC34" s="256"/>
      <c r="OD34" s="256"/>
      <c r="OE34" s="256"/>
      <c r="OF34" s="256"/>
      <c r="OG34" s="256"/>
      <c r="OH34" s="256"/>
      <c r="OI34" s="256"/>
      <c r="OJ34" s="256"/>
      <c r="OK34" s="256"/>
      <c r="OL34" s="256"/>
      <c r="OM34" s="256"/>
      <c r="ON34" s="256"/>
      <c r="OO34" s="256"/>
      <c r="OP34" s="256"/>
      <c r="OQ34" s="256"/>
      <c r="OR34" s="256"/>
      <c r="OS34" s="256"/>
      <c r="OT34" s="256"/>
      <c r="OU34" s="256"/>
      <c r="OV34" s="256"/>
      <c r="OW34" s="256"/>
      <c r="OX34" s="256"/>
      <c r="OY34" s="256"/>
      <c r="OZ34" s="256"/>
      <c r="PA34" s="256"/>
      <c r="PB34" s="256"/>
      <c r="PC34" s="256"/>
      <c r="PD34" s="256"/>
      <c r="PE34" s="256"/>
      <c r="PF34" s="256"/>
      <c r="PG34" s="256"/>
      <c r="PH34" s="256"/>
      <c r="PI34" s="256"/>
      <c r="PJ34" s="256"/>
      <c r="PK34" s="256"/>
      <c r="PL34" s="256"/>
      <c r="PM34" s="256"/>
      <c r="PN34" s="256"/>
      <c r="PO34" s="256"/>
      <c r="PP34" s="256"/>
      <c r="PQ34" s="256"/>
      <c r="PR34" s="256"/>
      <c r="PS34" s="256"/>
      <c r="PT34" s="256"/>
      <c r="PU34" s="256"/>
      <c r="PV34" s="256"/>
      <c r="PW34" s="256"/>
      <c r="PX34" s="256"/>
      <c r="PY34" s="256"/>
      <c r="PZ34" s="256"/>
      <c r="QA34" s="256"/>
      <c r="QB34" s="256"/>
      <c r="QC34" s="64"/>
      <c r="QD34" s="64"/>
      <c r="QE34" s="64"/>
      <c r="QF34" s="64"/>
      <c r="QG34" s="64"/>
      <c r="QH34" s="64"/>
      <c r="QI34" s="64"/>
      <c r="QJ34" s="64"/>
      <c r="QK34" s="64"/>
      <c r="QL34" s="64"/>
      <c r="QM34" s="64"/>
      <c r="QN34" s="64"/>
      <c r="QO34" s="64"/>
      <c r="QP34" s="64"/>
      <c r="QQ34" s="64"/>
      <c r="QR34" s="64"/>
      <c r="QS34" s="64"/>
      <c r="QT34" s="64"/>
      <c r="QU34" s="64"/>
      <c r="QV34" s="64"/>
      <c r="QW34" s="64"/>
      <c r="QX34" s="64"/>
      <c r="QY34" s="64"/>
      <c r="QZ34" s="64"/>
      <c r="RA34" s="64"/>
      <c r="RB34" s="64"/>
      <c r="RC34" s="64"/>
      <c r="RD34" s="64"/>
      <c r="RE34" s="64"/>
      <c r="RF34" s="64"/>
      <c r="RG34" s="64"/>
      <c r="RH34" s="64"/>
      <c r="RI34" s="64"/>
      <c r="RJ34" s="64"/>
      <c r="RK34" s="64"/>
      <c r="RL34" s="64"/>
      <c r="RM34" s="64"/>
      <c r="RN34" s="64"/>
      <c r="RO34" s="64"/>
      <c r="RP34" s="64"/>
      <c r="RQ34" s="64"/>
      <c r="RR34" s="64"/>
      <c r="RS34" s="64"/>
      <c r="RT34" s="64"/>
      <c r="RU34" s="64"/>
      <c r="RV34" s="64"/>
      <c r="RW34" s="64"/>
      <c r="RX34" s="64"/>
      <c r="RY34" s="64"/>
      <c r="RZ34" s="64"/>
      <c r="SA34" s="64"/>
      <c r="SB34" s="64"/>
      <c r="SC34" s="64"/>
      <c r="SD34" s="64"/>
      <c r="SE34" s="64"/>
      <c r="SF34" s="64"/>
      <c r="SG34" s="64"/>
      <c r="SH34" s="64"/>
      <c r="SI34" s="64"/>
      <c r="SJ34" s="64"/>
      <c r="SK34" s="64"/>
      <c r="SL34" s="64"/>
      <c r="SM34" s="64"/>
      <c r="SN34" s="64"/>
      <c r="SO34" s="64"/>
      <c r="SP34" s="64"/>
      <c r="SQ34" s="64"/>
      <c r="SR34" s="64"/>
      <c r="SS34" s="64"/>
      <c r="ST34" s="64"/>
      <c r="SU34" s="64"/>
      <c r="SV34" s="64"/>
      <c r="SW34" s="64"/>
      <c r="SX34" s="64"/>
      <c r="SY34" s="64"/>
      <c r="SZ34" s="64"/>
      <c r="TA34" s="64"/>
      <c r="TB34" s="64"/>
      <c r="TC34" s="64"/>
      <c r="TD34" s="64"/>
      <c r="TE34" s="64"/>
      <c r="TF34" s="64"/>
      <c r="TG34" s="64"/>
      <c r="TH34" s="64"/>
      <c r="TI34" s="64"/>
      <c r="TJ34" s="64"/>
      <c r="TK34" s="64"/>
      <c r="TL34" s="64"/>
      <c r="TM34" s="64"/>
      <c r="TN34" s="64"/>
      <c r="TO34" s="64"/>
      <c r="TP34" s="64"/>
      <c r="TQ34" s="64"/>
      <c r="TR34" s="64"/>
      <c r="TS34" s="64"/>
      <c r="TT34" s="64"/>
      <c r="TU34" s="64"/>
      <c r="TV34" s="64"/>
      <c r="TW34" s="64"/>
      <c r="TX34" s="64"/>
      <c r="TY34" s="64"/>
      <c r="TZ34" s="64"/>
      <c r="UA34" s="64"/>
      <c r="UB34" s="64"/>
      <c r="UC34" s="64"/>
      <c r="UD34" s="64"/>
      <c r="UE34" s="64"/>
      <c r="UF34" s="64"/>
      <c r="UG34" s="64"/>
      <c r="UH34" s="64"/>
      <c r="UI34" s="64"/>
      <c r="UJ34" s="64"/>
      <c r="UK34" s="64"/>
      <c r="UL34" s="64"/>
      <c r="UM34" s="64"/>
      <c r="UN34" s="64"/>
      <c r="UO34" s="64"/>
      <c r="UP34" s="64"/>
      <c r="UQ34" s="64"/>
      <c r="UR34" s="64"/>
      <c r="US34" s="64"/>
      <c r="UT34" s="64"/>
      <c r="UU34" s="64"/>
      <c r="UV34" s="64"/>
      <c r="UW34" s="64"/>
      <c r="UX34" s="64"/>
      <c r="UY34" s="64"/>
      <c r="UZ34" s="64"/>
      <c r="VA34" s="64"/>
      <c r="VB34" s="64"/>
      <c r="VC34" s="64"/>
      <c r="VD34" s="64"/>
      <c r="VE34" s="64"/>
      <c r="VF34" s="129"/>
      <c r="VG34" s="129"/>
      <c r="VH34" s="129"/>
      <c r="VI34" s="129"/>
      <c r="VJ34" s="129"/>
      <c r="VK34" s="129"/>
      <c r="VL34" s="129"/>
      <c r="VM34" s="129"/>
      <c r="VN34" s="129"/>
      <c r="VO34" s="129"/>
      <c r="VP34" s="129"/>
      <c r="VQ34" s="129"/>
      <c r="VR34" s="129"/>
      <c r="VS34" s="129"/>
      <c r="VT34" s="129"/>
      <c r="VU34" s="129"/>
      <c r="VV34" s="129"/>
      <c r="VW34" s="129"/>
      <c r="VX34" s="129"/>
      <c r="VY34" s="129"/>
      <c r="VZ34" s="129"/>
      <c r="WA34" s="129"/>
      <c r="WB34" s="129"/>
      <c r="WC34" s="129"/>
      <c r="WD34" s="129"/>
      <c r="WE34" s="129"/>
      <c r="WF34" s="129"/>
      <c r="WG34" s="129"/>
      <c r="WH34" s="129"/>
      <c r="WI34" s="129"/>
      <c r="WJ34" s="129"/>
      <c r="WK34" s="129"/>
      <c r="WL34" s="129"/>
      <c r="WM34" s="129"/>
      <c r="WN34" s="129"/>
      <c r="WO34" s="129"/>
      <c r="WP34" s="129"/>
      <c r="WQ34" s="129"/>
      <c r="WR34" s="129"/>
      <c r="WS34" s="129"/>
      <c r="WT34" s="129"/>
      <c r="WU34" s="129"/>
      <c r="WV34" s="129"/>
      <c r="WW34" s="129"/>
      <c r="WX34" s="129"/>
      <c r="WY34" s="129"/>
      <c r="WZ34" s="129"/>
      <c r="XA34" s="129"/>
      <c r="XB34" s="129"/>
      <c r="XC34" s="129"/>
      <c r="XD34" s="129"/>
      <c r="XE34" s="129"/>
      <c r="XF34" s="129"/>
      <c r="XG34" s="129"/>
      <c r="XH34" s="129"/>
      <c r="XI34" s="129"/>
      <c r="XJ34" s="129"/>
      <c r="XK34" s="129"/>
      <c r="XL34" s="129"/>
      <c r="XM34" s="129"/>
      <c r="XN34" s="129"/>
      <c r="XO34" s="129"/>
      <c r="XP34" s="129"/>
      <c r="XQ34" s="129"/>
      <c r="XR34" s="129"/>
      <c r="XS34" s="129"/>
      <c r="XT34" s="129"/>
      <c r="XU34" s="129"/>
      <c r="XV34" s="129"/>
      <c r="XW34" s="129"/>
      <c r="XX34" s="129"/>
      <c r="XY34" s="129"/>
      <c r="XZ34" s="129"/>
      <c r="YA34" s="129"/>
      <c r="YB34" s="129"/>
      <c r="YC34" s="129"/>
      <c r="YD34" s="129"/>
      <c r="YE34" s="129"/>
      <c r="YF34" s="129"/>
      <c r="YG34" s="129"/>
      <c r="YH34" s="129"/>
      <c r="YI34" s="129"/>
      <c r="YJ34" s="129"/>
      <c r="YK34" s="129"/>
      <c r="YL34" s="129"/>
      <c r="YM34" s="129"/>
      <c r="YN34" s="129"/>
      <c r="YO34" s="129"/>
      <c r="YP34" s="129"/>
      <c r="YQ34" s="129"/>
      <c r="YR34" s="129"/>
      <c r="YS34" s="129"/>
      <c r="YT34" s="129"/>
      <c r="YU34" s="129"/>
      <c r="YV34" s="129"/>
      <c r="YW34" s="129"/>
      <c r="YX34" s="129"/>
      <c r="YY34" s="129"/>
      <c r="YZ34" s="129"/>
      <c r="ZA34" s="129"/>
      <c r="ZB34" s="129"/>
      <c r="ZC34" s="129"/>
      <c r="ZD34" s="129"/>
      <c r="ZE34" s="129"/>
      <c r="ZF34" s="129"/>
      <c r="ZG34" s="129"/>
      <c r="ZH34" s="129"/>
      <c r="ZI34" s="129"/>
      <c r="ZJ34" s="129"/>
      <c r="ZK34" s="129"/>
      <c r="ZL34" s="129"/>
      <c r="ZM34" s="129"/>
      <c r="ZN34" s="129"/>
      <c r="ZO34" s="129"/>
      <c r="ZP34" s="129"/>
      <c r="ZQ34" s="129"/>
      <c r="ZR34" s="129"/>
      <c r="ZS34" s="129"/>
      <c r="ZT34" s="129"/>
      <c r="ZU34" s="129"/>
      <c r="ZV34" s="129"/>
      <c r="ZW34" s="129"/>
      <c r="ZX34" s="129"/>
      <c r="ZY34" s="129"/>
      <c r="ZZ34" s="129"/>
      <c r="AAA34" s="129"/>
      <c r="AAB34" s="129"/>
      <c r="AAC34" s="129"/>
      <c r="AAD34" s="129"/>
      <c r="AAE34" s="129"/>
      <c r="AAF34" s="129"/>
      <c r="AAG34" s="129"/>
      <c r="AAH34" s="129"/>
      <c r="AAI34" s="129"/>
      <c r="AAJ34" s="129"/>
      <c r="AAK34" s="129"/>
      <c r="AAL34" s="129"/>
      <c r="AAM34" s="129"/>
      <c r="AAN34" s="129"/>
      <c r="AAO34" s="129"/>
      <c r="AAP34" s="129"/>
      <c r="AAQ34" s="129"/>
      <c r="AAR34" s="129"/>
      <c r="AAS34" s="129"/>
      <c r="AAT34" s="129"/>
      <c r="AAU34" s="129"/>
      <c r="AAV34" s="129"/>
      <c r="AAW34" s="129"/>
      <c r="AAX34" s="129"/>
      <c r="AAY34" s="129"/>
      <c r="AAZ34" s="129"/>
      <c r="ABA34" s="129"/>
      <c r="ABB34" s="129"/>
      <c r="ABC34" s="129"/>
      <c r="ABD34" s="129"/>
      <c r="ABE34" s="129"/>
      <c r="ABF34" s="129"/>
      <c r="ABG34" s="129"/>
      <c r="ABH34" s="129"/>
      <c r="ABI34" s="129"/>
      <c r="ABJ34" s="129"/>
      <c r="ABK34" s="129"/>
      <c r="ABL34" s="129"/>
      <c r="ABM34" s="129"/>
      <c r="ABN34" s="129"/>
      <c r="ABO34" s="129"/>
      <c r="ABP34" s="129"/>
      <c r="ABQ34" s="129"/>
      <c r="ABR34" s="129"/>
      <c r="ABS34" s="129"/>
      <c r="ABT34" s="129"/>
      <c r="ABU34" s="129"/>
      <c r="ABV34" s="129"/>
      <c r="ABW34" s="129"/>
      <c r="ABX34" s="129"/>
      <c r="ABY34" s="129"/>
      <c r="ABZ34" s="129"/>
      <c r="ACA34" s="129"/>
      <c r="ACB34" s="129"/>
      <c r="ACC34" s="129"/>
      <c r="ACD34" s="129"/>
      <c r="ACE34" s="129"/>
      <c r="ACF34" s="129"/>
      <c r="ACG34" s="129"/>
      <c r="ACH34" s="129"/>
      <c r="ACI34" s="129"/>
      <c r="ACJ34" s="129"/>
      <c r="ACK34" s="129"/>
      <c r="ACL34" s="129"/>
      <c r="ACM34" s="129"/>
      <c r="ACN34" s="129"/>
      <c r="ACO34" s="129"/>
      <c r="ACP34" s="129"/>
      <c r="ACQ34" s="129"/>
      <c r="ACR34" s="129"/>
      <c r="ACS34" s="129"/>
      <c r="ACT34" s="129"/>
      <c r="ACU34" s="129"/>
      <c r="ACV34" s="129"/>
      <c r="ACW34" s="129"/>
      <c r="ACX34" s="129"/>
      <c r="ACY34" s="257"/>
      <c r="ACZ34" s="257"/>
      <c r="ADA34" s="257"/>
      <c r="ADB34" s="257"/>
      <c r="ADC34" s="257"/>
      <c r="ADD34" s="257"/>
      <c r="ADE34" s="257"/>
      <c r="ADF34" s="257"/>
      <c r="ADG34" s="257"/>
      <c r="ADH34" s="257"/>
      <c r="ADI34" s="257"/>
      <c r="ADJ34" s="257"/>
      <c r="ADK34" s="257"/>
      <c r="ADL34" s="257"/>
      <c r="ADM34" s="257"/>
      <c r="ADN34" s="257"/>
      <c r="ADO34" s="257"/>
      <c r="ADP34" s="257"/>
      <c r="ADQ34" s="257"/>
      <c r="ADR34" s="257"/>
      <c r="ADS34" s="257"/>
      <c r="ADT34" s="257"/>
      <c r="ADU34" s="257"/>
      <c r="ADV34" s="257"/>
      <c r="ADW34" s="257"/>
      <c r="ADX34" s="257"/>
      <c r="ADY34" s="257"/>
      <c r="ADZ34" s="257"/>
      <c r="AEA34" s="257"/>
      <c r="AEB34" s="257"/>
      <c r="AEC34" s="257"/>
      <c r="AED34" s="257"/>
      <c r="AEE34" s="257"/>
      <c r="AEF34" s="257"/>
      <c r="AEG34" s="257"/>
      <c r="AEH34" s="257"/>
      <c r="AEI34" s="257"/>
      <c r="AEJ34" s="257"/>
      <c r="AEK34" s="257"/>
      <c r="AEL34" s="257"/>
      <c r="AEM34" s="257"/>
      <c r="AEN34" s="257"/>
      <c r="AEO34" s="257"/>
      <c r="AEP34" s="257"/>
      <c r="AEQ34" s="257"/>
      <c r="AER34" s="257"/>
      <c r="AES34" s="257"/>
      <c r="AET34" s="257"/>
      <c r="AEU34" s="257"/>
      <c r="AEV34" s="257"/>
      <c r="AEW34" s="257"/>
      <c r="AEX34" s="257"/>
      <c r="AEY34" s="257"/>
      <c r="AEZ34" s="257"/>
      <c r="AFA34" s="257"/>
      <c r="AFB34" s="257"/>
      <c r="AFC34" s="257"/>
      <c r="AFD34" s="257"/>
      <c r="AFE34" s="257"/>
      <c r="AFF34" s="257"/>
      <c r="AFG34" s="257"/>
      <c r="AFH34" s="257"/>
      <c r="AFI34" s="257"/>
      <c r="AFJ34" s="257"/>
      <c r="AFK34" s="257"/>
      <c r="AFL34" s="257"/>
      <c r="AFM34" s="257"/>
      <c r="AFN34" s="257"/>
      <c r="AFO34" s="130"/>
      <c r="AFP34" s="130"/>
      <c r="AFQ34" s="130"/>
      <c r="AFR34" s="130"/>
      <c r="AFS34" s="130"/>
      <c r="AFT34" s="130"/>
      <c r="AFU34" s="130"/>
      <c r="AFV34" s="130"/>
      <c r="AFW34" s="130"/>
      <c r="AFX34" s="130"/>
      <c r="AFY34" s="130"/>
      <c r="AFZ34" s="130"/>
      <c r="AGA34" s="130"/>
      <c r="AGB34" s="130"/>
      <c r="AGC34" s="130"/>
      <c r="AGD34" s="130"/>
      <c r="AGE34" s="130"/>
      <c r="AGF34" s="130"/>
      <c r="AGG34" s="130"/>
      <c r="AGH34" s="130"/>
      <c r="AGI34" s="130"/>
      <c r="AGJ34" s="130"/>
      <c r="AGK34" s="130"/>
      <c r="AGL34" s="130"/>
      <c r="AGM34" s="130"/>
      <c r="AGN34" s="130"/>
      <c r="AGO34" s="130"/>
      <c r="AGP34" s="130"/>
      <c r="AGQ34" s="130"/>
      <c r="AGR34" s="130"/>
      <c r="AGS34" s="130"/>
      <c r="AGT34" s="130"/>
      <c r="AGU34" s="130"/>
      <c r="AGV34" s="130"/>
      <c r="AGW34" s="130"/>
      <c r="AGX34" s="130"/>
      <c r="AGY34" s="130"/>
      <c r="AGZ34" s="130"/>
      <c r="AHA34" s="130"/>
      <c r="AHB34" s="130"/>
      <c r="AHC34" s="130"/>
      <c r="AHD34" s="130"/>
      <c r="AHE34" s="130"/>
      <c r="AHF34" s="130"/>
      <c r="AHG34" s="130"/>
      <c r="AHH34" s="130"/>
      <c r="AHI34" s="130"/>
      <c r="AHJ34" s="130"/>
      <c r="AHK34" s="130"/>
      <c r="AHL34" s="130"/>
      <c r="AHM34" s="130"/>
      <c r="AHN34" s="130"/>
      <c r="AHO34" s="130"/>
      <c r="AHP34" s="130"/>
      <c r="AHQ34" s="130"/>
      <c r="AHR34" s="130"/>
      <c r="AHS34" s="130"/>
      <c r="AHT34" s="130"/>
      <c r="AHU34" s="130"/>
      <c r="AHV34" s="130"/>
      <c r="AHW34" s="130"/>
      <c r="AHX34" s="130"/>
      <c r="AHY34" s="130"/>
      <c r="AHZ34" s="130"/>
      <c r="AIA34" s="130"/>
      <c r="AIB34" s="130"/>
      <c r="AIC34" s="130"/>
      <c r="AID34" s="130"/>
      <c r="AIE34" s="64"/>
      <c r="AIF34" s="64"/>
      <c r="AIG34" s="64"/>
      <c r="AIH34" s="64"/>
      <c r="AII34" s="64"/>
      <c r="AIJ34" s="64"/>
      <c r="AIK34" s="64"/>
      <c r="AIL34" s="64"/>
      <c r="AIM34" s="64"/>
      <c r="AIN34" s="64"/>
      <c r="AIO34" s="64"/>
      <c r="AIP34" s="64"/>
      <c r="AIQ34" s="64"/>
      <c r="AIR34" s="64"/>
      <c r="AIS34" s="64"/>
      <c r="AIT34" s="64"/>
      <c r="AIU34" s="64"/>
      <c r="AIV34" s="64"/>
      <c r="AIW34" s="64"/>
      <c r="AIX34" s="64"/>
      <c r="AIY34" s="64"/>
      <c r="AIZ34" s="64"/>
      <c r="AJA34" s="64"/>
      <c r="AJB34" s="64"/>
      <c r="AJC34" s="64"/>
      <c r="AJD34" s="64"/>
      <c r="AJE34" s="64"/>
      <c r="AJF34" s="64"/>
      <c r="AJG34" s="64"/>
      <c r="AJH34" s="64"/>
      <c r="AJI34" s="64"/>
      <c r="AJJ34" s="64"/>
      <c r="AJK34" s="64"/>
      <c r="AJL34" s="64"/>
      <c r="AJM34" s="64"/>
      <c r="AJN34" s="64"/>
      <c r="AJO34" s="64"/>
      <c r="AJP34" s="64"/>
      <c r="AJQ34" s="64"/>
      <c r="AJR34" s="64"/>
      <c r="AJS34" s="64"/>
      <c r="AJT34" s="64"/>
      <c r="AJU34" s="64"/>
      <c r="AJV34" s="64"/>
      <c r="AJW34" s="64"/>
      <c r="AJX34" s="64"/>
      <c r="AJY34" s="64"/>
      <c r="AJZ34" s="64"/>
      <c r="AKA34" s="64"/>
      <c r="AKB34" s="64"/>
      <c r="AKC34" s="64"/>
      <c r="AKD34" s="64"/>
      <c r="AKE34" s="64"/>
      <c r="AKF34" s="64"/>
      <c r="AKG34" s="64"/>
      <c r="AKH34" s="64"/>
      <c r="AKI34" s="64"/>
      <c r="AKJ34" s="64"/>
      <c r="AKK34" s="64"/>
      <c r="AKL34" s="64"/>
      <c r="AKM34" s="64"/>
      <c r="AKN34" s="64"/>
      <c r="AKO34" s="64"/>
      <c r="AKP34" s="64"/>
      <c r="AKQ34" s="64"/>
      <c r="AKR34" s="64"/>
      <c r="AKS34" s="258"/>
      <c r="AKT34" s="106"/>
      <c r="AKU34" s="106"/>
      <c r="AKV34" s="106"/>
      <c r="AKW34" s="106"/>
      <c r="AKX34" s="106"/>
      <c r="AKY34" s="106"/>
      <c r="AKZ34" s="106"/>
      <c r="ALA34" s="106"/>
      <c r="ALB34" s="106"/>
      <c r="ALC34" s="106"/>
      <c r="ALD34" s="106"/>
      <c r="ALE34" s="106"/>
      <c r="ALF34" s="106"/>
      <c r="ALG34" s="106"/>
      <c r="ALH34" s="106"/>
      <c r="ALI34" s="106"/>
      <c r="ALJ34" s="106"/>
      <c r="ALK34" s="106"/>
      <c r="ALL34" s="106"/>
      <c r="ALM34" s="106"/>
      <c r="ALN34" s="106"/>
      <c r="ALO34" s="106"/>
      <c r="ALP34" s="106"/>
      <c r="ALQ34" s="106"/>
      <c r="ALR34" s="106"/>
      <c r="ALS34" s="106"/>
      <c r="ALT34" s="106"/>
      <c r="ALU34" s="106"/>
      <c r="ALV34" s="106"/>
      <c r="ALW34" s="106"/>
      <c r="ALX34" s="106"/>
      <c r="ALY34" s="106"/>
      <c r="ALZ34" s="106"/>
      <c r="AMA34" s="106"/>
      <c r="AMB34" s="106"/>
      <c r="AMC34" s="106"/>
      <c r="AMD34" s="106"/>
      <c r="AME34" s="106"/>
      <c r="AMF34" s="106"/>
      <c r="AMG34" s="106"/>
      <c r="AMH34" s="106"/>
      <c r="AMI34" s="106"/>
      <c r="AMJ34" s="106"/>
      <c r="AMK34" s="106"/>
      <c r="AML34" s="106"/>
      <c r="AMM34" s="106"/>
      <c r="AMN34" s="106"/>
      <c r="AMO34" s="106"/>
      <c r="AMP34" s="106"/>
      <c r="AMQ34" s="106"/>
      <c r="AMR34" s="106"/>
      <c r="AMS34" s="106"/>
      <c r="AMT34" s="106"/>
      <c r="AMU34" s="106"/>
      <c r="AMV34" s="106"/>
      <c r="AMW34" s="106"/>
      <c r="AMX34" s="106"/>
      <c r="AMY34" s="106"/>
      <c r="AMZ34" s="106"/>
      <c r="ANA34" s="106"/>
      <c r="ANB34" s="106"/>
      <c r="ANC34" s="106"/>
      <c r="AND34" s="106"/>
      <c r="ANE34" s="106"/>
      <c r="ANF34" s="106"/>
      <c r="ANG34" s="106"/>
      <c r="ANH34" s="129"/>
      <c r="ANI34" s="129"/>
      <c r="ANJ34" s="129"/>
      <c r="ANK34" s="129"/>
      <c r="ANL34" s="129"/>
      <c r="ANM34" s="129"/>
      <c r="ANN34" s="129"/>
      <c r="ANO34" s="129"/>
      <c r="ANP34" s="129"/>
      <c r="ANQ34" s="129"/>
      <c r="ANR34" s="129"/>
      <c r="ANS34" s="129"/>
      <c r="ANT34" s="129"/>
      <c r="ANU34" s="129"/>
      <c r="ANV34" s="129"/>
      <c r="ANW34" s="129"/>
      <c r="ANX34" s="129"/>
      <c r="ANY34" s="129"/>
      <c r="ANZ34" s="129"/>
      <c r="AOA34" s="129"/>
      <c r="AOB34" s="129"/>
      <c r="AOC34" s="129"/>
      <c r="AOD34" s="129"/>
      <c r="AOE34" s="129"/>
      <c r="AOF34" s="129"/>
      <c r="AOG34" s="129"/>
      <c r="AOH34" s="129"/>
      <c r="AOI34" s="129"/>
      <c r="AOJ34" s="129"/>
      <c r="AOK34" s="129"/>
      <c r="AOL34" s="129"/>
      <c r="AOM34" s="129"/>
      <c r="AON34" s="129"/>
      <c r="AOO34" s="129"/>
      <c r="AOP34" s="129"/>
      <c r="AOQ34" s="129"/>
      <c r="AOR34" s="129"/>
      <c r="AOS34" s="129"/>
      <c r="AOT34" s="129"/>
      <c r="AOU34" s="129"/>
      <c r="AOV34" s="129"/>
      <c r="AOW34" s="129"/>
      <c r="AOX34" s="129"/>
      <c r="AOY34" s="129"/>
      <c r="AOZ34" s="129"/>
      <c r="APA34" s="129"/>
      <c r="APB34" s="129"/>
      <c r="APC34" s="129"/>
      <c r="APD34" s="129"/>
      <c r="APE34" s="129"/>
      <c r="APF34" s="129"/>
      <c r="APG34" s="129"/>
      <c r="APH34" s="129"/>
      <c r="API34" s="129"/>
      <c r="APJ34" s="129"/>
      <c r="APK34" s="129"/>
      <c r="APL34" s="129"/>
      <c r="APM34" s="129"/>
      <c r="APN34" s="129"/>
      <c r="APO34" s="129"/>
      <c r="APP34" s="129"/>
      <c r="APQ34" s="129"/>
      <c r="APR34" s="129"/>
      <c r="APS34" s="129"/>
      <c r="APT34" s="129"/>
      <c r="APU34" s="130"/>
      <c r="APV34" s="130"/>
      <c r="APW34" s="130"/>
      <c r="APX34" s="130"/>
      <c r="APY34" s="130"/>
      <c r="APZ34" s="130"/>
      <c r="AQA34" s="130"/>
      <c r="AQB34" s="130"/>
      <c r="AQC34" s="130"/>
      <c r="AQD34" s="130"/>
      <c r="AQE34" s="130"/>
      <c r="AQF34" s="130"/>
      <c r="AQG34" s="130"/>
      <c r="AQH34" s="130"/>
      <c r="AQI34" s="130"/>
      <c r="AQJ34" s="130"/>
      <c r="AQK34" s="130"/>
      <c r="AQL34" s="130"/>
      <c r="AQM34" s="130"/>
      <c r="AQN34" s="130"/>
      <c r="AQO34" s="130"/>
      <c r="AQP34" s="130"/>
      <c r="AQQ34" s="130"/>
      <c r="AQR34" s="130"/>
      <c r="AQS34" s="130"/>
      <c r="AQT34" s="130"/>
      <c r="AQU34" s="130"/>
      <c r="AQV34" s="130"/>
      <c r="AQW34" s="130"/>
      <c r="AQX34" s="130"/>
      <c r="AQY34" s="130"/>
      <c r="AQZ34" s="130"/>
      <c r="ARA34" s="130"/>
      <c r="ARB34" s="130"/>
      <c r="ARC34" s="130"/>
      <c r="ARD34" s="130"/>
      <c r="ARE34" s="130"/>
      <c r="ARF34" s="130"/>
      <c r="ARG34" s="130"/>
      <c r="ARH34" s="130"/>
      <c r="ARI34" s="130"/>
      <c r="ARJ34" s="130"/>
      <c r="ARK34" s="130"/>
      <c r="ARL34" s="130"/>
      <c r="ARM34" s="130"/>
      <c r="ARN34" s="130"/>
      <c r="ARO34" s="130"/>
      <c r="ARP34" s="130"/>
      <c r="ARQ34" s="130"/>
      <c r="ARR34" s="130"/>
      <c r="ARS34" s="130"/>
      <c r="ART34" s="130"/>
      <c r="ARU34" s="130"/>
      <c r="ARV34" s="130"/>
      <c r="ARW34" s="130"/>
      <c r="ARX34" s="130"/>
      <c r="ARY34" s="130"/>
      <c r="ARZ34" s="130"/>
      <c r="ASA34" s="130"/>
      <c r="ASB34" s="130"/>
      <c r="ASC34" s="130"/>
      <c r="ASD34" s="130"/>
      <c r="ASE34" s="130"/>
      <c r="ASF34" s="130"/>
      <c r="ASG34" s="130"/>
      <c r="ASH34" s="131"/>
      <c r="ASI34" s="131"/>
      <c r="ASJ34" s="131"/>
      <c r="ASK34" s="131"/>
      <c r="ASL34" s="131"/>
      <c r="ASM34" s="131"/>
      <c r="ASN34" s="131"/>
      <c r="ASO34" s="131"/>
      <c r="ASP34" s="131"/>
      <c r="ASQ34" s="131"/>
      <c r="ASR34" s="131"/>
      <c r="ASS34" s="131"/>
      <c r="AST34" s="131"/>
      <c r="ASU34" s="131"/>
      <c r="ASV34" s="131"/>
      <c r="ASW34" s="131"/>
      <c r="ASX34" s="131"/>
      <c r="ASY34" s="131"/>
      <c r="ASZ34" s="131"/>
      <c r="ATA34" s="131"/>
      <c r="ATB34" s="131"/>
      <c r="ATC34" s="131"/>
      <c r="ATD34" s="131"/>
      <c r="ATE34" s="131"/>
      <c r="ATF34" s="131"/>
      <c r="ATG34" s="131"/>
      <c r="ATH34" s="131"/>
      <c r="ATI34" s="131"/>
      <c r="ATJ34" s="131"/>
      <c r="ATK34" s="131"/>
      <c r="ATL34" s="131"/>
      <c r="ATM34" s="131"/>
      <c r="ATN34" s="131"/>
      <c r="ATO34" s="131"/>
      <c r="ATP34" s="131"/>
      <c r="ATQ34" s="131"/>
      <c r="ATR34" s="131"/>
      <c r="ATS34" s="131"/>
      <c r="ATT34" s="131"/>
      <c r="ATU34" s="131"/>
      <c r="ATV34" s="131"/>
      <c r="ATW34" s="131"/>
      <c r="ATX34" s="131"/>
      <c r="ATY34" s="131"/>
      <c r="ATZ34" s="131"/>
      <c r="AUA34" s="131"/>
      <c r="AUB34" s="131"/>
      <c r="AUC34" s="131"/>
      <c r="AUD34" s="131"/>
      <c r="AUE34" s="131"/>
      <c r="AUF34" s="131"/>
      <c r="AUG34" s="131"/>
      <c r="AUH34" s="131"/>
      <c r="AUI34" s="131"/>
      <c r="AUJ34" s="131"/>
      <c r="AUK34" s="131"/>
      <c r="AUL34" s="131"/>
      <c r="AUM34" s="131"/>
      <c r="AUN34" s="131"/>
      <c r="AUO34" s="131"/>
      <c r="AUP34" s="131"/>
      <c r="AUQ34" s="131"/>
      <c r="AUR34" s="131"/>
      <c r="AUS34" s="131"/>
      <c r="AUT34" s="131"/>
      <c r="AUU34" s="130"/>
      <c r="AUV34" s="130"/>
      <c r="AUW34" s="130"/>
      <c r="AUX34" s="130"/>
      <c r="AUY34" s="130"/>
      <c r="AUZ34" s="130"/>
      <c r="AVA34" s="130"/>
      <c r="AVB34" s="130"/>
      <c r="AVC34" s="130"/>
      <c r="AVD34" s="130"/>
      <c r="AVE34" s="130"/>
      <c r="AVF34" s="130"/>
      <c r="AVG34" s="130"/>
      <c r="AVH34" s="130"/>
      <c r="AVI34" s="130"/>
      <c r="AVJ34" s="130"/>
      <c r="AVK34" s="130"/>
      <c r="AVL34" s="130"/>
      <c r="AVM34" s="130"/>
      <c r="AVN34" s="130"/>
      <c r="AVO34" s="130"/>
      <c r="AVP34" s="130"/>
      <c r="AVQ34" s="130"/>
      <c r="AVR34" s="130"/>
      <c r="AVS34" s="130"/>
      <c r="AVT34" s="130"/>
      <c r="AVU34" s="130"/>
      <c r="AVV34" s="130"/>
      <c r="AVW34" s="130"/>
      <c r="AVX34" s="130"/>
      <c r="AVY34" s="130"/>
      <c r="AVZ34" s="130"/>
      <c r="AWA34" s="130"/>
      <c r="AWB34" s="130"/>
      <c r="AWC34" s="130"/>
      <c r="AWD34" s="130"/>
      <c r="AWE34" s="130"/>
      <c r="AWF34" s="130"/>
      <c r="AWG34" s="130"/>
      <c r="AWH34" s="130"/>
      <c r="AWI34" s="130"/>
      <c r="AWJ34" s="130"/>
      <c r="AWK34" s="130"/>
      <c r="AWL34" s="130"/>
      <c r="AWM34" s="130"/>
      <c r="AWN34" s="130"/>
      <c r="AWO34" s="130"/>
      <c r="AWP34" s="130"/>
      <c r="AWQ34" s="130"/>
      <c r="AWR34" s="130"/>
      <c r="AWS34" s="130"/>
      <c r="AWT34" s="130"/>
      <c r="AWU34" s="130"/>
      <c r="AWV34" s="130"/>
      <c r="AWW34" s="130"/>
      <c r="AWX34" s="130"/>
      <c r="AWY34" s="130"/>
      <c r="AWZ34" s="130"/>
      <c r="AXA34" s="130"/>
      <c r="AXB34" s="130"/>
      <c r="AXC34" s="130"/>
      <c r="AXD34" s="130"/>
      <c r="AXE34" s="130"/>
      <c r="AXF34" s="130"/>
      <c r="AXG34" s="130"/>
      <c r="AXH34" s="130"/>
      <c r="AXI34" s="130"/>
      <c r="AXJ34" s="130"/>
      <c r="AXK34" s="64"/>
      <c r="AXL34" s="64"/>
      <c r="AXM34" s="64"/>
      <c r="AXN34" s="64"/>
      <c r="AXO34" s="64"/>
      <c r="AXP34" s="64"/>
      <c r="AXQ34" s="64"/>
      <c r="AXR34" s="64"/>
      <c r="AXS34" s="64"/>
      <c r="AXT34" s="64"/>
      <c r="AXU34" s="64"/>
      <c r="AXV34" s="64"/>
      <c r="AXW34" s="64"/>
      <c r="AXX34" s="64"/>
      <c r="AXY34" s="64"/>
      <c r="AXZ34" s="64"/>
      <c r="AYA34" s="64"/>
      <c r="AYB34" s="64"/>
      <c r="AYC34" s="64"/>
      <c r="AYD34" s="64"/>
      <c r="AYE34" s="64"/>
      <c r="AYF34" s="64"/>
      <c r="AYG34" s="64"/>
      <c r="AYH34" s="64"/>
      <c r="AYI34" s="64"/>
      <c r="AYJ34" s="64"/>
      <c r="AYK34" s="64"/>
      <c r="AYL34" s="64"/>
      <c r="AYM34" s="64"/>
      <c r="AYN34" s="64"/>
      <c r="AYO34" s="64"/>
      <c r="AYP34" s="64"/>
      <c r="AYQ34" s="64"/>
      <c r="AYR34" s="64"/>
      <c r="AYS34" s="64"/>
      <c r="AYT34" s="64"/>
      <c r="AYU34" s="64"/>
      <c r="AYV34" s="64"/>
      <c r="AYW34" s="64"/>
      <c r="AYX34" s="64"/>
      <c r="AYY34" s="64"/>
      <c r="AYZ34" s="64"/>
      <c r="AZA34" s="64"/>
      <c r="AZB34" s="64"/>
      <c r="AZC34" s="64"/>
      <c r="AZD34" s="64"/>
      <c r="AZE34" s="64"/>
      <c r="AZF34" s="64"/>
      <c r="AZG34" s="64"/>
      <c r="AZH34" s="64"/>
      <c r="AZI34" s="64"/>
      <c r="AZJ34" s="64"/>
      <c r="AZK34" s="64"/>
      <c r="AZL34" s="64"/>
      <c r="AZM34" s="64"/>
      <c r="AZN34" s="64"/>
      <c r="AZO34" s="64"/>
      <c r="AZP34" s="64"/>
      <c r="AZQ34" s="64"/>
      <c r="AZR34" s="64"/>
      <c r="AZS34" s="64"/>
      <c r="AZT34" s="64"/>
      <c r="AZU34" s="64"/>
      <c r="AZV34" s="64"/>
      <c r="AZW34" s="64"/>
      <c r="AZX34" s="130"/>
      <c r="AZY34" s="130"/>
      <c r="AZZ34" s="130"/>
      <c r="BAA34" s="130"/>
      <c r="BAB34" s="130"/>
      <c r="BAC34" s="130"/>
      <c r="BAD34" s="130"/>
      <c r="BAE34" s="130"/>
      <c r="BAF34" s="130"/>
      <c r="BAG34" s="130"/>
      <c r="BAH34" s="130"/>
      <c r="BAI34" s="130"/>
      <c r="BAJ34" s="130"/>
      <c r="BAK34" s="130"/>
      <c r="BAL34" s="130"/>
      <c r="BAM34" s="130"/>
      <c r="BAN34" s="130"/>
      <c r="BAO34" s="130"/>
      <c r="BAP34" s="130"/>
      <c r="BAQ34" s="130"/>
      <c r="BAR34" s="130"/>
      <c r="BAS34" s="130"/>
      <c r="BAT34" s="130"/>
      <c r="BAU34" s="130"/>
      <c r="BAV34" s="130"/>
      <c r="BAW34" s="130"/>
      <c r="BAX34" s="130"/>
      <c r="BAY34" s="130"/>
      <c r="BAZ34" s="130"/>
      <c r="BBA34" s="130"/>
      <c r="BBB34" s="130"/>
      <c r="BBC34" s="130"/>
      <c r="BBD34" s="130"/>
      <c r="BBE34" s="130"/>
      <c r="BBF34" s="130"/>
      <c r="BBG34" s="130"/>
      <c r="BBH34" s="130"/>
      <c r="BBI34" s="130"/>
      <c r="BBJ34" s="130"/>
      <c r="BBK34" s="130"/>
      <c r="BBL34" s="130"/>
      <c r="BBM34" s="130"/>
      <c r="BBN34" s="130"/>
      <c r="BBO34" s="130"/>
      <c r="BBP34" s="130"/>
      <c r="BBQ34" s="130"/>
      <c r="BBR34" s="130"/>
      <c r="BBS34" s="130"/>
      <c r="BBT34" s="130"/>
      <c r="BBU34" s="130"/>
      <c r="BBV34" s="130"/>
      <c r="BBW34" s="130"/>
      <c r="BBX34" s="130"/>
      <c r="BBY34" s="130"/>
      <c r="BBZ34" s="130"/>
      <c r="BCA34" s="130"/>
      <c r="BCB34" s="130"/>
      <c r="BCC34" s="130"/>
      <c r="BCD34" s="130"/>
      <c r="BCE34" s="130"/>
      <c r="BCF34" s="130"/>
      <c r="BCG34" s="130"/>
      <c r="BCH34" s="130"/>
      <c r="BCI34" s="130"/>
      <c r="BCJ34" s="130"/>
      <c r="BCK34" s="130"/>
      <c r="BCL34" s="130"/>
      <c r="BCM34" s="130"/>
      <c r="BCN34" s="130"/>
      <c r="BCO34" s="130"/>
      <c r="BCP34" s="130"/>
      <c r="BCQ34" s="130"/>
      <c r="BCR34" s="130"/>
      <c r="BCS34" s="130"/>
      <c r="BCT34" s="130"/>
      <c r="BCU34" s="130"/>
      <c r="BCV34" s="130"/>
      <c r="BCW34" s="130"/>
      <c r="BCX34" s="130"/>
      <c r="BCY34" s="130"/>
      <c r="BCZ34" s="130"/>
      <c r="BDA34" s="130"/>
      <c r="BDB34" s="130"/>
      <c r="BDC34" s="130"/>
      <c r="BDD34" s="130"/>
      <c r="BDE34" s="130"/>
      <c r="BDF34" s="130"/>
      <c r="BDG34" s="130"/>
      <c r="BDH34" s="130"/>
      <c r="BDI34" s="130"/>
      <c r="BDJ34" s="130"/>
      <c r="BDK34" s="130"/>
      <c r="BDL34" s="130"/>
      <c r="BDM34" s="130"/>
      <c r="BDN34" s="130"/>
      <c r="BDO34" s="130"/>
      <c r="BDP34" s="130"/>
      <c r="BDQ34" s="130"/>
      <c r="BDR34" s="130"/>
      <c r="BDS34" s="130"/>
      <c r="BDT34" s="130"/>
      <c r="BDU34" s="130"/>
      <c r="BDV34" s="130"/>
      <c r="BDW34" s="130"/>
      <c r="BDX34" s="130"/>
      <c r="BDY34" s="130"/>
      <c r="BDZ34" s="130"/>
      <c r="BEA34" s="130"/>
      <c r="BEB34" s="130"/>
      <c r="BEC34" s="130"/>
      <c r="BED34" s="130"/>
      <c r="BEE34" s="130"/>
      <c r="BEF34" s="130"/>
      <c r="BEG34" s="130"/>
      <c r="BEH34" s="130"/>
      <c r="BEI34" s="130"/>
      <c r="BEJ34" s="130"/>
      <c r="BEK34" s="130"/>
      <c r="BEL34" s="130"/>
      <c r="BEM34" s="130"/>
      <c r="BEN34" s="130"/>
      <c r="BEO34" s="130"/>
      <c r="BEP34" s="130"/>
      <c r="BEQ34" s="130"/>
      <c r="BER34" s="130"/>
      <c r="BES34" s="130"/>
      <c r="BET34" s="130"/>
      <c r="BEU34" s="130"/>
      <c r="BEV34" s="130"/>
      <c r="BEW34" s="130"/>
      <c r="BEX34" s="129"/>
      <c r="BEY34" s="129"/>
      <c r="BEZ34" s="129"/>
      <c r="BFA34" s="129"/>
      <c r="BFB34" s="129"/>
      <c r="BFC34" s="129"/>
      <c r="BFD34" s="129"/>
      <c r="BFE34" s="129"/>
      <c r="BFF34" s="129"/>
      <c r="BFG34" s="129"/>
      <c r="BFH34" s="129"/>
      <c r="BFI34" s="129"/>
      <c r="BFJ34" s="129"/>
      <c r="BFK34" s="129"/>
      <c r="BFL34" s="129"/>
      <c r="BFM34" s="129"/>
      <c r="BFN34" s="129"/>
      <c r="BFO34" s="129"/>
      <c r="BFP34" s="129"/>
      <c r="BFQ34" s="129"/>
      <c r="BFR34" s="129"/>
      <c r="BFS34" s="129"/>
      <c r="BFT34" s="129"/>
      <c r="BFU34" s="129"/>
      <c r="BFV34" s="129"/>
      <c r="BFW34" s="129"/>
      <c r="BFX34" s="129"/>
      <c r="BFY34" s="129"/>
      <c r="BFZ34" s="129"/>
      <c r="BGA34" s="129"/>
      <c r="BGB34" s="129"/>
      <c r="BGC34" s="129"/>
      <c r="BGD34" s="129"/>
      <c r="BGE34" s="129"/>
      <c r="BGF34" s="129"/>
      <c r="BGG34" s="129"/>
      <c r="BGH34" s="129"/>
      <c r="BGI34" s="129"/>
      <c r="BGJ34" s="129"/>
      <c r="BGK34" s="129"/>
      <c r="BGL34" s="129"/>
      <c r="BGM34" s="129"/>
      <c r="BGN34" s="129"/>
      <c r="BGO34" s="129"/>
      <c r="BGP34" s="129"/>
      <c r="BGQ34" s="129"/>
      <c r="BGR34" s="129"/>
      <c r="BGS34" s="129"/>
      <c r="BGT34" s="129"/>
      <c r="BGU34" s="129"/>
      <c r="BGV34" s="129"/>
      <c r="BGW34" s="129"/>
      <c r="BGX34" s="129"/>
      <c r="BGY34" s="129"/>
      <c r="BGZ34" s="129"/>
      <c r="BHA34" s="129"/>
      <c r="BHB34" s="129"/>
      <c r="BHC34" s="129"/>
      <c r="BHD34" s="129"/>
      <c r="BHE34" s="129"/>
      <c r="BHF34" s="129"/>
      <c r="BHG34" s="129"/>
      <c r="BHH34" s="129"/>
      <c r="BHI34" s="129"/>
      <c r="BHJ34" s="129"/>
      <c r="BHK34" s="129"/>
      <c r="BHL34" s="129"/>
      <c r="BHM34" s="129"/>
      <c r="BHN34" s="106"/>
      <c r="BHO34" s="106"/>
      <c r="BHP34" s="106"/>
      <c r="BHQ34" s="106"/>
      <c r="BHR34" s="106"/>
      <c r="BHS34" s="106"/>
      <c r="BHT34" s="106"/>
      <c r="BHU34" s="106"/>
      <c r="BHV34" s="106"/>
      <c r="BHW34" s="106"/>
      <c r="BHX34" s="106"/>
      <c r="BHY34" s="106"/>
      <c r="BHZ34" s="106"/>
      <c r="BIA34" s="106"/>
      <c r="BIB34" s="106"/>
      <c r="BIC34" s="106"/>
      <c r="BID34" s="106"/>
      <c r="BIE34" s="106"/>
      <c r="BIF34" s="106"/>
      <c r="BIG34" s="106"/>
      <c r="BIH34" s="106"/>
      <c r="BII34" s="106"/>
      <c r="BIJ34" s="106"/>
      <c r="BIK34" s="106"/>
      <c r="BIL34" s="106"/>
      <c r="BIM34" s="106"/>
      <c r="BIN34" s="106"/>
      <c r="BIO34" s="106"/>
      <c r="BIP34" s="106"/>
      <c r="BIQ34" s="106"/>
      <c r="BIR34" s="106"/>
      <c r="BIS34" s="106"/>
      <c r="BIT34" s="106"/>
      <c r="BIU34" s="106"/>
      <c r="BIV34" s="106"/>
      <c r="BIW34" s="106"/>
      <c r="BIX34" s="106"/>
      <c r="BIY34" s="106"/>
      <c r="BIZ34" s="106"/>
      <c r="BJA34" s="106"/>
      <c r="BJB34" s="106"/>
      <c r="BJC34" s="106"/>
      <c r="BJD34" s="106"/>
      <c r="BJE34" s="106"/>
      <c r="BJF34" s="106"/>
      <c r="BJG34" s="106"/>
      <c r="BJH34" s="106"/>
      <c r="BJI34" s="106"/>
      <c r="BJJ34" s="106"/>
      <c r="BJK34" s="106"/>
      <c r="BJL34" s="106"/>
      <c r="BJM34" s="106"/>
      <c r="BJN34" s="106"/>
      <c r="BJO34" s="106"/>
      <c r="BJP34" s="106"/>
      <c r="BJQ34" s="106"/>
      <c r="BJR34" s="106"/>
      <c r="BJS34" s="106"/>
      <c r="BJT34" s="106"/>
      <c r="BJU34" s="106"/>
      <c r="BJV34" s="106"/>
      <c r="BJW34" s="106"/>
      <c r="BJX34" s="106"/>
      <c r="BJY34" s="106"/>
      <c r="BJZ34" s="106"/>
      <c r="BKA34" s="106"/>
      <c r="BKB34" s="106"/>
      <c r="BKC34" s="106"/>
      <c r="BKD34" s="106"/>
      <c r="BKE34" s="106"/>
      <c r="BKF34" s="106"/>
      <c r="BKG34" s="106"/>
      <c r="BKH34" s="106"/>
      <c r="BKI34" s="106"/>
      <c r="BKJ34" s="106"/>
      <c r="BKK34" s="106"/>
      <c r="BKL34" s="106"/>
      <c r="BKM34" s="106"/>
      <c r="BKN34" s="106"/>
      <c r="BKO34" s="106"/>
      <c r="BKP34" s="106"/>
      <c r="BKQ34" s="106"/>
      <c r="BKR34" s="106"/>
      <c r="BKS34" s="106"/>
      <c r="BKT34" s="106"/>
      <c r="BKU34" s="106"/>
      <c r="BKV34" s="106"/>
      <c r="BKW34" s="106"/>
      <c r="BKX34" s="106"/>
      <c r="BKY34" s="106"/>
      <c r="BKZ34" s="106"/>
      <c r="BLA34" s="106"/>
      <c r="BLB34" s="106"/>
      <c r="BLC34" s="106"/>
      <c r="BLD34" s="106"/>
      <c r="BLE34" s="106"/>
      <c r="BLF34" s="106"/>
      <c r="BLG34" s="106"/>
      <c r="BLH34" s="106"/>
      <c r="BLI34" s="106"/>
      <c r="BLJ34" s="106"/>
      <c r="BLK34" s="106"/>
      <c r="BLL34" s="106"/>
      <c r="BLM34" s="106"/>
      <c r="BLN34" s="106"/>
      <c r="BLO34" s="106"/>
      <c r="BLP34" s="106"/>
      <c r="BLQ34" s="106"/>
      <c r="BLR34" s="106"/>
      <c r="BLS34" s="106"/>
      <c r="BLT34" s="106"/>
      <c r="BLU34" s="106"/>
      <c r="BLV34" s="106"/>
      <c r="BLW34" s="106"/>
      <c r="BLX34" s="106"/>
      <c r="BLY34" s="106"/>
      <c r="BLZ34" s="106"/>
      <c r="BMA34" s="106"/>
      <c r="BMB34" s="106"/>
      <c r="BMC34" s="106"/>
      <c r="BMD34" s="106"/>
      <c r="BME34" s="106"/>
      <c r="BMF34" s="106"/>
      <c r="BMG34" s="106"/>
      <c r="BMH34" s="106"/>
      <c r="BMI34" s="106"/>
      <c r="BMJ34" s="106"/>
      <c r="BMK34" s="106"/>
      <c r="BML34" s="106"/>
      <c r="BMM34" s="106"/>
      <c r="BMN34" s="106"/>
      <c r="BMO34" s="106"/>
      <c r="BMP34" s="106"/>
      <c r="BMQ34" s="106"/>
      <c r="BMR34" s="106"/>
      <c r="BMS34" s="106"/>
      <c r="BMT34" s="259"/>
      <c r="BMU34" s="259"/>
      <c r="BMV34" s="259"/>
      <c r="BMW34" s="259"/>
      <c r="BMX34" s="259"/>
      <c r="BMY34" s="259"/>
      <c r="BMZ34" s="259"/>
      <c r="BNA34" s="259"/>
      <c r="BNB34" s="259"/>
      <c r="BNC34" s="259"/>
      <c r="BND34" s="259"/>
      <c r="BNE34" s="259"/>
      <c r="BNF34" s="259"/>
      <c r="BNG34" s="259"/>
      <c r="BNH34" s="259"/>
      <c r="BNI34" s="259"/>
      <c r="BNJ34" s="259"/>
      <c r="BNK34" s="259"/>
      <c r="BNL34" s="259"/>
      <c r="BNM34" s="259"/>
      <c r="BNN34" s="259"/>
      <c r="BNO34" s="259"/>
      <c r="BNP34" s="259"/>
      <c r="BNQ34" s="259"/>
      <c r="BNR34" s="259"/>
      <c r="BNS34" s="259"/>
      <c r="BNT34" s="259"/>
      <c r="BNU34" s="259"/>
      <c r="BNV34" s="259"/>
      <c r="BNW34" s="259"/>
      <c r="BNX34" s="259"/>
      <c r="BNY34" s="259"/>
      <c r="BNZ34" s="259"/>
      <c r="BOA34" s="259"/>
      <c r="BOB34" s="259"/>
      <c r="BOC34" s="259"/>
      <c r="BOD34" s="259"/>
      <c r="BOE34" s="259"/>
      <c r="BOF34" s="259"/>
      <c r="BOG34" s="259"/>
      <c r="BOH34" s="259"/>
      <c r="BOI34" s="259"/>
      <c r="BOJ34" s="259"/>
      <c r="BOK34" s="259"/>
      <c r="BOL34" s="259"/>
      <c r="BOM34" s="259"/>
      <c r="BON34" s="259"/>
      <c r="BOO34" s="259"/>
      <c r="BOP34" s="259"/>
      <c r="BOQ34" s="259"/>
      <c r="BOR34" s="259"/>
      <c r="BOS34" s="259"/>
      <c r="BOT34" s="259"/>
      <c r="BOU34" s="259"/>
      <c r="BOV34" s="259"/>
      <c r="BOW34" s="259"/>
      <c r="BOX34" s="259"/>
      <c r="BOY34" s="259"/>
      <c r="BOZ34" s="259"/>
      <c r="BPA34" s="259"/>
      <c r="BPB34" s="259"/>
      <c r="BPC34" s="259"/>
      <c r="BPD34" s="259"/>
      <c r="BPE34" s="259"/>
      <c r="BPF34" s="259"/>
      <c r="BPG34" s="259"/>
      <c r="BPH34" s="259"/>
      <c r="BPI34" s="259"/>
      <c r="BPJ34" s="129"/>
      <c r="BPK34" s="129"/>
      <c r="BPL34" s="129"/>
      <c r="BPM34" s="129"/>
      <c r="BPN34" s="129"/>
      <c r="BPO34" s="129"/>
      <c r="BPP34" s="129"/>
      <c r="BPQ34" s="129"/>
      <c r="BPR34" s="129"/>
      <c r="BPS34" s="129"/>
      <c r="BPT34" s="129"/>
      <c r="BPU34" s="129"/>
      <c r="BPV34" s="129"/>
      <c r="BPW34" s="129"/>
      <c r="BPX34" s="129"/>
      <c r="BPY34" s="129"/>
      <c r="BPZ34" s="129"/>
      <c r="BQA34" s="129"/>
      <c r="BQB34" s="129"/>
      <c r="BQC34" s="129"/>
      <c r="BQD34" s="129"/>
      <c r="BQE34" s="129"/>
      <c r="BQF34" s="129"/>
      <c r="BQG34" s="129"/>
      <c r="BQH34" s="129"/>
      <c r="BQI34" s="129"/>
      <c r="BQJ34" s="129"/>
      <c r="BQK34" s="129"/>
      <c r="BQL34" s="129"/>
      <c r="BQM34" s="129"/>
      <c r="BQN34" s="129"/>
      <c r="BQO34" s="129"/>
      <c r="BQP34" s="129"/>
      <c r="BQQ34" s="129"/>
      <c r="BQR34" s="129"/>
      <c r="BQS34" s="129"/>
      <c r="BQT34" s="129"/>
      <c r="BQU34" s="129"/>
      <c r="BQV34" s="129"/>
      <c r="BQW34" s="129"/>
      <c r="BQX34" s="129"/>
      <c r="BQY34" s="129"/>
      <c r="BQZ34" s="129"/>
      <c r="BRA34" s="129"/>
      <c r="BRB34" s="129"/>
      <c r="BRC34" s="129"/>
      <c r="BRD34" s="129"/>
      <c r="BRE34" s="129"/>
      <c r="BRF34" s="129"/>
      <c r="BRG34" s="129"/>
      <c r="BRH34" s="129"/>
      <c r="BRI34" s="129"/>
      <c r="BRJ34" s="129"/>
      <c r="BRK34" s="129"/>
      <c r="BRL34" s="129"/>
      <c r="BRM34" s="129"/>
      <c r="BRN34" s="129"/>
      <c r="BRO34" s="129"/>
      <c r="BRP34" s="129"/>
      <c r="BRQ34" s="129"/>
      <c r="BRR34" s="129"/>
      <c r="BRS34" s="129"/>
      <c r="BRT34" s="129"/>
      <c r="BRU34" s="129"/>
      <c r="BRV34" s="129"/>
      <c r="BRW34" s="129"/>
      <c r="BRX34" s="129"/>
      <c r="BRY34" s="129"/>
      <c r="BRZ34" s="129"/>
      <c r="BSA34" s="129"/>
      <c r="BSB34" s="129"/>
      <c r="BSC34" s="129"/>
      <c r="BSD34" s="129"/>
      <c r="BSE34" s="129"/>
      <c r="BSF34" s="129"/>
      <c r="BSG34" s="129"/>
      <c r="BSH34" s="129"/>
      <c r="BSI34" s="129"/>
      <c r="BSJ34" s="129"/>
      <c r="BSK34" s="129"/>
      <c r="BSL34" s="129"/>
      <c r="BSM34" s="129"/>
      <c r="BSN34" s="129"/>
      <c r="BSO34" s="129"/>
      <c r="BSP34" s="129"/>
      <c r="BSQ34" s="129"/>
      <c r="BSR34" s="129"/>
      <c r="BSS34" s="129"/>
      <c r="BST34" s="129"/>
      <c r="BSU34" s="129"/>
      <c r="BSV34" s="129"/>
      <c r="BSW34" s="129"/>
      <c r="BSX34" s="129"/>
      <c r="BSY34" s="129"/>
      <c r="BSZ34" s="129"/>
      <c r="BTA34" s="129"/>
      <c r="BTB34" s="129"/>
      <c r="BTC34" s="129"/>
      <c r="BTD34" s="129"/>
      <c r="BTE34" s="129"/>
      <c r="BTF34" s="129"/>
      <c r="BTG34" s="129"/>
      <c r="BTH34" s="129"/>
      <c r="BTI34" s="129"/>
      <c r="BTJ34" s="129"/>
      <c r="BTK34" s="129"/>
      <c r="BTL34" s="129"/>
      <c r="BTM34" s="129"/>
      <c r="BTN34" s="129"/>
      <c r="BTO34" s="129"/>
      <c r="BTP34" s="129"/>
      <c r="BTQ34" s="129"/>
      <c r="BTR34" s="129"/>
      <c r="BTS34" s="129"/>
      <c r="BTT34" s="129"/>
      <c r="BTU34" s="129"/>
      <c r="BTV34" s="129"/>
      <c r="BTW34" s="129"/>
      <c r="BTX34" s="129"/>
      <c r="BTY34" s="129"/>
      <c r="BTZ34" s="129"/>
      <c r="BUA34" s="129"/>
      <c r="BUB34" s="129"/>
      <c r="BUC34" s="129"/>
      <c r="BUD34" s="129"/>
      <c r="BUE34" s="129"/>
      <c r="BUF34" s="129"/>
      <c r="BUG34" s="129"/>
      <c r="BUH34" s="129"/>
      <c r="BUI34" s="129"/>
      <c r="BUJ34" s="129"/>
      <c r="BUK34" s="129"/>
      <c r="BUL34" s="129"/>
      <c r="BUM34" s="129"/>
      <c r="BUN34" s="129"/>
      <c r="BUO34" s="129"/>
      <c r="BUP34" s="129"/>
      <c r="BUQ34" s="129"/>
      <c r="BUR34" s="129"/>
      <c r="BUS34" s="129"/>
      <c r="BUT34" s="129"/>
      <c r="BUU34" s="129"/>
      <c r="BUV34" s="129"/>
      <c r="BUW34" s="129"/>
      <c r="BUX34" s="129"/>
      <c r="BUY34" s="129"/>
      <c r="BUZ34" s="129"/>
      <c r="BVA34" s="129"/>
      <c r="BVB34" s="129"/>
      <c r="BVC34" s="129"/>
      <c r="BVD34" s="129"/>
      <c r="BVE34" s="129"/>
      <c r="BVF34" s="129"/>
      <c r="BVG34" s="129"/>
      <c r="BVH34" s="129"/>
      <c r="BVI34" s="129"/>
      <c r="BVJ34" s="129"/>
      <c r="BVK34" s="129"/>
      <c r="BVL34" s="129"/>
      <c r="BVM34" s="129"/>
      <c r="BVN34" s="129"/>
      <c r="BVO34" s="129"/>
      <c r="BVP34" s="129"/>
      <c r="BVQ34" s="129"/>
      <c r="BVR34" s="129"/>
      <c r="BVS34" s="129"/>
      <c r="BVT34" s="129"/>
      <c r="BVU34" s="129"/>
      <c r="BVV34" s="129"/>
      <c r="BVW34" s="129"/>
      <c r="BVX34" s="129"/>
      <c r="BVY34" s="129"/>
      <c r="BVZ34" s="129"/>
      <c r="BWA34" s="129"/>
      <c r="BWB34" s="129"/>
      <c r="BWC34" s="129"/>
      <c r="BWD34" s="129"/>
      <c r="BWE34" s="129"/>
      <c r="BWF34" s="129"/>
      <c r="BWG34" s="129"/>
      <c r="BWH34" s="129"/>
      <c r="BWI34" s="129"/>
      <c r="BWJ34" s="129"/>
      <c r="BWK34" s="129"/>
      <c r="BWL34" s="129"/>
      <c r="BWM34" s="129"/>
      <c r="BWN34" s="129"/>
      <c r="BWO34" s="129"/>
      <c r="BWP34" s="129"/>
      <c r="BWQ34" s="129"/>
      <c r="BWR34" s="129"/>
      <c r="BWS34" s="129"/>
      <c r="BWT34" s="129"/>
      <c r="BWU34" s="129"/>
      <c r="BWV34" s="129"/>
      <c r="BWW34" s="129"/>
      <c r="BWX34" s="129"/>
      <c r="BWY34" s="129"/>
      <c r="BWZ34" s="129"/>
      <c r="BXA34" s="129"/>
      <c r="BXB34" s="129"/>
      <c r="BXC34" s="256"/>
      <c r="BXD34" s="256"/>
      <c r="BXE34" s="256"/>
      <c r="BXF34" s="256"/>
      <c r="BXG34" s="256"/>
      <c r="BXH34" s="256"/>
      <c r="BXI34" s="256"/>
      <c r="BXJ34" s="256"/>
      <c r="BXK34" s="256"/>
      <c r="BXL34" s="256"/>
      <c r="BXM34" s="256"/>
      <c r="BXN34" s="256"/>
      <c r="BXO34" s="256"/>
      <c r="BXP34" s="256"/>
      <c r="BXQ34" s="256"/>
      <c r="BXR34" s="256"/>
      <c r="BXS34" s="256"/>
      <c r="BXT34" s="256"/>
      <c r="BXU34" s="256"/>
      <c r="BXV34" s="256"/>
      <c r="BXW34" s="256"/>
      <c r="BXX34" s="256"/>
      <c r="BXY34" s="256"/>
      <c r="BXZ34" s="256"/>
      <c r="BYA34" s="256"/>
      <c r="BYB34" s="256"/>
      <c r="BYC34" s="256"/>
      <c r="BYD34" s="256"/>
      <c r="BYE34" s="256"/>
      <c r="BYF34" s="256"/>
      <c r="BYG34" s="256"/>
      <c r="BYH34" s="256"/>
      <c r="BYI34" s="256"/>
      <c r="BYJ34" s="256"/>
      <c r="BYK34" s="256"/>
      <c r="BYL34" s="256"/>
      <c r="BYM34" s="256"/>
      <c r="BYN34" s="256"/>
      <c r="BYO34" s="256"/>
      <c r="BYP34" s="256"/>
      <c r="BYQ34" s="256"/>
      <c r="BYR34" s="256"/>
      <c r="BYS34" s="256"/>
      <c r="BYT34" s="256"/>
      <c r="BYU34" s="256"/>
      <c r="BYV34" s="256"/>
      <c r="BYW34" s="256"/>
      <c r="BYX34" s="256"/>
      <c r="BYY34" s="256"/>
      <c r="BYZ34" s="256"/>
      <c r="BZA34" s="256"/>
      <c r="BZB34" s="256"/>
      <c r="BZC34" s="256"/>
      <c r="BZD34" s="256"/>
      <c r="BZE34" s="256"/>
      <c r="BZF34" s="256"/>
      <c r="BZG34" s="256"/>
      <c r="BZH34" s="256"/>
      <c r="BZI34" s="256"/>
      <c r="BZJ34" s="256"/>
      <c r="BZK34" s="256"/>
      <c r="BZL34" s="256"/>
      <c r="BZM34" s="256"/>
      <c r="BZN34" s="256"/>
      <c r="BZO34" s="256"/>
      <c r="BZP34" s="129"/>
      <c r="BZQ34" s="129"/>
      <c r="BZR34" s="129"/>
      <c r="BZS34" s="129"/>
      <c r="BZT34" s="129"/>
      <c r="BZU34" s="129"/>
      <c r="BZV34" s="129"/>
      <c r="BZW34" s="129"/>
      <c r="BZX34" s="129"/>
      <c r="BZY34" s="129"/>
      <c r="BZZ34" s="129"/>
      <c r="CAA34" s="129"/>
      <c r="CAB34" s="129"/>
      <c r="CAC34" s="129"/>
      <c r="CAD34" s="129"/>
      <c r="CAE34" s="129"/>
      <c r="CAF34" s="129"/>
      <c r="CAG34" s="129"/>
      <c r="CAH34" s="129"/>
      <c r="CAI34" s="129"/>
      <c r="CAJ34" s="129"/>
      <c r="CAK34" s="129"/>
      <c r="CAL34" s="129"/>
      <c r="CAM34" s="129"/>
      <c r="CAN34" s="129"/>
      <c r="CAO34" s="129"/>
      <c r="CAP34" s="129"/>
      <c r="CAQ34" s="129"/>
      <c r="CAR34" s="129"/>
      <c r="CAS34" s="129"/>
      <c r="CAT34" s="129"/>
      <c r="CAU34" s="129"/>
      <c r="CAV34" s="129"/>
      <c r="CAW34" s="129"/>
      <c r="CAX34" s="129"/>
      <c r="CAY34" s="129"/>
      <c r="CAZ34" s="129"/>
      <c r="CBA34" s="129"/>
      <c r="CBB34" s="129"/>
      <c r="CBC34" s="129"/>
      <c r="CBD34" s="129"/>
      <c r="CBE34" s="129"/>
      <c r="CBF34" s="129"/>
      <c r="CBG34" s="129"/>
      <c r="CBH34" s="129"/>
      <c r="CBI34" s="129"/>
      <c r="CBJ34" s="129"/>
      <c r="CBK34" s="129"/>
      <c r="CBL34" s="129"/>
      <c r="CBM34" s="129"/>
      <c r="CBN34" s="129"/>
      <c r="CBO34" s="129"/>
      <c r="CBP34" s="129"/>
      <c r="CBQ34" s="129"/>
      <c r="CBR34" s="129"/>
      <c r="CBS34" s="129"/>
      <c r="CBT34" s="129"/>
      <c r="CBU34" s="129"/>
      <c r="CBV34" s="129"/>
      <c r="CBW34" s="129"/>
      <c r="CBX34" s="129"/>
      <c r="CBY34" s="129"/>
      <c r="CBZ34" s="129"/>
      <c r="CCA34" s="129"/>
      <c r="CCB34" s="129"/>
      <c r="CCC34" s="129"/>
      <c r="CCD34" s="129"/>
      <c r="CCE34" s="129"/>
      <c r="CCF34" s="129"/>
      <c r="CCG34" s="129"/>
      <c r="CCH34" s="129"/>
      <c r="CCI34" s="129"/>
      <c r="CCJ34" s="129"/>
      <c r="CCK34" s="129"/>
      <c r="CCL34" s="129"/>
      <c r="CCM34" s="129"/>
      <c r="CCN34" s="129"/>
      <c r="CCO34" s="129"/>
      <c r="CCP34" s="129"/>
      <c r="CCQ34" s="129"/>
      <c r="CCR34" s="129"/>
      <c r="CCS34" s="129"/>
      <c r="CCT34" s="129"/>
      <c r="CCU34" s="129"/>
      <c r="CCV34" s="129"/>
      <c r="CCW34" s="129"/>
      <c r="CCX34" s="129"/>
      <c r="CCY34" s="129"/>
      <c r="CCZ34" s="129"/>
      <c r="CDA34" s="129"/>
      <c r="CDB34" s="129"/>
      <c r="CDC34" s="129"/>
      <c r="CDD34" s="129"/>
      <c r="CDE34" s="129"/>
      <c r="CDF34" s="129"/>
      <c r="CDG34" s="129"/>
      <c r="CDH34" s="129"/>
      <c r="CDI34" s="129"/>
      <c r="CDJ34" s="129"/>
      <c r="CDK34" s="129"/>
      <c r="CDL34" s="129"/>
      <c r="CDM34" s="129"/>
      <c r="CDN34" s="129"/>
      <c r="CDO34" s="129"/>
      <c r="CDP34" s="129"/>
      <c r="CDQ34" s="129"/>
      <c r="CDR34" s="129"/>
      <c r="CDS34" s="129"/>
      <c r="CDT34" s="129"/>
      <c r="CDU34" s="129"/>
      <c r="CDV34" s="129"/>
      <c r="CDW34" s="129"/>
      <c r="CDX34" s="129"/>
      <c r="CDY34" s="129"/>
      <c r="CDZ34" s="129"/>
      <c r="CEA34" s="129"/>
      <c r="CEB34" s="129"/>
      <c r="CEC34" s="129"/>
      <c r="CED34" s="129"/>
      <c r="CEE34" s="129"/>
      <c r="CEF34" s="129"/>
      <c r="CEG34" s="129"/>
      <c r="CEH34" s="129"/>
      <c r="CEI34" s="129"/>
      <c r="CEJ34" s="129"/>
      <c r="CEK34" s="129"/>
      <c r="CEL34" s="129"/>
      <c r="CEM34" s="129"/>
      <c r="CEN34" s="129"/>
      <c r="CEO34" s="129"/>
      <c r="CEP34" s="130"/>
      <c r="CEQ34" s="130"/>
      <c r="CER34" s="130"/>
      <c r="CES34" s="130"/>
      <c r="CET34" s="130"/>
      <c r="CEU34" s="130"/>
      <c r="CEV34" s="130"/>
      <c r="CEW34" s="130"/>
      <c r="CEX34" s="130"/>
      <c r="CEY34" s="130"/>
      <c r="CEZ34" s="130"/>
      <c r="CFA34" s="130"/>
      <c r="CFB34" s="130"/>
      <c r="CFC34" s="130"/>
      <c r="CFD34" s="130"/>
      <c r="CFE34" s="130"/>
      <c r="CFF34" s="130"/>
      <c r="CFG34" s="130"/>
      <c r="CFH34" s="130"/>
      <c r="CFI34" s="130"/>
      <c r="CFJ34" s="130"/>
      <c r="CFK34" s="130"/>
      <c r="CFL34" s="130"/>
      <c r="CFM34" s="130"/>
      <c r="CFN34" s="130"/>
      <c r="CFO34" s="130"/>
      <c r="CFP34" s="130"/>
      <c r="CFQ34" s="130"/>
      <c r="CFR34" s="130"/>
      <c r="CFS34" s="130"/>
      <c r="CFT34" s="130"/>
      <c r="CFU34" s="130"/>
      <c r="CFV34" s="130"/>
      <c r="CFW34" s="130"/>
      <c r="CFX34" s="130"/>
      <c r="CFY34" s="130"/>
      <c r="CFZ34" s="130"/>
      <c r="CGA34" s="130"/>
      <c r="CGB34" s="130"/>
      <c r="CGC34" s="130"/>
      <c r="CGD34" s="130"/>
    </row>
    <row r="35" spans="1:2214" x14ac:dyDescent="0.25">
      <c r="A35" s="279"/>
      <c r="B35" s="255"/>
      <c r="C35" s="267"/>
      <c r="D35" s="267"/>
      <c r="E35" s="260"/>
      <c r="F35" s="260"/>
      <c r="G35" s="260"/>
      <c r="H35" s="261"/>
      <c r="I35" s="261"/>
      <c r="J35" s="261"/>
      <c r="K35" s="261"/>
      <c r="L35" s="261"/>
      <c r="M35" s="261"/>
      <c r="N35" s="262"/>
      <c r="O35" s="262"/>
      <c r="P35" s="262"/>
      <c r="Q35" s="261"/>
      <c r="R35" s="261"/>
      <c r="S35" s="261"/>
      <c r="T35" s="260"/>
      <c r="U35" s="260"/>
      <c r="V35" s="260"/>
      <c r="W35" s="260"/>
      <c r="X35" s="263"/>
      <c r="Y35" s="262"/>
      <c r="Z35" s="262"/>
      <c r="AA35" s="262"/>
      <c r="AB35" s="262"/>
      <c r="AC35" s="262"/>
      <c r="AD35" s="262"/>
      <c r="AE35" s="262"/>
      <c r="AF35" s="262"/>
      <c r="AG35" s="262"/>
      <c r="AH35" s="264"/>
      <c r="AI35" s="264"/>
      <c r="AJ35" s="129"/>
      <c r="AK35" s="129"/>
      <c r="AL35" s="129"/>
      <c r="AM35" s="129"/>
      <c r="AN35" s="264"/>
      <c r="AO35" s="264"/>
      <c r="AP35" s="264"/>
      <c r="AQ35" s="129"/>
      <c r="AR35" s="264"/>
      <c r="AS35" s="264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350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130"/>
      <c r="IQ35" s="130"/>
      <c r="IR35" s="130"/>
      <c r="IS35" s="130"/>
      <c r="IT35" s="130"/>
      <c r="IU35" s="130"/>
      <c r="IV35" s="130"/>
      <c r="IW35" s="130"/>
      <c r="IX35" s="130"/>
      <c r="IY35" s="130"/>
      <c r="IZ35" s="130"/>
      <c r="JA35" s="130"/>
      <c r="JB35" s="130"/>
      <c r="JC35" s="130"/>
      <c r="JD35" s="130"/>
      <c r="JE35" s="130"/>
      <c r="JF35" s="130"/>
      <c r="JG35" s="130"/>
      <c r="JH35" s="130"/>
      <c r="JI35" s="130"/>
      <c r="JJ35" s="130"/>
      <c r="JK35" s="130"/>
      <c r="JL35" s="130"/>
      <c r="JM35" s="130"/>
      <c r="JN35" s="130"/>
      <c r="JO35" s="130"/>
      <c r="JP35" s="130"/>
      <c r="JQ35" s="130"/>
      <c r="JR35" s="130"/>
      <c r="JS35" s="130"/>
      <c r="JT35" s="130"/>
      <c r="JU35" s="130"/>
      <c r="JV35" s="130"/>
      <c r="JW35" s="130"/>
      <c r="JX35" s="130"/>
      <c r="JY35" s="130"/>
      <c r="JZ35" s="130"/>
      <c r="KA35" s="130"/>
      <c r="KB35" s="130"/>
      <c r="KC35" s="130"/>
      <c r="KD35" s="130"/>
      <c r="KE35" s="130"/>
      <c r="KF35" s="130"/>
      <c r="KG35" s="130"/>
      <c r="KH35" s="130"/>
      <c r="KI35" s="130"/>
      <c r="KJ35" s="130"/>
      <c r="KK35" s="130"/>
      <c r="KL35" s="130"/>
      <c r="KM35" s="130"/>
      <c r="KN35" s="130"/>
      <c r="KO35" s="130"/>
      <c r="KP35" s="130"/>
      <c r="KQ35" s="130"/>
      <c r="KR35" s="130"/>
      <c r="KS35" s="130"/>
      <c r="KT35" s="130"/>
      <c r="KU35" s="130"/>
      <c r="KV35" s="130"/>
      <c r="KW35" s="130"/>
      <c r="KX35" s="130"/>
      <c r="KY35" s="130"/>
      <c r="KZ35" s="130"/>
      <c r="LA35" s="130"/>
      <c r="LB35" s="130"/>
      <c r="LC35" s="130"/>
      <c r="LD35" s="130"/>
      <c r="LE35" s="130"/>
      <c r="LF35" s="130"/>
      <c r="LG35" s="130"/>
      <c r="LH35" s="130"/>
      <c r="LI35" s="130"/>
      <c r="LJ35" s="130"/>
      <c r="LK35" s="130"/>
      <c r="LL35" s="130"/>
      <c r="LM35" s="130"/>
      <c r="LN35" s="130"/>
      <c r="LO35" s="130"/>
      <c r="LP35" s="130"/>
      <c r="LQ35" s="130"/>
      <c r="LR35" s="130"/>
      <c r="LS35" s="130"/>
      <c r="LT35" s="130"/>
      <c r="LU35" s="130"/>
      <c r="LV35" s="130"/>
      <c r="LW35" s="130"/>
      <c r="LX35" s="130"/>
      <c r="LY35" s="130"/>
      <c r="LZ35" s="130"/>
      <c r="MA35" s="130"/>
      <c r="MB35" s="130"/>
      <c r="MC35" s="130"/>
      <c r="MD35" s="130"/>
      <c r="ME35" s="130"/>
      <c r="MF35" s="130"/>
      <c r="MG35" s="130"/>
      <c r="MH35" s="130"/>
      <c r="MI35" s="130"/>
      <c r="MJ35" s="130"/>
      <c r="MK35" s="130"/>
      <c r="ML35" s="130"/>
      <c r="MM35" s="130"/>
      <c r="MN35" s="130"/>
      <c r="MO35" s="130"/>
      <c r="MP35" s="130"/>
      <c r="MQ35" s="130"/>
      <c r="MR35" s="130"/>
      <c r="MS35" s="130"/>
      <c r="MT35" s="130"/>
      <c r="MU35" s="130"/>
      <c r="MV35" s="130"/>
      <c r="MW35" s="130"/>
      <c r="MX35" s="130"/>
      <c r="MY35" s="130"/>
      <c r="MZ35" s="130"/>
      <c r="NA35" s="130"/>
      <c r="NB35" s="130"/>
      <c r="NC35" s="130"/>
      <c r="ND35" s="130"/>
      <c r="NE35" s="130"/>
      <c r="NF35" s="130"/>
      <c r="NG35" s="130"/>
      <c r="NH35" s="130"/>
      <c r="NI35" s="130"/>
      <c r="NJ35" s="130"/>
      <c r="NK35" s="130"/>
      <c r="NL35" s="130"/>
      <c r="NM35" s="130"/>
      <c r="NN35" s="130"/>
      <c r="NO35" s="130"/>
      <c r="NP35" s="256"/>
      <c r="NQ35" s="256"/>
      <c r="NR35" s="256"/>
      <c r="NS35" s="256"/>
      <c r="NT35" s="256"/>
      <c r="NU35" s="256"/>
      <c r="NV35" s="256"/>
      <c r="NW35" s="256"/>
      <c r="NX35" s="256"/>
      <c r="NY35" s="256"/>
      <c r="NZ35" s="256"/>
      <c r="OA35" s="256"/>
      <c r="OB35" s="256"/>
      <c r="OC35" s="256"/>
      <c r="OD35" s="256"/>
      <c r="OE35" s="256"/>
      <c r="OF35" s="256"/>
      <c r="OG35" s="256"/>
      <c r="OH35" s="256"/>
      <c r="OI35" s="256"/>
      <c r="OJ35" s="256"/>
      <c r="OK35" s="256"/>
      <c r="OL35" s="256"/>
      <c r="OM35" s="256"/>
      <c r="ON35" s="256"/>
      <c r="OO35" s="256"/>
      <c r="OP35" s="256"/>
      <c r="OQ35" s="256"/>
      <c r="OR35" s="256"/>
      <c r="OS35" s="256"/>
      <c r="OT35" s="256"/>
      <c r="OU35" s="256"/>
      <c r="OV35" s="256"/>
      <c r="OW35" s="256"/>
      <c r="OX35" s="256"/>
      <c r="OY35" s="256"/>
      <c r="OZ35" s="256"/>
      <c r="PA35" s="256"/>
      <c r="PB35" s="256"/>
      <c r="PC35" s="256"/>
      <c r="PD35" s="256"/>
      <c r="PE35" s="256"/>
      <c r="PF35" s="256"/>
      <c r="PG35" s="256"/>
      <c r="PH35" s="256"/>
      <c r="PI35" s="256"/>
      <c r="PJ35" s="256"/>
      <c r="PK35" s="256"/>
      <c r="PL35" s="256"/>
      <c r="PM35" s="256"/>
      <c r="PN35" s="256"/>
      <c r="PO35" s="256"/>
      <c r="PP35" s="256"/>
      <c r="PQ35" s="256"/>
      <c r="PR35" s="256"/>
      <c r="PS35" s="256"/>
      <c r="PT35" s="256"/>
      <c r="PU35" s="256"/>
      <c r="PV35" s="256"/>
      <c r="PW35" s="256"/>
      <c r="PX35" s="256"/>
      <c r="PY35" s="256"/>
      <c r="PZ35" s="256"/>
      <c r="QA35" s="256"/>
      <c r="QB35" s="256"/>
      <c r="QC35" s="64"/>
      <c r="QD35" s="64"/>
      <c r="QE35" s="64"/>
      <c r="QF35" s="64"/>
      <c r="QG35" s="64"/>
      <c r="QH35" s="64"/>
      <c r="QI35" s="64"/>
      <c r="QJ35" s="64"/>
      <c r="QK35" s="64"/>
      <c r="QL35" s="64"/>
      <c r="QM35" s="64"/>
      <c r="QN35" s="64"/>
      <c r="QO35" s="64"/>
      <c r="QP35" s="64"/>
      <c r="QQ35" s="64"/>
      <c r="QR35" s="64"/>
      <c r="QS35" s="64"/>
      <c r="QT35" s="64"/>
      <c r="QU35" s="64"/>
      <c r="QV35" s="64"/>
      <c r="QW35" s="64"/>
      <c r="QX35" s="64"/>
      <c r="QY35" s="64"/>
      <c r="QZ35" s="64"/>
      <c r="RA35" s="64"/>
      <c r="RB35" s="64"/>
      <c r="RC35" s="64"/>
      <c r="RD35" s="64"/>
      <c r="RE35" s="64"/>
      <c r="RF35" s="64"/>
      <c r="RG35" s="64"/>
      <c r="RH35" s="64"/>
      <c r="RI35" s="64"/>
      <c r="RJ35" s="64"/>
      <c r="RK35" s="64"/>
      <c r="RL35" s="64"/>
      <c r="RM35" s="64"/>
      <c r="RN35" s="64"/>
      <c r="RO35" s="64"/>
      <c r="RP35" s="64"/>
      <c r="RQ35" s="64"/>
      <c r="RR35" s="64"/>
      <c r="RS35" s="64"/>
      <c r="RT35" s="64"/>
      <c r="RU35" s="64"/>
      <c r="RV35" s="64"/>
      <c r="RW35" s="64"/>
      <c r="RX35" s="64"/>
      <c r="RY35" s="64"/>
      <c r="RZ35" s="64"/>
      <c r="SA35" s="64"/>
      <c r="SB35" s="64"/>
      <c r="SC35" s="64"/>
      <c r="SD35" s="64"/>
      <c r="SE35" s="64"/>
      <c r="SF35" s="64"/>
      <c r="SG35" s="64"/>
      <c r="SH35" s="64"/>
      <c r="SI35" s="64"/>
      <c r="SJ35" s="64"/>
      <c r="SK35" s="64"/>
      <c r="SL35" s="64"/>
      <c r="SM35" s="64"/>
      <c r="SN35" s="64"/>
      <c r="SO35" s="64"/>
      <c r="SP35" s="64"/>
      <c r="SQ35" s="64"/>
      <c r="SR35" s="64"/>
      <c r="SS35" s="64"/>
      <c r="ST35" s="64"/>
      <c r="SU35" s="64"/>
      <c r="SV35" s="64"/>
      <c r="SW35" s="64"/>
      <c r="SX35" s="64"/>
      <c r="SY35" s="64"/>
      <c r="SZ35" s="64"/>
      <c r="TA35" s="64"/>
      <c r="TB35" s="64"/>
      <c r="TC35" s="64"/>
      <c r="TD35" s="64"/>
      <c r="TE35" s="64"/>
      <c r="TF35" s="64"/>
      <c r="TG35" s="64"/>
      <c r="TH35" s="64"/>
      <c r="TI35" s="64"/>
      <c r="TJ35" s="64"/>
      <c r="TK35" s="64"/>
      <c r="TL35" s="64"/>
      <c r="TM35" s="64"/>
      <c r="TN35" s="64"/>
      <c r="TO35" s="64"/>
      <c r="TP35" s="64"/>
      <c r="TQ35" s="64"/>
      <c r="TR35" s="64"/>
      <c r="TS35" s="64"/>
      <c r="TT35" s="64"/>
      <c r="TU35" s="64"/>
      <c r="TV35" s="64"/>
      <c r="TW35" s="64"/>
      <c r="TX35" s="64"/>
      <c r="TY35" s="64"/>
      <c r="TZ35" s="64"/>
      <c r="UA35" s="64"/>
      <c r="UB35" s="64"/>
      <c r="UC35" s="64"/>
      <c r="UD35" s="64"/>
      <c r="UE35" s="64"/>
      <c r="UF35" s="64"/>
      <c r="UG35" s="64"/>
      <c r="UH35" s="64"/>
      <c r="UI35" s="64"/>
      <c r="UJ35" s="64"/>
      <c r="UK35" s="64"/>
      <c r="UL35" s="64"/>
      <c r="UM35" s="64"/>
      <c r="UN35" s="64"/>
      <c r="UO35" s="64"/>
      <c r="UP35" s="64"/>
      <c r="UQ35" s="64"/>
      <c r="UR35" s="64"/>
      <c r="US35" s="64"/>
      <c r="UT35" s="64"/>
      <c r="UU35" s="64"/>
      <c r="UV35" s="64"/>
      <c r="UW35" s="64"/>
      <c r="UX35" s="64"/>
      <c r="UY35" s="64"/>
      <c r="UZ35" s="64"/>
      <c r="VA35" s="64"/>
      <c r="VB35" s="64"/>
      <c r="VC35" s="64"/>
      <c r="VD35" s="64"/>
      <c r="VE35" s="64"/>
      <c r="VF35" s="129"/>
      <c r="VG35" s="129"/>
      <c r="VH35" s="129"/>
      <c r="VI35" s="129"/>
      <c r="VJ35" s="129"/>
      <c r="VK35" s="129"/>
      <c r="VL35" s="129"/>
      <c r="VM35" s="129"/>
      <c r="VN35" s="129"/>
      <c r="VO35" s="129"/>
      <c r="VP35" s="129"/>
      <c r="VQ35" s="129"/>
      <c r="VR35" s="129"/>
      <c r="VS35" s="129"/>
      <c r="VT35" s="129"/>
      <c r="VU35" s="129"/>
      <c r="VV35" s="129"/>
      <c r="VW35" s="129"/>
      <c r="VX35" s="129"/>
      <c r="VY35" s="129"/>
      <c r="VZ35" s="129"/>
      <c r="WA35" s="129"/>
      <c r="WB35" s="129"/>
      <c r="WC35" s="129"/>
      <c r="WD35" s="129"/>
      <c r="WE35" s="129"/>
      <c r="WF35" s="129"/>
      <c r="WG35" s="129"/>
      <c r="WH35" s="129"/>
      <c r="WI35" s="129"/>
      <c r="WJ35" s="129"/>
      <c r="WK35" s="129"/>
      <c r="WL35" s="129"/>
      <c r="WM35" s="129"/>
      <c r="WN35" s="129"/>
      <c r="WO35" s="129"/>
      <c r="WP35" s="129"/>
      <c r="WQ35" s="129"/>
      <c r="WR35" s="129"/>
      <c r="WS35" s="129"/>
      <c r="WT35" s="129"/>
      <c r="WU35" s="129"/>
      <c r="WV35" s="129"/>
      <c r="WW35" s="129"/>
      <c r="WX35" s="129"/>
      <c r="WY35" s="129"/>
      <c r="WZ35" s="129"/>
      <c r="XA35" s="129"/>
      <c r="XB35" s="129"/>
      <c r="XC35" s="129"/>
      <c r="XD35" s="129"/>
      <c r="XE35" s="129"/>
      <c r="XF35" s="129"/>
      <c r="XG35" s="129"/>
      <c r="XH35" s="129"/>
      <c r="XI35" s="129"/>
      <c r="XJ35" s="129"/>
      <c r="XK35" s="129"/>
      <c r="XL35" s="129"/>
      <c r="XM35" s="129"/>
      <c r="XN35" s="129"/>
      <c r="XO35" s="129"/>
      <c r="XP35" s="129"/>
      <c r="XQ35" s="129"/>
      <c r="XR35" s="129"/>
      <c r="XS35" s="129"/>
      <c r="XT35" s="129"/>
      <c r="XU35" s="129"/>
      <c r="XV35" s="129"/>
      <c r="XW35" s="129"/>
      <c r="XX35" s="129"/>
      <c r="XY35" s="129"/>
      <c r="XZ35" s="129"/>
      <c r="YA35" s="129"/>
      <c r="YB35" s="129"/>
      <c r="YC35" s="129"/>
      <c r="YD35" s="129"/>
      <c r="YE35" s="129"/>
      <c r="YF35" s="129"/>
      <c r="YG35" s="129"/>
      <c r="YH35" s="129"/>
      <c r="YI35" s="129"/>
      <c r="YJ35" s="129"/>
      <c r="YK35" s="129"/>
      <c r="YL35" s="129"/>
      <c r="YM35" s="129"/>
      <c r="YN35" s="129"/>
      <c r="YO35" s="129"/>
      <c r="YP35" s="129"/>
      <c r="YQ35" s="129"/>
      <c r="YR35" s="129"/>
      <c r="YS35" s="129"/>
      <c r="YT35" s="129"/>
      <c r="YU35" s="129"/>
      <c r="YV35" s="129"/>
      <c r="YW35" s="129"/>
      <c r="YX35" s="129"/>
      <c r="YY35" s="129"/>
      <c r="YZ35" s="129"/>
      <c r="ZA35" s="129"/>
      <c r="ZB35" s="129"/>
      <c r="ZC35" s="129"/>
      <c r="ZD35" s="129"/>
      <c r="ZE35" s="129"/>
      <c r="ZF35" s="129"/>
      <c r="ZG35" s="129"/>
      <c r="ZH35" s="129"/>
      <c r="ZI35" s="129"/>
      <c r="ZJ35" s="129"/>
      <c r="ZK35" s="129"/>
      <c r="ZL35" s="129"/>
      <c r="ZM35" s="129"/>
      <c r="ZN35" s="129"/>
      <c r="ZO35" s="129"/>
      <c r="ZP35" s="129"/>
      <c r="ZQ35" s="129"/>
      <c r="ZR35" s="129"/>
      <c r="ZS35" s="129"/>
      <c r="ZT35" s="129"/>
      <c r="ZU35" s="129"/>
      <c r="ZV35" s="129"/>
      <c r="ZW35" s="129"/>
      <c r="ZX35" s="129"/>
      <c r="ZY35" s="129"/>
      <c r="ZZ35" s="129"/>
      <c r="AAA35" s="129"/>
      <c r="AAB35" s="129"/>
      <c r="AAC35" s="129"/>
      <c r="AAD35" s="129"/>
      <c r="AAE35" s="129"/>
      <c r="AAF35" s="129"/>
      <c r="AAG35" s="129"/>
      <c r="AAH35" s="129"/>
      <c r="AAI35" s="129"/>
      <c r="AAJ35" s="129"/>
      <c r="AAK35" s="129"/>
      <c r="AAL35" s="129"/>
      <c r="AAM35" s="129"/>
      <c r="AAN35" s="129"/>
      <c r="AAO35" s="129"/>
      <c r="AAP35" s="129"/>
      <c r="AAQ35" s="129"/>
      <c r="AAR35" s="129"/>
      <c r="AAS35" s="129"/>
      <c r="AAT35" s="129"/>
      <c r="AAU35" s="129"/>
      <c r="AAV35" s="129"/>
      <c r="AAW35" s="129"/>
      <c r="AAX35" s="129"/>
      <c r="AAY35" s="129"/>
      <c r="AAZ35" s="129"/>
      <c r="ABA35" s="129"/>
      <c r="ABB35" s="129"/>
      <c r="ABC35" s="129"/>
      <c r="ABD35" s="129"/>
      <c r="ABE35" s="129"/>
      <c r="ABF35" s="129"/>
      <c r="ABG35" s="129"/>
      <c r="ABH35" s="129"/>
      <c r="ABI35" s="129"/>
      <c r="ABJ35" s="129"/>
      <c r="ABK35" s="129"/>
      <c r="ABL35" s="129"/>
      <c r="ABM35" s="129"/>
      <c r="ABN35" s="129"/>
      <c r="ABO35" s="129"/>
      <c r="ABP35" s="129"/>
      <c r="ABQ35" s="129"/>
      <c r="ABR35" s="129"/>
      <c r="ABS35" s="129"/>
      <c r="ABT35" s="129"/>
      <c r="ABU35" s="129"/>
      <c r="ABV35" s="129"/>
      <c r="ABW35" s="129"/>
      <c r="ABX35" s="129"/>
      <c r="ABY35" s="129"/>
      <c r="ABZ35" s="129"/>
      <c r="ACA35" s="129"/>
      <c r="ACB35" s="129"/>
      <c r="ACC35" s="129"/>
      <c r="ACD35" s="129"/>
      <c r="ACE35" s="129"/>
      <c r="ACF35" s="129"/>
      <c r="ACG35" s="129"/>
      <c r="ACH35" s="129"/>
      <c r="ACI35" s="129"/>
      <c r="ACJ35" s="129"/>
      <c r="ACK35" s="129"/>
      <c r="ACL35" s="129"/>
      <c r="ACM35" s="129"/>
      <c r="ACN35" s="129"/>
      <c r="ACO35" s="129"/>
      <c r="ACP35" s="129"/>
      <c r="ACQ35" s="129"/>
      <c r="ACR35" s="129"/>
      <c r="ACS35" s="129"/>
      <c r="ACT35" s="129"/>
      <c r="ACU35" s="129"/>
      <c r="ACV35" s="129"/>
      <c r="ACW35" s="129"/>
      <c r="ACX35" s="129"/>
      <c r="ACY35" s="257"/>
      <c r="ACZ35" s="257"/>
      <c r="ADA35" s="257"/>
      <c r="ADB35" s="257"/>
      <c r="ADC35" s="257"/>
      <c r="ADD35" s="257"/>
      <c r="ADE35" s="257"/>
      <c r="ADF35" s="257"/>
      <c r="ADG35" s="257"/>
      <c r="ADH35" s="257"/>
      <c r="ADI35" s="257"/>
      <c r="ADJ35" s="257"/>
      <c r="ADK35" s="257"/>
      <c r="ADL35" s="257"/>
      <c r="ADM35" s="257"/>
      <c r="ADN35" s="257"/>
      <c r="ADO35" s="257"/>
      <c r="ADP35" s="257"/>
      <c r="ADQ35" s="257"/>
      <c r="ADR35" s="257"/>
      <c r="ADS35" s="257"/>
      <c r="ADT35" s="257"/>
      <c r="ADU35" s="257"/>
      <c r="ADV35" s="257"/>
      <c r="ADW35" s="257"/>
      <c r="ADX35" s="257"/>
      <c r="ADY35" s="257"/>
      <c r="ADZ35" s="257"/>
      <c r="AEA35" s="257"/>
      <c r="AEB35" s="257"/>
      <c r="AEC35" s="257"/>
      <c r="AED35" s="257"/>
      <c r="AEE35" s="257"/>
      <c r="AEF35" s="257"/>
      <c r="AEG35" s="257"/>
      <c r="AEH35" s="257"/>
      <c r="AEI35" s="257"/>
      <c r="AEJ35" s="257"/>
      <c r="AEK35" s="257"/>
      <c r="AEL35" s="257"/>
      <c r="AEM35" s="257"/>
      <c r="AEN35" s="257"/>
      <c r="AEO35" s="257"/>
      <c r="AEP35" s="257"/>
      <c r="AEQ35" s="257"/>
      <c r="AER35" s="257"/>
      <c r="AES35" s="257"/>
      <c r="AET35" s="257"/>
      <c r="AEU35" s="257"/>
      <c r="AEV35" s="257"/>
      <c r="AEW35" s="257"/>
      <c r="AEX35" s="257"/>
      <c r="AEY35" s="257"/>
      <c r="AEZ35" s="257"/>
      <c r="AFA35" s="257"/>
      <c r="AFB35" s="257"/>
      <c r="AFC35" s="257"/>
      <c r="AFD35" s="257"/>
      <c r="AFE35" s="257"/>
      <c r="AFF35" s="257"/>
      <c r="AFG35" s="257"/>
      <c r="AFH35" s="257"/>
      <c r="AFI35" s="257"/>
      <c r="AFJ35" s="257"/>
      <c r="AFK35" s="257"/>
      <c r="AFL35" s="257"/>
      <c r="AFM35" s="257"/>
      <c r="AFN35" s="257"/>
      <c r="AFO35" s="130"/>
      <c r="AFP35" s="130"/>
      <c r="AFQ35" s="130"/>
      <c r="AFR35" s="130"/>
      <c r="AFS35" s="130"/>
      <c r="AFT35" s="130"/>
      <c r="AFU35" s="130"/>
      <c r="AFV35" s="130"/>
      <c r="AFW35" s="130"/>
      <c r="AFX35" s="130"/>
      <c r="AFY35" s="130"/>
      <c r="AFZ35" s="130"/>
      <c r="AGA35" s="130"/>
      <c r="AGB35" s="130"/>
      <c r="AGC35" s="130"/>
      <c r="AGD35" s="130"/>
      <c r="AGE35" s="130"/>
      <c r="AGF35" s="130"/>
      <c r="AGG35" s="130"/>
      <c r="AGH35" s="130"/>
      <c r="AGI35" s="130"/>
      <c r="AGJ35" s="130"/>
      <c r="AGK35" s="130"/>
      <c r="AGL35" s="130"/>
      <c r="AGM35" s="130"/>
      <c r="AGN35" s="130"/>
      <c r="AGO35" s="130"/>
      <c r="AGP35" s="130"/>
      <c r="AGQ35" s="130"/>
      <c r="AGR35" s="130"/>
      <c r="AGS35" s="130"/>
      <c r="AGT35" s="130"/>
      <c r="AGU35" s="130"/>
      <c r="AGV35" s="130"/>
      <c r="AGW35" s="130"/>
      <c r="AGX35" s="130"/>
      <c r="AGY35" s="130"/>
      <c r="AGZ35" s="130"/>
      <c r="AHA35" s="130"/>
      <c r="AHB35" s="130"/>
      <c r="AHC35" s="130"/>
      <c r="AHD35" s="130"/>
      <c r="AHE35" s="130"/>
      <c r="AHF35" s="130"/>
      <c r="AHG35" s="130"/>
      <c r="AHH35" s="130"/>
      <c r="AHI35" s="130"/>
      <c r="AHJ35" s="130"/>
      <c r="AHK35" s="130"/>
      <c r="AHL35" s="130"/>
      <c r="AHM35" s="130"/>
      <c r="AHN35" s="130"/>
      <c r="AHO35" s="130"/>
      <c r="AHP35" s="130"/>
      <c r="AHQ35" s="130"/>
      <c r="AHR35" s="130"/>
      <c r="AHS35" s="130"/>
      <c r="AHT35" s="130"/>
      <c r="AHU35" s="130"/>
      <c r="AHV35" s="130"/>
      <c r="AHW35" s="130"/>
      <c r="AHX35" s="130"/>
      <c r="AHY35" s="130"/>
      <c r="AHZ35" s="130"/>
      <c r="AIA35" s="130"/>
      <c r="AIB35" s="130"/>
      <c r="AIC35" s="130"/>
      <c r="AID35" s="130"/>
      <c r="AIE35" s="64"/>
      <c r="AIF35" s="64"/>
      <c r="AIG35" s="64"/>
      <c r="AIH35" s="64"/>
      <c r="AII35" s="64"/>
      <c r="AIJ35" s="64"/>
      <c r="AIK35" s="64"/>
      <c r="AIL35" s="64"/>
      <c r="AIM35" s="64"/>
      <c r="AIN35" s="64"/>
      <c r="AIO35" s="64"/>
      <c r="AIP35" s="64"/>
      <c r="AIQ35" s="64"/>
      <c r="AIR35" s="64"/>
      <c r="AIS35" s="64"/>
      <c r="AIT35" s="64"/>
      <c r="AIU35" s="64"/>
      <c r="AIV35" s="64"/>
      <c r="AIW35" s="64"/>
      <c r="AIX35" s="64"/>
      <c r="AIY35" s="64"/>
      <c r="AIZ35" s="64"/>
      <c r="AJA35" s="64"/>
      <c r="AJB35" s="64"/>
      <c r="AJC35" s="64"/>
      <c r="AJD35" s="64"/>
      <c r="AJE35" s="64"/>
      <c r="AJF35" s="64"/>
      <c r="AJG35" s="64"/>
      <c r="AJH35" s="64"/>
      <c r="AJI35" s="64"/>
      <c r="AJJ35" s="64"/>
      <c r="AJK35" s="64"/>
      <c r="AJL35" s="64"/>
      <c r="AJM35" s="64"/>
      <c r="AJN35" s="64"/>
      <c r="AJO35" s="64"/>
      <c r="AJP35" s="64"/>
      <c r="AJQ35" s="64"/>
      <c r="AJR35" s="64"/>
      <c r="AJS35" s="64"/>
      <c r="AJT35" s="64"/>
      <c r="AJU35" s="64"/>
      <c r="AJV35" s="64"/>
      <c r="AJW35" s="64"/>
      <c r="AJX35" s="64"/>
      <c r="AJY35" s="64"/>
      <c r="AJZ35" s="64"/>
      <c r="AKA35" s="64"/>
      <c r="AKB35" s="64"/>
      <c r="AKC35" s="64"/>
      <c r="AKD35" s="64"/>
      <c r="AKE35" s="64"/>
      <c r="AKF35" s="64"/>
      <c r="AKG35" s="64"/>
      <c r="AKH35" s="64"/>
      <c r="AKI35" s="64"/>
      <c r="AKJ35" s="64"/>
      <c r="AKK35" s="64"/>
      <c r="AKL35" s="64"/>
      <c r="AKM35" s="64"/>
      <c r="AKN35" s="64"/>
      <c r="AKO35" s="64"/>
      <c r="AKP35" s="64"/>
      <c r="AKQ35" s="64"/>
      <c r="AKR35" s="64"/>
      <c r="AKS35" s="258"/>
      <c r="AKT35" s="106"/>
      <c r="AKU35" s="106"/>
      <c r="AKV35" s="106"/>
      <c r="AKW35" s="106"/>
      <c r="AKX35" s="106"/>
      <c r="AKY35" s="106"/>
      <c r="AKZ35" s="106"/>
      <c r="ALA35" s="106"/>
      <c r="ALB35" s="106"/>
      <c r="ALC35" s="106"/>
      <c r="ALD35" s="106"/>
      <c r="ALE35" s="106"/>
      <c r="ALF35" s="106"/>
      <c r="ALG35" s="106"/>
      <c r="ALH35" s="106"/>
      <c r="ALI35" s="106"/>
      <c r="ALJ35" s="106"/>
      <c r="ALK35" s="106"/>
      <c r="ALL35" s="106"/>
      <c r="ALM35" s="106"/>
      <c r="ALN35" s="106"/>
      <c r="ALO35" s="106"/>
      <c r="ALP35" s="106"/>
      <c r="ALQ35" s="106"/>
      <c r="ALR35" s="106"/>
      <c r="ALS35" s="106"/>
      <c r="ALT35" s="106"/>
      <c r="ALU35" s="106"/>
      <c r="ALV35" s="106"/>
      <c r="ALW35" s="106"/>
      <c r="ALX35" s="106"/>
      <c r="ALY35" s="106"/>
      <c r="ALZ35" s="106"/>
      <c r="AMA35" s="106"/>
      <c r="AMB35" s="106"/>
      <c r="AMC35" s="106"/>
      <c r="AMD35" s="106"/>
      <c r="AME35" s="106"/>
      <c r="AMF35" s="106"/>
      <c r="AMG35" s="106"/>
      <c r="AMH35" s="106"/>
      <c r="AMI35" s="106"/>
      <c r="AMJ35" s="106"/>
      <c r="AMK35" s="106"/>
      <c r="AML35" s="106"/>
      <c r="AMM35" s="106"/>
      <c r="AMN35" s="106"/>
      <c r="AMO35" s="106"/>
      <c r="AMP35" s="106"/>
      <c r="AMQ35" s="106"/>
      <c r="AMR35" s="106"/>
      <c r="AMS35" s="106"/>
      <c r="AMT35" s="106"/>
      <c r="AMU35" s="106"/>
      <c r="AMV35" s="106"/>
      <c r="AMW35" s="106"/>
      <c r="AMX35" s="106"/>
      <c r="AMY35" s="106"/>
      <c r="AMZ35" s="106"/>
      <c r="ANA35" s="106"/>
      <c r="ANB35" s="106"/>
      <c r="ANC35" s="106"/>
      <c r="AND35" s="106"/>
      <c r="ANE35" s="106"/>
      <c r="ANF35" s="106"/>
      <c r="ANG35" s="106"/>
      <c r="ANH35" s="129"/>
      <c r="ANI35" s="129"/>
      <c r="ANJ35" s="129"/>
      <c r="ANK35" s="129"/>
      <c r="ANL35" s="129"/>
      <c r="ANM35" s="129"/>
      <c r="ANN35" s="129"/>
      <c r="ANO35" s="129"/>
      <c r="ANP35" s="129"/>
      <c r="ANQ35" s="129"/>
      <c r="ANR35" s="129"/>
      <c r="ANS35" s="129"/>
      <c r="ANT35" s="129"/>
      <c r="ANU35" s="129"/>
      <c r="ANV35" s="129"/>
      <c r="ANW35" s="129"/>
      <c r="ANX35" s="129"/>
      <c r="ANY35" s="129"/>
      <c r="ANZ35" s="129"/>
      <c r="AOA35" s="129"/>
      <c r="AOB35" s="129"/>
      <c r="AOC35" s="129"/>
      <c r="AOD35" s="129"/>
      <c r="AOE35" s="129"/>
      <c r="AOF35" s="129"/>
      <c r="AOG35" s="129"/>
      <c r="AOH35" s="129"/>
      <c r="AOI35" s="129"/>
      <c r="AOJ35" s="129"/>
      <c r="AOK35" s="129"/>
      <c r="AOL35" s="129"/>
      <c r="AOM35" s="129"/>
      <c r="AON35" s="129"/>
      <c r="AOO35" s="129"/>
      <c r="AOP35" s="129"/>
      <c r="AOQ35" s="129"/>
      <c r="AOR35" s="129"/>
      <c r="AOS35" s="129"/>
      <c r="AOT35" s="129"/>
      <c r="AOU35" s="129"/>
      <c r="AOV35" s="129"/>
      <c r="AOW35" s="129"/>
      <c r="AOX35" s="129"/>
      <c r="AOY35" s="129"/>
      <c r="AOZ35" s="129"/>
      <c r="APA35" s="129"/>
      <c r="APB35" s="129"/>
      <c r="APC35" s="129"/>
      <c r="APD35" s="129"/>
      <c r="APE35" s="129"/>
      <c r="APF35" s="129"/>
      <c r="APG35" s="129"/>
      <c r="APH35" s="129"/>
      <c r="API35" s="129"/>
      <c r="APJ35" s="129"/>
      <c r="APK35" s="129"/>
      <c r="APL35" s="129"/>
      <c r="APM35" s="129"/>
      <c r="APN35" s="129"/>
      <c r="APO35" s="129"/>
      <c r="APP35" s="129"/>
      <c r="APQ35" s="129"/>
      <c r="APR35" s="129"/>
      <c r="APS35" s="129"/>
      <c r="APT35" s="129"/>
      <c r="APU35" s="130"/>
      <c r="APV35" s="130"/>
      <c r="APW35" s="130"/>
      <c r="APX35" s="130"/>
      <c r="APY35" s="130"/>
      <c r="APZ35" s="130"/>
      <c r="AQA35" s="130"/>
      <c r="AQB35" s="130"/>
      <c r="AQC35" s="130"/>
      <c r="AQD35" s="130"/>
      <c r="AQE35" s="130"/>
      <c r="AQF35" s="130"/>
      <c r="AQG35" s="130"/>
      <c r="AQH35" s="130"/>
      <c r="AQI35" s="130"/>
      <c r="AQJ35" s="130"/>
      <c r="AQK35" s="130"/>
      <c r="AQL35" s="130"/>
      <c r="AQM35" s="130"/>
      <c r="AQN35" s="130"/>
      <c r="AQO35" s="130"/>
      <c r="AQP35" s="130"/>
      <c r="AQQ35" s="130"/>
      <c r="AQR35" s="130"/>
      <c r="AQS35" s="130"/>
      <c r="AQT35" s="130"/>
      <c r="AQU35" s="130"/>
      <c r="AQV35" s="130"/>
      <c r="AQW35" s="130"/>
      <c r="AQX35" s="130"/>
      <c r="AQY35" s="130"/>
      <c r="AQZ35" s="130"/>
      <c r="ARA35" s="130"/>
      <c r="ARB35" s="130"/>
      <c r="ARC35" s="130"/>
      <c r="ARD35" s="130"/>
      <c r="ARE35" s="130"/>
      <c r="ARF35" s="130"/>
      <c r="ARG35" s="130"/>
      <c r="ARH35" s="130"/>
      <c r="ARI35" s="130"/>
      <c r="ARJ35" s="130"/>
      <c r="ARK35" s="130"/>
      <c r="ARL35" s="130"/>
      <c r="ARM35" s="130"/>
      <c r="ARN35" s="130"/>
      <c r="ARO35" s="130"/>
      <c r="ARP35" s="130"/>
      <c r="ARQ35" s="130"/>
      <c r="ARR35" s="130"/>
      <c r="ARS35" s="130"/>
      <c r="ART35" s="130"/>
      <c r="ARU35" s="130"/>
      <c r="ARV35" s="130"/>
      <c r="ARW35" s="130"/>
      <c r="ARX35" s="130"/>
      <c r="ARY35" s="130"/>
      <c r="ARZ35" s="130"/>
      <c r="ASA35" s="130"/>
      <c r="ASB35" s="130"/>
      <c r="ASC35" s="130"/>
      <c r="ASD35" s="130"/>
      <c r="ASE35" s="130"/>
      <c r="ASF35" s="130"/>
      <c r="ASG35" s="130"/>
      <c r="ASH35" s="131"/>
      <c r="ASI35" s="131"/>
      <c r="ASJ35" s="131"/>
      <c r="ASK35" s="131"/>
      <c r="ASL35" s="131"/>
      <c r="ASM35" s="131"/>
      <c r="ASN35" s="131"/>
      <c r="ASO35" s="131"/>
      <c r="ASP35" s="131"/>
      <c r="ASQ35" s="131"/>
      <c r="ASR35" s="131"/>
      <c r="ASS35" s="131"/>
      <c r="AST35" s="131"/>
      <c r="ASU35" s="131"/>
      <c r="ASV35" s="131"/>
      <c r="ASW35" s="131"/>
      <c r="ASX35" s="131"/>
      <c r="ASY35" s="131"/>
      <c r="ASZ35" s="131"/>
      <c r="ATA35" s="131"/>
      <c r="ATB35" s="131"/>
      <c r="ATC35" s="131"/>
      <c r="ATD35" s="131"/>
      <c r="ATE35" s="131"/>
      <c r="ATF35" s="131"/>
      <c r="ATG35" s="131"/>
      <c r="ATH35" s="131"/>
      <c r="ATI35" s="131"/>
      <c r="ATJ35" s="131"/>
      <c r="ATK35" s="131"/>
      <c r="ATL35" s="131"/>
      <c r="ATM35" s="131"/>
      <c r="ATN35" s="131"/>
      <c r="ATO35" s="131"/>
      <c r="ATP35" s="131"/>
      <c r="ATQ35" s="131"/>
      <c r="ATR35" s="131"/>
      <c r="ATS35" s="131"/>
      <c r="ATT35" s="131"/>
      <c r="ATU35" s="131"/>
      <c r="ATV35" s="131"/>
      <c r="ATW35" s="131"/>
      <c r="ATX35" s="131"/>
      <c r="ATY35" s="131"/>
      <c r="ATZ35" s="131"/>
      <c r="AUA35" s="131"/>
      <c r="AUB35" s="131"/>
      <c r="AUC35" s="131"/>
      <c r="AUD35" s="131"/>
      <c r="AUE35" s="131"/>
      <c r="AUF35" s="131"/>
      <c r="AUG35" s="131"/>
      <c r="AUH35" s="131"/>
      <c r="AUI35" s="131"/>
      <c r="AUJ35" s="131"/>
      <c r="AUK35" s="131"/>
      <c r="AUL35" s="131"/>
      <c r="AUM35" s="131"/>
      <c r="AUN35" s="131"/>
      <c r="AUO35" s="131"/>
      <c r="AUP35" s="131"/>
      <c r="AUQ35" s="131"/>
      <c r="AUR35" s="131"/>
      <c r="AUS35" s="131"/>
      <c r="AUT35" s="131"/>
      <c r="AUU35" s="130"/>
      <c r="AUV35" s="130"/>
      <c r="AUW35" s="130"/>
      <c r="AUX35" s="130"/>
      <c r="AUY35" s="130"/>
      <c r="AUZ35" s="130"/>
      <c r="AVA35" s="130"/>
      <c r="AVB35" s="130"/>
      <c r="AVC35" s="130"/>
      <c r="AVD35" s="130"/>
      <c r="AVE35" s="130"/>
      <c r="AVF35" s="130"/>
      <c r="AVG35" s="130"/>
      <c r="AVH35" s="130"/>
      <c r="AVI35" s="130"/>
      <c r="AVJ35" s="130"/>
      <c r="AVK35" s="130"/>
      <c r="AVL35" s="130"/>
      <c r="AVM35" s="130"/>
      <c r="AVN35" s="130"/>
      <c r="AVO35" s="130"/>
      <c r="AVP35" s="130"/>
      <c r="AVQ35" s="130"/>
      <c r="AVR35" s="130"/>
      <c r="AVS35" s="130"/>
      <c r="AVT35" s="130"/>
      <c r="AVU35" s="130"/>
      <c r="AVV35" s="130"/>
      <c r="AVW35" s="130"/>
      <c r="AVX35" s="130"/>
      <c r="AVY35" s="130"/>
      <c r="AVZ35" s="130"/>
      <c r="AWA35" s="130"/>
      <c r="AWB35" s="130"/>
      <c r="AWC35" s="130"/>
      <c r="AWD35" s="130"/>
      <c r="AWE35" s="130"/>
      <c r="AWF35" s="130"/>
      <c r="AWG35" s="130"/>
      <c r="AWH35" s="130"/>
      <c r="AWI35" s="130"/>
      <c r="AWJ35" s="130"/>
      <c r="AWK35" s="130"/>
      <c r="AWL35" s="130"/>
      <c r="AWM35" s="130"/>
      <c r="AWN35" s="130"/>
      <c r="AWO35" s="130"/>
      <c r="AWP35" s="130"/>
      <c r="AWQ35" s="130"/>
      <c r="AWR35" s="130"/>
      <c r="AWS35" s="130"/>
      <c r="AWT35" s="130"/>
      <c r="AWU35" s="130"/>
      <c r="AWV35" s="130"/>
      <c r="AWW35" s="130"/>
      <c r="AWX35" s="130"/>
      <c r="AWY35" s="130"/>
      <c r="AWZ35" s="130"/>
      <c r="AXA35" s="130"/>
      <c r="AXB35" s="130"/>
      <c r="AXC35" s="130"/>
      <c r="AXD35" s="130"/>
      <c r="AXE35" s="130"/>
      <c r="AXF35" s="130"/>
      <c r="AXG35" s="130"/>
      <c r="AXH35" s="130"/>
      <c r="AXI35" s="130"/>
      <c r="AXJ35" s="130"/>
      <c r="AXK35" s="64"/>
      <c r="AXL35" s="64"/>
      <c r="AXM35" s="64"/>
      <c r="AXN35" s="64"/>
      <c r="AXO35" s="64"/>
      <c r="AXP35" s="64"/>
      <c r="AXQ35" s="64"/>
      <c r="AXR35" s="64"/>
      <c r="AXS35" s="64"/>
      <c r="AXT35" s="64"/>
      <c r="AXU35" s="64"/>
      <c r="AXV35" s="64"/>
      <c r="AXW35" s="64"/>
      <c r="AXX35" s="64"/>
      <c r="AXY35" s="64"/>
      <c r="AXZ35" s="64"/>
      <c r="AYA35" s="64"/>
      <c r="AYB35" s="64"/>
      <c r="AYC35" s="64"/>
      <c r="AYD35" s="64"/>
      <c r="AYE35" s="64"/>
      <c r="AYF35" s="64"/>
      <c r="AYG35" s="64"/>
      <c r="AYH35" s="64"/>
      <c r="AYI35" s="64"/>
      <c r="AYJ35" s="64"/>
      <c r="AYK35" s="64"/>
      <c r="AYL35" s="64"/>
      <c r="AYM35" s="64"/>
      <c r="AYN35" s="64"/>
      <c r="AYO35" s="64"/>
      <c r="AYP35" s="64"/>
      <c r="AYQ35" s="64"/>
      <c r="AYR35" s="64"/>
      <c r="AYS35" s="64"/>
      <c r="AYT35" s="64"/>
      <c r="AYU35" s="64"/>
      <c r="AYV35" s="64"/>
      <c r="AYW35" s="64"/>
      <c r="AYX35" s="64"/>
      <c r="AYY35" s="64"/>
      <c r="AYZ35" s="64"/>
      <c r="AZA35" s="64"/>
      <c r="AZB35" s="64"/>
      <c r="AZC35" s="64"/>
      <c r="AZD35" s="64"/>
      <c r="AZE35" s="64"/>
      <c r="AZF35" s="64"/>
      <c r="AZG35" s="64"/>
      <c r="AZH35" s="64"/>
      <c r="AZI35" s="64"/>
      <c r="AZJ35" s="64"/>
      <c r="AZK35" s="64"/>
      <c r="AZL35" s="64"/>
      <c r="AZM35" s="64"/>
      <c r="AZN35" s="64"/>
      <c r="AZO35" s="64"/>
      <c r="AZP35" s="64"/>
      <c r="AZQ35" s="64"/>
      <c r="AZR35" s="64"/>
      <c r="AZS35" s="64"/>
      <c r="AZT35" s="64"/>
      <c r="AZU35" s="64"/>
      <c r="AZV35" s="64"/>
      <c r="AZW35" s="64"/>
      <c r="AZX35" s="130"/>
      <c r="AZY35" s="130"/>
      <c r="AZZ35" s="130"/>
      <c r="BAA35" s="130"/>
      <c r="BAB35" s="130"/>
      <c r="BAC35" s="130"/>
      <c r="BAD35" s="130"/>
      <c r="BAE35" s="130"/>
      <c r="BAF35" s="130"/>
      <c r="BAG35" s="130"/>
      <c r="BAH35" s="130"/>
      <c r="BAI35" s="130"/>
      <c r="BAJ35" s="130"/>
      <c r="BAK35" s="130"/>
      <c r="BAL35" s="130"/>
      <c r="BAM35" s="130"/>
      <c r="BAN35" s="130"/>
      <c r="BAO35" s="130"/>
      <c r="BAP35" s="130"/>
      <c r="BAQ35" s="130"/>
      <c r="BAR35" s="130"/>
      <c r="BAS35" s="130"/>
      <c r="BAT35" s="130"/>
      <c r="BAU35" s="130"/>
      <c r="BAV35" s="130"/>
      <c r="BAW35" s="130"/>
      <c r="BAX35" s="130"/>
      <c r="BAY35" s="130"/>
      <c r="BAZ35" s="130"/>
      <c r="BBA35" s="130"/>
      <c r="BBB35" s="130"/>
      <c r="BBC35" s="130"/>
      <c r="BBD35" s="130"/>
      <c r="BBE35" s="130"/>
      <c r="BBF35" s="130"/>
      <c r="BBG35" s="130"/>
      <c r="BBH35" s="130"/>
      <c r="BBI35" s="130"/>
      <c r="BBJ35" s="130"/>
      <c r="BBK35" s="130"/>
      <c r="BBL35" s="130"/>
      <c r="BBM35" s="130"/>
      <c r="BBN35" s="130"/>
      <c r="BBO35" s="130"/>
      <c r="BBP35" s="130"/>
      <c r="BBQ35" s="130"/>
      <c r="BBR35" s="130"/>
      <c r="BBS35" s="130"/>
      <c r="BBT35" s="130"/>
      <c r="BBU35" s="130"/>
      <c r="BBV35" s="130"/>
      <c r="BBW35" s="130"/>
      <c r="BBX35" s="130"/>
      <c r="BBY35" s="130"/>
      <c r="BBZ35" s="130"/>
      <c r="BCA35" s="130"/>
      <c r="BCB35" s="130"/>
      <c r="BCC35" s="130"/>
      <c r="BCD35" s="130"/>
      <c r="BCE35" s="130"/>
      <c r="BCF35" s="130"/>
      <c r="BCG35" s="130"/>
      <c r="BCH35" s="130"/>
      <c r="BCI35" s="130"/>
      <c r="BCJ35" s="130"/>
      <c r="BCK35" s="130"/>
      <c r="BCL35" s="130"/>
      <c r="BCM35" s="130"/>
      <c r="BCN35" s="130"/>
      <c r="BCO35" s="130"/>
      <c r="BCP35" s="130"/>
      <c r="BCQ35" s="130"/>
      <c r="BCR35" s="130"/>
      <c r="BCS35" s="130"/>
      <c r="BCT35" s="130"/>
      <c r="BCU35" s="130"/>
      <c r="BCV35" s="130"/>
      <c r="BCW35" s="130"/>
      <c r="BCX35" s="130"/>
      <c r="BCY35" s="130"/>
      <c r="BCZ35" s="130"/>
      <c r="BDA35" s="130"/>
      <c r="BDB35" s="130"/>
      <c r="BDC35" s="130"/>
      <c r="BDD35" s="130"/>
      <c r="BDE35" s="130"/>
      <c r="BDF35" s="130"/>
      <c r="BDG35" s="130"/>
      <c r="BDH35" s="130"/>
      <c r="BDI35" s="130"/>
      <c r="BDJ35" s="130"/>
      <c r="BDK35" s="130"/>
      <c r="BDL35" s="130"/>
      <c r="BDM35" s="130"/>
      <c r="BDN35" s="130"/>
      <c r="BDO35" s="130"/>
      <c r="BDP35" s="130"/>
      <c r="BDQ35" s="130"/>
      <c r="BDR35" s="130"/>
      <c r="BDS35" s="130"/>
      <c r="BDT35" s="130"/>
      <c r="BDU35" s="130"/>
      <c r="BDV35" s="130"/>
      <c r="BDW35" s="130"/>
      <c r="BDX35" s="130"/>
      <c r="BDY35" s="130"/>
      <c r="BDZ35" s="130"/>
      <c r="BEA35" s="130"/>
      <c r="BEB35" s="130"/>
      <c r="BEC35" s="130"/>
      <c r="BED35" s="130"/>
      <c r="BEE35" s="130"/>
      <c r="BEF35" s="130"/>
      <c r="BEG35" s="130"/>
      <c r="BEH35" s="130"/>
      <c r="BEI35" s="130"/>
      <c r="BEJ35" s="130"/>
      <c r="BEK35" s="130"/>
      <c r="BEL35" s="130"/>
      <c r="BEM35" s="130"/>
      <c r="BEN35" s="130"/>
      <c r="BEO35" s="130"/>
      <c r="BEP35" s="130"/>
      <c r="BEQ35" s="130"/>
      <c r="BER35" s="130"/>
      <c r="BES35" s="130"/>
      <c r="BET35" s="130"/>
      <c r="BEU35" s="130"/>
      <c r="BEV35" s="130"/>
      <c r="BEW35" s="130"/>
      <c r="BEX35" s="129"/>
      <c r="BEY35" s="129"/>
      <c r="BEZ35" s="129"/>
      <c r="BFA35" s="129"/>
      <c r="BFB35" s="129"/>
      <c r="BFC35" s="129"/>
      <c r="BFD35" s="129"/>
      <c r="BFE35" s="129"/>
      <c r="BFF35" s="129"/>
      <c r="BFG35" s="129"/>
      <c r="BFH35" s="129"/>
      <c r="BFI35" s="129"/>
      <c r="BFJ35" s="129"/>
      <c r="BFK35" s="129"/>
      <c r="BFL35" s="129"/>
      <c r="BFM35" s="129"/>
      <c r="BFN35" s="129"/>
      <c r="BFO35" s="129"/>
      <c r="BFP35" s="129"/>
      <c r="BFQ35" s="129"/>
      <c r="BFR35" s="129"/>
      <c r="BFS35" s="129"/>
      <c r="BFT35" s="129"/>
      <c r="BFU35" s="129"/>
      <c r="BFV35" s="129"/>
      <c r="BFW35" s="129"/>
      <c r="BFX35" s="129"/>
      <c r="BFY35" s="129"/>
      <c r="BFZ35" s="129"/>
      <c r="BGA35" s="129"/>
      <c r="BGB35" s="129"/>
      <c r="BGC35" s="129"/>
      <c r="BGD35" s="129"/>
      <c r="BGE35" s="129"/>
      <c r="BGF35" s="129"/>
      <c r="BGG35" s="129"/>
      <c r="BGH35" s="129"/>
      <c r="BGI35" s="129"/>
      <c r="BGJ35" s="129"/>
      <c r="BGK35" s="129"/>
      <c r="BGL35" s="129"/>
      <c r="BGM35" s="129"/>
      <c r="BGN35" s="129"/>
      <c r="BGO35" s="129"/>
      <c r="BGP35" s="129"/>
      <c r="BGQ35" s="129"/>
      <c r="BGR35" s="129"/>
      <c r="BGS35" s="129"/>
      <c r="BGT35" s="129"/>
      <c r="BGU35" s="129"/>
      <c r="BGV35" s="129"/>
      <c r="BGW35" s="129"/>
      <c r="BGX35" s="129"/>
      <c r="BGY35" s="129"/>
      <c r="BGZ35" s="129"/>
      <c r="BHA35" s="129"/>
      <c r="BHB35" s="129"/>
      <c r="BHC35" s="129"/>
      <c r="BHD35" s="129"/>
      <c r="BHE35" s="129"/>
      <c r="BHF35" s="129"/>
      <c r="BHG35" s="129"/>
      <c r="BHH35" s="129"/>
      <c r="BHI35" s="129"/>
      <c r="BHJ35" s="129"/>
      <c r="BHK35" s="129"/>
      <c r="BHL35" s="129"/>
      <c r="BHM35" s="129"/>
      <c r="BHN35" s="106"/>
      <c r="BHO35" s="106"/>
      <c r="BHP35" s="106"/>
      <c r="BHQ35" s="106"/>
      <c r="BHR35" s="106"/>
      <c r="BHS35" s="106"/>
      <c r="BHT35" s="106"/>
      <c r="BHU35" s="106"/>
      <c r="BHV35" s="106"/>
      <c r="BHW35" s="106"/>
      <c r="BHX35" s="106"/>
      <c r="BHY35" s="106"/>
      <c r="BHZ35" s="106"/>
      <c r="BIA35" s="106"/>
      <c r="BIB35" s="106"/>
      <c r="BIC35" s="106"/>
      <c r="BID35" s="106"/>
      <c r="BIE35" s="106"/>
      <c r="BIF35" s="106"/>
      <c r="BIG35" s="106"/>
      <c r="BIH35" s="106"/>
      <c r="BII35" s="106"/>
      <c r="BIJ35" s="106"/>
      <c r="BIK35" s="106"/>
      <c r="BIL35" s="106"/>
      <c r="BIM35" s="106"/>
      <c r="BIN35" s="106"/>
      <c r="BIO35" s="106"/>
      <c r="BIP35" s="106"/>
      <c r="BIQ35" s="106"/>
      <c r="BIR35" s="106"/>
      <c r="BIS35" s="106"/>
      <c r="BIT35" s="106"/>
      <c r="BIU35" s="106"/>
      <c r="BIV35" s="106"/>
      <c r="BIW35" s="106"/>
      <c r="BIX35" s="106"/>
      <c r="BIY35" s="106"/>
      <c r="BIZ35" s="106"/>
      <c r="BJA35" s="106"/>
      <c r="BJB35" s="106"/>
      <c r="BJC35" s="106"/>
      <c r="BJD35" s="106"/>
      <c r="BJE35" s="106"/>
      <c r="BJF35" s="106"/>
      <c r="BJG35" s="106"/>
      <c r="BJH35" s="106"/>
      <c r="BJI35" s="106"/>
      <c r="BJJ35" s="106"/>
      <c r="BJK35" s="106"/>
      <c r="BJL35" s="106"/>
      <c r="BJM35" s="106"/>
      <c r="BJN35" s="106"/>
      <c r="BJO35" s="106"/>
      <c r="BJP35" s="106"/>
      <c r="BJQ35" s="106"/>
      <c r="BJR35" s="106"/>
      <c r="BJS35" s="106"/>
      <c r="BJT35" s="106"/>
      <c r="BJU35" s="106"/>
      <c r="BJV35" s="106"/>
      <c r="BJW35" s="106"/>
      <c r="BJX35" s="106"/>
      <c r="BJY35" s="106"/>
      <c r="BJZ35" s="106"/>
      <c r="BKA35" s="106"/>
      <c r="BKB35" s="106"/>
      <c r="BKC35" s="106"/>
      <c r="BKD35" s="106"/>
      <c r="BKE35" s="106"/>
      <c r="BKF35" s="106"/>
      <c r="BKG35" s="106"/>
      <c r="BKH35" s="106"/>
      <c r="BKI35" s="106"/>
      <c r="BKJ35" s="106"/>
      <c r="BKK35" s="106"/>
      <c r="BKL35" s="106"/>
      <c r="BKM35" s="106"/>
      <c r="BKN35" s="106"/>
      <c r="BKO35" s="106"/>
      <c r="BKP35" s="106"/>
      <c r="BKQ35" s="106"/>
      <c r="BKR35" s="106"/>
      <c r="BKS35" s="106"/>
      <c r="BKT35" s="106"/>
      <c r="BKU35" s="106"/>
      <c r="BKV35" s="106"/>
      <c r="BKW35" s="106"/>
      <c r="BKX35" s="106"/>
      <c r="BKY35" s="106"/>
      <c r="BKZ35" s="106"/>
      <c r="BLA35" s="106"/>
      <c r="BLB35" s="106"/>
      <c r="BLC35" s="106"/>
      <c r="BLD35" s="106"/>
      <c r="BLE35" s="106"/>
      <c r="BLF35" s="106"/>
      <c r="BLG35" s="106"/>
      <c r="BLH35" s="106"/>
      <c r="BLI35" s="106"/>
      <c r="BLJ35" s="106"/>
      <c r="BLK35" s="106"/>
      <c r="BLL35" s="106"/>
      <c r="BLM35" s="106"/>
      <c r="BLN35" s="106"/>
      <c r="BLO35" s="106"/>
      <c r="BLP35" s="106"/>
      <c r="BLQ35" s="106"/>
      <c r="BLR35" s="106"/>
      <c r="BLS35" s="106"/>
      <c r="BLT35" s="106"/>
      <c r="BLU35" s="106"/>
      <c r="BLV35" s="106"/>
      <c r="BLW35" s="106"/>
      <c r="BLX35" s="106"/>
      <c r="BLY35" s="106"/>
      <c r="BLZ35" s="106"/>
      <c r="BMA35" s="106"/>
      <c r="BMB35" s="106"/>
      <c r="BMC35" s="106"/>
      <c r="BMD35" s="106"/>
      <c r="BME35" s="106"/>
      <c r="BMF35" s="106"/>
      <c r="BMG35" s="106"/>
      <c r="BMH35" s="106"/>
      <c r="BMI35" s="106"/>
      <c r="BMJ35" s="106"/>
      <c r="BMK35" s="106"/>
      <c r="BML35" s="106"/>
      <c r="BMM35" s="106"/>
      <c r="BMN35" s="106"/>
      <c r="BMO35" s="106"/>
      <c r="BMP35" s="106"/>
      <c r="BMQ35" s="106"/>
      <c r="BMR35" s="106"/>
      <c r="BMS35" s="106"/>
      <c r="BMT35" s="259"/>
      <c r="BMU35" s="259"/>
      <c r="BMV35" s="259"/>
      <c r="BMW35" s="259"/>
      <c r="BMX35" s="259"/>
      <c r="BMY35" s="259"/>
      <c r="BMZ35" s="259"/>
      <c r="BNA35" s="259"/>
      <c r="BNB35" s="259"/>
      <c r="BNC35" s="259"/>
      <c r="BND35" s="259"/>
      <c r="BNE35" s="259"/>
      <c r="BNF35" s="259"/>
      <c r="BNG35" s="259"/>
      <c r="BNH35" s="259"/>
      <c r="BNI35" s="259"/>
      <c r="BNJ35" s="259"/>
      <c r="BNK35" s="259"/>
      <c r="BNL35" s="259"/>
      <c r="BNM35" s="259"/>
      <c r="BNN35" s="259"/>
      <c r="BNO35" s="259"/>
      <c r="BNP35" s="259"/>
      <c r="BNQ35" s="259"/>
      <c r="BNR35" s="259"/>
      <c r="BNS35" s="259"/>
      <c r="BNT35" s="259"/>
      <c r="BNU35" s="259"/>
      <c r="BNV35" s="259"/>
      <c r="BNW35" s="259"/>
      <c r="BNX35" s="259"/>
      <c r="BNY35" s="259"/>
      <c r="BNZ35" s="259"/>
      <c r="BOA35" s="259"/>
      <c r="BOB35" s="259"/>
      <c r="BOC35" s="259"/>
      <c r="BOD35" s="259"/>
      <c r="BOE35" s="259"/>
      <c r="BOF35" s="259"/>
      <c r="BOG35" s="259"/>
      <c r="BOH35" s="259"/>
      <c r="BOI35" s="259"/>
      <c r="BOJ35" s="259"/>
      <c r="BOK35" s="259"/>
      <c r="BOL35" s="259"/>
      <c r="BOM35" s="259"/>
      <c r="BON35" s="259"/>
      <c r="BOO35" s="259"/>
      <c r="BOP35" s="259"/>
      <c r="BOQ35" s="259"/>
      <c r="BOR35" s="259"/>
      <c r="BOS35" s="259"/>
      <c r="BOT35" s="259"/>
      <c r="BOU35" s="259"/>
      <c r="BOV35" s="259"/>
      <c r="BOW35" s="259"/>
      <c r="BOX35" s="259"/>
      <c r="BOY35" s="259"/>
      <c r="BOZ35" s="259"/>
      <c r="BPA35" s="259"/>
      <c r="BPB35" s="259"/>
      <c r="BPC35" s="259"/>
      <c r="BPD35" s="259"/>
      <c r="BPE35" s="259"/>
      <c r="BPF35" s="259"/>
      <c r="BPG35" s="259"/>
      <c r="BPH35" s="259"/>
      <c r="BPI35" s="259"/>
      <c r="BPJ35" s="129"/>
      <c r="BPK35" s="129"/>
      <c r="BPL35" s="129"/>
      <c r="BPM35" s="129"/>
      <c r="BPN35" s="129"/>
      <c r="BPO35" s="129"/>
      <c r="BPP35" s="129"/>
      <c r="BPQ35" s="129"/>
      <c r="BPR35" s="129"/>
      <c r="BPS35" s="129"/>
      <c r="BPT35" s="129"/>
      <c r="BPU35" s="129"/>
      <c r="BPV35" s="129"/>
      <c r="BPW35" s="129"/>
      <c r="BPX35" s="129"/>
      <c r="BPY35" s="129"/>
      <c r="BPZ35" s="129"/>
      <c r="BQA35" s="129"/>
      <c r="BQB35" s="129"/>
      <c r="BQC35" s="129"/>
      <c r="BQD35" s="129"/>
      <c r="BQE35" s="129"/>
      <c r="BQF35" s="129"/>
      <c r="BQG35" s="129"/>
      <c r="BQH35" s="129"/>
      <c r="BQI35" s="129"/>
      <c r="BQJ35" s="129"/>
      <c r="BQK35" s="129"/>
      <c r="BQL35" s="129"/>
      <c r="BQM35" s="129"/>
      <c r="BQN35" s="129"/>
      <c r="BQO35" s="129"/>
      <c r="BQP35" s="129"/>
      <c r="BQQ35" s="129"/>
      <c r="BQR35" s="129"/>
      <c r="BQS35" s="129"/>
      <c r="BQT35" s="129"/>
      <c r="BQU35" s="129"/>
      <c r="BQV35" s="129"/>
      <c r="BQW35" s="129"/>
      <c r="BQX35" s="129"/>
      <c r="BQY35" s="129"/>
      <c r="BQZ35" s="129"/>
      <c r="BRA35" s="129"/>
      <c r="BRB35" s="129"/>
      <c r="BRC35" s="129"/>
      <c r="BRD35" s="129"/>
      <c r="BRE35" s="129"/>
      <c r="BRF35" s="129"/>
      <c r="BRG35" s="129"/>
      <c r="BRH35" s="129"/>
      <c r="BRI35" s="129"/>
      <c r="BRJ35" s="129"/>
      <c r="BRK35" s="129"/>
      <c r="BRL35" s="129"/>
      <c r="BRM35" s="129"/>
      <c r="BRN35" s="129"/>
      <c r="BRO35" s="129"/>
      <c r="BRP35" s="129"/>
      <c r="BRQ35" s="129"/>
      <c r="BRR35" s="129"/>
      <c r="BRS35" s="129"/>
      <c r="BRT35" s="129"/>
      <c r="BRU35" s="129"/>
      <c r="BRV35" s="129"/>
      <c r="BRW35" s="129"/>
      <c r="BRX35" s="129"/>
      <c r="BRY35" s="129"/>
      <c r="BRZ35" s="129"/>
      <c r="BSA35" s="129"/>
      <c r="BSB35" s="129"/>
      <c r="BSC35" s="129"/>
      <c r="BSD35" s="129"/>
      <c r="BSE35" s="129"/>
      <c r="BSF35" s="129"/>
      <c r="BSG35" s="129"/>
      <c r="BSH35" s="129"/>
      <c r="BSI35" s="129"/>
      <c r="BSJ35" s="129"/>
      <c r="BSK35" s="129"/>
      <c r="BSL35" s="129"/>
      <c r="BSM35" s="129"/>
      <c r="BSN35" s="129"/>
      <c r="BSO35" s="129"/>
      <c r="BSP35" s="129"/>
      <c r="BSQ35" s="129"/>
      <c r="BSR35" s="129"/>
      <c r="BSS35" s="129"/>
      <c r="BST35" s="129"/>
      <c r="BSU35" s="129"/>
      <c r="BSV35" s="129"/>
      <c r="BSW35" s="129"/>
      <c r="BSX35" s="129"/>
      <c r="BSY35" s="129"/>
      <c r="BSZ35" s="129"/>
      <c r="BTA35" s="129"/>
      <c r="BTB35" s="129"/>
      <c r="BTC35" s="129"/>
      <c r="BTD35" s="129"/>
      <c r="BTE35" s="129"/>
      <c r="BTF35" s="129"/>
      <c r="BTG35" s="129"/>
      <c r="BTH35" s="129"/>
      <c r="BTI35" s="129"/>
      <c r="BTJ35" s="129"/>
      <c r="BTK35" s="129"/>
      <c r="BTL35" s="129"/>
      <c r="BTM35" s="129"/>
      <c r="BTN35" s="129"/>
      <c r="BTO35" s="129"/>
      <c r="BTP35" s="129"/>
      <c r="BTQ35" s="129"/>
      <c r="BTR35" s="129"/>
      <c r="BTS35" s="129"/>
      <c r="BTT35" s="129"/>
      <c r="BTU35" s="129"/>
      <c r="BTV35" s="129"/>
      <c r="BTW35" s="129"/>
      <c r="BTX35" s="129"/>
      <c r="BTY35" s="129"/>
      <c r="BTZ35" s="129"/>
      <c r="BUA35" s="129"/>
      <c r="BUB35" s="129"/>
      <c r="BUC35" s="129"/>
      <c r="BUD35" s="129"/>
      <c r="BUE35" s="129"/>
      <c r="BUF35" s="129"/>
      <c r="BUG35" s="129"/>
      <c r="BUH35" s="129"/>
      <c r="BUI35" s="129"/>
      <c r="BUJ35" s="129"/>
      <c r="BUK35" s="129"/>
      <c r="BUL35" s="129"/>
      <c r="BUM35" s="129"/>
      <c r="BUN35" s="129"/>
      <c r="BUO35" s="129"/>
      <c r="BUP35" s="129"/>
      <c r="BUQ35" s="129"/>
      <c r="BUR35" s="129"/>
      <c r="BUS35" s="129"/>
      <c r="BUT35" s="129"/>
      <c r="BUU35" s="129"/>
      <c r="BUV35" s="129"/>
      <c r="BUW35" s="129"/>
      <c r="BUX35" s="129"/>
      <c r="BUY35" s="129"/>
      <c r="BUZ35" s="129"/>
      <c r="BVA35" s="129"/>
      <c r="BVB35" s="129"/>
      <c r="BVC35" s="129"/>
      <c r="BVD35" s="129"/>
      <c r="BVE35" s="129"/>
      <c r="BVF35" s="129"/>
      <c r="BVG35" s="129"/>
      <c r="BVH35" s="129"/>
      <c r="BVI35" s="129"/>
      <c r="BVJ35" s="129"/>
      <c r="BVK35" s="129"/>
      <c r="BVL35" s="129"/>
      <c r="BVM35" s="129"/>
      <c r="BVN35" s="129"/>
      <c r="BVO35" s="129"/>
      <c r="BVP35" s="129"/>
      <c r="BVQ35" s="129"/>
      <c r="BVR35" s="129"/>
      <c r="BVS35" s="129"/>
      <c r="BVT35" s="129"/>
      <c r="BVU35" s="129"/>
      <c r="BVV35" s="129"/>
      <c r="BVW35" s="129"/>
      <c r="BVX35" s="129"/>
      <c r="BVY35" s="129"/>
      <c r="BVZ35" s="129"/>
      <c r="BWA35" s="129"/>
      <c r="BWB35" s="129"/>
      <c r="BWC35" s="129"/>
      <c r="BWD35" s="129"/>
      <c r="BWE35" s="129"/>
      <c r="BWF35" s="129"/>
      <c r="BWG35" s="129"/>
      <c r="BWH35" s="129"/>
      <c r="BWI35" s="129"/>
      <c r="BWJ35" s="129"/>
      <c r="BWK35" s="129"/>
      <c r="BWL35" s="129"/>
      <c r="BWM35" s="129"/>
      <c r="BWN35" s="129"/>
      <c r="BWO35" s="129"/>
      <c r="BWP35" s="129"/>
      <c r="BWQ35" s="129"/>
      <c r="BWR35" s="129"/>
      <c r="BWS35" s="129"/>
      <c r="BWT35" s="129"/>
      <c r="BWU35" s="129"/>
      <c r="BWV35" s="129"/>
      <c r="BWW35" s="129"/>
      <c r="BWX35" s="129"/>
      <c r="BWY35" s="129"/>
      <c r="BWZ35" s="129"/>
      <c r="BXA35" s="129"/>
      <c r="BXB35" s="129"/>
      <c r="BXC35" s="256"/>
      <c r="BXD35" s="256"/>
      <c r="BXE35" s="256"/>
      <c r="BXF35" s="256"/>
      <c r="BXG35" s="256"/>
      <c r="BXH35" s="256"/>
      <c r="BXI35" s="256"/>
      <c r="BXJ35" s="256"/>
      <c r="BXK35" s="256"/>
      <c r="BXL35" s="256"/>
      <c r="BXM35" s="256"/>
      <c r="BXN35" s="256"/>
      <c r="BXO35" s="256"/>
      <c r="BXP35" s="256"/>
      <c r="BXQ35" s="256"/>
      <c r="BXR35" s="256"/>
      <c r="BXS35" s="256"/>
      <c r="BXT35" s="256"/>
      <c r="BXU35" s="256"/>
      <c r="BXV35" s="256"/>
      <c r="BXW35" s="256"/>
      <c r="BXX35" s="256"/>
      <c r="BXY35" s="256"/>
      <c r="BXZ35" s="256"/>
      <c r="BYA35" s="256"/>
      <c r="BYB35" s="256"/>
      <c r="BYC35" s="256"/>
      <c r="BYD35" s="256"/>
      <c r="BYE35" s="256"/>
      <c r="BYF35" s="256"/>
      <c r="BYG35" s="256"/>
      <c r="BYH35" s="256"/>
      <c r="BYI35" s="256"/>
      <c r="BYJ35" s="256"/>
      <c r="BYK35" s="256"/>
      <c r="BYL35" s="256"/>
      <c r="BYM35" s="256"/>
      <c r="BYN35" s="256"/>
      <c r="BYO35" s="256"/>
      <c r="BYP35" s="256"/>
      <c r="BYQ35" s="256"/>
      <c r="BYR35" s="256"/>
      <c r="BYS35" s="256"/>
      <c r="BYT35" s="256"/>
      <c r="BYU35" s="256"/>
      <c r="BYV35" s="256"/>
      <c r="BYW35" s="256"/>
      <c r="BYX35" s="256"/>
      <c r="BYY35" s="256"/>
      <c r="BYZ35" s="256"/>
      <c r="BZA35" s="256"/>
      <c r="BZB35" s="256"/>
      <c r="BZC35" s="256"/>
      <c r="BZD35" s="256"/>
      <c r="BZE35" s="256"/>
      <c r="BZF35" s="256"/>
      <c r="BZG35" s="256"/>
      <c r="BZH35" s="256"/>
      <c r="BZI35" s="256"/>
      <c r="BZJ35" s="256"/>
      <c r="BZK35" s="256"/>
      <c r="BZL35" s="256"/>
      <c r="BZM35" s="256"/>
      <c r="BZN35" s="256"/>
      <c r="BZO35" s="256"/>
      <c r="BZP35" s="129"/>
      <c r="BZQ35" s="129"/>
      <c r="BZR35" s="129"/>
      <c r="BZS35" s="129"/>
      <c r="BZT35" s="129"/>
      <c r="BZU35" s="129"/>
      <c r="BZV35" s="129"/>
      <c r="BZW35" s="129"/>
      <c r="BZX35" s="129"/>
      <c r="BZY35" s="129"/>
      <c r="BZZ35" s="129"/>
      <c r="CAA35" s="129"/>
      <c r="CAB35" s="129"/>
      <c r="CAC35" s="129"/>
      <c r="CAD35" s="129"/>
      <c r="CAE35" s="129"/>
      <c r="CAF35" s="129"/>
      <c r="CAG35" s="129"/>
      <c r="CAH35" s="129"/>
      <c r="CAI35" s="129"/>
      <c r="CAJ35" s="129"/>
      <c r="CAK35" s="129"/>
      <c r="CAL35" s="129"/>
      <c r="CAM35" s="129"/>
      <c r="CAN35" s="129"/>
      <c r="CAO35" s="129"/>
      <c r="CAP35" s="129"/>
      <c r="CAQ35" s="129"/>
      <c r="CAR35" s="129"/>
      <c r="CAS35" s="129"/>
      <c r="CAT35" s="129"/>
      <c r="CAU35" s="129"/>
      <c r="CAV35" s="129"/>
      <c r="CAW35" s="129"/>
      <c r="CAX35" s="129"/>
      <c r="CAY35" s="129"/>
      <c r="CAZ35" s="129"/>
      <c r="CBA35" s="129"/>
      <c r="CBB35" s="129"/>
      <c r="CBC35" s="129"/>
      <c r="CBD35" s="129"/>
      <c r="CBE35" s="129"/>
      <c r="CBF35" s="129"/>
      <c r="CBG35" s="129"/>
      <c r="CBH35" s="129"/>
      <c r="CBI35" s="129"/>
      <c r="CBJ35" s="129"/>
      <c r="CBK35" s="129"/>
      <c r="CBL35" s="129"/>
      <c r="CBM35" s="129"/>
      <c r="CBN35" s="129"/>
      <c r="CBO35" s="129"/>
      <c r="CBP35" s="129"/>
      <c r="CBQ35" s="129"/>
      <c r="CBR35" s="129"/>
      <c r="CBS35" s="129"/>
      <c r="CBT35" s="129"/>
      <c r="CBU35" s="129"/>
      <c r="CBV35" s="129"/>
      <c r="CBW35" s="129"/>
      <c r="CBX35" s="129"/>
      <c r="CBY35" s="129"/>
      <c r="CBZ35" s="129"/>
      <c r="CCA35" s="129"/>
      <c r="CCB35" s="129"/>
      <c r="CCC35" s="129"/>
      <c r="CCD35" s="129"/>
      <c r="CCE35" s="129"/>
      <c r="CCF35" s="129"/>
      <c r="CCG35" s="129"/>
      <c r="CCH35" s="129"/>
      <c r="CCI35" s="129"/>
      <c r="CCJ35" s="129"/>
      <c r="CCK35" s="129"/>
      <c r="CCL35" s="129"/>
      <c r="CCM35" s="129"/>
      <c r="CCN35" s="129"/>
      <c r="CCO35" s="129"/>
      <c r="CCP35" s="129"/>
      <c r="CCQ35" s="129"/>
      <c r="CCR35" s="129"/>
      <c r="CCS35" s="129"/>
      <c r="CCT35" s="129"/>
      <c r="CCU35" s="129"/>
      <c r="CCV35" s="129"/>
      <c r="CCW35" s="129"/>
      <c r="CCX35" s="129"/>
      <c r="CCY35" s="129"/>
      <c r="CCZ35" s="129"/>
      <c r="CDA35" s="129"/>
      <c r="CDB35" s="129"/>
      <c r="CDC35" s="129"/>
      <c r="CDD35" s="129"/>
      <c r="CDE35" s="129"/>
      <c r="CDF35" s="129"/>
      <c r="CDG35" s="129"/>
      <c r="CDH35" s="129"/>
      <c r="CDI35" s="129"/>
      <c r="CDJ35" s="129"/>
      <c r="CDK35" s="129"/>
      <c r="CDL35" s="129"/>
      <c r="CDM35" s="129"/>
      <c r="CDN35" s="129"/>
      <c r="CDO35" s="129"/>
      <c r="CDP35" s="129"/>
      <c r="CDQ35" s="129"/>
      <c r="CDR35" s="129"/>
      <c r="CDS35" s="129"/>
      <c r="CDT35" s="129"/>
      <c r="CDU35" s="129"/>
      <c r="CDV35" s="129"/>
      <c r="CDW35" s="129"/>
      <c r="CDX35" s="129"/>
      <c r="CDY35" s="129"/>
      <c r="CDZ35" s="129"/>
      <c r="CEA35" s="129"/>
      <c r="CEB35" s="129"/>
      <c r="CEC35" s="129"/>
      <c r="CED35" s="129"/>
      <c r="CEE35" s="129"/>
      <c r="CEF35" s="129"/>
      <c r="CEG35" s="129"/>
      <c r="CEH35" s="129"/>
      <c r="CEI35" s="129"/>
      <c r="CEJ35" s="129"/>
      <c r="CEK35" s="129"/>
      <c r="CEL35" s="129"/>
      <c r="CEM35" s="129"/>
      <c r="CEN35" s="129"/>
      <c r="CEO35" s="129"/>
      <c r="CEP35" s="130"/>
      <c r="CEQ35" s="130"/>
      <c r="CER35" s="130"/>
      <c r="CES35" s="130"/>
      <c r="CET35" s="130"/>
      <c r="CEU35" s="130"/>
      <c r="CEV35" s="130"/>
      <c r="CEW35" s="130"/>
      <c r="CEX35" s="130"/>
      <c r="CEY35" s="130"/>
      <c r="CEZ35" s="130"/>
      <c r="CFA35" s="130"/>
      <c r="CFB35" s="130"/>
      <c r="CFC35" s="130"/>
      <c r="CFD35" s="130"/>
      <c r="CFE35" s="130"/>
      <c r="CFF35" s="130"/>
      <c r="CFG35" s="130"/>
      <c r="CFH35" s="130"/>
      <c r="CFI35" s="130"/>
      <c r="CFJ35" s="130"/>
      <c r="CFK35" s="130"/>
      <c r="CFL35" s="130"/>
      <c r="CFM35" s="130"/>
      <c r="CFN35" s="130"/>
      <c r="CFO35" s="130"/>
      <c r="CFP35" s="130"/>
      <c r="CFQ35" s="130"/>
      <c r="CFR35" s="130"/>
      <c r="CFS35" s="130"/>
      <c r="CFT35" s="130"/>
      <c r="CFU35" s="130"/>
      <c r="CFV35" s="130"/>
      <c r="CFW35" s="130"/>
      <c r="CFX35" s="130"/>
      <c r="CFY35" s="130"/>
      <c r="CFZ35" s="130"/>
      <c r="CGA35" s="130"/>
      <c r="CGB35" s="130"/>
      <c r="CGC35" s="130"/>
      <c r="CGD35" s="130"/>
    </row>
    <row r="36" spans="1:2214" x14ac:dyDescent="0.25">
      <c r="A36" s="279"/>
      <c r="B36" s="255"/>
      <c r="C36" s="267"/>
      <c r="D36" s="267"/>
      <c r="E36" s="260"/>
      <c r="F36" s="260"/>
      <c r="G36" s="260"/>
      <c r="H36" s="261"/>
      <c r="I36" s="261"/>
      <c r="J36" s="261"/>
      <c r="K36" s="261"/>
      <c r="L36" s="261"/>
      <c r="M36" s="261"/>
      <c r="N36" s="262"/>
      <c r="O36" s="262"/>
      <c r="P36" s="262"/>
      <c r="Q36" s="261"/>
      <c r="R36" s="261"/>
      <c r="S36" s="261"/>
      <c r="T36" s="260"/>
      <c r="U36" s="260"/>
      <c r="V36" s="260"/>
      <c r="W36" s="260"/>
      <c r="X36" s="263"/>
      <c r="Y36" s="262"/>
      <c r="Z36" s="262"/>
      <c r="AA36" s="262"/>
      <c r="AB36" s="262"/>
      <c r="AC36" s="262"/>
      <c r="AD36" s="262"/>
      <c r="AE36" s="262"/>
      <c r="AF36" s="262"/>
      <c r="AG36" s="262"/>
      <c r="AH36" s="264"/>
      <c r="AI36" s="264"/>
      <c r="AJ36" s="129"/>
      <c r="AK36" s="129"/>
      <c r="AL36" s="129"/>
      <c r="AM36" s="129"/>
      <c r="AN36" s="264"/>
      <c r="AO36" s="264"/>
      <c r="AP36" s="264"/>
      <c r="AQ36" s="129"/>
      <c r="AR36" s="264"/>
      <c r="AS36" s="264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350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130"/>
      <c r="IQ36" s="130"/>
      <c r="IR36" s="130"/>
      <c r="IS36" s="130"/>
      <c r="IT36" s="130"/>
      <c r="IU36" s="130"/>
      <c r="IV36" s="130"/>
      <c r="IW36" s="130"/>
      <c r="IX36" s="130"/>
      <c r="IY36" s="130"/>
      <c r="IZ36" s="130"/>
      <c r="JA36" s="130"/>
      <c r="JB36" s="130"/>
      <c r="JC36" s="130"/>
      <c r="JD36" s="130"/>
      <c r="JE36" s="130"/>
      <c r="JF36" s="130"/>
      <c r="JG36" s="130"/>
      <c r="JH36" s="130"/>
      <c r="JI36" s="130"/>
      <c r="JJ36" s="130"/>
      <c r="JK36" s="130"/>
      <c r="JL36" s="130"/>
      <c r="JM36" s="130"/>
      <c r="JN36" s="130"/>
      <c r="JO36" s="130"/>
      <c r="JP36" s="130"/>
      <c r="JQ36" s="130"/>
      <c r="JR36" s="130"/>
      <c r="JS36" s="130"/>
      <c r="JT36" s="130"/>
      <c r="JU36" s="130"/>
      <c r="JV36" s="130"/>
      <c r="JW36" s="130"/>
      <c r="JX36" s="130"/>
      <c r="JY36" s="130"/>
      <c r="JZ36" s="130"/>
      <c r="KA36" s="130"/>
      <c r="KB36" s="130"/>
      <c r="KC36" s="130"/>
      <c r="KD36" s="130"/>
      <c r="KE36" s="130"/>
      <c r="KF36" s="130"/>
      <c r="KG36" s="130"/>
      <c r="KH36" s="130"/>
      <c r="KI36" s="130"/>
      <c r="KJ36" s="130"/>
      <c r="KK36" s="130"/>
      <c r="KL36" s="130"/>
      <c r="KM36" s="130"/>
      <c r="KN36" s="130"/>
      <c r="KO36" s="130"/>
      <c r="KP36" s="130"/>
      <c r="KQ36" s="130"/>
      <c r="KR36" s="130"/>
      <c r="KS36" s="130"/>
      <c r="KT36" s="130"/>
      <c r="KU36" s="130"/>
      <c r="KV36" s="130"/>
      <c r="KW36" s="130"/>
      <c r="KX36" s="130"/>
      <c r="KY36" s="130"/>
      <c r="KZ36" s="130"/>
      <c r="LA36" s="130"/>
      <c r="LB36" s="130"/>
      <c r="LC36" s="130"/>
      <c r="LD36" s="130"/>
      <c r="LE36" s="130"/>
      <c r="LF36" s="130"/>
      <c r="LG36" s="130"/>
      <c r="LH36" s="130"/>
      <c r="LI36" s="130"/>
      <c r="LJ36" s="130"/>
      <c r="LK36" s="130"/>
      <c r="LL36" s="130"/>
      <c r="LM36" s="130"/>
      <c r="LN36" s="130"/>
      <c r="LO36" s="130"/>
      <c r="LP36" s="130"/>
      <c r="LQ36" s="130"/>
      <c r="LR36" s="130"/>
      <c r="LS36" s="130"/>
      <c r="LT36" s="130"/>
      <c r="LU36" s="130"/>
      <c r="LV36" s="130"/>
      <c r="LW36" s="130"/>
      <c r="LX36" s="130"/>
      <c r="LY36" s="130"/>
      <c r="LZ36" s="130"/>
      <c r="MA36" s="130"/>
      <c r="MB36" s="130"/>
      <c r="MC36" s="130"/>
      <c r="MD36" s="130"/>
      <c r="ME36" s="130"/>
      <c r="MF36" s="130"/>
      <c r="MG36" s="130"/>
      <c r="MH36" s="130"/>
      <c r="MI36" s="130"/>
      <c r="MJ36" s="130"/>
      <c r="MK36" s="130"/>
      <c r="ML36" s="130"/>
      <c r="MM36" s="130"/>
      <c r="MN36" s="130"/>
      <c r="MO36" s="130"/>
      <c r="MP36" s="130"/>
      <c r="MQ36" s="130"/>
      <c r="MR36" s="130"/>
      <c r="MS36" s="130"/>
      <c r="MT36" s="130"/>
      <c r="MU36" s="130"/>
      <c r="MV36" s="130"/>
      <c r="MW36" s="130"/>
      <c r="MX36" s="130"/>
      <c r="MY36" s="130"/>
      <c r="MZ36" s="130"/>
      <c r="NA36" s="130"/>
      <c r="NB36" s="130"/>
      <c r="NC36" s="130"/>
      <c r="ND36" s="130"/>
      <c r="NE36" s="130"/>
      <c r="NF36" s="130"/>
      <c r="NG36" s="130"/>
      <c r="NH36" s="130"/>
      <c r="NI36" s="130"/>
      <c r="NJ36" s="130"/>
      <c r="NK36" s="130"/>
      <c r="NL36" s="130"/>
      <c r="NM36" s="130"/>
      <c r="NN36" s="130"/>
      <c r="NO36" s="130"/>
      <c r="NP36" s="256"/>
      <c r="NQ36" s="256"/>
      <c r="NR36" s="256"/>
      <c r="NS36" s="256"/>
      <c r="NT36" s="256"/>
      <c r="NU36" s="256"/>
      <c r="NV36" s="256"/>
      <c r="NW36" s="256"/>
      <c r="NX36" s="256"/>
      <c r="NY36" s="256"/>
      <c r="NZ36" s="256"/>
      <c r="OA36" s="256"/>
      <c r="OB36" s="256"/>
      <c r="OC36" s="256"/>
      <c r="OD36" s="256"/>
      <c r="OE36" s="256"/>
      <c r="OF36" s="256"/>
      <c r="OG36" s="256"/>
      <c r="OH36" s="256"/>
      <c r="OI36" s="256"/>
      <c r="OJ36" s="256"/>
      <c r="OK36" s="256"/>
      <c r="OL36" s="256"/>
      <c r="OM36" s="256"/>
      <c r="ON36" s="256"/>
      <c r="OO36" s="256"/>
      <c r="OP36" s="256"/>
      <c r="OQ36" s="256"/>
      <c r="OR36" s="256"/>
      <c r="OS36" s="256"/>
      <c r="OT36" s="256"/>
      <c r="OU36" s="256"/>
      <c r="OV36" s="256"/>
      <c r="OW36" s="256"/>
      <c r="OX36" s="256"/>
      <c r="OY36" s="256"/>
      <c r="OZ36" s="256"/>
      <c r="PA36" s="256"/>
      <c r="PB36" s="256"/>
      <c r="PC36" s="256"/>
      <c r="PD36" s="256"/>
      <c r="PE36" s="256"/>
      <c r="PF36" s="256"/>
      <c r="PG36" s="256"/>
      <c r="PH36" s="256"/>
      <c r="PI36" s="256"/>
      <c r="PJ36" s="256"/>
      <c r="PK36" s="256"/>
      <c r="PL36" s="256"/>
      <c r="PM36" s="256"/>
      <c r="PN36" s="256"/>
      <c r="PO36" s="256"/>
      <c r="PP36" s="256"/>
      <c r="PQ36" s="256"/>
      <c r="PR36" s="256"/>
      <c r="PS36" s="256"/>
      <c r="PT36" s="256"/>
      <c r="PU36" s="256"/>
      <c r="PV36" s="256"/>
      <c r="PW36" s="256"/>
      <c r="PX36" s="256"/>
      <c r="PY36" s="256"/>
      <c r="PZ36" s="256"/>
      <c r="QA36" s="256"/>
      <c r="QB36" s="256"/>
      <c r="QC36" s="64"/>
      <c r="QD36" s="64"/>
      <c r="QE36" s="64"/>
      <c r="QF36" s="64"/>
      <c r="QG36" s="64"/>
      <c r="QH36" s="64"/>
      <c r="QI36" s="64"/>
      <c r="QJ36" s="64"/>
      <c r="QK36" s="64"/>
      <c r="QL36" s="64"/>
      <c r="QM36" s="64"/>
      <c r="QN36" s="64"/>
      <c r="QO36" s="64"/>
      <c r="QP36" s="64"/>
      <c r="QQ36" s="64"/>
      <c r="QR36" s="64"/>
      <c r="QS36" s="64"/>
      <c r="QT36" s="64"/>
      <c r="QU36" s="64"/>
      <c r="QV36" s="64"/>
      <c r="QW36" s="64"/>
      <c r="QX36" s="64"/>
      <c r="QY36" s="64"/>
      <c r="QZ36" s="64"/>
      <c r="RA36" s="64"/>
      <c r="RB36" s="64"/>
      <c r="RC36" s="64"/>
      <c r="RD36" s="64"/>
      <c r="RE36" s="64"/>
      <c r="RF36" s="64"/>
      <c r="RG36" s="64"/>
      <c r="RH36" s="64"/>
      <c r="RI36" s="64"/>
      <c r="RJ36" s="64"/>
      <c r="RK36" s="64"/>
      <c r="RL36" s="64"/>
      <c r="RM36" s="64"/>
      <c r="RN36" s="64"/>
      <c r="RO36" s="64"/>
      <c r="RP36" s="64"/>
      <c r="RQ36" s="64"/>
      <c r="RR36" s="64"/>
      <c r="RS36" s="64"/>
      <c r="RT36" s="64"/>
      <c r="RU36" s="64"/>
      <c r="RV36" s="64"/>
      <c r="RW36" s="64"/>
      <c r="RX36" s="64"/>
      <c r="RY36" s="64"/>
      <c r="RZ36" s="64"/>
      <c r="SA36" s="64"/>
      <c r="SB36" s="64"/>
      <c r="SC36" s="64"/>
      <c r="SD36" s="64"/>
      <c r="SE36" s="64"/>
      <c r="SF36" s="64"/>
      <c r="SG36" s="64"/>
      <c r="SH36" s="64"/>
      <c r="SI36" s="64"/>
      <c r="SJ36" s="64"/>
      <c r="SK36" s="64"/>
      <c r="SL36" s="64"/>
      <c r="SM36" s="64"/>
      <c r="SN36" s="64"/>
      <c r="SO36" s="64"/>
      <c r="SP36" s="64"/>
      <c r="SQ36" s="64"/>
      <c r="SR36" s="64"/>
      <c r="SS36" s="64"/>
      <c r="ST36" s="64"/>
      <c r="SU36" s="64"/>
      <c r="SV36" s="64"/>
      <c r="SW36" s="64"/>
      <c r="SX36" s="64"/>
      <c r="SY36" s="64"/>
      <c r="SZ36" s="64"/>
      <c r="TA36" s="64"/>
      <c r="TB36" s="64"/>
      <c r="TC36" s="64"/>
      <c r="TD36" s="64"/>
      <c r="TE36" s="64"/>
      <c r="TF36" s="64"/>
      <c r="TG36" s="64"/>
      <c r="TH36" s="64"/>
      <c r="TI36" s="64"/>
      <c r="TJ36" s="64"/>
      <c r="TK36" s="64"/>
      <c r="TL36" s="64"/>
      <c r="TM36" s="64"/>
      <c r="TN36" s="64"/>
      <c r="TO36" s="64"/>
      <c r="TP36" s="64"/>
      <c r="TQ36" s="64"/>
      <c r="TR36" s="64"/>
      <c r="TS36" s="64"/>
      <c r="TT36" s="64"/>
      <c r="TU36" s="64"/>
      <c r="TV36" s="64"/>
      <c r="TW36" s="64"/>
      <c r="TX36" s="64"/>
      <c r="TY36" s="64"/>
      <c r="TZ36" s="64"/>
      <c r="UA36" s="64"/>
      <c r="UB36" s="64"/>
      <c r="UC36" s="64"/>
      <c r="UD36" s="64"/>
      <c r="UE36" s="64"/>
      <c r="UF36" s="64"/>
      <c r="UG36" s="64"/>
      <c r="UH36" s="64"/>
      <c r="UI36" s="64"/>
      <c r="UJ36" s="64"/>
      <c r="UK36" s="64"/>
      <c r="UL36" s="64"/>
      <c r="UM36" s="64"/>
      <c r="UN36" s="64"/>
      <c r="UO36" s="64"/>
      <c r="UP36" s="64"/>
      <c r="UQ36" s="64"/>
      <c r="UR36" s="64"/>
      <c r="US36" s="64"/>
      <c r="UT36" s="64"/>
      <c r="UU36" s="64"/>
      <c r="UV36" s="64"/>
      <c r="UW36" s="64"/>
      <c r="UX36" s="64"/>
      <c r="UY36" s="64"/>
      <c r="UZ36" s="64"/>
      <c r="VA36" s="64"/>
      <c r="VB36" s="64"/>
      <c r="VC36" s="64"/>
      <c r="VD36" s="64"/>
      <c r="VE36" s="64"/>
      <c r="VF36" s="129"/>
      <c r="VG36" s="129"/>
      <c r="VH36" s="129"/>
      <c r="VI36" s="129"/>
      <c r="VJ36" s="129"/>
      <c r="VK36" s="129"/>
      <c r="VL36" s="129"/>
      <c r="VM36" s="129"/>
      <c r="VN36" s="129"/>
      <c r="VO36" s="129"/>
      <c r="VP36" s="129"/>
      <c r="VQ36" s="129"/>
      <c r="VR36" s="129"/>
      <c r="VS36" s="129"/>
      <c r="VT36" s="129"/>
      <c r="VU36" s="129"/>
      <c r="VV36" s="129"/>
      <c r="VW36" s="129"/>
      <c r="VX36" s="129"/>
      <c r="VY36" s="129"/>
      <c r="VZ36" s="129"/>
      <c r="WA36" s="129"/>
      <c r="WB36" s="129"/>
      <c r="WC36" s="129"/>
      <c r="WD36" s="129"/>
      <c r="WE36" s="129"/>
      <c r="WF36" s="129"/>
      <c r="WG36" s="129"/>
      <c r="WH36" s="129"/>
      <c r="WI36" s="129"/>
      <c r="WJ36" s="129"/>
      <c r="WK36" s="129"/>
      <c r="WL36" s="129"/>
      <c r="WM36" s="129"/>
      <c r="WN36" s="129"/>
      <c r="WO36" s="129"/>
      <c r="WP36" s="129"/>
      <c r="WQ36" s="129"/>
      <c r="WR36" s="129"/>
      <c r="WS36" s="129"/>
      <c r="WT36" s="129"/>
      <c r="WU36" s="129"/>
      <c r="WV36" s="129"/>
      <c r="WW36" s="129"/>
      <c r="WX36" s="129"/>
      <c r="WY36" s="129"/>
      <c r="WZ36" s="129"/>
      <c r="XA36" s="129"/>
      <c r="XB36" s="129"/>
      <c r="XC36" s="129"/>
      <c r="XD36" s="129"/>
      <c r="XE36" s="129"/>
      <c r="XF36" s="129"/>
      <c r="XG36" s="129"/>
      <c r="XH36" s="129"/>
      <c r="XI36" s="129"/>
      <c r="XJ36" s="129"/>
      <c r="XK36" s="129"/>
      <c r="XL36" s="129"/>
      <c r="XM36" s="129"/>
      <c r="XN36" s="129"/>
      <c r="XO36" s="129"/>
      <c r="XP36" s="129"/>
      <c r="XQ36" s="129"/>
      <c r="XR36" s="129"/>
      <c r="XS36" s="129"/>
      <c r="XT36" s="129"/>
      <c r="XU36" s="129"/>
      <c r="XV36" s="129"/>
      <c r="XW36" s="129"/>
      <c r="XX36" s="129"/>
      <c r="XY36" s="129"/>
      <c r="XZ36" s="129"/>
      <c r="YA36" s="129"/>
      <c r="YB36" s="129"/>
      <c r="YC36" s="129"/>
      <c r="YD36" s="129"/>
      <c r="YE36" s="129"/>
      <c r="YF36" s="129"/>
      <c r="YG36" s="129"/>
      <c r="YH36" s="129"/>
      <c r="YI36" s="129"/>
      <c r="YJ36" s="129"/>
      <c r="YK36" s="129"/>
      <c r="YL36" s="129"/>
      <c r="YM36" s="129"/>
      <c r="YN36" s="129"/>
      <c r="YO36" s="129"/>
      <c r="YP36" s="129"/>
      <c r="YQ36" s="129"/>
      <c r="YR36" s="129"/>
      <c r="YS36" s="129"/>
      <c r="YT36" s="129"/>
      <c r="YU36" s="129"/>
      <c r="YV36" s="129"/>
      <c r="YW36" s="129"/>
      <c r="YX36" s="129"/>
      <c r="YY36" s="129"/>
      <c r="YZ36" s="129"/>
      <c r="ZA36" s="129"/>
      <c r="ZB36" s="129"/>
      <c r="ZC36" s="129"/>
      <c r="ZD36" s="129"/>
      <c r="ZE36" s="129"/>
      <c r="ZF36" s="129"/>
      <c r="ZG36" s="129"/>
      <c r="ZH36" s="129"/>
      <c r="ZI36" s="129"/>
      <c r="ZJ36" s="129"/>
      <c r="ZK36" s="129"/>
      <c r="ZL36" s="129"/>
      <c r="ZM36" s="129"/>
      <c r="ZN36" s="129"/>
      <c r="ZO36" s="129"/>
      <c r="ZP36" s="129"/>
      <c r="ZQ36" s="129"/>
      <c r="ZR36" s="129"/>
      <c r="ZS36" s="129"/>
      <c r="ZT36" s="129"/>
      <c r="ZU36" s="129"/>
      <c r="ZV36" s="129"/>
      <c r="ZW36" s="129"/>
      <c r="ZX36" s="129"/>
      <c r="ZY36" s="129"/>
      <c r="ZZ36" s="129"/>
      <c r="AAA36" s="129"/>
      <c r="AAB36" s="129"/>
      <c r="AAC36" s="129"/>
      <c r="AAD36" s="129"/>
      <c r="AAE36" s="129"/>
      <c r="AAF36" s="129"/>
      <c r="AAG36" s="129"/>
      <c r="AAH36" s="129"/>
      <c r="AAI36" s="129"/>
      <c r="AAJ36" s="129"/>
      <c r="AAK36" s="129"/>
      <c r="AAL36" s="129"/>
      <c r="AAM36" s="129"/>
      <c r="AAN36" s="129"/>
      <c r="AAO36" s="129"/>
      <c r="AAP36" s="129"/>
      <c r="AAQ36" s="129"/>
      <c r="AAR36" s="129"/>
      <c r="AAS36" s="129"/>
      <c r="AAT36" s="129"/>
      <c r="AAU36" s="129"/>
      <c r="AAV36" s="129"/>
      <c r="AAW36" s="129"/>
      <c r="AAX36" s="129"/>
      <c r="AAY36" s="129"/>
      <c r="AAZ36" s="129"/>
      <c r="ABA36" s="129"/>
      <c r="ABB36" s="129"/>
      <c r="ABC36" s="129"/>
      <c r="ABD36" s="129"/>
      <c r="ABE36" s="129"/>
      <c r="ABF36" s="129"/>
      <c r="ABG36" s="129"/>
      <c r="ABH36" s="129"/>
      <c r="ABI36" s="129"/>
      <c r="ABJ36" s="129"/>
      <c r="ABK36" s="129"/>
      <c r="ABL36" s="129"/>
      <c r="ABM36" s="129"/>
      <c r="ABN36" s="129"/>
      <c r="ABO36" s="129"/>
      <c r="ABP36" s="129"/>
      <c r="ABQ36" s="129"/>
      <c r="ABR36" s="129"/>
      <c r="ABS36" s="129"/>
      <c r="ABT36" s="129"/>
      <c r="ABU36" s="129"/>
      <c r="ABV36" s="129"/>
      <c r="ABW36" s="129"/>
      <c r="ABX36" s="129"/>
      <c r="ABY36" s="129"/>
      <c r="ABZ36" s="129"/>
      <c r="ACA36" s="129"/>
      <c r="ACB36" s="129"/>
      <c r="ACC36" s="129"/>
      <c r="ACD36" s="129"/>
      <c r="ACE36" s="129"/>
      <c r="ACF36" s="129"/>
      <c r="ACG36" s="129"/>
      <c r="ACH36" s="129"/>
      <c r="ACI36" s="129"/>
      <c r="ACJ36" s="129"/>
      <c r="ACK36" s="129"/>
      <c r="ACL36" s="129"/>
      <c r="ACM36" s="129"/>
      <c r="ACN36" s="129"/>
      <c r="ACO36" s="129"/>
      <c r="ACP36" s="129"/>
      <c r="ACQ36" s="129"/>
      <c r="ACR36" s="129"/>
      <c r="ACS36" s="129"/>
      <c r="ACT36" s="129"/>
      <c r="ACU36" s="129"/>
      <c r="ACV36" s="129"/>
      <c r="ACW36" s="129"/>
      <c r="ACX36" s="129"/>
      <c r="ACY36" s="257"/>
      <c r="ACZ36" s="257"/>
      <c r="ADA36" s="257"/>
      <c r="ADB36" s="257"/>
      <c r="ADC36" s="257"/>
      <c r="ADD36" s="257"/>
      <c r="ADE36" s="257"/>
      <c r="ADF36" s="257"/>
      <c r="ADG36" s="257"/>
      <c r="ADH36" s="257"/>
      <c r="ADI36" s="257"/>
      <c r="ADJ36" s="257"/>
      <c r="ADK36" s="257"/>
      <c r="ADL36" s="257"/>
      <c r="ADM36" s="257"/>
      <c r="ADN36" s="257"/>
      <c r="ADO36" s="257"/>
      <c r="ADP36" s="257"/>
      <c r="ADQ36" s="257"/>
      <c r="ADR36" s="257"/>
      <c r="ADS36" s="257"/>
      <c r="ADT36" s="257"/>
      <c r="ADU36" s="257"/>
      <c r="ADV36" s="257"/>
      <c r="ADW36" s="257"/>
      <c r="ADX36" s="257"/>
      <c r="ADY36" s="257"/>
      <c r="ADZ36" s="257"/>
      <c r="AEA36" s="257"/>
      <c r="AEB36" s="257"/>
      <c r="AEC36" s="257"/>
      <c r="AED36" s="257"/>
      <c r="AEE36" s="257"/>
      <c r="AEF36" s="257"/>
      <c r="AEG36" s="257"/>
      <c r="AEH36" s="257"/>
      <c r="AEI36" s="257"/>
      <c r="AEJ36" s="257"/>
      <c r="AEK36" s="257"/>
      <c r="AEL36" s="257"/>
      <c r="AEM36" s="257"/>
      <c r="AEN36" s="257"/>
      <c r="AEO36" s="257"/>
      <c r="AEP36" s="257"/>
      <c r="AEQ36" s="257"/>
      <c r="AER36" s="257"/>
      <c r="AES36" s="257"/>
      <c r="AET36" s="257"/>
      <c r="AEU36" s="257"/>
      <c r="AEV36" s="257"/>
      <c r="AEW36" s="257"/>
      <c r="AEX36" s="257"/>
      <c r="AEY36" s="257"/>
      <c r="AEZ36" s="257"/>
      <c r="AFA36" s="257"/>
      <c r="AFB36" s="257"/>
      <c r="AFC36" s="257"/>
      <c r="AFD36" s="257"/>
      <c r="AFE36" s="257"/>
      <c r="AFF36" s="257"/>
      <c r="AFG36" s="257"/>
      <c r="AFH36" s="257"/>
      <c r="AFI36" s="257"/>
      <c r="AFJ36" s="257"/>
      <c r="AFK36" s="257"/>
      <c r="AFL36" s="257"/>
      <c r="AFM36" s="257"/>
      <c r="AFN36" s="257"/>
      <c r="AFO36" s="130"/>
      <c r="AFP36" s="130"/>
      <c r="AFQ36" s="130"/>
      <c r="AFR36" s="130"/>
      <c r="AFS36" s="130"/>
      <c r="AFT36" s="130"/>
      <c r="AFU36" s="130"/>
      <c r="AFV36" s="130"/>
      <c r="AFW36" s="130"/>
      <c r="AFX36" s="130"/>
      <c r="AFY36" s="130"/>
      <c r="AFZ36" s="130"/>
      <c r="AGA36" s="130"/>
      <c r="AGB36" s="130"/>
      <c r="AGC36" s="130"/>
      <c r="AGD36" s="130"/>
      <c r="AGE36" s="130"/>
      <c r="AGF36" s="130"/>
      <c r="AGG36" s="130"/>
      <c r="AGH36" s="130"/>
      <c r="AGI36" s="130"/>
      <c r="AGJ36" s="130"/>
      <c r="AGK36" s="130"/>
      <c r="AGL36" s="130"/>
      <c r="AGM36" s="130"/>
      <c r="AGN36" s="130"/>
      <c r="AGO36" s="130"/>
      <c r="AGP36" s="130"/>
      <c r="AGQ36" s="130"/>
      <c r="AGR36" s="130"/>
      <c r="AGS36" s="130"/>
      <c r="AGT36" s="130"/>
      <c r="AGU36" s="130"/>
      <c r="AGV36" s="130"/>
      <c r="AGW36" s="130"/>
      <c r="AGX36" s="130"/>
      <c r="AGY36" s="130"/>
      <c r="AGZ36" s="130"/>
      <c r="AHA36" s="130"/>
      <c r="AHB36" s="130"/>
      <c r="AHC36" s="130"/>
      <c r="AHD36" s="130"/>
      <c r="AHE36" s="130"/>
      <c r="AHF36" s="130"/>
      <c r="AHG36" s="130"/>
      <c r="AHH36" s="130"/>
      <c r="AHI36" s="130"/>
      <c r="AHJ36" s="130"/>
      <c r="AHK36" s="130"/>
      <c r="AHL36" s="130"/>
      <c r="AHM36" s="130"/>
      <c r="AHN36" s="130"/>
      <c r="AHO36" s="130"/>
      <c r="AHP36" s="130"/>
      <c r="AHQ36" s="130"/>
      <c r="AHR36" s="130"/>
      <c r="AHS36" s="130"/>
      <c r="AHT36" s="130"/>
      <c r="AHU36" s="130"/>
      <c r="AHV36" s="130"/>
      <c r="AHW36" s="130"/>
      <c r="AHX36" s="130"/>
      <c r="AHY36" s="130"/>
      <c r="AHZ36" s="130"/>
      <c r="AIA36" s="130"/>
      <c r="AIB36" s="130"/>
      <c r="AIC36" s="130"/>
      <c r="AID36" s="130"/>
      <c r="AIE36" s="64"/>
      <c r="AIF36" s="64"/>
      <c r="AIG36" s="64"/>
      <c r="AIH36" s="64"/>
      <c r="AII36" s="64"/>
      <c r="AIJ36" s="64"/>
      <c r="AIK36" s="64"/>
      <c r="AIL36" s="64"/>
      <c r="AIM36" s="64"/>
      <c r="AIN36" s="64"/>
      <c r="AIO36" s="64"/>
      <c r="AIP36" s="64"/>
      <c r="AIQ36" s="64"/>
      <c r="AIR36" s="64"/>
      <c r="AIS36" s="64"/>
      <c r="AIT36" s="64"/>
      <c r="AIU36" s="64"/>
      <c r="AIV36" s="64"/>
      <c r="AIW36" s="64"/>
      <c r="AIX36" s="64"/>
      <c r="AIY36" s="64"/>
      <c r="AIZ36" s="64"/>
      <c r="AJA36" s="64"/>
      <c r="AJB36" s="64"/>
      <c r="AJC36" s="64"/>
      <c r="AJD36" s="64"/>
      <c r="AJE36" s="64"/>
      <c r="AJF36" s="64"/>
      <c r="AJG36" s="64"/>
      <c r="AJH36" s="64"/>
      <c r="AJI36" s="64"/>
      <c r="AJJ36" s="64"/>
      <c r="AJK36" s="64"/>
      <c r="AJL36" s="64"/>
      <c r="AJM36" s="64"/>
      <c r="AJN36" s="64"/>
      <c r="AJO36" s="64"/>
      <c r="AJP36" s="64"/>
      <c r="AJQ36" s="64"/>
      <c r="AJR36" s="64"/>
      <c r="AJS36" s="64"/>
      <c r="AJT36" s="64"/>
      <c r="AJU36" s="64"/>
      <c r="AJV36" s="64"/>
      <c r="AJW36" s="64"/>
      <c r="AJX36" s="64"/>
      <c r="AJY36" s="64"/>
      <c r="AJZ36" s="64"/>
      <c r="AKA36" s="64"/>
      <c r="AKB36" s="64"/>
      <c r="AKC36" s="64"/>
      <c r="AKD36" s="64"/>
      <c r="AKE36" s="64"/>
      <c r="AKF36" s="64"/>
      <c r="AKG36" s="64"/>
      <c r="AKH36" s="64"/>
      <c r="AKI36" s="64"/>
      <c r="AKJ36" s="64"/>
      <c r="AKK36" s="64"/>
      <c r="AKL36" s="64"/>
      <c r="AKM36" s="64"/>
      <c r="AKN36" s="64"/>
      <c r="AKO36" s="64"/>
      <c r="AKP36" s="64"/>
      <c r="AKQ36" s="64"/>
      <c r="AKR36" s="64"/>
      <c r="AKS36" s="258"/>
      <c r="AKT36" s="106"/>
      <c r="AKU36" s="106"/>
      <c r="AKV36" s="106"/>
      <c r="AKW36" s="106"/>
      <c r="AKX36" s="106"/>
      <c r="AKY36" s="106"/>
      <c r="AKZ36" s="106"/>
      <c r="ALA36" s="106"/>
      <c r="ALB36" s="106"/>
      <c r="ALC36" s="106"/>
      <c r="ALD36" s="106"/>
      <c r="ALE36" s="106"/>
      <c r="ALF36" s="106"/>
      <c r="ALG36" s="106"/>
      <c r="ALH36" s="106"/>
      <c r="ALI36" s="106"/>
      <c r="ALJ36" s="106"/>
      <c r="ALK36" s="106"/>
      <c r="ALL36" s="106"/>
      <c r="ALM36" s="106"/>
      <c r="ALN36" s="106"/>
      <c r="ALO36" s="106"/>
      <c r="ALP36" s="106"/>
      <c r="ALQ36" s="106"/>
      <c r="ALR36" s="106"/>
      <c r="ALS36" s="106"/>
      <c r="ALT36" s="106"/>
      <c r="ALU36" s="106"/>
      <c r="ALV36" s="106"/>
      <c r="ALW36" s="106"/>
      <c r="ALX36" s="106"/>
      <c r="ALY36" s="106"/>
      <c r="ALZ36" s="106"/>
      <c r="AMA36" s="106"/>
      <c r="AMB36" s="106"/>
      <c r="AMC36" s="106"/>
      <c r="AMD36" s="106"/>
      <c r="AME36" s="106"/>
      <c r="AMF36" s="106"/>
      <c r="AMG36" s="106"/>
      <c r="AMH36" s="106"/>
      <c r="AMI36" s="106"/>
      <c r="AMJ36" s="106"/>
      <c r="AMK36" s="106"/>
      <c r="AML36" s="106"/>
      <c r="AMM36" s="106"/>
      <c r="AMN36" s="106"/>
      <c r="AMO36" s="106"/>
      <c r="AMP36" s="106"/>
      <c r="AMQ36" s="106"/>
      <c r="AMR36" s="106"/>
      <c r="AMS36" s="106"/>
      <c r="AMT36" s="106"/>
      <c r="AMU36" s="106"/>
      <c r="AMV36" s="106"/>
      <c r="AMW36" s="106"/>
      <c r="AMX36" s="106"/>
      <c r="AMY36" s="106"/>
      <c r="AMZ36" s="106"/>
      <c r="ANA36" s="106"/>
      <c r="ANB36" s="106"/>
      <c r="ANC36" s="106"/>
      <c r="AND36" s="106"/>
      <c r="ANE36" s="106"/>
      <c r="ANF36" s="106"/>
      <c r="ANG36" s="106"/>
      <c r="ANH36" s="129"/>
      <c r="ANI36" s="129"/>
      <c r="ANJ36" s="129"/>
      <c r="ANK36" s="129"/>
      <c r="ANL36" s="129"/>
      <c r="ANM36" s="129"/>
      <c r="ANN36" s="129"/>
      <c r="ANO36" s="129"/>
      <c r="ANP36" s="129"/>
      <c r="ANQ36" s="129"/>
      <c r="ANR36" s="129"/>
      <c r="ANS36" s="129"/>
      <c r="ANT36" s="129"/>
      <c r="ANU36" s="129"/>
      <c r="ANV36" s="129"/>
      <c r="ANW36" s="129"/>
      <c r="ANX36" s="129"/>
      <c r="ANY36" s="129"/>
      <c r="ANZ36" s="129"/>
      <c r="AOA36" s="129"/>
      <c r="AOB36" s="129"/>
      <c r="AOC36" s="129"/>
      <c r="AOD36" s="129"/>
      <c r="AOE36" s="129"/>
      <c r="AOF36" s="129"/>
      <c r="AOG36" s="129"/>
      <c r="AOH36" s="129"/>
      <c r="AOI36" s="129"/>
      <c r="AOJ36" s="129"/>
      <c r="AOK36" s="129"/>
      <c r="AOL36" s="129"/>
      <c r="AOM36" s="129"/>
      <c r="AON36" s="129"/>
      <c r="AOO36" s="129"/>
      <c r="AOP36" s="129"/>
      <c r="AOQ36" s="129"/>
      <c r="AOR36" s="129"/>
      <c r="AOS36" s="129"/>
      <c r="AOT36" s="129"/>
      <c r="AOU36" s="129"/>
      <c r="AOV36" s="129"/>
      <c r="AOW36" s="129"/>
      <c r="AOX36" s="129"/>
      <c r="AOY36" s="129"/>
      <c r="AOZ36" s="129"/>
      <c r="APA36" s="129"/>
      <c r="APB36" s="129"/>
      <c r="APC36" s="129"/>
      <c r="APD36" s="129"/>
      <c r="APE36" s="129"/>
      <c r="APF36" s="129"/>
      <c r="APG36" s="129"/>
      <c r="APH36" s="129"/>
      <c r="API36" s="129"/>
      <c r="APJ36" s="129"/>
      <c r="APK36" s="129"/>
      <c r="APL36" s="129"/>
      <c r="APM36" s="129"/>
      <c r="APN36" s="129"/>
      <c r="APO36" s="129"/>
      <c r="APP36" s="129"/>
      <c r="APQ36" s="129"/>
      <c r="APR36" s="129"/>
      <c r="APS36" s="129"/>
      <c r="APT36" s="129"/>
      <c r="APU36" s="130"/>
      <c r="APV36" s="130"/>
      <c r="APW36" s="130"/>
      <c r="APX36" s="130"/>
      <c r="APY36" s="130"/>
      <c r="APZ36" s="130"/>
      <c r="AQA36" s="130"/>
      <c r="AQB36" s="130"/>
      <c r="AQC36" s="130"/>
      <c r="AQD36" s="130"/>
      <c r="AQE36" s="130"/>
      <c r="AQF36" s="130"/>
      <c r="AQG36" s="130"/>
      <c r="AQH36" s="130"/>
      <c r="AQI36" s="130"/>
      <c r="AQJ36" s="130"/>
      <c r="AQK36" s="130"/>
      <c r="AQL36" s="130"/>
      <c r="AQM36" s="130"/>
      <c r="AQN36" s="130"/>
      <c r="AQO36" s="130"/>
      <c r="AQP36" s="130"/>
      <c r="AQQ36" s="130"/>
      <c r="AQR36" s="130"/>
      <c r="AQS36" s="130"/>
      <c r="AQT36" s="130"/>
      <c r="AQU36" s="130"/>
      <c r="AQV36" s="130"/>
      <c r="AQW36" s="130"/>
      <c r="AQX36" s="130"/>
      <c r="AQY36" s="130"/>
      <c r="AQZ36" s="130"/>
      <c r="ARA36" s="130"/>
      <c r="ARB36" s="130"/>
      <c r="ARC36" s="130"/>
      <c r="ARD36" s="130"/>
      <c r="ARE36" s="130"/>
      <c r="ARF36" s="130"/>
      <c r="ARG36" s="130"/>
      <c r="ARH36" s="130"/>
      <c r="ARI36" s="130"/>
      <c r="ARJ36" s="130"/>
      <c r="ARK36" s="130"/>
      <c r="ARL36" s="130"/>
      <c r="ARM36" s="130"/>
      <c r="ARN36" s="130"/>
      <c r="ARO36" s="130"/>
      <c r="ARP36" s="130"/>
      <c r="ARQ36" s="130"/>
      <c r="ARR36" s="130"/>
      <c r="ARS36" s="130"/>
      <c r="ART36" s="130"/>
      <c r="ARU36" s="130"/>
      <c r="ARV36" s="130"/>
      <c r="ARW36" s="130"/>
      <c r="ARX36" s="130"/>
      <c r="ARY36" s="130"/>
      <c r="ARZ36" s="130"/>
      <c r="ASA36" s="130"/>
      <c r="ASB36" s="130"/>
      <c r="ASC36" s="130"/>
      <c r="ASD36" s="130"/>
      <c r="ASE36" s="130"/>
      <c r="ASF36" s="130"/>
      <c r="ASG36" s="130"/>
      <c r="ASH36" s="131"/>
      <c r="ASI36" s="131"/>
      <c r="ASJ36" s="131"/>
      <c r="ASK36" s="131"/>
      <c r="ASL36" s="131"/>
      <c r="ASM36" s="131"/>
      <c r="ASN36" s="131"/>
      <c r="ASO36" s="131"/>
      <c r="ASP36" s="131"/>
      <c r="ASQ36" s="131"/>
      <c r="ASR36" s="131"/>
      <c r="ASS36" s="131"/>
      <c r="AST36" s="131"/>
      <c r="ASU36" s="131"/>
      <c r="ASV36" s="131"/>
      <c r="ASW36" s="131"/>
      <c r="ASX36" s="131"/>
      <c r="ASY36" s="131"/>
      <c r="ASZ36" s="131"/>
      <c r="ATA36" s="131"/>
      <c r="ATB36" s="131"/>
      <c r="ATC36" s="131"/>
      <c r="ATD36" s="131"/>
      <c r="ATE36" s="131"/>
      <c r="ATF36" s="131"/>
      <c r="ATG36" s="131"/>
      <c r="ATH36" s="131"/>
      <c r="ATI36" s="131"/>
      <c r="ATJ36" s="131"/>
      <c r="ATK36" s="131"/>
      <c r="ATL36" s="131"/>
      <c r="ATM36" s="131"/>
      <c r="ATN36" s="131"/>
      <c r="ATO36" s="131"/>
      <c r="ATP36" s="131"/>
      <c r="ATQ36" s="131"/>
      <c r="ATR36" s="131"/>
      <c r="ATS36" s="131"/>
      <c r="ATT36" s="131"/>
      <c r="ATU36" s="131"/>
      <c r="ATV36" s="131"/>
      <c r="ATW36" s="131"/>
      <c r="ATX36" s="131"/>
      <c r="ATY36" s="131"/>
      <c r="ATZ36" s="131"/>
      <c r="AUA36" s="131"/>
      <c r="AUB36" s="131"/>
      <c r="AUC36" s="131"/>
      <c r="AUD36" s="131"/>
      <c r="AUE36" s="131"/>
      <c r="AUF36" s="131"/>
      <c r="AUG36" s="131"/>
      <c r="AUH36" s="131"/>
      <c r="AUI36" s="131"/>
      <c r="AUJ36" s="131"/>
      <c r="AUK36" s="131"/>
      <c r="AUL36" s="131"/>
      <c r="AUM36" s="131"/>
      <c r="AUN36" s="131"/>
      <c r="AUO36" s="131"/>
      <c r="AUP36" s="131"/>
      <c r="AUQ36" s="131"/>
      <c r="AUR36" s="131"/>
      <c r="AUS36" s="131"/>
      <c r="AUT36" s="131"/>
      <c r="AUU36" s="130"/>
      <c r="AUV36" s="130"/>
      <c r="AUW36" s="130"/>
      <c r="AUX36" s="130"/>
      <c r="AUY36" s="130"/>
      <c r="AUZ36" s="130"/>
      <c r="AVA36" s="130"/>
      <c r="AVB36" s="130"/>
      <c r="AVC36" s="130"/>
      <c r="AVD36" s="130"/>
      <c r="AVE36" s="130"/>
      <c r="AVF36" s="130"/>
      <c r="AVG36" s="130"/>
      <c r="AVH36" s="130"/>
      <c r="AVI36" s="130"/>
      <c r="AVJ36" s="130"/>
      <c r="AVK36" s="130"/>
      <c r="AVL36" s="130"/>
      <c r="AVM36" s="130"/>
      <c r="AVN36" s="130"/>
      <c r="AVO36" s="130"/>
      <c r="AVP36" s="130"/>
      <c r="AVQ36" s="130"/>
      <c r="AVR36" s="130"/>
      <c r="AVS36" s="130"/>
      <c r="AVT36" s="130"/>
      <c r="AVU36" s="130"/>
      <c r="AVV36" s="130"/>
      <c r="AVW36" s="130"/>
      <c r="AVX36" s="130"/>
      <c r="AVY36" s="130"/>
      <c r="AVZ36" s="130"/>
      <c r="AWA36" s="130"/>
      <c r="AWB36" s="130"/>
      <c r="AWC36" s="130"/>
      <c r="AWD36" s="130"/>
      <c r="AWE36" s="130"/>
      <c r="AWF36" s="130"/>
      <c r="AWG36" s="130"/>
      <c r="AWH36" s="130"/>
      <c r="AWI36" s="130"/>
      <c r="AWJ36" s="130"/>
      <c r="AWK36" s="130"/>
      <c r="AWL36" s="130"/>
      <c r="AWM36" s="130"/>
      <c r="AWN36" s="130"/>
      <c r="AWO36" s="130"/>
      <c r="AWP36" s="130"/>
      <c r="AWQ36" s="130"/>
      <c r="AWR36" s="130"/>
      <c r="AWS36" s="130"/>
      <c r="AWT36" s="130"/>
      <c r="AWU36" s="130"/>
      <c r="AWV36" s="130"/>
      <c r="AWW36" s="130"/>
      <c r="AWX36" s="130"/>
      <c r="AWY36" s="130"/>
      <c r="AWZ36" s="130"/>
      <c r="AXA36" s="130"/>
      <c r="AXB36" s="130"/>
      <c r="AXC36" s="130"/>
      <c r="AXD36" s="130"/>
      <c r="AXE36" s="130"/>
      <c r="AXF36" s="130"/>
      <c r="AXG36" s="130"/>
      <c r="AXH36" s="130"/>
      <c r="AXI36" s="130"/>
      <c r="AXJ36" s="130"/>
      <c r="AXK36" s="64"/>
      <c r="AXL36" s="64"/>
      <c r="AXM36" s="64"/>
      <c r="AXN36" s="64"/>
      <c r="AXO36" s="64"/>
      <c r="AXP36" s="64"/>
      <c r="AXQ36" s="64"/>
      <c r="AXR36" s="64"/>
      <c r="AXS36" s="64"/>
      <c r="AXT36" s="64"/>
      <c r="AXU36" s="64"/>
      <c r="AXV36" s="64"/>
      <c r="AXW36" s="64"/>
      <c r="AXX36" s="64"/>
      <c r="AXY36" s="64"/>
      <c r="AXZ36" s="64"/>
      <c r="AYA36" s="64"/>
      <c r="AYB36" s="64"/>
      <c r="AYC36" s="64"/>
      <c r="AYD36" s="64"/>
      <c r="AYE36" s="64"/>
      <c r="AYF36" s="64"/>
      <c r="AYG36" s="64"/>
      <c r="AYH36" s="64"/>
      <c r="AYI36" s="64"/>
      <c r="AYJ36" s="64"/>
      <c r="AYK36" s="64"/>
      <c r="AYL36" s="64"/>
      <c r="AYM36" s="64"/>
      <c r="AYN36" s="64"/>
      <c r="AYO36" s="64"/>
      <c r="AYP36" s="64"/>
      <c r="AYQ36" s="64"/>
      <c r="AYR36" s="64"/>
      <c r="AYS36" s="64"/>
      <c r="AYT36" s="64"/>
      <c r="AYU36" s="64"/>
      <c r="AYV36" s="64"/>
      <c r="AYW36" s="64"/>
      <c r="AYX36" s="64"/>
      <c r="AYY36" s="64"/>
      <c r="AYZ36" s="64"/>
      <c r="AZA36" s="64"/>
      <c r="AZB36" s="64"/>
      <c r="AZC36" s="64"/>
      <c r="AZD36" s="64"/>
      <c r="AZE36" s="64"/>
      <c r="AZF36" s="64"/>
      <c r="AZG36" s="64"/>
      <c r="AZH36" s="64"/>
      <c r="AZI36" s="64"/>
      <c r="AZJ36" s="64"/>
      <c r="AZK36" s="64"/>
      <c r="AZL36" s="64"/>
      <c r="AZM36" s="64"/>
      <c r="AZN36" s="64"/>
      <c r="AZO36" s="64"/>
      <c r="AZP36" s="64"/>
      <c r="AZQ36" s="64"/>
      <c r="AZR36" s="64"/>
      <c r="AZS36" s="64"/>
      <c r="AZT36" s="64"/>
      <c r="AZU36" s="64"/>
      <c r="AZV36" s="64"/>
      <c r="AZW36" s="64"/>
      <c r="AZX36" s="130"/>
      <c r="AZY36" s="130"/>
      <c r="AZZ36" s="130"/>
      <c r="BAA36" s="130"/>
      <c r="BAB36" s="130"/>
      <c r="BAC36" s="130"/>
      <c r="BAD36" s="130"/>
      <c r="BAE36" s="130"/>
      <c r="BAF36" s="130"/>
      <c r="BAG36" s="130"/>
      <c r="BAH36" s="130"/>
      <c r="BAI36" s="130"/>
      <c r="BAJ36" s="130"/>
      <c r="BAK36" s="130"/>
      <c r="BAL36" s="130"/>
      <c r="BAM36" s="130"/>
      <c r="BAN36" s="130"/>
      <c r="BAO36" s="130"/>
      <c r="BAP36" s="130"/>
      <c r="BAQ36" s="130"/>
      <c r="BAR36" s="130"/>
      <c r="BAS36" s="130"/>
      <c r="BAT36" s="130"/>
      <c r="BAU36" s="130"/>
      <c r="BAV36" s="130"/>
      <c r="BAW36" s="130"/>
      <c r="BAX36" s="130"/>
      <c r="BAY36" s="130"/>
      <c r="BAZ36" s="130"/>
      <c r="BBA36" s="130"/>
      <c r="BBB36" s="130"/>
      <c r="BBC36" s="130"/>
      <c r="BBD36" s="130"/>
      <c r="BBE36" s="130"/>
      <c r="BBF36" s="130"/>
      <c r="BBG36" s="130"/>
      <c r="BBH36" s="130"/>
      <c r="BBI36" s="130"/>
      <c r="BBJ36" s="130"/>
      <c r="BBK36" s="130"/>
      <c r="BBL36" s="130"/>
      <c r="BBM36" s="130"/>
      <c r="BBN36" s="130"/>
      <c r="BBO36" s="130"/>
      <c r="BBP36" s="130"/>
      <c r="BBQ36" s="130"/>
      <c r="BBR36" s="130"/>
      <c r="BBS36" s="130"/>
      <c r="BBT36" s="130"/>
      <c r="BBU36" s="130"/>
      <c r="BBV36" s="130"/>
      <c r="BBW36" s="130"/>
      <c r="BBX36" s="130"/>
      <c r="BBY36" s="130"/>
      <c r="BBZ36" s="130"/>
      <c r="BCA36" s="130"/>
      <c r="BCB36" s="130"/>
      <c r="BCC36" s="130"/>
      <c r="BCD36" s="130"/>
      <c r="BCE36" s="130"/>
      <c r="BCF36" s="130"/>
      <c r="BCG36" s="130"/>
      <c r="BCH36" s="130"/>
      <c r="BCI36" s="130"/>
      <c r="BCJ36" s="130"/>
      <c r="BCK36" s="130"/>
      <c r="BCL36" s="130"/>
      <c r="BCM36" s="130"/>
      <c r="BCN36" s="130"/>
      <c r="BCO36" s="130"/>
      <c r="BCP36" s="130"/>
      <c r="BCQ36" s="130"/>
      <c r="BCR36" s="130"/>
      <c r="BCS36" s="130"/>
      <c r="BCT36" s="130"/>
      <c r="BCU36" s="130"/>
      <c r="BCV36" s="130"/>
      <c r="BCW36" s="130"/>
      <c r="BCX36" s="130"/>
      <c r="BCY36" s="130"/>
      <c r="BCZ36" s="130"/>
      <c r="BDA36" s="130"/>
      <c r="BDB36" s="130"/>
      <c r="BDC36" s="130"/>
      <c r="BDD36" s="130"/>
      <c r="BDE36" s="130"/>
      <c r="BDF36" s="130"/>
      <c r="BDG36" s="130"/>
      <c r="BDH36" s="130"/>
      <c r="BDI36" s="130"/>
      <c r="BDJ36" s="130"/>
      <c r="BDK36" s="130"/>
      <c r="BDL36" s="130"/>
      <c r="BDM36" s="130"/>
      <c r="BDN36" s="130"/>
      <c r="BDO36" s="130"/>
      <c r="BDP36" s="130"/>
      <c r="BDQ36" s="130"/>
      <c r="BDR36" s="130"/>
      <c r="BDS36" s="130"/>
      <c r="BDT36" s="130"/>
      <c r="BDU36" s="130"/>
      <c r="BDV36" s="130"/>
      <c r="BDW36" s="130"/>
      <c r="BDX36" s="130"/>
      <c r="BDY36" s="130"/>
      <c r="BDZ36" s="130"/>
      <c r="BEA36" s="130"/>
      <c r="BEB36" s="130"/>
      <c r="BEC36" s="130"/>
      <c r="BED36" s="130"/>
      <c r="BEE36" s="130"/>
      <c r="BEF36" s="130"/>
      <c r="BEG36" s="130"/>
      <c r="BEH36" s="130"/>
      <c r="BEI36" s="130"/>
      <c r="BEJ36" s="130"/>
      <c r="BEK36" s="130"/>
      <c r="BEL36" s="130"/>
      <c r="BEM36" s="130"/>
      <c r="BEN36" s="130"/>
      <c r="BEO36" s="130"/>
      <c r="BEP36" s="130"/>
      <c r="BEQ36" s="130"/>
      <c r="BER36" s="130"/>
      <c r="BES36" s="130"/>
      <c r="BET36" s="130"/>
      <c r="BEU36" s="130"/>
      <c r="BEV36" s="130"/>
      <c r="BEW36" s="130"/>
      <c r="BEX36" s="129"/>
      <c r="BEY36" s="129"/>
      <c r="BEZ36" s="129"/>
      <c r="BFA36" s="129"/>
      <c r="BFB36" s="129"/>
      <c r="BFC36" s="129"/>
      <c r="BFD36" s="129"/>
      <c r="BFE36" s="129"/>
      <c r="BFF36" s="129"/>
      <c r="BFG36" s="129"/>
      <c r="BFH36" s="129"/>
      <c r="BFI36" s="129"/>
      <c r="BFJ36" s="129"/>
      <c r="BFK36" s="129"/>
      <c r="BFL36" s="129"/>
      <c r="BFM36" s="129"/>
      <c r="BFN36" s="129"/>
      <c r="BFO36" s="129"/>
      <c r="BFP36" s="129"/>
      <c r="BFQ36" s="129"/>
      <c r="BFR36" s="129"/>
      <c r="BFS36" s="129"/>
      <c r="BFT36" s="129"/>
      <c r="BFU36" s="129"/>
      <c r="BFV36" s="129"/>
      <c r="BFW36" s="129"/>
      <c r="BFX36" s="129"/>
      <c r="BFY36" s="129"/>
      <c r="BFZ36" s="129"/>
      <c r="BGA36" s="129"/>
      <c r="BGB36" s="129"/>
      <c r="BGC36" s="129"/>
      <c r="BGD36" s="129"/>
      <c r="BGE36" s="129"/>
      <c r="BGF36" s="129"/>
      <c r="BGG36" s="129"/>
      <c r="BGH36" s="129"/>
      <c r="BGI36" s="129"/>
      <c r="BGJ36" s="129"/>
      <c r="BGK36" s="129"/>
      <c r="BGL36" s="129"/>
      <c r="BGM36" s="129"/>
      <c r="BGN36" s="129"/>
      <c r="BGO36" s="129"/>
      <c r="BGP36" s="129"/>
      <c r="BGQ36" s="129"/>
      <c r="BGR36" s="129"/>
      <c r="BGS36" s="129"/>
      <c r="BGT36" s="129"/>
      <c r="BGU36" s="129"/>
      <c r="BGV36" s="129"/>
      <c r="BGW36" s="129"/>
      <c r="BGX36" s="129"/>
      <c r="BGY36" s="129"/>
      <c r="BGZ36" s="129"/>
      <c r="BHA36" s="129"/>
      <c r="BHB36" s="129"/>
      <c r="BHC36" s="129"/>
      <c r="BHD36" s="129"/>
      <c r="BHE36" s="129"/>
      <c r="BHF36" s="129"/>
      <c r="BHG36" s="129"/>
      <c r="BHH36" s="129"/>
      <c r="BHI36" s="129"/>
      <c r="BHJ36" s="129"/>
      <c r="BHK36" s="129"/>
      <c r="BHL36" s="129"/>
      <c r="BHM36" s="129"/>
      <c r="BHN36" s="106"/>
      <c r="BHO36" s="106"/>
      <c r="BHP36" s="106"/>
      <c r="BHQ36" s="106"/>
      <c r="BHR36" s="106"/>
      <c r="BHS36" s="106"/>
      <c r="BHT36" s="106"/>
      <c r="BHU36" s="106"/>
      <c r="BHV36" s="106"/>
      <c r="BHW36" s="106"/>
      <c r="BHX36" s="106"/>
      <c r="BHY36" s="106"/>
      <c r="BHZ36" s="106"/>
      <c r="BIA36" s="106"/>
      <c r="BIB36" s="106"/>
      <c r="BIC36" s="106"/>
      <c r="BID36" s="106"/>
      <c r="BIE36" s="106"/>
      <c r="BIF36" s="106"/>
      <c r="BIG36" s="106"/>
      <c r="BIH36" s="106"/>
      <c r="BII36" s="106"/>
      <c r="BIJ36" s="106"/>
      <c r="BIK36" s="106"/>
      <c r="BIL36" s="106"/>
      <c r="BIM36" s="106"/>
      <c r="BIN36" s="106"/>
      <c r="BIO36" s="106"/>
      <c r="BIP36" s="106"/>
      <c r="BIQ36" s="106"/>
      <c r="BIR36" s="106"/>
      <c r="BIS36" s="106"/>
      <c r="BIT36" s="106"/>
      <c r="BIU36" s="106"/>
      <c r="BIV36" s="106"/>
      <c r="BIW36" s="106"/>
      <c r="BIX36" s="106"/>
      <c r="BIY36" s="106"/>
      <c r="BIZ36" s="106"/>
      <c r="BJA36" s="106"/>
      <c r="BJB36" s="106"/>
      <c r="BJC36" s="106"/>
      <c r="BJD36" s="106"/>
      <c r="BJE36" s="106"/>
      <c r="BJF36" s="106"/>
      <c r="BJG36" s="106"/>
      <c r="BJH36" s="106"/>
      <c r="BJI36" s="106"/>
      <c r="BJJ36" s="106"/>
      <c r="BJK36" s="106"/>
      <c r="BJL36" s="106"/>
      <c r="BJM36" s="106"/>
      <c r="BJN36" s="106"/>
      <c r="BJO36" s="106"/>
      <c r="BJP36" s="106"/>
      <c r="BJQ36" s="106"/>
      <c r="BJR36" s="106"/>
      <c r="BJS36" s="106"/>
      <c r="BJT36" s="106"/>
      <c r="BJU36" s="106"/>
      <c r="BJV36" s="106"/>
      <c r="BJW36" s="106"/>
      <c r="BJX36" s="106"/>
      <c r="BJY36" s="106"/>
      <c r="BJZ36" s="106"/>
      <c r="BKA36" s="106"/>
      <c r="BKB36" s="106"/>
      <c r="BKC36" s="106"/>
      <c r="BKD36" s="106"/>
      <c r="BKE36" s="106"/>
      <c r="BKF36" s="106"/>
      <c r="BKG36" s="106"/>
      <c r="BKH36" s="106"/>
      <c r="BKI36" s="106"/>
      <c r="BKJ36" s="106"/>
      <c r="BKK36" s="106"/>
      <c r="BKL36" s="106"/>
      <c r="BKM36" s="106"/>
      <c r="BKN36" s="106"/>
      <c r="BKO36" s="106"/>
      <c r="BKP36" s="106"/>
      <c r="BKQ36" s="106"/>
      <c r="BKR36" s="106"/>
      <c r="BKS36" s="106"/>
      <c r="BKT36" s="106"/>
      <c r="BKU36" s="106"/>
      <c r="BKV36" s="106"/>
      <c r="BKW36" s="106"/>
      <c r="BKX36" s="106"/>
      <c r="BKY36" s="106"/>
      <c r="BKZ36" s="106"/>
      <c r="BLA36" s="106"/>
      <c r="BLB36" s="106"/>
      <c r="BLC36" s="106"/>
      <c r="BLD36" s="106"/>
      <c r="BLE36" s="106"/>
      <c r="BLF36" s="106"/>
      <c r="BLG36" s="106"/>
      <c r="BLH36" s="106"/>
      <c r="BLI36" s="106"/>
      <c r="BLJ36" s="106"/>
      <c r="BLK36" s="106"/>
      <c r="BLL36" s="106"/>
      <c r="BLM36" s="106"/>
      <c r="BLN36" s="106"/>
      <c r="BLO36" s="106"/>
      <c r="BLP36" s="106"/>
      <c r="BLQ36" s="106"/>
      <c r="BLR36" s="106"/>
      <c r="BLS36" s="106"/>
      <c r="BLT36" s="106"/>
      <c r="BLU36" s="106"/>
      <c r="BLV36" s="106"/>
      <c r="BLW36" s="106"/>
      <c r="BLX36" s="106"/>
      <c r="BLY36" s="106"/>
      <c r="BLZ36" s="106"/>
      <c r="BMA36" s="106"/>
      <c r="BMB36" s="106"/>
      <c r="BMC36" s="106"/>
      <c r="BMD36" s="106"/>
      <c r="BME36" s="106"/>
      <c r="BMF36" s="106"/>
      <c r="BMG36" s="106"/>
      <c r="BMH36" s="106"/>
      <c r="BMI36" s="106"/>
      <c r="BMJ36" s="106"/>
      <c r="BMK36" s="106"/>
      <c r="BML36" s="106"/>
      <c r="BMM36" s="106"/>
      <c r="BMN36" s="106"/>
      <c r="BMO36" s="106"/>
      <c r="BMP36" s="106"/>
      <c r="BMQ36" s="106"/>
      <c r="BMR36" s="106"/>
      <c r="BMS36" s="106"/>
      <c r="BMT36" s="259"/>
      <c r="BMU36" s="259"/>
      <c r="BMV36" s="259"/>
      <c r="BMW36" s="259"/>
      <c r="BMX36" s="259"/>
      <c r="BMY36" s="259"/>
      <c r="BMZ36" s="259"/>
      <c r="BNA36" s="259"/>
      <c r="BNB36" s="259"/>
      <c r="BNC36" s="259"/>
      <c r="BND36" s="259"/>
      <c r="BNE36" s="259"/>
      <c r="BNF36" s="259"/>
      <c r="BNG36" s="259"/>
      <c r="BNH36" s="259"/>
      <c r="BNI36" s="259"/>
      <c r="BNJ36" s="259"/>
      <c r="BNK36" s="259"/>
      <c r="BNL36" s="259"/>
      <c r="BNM36" s="259"/>
      <c r="BNN36" s="259"/>
      <c r="BNO36" s="259"/>
      <c r="BNP36" s="259"/>
      <c r="BNQ36" s="259"/>
      <c r="BNR36" s="259"/>
      <c r="BNS36" s="259"/>
      <c r="BNT36" s="259"/>
      <c r="BNU36" s="259"/>
      <c r="BNV36" s="259"/>
      <c r="BNW36" s="259"/>
      <c r="BNX36" s="259"/>
      <c r="BNY36" s="259"/>
      <c r="BNZ36" s="259"/>
      <c r="BOA36" s="259"/>
      <c r="BOB36" s="259"/>
      <c r="BOC36" s="259"/>
      <c r="BOD36" s="259"/>
      <c r="BOE36" s="259"/>
      <c r="BOF36" s="259"/>
      <c r="BOG36" s="259"/>
      <c r="BOH36" s="259"/>
      <c r="BOI36" s="259"/>
      <c r="BOJ36" s="259"/>
      <c r="BOK36" s="259"/>
      <c r="BOL36" s="259"/>
      <c r="BOM36" s="259"/>
      <c r="BON36" s="259"/>
      <c r="BOO36" s="259"/>
      <c r="BOP36" s="259"/>
      <c r="BOQ36" s="259"/>
      <c r="BOR36" s="259"/>
      <c r="BOS36" s="259"/>
      <c r="BOT36" s="259"/>
      <c r="BOU36" s="259"/>
      <c r="BOV36" s="259"/>
      <c r="BOW36" s="259"/>
      <c r="BOX36" s="259"/>
      <c r="BOY36" s="259"/>
      <c r="BOZ36" s="259"/>
      <c r="BPA36" s="259"/>
      <c r="BPB36" s="259"/>
      <c r="BPC36" s="259"/>
      <c r="BPD36" s="259"/>
      <c r="BPE36" s="259"/>
      <c r="BPF36" s="259"/>
      <c r="BPG36" s="259"/>
      <c r="BPH36" s="259"/>
      <c r="BPI36" s="259"/>
      <c r="BPJ36" s="129"/>
      <c r="BPK36" s="129"/>
      <c r="BPL36" s="129"/>
      <c r="BPM36" s="129"/>
      <c r="BPN36" s="129"/>
      <c r="BPO36" s="129"/>
      <c r="BPP36" s="129"/>
      <c r="BPQ36" s="129"/>
      <c r="BPR36" s="129"/>
      <c r="BPS36" s="129"/>
      <c r="BPT36" s="129"/>
      <c r="BPU36" s="129"/>
      <c r="BPV36" s="129"/>
      <c r="BPW36" s="129"/>
      <c r="BPX36" s="129"/>
      <c r="BPY36" s="129"/>
      <c r="BPZ36" s="129"/>
      <c r="BQA36" s="129"/>
      <c r="BQB36" s="129"/>
      <c r="BQC36" s="129"/>
      <c r="BQD36" s="129"/>
      <c r="BQE36" s="129"/>
      <c r="BQF36" s="129"/>
      <c r="BQG36" s="129"/>
      <c r="BQH36" s="129"/>
      <c r="BQI36" s="129"/>
      <c r="BQJ36" s="129"/>
      <c r="BQK36" s="129"/>
      <c r="BQL36" s="129"/>
      <c r="BQM36" s="129"/>
      <c r="BQN36" s="129"/>
      <c r="BQO36" s="129"/>
      <c r="BQP36" s="129"/>
      <c r="BQQ36" s="129"/>
      <c r="BQR36" s="129"/>
      <c r="BQS36" s="129"/>
      <c r="BQT36" s="129"/>
      <c r="BQU36" s="129"/>
      <c r="BQV36" s="129"/>
      <c r="BQW36" s="129"/>
      <c r="BQX36" s="129"/>
      <c r="BQY36" s="129"/>
      <c r="BQZ36" s="129"/>
      <c r="BRA36" s="129"/>
      <c r="BRB36" s="129"/>
      <c r="BRC36" s="129"/>
      <c r="BRD36" s="129"/>
      <c r="BRE36" s="129"/>
      <c r="BRF36" s="129"/>
      <c r="BRG36" s="129"/>
      <c r="BRH36" s="129"/>
      <c r="BRI36" s="129"/>
      <c r="BRJ36" s="129"/>
      <c r="BRK36" s="129"/>
      <c r="BRL36" s="129"/>
      <c r="BRM36" s="129"/>
      <c r="BRN36" s="129"/>
      <c r="BRO36" s="129"/>
      <c r="BRP36" s="129"/>
      <c r="BRQ36" s="129"/>
      <c r="BRR36" s="129"/>
      <c r="BRS36" s="129"/>
      <c r="BRT36" s="129"/>
      <c r="BRU36" s="129"/>
      <c r="BRV36" s="129"/>
      <c r="BRW36" s="129"/>
      <c r="BRX36" s="129"/>
      <c r="BRY36" s="129"/>
      <c r="BRZ36" s="129"/>
      <c r="BSA36" s="129"/>
      <c r="BSB36" s="129"/>
      <c r="BSC36" s="129"/>
      <c r="BSD36" s="129"/>
      <c r="BSE36" s="129"/>
      <c r="BSF36" s="129"/>
      <c r="BSG36" s="129"/>
      <c r="BSH36" s="129"/>
      <c r="BSI36" s="129"/>
      <c r="BSJ36" s="129"/>
      <c r="BSK36" s="129"/>
      <c r="BSL36" s="129"/>
      <c r="BSM36" s="129"/>
      <c r="BSN36" s="129"/>
      <c r="BSO36" s="129"/>
      <c r="BSP36" s="129"/>
      <c r="BSQ36" s="129"/>
      <c r="BSR36" s="129"/>
      <c r="BSS36" s="129"/>
      <c r="BST36" s="129"/>
      <c r="BSU36" s="129"/>
      <c r="BSV36" s="129"/>
      <c r="BSW36" s="129"/>
      <c r="BSX36" s="129"/>
      <c r="BSY36" s="129"/>
      <c r="BSZ36" s="129"/>
      <c r="BTA36" s="129"/>
      <c r="BTB36" s="129"/>
      <c r="BTC36" s="129"/>
      <c r="BTD36" s="129"/>
      <c r="BTE36" s="129"/>
      <c r="BTF36" s="129"/>
      <c r="BTG36" s="129"/>
      <c r="BTH36" s="129"/>
      <c r="BTI36" s="129"/>
      <c r="BTJ36" s="129"/>
      <c r="BTK36" s="129"/>
      <c r="BTL36" s="129"/>
      <c r="BTM36" s="129"/>
      <c r="BTN36" s="129"/>
      <c r="BTO36" s="129"/>
      <c r="BTP36" s="129"/>
      <c r="BTQ36" s="129"/>
      <c r="BTR36" s="129"/>
      <c r="BTS36" s="129"/>
      <c r="BTT36" s="129"/>
      <c r="BTU36" s="129"/>
      <c r="BTV36" s="129"/>
      <c r="BTW36" s="129"/>
      <c r="BTX36" s="129"/>
      <c r="BTY36" s="129"/>
      <c r="BTZ36" s="129"/>
      <c r="BUA36" s="129"/>
      <c r="BUB36" s="129"/>
      <c r="BUC36" s="129"/>
      <c r="BUD36" s="129"/>
      <c r="BUE36" s="129"/>
      <c r="BUF36" s="129"/>
      <c r="BUG36" s="129"/>
      <c r="BUH36" s="129"/>
      <c r="BUI36" s="129"/>
      <c r="BUJ36" s="129"/>
      <c r="BUK36" s="129"/>
      <c r="BUL36" s="129"/>
      <c r="BUM36" s="129"/>
      <c r="BUN36" s="129"/>
      <c r="BUO36" s="129"/>
      <c r="BUP36" s="129"/>
      <c r="BUQ36" s="129"/>
      <c r="BUR36" s="129"/>
      <c r="BUS36" s="129"/>
      <c r="BUT36" s="129"/>
      <c r="BUU36" s="129"/>
      <c r="BUV36" s="129"/>
      <c r="BUW36" s="129"/>
      <c r="BUX36" s="129"/>
      <c r="BUY36" s="129"/>
      <c r="BUZ36" s="129"/>
      <c r="BVA36" s="129"/>
      <c r="BVB36" s="129"/>
      <c r="BVC36" s="129"/>
      <c r="BVD36" s="129"/>
      <c r="BVE36" s="129"/>
      <c r="BVF36" s="129"/>
      <c r="BVG36" s="129"/>
      <c r="BVH36" s="129"/>
      <c r="BVI36" s="129"/>
      <c r="BVJ36" s="129"/>
      <c r="BVK36" s="129"/>
      <c r="BVL36" s="129"/>
      <c r="BVM36" s="129"/>
      <c r="BVN36" s="129"/>
      <c r="BVO36" s="129"/>
      <c r="BVP36" s="129"/>
      <c r="BVQ36" s="129"/>
      <c r="BVR36" s="129"/>
      <c r="BVS36" s="129"/>
      <c r="BVT36" s="129"/>
      <c r="BVU36" s="129"/>
      <c r="BVV36" s="129"/>
      <c r="BVW36" s="129"/>
      <c r="BVX36" s="129"/>
      <c r="BVY36" s="129"/>
      <c r="BVZ36" s="129"/>
      <c r="BWA36" s="129"/>
      <c r="BWB36" s="129"/>
      <c r="BWC36" s="129"/>
      <c r="BWD36" s="129"/>
      <c r="BWE36" s="129"/>
      <c r="BWF36" s="129"/>
      <c r="BWG36" s="129"/>
      <c r="BWH36" s="129"/>
      <c r="BWI36" s="129"/>
      <c r="BWJ36" s="129"/>
      <c r="BWK36" s="129"/>
      <c r="BWL36" s="129"/>
      <c r="BWM36" s="129"/>
      <c r="BWN36" s="129"/>
      <c r="BWO36" s="129"/>
      <c r="BWP36" s="129"/>
      <c r="BWQ36" s="129"/>
      <c r="BWR36" s="129"/>
      <c r="BWS36" s="129"/>
      <c r="BWT36" s="129"/>
      <c r="BWU36" s="129"/>
      <c r="BWV36" s="129"/>
      <c r="BWW36" s="129"/>
      <c r="BWX36" s="129"/>
      <c r="BWY36" s="129"/>
      <c r="BWZ36" s="129"/>
      <c r="BXA36" s="129"/>
      <c r="BXB36" s="129"/>
      <c r="BXC36" s="256"/>
      <c r="BXD36" s="256"/>
      <c r="BXE36" s="256"/>
      <c r="BXF36" s="256"/>
      <c r="BXG36" s="256"/>
      <c r="BXH36" s="256"/>
      <c r="BXI36" s="256"/>
      <c r="BXJ36" s="256"/>
      <c r="BXK36" s="256"/>
      <c r="BXL36" s="256"/>
      <c r="BXM36" s="256"/>
      <c r="BXN36" s="256"/>
      <c r="BXO36" s="256"/>
      <c r="BXP36" s="256"/>
      <c r="BXQ36" s="256"/>
      <c r="BXR36" s="256"/>
      <c r="BXS36" s="256"/>
      <c r="BXT36" s="256"/>
      <c r="BXU36" s="256"/>
      <c r="BXV36" s="256"/>
      <c r="BXW36" s="256"/>
      <c r="BXX36" s="256"/>
      <c r="BXY36" s="256"/>
      <c r="BXZ36" s="256"/>
      <c r="BYA36" s="256"/>
      <c r="BYB36" s="256"/>
      <c r="BYC36" s="256"/>
      <c r="BYD36" s="256"/>
      <c r="BYE36" s="256"/>
      <c r="BYF36" s="256"/>
      <c r="BYG36" s="256"/>
      <c r="BYH36" s="256"/>
      <c r="BYI36" s="256"/>
      <c r="BYJ36" s="256"/>
      <c r="BYK36" s="256"/>
      <c r="BYL36" s="256"/>
      <c r="BYM36" s="256"/>
      <c r="BYN36" s="256"/>
      <c r="BYO36" s="256"/>
      <c r="BYP36" s="256"/>
      <c r="BYQ36" s="256"/>
      <c r="BYR36" s="256"/>
      <c r="BYS36" s="256"/>
      <c r="BYT36" s="256"/>
      <c r="BYU36" s="256"/>
      <c r="BYV36" s="256"/>
      <c r="BYW36" s="256"/>
      <c r="BYX36" s="256"/>
      <c r="BYY36" s="256"/>
      <c r="BYZ36" s="256"/>
      <c r="BZA36" s="256"/>
      <c r="BZB36" s="256"/>
      <c r="BZC36" s="256"/>
      <c r="BZD36" s="256"/>
      <c r="BZE36" s="256"/>
      <c r="BZF36" s="256"/>
      <c r="BZG36" s="256"/>
      <c r="BZH36" s="256"/>
      <c r="BZI36" s="256"/>
      <c r="BZJ36" s="256"/>
      <c r="BZK36" s="256"/>
      <c r="BZL36" s="256"/>
      <c r="BZM36" s="256"/>
      <c r="BZN36" s="256"/>
      <c r="BZO36" s="256"/>
      <c r="BZP36" s="129"/>
      <c r="BZQ36" s="129"/>
      <c r="BZR36" s="129"/>
      <c r="BZS36" s="129"/>
      <c r="BZT36" s="129"/>
      <c r="BZU36" s="129"/>
      <c r="BZV36" s="129"/>
      <c r="BZW36" s="129"/>
      <c r="BZX36" s="129"/>
      <c r="BZY36" s="129"/>
      <c r="BZZ36" s="129"/>
      <c r="CAA36" s="129"/>
      <c r="CAB36" s="129"/>
      <c r="CAC36" s="129"/>
      <c r="CAD36" s="129"/>
      <c r="CAE36" s="129"/>
      <c r="CAF36" s="129"/>
      <c r="CAG36" s="129"/>
      <c r="CAH36" s="129"/>
      <c r="CAI36" s="129"/>
      <c r="CAJ36" s="129"/>
      <c r="CAK36" s="129"/>
      <c r="CAL36" s="129"/>
      <c r="CAM36" s="129"/>
      <c r="CAN36" s="129"/>
      <c r="CAO36" s="129"/>
      <c r="CAP36" s="129"/>
      <c r="CAQ36" s="129"/>
      <c r="CAR36" s="129"/>
      <c r="CAS36" s="129"/>
      <c r="CAT36" s="129"/>
      <c r="CAU36" s="129"/>
      <c r="CAV36" s="129"/>
      <c r="CAW36" s="129"/>
      <c r="CAX36" s="129"/>
      <c r="CAY36" s="129"/>
      <c r="CAZ36" s="129"/>
      <c r="CBA36" s="129"/>
      <c r="CBB36" s="129"/>
      <c r="CBC36" s="129"/>
      <c r="CBD36" s="129"/>
      <c r="CBE36" s="129"/>
      <c r="CBF36" s="129"/>
      <c r="CBG36" s="129"/>
      <c r="CBH36" s="129"/>
      <c r="CBI36" s="129"/>
      <c r="CBJ36" s="129"/>
      <c r="CBK36" s="129"/>
      <c r="CBL36" s="129"/>
      <c r="CBM36" s="129"/>
      <c r="CBN36" s="129"/>
      <c r="CBO36" s="129"/>
      <c r="CBP36" s="129"/>
      <c r="CBQ36" s="129"/>
      <c r="CBR36" s="129"/>
      <c r="CBS36" s="129"/>
      <c r="CBT36" s="129"/>
      <c r="CBU36" s="129"/>
      <c r="CBV36" s="129"/>
      <c r="CBW36" s="129"/>
      <c r="CBX36" s="129"/>
      <c r="CBY36" s="129"/>
      <c r="CBZ36" s="129"/>
      <c r="CCA36" s="129"/>
      <c r="CCB36" s="129"/>
      <c r="CCC36" s="129"/>
      <c r="CCD36" s="129"/>
      <c r="CCE36" s="129"/>
      <c r="CCF36" s="129"/>
      <c r="CCG36" s="129"/>
      <c r="CCH36" s="129"/>
      <c r="CCI36" s="129"/>
      <c r="CCJ36" s="129"/>
      <c r="CCK36" s="129"/>
      <c r="CCL36" s="129"/>
      <c r="CCM36" s="129"/>
      <c r="CCN36" s="129"/>
      <c r="CCO36" s="129"/>
      <c r="CCP36" s="129"/>
      <c r="CCQ36" s="129"/>
      <c r="CCR36" s="129"/>
      <c r="CCS36" s="129"/>
      <c r="CCT36" s="129"/>
      <c r="CCU36" s="129"/>
      <c r="CCV36" s="129"/>
      <c r="CCW36" s="129"/>
      <c r="CCX36" s="129"/>
      <c r="CCY36" s="129"/>
      <c r="CCZ36" s="129"/>
      <c r="CDA36" s="129"/>
      <c r="CDB36" s="129"/>
      <c r="CDC36" s="129"/>
      <c r="CDD36" s="129"/>
      <c r="CDE36" s="129"/>
      <c r="CDF36" s="129"/>
      <c r="CDG36" s="129"/>
      <c r="CDH36" s="129"/>
      <c r="CDI36" s="129"/>
      <c r="CDJ36" s="129"/>
      <c r="CDK36" s="129"/>
      <c r="CDL36" s="129"/>
      <c r="CDM36" s="129"/>
      <c r="CDN36" s="129"/>
      <c r="CDO36" s="129"/>
      <c r="CDP36" s="129"/>
      <c r="CDQ36" s="129"/>
      <c r="CDR36" s="129"/>
      <c r="CDS36" s="129"/>
      <c r="CDT36" s="129"/>
      <c r="CDU36" s="129"/>
      <c r="CDV36" s="129"/>
      <c r="CDW36" s="129"/>
      <c r="CDX36" s="129"/>
      <c r="CDY36" s="129"/>
      <c r="CDZ36" s="129"/>
      <c r="CEA36" s="129"/>
      <c r="CEB36" s="129"/>
      <c r="CEC36" s="129"/>
      <c r="CED36" s="129"/>
      <c r="CEE36" s="129"/>
      <c r="CEF36" s="129"/>
      <c r="CEG36" s="129"/>
      <c r="CEH36" s="129"/>
      <c r="CEI36" s="129"/>
      <c r="CEJ36" s="129"/>
      <c r="CEK36" s="129"/>
      <c r="CEL36" s="129"/>
      <c r="CEM36" s="129"/>
      <c r="CEN36" s="129"/>
      <c r="CEO36" s="129"/>
      <c r="CEP36" s="130"/>
      <c r="CEQ36" s="130"/>
      <c r="CER36" s="130"/>
      <c r="CES36" s="130"/>
      <c r="CET36" s="130"/>
      <c r="CEU36" s="130"/>
      <c r="CEV36" s="130"/>
      <c r="CEW36" s="130"/>
      <c r="CEX36" s="130"/>
      <c r="CEY36" s="130"/>
      <c r="CEZ36" s="130"/>
      <c r="CFA36" s="130"/>
      <c r="CFB36" s="130"/>
      <c r="CFC36" s="130"/>
      <c r="CFD36" s="130"/>
      <c r="CFE36" s="130"/>
      <c r="CFF36" s="130"/>
      <c r="CFG36" s="130"/>
      <c r="CFH36" s="130"/>
      <c r="CFI36" s="130"/>
      <c r="CFJ36" s="130"/>
      <c r="CFK36" s="130"/>
      <c r="CFL36" s="130"/>
      <c r="CFM36" s="130"/>
      <c r="CFN36" s="130"/>
      <c r="CFO36" s="130"/>
      <c r="CFP36" s="130"/>
      <c r="CFQ36" s="130"/>
      <c r="CFR36" s="130"/>
      <c r="CFS36" s="130"/>
      <c r="CFT36" s="130"/>
      <c r="CFU36" s="130"/>
      <c r="CFV36" s="130"/>
      <c r="CFW36" s="130"/>
      <c r="CFX36" s="130"/>
      <c r="CFY36" s="130"/>
      <c r="CFZ36" s="130"/>
      <c r="CGA36" s="130"/>
      <c r="CGB36" s="130"/>
      <c r="CGC36" s="130"/>
      <c r="CGD36" s="130"/>
    </row>
    <row r="37" spans="1:2214" s="209" customFormat="1" x14ac:dyDescent="0.25">
      <c r="A37" s="279"/>
      <c r="B37" s="255"/>
      <c r="C37" s="267"/>
      <c r="D37" s="267"/>
      <c r="E37" s="260"/>
      <c r="F37" s="260"/>
      <c r="G37" s="260"/>
      <c r="H37" s="261"/>
      <c r="I37" s="261"/>
      <c r="J37" s="261"/>
      <c r="K37" s="261"/>
      <c r="L37" s="261"/>
      <c r="M37" s="261"/>
      <c r="N37" s="262"/>
      <c r="O37" s="262"/>
      <c r="P37" s="262"/>
      <c r="Q37" s="261"/>
      <c r="R37" s="261"/>
      <c r="S37" s="261"/>
      <c r="T37" s="260"/>
      <c r="U37" s="260"/>
      <c r="V37" s="260"/>
      <c r="W37" s="260"/>
      <c r="X37" s="263"/>
      <c r="Y37" s="262"/>
      <c r="Z37" s="262"/>
      <c r="AA37" s="262"/>
      <c r="AB37" s="262"/>
      <c r="AC37" s="262"/>
      <c r="AD37" s="262"/>
      <c r="AE37" s="262"/>
      <c r="AF37" s="262"/>
      <c r="AG37" s="262"/>
      <c r="AH37" s="264"/>
      <c r="AI37" s="264"/>
      <c r="AJ37" s="129"/>
      <c r="AK37" s="129"/>
      <c r="AL37" s="130"/>
      <c r="AM37" s="264"/>
      <c r="AN37" s="264"/>
      <c r="AO37" s="264"/>
      <c r="AP37" s="264"/>
      <c r="AQ37" s="129"/>
      <c r="AR37" s="264"/>
      <c r="AS37" s="264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350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130"/>
      <c r="IQ37" s="130"/>
      <c r="IR37" s="130"/>
      <c r="IS37" s="130"/>
      <c r="IT37" s="130"/>
      <c r="IU37" s="130"/>
      <c r="IV37" s="130"/>
      <c r="IW37" s="130"/>
      <c r="IX37" s="130"/>
      <c r="IY37" s="130"/>
      <c r="IZ37" s="130"/>
      <c r="JA37" s="130"/>
      <c r="JB37" s="130"/>
      <c r="JC37" s="130"/>
      <c r="JD37" s="130"/>
      <c r="JE37" s="130"/>
      <c r="JF37" s="130"/>
      <c r="JG37" s="130"/>
      <c r="JH37" s="130"/>
      <c r="JI37" s="130"/>
      <c r="JJ37" s="130"/>
      <c r="JK37" s="130"/>
      <c r="JL37" s="130"/>
      <c r="JM37" s="130"/>
      <c r="JN37" s="130"/>
      <c r="JO37" s="130"/>
      <c r="JP37" s="130"/>
      <c r="JQ37" s="130"/>
      <c r="JR37" s="130"/>
      <c r="JS37" s="130"/>
      <c r="JT37" s="130"/>
      <c r="JU37" s="130"/>
      <c r="JV37" s="130"/>
      <c r="JW37" s="130"/>
      <c r="JX37" s="130"/>
      <c r="JY37" s="130"/>
      <c r="JZ37" s="130"/>
      <c r="KA37" s="130"/>
      <c r="KB37" s="130"/>
      <c r="KC37" s="130"/>
      <c r="KD37" s="130"/>
      <c r="KE37" s="130"/>
      <c r="KF37" s="130"/>
      <c r="KG37" s="130"/>
      <c r="KH37" s="130"/>
      <c r="KI37" s="130"/>
      <c r="KJ37" s="130"/>
      <c r="KK37" s="130"/>
      <c r="KL37" s="130"/>
      <c r="KM37" s="130"/>
      <c r="KN37" s="130"/>
      <c r="KO37" s="130"/>
      <c r="KP37" s="130"/>
      <c r="KQ37" s="130"/>
      <c r="KR37" s="130"/>
      <c r="KS37" s="130"/>
      <c r="KT37" s="130"/>
      <c r="KU37" s="130"/>
      <c r="KV37" s="130"/>
      <c r="KW37" s="130"/>
      <c r="KX37" s="130"/>
      <c r="KY37" s="130"/>
      <c r="KZ37" s="130"/>
      <c r="LA37" s="130"/>
      <c r="LB37" s="130"/>
      <c r="LC37" s="130"/>
      <c r="LD37" s="130"/>
      <c r="LE37" s="130"/>
      <c r="LF37" s="130"/>
      <c r="LG37" s="130"/>
      <c r="LH37" s="130"/>
      <c r="LI37" s="130"/>
      <c r="LJ37" s="130"/>
      <c r="LK37" s="130"/>
      <c r="LL37" s="130"/>
      <c r="LM37" s="130"/>
      <c r="LN37" s="130"/>
      <c r="LO37" s="130"/>
      <c r="LP37" s="130"/>
      <c r="LQ37" s="130"/>
      <c r="LR37" s="130"/>
      <c r="LS37" s="130"/>
      <c r="LT37" s="130"/>
      <c r="LU37" s="130"/>
      <c r="LV37" s="130"/>
      <c r="LW37" s="130"/>
      <c r="LX37" s="130"/>
      <c r="LY37" s="130"/>
      <c r="LZ37" s="130"/>
      <c r="MA37" s="130"/>
      <c r="MB37" s="130"/>
      <c r="MC37" s="130"/>
      <c r="MD37" s="130"/>
      <c r="ME37" s="130"/>
      <c r="MF37" s="130"/>
      <c r="MG37" s="130"/>
      <c r="MH37" s="130"/>
      <c r="MI37" s="130"/>
      <c r="MJ37" s="130"/>
      <c r="MK37" s="130"/>
      <c r="ML37" s="130"/>
      <c r="MM37" s="130"/>
      <c r="MN37" s="130"/>
      <c r="MO37" s="130"/>
      <c r="MP37" s="130"/>
      <c r="MQ37" s="130"/>
      <c r="MR37" s="130"/>
      <c r="MS37" s="130"/>
      <c r="MT37" s="130"/>
      <c r="MU37" s="130"/>
      <c r="MV37" s="130"/>
      <c r="MW37" s="130"/>
      <c r="MX37" s="130"/>
      <c r="MY37" s="130"/>
      <c r="MZ37" s="130"/>
      <c r="NA37" s="130"/>
      <c r="NB37" s="130"/>
      <c r="NC37" s="130"/>
      <c r="ND37" s="130"/>
      <c r="NE37" s="130"/>
      <c r="NF37" s="130"/>
      <c r="NG37" s="130"/>
      <c r="NH37" s="130"/>
      <c r="NI37" s="130"/>
      <c r="NJ37" s="130"/>
      <c r="NK37" s="130"/>
      <c r="NL37" s="130"/>
      <c r="NM37" s="130"/>
      <c r="NN37" s="130"/>
      <c r="NO37" s="130"/>
      <c r="NP37" s="256"/>
      <c r="NQ37" s="256"/>
      <c r="NR37" s="256"/>
      <c r="NS37" s="256"/>
      <c r="NT37" s="256"/>
      <c r="NU37" s="256"/>
      <c r="NV37" s="256"/>
      <c r="NW37" s="256"/>
      <c r="NX37" s="256"/>
      <c r="NY37" s="256"/>
      <c r="NZ37" s="256"/>
      <c r="OA37" s="256"/>
      <c r="OB37" s="256"/>
      <c r="OC37" s="256"/>
      <c r="OD37" s="256"/>
      <c r="OE37" s="256"/>
      <c r="OF37" s="256"/>
      <c r="OG37" s="256"/>
      <c r="OH37" s="256"/>
      <c r="OI37" s="256"/>
      <c r="OJ37" s="256"/>
      <c r="OK37" s="256"/>
      <c r="OL37" s="256"/>
      <c r="OM37" s="256"/>
      <c r="ON37" s="256"/>
      <c r="OO37" s="256"/>
      <c r="OP37" s="256"/>
      <c r="OQ37" s="256"/>
      <c r="OR37" s="256"/>
      <c r="OS37" s="256"/>
      <c r="OT37" s="256"/>
      <c r="OU37" s="256"/>
      <c r="OV37" s="256"/>
      <c r="OW37" s="256"/>
      <c r="OX37" s="256"/>
      <c r="OY37" s="256"/>
      <c r="OZ37" s="256"/>
      <c r="PA37" s="256"/>
      <c r="PB37" s="256"/>
      <c r="PC37" s="256"/>
      <c r="PD37" s="256"/>
      <c r="PE37" s="256"/>
      <c r="PF37" s="256"/>
      <c r="PG37" s="256"/>
      <c r="PH37" s="256"/>
      <c r="PI37" s="256"/>
      <c r="PJ37" s="256"/>
      <c r="PK37" s="256"/>
      <c r="PL37" s="256"/>
      <c r="PM37" s="256"/>
      <c r="PN37" s="256"/>
      <c r="PO37" s="256"/>
      <c r="PP37" s="256"/>
      <c r="PQ37" s="256"/>
      <c r="PR37" s="256"/>
      <c r="PS37" s="256"/>
      <c r="PT37" s="256"/>
      <c r="PU37" s="256"/>
      <c r="PV37" s="256"/>
      <c r="PW37" s="256"/>
      <c r="PX37" s="256"/>
      <c r="PY37" s="256"/>
      <c r="PZ37" s="256"/>
      <c r="QA37" s="256"/>
      <c r="QB37" s="256"/>
      <c r="QC37" s="64"/>
      <c r="QD37" s="64"/>
      <c r="QE37" s="64"/>
      <c r="QF37" s="64"/>
      <c r="QG37" s="64"/>
      <c r="QH37" s="64"/>
      <c r="QI37" s="64"/>
      <c r="QJ37" s="64"/>
      <c r="QK37" s="64"/>
      <c r="QL37" s="64"/>
      <c r="QM37" s="64"/>
      <c r="QN37" s="64"/>
      <c r="QO37" s="64"/>
      <c r="QP37" s="64"/>
      <c r="QQ37" s="64"/>
      <c r="QR37" s="64"/>
      <c r="QS37" s="64"/>
      <c r="QT37" s="64"/>
      <c r="QU37" s="64"/>
      <c r="QV37" s="64"/>
      <c r="QW37" s="64"/>
      <c r="QX37" s="64"/>
      <c r="QY37" s="64"/>
      <c r="QZ37" s="64"/>
      <c r="RA37" s="64"/>
      <c r="RB37" s="64"/>
      <c r="RC37" s="64"/>
      <c r="RD37" s="64"/>
      <c r="RE37" s="64"/>
      <c r="RF37" s="64"/>
      <c r="RG37" s="64"/>
      <c r="RH37" s="64"/>
      <c r="RI37" s="64"/>
      <c r="RJ37" s="64"/>
      <c r="RK37" s="64"/>
      <c r="RL37" s="64"/>
      <c r="RM37" s="64"/>
      <c r="RN37" s="64"/>
      <c r="RO37" s="64"/>
      <c r="RP37" s="64"/>
      <c r="RQ37" s="64"/>
      <c r="RR37" s="64"/>
      <c r="RS37" s="64"/>
      <c r="RT37" s="64"/>
      <c r="RU37" s="64"/>
      <c r="RV37" s="64"/>
      <c r="RW37" s="64"/>
      <c r="RX37" s="64"/>
      <c r="RY37" s="64"/>
      <c r="RZ37" s="64"/>
      <c r="SA37" s="64"/>
      <c r="SB37" s="64"/>
      <c r="SC37" s="64"/>
      <c r="SD37" s="64"/>
      <c r="SE37" s="64"/>
      <c r="SF37" s="64"/>
      <c r="SG37" s="64"/>
      <c r="SH37" s="64"/>
      <c r="SI37" s="64"/>
      <c r="SJ37" s="64"/>
      <c r="SK37" s="64"/>
      <c r="SL37" s="64"/>
      <c r="SM37" s="64"/>
      <c r="SN37" s="64"/>
      <c r="SO37" s="64"/>
      <c r="SP37" s="64"/>
      <c r="SQ37" s="64"/>
      <c r="SR37" s="64"/>
      <c r="SS37" s="64"/>
      <c r="ST37" s="64"/>
      <c r="SU37" s="64"/>
      <c r="SV37" s="64"/>
      <c r="SW37" s="64"/>
      <c r="SX37" s="64"/>
      <c r="SY37" s="64"/>
      <c r="SZ37" s="64"/>
      <c r="TA37" s="64"/>
      <c r="TB37" s="64"/>
      <c r="TC37" s="64"/>
      <c r="TD37" s="64"/>
      <c r="TE37" s="64"/>
      <c r="TF37" s="64"/>
      <c r="TG37" s="64"/>
      <c r="TH37" s="64"/>
      <c r="TI37" s="64"/>
      <c r="TJ37" s="64"/>
      <c r="TK37" s="64"/>
      <c r="TL37" s="64"/>
      <c r="TM37" s="64"/>
      <c r="TN37" s="64"/>
      <c r="TO37" s="64"/>
      <c r="TP37" s="64"/>
      <c r="TQ37" s="64"/>
      <c r="TR37" s="64"/>
      <c r="TS37" s="64"/>
      <c r="TT37" s="64"/>
      <c r="TU37" s="64"/>
      <c r="TV37" s="64"/>
      <c r="TW37" s="64"/>
      <c r="TX37" s="64"/>
      <c r="TY37" s="64"/>
      <c r="TZ37" s="64"/>
      <c r="UA37" s="64"/>
      <c r="UB37" s="64"/>
      <c r="UC37" s="64"/>
      <c r="UD37" s="64"/>
      <c r="UE37" s="64"/>
      <c r="UF37" s="64"/>
      <c r="UG37" s="64"/>
      <c r="UH37" s="64"/>
      <c r="UI37" s="64"/>
      <c r="UJ37" s="64"/>
      <c r="UK37" s="64"/>
      <c r="UL37" s="64"/>
      <c r="UM37" s="64"/>
      <c r="UN37" s="64"/>
      <c r="UO37" s="64"/>
      <c r="UP37" s="64"/>
      <c r="UQ37" s="64"/>
      <c r="UR37" s="64"/>
      <c r="US37" s="64"/>
      <c r="UT37" s="64"/>
      <c r="UU37" s="64"/>
      <c r="UV37" s="64"/>
      <c r="UW37" s="64"/>
      <c r="UX37" s="64"/>
      <c r="UY37" s="64"/>
      <c r="UZ37" s="64"/>
      <c r="VA37" s="64"/>
      <c r="VB37" s="64"/>
      <c r="VC37" s="64"/>
      <c r="VD37" s="64"/>
      <c r="VE37" s="64"/>
      <c r="VF37" s="129"/>
      <c r="VG37" s="129"/>
      <c r="VH37" s="129"/>
      <c r="VI37" s="129"/>
      <c r="VJ37" s="129"/>
      <c r="VK37" s="129"/>
      <c r="VL37" s="129"/>
      <c r="VM37" s="129"/>
      <c r="VN37" s="129"/>
      <c r="VO37" s="129"/>
      <c r="VP37" s="129"/>
      <c r="VQ37" s="129"/>
      <c r="VR37" s="129"/>
      <c r="VS37" s="129"/>
      <c r="VT37" s="129"/>
      <c r="VU37" s="129"/>
      <c r="VV37" s="129"/>
      <c r="VW37" s="129"/>
      <c r="VX37" s="129"/>
      <c r="VY37" s="129"/>
      <c r="VZ37" s="129"/>
      <c r="WA37" s="129"/>
      <c r="WB37" s="129"/>
      <c r="WC37" s="129"/>
      <c r="WD37" s="129"/>
      <c r="WE37" s="129"/>
      <c r="WF37" s="129"/>
      <c r="WG37" s="129"/>
      <c r="WH37" s="129"/>
      <c r="WI37" s="129"/>
      <c r="WJ37" s="129"/>
      <c r="WK37" s="129"/>
      <c r="WL37" s="129"/>
      <c r="WM37" s="129"/>
      <c r="WN37" s="129"/>
      <c r="WO37" s="129"/>
      <c r="WP37" s="129"/>
      <c r="WQ37" s="129"/>
      <c r="WR37" s="129"/>
      <c r="WS37" s="129"/>
      <c r="WT37" s="129"/>
      <c r="WU37" s="129"/>
      <c r="WV37" s="129"/>
      <c r="WW37" s="129"/>
      <c r="WX37" s="129"/>
      <c r="WY37" s="129"/>
      <c r="WZ37" s="129"/>
      <c r="XA37" s="129"/>
      <c r="XB37" s="129"/>
      <c r="XC37" s="129"/>
      <c r="XD37" s="129"/>
      <c r="XE37" s="129"/>
      <c r="XF37" s="129"/>
      <c r="XG37" s="129"/>
      <c r="XH37" s="129"/>
      <c r="XI37" s="129"/>
      <c r="XJ37" s="129"/>
      <c r="XK37" s="129"/>
      <c r="XL37" s="129"/>
      <c r="XM37" s="129"/>
      <c r="XN37" s="129"/>
      <c r="XO37" s="129"/>
      <c r="XP37" s="129"/>
      <c r="XQ37" s="129"/>
      <c r="XR37" s="129"/>
      <c r="XS37" s="129"/>
      <c r="XT37" s="129"/>
      <c r="XU37" s="129"/>
      <c r="XV37" s="129"/>
      <c r="XW37" s="129"/>
      <c r="XX37" s="129"/>
      <c r="XY37" s="129"/>
      <c r="XZ37" s="129"/>
      <c r="YA37" s="129"/>
      <c r="YB37" s="129"/>
      <c r="YC37" s="129"/>
      <c r="YD37" s="129"/>
      <c r="YE37" s="129"/>
      <c r="YF37" s="129"/>
      <c r="YG37" s="129"/>
      <c r="YH37" s="129"/>
      <c r="YI37" s="129"/>
      <c r="YJ37" s="129"/>
      <c r="YK37" s="129"/>
      <c r="YL37" s="129"/>
      <c r="YM37" s="129"/>
      <c r="YN37" s="129"/>
      <c r="YO37" s="129"/>
      <c r="YP37" s="129"/>
      <c r="YQ37" s="129"/>
      <c r="YR37" s="129"/>
      <c r="YS37" s="129"/>
      <c r="YT37" s="129"/>
      <c r="YU37" s="129"/>
      <c r="YV37" s="129"/>
      <c r="YW37" s="129"/>
      <c r="YX37" s="129"/>
      <c r="YY37" s="129"/>
      <c r="YZ37" s="129"/>
      <c r="ZA37" s="129"/>
      <c r="ZB37" s="129"/>
      <c r="ZC37" s="129"/>
      <c r="ZD37" s="129"/>
      <c r="ZE37" s="129"/>
      <c r="ZF37" s="129"/>
      <c r="ZG37" s="129"/>
      <c r="ZH37" s="129"/>
      <c r="ZI37" s="129"/>
      <c r="ZJ37" s="129"/>
      <c r="ZK37" s="129"/>
      <c r="ZL37" s="129"/>
      <c r="ZM37" s="129"/>
      <c r="ZN37" s="129"/>
      <c r="ZO37" s="129"/>
      <c r="ZP37" s="129"/>
      <c r="ZQ37" s="129"/>
      <c r="ZR37" s="129"/>
      <c r="ZS37" s="129"/>
      <c r="ZT37" s="129"/>
      <c r="ZU37" s="129"/>
      <c r="ZV37" s="129"/>
      <c r="ZW37" s="129"/>
      <c r="ZX37" s="129"/>
      <c r="ZY37" s="129"/>
      <c r="ZZ37" s="129"/>
      <c r="AAA37" s="129"/>
      <c r="AAB37" s="129"/>
      <c r="AAC37" s="129"/>
      <c r="AAD37" s="129"/>
      <c r="AAE37" s="129"/>
      <c r="AAF37" s="129"/>
      <c r="AAG37" s="129"/>
      <c r="AAH37" s="129"/>
      <c r="AAI37" s="129"/>
      <c r="AAJ37" s="129"/>
      <c r="AAK37" s="129"/>
      <c r="AAL37" s="129"/>
      <c r="AAM37" s="129"/>
      <c r="AAN37" s="129"/>
      <c r="AAO37" s="129"/>
      <c r="AAP37" s="129"/>
      <c r="AAQ37" s="129"/>
      <c r="AAR37" s="129"/>
      <c r="AAS37" s="129"/>
      <c r="AAT37" s="129"/>
      <c r="AAU37" s="129"/>
      <c r="AAV37" s="129"/>
      <c r="AAW37" s="129"/>
      <c r="AAX37" s="129"/>
      <c r="AAY37" s="129"/>
      <c r="AAZ37" s="129"/>
      <c r="ABA37" s="129"/>
      <c r="ABB37" s="129"/>
      <c r="ABC37" s="129"/>
      <c r="ABD37" s="129"/>
      <c r="ABE37" s="129"/>
      <c r="ABF37" s="129"/>
      <c r="ABG37" s="129"/>
      <c r="ABH37" s="129"/>
      <c r="ABI37" s="129"/>
      <c r="ABJ37" s="129"/>
      <c r="ABK37" s="129"/>
      <c r="ABL37" s="129"/>
      <c r="ABM37" s="129"/>
      <c r="ABN37" s="129"/>
      <c r="ABO37" s="129"/>
      <c r="ABP37" s="129"/>
      <c r="ABQ37" s="129"/>
      <c r="ABR37" s="129"/>
      <c r="ABS37" s="129"/>
      <c r="ABT37" s="129"/>
      <c r="ABU37" s="129"/>
      <c r="ABV37" s="129"/>
      <c r="ABW37" s="129"/>
      <c r="ABX37" s="129"/>
      <c r="ABY37" s="129"/>
      <c r="ABZ37" s="129"/>
      <c r="ACA37" s="129"/>
      <c r="ACB37" s="129"/>
      <c r="ACC37" s="129"/>
      <c r="ACD37" s="129"/>
      <c r="ACE37" s="129"/>
      <c r="ACF37" s="129"/>
      <c r="ACG37" s="129"/>
      <c r="ACH37" s="129"/>
      <c r="ACI37" s="129"/>
      <c r="ACJ37" s="129"/>
      <c r="ACK37" s="129"/>
      <c r="ACL37" s="129"/>
      <c r="ACM37" s="129"/>
      <c r="ACN37" s="129"/>
      <c r="ACO37" s="129"/>
      <c r="ACP37" s="129"/>
      <c r="ACQ37" s="129"/>
      <c r="ACR37" s="129"/>
      <c r="ACS37" s="129"/>
      <c r="ACT37" s="129"/>
      <c r="ACU37" s="129"/>
      <c r="ACV37" s="129"/>
      <c r="ACW37" s="129"/>
      <c r="ACX37" s="129"/>
      <c r="ACY37" s="257"/>
      <c r="ACZ37" s="257"/>
      <c r="ADA37" s="257"/>
      <c r="ADB37" s="257"/>
      <c r="ADC37" s="257"/>
      <c r="ADD37" s="257"/>
      <c r="ADE37" s="257"/>
      <c r="ADF37" s="257"/>
      <c r="ADG37" s="257"/>
      <c r="ADH37" s="257"/>
      <c r="ADI37" s="257"/>
      <c r="ADJ37" s="257"/>
      <c r="ADK37" s="257"/>
      <c r="ADL37" s="257"/>
      <c r="ADM37" s="257"/>
      <c r="ADN37" s="257"/>
      <c r="ADO37" s="257"/>
      <c r="ADP37" s="257"/>
      <c r="ADQ37" s="257"/>
      <c r="ADR37" s="257"/>
      <c r="ADS37" s="257"/>
      <c r="ADT37" s="257"/>
      <c r="ADU37" s="257"/>
      <c r="ADV37" s="257"/>
      <c r="ADW37" s="257"/>
      <c r="ADX37" s="257"/>
      <c r="ADY37" s="257"/>
      <c r="ADZ37" s="257"/>
      <c r="AEA37" s="257"/>
      <c r="AEB37" s="257"/>
      <c r="AEC37" s="257"/>
      <c r="AED37" s="257"/>
      <c r="AEE37" s="257"/>
      <c r="AEF37" s="257"/>
      <c r="AEG37" s="257"/>
      <c r="AEH37" s="257"/>
      <c r="AEI37" s="257"/>
      <c r="AEJ37" s="257"/>
      <c r="AEK37" s="257"/>
      <c r="AEL37" s="257"/>
      <c r="AEM37" s="257"/>
      <c r="AEN37" s="257"/>
      <c r="AEO37" s="257"/>
      <c r="AEP37" s="257"/>
      <c r="AEQ37" s="257"/>
      <c r="AER37" s="257"/>
      <c r="AES37" s="257"/>
      <c r="AET37" s="257"/>
      <c r="AEU37" s="257"/>
      <c r="AEV37" s="257"/>
      <c r="AEW37" s="257"/>
      <c r="AEX37" s="257"/>
      <c r="AEY37" s="257"/>
      <c r="AEZ37" s="257"/>
      <c r="AFA37" s="257"/>
      <c r="AFB37" s="257"/>
      <c r="AFC37" s="257"/>
      <c r="AFD37" s="257"/>
      <c r="AFE37" s="257"/>
      <c r="AFF37" s="257"/>
      <c r="AFG37" s="257"/>
      <c r="AFH37" s="257"/>
      <c r="AFI37" s="257"/>
      <c r="AFJ37" s="257"/>
      <c r="AFK37" s="257"/>
      <c r="AFL37" s="257"/>
      <c r="AFM37" s="257"/>
      <c r="AFN37" s="257"/>
      <c r="AFO37" s="130"/>
      <c r="AFP37" s="130"/>
      <c r="AFQ37" s="130"/>
      <c r="AFR37" s="130"/>
      <c r="AFS37" s="130"/>
      <c r="AFT37" s="130"/>
      <c r="AFU37" s="130"/>
      <c r="AFV37" s="130"/>
      <c r="AFW37" s="130"/>
      <c r="AFX37" s="130"/>
      <c r="AFY37" s="130"/>
      <c r="AFZ37" s="130"/>
      <c r="AGA37" s="130"/>
      <c r="AGB37" s="130"/>
      <c r="AGC37" s="130"/>
      <c r="AGD37" s="130"/>
      <c r="AGE37" s="130"/>
      <c r="AGF37" s="130"/>
      <c r="AGG37" s="130"/>
      <c r="AGH37" s="130"/>
      <c r="AGI37" s="130"/>
      <c r="AGJ37" s="130"/>
      <c r="AGK37" s="130"/>
      <c r="AGL37" s="130"/>
      <c r="AGM37" s="130"/>
      <c r="AGN37" s="130"/>
      <c r="AGO37" s="130"/>
      <c r="AGP37" s="130"/>
      <c r="AGQ37" s="130"/>
      <c r="AGR37" s="130"/>
      <c r="AGS37" s="130"/>
      <c r="AGT37" s="130"/>
      <c r="AGU37" s="130"/>
      <c r="AGV37" s="130"/>
      <c r="AGW37" s="130"/>
      <c r="AGX37" s="130"/>
      <c r="AGY37" s="130"/>
      <c r="AGZ37" s="130"/>
      <c r="AHA37" s="130"/>
      <c r="AHB37" s="130"/>
      <c r="AHC37" s="130"/>
      <c r="AHD37" s="130"/>
      <c r="AHE37" s="130"/>
      <c r="AHF37" s="130"/>
      <c r="AHG37" s="130"/>
      <c r="AHH37" s="130"/>
      <c r="AHI37" s="130"/>
      <c r="AHJ37" s="130"/>
      <c r="AHK37" s="130"/>
      <c r="AHL37" s="130"/>
      <c r="AHM37" s="130"/>
      <c r="AHN37" s="130"/>
      <c r="AHO37" s="130"/>
      <c r="AHP37" s="130"/>
      <c r="AHQ37" s="130"/>
      <c r="AHR37" s="130"/>
      <c r="AHS37" s="130"/>
      <c r="AHT37" s="130"/>
      <c r="AHU37" s="130"/>
      <c r="AHV37" s="130"/>
      <c r="AHW37" s="130"/>
      <c r="AHX37" s="130"/>
      <c r="AHY37" s="130"/>
      <c r="AHZ37" s="130"/>
      <c r="AIA37" s="130"/>
      <c r="AIB37" s="130"/>
      <c r="AIC37" s="130"/>
      <c r="AID37" s="130"/>
      <c r="AIE37" s="64"/>
      <c r="AIF37" s="64"/>
      <c r="AIG37" s="64"/>
      <c r="AIH37" s="64"/>
      <c r="AII37" s="64"/>
      <c r="AIJ37" s="64"/>
      <c r="AIK37" s="64"/>
      <c r="AIL37" s="64"/>
      <c r="AIM37" s="64"/>
      <c r="AIN37" s="64"/>
      <c r="AIO37" s="64"/>
      <c r="AIP37" s="64"/>
      <c r="AIQ37" s="64"/>
      <c r="AIR37" s="64"/>
      <c r="AIS37" s="64"/>
      <c r="AIT37" s="64"/>
      <c r="AIU37" s="64"/>
      <c r="AIV37" s="64"/>
      <c r="AIW37" s="64"/>
      <c r="AIX37" s="64"/>
      <c r="AIY37" s="64"/>
      <c r="AIZ37" s="64"/>
      <c r="AJA37" s="64"/>
      <c r="AJB37" s="64"/>
      <c r="AJC37" s="64"/>
      <c r="AJD37" s="64"/>
      <c r="AJE37" s="64"/>
      <c r="AJF37" s="64"/>
      <c r="AJG37" s="64"/>
      <c r="AJH37" s="64"/>
      <c r="AJI37" s="64"/>
      <c r="AJJ37" s="64"/>
      <c r="AJK37" s="64"/>
      <c r="AJL37" s="64"/>
      <c r="AJM37" s="64"/>
      <c r="AJN37" s="64"/>
      <c r="AJO37" s="64"/>
      <c r="AJP37" s="64"/>
      <c r="AJQ37" s="64"/>
      <c r="AJR37" s="64"/>
      <c r="AJS37" s="64"/>
      <c r="AJT37" s="64"/>
      <c r="AJU37" s="64"/>
      <c r="AJV37" s="64"/>
      <c r="AJW37" s="64"/>
      <c r="AJX37" s="64"/>
      <c r="AJY37" s="64"/>
      <c r="AJZ37" s="64"/>
      <c r="AKA37" s="64"/>
      <c r="AKB37" s="64"/>
      <c r="AKC37" s="64"/>
      <c r="AKD37" s="64"/>
      <c r="AKE37" s="64"/>
      <c r="AKF37" s="64"/>
      <c r="AKG37" s="64"/>
      <c r="AKH37" s="64"/>
      <c r="AKI37" s="64"/>
      <c r="AKJ37" s="64"/>
      <c r="AKK37" s="64"/>
      <c r="AKL37" s="64"/>
      <c r="AKM37" s="64"/>
      <c r="AKN37" s="64"/>
      <c r="AKO37" s="64"/>
      <c r="AKP37" s="64"/>
      <c r="AKQ37" s="64"/>
      <c r="AKR37" s="64"/>
      <c r="AKS37" s="258"/>
      <c r="AKT37" s="64"/>
      <c r="AKU37" s="106"/>
      <c r="AKV37" s="106"/>
      <c r="AKW37" s="106"/>
      <c r="AKX37" s="106"/>
      <c r="AKY37" s="106"/>
      <c r="AKZ37" s="106"/>
      <c r="ALA37" s="106"/>
      <c r="ALB37" s="106"/>
      <c r="ALC37" s="106"/>
      <c r="ALD37" s="106"/>
      <c r="ALE37" s="106"/>
      <c r="ALF37" s="106"/>
      <c r="ALG37" s="106"/>
      <c r="ALH37" s="106"/>
      <c r="ALI37" s="106"/>
      <c r="ALJ37" s="106"/>
      <c r="ALK37" s="106"/>
      <c r="ALL37" s="106"/>
      <c r="ALM37" s="106"/>
      <c r="ALN37" s="106"/>
      <c r="ALO37" s="106"/>
      <c r="ALP37" s="106"/>
      <c r="ALQ37" s="106"/>
      <c r="ALR37" s="106"/>
      <c r="ALS37" s="106"/>
      <c r="ALT37" s="106"/>
      <c r="ALU37" s="106"/>
      <c r="ALV37" s="106"/>
      <c r="ALW37" s="106"/>
      <c r="ALX37" s="106"/>
      <c r="ALY37" s="106"/>
      <c r="ALZ37" s="106"/>
      <c r="AMA37" s="106"/>
      <c r="AMB37" s="106"/>
      <c r="AMC37" s="106"/>
      <c r="AMD37" s="106"/>
      <c r="AME37" s="106"/>
      <c r="AMF37" s="106"/>
      <c r="AMG37" s="106"/>
      <c r="AMH37" s="106"/>
      <c r="AMI37" s="106"/>
      <c r="AMJ37" s="106"/>
      <c r="AMK37" s="106"/>
      <c r="AML37" s="106"/>
      <c r="AMM37" s="106"/>
      <c r="AMN37" s="106"/>
      <c r="AMO37" s="106"/>
      <c r="AMP37" s="106"/>
      <c r="AMQ37" s="106"/>
      <c r="AMR37" s="106"/>
      <c r="AMS37" s="106"/>
      <c r="AMT37" s="106"/>
      <c r="AMU37" s="106"/>
      <c r="AMV37" s="106"/>
      <c r="AMW37" s="106"/>
      <c r="AMX37" s="106"/>
      <c r="AMY37" s="106"/>
      <c r="AMZ37" s="106"/>
      <c r="ANA37" s="106"/>
      <c r="ANB37" s="106"/>
      <c r="ANC37" s="106"/>
      <c r="AND37" s="106"/>
      <c r="ANE37" s="106"/>
      <c r="ANF37" s="106"/>
      <c r="ANG37" s="106"/>
      <c r="ANH37" s="129"/>
      <c r="ANI37" s="129"/>
      <c r="ANJ37" s="129"/>
      <c r="ANK37" s="129"/>
      <c r="ANL37" s="129"/>
      <c r="ANM37" s="129"/>
      <c r="ANN37" s="129"/>
      <c r="ANO37" s="129"/>
      <c r="ANP37" s="129"/>
      <c r="ANQ37" s="129"/>
      <c r="ANR37" s="129"/>
      <c r="ANS37" s="129"/>
      <c r="ANT37" s="129"/>
      <c r="ANU37" s="129"/>
      <c r="ANV37" s="129"/>
      <c r="ANW37" s="129"/>
      <c r="ANX37" s="129"/>
      <c r="ANY37" s="129"/>
      <c r="ANZ37" s="129"/>
      <c r="AOA37" s="129"/>
      <c r="AOB37" s="129"/>
      <c r="AOC37" s="129"/>
      <c r="AOD37" s="129"/>
      <c r="AOE37" s="129"/>
      <c r="AOF37" s="129"/>
      <c r="AOG37" s="129"/>
      <c r="AOH37" s="129"/>
      <c r="AOI37" s="129"/>
      <c r="AOJ37" s="129"/>
      <c r="AOK37" s="129"/>
      <c r="AOL37" s="129"/>
      <c r="AOM37" s="129"/>
      <c r="AON37" s="129"/>
      <c r="AOO37" s="129"/>
      <c r="AOP37" s="129"/>
      <c r="AOQ37" s="129"/>
      <c r="AOR37" s="129"/>
      <c r="AOS37" s="129"/>
      <c r="AOT37" s="129"/>
      <c r="AOU37" s="129"/>
      <c r="AOV37" s="129"/>
      <c r="AOW37" s="129"/>
      <c r="AOX37" s="129"/>
      <c r="AOY37" s="129"/>
      <c r="AOZ37" s="129"/>
      <c r="APA37" s="129"/>
      <c r="APB37" s="129"/>
      <c r="APC37" s="129"/>
      <c r="APD37" s="129"/>
      <c r="APE37" s="129"/>
      <c r="APF37" s="129"/>
      <c r="APG37" s="129"/>
      <c r="APH37" s="129"/>
      <c r="API37" s="129"/>
      <c r="APJ37" s="129"/>
      <c r="APK37" s="129"/>
      <c r="APL37" s="129"/>
      <c r="APM37" s="129"/>
      <c r="APN37" s="129"/>
      <c r="APO37" s="129"/>
      <c r="APP37" s="129"/>
      <c r="APQ37" s="129"/>
      <c r="APR37" s="129"/>
      <c r="APS37" s="129"/>
      <c r="APT37" s="129"/>
      <c r="APU37" s="130"/>
      <c r="APV37" s="130"/>
      <c r="APW37" s="130"/>
      <c r="APX37" s="130"/>
      <c r="APY37" s="130"/>
      <c r="APZ37" s="130"/>
      <c r="AQA37" s="130"/>
      <c r="AQB37" s="130"/>
      <c r="AQC37" s="130"/>
      <c r="AQD37" s="130"/>
      <c r="AQE37" s="130"/>
      <c r="AQF37" s="130"/>
      <c r="AQG37" s="130"/>
      <c r="AQH37" s="130"/>
      <c r="AQI37" s="130"/>
      <c r="AQJ37" s="130"/>
      <c r="AQK37" s="130"/>
      <c r="AQL37" s="130"/>
      <c r="AQM37" s="130"/>
      <c r="AQN37" s="130"/>
      <c r="AQO37" s="130"/>
      <c r="AQP37" s="130"/>
      <c r="AQQ37" s="130"/>
      <c r="AQR37" s="130"/>
      <c r="AQS37" s="130"/>
      <c r="AQT37" s="130"/>
      <c r="AQU37" s="130"/>
      <c r="AQV37" s="130"/>
      <c r="AQW37" s="130"/>
      <c r="AQX37" s="130"/>
      <c r="AQY37" s="130"/>
      <c r="AQZ37" s="130"/>
      <c r="ARA37" s="130"/>
      <c r="ARB37" s="130"/>
      <c r="ARC37" s="130"/>
      <c r="ARD37" s="130"/>
      <c r="ARE37" s="130"/>
      <c r="ARF37" s="130"/>
      <c r="ARG37" s="130"/>
      <c r="ARH37" s="130"/>
      <c r="ARI37" s="130"/>
      <c r="ARJ37" s="130"/>
      <c r="ARK37" s="130"/>
      <c r="ARL37" s="130"/>
      <c r="ARM37" s="130"/>
      <c r="ARN37" s="130"/>
      <c r="ARO37" s="130"/>
      <c r="ARP37" s="130"/>
      <c r="ARQ37" s="130"/>
      <c r="ARR37" s="130"/>
      <c r="ARS37" s="130"/>
      <c r="ART37" s="130"/>
      <c r="ARU37" s="130"/>
      <c r="ARV37" s="130"/>
      <c r="ARW37" s="130"/>
      <c r="ARX37" s="130"/>
      <c r="ARY37" s="130"/>
      <c r="ARZ37" s="130"/>
      <c r="ASA37" s="130"/>
      <c r="ASB37" s="130"/>
      <c r="ASC37" s="130"/>
      <c r="ASD37" s="130"/>
      <c r="ASE37" s="130"/>
      <c r="ASF37" s="130"/>
      <c r="ASG37" s="130"/>
      <c r="ASH37" s="131"/>
      <c r="ASI37" s="131"/>
      <c r="ASJ37" s="131"/>
      <c r="ASK37" s="131"/>
      <c r="ASL37" s="131"/>
      <c r="ASM37" s="131"/>
      <c r="ASN37" s="131"/>
      <c r="ASO37" s="131"/>
      <c r="ASP37" s="131"/>
      <c r="ASQ37" s="131"/>
      <c r="ASR37" s="131"/>
      <c r="ASS37" s="131"/>
      <c r="AST37" s="131"/>
      <c r="ASU37" s="131"/>
      <c r="ASV37" s="131"/>
      <c r="ASW37" s="131"/>
      <c r="ASX37" s="131"/>
      <c r="ASY37" s="131"/>
      <c r="ASZ37" s="131"/>
      <c r="ATA37" s="131"/>
      <c r="ATB37" s="131"/>
      <c r="ATC37" s="131"/>
      <c r="ATD37" s="131"/>
      <c r="ATE37" s="131"/>
      <c r="ATF37" s="131"/>
      <c r="ATG37" s="131"/>
      <c r="ATH37" s="131"/>
      <c r="ATI37" s="131"/>
      <c r="ATJ37" s="131"/>
      <c r="ATK37" s="131"/>
      <c r="ATL37" s="131"/>
      <c r="ATM37" s="131"/>
      <c r="ATN37" s="131"/>
      <c r="ATO37" s="131"/>
      <c r="ATP37" s="131"/>
      <c r="ATQ37" s="131"/>
      <c r="ATR37" s="131"/>
      <c r="ATS37" s="131"/>
      <c r="ATT37" s="131"/>
      <c r="ATU37" s="131"/>
      <c r="ATV37" s="131"/>
      <c r="ATW37" s="131"/>
      <c r="ATX37" s="131"/>
      <c r="ATY37" s="131"/>
      <c r="ATZ37" s="131"/>
      <c r="AUA37" s="131"/>
      <c r="AUB37" s="131"/>
      <c r="AUC37" s="131"/>
      <c r="AUD37" s="131"/>
      <c r="AUE37" s="131"/>
      <c r="AUF37" s="131"/>
      <c r="AUG37" s="131"/>
      <c r="AUH37" s="131"/>
      <c r="AUI37" s="131"/>
      <c r="AUJ37" s="131"/>
      <c r="AUK37" s="131"/>
      <c r="AUL37" s="131"/>
      <c r="AUM37" s="131"/>
      <c r="AUN37" s="131"/>
      <c r="AUO37" s="131"/>
      <c r="AUP37" s="131"/>
      <c r="AUQ37" s="131"/>
      <c r="AUR37" s="131"/>
      <c r="AUS37" s="131"/>
      <c r="AUT37" s="131"/>
      <c r="AUU37" s="130"/>
      <c r="AUV37" s="130"/>
      <c r="AUW37" s="130"/>
      <c r="AUX37" s="130"/>
      <c r="AUY37" s="130"/>
      <c r="AUZ37" s="130"/>
      <c r="AVA37" s="130"/>
      <c r="AVB37" s="130"/>
      <c r="AVC37" s="130"/>
      <c r="AVD37" s="130"/>
      <c r="AVE37" s="130"/>
      <c r="AVF37" s="130"/>
      <c r="AVG37" s="130"/>
      <c r="AVH37" s="130"/>
      <c r="AVI37" s="130"/>
      <c r="AVJ37" s="130"/>
      <c r="AVK37" s="130"/>
      <c r="AVL37" s="130"/>
      <c r="AVM37" s="130"/>
      <c r="AVN37" s="130"/>
      <c r="AVO37" s="130"/>
      <c r="AVP37" s="130"/>
      <c r="AVQ37" s="130"/>
      <c r="AVR37" s="130"/>
      <c r="AVS37" s="130"/>
      <c r="AVT37" s="130"/>
      <c r="AVU37" s="130"/>
      <c r="AVV37" s="130"/>
      <c r="AVW37" s="130"/>
      <c r="AVX37" s="130"/>
      <c r="AVY37" s="130"/>
      <c r="AVZ37" s="130"/>
      <c r="AWA37" s="130"/>
      <c r="AWB37" s="130"/>
      <c r="AWC37" s="130"/>
      <c r="AWD37" s="130"/>
      <c r="AWE37" s="130"/>
      <c r="AWF37" s="130"/>
      <c r="AWG37" s="130"/>
      <c r="AWH37" s="130"/>
      <c r="AWI37" s="130"/>
      <c r="AWJ37" s="130"/>
      <c r="AWK37" s="130"/>
      <c r="AWL37" s="130"/>
      <c r="AWM37" s="130"/>
      <c r="AWN37" s="130"/>
      <c r="AWO37" s="130"/>
      <c r="AWP37" s="130"/>
      <c r="AWQ37" s="130"/>
      <c r="AWR37" s="130"/>
      <c r="AWS37" s="130"/>
      <c r="AWT37" s="130"/>
      <c r="AWU37" s="130"/>
      <c r="AWV37" s="130"/>
      <c r="AWW37" s="130"/>
      <c r="AWX37" s="130"/>
      <c r="AWY37" s="130"/>
      <c r="AWZ37" s="130"/>
      <c r="AXA37" s="130"/>
      <c r="AXB37" s="130"/>
      <c r="AXC37" s="130"/>
      <c r="AXD37" s="130"/>
      <c r="AXE37" s="130"/>
      <c r="AXF37" s="130"/>
      <c r="AXG37" s="130"/>
      <c r="AXH37" s="130"/>
      <c r="AXI37" s="130"/>
      <c r="AXJ37" s="130"/>
      <c r="AXK37" s="64"/>
      <c r="AXL37" s="64"/>
      <c r="AXM37" s="64"/>
      <c r="AXN37" s="64"/>
      <c r="AXO37" s="64"/>
      <c r="AXP37" s="64"/>
      <c r="AXQ37" s="64"/>
      <c r="AXR37" s="64"/>
      <c r="AXS37" s="64"/>
      <c r="AXT37" s="64"/>
      <c r="AXU37" s="64"/>
      <c r="AXV37" s="64"/>
      <c r="AXW37" s="64"/>
      <c r="AXX37" s="64"/>
      <c r="AXY37" s="64"/>
      <c r="AXZ37" s="64"/>
      <c r="AYA37" s="64"/>
      <c r="AYB37" s="64"/>
      <c r="AYC37" s="64"/>
      <c r="AYD37" s="64"/>
      <c r="AYE37" s="64"/>
      <c r="AYF37" s="64"/>
      <c r="AYG37" s="64"/>
      <c r="AYH37" s="64"/>
      <c r="AYI37" s="64"/>
      <c r="AYJ37" s="64"/>
      <c r="AYK37" s="64"/>
      <c r="AYL37" s="64"/>
      <c r="AYM37" s="64"/>
      <c r="AYN37" s="64"/>
      <c r="AYO37" s="64"/>
      <c r="AYP37" s="64"/>
      <c r="AYQ37" s="64"/>
      <c r="AYR37" s="64"/>
      <c r="AYS37" s="64"/>
      <c r="AYT37" s="64"/>
      <c r="AYU37" s="64"/>
      <c r="AYV37" s="64"/>
      <c r="AYW37" s="64"/>
      <c r="AYX37" s="64"/>
      <c r="AYY37" s="64"/>
      <c r="AYZ37" s="64"/>
      <c r="AZA37" s="64"/>
      <c r="AZB37" s="64"/>
      <c r="AZC37" s="64"/>
      <c r="AZD37" s="64"/>
      <c r="AZE37" s="64"/>
      <c r="AZF37" s="64"/>
      <c r="AZG37" s="64"/>
      <c r="AZH37" s="64"/>
      <c r="AZI37" s="64"/>
      <c r="AZJ37" s="64"/>
      <c r="AZK37" s="64"/>
      <c r="AZL37" s="64"/>
      <c r="AZM37" s="64"/>
      <c r="AZN37" s="64"/>
      <c r="AZO37" s="64"/>
      <c r="AZP37" s="64"/>
      <c r="AZQ37" s="64"/>
      <c r="AZR37" s="64"/>
      <c r="AZS37" s="64"/>
      <c r="AZT37" s="64"/>
      <c r="AZU37" s="64"/>
      <c r="AZV37" s="64"/>
      <c r="AZW37" s="64"/>
      <c r="AZX37" s="130"/>
      <c r="AZY37" s="130"/>
      <c r="AZZ37" s="130"/>
      <c r="BAA37" s="130"/>
      <c r="BAB37" s="130"/>
      <c r="BAC37" s="130"/>
      <c r="BAD37" s="130"/>
      <c r="BAE37" s="130"/>
      <c r="BAF37" s="130"/>
      <c r="BAG37" s="130"/>
      <c r="BAH37" s="130"/>
      <c r="BAI37" s="130"/>
      <c r="BAJ37" s="130"/>
      <c r="BAK37" s="130"/>
      <c r="BAL37" s="130"/>
      <c r="BAM37" s="130"/>
      <c r="BAN37" s="130"/>
      <c r="BAO37" s="130"/>
      <c r="BAP37" s="130"/>
      <c r="BAQ37" s="130"/>
      <c r="BAR37" s="130"/>
      <c r="BAS37" s="130"/>
      <c r="BAT37" s="130"/>
      <c r="BAU37" s="130"/>
      <c r="BAV37" s="130"/>
      <c r="BAW37" s="130"/>
      <c r="BAX37" s="130"/>
      <c r="BAY37" s="130"/>
      <c r="BAZ37" s="130"/>
      <c r="BBA37" s="130"/>
      <c r="BBB37" s="130"/>
      <c r="BBC37" s="130"/>
      <c r="BBD37" s="130"/>
      <c r="BBE37" s="130"/>
      <c r="BBF37" s="130"/>
      <c r="BBG37" s="130"/>
      <c r="BBH37" s="130"/>
      <c r="BBI37" s="130"/>
      <c r="BBJ37" s="130"/>
      <c r="BBK37" s="130"/>
      <c r="BBL37" s="130"/>
      <c r="BBM37" s="130"/>
      <c r="BBN37" s="130"/>
      <c r="BBO37" s="130"/>
      <c r="BBP37" s="130"/>
      <c r="BBQ37" s="130"/>
      <c r="BBR37" s="130"/>
      <c r="BBS37" s="130"/>
      <c r="BBT37" s="130"/>
      <c r="BBU37" s="130"/>
      <c r="BBV37" s="130"/>
      <c r="BBW37" s="130"/>
      <c r="BBX37" s="130"/>
      <c r="BBY37" s="130"/>
      <c r="BBZ37" s="130"/>
      <c r="BCA37" s="130"/>
      <c r="BCB37" s="130"/>
      <c r="BCC37" s="130"/>
      <c r="BCD37" s="130"/>
      <c r="BCE37" s="130"/>
      <c r="BCF37" s="130"/>
      <c r="BCG37" s="130"/>
      <c r="BCH37" s="130"/>
      <c r="BCI37" s="130"/>
      <c r="BCJ37" s="130"/>
      <c r="BCK37" s="130"/>
      <c r="BCL37" s="130"/>
      <c r="BCM37" s="130"/>
      <c r="BCN37" s="130"/>
      <c r="BCO37" s="130"/>
      <c r="BCP37" s="130"/>
      <c r="BCQ37" s="130"/>
      <c r="BCR37" s="130"/>
      <c r="BCS37" s="130"/>
      <c r="BCT37" s="130"/>
      <c r="BCU37" s="130"/>
      <c r="BCV37" s="130"/>
      <c r="BCW37" s="130"/>
      <c r="BCX37" s="130"/>
      <c r="BCY37" s="130"/>
      <c r="BCZ37" s="130"/>
      <c r="BDA37" s="130"/>
      <c r="BDB37" s="130"/>
      <c r="BDC37" s="130"/>
      <c r="BDD37" s="130"/>
      <c r="BDE37" s="130"/>
      <c r="BDF37" s="130"/>
      <c r="BDG37" s="130"/>
      <c r="BDH37" s="130"/>
      <c r="BDI37" s="130"/>
      <c r="BDJ37" s="130"/>
      <c r="BDK37" s="130"/>
      <c r="BDL37" s="130"/>
      <c r="BDM37" s="130"/>
      <c r="BDN37" s="130"/>
      <c r="BDO37" s="130"/>
      <c r="BDP37" s="130"/>
      <c r="BDQ37" s="130"/>
      <c r="BDR37" s="130"/>
      <c r="BDS37" s="130"/>
      <c r="BDT37" s="130"/>
      <c r="BDU37" s="130"/>
      <c r="BDV37" s="130"/>
      <c r="BDW37" s="130"/>
      <c r="BDX37" s="130"/>
      <c r="BDY37" s="130"/>
      <c r="BDZ37" s="130"/>
      <c r="BEA37" s="130"/>
      <c r="BEB37" s="130"/>
      <c r="BEC37" s="130"/>
      <c r="BED37" s="130"/>
      <c r="BEE37" s="130"/>
      <c r="BEF37" s="130"/>
      <c r="BEG37" s="130"/>
      <c r="BEH37" s="130"/>
      <c r="BEI37" s="130"/>
      <c r="BEJ37" s="130"/>
      <c r="BEK37" s="130"/>
      <c r="BEL37" s="130"/>
      <c r="BEM37" s="130"/>
      <c r="BEN37" s="130"/>
      <c r="BEO37" s="130"/>
      <c r="BEP37" s="130"/>
      <c r="BEQ37" s="130"/>
      <c r="BER37" s="130"/>
      <c r="BES37" s="130"/>
      <c r="BET37" s="130"/>
      <c r="BEU37" s="130"/>
      <c r="BEV37" s="130"/>
      <c r="BEW37" s="130"/>
      <c r="BEX37" s="129"/>
      <c r="BEY37" s="129"/>
      <c r="BEZ37" s="129"/>
      <c r="BFA37" s="129"/>
      <c r="BFB37" s="129"/>
      <c r="BFC37" s="129"/>
      <c r="BFD37" s="129"/>
      <c r="BFE37" s="129"/>
      <c r="BFF37" s="129"/>
      <c r="BFG37" s="129"/>
      <c r="BFH37" s="129"/>
      <c r="BFI37" s="129"/>
      <c r="BFJ37" s="129"/>
      <c r="BFK37" s="129"/>
      <c r="BFL37" s="129"/>
      <c r="BFM37" s="129"/>
      <c r="BFN37" s="129"/>
      <c r="BFO37" s="129"/>
      <c r="BFP37" s="129"/>
      <c r="BFQ37" s="129"/>
      <c r="BFR37" s="129"/>
      <c r="BFS37" s="129"/>
      <c r="BFT37" s="129"/>
      <c r="BFU37" s="129"/>
      <c r="BFV37" s="129"/>
      <c r="BFW37" s="129"/>
      <c r="BFX37" s="129"/>
      <c r="BFY37" s="129"/>
      <c r="BFZ37" s="129"/>
      <c r="BGA37" s="129"/>
      <c r="BGB37" s="129"/>
      <c r="BGC37" s="129"/>
      <c r="BGD37" s="129"/>
      <c r="BGE37" s="129"/>
      <c r="BGF37" s="129"/>
      <c r="BGG37" s="129"/>
      <c r="BGH37" s="129"/>
      <c r="BGI37" s="129"/>
      <c r="BGJ37" s="129"/>
      <c r="BGK37" s="129"/>
      <c r="BGL37" s="129"/>
      <c r="BGM37" s="129"/>
      <c r="BGN37" s="129"/>
      <c r="BGO37" s="129"/>
      <c r="BGP37" s="129"/>
      <c r="BGQ37" s="129"/>
      <c r="BGR37" s="129"/>
      <c r="BGS37" s="129"/>
      <c r="BGT37" s="129"/>
      <c r="BGU37" s="129"/>
      <c r="BGV37" s="129"/>
      <c r="BGW37" s="129"/>
      <c r="BGX37" s="129"/>
      <c r="BGY37" s="129"/>
      <c r="BGZ37" s="129"/>
      <c r="BHA37" s="129"/>
      <c r="BHB37" s="129"/>
      <c r="BHC37" s="129"/>
      <c r="BHD37" s="129"/>
      <c r="BHE37" s="129"/>
      <c r="BHF37" s="129"/>
      <c r="BHG37" s="129"/>
      <c r="BHH37" s="129"/>
      <c r="BHI37" s="129"/>
      <c r="BHJ37" s="129"/>
      <c r="BHK37" s="129"/>
      <c r="BHL37" s="129"/>
      <c r="BHM37" s="129"/>
      <c r="BHN37" s="106"/>
      <c r="BHO37" s="106"/>
      <c r="BHP37" s="106"/>
      <c r="BHQ37" s="106"/>
      <c r="BHR37" s="106"/>
      <c r="BHS37" s="106"/>
      <c r="BHT37" s="106"/>
      <c r="BHU37" s="106"/>
      <c r="BHV37" s="106"/>
      <c r="BHW37" s="106"/>
      <c r="BHX37" s="106"/>
      <c r="BHY37" s="106"/>
      <c r="BHZ37" s="106"/>
      <c r="BIA37" s="106"/>
      <c r="BIB37" s="106"/>
      <c r="BIC37" s="106"/>
      <c r="BID37" s="106"/>
      <c r="BIE37" s="106"/>
      <c r="BIF37" s="106"/>
      <c r="BIG37" s="106"/>
      <c r="BIH37" s="106"/>
      <c r="BII37" s="106"/>
      <c r="BIJ37" s="106"/>
      <c r="BIK37" s="106"/>
      <c r="BIL37" s="106"/>
      <c r="BIM37" s="106"/>
      <c r="BIN37" s="106"/>
      <c r="BIO37" s="106"/>
      <c r="BIP37" s="106"/>
      <c r="BIQ37" s="106"/>
      <c r="BIR37" s="106"/>
      <c r="BIS37" s="106"/>
      <c r="BIT37" s="106"/>
      <c r="BIU37" s="106"/>
      <c r="BIV37" s="106"/>
      <c r="BIW37" s="106"/>
      <c r="BIX37" s="106"/>
      <c r="BIY37" s="106"/>
      <c r="BIZ37" s="106"/>
      <c r="BJA37" s="106"/>
      <c r="BJB37" s="106"/>
      <c r="BJC37" s="106"/>
      <c r="BJD37" s="106"/>
      <c r="BJE37" s="106"/>
      <c r="BJF37" s="106"/>
      <c r="BJG37" s="106"/>
      <c r="BJH37" s="106"/>
      <c r="BJI37" s="106"/>
      <c r="BJJ37" s="106"/>
      <c r="BJK37" s="106"/>
      <c r="BJL37" s="106"/>
      <c r="BJM37" s="106"/>
      <c r="BJN37" s="106"/>
      <c r="BJO37" s="106"/>
      <c r="BJP37" s="106"/>
      <c r="BJQ37" s="106"/>
      <c r="BJR37" s="106"/>
      <c r="BJS37" s="106"/>
      <c r="BJT37" s="106"/>
      <c r="BJU37" s="106"/>
      <c r="BJV37" s="106"/>
      <c r="BJW37" s="106"/>
      <c r="BJX37" s="106"/>
      <c r="BJY37" s="106"/>
      <c r="BJZ37" s="106"/>
      <c r="BKA37" s="106"/>
      <c r="BKB37" s="106"/>
      <c r="BKC37" s="106"/>
      <c r="BKD37" s="106"/>
      <c r="BKE37" s="106"/>
      <c r="BKF37" s="106"/>
      <c r="BKG37" s="106"/>
      <c r="BKH37" s="106"/>
      <c r="BKI37" s="106"/>
      <c r="BKJ37" s="106"/>
      <c r="BKK37" s="106"/>
      <c r="BKL37" s="106"/>
      <c r="BKM37" s="106"/>
      <c r="BKN37" s="106"/>
      <c r="BKO37" s="106"/>
      <c r="BKP37" s="106"/>
      <c r="BKQ37" s="106"/>
      <c r="BKR37" s="106"/>
      <c r="BKS37" s="106"/>
      <c r="BKT37" s="106"/>
      <c r="BKU37" s="106"/>
      <c r="BKV37" s="106"/>
      <c r="BKW37" s="106"/>
      <c r="BKX37" s="106"/>
      <c r="BKY37" s="106"/>
      <c r="BKZ37" s="106"/>
      <c r="BLA37" s="106"/>
      <c r="BLB37" s="106"/>
      <c r="BLC37" s="106"/>
      <c r="BLD37" s="106"/>
      <c r="BLE37" s="106"/>
      <c r="BLF37" s="106"/>
      <c r="BLG37" s="106"/>
      <c r="BLH37" s="106"/>
      <c r="BLI37" s="106"/>
      <c r="BLJ37" s="106"/>
      <c r="BLK37" s="106"/>
      <c r="BLL37" s="106"/>
      <c r="BLM37" s="106"/>
      <c r="BLN37" s="106"/>
      <c r="BLO37" s="106"/>
      <c r="BLP37" s="106"/>
      <c r="BLQ37" s="106"/>
      <c r="BLR37" s="106"/>
      <c r="BLS37" s="106"/>
      <c r="BLT37" s="106"/>
      <c r="BLU37" s="106"/>
      <c r="BLV37" s="106"/>
      <c r="BLW37" s="106"/>
      <c r="BLX37" s="106"/>
      <c r="BLY37" s="106"/>
      <c r="BLZ37" s="106"/>
      <c r="BMA37" s="106"/>
      <c r="BMB37" s="106"/>
      <c r="BMC37" s="106"/>
      <c r="BMD37" s="106"/>
      <c r="BME37" s="106"/>
      <c r="BMF37" s="106"/>
      <c r="BMG37" s="106"/>
      <c r="BMH37" s="106"/>
      <c r="BMI37" s="106"/>
      <c r="BMJ37" s="106"/>
      <c r="BMK37" s="106"/>
      <c r="BML37" s="106"/>
      <c r="BMM37" s="106"/>
      <c r="BMN37" s="106"/>
      <c r="BMO37" s="106"/>
      <c r="BMP37" s="106"/>
      <c r="BMQ37" s="106"/>
      <c r="BMR37" s="106"/>
      <c r="BMS37" s="106"/>
      <c r="BMT37" s="259"/>
      <c r="BMU37" s="259"/>
      <c r="BMV37" s="259"/>
      <c r="BMW37" s="259"/>
      <c r="BMX37" s="259"/>
      <c r="BMY37" s="259"/>
      <c r="BMZ37" s="259"/>
      <c r="BNA37" s="259"/>
      <c r="BNB37" s="259"/>
      <c r="BNC37" s="259"/>
      <c r="BND37" s="259"/>
      <c r="BNE37" s="259"/>
      <c r="BNF37" s="259"/>
      <c r="BNG37" s="259"/>
      <c r="BNH37" s="259"/>
      <c r="BNI37" s="259"/>
      <c r="BNJ37" s="259"/>
      <c r="BNK37" s="259"/>
      <c r="BNL37" s="259"/>
      <c r="BNM37" s="259"/>
      <c r="BNN37" s="259"/>
      <c r="BNO37" s="259"/>
      <c r="BNP37" s="259"/>
      <c r="BNQ37" s="259"/>
      <c r="BNR37" s="259"/>
      <c r="BNS37" s="259"/>
      <c r="BNT37" s="259"/>
      <c r="BNU37" s="259"/>
      <c r="BNV37" s="259"/>
      <c r="BNW37" s="259"/>
      <c r="BNX37" s="259"/>
      <c r="BNY37" s="259"/>
      <c r="BNZ37" s="259"/>
      <c r="BOA37" s="259"/>
      <c r="BOB37" s="259"/>
      <c r="BOC37" s="259"/>
      <c r="BOD37" s="259"/>
      <c r="BOE37" s="259"/>
      <c r="BOF37" s="259"/>
      <c r="BOG37" s="259"/>
      <c r="BOH37" s="259"/>
      <c r="BOI37" s="259"/>
      <c r="BOJ37" s="259"/>
      <c r="BOK37" s="259"/>
      <c r="BOL37" s="259"/>
      <c r="BOM37" s="259"/>
      <c r="BON37" s="259"/>
      <c r="BOO37" s="259"/>
      <c r="BOP37" s="259"/>
      <c r="BOQ37" s="259"/>
      <c r="BOR37" s="259"/>
      <c r="BOS37" s="259"/>
      <c r="BOT37" s="259"/>
      <c r="BOU37" s="259"/>
      <c r="BOV37" s="259"/>
      <c r="BOW37" s="259"/>
      <c r="BOX37" s="259"/>
      <c r="BOY37" s="259"/>
      <c r="BOZ37" s="259"/>
      <c r="BPA37" s="259"/>
      <c r="BPB37" s="259"/>
      <c r="BPC37" s="259"/>
      <c r="BPD37" s="259"/>
      <c r="BPE37" s="259"/>
      <c r="BPF37" s="259"/>
      <c r="BPG37" s="259"/>
      <c r="BPH37" s="259"/>
      <c r="BPI37" s="259"/>
      <c r="BPJ37" s="129"/>
      <c r="BPK37" s="129"/>
      <c r="BPL37" s="129"/>
      <c r="BPM37" s="129"/>
      <c r="BPN37" s="129"/>
      <c r="BPO37" s="129"/>
      <c r="BPP37" s="129"/>
      <c r="BPQ37" s="129"/>
      <c r="BPR37" s="129"/>
      <c r="BPS37" s="129"/>
      <c r="BPT37" s="129"/>
      <c r="BPU37" s="129"/>
      <c r="BPV37" s="129"/>
      <c r="BPW37" s="129"/>
      <c r="BPX37" s="129"/>
      <c r="BPY37" s="129"/>
      <c r="BPZ37" s="129"/>
      <c r="BQA37" s="129"/>
      <c r="BQB37" s="129"/>
      <c r="BQC37" s="129"/>
      <c r="BQD37" s="129"/>
      <c r="BQE37" s="129"/>
      <c r="BQF37" s="129"/>
      <c r="BQG37" s="129"/>
      <c r="BQH37" s="129"/>
      <c r="BQI37" s="129"/>
      <c r="BQJ37" s="129"/>
      <c r="BQK37" s="129"/>
      <c r="BQL37" s="129"/>
      <c r="BQM37" s="129"/>
      <c r="BQN37" s="129"/>
      <c r="BQO37" s="129"/>
      <c r="BQP37" s="129"/>
      <c r="BQQ37" s="129"/>
      <c r="BQR37" s="129"/>
      <c r="BQS37" s="129"/>
      <c r="BQT37" s="129"/>
      <c r="BQU37" s="129"/>
      <c r="BQV37" s="129"/>
      <c r="BQW37" s="129"/>
      <c r="BQX37" s="129"/>
      <c r="BQY37" s="129"/>
      <c r="BQZ37" s="129"/>
      <c r="BRA37" s="129"/>
      <c r="BRB37" s="129"/>
      <c r="BRC37" s="129"/>
      <c r="BRD37" s="129"/>
      <c r="BRE37" s="129"/>
      <c r="BRF37" s="129"/>
      <c r="BRG37" s="129"/>
      <c r="BRH37" s="129"/>
      <c r="BRI37" s="129"/>
      <c r="BRJ37" s="129"/>
      <c r="BRK37" s="129"/>
      <c r="BRL37" s="129"/>
      <c r="BRM37" s="129"/>
      <c r="BRN37" s="129"/>
      <c r="BRO37" s="129"/>
      <c r="BRP37" s="129"/>
      <c r="BRQ37" s="129"/>
      <c r="BRR37" s="129"/>
      <c r="BRS37" s="129"/>
      <c r="BRT37" s="129"/>
      <c r="BRU37" s="129"/>
      <c r="BRV37" s="129"/>
      <c r="BRW37" s="129"/>
      <c r="BRX37" s="129"/>
      <c r="BRY37" s="129"/>
      <c r="BRZ37" s="129"/>
      <c r="BSA37" s="129"/>
      <c r="BSB37" s="129"/>
      <c r="BSC37" s="129"/>
      <c r="BSD37" s="129"/>
      <c r="BSE37" s="129"/>
      <c r="BSF37" s="129"/>
      <c r="BSG37" s="129"/>
      <c r="BSH37" s="129"/>
      <c r="BSI37" s="129"/>
      <c r="BSJ37" s="129"/>
      <c r="BSK37" s="129"/>
      <c r="BSL37" s="129"/>
      <c r="BSM37" s="129"/>
      <c r="BSN37" s="129"/>
      <c r="BSO37" s="129"/>
      <c r="BSP37" s="129"/>
      <c r="BSQ37" s="129"/>
      <c r="BSR37" s="129"/>
      <c r="BSS37" s="129"/>
      <c r="BST37" s="129"/>
      <c r="BSU37" s="129"/>
      <c r="BSV37" s="129"/>
      <c r="BSW37" s="129"/>
      <c r="BSX37" s="129"/>
      <c r="BSY37" s="129"/>
      <c r="BSZ37" s="129"/>
      <c r="BTA37" s="129"/>
      <c r="BTB37" s="129"/>
      <c r="BTC37" s="129"/>
      <c r="BTD37" s="129"/>
      <c r="BTE37" s="129"/>
      <c r="BTF37" s="129"/>
      <c r="BTG37" s="129"/>
      <c r="BTH37" s="129"/>
      <c r="BTI37" s="129"/>
      <c r="BTJ37" s="129"/>
      <c r="BTK37" s="129"/>
      <c r="BTL37" s="129"/>
      <c r="BTM37" s="129"/>
      <c r="BTN37" s="129"/>
      <c r="BTO37" s="129"/>
      <c r="BTP37" s="129"/>
      <c r="BTQ37" s="129"/>
      <c r="BTR37" s="129"/>
      <c r="BTS37" s="129"/>
      <c r="BTT37" s="129"/>
      <c r="BTU37" s="129"/>
      <c r="BTV37" s="129"/>
      <c r="BTW37" s="129"/>
      <c r="BTX37" s="129"/>
      <c r="BTY37" s="129"/>
      <c r="BTZ37" s="129"/>
      <c r="BUA37" s="129"/>
      <c r="BUB37" s="129"/>
      <c r="BUC37" s="129"/>
      <c r="BUD37" s="129"/>
      <c r="BUE37" s="129"/>
      <c r="BUF37" s="129"/>
      <c r="BUG37" s="129"/>
      <c r="BUH37" s="129"/>
      <c r="BUI37" s="129"/>
      <c r="BUJ37" s="129"/>
      <c r="BUK37" s="129"/>
      <c r="BUL37" s="129"/>
      <c r="BUM37" s="129"/>
      <c r="BUN37" s="129"/>
      <c r="BUO37" s="129"/>
      <c r="BUP37" s="129"/>
      <c r="BUQ37" s="129"/>
      <c r="BUR37" s="129"/>
      <c r="BUS37" s="129"/>
      <c r="BUT37" s="129"/>
      <c r="BUU37" s="129"/>
      <c r="BUV37" s="129"/>
      <c r="BUW37" s="129"/>
      <c r="BUX37" s="129"/>
      <c r="BUY37" s="129"/>
      <c r="BUZ37" s="129"/>
      <c r="BVA37" s="129"/>
      <c r="BVB37" s="129"/>
      <c r="BVC37" s="129"/>
      <c r="BVD37" s="129"/>
      <c r="BVE37" s="129"/>
      <c r="BVF37" s="129"/>
      <c r="BVG37" s="129"/>
      <c r="BVH37" s="129"/>
      <c r="BVI37" s="129"/>
      <c r="BVJ37" s="129"/>
      <c r="BVK37" s="129"/>
      <c r="BVL37" s="129"/>
      <c r="BVM37" s="129"/>
      <c r="BVN37" s="129"/>
      <c r="BVO37" s="129"/>
      <c r="BVP37" s="129"/>
      <c r="BVQ37" s="129"/>
      <c r="BVR37" s="129"/>
      <c r="BVS37" s="129"/>
      <c r="BVT37" s="129"/>
      <c r="BVU37" s="129"/>
      <c r="BVV37" s="129"/>
      <c r="BVW37" s="129"/>
      <c r="BVX37" s="129"/>
      <c r="BVY37" s="129"/>
      <c r="BVZ37" s="129"/>
      <c r="BWA37" s="129"/>
      <c r="BWB37" s="129"/>
      <c r="BWC37" s="129"/>
      <c r="BWD37" s="129"/>
      <c r="BWE37" s="129"/>
      <c r="BWF37" s="129"/>
      <c r="BWG37" s="129"/>
      <c r="BWH37" s="129"/>
      <c r="BWI37" s="129"/>
      <c r="BWJ37" s="129"/>
      <c r="BWK37" s="129"/>
      <c r="BWL37" s="129"/>
      <c r="BWM37" s="129"/>
      <c r="BWN37" s="129"/>
      <c r="BWO37" s="129"/>
      <c r="BWP37" s="129"/>
      <c r="BWQ37" s="129"/>
      <c r="BWR37" s="129"/>
      <c r="BWS37" s="129"/>
      <c r="BWT37" s="129"/>
      <c r="BWU37" s="129"/>
      <c r="BWV37" s="129"/>
      <c r="BWW37" s="129"/>
      <c r="BWX37" s="129"/>
      <c r="BWY37" s="129"/>
      <c r="BWZ37" s="129"/>
      <c r="BXA37" s="129"/>
      <c r="BXB37" s="129"/>
      <c r="BXC37" s="256"/>
      <c r="BXD37" s="256"/>
      <c r="BXE37" s="256"/>
      <c r="BXF37" s="256"/>
      <c r="BXG37" s="256"/>
      <c r="BXH37" s="256"/>
      <c r="BXI37" s="256"/>
      <c r="BXJ37" s="256"/>
      <c r="BXK37" s="256"/>
      <c r="BXL37" s="256"/>
      <c r="BXM37" s="256"/>
      <c r="BXN37" s="256"/>
      <c r="BXO37" s="256"/>
      <c r="BXP37" s="256"/>
      <c r="BXQ37" s="256"/>
      <c r="BXR37" s="256"/>
      <c r="BXS37" s="256"/>
      <c r="BXT37" s="256"/>
      <c r="BXU37" s="256"/>
      <c r="BXV37" s="256"/>
      <c r="BXW37" s="256"/>
      <c r="BXX37" s="256"/>
      <c r="BXY37" s="256"/>
      <c r="BXZ37" s="256"/>
      <c r="BYA37" s="256"/>
      <c r="BYB37" s="256"/>
      <c r="BYC37" s="256"/>
      <c r="BYD37" s="256"/>
      <c r="BYE37" s="256"/>
      <c r="BYF37" s="256"/>
      <c r="BYG37" s="256"/>
      <c r="BYH37" s="256"/>
      <c r="BYI37" s="256"/>
      <c r="BYJ37" s="256"/>
      <c r="BYK37" s="256"/>
      <c r="BYL37" s="256"/>
      <c r="BYM37" s="256"/>
      <c r="BYN37" s="256"/>
      <c r="BYO37" s="256"/>
      <c r="BYP37" s="256"/>
      <c r="BYQ37" s="256"/>
      <c r="BYR37" s="256"/>
      <c r="BYS37" s="256"/>
      <c r="BYT37" s="256"/>
      <c r="BYU37" s="256"/>
      <c r="BYV37" s="256"/>
      <c r="BYW37" s="256"/>
      <c r="BYX37" s="256"/>
      <c r="BYY37" s="256"/>
      <c r="BYZ37" s="256"/>
      <c r="BZA37" s="256"/>
      <c r="BZB37" s="256"/>
      <c r="BZC37" s="256"/>
      <c r="BZD37" s="256"/>
      <c r="BZE37" s="256"/>
      <c r="BZF37" s="256"/>
      <c r="BZG37" s="256"/>
      <c r="BZH37" s="256"/>
      <c r="BZI37" s="256"/>
      <c r="BZJ37" s="256"/>
      <c r="BZK37" s="256"/>
      <c r="BZL37" s="256"/>
      <c r="BZM37" s="256"/>
      <c r="BZN37" s="256"/>
      <c r="BZO37" s="256"/>
      <c r="BZP37" s="129"/>
      <c r="BZQ37" s="129"/>
      <c r="BZR37" s="129"/>
      <c r="BZS37" s="129"/>
      <c r="BZT37" s="129"/>
      <c r="BZU37" s="129"/>
      <c r="BZV37" s="129"/>
      <c r="BZW37" s="129"/>
      <c r="BZX37" s="129"/>
      <c r="BZY37" s="129"/>
      <c r="BZZ37" s="129"/>
      <c r="CAA37" s="129"/>
      <c r="CAB37" s="129"/>
      <c r="CAC37" s="129"/>
      <c r="CAD37" s="129"/>
      <c r="CAE37" s="129"/>
      <c r="CAF37" s="129"/>
      <c r="CAG37" s="129"/>
      <c r="CAH37" s="129"/>
      <c r="CAI37" s="129"/>
      <c r="CAJ37" s="129"/>
      <c r="CAK37" s="129"/>
      <c r="CAL37" s="129"/>
      <c r="CAM37" s="129"/>
      <c r="CAN37" s="129"/>
      <c r="CAO37" s="129"/>
      <c r="CAP37" s="129"/>
      <c r="CAQ37" s="129"/>
      <c r="CAR37" s="129"/>
      <c r="CAS37" s="129"/>
      <c r="CAT37" s="129"/>
      <c r="CAU37" s="129"/>
      <c r="CAV37" s="129"/>
      <c r="CAW37" s="129"/>
      <c r="CAX37" s="129"/>
      <c r="CAY37" s="129"/>
      <c r="CAZ37" s="129"/>
      <c r="CBA37" s="129"/>
      <c r="CBB37" s="129"/>
      <c r="CBC37" s="129"/>
      <c r="CBD37" s="129"/>
      <c r="CBE37" s="129"/>
      <c r="CBF37" s="129"/>
      <c r="CBG37" s="129"/>
      <c r="CBH37" s="129"/>
      <c r="CBI37" s="129"/>
      <c r="CBJ37" s="129"/>
      <c r="CBK37" s="129"/>
      <c r="CBL37" s="129"/>
      <c r="CBM37" s="129"/>
      <c r="CBN37" s="129"/>
      <c r="CBO37" s="129"/>
      <c r="CBP37" s="129"/>
      <c r="CBQ37" s="129"/>
      <c r="CBR37" s="129"/>
      <c r="CBS37" s="129"/>
      <c r="CBT37" s="129"/>
      <c r="CBU37" s="129"/>
      <c r="CBV37" s="129"/>
      <c r="CBW37" s="129"/>
      <c r="CBX37" s="129"/>
      <c r="CBY37" s="129"/>
      <c r="CBZ37" s="129"/>
      <c r="CCA37" s="129"/>
      <c r="CCB37" s="129"/>
      <c r="CCC37" s="129"/>
      <c r="CCD37" s="129"/>
      <c r="CCE37" s="129"/>
      <c r="CCF37" s="129"/>
      <c r="CCG37" s="129"/>
      <c r="CCH37" s="129"/>
      <c r="CCI37" s="129"/>
      <c r="CCJ37" s="129"/>
      <c r="CCK37" s="129"/>
      <c r="CCL37" s="129"/>
      <c r="CCM37" s="129"/>
      <c r="CCN37" s="129"/>
      <c r="CCO37" s="129"/>
      <c r="CCP37" s="129"/>
      <c r="CCQ37" s="129"/>
      <c r="CCR37" s="129"/>
      <c r="CCS37" s="129"/>
      <c r="CCT37" s="129"/>
      <c r="CCU37" s="129"/>
      <c r="CCV37" s="129"/>
      <c r="CCW37" s="129"/>
      <c r="CCX37" s="129"/>
      <c r="CCY37" s="129"/>
      <c r="CCZ37" s="129"/>
      <c r="CDA37" s="129"/>
      <c r="CDB37" s="129"/>
      <c r="CDC37" s="129"/>
      <c r="CDD37" s="129"/>
      <c r="CDE37" s="129"/>
      <c r="CDF37" s="129"/>
      <c r="CDG37" s="129"/>
      <c r="CDH37" s="129"/>
      <c r="CDI37" s="129"/>
      <c r="CDJ37" s="129"/>
      <c r="CDK37" s="129"/>
      <c r="CDL37" s="129"/>
      <c r="CDM37" s="129"/>
      <c r="CDN37" s="129"/>
      <c r="CDO37" s="129"/>
      <c r="CDP37" s="129"/>
      <c r="CDQ37" s="129"/>
      <c r="CDR37" s="129"/>
      <c r="CDS37" s="129"/>
      <c r="CDT37" s="129"/>
      <c r="CDU37" s="129"/>
      <c r="CDV37" s="129"/>
      <c r="CDW37" s="129"/>
      <c r="CDX37" s="129"/>
      <c r="CDY37" s="129"/>
      <c r="CDZ37" s="129"/>
      <c r="CEA37" s="129"/>
      <c r="CEB37" s="129"/>
      <c r="CEC37" s="129"/>
      <c r="CED37" s="129"/>
      <c r="CEE37" s="129"/>
      <c r="CEF37" s="129"/>
      <c r="CEG37" s="129"/>
      <c r="CEH37" s="129"/>
      <c r="CEI37" s="129"/>
      <c r="CEJ37" s="129"/>
      <c r="CEK37" s="129"/>
      <c r="CEL37" s="129"/>
      <c r="CEM37" s="129"/>
      <c r="CEN37" s="129"/>
      <c r="CEO37" s="129"/>
      <c r="CEP37" s="130"/>
      <c r="CEQ37" s="130"/>
      <c r="CER37" s="130"/>
      <c r="CES37" s="130"/>
      <c r="CET37" s="130"/>
      <c r="CEU37" s="130"/>
      <c r="CEV37" s="130"/>
      <c r="CEW37" s="130"/>
      <c r="CEX37" s="130"/>
      <c r="CEY37" s="130"/>
      <c r="CEZ37" s="130"/>
      <c r="CFA37" s="130"/>
      <c r="CFB37" s="130"/>
      <c r="CFC37" s="130"/>
      <c r="CFD37" s="130"/>
      <c r="CFE37" s="130"/>
      <c r="CFF37" s="130"/>
      <c r="CFG37" s="130"/>
      <c r="CFH37" s="130"/>
      <c r="CFI37" s="130"/>
      <c r="CFJ37" s="130"/>
      <c r="CFK37" s="130"/>
      <c r="CFL37" s="130"/>
      <c r="CFM37" s="130"/>
      <c r="CFN37" s="130"/>
      <c r="CFO37" s="130"/>
      <c r="CFP37" s="130"/>
      <c r="CFQ37" s="130"/>
      <c r="CFR37" s="130"/>
      <c r="CFS37" s="130"/>
      <c r="CFT37" s="130"/>
      <c r="CFU37" s="130"/>
      <c r="CFV37" s="130"/>
      <c r="CFW37" s="130"/>
      <c r="CFX37" s="130"/>
      <c r="CFY37" s="130"/>
      <c r="CFZ37" s="130"/>
      <c r="CGA37" s="130"/>
      <c r="CGB37" s="130"/>
      <c r="CGC37" s="130"/>
      <c r="CGD37" s="130"/>
    </row>
    <row r="38" spans="1:2214" x14ac:dyDescent="0.25">
      <c r="A38" s="279"/>
      <c r="B38" s="255"/>
      <c r="C38" s="267"/>
      <c r="D38" s="267"/>
      <c r="E38" s="260"/>
      <c r="F38" s="260"/>
      <c r="G38" s="260"/>
      <c r="H38" s="261"/>
      <c r="I38" s="261"/>
      <c r="J38" s="261"/>
      <c r="K38" s="261"/>
      <c r="L38" s="261"/>
      <c r="M38" s="261"/>
      <c r="N38" s="262"/>
      <c r="O38" s="262"/>
      <c r="P38" s="262"/>
      <c r="Q38" s="261"/>
      <c r="R38" s="261"/>
      <c r="S38" s="261"/>
      <c r="T38" s="260"/>
      <c r="U38" s="260"/>
      <c r="V38" s="260"/>
      <c r="W38" s="260"/>
      <c r="X38" s="263"/>
      <c r="Y38" s="262"/>
      <c r="Z38" s="262"/>
      <c r="AA38" s="262"/>
      <c r="AB38" s="262"/>
      <c r="AC38" s="262"/>
      <c r="AD38" s="262"/>
      <c r="AE38" s="262"/>
      <c r="AF38" s="262"/>
      <c r="AG38" s="262"/>
      <c r="AH38" s="264"/>
      <c r="AI38" s="264"/>
      <c r="AJ38" s="129"/>
      <c r="AK38" s="129"/>
      <c r="AL38" s="129"/>
      <c r="AM38" s="129"/>
      <c r="AN38" s="264"/>
      <c r="AO38" s="264"/>
      <c r="AP38" s="264"/>
      <c r="AQ38" s="129"/>
      <c r="AR38" s="264"/>
      <c r="AS38" s="264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350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130"/>
      <c r="IQ38" s="130"/>
      <c r="IR38" s="130"/>
      <c r="IS38" s="130"/>
      <c r="IT38" s="130"/>
      <c r="IU38" s="130"/>
      <c r="IV38" s="130"/>
      <c r="IW38" s="130"/>
      <c r="IX38" s="130"/>
      <c r="IY38" s="130"/>
      <c r="IZ38" s="130"/>
      <c r="JA38" s="130"/>
      <c r="JB38" s="130"/>
      <c r="JC38" s="130"/>
      <c r="JD38" s="130"/>
      <c r="JE38" s="130"/>
      <c r="JF38" s="130"/>
      <c r="JG38" s="130"/>
      <c r="JH38" s="130"/>
      <c r="JI38" s="130"/>
      <c r="JJ38" s="130"/>
      <c r="JK38" s="130"/>
      <c r="JL38" s="130"/>
      <c r="JM38" s="130"/>
      <c r="JN38" s="130"/>
      <c r="JO38" s="130"/>
      <c r="JP38" s="130"/>
      <c r="JQ38" s="130"/>
      <c r="JR38" s="130"/>
      <c r="JS38" s="130"/>
      <c r="JT38" s="130"/>
      <c r="JU38" s="130"/>
      <c r="JV38" s="130"/>
      <c r="JW38" s="130"/>
      <c r="JX38" s="130"/>
      <c r="JY38" s="130"/>
      <c r="JZ38" s="130"/>
      <c r="KA38" s="130"/>
      <c r="KB38" s="130"/>
      <c r="KC38" s="130"/>
      <c r="KD38" s="130"/>
      <c r="KE38" s="130"/>
      <c r="KF38" s="130"/>
      <c r="KG38" s="130"/>
      <c r="KH38" s="130"/>
      <c r="KI38" s="130"/>
      <c r="KJ38" s="130"/>
      <c r="KK38" s="130"/>
      <c r="KL38" s="130"/>
      <c r="KM38" s="130"/>
      <c r="KN38" s="130"/>
      <c r="KO38" s="130"/>
      <c r="KP38" s="130"/>
      <c r="KQ38" s="130"/>
      <c r="KR38" s="130"/>
      <c r="KS38" s="130"/>
      <c r="KT38" s="130"/>
      <c r="KU38" s="130"/>
      <c r="KV38" s="130"/>
      <c r="KW38" s="130"/>
      <c r="KX38" s="130"/>
      <c r="KY38" s="130"/>
      <c r="KZ38" s="130"/>
      <c r="LA38" s="130"/>
      <c r="LB38" s="130"/>
      <c r="LC38" s="130"/>
      <c r="LD38" s="130"/>
      <c r="LE38" s="130"/>
      <c r="LF38" s="130"/>
      <c r="LG38" s="130"/>
      <c r="LH38" s="130"/>
      <c r="LI38" s="130"/>
      <c r="LJ38" s="130"/>
      <c r="LK38" s="130"/>
      <c r="LL38" s="130"/>
      <c r="LM38" s="130"/>
      <c r="LN38" s="130"/>
      <c r="LO38" s="130"/>
      <c r="LP38" s="130"/>
      <c r="LQ38" s="130"/>
      <c r="LR38" s="130"/>
      <c r="LS38" s="130"/>
      <c r="LT38" s="130"/>
      <c r="LU38" s="130"/>
      <c r="LV38" s="130"/>
      <c r="LW38" s="130"/>
      <c r="LX38" s="130"/>
      <c r="LY38" s="130"/>
      <c r="LZ38" s="130"/>
      <c r="MA38" s="130"/>
      <c r="MB38" s="130"/>
      <c r="MC38" s="130"/>
      <c r="MD38" s="130"/>
      <c r="ME38" s="130"/>
      <c r="MF38" s="130"/>
      <c r="MG38" s="130"/>
      <c r="MH38" s="130"/>
      <c r="MI38" s="130"/>
      <c r="MJ38" s="130"/>
      <c r="MK38" s="130"/>
      <c r="ML38" s="130"/>
      <c r="MM38" s="130"/>
      <c r="MN38" s="130"/>
      <c r="MO38" s="130"/>
      <c r="MP38" s="130"/>
      <c r="MQ38" s="130"/>
      <c r="MR38" s="130"/>
      <c r="MS38" s="130"/>
      <c r="MT38" s="130"/>
      <c r="MU38" s="130"/>
      <c r="MV38" s="130"/>
      <c r="MW38" s="130"/>
      <c r="MX38" s="130"/>
      <c r="MY38" s="130"/>
      <c r="MZ38" s="130"/>
      <c r="NA38" s="130"/>
      <c r="NB38" s="130"/>
      <c r="NC38" s="130"/>
      <c r="ND38" s="130"/>
      <c r="NE38" s="130"/>
      <c r="NF38" s="130"/>
      <c r="NG38" s="130"/>
      <c r="NH38" s="130"/>
      <c r="NI38" s="130"/>
      <c r="NJ38" s="130"/>
      <c r="NK38" s="130"/>
      <c r="NL38" s="130"/>
      <c r="NM38" s="130"/>
      <c r="NN38" s="130"/>
      <c r="NO38" s="130"/>
      <c r="NP38" s="256"/>
      <c r="NQ38" s="256"/>
      <c r="NR38" s="256"/>
      <c r="NS38" s="256"/>
      <c r="NT38" s="256"/>
      <c r="NU38" s="256"/>
      <c r="NV38" s="256"/>
      <c r="NW38" s="256"/>
      <c r="NX38" s="256"/>
      <c r="NY38" s="256"/>
      <c r="NZ38" s="256"/>
      <c r="OA38" s="256"/>
      <c r="OB38" s="256"/>
      <c r="OC38" s="256"/>
      <c r="OD38" s="256"/>
      <c r="OE38" s="256"/>
      <c r="OF38" s="256"/>
      <c r="OG38" s="256"/>
      <c r="OH38" s="256"/>
      <c r="OI38" s="256"/>
      <c r="OJ38" s="256"/>
      <c r="OK38" s="256"/>
      <c r="OL38" s="256"/>
      <c r="OM38" s="256"/>
      <c r="ON38" s="256"/>
      <c r="OO38" s="256"/>
      <c r="OP38" s="256"/>
      <c r="OQ38" s="256"/>
      <c r="OR38" s="256"/>
      <c r="OS38" s="256"/>
      <c r="OT38" s="256"/>
      <c r="OU38" s="256"/>
      <c r="OV38" s="256"/>
      <c r="OW38" s="256"/>
      <c r="OX38" s="256"/>
      <c r="OY38" s="256"/>
      <c r="OZ38" s="256"/>
      <c r="PA38" s="256"/>
      <c r="PB38" s="256"/>
      <c r="PC38" s="256"/>
      <c r="PD38" s="256"/>
      <c r="PE38" s="256"/>
      <c r="PF38" s="256"/>
      <c r="PG38" s="256"/>
      <c r="PH38" s="256"/>
      <c r="PI38" s="256"/>
      <c r="PJ38" s="256"/>
      <c r="PK38" s="256"/>
      <c r="PL38" s="256"/>
      <c r="PM38" s="256"/>
      <c r="PN38" s="256"/>
      <c r="PO38" s="256"/>
      <c r="PP38" s="256"/>
      <c r="PQ38" s="256"/>
      <c r="PR38" s="256"/>
      <c r="PS38" s="256"/>
      <c r="PT38" s="256"/>
      <c r="PU38" s="256"/>
      <c r="PV38" s="256"/>
      <c r="PW38" s="256"/>
      <c r="PX38" s="256"/>
      <c r="PY38" s="256"/>
      <c r="PZ38" s="256"/>
      <c r="QA38" s="256"/>
      <c r="QB38" s="256"/>
      <c r="QC38" s="64"/>
      <c r="QD38" s="64"/>
      <c r="QE38" s="64"/>
      <c r="QF38" s="64"/>
      <c r="QG38" s="64"/>
      <c r="QH38" s="64"/>
      <c r="QI38" s="64"/>
      <c r="QJ38" s="64"/>
      <c r="QK38" s="64"/>
      <c r="QL38" s="64"/>
      <c r="QM38" s="64"/>
      <c r="QN38" s="64"/>
      <c r="QO38" s="64"/>
      <c r="QP38" s="64"/>
      <c r="QQ38" s="64"/>
      <c r="QR38" s="64"/>
      <c r="QS38" s="64"/>
      <c r="QT38" s="64"/>
      <c r="QU38" s="64"/>
      <c r="QV38" s="64"/>
      <c r="QW38" s="64"/>
      <c r="QX38" s="64"/>
      <c r="QY38" s="64"/>
      <c r="QZ38" s="64"/>
      <c r="RA38" s="64"/>
      <c r="RB38" s="64"/>
      <c r="RC38" s="64"/>
      <c r="RD38" s="64"/>
      <c r="RE38" s="64"/>
      <c r="RF38" s="64"/>
      <c r="RG38" s="64"/>
      <c r="RH38" s="64"/>
      <c r="RI38" s="64"/>
      <c r="RJ38" s="64"/>
      <c r="RK38" s="64"/>
      <c r="RL38" s="64"/>
      <c r="RM38" s="64"/>
      <c r="RN38" s="64"/>
      <c r="RO38" s="64"/>
      <c r="RP38" s="64"/>
      <c r="RQ38" s="64"/>
      <c r="RR38" s="64"/>
      <c r="RS38" s="64"/>
      <c r="RT38" s="64"/>
      <c r="RU38" s="64"/>
      <c r="RV38" s="64"/>
      <c r="RW38" s="64"/>
      <c r="RX38" s="64"/>
      <c r="RY38" s="64"/>
      <c r="RZ38" s="64"/>
      <c r="SA38" s="64"/>
      <c r="SB38" s="64"/>
      <c r="SC38" s="64"/>
      <c r="SD38" s="64"/>
      <c r="SE38" s="64"/>
      <c r="SF38" s="64"/>
      <c r="SG38" s="64"/>
      <c r="SH38" s="64"/>
      <c r="SI38" s="64"/>
      <c r="SJ38" s="64"/>
      <c r="SK38" s="64"/>
      <c r="SL38" s="64"/>
      <c r="SM38" s="64"/>
      <c r="SN38" s="64"/>
      <c r="SO38" s="64"/>
      <c r="SP38" s="64"/>
      <c r="SQ38" s="64"/>
      <c r="SR38" s="64"/>
      <c r="SS38" s="64"/>
      <c r="ST38" s="64"/>
      <c r="SU38" s="64"/>
      <c r="SV38" s="64"/>
      <c r="SW38" s="64"/>
      <c r="SX38" s="64"/>
      <c r="SY38" s="64"/>
      <c r="SZ38" s="64"/>
      <c r="TA38" s="64"/>
      <c r="TB38" s="64"/>
      <c r="TC38" s="64"/>
      <c r="TD38" s="64"/>
      <c r="TE38" s="64"/>
      <c r="TF38" s="64"/>
      <c r="TG38" s="64"/>
      <c r="TH38" s="64"/>
      <c r="TI38" s="64"/>
      <c r="TJ38" s="64"/>
      <c r="TK38" s="64"/>
      <c r="TL38" s="64"/>
      <c r="TM38" s="64"/>
      <c r="TN38" s="64"/>
      <c r="TO38" s="64"/>
      <c r="TP38" s="64"/>
      <c r="TQ38" s="64"/>
      <c r="TR38" s="64"/>
      <c r="TS38" s="64"/>
      <c r="TT38" s="64"/>
      <c r="TU38" s="64"/>
      <c r="TV38" s="64"/>
      <c r="TW38" s="64"/>
      <c r="TX38" s="64"/>
      <c r="TY38" s="64"/>
      <c r="TZ38" s="64"/>
      <c r="UA38" s="64"/>
      <c r="UB38" s="64"/>
      <c r="UC38" s="64"/>
      <c r="UD38" s="64"/>
      <c r="UE38" s="64"/>
      <c r="UF38" s="64"/>
      <c r="UG38" s="64"/>
      <c r="UH38" s="64"/>
      <c r="UI38" s="64"/>
      <c r="UJ38" s="64"/>
      <c r="UK38" s="64"/>
      <c r="UL38" s="64"/>
      <c r="UM38" s="64"/>
      <c r="UN38" s="64"/>
      <c r="UO38" s="64"/>
      <c r="UP38" s="64"/>
      <c r="UQ38" s="64"/>
      <c r="UR38" s="64"/>
      <c r="US38" s="64"/>
      <c r="UT38" s="64"/>
      <c r="UU38" s="64"/>
      <c r="UV38" s="64"/>
      <c r="UW38" s="64"/>
      <c r="UX38" s="64"/>
      <c r="UY38" s="64"/>
      <c r="UZ38" s="64"/>
      <c r="VA38" s="64"/>
      <c r="VB38" s="64"/>
      <c r="VC38" s="64"/>
      <c r="VD38" s="64"/>
      <c r="VE38" s="64"/>
      <c r="VF38" s="129"/>
      <c r="VG38" s="129"/>
      <c r="VH38" s="129"/>
      <c r="VI38" s="129"/>
      <c r="VJ38" s="129"/>
      <c r="VK38" s="129"/>
      <c r="VL38" s="129"/>
      <c r="VM38" s="129"/>
      <c r="VN38" s="129"/>
      <c r="VO38" s="129"/>
      <c r="VP38" s="129"/>
      <c r="VQ38" s="129"/>
      <c r="VR38" s="129"/>
      <c r="VS38" s="129"/>
      <c r="VT38" s="129"/>
      <c r="VU38" s="129"/>
      <c r="VV38" s="129"/>
      <c r="VW38" s="129"/>
      <c r="VX38" s="129"/>
      <c r="VY38" s="129"/>
      <c r="VZ38" s="129"/>
      <c r="WA38" s="129"/>
      <c r="WB38" s="129"/>
      <c r="WC38" s="129"/>
      <c r="WD38" s="129"/>
      <c r="WE38" s="129"/>
      <c r="WF38" s="129"/>
      <c r="WG38" s="129"/>
      <c r="WH38" s="129"/>
      <c r="WI38" s="129"/>
      <c r="WJ38" s="129"/>
      <c r="WK38" s="129"/>
      <c r="WL38" s="129"/>
      <c r="WM38" s="129"/>
      <c r="WN38" s="129"/>
      <c r="WO38" s="129"/>
      <c r="WP38" s="129"/>
      <c r="WQ38" s="129"/>
      <c r="WR38" s="129"/>
      <c r="WS38" s="129"/>
      <c r="WT38" s="129"/>
      <c r="WU38" s="129"/>
      <c r="WV38" s="129"/>
      <c r="WW38" s="129"/>
      <c r="WX38" s="129"/>
      <c r="WY38" s="129"/>
      <c r="WZ38" s="129"/>
      <c r="XA38" s="129"/>
      <c r="XB38" s="129"/>
      <c r="XC38" s="129"/>
      <c r="XD38" s="129"/>
      <c r="XE38" s="129"/>
      <c r="XF38" s="129"/>
      <c r="XG38" s="129"/>
      <c r="XH38" s="129"/>
      <c r="XI38" s="129"/>
      <c r="XJ38" s="129"/>
      <c r="XK38" s="129"/>
      <c r="XL38" s="129"/>
      <c r="XM38" s="129"/>
      <c r="XN38" s="129"/>
      <c r="XO38" s="129"/>
      <c r="XP38" s="129"/>
      <c r="XQ38" s="129"/>
      <c r="XR38" s="129"/>
      <c r="XS38" s="129"/>
      <c r="XT38" s="129"/>
      <c r="XU38" s="129"/>
      <c r="XV38" s="129"/>
      <c r="XW38" s="129"/>
      <c r="XX38" s="129"/>
      <c r="XY38" s="129"/>
      <c r="XZ38" s="129"/>
      <c r="YA38" s="129"/>
      <c r="YB38" s="129"/>
      <c r="YC38" s="129"/>
      <c r="YD38" s="129"/>
      <c r="YE38" s="129"/>
      <c r="YF38" s="129"/>
      <c r="YG38" s="129"/>
      <c r="YH38" s="129"/>
      <c r="YI38" s="129"/>
      <c r="YJ38" s="129"/>
      <c r="YK38" s="129"/>
      <c r="YL38" s="129"/>
      <c r="YM38" s="129"/>
      <c r="YN38" s="129"/>
      <c r="YO38" s="129"/>
      <c r="YP38" s="129"/>
      <c r="YQ38" s="129"/>
      <c r="YR38" s="129"/>
      <c r="YS38" s="129"/>
      <c r="YT38" s="129"/>
      <c r="YU38" s="129"/>
      <c r="YV38" s="129"/>
      <c r="YW38" s="129"/>
      <c r="YX38" s="129"/>
      <c r="YY38" s="129"/>
      <c r="YZ38" s="129"/>
      <c r="ZA38" s="129"/>
      <c r="ZB38" s="129"/>
      <c r="ZC38" s="129"/>
      <c r="ZD38" s="129"/>
      <c r="ZE38" s="129"/>
      <c r="ZF38" s="129"/>
      <c r="ZG38" s="129"/>
      <c r="ZH38" s="129"/>
      <c r="ZI38" s="129"/>
      <c r="ZJ38" s="129"/>
      <c r="ZK38" s="129"/>
      <c r="ZL38" s="129"/>
      <c r="ZM38" s="129"/>
      <c r="ZN38" s="129"/>
      <c r="ZO38" s="129"/>
      <c r="ZP38" s="129"/>
      <c r="ZQ38" s="129"/>
      <c r="ZR38" s="129"/>
      <c r="ZS38" s="129"/>
      <c r="ZT38" s="129"/>
      <c r="ZU38" s="129"/>
      <c r="ZV38" s="129"/>
      <c r="ZW38" s="129"/>
      <c r="ZX38" s="129"/>
      <c r="ZY38" s="129"/>
      <c r="ZZ38" s="129"/>
      <c r="AAA38" s="129"/>
      <c r="AAB38" s="129"/>
      <c r="AAC38" s="129"/>
      <c r="AAD38" s="129"/>
      <c r="AAE38" s="129"/>
      <c r="AAF38" s="129"/>
      <c r="AAG38" s="129"/>
      <c r="AAH38" s="129"/>
      <c r="AAI38" s="129"/>
      <c r="AAJ38" s="129"/>
      <c r="AAK38" s="129"/>
      <c r="AAL38" s="129"/>
      <c r="AAM38" s="129"/>
      <c r="AAN38" s="129"/>
      <c r="AAO38" s="129"/>
      <c r="AAP38" s="129"/>
      <c r="AAQ38" s="129"/>
      <c r="AAR38" s="129"/>
      <c r="AAS38" s="129"/>
      <c r="AAT38" s="129"/>
      <c r="AAU38" s="129"/>
      <c r="AAV38" s="129"/>
      <c r="AAW38" s="129"/>
      <c r="AAX38" s="129"/>
      <c r="AAY38" s="129"/>
      <c r="AAZ38" s="129"/>
      <c r="ABA38" s="129"/>
      <c r="ABB38" s="129"/>
      <c r="ABC38" s="129"/>
      <c r="ABD38" s="129"/>
      <c r="ABE38" s="129"/>
      <c r="ABF38" s="129"/>
      <c r="ABG38" s="129"/>
      <c r="ABH38" s="129"/>
      <c r="ABI38" s="129"/>
      <c r="ABJ38" s="129"/>
      <c r="ABK38" s="129"/>
      <c r="ABL38" s="129"/>
      <c r="ABM38" s="129"/>
      <c r="ABN38" s="129"/>
      <c r="ABO38" s="129"/>
      <c r="ABP38" s="129"/>
      <c r="ABQ38" s="129"/>
      <c r="ABR38" s="129"/>
      <c r="ABS38" s="129"/>
      <c r="ABT38" s="129"/>
      <c r="ABU38" s="129"/>
      <c r="ABV38" s="129"/>
      <c r="ABW38" s="129"/>
      <c r="ABX38" s="129"/>
      <c r="ABY38" s="129"/>
      <c r="ABZ38" s="129"/>
      <c r="ACA38" s="129"/>
      <c r="ACB38" s="129"/>
      <c r="ACC38" s="129"/>
      <c r="ACD38" s="129"/>
      <c r="ACE38" s="129"/>
      <c r="ACF38" s="129"/>
      <c r="ACG38" s="129"/>
      <c r="ACH38" s="129"/>
      <c r="ACI38" s="129"/>
      <c r="ACJ38" s="129"/>
      <c r="ACK38" s="129"/>
      <c r="ACL38" s="129"/>
      <c r="ACM38" s="129"/>
      <c r="ACN38" s="129"/>
      <c r="ACO38" s="129"/>
      <c r="ACP38" s="129"/>
      <c r="ACQ38" s="129"/>
      <c r="ACR38" s="129"/>
      <c r="ACS38" s="129"/>
      <c r="ACT38" s="129"/>
      <c r="ACU38" s="129"/>
      <c r="ACV38" s="129"/>
      <c r="ACW38" s="129"/>
      <c r="ACX38" s="129"/>
      <c r="ACY38" s="257"/>
      <c r="ACZ38" s="257"/>
      <c r="ADA38" s="257"/>
      <c r="ADB38" s="257"/>
      <c r="ADC38" s="257"/>
      <c r="ADD38" s="257"/>
      <c r="ADE38" s="257"/>
      <c r="ADF38" s="257"/>
      <c r="ADG38" s="257"/>
      <c r="ADH38" s="257"/>
      <c r="ADI38" s="257"/>
      <c r="ADJ38" s="257"/>
      <c r="ADK38" s="257"/>
      <c r="ADL38" s="257"/>
      <c r="ADM38" s="257"/>
      <c r="ADN38" s="257"/>
      <c r="ADO38" s="257"/>
      <c r="ADP38" s="257"/>
      <c r="ADQ38" s="257"/>
      <c r="ADR38" s="257"/>
      <c r="ADS38" s="257"/>
      <c r="ADT38" s="257"/>
      <c r="ADU38" s="257"/>
      <c r="ADV38" s="257"/>
      <c r="ADW38" s="257"/>
      <c r="ADX38" s="257"/>
      <c r="ADY38" s="257"/>
      <c r="ADZ38" s="257"/>
      <c r="AEA38" s="257"/>
      <c r="AEB38" s="257"/>
      <c r="AEC38" s="257"/>
      <c r="AED38" s="257"/>
      <c r="AEE38" s="257"/>
      <c r="AEF38" s="257"/>
      <c r="AEG38" s="257"/>
      <c r="AEH38" s="257"/>
      <c r="AEI38" s="257"/>
      <c r="AEJ38" s="257"/>
      <c r="AEK38" s="257"/>
      <c r="AEL38" s="257"/>
      <c r="AEM38" s="257"/>
      <c r="AEN38" s="257"/>
      <c r="AEO38" s="257"/>
      <c r="AEP38" s="257"/>
      <c r="AEQ38" s="257"/>
      <c r="AER38" s="257"/>
      <c r="AES38" s="257"/>
      <c r="AET38" s="257"/>
      <c r="AEU38" s="257"/>
      <c r="AEV38" s="257"/>
      <c r="AEW38" s="257"/>
      <c r="AEX38" s="257"/>
      <c r="AEY38" s="257"/>
      <c r="AEZ38" s="257"/>
      <c r="AFA38" s="257"/>
      <c r="AFB38" s="257"/>
      <c r="AFC38" s="257"/>
      <c r="AFD38" s="257"/>
      <c r="AFE38" s="257"/>
      <c r="AFF38" s="257"/>
      <c r="AFG38" s="257"/>
      <c r="AFH38" s="257"/>
      <c r="AFI38" s="257"/>
      <c r="AFJ38" s="257"/>
      <c r="AFK38" s="257"/>
      <c r="AFL38" s="257"/>
      <c r="AFM38" s="257"/>
      <c r="AFN38" s="257"/>
      <c r="AFO38" s="130"/>
      <c r="AFP38" s="130"/>
      <c r="AFQ38" s="130"/>
      <c r="AFR38" s="130"/>
      <c r="AFS38" s="130"/>
      <c r="AFT38" s="130"/>
      <c r="AFU38" s="130"/>
      <c r="AFV38" s="130"/>
      <c r="AFW38" s="130"/>
      <c r="AFX38" s="130"/>
      <c r="AFY38" s="130"/>
      <c r="AFZ38" s="130"/>
      <c r="AGA38" s="130"/>
      <c r="AGB38" s="130"/>
      <c r="AGC38" s="130"/>
      <c r="AGD38" s="130"/>
      <c r="AGE38" s="130"/>
      <c r="AGF38" s="130"/>
      <c r="AGG38" s="130"/>
      <c r="AGH38" s="130"/>
      <c r="AGI38" s="130"/>
      <c r="AGJ38" s="130"/>
      <c r="AGK38" s="130"/>
      <c r="AGL38" s="130"/>
      <c r="AGM38" s="130"/>
      <c r="AGN38" s="130"/>
      <c r="AGO38" s="130"/>
      <c r="AGP38" s="130"/>
      <c r="AGQ38" s="130"/>
      <c r="AGR38" s="130"/>
      <c r="AGS38" s="130"/>
      <c r="AGT38" s="130"/>
      <c r="AGU38" s="130"/>
      <c r="AGV38" s="130"/>
      <c r="AGW38" s="130"/>
      <c r="AGX38" s="130"/>
      <c r="AGY38" s="130"/>
      <c r="AGZ38" s="130"/>
      <c r="AHA38" s="130"/>
      <c r="AHB38" s="130"/>
      <c r="AHC38" s="130"/>
      <c r="AHD38" s="130"/>
      <c r="AHE38" s="130"/>
      <c r="AHF38" s="130"/>
      <c r="AHG38" s="130"/>
      <c r="AHH38" s="130"/>
      <c r="AHI38" s="130"/>
      <c r="AHJ38" s="130"/>
      <c r="AHK38" s="130"/>
      <c r="AHL38" s="130"/>
      <c r="AHM38" s="130"/>
      <c r="AHN38" s="130"/>
      <c r="AHO38" s="130"/>
      <c r="AHP38" s="130"/>
      <c r="AHQ38" s="130"/>
      <c r="AHR38" s="130"/>
      <c r="AHS38" s="130"/>
      <c r="AHT38" s="130"/>
      <c r="AHU38" s="130"/>
      <c r="AHV38" s="130"/>
      <c r="AHW38" s="130"/>
      <c r="AHX38" s="130"/>
      <c r="AHY38" s="130"/>
      <c r="AHZ38" s="130"/>
      <c r="AIA38" s="130"/>
      <c r="AIB38" s="130"/>
      <c r="AIC38" s="130"/>
      <c r="AID38" s="130"/>
      <c r="AIE38" s="64"/>
      <c r="AIF38" s="64"/>
      <c r="AIG38" s="64"/>
      <c r="AIH38" s="64"/>
      <c r="AII38" s="64"/>
      <c r="AIJ38" s="64"/>
      <c r="AIK38" s="64"/>
      <c r="AIL38" s="64"/>
      <c r="AIM38" s="64"/>
      <c r="AIN38" s="64"/>
      <c r="AIO38" s="64"/>
      <c r="AIP38" s="64"/>
      <c r="AIQ38" s="64"/>
      <c r="AIR38" s="64"/>
      <c r="AIS38" s="64"/>
      <c r="AIT38" s="64"/>
      <c r="AIU38" s="64"/>
      <c r="AIV38" s="64"/>
      <c r="AIW38" s="64"/>
      <c r="AIX38" s="64"/>
      <c r="AIY38" s="64"/>
      <c r="AIZ38" s="64"/>
      <c r="AJA38" s="64"/>
      <c r="AJB38" s="64"/>
      <c r="AJC38" s="64"/>
      <c r="AJD38" s="64"/>
      <c r="AJE38" s="64"/>
      <c r="AJF38" s="64"/>
      <c r="AJG38" s="64"/>
      <c r="AJH38" s="64"/>
      <c r="AJI38" s="64"/>
      <c r="AJJ38" s="64"/>
      <c r="AJK38" s="64"/>
      <c r="AJL38" s="64"/>
      <c r="AJM38" s="64"/>
      <c r="AJN38" s="64"/>
      <c r="AJO38" s="64"/>
      <c r="AJP38" s="64"/>
      <c r="AJQ38" s="64"/>
      <c r="AJR38" s="64"/>
      <c r="AJS38" s="64"/>
      <c r="AJT38" s="64"/>
      <c r="AJU38" s="64"/>
      <c r="AJV38" s="64"/>
      <c r="AJW38" s="64"/>
      <c r="AJX38" s="64"/>
      <c r="AJY38" s="64"/>
      <c r="AJZ38" s="64"/>
      <c r="AKA38" s="64"/>
      <c r="AKB38" s="64"/>
      <c r="AKC38" s="64"/>
      <c r="AKD38" s="64"/>
      <c r="AKE38" s="64"/>
      <c r="AKF38" s="64"/>
      <c r="AKG38" s="64"/>
      <c r="AKH38" s="64"/>
      <c r="AKI38" s="64"/>
      <c r="AKJ38" s="64"/>
      <c r="AKK38" s="64"/>
      <c r="AKL38" s="64"/>
      <c r="AKM38" s="64"/>
      <c r="AKN38" s="64"/>
      <c r="AKO38" s="64"/>
      <c r="AKP38" s="64"/>
      <c r="AKQ38" s="64"/>
      <c r="AKR38" s="64"/>
      <c r="AKS38" s="258"/>
      <c r="AKT38" s="64"/>
      <c r="AKU38" s="106"/>
      <c r="AKV38" s="106"/>
      <c r="AKW38" s="106"/>
      <c r="AKX38" s="106"/>
      <c r="AKY38" s="106"/>
      <c r="AKZ38" s="106"/>
      <c r="ALA38" s="106"/>
      <c r="ALB38" s="106"/>
      <c r="ALC38" s="106"/>
      <c r="ALD38" s="106"/>
      <c r="ALE38" s="106"/>
      <c r="ALF38" s="106"/>
      <c r="ALG38" s="106"/>
      <c r="ALH38" s="106"/>
      <c r="ALI38" s="106"/>
      <c r="ALJ38" s="106"/>
      <c r="ALK38" s="106"/>
      <c r="ALL38" s="106"/>
      <c r="ALM38" s="106"/>
      <c r="ALN38" s="106"/>
      <c r="ALO38" s="106"/>
      <c r="ALP38" s="106"/>
      <c r="ALQ38" s="106"/>
      <c r="ALR38" s="106"/>
      <c r="ALS38" s="106"/>
      <c r="ALT38" s="106"/>
      <c r="ALU38" s="106"/>
      <c r="ALV38" s="106"/>
      <c r="ALW38" s="106"/>
      <c r="ALX38" s="106"/>
      <c r="ALY38" s="106"/>
      <c r="ALZ38" s="106"/>
      <c r="AMA38" s="106"/>
      <c r="AMB38" s="106"/>
      <c r="AMC38" s="106"/>
      <c r="AMD38" s="106"/>
      <c r="AME38" s="106"/>
      <c r="AMF38" s="106"/>
      <c r="AMG38" s="106"/>
      <c r="AMH38" s="106"/>
      <c r="AMI38" s="106"/>
      <c r="AMJ38" s="106"/>
      <c r="AMK38" s="106"/>
      <c r="AML38" s="106"/>
      <c r="AMM38" s="106"/>
      <c r="AMN38" s="106"/>
      <c r="AMO38" s="106"/>
      <c r="AMP38" s="106"/>
      <c r="AMQ38" s="106"/>
      <c r="AMR38" s="106"/>
      <c r="AMS38" s="106"/>
      <c r="AMT38" s="106"/>
      <c r="AMU38" s="106"/>
      <c r="AMV38" s="106"/>
      <c r="AMW38" s="106"/>
      <c r="AMX38" s="106"/>
      <c r="AMY38" s="106"/>
      <c r="AMZ38" s="106"/>
      <c r="ANA38" s="106"/>
      <c r="ANB38" s="106"/>
      <c r="ANC38" s="106"/>
      <c r="AND38" s="106"/>
      <c r="ANE38" s="106"/>
      <c r="ANF38" s="106"/>
      <c r="ANG38" s="106"/>
      <c r="ANH38" s="129"/>
      <c r="ANI38" s="129"/>
      <c r="ANJ38" s="129"/>
      <c r="ANK38" s="129"/>
      <c r="ANL38" s="129"/>
      <c r="ANM38" s="129"/>
      <c r="ANN38" s="129"/>
      <c r="ANO38" s="129"/>
      <c r="ANP38" s="129"/>
      <c r="ANQ38" s="129"/>
      <c r="ANR38" s="129"/>
      <c r="ANS38" s="129"/>
      <c r="ANT38" s="129"/>
      <c r="ANU38" s="129"/>
      <c r="ANV38" s="129"/>
      <c r="ANW38" s="129"/>
      <c r="ANX38" s="129"/>
      <c r="ANY38" s="129"/>
      <c r="ANZ38" s="129"/>
      <c r="AOA38" s="129"/>
      <c r="AOB38" s="129"/>
      <c r="AOC38" s="129"/>
      <c r="AOD38" s="129"/>
      <c r="AOE38" s="129"/>
      <c r="AOF38" s="129"/>
      <c r="AOG38" s="129"/>
      <c r="AOH38" s="129"/>
      <c r="AOI38" s="129"/>
      <c r="AOJ38" s="129"/>
      <c r="AOK38" s="129"/>
      <c r="AOL38" s="129"/>
      <c r="AOM38" s="129"/>
      <c r="AON38" s="129"/>
      <c r="AOO38" s="129"/>
      <c r="AOP38" s="129"/>
      <c r="AOQ38" s="129"/>
      <c r="AOR38" s="129"/>
      <c r="AOS38" s="129"/>
      <c r="AOT38" s="129"/>
      <c r="AOU38" s="129"/>
      <c r="AOV38" s="129"/>
      <c r="AOW38" s="129"/>
      <c r="AOX38" s="129"/>
      <c r="AOY38" s="129"/>
      <c r="AOZ38" s="129"/>
      <c r="APA38" s="129"/>
      <c r="APB38" s="129"/>
      <c r="APC38" s="129"/>
      <c r="APD38" s="129"/>
      <c r="APE38" s="129"/>
      <c r="APF38" s="129"/>
      <c r="APG38" s="129"/>
      <c r="APH38" s="129"/>
      <c r="API38" s="129"/>
      <c r="APJ38" s="129"/>
      <c r="APK38" s="129"/>
      <c r="APL38" s="129"/>
      <c r="APM38" s="129"/>
      <c r="APN38" s="129"/>
      <c r="APO38" s="129"/>
      <c r="APP38" s="129"/>
      <c r="APQ38" s="129"/>
      <c r="APR38" s="129"/>
      <c r="APS38" s="129"/>
      <c r="APT38" s="129"/>
      <c r="APU38" s="130"/>
      <c r="APV38" s="130"/>
      <c r="APW38" s="130"/>
      <c r="APX38" s="130"/>
      <c r="APY38" s="130"/>
      <c r="APZ38" s="130"/>
      <c r="AQA38" s="130"/>
      <c r="AQB38" s="130"/>
      <c r="AQC38" s="130"/>
      <c r="AQD38" s="130"/>
      <c r="AQE38" s="130"/>
      <c r="AQF38" s="130"/>
      <c r="AQG38" s="130"/>
      <c r="AQH38" s="130"/>
      <c r="AQI38" s="130"/>
      <c r="AQJ38" s="130"/>
      <c r="AQK38" s="130"/>
      <c r="AQL38" s="130"/>
      <c r="AQM38" s="130"/>
      <c r="AQN38" s="130"/>
      <c r="AQO38" s="130"/>
      <c r="AQP38" s="130"/>
      <c r="AQQ38" s="130"/>
      <c r="AQR38" s="130"/>
      <c r="AQS38" s="130"/>
      <c r="AQT38" s="130"/>
      <c r="AQU38" s="130"/>
      <c r="AQV38" s="130"/>
      <c r="AQW38" s="130"/>
      <c r="AQX38" s="130"/>
      <c r="AQY38" s="130"/>
      <c r="AQZ38" s="130"/>
      <c r="ARA38" s="130"/>
      <c r="ARB38" s="130"/>
      <c r="ARC38" s="130"/>
      <c r="ARD38" s="130"/>
      <c r="ARE38" s="130"/>
      <c r="ARF38" s="130"/>
      <c r="ARG38" s="130"/>
      <c r="ARH38" s="130"/>
      <c r="ARI38" s="130"/>
      <c r="ARJ38" s="130"/>
      <c r="ARK38" s="130"/>
      <c r="ARL38" s="130"/>
      <c r="ARM38" s="130"/>
      <c r="ARN38" s="130"/>
      <c r="ARO38" s="130"/>
      <c r="ARP38" s="130"/>
      <c r="ARQ38" s="130"/>
      <c r="ARR38" s="130"/>
      <c r="ARS38" s="130"/>
      <c r="ART38" s="130"/>
      <c r="ARU38" s="130"/>
      <c r="ARV38" s="130"/>
      <c r="ARW38" s="130"/>
      <c r="ARX38" s="130"/>
      <c r="ARY38" s="130"/>
      <c r="ARZ38" s="130"/>
      <c r="ASA38" s="130"/>
      <c r="ASB38" s="130"/>
      <c r="ASC38" s="130"/>
      <c r="ASD38" s="130"/>
      <c r="ASE38" s="130"/>
      <c r="ASF38" s="130"/>
      <c r="ASG38" s="130"/>
      <c r="ASH38" s="131"/>
      <c r="ASI38" s="131"/>
      <c r="ASJ38" s="131"/>
      <c r="ASK38" s="131"/>
      <c r="ASL38" s="131"/>
      <c r="ASM38" s="131"/>
      <c r="ASN38" s="131"/>
      <c r="ASO38" s="131"/>
      <c r="ASP38" s="131"/>
      <c r="ASQ38" s="131"/>
      <c r="ASR38" s="131"/>
      <c r="ASS38" s="131"/>
      <c r="AST38" s="131"/>
      <c r="ASU38" s="131"/>
      <c r="ASV38" s="131"/>
      <c r="ASW38" s="131"/>
      <c r="ASX38" s="131"/>
      <c r="ASY38" s="131"/>
      <c r="ASZ38" s="131"/>
      <c r="ATA38" s="131"/>
      <c r="ATB38" s="131"/>
      <c r="ATC38" s="131"/>
      <c r="ATD38" s="131"/>
      <c r="ATE38" s="131"/>
      <c r="ATF38" s="131"/>
      <c r="ATG38" s="131"/>
      <c r="ATH38" s="131"/>
      <c r="ATI38" s="131"/>
      <c r="ATJ38" s="131"/>
      <c r="ATK38" s="131"/>
      <c r="ATL38" s="131"/>
      <c r="ATM38" s="131"/>
      <c r="ATN38" s="131"/>
      <c r="ATO38" s="131"/>
      <c r="ATP38" s="131"/>
      <c r="ATQ38" s="131"/>
      <c r="ATR38" s="131"/>
      <c r="ATS38" s="131"/>
      <c r="ATT38" s="131"/>
      <c r="ATU38" s="131"/>
      <c r="ATV38" s="131"/>
      <c r="ATW38" s="131"/>
      <c r="ATX38" s="131"/>
      <c r="ATY38" s="131"/>
      <c r="ATZ38" s="131"/>
      <c r="AUA38" s="131"/>
      <c r="AUB38" s="131"/>
      <c r="AUC38" s="131"/>
      <c r="AUD38" s="131"/>
      <c r="AUE38" s="131"/>
      <c r="AUF38" s="131"/>
      <c r="AUG38" s="131"/>
      <c r="AUH38" s="131"/>
      <c r="AUI38" s="131"/>
      <c r="AUJ38" s="131"/>
      <c r="AUK38" s="131"/>
      <c r="AUL38" s="131"/>
      <c r="AUM38" s="131"/>
      <c r="AUN38" s="131"/>
      <c r="AUO38" s="131"/>
      <c r="AUP38" s="131"/>
      <c r="AUQ38" s="131"/>
      <c r="AUR38" s="131"/>
      <c r="AUS38" s="131"/>
      <c r="AUT38" s="131"/>
      <c r="AUU38" s="130"/>
      <c r="AUV38" s="130"/>
      <c r="AUW38" s="130"/>
      <c r="AUX38" s="130"/>
      <c r="AUY38" s="130"/>
      <c r="AUZ38" s="130"/>
      <c r="AVA38" s="130"/>
      <c r="AVB38" s="130"/>
      <c r="AVC38" s="130"/>
      <c r="AVD38" s="130"/>
      <c r="AVE38" s="130"/>
      <c r="AVF38" s="130"/>
      <c r="AVG38" s="130"/>
      <c r="AVH38" s="130"/>
      <c r="AVI38" s="130"/>
      <c r="AVJ38" s="130"/>
      <c r="AVK38" s="130"/>
      <c r="AVL38" s="130"/>
      <c r="AVM38" s="130"/>
      <c r="AVN38" s="130"/>
      <c r="AVO38" s="130"/>
      <c r="AVP38" s="130"/>
      <c r="AVQ38" s="130"/>
      <c r="AVR38" s="130"/>
      <c r="AVS38" s="130"/>
      <c r="AVT38" s="130"/>
      <c r="AVU38" s="130"/>
      <c r="AVV38" s="130"/>
      <c r="AVW38" s="130"/>
      <c r="AVX38" s="130"/>
      <c r="AVY38" s="130"/>
      <c r="AVZ38" s="130"/>
      <c r="AWA38" s="130"/>
      <c r="AWB38" s="130"/>
      <c r="AWC38" s="130"/>
      <c r="AWD38" s="130"/>
      <c r="AWE38" s="130"/>
      <c r="AWF38" s="130"/>
      <c r="AWG38" s="130"/>
      <c r="AWH38" s="130"/>
      <c r="AWI38" s="130"/>
      <c r="AWJ38" s="130"/>
      <c r="AWK38" s="130"/>
      <c r="AWL38" s="130"/>
      <c r="AWM38" s="130"/>
      <c r="AWN38" s="130"/>
      <c r="AWO38" s="130"/>
      <c r="AWP38" s="130"/>
      <c r="AWQ38" s="130"/>
      <c r="AWR38" s="130"/>
      <c r="AWS38" s="130"/>
      <c r="AWT38" s="130"/>
      <c r="AWU38" s="130"/>
      <c r="AWV38" s="130"/>
      <c r="AWW38" s="130"/>
      <c r="AWX38" s="130"/>
      <c r="AWY38" s="130"/>
      <c r="AWZ38" s="130"/>
      <c r="AXA38" s="130"/>
      <c r="AXB38" s="130"/>
      <c r="AXC38" s="130"/>
      <c r="AXD38" s="130"/>
      <c r="AXE38" s="130"/>
      <c r="AXF38" s="130"/>
      <c r="AXG38" s="130"/>
      <c r="AXH38" s="130"/>
      <c r="AXI38" s="130"/>
      <c r="AXJ38" s="130"/>
      <c r="AXK38" s="64"/>
      <c r="AXL38" s="64"/>
      <c r="AXM38" s="64"/>
      <c r="AXN38" s="64"/>
      <c r="AXO38" s="64"/>
      <c r="AXP38" s="64"/>
      <c r="AXQ38" s="64"/>
      <c r="AXR38" s="64"/>
      <c r="AXS38" s="64"/>
      <c r="AXT38" s="64"/>
      <c r="AXU38" s="64"/>
      <c r="AXV38" s="64"/>
      <c r="AXW38" s="64"/>
      <c r="AXX38" s="64"/>
      <c r="AXY38" s="64"/>
      <c r="AXZ38" s="64"/>
      <c r="AYA38" s="64"/>
      <c r="AYB38" s="64"/>
      <c r="AYC38" s="64"/>
      <c r="AYD38" s="64"/>
      <c r="AYE38" s="64"/>
      <c r="AYF38" s="64"/>
      <c r="AYG38" s="64"/>
      <c r="AYH38" s="64"/>
      <c r="AYI38" s="64"/>
      <c r="AYJ38" s="64"/>
      <c r="AYK38" s="64"/>
      <c r="AYL38" s="64"/>
      <c r="AYM38" s="64"/>
      <c r="AYN38" s="64"/>
      <c r="AYO38" s="64"/>
      <c r="AYP38" s="64"/>
      <c r="AYQ38" s="64"/>
      <c r="AYR38" s="64"/>
      <c r="AYS38" s="64"/>
      <c r="AYT38" s="64"/>
      <c r="AYU38" s="64"/>
      <c r="AYV38" s="64"/>
      <c r="AYW38" s="64"/>
      <c r="AYX38" s="64"/>
      <c r="AYY38" s="64"/>
      <c r="AYZ38" s="64"/>
      <c r="AZA38" s="64"/>
      <c r="AZB38" s="64"/>
      <c r="AZC38" s="64"/>
      <c r="AZD38" s="64"/>
      <c r="AZE38" s="64"/>
      <c r="AZF38" s="64"/>
      <c r="AZG38" s="64"/>
      <c r="AZH38" s="64"/>
      <c r="AZI38" s="64"/>
      <c r="AZJ38" s="64"/>
      <c r="AZK38" s="64"/>
      <c r="AZL38" s="64"/>
      <c r="AZM38" s="64"/>
      <c r="AZN38" s="64"/>
      <c r="AZO38" s="64"/>
      <c r="AZP38" s="64"/>
      <c r="AZQ38" s="64"/>
      <c r="AZR38" s="64"/>
      <c r="AZS38" s="64"/>
      <c r="AZT38" s="64"/>
      <c r="AZU38" s="64"/>
      <c r="AZV38" s="64"/>
      <c r="AZW38" s="64"/>
      <c r="AZX38" s="130"/>
      <c r="AZY38" s="130"/>
      <c r="AZZ38" s="130"/>
      <c r="BAA38" s="130"/>
      <c r="BAB38" s="130"/>
      <c r="BAC38" s="130"/>
      <c r="BAD38" s="130"/>
      <c r="BAE38" s="130"/>
      <c r="BAF38" s="130"/>
      <c r="BAG38" s="130"/>
      <c r="BAH38" s="130"/>
      <c r="BAI38" s="130"/>
      <c r="BAJ38" s="130"/>
      <c r="BAK38" s="130"/>
      <c r="BAL38" s="130"/>
      <c r="BAM38" s="130"/>
      <c r="BAN38" s="130"/>
      <c r="BAO38" s="130"/>
      <c r="BAP38" s="130"/>
      <c r="BAQ38" s="130"/>
      <c r="BAR38" s="130"/>
      <c r="BAS38" s="130"/>
      <c r="BAT38" s="130"/>
      <c r="BAU38" s="130"/>
      <c r="BAV38" s="130"/>
      <c r="BAW38" s="130"/>
      <c r="BAX38" s="130"/>
      <c r="BAY38" s="130"/>
      <c r="BAZ38" s="130"/>
      <c r="BBA38" s="130"/>
      <c r="BBB38" s="130"/>
      <c r="BBC38" s="130"/>
      <c r="BBD38" s="130"/>
      <c r="BBE38" s="130"/>
      <c r="BBF38" s="130"/>
      <c r="BBG38" s="130"/>
      <c r="BBH38" s="130"/>
      <c r="BBI38" s="130"/>
      <c r="BBJ38" s="130"/>
      <c r="BBK38" s="130"/>
      <c r="BBL38" s="130"/>
      <c r="BBM38" s="130"/>
      <c r="BBN38" s="130"/>
      <c r="BBO38" s="130"/>
      <c r="BBP38" s="130"/>
      <c r="BBQ38" s="130"/>
      <c r="BBR38" s="130"/>
      <c r="BBS38" s="130"/>
      <c r="BBT38" s="130"/>
      <c r="BBU38" s="130"/>
      <c r="BBV38" s="130"/>
      <c r="BBW38" s="130"/>
      <c r="BBX38" s="130"/>
      <c r="BBY38" s="130"/>
      <c r="BBZ38" s="130"/>
      <c r="BCA38" s="130"/>
      <c r="BCB38" s="130"/>
      <c r="BCC38" s="130"/>
      <c r="BCD38" s="130"/>
      <c r="BCE38" s="130"/>
      <c r="BCF38" s="130"/>
      <c r="BCG38" s="130"/>
      <c r="BCH38" s="130"/>
      <c r="BCI38" s="130"/>
      <c r="BCJ38" s="130"/>
      <c r="BCK38" s="130"/>
      <c r="BCL38" s="130"/>
      <c r="BCM38" s="130"/>
      <c r="BCN38" s="130"/>
      <c r="BCO38" s="130"/>
      <c r="BCP38" s="130"/>
      <c r="BCQ38" s="130"/>
      <c r="BCR38" s="130"/>
      <c r="BCS38" s="130"/>
      <c r="BCT38" s="130"/>
      <c r="BCU38" s="130"/>
      <c r="BCV38" s="130"/>
      <c r="BCW38" s="130"/>
      <c r="BCX38" s="130"/>
      <c r="BCY38" s="130"/>
      <c r="BCZ38" s="130"/>
      <c r="BDA38" s="130"/>
      <c r="BDB38" s="130"/>
      <c r="BDC38" s="130"/>
      <c r="BDD38" s="130"/>
      <c r="BDE38" s="130"/>
      <c r="BDF38" s="130"/>
      <c r="BDG38" s="130"/>
      <c r="BDH38" s="130"/>
      <c r="BDI38" s="130"/>
      <c r="BDJ38" s="130"/>
      <c r="BDK38" s="130"/>
      <c r="BDL38" s="130"/>
      <c r="BDM38" s="130"/>
      <c r="BDN38" s="130"/>
      <c r="BDO38" s="130"/>
      <c r="BDP38" s="130"/>
      <c r="BDQ38" s="130"/>
      <c r="BDR38" s="130"/>
      <c r="BDS38" s="130"/>
      <c r="BDT38" s="130"/>
      <c r="BDU38" s="130"/>
      <c r="BDV38" s="130"/>
      <c r="BDW38" s="130"/>
      <c r="BDX38" s="130"/>
      <c r="BDY38" s="130"/>
      <c r="BDZ38" s="130"/>
      <c r="BEA38" s="130"/>
      <c r="BEB38" s="130"/>
      <c r="BEC38" s="130"/>
      <c r="BED38" s="130"/>
      <c r="BEE38" s="130"/>
      <c r="BEF38" s="130"/>
      <c r="BEG38" s="130"/>
      <c r="BEH38" s="130"/>
      <c r="BEI38" s="130"/>
      <c r="BEJ38" s="130"/>
      <c r="BEK38" s="130"/>
      <c r="BEL38" s="130"/>
      <c r="BEM38" s="130"/>
      <c r="BEN38" s="130"/>
      <c r="BEO38" s="130"/>
      <c r="BEP38" s="130"/>
      <c r="BEQ38" s="130"/>
      <c r="BER38" s="130"/>
      <c r="BES38" s="130"/>
      <c r="BET38" s="130"/>
      <c r="BEU38" s="130"/>
      <c r="BEV38" s="130"/>
      <c r="BEW38" s="130"/>
      <c r="BEX38" s="129"/>
      <c r="BEY38" s="129"/>
      <c r="BEZ38" s="129"/>
      <c r="BFA38" s="129"/>
      <c r="BFB38" s="129"/>
      <c r="BFC38" s="129"/>
      <c r="BFD38" s="129"/>
      <c r="BFE38" s="129"/>
      <c r="BFF38" s="129"/>
      <c r="BFG38" s="129"/>
      <c r="BFH38" s="129"/>
      <c r="BFI38" s="129"/>
      <c r="BFJ38" s="129"/>
      <c r="BFK38" s="129"/>
      <c r="BFL38" s="129"/>
      <c r="BFM38" s="129"/>
      <c r="BFN38" s="129"/>
      <c r="BFO38" s="129"/>
      <c r="BFP38" s="129"/>
      <c r="BFQ38" s="129"/>
      <c r="BFR38" s="129"/>
      <c r="BFS38" s="129"/>
      <c r="BFT38" s="129"/>
      <c r="BFU38" s="129"/>
      <c r="BFV38" s="129"/>
      <c r="BFW38" s="129"/>
      <c r="BFX38" s="129"/>
      <c r="BFY38" s="129"/>
      <c r="BFZ38" s="129"/>
      <c r="BGA38" s="129"/>
      <c r="BGB38" s="129"/>
      <c r="BGC38" s="129"/>
      <c r="BGD38" s="129"/>
      <c r="BGE38" s="129"/>
      <c r="BGF38" s="129"/>
      <c r="BGG38" s="129"/>
      <c r="BGH38" s="129"/>
      <c r="BGI38" s="129"/>
      <c r="BGJ38" s="129"/>
      <c r="BGK38" s="129"/>
      <c r="BGL38" s="129"/>
      <c r="BGM38" s="129"/>
      <c r="BGN38" s="129"/>
      <c r="BGO38" s="129"/>
      <c r="BGP38" s="129"/>
      <c r="BGQ38" s="129"/>
      <c r="BGR38" s="129"/>
      <c r="BGS38" s="129"/>
      <c r="BGT38" s="129"/>
      <c r="BGU38" s="129"/>
      <c r="BGV38" s="129"/>
      <c r="BGW38" s="129"/>
      <c r="BGX38" s="129"/>
      <c r="BGY38" s="129"/>
      <c r="BGZ38" s="129"/>
      <c r="BHA38" s="129"/>
      <c r="BHB38" s="129"/>
      <c r="BHC38" s="129"/>
      <c r="BHD38" s="129"/>
      <c r="BHE38" s="129"/>
      <c r="BHF38" s="129"/>
      <c r="BHG38" s="129"/>
      <c r="BHH38" s="129"/>
      <c r="BHI38" s="129"/>
      <c r="BHJ38" s="129"/>
      <c r="BHK38" s="129"/>
      <c r="BHL38" s="129"/>
      <c r="BHM38" s="129"/>
      <c r="BHN38" s="106"/>
      <c r="BHO38" s="106"/>
      <c r="BHP38" s="106"/>
      <c r="BHQ38" s="106"/>
      <c r="BHR38" s="106"/>
      <c r="BHS38" s="106"/>
      <c r="BHT38" s="106"/>
      <c r="BHU38" s="106"/>
      <c r="BHV38" s="106"/>
      <c r="BHW38" s="106"/>
      <c r="BHX38" s="106"/>
      <c r="BHY38" s="106"/>
      <c r="BHZ38" s="106"/>
      <c r="BIA38" s="106"/>
      <c r="BIB38" s="106"/>
      <c r="BIC38" s="106"/>
      <c r="BID38" s="106"/>
      <c r="BIE38" s="106"/>
      <c r="BIF38" s="106"/>
      <c r="BIG38" s="106"/>
      <c r="BIH38" s="106"/>
      <c r="BII38" s="106"/>
      <c r="BIJ38" s="106"/>
      <c r="BIK38" s="106"/>
      <c r="BIL38" s="106"/>
      <c r="BIM38" s="106"/>
      <c r="BIN38" s="106"/>
      <c r="BIO38" s="106"/>
      <c r="BIP38" s="106"/>
      <c r="BIQ38" s="106"/>
      <c r="BIR38" s="106"/>
      <c r="BIS38" s="106"/>
      <c r="BIT38" s="106"/>
      <c r="BIU38" s="106"/>
      <c r="BIV38" s="106"/>
      <c r="BIW38" s="106"/>
      <c r="BIX38" s="106"/>
      <c r="BIY38" s="106"/>
      <c r="BIZ38" s="106"/>
      <c r="BJA38" s="106"/>
      <c r="BJB38" s="106"/>
      <c r="BJC38" s="106"/>
      <c r="BJD38" s="106"/>
      <c r="BJE38" s="106"/>
      <c r="BJF38" s="106"/>
      <c r="BJG38" s="106"/>
      <c r="BJH38" s="106"/>
      <c r="BJI38" s="106"/>
      <c r="BJJ38" s="106"/>
      <c r="BJK38" s="106"/>
      <c r="BJL38" s="106"/>
      <c r="BJM38" s="106"/>
      <c r="BJN38" s="106"/>
      <c r="BJO38" s="106"/>
      <c r="BJP38" s="106"/>
      <c r="BJQ38" s="106"/>
      <c r="BJR38" s="106"/>
      <c r="BJS38" s="106"/>
      <c r="BJT38" s="106"/>
      <c r="BJU38" s="106"/>
      <c r="BJV38" s="106"/>
      <c r="BJW38" s="106"/>
      <c r="BJX38" s="106"/>
      <c r="BJY38" s="106"/>
      <c r="BJZ38" s="106"/>
      <c r="BKA38" s="106"/>
      <c r="BKB38" s="106"/>
      <c r="BKC38" s="106"/>
      <c r="BKD38" s="106"/>
      <c r="BKE38" s="106"/>
      <c r="BKF38" s="106"/>
      <c r="BKG38" s="106"/>
      <c r="BKH38" s="106"/>
      <c r="BKI38" s="106"/>
      <c r="BKJ38" s="106"/>
      <c r="BKK38" s="106"/>
      <c r="BKL38" s="106"/>
      <c r="BKM38" s="106"/>
      <c r="BKN38" s="106"/>
      <c r="BKO38" s="106"/>
      <c r="BKP38" s="106"/>
      <c r="BKQ38" s="106"/>
      <c r="BKR38" s="106"/>
      <c r="BKS38" s="106"/>
      <c r="BKT38" s="106"/>
      <c r="BKU38" s="106"/>
      <c r="BKV38" s="106"/>
      <c r="BKW38" s="106"/>
      <c r="BKX38" s="106"/>
      <c r="BKY38" s="106"/>
      <c r="BKZ38" s="106"/>
      <c r="BLA38" s="106"/>
      <c r="BLB38" s="106"/>
      <c r="BLC38" s="106"/>
      <c r="BLD38" s="106"/>
      <c r="BLE38" s="106"/>
      <c r="BLF38" s="106"/>
      <c r="BLG38" s="106"/>
      <c r="BLH38" s="106"/>
      <c r="BLI38" s="106"/>
      <c r="BLJ38" s="106"/>
      <c r="BLK38" s="106"/>
      <c r="BLL38" s="106"/>
      <c r="BLM38" s="106"/>
      <c r="BLN38" s="106"/>
      <c r="BLO38" s="106"/>
      <c r="BLP38" s="106"/>
      <c r="BLQ38" s="106"/>
      <c r="BLR38" s="106"/>
      <c r="BLS38" s="106"/>
      <c r="BLT38" s="106"/>
      <c r="BLU38" s="106"/>
      <c r="BLV38" s="106"/>
      <c r="BLW38" s="106"/>
      <c r="BLX38" s="106"/>
      <c r="BLY38" s="106"/>
      <c r="BLZ38" s="106"/>
      <c r="BMA38" s="106"/>
      <c r="BMB38" s="106"/>
      <c r="BMC38" s="106"/>
      <c r="BMD38" s="106"/>
      <c r="BME38" s="106"/>
      <c r="BMF38" s="106"/>
      <c r="BMG38" s="106"/>
      <c r="BMH38" s="106"/>
      <c r="BMI38" s="106"/>
      <c r="BMJ38" s="106"/>
      <c r="BMK38" s="106"/>
      <c r="BML38" s="106"/>
      <c r="BMM38" s="106"/>
      <c r="BMN38" s="106"/>
      <c r="BMO38" s="106"/>
      <c r="BMP38" s="106"/>
      <c r="BMQ38" s="106"/>
      <c r="BMR38" s="106"/>
      <c r="BMS38" s="106"/>
      <c r="BMT38" s="259"/>
      <c r="BMU38" s="259"/>
      <c r="BMV38" s="259"/>
      <c r="BMW38" s="259"/>
      <c r="BMX38" s="259"/>
      <c r="BMY38" s="259"/>
      <c r="BMZ38" s="259"/>
      <c r="BNA38" s="259"/>
      <c r="BNB38" s="259"/>
      <c r="BNC38" s="259"/>
      <c r="BND38" s="259"/>
      <c r="BNE38" s="259"/>
      <c r="BNF38" s="259"/>
      <c r="BNG38" s="259"/>
      <c r="BNH38" s="259"/>
      <c r="BNI38" s="259"/>
      <c r="BNJ38" s="259"/>
      <c r="BNK38" s="259"/>
      <c r="BNL38" s="259"/>
      <c r="BNM38" s="259"/>
      <c r="BNN38" s="259"/>
      <c r="BNO38" s="259"/>
      <c r="BNP38" s="259"/>
      <c r="BNQ38" s="259"/>
      <c r="BNR38" s="259"/>
      <c r="BNS38" s="259"/>
      <c r="BNT38" s="259"/>
      <c r="BNU38" s="259"/>
      <c r="BNV38" s="259"/>
      <c r="BNW38" s="259"/>
      <c r="BNX38" s="259"/>
      <c r="BNY38" s="259"/>
      <c r="BNZ38" s="259"/>
      <c r="BOA38" s="259"/>
      <c r="BOB38" s="259"/>
      <c r="BOC38" s="259"/>
      <c r="BOD38" s="259"/>
      <c r="BOE38" s="259"/>
      <c r="BOF38" s="259"/>
      <c r="BOG38" s="259"/>
      <c r="BOH38" s="259"/>
      <c r="BOI38" s="259"/>
      <c r="BOJ38" s="259"/>
      <c r="BOK38" s="259"/>
      <c r="BOL38" s="259"/>
      <c r="BOM38" s="259"/>
      <c r="BON38" s="259"/>
      <c r="BOO38" s="259"/>
      <c r="BOP38" s="259"/>
      <c r="BOQ38" s="259"/>
      <c r="BOR38" s="259"/>
      <c r="BOS38" s="259"/>
      <c r="BOT38" s="259"/>
      <c r="BOU38" s="259"/>
      <c r="BOV38" s="259"/>
      <c r="BOW38" s="259"/>
      <c r="BOX38" s="259"/>
      <c r="BOY38" s="259"/>
      <c r="BOZ38" s="259"/>
      <c r="BPA38" s="259"/>
      <c r="BPB38" s="259"/>
      <c r="BPC38" s="259"/>
      <c r="BPD38" s="259"/>
      <c r="BPE38" s="259"/>
      <c r="BPF38" s="259"/>
      <c r="BPG38" s="259"/>
      <c r="BPH38" s="259"/>
      <c r="BPI38" s="259"/>
      <c r="BPJ38" s="129"/>
      <c r="BPK38" s="129"/>
      <c r="BPL38" s="129"/>
      <c r="BPM38" s="129"/>
      <c r="BPN38" s="129"/>
      <c r="BPO38" s="129"/>
      <c r="BPP38" s="129"/>
      <c r="BPQ38" s="129"/>
      <c r="BPR38" s="129"/>
      <c r="BPS38" s="129"/>
      <c r="BPT38" s="129"/>
      <c r="BPU38" s="129"/>
      <c r="BPV38" s="129"/>
      <c r="BPW38" s="129"/>
      <c r="BPX38" s="129"/>
      <c r="BPY38" s="129"/>
      <c r="BPZ38" s="129"/>
      <c r="BQA38" s="129"/>
      <c r="BQB38" s="129"/>
      <c r="BQC38" s="129"/>
      <c r="BQD38" s="129"/>
      <c r="BQE38" s="129"/>
      <c r="BQF38" s="129"/>
      <c r="BQG38" s="129"/>
      <c r="BQH38" s="129"/>
      <c r="BQI38" s="129"/>
      <c r="BQJ38" s="129"/>
      <c r="BQK38" s="129"/>
      <c r="BQL38" s="129"/>
      <c r="BQM38" s="129"/>
      <c r="BQN38" s="129"/>
      <c r="BQO38" s="129"/>
      <c r="BQP38" s="129"/>
      <c r="BQQ38" s="129"/>
      <c r="BQR38" s="129"/>
      <c r="BQS38" s="129"/>
      <c r="BQT38" s="129"/>
      <c r="BQU38" s="129"/>
      <c r="BQV38" s="129"/>
      <c r="BQW38" s="129"/>
      <c r="BQX38" s="129"/>
      <c r="BQY38" s="129"/>
      <c r="BQZ38" s="129"/>
      <c r="BRA38" s="129"/>
      <c r="BRB38" s="129"/>
      <c r="BRC38" s="129"/>
      <c r="BRD38" s="129"/>
      <c r="BRE38" s="129"/>
      <c r="BRF38" s="129"/>
      <c r="BRG38" s="129"/>
      <c r="BRH38" s="129"/>
      <c r="BRI38" s="129"/>
      <c r="BRJ38" s="129"/>
      <c r="BRK38" s="129"/>
      <c r="BRL38" s="129"/>
      <c r="BRM38" s="129"/>
      <c r="BRN38" s="129"/>
      <c r="BRO38" s="129"/>
      <c r="BRP38" s="129"/>
      <c r="BRQ38" s="129"/>
      <c r="BRR38" s="129"/>
      <c r="BRS38" s="129"/>
      <c r="BRT38" s="129"/>
      <c r="BRU38" s="129"/>
      <c r="BRV38" s="129"/>
      <c r="BRW38" s="129"/>
      <c r="BRX38" s="129"/>
      <c r="BRY38" s="129"/>
      <c r="BRZ38" s="129"/>
      <c r="BSA38" s="129"/>
      <c r="BSB38" s="129"/>
      <c r="BSC38" s="129"/>
      <c r="BSD38" s="129"/>
      <c r="BSE38" s="129"/>
      <c r="BSF38" s="129"/>
      <c r="BSG38" s="129"/>
      <c r="BSH38" s="129"/>
      <c r="BSI38" s="129"/>
      <c r="BSJ38" s="129"/>
      <c r="BSK38" s="129"/>
      <c r="BSL38" s="129"/>
      <c r="BSM38" s="129"/>
      <c r="BSN38" s="129"/>
      <c r="BSO38" s="129"/>
      <c r="BSP38" s="129"/>
      <c r="BSQ38" s="129"/>
      <c r="BSR38" s="129"/>
      <c r="BSS38" s="129"/>
      <c r="BST38" s="129"/>
      <c r="BSU38" s="129"/>
      <c r="BSV38" s="129"/>
      <c r="BSW38" s="129"/>
      <c r="BSX38" s="129"/>
      <c r="BSY38" s="129"/>
      <c r="BSZ38" s="129"/>
      <c r="BTA38" s="129"/>
      <c r="BTB38" s="129"/>
      <c r="BTC38" s="129"/>
      <c r="BTD38" s="129"/>
      <c r="BTE38" s="129"/>
      <c r="BTF38" s="129"/>
      <c r="BTG38" s="129"/>
      <c r="BTH38" s="129"/>
      <c r="BTI38" s="129"/>
      <c r="BTJ38" s="129"/>
      <c r="BTK38" s="129"/>
      <c r="BTL38" s="129"/>
      <c r="BTM38" s="129"/>
      <c r="BTN38" s="129"/>
      <c r="BTO38" s="129"/>
      <c r="BTP38" s="129"/>
      <c r="BTQ38" s="129"/>
      <c r="BTR38" s="129"/>
      <c r="BTS38" s="129"/>
      <c r="BTT38" s="129"/>
      <c r="BTU38" s="129"/>
      <c r="BTV38" s="129"/>
      <c r="BTW38" s="129"/>
      <c r="BTX38" s="129"/>
      <c r="BTY38" s="129"/>
      <c r="BTZ38" s="129"/>
      <c r="BUA38" s="129"/>
      <c r="BUB38" s="129"/>
      <c r="BUC38" s="129"/>
      <c r="BUD38" s="129"/>
      <c r="BUE38" s="129"/>
      <c r="BUF38" s="129"/>
      <c r="BUG38" s="129"/>
      <c r="BUH38" s="129"/>
      <c r="BUI38" s="129"/>
      <c r="BUJ38" s="129"/>
      <c r="BUK38" s="129"/>
      <c r="BUL38" s="129"/>
      <c r="BUM38" s="129"/>
      <c r="BUN38" s="129"/>
      <c r="BUO38" s="129"/>
      <c r="BUP38" s="129"/>
      <c r="BUQ38" s="129"/>
      <c r="BUR38" s="129"/>
      <c r="BUS38" s="129"/>
      <c r="BUT38" s="129"/>
      <c r="BUU38" s="129"/>
      <c r="BUV38" s="129"/>
      <c r="BUW38" s="129"/>
      <c r="BUX38" s="129"/>
      <c r="BUY38" s="129"/>
      <c r="BUZ38" s="129"/>
      <c r="BVA38" s="129"/>
      <c r="BVB38" s="129"/>
      <c r="BVC38" s="129"/>
      <c r="BVD38" s="129"/>
      <c r="BVE38" s="129"/>
      <c r="BVF38" s="129"/>
      <c r="BVG38" s="129"/>
      <c r="BVH38" s="129"/>
      <c r="BVI38" s="129"/>
      <c r="BVJ38" s="129"/>
      <c r="BVK38" s="129"/>
      <c r="BVL38" s="129"/>
      <c r="BVM38" s="129"/>
      <c r="BVN38" s="129"/>
      <c r="BVO38" s="129"/>
      <c r="BVP38" s="129"/>
      <c r="BVQ38" s="129"/>
      <c r="BVR38" s="129"/>
      <c r="BVS38" s="129"/>
      <c r="BVT38" s="129"/>
      <c r="BVU38" s="129"/>
      <c r="BVV38" s="129"/>
      <c r="BVW38" s="129"/>
      <c r="BVX38" s="129"/>
      <c r="BVY38" s="129"/>
      <c r="BVZ38" s="129"/>
      <c r="BWA38" s="129"/>
      <c r="BWB38" s="129"/>
      <c r="BWC38" s="129"/>
      <c r="BWD38" s="129"/>
      <c r="BWE38" s="129"/>
      <c r="BWF38" s="129"/>
      <c r="BWG38" s="129"/>
      <c r="BWH38" s="129"/>
      <c r="BWI38" s="129"/>
      <c r="BWJ38" s="129"/>
      <c r="BWK38" s="129"/>
      <c r="BWL38" s="129"/>
      <c r="BWM38" s="129"/>
      <c r="BWN38" s="129"/>
      <c r="BWO38" s="129"/>
      <c r="BWP38" s="129"/>
      <c r="BWQ38" s="129"/>
      <c r="BWR38" s="129"/>
      <c r="BWS38" s="129"/>
      <c r="BWT38" s="129"/>
      <c r="BWU38" s="129"/>
      <c r="BWV38" s="129"/>
      <c r="BWW38" s="129"/>
      <c r="BWX38" s="129"/>
      <c r="BWY38" s="129"/>
      <c r="BWZ38" s="129"/>
      <c r="BXA38" s="129"/>
      <c r="BXB38" s="129"/>
      <c r="BXC38" s="256"/>
      <c r="BXD38" s="256"/>
      <c r="BXE38" s="256"/>
      <c r="BXF38" s="256"/>
      <c r="BXG38" s="256"/>
      <c r="BXH38" s="256"/>
      <c r="BXI38" s="256"/>
      <c r="BXJ38" s="256"/>
      <c r="BXK38" s="256"/>
      <c r="BXL38" s="256"/>
      <c r="BXM38" s="256"/>
      <c r="BXN38" s="256"/>
      <c r="BXO38" s="256"/>
      <c r="BXP38" s="256"/>
      <c r="BXQ38" s="256"/>
      <c r="BXR38" s="256"/>
      <c r="BXS38" s="256"/>
      <c r="BXT38" s="256"/>
      <c r="BXU38" s="256"/>
      <c r="BXV38" s="256"/>
      <c r="BXW38" s="256"/>
      <c r="BXX38" s="256"/>
      <c r="BXY38" s="256"/>
      <c r="BXZ38" s="256"/>
      <c r="BYA38" s="256"/>
      <c r="BYB38" s="256"/>
      <c r="BYC38" s="256"/>
      <c r="BYD38" s="256"/>
      <c r="BYE38" s="256"/>
      <c r="BYF38" s="256"/>
      <c r="BYG38" s="256"/>
      <c r="BYH38" s="256"/>
      <c r="BYI38" s="256"/>
      <c r="BYJ38" s="256"/>
      <c r="BYK38" s="256"/>
      <c r="BYL38" s="256"/>
      <c r="BYM38" s="256"/>
      <c r="BYN38" s="256"/>
      <c r="BYO38" s="256"/>
      <c r="BYP38" s="256"/>
      <c r="BYQ38" s="256"/>
      <c r="BYR38" s="256"/>
      <c r="BYS38" s="256"/>
      <c r="BYT38" s="256"/>
      <c r="BYU38" s="256"/>
      <c r="BYV38" s="256"/>
      <c r="BYW38" s="256"/>
      <c r="BYX38" s="256"/>
      <c r="BYY38" s="256"/>
      <c r="BYZ38" s="256"/>
      <c r="BZA38" s="256"/>
      <c r="BZB38" s="256"/>
      <c r="BZC38" s="256"/>
      <c r="BZD38" s="256"/>
      <c r="BZE38" s="256"/>
      <c r="BZF38" s="256"/>
      <c r="BZG38" s="256"/>
      <c r="BZH38" s="256"/>
      <c r="BZI38" s="256"/>
      <c r="BZJ38" s="256"/>
      <c r="BZK38" s="256"/>
      <c r="BZL38" s="256"/>
      <c r="BZM38" s="256"/>
      <c r="BZN38" s="256"/>
      <c r="BZO38" s="256"/>
      <c r="BZP38" s="129"/>
      <c r="BZQ38" s="129"/>
      <c r="BZR38" s="129"/>
      <c r="BZS38" s="129"/>
      <c r="BZT38" s="129"/>
      <c r="BZU38" s="129"/>
      <c r="BZV38" s="129"/>
      <c r="BZW38" s="129"/>
      <c r="BZX38" s="129"/>
      <c r="BZY38" s="129"/>
      <c r="BZZ38" s="129"/>
      <c r="CAA38" s="129"/>
      <c r="CAB38" s="129"/>
      <c r="CAC38" s="129"/>
      <c r="CAD38" s="129"/>
      <c r="CAE38" s="129"/>
      <c r="CAF38" s="129"/>
      <c r="CAG38" s="129"/>
      <c r="CAH38" s="129"/>
      <c r="CAI38" s="129"/>
      <c r="CAJ38" s="129"/>
      <c r="CAK38" s="129"/>
      <c r="CAL38" s="129"/>
      <c r="CAM38" s="129"/>
      <c r="CAN38" s="129"/>
      <c r="CAO38" s="129"/>
      <c r="CAP38" s="129"/>
      <c r="CAQ38" s="129"/>
      <c r="CAR38" s="129"/>
      <c r="CAS38" s="129"/>
      <c r="CAT38" s="129"/>
      <c r="CAU38" s="129"/>
      <c r="CAV38" s="129"/>
      <c r="CAW38" s="129"/>
      <c r="CAX38" s="129"/>
      <c r="CAY38" s="129"/>
      <c r="CAZ38" s="129"/>
      <c r="CBA38" s="129"/>
      <c r="CBB38" s="129"/>
      <c r="CBC38" s="129"/>
      <c r="CBD38" s="129"/>
      <c r="CBE38" s="129"/>
      <c r="CBF38" s="129"/>
      <c r="CBG38" s="129"/>
      <c r="CBH38" s="129"/>
      <c r="CBI38" s="129"/>
      <c r="CBJ38" s="129"/>
      <c r="CBK38" s="129"/>
      <c r="CBL38" s="129"/>
      <c r="CBM38" s="129"/>
      <c r="CBN38" s="129"/>
      <c r="CBO38" s="129"/>
      <c r="CBP38" s="129"/>
      <c r="CBQ38" s="129"/>
      <c r="CBR38" s="129"/>
      <c r="CBS38" s="129"/>
      <c r="CBT38" s="129"/>
      <c r="CBU38" s="129"/>
      <c r="CBV38" s="129"/>
      <c r="CBW38" s="129"/>
      <c r="CBX38" s="129"/>
      <c r="CBY38" s="129"/>
      <c r="CBZ38" s="129"/>
      <c r="CCA38" s="129"/>
      <c r="CCB38" s="129"/>
      <c r="CCC38" s="129"/>
      <c r="CCD38" s="129"/>
      <c r="CCE38" s="129"/>
      <c r="CCF38" s="129"/>
      <c r="CCG38" s="129"/>
      <c r="CCH38" s="129"/>
      <c r="CCI38" s="129"/>
      <c r="CCJ38" s="129"/>
      <c r="CCK38" s="129"/>
      <c r="CCL38" s="129"/>
      <c r="CCM38" s="129"/>
      <c r="CCN38" s="129"/>
      <c r="CCO38" s="129"/>
      <c r="CCP38" s="129"/>
      <c r="CCQ38" s="129"/>
      <c r="CCR38" s="129"/>
      <c r="CCS38" s="129"/>
      <c r="CCT38" s="129"/>
      <c r="CCU38" s="129"/>
      <c r="CCV38" s="129"/>
      <c r="CCW38" s="129"/>
      <c r="CCX38" s="129"/>
      <c r="CCY38" s="129"/>
      <c r="CCZ38" s="129"/>
      <c r="CDA38" s="129"/>
      <c r="CDB38" s="129"/>
      <c r="CDC38" s="129"/>
      <c r="CDD38" s="129"/>
      <c r="CDE38" s="129"/>
      <c r="CDF38" s="129"/>
      <c r="CDG38" s="129"/>
      <c r="CDH38" s="129"/>
      <c r="CDI38" s="129"/>
      <c r="CDJ38" s="129"/>
      <c r="CDK38" s="129"/>
      <c r="CDL38" s="129"/>
      <c r="CDM38" s="129"/>
      <c r="CDN38" s="129"/>
      <c r="CDO38" s="129"/>
      <c r="CDP38" s="129"/>
      <c r="CDQ38" s="129"/>
      <c r="CDR38" s="129"/>
      <c r="CDS38" s="129"/>
      <c r="CDT38" s="129"/>
      <c r="CDU38" s="129"/>
      <c r="CDV38" s="129"/>
      <c r="CDW38" s="129"/>
      <c r="CDX38" s="129"/>
      <c r="CDY38" s="129"/>
      <c r="CDZ38" s="129"/>
      <c r="CEA38" s="129"/>
      <c r="CEB38" s="129"/>
      <c r="CEC38" s="129"/>
      <c r="CED38" s="129"/>
      <c r="CEE38" s="129"/>
      <c r="CEF38" s="129"/>
      <c r="CEG38" s="129"/>
      <c r="CEH38" s="129"/>
      <c r="CEI38" s="129"/>
      <c r="CEJ38" s="129"/>
      <c r="CEK38" s="129"/>
      <c r="CEL38" s="129"/>
      <c r="CEM38" s="129"/>
      <c r="CEN38" s="129"/>
      <c r="CEO38" s="129"/>
      <c r="CEP38" s="130"/>
      <c r="CEQ38" s="130"/>
      <c r="CER38" s="130"/>
      <c r="CES38" s="130"/>
      <c r="CET38" s="130"/>
      <c r="CEU38" s="130"/>
      <c r="CEV38" s="130"/>
      <c r="CEW38" s="130"/>
      <c r="CEX38" s="130"/>
      <c r="CEY38" s="130"/>
      <c r="CEZ38" s="130"/>
      <c r="CFA38" s="130"/>
      <c r="CFB38" s="130"/>
      <c r="CFC38" s="130"/>
      <c r="CFD38" s="130"/>
      <c r="CFE38" s="130"/>
      <c r="CFF38" s="130"/>
      <c r="CFG38" s="130"/>
      <c r="CFH38" s="130"/>
      <c r="CFI38" s="130"/>
      <c r="CFJ38" s="130"/>
      <c r="CFK38" s="130"/>
      <c r="CFL38" s="130"/>
      <c r="CFM38" s="130"/>
      <c r="CFN38" s="130"/>
      <c r="CFO38" s="130"/>
      <c r="CFP38" s="130"/>
      <c r="CFQ38" s="130"/>
      <c r="CFR38" s="130"/>
      <c r="CFS38" s="130"/>
      <c r="CFT38" s="130"/>
      <c r="CFU38" s="130"/>
      <c r="CFV38" s="130"/>
      <c r="CFW38" s="130"/>
      <c r="CFX38" s="130"/>
      <c r="CFY38" s="130"/>
      <c r="CFZ38" s="130"/>
      <c r="CGA38" s="130"/>
      <c r="CGB38" s="130"/>
      <c r="CGC38" s="130"/>
      <c r="CGD38" s="130"/>
    </row>
    <row r="39" spans="1:2214" x14ac:dyDescent="0.25">
      <c r="A39" s="279"/>
      <c r="B39" s="255"/>
      <c r="C39" s="267"/>
      <c r="D39" s="267"/>
      <c r="E39" s="260"/>
      <c r="F39" s="260"/>
      <c r="G39" s="260"/>
      <c r="H39" s="261"/>
      <c r="I39" s="261"/>
      <c r="J39" s="261"/>
      <c r="K39" s="261"/>
      <c r="L39" s="261"/>
      <c r="M39" s="261"/>
      <c r="N39" s="262"/>
      <c r="O39" s="262"/>
      <c r="P39" s="262"/>
      <c r="Q39" s="261"/>
      <c r="R39" s="261"/>
      <c r="S39" s="261"/>
      <c r="T39" s="260"/>
      <c r="U39" s="260"/>
      <c r="V39" s="260"/>
      <c r="W39" s="260"/>
      <c r="X39" s="263"/>
      <c r="Y39" s="262"/>
      <c r="Z39" s="262"/>
      <c r="AA39" s="262"/>
      <c r="AB39" s="262"/>
      <c r="AC39" s="262"/>
      <c r="AD39" s="262"/>
      <c r="AE39" s="262"/>
      <c r="AF39" s="262"/>
      <c r="AG39" s="262"/>
      <c r="AH39" s="264"/>
      <c r="AI39" s="264"/>
      <c r="AJ39" s="129"/>
      <c r="AK39" s="129"/>
      <c r="AL39" s="129"/>
      <c r="AM39" s="129"/>
      <c r="AN39" s="264"/>
      <c r="AO39" s="264"/>
      <c r="AP39" s="264"/>
      <c r="AQ39" s="129"/>
      <c r="AR39" s="264"/>
      <c r="AS39" s="264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350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4"/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4"/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4"/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64"/>
      <c r="HG39" s="64"/>
      <c r="HH39" s="64"/>
      <c r="HI39" s="64"/>
      <c r="HJ39" s="64"/>
      <c r="HK39" s="64"/>
      <c r="HL39" s="64"/>
      <c r="HM39" s="64"/>
      <c r="HN39" s="64"/>
      <c r="HO39" s="64"/>
      <c r="HP39" s="64"/>
      <c r="HQ39" s="64"/>
      <c r="HR39" s="64"/>
      <c r="HS39" s="64"/>
      <c r="HT39" s="64"/>
      <c r="HU39" s="64"/>
      <c r="HV39" s="64"/>
      <c r="HW39" s="64"/>
      <c r="HX39" s="64"/>
      <c r="HY39" s="64"/>
      <c r="HZ39" s="64"/>
      <c r="IA39" s="64"/>
      <c r="IB39" s="64"/>
      <c r="IC39" s="64"/>
      <c r="ID39" s="64"/>
      <c r="IE39" s="64"/>
      <c r="IF39" s="64"/>
      <c r="IG39" s="64"/>
      <c r="IH39" s="64"/>
      <c r="II39" s="64"/>
      <c r="IJ39" s="64"/>
      <c r="IK39" s="64"/>
      <c r="IL39" s="64"/>
      <c r="IM39" s="64"/>
      <c r="IN39" s="64"/>
      <c r="IO39" s="64"/>
      <c r="IP39" s="130"/>
      <c r="IQ39" s="130"/>
      <c r="IR39" s="130"/>
      <c r="IS39" s="130"/>
      <c r="IT39" s="130"/>
      <c r="IU39" s="130"/>
      <c r="IV39" s="130"/>
      <c r="IW39" s="130"/>
      <c r="IX39" s="130"/>
      <c r="IY39" s="130"/>
      <c r="IZ39" s="130"/>
      <c r="JA39" s="130"/>
      <c r="JB39" s="130"/>
      <c r="JC39" s="130"/>
      <c r="JD39" s="130"/>
      <c r="JE39" s="130"/>
      <c r="JF39" s="130"/>
      <c r="JG39" s="130"/>
      <c r="JH39" s="130"/>
      <c r="JI39" s="130"/>
      <c r="JJ39" s="130"/>
      <c r="JK39" s="130"/>
      <c r="JL39" s="130"/>
      <c r="JM39" s="130"/>
      <c r="JN39" s="130"/>
      <c r="JO39" s="130"/>
      <c r="JP39" s="130"/>
      <c r="JQ39" s="130"/>
      <c r="JR39" s="130"/>
      <c r="JS39" s="130"/>
      <c r="JT39" s="130"/>
      <c r="JU39" s="130"/>
      <c r="JV39" s="130"/>
      <c r="JW39" s="130"/>
      <c r="JX39" s="130"/>
      <c r="JY39" s="130"/>
      <c r="JZ39" s="130"/>
      <c r="KA39" s="130"/>
      <c r="KB39" s="130"/>
      <c r="KC39" s="130"/>
      <c r="KD39" s="130"/>
      <c r="KE39" s="130"/>
      <c r="KF39" s="130"/>
      <c r="KG39" s="130"/>
      <c r="KH39" s="130"/>
      <c r="KI39" s="130"/>
      <c r="KJ39" s="130"/>
      <c r="KK39" s="130"/>
      <c r="KL39" s="130"/>
      <c r="KM39" s="130"/>
      <c r="KN39" s="130"/>
      <c r="KO39" s="130"/>
      <c r="KP39" s="130"/>
      <c r="KQ39" s="130"/>
      <c r="KR39" s="130"/>
      <c r="KS39" s="130"/>
      <c r="KT39" s="130"/>
      <c r="KU39" s="130"/>
      <c r="KV39" s="130"/>
      <c r="KW39" s="130"/>
      <c r="KX39" s="130"/>
      <c r="KY39" s="130"/>
      <c r="KZ39" s="130"/>
      <c r="LA39" s="130"/>
      <c r="LB39" s="130"/>
      <c r="LC39" s="130"/>
      <c r="LD39" s="130"/>
      <c r="LE39" s="130"/>
      <c r="LF39" s="130"/>
      <c r="LG39" s="130"/>
      <c r="LH39" s="130"/>
      <c r="LI39" s="130"/>
      <c r="LJ39" s="130"/>
      <c r="LK39" s="130"/>
      <c r="LL39" s="130"/>
      <c r="LM39" s="130"/>
      <c r="LN39" s="130"/>
      <c r="LO39" s="130"/>
      <c r="LP39" s="130"/>
      <c r="LQ39" s="130"/>
      <c r="LR39" s="130"/>
      <c r="LS39" s="130"/>
      <c r="LT39" s="130"/>
      <c r="LU39" s="130"/>
      <c r="LV39" s="130"/>
      <c r="LW39" s="130"/>
      <c r="LX39" s="130"/>
      <c r="LY39" s="130"/>
      <c r="LZ39" s="130"/>
      <c r="MA39" s="130"/>
      <c r="MB39" s="130"/>
      <c r="MC39" s="130"/>
      <c r="MD39" s="130"/>
      <c r="ME39" s="130"/>
      <c r="MF39" s="130"/>
      <c r="MG39" s="130"/>
      <c r="MH39" s="130"/>
      <c r="MI39" s="130"/>
      <c r="MJ39" s="130"/>
      <c r="MK39" s="130"/>
      <c r="ML39" s="130"/>
      <c r="MM39" s="130"/>
      <c r="MN39" s="130"/>
      <c r="MO39" s="130"/>
      <c r="MP39" s="130"/>
      <c r="MQ39" s="130"/>
      <c r="MR39" s="130"/>
      <c r="MS39" s="130"/>
      <c r="MT39" s="130"/>
      <c r="MU39" s="130"/>
      <c r="MV39" s="130"/>
      <c r="MW39" s="130"/>
      <c r="MX39" s="130"/>
      <c r="MY39" s="130"/>
      <c r="MZ39" s="130"/>
      <c r="NA39" s="130"/>
      <c r="NB39" s="130"/>
      <c r="NC39" s="130"/>
      <c r="ND39" s="130"/>
      <c r="NE39" s="130"/>
      <c r="NF39" s="130"/>
      <c r="NG39" s="130"/>
      <c r="NH39" s="130"/>
      <c r="NI39" s="130"/>
      <c r="NJ39" s="130"/>
      <c r="NK39" s="130"/>
      <c r="NL39" s="130"/>
      <c r="NM39" s="130"/>
      <c r="NN39" s="130"/>
      <c r="NO39" s="130"/>
      <c r="NP39" s="256"/>
      <c r="NQ39" s="256"/>
      <c r="NR39" s="256"/>
      <c r="NS39" s="256"/>
      <c r="NT39" s="256"/>
      <c r="NU39" s="256"/>
      <c r="NV39" s="256"/>
      <c r="NW39" s="256"/>
      <c r="NX39" s="256"/>
      <c r="NY39" s="256"/>
      <c r="NZ39" s="256"/>
      <c r="OA39" s="256"/>
      <c r="OB39" s="256"/>
      <c r="OC39" s="256"/>
      <c r="OD39" s="256"/>
      <c r="OE39" s="256"/>
      <c r="OF39" s="256"/>
      <c r="OG39" s="256"/>
      <c r="OH39" s="256"/>
      <c r="OI39" s="256"/>
      <c r="OJ39" s="256"/>
      <c r="OK39" s="256"/>
      <c r="OL39" s="256"/>
      <c r="OM39" s="256"/>
      <c r="ON39" s="256"/>
      <c r="OO39" s="256"/>
      <c r="OP39" s="256"/>
      <c r="OQ39" s="256"/>
      <c r="OR39" s="256"/>
      <c r="OS39" s="256"/>
      <c r="OT39" s="256"/>
      <c r="OU39" s="256"/>
      <c r="OV39" s="256"/>
      <c r="OW39" s="256"/>
      <c r="OX39" s="256"/>
      <c r="OY39" s="256"/>
      <c r="OZ39" s="256"/>
      <c r="PA39" s="256"/>
      <c r="PB39" s="256"/>
      <c r="PC39" s="256"/>
      <c r="PD39" s="256"/>
      <c r="PE39" s="256"/>
      <c r="PF39" s="256"/>
      <c r="PG39" s="256"/>
      <c r="PH39" s="256"/>
      <c r="PI39" s="256"/>
      <c r="PJ39" s="256"/>
      <c r="PK39" s="256"/>
      <c r="PL39" s="256"/>
      <c r="PM39" s="256"/>
      <c r="PN39" s="256"/>
      <c r="PO39" s="256"/>
      <c r="PP39" s="256"/>
      <c r="PQ39" s="256"/>
      <c r="PR39" s="256"/>
      <c r="PS39" s="256"/>
      <c r="PT39" s="256"/>
      <c r="PU39" s="256"/>
      <c r="PV39" s="256"/>
      <c r="PW39" s="256"/>
      <c r="PX39" s="256"/>
      <c r="PY39" s="256"/>
      <c r="PZ39" s="256"/>
      <c r="QA39" s="256"/>
      <c r="QB39" s="256"/>
      <c r="QC39" s="64"/>
      <c r="QD39" s="64"/>
      <c r="QE39" s="64"/>
      <c r="QF39" s="64"/>
      <c r="QG39" s="64"/>
      <c r="QH39" s="64"/>
      <c r="QI39" s="64"/>
      <c r="QJ39" s="64"/>
      <c r="QK39" s="64"/>
      <c r="QL39" s="64"/>
      <c r="QM39" s="64"/>
      <c r="QN39" s="64"/>
      <c r="QO39" s="64"/>
      <c r="QP39" s="64"/>
      <c r="QQ39" s="64"/>
      <c r="QR39" s="64"/>
      <c r="QS39" s="64"/>
      <c r="QT39" s="64"/>
      <c r="QU39" s="64"/>
      <c r="QV39" s="64"/>
      <c r="QW39" s="64"/>
      <c r="QX39" s="64"/>
      <c r="QY39" s="64"/>
      <c r="QZ39" s="64"/>
      <c r="RA39" s="64"/>
      <c r="RB39" s="64"/>
      <c r="RC39" s="64"/>
      <c r="RD39" s="64"/>
      <c r="RE39" s="64"/>
      <c r="RF39" s="64"/>
      <c r="RG39" s="64"/>
      <c r="RH39" s="64"/>
      <c r="RI39" s="64"/>
      <c r="RJ39" s="64"/>
      <c r="RK39" s="64"/>
      <c r="RL39" s="64"/>
      <c r="RM39" s="64"/>
      <c r="RN39" s="64"/>
      <c r="RO39" s="64"/>
      <c r="RP39" s="64"/>
      <c r="RQ39" s="64"/>
      <c r="RR39" s="64"/>
      <c r="RS39" s="64"/>
      <c r="RT39" s="64"/>
      <c r="RU39" s="64"/>
      <c r="RV39" s="64"/>
      <c r="RW39" s="64"/>
      <c r="RX39" s="64"/>
      <c r="RY39" s="64"/>
      <c r="RZ39" s="64"/>
      <c r="SA39" s="64"/>
      <c r="SB39" s="64"/>
      <c r="SC39" s="64"/>
      <c r="SD39" s="64"/>
      <c r="SE39" s="64"/>
      <c r="SF39" s="64"/>
      <c r="SG39" s="64"/>
      <c r="SH39" s="64"/>
      <c r="SI39" s="64"/>
      <c r="SJ39" s="64"/>
      <c r="SK39" s="64"/>
      <c r="SL39" s="64"/>
      <c r="SM39" s="64"/>
      <c r="SN39" s="64"/>
      <c r="SO39" s="64"/>
      <c r="SP39" s="64"/>
      <c r="SQ39" s="64"/>
      <c r="SR39" s="64"/>
      <c r="SS39" s="64"/>
      <c r="ST39" s="64"/>
      <c r="SU39" s="64"/>
      <c r="SV39" s="64"/>
      <c r="SW39" s="64"/>
      <c r="SX39" s="64"/>
      <c r="SY39" s="64"/>
      <c r="SZ39" s="64"/>
      <c r="TA39" s="64"/>
      <c r="TB39" s="64"/>
      <c r="TC39" s="64"/>
      <c r="TD39" s="64"/>
      <c r="TE39" s="64"/>
      <c r="TF39" s="64"/>
      <c r="TG39" s="64"/>
      <c r="TH39" s="64"/>
      <c r="TI39" s="64"/>
      <c r="TJ39" s="64"/>
      <c r="TK39" s="64"/>
      <c r="TL39" s="64"/>
      <c r="TM39" s="64"/>
      <c r="TN39" s="64"/>
      <c r="TO39" s="64"/>
      <c r="TP39" s="64"/>
      <c r="TQ39" s="64"/>
      <c r="TR39" s="64"/>
      <c r="TS39" s="64"/>
      <c r="TT39" s="64"/>
      <c r="TU39" s="64"/>
      <c r="TV39" s="64"/>
      <c r="TW39" s="64"/>
      <c r="TX39" s="64"/>
      <c r="TY39" s="64"/>
      <c r="TZ39" s="64"/>
      <c r="UA39" s="64"/>
      <c r="UB39" s="64"/>
      <c r="UC39" s="64"/>
      <c r="UD39" s="64"/>
      <c r="UE39" s="64"/>
      <c r="UF39" s="64"/>
      <c r="UG39" s="64"/>
      <c r="UH39" s="64"/>
      <c r="UI39" s="64"/>
      <c r="UJ39" s="64"/>
      <c r="UK39" s="64"/>
      <c r="UL39" s="64"/>
      <c r="UM39" s="64"/>
      <c r="UN39" s="64"/>
      <c r="UO39" s="64"/>
      <c r="UP39" s="64"/>
      <c r="UQ39" s="64"/>
      <c r="UR39" s="64"/>
      <c r="US39" s="64"/>
      <c r="UT39" s="64"/>
      <c r="UU39" s="64"/>
      <c r="UV39" s="64"/>
      <c r="UW39" s="64"/>
      <c r="UX39" s="64"/>
      <c r="UY39" s="64"/>
      <c r="UZ39" s="64"/>
      <c r="VA39" s="64"/>
      <c r="VB39" s="64"/>
      <c r="VC39" s="64"/>
      <c r="VD39" s="64"/>
      <c r="VE39" s="64"/>
      <c r="VF39" s="129"/>
      <c r="VG39" s="129"/>
      <c r="VH39" s="129"/>
      <c r="VI39" s="129"/>
      <c r="VJ39" s="129"/>
      <c r="VK39" s="129"/>
      <c r="VL39" s="129"/>
      <c r="VM39" s="129"/>
      <c r="VN39" s="129"/>
      <c r="VO39" s="129"/>
      <c r="VP39" s="129"/>
      <c r="VQ39" s="129"/>
      <c r="VR39" s="129"/>
      <c r="VS39" s="129"/>
      <c r="VT39" s="129"/>
      <c r="VU39" s="129"/>
      <c r="VV39" s="129"/>
      <c r="VW39" s="129"/>
      <c r="VX39" s="129"/>
      <c r="VY39" s="129"/>
      <c r="VZ39" s="129"/>
      <c r="WA39" s="129"/>
      <c r="WB39" s="129"/>
      <c r="WC39" s="129"/>
      <c r="WD39" s="129"/>
      <c r="WE39" s="129"/>
      <c r="WF39" s="129"/>
      <c r="WG39" s="129"/>
      <c r="WH39" s="129"/>
      <c r="WI39" s="129"/>
      <c r="WJ39" s="129"/>
      <c r="WK39" s="129"/>
      <c r="WL39" s="129"/>
      <c r="WM39" s="129"/>
      <c r="WN39" s="129"/>
      <c r="WO39" s="129"/>
      <c r="WP39" s="129"/>
      <c r="WQ39" s="129"/>
      <c r="WR39" s="129"/>
      <c r="WS39" s="129"/>
      <c r="WT39" s="129"/>
      <c r="WU39" s="129"/>
      <c r="WV39" s="129"/>
      <c r="WW39" s="129"/>
      <c r="WX39" s="129"/>
      <c r="WY39" s="129"/>
      <c r="WZ39" s="129"/>
      <c r="XA39" s="129"/>
      <c r="XB39" s="129"/>
      <c r="XC39" s="129"/>
      <c r="XD39" s="129"/>
      <c r="XE39" s="129"/>
      <c r="XF39" s="129"/>
      <c r="XG39" s="129"/>
      <c r="XH39" s="129"/>
      <c r="XI39" s="129"/>
      <c r="XJ39" s="129"/>
      <c r="XK39" s="129"/>
      <c r="XL39" s="129"/>
      <c r="XM39" s="129"/>
      <c r="XN39" s="129"/>
      <c r="XO39" s="129"/>
      <c r="XP39" s="129"/>
      <c r="XQ39" s="129"/>
      <c r="XR39" s="129"/>
      <c r="XS39" s="129"/>
      <c r="XT39" s="129"/>
      <c r="XU39" s="129"/>
      <c r="XV39" s="129"/>
      <c r="XW39" s="129"/>
      <c r="XX39" s="129"/>
      <c r="XY39" s="129"/>
      <c r="XZ39" s="129"/>
      <c r="YA39" s="129"/>
      <c r="YB39" s="129"/>
      <c r="YC39" s="129"/>
      <c r="YD39" s="129"/>
      <c r="YE39" s="129"/>
      <c r="YF39" s="129"/>
      <c r="YG39" s="129"/>
      <c r="YH39" s="129"/>
      <c r="YI39" s="129"/>
      <c r="YJ39" s="129"/>
      <c r="YK39" s="129"/>
      <c r="YL39" s="129"/>
      <c r="YM39" s="129"/>
      <c r="YN39" s="129"/>
      <c r="YO39" s="129"/>
      <c r="YP39" s="129"/>
      <c r="YQ39" s="129"/>
      <c r="YR39" s="129"/>
      <c r="YS39" s="129"/>
      <c r="YT39" s="129"/>
      <c r="YU39" s="129"/>
      <c r="YV39" s="129"/>
      <c r="YW39" s="129"/>
      <c r="YX39" s="129"/>
      <c r="YY39" s="129"/>
      <c r="YZ39" s="129"/>
      <c r="ZA39" s="129"/>
      <c r="ZB39" s="129"/>
      <c r="ZC39" s="129"/>
      <c r="ZD39" s="129"/>
      <c r="ZE39" s="129"/>
      <c r="ZF39" s="129"/>
      <c r="ZG39" s="129"/>
      <c r="ZH39" s="129"/>
      <c r="ZI39" s="129"/>
      <c r="ZJ39" s="129"/>
      <c r="ZK39" s="129"/>
      <c r="ZL39" s="129"/>
      <c r="ZM39" s="129"/>
      <c r="ZN39" s="129"/>
      <c r="ZO39" s="129"/>
      <c r="ZP39" s="129"/>
      <c r="ZQ39" s="129"/>
      <c r="ZR39" s="129"/>
      <c r="ZS39" s="129"/>
      <c r="ZT39" s="129"/>
      <c r="ZU39" s="129"/>
      <c r="ZV39" s="129"/>
      <c r="ZW39" s="129"/>
      <c r="ZX39" s="129"/>
      <c r="ZY39" s="129"/>
      <c r="ZZ39" s="129"/>
      <c r="AAA39" s="129"/>
      <c r="AAB39" s="129"/>
      <c r="AAC39" s="129"/>
      <c r="AAD39" s="129"/>
      <c r="AAE39" s="129"/>
      <c r="AAF39" s="129"/>
      <c r="AAG39" s="129"/>
      <c r="AAH39" s="129"/>
      <c r="AAI39" s="129"/>
      <c r="AAJ39" s="129"/>
      <c r="AAK39" s="129"/>
      <c r="AAL39" s="129"/>
      <c r="AAM39" s="129"/>
      <c r="AAN39" s="129"/>
      <c r="AAO39" s="129"/>
      <c r="AAP39" s="129"/>
      <c r="AAQ39" s="129"/>
      <c r="AAR39" s="129"/>
      <c r="AAS39" s="129"/>
      <c r="AAT39" s="129"/>
      <c r="AAU39" s="129"/>
      <c r="AAV39" s="129"/>
      <c r="AAW39" s="129"/>
      <c r="AAX39" s="129"/>
      <c r="AAY39" s="129"/>
      <c r="AAZ39" s="129"/>
      <c r="ABA39" s="129"/>
      <c r="ABB39" s="129"/>
      <c r="ABC39" s="129"/>
      <c r="ABD39" s="129"/>
      <c r="ABE39" s="129"/>
      <c r="ABF39" s="129"/>
      <c r="ABG39" s="129"/>
      <c r="ABH39" s="129"/>
      <c r="ABI39" s="129"/>
      <c r="ABJ39" s="129"/>
      <c r="ABK39" s="129"/>
      <c r="ABL39" s="129"/>
      <c r="ABM39" s="129"/>
      <c r="ABN39" s="129"/>
      <c r="ABO39" s="129"/>
      <c r="ABP39" s="129"/>
      <c r="ABQ39" s="129"/>
      <c r="ABR39" s="129"/>
      <c r="ABS39" s="129"/>
      <c r="ABT39" s="129"/>
      <c r="ABU39" s="129"/>
      <c r="ABV39" s="129"/>
      <c r="ABW39" s="129"/>
      <c r="ABX39" s="129"/>
      <c r="ABY39" s="129"/>
      <c r="ABZ39" s="129"/>
      <c r="ACA39" s="129"/>
      <c r="ACB39" s="129"/>
      <c r="ACC39" s="129"/>
      <c r="ACD39" s="129"/>
      <c r="ACE39" s="129"/>
      <c r="ACF39" s="129"/>
      <c r="ACG39" s="129"/>
      <c r="ACH39" s="129"/>
      <c r="ACI39" s="129"/>
      <c r="ACJ39" s="129"/>
      <c r="ACK39" s="129"/>
      <c r="ACL39" s="129"/>
      <c r="ACM39" s="129"/>
      <c r="ACN39" s="129"/>
      <c r="ACO39" s="129"/>
      <c r="ACP39" s="129"/>
      <c r="ACQ39" s="129"/>
      <c r="ACR39" s="129"/>
      <c r="ACS39" s="129"/>
      <c r="ACT39" s="129"/>
      <c r="ACU39" s="129"/>
      <c r="ACV39" s="129"/>
      <c r="ACW39" s="129"/>
      <c r="ACX39" s="129"/>
      <c r="ACY39" s="257"/>
      <c r="ACZ39" s="257"/>
      <c r="ADA39" s="257"/>
      <c r="ADB39" s="257"/>
      <c r="ADC39" s="257"/>
      <c r="ADD39" s="257"/>
      <c r="ADE39" s="257"/>
      <c r="ADF39" s="257"/>
      <c r="ADG39" s="257"/>
      <c r="ADH39" s="257"/>
      <c r="ADI39" s="257"/>
      <c r="ADJ39" s="257"/>
      <c r="ADK39" s="257"/>
      <c r="ADL39" s="257"/>
      <c r="ADM39" s="257"/>
      <c r="ADN39" s="257"/>
      <c r="ADO39" s="257"/>
      <c r="ADP39" s="257"/>
      <c r="ADQ39" s="257"/>
      <c r="ADR39" s="257"/>
      <c r="ADS39" s="257"/>
      <c r="ADT39" s="257"/>
      <c r="ADU39" s="257"/>
      <c r="ADV39" s="257"/>
      <c r="ADW39" s="257"/>
      <c r="ADX39" s="257"/>
      <c r="ADY39" s="257"/>
      <c r="ADZ39" s="257"/>
      <c r="AEA39" s="257"/>
      <c r="AEB39" s="257"/>
      <c r="AEC39" s="257"/>
      <c r="AED39" s="257"/>
      <c r="AEE39" s="257"/>
      <c r="AEF39" s="257"/>
      <c r="AEG39" s="257"/>
      <c r="AEH39" s="257"/>
      <c r="AEI39" s="257"/>
      <c r="AEJ39" s="257"/>
      <c r="AEK39" s="257"/>
      <c r="AEL39" s="257"/>
      <c r="AEM39" s="257"/>
      <c r="AEN39" s="257"/>
      <c r="AEO39" s="257"/>
      <c r="AEP39" s="257"/>
      <c r="AEQ39" s="257"/>
      <c r="AER39" s="257"/>
      <c r="AES39" s="257"/>
      <c r="AET39" s="257"/>
      <c r="AEU39" s="257"/>
      <c r="AEV39" s="257"/>
      <c r="AEW39" s="257"/>
      <c r="AEX39" s="257"/>
      <c r="AEY39" s="257"/>
      <c r="AEZ39" s="257"/>
      <c r="AFA39" s="257"/>
      <c r="AFB39" s="257"/>
      <c r="AFC39" s="257"/>
      <c r="AFD39" s="257"/>
      <c r="AFE39" s="257"/>
      <c r="AFF39" s="257"/>
      <c r="AFG39" s="257"/>
      <c r="AFH39" s="257"/>
      <c r="AFI39" s="257"/>
      <c r="AFJ39" s="257"/>
      <c r="AFK39" s="257"/>
      <c r="AFL39" s="257"/>
      <c r="AFM39" s="257"/>
      <c r="AFN39" s="257"/>
      <c r="AFO39" s="130"/>
      <c r="AFP39" s="130"/>
      <c r="AFQ39" s="130"/>
      <c r="AFR39" s="130"/>
      <c r="AFS39" s="130"/>
      <c r="AFT39" s="130"/>
      <c r="AFU39" s="130"/>
      <c r="AFV39" s="130"/>
      <c r="AFW39" s="130"/>
      <c r="AFX39" s="130"/>
      <c r="AFY39" s="130"/>
      <c r="AFZ39" s="130"/>
      <c r="AGA39" s="130"/>
      <c r="AGB39" s="130"/>
      <c r="AGC39" s="130"/>
      <c r="AGD39" s="130"/>
      <c r="AGE39" s="130"/>
      <c r="AGF39" s="130"/>
      <c r="AGG39" s="130"/>
      <c r="AGH39" s="130"/>
      <c r="AGI39" s="130"/>
      <c r="AGJ39" s="130"/>
      <c r="AGK39" s="130"/>
      <c r="AGL39" s="130"/>
      <c r="AGM39" s="130"/>
      <c r="AGN39" s="130"/>
      <c r="AGO39" s="130"/>
      <c r="AGP39" s="130"/>
      <c r="AGQ39" s="130"/>
      <c r="AGR39" s="130"/>
      <c r="AGS39" s="130"/>
      <c r="AGT39" s="130"/>
      <c r="AGU39" s="130"/>
      <c r="AGV39" s="130"/>
      <c r="AGW39" s="130"/>
      <c r="AGX39" s="130"/>
      <c r="AGY39" s="130"/>
      <c r="AGZ39" s="130"/>
      <c r="AHA39" s="130"/>
      <c r="AHB39" s="130"/>
      <c r="AHC39" s="130"/>
      <c r="AHD39" s="130"/>
      <c r="AHE39" s="130"/>
      <c r="AHF39" s="130"/>
      <c r="AHG39" s="130"/>
      <c r="AHH39" s="130"/>
      <c r="AHI39" s="130"/>
      <c r="AHJ39" s="130"/>
      <c r="AHK39" s="130"/>
      <c r="AHL39" s="130"/>
      <c r="AHM39" s="130"/>
      <c r="AHN39" s="130"/>
      <c r="AHO39" s="130"/>
      <c r="AHP39" s="130"/>
      <c r="AHQ39" s="130"/>
      <c r="AHR39" s="130"/>
      <c r="AHS39" s="130"/>
      <c r="AHT39" s="130"/>
      <c r="AHU39" s="130"/>
      <c r="AHV39" s="130"/>
      <c r="AHW39" s="130"/>
      <c r="AHX39" s="130"/>
      <c r="AHY39" s="130"/>
      <c r="AHZ39" s="130"/>
      <c r="AIA39" s="130"/>
      <c r="AIB39" s="130"/>
      <c r="AIC39" s="130"/>
      <c r="AID39" s="130"/>
      <c r="AIE39" s="64"/>
      <c r="AIF39" s="64"/>
      <c r="AIG39" s="64"/>
      <c r="AIH39" s="64"/>
      <c r="AII39" s="64"/>
      <c r="AIJ39" s="64"/>
      <c r="AIK39" s="64"/>
      <c r="AIL39" s="64"/>
      <c r="AIM39" s="64"/>
      <c r="AIN39" s="64"/>
      <c r="AIO39" s="64"/>
      <c r="AIP39" s="64"/>
      <c r="AIQ39" s="64"/>
      <c r="AIR39" s="64"/>
      <c r="AIS39" s="64"/>
      <c r="AIT39" s="64"/>
      <c r="AIU39" s="64"/>
      <c r="AIV39" s="64"/>
      <c r="AIW39" s="64"/>
      <c r="AIX39" s="64"/>
      <c r="AIY39" s="64"/>
      <c r="AIZ39" s="64"/>
      <c r="AJA39" s="64"/>
      <c r="AJB39" s="64"/>
      <c r="AJC39" s="64"/>
      <c r="AJD39" s="64"/>
      <c r="AJE39" s="64"/>
      <c r="AJF39" s="64"/>
      <c r="AJG39" s="64"/>
      <c r="AJH39" s="64"/>
      <c r="AJI39" s="64"/>
      <c r="AJJ39" s="64"/>
      <c r="AJK39" s="64"/>
      <c r="AJL39" s="64"/>
      <c r="AJM39" s="64"/>
      <c r="AJN39" s="64"/>
      <c r="AJO39" s="64"/>
      <c r="AJP39" s="64"/>
      <c r="AJQ39" s="64"/>
      <c r="AJR39" s="64"/>
      <c r="AJS39" s="64"/>
      <c r="AJT39" s="64"/>
      <c r="AJU39" s="64"/>
      <c r="AJV39" s="64"/>
      <c r="AJW39" s="64"/>
      <c r="AJX39" s="64"/>
      <c r="AJY39" s="64"/>
      <c r="AJZ39" s="64"/>
      <c r="AKA39" s="64"/>
      <c r="AKB39" s="64"/>
      <c r="AKC39" s="64"/>
      <c r="AKD39" s="64"/>
      <c r="AKE39" s="64"/>
      <c r="AKF39" s="64"/>
      <c r="AKG39" s="64"/>
      <c r="AKH39" s="64"/>
      <c r="AKI39" s="64"/>
      <c r="AKJ39" s="64"/>
      <c r="AKK39" s="64"/>
      <c r="AKL39" s="64"/>
      <c r="AKM39" s="64"/>
      <c r="AKN39" s="64"/>
      <c r="AKO39" s="64"/>
      <c r="AKP39" s="64"/>
      <c r="AKQ39" s="64"/>
      <c r="AKR39" s="64"/>
      <c r="AKS39" s="258"/>
      <c r="AKT39" s="64"/>
      <c r="AKU39" s="106"/>
      <c r="AKV39" s="106"/>
      <c r="AKW39" s="106"/>
      <c r="AKX39" s="106"/>
      <c r="AKY39" s="106"/>
      <c r="AKZ39" s="106"/>
      <c r="ALA39" s="106"/>
      <c r="ALB39" s="106"/>
      <c r="ALC39" s="106"/>
      <c r="ALD39" s="106"/>
      <c r="ALE39" s="106"/>
      <c r="ALF39" s="106"/>
      <c r="ALG39" s="106"/>
      <c r="ALH39" s="106"/>
      <c r="ALI39" s="106"/>
      <c r="ALJ39" s="106"/>
      <c r="ALK39" s="106"/>
      <c r="ALL39" s="106"/>
      <c r="ALM39" s="106"/>
      <c r="ALN39" s="106"/>
      <c r="ALO39" s="106"/>
      <c r="ALP39" s="106"/>
      <c r="ALQ39" s="106"/>
      <c r="ALR39" s="106"/>
      <c r="ALS39" s="106"/>
      <c r="ALT39" s="106"/>
      <c r="ALU39" s="106"/>
      <c r="ALV39" s="106"/>
      <c r="ALW39" s="106"/>
      <c r="ALX39" s="106"/>
      <c r="ALY39" s="106"/>
      <c r="ALZ39" s="106"/>
      <c r="AMA39" s="106"/>
      <c r="AMB39" s="106"/>
      <c r="AMC39" s="106"/>
      <c r="AMD39" s="106"/>
      <c r="AME39" s="106"/>
      <c r="AMF39" s="106"/>
      <c r="AMG39" s="106"/>
      <c r="AMH39" s="106"/>
      <c r="AMI39" s="106"/>
      <c r="AMJ39" s="106"/>
      <c r="AMK39" s="106"/>
      <c r="AML39" s="106"/>
      <c r="AMM39" s="106"/>
      <c r="AMN39" s="106"/>
      <c r="AMO39" s="106"/>
      <c r="AMP39" s="106"/>
      <c r="AMQ39" s="106"/>
      <c r="AMR39" s="106"/>
      <c r="AMS39" s="106"/>
      <c r="AMT39" s="106"/>
      <c r="AMU39" s="106"/>
      <c r="AMV39" s="106"/>
      <c r="AMW39" s="106"/>
      <c r="AMX39" s="106"/>
      <c r="AMY39" s="106"/>
      <c r="AMZ39" s="106"/>
      <c r="ANA39" s="106"/>
      <c r="ANB39" s="106"/>
      <c r="ANC39" s="106"/>
      <c r="AND39" s="106"/>
      <c r="ANE39" s="106"/>
      <c r="ANF39" s="106"/>
      <c r="ANG39" s="106"/>
      <c r="ANH39" s="129"/>
      <c r="ANI39" s="129"/>
      <c r="ANJ39" s="129"/>
      <c r="ANK39" s="129"/>
      <c r="ANL39" s="129"/>
      <c r="ANM39" s="129"/>
      <c r="ANN39" s="129"/>
      <c r="ANO39" s="129"/>
      <c r="ANP39" s="129"/>
      <c r="ANQ39" s="129"/>
      <c r="ANR39" s="129"/>
      <c r="ANS39" s="129"/>
      <c r="ANT39" s="129"/>
      <c r="ANU39" s="129"/>
      <c r="ANV39" s="129"/>
      <c r="ANW39" s="129"/>
      <c r="ANX39" s="129"/>
      <c r="ANY39" s="129"/>
      <c r="ANZ39" s="129"/>
      <c r="AOA39" s="129"/>
      <c r="AOB39" s="129"/>
      <c r="AOC39" s="129"/>
      <c r="AOD39" s="129"/>
      <c r="AOE39" s="129"/>
      <c r="AOF39" s="129"/>
      <c r="AOG39" s="129"/>
      <c r="AOH39" s="129"/>
      <c r="AOI39" s="129"/>
      <c r="AOJ39" s="129"/>
      <c r="AOK39" s="129"/>
      <c r="AOL39" s="129"/>
      <c r="AOM39" s="129"/>
      <c r="AON39" s="129"/>
      <c r="AOO39" s="129"/>
      <c r="AOP39" s="129"/>
      <c r="AOQ39" s="129"/>
      <c r="AOR39" s="129"/>
      <c r="AOS39" s="129"/>
      <c r="AOT39" s="129"/>
      <c r="AOU39" s="129"/>
      <c r="AOV39" s="129"/>
      <c r="AOW39" s="129"/>
      <c r="AOX39" s="129"/>
      <c r="AOY39" s="129"/>
      <c r="AOZ39" s="129"/>
      <c r="APA39" s="129"/>
      <c r="APB39" s="129"/>
      <c r="APC39" s="129"/>
      <c r="APD39" s="129"/>
      <c r="APE39" s="129"/>
      <c r="APF39" s="129"/>
      <c r="APG39" s="129"/>
      <c r="APH39" s="129"/>
      <c r="API39" s="129"/>
      <c r="APJ39" s="129"/>
      <c r="APK39" s="129"/>
      <c r="APL39" s="129"/>
      <c r="APM39" s="129"/>
      <c r="APN39" s="129"/>
      <c r="APO39" s="129"/>
      <c r="APP39" s="129"/>
      <c r="APQ39" s="129"/>
      <c r="APR39" s="129"/>
      <c r="APS39" s="129"/>
      <c r="APT39" s="129"/>
      <c r="APU39" s="130"/>
      <c r="APV39" s="130"/>
      <c r="APW39" s="130"/>
      <c r="APX39" s="130"/>
      <c r="APY39" s="130"/>
      <c r="APZ39" s="130"/>
      <c r="AQA39" s="130"/>
      <c r="AQB39" s="130"/>
      <c r="AQC39" s="130"/>
      <c r="AQD39" s="130"/>
      <c r="AQE39" s="130"/>
      <c r="AQF39" s="130"/>
      <c r="AQG39" s="130"/>
      <c r="AQH39" s="130"/>
      <c r="AQI39" s="130"/>
      <c r="AQJ39" s="130"/>
      <c r="AQK39" s="130"/>
      <c r="AQL39" s="130"/>
      <c r="AQM39" s="130"/>
      <c r="AQN39" s="130"/>
      <c r="AQO39" s="130"/>
      <c r="AQP39" s="130"/>
      <c r="AQQ39" s="130"/>
      <c r="AQR39" s="130"/>
      <c r="AQS39" s="130"/>
      <c r="AQT39" s="130"/>
      <c r="AQU39" s="130"/>
      <c r="AQV39" s="130"/>
      <c r="AQW39" s="130"/>
      <c r="AQX39" s="130"/>
      <c r="AQY39" s="130"/>
      <c r="AQZ39" s="130"/>
      <c r="ARA39" s="130"/>
      <c r="ARB39" s="130"/>
      <c r="ARC39" s="130"/>
      <c r="ARD39" s="130"/>
      <c r="ARE39" s="130"/>
      <c r="ARF39" s="130"/>
      <c r="ARG39" s="130"/>
      <c r="ARH39" s="130"/>
      <c r="ARI39" s="130"/>
      <c r="ARJ39" s="130"/>
      <c r="ARK39" s="130"/>
      <c r="ARL39" s="130"/>
      <c r="ARM39" s="130"/>
      <c r="ARN39" s="130"/>
      <c r="ARO39" s="130"/>
      <c r="ARP39" s="130"/>
      <c r="ARQ39" s="130"/>
      <c r="ARR39" s="130"/>
      <c r="ARS39" s="130"/>
      <c r="ART39" s="130"/>
      <c r="ARU39" s="130"/>
      <c r="ARV39" s="130"/>
      <c r="ARW39" s="130"/>
      <c r="ARX39" s="130"/>
      <c r="ARY39" s="130"/>
      <c r="ARZ39" s="130"/>
      <c r="ASA39" s="130"/>
      <c r="ASB39" s="130"/>
      <c r="ASC39" s="130"/>
      <c r="ASD39" s="130"/>
      <c r="ASE39" s="130"/>
      <c r="ASF39" s="130"/>
      <c r="ASG39" s="130"/>
      <c r="ASH39" s="131"/>
      <c r="ASI39" s="131"/>
      <c r="ASJ39" s="131"/>
      <c r="ASK39" s="131"/>
      <c r="ASL39" s="131"/>
      <c r="ASM39" s="131"/>
      <c r="ASN39" s="131"/>
      <c r="ASO39" s="131"/>
      <c r="ASP39" s="131"/>
      <c r="ASQ39" s="131"/>
      <c r="ASR39" s="131"/>
      <c r="ASS39" s="131"/>
      <c r="AST39" s="131"/>
      <c r="ASU39" s="131"/>
      <c r="ASV39" s="131"/>
      <c r="ASW39" s="131"/>
      <c r="ASX39" s="131"/>
      <c r="ASY39" s="131"/>
      <c r="ASZ39" s="131"/>
      <c r="ATA39" s="131"/>
      <c r="ATB39" s="131"/>
      <c r="ATC39" s="131"/>
      <c r="ATD39" s="131"/>
      <c r="ATE39" s="131"/>
      <c r="ATF39" s="131"/>
      <c r="ATG39" s="131"/>
      <c r="ATH39" s="131"/>
      <c r="ATI39" s="131"/>
      <c r="ATJ39" s="131"/>
      <c r="ATK39" s="131"/>
      <c r="ATL39" s="131"/>
      <c r="ATM39" s="131"/>
      <c r="ATN39" s="131"/>
      <c r="ATO39" s="131"/>
      <c r="ATP39" s="131"/>
      <c r="ATQ39" s="131"/>
      <c r="ATR39" s="131"/>
      <c r="ATS39" s="131"/>
      <c r="ATT39" s="131"/>
      <c r="ATU39" s="131"/>
      <c r="ATV39" s="131"/>
      <c r="ATW39" s="131"/>
      <c r="ATX39" s="131"/>
      <c r="ATY39" s="131"/>
      <c r="ATZ39" s="131"/>
      <c r="AUA39" s="131"/>
      <c r="AUB39" s="131"/>
      <c r="AUC39" s="131"/>
      <c r="AUD39" s="131"/>
      <c r="AUE39" s="131"/>
      <c r="AUF39" s="131"/>
      <c r="AUG39" s="131"/>
      <c r="AUH39" s="131"/>
      <c r="AUI39" s="131"/>
      <c r="AUJ39" s="131"/>
      <c r="AUK39" s="131"/>
      <c r="AUL39" s="131"/>
      <c r="AUM39" s="131"/>
      <c r="AUN39" s="131"/>
      <c r="AUO39" s="131"/>
      <c r="AUP39" s="131"/>
      <c r="AUQ39" s="131"/>
      <c r="AUR39" s="131"/>
      <c r="AUS39" s="131"/>
      <c r="AUT39" s="131"/>
      <c r="AUU39" s="130"/>
      <c r="AUV39" s="130"/>
      <c r="AUW39" s="130"/>
      <c r="AUX39" s="130"/>
      <c r="AUY39" s="130"/>
      <c r="AUZ39" s="130"/>
      <c r="AVA39" s="130"/>
      <c r="AVB39" s="130"/>
      <c r="AVC39" s="130"/>
      <c r="AVD39" s="130"/>
      <c r="AVE39" s="130"/>
      <c r="AVF39" s="130"/>
      <c r="AVG39" s="130"/>
      <c r="AVH39" s="130"/>
      <c r="AVI39" s="130"/>
      <c r="AVJ39" s="130"/>
      <c r="AVK39" s="130"/>
      <c r="AVL39" s="130"/>
      <c r="AVM39" s="130"/>
      <c r="AVN39" s="130"/>
      <c r="AVO39" s="130"/>
      <c r="AVP39" s="130"/>
      <c r="AVQ39" s="130"/>
      <c r="AVR39" s="130"/>
      <c r="AVS39" s="130"/>
      <c r="AVT39" s="130"/>
      <c r="AVU39" s="130"/>
      <c r="AVV39" s="130"/>
      <c r="AVW39" s="130"/>
      <c r="AVX39" s="130"/>
      <c r="AVY39" s="130"/>
      <c r="AVZ39" s="130"/>
      <c r="AWA39" s="130"/>
      <c r="AWB39" s="130"/>
      <c r="AWC39" s="130"/>
      <c r="AWD39" s="130"/>
      <c r="AWE39" s="130"/>
      <c r="AWF39" s="130"/>
      <c r="AWG39" s="130"/>
      <c r="AWH39" s="130"/>
      <c r="AWI39" s="130"/>
      <c r="AWJ39" s="130"/>
      <c r="AWK39" s="130"/>
      <c r="AWL39" s="130"/>
      <c r="AWM39" s="130"/>
      <c r="AWN39" s="130"/>
      <c r="AWO39" s="130"/>
      <c r="AWP39" s="130"/>
      <c r="AWQ39" s="130"/>
      <c r="AWR39" s="130"/>
      <c r="AWS39" s="130"/>
      <c r="AWT39" s="130"/>
      <c r="AWU39" s="130"/>
      <c r="AWV39" s="130"/>
      <c r="AWW39" s="130"/>
      <c r="AWX39" s="130"/>
      <c r="AWY39" s="130"/>
      <c r="AWZ39" s="130"/>
      <c r="AXA39" s="130"/>
      <c r="AXB39" s="130"/>
      <c r="AXC39" s="130"/>
      <c r="AXD39" s="130"/>
      <c r="AXE39" s="130"/>
      <c r="AXF39" s="130"/>
      <c r="AXG39" s="130"/>
      <c r="AXH39" s="130"/>
      <c r="AXI39" s="130"/>
      <c r="AXJ39" s="130"/>
      <c r="AXK39" s="64"/>
      <c r="AXL39" s="64"/>
      <c r="AXM39" s="64"/>
      <c r="AXN39" s="64"/>
      <c r="AXO39" s="64"/>
      <c r="AXP39" s="64"/>
      <c r="AXQ39" s="64"/>
      <c r="AXR39" s="64"/>
      <c r="AXS39" s="64"/>
      <c r="AXT39" s="64"/>
      <c r="AXU39" s="64"/>
      <c r="AXV39" s="64"/>
      <c r="AXW39" s="64"/>
      <c r="AXX39" s="64"/>
      <c r="AXY39" s="64"/>
      <c r="AXZ39" s="64"/>
      <c r="AYA39" s="64"/>
      <c r="AYB39" s="64"/>
      <c r="AYC39" s="64"/>
      <c r="AYD39" s="64"/>
      <c r="AYE39" s="64"/>
      <c r="AYF39" s="64"/>
      <c r="AYG39" s="64"/>
      <c r="AYH39" s="64"/>
      <c r="AYI39" s="64"/>
      <c r="AYJ39" s="64"/>
      <c r="AYK39" s="64"/>
      <c r="AYL39" s="64"/>
      <c r="AYM39" s="64"/>
      <c r="AYN39" s="64"/>
      <c r="AYO39" s="64"/>
      <c r="AYP39" s="64"/>
      <c r="AYQ39" s="64"/>
      <c r="AYR39" s="64"/>
      <c r="AYS39" s="64"/>
      <c r="AYT39" s="64"/>
      <c r="AYU39" s="64"/>
      <c r="AYV39" s="64"/>
      <c r="AYW39" s="64"/>
      <c r="AYX39" s="64"/>
      <c r="AYY39" s="64"/>
      <c r="AYZ39" s="64"/>
      <c r="AZA39" s="64"/>
      <c r="AZB39" s="64"/>
      <c r="AZC39" s="64"/>
      <c r="AZD39" s="64"/>
      <c r="AZE39" s="64"/>
      <c r="AZF39" s="64"/>
      <c r="AZG39" s="64"/>
      <c r="AZH39" s="64"/>
      <c r="AZI39" s="64"/>
      <c r="AZJ39" s="64"/>
      <c r="AZK39" s="64"/>
      <c r="AZL39" s="64"/>
      <c r="AZM39" s="64"/>
      <c r="AZN39" s="64"/>
      <c r="AZO39" s="64"/>
      <c r="AZP39" s="64"/>
      <c r="AZQ39" s="64"/>
      <c r="AZR39" s="64"/>
      <c r="AZS39" s="64"/>
      <c r="AZT39" s="64"/>
      <c r="AZU39" s="64"/>
      <c r="AZV39" s="64"/>
      <c r="AZW39" s="64"/>
      <c r="AZX39" s="130"/>
      <c r="AZY39" s="130"/>
      <c r="AZZ39" s="130"/>
      <c r="BAA39" s="130"/>
      <c r="BAB39" s="130"/>
      <c r="BAC39" s="130"/>
      <c r="BAD39" s="130"/>
      <c r="BAE39" s="130"/>
      <c r="BAF39" s="130"/>
      <c r="BAG39" s="130"/>
      <c r="BAH39" s="130"/>
      <c r="BAI39" s="130"/>
      <c r="BAJ39" s="130"/>
      <c r="BAK39" s="130"/>
      <c r="BAL39" s="130"/>
      <c r="BAM39" s="130"/>
      <c r="BAN39" s="130"/>
      <c r="BAO39" s="130"/>
      <c r="BAP39" s="130"/>
      <c r="BAQ39" s="130"/>
      <c r="BAR39" s="130"/>
      <c r="BAS39" s="130"/>
      <c r="BAT39" s="130"/>
      <c r="BAU39" s="130"/>
      <c r="BAV39" s="130"/>
      <c r="BAW39" s="130"/>
      <c r="BAX39" s="130"/>
      <c r="BAY39" s="130"/>
      <c r="BAZ39" s="130"/>
      <c r="BBA39" s="130"/>
      <c r="BBB39" s="130"/>
      <c r="BBC39" s="130"/>
      <c r="BBD39" s="130"/>
      <c r="BBE39" s="130"/>
      <c r="BBF39" s="130"/>
      <c r="BBG39" s="130"/>
      <c r="BBH39" s="130"/>
      <c r="BBI39" s="130"/>
      <c r="BBJ39" s="130"/>
      <c r="BBK39" s="130"/>
      <c r="BBL39" s="130"/>
      <c r="BBM39" s="130"/>
      <c r="BBN39" s="130"/>
      <c r="BBO39" s="130"/>
      <c r="BBP39" s="130"/>
      <c r="BBQ39" s="130"/>
      <c r="BBR39" s="130"/>
      <c r="BBS39" s="130"/>
      <c r="BBT39" s="130"/>
      <c r="BBU39" s="130"/>
      <c r="BBV39" s="130"/>
      <c r="BBW39" s="130"/>
      <c r="BBX39" s="130"/>
      <c r="BBY39" s="130"/>
      <c r="BBZ39" s="130"/>
      <c r="BCA39" s="130"/>
      <c r="BCB39" s="130"/>
      <c r="BCC39" s="130"/>
      <c r="BCD39" s="130"/>
      <c r="BCE39" s="130"/>
      <c r="BCF39" s="130"/>
      <c r="BCG39" s="130"/>
      <c r="BCH39" s="130"/>
      <c r="BCI39" s="130"/>
      <c r="BCJ39" s="130"/>
      <c r="BCK39" s="130"/>
      <c r="BCL39" s="130"/>
      <c r="BCM39" s="130"/>
      <c r="BCN39" s="130"/>
      <c r="BCO39" s="130"/>
      <c r="BCP39" s="130"/>
      <c r="BCQ39" s="130"/>
      <c r="BCR39" s="130"/>
      <c r="BCS39" s="130"/>
      <c r="BCT39" s="130"/>
      <c r="BCU39" s="130"/>
      <c r="BCV39" s="130"/>
      <c r="BCW39" s="130"/>
      <c r="BCX39" s="130"/>
      <c r="BCY39" s="130"/>
      <c r="BCZ39" s="130"/>
      <c r="BDA39" s="130"/>
      <c r="BDB39" s="130"/>
      <c r="BDC39" s="130"/>
      <c r="BDD39" s="130"/>
      <c r="BDE39" s="130"/>
      <c r="BDF39" s="130"/>
      <c r="BDG39" s="130"/>
      <c r="BDH39" s="130"/>
      <c r="BDI39" s="130"/>
      <c r="BDJ39" s="130"/>
      <c r="BDK39" s="130"/>
      <c r="BDL39" s="130"/>
      <c r="BDM39" s="130"/>
      <c r="BDN39" s="130"/>
      <c r="BDO39" s="130"/>
      <c r="BDP39" s="130"/>
      <c r="BDQ39" s="130"/>
      <c r="BDR39" s="130"/>
      <c r="BDS39" s="130"/>
      <c r="BDT39" s="130"/>
      <c r="BDU39" s="130"/>
      <c r="BDV39" s="130"/>
      <c r="BDW39" s="130"/>
      <c r="BDX39" s="130"/>
      <c r="BDY39" s="130"/>
      <c r="BDZ39" s="130"/>
      <c r="BEA39" s="130"/>
      <c r="BEB39" s="130"/>
      <c r="BEC39" s="130"/>
      <c r="BED39" s="130"/>
      <c r="BEE39" s="130"/>
      <c r="BEF39" s="130"/>
      <c r="BEG39" s="130"/>
      <c r="BEH39" s="130"/>
      <c r="BEI39" s="130"/>
      <c r="BEJ39" s="130"/>
      <c r="BEK39" s="130"/>
      <c r="BEL39" s="130"/>
      <c r="BEM39" s="130"/>
      <c r="BEN39" s="130"/>
      <c r="BEO39" s="130"/>
      <c r="BEP39" s="130"/>
      <c r="BEQ39" s="130"/>
      <c r="BER39" s="130"/>
      <c r="BES39" s="130"/>
      <c r="BET39" s="130"/>
      <c r="BEU39" s="130"/>
      <c r="BEV39" s="130"/>
      <c r="BEW39" s="130"/>
      <c r="BEX39" s="129"/>
      <c r="BEY39" s="129"/>
      <c r="BEZ39" s="129"/>
      <c r="BFA39" s="129"/>
      <c r="BFB39" s="129"/>
      <c r="BFC39" s="129"/>
      <c r="BFD39" s="129"/>
      <c r="BFE39" s="129"/>
      <c r="BFF39" s="129"/>
      <c r="BFG39" s="129"/>
      <c r="BFH39" s="129"/>
      <c r="BFI39" s="129"/>
      <c r="BFJ39" s="129"/>
      <c r="BFK39" s="129"/>
      <c r="BFL39" s="129"/>
      <c r="BFM39" s="129"/>
      <c r="BFN39" s="129"/>
      <c r="BFO39" s="129"/>
      <c r="BFP39" s="129"/>
      <c r="BFQ39" s="129"/>
      <c r="BFR39" s="129"/>
      <c r="BFS39" s="129"/>
      <c r="BFT39" s="129"/>
      <c r="BFU39" s="129"/>
      <c r="BFV39" s="129"/>
      <c r="BFW39" s="129"/>
      <c r="BFX39" s="129"/>
      <c r="BFY39" s="129"/>
      <c r="BFZ39" s="129"/>
      <c r="BGA39" s="129"/>
      <c r="BGB39" s="129"/>
      <c r="BGC39" s="129"/>
      <c r="BGD39" s="129"/>
      <c r="BGE39" s="129"/>
      <c r="BGF39" s="129"/>
      <c r="BGG39" s="129"/>
      <c r="BGH39" s="129"/>
      <c r="BGI39" s="129"/>
      <c r="BGJ39" s="129"/>
      <c r="BGK39" s="129"/>
      <c r="BGL39" s="129"/>
      <c r="BGM39" s="129"/>
      <c r="BGN39" s="129"/>
      <c r="BGO39" s="129"/>
      <c r="BGP39" s="129"/>
      <c r="BGQ39" s="129"/>
      <c r="BGR39" s="129"/>
      <c r="BGS39" s="129"/>
      <c r="BGT39" s="129"/>
      <c r="BGU39" s="129"/>
      <c r="BGV39" s="129"/>
      <c r="BGW39" s="129"/>
      <c r="BGX39" s="129"/>
      <c r="BGY39" s="129"/>
      <c r="BGZ39" s="129"/>
      <c r="BHA39" s="129"/>
      <c r="BHB39" s="129"/>
      <c r="BHC39" s="129"/>
      <c r="BHD39" s="129"/>
      <c r="BHE39" s="129"/>
      <c r="BHF39" s="129"/>
      <c r="BHG39" s="129"/>
      <c r="BHH39" s="129"/>
      <c r="BHI39" s="129"/>
      <c r="BHJ39" s="129"/>
      <c r="BHK39" s="129"/>
      <c r="BHL39" s="129"/>
      <c r="BHM39" s="129"/>
      <c r="BHN39" s="106"/>
      <c r="BHO39" s="106"/>
      <c r="BHP39" s="106"/>
      <c r="BHQ39" s="106"/>
      <c r="BHR39" s="106"/>
      <c r="BHS39" s="106"/>
      <c r="BHT39" s="106"/>
      <c r="BHU39" s="106"/>
      <c r="BHV39" s="106"/>
      <c r="BHW39" s="106"/>
      <c r="BHX39" s="106"/>
      <c r="BHY39" s="106"/>
      <c r="BHZ39" s="106"/>
      <c r="BIA39" s="106"/>
      <c r="BIB39" s="106"/>
      <c r="BIC39" s="106"/>
      <c r="BID39" s="106"/>
      <c r="BIE39" s="106"/>
      <c r="BIF39" s="106"/>
      <c r="BIG39" s="106"/>
      <c r="BIH39" s="106"/>
      <c r="BII39" s="106"/>
      <c r="BIJ39" s="106"/>
      <c r="BIK39" s="106"/>
      <c r="BIL39" s="106"/>
      <c r="BIM39" s="106"/>
      <c r="BIN39" s="106"/>
      <c r="BIO39" s="106"/>
      <c r="BIP39" s="106"/>
      <c r="BIQ39" s="106"/>
      <c r="BIR39" s="106"/>
      <c r="BIS39" s="106"/>
      <c r="BIT39" s="106"/>
      <c r="BIU39" s="106"/>
      <c r="BIV39" s="106"/>
      <c r="BIW39" s="106"/>
      <c r="BIX39" s="106"/>
      <c r="BIY39" s="106"/>
      <c r="BIZ39" s="106"/>
      <c r="BJA39" s="106"/>
      <c r="BJB39" s="106"/>
      <c r="BJC39" s="106"/>
      <c r="BJD39" s="106"/>
      <c r="BJE39" s="106"/>
      <c r="BJF39" s="106"/>
      <c r="BJG39" s="106"/>
      <c r="BJH39" s="106"/>
      <c r="BJI39" s="106"/>
      <c r="BJJ39" s="106"/>
      <c r="BJK39" s="106"/>
      <c r="BJL39" s="106"/>
      <c r="BJM39" s="106"/>
      <c r="BJN39" s="106"/>
      <c r="BJO39" s="106"/>
      <c r="BJP39" s="106"/>
      <c r="BJQ39" s="106"/>
      <c r="BJR39" s="106"/>
      <c r="BJS39" s="106"/>
      <c r="BJT39" s="106"/>
      <c r="BJU39" s="106"/>
      <c r="BJV39" s="106"/>
      <c r="BJW39" s="106"/>
      <c r="BJX39" s="106"/>
      <c r="BJY39" s="106"/>
      <c r="BJZ39" s="106"/>
      <c r="BKA39" s="106"/>
      <c r="BKB39" s="106"/>
      <c r="BKC39" s="106"/>
      <c r="BKD39" s="106"/>
      <c r="BKE39" s="106"/>
      <c r="BKF39" s="106"/>
      <c r="BKG39" s="106"/>
      <c r="BKH39" s="106"/>
      <c r="BKI39" s="106"/>
      <c r="BKJ39" s="106"/>
      <c r="BKK39" s="106"/>
      <c r="BKL39" s="106"/>
      <c r="BKM39" s="106"/>
      <c r="BKN39" s="106"/>
      <c r="BKO39" s="106"/>
      <c r="BKP39" s="106"/>
      <c r="BKQ39" s="106"/>
      <c r="BKR39" s="106"/>
      <c r="BKS39" s="106"/>
      <c r="BKT39" s="106"/>
      <c r="BKU39" s="106"/>
      <c r="BKV39" s="106"/>
      <c r="BKW39" s="106"/>
      <c r="BKX39" s="106"/>
      <c r="BKY39" s="106"/>
      <c r="BKZ39" s="106"/>
      <c r="BLA39" s="106"/>
      <c r="BLB39" s="106"/>
      <c r="BLC39" s="106"/>
      <c r="BLD39" s="106"/>
      <c r="BLE39" s="106"/>
      <c r="BLF39" s="106"/>
      <c r="BLG39" s="106"/>
      <c r="BLH39" s="106"/>
      <c r="BLI39" s="106"/>
      <c r="BLJ39" s="106"/>
      <c r="BLK39" s="106"/>
      <c r="BLL39" s="106"/>
      <c r="BLM39" s="106"/>
      <c r="BLN39" s="106"/>
      <c r="BLO39" s="106"/>
      <c r="BLP39" s="106"/>
      <c r="BLQ39" s="106"/>
      <c r="BLR39" s="106"/>
      <c r="BLS39" s="106"/>
      <c r="BLT39" s="106"/>
      <c r="BLU39" s="106"/>
      <c r="BLV39" s="106"/>
      <c r="BLW39" s="106"/>
      <c r="BLX39" s="106"/>
      <c r="BLY39" s="106"/>
      <c r="BLZ39" s="106"/>
      <c r="BMA39" s="106"/>
      <c r="BMB39" s="106"/>
      <c r="BMC39" s="106"/>
      <c r="BMD39" s="106"/>
      <c r="BME39" s="106"/>
      <c r="BMF39" s="106"/>
      <c r="BMG39" s="106"/>
      <c r="BMH39" s="106"/>
      <c r="BMI39" s="106"/>
      <c r="BMJ39" s="106"/>
      <c r="BMK39" s="106"/>
      <c r="BML39" s="106"/>
      <c r="BMM39" s="106"/>
      <c r="BMN39" s="106"/>
      <c r="BMO39" s="106"/>
      <c r="BMP39" s="106"/>
      <c r="BMQ39" s="106"/>
      <c r="BMR39" s="106"/>
      <c r="BMS39" s="106"/>
      <c r="BMT39" s="259"/>
      <c r="BMU39" s="259"/>
      <c r="BMV39" s="259"/>
      <c r="BMW39" s="259"/>
      <c r="BMX39" s="259"/>
      <c r="BMY39" s="259"/>
      <c r="BMZ39" s="259"/>
      <c r="BNA39" s="259"/>
      <c r="BNB39" s="259"/>
      <c r="BNC39" s="259"/>
      <c r="BND39" s="259"/>
      <c r="BNE39" s="259"/>
      <c r="BNF39" s="259"/>
      <c r="BNG39" s="259"/>
      <c r="BNH39" s="259"/>
      <c r="BNI39" s="259"/>
      <c r="BNJ39" s="259"/>
      <c r="BNK39" s="259"/>
      <c r="BNL39" s="259"/>
      <c r="BNM39" s="259"/>
      <c r="BNN39" s="259"/>
      <c r="BNO39" s="259"/>
      <c r="BNP39" s="259"/>
      <c r="BNQ39" s="259"/>
      <c r="BNR39" s="259"/>
      <c r="BNS39" s="259"/>
      <c r="BNT39" s="259"/>
      <c r="BNU39" s="259"/>
      <c r="BNV39" s="259"/>
      <c r="BNW39" s="259"/>
      <c r="BNX39" s="259"/>
      <c r="BNY39" s="259"/>
      <c r="BNZ39" s="259"/>
      <c r="BOA39" s="259"/>
      <c r="BOB39" s="259"/>
      <c r="BOC39" s="259"/>
      <c r="BOD39" s="259"/>
      <c r="BOE39" s="259"/>
      <c r="BOF39" s="259"/>
      <c r="BOG39" s="259"/>
      <c r="BOH39" s="259"/>
      <c r="BOI39" s="259"/>
      <c r="BOJ39" s="259"/>
      <c r="BOK39" s="259"/>
      <c r="BOL39" s="259"/>
      <c r="BOM39" s="259"/>
      <c r="BON39" s="259"/>
      <c r="BOO39" s="259"/>
      <c r="BOP39" s="259"/>
      <c r="BOQ39" s="259"/>
      <c r="BOR39" s="259"/>
      <c r="BOS39" s="259"/>
      <c r="BOT39" s="259"/>
      <c r="BOU39" s="259"/>
      <c r="BOV39" s="259"/>
      <c r="BOW39" s="259"/>
      <c r="BOX39" s="259"/>
      <c r="BOY39" s="259"/>
      <c r="BOZ39" s="259"/>
      <c r="BPA39" s="259"/>
      <c r="BPB39" s="259"/>
      <c r="BPC39" s="259"/>
      <c r="BPD39" s="259"/>
      <c r="BPE39" s="259"/>
      <c r="BPF39" s="259"/>
      <c r="BPG39" s="259"/>
      <c r="BPH39" s="259"/>
      <c r="BPI39" s="259"/>
      <c r="BPJ39" s="129"/>
      <c r="BPK39" s="129"/>
      <c r="BPL39" s="129"/>
      <c r="BPM39" s="129"/>
      <c r="BPN39" s="129"/>
      <c r="BPO39" s="129"/>
      <c r="BPP39" s="129"/>
      <c r="BPQ39" s="129"/>
      <c r="BPR39" s="129"/>
      <c r="BPS39" s="129"/>
      <c r="BPT39" s="129"/>
      <c r="BPU39" s="129"/>
      <c r="BPV39" s="129"/>
      <c r="BPW39" s="129"/>
      <c r="BPX39" s="129"/>
      <c r="BPY39" s="129"/>
      <c r="BPZ39" s="129"/>
      <c r="BQA39" s="129"/>
      <c r="BQB39" s="129"/>
      <c r="BQC39" s="129"/>
      <c r="BQD39" s="129"/>
      <c r="BQE39" s="129"/>
      <c r="BQF39" s="129"/>
      <c r="BQG39" s="129"/>
      <c r="BQH39" s="129"/>
      <c r="BQI39" s="129"/>
      <c r="BQJ39" s="129"/>
      <c r="BQK39" s="129"/>
      <c r="BQL39" s="129"/>
      <c r="BQM39" s="129"/>
      <c r="BQN39" s="129"/>
      <c r="BQO39" s="129"/>
      <c r="BQP39" s="129"/>
      <c r="BQQ39" s="129"/>
      <c r="BQR39" s="129"/>
      <c r="BQS39" s="129"/>
      <c r="BQT39" s="129"/>
      <c r="BQU39" s="129"/>
      <c r="BQV39" s="129"/>
      <c r="BQW39" s="129"/>
      <c r="BQX39" s="129"/>
      <c r="BQY39" s="129"/>
      <c r="BQZ39" s="129"/>
      <c r="BRA39" s="129"/>
      <c r="BRB39" s="129"/>
      <c r="BRC39" s="129"/>
      <c r="BRD39" s="129"/>
      <c r="BRE39" s="129"/>
      <c r="BRF39" s="129"/>
      <c r="BRG39" s="129"/>
      <c r="BRH39" s="129"/>
      <c r="BRI39" s="129"/>
      <c r="BRJ39" s="129"/>
      <c r="BRK39" s="129"/>
      <c r="BRL39" s="129"/>
      <c r="BRM39" s="129"/>
      <c r="BRN39" s="129"/>
      <c r="BRO39" s="129"/>
      <c r="BRP39" s="129"/>
      <c r="BRQ39" s="129"/>
      <c r="BRR39" s="129"/>
      <c r="BRS39" s="129"/>
      <c r="BRT39" s="129"/>
      <c r="BRU39" s="129"/>
      <c r="BRV39" s="129"/>
      <c r="BRW39" s="129"/>
      <c r="BRX39" s="129"/>
      <c r="BRY39" s="129"/>
      <c r="BRZ39" s="129"/>
      <c r="BSA39" s="129"/>
      <c r="BSB39" s="129"/>
      <c r="BSC39" s="129"/>
      <c r="BSD39" s="129"/>
      <c r="BSE39" s="129"/>
      <c r="BSF39" s="129"/>
      <c r="BSG39" s="129"/>
      <c r="BSH39" s="129"/>
      <c r="BSI39" s="129"/>
      <c r="BSJ39" s="129"/>
      <c r="BSK39" s="129"/>
      <c r="BSL39" s="129"/>
      <c r="BSM39" s="129"/>
      <c r="BSN39" s="129"/>
      <c r="BSO39" s="129"/>
      <c r="BSP39" s="129"/>
      <c r="BSQ39" s="129"/>
      <c r="BSR39" s="129"/>
      <c r="BSS39" s="129"/>
      <c r="BST39" s="129"/>
      <c r="BSU39" s="129"/>
      <c r="BSV39" s="129"/>
      <c r="BSW39" s="129"/>
      <c r="BSX39" s="129"/>
      <c r="BSY39" s="129"/>
      <c r="BSZ39" s="129"/>
      <c r="BTA39" s="129"/>
      <c r="BTB39" s="129"/>
      <c r="BTC39" s="129"/>
      <c r="BTD39" s="129"/>
      <c r="BTE39" s="129"/>
      <c r="BTF39" s="129"/>
      <c r="BTG39" s="129"/>
      <c r="BTH39" s="129"/>
      <c r="BTI39" s="129"/>
      <c r="BTJ39" s="129"/>
      <c r="BTK39" s="129"/>
      <c r="BTL39" s="129"/>
      <c r="BTM39" s="129"/>
      <c r="BTN39" s="129"/>
      <c r="BTO39" s="129"/>
      <c r="BTP39" s="129"/>
      <c r="BTQ39" s="129"/>
      <c r="BTR39" s="129"/>
      <c r="BTS39" s="129"/>
      <c r="BTT39" s="129"/>
      <c r="BTU39" s="129"/>
      <c r="BTV39" s="129"/>
      <c r="BTW39" s="129"/>
      <c r="BTX39" s="129"/>
      <c r="BTY39" s="129"/>
      <c r="BTZ39" s="129"/>
      <c r="BUA39" s="129"/>
      <c r="BUB39" s="129"/>
      <c r="BUC39" s="129"/>
      <c r="BUD39" s="129"/>
      <c r="BUE39" s="129"/>
      <c r="BUF39" s="129"/>
      <c r="BUG39" s="129"/>
      <c r="BUH39" s="129"/>
      <c r="BUI39" s="129"/>
      <c r="BUJ39" s="129"/>
      <c r="BUK39" s="129"/>
      <c r="BUL39" s="129"/>
      <c r="BUM39" s="129"/>
      <c r="BUN39" s="129"/>
      <c r="BUO39" s="129"/>
      <c r="BUP39" s="129"/>
      <c r="BUQ39" s="129"/>
      <c r="BUR39" s="129"/>
      <c r="BUS39" s="129"/>
      <c r="BUT39" s="129"/>
      <c r="BUU39" s="129"/>
      <c r="BUV39" s="129"/>
      <c r="BUW39" s="129"/>
      <c r="BUX39" s="129"/>
      <c r="BUY39" s="129"/>
      <c r="BUZ39" s="129"/>
      <c r="BVA39" s="129"/>
      <c r="BVB39" s="129"/>
      <c r="BVC39" s="129"/>
      <c r="BVD39" s="129"/>
      <c r="BVE39" s="129"/>
      <c r="BVF39" s="129"/>
      <c r="BVG39" s="129"/>
      <c r="BVH39" s="129"/>
      <c r="BVI39" s="129"/>
      <c r="BVJ39" s="129"/>
      <c r="BVK39" s="129"/>
      <c r="BVL39" s="129"/>
      <c r="BVM39" s="129"/>
      <c r="BVN39" s="129"/>
      <c r="BVO39" s="129"/>
      <c r="BVP39" s="129"/>
      <c r="BVQ39" s="129"/>
      <c r="BVR39" s="129"/>
      <c r="BVS39" s="129"/>
      <c r="BVT39" s="129"/>
      <c r="BVU39" s="129"/>
      <c r="BVV39" s="129"/>
      <c r="BVW39" s="129"/>
      <c r="BVX39" s="129"/>
      <c r="BVY39" s="129"/>
      <c r="BVZ39" s="129"/>
      <c r="BWA39" s="129"/>
      <c r="BWB39" s="129"/>
      <c r="BWC39" s="129"/>
      <c r="BWD39" s="129"/>
      <c r="BWE39" s="129"/>
      <c r="BWF39" s="129"/>
      <c r="BWG39" s="129"/>
      <c r="BWH39" s="129"/>
      <c r="BWI39" s="129"/>
      <c r="BWJ39" s="129"/>
      <c r="BWK39" s="129"/>
      <c r="BWL39" s="129"/>
      <c r="BWM39" s="129"/>
      <c r="BWN39" s="129"/>
      <c r="BWO39" s="129"/>
      <c r="BWP39" s="129"/>
      <c r="BWQ39" s="129"/>
      <c r="BWR39" s="129"/>
      <c r="BWS39" s="129"/>
      <c r="BWT39" s="129"/>
      <c r="BWU39" s="129"/>
      <c r="BWV39" s="129"/>
      <c r="BWW39" s="129"/>
      <c r="BWX39" s="129"/>
      <c r="BWY39" s="129"/>
      <c r="BWZ39" s="129"/>
      <c r="BXA39" s="129"/>
      <c r="BXB39" s="129"/>
      <c r="BXC39" s="256"/>
      <c r="BXD39" s="256"/>
      <c r="BXE39" s="256"/>
      <c r="BXF39" s="256"/>
      <c r="BXG39" s="256"/>
      <c r="BXH39" s="256"/>
      <c r="BXI39" s="256"/>
      <c r="BXJ39" s="256"/>
      <c r="BXK39" s="256"/>
      <c r="BXL39" s="256"/>
      <c r="BXM39" s="256"/>
      <c r="BXN39" s="256"/>
      <c r="BXO39" s="256"/>
      <c r="BXP39" s="256"/>
      <c r="BXQ39" s="256"/>
      <c r="BXR39" s="256"/>
      <c r="BXS39" s="256"/>
      <c r="BXT39" s="256"/>
      <c r="BXU39" s="256"/>
      <c r="BXV39" s="256"/>
      <c r="BXW39" s="256"/>
      <c r="BXX39" s="256"/>
      <c r="BXY39" s="256"/>
      <c r="BXZ39" s="256"/>
      <c r="BYA39" s="256"/>
      <c r="BYB39" s="256"/>
      <c r="BYC39" s="256"/>
      <c r="BYD39" s="256"/>
      <c r="BYE39" s="256"/>
      <c r="BYF39" s="256"/>
      <c r="BYG39" s="256"/>
      <c r="BYH39" s="256"/>
      <c r="BYI39" s="256"/>
      <c r="BYJ39" s="256"/>
      <c r="BYK39" s="256"/>
      <c r="BYL39" s="256"/>
      <c r="BYM39" s="256"/>
      <c r="BYN39" s="256"/>
      <c r="BYO39" s="256"/>
      <c r="BYP39" s="256"/>
      <c r="BYQ39" s="256"/>
      <c r="BYR39" s="256"/>
      <c r="BYS39" s="256"/>
      <c r="BYT39" s="256"/>
      <c r="BYU39" s="256"/>
      <c r="BYV39" s="256"/>
      <c r="BYW39" s="256"/>
      <c r="BYX39" s="256"/>
      <c r="BYY39" s="256"/>
      <c r="BYZ39" s="256"/>
      <c r="BZA39" s="256"/>
      <c r="BZB39" s="256"/>
      <c r="BZC39" s="256"/>
      <c r="BZD39" s="256"/>
      <c r="BZE39" s="256"/>
      <c r="BZF39" s="256"/>
      <c r="BZG39" s="256"/>
      <c r="BZH39" s="256"/>
      <c r="BZI39" s="256"/>
      <c r="BZJ39" s="256"/>
      <c r="BZK39" s="256"/>
      <c r="BZL39" s="256"/>
      <c r="BZM39" s="256"/>
      <c r="BZN39" s="256"/>
      <c r="BZO39" s="256"/>
      <c r="BZP39" s="129"/>
      <c r="BZQ39" s="129"/>
      <c r="BZR39" s="129"/>
      <c r="BZS39" s="129"/>
      <c r="BZT39" s="129"/>
      <c r="BZU39" s="129"/>
      <c r="BZV39" s="129"/>
      <c r="BZW39" s="129"/>
      <c r="BZX39" s="129"/>
      <c r="BZY39" s="129"/>
      <c r="BZZ39" s="129"/>
      <c r="CAA39" s="129"/>
      <c r="CAB39" s="129"/>
      <c r="CAC39" s="129"/>
      <c r="CAD39" s="129"/>
      <c r="CAE39" s="129"/>
      <c r="CAF39" s="129"/>
      <c r="CAG39" s="129"/>
      <c r="CAH39" s="129"/>
      <c r="CAI39" s="129"/>
      <c r="CAJ39" s="129"/>
      <c r="CAK39" s="129"/>
      <c r="CAL39" s="129"/>
      <c r="CAM39" s="129"/>
      <c r="CAN39" s="129"/>
      <c r="CAO39" s="129"/>
      <c r="CAP39" s="129"/>
      <c r="CAQ39" s="129"/>
      <c r="CAR39" s="129"/>
      <c r="CAS39" s="129"/>
      <c r="CAT39" s="129"/>
      <c r="CAU39" s="129"/>
      <c r="CAV39" s="129"/>
      <c r="CAW39" s="129"/>
      <c r="CAX39" s="129"/>
      <c r="CAY39" s="129"/>
      <c r="CAZ39" s="129"/>
      <c r="CBA39" s="129"/>
      <c r="CBB39" s="129"/>
      <c r="CBC39" s="129"/>
      <c r="CBD39" s="129"/>
      <c r="CBE39" s="129"/>
      <c r="CBF39" s="129"/>
      <c r="CBG39" s="129"/>
      <c r="CBH39" s="129"/>
      <c r="CBI39" s="129"/>
      <c r="CBJ39" s="129"/>
      <c r="CBK39" s="129"/>
      <c r="CBL39" s="129"/>
      <c r="CBM39" s="129"/>
      <c r="CBN39" s="129"/>
      <c r="CBO39" s="129"/>
      <c r="CBP39" s="129"/>
      <c r="CBQ39" s="129"/>
      <c r="CBR39" s="129"/>
      <c r="CBS39" s="129"/>
      <c r="CBT39" s="129"/>
      <c r="CBU39" s="129"/>
      <c r="CBV39" s="129"/>
      <c r="CBW39" s="129"/>
      <c r="CBX39" s="129"/>
      <c r="CBY39" s="129"/>
      <c r="CBZ39" s="129"/>
      <c r="CCA39" s="129"/>
      <c r="CCB39" s="129"/>
      <c r="CCC39" s="129"/>
      <c r="CCD39" s="129"/>
      <c r="CCE39" s="129"/>
      <c r="CCF39" s="129"/>
      <c r="CCG39" s="129"/>
      <c r="CCH39" s="129"/>
      <c r="CCI39" s="129"/>
      <c r="CCJ39" s="129"/>
      <c r="CCK39" s="129"/>
      <c r="CCL39" s="129"/>
      <c r="CCM39" s="129"/>
      <c r="CCN39" s="129"/>
      <c r="CCO39" s="129"/>
      <c r="CCP39" s="129"/>
      <c r="CCQ39" s="129"/>
      <c r="CCR39" s="129"/>
      <c r="CCS39" s="129"/>
      <c r="CCT39" s="129"/>
      <c r="CCU39" s="129"/>
      <c r="CCV39" s="129"/>
      <c r="CCW39" s="129"/>
      <c r="CCX39" s="129"/>
      <c r="CCY39" s="129"/>
      <c r="CCZ39" s="129"/>
      <c r="CDA39" s="129"/>
      <c r="CDB39" s="129"/>
      <c r="CDC39" s="129"/>
      <c r="CDD39" s="129"/>
      <c r="CDE39" s="129"/>
      <c r="CDF39" s="129"/>
      <c r="CDG39" s="129"/>
      <c r="CDH39" s="129"/>
      <c r="CDI39" s="129"/>
      <c r="CDJ39" s="129"/>
      <c r="CDK39" s="129"/>
      <c r="CDL39" s="129"/>
      <c r="CDM39" s="129"/>
      <c r="CDN39" s="129"/>
      <c r="CDO39" s="129"/>
      <c r="CDP39" s="129"/>
      <c r="CDQ39" s="129"/>
      <c r="CDR39" s="129"/>
      <c r="CDS39" s="129"/>
      <c r="CDT39" s="129"/>
      <c r="CDU39" s="129"/>
      <c r="CDV39" s="129"/>
      <c r="CDW39" s="129"/>
      <c r="CDX39" s="129"/>
      <c r="CDY39" s="129"/>
      <c r="CDZ39" s="129"/>
      <c r="CEA39" s="129"/>
      <c r="CEB39" s="129"/>
      <c r="CEC39" s="129"/>
      <c r="CED39" s="129"/>
      <c r="CEE39" s="129"/>
      <c r="CEF39" s="129"/>
      <c r="CEG39" s="129"/>
      <c r="CEH39" s="129"/>
      <c r="CEI39" s="129"/>
      <c r="CEJ39" s="129"/>
      <c r="CEK39" s="129"/>
      <c r="CEL39" s="129"/>
      <c r="CEM39" s="129"/>
      <c r="CEN39" s="129"/>
      <c r="CEO39" s="129"/>
      <c r="CEP39" s="130"/>
      <c r="CEQ39" s="130"/>
      <c r="CER39" s="130"/>
      <c r="CES39" s="130"/>
      <c r="CET39" s="130"/>
      <c r="CEU39" s="130"/>
      <c r="CEV39" s="130"/>
      <c r="CEW39" s="130"/>
      <c r="CEX39" s="130"/>
      <c r="CEY39" s="130"/>
      <c r="CEZ39" s="130"/>
      <c r="CFA39" s="130"/>
      <c r="CFB39" s="130"/>
      <c r="CFC39" s="130"/>
      <c r="CFD39" s="130"/>
      <c r="CFE39" s="130"/>
      <c r="CFF39" s="130"/>
      <c r="CFG39" s="130"/>
      <c r="CFH39" s="130"/>
      <c r="CFI39" s="130"/>
      <c r="CFJ39" s="130"/>
      <c r="CFK39" s="130"/>
      <c r="CFL39" s="130"/>
      <c r="CFM39" s="130"/>
      <c r="CFN39" s="130"/>
      <c r="CFO39" s="130"/>
      <c r="CFP39" s="130"/>
      <c r="CFQ39" s="130"/>
      <c r="CFR39" s="130"/>
      <c r="CFS39" s="130"/>
      <c r="CFT39" s="130"/>
      <c r="CFU39" s="130"/>
      <c r="CFV39" s="130"/>
      <c r="CFW39" s="130"/>
      <c r="CFX39" s="130"/>
      <c r="CFY39" s="130"/>
      <c r="CFZ39" s="130"/>
      <c r="CGA39" s="130"/>
      <c r="CGB39" s="130"/>
      <c r="CGC39" s="130"/>
      <c r="CGD39" s="130"/>
    </row>
    <row r="40" spans="1:2214" s="209" customFormat="1" x14ac:dyDescent="0.25">
      <c r="A40" s="279"/>
      <c r="B40" s="255"/>
      <c r="C40" s="267"/>
      <c r="D40" s="267"/>
      <c r="E40" s="260"/>
      <c r="F40" s="260"/>
      <c r="G40" s="260"/>
      <c r="H40" s="261"/>
      <c r="I40" s="261"/>
      <c r="J40" s="261"/>
      <c r="K40" s="261"/>
      <c r="L40" s="261"/>
      <c r="M40" s="261"/>
      <c r="N40" s="262"/>
      <c r="O40" s="262"/>
      <c r="P40" s="262"/>
      <c r="Q40" s="261"/>
      <c r="R40" s="261"/>
      <c r="S40" s="261"/>
      <c r="T40" s="260"/>
      <c r="U40" s="260"/>
      <c r="V40" s="260"/>
      <c r="W40" s="260"/>
      <c r="X40" s="263"/>
      <c r="Y40" s="262"/>
      <c r="Z40" s="262"/>
      <c r="AA40" s="262"/>
      <c r="AB40" s="262"/>
      <c r="AC40" s="262"/>
      <c r="AD40" s="262"/>
      <c r="AE40" s="262"/>
      <c r="AF40" s="262"/>
      <c r="AG40" s="262"/>
      <c r="AH40" s="264"/>
      <c r="AI40" s="264"/>
      <c r="AJ40" s="129"/>
      <c r="AK40" s="129"/>
      <c r="AL40" s="130"/>
      <c r="AM40" s="264"/>
      <c r="AN40" s="264"/>
      <c r="AO40" s="264"/>
      <c r="AP40" s="264"/>
      <c r="AQ40" s="129"/>
      <c r="AR40" s="264"/>
      <c r="AS40" s="264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350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  <c r="EN40" s="64"/>
      <c r="EO40" s="64"/>
      <c r="EP40" s="64"/>
      <c r="EQ40" s="64"/>
      <c r="ER40" s="64"/>
      <c r="ES40" s="64"/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64"/>
      <c r="FH40" s="64"/>
      <c r="FI40" s="64"/>
      <c r="FJ40" s="64"/>
      <c r="FK40" s="64"/>
      <c r="FL40" s="64"/>
      <c r="FM40" s="64"/>
      <c r="FN40" s="64"/>
      <c r="FO40" s="64"/>
      <c r="FP40" s="64"/>
      <c r="FQ40" s="64"/>
      <c r="FR40" s="64"/>
      <c r="FS40" s="64"/>
      <c r="FT40" s="64"/>
      <c r="FU40" s="64"/>
      <c r="FV40" s="64"/>
      <c r="FW40" s="64"/>
      <c r="FX40" s="64"/>
      <c r="FY40" s="64"/>
      <c r="FZ40" s="64"/>
      <c r="GA40" s="64"/>
      <c r="GB40" s="64"/>
      <c r="GC40" s="64"/>
      <c r="GD40" s="64"/>
      <c r="GE40" s="64"/>
      <c r="GF40" s="64"/>
      <c r="GG40" s="64"/>
      <c r="GH40" s="64"/>
      <c r="GI40" s="64"/>
      <c r="GJ40" s="64"/>
      <c r="GK40" s="64"/>
      <c r="GL40" s="64"/>
      <c r="GM40" s="64"/>
      <c r="GN40" s="64"/>
      <c r="GO40" s="64"/>
      <c r="GP40" s="64"/>
      <c r="GQ40" s="64"/>
      <c r="GR40" s="64"/>
      <c r="GS40" s="64"/>
      <c r="GT40" s="64"/>
      <c r="GU40" s="64"/>
      <c r="GV40" s="64"/>
      <c r="GW40" s="64"/>
      <c r="GX40" s="64"/>
      <c r="GY40" s="64"/>
      <c r="GZ40" s="64"/>
      <c r="HA40" s="64"/>
      <c r="HB40" s="64"/>
      <c r="HC40" s="64"/>
      <c r="HD40" s="64"/>
      <c r="HE40" s="64"/>
      <c r="HF40" s="64"/>
      <c r="HG40" s="64"/>
      <c r="HH40" s="64"/>
      <c r="HI40" s="64"/>
      <c r="HJ40" s="64"/>
      <c r="HK40" s="64"/>
      <c r="HL40" s="64"/>
      <c r="HM40" s="64"/>
      <c r="HN40" s="64"/>
      <c r="HO40" s="64"/>
      <c r="HP40" s="64"/>
      <c r="HQ40" s="64"/>
      <c r="HR40" s="64"/>
      <c r="HS40" s="64"/>
      <c r="HT40" s="64"/>
      <c r="HU40" s="64"/>
      <c r="HV40" s="64"/>
      <c r="HW40" s="64"/>
      <c r="HX40" s="64"/>
      <c r="HY40" s="64"/>
      <c r="HZ40" s="64"/>
      <c r="IA40" s="64"/>
      <c r="IB40" s="64"/>
      <c r="IC40" s="64"/>
      <c r="ID40" s="64"/>
      <c r="IE40" s="64"/>
      <c r="IF40" s="64"/>
      <c r="IG40" s="64"/>
      <c r="IH40" s="64"/>
      <c r="II40" s="64"/>
      <c r="IJ40" s="64"/>
      <c r="IK40" s="64"/>
      <c r="IL40" s="64"/>
      <c r="IM40" s="64"/>
      <c r="IN40" s="64"/>
      <c r="IO40" s="64"/>
      <c r="IP40" s="130"/>
      <c r="IQ40" s="130"/>
      <c r="IR40" s="130"/>
      <c r="IS40" s="130"/>
      <c r="IT40" s="130"/>
      <c r="IU40" s="130"/>
      <c r="IV40" s="130"/>
      <c r="IW40" s="130"/>
      <c r="IX40" s="130"/>
      <c r="IY40" s="130"/>
      <c r="IZ40" s="130"/>
      <c r="JA40" s="130"/>
      <c r="JB40" s="130"/>
      <c r="JC40" s="130"/>
      <c r="JD40" s="130"/>
      <c r="JE40" s="130"/>
      <c r="JF40" s="130"/>
      <c r="JG40" s="130"/>
      <c r="JH40" s="130"/>
      <c r="JI40" s="130"/>
      <c r="JJ40" s="130"/>
      <c r="JK40" s="130"/>
      <c r="JL40" s="130"/>
      <c r="JM40" s="130"/>
      <c r="JN40" s="130"/>
      <c r="JO40" s="130"/>
      <c r="JP40" s="130"/>
      <c r="JQ40" s="130"/>
      <c r="JR40" s="130"/>
      <c r="JS40" s="130"/>
      <c r="JT40" s="130"/>
      <c r="JU40" s="130"/>
      <c r="JV40" s="130"/>
      <c r="JW40" s="130"/>
      <c r="JX40" s="130"/>
      <c r="JY40" s="130"/>
      <c r="JZ40" s="130"/>
      <c r="KA40" s="130"/>
      <c r="KB40" s="130"/>
      <c r="KC40" s="130"/>
      <c r="KD40" s="130"/>
      <c r="KE40" s="130"/>
      <c r="KF40" s="130"/>
      <c r="KG40" s="130"/>
      <c r="KH40" s="130"/>
      <c r="KI40" s="130"/>
      <c r="KJ40" s="130"/>
      <c r="KK40" s="130"/>
      <c r="KL40" s="130"/>
      <c r="KM40" s="130"/>
      <c r="KN40" s="130"/>
      <c r="KO40" s="130"/>
      <c r="KP40" s="130"/>
      <c r="KQ40" s="130"/>
      <c r="KR40" s="130"/>
      <c r="KS40" s="130"/>
      <c r="KT40" s="130"/>
      <c r="KU40" s="130"/>
      <c r="KV40" s="130"/>
      <c r="KW40" s="130"/>
      <c r="KX40" s="130"/>
      <c r="KY40" s="130"/>
      <c r="KZ40" s="130"/>
      <c r="LA40" s="130"/>
      <c r="LB40" s="130"/>
      <c r="LC40" s="130"/>
      <c r="LD40" s="130"/>
      <c r="LE40" s="130"/>
      <c r="LF40" s="130"/>
      <c r="LG40" s="130"/>
      <c r="LH40" s="130"/>
      <c r="LI40" s="130"/>
      <c r="LJ40" s="130"/>
      <c r="LK40" s="130"/>
      <c r="LL40" s="130"/>
      <c r="LM40" s="130"/>
      <c r="LN40" s="130"/>
      <c r="LO40" s="130"/>
      <c r="LP40" s="130"/>
      <c r="LQ40" s="130"/>
      <c r="LR40" s="130"/>
      <c r="LS40" s="130"/>
      <c r="LT40" s="130"/>
      <c r="LU40" s="130"/>
      <c r="LV40" s="130"/>
      <c r="LW40" s="130"/>
      <c r="LX40" s="130"/>
      <c r="LY40" s="130"/>
      <c r="LZ40" s="130"/>
      <c r="MA40" s="130"/>
      <c r="MB40" s="130"/>
      <c r="MC40" s="130"/>
      <c r="MD40" s="130"/>
      <c r="ME40" s="130"/>
      <c r="MF40" s="130"/>
      <c r="MG40" s="130"/>
      <c r="MH40" s="130"/>
      <c r="MI40" s="130"/>
      <c r="MJ40" s="130"/>
      <c r="MK40" s="130"/>
      <c r="ML40" s="130"/>
      <c r="MM40" s="130"/>
      <c r="MN40" s="130"/>
      <c r="MO40" s="130"/>
      <c r="MP40" s="130"/>
      <c r="MQ40" s="130"/>
      <c r="MR40" s="130"/>
      <c r="MS40" s="130"/>
      <c r="MT40" s="130"/>
      <c r="MU40" s="130"/>
      <c r="MV40" s="130"/>
      <c r="MW40" s="130"/>
      <c r="MX40" s="130"/>
      <c r="MY40" s="130"/>
      <c r="MZ40" s="130"/>
      <c r="NA40" s="130"/>
      <c r="NB40" s="130"/>
      <c r="NC40" s="130"/>
      <c r="ND40" s="130"/>
      <c r="NE40" s="130"/>
      <c r="NF40" s="130"/>
      <c r="NG40" s="130"/>
      <c r="NH40" s="130"/>
      <c r="NI40" s="130"/>
      <c r="NJ40" s="130"/>
      <c r="NK40" s="130"/>
      <c r="NL40" s="130"/>
      <c r="NM40" s="130"/>
      <c r="NN40" s="130"/>
      <c r="NO40" s="130"/>
      <c r="NP40" s="256"/>
      <c r="NQ40" s="256"/>
      <c r="NR40" s="256"/>
      <c r="NS40" s="256"/>
      <c r="NT40" s="256"/>
      <c r="NU40" s="256"/>
      <c r="NV40" s="256"/>
      <c r="NW40" s="256"/>
      <c r="NX40" s="256"/>
      <c r="NY40" s="256"/>
      <c r="NZ40" s="256"/>
      <c r="OA40" s="256"/>
      <c r="OB40" s="256"/>
      <c r="OC40" s="256"/>
      <c r="OD40" s="256"/>
      <c r="OE40" s="256"/>
      <c r="OF40" s="256"/>
      <c r="OG40" s="256"/>
      <c r="OH40" s="256"/>
      <c r="OI40" s="256"/>
      <c r="OJ40" s="256"/>
      <c r="OK40" s="256"/>
      <c r="OL40" s="256"/>
      <c r="OM40" s="256"/>
      <c r="ON40" s="256"/>
      <c r="OO40" s="256"/>
      <c r="OP40" s="256"/>
      <c r="OQ40" s="256"/>
      <c r="OR40" s="256"/>
      <c r="OS40" s="256"/>
      <c r="OT40" s="256"/>
      <c r="OU40" s="256"/>
      <c r="OV40" s="256"/>
      <c r="OW40" s="256"/>
      <c r="OX40" s="256"/>
      <c r="OY40" s="256"/>
      <c r="OZ40" s="256"/>
      <c r="PA40" s="256"/>
      <c r="PB40" s="256"/>
      <c r="PC40" s="256"/>
      <c r="PD40" s="256"/>
      <c r="PE40" s="256"/>
      <c r="PF40" s="256"/>
      <c r="PG40" s="256"/>
      <c r="PH40" s="256"/>
      <c r="PI40" s="256"/>
      <c r="PJ40" s="256"/>
      <c r="PK40" s="256"/>
      <c r="PL40" s="256"/>
      <c r="PM40" s="256"/>
      <c r="PN40" s="256"/>
      <c r="PO40" s="256"/>
      <c r="PP40" s="256"/>
      <c r="PQ40" s="256"/>
      <c r="PR40" s="256"/>
      <c r="PS40" s="256"/>
      <c r="PT40" s="256"/>
      <c r="PU40" s="256"/>
      <c r="PV40" s="256"/>
      <c r="PW40" s="256"/>
      <c r="PX40" s="256"/>
      <c r="PY40" s="256"/>
      <c r="PZ40" s="256"/>
      <c r="QA40" s="256"/>
      <c r="QB40" s="256"/>
      <c r="QC40" s="64"/>
      <c r="QD40" s="64"/>
      <c r="QE40" s="64"/>
      <c r="QF40" s="64"/>
      <c r="QG40" s="64"/>
      <c r="QH40" s="64"/>
      <c r="QI40" s="64"/>
      <c r="QJ40" s="64"/>
      <c r="QK40" s="64"/>
      <c r="QL40" s="64"/>
      <c r="QM40" s="64"/>
      <c r="QN40" s="64"/>
      <c r="QO40" s="64"/>
      <c r="QP40" s="64"/>
      <c r="QQ40" s="64"/>
      <c r="QR40" s="64"/>
      <c r="QS40" s="64"/>
      <c r="QT40" s="64"/>
      <c r="QU40" s="64"/>
      <c r="QV40" s="64"/>
      <c r="QW40" s="64"/>
      <c r="QX40" s="64"/>
      <c r="QY40" s="64"/>
      <c r="QZ40" s="64"/>
      <c r="RA40" s="64"/>
      <c r="RB40" s="64"/>
      <c r="RC40" s="64"/>
      <c r="RD40" s="64"/>
      <c r="RE40" s="64"/>
      <c r="RF40" s="64"/>
      <c r="RG40" s="64"/>
      <c r="RH40" s="64"/>
      <c r="RI40" s="64"/>
      <c r="RJ40" s="64"/>
      <c r="RK40" s="64"/>
      <c r="RL40" s="64"/>
      <c r="RM40" s="64"/>
      <c r="RN40" s="64"/>
      <c r="RO40" s="64"/>
      <c r="RP40" s="64"/>
      <c r="RQ40" s="64"/>
      <c r="RR40" s="64"/>
      <c r="RS40" s="64"/>
      <c r="RT40" s="64"/>
      <c r="RU40" s="64"/>
      <c r="RV40" s="64"/>
      <c r="RW40" s="64"/>
      <c r="RX40" s="64"/>
      <c r="RY40" s="64"/>
      <c r="RZ40" s="64"/>
      <c r="SA40" s="64"/>
      <c r="SB40" s="64"/>
      <c r="SC40" s="64"/>
      <c r="SD40" s="64"/>
      <c r="SE40" s="64"/>
      <c r="SF40" s="64"/>
      <c r="SG40" s="64"/>
      <c r="SH40" s="64"/>
      <c r="SI40" s="64"/>
      <c r="SJ40" s="64"/>
      <c r="SK40" s="64"/>
      <c r="SL40" s="64"/>
      <c r="SM40" s="64"/>
      <c r="SN40" s="64"/>
      <c r="SO40" s="64"/>
      <c r="SP40" s="64"/>
      <c r="SQ40" s="64"/>
      <c r="SR40" s="64"/>
      <c r="SS40" s="64"/>
      <c r="ST40" s="64"/>
      <c r="SU40" s="64"/>
      <c r="SV40" s="64"/>
      <c r="SW40" s="64"/>
      <c r="SX40" s="64"/>
      <c r="SY40" s="64"/>
      <c r="SZ40" s="64"/>
      <c r="TA40" s="64"/>
      <c r="TB40" s="64"/>
      <c r="TC40" s="64"/>
      <c r="TD40" s="64"/>
      <c r="TE40" s="64"/>
      <c r="TF40" s="64"/>
      <c r="TG40" s="64"/>
      <c r="TH40" s="64"/>
      <c r="TI40" s="64"/>
      <c r="TJ40" s="64"/>
      <c r="TK40" s="64"/>
      <c r="TL40" s="64"/>
      <c r="TM40" s="64"/>
      <c r="TN40" s="64"/>
      <c r="TO40" s="64"/>
      <c r="TP40" s="64"/>
      <c r="TQ40" s="64"/>
      <c r="TR40" s="64"/>
      <c r="TS40" s="64"/>
      <c r="TT40" s="64"/>
      <c r="TU40" s="64"/>
      <c r="TV40" s="64"/>
      <c r="TW40" s="64"/>
      <c r="TX40" s="64"/>
      <c r="TY40" s="64"/>
      <c r="TZ40" s="64"/>
      <c r="UA40" s="64"/>
      <c r="UB40" s="64"/>
      <c r="UC40" s="64"/>
      <c r="UD40" s="64"/>
      <c r="UE40" s="64"/>
      <c r="UF40" s="64"/>
      <c r="UG40" s="64"/>
      <c r="UH40" s="64"/>
      <c r="UI40" s="64"/>
      <c r="UJ40" s="64"/>
      <c r="UK40" s="64"/>
      <c r="UL40" s="64"/>
      <c r="UM40" s="64"/>
      <c r="UN40" s="64"/>
      <c r="UO40" s="64"/>
      <c r="UP40" s="64"/>
      <c r="UQ40" s="64"/>
      <c r="UR40" s="64"/>
      <c r="US40" s="64"/>
      <c r="UT40" s="64"/>
      <c r="UU40" s="64"/>
      <c r="UV40" s="64"/>
      <c r="UW40" s="64"/>
      <c r="UX40" s="64"/>
      <c r="UY40" s="64"/>
      <c r="UZ40" s="64"/>
      <c r="VA40" s="64"/>
      <c r="VB40" s="64"/>
      <c r="VC40" s="64"/>
      <c r="VD40" s="64"/>
      <c r="VE40" s="64"/>
      <c r="VF40" s="129"/>
      <c r="VG40" s="129"/>
      <c r="VH40" s="129"/>
      <c r="VI40" s="129"/>
      <c r="VJ40" s="129"/>
      <c r="VK40" s="129"/>
      <c r="VL40" s="129"/>
      <c r="VM40" s="129"/>
      <c r="VN40" s="129"/>
      <c r="VO40" s="129"/>
      <c r="VP40" s="129"/>
      <c r="VQ40" s="129"/>
      <c r="VR40" s="129"/>
      <c r="VS40" s="129"/>
      <c r="VT40" s="129"/>
      <c r="VU40" s="129"/>
      <c r="VV40" s="129"/>
      <c r="VW40" s="129"/>
      <c r="VX40" s="129"/>
      <c r="VY40" s="129"/>
      <c r="VZ40" s="129"/>
      <c r="WA40" s="129"/>
      <c r="WB40" s="129"/>
      <c r="WC40" s="129"/>
      <c r="WD40" s="129"/>
      <c r="WE40" s="129"/>
      <c r="WF40" s="129"/>
      <c r="WG40" s="129"/>
      <c r="WH40" s="129"/>
      <c r="WI40" s="129"/>
      <c r="WJ40" s="129"/>
      <c r="WK40" s="129"/>
      <c r="WL40" s="129"/>
      <c r="WM40" s="129"/>
      <c r="WN40" s="129"/>
      <c r="WO40" s="129"/>
      <c r="WP40" s="129"/>
      <c r="WQ40" s="129"/>
      <c r="WR40" s="129"/>
      <c r="WS40" s="129"/>
      <c r="WT40" s="129"/>
      <c r="WU40" s="129"/>
      <c r="WV40" s="129"/>
      <c r="WW40" s="129"/>
      <c r="WX40" s="129"/>
      <c r="WY40" s="129"/>
      <c r="WZ40" s="129"/>
      <c r="XA40" s="129"/>
      <c r="XB40" s="129"/>
      <c r="XC40" s="129"/>
      <c r="XD40" s="129"/>
      <c r="XE40" s="129"/>
      <c r="XF40" s="129"/>
      <c r="XG40" s="129"/>
      <c r="XH40" s="129"/>
      <c r="XI40" s="129"/>
      <c r="XJ40" s="129"/>
      <c r="XK40" s="129"/>
      <c r="XL40" s="129"/>
      <c r="XM40" s="129"/>
      <c r="XN40" s="129"/>
      <c r="XO40" s="129"/>
      <c r="XP40" s="129"/>
      <c r="XQ40" s="129"/>
      <c r="XR40" s="129"/>
      <c r="XS40" s="129"/>
      <c r="XT40" s="129"/>
      <c r="XU40" s="129"/>
      <c r="XV40" s="129"/>
      <c r="XW40" s="129"/>
      <c r="XX40" s="129"/>
      <c r="XY40" s="129"/>
      <c r="XZ40" s="129"/>
      <c r="YA40" s="129"/>
      <c r="YB40" s="129"/>
      <c r="YC40" s="129"/>
      <c r="YD40" s="129"/>
      <c r="YE40" s="129"/>
      <c r="YF40" s="129"/>
      <c r="YG40" s="129"/>
      <c r="YH40" s="129"/>
      <c r="YI40" s="129"/>
      <c r="YJ40" s="129"/>
      <c r="YK40" s="129"/>
      <c r="YL40" s="129"/>
      <c r="YM40" s="129"/>
      <c r="YN40" s="129"/>
      <c r="YO40" s="129"/>
      <c r="YP40" s="129"/>
      <c r="YQ40" s="129"/>
      <c r="YR40" s="129"/>
      <c r="YS40" s="129"/>
      <c r="YT40" s="129"/>
      <c r="YU40" s="129"/>
      <c r="YV40" s="129"/>
      <c r="YW40" s="129"/>
      <c r="YX40" s="129"/>
      <c r="YY40" s="129"/>
      <c r="YZ40" s="129"/>
      <c r="ZA40" s="129"/>
      <c r="ZB40" s="129"/>
      <c r="ZC40" s="129"/>
      <c r="ZD40" s="129"/>
      <c r="ZE40" s="129"/>
      <c r="ZF40" s="129"/>
      <c r="ZG40" s="129"/>
      <c r="ZH40" s="129"/>
      <c r="ZI40" s="129"/>
      <c r="ZJ40" s="129"/>
      <c r="ZK40" s="129"/>
      <c r="ZL40" s="129"/>
      <c r="ZM40" s="129"/>
      <c r="ZN40" s="129"/>
      <c r="ZO40" s="129"/>
      <c r="ZP40" s="129"/>
      <c r="ZQ40" s="129"/>
      <c r="ZR40" s="129"/>
      <c r="ZS40" s="129"/>
      <c r="ZT40" s="129"/>
      <c r="ZU40" s="129"/>
      <c r="ZV40" s="129"/>
      <c r="ZW40" s="129"/>
      <c r="ZX40" s="129"/>
      <c r="ZY40" s="129"/>
      <c r="ZZ40" s="129"/>
      <c r="AAA40" s="129"/>
      <c r="AAB40" s="129"/>
      <c r="AAC40" s="129"/>
      <c r="AAD40" s="129"/>
      <c r="AAE40" s="129"/>
      <c r="AAF40" s="129"/>
      <c r="AAG40" s="129"/>
      <c r="AAH40" s="129"/>
      <c r="AAI40" s="129"/>
      <c r="AAJ40" s="129"/>
      <c r="AAK40" s="129"/>
      <c r="AAL40" s="129"/>
      <c r="AAM40" s="129"/>
      <c r="AAN40" s="129"/>
      <c r="AAO40" s="129"/>
      <c r="AAP40" s="129"/>
      <c r="AAQ40" s="129"/>
      <c r="AAR40" s="129"/>
      <c r="AAS40" s="129"/>
      <c r="AAT40" s="129"/>
      <c r="AAU40" s="129"/>
      <c r="AAV40" s="129"/>
      <c r="AAW40" s="129"/>
      <c r="AAX40" s="129"/>
      <c r="AAY40" s="129"/>
      <c r="AAZ40" s="129"/>
      <c r="ABA40" s="129"/>
      <c r="ABB40" s="129"/>
      <c r="ABC40" s="129"/>
      <c r="ABD40" s="129"/>
      <c r="ABE40" s="129"/>
      <c r="ABF40" s="129"/>
      <c r="ABG40" s="129"/>
      <c r="ABH40" s="129"/>
      <c r="ABI40" s="129"/>
      <c r="ABJ40" s="129"/>
      <c r="ABK40" s="129"/>
      <c r="ABL40" s="129"/>
      <c r="ABM40" s="129"/>
      <c r="ABN40" s="129"/>
      <c r="ABO40" s="129"/>
      <c r="ABP40" s="129"/>
      <c r="ABQ40" s="129"/>
      <c r="ABR40" s="129"/>
      <c r="ABS40" s="129"/>
      <c r="ABT40" s="129"/>
      <c r="ABU40" s="129"/>
      <c r="ABV40" s="129"/>
      <c r="ABW40" s="129"/>
      <c r="ABX40" s="129"/>
      <c r="ABY40" s="129"/>
      <c r="ABZ40" s="129"/>
      <c r="ACA40" s="129"/>
      <c r="ACB40" s="129"/>
      <c r="ACC40" s="129"/>
      <c r="ACD40" s="129"/>
      <c r="ACE40" s="129"/>
      <c r="ACF40" s="129"/>
      <c r="ACG40" s="129"/>
      <c r="ACH40" s="129"/>
      <c r="ACI40" s="129"/>
      <c r="ACJ40" s="129"/>
      <c r="ACK40" s="129"/>
      <c r="ACL40" s="129"/>
      <c r="ACM40" s="129"/>
      <c r="ACN40" s="129"/>
      <c r="ACO40" s="129"/>
      <c r="ACP40" s="129"/>
      <c r="ACQ40" s="129"/>
      <c r="ACR40" s="129"/>
      <c r="ACS40" s="129"/>
      <c r="ACT40" s="129"/>
      <c r="ACU40" s="129"/>
      <c r="ACV40" s="129"/>
      <c r="ACW40" s="129"/>
      <c r="ACX40" s="129"/>
      <c r="ACY40" s="257"/>
      <c r="ACZ40" s="257"/>
      <c r="ADA40" s="257"/>
      <c r="ADB40" s="257"/>
      <c r="ADC40" s="257"/>
      <c r="ADD40" s="257"/>
      <c r="ADE40" s="257"/>
      <c r="ADF40" s="257"/>
      <c r="ADG40" s="257"/>
      <c r="ADH40" s="257"/>
      <c r="ADI40" s="257"/>
      <c r="ADJ40" s="257"/>
      <c r="ADK40" s="257"/>
      <c r="ADL40" s="257"/>
      <c r="ADM40" s="257"/>
      <c r="ADN40" s="257"/>
      <c r="ADO40" s="257"/>
      <c r="ADP40" s="257"/>
      <c r="ADQ40" s="257"/>
      <c r="ADR40" s="257"/>
      <c r="ADS40" s="257"/>
      <c r="ADT40" s="257"/>
      <c r="ADU40" s="257"/>
      <c r="ADV40" s="257"/>
      <c r="ADW40" s="257"/>
      <c r="ADX40" s="257"/>
      <c r="ADY40" s="257"/>
      <c r="ADZ40" s="257"/>
      <c r="AEA40" s="257"/>
      <c r="AEB40" s="257"/>
      <c r="AEC40" s="257"/>
      <c r="AED40" s="257"/>
      <c r="AEE40" s="257"/>
      <c r="AEF40" s="257"/>
      <c r="AEG40" s="257"/>
      <c r="AEH40" s="257"/>
      <c r="AEI40" s="257"/>
      <c r="AEJ40" s="257"/>
      <c r="AEK40" s="257"/>
      <c r="AEL40" s="257"/>
      <c r="AEM40" s="257"/>
      <c r="AEN40" s="257"/>
      <c r="AEO40" s="257"/>
      <c r="AEP40" s="257"/>
      <c r="AEQ40" s="257"/>
      <c r="AER40" s="257"/>
      <c r="AES40" s="257"/>
      <c r="AET40" s="257"/>
      <c r="AEU40" s="257"/>
      <c r="AEV40" s="257"/>
      <c r="AEW40" s="257"/>
      <c r="AEX40" s="257"/>
      <c r="AEY40" s="257"/>
      <c r="AEZ40" s="257"/>
      <c r="AFA40" s="257"/>
      <c r="AFB40" s="257"/>
      <c r="AFC40" s="257"/>
      <c r="AFD40" s="257"/>
      <c r="AFE40" s="257"/>
      <c r="AFF40" s="257"/>
      <c r="AFG40" s="257"/>
      <c r="AFH40" s="257"/>
      <c r="AFI40" s="257"/>
      <c r="AFJ40" s="257"/>
      <c r="AFK40" s="257"/>
      <c r="AFL40" s="257"/>
      <c r="AFM40" s="257"/>
      <c r="AFN40" s="257"/>
      <c r="AFO40" s="130"/>
      <c r="AFP40" s="130"/>
      <c r="AFQ40" s="130"/>
      <c r="AFR40" s="130"/>
      <c r="AFS40" s="130"/>
      <c r="AFT40" s="130"/>
      <c r="AFU40" s="130"/>
      <c r="AFV40" s="130"/>
      <c r="AFW40" s="130"/>
      <c r="AFX40" s="130"/>
      <c r="AFY40" s="130"/>
      <c r="AFZ40" s="130"/>
      <c r="AGA40" s="130"/>
      <c r="AGB40" s="130"/>
      <c r="AGC40" s="130"/>
      <c r="AGD40" s="130"/>
      <c r="AGE40" s="130"/>
      <c r="AGF40" s="130"/>
      <c r="AGG40" s="130"/>
      <c r="AGH40" s="130"/>
      <c r="AGI40" s="130"/>
      <c r="AGJ40" s="130"/>
      <c r="AGK40" s="130"/>
      <c r="AGL40" s="130"/>
      <c r="AGM40" s="130"/>
      <c r="AGN40" s="130"/>
      <c r="AGO40" s="130"/>
      <c r="AGP40" s="130"/>
      <c r="AGQ40" s="130"/>
      <c r="AGR40" s="130"/>
      <c r="AGS40" s="130"/>
      <c r="AGT40" s="130"/>
      <c r="AGU40" s="130"/>
      <c r="AGV40" s="130"/>
      <c r="AGW40" s="130"/>
      <c r="AGX40" s="130"/>
      <c r="AGY40" s="130"/>
      <c r="AGZ40" s="130"/>
      <c r="AHA40" s="130"/>
      <c r="AHB40" s="130"/>
      <c r="AHC40" s="130"/>
      <c r="AHD40" s="130"/>
      <c r="AHE40" s="130"/>
      <c r="AHF40" s="130"/>
      <c r="AHG40" s="130"/>
      <c r="AHH40" s="130"/>
      <c r="AHI40" s="130"/>
      <c r="AHJ40" s="130"/>
      <c r="AHK40" s="130"/>
      <c r="AHL40" s="130"/>
      <c r="AHM40" s="130"/>
      <c r="AHN40" s="130"/>
      <c r="AHO40" s="130"/>
      <c r="AHP40" s="130"/>
      <c r="AHQ40" s="130"/>
      <c r="AHR40" s="130"/>
      <c r="AHS40" s="130"/>
      <c r="AHT40" s="130"/>
      <c r="AHU40" s="130"/>
      <c r="AHV40" s="130"/>
      <c r="AHW40" s="130"/>
      <c r="AHX40" s="130"/>
      <c r="AHY40" s="130"/>
      <c r="AHZ40" s="130"/>
      <c r="AIA40" s="130"/>
      <c r="AIB40" s="130"/>
      <c r="AIC40" s="130"/>
      <c r="AID40" s="130"/>
      <c r="AIE40" s="64"/>
      <c r="AIF40" s="64"/>
      <c r="AIG40" s="64"/>
      <c r="AIH40" s="64"/>
      <c r="AII40" s="64"/>
      <c r="AIJ40" s="64"/>
      <c r="AIK40" s="64"/>
      <c r="AIL40" s="64"/>
      <c r="AIM40" s="64"/>
      <c r="AIN40" s="64"/>
      <c r="AIO40" s="64"/>
      <c r="AIP40" s="64"/>
      <c r="AIQ40" s="64"/>
      <c r="AIR40" s="64"/>
      <c r="AIS40" s="64"/>
      <c r="AIT40" s="64"/>
      <c r="AIU40" s="64"/>
      <c r="AIV40" s="64"/>
      <c r="AIW40" s="64"/>
      <c r="AIX40" s="64"/>
      <c r="AIY40" s="64"/>
      <c r="AIZ40" s="64"/>
      <c r="AJA40" s="64"/>
      <c r="AJB40" s="64"/>
      <c r="AJC40" s="64"/>
      <c r="AJD40" s="64"/>
      <c r="AJE40" s="64"/>
      <c r="AJF40" s="64"/>
      <c r="AJG40" s="64"/>
      <c r="AJH40" s="64"/>
      <c r="AJI40" s="64"/>
      <c r="AJJ40" s="64"/>
      <c r="AJK40" s="64"/>
      <c r="AJL40" s="64"/>
      <c r="AJM40" s="64"/>
      <c r="AJN40" s="64"/>
      <c r="AJO40" s="64"/>
      <c r="AJP40" s="64"/>
      <c r="AJQ40" s="64"/>
      <c r="AJR40" s="64"/>
      <c r="AJS40" s="64"/>
      <c r="AJT40" s="64"/>
      <c r="AJU40" s="64"/>
      <c r="AJV40" s="64"/>
      <c r="AJW40" s="64"/>
      <c r="AJX40" s="64"/>
      <c r="AJY40" s="64"/>
      <c r="AJZ40" s="64"/>
      <c r="AKA40" s="64"/>
      <c r="AKB40" s="64"/>
      <c r="AKC40" s="64"/>
      <c r="AKD40" s="64"/>
      <c r="AKE40" s="64"/>
      <c r="AKF40" s="64"/>
      <c r="AKG40" s="64"/>
      <c r="AKH40" s="64"/>
      <c r="AKI40" s="64"/>
      <c r="AKJ40" s="64"/>
      <c r="AKK40" s="64"/>
      <c r="AKL40" s="64"/>
      <c r="AKM40" s="64"/>
      <c r="AKN40" s="64"/>
      <c r="AKO40" s="64"/>
      <c r="AKP40" s="64"/>
      <c r="AKQ40" s="64"/>
      <c r="AKR40" s="64"/>
      <c r="AKS40" s="258"/>
      <c r="AKT40" s="106"/>
      <c r="AKU40" s="106"/>
      <c r="AKV40" s="106"/>
      <c r="AKW40" s="106"/>
      <c r="AKX40" s="106"/>
      <c r="AKY40" s="106"/>
      <c r="AKZ40" s="106"/>
      <c r="ALA40" s="106"/>
      <c r="ALB40" s="106"/>
      <c r="ALC40" s="106"/>
      <c r="ALD40" s="106"/>
      <c r="ALE40" s="106"/>
      <c r="ALF40" s="106"/>
      <c r="ALG40" s="106"/>
      <c r="ALH40" s="106"/>
      <c r="ALI40" s="106"/>
      <c r="ALJ40" s="106"/>
      <c r="ALK40" s="106"/>
      <c r="ALL40" s="106"/>
      <c r="ALM40" s="106"/>
      <c r="ALN40" s="106"/>
      <c r="ALO40" s="106"/>
      <c r="ALP40" s="106"/>
      <c r="ALQ40" s="106"/>
      <c r="ALR40" s="106"/>
      <c r="ALS40" s="106"/>
      <c r="ALT40" s="106"/>
      <c r="ALU40" s="106"/>
      <c r="ALV40" s="106"/>
      <c r="ALW40" s="106"/>
      <c r="ALX40" s="106"/>
      <c r="ALY40" s="106"/>
      <c r="ALZ40" s="106"/>
      <c r="AMA40" s="106"/>
      <c r="AMB40" s="106"/>
      <c r="AMC40" s="106"/>
      <c r="AMD40" s="106"/>
      <c r="AME40" s="106"/>
      <c r="AMF40" s="106"/>
      <c r="AMG40" s="106"/>
      <c r="AMH40" s="106"/>
      <c r="AMI40" s="106"/>
      <c r="AMJ40" s="106"/>
      <c r="AMK40" s="106"/>
      <c r="AML40" s="106"/>
      <c r="AMM40" s="106"/>
      <c r="AMN40" s="106"/>
      <c r="AMO40" s="106"/>
      <c r="AMP40" s="106"/>
      <c r="AMQ40" s="106"/>
      <c r="AMR40" s="106"/>
      <c r="AMS40" s="106"/>
      <c r="AMT40" s="106"/>
      <c r="AMU40" s="106"/>
      <c r="AMV40" s="106"/>
      <c r="AMW40" s="106"/>
      <c r="AMX40" s="106"/>
      <c r="AMY40" s="106"/>
      <c r="AMZ40" s="106"/>
      <c r="ANA40" s="106"/>
      <c r="ANB40" s="106"/>
      <c r="ANC40" s="106"/>
      <c r="AND40" s="106"/>
      <c r="ANE40" s="106"/>
      <c r="ANF40" s="106"/>
      <c r="ANG40" s="106"/>
      <c r="ANH40" s="129"/>
      <c r="ANI40" s="129"/>
      <c r="ANJ40" s="129"/>
      <c r="ANK40" s="129"/>
      <c r="ANL40" s="129"/>
      <c r="ANM40" s="129"/>
      <c r="ANN40" s="129"/>
      <c r="ANO40" s="129"/>
      <c r="ANP40" s="129"/>
      <c r="ANQ40" s="129"/>
      <c r="ANR40" s="129"/>
      <c r="ANS40" s="129"/>
      <c r="ANT40" s="129"/>
      <c r="ANU40" s="129"/>
      <c r="ANV40" s="129"/>
      <c r="ANW40" s="129"/>
      <c r="ANX40" s="129"/>
      <c r="ANY40" s="129"/>
      <c r="ANZ40" s="129"/>
      <c r="AOA40" s="129"/>
      <c r="AOB40" s="129"/>
      <c r="AOC40" s="129"/>
      <c r="AOD40" s="129"/>
      <c r="AOE40" s="129"/>
      <c r="AOF40" s="129"/>
      <c r="AOG40" s="129"/>
      <c r="AOH40" s="129"/>
      <c r="AOI40" s="129"/>
      <c r="AOJ40" s="129"/>
      <c r="AOK40" s="129"/>
      <c r="AOL40" s="129"/>
      <c r="AOM40" s="129"/>
      <c r="AON40" s="129"/>
      <c r="AOO40" s="129"/>
      <c r="AOP40" s="129"/>
      <c r="AOQ40" s="129"/>
      <c r="AOR40" s="129"/>
      <c r="AOS40" s="129"/>
      <c r="AOT40" s="129"/>
      <c r="AOU40" s="129"/>
      <c r="AOV40" s="129"/>
      <c r="AOW40" s="129"/>
      <c r="AOX40" s="129"/>
      <c r="AOY40" s="129"/>
      <c r="AOZ40" s="129"/>
      <c r="APA40" s="129"/>
      <c r="APB40" s="129"/>
      <c r="APC40" s="129"/>
      <c r="APD40" s="129"/>
      <c r="APE40" s="129"/>
      <c r="APF40" s="129"/>
      <c r="APG40" s="129"/>
      <c r="APH40" s="129"/>
      <c r="API40" s="129"/>
      <c r="APJ40" s="129"/>
      <c r="APK40" s="129"/>
      <c r="APL40" s="129"/>
      <c r="APM40" s="129"/>
      <c r="APN40" s="129"/>
      <c r="APO40" s="129"/>
      <c r="APP40" s="129"/>
      <c r="APQ40" s="129"/>
      <c r="APR40" s="129"/>
      <c r="APS40" s="129"/>
      <c r="APT40" s="129"/>
      <c r="APU40" s="130"/>
      <c r="APV40" s="130"/>
      <c r="APW40" s="130"/>
      <c r="APX40" s="130"/>
      <c r="APY40" s="130"/>
      <c r="APZ40" s="130"/>
      <c r="AQA40" s="130"/>
      <c r="AQB40" s="130"/>
      <c r="AQC40" s="130"/>
      <c r="AQD40" s="130"/>
      <c r="AQE40" s="130"/>
      <c r="AQF40" s="130"/>
      <c r="AQG40" s="130"/>
      <c r="AQH40" s="130"/>
      <c r="AQI40" s="130"/>
      <c r="AQJ40" s="130"/>
      <c r="AQK40" s="130"/>
      <c r="AQL40" s="130"/>
      <c r="AQM40" s="130"/>
      <c r="AQN40" s="130"/>
      <c r="AQO40" s="130"/>
      <c r="AQP40" s="130"/>
      <c r="AQQ40" s="130"/>
      <c r="AQR40" s="130"/>
      <c r="AQS40" s="130"/>
      <c r="AQT40" s="130"/>
      <c r="AQU40" s="130"/>
      <c r="AQV40" s="130"/>
      <c r="AQW40" s="130"/>
      <c r="AQX40" s="130"/>
      <c r="AQY40" s="130"/>
      <c r="AQZ40" s="130"/>
      <c r="ARA40" s="130"/>
      <c r="ARB40" s="130"/>
      <c r="ARC40" s="130"/>
      <c r="ARD40" s="130"/>
      <c r="ARE40" s="130"/>
      <c r="ARF40" s="130"/>
      <c r="ARG40" s="130"/>
      <c r="ARH40" s="130"/>
      <c r="ARI40" s="130"/>
      <c r="ARJ40" s="130"/>
      <c r="ARK40" s="130"/>
      <c r="ARL40" s="130"/>
      <c r="ARM40" s="130"/>
      <c r="ARN40" s="130"/>
      <c r="ARO40" s="130"/>
      <c r="ARP40" s="130"/>
      <c r="ARQ40" s="130"/>
      <c r="ARR40" s="130"/>
      <c r="ARS40" s="130"/>
      <c r="ART40" s="130"/>
      <c r="ARU40" s="130"/>
      <c r="ARV40" s="130"/>
      <c r="ARW40" s="130"/>
      <c r="ARX40" s="130"/>
      <c r="ARY40" s="130"/>
      <c r="ARZ40" s="130"/>
      <c r="ASA40" s="130"/>
      <c r="ASB40" s="130"/>
      <c r="ASC40" s="130"/>
      <c r="ASD40" s="130"/>
      <c r="ASE40" s="130"/>
      <c r="ASF40" s="130"/>
      <c r="ASG40" s="130"/>
      <c r="ASH40" s="131"/>
      <c r="ASI40" s="131"/>
      <c r="ASJ40" s="131"/>
      <c r="ASK40" s="131"/>
      <c r="ASL40" s="131"/>
      <c r="ASM40" s="131"/>
      <c r="ASN40" s="131"/>
      <c r="ASO40" s="131"/>
      <c r="ASP40" s="131"/>
      <c r="ASQ40" s="131"/>
      <c r="ASR40" s="131"/>
      <c r="ASS40" s="131"/>
      <c r="AST40" s="131"/>
      <c r="ASU40" s="131"/>
      <c r="ASV40" s="131"/>
      <c r="ASW40" s="131"/>
      <c r="ASX40" s="131"/>
      <c r="ASY40" s="131"/>
      <c r="ASZ40" s="131"/>
      <c r="ATA40" s="131"/>
      <c r="ATB40" s="131"/>
      <c r="ATC40" s="131"/>
      <c r="ATD40" s="131"/>
      <c r="ATE40" s="131"/>
      <c r="ATF40" s="131"/>
      <c r="ATG40" s="131"/>
      <c r="ATH40" s="131"/>
      <c r="ATI40" s="131"/>
      <c r="ATJ40" s="131"/>
      <c r="ATK40" s="131"/>
      <c r="ATL40" s="131"/>
      <c r="ATM40" s="131"/>
      <c r="ATN40" s="131"/>
      <c r="ATO40" s="131"/>
      <c r="ATP40" s="131"/>
      <c r="ATQ40" s="131"/>
      <c r="ATR40" s="131"/>
      <c r="ATS40" s="131"/>
      <c r="ATT40" s="131"/>
      <c r="ATU40" s="131"/>
      <c r="ATV40" s="131"/>
      <c r="ATW40" s="131"/>
      <c r="ATX40" s="131"/>
      <c r="ATY40" s="131"/>
      <c r="ATZ40" s="131"/>
      <c r="AUA40" s="131"/>
      <c r="AUB40" s="131"/>
      <c r="AUC40" s="131"/>
      <c r="AUD40" s="131"/>
      <c r="AUE40" s="131"/>
      <c r="AUF40" s="131"/>
      <c r="AUG40" s="131"/>
      <c r="AUH40" s="131"/>
      <c r="AUI40" s="131"/>
      <c r="AUJ40" s="131"/>
      <c r="AUK40" s="131"/>
      <c r="AUL40" s="131"/>
      <c r="AUM40" s="131"/>
      <c r="AUN40" s="131"/>
      <c r="AUO40" s="131"/>
      <c r="AUP40" s="131"/>
      <c r="AUQ40" s="131"/>
      <c r="AUR40" s="131"/>
      <c r="AUS40" s="131"/>
      <c r="AUT40" s="131"/>
      <c r="AUU40" s="130"/>
      <c r="AUV40" s="130"/>
      <c r="AUW40" s="130"/>
      <c r="AUX40" s="130"/>
      <c r="AUY40" s="130"/>
      <c r="AUZ40" s="130"/>
      <c r="AVA40" s="130"/>
      <c r="AVB40" s="130"/>
      <c r="AVC40" s="130"/>
      <c r="AVD40" s="130"/>
      <c r="AVE40" s="130"/>
      <c r="AVF40" s="130"/>
      <c r="AVG40" s="130"/>
      <c r="AVH40" s="130"/>
      <c r="AVI40" s="130"/>
      <c r="AVJ40" s="130"/>
      <c r="AVK40" s="130"/>
      <c r="AVL40" s="130"/>
      <c r="AVM40" s="130"/>
      <c r="AVN40" s="130"/>
      <c r="AVO40" s="130"/>
      <c r="AVP40" s="130"/>
      <c r="AVQ40" s="130"/>
      <c r="AVR40" s="130"/>
      <c r="AVS40" s="130"/>
      <c r="AVT40" s="130"/>
      <c r="AVU40" s="130"/>
      <c r="AVV40" s="130"/>
      <c r="AVW40" s="130"/>
      <c r="AVX40" s="130"/>
      <c r="AVY40" s="130"/>
      <c r="AVZ40" s="130"/>
      <c r="AWA40" s="130"/>
      <c r="AWB40" s="130"/>
      <c r="AWC40" s="130"/>
      <c r="AWD40" s="130"/>
      <c r="AWE40" s="130"/>
      <c r="AWF40" s="130"/>
      <c r="AWG40" s="130"/>
      <c r="AWH40" s="130"/>
      <c r="AWI40" s="130"/>
      <c r="AWJ40" s="130"/>
      <c r="AWK40" s="130"/>
      <c r="AWL40" s="130"/>
      <c r="AWM40" s="130"/>
      <c r="AWN40" s="130"/>
      <c r="AWO40" s="130"/>
      <c r="AWP40" s="130"/>
      <c r="AWQ40" s="130"/>
      <c r="AWR40" s="130"/>
      <c r="AWS40" s="130"/>
      <c r="AWT40" s="130"/>
      <c r="AWU40" s="130"/>
      <c r="AWV40" s="130"/>
      <c r="AWW40" s="130"/>
      <c r="AWX40" s="130"/>
      <c r="AWY40" s="130"/>
      <c r="AWZ40" s="130"/>
      <c r="AXA40" s="130"/>
      <c r="AXB40" s="130"/>
      <c r="AXC40" s="130"/>
      <c r="AXD40" s="130"/>
      <c r="AXE40" s="130"/>
      <c r="AXF40" s="130"/>
      <c r="AXG40" s="130"/>
      <c r="AXH40" s="130"/>
      <c r="AXI40" s="130"/>
      <c r="AXJ40" s="130"/>
      <c r="AXK40" s="64"/>
      <c r="AXL40" s="64"/>
      <c r="AXM40" s="64"/>
      <c r="AXN40" s="64"/>
      <c r="AXO40" s="64"/>
      <c r="AXP40" s="64"/>
      <c r="AXQ40" s="64"/>
      <c r="AXR40" s="64"/>
      <c r="AXS40" s="64"/>
      <c r="AXT40" s="64"/>
      <c r="AXU40" s="64"/>
      <c r="AXV40" s="64"/>
      <c r="AXW40" s="64"/>
      <c r="AXX40" s="64"/>
      <c r="AXY40" s="64"/>
      <c r="AXZ40" s="64"/>
      <c r="AYA40" s="64"/>
      <c r="AYB40" s="64"/>
      <c r="AYC40" s="64"/>
      <c r="AYD40" s="64"/>
      <c r="AYE40" s="64"/>
      <c r="AYF40" s="64"/>
      <c r="AYG40" s="64"/>
      <c r="AYH40" s="64"/>
      <c r="AYI40" s="64"/>
      <c r="AYJ40" s="64"/>
      <c r="AYK40" s="64"/>
      <c r="AYL40" s="64"/>
      <c r="AYM40" s="64"/>
      <c r="AYN40" s="64"/>
      <c r="AYO40" s="64"/>
      <c r="AYP40" s="64"/>
      <c r="AYQ40" s="64"/>
      <c r="AYR40" s="64"/>
      <c r="AYS40" s="64"/>
      <c r="AYT40" s="64"/>
      <c r="AYU40" s="64"/>
      <c r="AYV40" s="64"/>
      <c r="AYW40" s="64"/>
      <c r="AYX40" s="64"/>
      <c r="AYY40" s="64"/>
      <c r="AYZ40" s="64"/>
      <c r="AZA40" s="64"/>
      <c r="AZB40" s="64"/>
      <c r="AZC40" s="64"/>
      <c r="AZD40" s="64"/>
      <c r="AZE40" s="64"/>
      <c r="AZF40" s="64"/>
      <c r="AZG40" s="64"/>
      <c r="AZH40" s="64"/>
      <c r="AZI40" s="64"/>
      <c r="AZJ40" s="64"/>
      <c r="AZK40" s="64"/>
      <c r="AZL40" s="64"/>
      <c r="AZM40" s="64"/>
      <c r="AZN40" s="64"/>
      <c r="AZO40" s="64"/>
      <c r="AZP40" s="64"/>
      <c r="AZQ40" s="64"/>
      <c r="AZR40" s="64"/>
      <c r="AZS40" s="64"/>
      <c r="AZT40" s="64"/>
      <c r="AZU40" s="64"/>
      <c r="AZV40" s="64"/>
      <c r="AZW40" s="64"/>
      <c r="AZX40" s="130"/>
      <c r="AZY40" s="130"/>
      <c r="AZZ40" s="130"/>
      <c r="BAA40" s="130"/>
      <c r="BAB40" s="130"/>
      <c r="BAC40" s="130"/>
      <c r="BAD40" s="130"/>
      <c r="BAE40" s="130"/>
      <c r="BAF40" s="130"/>
      <c r="BAG40" s="130"/>
      <c r="BAH40" s="130"/>
      <c r="BAI40" s="130"/>
      <c r="BAJ40" s="130"/>
      <c r="BAK40" s="130"/>
      <c r="BAL40" s="130"/>
      <c r="BAM40" s="130"/>
      <c r="BAN40" s="130"/>
      <c r="BAO40" s="130"/>
      <c r="BAP40" s="130"/>
      <c r="BAQ40" s="130"/>
      <c r="BAR40" s="130"/>
      <c r="BAS40" s="130"/>
      <c r="BAT40" s="130"/>
      <c r="BAU40" s="130"/>
      <c r="BAV40" s="130"/>
      <c r="BAW40" s="130"/>
      <c r="BAX40" s="130"/>
      <c r="BAY40" s="130"/>
      <c r="BAZ40" s="130"/>
      <c r="BBA40" s="130"/>
      <c r="BBB40" s="130"/>
      <c r="BBC40" s="130"/>
      <c r="BBD40" s="130"/>
      <c r="BBE40" s="130"/>
      <c r="BBF40" s="130"/>
      <c r="BBG40" s="130"/>
      <c r="BBH40" s="130"/>
      <c r="BBI40" s="130"/>
      <c r="BBJ40" s="130"/>
      <c r="BBK40" s="130"/>
      <c r="BBL40" s="130"/>
      <c r="BBM40" s="130"/>
      <c r="BBN40" s="130"/>
      <c r="BBO40" s="130"/>
      <c r="BBP40" s="130"/>
      <c r="BBQ40" s="130"/>
      <c r="BBR40" s="130"/>
      <c r="BBS40" s="130"/>
      <c r="BBT40" s="130"/>
      <c r="BBU40" s="130"/>
      <c r="BBV40" s="130"/>
      <c r="BBW40" s="130"/>
      <c r="BBX40" s="130"/>
      <c r="BBY40" s="130"/>
      <c r="BBZ40" s="130"/>
      <c r="BCA40" s="130"/>
      <c r="BCB40" s="130"/>
      <c r="BCC40" s="130"/>
      <c r="BCD40" s="130"/>
      <c r="BCE40" s="130"/>
      <c r="BCF40" s="130"/>
      <c r="BCG40" s="130"/>
      <c r="BCH40" s="130"/>
      <c r="BCI40" s="130"/>
      <c r="BCJ40" s="130"/>
      <c r="BCK40" s="130"/>
      <c r="BCL40" s="130"/>
      <c r="BCM40" s="130"/>
      <c r="BCN40" s="130"/>
      <c r="BCO40" s="130"/>
      <c r="BCP40" s="130"/>
      <c r="BCQ40" s="130"/>
      <c r="BCR40" s="130"/>
      <c r="BCS40" s="130"/>
      <c r="BCT40" s="130"/>
      <c r="BCU40" s="130"/>
      <c r="BCV40" s="130"/>
      <c r="BCW40" s="130"/>
      <c r="BCX40" s="130"/>
      <c r="BCY40" s="130"/>
      <c r="BCZ40" s="130"/>
      <c r="BDA40" s="130"/>
      <c r="BDB40" s="130"/>
      <c r="BDC40" s="130"/>
      <c r="BDD40" s="130"/>
      <c r="BDE40" s="130"/>
      <c r="BDF40" s="130"/>
      <c r="BDG40" s="130"/>
      <c r="BDH40" s="130"/>
      <c r="BDI40" s="130"/>
      <c r="BDJ40" s="130"/>
      <c r="BDK40" s="130"/>
      <c r="BDL40" s="130"/>
      <c r="BDM40" s="130"/>
      <c r="BDN40" s="130"/>
      <c r="BDO40" s="130"/>
      <c r="BDP40" s="130"/>
      <c r="BDQ40" s="130"/>
      <c r="BDR40" s="130"/>
      <c r="BDS40" s="130"/>
      <c r="BDT40" s="130"/>
      <c r="BDU40" s="130"/>
      <c r="BDV40" s="130"/>
      <c r="BDW40" s="130"/>
      <c r="BDX40" s="130"/>
      <c r="BDY40" s="130"/>
      <c r="BDZ40" s="130"/>
      <c r="BEA40" s="130"/>
      <c r="BEB40" s="130"/>
      <c r="BEC40" s="130"/>
      <c r="BED40" s="130"/>
      <c r="BEE40" s="130"/>
      <c r="BEF40" s="130"/>
      <c r="BEG40" s="130"/>
      <c r="BEH40" s="130"/>
      <c r="BEI40" s="130"/>
      <c r="BEJ40" s="130"/>
      <c r="BEK40" s="130"/>
      <c r="BEL40" s="130"/>
      <c r="BEM40" s="130"/>
      <c r="BEN40" s="130"/>
      <c r="BEO40" s="130"/>
      <c r="BEP40" s="130"/>
      <c r="BEQ40" s="130"/>
      <c r="BER40" s="130"/>
      <c r="BES40" s="130"/>
      <c r="BET40" s="130"/>
      <c r="BEU40" s="130"/>
      <c r="BEV40" s="130"/>
      <c r="BEW40" s="130"/>
      <c r="BEX40" s="129"/>
      <c r="BEY40" s="129"/>
      <c r="BEZ40" s="129"/>
      <c r="BFA40" s="129"/>
      <c r="BFB40" s="129"/>
      <c r="BFC40" s="129"/>
      <c r="BFD40" s="129"/>
      <c r="BFE40" s="129"/>
      <c r="BFF40" s="129"/>
      <c r="BFG40" s="129"/>
      <c r="BFH40" s="129"/>
      <c r="BFI40" s="129"/>
      <c r="BFJ40" s="129"/>
      <c r="BFK40" s="129"/>
      <c r="BFL40" s="129"/>
      <c r="BFM40" s="129"/>
      <c r="BFN40" s="129"/>
      <c r="BFO40" s="129"/>
      <c r="BFP40" s="129"/>
      <c r="BFQ40" s="129"/>
      <c r="BFR40" s="129"/>
      <c r="BFS40" s="129"/>
      <c r="BFT40" s="129"/>
      <c r="BFU40" s="129"/>
      <c r="BFV40" s="129"/>
      <c r="BFW40" s="129"/>
      <c r="BFX40" s="129"/>
      <c r="BFY40" s="129"/>
      <c r="BFZ40" s="129"/>
      <c r="BGA40" s="129"/>
      <c r="BGB40" s="129"/>
      <c r="BGC40" s="129"/>
      <c r="BGD40" s="129"/>
      <c r="BGE40" s="129"/>
      <c r="BGF40" s="129"/>
      <c r="BGG40" s="129"/>
      <c r="BGH40" s="129"/>
      <c r="BGI40" s="129"/>
      <c r="BGJ40" s="129"/>
      <c r="BGK40" s="129"/>
      <c r="BGL40" s="129"/>
      <c r="BGM40" s="129"/>
      <c r="BGN40" s="129"/>
      <c r="BGO40" s="129"/>
      <c r="BGP40" s="129"/>
      <c r="BGQ40" s="129"/>
      <c r="BGR40" s="129"/>
      <c r="BGS40" s="129"/>
      <c r="BGT40" s="129"/>
      <c r="BGU40" s="129"/>
      <c r="BGV40" s="129"/>
      <c r="BGW40" s="129"/>
      <c r="BGX40" s="129"/>
      <c r="BGY40" s="129"/>
      <c r="BGZ40" s="129"/>
      <c r="BHA40" s="129"/>
      <c r="BHB40" s="129"/>
      <c r="BHC40" s="129"/>
      <c r="BHD40" s="129"/>
      <c r="BHE40" s="129"/>
      <c r="BHF40" s="129"/>
      <c r="BHG40" s="129"/>
      <c r="BHH40" s="129"/>
      <c r="BHI40" s="129"/>
      <c r="BHJ40" s="129"/>
      <c r="BHK40" s="129"/>
      <c r="BHL40" s="129"/>
      <c r="BHM40" s="129"/>
      <c r="BHN40" s="106"/>
      <c r="BHO40" s="106"/>
      <c r="BHP40" s="106"/>
      <c r="BHQ40" s="106"/>
      <c r="BHR40" s="106"/>
      <c r="BHS40" s="106"/>
      <c r="BHT40" s="106"/>
      <c r="BHU40" s="106"/>
      <c r="BHV40" s="106"/>
      <c r="BHW40" s="106"/>
      <c r="BHX40" s="106"/>
      <c r="BHY40" s="106"/>
      <c r="BHZ40" s="106"/>
      <c r="BIA40" s="106"/>
      <c r="BIB40" s="106"/>
      <c r="BIC40" s="106"/>
      <c r="BID40" s="106"/>
      <c r="BIE40" s="106"/>
      <c r="BIF40" s="106"/>
      <c r="BIG40" s="106"/>
      <c r="BIH40" s="106"/>
      <c r="BII40" s="106"/>
      <c r="BIJ40" s="106"/>
      <c r="BIK40" s="106"/>
      <c r="BIL40" s="106"/>
      <c r="BIM40" s="106"/>
      <c r="BIN40" s="106"/>
      <c r="BIO40" s="106"/>
      <c r="BIP40" s="106"/>
      <c r="BIQ40" s="106"/>
      <c r="BIR40" s="106"/>
      <c r="BIS40" s="106"/>
      <c r="BIT40" s="106"/>
      <c r="BIU40" s="106"/>
      <c r="BIV40" s="106"/>
      <c r="BIW40" s="106"/>
      <c r="BIX40" s="106"/>
      <c r="BIY40" s="106"/>
      <c r="BIZ40" s="106"/>
      <c r="BJA40" s="106"/>
      <c r="BJB40" s="106"/>
      <c r="BJC40" s="106"/>
      <c r="BJD40" s="106"/>
      <c r="BJE40" s="106"/>
      <c r="BJF40" s="106"/>
      <c r="BJG40" s="106"/>
      <c r="BJH40" s="106"/>
      <c r="BJI40" s="106"/>
      <c r="BJJ40" s="106"/>
      <c r="BJK40" s="106"/>
      <c r="BJL40" s="106"/>
      <c r="BJM40" s="106"/>
      <c r="BJN40" s="106"/>
      <c r="BJO40" s="106"/>
      <c r="BJP40" s="106"/>
      <c r="BJQ40" s="106"/>
      <c r="BJR40" s="106"/>
      <c r="BJS40" s="106"/>
      <c r="BJT40" s="106"/>
      <c r="BJU40" s="106"/>
      <c r="BJV40" s="106"/>
      <c r="BJW40" s="106"/>
      <c r="BJX40" s="106"/>
      <c r="BJY40" s="106"/>
      <c r="BJZ40" s="106"/>
      <c r="BKA40" s="106"/>
      <c r="BKB40" s="106"/>
      <c r="BKC40" s="106"/>
      <c r="BKD40" s="64"/>
      <c r="BKE40" s="64"/>
      <c r="BKF40" s="64"/>
      <c r="BKG40" s="64"/>
      <c r="BKH40" s="64"/>
      <c r="BKI40" s="64"/>
      <c r="BKJ40" s="64"/>
      <c r="BKK40" s="64"/>
      <c r="BKL40" s="64"/>
      <c r="BKM40" s="64"/>
      <c r="BKN40" s="64"/>
      <c r="BKO40" s="64"/>
      <c r="BKP40" s="64"/>
      <c r="BKQ40" s="64"/>
      <c r="BKR40" s="64"/>
      <c r="BKS40" s="64"/>
      <c r="BKT40" s="64"/>
      <c r="BKU40" s="64"/>
      <c r="BKV40" s="64"/>
      <c r="BKW40" s="64"/>
      <c r="BKX40" s="64"/>
      <c r="BKY40" s="64"/>
      <c r="BKZ40" s="64"/>
      <c r="BLA40" s="64"/>
      <c r="BLB40" s="64"/>
      <c r="BLC40" s="64"/>
      <c r="BLD40" s="64"/>
      <c r="BLE40" s="64"/>
      <c r="BLF40" s="64"/>
      <c r="BLG40" s="64"/>
      <c r="BLH40" s="64"/>
      <c r="BLI40" s="64"/>
      <c r="BLJ40" s="64"/>
      <c r="BLK40" s="64"/>
      <c r="BLL40" s="64"/>
      <c r="BLM40" s="64"/>
      <c r="BLN40" s="64"/>
      <c r="BLO40" s="64"/>
      <c r="BLP40" s="64"/>
      <c r="BLQ40" s="64"/>
      <c r="BLR40" s="64"/>
      <c r="BLS40" s="64"/>
      <c r="BLT40" s="64"/>
      <c r="BLU40" s="64"/>
      <c r="BLV40" s="64"/>
      <c r="BLW40" s="64"/>
      <c r="BLX40" s="64"/>
      <c r="BLY40" s="64"/>
      <c r="BLZ40" s="64"/>
      <c r="BMA40" s="64"/>
      <c r="BMB40" s="64"/>
      <c r="BMC40" s="64"/>
      <c r="BMD40" s="64"/>
      <c r="BME40" s="64"/>
      <c r="BMF40" s="64"/>
      <c r="BMG40" s="64"/>
      <c r="BMH40" s="64"/>
      <c r="BMI40" s="64"/>
      <c r="BMJ40" s="64"/>
      <c r="BMK40" s="64"/>
      <c r="BML40" s="64"/>
      <c r="BMM40" s="64"/>
      <c r="BMN40" s="64"/>
      <c r="BMO40" s="64"/>
      <c r="BMP40" s="64"/>
      <c r="BMQ40" s="64"/>
      <c r="BMR40" s="64"/>
      <c r="BMS40" s="64"/>
      <c r="BMT40" s="259"/>
      <c r="BMU40" s="259"/>
      <c r="BMV40" s="259"/>
      <c r="BMW40" s="259"/>
      <c r="BMX40" s="259"/>
      <c r="BMY40" s="259"/>
      <c r="BMZ40" s="259"/>
      <c r="BNA40" s="259"/>
      <c r="BNB40" s="259"/>
      <c r="BNC40" s="259"/>
      <c r="BND40" s="259"/>
      <c r="BNE40" s="259"/>
      <c r="BNF40" s="259"/>
      <c r="BNG40" s="259"/>
      <c r="BNH40" s="259"/>
      <c r="BNI40" s="259"/>
      <c r="BNJ40" s="259"/>
      <c r="BNK40" s="259"/>
      <c r="BNL40" s="259"/>
      <c r="BNM40" s="259"/>
      <c r="BNN40" s="259"/>
      <c r="BNO40" s="259"/>
      <c r="BNP40" s="259"/>
      <c r="BNQ40" s="259"/>
      <c r="BNR40" s="259"/>
      <c r="BNS40" s="259"/>
      <c r="BNT40" s="259"/>
      <c r="BNU40" s="259"/>
      <c r="BNV40" s="259"/>
      <c r="BNW40" s="259"/>
      <c r="BNX40" s="259"/>
      <c r="BNY40" s="259"/>
      <c r="BNZ40" s="259"/>
      <c r="BOA40" s="259"/>
      <c r="BOB40" s="259"/>
      <c r="BOC40" s="259"/>
      <c r="BOD40" s="259"/>
      <c r="BOE40" s="259"/>
      <c r="BOF40" s="259"/>
      <c r="BOG40" s="259"/>
      <c r="BOH40" s="259"/>
      <c r="BOI40" s="259"/>
      <c r="BOJ40" s="259"/>
      <c r="BOK40" s="259"/>
      <c r="BOL40" s="259"/>
      <c r="BOM40" s="259"/>
      <c r="BON40" s="259"/>
      <c r="BOO40" s="259"/>
      <c r="BOP40" s="259"/>
      <c r="BOQ40" s="259"/>
      <c r="BOR40" s="259"/>
      <c r="BOS40" s="259"/>
      <c r="BOT40" s="259"/>
      <c r="BOU40" s="259"/>
      <c r="BOV40" s="259"/>
      <c r="BOW40" s="259"/>
      <c r="BOX40" s="259"/>
      <c r="BOY40" s="259"/>
      <c r="BOZ40" s="259"/>
      <c r="BPA40" s="259"/>
      <c r="BPB40" s="259"/>
      <c r="BPC40" s="259"/>
      <c r="BPD40" s="259"/>
      <c r="BPE40" s="259"/>
      <c r="BPF40" s="259"/>
      <c r="BPG40" s="259"/>
      <c r="BPH40" s="259"/>
      <c r="BPI40" s="259"/>
      <c r="BPJ40" s="129"/>
      <c r="BPK40" s="129"/>
      <c r="BPL40" s="129"/>
      <c r="BPM40" s="129"/>
      <c r="BPN40" s="129"/>
      <c r="BPO40" s="129"/>
      <c r="BPP40" s="129"/>
      <c r="BPQ40" s="129"/>
      <c r="BPR40" s="129"/>
      <c r="BPS40" s="129"/>
      <c r="BPT40" s="129"/>
      <c r="BPU40" s="129"/>
      <c r="BPV40" s="129"/>
      <c r="BPW40" s="129"/>
      <c r="BPX40" s="129"/>
      <c r="BPY40" s="129"/>
      <c r="BPZ40" s="129"/>
      <c r="BQA40" s="129"/>
      <c r="BQB40" s="129"/>
      <c r="BQC40" s="129"/>
      <c r="BQD40" s="129"/>
      <c r="BQE40" s="129"/>
      <c r="BQF40" s="129"/>
      <c r="BQG40" s="129"/>
      <c r="BQH40" s="129"/>
      <c r="BQI40" s="129"/>
      <c r="BQJ40" s="129"/>
      <c r="BQK40" s="129"/>
      <c r="BQL40" s="129"/>
      <c r="BQM40" s="129"/>
      <c r="BQN40" s="129"/>
      <c r="BQO40" s="129"/>
      <c r="BQP40" s="129"/>
      <c r="BQQ40" s="129"/>
      <c r="BQR40" s="129"/>
      <c r="BQS40" s="129"/>
      <c r="BQT40" s="129"/>
      <c r="BQU40" s="129"/>
      <c r="BQV40" s="129"/>
      <c r="BQW40" s="129"/>
      <c r="BQX40" s="129"/>
      <c r="BQY40" s="129"/>
      <c r="BQZ40" s="129"/>
      <c r="BRA40" s="129"/>
      <c r="BRB40" s="129"/>
      <c r="BRC40" s="129"/>
      <c r="BRD40" s="129"/>
      <c r="BRE40" s="129"/>
      <c r="BRF40" s="129"/>
      <c r="BRG40" s="129"/>
      <c r="BRH40" s="129"/>
      <c r="BRI40" s="129"/>
      <c r="BRJ40" s="129"/>
      <c r="BRK40" s="129"/>
      <c r="BRL40" s="129"/>
      <c r="BRM40" s="129"/>
      <c r="BRN40" s="129"/>
      <c r="BRO40" s="129"/>
      <c r="BRP40" s="129"/>
      <c r="BRQ40" s="129"/>
      <c r="BRR40" s="129"/>
      <c r="BRS40" s="129"/>
      <c r="BRT40" s="129"/>
      <c r="BRU40" s="129"/>
      <c r="BRV40" s="129"/>
      <c r="BRW40" s="129"/>
      <c r="BRX40" s="129"/>
      <c r="BRY40" s="129"/>
      <c r="BRZ40" s="129"/>
      <c r="BSA40" s="129"/>
      <c r="BSB40" s="129"/>
      <c r="BSC40" s="129"/>
      <c r="BSD40" s="129"/>
      <c r="BSE40" s="129"/>
      <c r="BSF40" s="129"/>
      <c r="BSG40" s="129"/>
      <c r="BSH40" s="129"/>
      <c r="BSI40" s="129"/>
      <c r="BSJ40" s="129"/>
      <c r="BSK40" s="129"/>
      <c r="BSL40" s="129"/>
      <c r="BSM40" s="129"/>
      <c r="BSN40" s="129"/>
      <c r="BSO40" s="129"/>
      <c r="BSP40" s="129"/>
      <c r="BSQ40" s="129"/>
      <c r="BSR40" s="129"/>
      <c r="BSS40" s="129"/>
      <c r="BST40" s="129"/>
      <c r="BSU40" s="129"/>
      <c r="BSV40" s="129"/>
      <c r="BSW40" s="129"/>
      <c r="BSX40" s="129"/>
      <c r="BSY40" s="129"/>
      <c r="BSZ40" s="129"/>
      <c r="BTA40" s="129"/>
      <c r="BTB40" s="129"/>
      <c r="BTC40" s="129"/>
      <c r="BTD40" s="129"/>
      <c r="BTE40" s="129"/>
      <c r="BTF40" s="129"/>
      <c r="BTG40" s="129"/>
      <c r="BTH40" s="129"/>
      <c r="BTI40" s="129"/>
      <c r="BTJ40" s="129"/>
      <c r="BTK40" s="129"/>
      <c r="BTL40" s="129"/>
      <c r="BTM40" s="129"/>
      <c r="BTN40" s="129"/>
      <c r="BTO40" s="129"/>
      <c r="BTP40" s="129"/>
      <c r="BTQ40" s="129"/>
      <c r="BTR40" s="129"/>
      <c r="BTS40" s="129"/>
      <c r="BTT40" s="129"/>
      <c r="BTU40" s="129"/>
      <c r="BTV40" s="129"/>
      <c r="BTW40" s="129"/>
      <c r="BTX40" s="129"/>
      <c r="BTY40" s="129"/>
      <c r="BTZ40" s="129"/>
      <c r="BUA40" s="129"/>
      <c r="BUB40" s="129"/>
      <c r="BUC40" s="129"/>
      <c r="BUD40" s="129"/>
      <c r="BUE40" s="129"/>
      <c r="BUF40" s="129"/>
      <c r="BUG40" s="129"/>
      <c r="BUH40" s="129"/>
      <c r="BUI40" s="129"/>
      <c r="BUJ40" s="129"/>
      <c r="BUK40" s="129"/>
      <c r="BUL40" s="129"/>
      <c r="BUM40" s="129"/>
      <c r="BUN40" s="129"/>
      <c r="BUO40" s="129"/>
      <c r="BUP40" s="129"/>
      <c r="BUQ40" s="129"/>
      <c r="BUR40" s="129"/>
      <c r="BUS40" s="129"/>
      <c r="BUT40" s="129"/>
      <c r="BUU40" s="129"/>
      <c r="BUV40" s="129"/>
      <c r="BUW40" s="129"/>
      <c r="BUX40" s="129"/>
      <c r="BUY40" s="129"/>
      <c r="BUZ40" s="129"/>
      <c r="BVA40" s="129"/>
      <c r="BVB40" s="129"/>
      <c r="BVC40" s="129"/>
      <c r="BVD40" s="129"/>
      <c r="BVE40" s="129"/>
      <c r="BVF40" s="129"/>
      <c r="BVG40" s="129"/>
      <c r="BVH40" s="129"/>
      <c r="BVI40" s="129"/>
      <c r="BVJ40" s="129"/>
      <c r="BVK40" s="129"/>
      <c r="BVL40" s="129"/>
      <c r="BVM40" s="129"/>
      <c r="BVN40" s="129"/>
      <c r="BVO40" s="129"/>
      <c r="BVP40" s="129"/>
      <c r="BVQ40" s="129"/>
      <c r="BVR40" s="129"/>
      <c r="BVS40" s="129"/>
      <c r="BVT40" s="129"/>
      <c r="BVU40" s="129"/>
      <c r="BVV40" s="129"/>
      <c r="BVW40" s="129"/>
      <c r="BVX40" s="129"/>
      <c r="BVY40" s="129"/>
      <c r="BVZ40" s="129"/>
      <c r="BWA40" s="129"/>
      <c r="BWB40" s="129"/>
      <c r="BWC40" s="129"/>
      <c r="BWD40" s="129"/>
      <c r="BWE40" s="129"/>
      <c r="BWF40" s="129"/>
      <c r="BWG40" s="129"/>
      <c r="BWH40" s="129"/>
      <c r="BWI40" s="129"/>
      <c r="BWJ40" s="129"/>
      <c r="BWK40" s="129"/>
      <c r="BWL40" s="129"/>
      <c r="BWM40" s="129"/>
      <c r="BWN40" s="129"/>
      <c r="BWO40" s="129"/>
      <c r="BWP40" s="129"/>
      <c r="BWQ40" s="129"/>
      <c r="BWR40" s="129"/>
      <c r="BWS40" s="129"/>
      <c r="BWT40" s="129"/>
      <c r="BWU40" s="129"/>
      <c r="BWV40" s="129"/>
      <c r="BWW40" s="129"/>
      <c r="BWX40" s="129"/>
      <c r="BWY40" s="129"/>
      <c r="BWZ40" s="129"/>
      <c r="BXA40" s="129"/>
      <c r="BXB40" s="129"/>
      <c r="BXC40" s="256"/>
      <c r="BXD40" s="256"/>
      <c r="BXE40" s="256"/>
      <c r="BXF40" s="256"/>
      <c r="BXG40" s="256"/>
      <c r="BXH40" s="256"/>
      <c r="BXI40" s="256"/>
      <c r="BXJ40" s="256"/>
      <c r="BXK40" s="256"/>
      <c r="BXL40" s="256"/>
      <c r="BXM40" s="256"/>
      <c r="BXN40" s="256"/>
      <c r="BXO40" s="256"/>
      <c r="BXP40" s="256"/>
      <c r="BXQ40" s="256"/>
      <c r="BXR40" s="256"/>
      <c r="BXS40" s="256"/>
      <c r="BXT40" s="256"/>
      <c r="BXU40" s="256"/>
      <c r="BXV40" s="256"/>
      <c r="BXW40" s="256"/>
      <c r="BXX40" s="256"/>
      <c r="BXY40" s="256"/>
      <c r="BXZ40" s="256"/>
      <c r="BYA40" s="256"/>
      <c r="BYB40" s="256"/>
      <c r="BYC40" s="256"/>
      <c r="BYD40" s="256"/>
      <c r="BYE40" s="256"/>
      <c r="BYF40" s="256"/>
      <c r="BYG40" s="256"/>
      <c r="BYH40" s="256"/>
      <c r="BYI40" s="256"/>
      <c r="BYJ40" s="256"/>
      <c r="BYK40" s="256"/>
      <c r="BYL40" s="256"/>
      <c r="BYM40" s="256"/>
      <c r="BYN40" s="256"/>
      <c r="BYO40" s="256"/>
      <c r="BYP40" s="256"/>
      <c r="BYQ40" s="256"/>
      <c r="BYR40" s="256"/>
      <c r="BYS40" s="256"/>
      <c r="BYT40" s="256"/>
      <c r="BYU40" s="256"/>
      <c r="BYV40" s="256"/>
      <c r="BYW40" s="256"/>
      <c r="BYX40" s="256"/>
      <c r="BYY40" s="256"/>
      <c r="BYZ40" s="256"/>
      <c r="BZA40" s="256"/>
      <c r="BZB40" s="256"/>
      <c r="BZC40" s="256"/>
      <c r="BZD40" s="256"/>
      <c r="BZE40" s="256"/>
      <c r="BZF40" s="256"/>
      <c r="BZG40" s="256"/>
      <c r="BZH40" s="256"/>
      <c r="BZI40" s="256"/>
      <c r="BZJ40" s="256"/>
      <c r="BZK40" s="256"/>
      <c r="BZL40" s="256"/>
      <c r="BZM40" s="256"/>
      <c r="BZN40" s="256"/>
      <c r="BZO40" s="256"/>
      <c r="BZP40" s="129"/>
      <c r="BZQ40" s="129"/>
      <c r="BZR40" s="129"/>
      <c r="BZS40" s="129"/>
      <c r="BZT40" s="129"/>
      <c r="BZU40" s="129"/>
      <c r="BZV40" s="129"/>
      <c r="BZW40" s="129"/>
      <c r="BZX40" s="129"/>
      <c r="BZY40" s="129"/>
      <c r="BZZ40" s="129"/>
      <c r="CAA40" s="129"/>
      <c r="CAB40" s="129"/>
      <c r="CAC40" s="129"/>
      <c r="CAD40" s="129"/>
      <c r="CAE40" s="129"/>
      <c r="CAF40" s="129"/>
      <c r="CAG40" s="129"/>
      <c r="CAH40" s="129"/>
      <c r="CAI40" s="129"/>
      <c r="CAJ40" s="129"/>
      <c r="CAK40" s="129"/>
      <c r="CAL40" s="129"/>
      <c r="CAM40" s="129"/>
      <c r="CAN40" s="129"/>
      <c r="CAO40" s="129"/>
      <c r="CAP40" s="129"/>
      <c r="CAQ40" s="129"/>
      <c r="CAR40" s="129"/>
      <c r="CAS40" s="129"/>
      <c r="CAT40" s="129"/>
      <c r="CAU40" s="129"/>
      <c r="CAV40" s="129"/>
      <c r="CAW40" s="129"/>
      <c r="CAX40" s="129"/>
      <c r="CAY40" s="129"/>
      <c r="CAZ40" s="129"/>
      <c r="CBA40" s="129"/>
      <c r="CBB40" s="129"/>
      <c r="CBC40" s="129"/>
      <c r="CBD40" s="129"/>
      <c r="CBE40" s="129"/>
      <c r="CBF40" s="129"/>
      <c r="CBG40" s="129"/>
      <c r="CBH40" s="129"/>
      <c r="CBI40" s="129"/>
      <c r="CBJ40" s="129"/>
      <c r="CBK40" s="129"/>
      <c r="CBL40" s="129"/>
      <c r="CBM40" s="129"/>
      <c r="CBN40" s="129"/>
      <c r="CBO40" s="129"/>
      <c r="CBP40" s="129"/>
      <c r="CBQ40" s="129"/>
      <c r="CBR40" s="129"/>
      <c r="CBS40" s="129"/>
      <c r="CBT40" s="129"/>
      <c r="CBU40" s="129"/>
      <c r="CBV40" s="129"/>
      <c r="CBW40" s="129"/>
      <c r="CBX40" s="129"/>
      <c r="CBY40" s="129"/>
      <c r="CBZ40" s="129"/>
      <c r="CCA40" s="129"/>
      <c r="CCB40" s="129"/>
      <c r="CCC40" s="129"/>
      <c r="CCD40" s="129"/>
      <c r="CCE40" s="129"/>
      <c r="CCF40" s="129"/>
      <c r="CCG40" s="129"/>
      <c r="CCH40" s="129"/>
      <c r="CCI40" s="129"/>
      <c r="CCJ40" s="129"/>
      <c r="CCK40" s="129"/>
      <c r="CCL40" s="129"/>
      <c r="CCM40" s="129"/>
      <c r="CCN40" s="129"/>
      <c r="CCO40" s="129"/>
      <c r="CCP40" s="129"/>
      <c r="CCQ40" s="129"/>
      <c r="CCR40" s="129"/>
      <c r="CCS40" s="129"/>
      <c r="CCT40" s="129"/>
      <c r="CCU40" s="129"/>
      <c r="CCV40" s="129"/>
      <c r="CCW40" s="129"/>
      <c r="CCX40" s="129"/>
      <c r="CCY40" s="129"/>
      <c r="CCZ40" s="129"/>
      <c r="CDA40" s="129"/>
      <c r="CDB40" s="129"/>
      <c r="CDC40" s="129"/>
      <c r="CDD40" s="129"/>
      <c r="CDE40" s="129"/>
      <c r="CDF40" s="129"/>
      <c r="CDG40" s="129"/>
      <c r="CDH40" s="129"/>
      <c r="CDI40" s="129"/>
      <c r="CDJ40" s="129"/>
      <c r="CDK40" s="129"/>
      <c r="CDL40" s="129"/>
      <c r="CDM40" s="129"/>
      <c r="CDN40" s="129"/>
      <c r="CDO40" s="129"/>
      <c r="CDP40" s="129"/>
      <c r="CDQ40" s="129"/>
      <c r="CDR40" s="129"/>
      <c r="CDS40" s="129"/>
      <c r="CDT40" s="129"/>
      <c r="CDU40" s="129"/>
      <c r="CDV40" s="129"/>
      <c r="CDW40" s="129"/>
      <c r="CDX40" s="129"/>
      <c r="CDY40" s="129"/>
      <c r="CDZ40" s="129"/>
      <c r="CEA40" s="129"/>
      <c r="CEB40" s="129"/>
      <c r="CEC40" s="129"/>
      <c r="CED40" s="129"/>
      <c r="CEE40" s="129"/>
      <c r="CEF40" s="129"/>
      <c r="CEG40" s="129"/>
      <c r="CEH40" s="129"/>
      <c r="CEI40" s="129"/>
      <c r="CEJ40" s="129"/>
      <c r="CEK40" s="129"/>
      <c r="CEL40" s="129"/>
      <c r="CEM40" s="129"/>
      <c r="CEN40" s="129"/>
      <c r="CEO40" s="129"/>
      <c r="CEP40" s="130"/>
      <c r="CEQ40" s="130"/>
      <c r="CER40" s="130"/>
      <c r="CES40" s="130"/>
      <c r="CET40" s="130"/>
      <c r="CEU40" s="130"/>
      <c r="CEV40" s="130"/>
      <c r="CEW40" s="130"/>
      <c r="CEX40" s="130"/>
      <c r="CEY40" s="130"/>
      <c r="CEZ40" s="130"/>
      <c r="CFA40" s="130"/>
      <c r="CFB40" s="130"/>
      <c r="CFC40" s="130"/>
      <c r="CFD40" s="130"/>
      <c r="CFE40" s="130"/>
      <c r="CFF40" s="130"/>
      <c r="CFG40" s="130"/>
      <c r="CFH40" s="130"/>
      <c r="CFI40" s="130"/>
      <c r="CFJ40" s="130"/>
      <c r="CFK40" s="130"/>
      <c r="CFL40" s="130"/>
      <c r="CFM40" s="130"/>
      <c r="CFN40" s="130"/>
      <c r="CFO40" s="130"/>
      <c r="CFP40" s="130"/>
      <c r="CFQ40" s="130"/>
      <c r="CFR40" s="130"/>
      <c r="CFS40" s="130"/>
      <c r="CFT40" s="130"/>
      <c r="CFU40" s="130"/>
      <c r="CFV40" s="130"/>
      <c r="CFW40" s="130"/>
      <c r="CFX40" s="130"/>
      <c r="CFY40" s="130"/>
      <c r="CFZ40" s="130"/>
      <c r="CGA40" s="130"/>
      <c r="CGB40" s="130"/>
      <c r="CGC40" s="130"/>
      <c r="CGD40" s="130"/>
    </row>
    <row r="41" spans="1:2214" x14ac:dyDescent="0.25">
      <c r="A41" s="279"/>
      <c r="B41" s="255"/>
      <c r="C41" s="267"/>
      <c r="D41" s="267"/>
      <c r="E41" s="260"/>
      <c r="F41" s="260"/>
      <c r="G41" s="260"/>
      <c r="H41" s="261"/>
      <c r="I41" s="261"/>
      <c r="J41" s="261"/>
      <c r="K41" s="261"/>
      <c r="L41" s="261"/>
      <c r="M41" s="261"/>
      <c r="N41" s="262"/>
      <c r="O41" s="262"/>
      <c r="P41" s="262"/>
      <c r="Q41" s="261"/>
      <c r="R41" s="261"/>
      <c r="S41" s="261"/>
      <c r="T41" s="260"/>
      <c r="U41" s="260"/>
      <c r="V41" s="260"/>
      <c r="W41" s="260"/>
      <c r="X41" s="263"/>
      <c r="Y41" s="262"/>
      <c r="Z41" s="262"/>
      <c r="AA41" s="262"/>
      <c r="AB41" s="262"/>
      <c r="AC41" s="262"/>
      <c r="AD41" s="262"/>
      <c r="AE41" s="262"/>
      <c r="AF41" s="262"/>
      <c r="AG41" s="262"/>
      <c r="AH41" s="264"/>
      <c r="AI41" s="264"/>
      <c r="AJ41" s="129"/>
      <c r="AK41" s="129"/>
      <c r="AL41" s="129"/>
      <c r="AM41" s="129"/>
      <c r="AN41" s="264"/>
      <c r="AO41" s="264"/>
      <c r="AP41" s="264"/>
      <c r="AQ41" s="129"/>
      <c r="AR41" s="264"/>
      <c r="AS41" s="264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350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64"/>
      <c r="IF41" s="64"/>
      <c r="IG41" s="64"/>
      <c r="IH41" s="64"/>
      <c r="II41" s="64"/>
      <c r="IJ41" s="64"/>
      <c r="IK41" s="64"/>
      <c r="IL41" s="64"/>
      <c r="IM41" s="64"/>
      <c r="IN41" s="64"/>
      <c r="IO41" s="64"/>
      <c r="IP41" s="130"/>
      <c r="IQ41" s="130"/>
      <c r="IR41" s="130"/>
      <c r="IS41" s="130"/>
      <c r="IT41" s="130"/>
      <c r="IU41" s="130"/>
      <c r="IV41" s="130"/>
      <c r="IW41" s="130"/>
      <c r="IX41" s="130"/>
      <c r="IY41" s="130"/>
      <c r="IZ41" s="130"/>
      <c r="JA41" s="130"/>
      <c r="JB41" s="130"/>
      <c r="JC41" s="130"/>
      <c r="JD41" s="130"/>
      <c r="JE41" s="130"/>
      <c r="JF41" s="130"/>
      <c r="JG41" s="130"/>
      <c r="JH41" s="130"/>
      <c r="JI41" s="130"/>
      <c r="JJ41" s="130"/>
      <c r="JK41" s="130"/>
      <c r="JL41" s="130"/>
      <c r="JM41" s="130"/>
      <c r="JN41" s="130"/>
      <c r="JO41" s="130"/>
      <c r="JP41" s="130"/>
      <c r="JQ41" s="130"/>
      <c r="JR41" s="130"/>
      <c r="JS41" s="130"/>
      <c r="JT41" s="130"/>
      <c r="JU41" s="130"/>
      <c r="JV41" s="130"/>
      <c r="JW41" s="130"/>
      <c r="JX41" s="130"/>
      <c r="JY41" s="130"/>
      <c r="JZ41" s="130"/>
      <c r="KA41" s="130"/>
      <c r="KB41" s="130"/>
      <c r="KC41" s="130"/>
      <c r="KD41" s="130"/>
      <c r="KE41" s="130"/>
      <c r="KF41" s="130"/>
      <c r="KG41" s="130"/>
      <c r="KH41" s="130"/>
      <c r="KI41" s="130"/>
      <c r="KJ41" s="130"/>
      <c r="KK41" s="130"/>
      <c r="KL41" s="130"/>
      <c r="KM41" s="130"/>
      <c r="KN41" s="130"/>
      <c r="KO41" s="130"/>
      <c r="KP41" s="130"/>
      <c r="KQ41" s="130"/>
      <c r="KR41" s="130"/>
      <c r="KS41" s="130"/>
      <c r="KT41" s="130"/>
      <c r="KU41" s="130"/>
      <c r="KV41" s="130"/>
      <c r="KW41" s="130"/>
      <c r="KX41" s="130"/>
      <c r="KY41" s="130"/>
      <c r="KZ41" s="130"/>
      <c r="LA41" s="130"/>
      <c r="LB41" s="130"/>
      <c r="LC41" s="130"/>
      <c r="LD41" s="130"/>
      <c r="LE41" s="130"/>
      <c r="LF41" s="130"/>
      <c r="LG41" s="130"/>
      <c r="LH41" s="130"/>
      <c r="LI41" s="130"/>
      <c r="LJ41" s="130"/>
      <c r="LK41" s="130"/>
      <c r="LL41" s="130"/>
      <c r="LM41" s="130"/>
      <c r="LN41" s="130"/>
      <c r="LO41" s="130"/>
      <c r="LP41" s="130"/>
      <c r="LQ41" s="130"/>
      <c r="LR41" s="130"/>
      <c r="LS41" s="130"/>
      <c r="LT41" s="130"/>
      <c r="LU41" s="130"/>
      <c r="LV41" s="130"/>
      <c r="LW41" s="130"/>
      <c r="LX41" s="130"/>
      <c r="LY41" s="130"/>
      <c r="LZ41" s="130"/>
      <c r="MA41" s="130"/>
      <c r="MB41" s="130"/>
      <c r="MC41" s="130"/>
      <c r="MD41" s="130"/>
      <c r="ME41" s="130"/>
      <c r="MF41" s="130"/>
      <c r="MG41" s="130"/>
      <c r="MH41" s="130"/>
      <c r="MI41" s="130"/>
      <c r="MJ41" s="130"/>
      <c r="MK41" s="130"/>
      <c r="ML41" s="130"/>
      <c r="MM41" s="130"/>
      <c r="MN41" s="130"/>
      <c r="MO41" s="130"/>
      <c r="MP41" s="130"/>
      <c r="MQ41" s="130"/>
      <c r="MR41" s="130"/>
      <c r="MS41" s="130"/>
      <c r="MT41" s="130"/>
      <c r="MU41" s="130"/>
      <c r="MV41" s="130"/>
      <c r="MW41" s="130"/>
      <c r="MX41" s="130"/>
      <c r="MY41" s="130"/>
      <c r="MZ41" s="130"/>
      <c r="NA41" s="130"/>
      <c r="NB41" s="130"/>
      <c r="NC41" s="130"/>
      <c r="ND41" s="130"/>
      <c r="NE41" s="130"/>
      <c r="NF41" s="130"/>
      <c r="NG41" s="130"/>
      <c r="NH41" s="130"/>
      <c r="NI41" s="130"/>
      <c r="NJ41" s="130"/>
      <c r="NK41" s="130"/>
      <c r="NL41" s="130"/>
      <c r="NM41" s="130"/>
      <c r="NN41" s="130"/>
      <c r="NO41" s="130"/>
      <c r="NP41" s="256"/>
      <c r="NQ41" s="256"/>
      <c r="NR41" s="256"/>
      <c r="NS41" s="256"/>
      <c r="NT41" s="256"/>
      <c r="NU41" s="256"/>
      <c r="NV41" s="256"/>
      <c r="NW41" s="256"/>
      <c r="NX41" s="256"/>
      <c r="NY41" s="256"/>
      <c r="NZ41" s="256"/>
      <c r="OA41" s="256"/>
      <c r="OB41" s="256"/>
      <c r="OC41" s="256"/>
      <c r="OD41" s="256"/>
      <c r="OE41" s="256"/>
      <c r="OF41" s="256"/>
      <c r="OG41" s="256"/>
      <c r="OH41" s="256"/>
      <c r="OI41" s="256"/>
      <c r="OJ41" s="256"/>
      <c r="OK41" s="256"/>
      <c r="OL41" s="256"/>
      <c r="OM41" s="256"/>
      <c r="ON41" s="256"/>
      <c r="OO41" s="256"/>
      <c r="OP41" s="256"/>
      <c r="OQ41" s="256"/>
      <c r="OR41" s="256"/>
      <c r="OS41" s="256"/>
      <c r="OT41" s="256"/>
      <c r="OU41" s="256"/>
      <c r="OV41" s="256"/>
      <c r="OW41" s="256"/>
      <c r="OX41" s="256"/>
      <c r="OY41" s="256"/>
      <c r="OZ41" s="256"/>
      <c r="PA41" s="256"/>
      <c r="PB41" s="256"/>
      <c r="PC41" s="256"/>
      <c r="PD41" s="256"/>
      <c r="PE41" s="256"/>
      <c r="PF41" s="256"/>
      <c r="PG41" s="256"/>
      <c r="PH41" s="256"/>
      <c r="PI41" s="256"/>
      <c r="PJ41" s="256"/>
      <c r="PK41" s="256"/>
      <c r="PL41" s="256"/>
      <c r="PM41" s="256"/>
      <c r="PN41" s="256"/>
      <c r="PO41" s="256"/>
      <c r="PP41" s="256"/>
      <c r="PQ41" s="256"/>
      <c r="PR41" s="256"/>
      <c r="PS41" s="256"/>
      <c r="PT41" s="256"/>
      <c r="PU41" s="256"/>
      <c r="PV41" s="256"/>
      <c r="PW41" s="256"/>
      <c r="PX41" s="256"/>
      <c r="PY41" s="256"/>
      <c r="PZ41" s="256"/>
      <c r="QA41" s="256"/>
      <c r="QB41" s="256"/>
      <c r="QC41" s="64"/>
      <c r="QD41" s="64"/>
      <c r="QE41" s="64"/>
      <c r="QF41" s="64"/>
      <c r="QG41" s="64"/>
      <c r="QH41" s="64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4"/>
      <c r="QW41" s="64"/>
      <c r="QX41" s="64"/>
      <c r="QY41" s="64"/>
      <c r="QZ41" s="64"/>
      <c r="RA41" s="64"/>
      <c r="RB41" s="64"/>
      <c r="RC41" s="64"/>
      <c r="RD41" s="64"/>
      <c r="RE41" s="64"/>
      <c r="RF41" s="64"/>
      <c r="RG41" s="64"/>
      <c r="RH41" s="64"/>
      <c r="RI41" s="64"/>
      <c r="RJ41" s="64"/>
      <c r="RK41" s="64"/>
      <c r="RL41" s="64"/>
      <c r="RM41" s="64"/>
      <c r="RN41" s="64"/>
      <c r="RO41" s="64"/>
      <c r="RP41" s="64"/>
      <c r="RQ41" s="64"/>
      <c r="RR41" s="64"/>
      <c r="RS41" s="64"/>
      <c r="RT41" s="64"/>
      <c r="RU41" s="64"/>
      <c r="RV41" s="64"/>
      <c r="RW41" s="64"/>
      <c r="RX41" s="64"/>
      <c r="RY41" s="64"/>
      <c r="RZ41" s="64"/>
      <c r="SA41" s="64"/>
      <c r="SB41" s="64"/>
      <c r="SC41" s="64"/>
      <c r="SD41" s="64"/>
      <c r="SE41" s="64"/>
      <c r="SF41" s="64"/>
      <c r="SG41" s="64"/>
      <c r="SH41" s="64"/>
      <c r="SI41" s="64"/>
      <c r="SJ41" s="64"/>
      <c r="SK41" s="64"/>
      <c r="SL41" s="64"/>
      <c r="SM41" s="64"/>
      <c r="SN41" s="64"/>
      <c r="SO41" s="64"/>
      <c r="SP41" s="64"/>
      <c r="SQ41" s="64"/>
      <c r="SR41" s="64"/>
      <c r="SS41" s="64"/>
      <c r="ST41" s="64"/>
      <c r="SU41" s="64"/>
      <c r="SV41" s="64"/>
      <c r="SW41" s="64"/>
      <c r="SX41" s="64"/>
      <c r="SY41" s="64"/>
      <c r="SZ41" s="64"/>
      <c r="TA41" s="64"/>
      <c r="TB41" s="64"/>
      <c r="TC41" s="64"/>
      <c r="TD41" s="64"/>
      <c r="TE41" s="64"/>
      <c r="TF41" s="64"/>
      <c r="TG41" s="64"/>
      <c r="TH41" s="64"/>
      <c r="TI41" s="64"/>
      <c r="TJ41" s="64"/>
      <c r="TK41" s="64"/>
      <c r="TL41" s="64"/>
      <c r="TM41" s="64"/>
      <c r="TN41" s="64"/>
      <c r="TO41" s="64"/>
      <c r="TP41" s="64"/>
      <c r="TQ41" s="64"/>
      <c r="TR41" s="64"/>
      <c r="TS41" s="64"/>
      <c r="TT41" s="64"/>
      <c r="TU41" s="64"/>
      <c r="TV41" s="64"/>
      <c r="TW41" s="64"/>
      <c r="TX41" s="64"/>
      <c r="TY41" s="64"/>
      <c r="TZ41" s="64"/>
      <c r="UA41" s="64"/>
      <c r="UB41" s="64"/>
      <c r="UC41" s="64"/>
      <c r="UD41" s="64"/>
      <c r="UE41" s="64"/>
      <c r="UF41" s="64"/>
      <c r="UG41" s="64"/>
      <c r="UH41" s="64"/>
      <c r="UI41" s="64"/>
      <c r="UJ41" s="64"/>
      <c r="UK41" s="64"/>
      <c r="UL41" s="64"/>
      <c r="UM41" s="64"/>
      <c r="UN41" s="64"/>
      <c r="UO41" s="64"/>
      <c r="UP41" s="64"/>
      <c r="UQ41" s="64"/>
      <c r="UR41" s="64"/>
      <c r="US41" s="64"/>
      <c r="UT41" s="64"/>
      <c r="UU41" s="64"/>
      <c r="UV41" s="64"/>
      <c r="UW41" s="64"/>
      <c r="UX41" s="64"/>
      <c r="UY41" s="64"/>
      <c r="UZ41" s="64"/>
      <c r="VA41" s="64"/>
      <c r="VB41" s="64"/>
      <c r="VC41" s="64"/>
      <c r="VD41" s="64"/>
      <c r="VE41" s="64"/>
      <c r="VF41" s="129"/>
      <c r="VG41" s="129"/>
      <c r="VH41" s="129"/>
      <c r="VI41" s="129"/>
      <c r="VJ41" s="129"/>
      <c r="VK41" s="129"/>
      <c r="VL41" s="129"/>
      <c r="VM41" s="129"/>
      <c r="VN41" s="129"/>
      <c r="VO41" s="129"/>
      <c r="VP41" s="129"/>
      <c r="VQ41" s="129"/>
      <c r="VR41" s="129"/>
      <c r="VS41" s="129"/>
      <c r="VT41" s="129"/>
      <c r="VU41" s="129"/>
      <c r="VV41" s="129"/>
      <c r="VW41" s="129"/>
      <c r="VX41" s="129"/>
      <c r="VY41" s="129"/>
      <c r="VZ41" s="129"/>
      <c r="WA41" s="129"/>
      <c r="WB41" s="129"/>
      <c r="WC41" s="129"/>
      <c r="WD41" s="129"/>
      <c r="WE41" s="129"/>
      <c r="WF41" s="129"/>
      <c r="WG41" s="129"/>
      <c r="WH41" s="129"/>
      <c r="WI41" s="129"/>
      <c r="WJ41" s="129"/>
      <c r="WK41" s="129"/>
      <c r="WL41" s="129"/>
      <c r="WM41" s="129"/>
      <c r="WN41" s="129"/>
      <c r="WO41" s="129"/>
      <c r="WP41" s="129"/>
      <c r="WQ41" s="129"/>
      <c r="WR41" s="129"/>
      <c r="WS41" s="129"/>
      <c r="WT41" s="129"/>
      <c r="WU41" s="129"/>
      <c r="WV41" s="129"/>
      <c r="WW41" s="129"/>
      <c r="WX41" s="129"/>
      <c r="WY41" s="129"/>
      <c r="WZ41" s="129"/>
      <c r="XA41" s="129"/>
      <c r="XB41" s="129"/>
      <c r="XC41" s="129"/>
      <c r="XD41" s="129"/>
      <c r="XE41" s="129"/>
      <c r="XF41" s="129"/>
      <c r="XG41" s="129"/>
      <c r="XH41" s="129"/>
      <c r="XI41" s="129"/>
      <c r="XJ41" s="129"/>
      <c r="XK41" s="129"/>
      <c r="XL41" s="129"/>
      <c r="XM41" s="129"/>
      <c r="XN41" s="129"/>
      <c r="XO41" s="129"/>
      <c r="XP41" s="129"/>
      <c r="XQ41" s="129"/>
      <c r="XR41" s="129"/>
      <c r="XS41" s="129"/>
      <c r="XT41" s="129"/>
      <c r="XU41" s="129"/>
      <c r="XV41" s="129"/>
      <c r="XW41" s="129"/>
      <c r="XX41" s="129"/>
      <c r="XY41" s="129"/>
      <c r="XZ41" s="129"/>
      <c r="YA41" s="129"/>
      <c r="YB41" s="129"/>
      <c r="YC41" s="129"/>
      <c r="YD41" s="129"/>
      <c r="YE41" s="129"/>
      <c r="YF41" s="129"/>
      <c r="YG41" s="129"/>
      <c r="YH41" s="129"/>
      <c r="YI41" s="129"/>
      <c r="YJ41" s="129"/>
      <c r="YK41" s="129"/>
      <c r="YL41" s="129"/>
      <c r="YM41" s="129"/>
      <c r="YN41" s="129"/>
      <c r="YO41" s="129"/>
      <c r="YP41" s="129"/>
      <c r="YQ41" s="129"/>
      <c r="YR41" s="129"/>
      <c r="YS41" s="129"/>
      <c r="YT41" s="129"/>
      <c r="YU41" s="129"/>
      <c r="YV41" s="129"/>
      <c r="YW41" s="129"/>
      <c r="YX41" s="129"/>
      <c r="YY41" s="129"/>
      <c r="YZ41" s="129"/>
      <c r="ZA41" s="129"/>
      <c r="ZB41" s="129"/>
      <c r="ZC41" s="129"/>
      <c r="ZD41" s="129"/>
      <c r="ZE41" s="129"/>
      <c r="ZF41" s="129"/>
      <c r="ZG41" s="129"/>
      <c r="ZH41" s="129"/>
      <c r="ZI41" s="129"/>
      <c r="ZJ41" s="129"/>
      <c r="ZK41" s="129"/>
      <c r="ZL41" s="129"/>
      <c r="ZM41" s="129"/>
      <c r="ZN41" s="129"/>
      <c r="ZO41" s="129"/>
      <c r="ZP41" s="129"/>
      <c r="ZQ41" s="129"/>
      <c r="ZR41" s="129"/>
      <c r="ZS41" s="129"/>
      <c r="ZT41" s="129"/>
      <c r="ZU41" s="129"/>
      <c r="ZV41" s="129"/>
      <c r="ZW41" s="129"/>
      <c r="ZX41" s="129"/>
      <c r="ZY41" s="129"/>
      <c r="ZZ41" s="129"/>
      <c r="AAA41" s="129"/>
      <c r="AAB41" s="129"/>
      <c r="AAC41" s="129"/>
      <c r="AAD41" s="129"/>
      <c r="AAE41" s="129"/>
      <c r="AAF41" s="129"/>
      <c r="AAG41" s="129"/>
      <c r="AAH41" s="129"/>
      <c r="AAI41" s="129"/>
      <c r="AAJ41" s="129"/>
      <c r="AAK41" s="129"/>
      <c r="AAL41" s="129"/>
      <c r="AAM41" s="129"/>
      <c r="AAN41" s="129"/>
      <c r="AAO41" s="129"/>
      <c r="AAP41" s="129"/>
      <c r="AAQ41" s="129"/>
      <c r="AAR41" s="129"/>
      <c r="AAS41" s="129"/>
      <c r="AAT41" s="129"/>
      <c r="AAU41" s="129"/>
      <c r="AAV41" s="129"/>
      <c r="AAW41" s="129"/>
      <c r="AAX41" s="129"/>
      <c r="AAY41" s="129"/>
      <c r="AAZ41" s="129"/>
      <c r="ABA41" s="129"/>
      <c r="ABB41" s="129"/>
      <c r="ABC41" s="129"/>
      <c r="ABD41" s="129"/>
      <c r="ABE41" s="129"/>
      <c r="ABF41" s="129"/>
      <c r="ABG41" s="129"/>
      <c r="ABH41" s="129"/>
      <c r="ABI41" s="129"/>
      <c r="ABJ41" s="129"/>
      <c r="ABK41" s="129"/>
      <c r="ABL41" s="129"/>
      <c r="ABM41" s="129"/>
      <c r="ABN41" s="129"/>
      <c r="ABO41" s="129"/>
      <c r="ABP41" s="129"/>
      <c r="ABQ41" s="129"/>
      <c r="ABR41" s="129"/>
      <c r="ABS41" s="129"/>
      <c r="ABT41" s="129"/>
      <c r="ABU41" s="129"/>
      <c r="ABV41" s="129"/>
      <c r="ABW41" s="129"/>
      <c r="ABX41" s="129"/>
      <c r="ABY41" s="129"/>
      <c r="ABZ41" s="129"/>
      <c r="ACA41" s="129"/>
      <c r="ACB41" s="129"/>
      <c r="ACC41" s="129"/>
      <c r="ACD41" s="129"/>
      <c r="ACE41" s="129"/>
      <c r="ACF41" s="129"/>
      <c r="ACG41" s="129"/>
      <c r="ACH41" s="129"/>
      <c r="ACI41" s="129"/>
      <c r="ACJ41" s="129"/>
      <c r="ACK41" s="129"/>
      <c r="ACL41" s="129"/>
      <c r="ACM41" s="129"/>
      <c r="ACN41" s="129"/>
      <c r="ACO41" s="129"/>
      <c r="ACP41" s="129"/>
      <c r="ACQ41" s="129"/>
      <c r="ACR41" s="129"/>
      <c r="ACS41" s="129"/>
      <c r="ACT41" s="129"/>
      <c r="ACU41" s="129"/>
      <c r="ACV41" s="129"/>
      <c r="ACW41" s="129"/>
      <c r="ACX41" s="129"/>
      <c r="ACY41" s="257"/>
      <c r="ACZ41" s="257"/>
      <c r="ADA41" s="257"/>
      <c r="ADB41" s="257"/>
      <c r="ADC41" s="257"/>
      <c r="ADD41" s="257"/>
      <c r="ADE41" s="257"/>
      <c r="ADF41" s="257"/>
      <c r="ADG41" s="257"/>
      <c r="ADH41" s="257"/>
      <c r="ADI41" s="257"/>
      <c r="ADJ41" s="257"/>
      <c r="ADK41" s="257"/>
      <c r="ADL41" s="257"/>
      <c r="ADM41" s="257"/>
      <c r="ADN41" s="257"/>
      <c r="ADO41" s="257"/>
      <c r="ADP41" s="257"/>
      <c r="ADQ41" s="257"/>
      <c r="ADR41" s="257"/>
      <c r="ADS41" s="257"/>
      <c r="ADT41" s="257"/>
      <c r="ADU41" s="257"/>
      <c r="ADV41" s="257"/>
      <c r="ADW41" s="257"/>
      <c r="ADX41" s="257"/>
      <c r="ADY41" s="257"/>
      <c r="ADZ41" s="257"/>
      <c r="AEA41" s="257"/>
      <c r="AEB41" s="257"/>
      <c r="AEC41" s="257"/>
      <c r="AED41" s="257"/>
      <c r="AEE41" s="257"/>
      <c r="AEF41" s="257"/>
      <c r="AEG41" s="257"/>
      <c r="AEH41" s="257"/>
      <c r="AEI41" s="257"/>
      <c r="AEJ41" s="257"/>
      <c r="AEK41" s="257"/>
      <c r="AEL41" s="257"/>
      <c r="AEM41" s="257"/>
      <c r="AEN41" s="257"/>
      <c r="AEO41" s="257"/>
      <c r="AEP41" s="257"/>
      <c r="AEQ41" s="257"/>
      <c r="AER41" s="257"/>
      <c r="AES41" s="257"/>
      <c r="AET41" s="257"/>
      <c r="AEU41" s="257"/>
      <c r="AEV41" s="257"/>
      <c r="AEW41" s="257"/>
      <c r="AEX41" s="257"/>
      <c r="AEY41" s="257"/>
      <c r="AEZ41" s="257"/>
      <c r="AFA41" s="257"/>
      <c r="AFB41" s="257"/>
      <c r="AFC41" s="257"/>
      <c r="AFD41" s="257"/>
      <c r="AFE41" s="257"/>
      <c r="AFF41" s="257"/>
      <c r="AFG41" s="257"/>
      <c r="AFH41" s="257"/>
      <c r="AFI41" s="257"/>
      <c r="AFJ41" s="257"/>
      <c r="AFK41" s="257"/>
      <c r="AFL41" s="257"/>
      <c r="AFM41" s="257"/>
      <c r="AFN41" s="257"/>
      <c r="AFO41" s="130"/>
      <c r="AFP41" s="130"/>
      <c r="AFQ41" s="130"/>
      <c r="AFR41" s="130"/>
      <c r="AFS41" s="130"/>
      <c r="AFT41" s="130"/>
      <c r="AFU41" s="130"/>
      <c r="AFV41" s="130"/>
      <c r="AFW41" s="130"/>
      <c r="AFX41" s="130"/>
      <c r="AFY41" s="130"/>
      <c r="AFZ41" s="130"/>
      <c r="AGA41" s="130"/>
      <c r="AGB41" s="130"/>
      <c r="AGC41" s="130"/>
      <c r="AGD41" s="130"/>
      <c r="AGE41" s="130"/>
      <c r="AGF41" s="130"/>
      <c r="AGG41" s="130"/>
      <c r="AGH41" s="130"/>
      <c r="AGI41" s="130"/>
      <c r="AGJ41" s="130"/>
      <c r="AGK41" s="130"/>
      <c r="AGL41" s="130"/>
      <c r="AGM41" s="130"/>
      <c r="AGN41" s="130"/>
      <c r="AGO41" s="130"/>
      <c r="AGP41" s="130"/>
      <c r="AGQ41" s="130"/>
      <c r="AGR41" s="130"/>
      <c r="AGS41" s="130"/>
      <c r="AGT41" s="130"/>
      <c r="AGU41" s="130"/>
      <c r="AGV41" s="130"/>
      <c r="AGW41" s="130"/>
      <c r="AGX41" s="130"/>
      <c r="AGY41" s="130"/>
      <c r="AGZ41" s="130"/>
      <c r="AHA41" s="130"/>
      <c r="AHB41" s="130"/>
      <c r="AHC41" s="130"/>
      <c r="AHD41" s="130"/>
      <c r="AHE41" s="130"/>
      <c r="AHF41" s="130"/>
      <c r="AHG41" s="130"/>
      <c r="AHH41" s="130"/>
      <c r="AHI41" s="130"/>
      <c r="AHJ41" s="130"/>
      <c r="AHK41" s="130"/>
      <c r="AHL41" s="130"/>
      <c r="AHM41" s="130"/>
      <c r="AHN41" s="130"/>
      <c r="AHO41" s="130"/>
      <c r="AHP41" s="130"/>
      <c r="AHQ41" s="130"/>
      <c r="AHR41" s="130"/>
      <c r="AHS41" s="130"/>
      <c r="AHT41" s="130"/>
      <c r="AHU41" s="130"/>
      <c r="AHV41" s="130"/>
      <c r="AHW41" s="130"/>
      <c r="AHX41" s="130"/>
      <c r="AHY41" s="130"/>
      <c r="AHZ41" s="130"/>
      <c r="AIA41" s="130"/>
      <c r="AIB41" s="130"/>
      <c r="AIC41" s="130"/>
      <c r="AID41" s="130"/>
      <c r="AIE41" s="64"/>
      <c r="AIF41" s="64"/>
      <c r="AIG41" s="64"/>
      <c r="AIH41" s="64"/>
      <c r="AII41" s="64"/>
      <c r="AIJ41" s="64"/>
      <c r="AIK41" s="64"/>
      <c r="AIL41" s="64"/>
      <c r="AIM41" s="64"/>
      <c r="AIN41" s="64"/>
      <c r="AIO41" s="64"/>
      <c r="AIP41" s="64"/>
      <c r="AIQ41" s="64"/>
      <c r="AIR41" s="64"/>
      <c r="AIS41" s="64"/>
      <c r="AIT41" s="64"/>
      <c r="AIU41" s="64"/>
      <c r="AIV41" s="64"/>
      <c r="AIW41" s="64"/>
      <c r="AIX41" s="64"/>
      <c r="AIY41" s="64"/>
      <c r="AIZ41" s="64"/>
      <c r="AJA41" s="64"/>
      <c r="AJB41" s="64"/>
      <c r="AJC41" s="64"/>
      <c r="AJD41" s="64"/>
      <c r="AJE41" s="64"/>
      <c r="AJF41" s="64"/>
      <c r="AJG41" s="64"/>
      <c r="AJH41" s="64"/>
      <c r="AJI41" s="64"/>
      <c r="AJJ41" s="64"/>
      <c r="AJK41" s="64"/>
      <c r="AJL41" s="64"/>
      <c r="AJM41" s="64"/>
      <c r="AJN41" s="64"/>
      <c r="AJO41" s="64"/>
      <c r="AJP41" s="64"/>
      <c r="AJQ41" s="64"/>
      <c r="AJR41" s="64"/>
      <c r="AJS41" s="64"/>
      <c r="AJT41" s="64"/>
      <c r="AJU41" s="64"/>
      <c r="AJV41" s="64"/>
      <c r="AJW41" s="64"/>
      <c r="AJX41" s="64"/>
      <c r="AJY41" s="64"/>
      <c r="AJZ41" s="64"/>
      <c r="AKA41" s="64"/>
      <c r="AKB41" s="64"/>
      <c r="AKC41" s="64"/>
      <c r="AKD41" s="64"/>
      <c r="AKE41" s="64"/>
      <c r="AKF41" s="64"/>
      <c r="AKG41" s="64"/>
      <c r="AKH41" s="64"/>
      <c r="AKI41" s="64"/>
      <c r="AKJ41" s="64"/>
      <c r="AKK41" s="64"/>
      <c r="AKL41" s="64"/>
      <c r="AKM41" s="64"/>
      <c r="AKN41" s="64"/>
      <c r="AKO41" s="64"/>
      <c r="AKP41" s="64"/>
      <c r="AKQ41" s="64"/>
      <c r="AKR41" s="64"/>
      <c r="AKS41" s="258"/>
      <c r="AKT41" s="106"/>
      <c r="AKU41" s="106"/>
      <c r="AKV41" s="106"/>
      <c r="AKW41" s="106"/>
      <c r="AKX41" s="106"/>
      <c r="AKY41" s="106"/>
      <c r="AKZ41" s="106"/>
      <c r="ALA41" s="106"/>
      <c r="ALB41" s="106"/>
      <c r="ALC41" s="106"/>
      <c r="ALD41" s="106"/>
      <c r="ALE41" s="106"/>
      <c r="ALF41" s="106"/>
      <c r="ALG41" s="106"/>
      <c r="ALH41" s="106"/>
      <c r="ALI41" s="106"/>
      <c r="ALJ41" s="106"/>
      <c r="ALK41" s="106"/>
      <c r="ALL41" s="106"/>
      <c r="ALM41" s="106"/>
      <c r="ALN41" s="106"/>
      <c r="ALO41" s="106"/>
      <c r="ALP41" s="106"/>
      <c r="ALQ41" s="106"/>
      <c r="ALR41" s="106"/>
      <c r="ALS41" s="106"/>
      <c r="ALT41" s="106"/>
      <c r="ALU41" s="106"/>
      <c r="ALV41" s="106"/>
      <c r="ALW41" s="106"/>
      <c r="ALX41" s="106"/>
      <c r="ALY41" s="106"/>
      <c r="ALZ41" s="106"/>
      <c r="AMA41" s="106"/>
      <c r="AMB41" s="106"/>
      <c r="AMC41" s="106"/>
      <c r="AMD41" s="106"/>
      <c r="AME41" s="106"/>
      <c r="AMF41" s="106"/>
      <c r="AMG41" s="106"/>
      <c r="AMH41" s="106"/>
      <c r="AMI41" s="106"/>
      <c r="AMJ41" s="106"/>
      <c r="AMK41" s="106"/>
      <c r="AML41" s="106"/>
      <c r="AMM41" s="106"/>
      <c r="AMN41" s="106"/>
      <c r="AMO41" s="106"/>
      <c r="AMP41" s="106"/>
      <c r="AMQ41" s="106"/>
      <c r="AMR41" s="106"/>
      <c r="AMS41" s="106"/>
      <c r="AMT41" s="106"/>
      <c r="AMU41" s="106"/>
      <c r="AMV41" s="106"/>
      <c r="AMW41" s="106"/>
      <c r="AMX41" s="106"/>
      <c r="AMY41" s="106"/>
      <c r="AMZ41" s="106"/>
      <c r="ANA41" s="106"/>
      <c r="ANB41" s="106"/>
      <c r="ANC41" s="106"/>
      <c r="AND41" s="106"/>
      <c r="ANE41" s="106"/>
      <c r="ANF41" s="106"/>
      <c r="ANG41" s="106"/>
      <c r="ANH41" s="129"/>
      <c r="ANI41" s="129"/>
      <c r="ANJ41" s="129"/>
      <c r="ANK41" s="129"/>
      <c r="ANL41" s="129"/>
      <c r="ANM41" s="129"/>
      <c r="ANN41" s="129"/>
      <c r="ANO41" s="129"/>
      <c r="ANP41" s="129"/>
      <c r="ANQ41" s="129"/>
      <c r="ANR41" s="129"/>
      <c r="ANS41" s="129"/>
      <c r="ANT41" s="129"/>
      <c r="ANU41" s="129"/>
      <c r="ANV41" s="129"/>
      <c r="ANW41" s="129"/>
      <c r="ANX41" s="129"/>
      <c r="ANY41" s="129"/>
      <c r="ANZ41" s="129"/>
      <c r="AOA41" s="129"/>
      <c r="AOB41" s="129"/>
      <c r="AOC41" s="129"/>
      <c r="AOD41" s="129"/>
      <c r="AOE41" s="129"/>
      <c r="AOF41" s="129"/>
      <c r="AOG41" s="129"/>
      <c r="AOH41" s="129"/>
      <c r="AOI41" s="129"/>
      <c r="AOJ41" s="129"/>
      <c r="AOK41" s="129"/>
      <c r="AOL41" s="129"/>
      <c r="AOM41" s="129"/>
      <c r="AON41" s="129"/>
      <c r="AOO41" s="129"/>
      <c r="AOP41" s="129"/>
      <c r="AOQ41" s="129"/>
      <c r="AOR41" s="129"/>
      <c r="AOS41" s="129"/>
      <c r="AOT41" s="129"/>
      <c r="AOU41" s="129"/>
      <c r="AOV41" s="129"/>
      <c r="AOW41" s="129"/>
      <c r="AOX41" s="129"/>
      <c r="AOY41" s="129"/>
      <c r="AOZ41" s="129"/>
      <c r="APA41" s="129"/>
      <c r="APB41" s="129"/>
      <c r="APC41" s="129"/>
      <c r="APD41" s="129"/>
      <c r="APE41" s="129"/>
      <c r="APF41" s="129"/>
      <c r="APG41" s="129"/>
      <c r="APH41" s="129"/>
      <c r="API41" s="129"/>
      <c r="APJ41" s="129"/>
      <c r="APK41" s="129"/>
      <c r="APL41" s="129"/>
      <c r="APM41" s="129"/>
      <c r="APN41" s="129"/>
      <c r="APO41" s="129"/>
      <c r="APP41" s="129"/>
      <c r="APQ41" s="129"/>
      <c r="APR41" s="129"/>
      <c r="APS41" s="129"/>
      <c r="APT41" s="129"/>
      <c r="APU41" s="130"/>
      <c r="APV41" s="130"/>
      <c r="APW41" s="130"/>
      <c r="APX41" s="130"/>
      <c r="APY41" s="130"/>
      <c r="APZ41" s="130"/>
      <c r="AQA41" s="130"/>
      <c r="AQB41" s="130"/>
      <c r="AQC41" s="130"/>
      <c r="AQD41" s="130"/>
      <c r="AQE41" s="130"/>
      <c r="AQF41" s="130"/>
      <c r="AQG41" s="130"/>
      <c r="AQH41" s="130"/>
      <c r="AQI41" s="130"/>
      <c r="AQJ41" s="130"/>
      <c r="AQK41" s="130"/>
      <c r="AQL41" s="130"/>
      <c r="AQM41" s="130"/>
      <c r="AQN41" s="130"/>
      <c r="AQO41" s="130"/>
      <c r="AQP41" s="130"/>
      <c r="AQQ41" s="130"/>
      <c r="AQR41" s="130"/>
      <c r="AQS41" s="130"/>
      <c r="AQT41" s="130"/>
      <c r="AQU41" s="130"/>
      <c r="AQV41" s="130"/>
      <c r="AQW41" s="130"/>
      <c r="AQX41" s="130"/>
      <c r="AQY41" s="130"/>
      <c r="AQZ41" s="130"/>
      <c r="ARA41" s="130"/>
      <c r="ARB41" s="130"/>
      <c r="ARC41" s="130"/>
      <c r="ARD41" s="130"/>
      <c r="ARE41" s="130"/>
      <c r="ARF41" s="130"/>
      <c r="ARG41" s="130"/>
      <c r="ARH41" s="130"/>
      <c r="ARI41" s="130"/>
      <c r="ARJ41" s="130"/>
      <c r="ARK41" s="130"/>
      <c r="ARL41" s="130"/>
      <c r="ARM41" s="130"/>
      <c r="ARN41" s="130"/>
      <c r="ARO41" s="130"/>
      <c r="ARP41" s="130"/>
      <c r="ARQ41" s="130"/>
      <c r="ARR41" s="130"/>
      <c r="ARS41" s="130"/>
      <c r="ART41" s="130"/>
      <c r="ARU41" s="130"/>
      <c r="ARV41" s="130"/>
      <c r="ARW41" s="130"/>
      <c r="ARX41" s="130"/>
      <c r="ARY41" s="130"/>
      <c r="ARZ41" s="130"/>
      <c r="ASA41" s="130"/>
      <c r="ASB41" s="130"/>
      <c r="ASC41" s="130"/>
      <c r="ASD41" s="130"/>
      <c r="ASE41" s="130"/>
      <c r="ASF41" s="130"/>
      <c r="ASG41" s="130"/>
      <c r="ASH41" s="131"/>
      <c r="ASI41" s="131"/>
      <c r="ASJ41" s="131"/>
      <c r="ASK41" s="131"/>
      <c r="ASL41" s="131"/>
      <c r="ASM41" s="131"/>
      <c r="ASN41" s="131"/>
      <c r="ASO41" s="131"/>
      <c r="ASP41" s="131"/>
      <c r="ASQ41" s="131"/>
      <c r="ASR41" s="131"/>
      <c r="ASS41" s="131"/>
      <c r="AST41" s="131"/>
      <c r="ASU41" s="131"/>
      <c r="ASV41" s="131"/>
      <c r="ASW41" s="131"/>
      <c r="ASX41" s="131"/>
      <c r="ASY41" s="131"/>
      <c r="ASZ41" s="131"/>
      <c r="ATA41" s="131"/>
      <c r="ATB41" s="131"/>
      <c r="ATC41" s="131"/>
      <c r="ATD41" s="131"/>
      <c r="ATE41" s="131"/>
      <c r="ATF41" s="131"/>
      <c r="ATG41" s="131"/>
      <c r="ATH41" s="131"/>
      <c r="ATI41" s="131"/>
      <c r="ATJ41" s="131"/>
      <c r="ATK41" s="131"/>
      <c r="ATL41" s="131"/>
      <c r="ATM41" s="131"/>
      <c r="ATN41" s="131"/>
      <c r="ATO41" s="131"/>
      <c r="ATP41" s="131"/>
      <c r="ATQ41" s="131"/>
      <c r="ATR41" s="131"/>
      <c r="ATS41" s="131"/>
      <c r="ATT41" s="131"/>
      <c r="ATU41" s="131"/>
      <c r="ATV41" s="131"/>
      <c r="ATW41" s="131"/>
      <c r="ATX41" s="131"/>
      <c r="ATY41" s="131"/>
      <c r="ATZ41" s="131"/>
      <c r="AUA41" s="131"/>
      <c r="AUB41" s="131"/>
      <c r="AUC41" s="131"/>
      <c r="AUD41" s="131"/>
      <c r="AUE41" s="131"/>
      <c r="AUF41" s="131"/>
      <c r="AUG41" s="131"/>
      <c r="AUH41" s="131"/>
      <c r="AUI41" s="131"/>
      <c r="AUJ41" s="131"/>
      <c r="AUK41" s="131"/>
      <c r="AUL41" s="131"/>
      <c r="AUM41" s="131"/>
      <c r="AUN41" s="131"/>
      <c r="AUO41" s="131"/>
      <c r="AUP41" s="131"/>
      <c r="AUQ41" s="131"/>
      <c r="AUR41" s="131"/>
      <c r="AUS41" s="131"/>
      <c r="AUT41" s="131"/>
      <c r="AUU41" s="130"/>
      <c r="AUV41" s="130"/>
      <c r="AUW41" s="130"/>
      <c r="AUX41" s="130"/>
      <c r="AUY41" s="130"/>
      <c r="AUZ41" s="130"/>
      <c r="AVA41" s="130"/>
      <c r="AVB41" s="130"/>
      <c r="AVC41" s="130"/>
      <c r="AVD41" s="130"/>
      <c r="AVE41" s="130"/>
      <c r="AVF41" s="130"/>
      <c r="AVG41" s="130"/>
      <c r="AVH41" s="130"/>
      <c r="AVI41" s="130"/>
      <c r="AVJ41" s="130"/>
      <c r="AVK41" s="130"/>
      <c r="AVL41" s="130"/>
      <c r="AVM41" s="130"/>
      <c r="AVN41" s="130"/>
      <c r="AVO41" s="130"/>
      <c r="AVP41" s="130"/>
      <c r="AVQ41" s="130"/>
      <c r="AVR41" s="130"/>
      <c r="AVS41" s="130"/>
      <c r="AVT41" s="130"/>
      <c r="AVU41" s="130"/>
      <c r="AVV41" s="130"/>
      <c r="AVW41" s="130"/>
      <c r="AVX41" s="130"/>
      <c r="AVY41" s="130"/>
      <c r="AVZ41" s="130"/>
      <c r="AWA41" s="130"/>
      <c r="AWB41" s="130"/>
      <c r="AWC41" s="130"/>
      <c r="AWD41" s="130"/>
      <c r="AWE41" s="130"/>
      <c r="AWF41" s="130"/>
      <c r="AWG41" s="130"/>
      <c r="AWH41" s="130"/>
      <c r="AWI41" s="130"/>
      <c r="AWJ41" s="130"/>
      <c r="AWK41" s="130"/>
      <c r="AWL41" s="130"/>
      <c r="AWM41" s="130"/>
      <c r="AWN41" s="130"/>
      <c r="AWO41" s="130"/>
      <c r="AWP41" s="130"/>
      <c r="AWQ41" s="130"/>
      <c r="AWR41" s="130"/>
      <c r="AWS41" s="130"/>
      <c r="AWT41" s="130"/>
      <c r="AWU41" s="130"/>
      <c r="AWV41" s="130"/>
      <c r="AWW41" s="130"/>
      <c r="AWX41" s="130"/>
      <c r="AWY41" s="130"/>
      <c r="AWZ41" s="130"/>
      <c r="AXA41" s="130"/>
      <c r="AXB41" s="130"/>
      <c r="AXC41" s="130"/>
      <c r="AXD41" s="130"/>
      <c r="AXE41" s="130"/>
      <c r="AXF41" s="130"/>
      <c r="AXG41" s="130"/>
      <c r="AXH41" s="130"/>
      <c r="AXI41" s="130"/>
      <c r="AXJ41" s="130"/>
      <c r="AXK41" s="64"/>
      <c r="AXL41" s="64"/>
      <c r="AXM41" s="64"/>
      <c r="AXN41" s="64"/>
      <c r="AXO41" s="64"/>
      <c r="AXP41" s="64"/>
      <c r="AXQ41" s="64"/>
      <c r="AXR41" s="64"/>
      <c r="AXS41" s="64"/>
      <c r="AXT41" s="64"/>
      <c r="AXU41" s="64"/>
      <c r="AXV41" s="64"/>
      <c r="AXW41" s="64"/>
      <c r="AXX41" s="64"/>
      <c r="AXY41" s="64"/>
      <c r="AXZ41" s="64"/>
      <c r="AYA41" s="64"/>
      <c r="AYB41" s="64"/>
      <c r="AYC41" s="64"/>
      <c r="AYD41" s="64"/>
      <c r="AYE41" s="64"/>
      <c r="AYF41" s="64"/>
      <c r="AYG41" s="64"/>
      <c r="AYH41" s="64"/>
      <c r="AYI41" s="64"/>
      <c r="AYJ41" s="64"/>
      <c r="AYK41" s="64"/>
      <c r="AYL41" s="64"/>
      <c r="AYM41" s="64"/>
      <c r="AYN41" s="64"/>
      <c r="AYO41" s="64"/>
      <c r="AYP41" s="64"/>
      <c r="AYQ41" s="64"/>
      <c r="AYR41" s="64"/>
      <c r="AYS41" s="64"/>
      <c r="AYT41" s="64"/>
      <c r="AYU41" s="64"/>
      <c r="AYV41" s="64"/>
      <c r="AYW41" s="64"/>
      <c r="AYX41" s="64"/>
      <c r="AYY41" s="64"/>
      <c r="AYZ41" s="64"/>
      <c r="AZA41" s="64"/>
      <c r="AZB41" s="64"/>
      <c r="AZC41" s="64"/>
      <c r="AZD41" s="64"/>
      <c r="AZE41" s="64"/>
      <c r="AZF41" s="64"/>
      <c r="AZG41" s="64"/>
      <c r="AZH41" s="64"/>
      <c r="AZI41" s="64"/>
      <c r="AZJ41" s="64"/>
      <c r="AZK41" s="64"/>
      <c r="AZL41" s="64"/>
      <c r="AZM41" s="64"/>
      <c r="AZN41" s="64"/>
      <c r="AZO41" s="64"/>
      <c r="AZP41" s="64"/>
      <c r="AZQ41" s="64"/>
      <c r="AZR41" s="64"/>
      <c r="AZS41" s="64"/>
      <c r="AZT41" s="64"/>
      <c r="AZU41" s="64"/>
      <c r="AZV41" s="64"/>
      <c r="AZW41" s="64"/>
      <c r="AZX41" s="130"/>
      <c r="AZY41" s="130"/>
      <c r="AZZ41" s="130"/>
      <c r="BAA41" s="130"/>
      <c r="BAB41" s="130"/>
      <c r="BAC41" s="130"/>
      <c r="BAD41" s="130"/>
      <c r="BAE41" s="130"/>
      <c r="BAF41" s="130"/>
      <c r="BAG41" s="130"/>
      <c r="BAH41" s="130"/>
      <c r="BAI41" s="130"/>
      <c r="BAJ41" s="130"/>
      <c r="BAK41" s="130"/>
      <c r="BAL41" s="130"/>
      <c r="BAM41" s="130"/>
      <c r="BAN41" s="130"/>
      <c r="BAO41" s="130"/>
      <c r="BAP41" s="130"/>
      <c r="BAQ41" s="130"/>
      <c r="BAR41" s="130"/>
      <c r="BAS41" s="130"/>
      <c r="BAT41" s="130"/>
      <c r="BAU41" s="130"/>
      <c r="BAV41" s="130"/>
      <c r="BAW41" s="130"/>
      <c r="BAX41" s="130"/>
      <c r="BAY41" s="130"/>
      <c r="BAZ41" s="130"/>
      <c r="BBA41" s="130"/>
      <c r="BBB41" s="130"/>
      <c r="BBC41" s="130"/>
      <c r="BBD41" s="130"/>
      <c r="BBE41" s="130"/>
      <c r="BBF41" s="130"/>
      <c r="BBG41" s="130"/>
      <c r="BBH41" s="130"/>
      <c r="BBI41" s="130"/>
      <c r="BBJ41" s="130"/>
      <c r="BBK41" s="130"/>
      <c r="BBL41" s="130"/>
      <c r="BBM41" s="130"/>
      <c r="BBN41" s="130"/>
      <c r="BBO41" s="130"/>
      <c r="BBP41" s="130"/>
      <c r="BBQ41" s="130"/>
      <c r="BBR41" s="130"/>
      <c r="BBS41" s="130"/>
      <c r="BBT41" s="130"/>
      <c r="BBU41" s="130"/>
      <c r="BBV41" s="130"/>
      <c r="BBW41" s="130"/>
      <c r="BBX41" s="130"/>
      <c r="BBY41" s="130"/>
      <c r="BBZ41" s="130"/>
      <c r="BCA41" s="130"/>
      <c r="BCB41" s="130"/>
      <c r="BCC41" s="130"/>
      <c r="BCD41" s="130"/>
      <c r="BCE41" s="130"/>
      <c r="BCF41" s="130"/>
      <c r="BCG41" s="130"/>
      <c r="BCH41" s="130"/>
      <c r="BCI41" s="130"/>
      <c r="BCJ41" s="130"/>
      <c r="BCK41" s="130"/>
      <c r="BCL41" s="130"/>
      <c r="BCM41" s="130"/>
      <c r="BCN41" s="130"/>
      <c r="BCO41" s="130"/>
      <c r="BCP41" s="130"/>
      <c r="BCQ41" s="130"/>
      <c r="BCR41" s="130"/>
      <c r="BCS41" s="130"/>
      <c r="BCT41" s="130"/>
      <c r="BCU41" s="130"/>
      <c r="BCV41" s="130"/>
      <c r="BCW41" s="130"/>
      <c r="BCX41" s="130"/>
      <c r="BCY41" s="130"/>
      <c r="BCZ41" s="130"/>
      <c r="BDA41" s="130"/>
      <c r="BDB41" s="130"/>
      <c r="BDC41" s="130"/>
      <c r="BDD41" s="130"/>
      <c r="BDE41" s="130"/>
      <c r="BDF41" s="130"/>
      <c r="BDG41" s="130"/>
      <c r="BDH41" s="130"/>
      <c r="BDI41" s="130"/>
      <c r="BDJ41" s="130"/>
      <c r="BDK41" s="130"/>
      <c r="BDL41" s="130"/>
      <c r="BDM41" s="130"/>
      <c r="BDN41" s="130"/>
      <c r="BDO41" s="130"/>
      <c r="BDP41" s="130"/>
      <c r="BDQ41" s="130"/>
      <c r="BDR41" s="130"/>
      <c r="BDS41" s="130"/>
      <c r="BDT41" s="130"/>
      <c r="BDU41" s="130"/>
      <c r="BDV41" s="130"/>
      <c r="BDW41" s="130"/>
      <c r="BDX41" s="130"/>
      <c r="BDY41" s="130"/>
      <c r="BDZ41" s="130"/>
      <c r="BEA41" s="130"/>
      <c r="BEB41" s="130"/>
      <c r="BEC41" s="130"/>
      <c r="BED41" s="130"/>
      <c r="BEE41" s="130"/>
      <c r="BEF41" s="130"/>
      <c r="BEG41" s="130"/>
      <c r="BEH41" s="130"/>
      <c r="BEI41" s="130"/>
      <c r="BEJ41" s="130"/>
      <c r="BEK41" s="130"/>
      <c r="BEL41" s="130"/>
      <c r="BEM41" s="130"/>
      <c r="BEN41" s="130"/>
      <c r="BEO41" s="130"/>
      <c r="BEP41" s="130"/>
      <c r="BEQ41" s="130"/>
      <c r="BER41" s="130"/>
      <c r="BES41" s="130"/>
      <c r="BET41" s="130"/>
      <c r="BEU41" s="130"/>
      <c r="BEV41" s="130"/>
      <c r="BEW41" s="130"/>
      <c r="BEX41" s="129"/>
      <c r="BEY41" s="129"/>
      <c r="BEZ41" s="129"/>
      <c r="BFA41" s="129"/>
      <c r="BFB41" s="129"/>
      <c r="BFC41" s="129"/>
      <c r="BFD41" s="129"/>
      <c r="BFE41" s="129"/>
      <c r="BFF41" s="129"/>
      <c r="BFG41" s="129"/>
      <c r="BFH41" s="129"/>
      <c r="BFI41" s="129"/>
      <c r="BFJ41" s="129"/>
      <c r="BFK41" s="129"/>
      <c r="BFL41" s="129"/>
      <c r="BFM41" s="129"/>
      <c r="BFN41" s="129"/>
      <c r="BFO41" s="129"/>
      <c r="BFP41" s="129"/>
      <c r="BFQ41" s="129"/>
      <c r="BFR41" s="129"/>
      <c r="BFS41" s="129"/>
      <c r="BFT41" s="129"/>
      <c r="BFU41" s="129"/>
      <c r="BFV41" s="129"/>
      <c r="BFW41" s="129"/>
      <c r="BFX41" s="129"/>
      <c r="BFY41" s="129"/>
      <c r="BFZ41" s="129"/>
      <c r="BGA41" s="129"/>
      <c r="BGB41" s="129"/>
      <c r="BGC41" s="129"/>
      <c r="BGD41" s="129"/>
      <c r="BGE41" s="129"/>
      <c r="BGF41" s="129"/>
      <c r="BGG41" s="129"/>
      <c r="BGH41" s="129"/>
      <c r="BGI41" s="129"/>
      <c r="BGJ41" s="129"/>
      <c r="BGK41" s="129"/>
      <c r="BGL41" s="129"/>
      <c r="BGM41" s="129"/>
      <c r="BGN41" s="129"/>
      <c r="BGO41" s="129"/>
      <c r="BGP41" s="129"/>
      <c r="BGQ41" s="129"/>
      <c r="BGR41" s="129"/>
      <c r="BGS41" s="129"/>
      <c r="BGT41" s="129"/>
      <c r="BGU41" s="129"/>
      <c r="BGV41" s="129"/>
      <c r="BGW41" s="129"/>
      <c r="BGX41" s="129"/>
      <c r="BGY41" s="129"/>
      <c r="BGZ41" s="129"/>
      <c r="BHA41" s="129"/>
      <c r="BHB41" s="129"/>
      <c r="BHC41" s="129"/>
      <c r="BHD41" s="129"/>
      <c r="BHE41" s="129"/>
      <c r="BHF41" s="129"/>
      <c r="BHG41" s="129"/>
      <c r="BHH41" s="129"/>
      <c r="BHI41" s="129"/>
      <c r="BHJ41" s="129"/>
      <c r="BHK41" s="129"/>
      <c r="BHL41" s="129"/>
      <c r="BHM41" s="129"/>
      <c r="BHN41" s="106"/>
      <c r="BHO41" s="106"/>
      <c r="BHP41" s="106"/>
      <c r="BHQ41" s="106"/>
      <c r="BHR41" s="106"/>
      <c r="BHS41" s="106"/>
      <c r="BHT41" s="106"/>
      <c r="BHU41" s="106"/>
      <c r="BHV41" s="106"/>
      <c r="BHW41" s="106"/>
      <c r="BHX41" s="106"/>
      <c r="BHY41" s="106"/>
      <c r="BHZ41" s="106"/>
      <c r="BIA41" s="106"/>
      <c r="BIB41" s="106"/>
      <c r="BIC41" s="106"/>
      <c r="BID41" s="106"/>
      <c r="BIE41" s="106"/>
      <c r="BIF41" s="106"/>
      <c r="BIG41" s="106"/>
      <c r="BIH41" s="106"/>
      <c r="BII41" s="106"/>
      <c r="BIJ41" s="106"/>
      <c r="BIK41" s="106"/>
      <c r="BIL41" s="106"/>
      <c r="BIM41" s="106"/>
      <c r="BIN41" s="106"/>
      <c r="BIO41" s="106"/>
      <c r="BIP41" s="106"/>
      <c r="BIQ41" s="106"/>
      <c r="BIR41" s="106"/>
      <c r="BIS41" s="106"/>
      <c r="BIT41" s="106"/>
      <c r="BIU41" s="106"/>
      <c r="BIV41" s="106"/>
      <c r="BIW41" s="106"/>
      <c r="BIX41" s="106"/>
      <c r="BIY41" s="106"/>
      <c r="BIZ41" s="106"/>
      <c r="BJA41" s="106"/>
      <c r="BJB41" s="106"/>
      <c r="BJC41" s="106"/>
      <c r="BJD41" s="106"/>
      <c r="BJE41" s="106"/>
      <c r="BJF41" s="106"/>
      <c r="BJG41" s="106"/>
      <c r="BJH41" s="106"/>
      <c r="BJI41" s="106"/>
      <c r="BJJ41" s="106"/>
      <c r="BJK41" s="106"/>
      <c r="BJL41" s="106"/>
      <c r="BJM41" s="106"/>
      <c r="BJN41" s="106"/>
      <c r="BJO41" s="106"/>
      <c r="BJP41" s="106"/>
      <c r="BJQ41" s="106"/>
      <c r="BJR41" s="106"/>
      <c r="BJS41" s="106"/>
      <c r="BJT41" s="106"/>
      <c r="BJU41" s="106"/>
      <c r="BJV41" s="106"/>
      <c r="BJW41" s="106"/>
      <c r="BJX41" s="106"/>
      <c r="BJY41" s="106"/>
      <c r="BJZ41" s="106"/>
      <c r="BKA41" s="106"/>
      <c r="BKB41" s="106"/>
      <c r="BKC41" s="106"/>
      <c r="BKD41" s="64"/>
      <c r="BKE41" s="64"/>
      <c r="BKF41" s="64"/>
      <c r="BKG41" s="64"/>
      <c r="BKH41" s="64"/>
      <c r="BKI41" s="64"/>
      <c r="BKJ41" s="64"/>
      <c r="BKK41" s="64"/>
      <c r="BKL41" s="64"/>
      <c r="BKM41" s="64"/>
      <c r="BKN41" s="64"/>
      <c r="BKO41" s="64"/>
      <c r="BKP41" s="64"/>
      <c r="BKQ41" s="64"/>
      <c r="BKR41" s="64"/>
      <c r="BKS41" s="64"/>
      <c r="BKT41" s="64"/>
      <c r="BKU41" s="64"/>
      <c r="BKV41" s="64"/>
      <c r="BKW41" s="64"/>
      <c r="BKX41" s="64"/>
      <c r="BKY41" s="64"/>
      <c r="BKZ41" s="64"/>
      <c r="BLA41" s="64"/>
      <c r="BLB41" s="64"/>
      <c r="BLC41" s="64"/>
      <c r="BLD41" s="64"/>
      <c r="BLE41" s="64"/>
      <c r="BLF41" s="64"/>
      <c r="BLG41" s="64"/>
      <c r="BLH41" s="64"/>
      <c r="BLI41" s="64"/>
      <c r="BLJ41" s="64"/>
      <c r="BLK41" s="64"/>
      <c r="BLL41" s="64"/>
      <c r="BLM41" s="64"/>
      <c r="BLN41" s="64"/>
      <c r="BLO41" s="64"/>
      <c r="BLP41" s="64"/>
      <c r="BLQ41" s="64"/>
      <c r="BLR41" s="64"/>
      <c r="BLS41" s="64"/>
      <c r="BLT41" s="64"/>
      <c r="BLU41" s="64"/>
      <c r="BLV41" s="64"/>
      <c r="BLW41" s="64"/>
      <c r="BLX41" s="64"/>
      <c r="BLY41" s="64"/>
      <c r="BLZ41" s="64"/>
      <c r="BMA41" s="64"/>
      <c r="BMB41" s="64"/>
      <c r="BMC41" s="64"/>
      <c r="BMD41" s="64"/>
      <c r="BME41" s="64"/>
      <c r="BMF41" s="64"/>
      <c r="BMG41" s="64"/>
      <c r="BMH41" s="64"/>
      <c r="BMI41" s="64"/>
      <c r="BMJ41" s="64"/>
      <c r="BMK41" s="64"/>
      <c r="BML41" s="64"/>
      <c r="BMM41" s="64"/>
      <c r="BMN41" s="64"/>
      <c r="BMO41" s="64"/>
      <c r="BMP41" s="64"/>
      <c r="BMQ41" s="64"/>
      <c r="BMR41" s="64"/>
      <c r="BMS41" s="64"/>
      <c r="BMT41" s="259"/>
      <c r="BMU41" s="259"/>
      <c r="BMV41" s="259"/>
      <c r="BMW41" s="259"/>
      <c r="BMX41" s="259"/>
      <c r="BMY41" s="259"/>
      <c r="BMZ41" s="259"/>
      <c r="BNA41" s="259"/>
      <c r="BNB41" s="259"/>
      <c r="BNC41" s="259"/>
      <c r="BND41" s="259"/>
      <c r="BNE41" s="259"/>
      <c r="BNF41" s="259"/>
      <c r="BNG41" s="259"/>
      <c r="BNH41" s="259"/>
      <c r="BNI41" s="259"/>
      <c r="BNJ41" s="259"/>
      <c r="BNK41" s="259"/>
      <c r="BNL41" s="259"/>
      <c r="BNM41" s="259"/>
      <c r="BNN41" s="259"/>
      <c r="BNO41" s="259"/>
      <c r="BNP41" s="259"/>
      <c r="BNQ41" s="259"/>
      <c r="BNR41" s="259"/>
      <c r="BNS41" s="259"/>
      <c r="BNT41" s="259"/>
      <c r="BNU41" s="259"/>
      <c r="BNV41" s="259"/>
      <c r="BNW41" s="259"/>
      <c r="BNX41" s="259"/>
      <c r="BNY41" s="259"/>
      <c r="BNZ41" s="259"/>
      <c r="BOA41" s="259"/>
      <c r="BOB41" s="259"/>
      <c r="BOC41" s="259"/>
      <c r="BOD41" s="259"/>
      <c r="BOE41" s="259"/>
      <c r="BOF41" s="259"/>
      <c r="BOG41" s="259"/>
      <c r="BOH41" s="259"/>
      <c r="BOI41" s="259"/>
      <c r="BOJ41" s="259"/>
      <c r="BOK41" s="259"/>
      <c r="BOL41" s="259"/>
      <c r="BOM41" s="259"/>
      <c r="BON41" s="259"/>
      <c r="BOO41" s="259"/>
      <c r="BOP41" s="259"/>
      <c r="BOQ41" s="259"/>
      <c r="BOR41" s="259"/>
      <c r="BOS41" s="259"/>
      <c r="BOT41" s="259"/>
      <c r="BOU41" s="259"/>
      <c r="BOV41" s="259"/>
      <c r="BOW41" s="259"/>
      <c r="BOX41" s="259"/>
      <c r="BOY41" s="259"/>
      <c r="BOZ41" s="259"/>
      <c r="BPA41" s="259"/>
      <c r="BPB41" s="259"/>
      <c r="BPC41" s="259"/>
      <c r="BPD41" s="259"/>
      <c r="BPE41" s="259"/>
      <c r="BPF41" s="259"/>
      <c r="BPG41" s="259"/>
      <c r="BPH41" s="259"/>
      <c r="BPI41" s="259"/>
      <c r="BPJ41" s="129"/>
      <c r="BPK41" s="129"/>
      <c r="BPL41" s="129"/>
      <c r="BPM41" s="129"/>
      <c r="BPN41" s="129"/>
      <c r="BPO41" s="129"/>
      <c r="BPP41" s="129"/>
      <c r="BPQ41" s="129"/>
      <c r="BPR41" s="129"/>
      <c r="BPS41" s="129"/>
      <c r="BPT41" s="129"/>
      <c r="BPU41" s="129"/>
      <c r="BPV41" s="129"/>
      <c r="BPW41" s="129"/>
      <c r="BPX41" s="129"/>
      <c r="BPY41" s="129"/>
      <c r="BPZ41" s="129"/>
      <c r="BQA41" s="129"/>
      <c r="BQB41" s="129"/>
      <c r="BQC41" s="129"/>
      <c r="BQD41" s="129"/>
      <c r="BQE41" s="129"/>
      <c r="BQF41" s="129"/>
      <c r="BQG41" s="129"/>
      <c r="BQH41" s="129"/>
      <c r="BQI41" s="129"/>
      <c r="BQJ41" s="129"/>
      <c r="BQK41" s="129"/>
      <c r="BQL41" s="129"/>
      <c r="BQM41" s="129"/>
      <c r="BQN41" s="129"/>
      <c r="BQO41" s="129"/>
      <c r="BQP41" s="129"/>
      <c r="BQQ41" s="129"/>
      <c r="BQR41" s="129"/>
      <c r="BQS41" s="129"/>
      <c r="BQT41" s="129"/>
      <c r="BQU41" s="129"/>
      <c r="BQV41" s="129"/>
      <c r="BQW41" s="129"/>
      <c r="BQX41" s="129"/>
      <c r="BQY41" s="129"/>
      <c r="BQZ41" s="129"/>
      <c r="BRA41" s="129"/>
      <c r="BRB41" s="129"/>
      <c r="BRC41" s="129"/>
      <c r="BRD41" s="129"/>
      <c r="BRE41" s="129"/>
      <c r="BRF41" s="129"/>
      <c r="BRG41" s="129"/>
      <c r="BRH41" s="129"/>
      <c r="BRI41" s="129"/>
      <c r="BRJ41" s="129"/>
      <c r="BRK41" s="129"/>
      <c r="BRL41" s="129"/>
      <c r="BRM41" s="129"/>
      <c r="BRN41" s="129"/>
      <c r="BRO41" s="129"/>
      <c r="BRP41" s="129"/>
      <c r="BRQ41" s="129"/>
      <c r="BRR41" s="129"/>
      <c r="BRS41" s="129"/>
      <c r="BRT41" s="129"/>
      <c r="BRU41" s="129"/>
      <c r="BRV41" s="129"/>
      <c r="BRW41" s="129"/>
      <c r="BRX41" s="129"/>
      <c r="BRY41" s="129"/>
      <c r="BRZ41" s="129"/>
      <c r="BSA41" s="129"/>
      <c r="BSB41" s="129"/>
      <c r="BSC41" s="129"/>
      <c r="BSD41" s="129"/>
      <c r="BSE41" s="129"/>
      <c r="BSF41" s="129"/>
      <c r="BSG41" s="129"/>
      <c r="BSH41" s="129"/>
      <c r="BSI41" s="129"/>
      <c r="BSJ41" s="129"/>
      <c r="BSK41" s="129"/>
      <c r="BSL41" s="129"/>
      <c r="BSM41" s="129"/>
      <c r="BSN41" s="129"/>
      <c r="BSO41" s="129"/>
      <c r="BSP41" s="129"/>
      <c r="BSQ41" s="129"/>
      <c r="BSR41" s="129"/>
      <c r="BSS41" s="129"/>
      <c r="BST41" s="129"/>
      <c r="BSU41" s="129"/>
      <c r="BSV41" s="129"/>
      <c r="BSW41" s="129"/>
      <c r="BSX41" s="129"/>
      <c r="BSY41" s="129"/>
      <c r="BSZ41" s="129"/>
      <c r="BTA41" s="129"/>
      <c r="BTB41" s="129"/>
      <c r="BTC41" s="129"/>
      <c r="BTD41" s="129"/>
      <c r="BTE41" s="129"/>
      <c r="BTF41" s="129"/>
      <c r="BTG41" s="129"/>
      <c r="BTH41" s="129"/>
      <c r="BTI41" s="129"/>
      <c r="BTJ41" s="129"/>
      <c r="BTK41" s="129"/>
      <c r="BTL41" s="129"/>
      <c r="BTM41" s="129"/>
      <c r="BTN41" s="129"/>
      <c r="BTO41" s="129"/>
      <c r="BTP41" s="129"/>
      <c r="BTQ41" s="129"/>
      <c r="BTR41" s="129"/>
      <c r="BTS41" s="129"/>
      <c r="BTT41" s="129"/>
      <c r="BTU41" s="129"/>
      <c r="BTV41" s="129"/>
      <c r="BTW41" s="129"/>
      <c r="BTX41" s="129"/>
      <c r="BTY41" s="129"/>
      <c r="BTZ41" s="129"/>
      <c r="BUA41" s="129"/>
      <c r="BUB41" s="129"/>
      <c r="BUC41" s="129"/>
      <c r="BUD41" s="129"/>
      <c r="BUE41" s="129"/>
      <c r="BUF41" s="129"/>
      <c r="BUG41" s="129"/>
      <c r="BUH41" s="129"/>
      <c r="BUI41" s="129"/>
      <c r="BUJ41" s="129"/>
      <c r="BUK41" s="129"/>
      <c r="BUL41" s="129"/>
      <c r="BUM41" s="129"/>
      <c r="BUN41" s="129"/>
      <c r="BUO41" s="129"/>
      <c r="BUP41" s="129"/>
      <c r="BUQ41" s="129"/>
      <c r="BUR41" s="129"/>
      <c r="BUS41" s="129"/>
      <c r="BUT41" s="129"/>
      <c r="BUU41" s="129"/>
      <c r="BUV41" s="129"/>
      <c r="BUW41" s="129"/>
      <c r="BUX41" s="129"/>
      <c r="BUY41" s="129"/>
      <c r="BUZ41" s="129"/>
      <c r="BVA41" s="129"/>
      <c r="BVB41" s="129"/>
      <c r="BVC41" s="129"/>
      <c r="BVD41" s="129"/>
      <c r="BVE41" s="129"/>
      <c r="BVF41" s="129"/>
      <c r="BVG41" s="129"/>
      <c r="BVH41" s="129"/>
      <c r="BVI41" s="129"/>
      <c r="BVJ41" s="129"/>
      <c r="BVK41" s="129"/>
      <c r="BVL41" s="129"/>
      <c r="BVM41" s="129"/>
      <c r="BVN41" s="129"/>
      <c r="BVO41" s="129"/>
      <c r="BVP41" s="129"/>
      <c r="BVQ41" s="129"/>
      <c r="BVR41" s="129"/>
      <c r="BVS41" s="129"/>
      <c r="BVT41" s="129"/>
      <c r="BVU41" s="129"/>
      <c r="BVV41" s="129"/>
      <c r="BVW41" s="129"/>
      <c r="BVX41" s="129"/>
      <c r="BVY41" s="129"/>
      <c r="BVZ41" s="129"/>
      <c r="BWA41" s="129"/>
      <c r="BWB41" s="129"/>
      <c r="BWC41" s="129"/>
      <c r="BWD41" s="129"/>
      <c r="BWE41" s="129"/>
      <c r="BWF41" s="129"/>
      <c r="BWG41" s="129"/>
      <c r="BWH41" s="129"/>
      <c r="BWI41" s="129"/>
      <c r="BWJ41" s="129"/>
      <c r="BWK41" s="129"/>
      <c r="BWL41" s="129"/>
      <c r="BWM41" s="129"/>
      <c r="BWN41" s="129"/>
      <c r="BWO41" s="129"/>
      <c r="BWP41" s="129"/>
      <c r="BWQ41" s="129"/>
      <c r="BWR41" s="129"/>
      <c r="BWS41" s="129"/>
      <c r="BWT41" s="129"/>
      <c r="BWU41" s="129"/>
      <c r="BWV41" s="129"/>
      <c r="BWW41" s="129"/>
      <c r="BWX41" s="129"/>
      <c r="BWY41" s="129"/>
      <c r="BWZ41" s="129"/>
      <c r="BXA41" s="129"/>
      <c r="BXB41" s="129"/>
      <c r="BXC41" s="256"/>
      <c r="BXD41" s="256"/>
      <c r="BXE41" s="256"/>
      <c r="BXF41" s="256"/>
      <c r="BXG41" s="256"/>
      <c r="BXH41" s="256"/>
      <c r="BXI41" s="256"/>
      <c r="BXJ41" s="256"/>
      <c r="BXK41" s="256"/>
      <c r="BXL41" s="256"/>
      <c r="BXM41" s="256"/>
      <c r="BXN41" s="256"/>
      <c r="BXO41" s="256"/>
      <c r="BXP41" s="256"/>
      <c r="BXQ41" s="256"/>
      <c r="BXR41" s="256"/>
      <c r="BXS41" s="256"/>
      <c r="BXT41" s="256"/>
      <c r="BXU41" s="256"/>
      <c r="BXV41" s="256"/>
      <c r="BXW41" s="256"/>
      <c r="BXX41" s="256"/>
      <c r="BXY41" s="256"/>
      <c r="BXZ41" s="256"/>
      <c r="BYA41" s="256"/>
      <c r="BYB41" s="256"/>
      <c r="BYC41" s="256"/>
      <c r="BYD41" s="256"/>
      <c r="BYE41" s="256"/>
      <c r="BYF41" s="256"/>
      <c r="BYG41" s="256"/>
      <c r="BYH41" s="256"/>
      <c r="BYI41" s="256"/>
      <c r="BYJ41" s="256"/>
      <c r="BYK41" s="256"/>
      <c r="BYL41" s="256"/>
      <c r="BYM41" s="256"/>
      <c r="BYN41" s="256"/>
      <c r="BYO41" s="256"/>
      <c r="BYP41" s="256"/>
      <c r="BYQ41" s="256"/>
      <c r="BYR41" s="256"/>
      <c r="BYS41" s="256"/>
      <c r="BYT41" s="256"/>
      <c r="BYU41" s="256"/>
      <c r="BYV41" s="256"/>
      <c r="BYW41" s="256"/>
      <c r="BYX41" s="256"/>
      <c r="BYY41" s="256"/>
      <c r="BYZ41" s="256"/>
      <c r="BZA41" s="256"/>
      <c r="BZB41" s="256"/>
      <c r="BZC41" s="256"/>
      <c r="BZD41" s="256"/>
      <c r="BZE41" s="256"/>
      <c r="BZF41" s="256"/>
      <c r="BZG41" s="256"/>
      <c r="BZH41" s="256"/>
      <c r="BZI41" s="256"/>
      <c r="BZJ41" s="256"/>
      <c r="BZK41" s="256"/>
      <c r="BZL41" s="256"/>
      <c r="BZM41" s="256"/>
      <c r="BZN41" s="256"/>
      <c r="BZO41" s="256"/>
      <c r="BZP41" s="129"/>
      <c r="BZQ41" s="129"/>
      <c r="BZR41" s="129"/>
      <c r="BZS41" s="129"/>
      <c r="BZT41" s="129"/>
      <c r="BZU41" s="129"/>
      <c r="BZV41" s="129"/>
      <c r="BZW41" s="129"/>
      <c r="BZX41" s="129"/>
      <c r="BZY41" s="129"/>
      <c r="BZZ41" s="129"/>
      <c r="CAA41" s="129"/>
      <c r="CAB41" s="129"/>
      <c r="CAC41" s="129"/>
      <c r="CAD41" s="129"/>
      <c r="CAE41" s="129"/>
      <c r="CAF41" s="129"/>
      <c r="CAG41" s="129"/>
      <c r="CAH41" s="129"/>
      <c r="CAI41" s="129"/>
      <c r="CAJ41" s="129"/>
      <c r="CAK41" s="129"/>
      <c r="CAL41" s="129"/>
      <c r="CAM41" s="129"/>
      <c r="CAN41" s="129"/>
      <c r="CAO41" s="129"/>
      <c r="CAP41" s="129"/>
      <c r="CAQ41" s="129"/>
      <c r="CAR41" s="129"/>
      <c r="CAS41" s="129"/>
      <c r="CAT41" s="129"/>
      <c r="CAU41" s="129"/>
      <c r="CAV41" s="129"/>
      <c r="CAW41" s="129"/>
      <c r="CAX41" s="129"/>
      <c r="CAY41" s="129"/>
      <c r="CAZ41" s="129"/>
      <c r="CBA41" s="129"/>
      <c r="CBB41" s="129"/>
      <c r="CBC41" s="129"/>
      <c r="CBD41" s="129"/>
      <c r="CBE41" s="129"/>
      <c r="CBF41" s="129"/>
      <c r="CBG41" s="129"/>
      <c r="CBH41" s="129"/>
      <c r="CBI41" s="129"/>
      <c r="CBJ41" s="129"/>
      <c r="CBK41" s="129"/>
      <c r="CBL41" s="129"/>
      <c r="CBM41" s="129"/>
      <c r="CBN41" s="129"/>
      <c r="CBO41" s="129"/>
      <c r="CBP41" s="129"/>
      <c r="CBQ41" s="129"/>
      <c r="CBR41" s="129"/>
      <c r="CBS41" s="129"/>
      <c r="CBT41" s="129"/>
      <c r="CBU41" s="129"/>
      <c r="CBV41" s="129"/>
      <c r="CBW41" s="129"/>
      <c r="CBX41" s="129"/>
      <c r="CBY41" s="129"/>
      <c r="CBZ41" s="129"/>
      <c r="CCA41" s="129"/>
      <c r="CCB41" s="129"/>
      <c r="CCC41" s="129"/>
      <c r="CCD41" s="129"/>
      <c r="CCE41" s="129"/>
      <c r="CCF41" s="129"/>
      <c r="CCG41" s="129"/>
      <c r="CCH41" s="129"/>
      <c r="CCI41" s="129"/>
      <c r="CCJ41" s="129"/>
      <c r="CCK41" s="129"/>
      <c r="CCL41" s="129"/>
      <c r="CCM41" s="129"/>
      <c r="CCN41" s="129"/>
      <c r="CCO41" s="129"/>
      <c r="CCP41" s="129"/>
      <c r="CCQ41" s="129"/>
      <c r="CCR41" s="129"/>
      <c r="CCS41" s="129"/>
      <c r="CCT41" s="129"/>
      <c r="CCU41" s="129"/>
      <c r="CCV41" s="129"/>
      <c r="CCW41" s="129"/>
      <c r="CCX41" s="129"/>
      <c r="CCY41" s="129"/>
      <c r="CCZ41" s="129"/>
      <c r="CDA41" s="129"/>
      <c r="CDB41" s="129"/>
      <c r="CDC41" s="129"/>
      <c r="CDD41" s="129"/>
      <c r="CDE41" s="129"/>
      <c r="CDF41" s="129"/>
      <c r="CDG41" s="129"/>
      <c r="CDH41" s="129"/>
      <c r="CDI41" s="129"/>
      <c r="CDJ41" s="129"/>
      <c r="CDK41" s="129"/>
      <c r="CDL41" s="129"/>
      <c r="CDM41" s="129"/>
      <c r="CDN41" s="129"/>
      <c r="CDO41" s="129"/>
      <c r="CDP41" s="129"/>
      <c r="CDQ41" s="129"/>
      <c r="CDR41" s="129"/>
      <c r="CDS41" s="129"/>
      <c r="CDT41" s="129"/>
      <c r="CDU41" s="129"/>
      <c r="CDV41" s="129"/>
      <c r="CDW41" s="129"/>
      <c r="CDX41" s="129"/>
      <c r="CDY41" s="129"/>
      <c r="CDZ41" s="129"/>
      <c r="CEA41" s="129"/>
      <c r="CEB41" s="129"/>
      <c r="CEC41" s="129"/>
      <c r="CED41" s="129"/>
      <c r="CEE41" s="129"/>
      <c r="CEF41" s="129"/>
      <c r="CEG41" s="129"/>
      <c r="CEH41" s="129"/>
      <c r="CEI41" s="129"/>
      <c r="CEJ41" s="129"/>
      <c r="CEK41" s="129"/>
      <c r="CEL41" s="129"/>
      <c r="CEM41" s="129"/>
      <c r="CEN41" s="129"/>
      <c r="CEO41" s="129"/>
      <c r="CEP41" s="130"/>
      <c r="CEQ41" s="130"/>
      <c r="CER41" s="130"/>
      <c r="CES41" s="130"/>
      <c r="CET41" s="130"/>
      <c r="CEU41" s="130"/>
      <c r="CEV41" s="130"/>
      <c r="CEW41" s="130"/>
      <c r="CEX41" s="130"/>
      <c r="CEY41" s="130"/>
      <c r="CEZ41" s="130"/>
      <c r="CFA41" s="130"/>
      <c r="CFB41" s="130"/>
      <c r="CFC41" s="130"/>
      <c r="CFD41" s="130"/>
      <c r="CFE41" s="130"/>
      <c r="CFF41" s="130"/>
      <c r="CFG41" s="130"/>
      <c r="CFH41" s="130"/>
      <c r="CFI41" s="130"/>
      <c r="CFJ41" s="130"/>
      <c r="CFK41" s="130"/>
      <c r="CFL41" s="130"/>
      <c r="CFM41" s="130"/>
      <c r="CFN41" s="130"/>
      <c r="CFO41" s="130"/>
      <c r="CFP41" s="130"/>
      <c r="CFQ41" s="130"/>
      <c r="CFR41" s="130"/>
      <c r="CFS41" s="130"/>
      <c r="CFT41" s="130"/>
      <c r="CFU41" s="130"/>
      <c r="CFV41" s="130"/>
      <c r="CFW41" s="130"/>
      <c r="CFX41" s="130"/>
      <c r="CFY41" s="130"/>
      <c r="CFZ41" s="130"/>
      <c r="CGA41" s="130"/>
      <c r="CGB41" s="130"/>
      <c r="CGC41" s="130"/>
      <c r="CGD41" s="130"/>
    </row>
    <row r="42" spans="1:2214" x14ac:dyDescent="0.25">
      <c r="A42" s="279"/>
      <c r="B42" s="255"/>
      <c r="C42" s="267"/>
      <c r="D42" s="267"/>
      <c r="E42" s="260"/>
      <c r="F42" s="260"/>
      <c r="G42" s="260"/>
      <c r="H42" s="261"/>
      <c r="I42" s="261"/>
      <c r="J42" s="261"/>
      <c r="K42" s="261"/>
      <c r="L42" s="261"/>
      <c r="M42" s="261"/>
      <c r="N42" s="262"/>
      <c r="O42" s="262"/>
      <c r="P42" s="262"/>
      <c r="Q42" s="261"/>
      <c r="R42" s="261"/>
      <c r="S42" s="261"/>
      <c r="T42" s="260"/>
      <c r="U42" s="260"/>
      <c r="V42" s="260"/>
      <c r="W42" s="260"/>
      <c r="X42" s="263"/>
      <c r="Y42" s="262"/>
      <c r="Z42" s="262"/>
      <c r="AA42" s="262"/>
      <c r="AB42" s="262"/>
      <c r="AC42" s="262"/>
      <c r="AD42" s="262"/>
      <c r="AE42" s="262"/>
      <c r="AF42" s="262"/>
      <c r="AG42" s="262"/>
      <c r="AH42" s="264"/>
      <c r="AI42" s="264"/>
      <c r="AJ42" s="129"/>
      <c r="AK42" s="129"/>
      <c r="AL42" s="129"/>
      <c r="AM42" s="129"/>
      <c r="AN42" s="264"/>
      <c r="AO42" s="264"/>
      <c r="AP42" s="264"/>
      <c r="AQ42" s="129"/>
      <c r="AR42" s="264"/>
      <c r="AS42" s="264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350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4"/>
      <c r="HQ42" s="64"/>
      <c r="HR42" s="64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4"/>
      <c r="IG42" s="64"/>
      <c r="IH42" s="64"/>
      <c r="II42" s="64"/>
      <c r="IJ42" s="64"/>
      <c r="IK42" s="64"/>
      <c r="IL42" s="64"/>
      <c r="IM42" s="64"/>
      <c r="IN42" s="64"/>
      <c r="IO42" s="64"/>
      <c r="IP42" s="130"/>
      <c r="IQ42" s="130"/>
      <c r="IR42" s="130"/>
      <c r="IS42" s="130"/>
      <c r="IT42" s="130"/>
      <c r="IU42" s="130"/>
      <c r="IV42" s="130"/>
      <c r="IW42" s="130"/>
      <c r="IX42" s="130"/>
      <c r="IY42" s="130"/>
      <c r="IZ42" s="130"/>
      <c r="JA42" s="130"/>
      <c r="JB42" s="130"/>
      <c r="JC42" s="130"/>
      <c r="JD42" s="130"/>
      <c r="JE42" s="130"/>
      <c r="JF42" s="130"/>
      <c r="JG42" s="130"/>
      <c r="JH42" s="130"/>
      <c r="JI42" s="130"/>
      <c r="JJ42" s="130"/>
      <c r="JK42" s="130"/>
      <c r="JL42" s="130"/>
      <c r="JM42" s="130"/>
      <c r="JN42" s="130"/>
      <c r="JO42" s="130"/>
      <c r="JP42" s="130"/>
      <c r="JQ42" s="130"/>
      <c r="JR42" s="130"/>
      <c r="JS42" s="130"/>
      <c r="JT42" s="130"/>
      <c r="JU42" s="130"/>
      <c r="JV42" s="130"/>
      <c r="JW42" s="130"/>
      <c r="JX42" s="130"/>
      <c r="JY42" s="130"/>
      <c r="JZ42" s="130"/>
      <c r="KA42" s="130"/>
      <c r="KB42" s="130"/>
      <c r="KC42" s="130"/>
      <c r="KD42" s="130"/>
      <c r="KE42" s="130"/>
      <c r="KF42" s="130"/>
      <c r="KG42" s="130"/>
      <c r="KH42" s="130"/>
      <c r="KI42" s="130"/>
      <c r="KJ42" s="130"/>
      <c r="KK42" s="130"/>
      <c r="KL42" s="130"/>
      <c r="KM42" s="130"/>
      <c r="KN42" s="130"/>
      <c r="KO42" s="130"/>
      <c r="KP42" s="130"/>
      <c r="KQ42" s="130"/>
      <c r="KR42" s="130"/>
      <c r="KS42" s="130"/>
      <c r="KT42" s="130"/>
      <c r="KU42" s="130"/>
      <c r="KV42" s="130"/>
      <c r="KW42" s="130"/>
      <c r="KX42" s="130"/>
      <c r="KY42" s="130"/>
      <c r="KZ42" s="130"/>
      <c r="LA42" s="130"/>
      <c r="LB42" s="130"/>
      <c r="LC42" s="130"/>
      <c r="LD42" s="130"/>
      <c r="LE42" s="130"/>
      <c r="LF42" s="130"/>
      <c r="LG42" s="130"/>
      <c r="LH42" s="130"/>
      <c r="LI42" s="130"/>
      <c r="LJ42" s="130"/>
      <c r="LK42" s="130"/>
      <c r="LL42" s="130"/>
      <c r="LM42" s="130"/>
      <c r="LN42" s="130"/>
      <c r="LO42" s="130"/>
      <c r="LP42" s="130"/>
      <c r="LQ42" s="130"/>
      <c r="LR42" s="130"/>
      <c r="LS42" s="130"/>
      <c r="LT42" s="130"/>
      <c r="LU42" s="130"/>
      <c r="LV42" s="130"/>
      <c r="LW42" s="130"/>
      <c r="LX42" s="130"/>
      <c r="LY42" s="130"/>
      <c r="LZ42" s="130"/>
      <c r="MA42" s="130"/>
      <c r="MB42" s="130"/>
      <c r="MC42" s="130"/>
      <c r="MD42" s="130"/>
      <c r="ME42" s="130"/>
      <c r="MF42" s="130"/>
      <c r="MG42" s="130"/>
      <c r="MH42" s="130"/>
      <c r="MI42" s="130"/>
      <c r="MJ42" s="130"/>
      <c r="MK42" s="130"/>
      <c r="ML42" s="130"/>
      <c r="MM42" s="130"/>
      <c r="MN42" s="130"/>
      <c r="MO42" s="130"/>
      <c r="MP42" s="130"/>
      <c r="MQ42" s="130"/>
      <c r="MR42" s="130"/>
      <c r="MS42" s="130"/>
      <c r="MT42" s="130"/>
      <c r="MU42" s="130"/>
      <c r="MV42" s="130"/>
      <c r="MW42" s="130"/>
      <c r="MX42" s="130"/>
      <c r="MY42" s="130"/>
      <c r="MZ42" s="130"/>
      <c r="NA42" s="130"/>
      <c r="NB42" s="130"/>
      <c r="NC42" s="130"/>
      <c r="ND42" s="130"/>
      <c r="NE42" s="130"/>
      <c r="NF42" s="130"/>
      <c r="NG42" s="130"/>
      <c r="NH42" s="130"/>
      <c r="NI42" s="130"/>
      <c r="NJ42" s="130"/>
      <c r="NK42" s="130"/>
      <c r="NL42" s="130"/>
      <c r="NM42" s="130"/>
      <c r="NN42" s="130"/>
      <c r="NO42" s="130"/>
      <c r="NP42" s="256"/>
      <c r="NQ42" s="256"/>
      <c r="NR42" s="256"/>
      <c r="NS42" s="256"/>
      <c r="NT42" s="256"/>
      <c r="NU42" s="256"/>
      <c r="NV42" s="256"/>
      <c r="NW42" s="256"/>
      <c r="NX42" s="256"/>
      <c r="NY42" s="256"/>
      <c r="NZ42" s="256"/>
      <c r="OA42" s="256"/>
      <c r="OB42" s="256"/>
      <c r="OC42" s="256"/>
      <c r="OD42" s="256"/>
      <c r="OE42" s="256"/>
      <c r="OF42" s="256"/>
      <c r="OG42" s="256"/>
      <c r="OH42" s="256"/>
      <c r="OI42" s="256"/>
      <c r="OJ42" s="256"/>
      <c r="OK42" s="256"/>
      <c r="OL42" s="256"/>
      <c r="OM42" s="256"/>
      <c r="ON42" s="256"/>
      <c r="OO42" s="256"/>
      <c r="OP42" s="256"/>
      <c r="OQ42" s="256"/>
      <c r="OR42" s="256"/>
      <c r="OS42" s="256"/>
      <c r="OT42" s="256"/>
      <c r="OU42" s="256"/>
      <c r="OV42" s="256"/>
      <c r="OW42" s="256"/>
      <c r="OX42" s="256"/>
      <c r="OY42" s="256"/>
      <c r="OZ42" s="256"/>
      <c r="PA42" s="256"/>
      <c r="PB42" s="256"/>
      <c r="PC42" s="256"/>
      <c r="PD42" s="256"/>
      <c r="PE42" s="256"/>
      <c r="PF42" s="256"/>
      <c r="PG42" s="256"/>
      <c r="PH42" s="256"/>
      <c r="PI42" s="256"/>
      <c r="PJ42" s="256"/>
      <c r="PK42" s="256"/>
      <c r="PL42" s="256"/>
      <c r="PM42" s="256"/>
      <c r="PN42" s="256"/>
      <c r="PO42" s="256"/>
      <c r="PP42" s="256"/>
      <c r="PQ42" s="256"/>
      <c r="PR42" s="256"/>
      <c r="PS42" s="256"/>
      <c r="PT42" s="256"/>
      <c r="PU42" s="256"/>
      <c r="PV42" s="256"/>
      <c r="PW42" s="256"/>
      <c r="PX42" s="256"/>
      <c r="PY42" s="256"/>
      <c r="PZ42" s="256"/>
      <c r="QA42" s="256"/>
      <c r="QB42" s="256"/>
      <c r="QC42" s="64"/>
      <c r="QD42" s="64"/>
      <c r="QE42" s="64"/>
      <c r="QF42" s="64"/>
      <c r="QG42" s="64"/>
      <c r="QH42" s="64"/>
      <c r="QI42" s="64"/>
      <c r="QJ42" s="64"/>
      <c r="QK42" s="64"/>
      <c r="QL42" s="64"/>
      <c r="QM42" s="64"/>
      <c r="QN42" s="64"/>
      <c r="QO42" s="64"/>
      <c r="QP42" s="64"/>
      <c r="QQ42" s="64"/>
      <c r="QR42" s="64"/>
      <c r="QS42" s="64"/>
      <c r="QT42" s="64"/>
      <c r="QU42" s="64"/>
      <c r="QV42" s="64"/>
      <c r="QW42" s="64"/>
      <c r="QX42" s="64"/>
      <c r="QY42" s="64"/>
      <c r="QZ42" s="64"/>
      <c r="RA42" s="64"/>
      <c r="RB42" s="64"/>
      <c r="RC42" s="64"/>
      <c r="RD42" s="64"/>
      <c r="RE42" s="64"/>
      <c r="RF42" s="64"/>
      <c r="RG42" s="64"/>
      <c r="RH42" s="64"/>
      <c r="RI42" s="64"/>
      <c r="RJ42" s="64"/>
      <c r="RK42" s="64"/>
      <c r="RL42" s="64"/>
      <c r="RM42" s="64"/>
      <c r="RN42" s="64"/>
      <c r="RO42" s="64"/>
      <c r="RP42" s="64"/>
      <c r="RQ42" s="64"/>
      <c r="RR42" s="64"/>
      <c r="RS42" s="64"/>
      <c r="RT42" s="64"/>
      <c r="RU42" s="64"/>
      <c r="RV42" s="64"/>
      <c r="RW42" s="64"/>
      <c r="RX42" s="64"/>
      <c r="RY42" s="64"/>
      <c r="RZ42" s="64"/>
      <c r="SA42" s="64"/>
      <c r="SB42" s="64"/>
      <c r="SC42" s="64"/>
      <c r="SD42" s="64"/>
      <c r="SE42" s="64"/>
      <c r="SF42" s="64"/>
      <c r="SG42" s="64"/>
      <c r="SH42" s="64"/>
      <c r="SI42" s="64"/>
      <c r="SJ42" s="64"/>
      <c r="SK42" s="64"/>
      <c r="SL42" s="64"/>
      <c r="SM42" s="64"/>
      <c r="SN42" s="64"/>
      <c r="SO42" s="64"/>
      <c r="SP42" s="64"/>
      <c r="SQ42" s="64"/>
      <c r="SR42" s="64"/>
      <c r="SS42" s="64"/>
      <c r="ST42" s="64"/>
      <c r="SU42" s="64"/>
      <c r="SV42" s="64"/>
      <c r="SW42" s="64"/>
      <c r="SX42" s="64"/>
      <c r="SY42" s="64"/>
      <c r="SZ42" s="64"/>
      <c r="TA42" s="64"/>
      <c r="TB42" s="64"/>
      <c r="TC42" s="64"/>
      <c r="TD42" s="64"/>
      <c r="TE42" s="64"/>
      <c r="TF42" s="64"/>
      <c r="TG42" s="64"/>
      <c r="TH42" s="64"/>
      <c r="TI42" s="64"/>
      <c r="TJ42" s="64"/>
      <c r="TK42" s="64"/>
      <c r="TL42" s="64"/>
      <c r="TM42" s="64"/>
      <c r="TN42" s="64"/>
      <c r="TO42" s="64"/>
      <c r="TP42" s="64"/>
      <c r="TQ42" s="64"/>
      <c r="TR42" s="64"/>
      <c r="TS42" s="64"/>
      <c r="TT42" s="64"/>
      <c r="TU42" s="64"/>
      <c r="TV42" s="64"/>
      <c r="TW42" s="64"/>
      <c r="TX42" s="64"/>
      <c r="TY42" s="64"/>
      <c r="TZ42" s="64"/>
      <c r="UA42" s="64"/>
      <c r="UB42" s="64"/>
      <c r="UC42" s="64"/>
      <c r="UD42" s="64"/>
      <c r="UE42" s="64"/>
      <c r="UF42" s="64"/>
      <c r="UG42" s="64"/>
      <c r="UH42" s="64"/>
      <c r="UI42" s="64"/>
      <c r="UJ42" s="64"/>
      <c r="UK42" s="64"/>
      <c r="UL42" s="64"/>
      <c r="UM42" s="64"/>
      <c r="UN42" s="64"/>
      <c r="UO42" s="64"/>
      <c r="UP42" s="64"/>
      <c r="UQ42" s="64"/>
      <c r="UR42" s="64"/>
      <c r="US42" s="64"/>
      <c r="UT42" s="64"/>
      <c r="UU42" s="64"/>
      <c r="UV42" s="64"/>
      <c r="UW42" s="64"/>
      <c r="UX42" s="64"/>
      <c r="UY42" s="64"/>
      <c r="UZ42" s="64"/>
      <c r="VA42" s="64"/>
      <c r="VB42" s="64"/>
      <c r="VC42" s="64"/>
      <c r="VD42" s="64"/>
      <c r="VE42" s="64"/>
      <c r="VF42" s="129"/>
      <c r="VG42" s="129"/>
      <c r="VH42" s="129"/>
      <c r="VI42" s="129"/>
      <c r="VJ42" s="129"/>
      <c r="VK42" s="129"/>
      <c r="VL42" s="129"/>
      <c r="VM42" s="129"/>
      <c r="VN42" s="129"/>
      <c r="VO42" s="129"/>
      <c r="VP42" s="129"/>
      <c r="VQ42" s="129"/>
      <c r="VR42" s="129"/>
      <c r="VS42" s="129"/>
      <c r="VT42" s="129"/>
      <c r="VU42" s="129"/>
      <c r="VV42" s="129"/>
      <c r="VW42" s="129"/>
      <c r="VX42" s="129"/>
      <c r="VY42" s="129"/>
      <c r="VZ42" s="129"/>
      <c r="WA42" s="129"/>
      <c r="WB42" s="129"/>
      <c r="WC42" s="129"/>
      <c r="WD42" s="129"/>
      <c r="WE42" s="129"/>
      <c r="WF42" s="129"/>
      <c r="WG42" s="129"/>
      <c r="WH42" s="129"/>
      <c r="WI42" s="129"/>
      <c r="WJ42" s="129"/>
      <c r="WK42" s="129"/>
      <c r="WL42" s="129"/>
      <c r="WM42" s="129"/>
      <c r="WN42" s="129"/>
      <c r="WO42" s="129"/>
      <c r="WP42" s="129"/>
      <c r="WQ42" s="129"/>
      <c r="WR42" s="129"/>
      <c r="WS42" s="129"/>
      <c r="WT42" s="129"/>
      <c r="WU42" s="129"/>
      <c r="WV42" s="129"/>
      <c r="WW42" s="129"/>
      <c r="WX42" s="129"/>
      <c r="WY42" s="129"/>
      <c r="WZ42" s="129"/>
      <c r="XA42" s="129"/>
      <c r="XB42" s="129"/>
      <c r="XC42" s="129"/>
      <c r="XD42" s="129"/>
      <c r="XE42" s="129"/>
      <c r="XF42" s="129"/>
      <c r="XG42" s="129"/>
      <c r="XH42" s="129"/>
      <c r="XI42" s="129"/>
      <c r="XJ42" s="129"/>
      <c r="XK42" s="129"/>
      <c r="XL42" s="129"/>
      <c r="XM42" s="129"/>
      <c r="XN42" s="129"/>
      <c r="XO42" s="129"/>
      <c r="XP42" s="129"/>
      <c r="XQ42" s="129"/>
      <c r="XR42" s="129"/>
      <c r="XS42" s="129"/>
      <c r="XT42" s="129"/>
      <c r="XU42" s="129"/>
      <c r="XV42" s="129"/>
      <c r="XW42" s="129"/>
      <c r="XX42" s="129"/>
      <c r="XY42" s="129"/>
      <c r="XZ42" s="129"/>
      <c r="YA42" s="129"/>
      <c r="YB42" s="129"/>
      <c r="YC42" s="129"/>
      <c r="YD42" s="129"/>
      <c r="YE42" s="129"/>
      <c r="YF42" s="129"/>
      <c r="YG42" s="129"/>
      <c r="YH42" s="129"/>
      <c r="YI42" s="129"/>
      <c r="YJ42" s="129"/>
      <c r="YK42" s="129"/>
      <c r="YL42" s="129"/>
      <c r="YM42" s="129"/>
      <c r="YN42" s="129"/>
      <c r="YO42" s="129"/>
      <c r="YP42" s="129"/>
      <c r="YQ42" s="129"/>
      <c r="YR42" s="129"/>
      <c r="YS42" s="129"/>
      <c r="YT42" s="129"/>
      <c r="YU42" s="129"/>
      <c r="YV42" s="129"/>
      <c r="YW42" s="129"/>
      <c r="YX42" s="129"/>
      <c r="YY42" s="129"/>
      <c r="YZ42" s="129"/>
      <c r="ZA42" s="129"/>
      <c r="ZB42" s="129"/>
      <c r="ZC42" s="129"/>
      <c r="ZD42" s="129"/>
      <c r="ZE42" s="129"/>
      <c r="ZF42" s="129"/>
      <c r="ZG42" s="129"/>
      <c r="ZH42" s="129"/>
      <c r="ZI42" s="129"/>
      <c r="ZJ42" s="129"/>
      <c r="ZK42" s="129"/>
      <c r="ZL42" s="129"/>
      <c r="ZM42" s="129"/>
      <c r="ZN42" s="129"/>
      <c r="ZO42" s="129"/>
      <c r="ZP42" s="129"/>
      <c r="ZQ42" s="129"/>
      <c r="ZR42" s="129"/>
      <c r="ZS42" s="129"/>
      <c r="ZT42" s="129"/>
      <c r="ZU42" s="129"/>
      <c r="ZV42" s="129"/>
      <c r="ZW42" s="129"/>
      <c r="ZX42" s="129"/>
      <c r="ZY42" s="129"/>
      <c r="ZZ42" s="129"/>
      <c r="AAA42" s="129"/>
      <c r="AAB42" s="129"/>
      <c r="AAC42" s="129"/>
      <c r="AAD42" s="129"/>
      <c r="AAE42" s="129"/>
      <c r="AAF42" s="129"/>
      <c r="AAG42" s="129"/>
      <c r="AAH42" s="129"/>
      <c r="AAI42" s="129"/>
      <c r="AAJ42" s="129"/>
      <c r="AAK42" s="129"/>
      <c r="AAL42" s="129"/>
      <c r="AAM42" s="129"/>
      <c r="AAN42" s="129"/>
      <c r="AAO42" s="129"/>
      <c r="AAP42" s="129"/>
      <c r="AAQ42" s="129"/>
      <c r="AAR42" s="129"/>
      <c r="AAS42" s="129"/>
      <c r="AAT42" s="129"/>
      <c r="AAU42" s="129"/>
      <c r="AAV42" s="129"/>
      <c r="AAW42" s="129"/>
      <c r="AAX42" s="129"/>
      <c r="AAY42" s="129"/>
      <c r="AAZ42" s="129"/>
      <c r="ABA42" s="129"/>
      <c r="ABB42" s="129"/>
      <c r="ABC42" s="129"/>
      <c r="ABD42" s="129"/>
      <c r="ABE42" s="129"/>
      <c r="ABF42" s="129"/>
      <c r="ABG42" s="129"/>
      <c r="ABH42" s="129"/>
      <c r="ABI42" s="129"/>
      <c r="ABJ42" s="129"/>
      <c r="ABK42" s="129"/>
      <c r="ABL42" s="129"/>
      <c r="ABM42" s="129"/>
      <c r="ABN42" s="129"/>
      <c r="ABO42" s="129"/>
      <c r="ABP42" s="129"/>
      <c r="ABQ42" s="129"/>
      <c r="ABR42" s="129"/>
      <c r="ABS42" s="129"/>
      <c r="ABT42" s="129"/>
      <c r="ABU42" s="129"/>
      <c r="ABV42" s="129"/>
      <c r="ABW42" s="129"/>
      <c r="ABX42" s="129"/>
      <c r="ABY42" s="129"/>
      <c r="ABZ42" s="129"/>
      <c r="ACA42" s="129"/>
      <c r="ACB42" s="129"/>
      <c r="ACC42" s="129"/>
      <c r="ACD42" s="129"/>
      <c r="ACE42" s="129"/>
      <c r="ACF42" s="129"/>
      <c r="ACG42" s="129"/>
      <c r="ACH42" s="129"/>
      <c r="ACI42" s="129"/>
      <c r="ACJ42" s="129"/>
      <c r="ACK42" s="129"/>
      <c r="ACL42" s="129"/>
      <c r="ACM42" s="129"/>
      <c r="ACN42" s="129"/>
      <c r="ACO42" s="129"/>
      <c r="ACP42" s="129"/>
      <c r="ACQ42" s="129"/>
      <c r="ACR42" s="129"/>
      <c r="ACS42" s="129"/>
      <c r="ACT42" s="129"/>
      <c r="ACU42" s="129"/>
      <c r="ACV42" s="129"/>
      <c r="ACW42" s="129"/>
      <c r="ACX42" s="129"/>
      <c r="ACY42" s="257"/>
      <c r="ACZ42" s="257"/>
      <c r="ADA42" s="257"/>
      <c r="ADB42" s="257"/>
      <c r="ADC42" s="257"/>
      <c r="ADD42" s="257"/>
      <c r="ADE42" s="257"/>
      <c r="ADF42" s="257"/>
      <c r="ADG42" s="257"/>
      <c r="ADH42" s="257"/>
      <c r="ADI42" s="257"/>
      <c r="ADJ42" s="257"/>
      <c r="ADK42" s="257"/>
      <c r="ADL42" s="257"/>
      <c r="ADM42" s="257"/>
      <c r="ADN42" s="257"/>
      <c r="ADO42" s="257"/>
      <c r="ADP42" s="257"/>
      <c r="ADQ42" s="257"/>
      <c r="ADR42" s="257"/>
      <c r="ADS42" s="257"/>
      <c r="ADT42" s="257"/>
      <c r="ADU42" s="257"/>
      <c r="ADV42" s="257"/>
      <c r="ADW42" s="257"/>
      <c r="ADX42" s="257"/>
      <c r="ADY42" s="257"/>
      <c r="ADZ42" s="257"/>
      <c r="AEA42" s="257"/>
      <c r="AEB42" s="257"/>
      <c r="AEC42" s="257"/>
      <c r="AED42" s="257"/>
      <c r="AEE42" s="257"/>
      <c r="AEF42" s="257"/>
      <c r="AEG42" s="257"/>
      <c r="AEH42" s="257"/>
      <c r="AEI42" s="257"/>
      <c r="AEJ42" s="257"/>
      <c r="AEK42" s="257"/>
      <c r="AEL42" s="257"/>
      <c r="AEM42" s="257"/>
      <c r="AEN42" s="257"/>
      <c r="AEO42" s="257"/>
      <c r="AEP42" s="257"/>
      <c r="AEQ42" s="257"/>
      <c r="AER42" s="257"/>
      <c r="AES42" s="257"/>
      <c r="AET42" s="257"/>
      <c r="AEU42" s="257"/>
      <c r="AEV42" s="257"/>
      <c r="AEW42" s="257"/>
      <c r="AEX42" s="257"/>
      <c r="AEY42" s="257"/>
      <c r="AEZ42" s="257"/>
      <c r="AFA42" s="257"/>
      <c r="AFB42" s="257"/>
      <c r="AFC42" s="257"/>
      <c r="AFD42" s="257"/>
      <c r="AFE42" s="257"/>
      <c r="AFF42" s="257"/>
      <c r="AFG42" s="257"/>
      <c r="AFH42" s="257"/>
      <c r="AFI42" s="257"/>
      <c r="AFJ42" s="257"/>
      <c r="AFK42" s="257"/>
      <c r="AFL42" s="257"/>
      <c r="AFM42" s="257"/>
      <c r="AFN42" s="257"/>
      <c r="AFO42" s="130"/>
      <c r="AFP42" s="130"/>
      <c r="AFQ42" s="130"/>
      <c r="AFR42" s="130"/>
      <c r="AFS42" s="130"/>
      <c r="AFT42" s="130"/>
      <c r="AFU42" s="130"/>
      <c r="AFV42" s="130"/>
      <c r="AFW42" s="130"/>
      <c r="AFX42" s="130"/>
      <c r="AFY42" s="130"/>
      <c r="AFZ42" s="130"/>
      <c r="AGA42" s="130"/>
      <c r="AGB42" s="130"/>
      <c r="AGC42" s="130"/>
      <c r="AGD42" s="130"/>
      <c r="AGE42" s="130"/>
      <c r="AGF42" s="130"/>
      <c r="AGG42" s="130"/>
      <c r="AGH42" s="130"/>
      <c r="AGI42" s="130"/>
      <c r="AGJ42" s="130"/>
      <c r="AGK42" s="130"/>
      <c r="AGL42" s="130"/>
      <c r="AGM42" s="130"/>
      <c r="AGN42" s="130"/>
      <c r="AGO42" s="130"/>
      <c r="AGP42" s="130"/>
      <c r="AGQ42" s="130"/>
      <c r="AGR42" s="130"/>
      <c r="AGS42" s="130"/>
      <c r="AGT42" s="130"/>
      <c r="AGU42" s="130"/>
      <c r="AGV42" s="130"/>
      <c r="AGW42" s="130"/>
      <c r="AGX42" s="130"/>
      <c r="AGY42" s="130"/>
      <c r="AGZ42" s="130"/>
      <c r="AHA42" s="130"/>
      <c r="AHB42" s="130"/>
      <c r="AHC42" s="130"/>
      <c r="AHD42" s="130"/>
      <c r="AHE42" s="130"/>
      <c r="AHF42" s="130"/>
      <c r="AHG42" s="130"/>
      <c r="AHH42" s="130"/>
      <c r="AHI42" s="130"/>
      <c r="AHJ42" s="130"/>
      <c r="AHK42" s="130"/>
      <c r="AHL42" s="130"/>
      <c r="AHM42" s="130"/>
      <c r="AHN42" s="130"/>
      <c r="AHO42" s="130"/>
      <c r="AHP42" s="130"/>
      <c r="AHQ42" s="130"/>
      <c r="AHR42" s="130"/>
      <c r="AHS42" s="130"/>
      <c r="AHT42" s="130"/>
      <c r="AHU42" s="130"/>
      <c r="AHV42" s="130"/>
      <c r="AHW42" s="130"/>
      <c r="AHX42" s="130"/>
      <c r="AHY42" s="130"/>
      <c r="AHZ42" s="130"/>
      <c r="AIA42" s="130"/>
      <c r="AIB42" s="130"/>
      <c r="AIC42" s="130"/>
      <c r="AID42" s="130"/>
      <c r="AIE42" s="64"/>
      <c r="AIF42" s="64"/>
      <c r="AIG42" s="64"/>
      <c r="AIH42" s="64"/>
      <c r="AII42" s="64"/>
      <c r="AIJ42" s="64"/>
      <c r="AIK42" s="64"/>
      <c r="AIL42" s="64"/>
      <c r="AIM42" s="64"/>
      <c r="AIN42" s="64"/>
      <c r="AIO42" s="64"/>
      <c r="AIP42" s="64"/>
      <c r="AIQ42" s="64"/>
      <c r="AIR42" s="64"/>
      <c r="AIS42" s="64"/>
      <c r="AIT42" s="64"/>
      <c r="AIU42" s="64"/>
      <c r="AIV42" s="64"/>
      <c r="AIW42" s="64"/>
      <c r="AIX42" s="64"/>
      <c r="AIY42" s="64"/>
      <c r="AIZ42" s="64"/>
      <c r="AJA42" s="64"/>
      <c r="AJB42" s="64"/>
      <c r="AJC42" s="64"/>
      <c r="AJD42" s="64"/>
      <c r="AJE42" s="64"/>
      <c r="AJF42" s="64"/>
      <c r="AJG42" s="64"/>
      <c r="AJH42" s="64"/>
      <c r="AJI42" s="64"/>
      <c r="AJJ42" s="64"/>
      <c r="AJK42" s="64"/>
      <c r="AJL42" s="64"/>
      <c r="AJM42" s="64"/>
      <c r="AJN42" s="64"/>
      <c r="AJO42" s="64"/>
      <c r="AJP42" s="64"/>
      <c r="AJQ42" s="64"/>
      <c r="AJR42" s="64"/>
      <c r="AJS42" s="64"/>
      <c r="AJT42" s="64"/>
      <c r="AJU42" s="64"/>
      <c r="AJV42" s="64"/>
      <c r="AJW42" s="64"/>
      <c r="AJX42" s="64"/>
      <c r="AJY42" s="64"/>
      <c r="AJZ42" s="64"/>
      <c r="AKA42" s="64"/>
      <c r="AKB42" s="64"/>
      <c r="AKC42" s="64"/>
      <c r="AKD42" s="64"/>
      <c r="AKE42" s="64"/>
      <c r="AKF42" s="64"/>
      <c r="AKG42" s="64"/>
      <c r="AKH42" s="64"/>
      <c r="AKI42" s="64"/>
      <c r="AKJ42" s="64"/>
      <c r="AKK42" s="64"/>
      <c r="AKL42" s="64"/>
      <c r="AKM42" s="64"/>
      <c r="AKN42" s="64"/>
      <c r="AKO42" s="64"/>
      <c r="AKP42" s="64"/>
      <c r="AKQ42" s="64"/>
      <c r="AKR42" s="64"/>
      <c r="AKS42" s="258"/>
      <c r="AKT42" s="106"/>
      <c r="AKU42" s="106"/>
      <c r="AKV42" s="106"/>
      <c r="AKW42" s="106"/>
      <c r="AKX42" s="106"/>
      <c r="AKY42" s="106"/>
      <c r="AKZ42" s="106"/>
      <c r="ALA42" s="106"/>
      <c r="ALB42" s="106"/>
      <c r="ALC42" s="106"/>
      <c r="ALD42" s="106"/>
      <c r="ALE42" s="106"/>
      <c r="ALF42" s="106"/>
      <c r="ALG42" s="106"/>
      <c r="ALH42" s="106"/>
      <c r="ALI42" s="106"/>
      <c r="ALJ42" s="106"/>
      <c r="ALK42" s="106"/>
      <c r="ALL42" s="106"/>
      <c r="ALM42" s="106"/>
      <c r="ALN42" s="106"/>
      <c r="ALO42" s="106"/>
      <c r="ALP42" s="106"/>
      <c r="ALQ42" s="106"/>
      <c r="ALR42" s="106"/>
      <c r="ALS42" s="106"/>
      <c r="ALT42" s="106"/>
      <c r="ALU42" s="106"/>
      <c r="ALV42" s="106"/>
      <c r="ALW42" s="106"/>
      <c r="ALX42" s="106"/>
      <c r="ALY42" s="106"/>
      <c r="ALZ42" s="106"/>
      <c r="AMA42" s="106"/>
      <c r="AMB42" s="106"/>
      <c r="AMC42" s="106"/>
      <c r="AMD42" s="106"/>
      <c r="AME42" s="106"/>
      <c r="AMF42" s="106"/>
      <c r="AMG42" s="106"/>
      <c r="AMH42" s="106"/>
      <c r="AMI42" s="106"/>
      <c r="AMJ42" s="106"/>
      <c r="AMK42" s="106"/>
      <c r="AML42" s="106"/>
      <c r="AMM42" s="106"/>
      <c r="AMN42" s="106"/>
      <c r="AMO42" s="106"/>
      <c r="AMP42" s="106"/>
      <c r="AMQ42" s="106"/>
      <c r="AMR42" s="106"/>
      <c r="AMS42" s="106"/>
      <c r="AMT42" s="106"/>
      <c r="AMU42" s="106"/>
      <c r="AMV42" s="106"/>
      <c r="AMW42" s="106"/>
      <c r="AMX42" s="106"/>
      <c r="AMY42" s="106"/>
      <c r="AMZ42" s="106"/>
      <c r="ANA42" s="106"/>
      <c r="ANB42" s="106"/>
      <c r="ANC42" s="106"/>
      <c r="AND42" s="106"/>
      <c r="ANE42" s="106"/>
      <c r="ANF42" s="106"/>
      <c r="ANG42" s="106"/>
      <c r="ANH42" s="129"/>
      <c r="ANI42" s="129"/>
      <c r="ANJ42" s="129"/>
      <c r="ANK42" s="129"/>
      <c r="ANL42" s="129"/>
      <c r="ANM42" s="129"/>
      <c r="ANN42" s="129"/>
      <c r="ANO42" s="129"/>
      <c r="ANP42" s="129"/>
      <c r="ANQ42" s="129"/>
      <c r="ANR42" s="129"/>
      <c r="ANS42" s="129"/>
      <c r="ANT42" s="129"/>
      <c r="ANU42" s="129"/>
      <c r="ANV42" s="129"/>
      <c r="ANW42" s="129"/>
      <c r="ANX42" s="129"/>
      <c r="ANY42" s="129"/>
      <c r="ANZ42" s="129"/>
      <c r="AOA42" s="129"/>
      <c r="AOB42" s="129"/>
      <c r="AOC42" s="129"/>
      <c r="AOD42" s="129"/>
      <c r="AOE42" s="129"/>
      <c r="AOF42" s="129"/>
      <c r="AOG42" s="129"/>
      <c r="AOH42" s="129"/>
      <c r="AOI42" s="129"/>
      <c r="AOJ42" s="129"/>
      <c r="AOK42" s="129"/>
      <c r="AOL42" s="129"/>
      <c r="AOM42" s="129"/>
      <c r="AON42" s="129"/>
      <c r="AOO42" s="129"/>
      <c r="AOP42" s="129"/>
      <c r="AOQ42" s="129"/>
      <c r="AOR42" s="129"/>
      <c r="AOS42" s="129"/>
      <c r="AOT42" s="129"/>
      <c r="AOU42" s="129"/>
      <c r="AOV42" s="129"/>
      <c r="AOW42" s="129"/>
      <c r="AOX42" s="129"/>
      <c r="AOY42" s="129"/>
      <c r="AOZ42" s="129"/>
      <c r="APA42" s="129"/>
      <c r="APB42" s="129"/>
      <c r="APC42" s="129"/>
      <c r="APD42" s="129"/>
      <c r="APE42" s="129"/>
      <c r="APF42" s="129"/>
      <c r="APG42" s="129"/>
      <c r="APH42" s="129"/>
      <c r="API42" s="129"/>
      <c r="APJ42" s="129"/>
      <c r="APK42" s="129"/>
      <c r="APL42" s="129"/>
      <c r="APM42" s="129"/>
      <c r="APN42" s="129"/>
      <c r="APO42" s="129"/>
      <c r="APP42" s="129"/>
      <c r="APQ42" s="129"/>
      <c r="APR42" s="129"/>
      <c r="APS42" s="129"/>
      <c r="APT42" s="129"/>
      <c r="APU42" s="130"/>
      <c r="APV42" s="130"/>
      <c r="APW42" s="130"/>
      <c r="APX42" s="130"/>
      <c r="APY42" s="130"/>
      <c r="APZ42" s="130"/>
      <c r="AQA42" s="130"/>
      <c r="AQB42" s="130"/>
      <c r="AQC42" s="130"/>
      <c r="AQD42" s="130"/>
      <c r="AQE42" s="130"/>
      <c r="AQF42" s="130"/>
      <c r="AQG42" s="130"/>
      <c r="AQH42" s="130"/>
      <c r="AQI42" s="130"/>
      <c r="AQJ42" s="130"/>
      <c r="AQK42" s="130"/>
      <c r="AQL42" s="130"/>
      <c r="AQM42" s="130"/>
      <c r="AQN42" s="130"/>
      <c r="AQO42" s="130"/>
      <c r="AQP42" s="130"/>
      <c r="AQQ42" s="130"/>
      <c r="AQR42" s="130"/>
      <c r="AQS42" s="130"/>
      <c r="AQT42" s="130"/>
      <c r="AQU42" s="130"/>
      <c r="AQV42" s="130"/>
      <c r="AQW42" s="130"/>
      <c r="AQX42" s="130"/>
      <c r="AQY42" s="130"/>
      <c r="AQZ42" s="130"/>
      <c r="ARA42" s="130"/>
      <c r="ARB42" s="130"/>
      <c r="ARC42" s="130"/>
      <c r="ARD42" s="130"/>
      <c r="ARE42" s="130"/>
      <c r="ARF42" s="130"/>
      <c r="ARG42" s="130"/>
      <c r="ARH42" s="130"/>
      <c r="ARI42" s="130"/>
      <c r="ARJ42" s="130"/>
      <c r="ARK42" s="130"/>
      <c r="ARL42" s="130"/>
      <c r="ARM42" s="130"/>
      <c r="ARN42" s="130"/>
      <c r="ARO42" s="130"/>
      <c r="ARP42" s="130"/>
      <c r="ARQ42" s="130"/>
      <c r="ARR42" s="130"/>
      <c r="ARS42" s="130"/>
      <c r="ART42" s="130"/>
      <c r="ARU42" s="130"/>
      <c r="ARV42" s="130"/>
      <c r="ARW42" s="130"/>
      <c r="ARX42" s="130"/>
      <c r="ARY42" s="130"/>
      <c r="ARZ42" s="130"/>
      <c r="ASA42" s="130"/>
      <c r="ASB42" s="130"/>
      <c r="ASC42" s="130"/>
      <c r="ASD42" s="130"/>
      <c r="ASE42" s="130"/>
      <c r="ASF42" s="130"/>
      <c r="ASG42" s="130"/>
      <c r="ASH42" s="131"/>
      <c r="ASI42" s="131"/>
      <c r="ASJ42" s="131"/>
      <c r="ASK42" s="131"/>
      <c r="ASL42" s="131"/>
      <c r="ASM42" s="131"/>
      <c r="ASN42" s="131"/>
      <c r="ASO42" s="131"/>
      <c r="ASP42" s="131"/>
      <c r="ASQ42" s="131"/>
      <c r="ASR42" s="131"/>
      <c r="ASS42" s="131"/>
      <c r="AST42" s="131"/>
      <c r="ASU42" s="131"/>
      <c r="ASV42" s="131"/>
      <c r="ASW42" s="131"/>
      <c r="ASX42" s="131"/>
      <c r="ASY42" s="131"/>
      <c r="ASZ42" s="131"/>
      <c r="ATA42" s="131"/>
      <c r="ATB42" s="131"/>
      <c r="ATC42" s="131"/>
      <c r="ATD42" s="131"/>
      <c r="ATE42" s="131"/>
      <c r="ATF42" s="131"/>
      <c r="ATG42" s="131"/>
      <c r="ATH42" s="131"/>
      <c r="ATI42" s="131"/>
      <c r="ATJ42" s="131"/>
      <c r="ATK42" s="131"/>
      <c r="ATL42" s="131"/>
      <c r="ATM42" s="131"/>
      <c r="ATN42" s="131"/>
      <c r="ATO42" s="131"/>
      <c r="ATP42" s="131"/>
      <c r="ATQ42" s="131"/>
      <c r="ATR42" s="131"/>
      <c r="ATS42" s="131"/>
      <c r="ATT42" s="131"/>
      <c r="ATU42" s="131"/>
      <c r="ATV42" s="131"/>
      <c r="ATW42" s="131"/>
      <c r="ATX42" s="131"/>
      <c r="ATY42" s="131"/>
      <c r="ATZ42" s="131"/>
      <c r="AUA42" s="131"/>
      <c r="AUB42" s="131"/>
      <c r="AUC42" s="131"/>
      <c r="AUD42" s="131"/>
      <c r="AUE42" s="131"/>
      <c r="AUF42" s="131"/>
      <c r="AUG42" s="131"/>
      <c r="AUH42" s="131"/>
      <c r="AUI42" s="131"/>
      <c r="AUJ42" s="131"/>
      <c r="AUK42" s="131"/>
      <c r="AUL42" s="131"/>
      <c r="AUM42" s="131"/>
      <c r="AUN42" s="131"/>
      <c r="AUO42" s="131"/>
      <c r="AUP42" s="131"/>
      <c r="AUQ42" s="131"/>
      <c r="AUR42" s="131"/>
      <c r="AUS42" s="131"/>
      <c r="AUT42" s="131"/>
      <c r="AUU42" s="130"/>
      <c r="AUV42" s="130"/>
      <c r="AUW42" s="130"/>
      <c r="AUX42" s="130"/>
      <c r="AUY42" s="130"/>
      <c r="AUZ42" s="130"/>
      <c r="AVA42" s="130"/>
      <c r="AVB42" s="130"/>
      <c r="AVC42" s="130"/>
      <c r="AVD42" s="130"/>
      <c r="AVE42" s="130"/>
      <c r="AVF42" s="130"/>
      <c r="AVG42" s="130"/>
      <c r="AVH42" s="130"/>
      <c r="AVI42" s="130"/>
      <c r="AVJ42" s="130"/>
      <c r="AVK42" s="130"/>
      <c r="AVL42" s="130"/>
      <c r="AVM42" s="130"/>
      <c r="AVN42" s="130"/>
      <c r="AVO42" s="130"/>
      <c r="AVP42" s="130"/>
      <c r="AVQ42" s="130"/>
      <c r="AVR42" s="130"/>
      <c r="AVS42" s="130"/>
      <c r="AVT42" s="130"/>
      <c r="AVU42" s="130"/>
      <c r="AVV42" s="130"/>
      <c r="AVW42" s="130"/>
      <c r="AVX42" s="130"/>
      <c r="AVY42" s="130"/>
      <c r="AVZ42" s="130"/>
      <c r="AWA42" s="130"/>
      <c r="AWB42" s="130"/>
      <c r="AWC42" s="130"/>
      <c r="AWD42" s="130"/>
      <c r="AWE42" s="130"/>
      <c r="AWF42" s="130"/>
      <c r="AWG42" s="130"/>
      <c r="AWH42" s="130"/>
      <c r="AWI42" s="130"/>
      <c r="AWJ42" s="130"/>
      <c r="AWK42" s="130"/>
      <c r="AWL42" s="130"/>
      <c r="AWM42" s="130"/>
      <c r="AWN42" s="130"/>
      <c r="AWO42" s="130"/>
      <c r="AWP42" s="130"/>
      <c r="AWQ42" s="130"/>
      <c r="AWR42" s="130"/>
      <c r="AWS42" s="130"/>
      <c r="AWT42" s="130"/>
      <c r="AWU42" s="130"/>
      <c r="AWV42" s="130"/>
      <c r="AWW42" s="130"/>
      <c r="AWX42" s="130"/>
      <c r="AWY42" s="130"/>
      <c r="AWZ42" s="130"/>
      <c r="AXA42" s="130"/>
      <c r="AXB42" s="130"/>
      <c r="AXC42" s="130"/>
      <c r="AXD42" s="130"/>
      <c r="AXE42" s="130"/>
      <c r="AXF42" s="130"/>
      <c r="AXG42" s="130"/>
      <c r="AXH42" s="130"/>
      <c r="AXI42" s="130"/>
      <c r="AXJ42" s="130"/>
      <c r="AXK42" s="64"/>
      <c r="AXL42" s="64"/>
      <c r="AXM42" s="64"/>
      <c r="AXN42" s="64"/>
      <c r="AXO42" s="64"/>
      <c r="AXP42" s="64"/>
      <c r="AXQ42" s="64"/>
      <c r="AXR42" s="64"/>
      <c r="AXS42" s="64"/>
      <c r="AXT42" s="64"/>
      <c r="AXU42" s="64"/>
      <c r="AXV42" s="64"/>
      <c r="AXW42" s="64"/>
      <c r="AXX42" s="64"/>
      <c r="AXY42" s="64"/>
      <c r="AXZ42" s="64"/>
      <c r="AYA42" s="64"/>
      <c r="AYB42" s="64"/>
      <c r="AYC42" s="64"/>
      <c r="AYD42" s="64"/>
      <c r="AYE42" s="64"/>
      <c r="AYF42" s="64"/>
      <c r="AYG42" s="64"/>
      <c r="AYH42" s="64"/>
      <c r="AYI42" s="64"/>
      <c r="AYJ42" s="64"/>
      <c r="AYK42" s="64"/>
      <c r="AYL42" s="64"/>
      <c r="AYM42" s="64"/>
      <c r="AYN42" s="64"/>
      <c r="AYO42" s="64"/>
      <c r="AYP42" s="64"/>
      <c r="AYQ42" s="64"/>
      <c r="AYR42" s="64"/>
      <c r="AYS42" s="64"/>
      <c r="AYT42" s="64"/>
      <c r="AYU42" s="64"/>
      <c r="AYV42" s="64"/>
      <c r="AYW42" s="64"/>
      <c r="AYX42" s="64"/>
      <c r="AYY42" s="64"/>
      <c r="AYZ42" s="64"/>
      <c r="AZA42" s="64"/>
      <c r="AZB42" s="64"/>
      <c r="AZC42" s="64"/>
      <c r="AZD42" s="64"/>
      <c r="AZE42" s="64"/>
      <c r="AZF42" s="64"/>
      <c r="AZG42" s="64"/>
      <c r="AZH42" s="64"/>
      <c r="AZI42" s="64"/>
      <c r="AZJ42" s="64"/>
      <c r="AZK42" s="64"/>
      <c r="AZL42" s="64"/>
      <c r="AZM42" s="64"/>
      <c r="AZN42" s="64"/>
      <c r="AZO42" s="64"/>
      <c r="AZP42" s="64"/>
      <c r="AZQ42" s="64"/>
      <c r="AZR42" s="64"/>
      <c r="AZS42" s="64"/>
      <c r="AZT42" s="64"/>
      <c r="AZU42" s="64"/>
      <c r="AZV42" s="64"/>
      <c r="AZW42" s="64"/>
      <c r="AZX42" s="130"/>
      <c r="AZY42" s="130"/>
      <c r="AZZ42" s="130"/>
      <c r="BAA42" s="130"/>
      <c r="BAB42" s="130"/>
      <c r="BAC42" s="130"/>
      <c r="BAD42" s="130"/>
      <c r="BAE42" s="130"/>
      <c r="BAF42" s="130"/>
      <c r="BAG42" s="130"/>
      <c r="BAH42" s="130"/>
      <c r="BAI42" s="130"/>
      <c r="BAJ42" s="130"/>
      <c r="BAK42" s="130"/>
      <c r="BAL42" s="130"/>
      <c r="BAM42" s="130"/>
      <c r="BAN42" s="130"/>
      <c r="BAO42" s="130"/>
      <c r="BAP42" s="130"/>
      <c r="BAQ42" s="130"/>
      <c r="BAR42" s="130"/>
      <c r="BAS42" s="130"/>
      <c r="BAT42" s="130"/>
      <c r="BAU42" s="130"/>
      <c r="BAV42" s="130"/>
      <c r="BAW42" s="130"/>
      <c r="BAX42" s="130"/>
      <c r="BAY42" s="130"/>
      <c r="BAZ42" s="130"/>
      <c r="BBA42" s="130"/>
      <c r="BBB42" s="130"/>
      <c r="BBC42" s="130"/>
      <c r="BBD42" s="130"/>
      <c r="BBE42" s="130"/>
      <c r="BBF42" s="130"/>
      <c r="BBG42" s="130"/>
      <c r="BBH42" s="130"/>
      <c r="BBI42" s="130"/>
      <c r="BBJ42" s="130"/>
      <c r="BBK42" s="130"/>
      <c r="BBL42" s="130"/>
      <c r="BBM42" s="130"/>
      <c r="BBN42" s="130"/>
      <c r="BBO42" s="130"/>
      <c r="BBP42" s="130"/>
      <c r="BBQ42" s="130"/>
      <c r="BBR42" s="130"/>
      <c r="BBS42" s="130"/>
      <c r="BBT42" s="130"/>
      <c r="BBU42" s="130"/>
      <c r="BBV42" s="130"/>
      <c r="BBW42" s="130"/>
      <c r="BBX42" s="130"/>
      <c r="BBY42" s="130"/>
      <c r="BBZ42" s="130"/>
      <c r="BCA42" s="130"/>
      <c r="BCB42" s="130"/>
      <c r="BCC42" s="130"/>
      <c r="BCD42" s="130"/>
      <c r="BCE42" s="130"/>
      <c r="BCF42" s="130"/>
      <c r="BCG42" s="130"/>
      <c r="BCH42" s="130"/>
      <c r="BCI42" s="130"/>
      <c r="BCJ42" s="130"/>
      <c r="BCK42" s="130"/>
      <c r="BCL42" s="130"/>
      <c r="BCM42" s="130"/>
      <c r="BCN42" s="130"/>
      <c r="BCO42" s="130"/>
      <c r="BCP42" s="130"/>
      <c r="BCQ42" s="130"/>
      <c r="BCR42" s="130"/>
      <c r="BCS42" s="130"/>
      <c r="BCT42" s="130"/>
      <c r="BCU42" s="130"/>
      <c r="BCV42" s="130"/>
      <c r="BCW42" s="130"/>
      <c r="BCX42" s="130"/>
      <c r="BCY42" s="130"/>
      <c r="BCZ42" s="130"/>
      <c r="BDA42" s="130"/>
      <c r="BDB42" s="130"/>
      <c r="BDC42" s="130"/>
      <c r="BDD42" s="130"/>
      <c r="BDE42" s="130"/>
      <c r="BDF42" s="130"/>
      <c r="BDG42" s="130"/>
      <c r="BDH42" s="130"/>
      <c r="BDI42" s="130"/>
      <c r="BDJ42" s="130"/>
      <c r="BDK42" s="130"/>
      <c r="BDL42" s="130"/>
      <c r="BDM42" s="130"/>
      <c r="BDN42" s="130"/>
      <c r="BDO42" s="130"/>
      <c r="BDP42" s="130"/>
      <c r="BDQ42" s="130"/>
      <c r="BDR42" s="130"/>
      <c r="BDS42" s="130"/>
      <c r="BDT42" s="130"/>
      <c r="BDU42" s="130"/>
      <c r="BDV42" s="130"/>
      <c r="BDW42" s="130"/>
      <c r="BDX42" s="130"/>
      <c r="BDY42" s="130"/>
      <c r="BDZ42" s="130"/>
      <c r="BEA42" s="130"/>
      <c r="BEB42" s="130"/>
      <c r="BEC42" s="130"/>
      <c r="BED42" s="130"/>
      <c r="BEE42" s="130"/>
      <c r="BEF42" s="130"/>
      <c r="BEG42" s="130"/>
      <c r="BEH42" s="130"/>
      <c r="BEI42" s="130"/>
      <c r="BEJ42" s="130"/>
      <c r="BEK42" s="130"/>
      <c r="BEL42" s="130"/>
      <c r="BEM42" s="130"/>
      <c r="BEN42" s="130"/>
      <c r="BEO42" s="130"/>
      <c r="BEP42" s="130"/>
      <c r="BEQ42" s="130"/>
      <c r="BER42" s="130"/>
      <c r="BES42" s="130"/>
      <c r="BET42" s="130"/>
      <c r="BEU42" s="130"/>
      <c r="BEV42" s="130"/>
      <c r="BEW42" s="130"/>
      <c r="BEX42" s="129"/>
      <c r="BEY42" s="129"/>
      <c r="BEZ42" s="129"/>
      <c r="BFA42" s="129"/>
      <c r="BFB42" s="129"/>
      <c r="BFC42" s="129"/>
      <c r="BFD42" s="129"/>
      <c r="BFE42" s="129"/>
      <c r="BFF42" s="129"/>
      <c r="BFG42" s="129"/>
      <c r="BFH42" s="129"/>
      <c r="BFI42" s="129"/>
      <c r="BFJ42" s="129"/>
      <c r="BFK42" s="129"/>
      <c r="BFL42" s="129"/>
      <c r="BFM42" s="129"/>
      <c r="BFN42" s="129"/>
      <c r="BFO42" s="129"/>
      <c r="BFP42" s="129"/>
      <c r="BFQ42" s="129"/>
      <c r="BFR42" s="129"/>
      <c r="BFS42" s="129"/>
      <c r="BFT42" s="129"/>
      <c r="BFU42" s="129"/>
      <c r="BFV42" s="129"/>
      <c r="BFW42" s="129"/>
      <c r="BFX42" s="129"/>
      <c r="BFY42" s="129"/>
      <c r="BFZ42" s="129"/>
      <c r="BGA42" s="129"/>
      <c r="BGB42" s="129"/>
      <c r="BGC42" s="129"/>
      <c r="BGD42" s="129"/>
      <c r="BGE42" s="129"/>
      <c r="BGF42" s="129"/>
      <c r="BGG42" s="129"/>
      <c r="BGH42" s="129"/>
      <c r="BGI42" s="129"/>
      <c r="BGJ42" s="129"/>
      <c r="BGK42" s="129"/>
      <c r="BGL42" s="129"/>
      <c r="BGM42" s="129"/>
      <c r="BGN42" s="129"/>
      <c r="BGO42" s="129"/>
      <c r="BGP42" s="129"/>
      <c r="BGQ42" s="129"/>
      <c r="BGR42" s="129"/>
      <c r="BGS42" s="129"/>
      <c r="BGT42" s="129"/>
      <c r="BGU42" s="129"/>
      <c r="BGV42" s="129"/>
      <c r="BGW42" s="129"/>
      <c r="BGX42" s="129"/>
      <c r="BGY42" s="129"/>
      <c r="BGZ42" s="129"/>
      <c r="BHA42" s="129"/>
      <c r="BHB42" s="129"/>
      <c r="BHC42" s="129"/>
      <c r="BHD42" s="129"/>
      <c r="BHE42" s="129"/>
      <c r="BHF42" s="129"/>
      <c r="BHG42" s="129"/>
      <c r="BHH42" s="129"/>
      <c r="BHI42" s="129"/>
      <c r="BHJ42" s="129"/>
      <c r="BHK42" s="129"/>
      <c r="BHL42" s="129"/>
      <c r="BHM42" s="129"/>
      <c r="BHN42" s="106"/>
      <c r="BHO42" s="106"/>
      <c r="BHP42" s="106"/>
      <c r="BHQ42" s="106"/>
      <c r="BHR42" s="106"/>
      <c r="BHS42" s="106"/>
      <c r="BHT42" s="106"/>
      <c r="BHU42" s="106"/>
      <c r="BHV42" s="106"/>
      <c r="BHW42" s="106"/>
      <c r="BHX42" s="106"/>
      <c r="BHY42" s="106"/>
      <c r="BHZ42" s="106"/>
      <c r="BIA42" s="106"/>
      <c r="BIB42" s="106"/>
      <c r="BIC42" s="106"/>
      <c r="BID42" s="106"/>
      <c r="BIE42" s="106"/>
      <c r="BIF42" s="106"/>
      <c r="BIG42" s="106"/>
      <c r="BIH42" s="106"/>
      <c r="BII42" s="106"/>
      <c r="BIJ42" s="106"/>
      <c r="BIK42" s="106"/>
      <c r="BIL42" s="106"/>
      <c r="BIM42" s="106"/>
      <c r="BIN42" s="106"/>
      <c r="BIO42" s="106"/>
      <c r="BIP42" s="106"/>
      <c r="BIQ42" s="106"/>
      <c r="BIR42" s="106"/>
      <c r="BIS42" s="106"/>
      <c r="BIT42" s="106"/>
      <c r="BIU42" s="106"/>
      <c r="BIV42" s="106"/>
      <c r="BIW42" s="106"/>
      <c r="BIX42" s="106"/>
      <c r="BIY42" s="106"/>
      <c r="BIZ42" s="106"/>
      <c r="BJA42" s="106"/>
      <c r="BJB42" s="106"/>
      <c r="BJC42" s="106"/>
      <c r="BJD42" s="106"/>
      <c r="BJE42" s="106"/>
      <c r="BJF42" s="106"/>
      <c r="BJG42" s="106"/>
      <c r="BJH42" s="106"/>
      <c r="BJI42" s="106"/>
      <c r="BJJ42" s="106"/>
      <c r="BJK42" s="106"/>
      <c r="BJL42" s="106"/>
      <c r="BJM42" s="106"/>
      <c r="BJN42" s="106"/>
      <c r="BJO42" s="106"/>
      <c r="BJP42" s="106"/>
      <c r="BJQ42" s="106"/>
      <c r="BJR42" s="106"/>
      <c r="BJS42" s="106"/>
      <c r="BJT42" s="106"/>
      <c r="BJU42" s="106"/>
      <c r="BJV42" s="106"/>
      <c r="BJW42" s="106"/>
      <c r="BJX42" s="106"/>
      <c r="BJY42" s="106"/>
      <c r="BJZ42" s="106"/>
      <c r="BKA42" s="106"/>
      <c r="BKB42" s="106"/>
      <c r="BKC42" s="106"/>
      <c r="BKD42" s="64"/>
      <c r="BKE42" s="64"/>
      <c r="BKF42" s="64"/>
      <c r="BKG42" s="64"/>
      <c r="BKH42" s="64"/>
      <c r="BKI42" s="64"/>
      <c r="BKJ42" s="64"/>
      <c r="BKK42" s="64"/>
      <c r="BKL42" s="64"/>
      <c r="BKM42" s="64"/>
      <c r="BKN42" s="64"/>
      <c r="BKO42" s="64"/>
      <c r="BKP42" s="64"/>
      <c r="BKQ42" s="64"/>
      <c r="BKR42" s="64"/>
      <c r="BKS42" s="64"/>
      <c r="BKT42" s="64"/>
      <c r="BKU42" s="64"/>
      <c r="BKV42" s="64"/>
      <c r="BKW42" s="64"/>
      <c r="BKX42" s="64"/>
      <c r="BKY42" s="64"/>
      <c r="BKZ42" s="64"/>
      <c r="BLA42" s="64"/>
      <c r="BLB42" s="64"/>
      <c r="BLC42" s="64"/>
      <c r="BLD42" s="64"/>
      <c r="BLE42" s="64"/>
      <c r="BLF42" s="64"/>
      <c r="BLG42" s="64"/>
      <c r="BLH42" s="64"/>
      <c r="BLI42" s="64"/>
      <c r="BLJ42" s="64"/>
      <c r="BLK42" s="64"/>
      <c r="BLL42" s="64"/>
      <c r="BLM42" s="64"/>
      <c r="BLN42" s="64"/>
      <c r="BLO42" s="64"/>
      <c r="BLP42" s="64"/>
      <c r="BLQ42" s="64"/>
      <c r="BLR42" s="64"/>
      <c r="BLS42" s="64"/>
      <c r="BLT42" s="64"/>
      <c r="BLU42" s="64"/>
      <c r="BLV42" s="64"/>
      <c r="BLW42" s="64"/>
      <c r="BLX42" s="64"/>
      <c r="BLY42" s="64"/>
      <c r="BLZ42" s="64"/>
      <c r="BMA42" s="64"/>
      <c r="BMB42" s="64"/>
      <c r="BMC42" s="64"/>
      <c r="BMD42" s="64"/>
      <c r="BME42" s="64"/>
      <c r="BMF42" s="64"/>
      <c r="BMG42" s="64"/>
      <c r="BMH42" s="64"/>
      <c r="BMI42" s="64"/>
      <c r="BMJ42" s="64"/>
      <c r="BMK42" s="64"/>
      <c r="BML42" s="64"/>
      <c r="BMM42" s="64"/>
      <c r="BMN42" s="64"/>
      <c r="BMO42" s="64"/>
      <c r="BMP42" s="64"/>
      <c r="BMQ42" s="64"/>
      <c r="BMR42" s="64"/>
      <c r="BMS42" s="64"/>
      <c r="BMT42" s="259"/>
      <c r="BMU42" s="259"/>
      <c r="BMV42" s="259"/>
      <c r="BMW42" s="259"/>
      <c r="BMX42" s="259"/>
      <c r="BMY42" s="259"/>
      <c r="BMZ42" s="259"/>
      <c r="BNA42" s="259"/>
      <c r="BNB42" s="259"/>
      <c r="BNC42" s="259"/>
      <c r="BND42" s="259"/>
      <c r="BNE42" s="259"/>
      <c r="BNF42" s="259"/>
      <c r="BNG42" s="259"/>
      <c r="BNH42" s="259"/>
      <c r="BNI42" s="259"/>
      <c r="BNJ42" s="259"/>
      <c r="BNK42" s="259"/>
      <c r="BNL42" s="259"/>
      <c r="BNM42" s="259"/>
      <c r="BNN42" s="259"/>
      <c r="BNO42" s="259"/>
      <c r="BNP42" s="259"/>
      <c r="BNQ42" s="259"/>
      <c r="BNR42" s="259"/>
      <c r="BNS42" s="259"/>
      <c r="BNT42" s="259"/>
      <c r="BNU42" s="259"/>
      <c r="BNV42" s="259"/>
      <c r="BNW42" s="259"/>
      <c r="BNX42" s="259"/>
      <c r="BNY42" s="259"/>
      <c r="BNZ42" s="259"/>
      <c r="BOA42" s="259"/>
      <c r="BOB42" s="259"/>
      <c r="BOC42" s="259"/>
      <c r="BOD42" s="259"/>
      <c r="BOE42" s="259"/>
      <c r="BOF42" s="259"/>
      <c r="BOG42" s="259"/>
      <c r="BOH42" s="259"/>
      <c r="BOI42" s="259"/>
      <c r="BOJ42" s="259"/>
      <c r="BOK42" s="259"/>
      <c r="BOL42" s="259"/>
      <c r="BOM42" s="259"/>
      <c r="BON42" s="259"/>
      <c r="BOO42" s="259"/>
      <c r="BOP42" s="259"/>
      <c r="BOQ42" s="259"/>
      <c r="BOR42" s="259"/>
      <c r="BOS42" s="259"/>
      <c r="BOT42" s="259"/>
      <c r="BOU42" s="259"/>
      <c r="BOV42" s="259"/>
      <c r="BOW42" s="259"/>
      <c r="BOX42" s="259"/>
      <c r="BOY42" s="259"/>
      <c r="BOZ42" s="259"/>
      <c r="BPA42" s="259"/>
      <c r="BPB42" s="259"/>
      <c r="BPC42" s="259"/>
      <c r="BPD42" s="259"/>
      <c r="BPE42" s="259"/>
      <c r="BPF42" s="259"/>
      <c r="BPG42" s="259"/>
      <c r="BPH42" s="259"/>
      <c r="BPI42" s="259"/>
      <c r="BPJ42" s="129"/>
      <c r="BPK42" s="129"/>
      <c r="BPL42" s="129"/>
      <c r="BPM42" s="129"/>
      <c r="BPN42" s="129"/>
      <c r="BPO42" s="129"/>
      <c r="BPP42" s="129"/>
      <c r="BPQ42" s="129"/>
      <c r="BPR42" s="129"/>
      <c r="BPS42" s="129"/>
      <c r="BPT42" s="129"/>
      <c r="BPU42" s="129"/>
      <c r="BPV42" s="129"/>
      <c r="BPW42" s="129"/>
      <c r="BPX42" s="129"/>
      <c r="BPY42" s="129"/>
      <c r="BPZ42" s="129"/>
      <c r="BQA42" s="129"/>
      <c r="BQB42" s="129"/>
      <c r="BQC42" s="129"/>
      <c r="BQD42" s="129"/>
      <c r="BQE42" s="129"/>
      <c r="BQF42" s="129"/>
      <c r="BQG42" s="129"/>
      <c r="BQH42" s="129"/>
      <c r="BQI42" s="129"/>
      <c r="BQJ42" s="129"/>
      <c r="BQK42" s="129"/>
      <c r="BQL42" s="129"/>
      <c r="BQM42" s="129"/>
      <c r="BQN42" s="129"/>
      <c r="BQO42" s="129"/>
      <c r="BQP42" s="129"/>
      <c r="BQQ42" s="129"/>
      <c r="BQR42" s="129"/>
      <c r="BQS42" s="129"/>
      <c r="BQT42" s="129"/>
      <c r="BQU42" s="129"/>
      <c r="BQV42" s="129"/>
      <c r="BQW42" s="129"/>
      <c r="BQX42" s="129"/>
      <c r="BQY42" s="129"/>
      <c r="BQZ42" s="129"/>
      <c r="BRA42" s="129"/>
      <c r="BRB42" s="129"/>
      <c r="BRC42" s="129"/>
      <c r="BRD42" s="129"/>
      <c r="BRE42" s="129"/>
      <c r="BRF42" s="129"/>
      <c r="BRG42" s="129"/>
      <c r="BRH42" s="129"/>
      <c r="BRI42" s="129"/>
      <c r="BRJ42" s="129"/>
      <c r="BRK42" s="129"/>
      <c r="BRL42" s="129"/>
      <c r="BRM42" s="129"/>
      <c r="BRN42" s="129"/>
      <c r="BRO42" s="129"/>
      <c r="BRP42" s="129"/>
      <c r="BRQ42" s="129"/>
      <c r="BRR42" s="129"/>
      <c r="BRS42" s="129"/>
      <c r="BRT42" s="129"/>
      <c r="BRU42" s="129"/>
      <c r="BRV42" s="129"/>
      <c r="BRW42" s="129"/>
      <c r="BRX42" s="129"/>
      <c r="BRY42" s="129"/>
      <c r="BRZ42" s="129"/>
      <c r="BSA42" s="129"/>
      <c r="BSB42" s="129"/>
      <c r="BSC42" s="129"/>
      <c r="BSD42" s="129"/>
      <c r="BSE42" s="129"/>
      <c r="BSF42" s="129"/>
      <c r="BSG42" s="129"/>
      <c r="BSH42" s="129"/>
      <c r="BSI42" s="129"/>
      <c r="BSJ42" s="129"/>
      <c r="BSK42" s="129"/>
      <c r="BSL42" s="129"/>
      <c r="BSM42" s="129"/>
      <c r="BSN42" s="129"/>
      <c r="BSO42" s="129"/>
      <c r="BSP42" s="129"/>
      <c r="BSQ42" s="129"/>
      <c r="BSR42" s="129"/>
      <c r="BSS42" s="129"/>
      <c r="BST42" s="129"/>
      <c r="BSU42" s="129"/>
      <c r="BSV42" s="129"/>
      <c r="BSW42" s="129"/>
      <c r="BSX42" s="129"/>
      <c r="BSY42" s="129"/>
      <c r="BSZ42" s="129"/>
      <c r="BTA42" s="129"/>
      <c r="BTB42" s="129"/>
      <c r="BTC42" s="129"/>
      <c r="BTD42" s="129"/>
      <c r="BTE42" s="129"/>
      <c r="BTF42" s="129"/>
      <c r="BTG42" s="129"/>
      <c r="BTH42" s="129"/>
      <c r="BTI42" s="129"/>
      <c r="BTJ42" s="129"/>
      <c r="BTK42" s="129"/>
      <c r="BTL42" s="129"/>
      <c r="BTM42" s="129"/>
      <c r="BTN42" s="129"/>
      <c r="BTO42" s="129"/>
      <c r="BTP42" s="129"/>
      <c r="BTQ42" s="129"/>
      <c r="BTR42" s="129"/>
      <c r="BTS42" s="129"/>
      <c r="BTT42" s="129"/>
      <c r="BTU42" s="129"/>
      <c r="BTV42" s="129"/>
      <c r="BTW42" s="129"/>
      <c r="BTX42" s="129"/>
      <c r="BTY42" s="129"/>
      <c r="BTZ42" s="129"/>
      <c r="BUA42" s="129"/>
      <c r="BUB42" s="129"/>
      <c r="BUC42" s="129"/>
      <c r="BUD42" s="129"/>
      <c r="BUE42" s="129"/>
      <c r="BUF42" s="129"/>
      <c r="BUG42" s="129"/>
      <c r="BUH42" s="129"/>
      <c r="BUI42" s="129"/>
      <c r="BUJ42" s="129"/>
      <c r="BUK42" s="129"/>
      <c r="BUL42" s="129"/>
      <c r="BUM42" s="129"/>
      <c r="BUN42" s="129"/>
      <c r="BUO42" s="129"/>
      <c r="BUP42" s="129"/>
      <c r="BUQ42" s="129"/>
      <c r="BUR42" s="129"/>
      <c r="BUS42" s="129"/>
      <c r="BUT42" s="129"/>
      <c r="BUU42" s="129"/>
      <c r="BUV42" s="129"/>
      <c r="BUW42" s="129"/>
      <c r="BUX42" s="129"/>
      <c r="BUY42" s="129"/>
      <c r="BUZ42" s="129"/>
      <c r="BVA42" s="129"/>
      <c r="BVB42" s="129"/>
      <c r="BVC42" s="129"/>
      <c r="BVD42" s="129"/>
      <c r="BVE42" s="129"/>
      <c r="BVF42" s="129"/>
      <c r="BVG42" s="129"/>
      <c r="BVH42" s="129"/>
      <c r="BVI42" s="129"/>
      <c r="BVJ42" s="129"/>
      <c r="BVK42" s="129"/>
      <c r="BVL42" s="129"/>
      <c r="BVM42" s="129"/>
      <c r="BVN42" s="129"/>
      <c r="BVO42" s="129"/>
      <c r="BVP42" s="129"/>
      <c r="BVQ42" s="129"/>
      <c r="BVR42" s="129"/>
      <c r="BVS42" s="129"/>
      <c r="BVT42" s="129"/>
      <c r="BVU42" s="129"/>
      <c r="BVV42" s="129"/>
      <c r="BVW42" s="129"/>
      <c r="BVX42" s="129"/>
      <c r="BVY42" s="129"/>
      <c r="BVZ42" s="129"/>
      <c r="BWA42" s="129"/>
      <c r="BWB42" s="129"/>
      <c r="BWC42" s="129"/>
      <c r="BWD42" s="129"/>
      <c r="BWE42" s="129"/>
      <c r="BWF42" s="129"/>
      <c r="BWG42" s="129"/>
      <c r="BWH42" s="129"/>
      <c r="BWI42" s="129"/>
      <c r="BWJ42" s="129"/>
      <c r="BWK42" s="129"/>
      <c r="BWL42" s="129"/>
      <c r="BWM42" s="129"/>
      <c r="BWN42" s="129"/>
      <c r="BWO42" s="129"/>
      <c r="BWP42" s="129"/>
      <c r="BWQ42" s="129"/>
      <c r="BWR42" s="129"/>
      <c r="BWS42" s="129"/>
      <c r="BWT42" s="129"/>
      <c r="BWU42" s="129"/>
      <c r="BWV42" s="129"/>
      <c r="BWW42" s="129"/>
      <c r="BWX42" s="129"/>
      <c r="BWY42" s="129"/>
      <c r="BWZ42" s="129"/>
      <c r="BXA42" s="129"/>
      <c r="BXB42" s="129"/>
      <c r="BXC42" s="256"/>
      <c r="BXD42" s="256"/>
      <c r="BXE42" s="256"/>
      <c r="BXF42" s="256"/>
      <c r="BXG42" s="256"/>
      <c r="BXH42" s="256"/>
      <c r="BXI42" s="256"/>
      <c r="BXJ42" s="256"/>
      <c r="BXK42" s="256"/>
      <c r="BXL42" s="256"/>
      <c r="BXM42" s="256"/>
      <c r="BXN42" s="256"/>
      <c r="BXO42" s="256"/>
      <c r="BXP42" s="256"/>
      <c r="BXQ42" s="256"/>
      <c r="BXR42" s="256"/>
      <c r="BXS42" s="256"/>
      <c r="BXT42" s="256"/>
      <c r="BXU42" s="256"/>
      <c r="BXV42" s="256"/>
      <c r="BXW42" s="256"/>
      <c r="BXX42" s="256"/>
      <c r="BXY42" s="256"/>
      <c r="BXZ42" s="256"/>
      <c r="BYA42" s="256"/>
      <c r="BYB42" s="256"/>
      <c r="BYC42" s="256"/>
      <c r="BYD42" s="256"/>
      <c r="BYE42" s="256"/>
      <c r="BYF42" s="256"/>
      <c r="BYG42" s="256"/>
      <c r="BYH42" s="256"/>
      <c r="BYI42" s="256"/>
      <c r="BYJ42" s="256"/>
      <c r="BYK42" s="256"/>
      <c r="BYL42" s="256"/>
      <c r="BYM42" s="256"/>
      <c r="BYN42" s="256"/>
      <c r="BYO42" s="256"/>
      <c r="BYP42" s="256"/>
      <c r="BYQ42" s="256"/>
      <c r="BYR42" s="256"/>
      <c r="BYS42" s="256"/>
      <c r="BYT42" s="256"/>
      <c r="BYU42" s="256"/>
      <c r="BYV42" s="256"/>
      <c r="BYW42" s="256"/>
      <c r="BYX42" s="256"/>
      <c r="BYY42" s="256"/>
      <c r="BYZ42" s="256"/>
      <c r="BZA42" s="256"/>
      <c r="BZB42" s="256"/>
      <c r="BZC42" s="256"/>
      <c r="BZD42" s="256"/>
      <c r="BZE42" s="256"/>
      <c r="BZF42" s="256"/>
      <c r="BZG42" s="256"/>
      <c r="BZH42" s="256"/>
      <c r="BZI42" s="256"/>
      <c r="BZJ42" s="256"/>
      <c r="BZK42" s="256"/>
      <c r="BZL42" s="256"/>
      <c r="BZM42" s="256"/>
      <c r="BZN42" s="256"/>
      <c r="BZO42" s="256"/>
      <c r="BZP42" s="129"/>
      <c r="BZQ42" s="129"/>
      <c r="BZR42" s="129"/>
      <c r="BZS42" s="129"/>
      <c r="BZT42" s="129"/>
      <c r="BZU42" s="129"/>
      <c r="BZV42" s="129"/>
      <c r="BZW42" s="129"/>
      <c r="BZX42" s="129"/>
      <c r="BZY42" s="129"/>
      <c r="BZZ42" s="129"/>
      <c r="CAA42" s="129"/>
      <c r="CAB42" s="129"/>
      <c r="CAC42" s="129"/>
      <c r="CAD42" s="129"/>
      <c r="CAE42" s="129"/>
      <c r="CAF42" s="129"/>
      <c r="CAG42" s="129"/>
      <c r="CAH42" s="129"/>
      <c r="CAI42" s="129"/>
      <c r="CAJ42" s="129"/>
      <c r="CAK42" s="129"/>
      <c r="CAL42" s="129"/>
      <c r="CAM42" s="129"/>
      <c r="CAN42" s="129"/>
      <c r="CAO42" s="129"/>
      <c r="CAP42" s="129"/>
      <c r="CAQ42" s="129"/>
      <c r="CAR42" s="129"/>
      <c r="CAS42" s="129"/>
      <c r="CAT42" s="129"/>
      <c r="CAU42" s="129"/>
      <c r="CAV42" s="129"/>
      <c r="CAW42" s="129"/>
      <c r="CAX42" s="129"/>
      <c r="CAY42" s="129"/>
      <c r="CAZ42" s="129"/>
      <c r="CBA42" s="129"/>
      <c r="CBB42" s="129"/>
      <c r="CBC42" s="129"/>
      <c r="CBD42" s="129"/>
      <c r="CBE42" s="129"/>
      <c r="CBF42" s="129"/>
      <c r="CBG42" s="129"/>
      <c r="CBH42" s="129"/>
      <c r="CBI42" s="129"/>
      <c r="CBJ42" s="129"/>
      <c r="CBK42" s="129"/>
      <c r="CBL42" s="129"/>
      <c r="CBM42" s="129"/>
      <c r="CBN42" s="129"/>
      <c r="CBO42" s="129"/>
      <c r="CBP42" s="129"/>
      <c r="CBQ42" s="129"/>
      <c r="CBR42" s="129"/>
      <c r="CBS42" s="129"/>
      <c r="CBT42" s="129"/>
      <c r="CBU42" s="129"/>
      <c r="CBV42" s="129"/>
      <c r="CBW42" s="129"/>
      <c r="CBX42" s="129"/>
      <c r="CBY42" s="129"/>
      <c r="CBZ42" s="129"/>
      <c r="CCA42" s="129"/>
      <c r="CCB42" s="129"/>
      <c r="CCC42" s="129"/>
      <c r="CCD42" s="129"/>
      <c r="CCE42" s="129"/>
      <c r="CCF42" s="129"/>
      <c r="CCG42" s="129"/>
      <c r="CCH42" s="129"/>
      <c r="CCI42" s="129"/>
      <c r="CCJ42" s="129"/>
      <c r="CCK42" s="129"/>
      <c r="CCL42" s="129"/>
      <c r="CCM42" s="129"/>
      <c r="CCN42" s="129"/>
      <c r="CCO42" s="129"/>
      <c r="CCP42" s="129"/>
      <c r="CCQ42" s="129"/>
      <c r="CCR42" s="129"/>
      <c r="CCS42" s="129"/>
      <c r="CCT42" s="129"/>
      <c r="CCU42" s="129"/>
      <c r="CCV42" s="129"/>
      <c r="CCW42" s="129"/>
      <c r="CCX42" s="129"/>
      <c r="CCY42" s="129"/>
      <c r="CCZ42" s="129"/>
      <c r="CDA42" s="129"/>
      <c r="CDB42" s="129"/>
      <c r="CDC42" s="129"/>
      <c r="CDD42" s="129"/>
      <c r="CDE42" s="129"/>
      <c r="CDF42" s="129"/>
      <c r="CDG42" s="129"/>
      <c r="CDH42" s="129"/>
      <c r="CDI42" s="129"/>
      <c r="CDJ42" s="129"/>
      <c r="CDK42" s="129"/>
      <c r="CDL42" s="129"/>
      <c r="CDM42" s="129"/>
      <c r="CDN42" s="129"/>
      <c r="CDO42" s="129"/>
      <c r="CDP42" s="129"/>
      <c r="CDQ42" s="129"/>
      <c r="CDR42" s="129"/>
      <c r="CDS42" s="129"/>
      <c r="CDT42" s="129"/>
      <c r="CDU42" s="129"/>
      <c r="CDV42" s="129"/>
      <c r="CDW42" s="129"/>
      <c r="CDX42" s="129"/>
      <c r="CDY42" s="129"/>
      <c r="CDZ42" s="129"/>
      <c r="CEA42" s="129"/>
      <c r="CEB42" s="129"/>
      <c r="CEC42" s="129"/>
      <c r="CED42" s="129"/>
      <c r="CEE42" s="129"/>
      <c r="CEF42" s="129"/>
      <c r="CEG42" s="129"/>
      <c r="CEH42" s="129"/>
      <c r="CEI42" s="129"/>
      <c r="CEJ42" s="129"/>
      <c r="CEK42" s="129"/>
      <c r="CEL42" s="129"/>
      <c r="CEM42" s="129"/>
      <c r="CEN42" s="129"/>
      <c r="CEO42" s="129"/>
      <c r="CEP42" s="130"/>
      <c r="CEQ42" s="130"/>
      <c r="CER42" s="130"/>
      <c r="CES42" s="130"/>
      <c r="CET42" s="130"/>
      <c r="CEU42" s="130"/>
      <c r="CEV42" s="130"/>
      <c r="CEW42" s="130"/>
      <c r="CEX42" s="130"/>
      <c r="CEY42" s="130"/>
      <c r="CEZ42" s="130"/>
      <c r="CFA42" s="130"/>
      <c r="CFB42" s="130"/>
      <c r="CFC42" s="130"/>
      <c r="CFD42" s="130"/>
      <c r="CFE42" s="130"/>
      <c r="CFF42" s="130"/>
      <c r="CFG42" s="130"/>
      <c r="CFH42" s="130"/>
      <c r="CFI42" s="130"/>
      <c r="CFJ42" s="130"/>
      <c r="CFK42" s="130"/>
      <c r="CFL42" s="130"/>
      <c r="CFM42" s="130"/>
      <c r="CFN42" s="130"/>
      <c r="CFO42" s="130"/>
      <c r="CFP42" s="130"/>
      <c r="CFQ42" s="130"/>
      <c r="CFR42" s="130"/>
      <c r="CFS42" s="130"/>
      <c r="CFT42" s="130"/>
      <c r="CFU42" s="130"/>
      <c r="CFV42" s="130"/>
      <c r="CFW42" s="130"/>
      <c r="CFX42" s="130"/>
      <c r="CFY42" s="130"/>
      <c r="CFZ42" s="130"/>
      <c r="CGA42" s="130"/>
      <c r="CGB42" s="130"/>
      <c r="CGC42" s="130"/>
      <c r="CGD42" s="130"/>
    </row>
    <row r="43" spans="1:2214" x14ac:dyDescent="0.25">
      <c r="A43" s="267"/>
      <c r="B43" s="267"/>
      <c r="C43" s="267"/>
      <c r="D43" s="267"/>
      <c r="E43" s="267"/>
      <c r="F43" s="267"/>
      <c r="G43" s="267"/>
      <c r="H43" s="267"/>
      <c r="I43" s="267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267"/>
      <c r="AB43" s="267"/>
      <c r="AC43" s="267"/>
      <c r="AD43" s="267"/>
      <c r="AE43" s="267"/>
      <c r="AF43" s="267"/>
      <c r="AG43" s="267"/>
      <c r="AH43" s="267"/>
      <c r="AI43" s="267"/>
      <c r="AJ43" s="267"/>
      <c r="AK43" s="267"/>
      <c r="AL43" s="267"/>
      <c r="AM43" s="267"/>
      <c r="AN43" s="267"/>
      <c r="AO43" s="267"/>
      <c r="AP43" s="267"/>
      <c r="AQ43" s="267"/>
      <c r="AR43" s="267"/>
      <c r="AS43" s="267"/>
      <c r="AT43" s="268"/>
      <c r="AU43" s="268"/>
      <c r="AV43" s="268"/>
      <c r="AW43" s="268"/>
      <c r="AX43" s="268"/>
      <c r="AY43" s="268"/>
      <c r="AZ43" s="268"/>
      <c r="BA43" s="268"/>
      <c r="BB43" s="268"/>
      <c r="BC43" s="268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68"/>
      <c r="BO43" s="268"/>
      <c r="BP43" s="268"/>
      <c r="BQ43" s="268"/>
      <c r="BR43" s="268"/>
      <c r="BS43" s="268"/>
      <c r="BT43" s="268"/>
      <c r="BU43" s="268"/>
      <c r="BV43" s="268"/>
      <c r="BW43" s="268"/>
      <c r="BX43" s="268"/>
      <c r="BY43" s="268"/>
      <c r="BZ43" s="268"/>
      <c r="CA43" s="268"/>
      <c r="CB43" s="268"/>
      <c r="CC43" s="268"/>
      <c r="CD43" s="268"/>
      <c r="CE43" s="268"/>
      <c r="CF43" s="268"/>
      <c r="CG43" s="268"/>
      <c r="CH43" s="268"/>
      <c r="CI43" s="268"/>
      <c r="CJ43" s="268"/>
      <c r="CK43" s="268"/>
      <c r="CL43" s="268"/>
      <c r="CM43" s="268"/>
      <c r="CN43" s="268"/>
      <c r="CO43" s="268"/>
      <c r="CP43" s="268"/>
      <c r="CQ43" s="268"/>
      <c r="CR43" s="268"/>
      <c r="CS43" s="268"/>
      <c r="CT43" s="268"/>
      <c r="CU43" s="268"/>
      <c r="CV43" s="268"/>
      <c r="CW43" s="350"/>
      <c r="CX43" s="268"/>
      <c r="CY43" s="268"/>
      <c r="CZ43" s="268"/>
      <c r="DA43" s="268"/>
      <c r="DB43" s="268"/>
      <c r="DC43" s="268"/>
      <c r="DD43" s="268"/>
      <c r="DE43" s="268"/>
      <c r="DF43" s="268"/>
      <c r="DG43" s="268"/>
      <c r="DH43" s="268"/>
      <c r="DI43" s="268"/>
      <c r="DJ43" s="268"/>
      <c r="DK43" s="268"/>
      <c r="DL43" s="268"/>
      <c r="DM43" s="268"/>
      <c r="DN43" s="268"/>
      <c r="DO43" s="268"/>
      <c r="DP43" s="268"/>
      <c r="DQ43" s="268"/>
      <c r="DR43" s="268"/>
      <c r="DS43" s="268"/>
      <c r="DT43" s="268"/>
      <c r="DU43" s="268"/>
      <c r="DV43" s="268"/>
      <c r="DW43" s="268"/>
      <c r="DX43" s="268"/>
      <c r="DY43" s="268"/>
      <c r="DZ43" s="268"/>
      <c r="EA43" s="268"/>
      <c r="EB43" s="268"/>
      <c r="EC43" s="268"/>
      <c r="ED43" s="268"/>
      <c r="EE43" s="268"/>
      <c r="EF43" s="268"/>
      <c r="EG43" s="268"/>
      <c r="EH43" s="268"/>
      <c r="EI43" s="268"/>
      <c r="EJ43" s="268"/>
      <c r="EK43" s="268"/>
      <c r="EL43" s="268"/>
      <c r="EM43" s="268"/>
      <c r="EN43" s="268"/>
      <c r="EO43" s="268"/>
      <c r="EP43" s="268"/>
      <c r="EQ43" s="268"/>
      <c r="ER43" s="268"/>
      <c r="ES43" s="268"/>
      <c r="ET43" s="268"/>
      <c r="EU43" s="268"/>
      <c r="EV43" s="268"/>
      <c r="EW43" s="268"/>
      <c r="EX43" s="268"/>
      <c r="EY43" s="268"/>
      <c r="EZ43" s="268"/>
      <c r="FA43" s="268"/>
      <c r="FB43" s="268"/>
      <c r="FC43" s="268"/>
      <c r="FD43" s="268"/>
      <c r="FE43" s="268"/>
      <c r="FF43" s="268"/>
      <c r="FG43" s="268"/>
      <c r="FH43" s="268"/>
      <c r="FI43" s="268"/>
      <c r="FJ43" s="268"/>
      <c r="FK43" s="268"/>
      <c r="FL43" s="268"/>
      <c r="FM43" s="268"/>
      <c r="FN43" s="268"/>
      <c r="FO43" s="268"/>
      <c r="FP43" s="268"/>
      <c r="FQ43" s="268"/>
      <c r="FR43" s="268"/>
      <c r="FS43" s="268"/>
      <c r="FT43" s="268"/>
      <c r="FU43" s="268"/>
      <c r="FV43" s="268"/>
      <c r="FW43" s="268"/>
      <c r="FX43" s="268"/>
      <c r="FY43" s="268"/>
      <c r="FZ43" s="268"/>
      <c r="GA43" s="268"/>
      <c r="GB43" s="268"/>
      <c r="GC43" s="268"/>
      <c r="GD43" s="268"/>
      <c r="GE43" s="268"/>
      <c r="GF43" s="268"/>
      <c r="GG43" s="268"/>
      <c r="GH43" s="268"/>
      <c r="GI43" s="268"/>
      <c r="GJ43" s="268"/>
      <c r="GK43" s="268"/>
      <c r="GL43" s="268"/>
      <c r="GM43" s="268"/>
      <c r="GN43" s="268"/>
      <c r="GO43" s="268"/>
      <c r="GP43" s="268"/>
      <c r="GQ43" s="268"/>
      <c r="GR43" s="268"/>
      <c r="GS43" s="268"/>
      <c r="GT43" s="268"/>
      <c r="GU43" s="268"/>
      <c r="GV43" s="268"/>
      <c r="GW43" s="268"/>
      <c r="GX43" s="268"/>
      <c r="GY43" s="268"/>
      <c r="GZ43" s="268"/>
      <c r="HA43" s="268"/>
      <c r="HB43" s="268"/>
      <c r="HC43" s="268"/>
      <c r="HD43" s="268"/>
      <c r="HE43" s="268"/>
      <c r="HF43" s="268"/>
      <c r="HG43" s="268"/>
      <c r="HH43" s="268"/>
      <c r="HI43" s="268"/>
      <c r="HJ43" s="268"/>
      <c r="HK43" s="268"/>
      <c r="HL43" s="268"/>
      <c r="HM43" s="268"/>
      <c r="HN43" s="268"/>
      <c r="HO43" s="268"/>
      <c r="HP43" s="268"/>
      <c r="HQ43" s="268"/>
      <c r="HR43" s="268"/>
      <c r="HS43" s="268"/>
      <c r="HT43" s="268"/>
      <c r="HU43" s="268"/>
      <c r="HV43" s="268"/>
      <c r="HW43" s="268"/>
      <c r="HX43" s="268"/>
      <c r="HY43" s="268"/>
      <c r="HZ43" s="268"/>
      <c r="IA43" s="268"/>
      <c r="IB43" s="268"/>
      <c r="IC43" s="268"/>
      <c r="ID43" s="268"/>
      <c r="IE43" s="268"/>
      <c r="IF43" s="268"/>
      <c r="IG43" s="268"/>
      <c r="IH43" s="268"/>
      <c r="II43" s="268"/>
      <c r="IJ43" s="268"/>
      <c r="IK43" s="268"/>
      <c r="IL43" s="268"/>
      <c r="IM43" s="268"/>
      <c r="IN43" s="268"/>
      <c r="IO43" s="268"/>
      <c r="IP43" s="268"/>
      <c r="IQ43" s="268"/>
      <c r="IR43" s="268"/>
      <c r="IS43" s="268"/>
      <c r="IT43" s="268"/>
      <c r="IU43" s="268"/>
      <c r="IV43" s="268"/>
      <c r="IW43" s="268"/>
      <c r="IX43" s="268"/>
      <c r="IY43" s="268"/>
      <c r="IZ43" s="268"/>
      <c r="JA43" s="268"/>
      <c r="JB43" s="268"/>
      <c r="JC43" s="268"/>
      <c r="JD43" s="268"/>
      <c r="JE43" s="268"/>
      <c r="JF43" s="268"/>
      <c r="JG43" s="268"/>
      <c r="JH43" s="268"/>
      <c r="JI43" s="268"/>
      <c r="JJ43" s="268"/>
      <c r="JK43" s="268"/>
      <c r="JL43" s="268"/>
      <c r="JM43" s="268"/>
      <c r="JN43" s="268"/>
      <c r="JO43" s="268"/>
      <c r="JP43" s="268"/>
      <c r="JQ43" s="268"/>
      <c r="JR43" s="268"/>
      <c r="JS43" s="268"/>
      <c r="JT43" s="268"/>
      <c r="JU43" s="268"/>
      <c r="JV43" s="268"/>
      <c r="JW43" s="268"/>
      <c r="JX43" s="268"/>
      <c r="JY43" s="268"/>
      <c r="JZ43" s="268"/>
      <c r="KA43" s="268"/>
      <c r="KB43" s="268"/>
      <c r="KC43" s="268"/>
      <c r="KD43" s="268"/>
      <c r="KE43" s="268"/>
      <c r="KF43" s="268"/>
      <c r="KG43" s="268"/>
      <c r="KH43" s="268"/>
      <c r="KI43" s="268"/>
      <c r="KJ43" s="268"/>
      <c r="KK43" s="268"/>
      <c r="KL43" s="268"/>
      <c r="KM43" s="268"/>
      <c r="KN43" s="268"/>
      <c r="KO43" s="268"/>
      <c r="KP43" s="268"/>
      <c r="KQ43" s="268"/>
      <c r="KR43" s="268"/>
      <c r="KS43" s="268"/>
      <c r="KT43" s="268"/>
      <c r="KU43" s="268"/>
      <c r="KV43" s="268"/>
      <c r="KW43" s="268"/>
      <c r="KX43" s="268"/>
      <c r="KY43" s="268"/>
      <c r="KZ43" s="268"/>
      <c r="LA43" s="268"/>
      <c r="LB43" s="268"/>
      <c r="LC43" s="268"/>
      <c r="LD43" s="268"/>
      <c r="LE43" s="268"/>
      <c r="LF43" s="268"/>
      <c r="LG43" s="268"/>
      <c r="LH43" s="268"/>
      <c r="LI43" s="268"/>
      <c r="LJ43" s="268"/>
      <c r="LK43" s="268"/>
      <c r="LL43" s="268"/>
      <c r="LM43" s="268"/>
      <c r="LN43" s="268"/>
      <c r="LO43" s="268"/>
      <c r="LP43" s="268"/>
      <c r="LQ43" s="268"/>
      <c r="LR43" s="268"/>
      <c r="LS43" s="268"/>
      <c r="LT43" s="268"/>
      <c r="LU43" s="268"/>
      <c r="LV43" s="268"/>
      <c r="LW43" s="268"/>
      <c r="LX43" s="268"/>
      <c r="LY43" s="268"/>
      <c r="LZ43" s="268"/>
      <c r="MA43" s="268"/>
      <c r="MB43" s="268"/>
      <c r="MC43" s="268"/>
      <c r="MD43" s="268"/>
      <c r="ME43" s="268"/>
      <c r="MF43" s="268"/>
      <c r="MG43" s="268"/>
      <c r="MH43" s="268"/>
      <c r="MI43" s="268"/>
      <c r="MJ43" s="268"/>
      <c r="MK43" s="268"/>
      <c r="ML43" s="268"/>
      <c r="MM43" s="268"/>
      <c r="MN43" s="268"/>
      <c r="MO43" s="268"/>
      <c r="MP43" s="268"/>
      <c r="MQ43" s="268"/>
      <c r="MR43" s="268"/>
      <c r="MS43" s="268"/>
      <c r="MT43" s="268"/>
      <c r="MU43" s="268"/>
      <c r="MV43" s="268"/>
      <c r="MW43" s="268"/>
      <c r="MX43" s="268"/>
      <c r="MY43" s="268"/>
      <c r="MZ43" s="268"/>
      <c r="NA43" s="268"/>
      <c r="NB43" s="268"/>
      <c r="NC43" s="268"/>
      <c r="ND43" s="268"/>
      <c r="NE43" s="268"/>
      <c r="NF43" s="268"/>
      <c r="NG43" s="268"/>
      <c r="NH43" s="268"/>
      <c r="NI43" s="268"/>
      <c r="NJ43" s="268"/>
      <c r="NK43" s="268"/>
      <c r="NL43" s="268"/>
      <c r="NM43" s="268"/>
      <c r="NN43" s="268"/>
      <c r="NO43" s="268"/>
      <c r="NP43" s="268"/>
      <c r="NQ43" s="268"/>
      <c r="NR43" s="268"/>
      <c r="NS43" s="268"/>
      <c r="NT43" s="268"/>
      <c r="NU43" s="268"/>
      <c r="NV43" s="268"/>
      <c r="NW43" s="268"/>
      <c r="NX43" s="268"/>
      <c r="NY43" s="268"/>
      <c r="NZ43" s="268"/>
      <c r="OA43" s="268"/>
      <c r="OB43" s="268"/>
      <c r="OC43" s="268"/>
      <c r="OD43" s="268"/>
      <c r="OE43" s="268"/>
      <c r="OF43" s="268"/>
      <c r="OG43" s="268"/>
      <c r="OH43" s="268"/>
      <c r="OI43" s="268"/>
      <c r="OJ43" s="268"/>
      <c r="OK43" s="268"/>
      <c r="OL43" s="268"/>
      <c r="OM43" s="268"/>
      <c r="ON43" s="268"/>
      <c r="OO43" s="268"/>
      <c r="OP43" s="268"/>
      <c r="OQ43" s="268"/>
      <c r="OR43" s="268"/>
      <c r="OS43" s="268"/>
      <c r="OT43" s="268"/>
      <c r="OU43" s="268"/>
      <c r="OV43" s="268"/>
      <c r="OW43" s="268"/>
      <c r="OX43" s="268"/>
      <c r="OY43" s="268"/>
      <c r="OZ43" s="268"/>
      <c r="PA43" s="268"/>
      <c r="PB43" s="268"/>
      <c r="PC43" s="268"/>
      <c r="PD43" s="268"/>
      <c r="PE43" s="268"/>
      <c r="PF43" s="268"/>
      <c r="PG43" s="268"/>
      <c r="PH43" s="268"/>
      <c r="PI43" s="268"/>
      <c r="PJ43" s="268"/>
      <c r="PK43" s="268"/>
      <c r="PL43" s="268"/>
      <c r="PM43" s="268"/>
      <c r="PN43" s="268"/>
      <c r="PO43" s="268"/>
      <c r="PP43" s="268"/>
      <c r="PQ43" s="268"/>
      <c r="PR43" s="268"/>
      <c r="PS43" s="268"/>
      <c r="PT43" s="268"/>
      <c r="PU43" s="268"/>
      <c r="PV43" s="268"/>
      <c r="PW43" s="268"/>
      <c r="PX43" s="268"/>
      <c r="PY43" s="268"/>
      <c r="PZ43" s="268"/>
      <c r="QA43" s="268"/>
      <c r="QB43" s="268"/>
      <c r="QC43" s="268"/>
      <c r="QD43" s="268"/>
      <c r="QE43" s="268"/>
      <c r="QF43" s="268"/>
      <c r="QG43" s="268"/>
      <c r="QH43" s="268"/>
      <c r="QI43" s="268"/>
      <c r="QJ43" s="268"/>
      <c r="QK43" s="268"/>
      <c r="QL43" s="268"/>
      <c r="QM43" s="268"/>
      <c r="QN43" s="268"/>
      <c r="QO43" s="268"/>
      <c r="QP43" s="268"/>
      <c r="QQ43" s="268"/>
      <c r="QR43" s="268"/>
      <c r="QS43" s="268"/>
      <c r="QT43" s="268"/>
      <c r="QU43" s="268"/>
      <c r="QV43" s="268"/>
      <c r="QW43" s="268"/>
      <c r="QX43" s="268"/>
      <c r="QY43" s="268"/>
      <c r="QZ43" s="268"/>
      <c r="RA43" s="268"/>
      <c r="RB43" s="268"/>
      <c r="RC43" s="268"/>
      <c r="RD43" s="268"/>
      <c r="RE43" s="268"/>
      <c r="RF43" s="268"/>
      <c r="RG43" s="268"/>
      <c r="RH43" s="268"/>
      <c r="RI43" s="268"/>
      <c r="RJ43" s="268"/>
      <c r="RK43" s="268"/>
      <c r="RL43" s="268"/>
      <c r="RM43" s="268"/>
      <c r="RN43" s="268"/>
      <c r="RO43" s="268"/>
      <c r="RP43" s="268"/>
      <c r="RQ43" s="268"/>
      <c r="RR43" s="268"/>
      <c r="RS43" s="268"/>
      <c r="RT43" s="268"/>
      <c r="RU43" s="268"/>
      <c r="RV43" s="268"/>
      <c r="RW43" s="268"/>
      <c r="RX43" s="268"/>
      <c r="RY43" s="268"/>
      <c r="RZ43" s="268"/>
      <c r="SA43" s="268"/>
      <c r="SB43" s="268"/>
      <c r="SC43" s="268"/>
      <c r="SD43" s="268"/>
      <c r="SE43" s="268"/>
      <c r="SF43" s="268"/>
      <c r="SG43" s="268"/>
      <c r="SH43" s="268"/>
      <c r="SI43" s="268"/>
      <c r="SJ43" s="268"/>
      <c r="SK43" s="268"/>
      <c r="SL43" s="268"/>
      <c r="SM43" s="268"/>
      <c r="SN43" s="268"/>
      <c r="SO43" s="268"/>
      <c r="SP43" s="268"/>
      <c r="SQ43" s="268"/>
      <c r="SR43" s="268"/>
      <c r="SS43" s="268"/>
      <c r="ST43" s="268"/>
      <c r="SU43" s="268"/>
      <c r="SV43" s="268"/>
      <c r="SW43" s="268"/>
      <c r="SX43" s="268"/>
      <c r="SY43" s="268"/>
      <c r="SZ43" s="268"/>
      <c r="TA43" s="268"/>
      <c r="TB43" s="268"/>
      <c r="TC43" s="268"/>
      <c r="TD43" s="268"/>
      <c r="TE43" s="268"/>
      <c r="TF43" s="268"/>
      <c r="TG43" s="268"/>
      <c r="TH43" s="268"/>
      <c r="TI43" s="268"/>
      <c r="TJ43" s="268"/>
      <c r="TK43" s="268"/>
      <c r="TL43" s="268"/>
      <c r="TM43" s="268"/>
      <c r="TN43" s="268"/>
      <c r="TO43" s="268"/>
      <c r="TP43" s="268"/>
      <c r="TQ43" s="268"/>
      <c r="TR43" s="268"/>
      <c r="TS43" s="268"/>
      <c r="TT43" s="268"/>
      <c r="TU43" s="268"/>
      <c r="TV43" s="268"/>
      <c r="TW43" s="268"/>
      <c r="TX43" s="268"/>
      <c r="TY43" s="268"/>
      <c r="TZ43" s="268"/>
      <c r="UA43" s="268"/>
      <c r="UB43" s="268"/>
      <c r="UC43" s="268"/>
      <c r="UD43" s="268"/>
      <c r="UE43" s="268"/>
      <c r="UF43" s="268"/>
      <c r="UG43" s="268"/>
      <c r="UH43" s="268"/>
      <c r="UI43" s="268"/>
      <c r="UJ43" s="268"/>
      <c r="UK43" s="268"/>
      <c r="UL43" s="268"/>
      <c r="UM43" s="268"/>
      <c r="UN43" s="268"/>
      <c r="UO43" s="268"/>
      <c r="UP43" s="268"/>
      <c r="UQ43" s="268"/>
      <c r="UR43" s="268"/>
      <c r="US43" s="268"/>
      <c r="UT43" s="268"/>
      <c r="UU43" s="268"/>
      <c r="UV43" s="268"/>
      <c r="UW43" s="268"/>
      <c r="UX43" s="268"/>
      <c r="UY43" s="268"/>
      <c r="UZ43" s="268"/>
      <c r="VA43" s="268"/>
      <c r="VB43" s="268"/>
      <c r="VC43" s="268"/>
      <c r="VD43" s="268"/>
      <c r="VE43" s="268"/>
      <c r="VF43" s="268"/>
      <c r="VG43" s="268"/>
      <c r="VH43" s="268"/>
      <c r="VI43" s="268"/>
      <c r="VJ43" s="268"/>
      <c r="VK43" s="268"/>
      <c r="VL43" s="268"/>
      <c r="VM43" s="268"/>
      <c r="VN43" s="268"/>
      <c r="VO43" s="268"/>
      <c r="VP43" s="268"/>
      <c r="VQ43" s="268"/>
      <c r="VR43" s="268"/>
      <c r="VS43" s="268"/>
      <c r="VT43" s="268"/>
      <c r="VU43" s="268"/>
      <c r="VV43" s="268"/>
      <c r="VW43" s="268"/>
      <c r="VX43" s="268"/>
      <c r="VY43" s="268"/>
      <c r="VZ43" s="268"/>
      <c r="WA43" s="268"/>
      <c r="WB43" s="268"/>
      <c r="WC43" s="268"/>
      <c r="WD43" s="268"/>
      <c r="WE43" s="268"/>
      <c r="WF43" s="268"/>
      <c r="WG43" s="268"/>
      <c r="WH43" s="268"/>
      <c r="WI43" s="268"/>
      <c r="WJ43" s="268"/>
      <c r="WK43" s="268"/>
      <c r="WL43" s="268"/>
      <c r="WM43" s="268"/>
      <c r="WN43" s="268"/>
      <c r="WO43" s="268"/>
      <c r="WP43" s="268"/>
      <c r="WQ43" s="268"/>
      <c r="WR43" s="268"/>
      <c r="WS43" s="268"/>
      <c r="WT43" s="268"/>
      <c r="WU43" s="268"/>
      <c r="WV43" s="268"/>
      <c r="WW43" s="268"/>
      <c r="WX43" s="268"/>
      <c r="WY43" s="268"/>
      <c r="WZ43" s="268"/>
      <c r="XA43" s="268"/>
      <c r="XB43" s="268"/>
      <c r="XC43" s="268"/>
      <c r="XD43" s="268"/>
      <c r="XE43" s="268"/>
      <c r="XF43" s="268"/>
      <c r="XG43" s="268"/>
      <c r="XH43" s="268"/>
      <c r="XI43" s="268"/>
      <c r="XJ43" s="268"/>
      <c r="XK43" s="268"/>
      <c r="XL43" s="268"/>
      <c r="XM43" s="268"/>
      <c r="XN43" s="268"/>
      <c r="XO43" s="268"/>
      <c r="XP43" s="268"/>
      <c r="XQ43" s="268"/>
      <c r="XR43" s="268"/>
      <c r="XS43" s="268"/>
      <c r="XT43" s="268"/>
      <c r="XU43" s="268"/>
      <c r="XV43" s="268"/>
      <c r="XW43" s="268"/>
      <c r="XX43" s="268"/>
      <c r="XY43" s="268"/>
      <c r="XZ43" s="268"/>
      <c r="YA43" s="268"/>
      <c r="YB43" s="268"/>
      <c r="YC43" s="268"/>
      <c r="YD43" s="268"/>
      <c r="YE43" s="268"/>
      <c r="YF43" s="268"/>
      <c r="YG43" s="268"/>
      <c r="YH43" s="268"/>
      <c r="YI43" s="268"/>
      <c r="YJ43" s="268"/>
      <c r="YK43" s="268"/>
      <c r="YL43" s="268"/>
      <c r="YM43" s="268"/>
      <c r="YN43" s="268"/>
      <c r="YO43" s="268"/>
      <c r="YP43" s="268"/>
      <c r="YQ43" s="268"/>
      <c r="YR43" s="268"/>
      <c r="YS43" s="268"/>
      <c r="YT43" s="268"/>
      <c r="YU43" s="268"/>
      <c r="YV43" s="268"/>
      <c r="YW43" s="268"/>
      <c r="YX43" s="268"/>
      <c r="YY43" s="268"/>
      <c r="YZ43" s="268"/>
      <c r="ZA43" s="268"/>
      <c r="ZB43" s="268"/>
      <c r="ZC43" s="268"/>
      <c r="ZD43" s="268"/>
      <c r="ZE43" s="268"/>
      <c r="ZF43" s="268"/>
      <c r="ZG43" s="268"/>
      <c r="ZH43" s="268"/>
      <c r="ZI43" s="268"/>
      <c r="ZJ43" s="268"/>
      <c r="ZK43" s="268"/>
      <c r="ZL43" s="268"/>
      <c r="ZM43" s="268"/>
      <c r="ZN43" s="268"/>
      <c r="ZO43" s="268"/>
      <c r="ZP43" s="268"/>
      <c r="ZQ43" s="268"/>
      <c r="ZR43" s="268"/>
      <c r="ZS43" s="268"/>
      <c r="ZT43" s="268"/>
      <c r="ZU43" s="268"/>
      <c r="ZV43" s="268"/>
      <c r="ZW43" s="268"/>
      <c r="ZX43" s="268"/>
      <c r="ZY43" s="268"/>
      <c r="ZZ43" s="268"/>
      <c r="AAA43" s="268"/>
      <c r="AAB43" s="268"/>
      <c r="AAC43" s="268"/>
      <c r="AAD43" s="268"/>
      <c r="AAE43" s="268"/>
      <c r="AAF43" s="268"/>
      <c r="AAG43" s="268"/>
      <c r="AAH43" s="268"/>
      <c r="AAI43" s="268"/>
      <c r="AAJ43" s="268"/>
      <c r="AAK43" s="268"/>
      <c r="AAL43" s="268"/>
      <c r="AAM43" s="268"/>
      <c r="AAN43" s="268"/>
      <c r="AAO43" s="268"/>
      <c r="AAP43" s="268"/>
      <c r="AAQ43" s="268"/>
      <c r="AAR43" s="268"/>
      <c r="AAS43" s="268"/>
      <c r="AAT43" s="268"/>
      <c r="AAU43" s="268"/>
      <c r="AAV43" s="268"/>
      <c r="AAW43" s="268"/>
      <c r="AAX43" s="268"/>
      <c r="AAY43" s="268"/>
      <c r="AAZ43" s="268"/>
      <c r="ABA43" s="268"/>
      <c r="ABB43" s="268"/>
      <c r="ABC43" s="268"/>
      <c r="ABD43" s="268"/>
      <c r="ABE43" s="268"/>
      <c r="ABF43" s="268"/>
      <c r="ABG43" s="268"/>
      <c r="ABH43" s="268"/>
      <c r="ABI43" s="268"/>
      <c r="ABJ43" s="268"/>
      <c r="ABK43" s="268"/>
      <c r="ABL43" s="268"/>
      <c r="ABM43" s="268"/>
      <c r="ABN43" s="268"/>
      <c r="ABO43" s="268"/>
      <c r="ABP43" s="268"/>
      <c r="ABQ43" s="268"/>
      <c r="ABR43" s="268"/>
      <c r="ABS43" s="268"/>
      <c r="ABT43" s="268"/>
      <c r="ABU43" s="268"/>
      <c r="ABV43" s="268"/>
      <c r="ABW43" s="268"/>
      <c r="ABX43" s="268"/>
      <c r="ABY43" s="268"/>
      <c r="ABZ43" s="268"/>
      <c r="ACA43" s="268"/>
      <c r="ACB43" s="268"/>
      <c r="ACC43" s="268"/>
      <c r="ACD43" s="268"/>
      <c r="ACE43" s="268"/>
      <c r="ACF43" s="268"/>
      <c r="ACG43" s="268"/>
      <c r="ACH43" s="268"/>
      <c r="ACI43" s="268"/>
      <c r="ACJ43" s="268"/>
      <c r="ACK43" s="268"/>
      <c r="ACL43" s="268"/>
      <c r="ACM43" s="268"/>
      <c r="ACN43" s="268"/>
      <c r="ACO43" s="268"/>
      <c r="ACP43" s="268"/>
      <c r="ACQ43" s="268"/>
      <c r="ACR43" s="268"/>
      <c r="ACS43" s="268"/>
      <c r="ACT43" s="268"/>
      <c r="ACU43" s="268"/>
      <c r="ACV43" s="268"/>
      <c r="ACW43" s="268"/>
      <c r="ACX43" s="268"/>
      <c r="ACY43" s="268"/>
      <c r="ACZ43" s="268"/>
      <c r="ADA43" s="268"/>
      <c r="ADB43" s="268"/>
      <c r="ADC43" s="268"/>
      <c r="ADD43" s="268"/>
      <c r="ADE43" s="268"/>
      <c r="ADF43" s="268"/>
      <c r="ADG43" s="268"/>
      <c r="ADH43" s="268"/>
      <c r="ADI43" s="268"/>
      <c r="ADJ43" s="268"/>
      <c r="ADK43" s="268"/>
      <c r="ADL43" s="268"/>
      <c r="ADM43" s="268"/>
      <c r="ADN43" s="268"/>
      <c r="ADO43" s="268"/>
      <c r="ADP43" s="268"/>
      <c r="ADQ43" s="268"/>
      <c r="ADR43" s="268"/>
      <c r="ADS43" s="268"/>
      <c r="ADT43" s="268"/>
      <c r="ADU43" s="268"/>
      <c r="ADV43" s="268"/>
      <c r="ADW43" s="268"/>
      <c r="ADX43" s="268"/>
      <c r="ADY43" s="268"/>
      <c r="ADZ43" s="268"/>
      <c r="AEA43" s="268"/>
      <c r="AEB43" s="268"/>
      <c r="AEC43" s="268"/>
      <c r="AED43" s="268"/>
      <c r="AEE43" s="268"/>
      <c r="AEF43" s="268"/>
      <c r="AEG43" s="268"/>
      <c r="AEH43" s="268"/>
      <c r="AEI43" s="268"/>
      <c r="AEJ43" s="268"/>
      <c r="AEK43" s="268"/>
      <c r="AEL43" s="268"/>
      <c r="AEM43" s="268"/>
      <c r="AEN43" s="268"/>
      <c r="AEO43" s="268"/>
      <c r="AEP43" s="268"/>
      <c r="AEQ43" s="268"/>
      <c r="AER43" s="268"/>
      <c r="AES43" s="268"/>
      <c r="AET43" s="268"/>
      <c r="AEU43" s="268"/>
      <c r="AEV43" s="268"/>
      <c r="AEW43" s="268"/>
      <c r="AEX43" s="268"/>
      <c r="AEY43" s="268"/>
      <c r="AEZ43" s="268"/>
      <c r="AFA43" s="268"/>
      <c r="AFB43" s="268"/>
      <c r="AFC43" s="268"/>
      <c r="AFD43" s="268"/>
      <c r="AFE43" s="268"/>
      <c r="AFF43" s="268"/>
      <c r="AFG43" s="268"/>
      <c r="AFH43" s="268"/>
      <c r="AFI43" s="268"/>
      <c r="AFJ43" s="268"/>
      <c r="AFK43" s="268"/>
      <c r="AFL43" s="268"/>
      <c r="AFM43" s="268"/>
      <c r="AFN43" s="268"/>
      <c r="AFO43" s="268"/>
      <c r="AFP43" s="268"/>
      <c r="AFQ43" s="268"/>
      <c r="AFR43" s="268"/>
      <c r="AFS43" s="268"/>
      <c r="AFT43" s="268"/>
      <c r="AFU43" s="268"/>
      <c r="AFV43" s="268"/>
      <c r="AFW43" s="268"/>
      <c r="AFX43" s="268"/>
      <c r="AFY43" s="268"/>
      <c r="AFZ43" s="268"/>
      <c r="AGA43" s="268"/>
      <c r="AGB43" s="268"/>
      <c r="AGC43" s="268"/>
      <c r="AGD43" s="268"/>
      <c r="AGE43" s="268"/>
      <c r="AGF43" s="268"/>
      <c r="AGG43" s="268"/>
      <c r="AGH43" s="268"/>
      <c r="AGI43" s="268"/>
      <c r="AGJ43" s="268"/>
      <c r="AGK43" s="268"/>
      <c r="AGL43" s="268"/>
      <c r="AGM43" s="268"/>
      <c r="AGN43" s="268"/>
      <c r="AGO43" s="268"/>
      <c r="AGP43" s="268"/>
      <c r="AGQ43" s="268"/>
      <c r="AGR43" s="268"/>
      <c r="AGS43" s="268"/>
      <c r="AGT43" s="268"/>
      <c r="AGU43" s="268"/>
      <c r="AGV43" s="268"/>
      <c r="AGW43" s="268"/>
      <c r="AGX43" s="268"/>
      <c r="AGY43" s="268"/>
      <c r="AGZ43" s="268"/>
      <c r="AHA43" s="268"/>
      <c r="AHB43" s="268"/>
      <c r="AHC43" s="268"/>
      <c r="AHD43" s="268"/>
      <c r="AHE43" s="268"/>
      <c r="AHF43" s="268"/>
      <c r="AHG43" s="268"/>
      <c r="AHH43" s="268"/>
      <c r="AHI43" s="268"/>
      <c r="AHJ43" s="268"/>
      <c r="AHK43" s="268"/>
      <c r="AHL43" s="268"/>
      <c r="AHM43" s="268"/>
      <c r="AHN43" s="268"/>
      <c r="AHO43" s="268"/>
      <c r="AHP43" s="268"/>
      <c r="AHQ43" s="268"/>
      <c r="AHR43" s="268"/>
      <c r="AHS43" s="268"/>
      <c r="AHT43" s="268"/>
      <c r="AHU43" s="268"/>
      <c r="AHV43" s="268"/>
      <c r="AHW43" s="268"/>
      <c r="AHX43" s="268"/>
      <c r="AHY43" s="268"/>
      <c r="AHZ43" s="268"/>
      <c r="AIA43" s="268"/>
      <c r="AIB43" s="268"/>
      <c r="AIC43" s="268"/>
      <c r="AID43" s="268"/>
      <c r="AIE43" s="268"/>
      <c r="AIF43" s="268"/>
      <c r="AIG43" s="268"/>
      <c r="AIH43" s="268"/>
      <c r="AII43" s="268"/>
      <c r="AIJ43" s="268"/>
      <c r="AIK43" s="268"/>
      <c r="AIL43" s="268"/>
      <c r="AIM43" s="268"/>
      <c r="AIN43" s="268"/>
      <c r="AIO43" s="268"/>
      <c r="AIP43" s="268"/>
      <c r="AIQ43" s="268"/>
      <c r="AIR43" s="268"/>
      <c r="AIS43" s="268"/>
      <c r="AIT43" s="268"/>
      <c r="AIU43" s="268"/>
      <c r="AIV43" s="268"/>
      <c r="AIW43" s="268"/>
      <c r="AIX43" s="268"/>
      <c r="AIY43" s="268"/>
      <c r="AIZ43" s="268"/>
      <c r="AJA43" s="268"/>
      <c r="AJB43" s="268"/>
      <c r="AJC43" s="268"/>
      <c r="AJD43" s="268"/>
      <c r="AJE43" s="268"/>
      <c r="AJF43" s="268"/>
      <c r="AJG43" s="268"/>
      <c r="AJH43" s="268"/>
      <c r="AJI43" s="268"/>
      <c r="AJJ43" s="268"/>
      <c r="AJK43" s="268"/>
      <c r="AJL43" s="268"/>
      <c r="AJM43" s="268"/>
      <c r="AJN43" s="268"/>
      <c r="AJO43" s="268"/>
      <c r="AJP43" s="268"/>
      <c r="AJQ43" s="268"/>
      <c r="AJR43" s="268"/>
      <c r="AJS43" s="268"/>
      <c r="AJT43" s="268"/>
      <c r="AJU43" s="268"/>
      <c r="AJV43" s="268"/>
      <c r="AJW43" s="268"/>
      <c r="AJX43" s="268"/>
      <c r="AJY43" s="268"/>
      <c r="AJZ43" s="268"/>
      <c r="AKA43" s="268"/>
      <c r="AKB43" s="268"/>
      <c r="AKC43" s="268"/>
      <c r="AKD43" s="268"/>
      <c r="AKE43" s="268"/>
      <c r="AKF43" s="268"/>
      <c r="AKG43" s="268"/>
      <c r="AKH43" s="268"/>
      <c r="AKI43" s="268"/>
      <c r="AKJ43" s="268"/>
      <c r="AKK43" s="268"/>
      <c r="AKL43" s="268"/>
      <c r="AKM43" s="268"/>
      <c r="AKN43" s="268"/>
      <c r="AKO43" s="268"/>
      <c r="AKP43" s="268"/>
      <c r="AKQ43" s="268"/>
      <c r="AKR43" s="268"/>
      <c r="AKS43" s="267"/>
      <c r="AKT43" s="268"/>
      <c r="AKU43" s="268"/>
      <c r="AKV43" s="268"/>
      <c r="AKW43" s="268"/>
      <c r="AKX43" s="268"/>
      <c r="AKY43" s="268"/>
      <c r="AKZ43" s="268"/>
      <c r="ALA43" s="268"/>
      <c r="ALB43" s="268"/>
      <c r="ALC43" s="268"/>
      <c r="ALD43" s="268"/>
      <c r="ALE43" s="268"/>
      <c r="ALF43" s="268"/>
      <c r="ALG43" s="268"/>
      <c r="ALH43" s="268"/>
      <c r="ALI43" s="268"/>
      <c r="ALJ43" s="268"/>
      <c r="ALK43" s="268"/>
      <c r="ALL43" s="268"/>
      <c r="ALM43" s="268"/>
      <c r="ALN43" s="268"/>
      <c r="ALO43" s="268"/>
      <c r="ALP43" s="268"/>
      <c r="ALQ43" s="268"/>
      <c r="ALR43" s="268"/>
      <c r="ALS43" s="268"/>
      <c r="ALT43" s="268"/>
      <c r="ALU43" s="268"/>
      <c r="ALV43" s="268"/>
      <c r="ALW43" s="268"/>
      <c r="ALX43" s="268"/>
      <c r="ALY43" s="268"/>
      <c r="ALZ43" s="268"/>
      <c r="AMA43" s="268"/>
      <c r="AMB43" s="268"/>
      <c r="AMC43" s="268"/>
      <c r="AMD43" s="268"/>
      <c r="AME43" s="268"/>
      <c r="AMF43" s="268"/>
      <c r="AMG43" s="268"/>
      <c r="AMH43" s="268"/>
      <c r="AMI43" s="268"/>
      <c r="AMJ43" s="268"/>
      <c r="AMK43" s="268"/>
      <c r="AML43" s="268"/>
      <c r="AMM43" s="268"/>
      <c r="AMN43" s="268"/>
      <c r="AMO43" s="268"/>
      <c r="AMP43" s="268"/>
      <c r="AMQ43" s="268"/>
      <c r="AMR43" s="268"/>
      <c r="AMS43" s="268"/>
      <c r="AMT43" s="268"/>
      <c r="AMU43" s="268"/>
      <c r="AMV43" s="268"/>
      <c r="AMW43" s="268"/>
      <c r="AMX43" s="268"/>
      <c r="AMY43" s="268"/>
      <c r="AMZ43" s="268"/>
      <c r="ANA43" s="268"/>
      <c r="ANB43" s="268"/>
      <c r="ANC43" s="268"/>
      <c r="AND43" s="268"/>
      <c r="ANE43" s="268"/>
      <c r="ANF43" s="268"/>
      <c r="ANG43" s="268"/>
      <c r="ANH43" s="268"/>
      <c r="ANI43" s="268"/>
      <c r="ANJ43" s="268"/>
      <c r="ANK43" s="268"/>
      <c r="ANL43" s="268"/>
      <c r="ANM43" s="268"/>
      <c r="ANN43" s="268"/>
      <c r="ANO43" s="268"/>
      <c r="ANP43" s="268"/>
      <c r="ANQ43" s="268"/>
      <c r="ANR43" s="268"/>
      <c r="ANS43" s="268"/>
      <c r="ANT43" s="268"/>
      <c r="ANU43" s="268"/>
      <c r="ANV43" s="268"/>
      <c r="ANW43" s="268"/>
      <c r="ANX43" s="268"/>
      <c r="ANY43" s="268"/>
      <c r="ANZ43" s="268"/>
      <c r="AOA43" s="268"/>
      <c r="AOB43" s="268"/>
      <c r="AOC43" s="268"/>
      <c r="AOD43" s="268"/>
      <c r="AOE43" s="268"/>
      <c r="AOF43" s="268"/>
      <c r="AOG43" s="268"/>
      <c r="AOH43" s="268"/>
      <c r="AOI43" s="268"/>
      <c r="AOJ43" s="268"/>
      <c r="AOK43" s="268"/>
      <c r="AOL43" s="268"/>
      <c r="AOM43" s="268"/>
      <c r="AON43" s="268"/>
      <c r="AOO43" s="268"/>
      <c r="AOP43" s="268"/>
      <c r="AOQ43" s="268"/>
      <c r="AOR43" s="268"/>
      <c r="AOS43" s="268"/>
      <c r="AOT43" s="268"/>
      <c r="AOU43" s="268"/>
      <c r="AOV43" s="268"/>
      <c r="AOW43" s="268"/>
      <c r="AOX43" s="268"/>
      <c r="AOY43" s="268"/>
      <c r="AOZ43" s="268"/>
      <c r="APA43" s="268"/>
      <c r="APB43" s="268"/>
      <c r="APC43" s="268"/>
      <c r="APD43" s="268"/>
      <c r="APE43" s="268"/>
      <c r="APF43" s="268"/>
      <c r="APG43" s="268"/>
      <c r="APH43" s="268"/>
      <c r="API43" s="268"/>
      <c r="APJ43" s="268"/>
      <c r="APK43" s="268"/>
      <c r="APL43" s="268"/>
      <c r="APM43" s="268"/>
      <c r="APN43" s="268"/>
      <c r="APO43" s="268"/>
      <c r="APP43" s="268"/>
      <c r="APQ43" s="268"/>
      <c r="APR43" s="268"/>
      <c r="APS43" s="268"/>
      <c r="APT43" s="268"/>
      <c r="APU43" s="268"/>
      <c r="APV43" s="268"/>
      <c r="APW43" s="268"/>
      <c r="APX43" s="268"/>
      <c r="APY43" s="268"/>
      <c r="APZ43" s="268"/>
      <c r="AQA43" s="268"/>
      <c r="AQB43" s="268"/>
      <c r="AQC43" s="268"/>
      <c r="AQD43" s="268"/>
      <c r="AQE43" s="268"/>
      <c r="AQF43" s="268"/>
      <c r="AQG43" s="268"/>
      <c r="AQH43" s="268"/>
      <c r="AQI43" s="268"/>
      <c r="AQJ43" s="268"/>
      <c r="AQK43" s="268"/>
      <c r="AQL43" s="268"/>
      <c r="AQM43" s="268"/>
      <c r="AQN43" s="268"/>
      <c r="AQO43" s="268"/>
      <c r="AQP43" s="268"/>
      <c r="AQQ43" s="268"/>
      <c r="AQR43" s="268"/>
      <c r="AQS43" s="268"/>
      <c r="AQT43" s="268"/>
      <c r="AQU43" s="268"/>
      <c r="AQV43" s="268"/>
      <c r="AQW43" s="268"/>
      <c r="AQX43" s="268"/>
      <c r="AQY43" s="268"/>
      <c r="AQZ43" s="268"/>
      <c r="ARA43" s="268"/>
      <c r="ARB43" s="268"/>
      <c r="ARC43" s="268"/>
      <c r="ARD43" s="268"/>
      <c r="ARE43" s="268"/>
      <c r="ARF43" s="268"/>
      <c r="ARG43" s="268"/>
      <c r="ARH43" s="268"/>
      <c r="ARI43" s="268"/>
      <c r="ARJ43" s="268"/>
      <c r="ARK43" s="268"/>
      <c r="ARL43" s="268"/>
      <c r="ARM43" s="268"/>
      <c r="ARN43" s="268"/>
      <c r="ARO43" s="268"/>
      <c r="ARP43" s="268"/>
      <c r="ARQ43" s="268"/>
      <c r="ARR43" s="268"/>
      <c r="ARS43" s="268"/>
      <c r="ART43" s="268"/>
      <c r="ARU43" s="268"/>
      <c r="ARV43" s="268"/>
      <c r="ARW43" s="268"/>
      <c r="ARX43" s="268"/>
      <c r="ARY43" s="268"/>
      <c r="ARZ43" s="268"/>
      <c r="ASA43" s="268"/>
      <c r="ASB43" s="268"/>
      <c r="ASC43" s="268"/>
      <c r="ASD43" s="268"/>
      <c r="ASE43" s="268"/>
      <c r="ASF43" s="268"/>
      <c r="ASG43" s="268"/>
      <c r="ASH43" s="268"/>
      <c r="ASI43" s="268"/>
      <c r="ASJ43" s="268"/>
      <c r="ASK43" s="268"/>
      <c r="ASL43" s="268"/>
      <c r="ASM43" s="268"/>
      <c r="ASN43" s="268"/>
      <c r="ASO43" s="268"/>
      <c r="ASP43" s="268"/>
      <c r="ASQ43" s="268"/>
      <c r="ASR43" s="268"/>
      <c r="ASS43" s="268"/>
      <c r="AST43" s="268"/>
      <c r="ASU43" s="268"/>
      <c r="ASV43" s="268"/>
      <c r="ASW43" s="268"/>
      <c r="ASX43" s="268"/>
      <c r="ASY43" s="268"/>
      <c r="ASZ43" s="268"/>
      <c r="ATA43" s="268"/>
      <c r="ATB43" s="268"/>
      <c r="ATC43" s="268"/>
      <c r="ATD43" s="268"/>
      <c r="ATE43" s="268"/>
      <c r="ATF43" s="268"/>
      <c r="ATG43" s="268"/>
      <c r="ATH43" s="268"/>
      <c r="ATI43" s="268"/>
      <c r="ATJ43" s="268"/>
      <c r="ATK43" s="268"/>
      <c r="ATL43" s="268"/>
      <c r="ATM43" s="268"/>
      <c r="ATN43" s="268"/>
      <c r="ATO43" s="268"/>
      <c r="ATP43" s="268"/>
      <c r="ATQ43" s="268"/>
      <c r="ATR43" s="268"/>
      <c r="ATS43" s="268"/>
      <c r="ATT43" s="268"/>
      <c r="ATU43" s="268"/>
      <c r="ATV43" s="268"/>
      <c r="ATW43" s="268"/>
      <c r="ATX43" s="268"/>
      <c r="ATY43" s="268"/>
      <c r="ATZ43" s="268"/>
      <c r="AUA43" s="268"/>
      <c r="AUB43" s="268"/>
      <c r="AUC43" s="268"/>
      <c r="AUD43" s="268"/>
      <c r="AUE43" s="268"/>
      <c r="AUF43" s="268"/>
      <c r="AUG43" s="268"/>
      <c r="AUH43" s="268"/>
      <c r="AUI43" s="268"/>
      <c r="AUJ43" s="268"/>
      <c r="AUK43" s="268"/>
      <c r="AUL43" s="268"/>
      <c r="AUM43" s="268"/>
      <c r="AUN43" s="268"/>
      <c r="AUO43" s="268"/>
      <c r="AUP43" s="268"/>
      <c r="AUQ43" s="268"/>
      <c r="AUR43" s="268"/>
      <c r="AUS43" s="268"/>
      <c r="AUT43" s="268"/>
      <c r="AUU43" s="268"/>
      <c r="AUV43" s="268"/>
      <c r="AUW43" s="268"/>
      <c r="AUX43" s="268"/>
      <c r="AUY43" s="268"/>
      <c r="AUZ43" s="268"/>
      <c r="AVA43" s="268"/>
      <c r="AVB43" s="268"/>
      <c r="AVC43" s="268"/>
      <c r="AVD43" s="268"/>
      <c r="AVE43" s="268"/>
      <c r="AVF43" s="268"/>
      <c r="AVG43" s="268"/>
      <c r="AVH43" s="268"/>
      <c r="AVI43" s="268"/>
      <c r="AVJ43" s="268"/>
      <c r="AVK43" s="268"/>
      <c r="AVL43" s="268"/>
      <c r="AVM43" s="268"/>
      <c r="AVN43" s="268"/>
      <c r="AVO43" s="268"/>
      <c r="AVP43" s="268"/>
      <c r="AVQ43" s="268"/>
      <c r="AVR43" s="268"/>
      <c r="AVS43" s="268"/>
      <c r="AVT43" s="268"/>
      <c r="AVU43" s="268"/>
      <c r="AVV43" s="268"/>
      <c r="AVW43" s="268"/>
      <c r="AVX43" s="268"/>
      <c r="AVY43" s="268"/>
      <c r="AVZ43" s="268"/>
      <c r="AWA43" s="268"/>
      <c r="AWB43" s="268"/>
      <c r="AWC43" s="268"/>
      <c r="AWD43" s="268"/>
      <c r="AWE43" s="268"/>
      <c r="AWF43" s="268"/>
      <c r="AWG43" s="268"/>
      <c r="AWH43" s="268"/>
      <c r="AWI43" s="268"/>
      <c r="AWJ43" s="268"/>
      <c r="AWK43" s="268"/>
      <c r="AWL43" s="268"/>
      <c r="AWM43" s="268"/>
      <c r="AWN43" s="268"/>
      <c r="AWO43" s="268"/>
      <c r="AWP43" s="268"/>
      <c r="AWQ43" s="268"/>
      <c r="AWR43" s="268"/>
      <c r="AWS43" s="268"/>
      <c r="AWT43" s="268"/>
      <c r="AWU43" s="268"/>
      <c r="AWV43" s="268"/>
      <c r="AWW43" s="268"/>
      <c r="AWX43" s="268"/>
      <c r="AWY43" s="268"/>
      <c r="AWZ43" s="268"/>
      <c r="AXA43" s="268"/>
      <c r="AXB43" s="268"/>
      <c r="AXC43" s="268"/>
      <c r="AXD43" s="268"/>
      <c r="AXE43" s="268"/>
      <c r="AXF43" s="268"/>
      <c r="AXG43" s="268"/>
      <c r="AXH43" s="268"/>
      <c r="AXI43" s="268"/>
      <c r="AXJ43" s="268"/>
      <c r="AXK43" s="268"/>
      <c r="AXL43" s="268"/>
      <c r="AXM43" s="268"/>
      <c r="AXN43" s="268"/>
      <c r="AXO43" s="268"/>
      <c r="AXP43" s="268"/>
      <c r="AXQ43" s="268"/>
      <c r="AXR43" s="268"/>
      <c r="AXS43" s="268"/>
      <c r="AXT43" s="268"/>
      <c r="AXU43" s="268"/>
      <c r="AXV43" s="268"/>
      <c r="AXW43" s="268"/>
      <c r="AXX43" s="268"/>
      <c r="AXY43" s="268"/>
      <c r="AXZ43" s="268"/>
      <c r="AYA43" s="268"/>
      <c r="AYB43" s="268"/>
      <c r="AYC43" s="268"/>
      <c r="AYD43" s="268"/>
      <c r="AYE43" s="268"/>
      <c r="AYF43" s="268"/>
      <c r="AYG43" s="268"/>
      <c r="AYH43" s="268"/>
      <c r="AYI43" s="268"/>
      <c r="AYJ43" s="268"/>
      <c r="AYK43" s="268"/>
      <c r="AYL43" s="268"/>
      <c r="AYM43" s="268"/>
      <c r="AYN43" s="268"/>
      <c r="AYO43" s="268"/>
      <c r="AYP43" s="268"/>
      <c r="AYQ43" s="268"/>
      <c r="AYR43" s="268"/>
      <c r="AYS43" s="268"/>
      <c r="AYT43" s="268"/>
      <c r="AYU43" s="268"/>
      <c r="AYV43" s="268"/>
      <c r="AYW43" s="268"/>
      <c r="AYX43" s="268"/>
      <c r="AYY43" s="268"/>
      <c r="AYZ43" s="268"/>
      <c r="AZA43" s="268"/>
      <c r="AZB43" s="268"/>
      <c r="AZC43" s="268"/>
      <c r="AZD43" s="268"/>
      <c r="AZE43" s="268"/>
      <c r="AZF43" s="268"/>
      <c r="AZG43" s="268"/>
      <c r="AZH43" s="268"/>
      <c r="AZI43" s="268"/>
      <c r="AZJ43" s="268"/>
      <c r="AZK43" s="268"/>
      <c r="AZL43" s="268"/>
      <c r="AZM43" s="268"/>
      <c r="AZN43" s="268"/>
      <c r="AZO43" s="268"/>
      <c r="AZP43" s="268"/>
      <c r="AZQ43" s="268"/>
      <c r="AZR43" s="268"/>
      <c r="AZS43" s="268"/>
      <c r="AZT43" s="268"/>
      <c r="AZU43" s="268"/>
      <c r="AZV43" s="268"/>
      <c r="AZW43" s="268"/>
      <c r="AZX43" s="268"/>
      <c r="AZY43" s="268"/>
      <c r="AZZ43" s="268"/>
      <c r="BAA43" s="268"/>
      <c r="BAB43" s="268"/>
      <c r="BAC43" s="268"/>
      <c r="BAD43" s="268"/>
      <c r="BAE43" s="268"/>
      <c r="BAF43" s="268"/>
      <c r="BAG43" s="268"/>
      <c r="BAH43" s="268"/>
      <c r="BAI43" s="268"/>
      <c r="BAJ43" s="268"/>
      <c r="BAK43" s="268"/>
      <c r="BAL43" s="268"/>
      <c r="BAM43" s="268"/>
      <c r="BAN43" s="268"/>
      <c r="BAO43" s="268"/>
      <c r="BAP43" s="268"/>
      <c r="BAQ43" s="268"/>
      <c r="BAR43" s="268"/>
      <c r="BAS43" s="268"/>
      <c r="BAT43" s="268"/>
      <c r="BAU43" s="268"/>
      <c r="BAV43" s="268"/>
      <c r="BAW43" s="268"/>
      <c r="BAX43" s="268"/>
      <c r="BAY43" s="268"/>
      <c r="BAZ43" s="268"/>
      <c r="BBA43" s="268"/>
      <c r="BBB43" s="268"/>
      <c r="BBC43" s="268"/>
      <c r="BBD43" s="268"/>
      <c r="BBE43" s="268"/>
      <c r="BBF43" s="268"/>
      <c r="BBG43" s="268"/>
      <c r="BBH43" s="268"/>
      <c r="BBI43" s="268"/>
      <c r="BBJ43" s="268"/>
      <c r="BBK43" s="268"/>
      <c r="BBL43" s="268"/>
      <c r="BBM43" s="268"/>
      <c r="BBN43" s="268"/>
      <c r="BBO43" s="268"/>
      <c r="BBP43" s="268"/>
      <c r="BBQ43" s="268"/>
      <c r="BBR43" s="268"/>
      <c r="BBS43" s="268"/>
      <c r="BBT43" s="268"/>
      <c r="BBU43" s="268"/>
      <c r="BBV43" s="268"/>
      <c r="BBW43" s="268"/>
      <c r="BBX43" s="268"/>
      <c r="BBY43" s="268"/>
      <c r="BBZ43" s="268"/>
      <c r="BCA43" s="268"/>
      <c r="BCB43" s="268"/>
      <c r="BCC43" s="268"/>
      <c r="BCD43" s="268"/>
      <c r="BCE43" s="268"/>
      <c r="BCF43" s="268"/>
      <c r="BCG43" s="268"/>
      <c r="BCH43" s="268"/>
      <c r="BCI43" s="268"/>
      <c r="BCJ43" s="268"/>
      <c r="BCK43" s="268"/>
      <c r="BCL43" s="268"/>
      <c r="BCM43" s="268"/>
      <c r="BCN43" s="268"/>
      <c r="BCO43" s="268"/>
      <c r="BCP43" s="268"/>
      <c r="BCQ43" s="268"/>
      <c r="BCR43" s="268"/>
      <c r="BCS43" s="268"/>
      <c r="BCT43" s="268"/>
      <c r="BCU43" s="268"/>
      <c r="BCV43" s="268"/>
      <c r="BCW43" s="268"/>
      <c r="BCX43" s="268"/>
      <c r="BCY43" s="268"/>
      <c r="BCZ43" s="268"/>
      <c r="BDA43" s="268"/>
      <c r="BDB43" s="268"/>
      <c r="BDC43" s="268"/>
      <c r="BDD43" s="268"/>
      <c r="BDE43" s="268"/>
      <c r="BDF43" s="268"/>
      <c r="BDG43" s="268"/>
      <c r="BDH43" s="268"/>
      <c r="BDI43" s="268"/>
      <c r="BDJ43" s="268"/>
      <c r="BDK43" s="268"/>
      <c r="BDL43" s="268"/>
      <c r="BDM43" s="268"/>
      <c r="BDN43" s="268"/>
      <c r="BDO43" s="268"/>
      <c r="BDP43" s="268"/>
      <c r="BDQ43" s="268"/>
      <c r="BDR43" s="268"/>
      <c r="BDS43" s="268"/>
      <c r="BDT43" s="268"/>
      <c r="BDU43" s="268"/>
      <c r="BDV43" s="268"/>
      <c r="BDW43" s="268"/>
      <c r="BDX43" s="268"/>
      <c r="BDY43" s="268"/>
      <c r="BDZ43" s="268"/>
      <c r="BEA43" s="268"/>
      <c r="BEB43" s="268"/>
      <c r="BEC43" s="268"/>
      <c r="BED43" s="268"/>
      <c r="BEE43" s="268"/>
      <c r="BEF43" s="268"/>
      <c r="BEG43" s="268"/>
      <c r="BEH43" s="268"/>
      <c r="BEI43" s="268"/>
      <c r="BEJ43" s="268"/>
      <c r="BEK43" s="268"/>
      <c r="BEL43" s="268"/>
      <c r="BEM43" s="268"/>
      <c r="BEN43" s="268"/>
      <c r="BEO43" s="268"/>
      <c r="BEP43" s="268"/>
      <c r="BEQ43" s="268"/>
      <c r="BER43" s="268"/>
      <c r="BES43" s="268"/>
      <c r="BET43" s="268"/>
      <c r="BEU43" s="268"/>
      <c r="BEV43" s="268"/>
      <c r="BEW43" s="268"/>
      <c r="BEX43" s="268"/>
      <c r="BEY43" s="268"/>
      <c r="BEZ43" s="268"/>
      <c r="BFA43" s="268"/>
      <c r="BFB43" s="268"/>
      <c r="BFC43" s="268"/>
      <c r="BFD43" s="268"/>
      <c r="BFE43" s="268"/>
      <c r="BFF43" s="268"/>
      <c r="BFG43" s="268"/>
      <c r="BFH43" s="268"/>
      <c r="BFI43" s="268"/>
      <c r="BFJ43" s="268"/>
      <c r="BFK43" s="268"/>
      <c r="BFL43" s="268"/>
      <c r="BFM43" s="268"/>
      <c r="BFN43" s="268"/>
      <c r="BFO43" s="268"/>
      <c r="BFP43" s="268"/>
      <c r="BFQ43" s="268"/>
      <c r="BFR43" s="268"/>
      <c r="BFS43" s="268"/>
      <c r="BFT43" s="268"/>
      <c r="BFU43" s="268"/>
      <c r="BFV43" s="268"/>
      <c r="BFW43" s="268"/>
      <c r="BFX43" s="268"/>
      <c r="BFY43" s="268"/>
      <c r="BFZ43" s="268"/>
      <c r="BGA43" s="268"/>
      <c r="BGB43" s="268"/>
      <c r="BGC43" s="268"/>
      <c r="BGD43" s="268"/>
      <c r="BGE43" s="268"/>
      <c r="BGF43" s="268"/>
      <c r="BGG43" s="268"/>
      <c r="BGH43" s="268"/>
      <c r="BGI43" s="268"/>
      <c r="BGJ43" s="268"/>
      <c r="BGK43" s="268"/>
      <c r="BGL43" s="268"/>
      <c r="BGM43" s="268"/>
      <c r="BGN43" s="268"/>
      <c r="BGO43" s="268"/>
      <c r="BGP43" s="268"/>
      <c r="BGQ43" s="268"/>
      <c r="BGR43" s="268"/>
      <c r="BGS43" s="268"/>
      <c r="BGT43" s="268"/>
      <c r="BGU43" s="268"/>
      <c r="BGV43" s="268"/>
      <c r="BGW43" s="268"/>
      <c r="BGX43" s="268"/>
      <c r="BGY43" s="268"/>
      <c r="BGZ43" s="268"/>
      <c r="BHA43" s="268"/>
      <c r="BHB43" s="268"/>
      <c r="BHC43" s="268"/>
      <c r="BHD43" s="268"/>
      <c r="BHE43" s="268"/>
      <c r="BHF43" s="268"/>
      <c r="BHG43" s="268"/>
      <c r="BHH43" s="268"/>
      <c r="BHI43" s="268"/>
      <c r="BHJ43" s="268"/>
      <c r="BHK43" s="268"/>
      <c r="BHL43" s="268"/>
      <c r="BHM43" s="268"/>
      <c r="BHN43" s="268"/>
      <c r="BHO43" s="268"/>
      <c r="BHP43" s="268"/>
      <c r="BHQ43" s="268"/>
      <c r="BHR43" s="268"/>
      <c r="BHS43" s="268"/>
      <c r="BHT43" s="268"/>
      <c r="BHU43" s="268"/>
      <c r="BHV43" s="268"/>
      <c r="BHW43" s="268"/>
      <c r="BHX43" s="268"/>
      <c r="BHY43" s="268"/>
      <c r="BHZ43" s="268"/>
      <c r="BIA43" s="268"/>
      <c r="BIB43" s="268"/>
      <c r="BIC43" s="268"/>
      <c r="BID43" s="268"/>
      <c r="BIE43" s="268"/>
      <c r="BIF43" s="268"/>
      <c r="BIG43" s="268"/>
      <c r="BIH43" s="268"/>
      <c r="BII43" s="268"/>
      <c r="BIJ43" s="268"/>
      <c r="BIK43" s="268"/>
      <c r="BIL43" s="268"/>
      <c r="BIM43" s="268"/>
      <c r="BIN43" s="268"/>
      <c r="BIO43" s="268"/>
      <c r="BIP43" s="268"/>
      <c r="BIQ43" s="268"/>
      <c r="BIR43" s="268"/>
      <c r="BIS43" s="268"/>
      <c r="BIT43" s="268"/>
      <c r="BIU43" s="268"/>
      <c r="BIV43" s="268"/>
      <c r="BIW43" s="268"/>
      <c r="BIX43" s="268"/>
      <c r="BIY43" s="268"/>
      <c r="BIZ43" s="268"/>
      <c r="BJA43" s="268"/>
      <c r="BJB43" s="268"/>
      <c r="BJC43" s="268"/>
      <c r="BJD43" s="268"/>
      <c r="BJE43" s="268"/>
      <c r="BJF43" s="268"/>
      <c r="BJG43" s="268"/>
      <c r="BJH43" s="268"/>
      <c r="BJI43" s="268"/>
      <c r="BJJ43" s="268"/>
      <c r="BJK43" s="268"/>
      <c r="BJL43" s="268"/>
      <c r="BJM43" s="268"/>
      <c r="BJN43" s="268"/>
      <c r="BJO43" s="268"/>
      <c r="BJP43" s="268"/>
      <c r="BJQ43" s="268"/>
      <c r="BJR43" s="268"/>
      <c r="BJS43" s="268"/>
      <c r="BJT43" s="268"/>
      <c r="BJU43" s="268"/>
      <c r="BJV43" s="268"/>
      <c r="BJW43" s="268"/>
      <c r="BJX43" s="268"/>
      <c r="BJY43" s="268"/>
      <c r="BJZ43" s="268"/>
      <c r="BKA43" s="268"/>
      <c r="BKB43" s="268"/>
      <c r="BKC43" s="268"/>
      <c r="BKD43" s="268"/>
      <c r="BKE43" s="268"/>
      <c r="BKF43" s="268"/>
      <c r="BKG43" s="268"/>
      <c r="BKH43" s="268"/>
      <c r="BKI43" s="268"/>
      <c r="BKJ43" s="268"/>
      <c r="BKK43" s="268"/>
      <c r="BKL43" s="268"/>
      <c r="BKM43" s="268"/>
      <c r="BKN43" s="268"/>
      <c r="BKO43" s="268"/>
      <c r="BKP43" s="268"/>
      <c r="BKQ43" s="268"/>
      <c r="BKR43" s="268"/>
      <c r="BKS43" s="268"/>
      <c r="BKT43" s="268"/>
      <c r="BKU43" s="268"/>
      <c r="BKV43" s="268"/>
      <c r="BKW43" s="268"/>
      <c r="BKX43" s="268"/>
      <c r="BKY43" s="268"/>
      <c r="BKZ43" s="268"/>
      <c r="BLA43" s="268"/>
      <c r="BLB43" s="268"/>
      <c r="BLC43" s="268"/>
      <c r="BLD43" s="268"/>
      <c r="BLE43" s="268"/>
      <c r="BLF43" s="268"/>
      <c r="BLG43" s="268"/>
      <c r="BLH43" s="268"/>
      <c r="BLI43" s="268"/>
      <c r="BLJ43" s="268"/>
      <c r="BLK43" s="268"/>
      <c r="BLL43" s="268"/>
      <c r="BLM43" s="268"/>
      <c r="BLN43" s="268"/>
      <c r="BLO43" s="268"/>
      <c r="BLP43" s="268"/>
      <c r="BLQ43" s="268"/>
      <c r="BLR43" s="268"/>
      <c r="BLS43" s="268"/>
      <c r="BLT43" s="268"/>
      <c r="BLU43" s="268"/>
      <c r="BLV43" s="268"/>
      <c r="BLW43" s="268"/>
      <c r="BLX43" s="268"/>
      <c r="BLY43" s="268"/>
      <c r="BLZ43" s="268"/>
      <c r="BMA43" s="268"/>
      <c r="BMB43" s="268"/>
      <c r="BMC43" s="268"/>
      <c r="BMD43" s="268"/>
      <c r="BME43" s="268"/>
      <c r="BMF43" s="268"/>
      <c r="BMG43" s="268"/>
      <c r="BMH43" s="268"/>
      <c r="BMI43" s="268"/>
      <c r="BMJ43" s="268"/>
      <c r="BMK43" s="268"/>
      <c r="BML43" s="268"/>
      <c r="BMM43" s="268"/>
      <c r="BMN43" s="268"/>
      <c r="BMO43" s="268"/>
      <c r="BMP43" s="268"/>
      <c r="BMQ43" s="268"/>
      <c r="BMR43" s="268"/>
      <c r="BMS43" s="268"/>
      <c r="BMT43" s="268"/>
      <c r="BMU43" s="268"/>
      <c r="BMV43" s="268"/>
      <c r="BMW43" s="268"/>
      <c r="BMX43" s="268"/>
      <c r="BMY43" s="268"/>
      <c r="BMZ43" s="268"/>
      <c r="BNA43" s="268"/>
      <c r="BNB43" s="268"/>
      <c r="BNC43" s="268"/>
      <c r="BND43" s="268"/>
      <c r="BNE43" s="268"/>
      <c r="BNF43" s="268"/>
      <c r="BNG43" s="268"/>
      <c r="BNH43" s="268"/>
      <c r="BNI43" s="268"/>
      <c r="BNJ43" s="268"/>
      <c r="BNK43" s="268"/>
      <c r="BNL43" s="268"/>
      <c r="BNM43" s="268"/>
      <c r="BNN43" s="268"/>
      <c r="BNO43" s="268"/>
      <c r="BNP43" s="268"/>
      <c r="BNQ43" s="268"/>
      <c r="BNR43" s="268"/>
      <c r="BNS43" s="268"/>
      <c r="BNT43" s="268"/>
      <c r="BNU43" s="268"/>
      <c r="BNV43" s="268"/>
      <c r="BNW43" s="268"/>
      <c r="BNX43" s="268"/>
      <c r="BNY43" s="268"/>
      <c r="BNZ43" s="268"/>
      <c r="BOA43" s="268"/>
      <c r="BOB43" s="268"/>
      <c r="BOC43" s="268"/>
      <c r="BOD43" s="268"/>
      <c r="BOE43" s="268"/>
      <c r="BOF43" s="268"/>
      <c r="BOG43" s="268"/>
      <c r="BOH43" s="268"/>
      <c r="BOI43" s="268"/>
      <c r="BOJ43" s="268"/>
      <c r="BOK43" s="268"/>
      <c r="BOL43" s="268"/>
      <c r="BOM43" s="268"/>
      <c r="BON43" s="268"/>
      <c r="BOO43" s="268"/>
      <c r="BOP43" s="268"/>
      <c r="BOQ43" s="268"/>
      <c r="BOR43" s="268"/>
      <c r="BOS43" s="268"/>
      <c r="BOT43" s="268"/>
      <c r="BOU43" s="268"/>
      <c r="BOV43" s="268"/>
      <c r="BOW43" s="268"/>
      <c r="BOX43" s="268"/>
      <c r="BOY43" s="268"/>
      <c r="BOZ43" s="268"/>
      <c r="BPA43" s="268"/>
      <c r="BPB43" s="268"/>
      <c r="BPC43" s="268"/>
      <c r="BPD43" s="268"/>
      <c r="BPE43" s="268"/>
      <c r="BPF43" s="268"/>
      <c r="BPG43" s="268"/>
      <c r="BPH43" s="268"/>
      <c r="BPI43" s="268"/>
      <c r="BPJ43" s="268"/>
      <c r="BPK43" s="268"/>
      <c r="BPL43" s="268"/>
      <c r="BPM43" s="268"/>
      <c r="BPN43" s="268"/>
      <c r="BPO43" s="268"/>
      <c r="BPP43" s="268"/>
      <c r="BPQ43" s="268"/>
      <c r="BPR43" s="268"/>
      <c r="BPS43" s="268"/>
      <c r="BPT43" s="268"/>
      <c r="BPU43" s="268"/>
      <c r="BPV43" s="268"/>
      <c r="BPW43" s="268"/>
      <c r="BPX43" s="268"/>
      <c r="BPY43" s="268"/>
      <c r="BPZ43" s="268"/>
      <c r="BQA43" s="268"/>
      <c r="BQB43" s="268"/>
      <c r="BQC43" s="268"/>
      <c r="BQD43" s="268"/>
      <c r="BQE43" s="268"/>
      <c r="BQF43" s="268"/>
      <c r="BQG43" s="268"/>
      <c r="BQH43" s="268"/>
      <c r="BQI43" s="268"/>
      <c r="BQJ43" s="268"/>
      <c r="BQK43" s="268"/>
      <c r="BQL43" s="268"/>
      <c r="BQM43" s="268"/>
      <c r="BQN43" s="268"/>
      <c r="BQO43" s="268"/>
      <c r="BQP43" s="268"/>
      <c r="BQQ43" s="268"/>
      <c r="BQR43" s="268"/>
      <c r="BQS43" s="268"/>
      <c r="BQT43" s="268"/>
      <c r="BQU43" s="268"/>
      <c r="BQV43" s="268"/>
      <c r="BQW43" s="268"/>
      <c r="BQX43" s="268"/>
      <c r="BQY43" s="268"/>
      <c r="BQZ43" s="268"/>
      <c r="BRA43" s="268"/>
      <c r="BRB43" s="268"/>
      <c r="BRC43" s="268"/>
      <c r="BRD43" s="268"/>
      <c r="BRE43" s="268"/>
      <c r="BRF43" s="268"/>
      <c r="BRG43" s="268"/>
      <c r="BRH43" s="268"/>
      <c r="BRI43" s="268"/>
      <c r="BRJ43" s="268"/>
      <c r="BRK43" s="268"/>
      <c r="BRL43" s="268"/>
      <c r="BRM43" s="268"/>
      <c r="BRN43" s="268"/>
      <c r="BRO43" s="268"/>
      <c r="BRP43" s="268"/>
      <c r="BRQ43" s="268"/>
      <c r="BRR43" s="268"/>
      <c r="BRS43" s="268"/>
      <c r="BRT43" s="268"/>
      <c r="BRU43" s="268"/>
      <c r="BRV43" s="268"/>
      <c r="BRW43" s="268"/>
      <c r="BRX43" s="268"/>
      <c r="BRY43" s="268"/>
      <c r="BRZ43" s="268"/>
      <c r="BSA43" s="268"/>
      <c r="BSB43" s="268"/>
      <c r="BSC43" s="268"/>
      <c r="BSD43" s="268"/>
      <c r="BSE43" s="268"/>
      <c r="BSF43" s="268"/>
      <c r="BSG43" s="268"/>
      <c r="BSH43" s="268"/>
      <c r="BSI43" s="268"/>
      <c r="BSJ43" s="268"/>
      <c r="BSK43" s="268"/>
      <c r="BSL43" s="268"/>
      <c r="BSM43" s="268"/>
      <c r="BSN43" s="268"/>
      <c r="BSO43" s="268"/>
      <c r="BSP43" s="268"/>
      <c r="BSQ43" s="268"/>
      <c r="BSR43" s="268"/>
      <c r="BSS43" s="268"/>
      <c r="BST43" s="268"/>
      <c r="BSU43" s="268"/>
      <c r="BSV43" s="268"/>
      <c r="BSW43" s="268"/>
      <c r="BSX43" s="268"/>
      <c r="BSY43" s="268"/>
      <c r="BSZ43" s="268"/>
      <c r="BTA43" s="268"/>
      <c r="BTB43" s="268"/>
      <c r="BTC43" s="268"/>
      <c r="BTD43" s="268"/>
      <c r="BTE43" s="268"/>
      <c r="BTF43" s="268"/>
      <c r="BTG43" s="268"/>
      <c r="BTH43" s="268"/>
      <c r="BTI43" s="268"/>
      <c r="BTJ43" s="268"/>
      <c r="BTK43" s="268"/>
      <c r="BTL43" s="268"/>
      <c r="BTM43" s="268"/>
      <c r="BTN43" s="268"/>
      <c r="BTO43" s="268"/>
      <c r="BTP43" s="268"/>
      <c r="BTQ43" s="268"/>
      <c r="BTR43" s="268"/>
      <c r="BTS43" s="268"/>
      <c r="BTT43" s="268"/>
      <c r="BTU43" s="268"/>
      <c r="BTV43" s="268"/>
      <c r="BTW43" s="268"/>
      <c r="BTX43" s="268"/>
      <c r="BTY43" s="268"/>
      <c r="BTZ43" s="268"/>
      <c r="BUA43" s="268"/>
      <c r="BUB43" s="268"/>
      <c r="BUC43" s="268"/>
      <c r="BUD43" s="268"/>
      <c r="BUE43" s="268"/>
      <c r="BUF43" s="268"/>
      <c r="BUG43" s="268"/>
      <c r="BUH43" s="268"/>
      <c r="BUI43" s="268"/>
      <c r="BUJ43" s="268"/>
      <c r="BUK43" s="268"/>
      <c r="BUL43" s="268"/>
      <c r="BUM43" s="268"/>
      <c r="BUN43" s="268"/>
      <c r="BUO43" s="268"/>
      <c r="BUP43" s="268"/>
      <c r="BUQ43" s="268"/>
      <c r="BUR43" s="268"/>
      <c r="BUS43" s="268"/>
      <c r="BUT43" s="268"/>
      <c r="BUU43" s="268"/>
      <c r="BUV43" s="268"/>
      <c r="BUW43" s="268"/>
      <c r="BUX43" s="268"/>
      <c r="BUY43" s="268"/>
      <c r="BUZ43" s="268"/>
      <c r="BVA43" s="268"/>
      <c r="BVB43" s="268"/>
      <c r="BVC43" s="268"/>
      <c r="BVD43" s="268"/>
      <c r="BVE43" s="268"/>
      <c r="BVF43" s="268"/>
      <c r="BVG43" s="268"/>
      <c r="BVH43" s="268"/>
      <c r="BVI43" s="268"/>
      <c r="BVJ43" s="268"/>
      <c r="BVK43" s="268"/>
      <c r="BVL43" s="268"/>
      <c r="BVM43" s="268"/>
      <c r="BVN43" s="268"/>
      <c r="BVO43" s="268"/>
      <c r="BVP43" s="268"/>
      <c r="BVQ43" s="268"/>
      <c r="BVR43" s="268"/>
      <c r="BVS43" s="268"/>
      <c r="BVT43" s="268"/>
      <c r="BVU43" s="268"/>
      <c r="BVV43" s="268"/>
      <c r="BVW43" s="268"/>
      <c r="BVX43" s="268"/>
      <c r="BVY43" s="268"/>
      <c r="BVZ43" s="268"/>
      <c r="BWA43" s="268"/>
      <c r="BWB43" s="268"/>
      <c r="BWC43" s="268"/>
      <c r="BWD43" s="268"/>
      <c r="BWE43" s="268"/>
      <c r="BWF43" s="268"/>
      <c r="BWG43" s="268"/>
      <c r="BWH43" s="268"/>
      <c r="BWI43" s="268"/>
      <c r="BWJ43" s="268"/>
      <c r="BWK43" s="268"/>
      <c r="BWL43" s="268"/>
      <c r="BWM43" s="268"/>
      <c r="BWN43" s="268"/>
      <c r="BWO43" s="268"/>
      <c r="BWP43" s="268"/>
      <c r="BWQ43" s="268"/>
      <c r="BWR43" s="268"/>
      <c r="BWS43" s="268"/>
      <c r="BWT43" s="268"/>
      <c r="BWU43" s="268"/>
      <c r="BWV43" s="268"/>
      <c r="BWW43" s="268"/>
      <c r="BWX43" s="268"/>
      <c r="BWY43" s="268"/>
      <c r="BWZ43" s="268"/>
      <c r="BXA43" s="268"/>
      <c r="BXB43" s="268"/>
      <c r="BXC43" s="268"/>
      <c r="BXD43" s="268"/>
      <c r="BXE43" s="268"/>
      <c r="BXF43" s="268"/>
      <c r="BXG43" s="268"/>
      <c r="BXH43" s="268"/>
      <c r="BXI43" s="268"/>
      <c r="BXJ43" s="268"/>
      <c r="BXK43" s="268"/>
      <c r="BXL43" s="268"/>
      <c r="BXM43" s="268"/>
      <c r="BXN43" s="268"/>
      <c r="BXO43" s="268"/>
      <c r="BXP43" s="268"/>
      <c r="BXQ43" s="268"/>
      <c r="BXR43" s="268"/>
      <c r="BXS43" s="268"/>
      <c r="BXT43" s="268"/>
      <c r="BXU43" s="268"/>
      <c r="BXV43" s="268"/>
      <c r="BXW43" s="268"/>
      <c r="BXX43" s="268"/>
      <c r="BXY43" s="268"/>
      <c r="BXZ43" s="268"/>
      <c r="BYA43" s="268"/>
      <c r="BYB43" s="268"/>
      <c r="BYC43" s="268"/>
      <c r="BYD43" s="268"/>
      <c r="BYE43" s="268"/>
      <c r="BYF43" s="268"/>
      <c r="BYG43" s="268"/>
      <c r="BYH43" s="268"/>
      <c r="BYI43" s="268"/>
      <c r="BYJ43" s="268"/>
      <c r="BYK43" s="268"/>
      <c r="BYL43" s="268"/>
      <c r="BYM43" s="268"/>
      <c r="BYN43" s="268"/>
      <c r="BYO43" s="268"/>
      <c r="BYP43" s="268"/>
      <c r="BYQ43" s="268"/>
      <c r="BYR43" s="268"/>
      <c r="BYS43" s="268"/>
      <c r="BYT43" s="268"/>
      <c r="BYU43" s="268"/>
      <c r="BYV43" s="268"/>
      <c r="BYW43" s="268"/>
      <c r="BYX43" s="268"/>
      <c r="BYY43" s="268"/>
      <c r="BYZ43" s="268"/>
      <c r="BZA43" s="268"/>
      <c r="BZB43" s="268"/>
      <c r="BZC43" s="268"/>
      <c r="BZD43" s="268"/>
      <c r="BZE43" s="268"/>
      <c r="BZF43" s="268"/>
      <c r="BZG43" s="268"/>
      <c r="BZH43" s="268"/>
      <c r="BZI43" s="268"/>
      <c r="BZJ43" s="268"/>
      <c r="BZK43" s="268"/>
      <c r="BZL43" s="268"/>
      <c r="BZM43" s="268"/>
      <c r="BZN43" s="268"/>
      <c r="BZO43" s="268"/>
      <c r="BZP43" s="268"/>
      <c r="BZQ43" s="268"/>
      <c r="BZR43" s="268"/>
      <c r="BZS43" s="268"/>
      <c r="BZT43" s="268"/>
      <c r="BZU43" s="268"/>
      <c r="BZV43" s="268"/>
      <c r="BZW43" s="268"/>
      <c r="BZX43" s="268"/>
      <c r="BZY43" s="268"/>
      <c r="BZZ43" s="268"/>
      <c r="CAA43" s="268"/>
      <c r="CAB43" s="268"/>
      <c r="CAC43" s="268"/>
      <c r="CAD43" s="268"/>
      <c r="CAE43" s="268"/>
      <c r="CAF43" s="268"/>
      <c r="CAG43" s="268"/>
      <c r="CAH43" s="268"/>
      <c r="CAI43" s="268"/>
      <c r="CAJ43" s="268"/>
      <c r="CAK43" s="268"/>
      <c r="CAL43" s="268"/>
      <c r="CAM43" s="268"/>
      <c r="CAN43" s="268"/>
      <c r="CAO43" s="268"/>
      <c r="CAP43" s="268"/>
      <c r="CAQ43" s="268"/>
      <c r="CAR43" s="268"/>
      <c r="CAS43" s="268"/>
      <c r="CAT43" s="268"/>
      <c r="CAU43" s="268"/>
      <c r="CAV43" s="268"/>
      <c r="CAW43" s="268"/>
      <c r="CAX43" s="268"/>
      <c r="CAY43" s="268"/>
      <c r="CAZ43" s="268"/>
      <c r="CBA43" s="268"/>
      <c r="CBB43" s="268"/>
      <c r="CBC43" s="268"/>
      <c r="CBD43" s="268"/>
      <c r="CBE43" s="268"/>
      <c r="CBF43" s="268"/>
      <c r="CBG43" s="268"/>
      <c r="CBH43" s="268"/>
      <c r="CBI43" s="268"/>
      <c r="CBJ43" s="268"/>
      <c r="CBK43" s="268"/>
      <c r="CBL43" s="268"/>
      <c r="CBM43" s="268"/>
      <c r="CBN43" s="268"/>
      <c r="CBO43" s="268"/>
      <c r="CBP43" s="268"/>
      <c r="CBQ43" s="268"/>
      <c r="CBR43" s="268"/>
      <c r="CBS43" s="268"/>
      <c r="CBT43" s="268"/>
      <c r="CBU43" s="268"/>
      <c r="CBV43" s="268"/>
      <c r="CBW43" s="268"/>
      <c r="CBX43" s="268"/>
      <c r="CBY43" s="268"/>
      <c r="CBZ43" s="268"/>
      <c r="CCA43" s="268"/>
      <c r="CCB43" s="268"/>
      <c r="CCC43" s="268"/>
      <c r="CCD43" s="268"/>
      <c r="CCE43" s="268"/>
      <c r="CCF43" s="268"/>
      <c r="CCG43" s="268"/>
      <c r="CCH43" s="268"/>
      <c r="CCI43" s="268"/>
      <c r="CCJ43" s="268"/>
      <c r="CCK43" s="268"/>
      <c r="CCL43" s="268"/>
      <c r="CCM43" s="268"/>
      <c r="CCN43" s="268"/>
      <c r="CCO43" s="268"/>
      <c r="CCP43" s="268"/>
      <c r="CCQ43" s="268"/>
      <c r="CCR43" s="268"/>
      <c r="CCS43" s="268"/>
      <c r="CCT43" s="268"/>
      <c r="CCU43" s="268"/>
      <c r="CCV43" s="268"/>
      <c r="CCW43" s="268"/>
      <c r="CCX43" s="268"/>
      <c r="CCY43" s="268"/>
      <c r="CCZ43" s="268"/>
      <c r="CDA43" s="268"/>
      <c r="CDB43" s="268"/>
      <c r="CDC43" s="268"/>
      <c r="CDD43" s="268"/>
      <c r="CDE43" s="268"/>
      <c r="CDF43" s="268"/>
      <c r="CDG43" s="268"/>
      <c r="CDH43" s="268"/>
      <c r="CDI43" s="268"/>
      <c r="CDJ43" s="268"/>
      <c r="CDK43" s="268"/>
      <c r="CDL43" s="268"/>
      <c r="CDM43" s="268"/>
      <c r="CDN43" s="268"/>
      <c r="CDO43" s="268"/>
      <c r="CDP43" s="268"/>
      <c r="CDQ43" s="268"/>
      <c r="CDR43" s="268"/>
      <c r="CDS43" s="268"/>
      <c r="CDT43" s="268"/>
      <c r="CDU43" s="268"/>
      <c r="CDV43" s="268"/>
      <c r="CDW43" s="268"/>
      <c r="CDX43" s="268"/>
      <c r="CDY43" s="268"/>
      <c r="CDZ43" s="268"/>
      <c r="CEA43" s="268"/>
      <c r="CEB43" s="268"/>
      <c r="CEC43" s="268"/>
      <c r="CED43" s="268"/>
      <c r="CEE43" s="268"/>
      <c r="CEF43" s="268"/>
      <c r="CEG43" s="268"/>
      <c r="CEH43" s="268"/>
      <c r="CEI43" s="268"/>
      <c r="CEJ43" s="268"/>
      <c r="CEK43" s="268"/>
      <c r="CEL43" s="268"/>
      <c r="CEM43" s="268"/>
      <c r="CEN43" s="268"/>
      <c r="CEO43" s="268"/>
      <c r="CEP43" s="268"/>
      <c r="CEQ43" s="268"/>
      <c r="CER43" s="268"/>
      <c r="CES43" s="268"/>
      <c r="CET43" s="268"/>
      <c r="CEU43" s="268"/>
      <c r="CEV43" s="268"/>
      <c r="CEW43" s="268"/>
      <c r="CEX43" s="268"/>
      <c r="CEY43" s="268"/>
      <c r="CEZ43" s="268"/>
      <c r="CFA43" s="268"/>
      <c r="CFB43" s="268"/>
      <c r="CFC43" s="268"/>
      <c r="CFD43" s="268"/>
      <c r="CFE43" s="268"/>
      <c r="CFF43" s="268"/>
      <c r="CFG43" s="268"/>
      <c r="CFH43" s="268"/>
      <c r="CFI43" s="268"/>
      <c r="CFJ43" s="268"/>
      <c r="CFK43" s="268"/>
      <c r="CFL43" s="268"/>
      <c r="CFM43" s="268"/>
      <c r="CFN43" s="268"/>
      <c r="CFO43" s="268"/>
      <c r="CFP43" s="268"/>
      <c r="CFQ43" s="268"/>
      <c r="CFR43" s="268"/>
      <c r="CFS43" s="268"/>
      <c r="CFT43" s="268"/>
      <c r="CFU43" s="268"/>
      <c r="CFV43" s="268"/>
      <c r="CFW43" s="268"/>
      <c r="CFX43" s="268"/>
      <c r="CFY43" s="268"/>
      <c r="CFZ43" s="268"/>
      <c r="CGA43" s="268"/>
      <c r="CGB43" s="268"/>
      <c r="CGC43" s="268"/>
      <c r="CGD43" s="268"/>
    </row>
    <row r="44" spans="1:2214" x14ac:dyDescent="0.25">
      <c r="A44" s="267"/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7"/>
      <c r="AM44" s="267"/>
      <c r="AN44" s="267"/>
      <c r="AO44" s="267"/>
      <c r="AP44" s="267"/>
      <c r="AQ44" s="267"/>
      <c r="AR44" s="267"/>
      <c r="AS44" s="267"/>
      <c r="AT44" s="269"/>
      <c r="AU44" s="269"/>
      <c r="AV44" s="269"/>
      <c r="AW44" s="269"/>
      <c r="AX44" s="269"/>
      <c r="AY44" s="269"/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69"/>
      <c r="CJ44" s="269"/>
      <c r="CK44" s="269"/>
      <c r="CL44" s="269"/>
      <c r="CM44" s="269"/>
      <c r="CN44" s="269"/>
      <c r="CO44" s="269"/>
      <c r="CP44" s="269"/>
      <c r="CQ44" s="269"/>
      <c r="CR44" s="269"/>
      <c r="CS44" s="269"/>
      <c r="CT44" s="269"/>
      <c r="CU44" s="269"/>
      <c r="CV44" s="269"/>
      <c r="CW44" s="350"/>
      <c r="CX44" s="269"/>
      <c r="CY44" s="269"/>
      <c r="CZ44" s="269"/>
      <c r="DA44" s="269"/>
      <c r="DB44" s="269"/>
      <c r="DC44" s="269"/>
      <c r="DD44" s="269"/>
      <c r="DE44" s="269"/>
      <c r="DF44" s="269"/>
      <c r="DG44" s="269"/>
      <c r="DH44" s="269"/>
      <c r="DI44" s="269"/>
      <c r="DJ44" s="269"/>
      <c r="DK44" s="269"/>
      <c r="DL44" s="269"/>
      <c r="DM44" s="269"/>
      <c r="DN44" s="269"/>
      <c r="DO44" s="269"/>
      <c r="DP44" s="269"/>
      <c r="DQ44" s="269"/>
      <c r="DR44" s="269"/>
      <c r="DS44" s="269"/>
      <c r="DT44" s="269"/>
      <c r="DU44" s="269"/>
      <c r="DV44" s="269"/>
      <c r="DW44" s="269"/>
      <c r="DX44" s="269"/>
      <c r="DY44" s="269"/>
      <c r="DZ44" s="269"/>
      <c r="EA44" s="269"/>
      <c r="EB44" s="269"/>
      <c r="EC44" s="269"/>
      <c r="ED44" s="269"/>
      <c r="EE44" s="269"/>
      <c r="EF44" s="269"/>
      <c r="EG44" s="269"/>
      <c r="EH44" s="269"/>
      <c r="EI44" s="269"/>
      <c r="EJ44" s="269"/>
      <c r="EK44" s="269"/>
      <c r="EL44" s="269"/>
      <c r="EM44" s="269"/>
      <c r="EN44" s="269"/>
      <c r="EO44" s="269"/>
      <c r="EP44" s="269"/>
      <c r="EQ44" s="269"/>
      <c r="ER44" s="269"/>
      <c r="ES44" s="269"/>
      <c r="ET44" s="269"/>
      <c r="EU44" s="269"/>
      <c r="EV44" s="269"/>
      <c r="EW44" s="269"/>
      <c r="EX44" s="269"/>
      <c r="EY44" s="269"/>
      <c r="EZ44" s="269"/>
      <c r="FA44" s="269"/>
      <c r="FB44" s="269"/>
      <c r="FC44" s="269"/>
      <c r="FD44" s="269"/>
      <c r="FE44" s="269"/>
      <c r="FF44" s="269"/>
      <c r="FG44" s="269"/>
      <c r="FH44" s="269"/>
      <c r="FI44" s="269"/>
      <c r="FJ44" s="269"/>
      <c r="FK44" s="269"/>
      <c r="FL44" s="269"/>
      <c r="FM44" s="269"/>
      <c r="FN44" s="269"/>
      <c r="FO44" s="269"/>
      <c r="FP44" s="269"/>
      <c r="FQ44" s="269"/>
      <c r="FR44" s="269"/>
      <c r="FS44" s="269"/>
      <c r="FT44" s="269"/>
      <c r="FU44" s="269"/>
      <c r="FV44" s="269"/>
      <c r="FW44" s="269"/>
      <c r="FX44" s="269"/>
      <c r="FY44" s="269"/>
      <c r="FZ44" s="269"/>
      <c r="GA44" s="269"/>
      <c r="GB44" s="269"/>
      <c r="GC44" s="269"/>
      <c r="GD44" s="269"/>
      <c r="GE44" s="269"/>
      <c r="GF44" s="269"/>
      <c r="GG44" s="269"/>
      <c r="GH44" s="269"/>
      <c r="GI44" s="269"/>
      <c r="GJ44" s="269"/>
      <c r="GK44" s="269"/>
      <c r="GL44" s="269"/>
      <c r="GM44" s="269"/>
      <c r="GN44" s="269"/>
      <c r="GO44" s="269"/>
      <c r="GP44" s="269"/>
      <c r="GQ44" s="269"/>
      <c r="GR44" s="269"/>
      <c r="GS44" s="269"/>
      <c r="GT44" s="269"/>
      <c r="GU44" s="269"/>
      <c r="GV44" s="269"/>
      <c r="GW44" s="269"/>
      <c r="GX44" s="269"/>
      <c r="GY44" s="269"/>
      <c r="GZ44" s="269"/>
      <c r="HA44" s="269"/>
      <c r="HB44" s="269"/>
      <c r="HC44" s="269"/>
      <c r="HD44" s="269"/>
      <c r="HE44" s="269"/>
      <c r="HF44" s="269"/>
      <c r="HG44" s="269"/>
      <c r="HH44" s="269"/>
      <c r="HI44" s="269"/>
      <c r="HJ44" s="269"/>
      <c r="HK44" s="269"/>
      <c r="HL44" s="269"/>
      <c r="HM44" s="269"/>
      <c r="HN44" s="269"/>
      <c r="HO44" s="269"/>
      <c r="HP44" s="269"/>
      <c r="HQ44" s="269"/>
      <c r="HR44" s="269"/>
      <c r="HS44" s="269"/>
      <c r="HT44" s="269"/>
      <c r="HU44" s="269"/>
      <c r="HV44" s="269"/>
      <c r="HW44" s="269"/>
      <c r="HX44" s="269"/>
      <c r="HY44" s="269"/>
      <c r="HZ44" s="269"/>
      <c r="IA44" s="269"/>
      <c r="IB44" s="269"/>
      <c r="IC44" s="269"/>
      <c r="ID44" s="269"/>
      <c r="IE44" s="269"/>
      <c r="IF44" s="269"/>
      <c r="IG44" s="269"/>
      <c r="IH44" s="269"/>
      <c r="II44" s="269"/>
      <c r="IJ44" s="269"/>
      <c r="IK44" s="269"/>
      <c r="IL44" s="269"/>
      <c r="IM44" s="269"/>
      <c r="IN44" s="269"/>
      <c r="IO44" s="269"/>
      <c r="IP44" s="269"/>
      <c r="IQ44" s="269"/>
      <c r="IR44" s="269"/>
      <c r="IS44" s="269"/>
      <c r="IT44" s="269"/>
      <c r="IU44" s="269"/>
      <c r="IV44" s="269"/>
      <c r="IW44" s="269"/>
      <c r="IX44" s="269"/>
      <c r="IY44" s="269"/>
      <c r="IZ44" s="269"/>
      <c r="JA44" s="269"/>
      <c r="JB44" s="269"/>
      <c r="JC44" s="269"/>
      <c r="JD44" s="269"/>
      <c r="JE44" s="269"/>
      <c r="JF44" s="269"/>
      <c r="JG44" s="269"/>
      <c r="JH44" s="269"/>
      <c r="JI44" s="269"/>
      <c r="JJ44" s="269"/>
      <c r="JK44" s="269"/>
      <c r="JL44" s="269"/>
      <c r="JM44" s="269"/>
      <c r="JN44" s="269"/>
      <c r="JO44" s="269"/>
      <c r="JP44" s="269"/>
      <c r="JQ44" s="269"/>
      <c r="JR44" s="269"/>
      <c r="JS44" s="269"/>
      <c r="JT44" s="269"/>
      <c r="JU44" s="269"/>
      <c r="JV44" s="269"/>
      <c r="JW44" s="269"/>
      <c r="JX44" s="269"/>
      <c r="JY44" s="269"/>
      <c r="JZ44" s="269"/>
      <c r="KA44" s="269"/>
      <c r="KB44" s="269"/>
      <c r="KC44" s="269"/>
      <c r="KD44" s="269"/>
      <c r="KE44" s="269"/>
      <c r="KF44" s="269"/>
      <c r="KG44" s="269"/>
      <c r="KH44" s="269"/>
      <c r="KI44" s="269"/>
      <c r="KJ44" s="269"/>
      <c r="KK44" s="269"/>
      <c r="KL44" s="269"/>
      <c r="KM44" s="269"/>
      <c r="KN44" s="269"/>
      <c r="KO44" s="269"/>
      <c r="KP44" s="269"/>
      <c r="KQ44" s="269"/>
      <c r="KR44" s="269"/>
      <c r="KS44" s="269"/>
      <c r="KT44" s="269"/>
      <c r="KU44" s="269"/>
      <c r="KV44" s="269"/>
      <c r="KW44" s="269"/>
      <c r="KX44" s="269"/>
      <c r="KY44" s="269"/>
      <c r="KZ44" s="269"/>
      <c r="LA44" s="269"/>
      <c r="LB44" s="269"/>
      <c r="LC44" s="269"/>
      <c r="LD44" s="269"/>
      <c r="LE44" s="269"/>
      <c r="LF44" s="269"/>
      <c r="LG44" s="269"/>
      <c r="LH44" s="269"/>
      <c r="LI44" s="269"/>
      <c r="LJ44" s="269"/>
      <c r="LK44" s="269"/>
      <c r="LL44" s="269"/>
      <c r="LM44" s="269"/>
      <c r="LN44" s="269"/>
      <c r="LO44" s="269"/>
      <c r="LP44" s="269"/>
      <c r="LQ44" s="269"/>
      <c r="LR44" s="269"/>
      <c r="LS44" s="269"/>
      <c r="LT44" s="269"/>
      <c r="LU44" s="269"/>
      <c r="LV44" s="269"/>
      <c r="LW44" s="269"/>
      <c r="LX44" s="269"/>
      <c r="LY44" s="269"/>
      <c r="LZ44" s="269"/>
      <c r="MA44" s="269"/>
      <c r="MB44" s="269"/>
      <c r="MC44" s="269"/>
      <c r="MD44" s="269"/>
      <c r="ME44" s="269"/>
      <c r="MF44" s="269"/>
      <c r="MG44" s="269"/>
      <c r="MH44" s="269"/>
      <c r="MI44" s="269"/>
      <c r="MJ44" s="269"/>
      <c r="MK44" s="269"/>
      <c r="ML44" s="269"/>
      <c r="MM44" s="269"/>
      <c r="MN44" s="269"/>
      <c r="MO44" s="269"/>
      <c r="MP44" s="269"/>
      <c r="MQ44" s="269"/>
      <c r="MR44" s="269"/>
      <c r="MS44" s="269"/>
      <c r="MT44" s="269"/>
      <c r="MU44" s="269"/>
      <c r="MV44" s="269"/>
      <c r="MW44" s="269"/>
      <c r="MX44" s="269"/>
      <c r="MY44" s="269"/>
      <c r="MZ44" s="269"/>
      <c r="NA44" s="269"/>
      <c r="NB44" s="269"/>
      <c r="NC44" s="269"/>
      <c r="ND44" s="269"/>
      <c r="NE44" s="269"/>
      <c r="NF44" s="269"/>
      <c r="NG44" s="269"/>
      <c r="NH44" s="269"/>
      <c r="NI44" s="269"/>
      <c r="NJ44" s="269"/>
      <c r="NK44" s="269"/>
      <c r="NL44" s="269"/>
      <c r="NM44" s="269"/>
      <c r="NN44" s="269"/>
      <c r="NO44" s="269"/>
      <c r="NP44" s="269"/>
      <c r="NQ44" s="269"/>
      <c r="NR44" s="269"/>
      <c r="NS44" s="269"/>
      <c r="NT44" s="269"/>
      <c r="NU44" s="269"/>
      <c r="NV44" s="269"/>
      <c r="NW44" s="269"/>
      <c r="NX44" s="269"/>
      <c r="NY44" s="269"/>
      <c r="NZ44" s="269"/>
      <c r="OA44" s="269"/>
      <c r="OB44" s="269"/>
      <c r="OC44" s="269"/>
      <c r="OD44" s="269"/>
      <c r="OE44" s="269"/>
      <c r="OF44" s="269"/>
      <c r="OG44" s="269"/>
      <c r="OH44" s="269"/>
      <c r="OI44" s="269"/>
      <c r="OJ44" s="269"/>
      <c r="OK44" s="269"/>
      <c r="OL44" s="269"/>
      <c r="OM44" s="269"/>
      <c r="ON44" s="269"/>
      <c r="OO44" s="269"/>
      <c r="OP44" s="269"/>
      <c r="OQ44" s="269"/>
      <c r="OR44" s="269"/>
      <c r="OS44" s="269"/>
      <c r="OT44" s="269"/>
      <c r="OU44" s="269"/>
      <c r="OV44" s="269"/>
      <c r="OW44" s="269"/>
      <c r="OX44" s="269"/>
      <c r="OY44" s="269"/>
      <c r="OZ44" s="269"/>
      <c r="PA44" s="269"/>
      <c r="PB44" s="269"/>
      <c r="PC44" s="269"/>
      <c r="PD44" s="269"/>
      <c r="PE44" s="269"/>
      <c r="PF44" s="269"/>
      <c r="PG44" s="269"/>
      <c r="PH44" s="269"/>
      <c r="PI44" s="269"/>
      <c r="PJ44" s="269"/>
      <c r="PK44" s="269"/>
      <c r="PL44" s="269"/>
      <c r="PM44" s="269"/>
      <c r="PN44" s="269"/>
      <c r="PO44" s="269"/>
      <c r="PP44" s="269"/>
      <c r="PQ44" s="269"/>
      <c r="PR44" s="269"/>
      <c r="PS44" s="269"/>
      <c r="PT44" s="269"/>
      <c r="PU44" s="269"/>
      <c r="PV44" s="269"/>
      <c r="PW44" s="269"/>
      <c r="PX44" s="269"/>
      <c r="PY44" s="269"/>
      <c r="PZ44" s="269"/>
      <c r="QA44" s="269"/>
      <c r="QB44" s="269"/>
      <c r="QC44" s="269"/>
      <c r="QD44" s="269"/>
      <c r="QE44" s="269"/>
      <c r="QF44" s="269"/>
      <c r="QG44" s="269"/>
      <c r="QH44" s="269"/>
      <c r="QI44" s="269"/>
      <c r="QJ44" s="269"/>
      <c r="QK44" s="269"/>
      <c r="QL44" s="269"/>
      <c r="QM44" s="269"/>
      <c r="QN44" s="269"/>
      <c r="QO44" s="269"/>
      <c r="QP44" s="269"/>
      <c r="QQ44" s="269"/>
      <c r="QR44" s="269"/>
      <c r="QS44" s="269"/>
      <c r="QT44" s="269"/>
      <c r="QU44" s="269"/>
      <c r="QV44" s="269"/>
      <c r="QW44" s="269"/>
      <c r="QX44" s="269"/>
      <c r="QY44" s="269"/>
      <c r="QZ44" s="269"/>
      <c r="RA44" s="269"/>
      <c r="RB44" s="269"/>
      <c r="RC44" s="269"/>
      <c r="RD44" s="269"/>
      <c r="RE44" s="269"/>
      <c r="RF44" s="269"/>
      <c r="RG44" s="269"/>
      <c r="RH44" s="269"/>
      <c r="RI44" s="269"/>
      <c r="RJ44" s="269"/>
      <c r="RK44" s="269"/>
      <c r="RL44" s="269"/>
      <c r="RM44" s="269"/>
      <c r="RN44" s="269"/>
      <c r="RO44" s="269"/>
      <c r="RP44" s="269"/>
      <c r="RQ44" s="269"/>
      <c r="RR44" s="269"/>
      <c r="RS44" s="269"/>
      <c r="RT44" s="269"/>
      <c r="RU44" s="269"/>
      <c r="RV44" s="269"/>
      <c r="RW44" s="269"/>
      <c r="RX44" s="269"/>
      <c r="RY44" s="269"/>
      <c r="RZ44" s="269"/>
      <c r="SA44" s="269"/>
      <c r="SB44" s="269"/>
      <c r="SC44" s="269"/>
      <c r="SD44" s="269"/>
      <c r="SE44" s="269"/>
      <c r="SF44" s="269"/>
      <c r="SG44" s="269"/>
      <c r="SH44" s="269"/>
      <c r="SI44" s="269"/>
      <c r="SJ44" s="269"/>
      <c r="SK44" s="269"/>
      <c r="SL44" s="269"/>
      <c r="SM44" s="269"/>
      <c r="SN44" s="269"/>
      <c r="SO44" s="269"/>
      <c r="SP44" s="269"/>
      <c r="SQ44" s="269"/>
      <c r="SR44" s="269"/>
      <c r="SS44" s="269"/>
      <c r="ST44" s="269"/>
      <c r="SU44" s="269"/>
      <c r="SV44" s="269"/>
      <c r="SW44" s="269"/>
      <c r="SX44" s="269"/>
      <c r="SY44" s="269"/>
      <c r="SZ44" s="269"/>
      <c r="TA44" s="269"/>
      <c r="TB44" s="269"/>
      <c r="TC44" s="269"/>
      <c r="TD44" s="269"/>
      <c r="TE44" s="269"/>
      <c r="TF44" s="269"/>
      <c r="TG44" s="269"/>
      <c r="TH44" s="269"/>
      <c r="TI44" s="269"/>
      <c r="TJ44" s="269"/>
      <c r="TK44" s="269"/>
      <c r="TL44" s="269"/>
      <c r="TM44" s="269"/>
      <c r="TN44" s="269"/>
      <c r="TO44" s="269"/>
      <c r="TP44" s="269"/>
      <c r="TQ44" s="269"/>
      <c r="TR44" s="269"/>
      <c r="TS44" s="269"/>
      <c r="TT44" s="269"/>
      <c r="TU44" s="269"/>
      <c r="TV44" s="269"/>
      <c r="TW44" s="269"/>
      <c r="TX44" s="269"/>
      <c r="TY44" s="269"/>
      <c r="TZ44" s="269"/>
      <c r="UA44" s="269"/>
      <c r="UB44" s="269"/>
      <c r="UC44" s="269"/>
      <c r="UD44" s="269"/>
      <c r="UE44" s="269"/>
      <c r="UF44" s="269"/>
      <c r="UG44" s="269"/>
      <c r="UH44" s="269"/>
      <c r="UI44" s="269"/>
      <c r="UJ44" s="269"/>
      <c r="UK44" s="269"/>
      <c r="UL44" s="269"/>
      <c r="UM44" s="269"/>
      <c r="UN44" s="269"/>
      <c r="UO44" s="269"/>
      <c r="UP44" s="269"/>
      <c r="UQ44" s="269"/>
      <c r="UR44" s="269"/>
      <c r="US44" s="269"/>
      <c r="UT44" s="269"/>
      <c r="UU44" s="269"/>
      <c r="UV44" s="269"/>
      <c r="UW44" s="269"/>
      <c r="UX44" s="269"/>
      <c r="UY44" s="269"/>
      <c r="UZ44" s="269"/>
      <c r="VA44" s="269"/>
      <c r="VB44" s="269"/>
      <c r="VC44" s="269"/>
      <c r="VD44" s="269"/>
      <c r="VE44" s="269"/>
      <c r="VF44" s="269"/>
      <c r="VG44" s="269"/>
      <c r="VH44" s="269"/>
      <c r="VI44" s="269"/>
      <c r="VJ44" s="269"/>
      <c r="VK44" s="269"/>
      <c r="VL44" s="269"/>
      <c r="VM44" s="269"/>
      <c r="VN44" s="269"/>
      <c r="VO44" s="269"/>
      <c r="VP44" s="269"/>
      <c r="VQ44" s="269"/>
      <c r="VR44" s="269"/>
      <c r="VS44" s="269"/>
      <c r="VT44" s="269"/>
      <c r="VU44" s="269"/>
      <c r="VV44" s="269"/>
      <c r="VW44" s="269"/>
      <c r="VX44" s="269"/>
      <c r="VY44" s="269"/>
      <c r="VZ44" s="269"/>
      <c r="WA44" s="269"/>
      <c r="WB44" s="269"/>
      <c r="WC44" s="269"/>
      <c r="WD44" s="269"/>
      <c r="WE44" s="269"/>
      <c r="WF44" s="269"/>
      <c r="WG44" s="269"/>
      <c r="WH44" s="269"/>
      <c r="WI44" s="269"/>
      <c r="WJ44" s="269"/>
      <c r="WK44" s="269"/>
      <c r="WL44" s="269"/>
      <c r="WM44" s="269"/>
      <c r="WN44" s="269"/>
      <c r="WO44" s="269"/>
      <c r="WP44" s="269"/>
      <c r="WQ44" s="269"/>
      <c r="WR44" s="269"/>
      <c r="WS44" s="269"/>
      <c r="WT44" s="269"/>
      <c r="WU44" s="269"/>
      <c r="WV44" s="269"/>
      <c r="WW44" s="269"/>
      <c r="WX44" s="269"/>
      <c r="WY44" s="269"/>
      <c r="WZ44" s="269"/>
      <c r="XA44" s="269"/>
      <c r="XB44" s="269"/>
      <c r="XC44" s="269"/>
      <c r="XD44" s="269"/>
      <c r="XE44" s="269"/>
      <c r="XF44" s="269"/>
      <c r="XG44" s="269"/>
      <c r="XH44" s="269"/>
      <c r="XI44" s="269"/>
      <c r="XJ44" s="269"/>
      <c r="XK44" s="269"/>
      <c r="XL44" s="269"/>
      <c r="XM44" s="269"/>
      <c r="XN44" s="269"/>
      <c r="XO44" s="269"/>
      <c r="XP44" s="269"/>
      <c r="XQ44" s="269"/>
      <c r="XR44" s="269"/>
      <c r="XS44" s="269"/>
      <c r="XT44" s="269"/>
      <c r="XU44" s="269"/>
      <c r="XV44" s="269"/>
      <c r="XW44" s="269"/>
      <c r="XX44" s="269"/>
      <c r="XY44" s="269"/>
      <c r="XZ44" s="269"/>
      <c r="YA44" s="269"/>
      <c r="YB44" s="269"/>
      <c r="YC44" s="269"/>
      <c r="YD44" s="269"/>
      <c r="YE44" s="269"/>
      <c r="YF44" s="269"/>
      <c r="YG44" s="269"/>
      <c r="YH44" s="269"/>
      <c r="YI44" s="269"/>
      <c r="YJ44" s="269"/>
      <c r="YK44" s="269"/>
      <c r="YL44" s="269"/>
      <c r="YM44" s="269"/>
      <c r="YN44" s="269"/>
      <c r="YO44" s="269"/>
      <c r="YP44" s="269"/>
      <c r="YQ44" s="269"/>
      <c r="YR44" s="269"/>
      <c r="YS44" s="269"/>
      <c r="YT44" s="269"/>
      <c r="YU44" s="269"/>
      <c r="YV44" s="269"/>
      <c r="YW44" s="269"/>
      <c r="YX44" s="269"/>
      <c r="YY44" s="269"/>
      <c r="YZ44" s="269"/>
      <c r="ZA44" s="269"/>
      <c r="ZB44" s="269"/>
      <c r="ZC44" s="269"/>
      <c r="ZD44" s="269"/>
      <c r="ZE44" s="269"/>
      <c r="ZF44" s="269"/>
      <c r="ZG44" s="269"/>
      <c r="ZH44" s="269"/>
      <c r="ZI44" s="269"/>
      <c r="ZJ44" s="269"/>
      <c r="ZK44" s="269"/>
      <c r="ZL44" s="269"/>
      <c r="ZM44" s="269"/>
      <c r="ZN44" s="269"/>
      <c r="ZO44" s="269"/>
      <c r="ZP44" s="269"/>
      <c r="ZQ44" s="269"/>
      <c r="ZR44" s="269"/>
      <c r="ZS44" s="269"/>
      <c r="ZT44" s="269"/>
      <c r="ZU44" s="269"/>
      <c r="ZV44" s="269"/>
      <c r="ZW44" s="269"/>
      <c r="ZX44" s="269"/>
      <c r="ZY44" s="269"/>
      <c r="ZZ44" s="269"/>
      <c r="AAA44" s="269"/>
      <c r="AAB44" s="269"/>
      <c r="AAC44" s="269"/>
      <c r="AAD44" s="269"/>
      <c r="AAE44" s="269"/>
      <c r="AAF44" s="269"/>
      <c r="AAG44" s="269"/>
      <c r="AAH44" s="269"/>
      <c r="AAI44" s="269"/>
      <c r="AAJ44" s="269"/>
      <c r="AAK44" s="269"/>
      <c r="AAL44" s="269"/>
      <c r="AAM44" s="269"/>
      <c r="AAN44" s="269"/>
      <c r="AAO44" s="269"/>
      <c r="AAP44" s="269"/>
      <c r="AAQ44" s="269"/>
      <c r="AAR44" s="269"/>
      <c r="AAS44" s="269"/>
      <c r="AAT44" s="269"/>
      <c r="AAU44" s="269"/>
      <c r="AAV44" s="269"/>
      <c r="AAW44" s="269"/>
      <c r="AAX44" s="269"/>
      <c r="AAY44" s="269"/>
      <c r="AAZ44" s="269"/>
      <c r="ABA44" s="269"/>
      <c r="ABB44" s="269"/>
      <c r="ABC44" s="269"/>
      <c r="ABD44" s="269"/>
      <c r="ABE44" s="269"/>
      <c r="ABF44" s="269"/>
      <c r="ABG44" s="269"/>
      <c r="ABH44" s="269"/>
      <c r="ABI44" s="269"/>
      <c r="ABJ44" s="269"/>
      <c r="ABK44" s="269"/>
      <c r="ABL44" s="269"/>
      <c r="ABM44" s="269"/>
      <c r="ABN44" s="269"/>
      <c r="ABO44" s="269"/>
      <c r="ABP44" s="269"/>
      <c r="ABQ44" s="269"/>
      <c r="ABR44" s="269"/>
      <c r="ABS44" s="269"/>
      <c r="ABT44" s="269"/>
      <c r="ABU44" s="269"/>
      <c r="ABV44" s="269"/>
      <c r="ABW44" s="269"/>
      <c r="ABX44" s="269"/>
      <c r="ABY44" s="269"/>
      <c r="ABZ44" s="269"/>
      <c r="ACA44" s="269"/>
      <c r="ACB44" s="269"/>
      <c r="ACC44" s="269"/>
      <c r="ACD44" s="269"/>
      <c r="ACE44" s="269"/>
      <c r="ACF44" s="269"/>
      <c r="ACG44" s="269"/>
      <c r="ACH44" s="269"/>
      <c r="ACI44" s="269"/>
      <c r="ACJ44" s="269"/>
      <c r="ACK44" s="269"/>
      <c r="ACL44" s="269"/>
      <c r="ACM44" s="269"/>
      <c r="ACN44" s="269"/>
      <c r="ACO44" s="269"/>
      <c r="ACP44" s="269"/>
      <c r="ACQ44" s="269"/>
      <c r="ACR44" s="269"/>
      <c r="ACS44" s="269"/>
      <c r="ACT44" s="269"/>
      <c r="ACU44" s="269"/>
      <c r="ACV44" s="269"/>
      <c r="ACW44" s="269"/>
      <c r="ACX44" s="269"/>
      <c r="ACY44" s="269"/>
      <c r="ACZ44" s="269"/>
      <c r="ADA44" s="269"/>
      <c r="ADB44" s="269"/>
      <c r="ADC44" s="269"/>
      <c r="ADD44" s="269"/>
      <c r="ADE44" s="269"/>
      <c r="ADF44" s="269"/>
      <c r="ADG44" s="269"/>
      <c r="ADH44" s="269"/>
      <c r="ADI44" s="269"/>
      <c r="ADJ44" s="269"/>
      <c r="ADK44" s="269"/>
      <c r="ADL44" s="269"/>
      <c r="ADM44" s="269"/>
      <c r="ADN44" s="269"/>
      <c r="ADO44" s="269"/>
      <c r="ADP44" s="269"/>
      <c r="ADQ44" s="269"/>
      <c r="ADR44" s="269"/>
      <c r="ADS44" s="269"/>
      <c r="ADT44" s="269"/>
      <c r="ADU44" s="269"/>
      <c r="ADV44" s="269"/>
      <c r="ADW44" s="269"/>
      <c r="ADX44" s="269"/>
      <c r="ADY44" s="269"/>
      <c r="ADZ44" s="269"/>
      <c r="AEA44" s="269"/>
      <c r="AEB44" s="269"/>
      <c r="AEC44" s="269"/>
      <c r="AED44" s="269"/>
      <c r="AEE44" s="269"/>
      <c r="AEF44" s="269"/>
      <c r="AEG44" s="269"/>
      <c r="AEH44" s="269"/>
      <c r="AEI44" s="269"/>
      <c r="AEJ44" s="269"/>
      <c r="AEK44" s="269"/>
      <c r="AEL44" s="269"/>
      <c r="AEM44" s="269"/>
      <c r="AEN44" s="269"/>
      <c r="AEO44" s="269"/>
      <c r="AEP44" s="269"/>
      <c r="AEQ44" s="269"/>
      <c r="AER44" s="269"/>
      <c r="AES44" s="269"/>
      <c r="AET44" s="269"/>
      <c r="AEU44" s="269"/>
      <c r="AEV44" s="269"/>
      <c r="AEW44" s="269"/>
      <c r="AEX44" s="269"/>
      <c r="AEY44" s="269"/>
      <c r="AEZ44" s="269"/>
      <c r="AFA44" s="269"/>
      <c r="AFB44" s="269"/>
      <c r="AFC44" s="269"/>
      <c r="AFD44" s="269"/>
      <c r="AFE44" s="269"/>
      <c r="AFF44" s="269"/>
      <c r="AFG44" s="269"/>
      <c r="AFH44" s="269"/>
      <c r="AFI44" s="269"/>
      <c r="AFJ44" s="269"/>
      <c r="AFK44" s="269"/>
      <c r="AFL44" s="269"/>
      <c r="AFM44" s="269"/>
      <c r="AFN44" s="269"/>
      <c r="AFO44" s="269"/>
      <c r="AFP44" s="269"/>
      <c r="AFQ44" s="269"/>
      <c r="AFR44" s="269"/>
      <c r="AFS44" s="269"/>
      <c r="AFT44" s="269"/>
      <c r="AFU44" s="269"/>
      <c r="AFV44" s="269"/>
      <c r="AFW44" s="269"/>
      <c r="AFX44" s="269"/>
      <c r="AFY44" s="269"/>
      <c r="AFZ44" s="269"/>
      <c r="AGA44" s="269"/>
      <c r="AGB44" s="269"/>
      <c r="AGC44" s="269"/>
      <c r="AGD44" s="269"/>
      <c r="AGE44" s="269"/>
      <c r="AGF44" s="269"/>
      <c r="AGG44" s="269"/>
      <c r="AGH44" s="269"/>
      <c r="AGI44" s="269"/>
      <c r="AGJ44" s="269"/>
      <c r="AGK44" s="269"/>
      <c r="AGL44" s="269"/>
      <c r="AGM44" s="269"/>
      <c r="AGN44" s="269"/>
      <c r="AGO44" s="269"/>
      <c r="AGP44" s="269"/>
      <c r="AGQ44" s="269"/>
      <c r="AGR44" s="269"/>
      <c r="AGS44" s="269"/>
      <c r="AGT44" s="269"/>
      <c r="AGU44" s="269"/>
      <c r="AGV44" s="269"/>
      <c r="AGW44" s="269"/>
      <c r="AGX44" s="269"/>
      <c r="AGY44" s="269"/>
      <c r="AGZ44" s="269"/>
      <c r="AHA44" s="269"/>
      <c r="AHB44" s="269"/>
      <c r="AHC44" s="269"/>
      <c r="AHD44" s="269"/>
      <c r="AHE44" s="269"/>
      <c r="AHF44" s="269"/>
      <c r="AHG44" s="269"/>
      <c r="AHH44" s="269"/>
      <c r="AHI44" s="269"/>
      <c r="AHJ44" s="269"/>
      <c r="AHK44" s="269"/>
      <c r="AHL44" s="269"/>
      <c r="AHM44" s="269"/>
      <c r="AHN44" s="269"/>
      <c r="AHO44" s="269"/>
      <c r="AHP44" s="269"/>
      <c r="AHQ44" s="269"/>
      <c r="AHR44" s="269"/>
      <c r="AHS44" s="269"/>
      <c r="AHT44" s="269"/>
      <c r="AHU44" s="269"/>
      <c r="AHV44" s="269"/>
      <c r="AHW44" s="269"/>
      <c r="AHX44" s="269"/>
      <c r="AHY44" s="269"/>
      <c r="AHZ44" s="269"/>
      <c r="AIA44" s="269"/>
      <c r="AIB44" s="269"/>
      <c r="AIC44" s="269"/>
      <c r="AID44" s="269"/>
      <c r="AIE44" s="269"/>
      <c r="AIF44" s="269"/>
      <c r="AIG44" s="269"/>
      <c r="AIH44" s="269"/>
      <c r="AII44" s="269"/>
      <c r="AIJ44" s="269"/>
      <c r="AIK44" s="269"/>
      <c r="AIL44" s="269"/>
      <c r="AIM44" s="269"/>
      <c r="AIN44" s="269"/>
      <c r="AIO44" s="269"/>
      <c r="AIP44" s="269"/>
      <c r="AIQ44" s="269"/>
      <c r="AIR44" s="269"/>
      <c r="AIS44" s="269"/>
      <c r="AIT44" s="269"/>
      <c r="AIU44" s="269"/>
      <c r="AIV44" s="269"/>
      <c r="AIW44" s="269"/>
      <c r="AIX44" s="269"/>
      <c r="AIY44" s="269"/>
      <c r="AIZ44" s="269"/>
      <c r="AJA44" s="269"/>
      <c r="AJB44" s="269"/>
      <c r="AJC44" s="269"/>
      <c r="AJD44" s="269"/>
      <c r="AJE44" s="269"/>
      <c r="AJF44" s="269"/>
      <c r="AJG44" s="269"/>
      <c r="AJH44" s="269"/>
      <c r="AJI44" s="269"/>
      <c r="AJJ44" s="269"/>
      <c r="AJK44" s="269"/>
      <c r="AJL44" s="269"/>
      <c r="AJM44" s="269"/>
      <c r="AJN44" s="269"/>
      <c r="AJO44" s="269"/>
      <c r="AJP44" s="269"/>
      <c r="AJQ44" s="269"/>
      <c r="AJR44" s="269"/>
      <c r="AJS44" s="269"/>
      <c r="AJT44" s="269"/>
      <c r="AJU44" s="269"/>
      <c r="AJV44" s="269"/>
      <c r="AJW44" s="269"/>
      <c r="AJX44" s="269"/>
      <c r="AJY44" s="269"/>
      <c r="AJZ44" s="269"/>
      <c r="AKA44" s="269"/>
      <c r="AKB44" s="269"/>
      <c r="AKC44" s="269"/>
      <c r="AKD44" s="269"/>
      <c r="AKE44" s="269"/>
      <c r="AKF44" s="269"/>
      <c r="AKG44" s="269"/>
      <c r="AKH44" s="269"/>
      <c r="AKI44" s="269"/>
      <c r="AKJ44" s="269"/>
      <c r="AKK44" s="269"/>
      <c r="AKL44" s="269"/>
      <c r="AKM44" s="269"/>
      <c r="AKN44" s="269"/>
      <c r="AKO44" s="269"/>
      <c r="AKP44" s="269"/>
      <c r="AKQ44" s="269"/>
      <c r="AKR44" s="269"/>
      <c r="AKS44" s="267"/>
      <c r="AKT44" s="269"/>
      <c r="AKU44" s="269"/>
      <c r="AKV44" s="269"/>
      <c r="AKW44" s="269"/>
      <c r="AKX44" s="269"/>
      <c r="AKY44" s="269"/>
      <c r="AKZ44" s="269"/>
      <c r="ALA44" s="269"/>
      <c r="ALB44" s="269"/>
      <c r="ALC44" s="269"/>
      <c r="ALD44" s="269"/>
      <c r="ALE44" s="269"/>
      <c r="ALF44" s="269"/>
      <c r="ALG44" s="269"/>
      <c r="ALH44" s="269"/>
      <c r="ALI44" s="269"/>
      <c r="ALJ44" s="269"/>
      <c r="ALK44" s="269"/>
      <c r="ALL44" s="269"/>
      <c r="ALM44" s="269"/>
      <c r="ALN44" s="269"/>
      <c r="ALO44" s="269"/>
      <c r="ALP44" s="269"/>
      <c r="ALQ44" s="269"/>
      <c r="ALR44" s="269"/>
      <c r="ALS44" s="269"/>
      <c r="ALT44" s="269"/>
      <c r="ALU44" s="269"/>
      <c r="ALV44" s="269"/>
      <c r="ALW44" s="269"/>
      <c r="ALX44" s="269"/>
      <c r="ALY44" s="269"/>
      <c r="ALZ44" s="269"/>
      <c r="AMA44" s="269"/>
      <c r="AMB44" s="269"/>
      <c r="AMC44" s="269"/>
      <c r="AMD44" s="269"/>
      <c r="AME44" s="269"/>
      <c r="AMF44" s="269"/>
      <c r="AMG44" s="269"/>
      <c r="AMH44" s="269"/>
      <c r="AMI44" s="269"/>
      <c r="AMJ44" s="269"/>
      <c r="AMK44" s="269"/>
      <c r="AML44" s="269"/>
      <c r="AMM44" s="269"/>
      <c r="AMN44" s="269"/>
      <c r="AMO44" s="269"/>
      <c r="AMP44" s="269"/>
      <c r="AMQ44" s="269"/>
      <c r="AMR44" s="269"/>
      <c r="AMS44" s="269"/>
      <c r="AMT44" s="269"/>
      <c r="AMU44" s="269"/>
      <c r="AMV44" s="269"/>
      <c r="AMW44" s="269"/>
      <c r="AMX44" s="269"/>
      <c r="AMY44" s="269"/>
      <c r="AMZ44" s="269"/>
      <c r="ANA44" s="269"/>
      <c r="ANB44" s="269"/>
      <c r="ANC44" s="269"/>
      <c r="AND44" s="269"/>
      <c r="ANE44" s="269"/>
      <c r="ANF44" s="269"/>
      <c r="ANG44" s="269"/>
      <c r="ANH44" s="269"/>
      <c r="ANI44" s="269"/>
      <c r="ANJ44" s="269"/>
      <c r="ANK44" s="269"/>
      <c r="ANL44" s="269"/>
      <c r="ANM44" s="269"/>
      <c r="ANN44" s="269"/>
      <c r="ANO44" s="269"/>
      <c r="ANP44" s="269"/>
      <c r="ANQ44" s="269"/>
      <c r="ANR44" s="269"/>
      <c r="ANS44" s="269"/>
      <c r="ANT44" s="269"/>
      <c r="ANU44" s="269"/>
      <c r="ANV44" s="269"/>
      <c r="ANW44" s="269"/>
      <c r="ANX44" s="269"/>
      <c r="ANY44" s="269"/>
      <c r="ANZ44" s="269"/>
      <c r="AOA44" s="269"/>
      <c r="AOB44" s="269"/>
      <c r="AOC44" s="269"/>
      <c r="AOD44" s="269"/>
      <c r="AOE44" s="269"/>
      <c r="AOF44" s="269"/>
      <c r="AOG44" s="269"/>
      <c r="AOH44" s="269"/>
      <c r="AOI44" s="269"/>
      <c r="AOJ44" s="269"/>
      <c r="AOK44" s="269"/>
      <c r="AOL44" s="269"/>
      <c r="AOM44" s="269"/>
      <c r="AON44" s="269"/>
      <c r="AOO44" s="269"/>
      <c r="AOP44" s="269"/>
      <c r="AOQ44" s="269"/>
      <c r="AOR44" s="269"/>
      <c r="AOS44" s="269"/>
      <c r="AOT44" s="269"/>
      <c r="AOU44" s="269"/>
      <c r="AOV44" s="269"/>
      <c r="AOW44" s="269"/>
      <c r="AOX44" s="269"/>
      <c r="AOY44" s="269"/>
      <c r="AOZ44" s="269"/>
      <c r="APA44" s="269"/>
      <c r="APB44" s="269"/>
      <c r="APC44" s="269"/>
      <c r="APD44" s="269"/>
      <c r="APE44" s="269"/>
      <c r="APF44" s="269"/>
      <c r="APG44" s="269"/>
      <c r="APH44" s="269"/>
      <c r="API44" s="269"/>
      <c r="APJ44" s="269"/>
      <c r="APK44" s="269"/>
      <c r="APL44" s="269"/>
      <c r="APM44" s="269"/>
      <c r="APN44" s="269"/>
      <c r="APO44" s="269"/>
      <c r="APP44" s="269"/>
      <c r="APQ44" s="269"/>
      <c r="APR44" s="269"/>
      <c r="APS44" s="269"/>
      <c r="APT44" s="269"/>
      <c r="APU44" s="269"/>
      <c r="APV44" s="269"/>
      <c r="APW44" s="269"/>
      <c r="APX44" s="269"/>
      <c r="APY44" s="269"/>
      <c r="APZ44" s="269"/>
      <c r="AQA44" s="269"/>
      <c r="AQB44" s="269"/>
      <c r="AQC44" s="269"/>
      <c r="AQD44" s="269"/>
      <c r="AQE44" s="269"/>
      <c r="AQF44" s="269"/>
      <c r="AQG44" s="269"/>
      <c r="AQH44" s="269"/>
      <c r="AQI44" s="269"/>
      <c r="AQJ44" s="269"/>
      <c r="AQK44" s="269"/>
      <c r="AQL44" s="269"/>
      <c r="AQM44" s="269"/>
      <c r="AQN44" s="269"/>
      <c r="AQO44" s="269"/>
      <c r="AQP44" s="269"/>
      <c r="AQQ44" s="269"/>
      <c r="AQR44" s="269"/>
      <c r="AQS44" s="269"/>
      <c r="AQT44" s="269"/>
      <c r="AQU44" s="269"/>
      <c r="AQV44" s="269"/>
      <c r="AQW44" s="269"/>
      <c r="AQX44" s="269"/>
      <c r="AQY44" s="269"/>
      <c r="AQZ44" s="269"/>
      <c r="ARA44" s="269"/>
      <c r="ARB44" s="269"/>
      <c r="ARC44" s="269"/>
      <c r="ARD44" s="269"/>
      <c r="ARE44" s="269"/>
      <c r="ARF44" s="269"/>
      <c r="ARG44" s="269"/>
      <c r="ARH44" s="269"/>
      <c r="ARI44" s="269"/>
      <c r="ARJ44" s="269"/>
      <c r="ARK44" s="269"/>
      <c r="ARL44" s="269"/>
      <c r="ARM44" s="269"/>
      <c r="ARN44" s="269"/>
      <c r="ARO44" s="269"/>
      <c r="ARP44" s="269"/>
      <c r="ARQ44" s="269"/>
      <c r="ARR44" s="269"/>
      <c r="ARS44" s="269"/>
      <c r="ART44" s="269"/>
      <c r="ARU44" s="269"/>
      <c r="ARV44" s="269"/>
      <c r="ARW44" s="269"/>
      <c r="ARX44" s="269"/>
      <c r="ARY44" s="269"/>
      <c r="ARZ44" s="269"/>
      <c r="ASA44" s="269"/>
      <c r="ASB44" s="269"/>
      <c r="ASC44" s="269"/>
      <c r="ASD44" s="269"/>
      <c r="ASE44" s="269"/>
      <c r="ASF44" s="269"/>
      <c r="ASG44" s="269"/>
      <c r="ASH44" s="269"/>
      <c r="ASI44" s="269"/>
      <c r="ASJ44" s="269"/>
      <c r="ASK44" s="269"/>
      <c r="ASL44" s="269"/>
      <c r="ASM44" s="269"/>
      <c r="ASN44" s="269"/>
      <c r="ASO44" s="269"/>
      <c r="ASP44" s="269"/>
      <c r="ASQ44" s="269"/>
      <c r="ASR44" s="269"/>
      <c r="ASS44" s="269"/>
      <c r="AST44" s="269"/>
      <c r="ASU44" s="269"/>
      <c r="ASV44" s="269"/>
      <c r="ASW44" s="269"/>
      <c r="ASX44" s="269"/>
      <c r="ASY44" s="269"/>
      <c r="ASZ44" s="269"/>
      <c r="ATA44" s="269"/>
      <c r="ATB44" s="269"/>
      <c r="ATC44" s="269"/>
      <c r="ATD44" s="269"/>
      <c r="ATE44" s="269"/>
      <c r="ATF44" s="269"/>
      <c r="ATG44" s="269"/>
      <c r="ATH44" s="269"/>
      <c r="ATI44" s="269"/>
      <c r="ATJ44" s="269"/>
      <c r="ATK44" s="269"/>
      <c r="ATL44" s="269"/>
      <c r="ATM44" s="269"/>
      <c r="ATN44" s="269"/>
      <c r="ATO44" s="269"/>
      <c r="ATP44" s="269"/>
      <c r="ATQ44" s="269"/>
      <c r="ATR44" s="269"/>
      <c r="ATS44" s="269"/>
      <c r="ATT44" s="269"/>
      <c r="ATU44" s="269"/>
      <c r="ATV44" s="269"/>
      <c r="ATW44" s="269"/>
      <c r="ATX44" s="269"/>
      <c r="ATY44" s="269"/>
      <c r="ATZ44" s="269"/>
      <c r="AUA44" s="269"/>
      <c r="AUB44" s="269"/>
      <c r="AUC44" s="269"/>
      <c r="AUD44" s="269"/>
      <c r="AUE44" s="269"/>
      <c r="AUF44" s="269"/>
      <c r="AUG44" s="269"/>
      <c r="AUH44" s="269"/>
      <c r="AUI44" s="269"/>
      <c r="AUJ44" s="269"/>
      <c r="AUK44" s="269"/>
      <c r="AUL44" s="269"/>
      <c r="AUM44" s="269"/>
      <c r="AUN44" s="269"/>
      <c r="AUO44" s="269"/>
      <c r="AUP44" s="269"/>
      <c r="AUQ44" s="269"/>
      <c r="AUR44" s="269"/>
      <c r="AUS44" s="269"/>
      <c r="AUT44" s="269"/>
      <c r="AUU44" s="269"/>
      <c r="AUV44" s="269"/>
      <c r="AUW44" s="269"/>
      <c r="AUX44" s="269"/>
      <c r="AUY44" s="269"/>
      <c r="AUZ44" s="269"/>
      <c r="AVA44" s="269"/>
      <c r="AVB44" s="269"/>
      <c r="AVC44" s="269"/>
      <c r="AVD44" s="269"/>
      <c r="AVE44" s="269"/>
      <c r="AVF44" s="269"/>
      <c r="AVG44" s="269"/>
      <c r="AVH44" s="269"/>
      <c r="AVI44" s="269"/>
      <c r="AVJ44" s="269"/>
      <c r="AVK44" s="269"/>
      <c r="AVL44" s="269"/>
      <c r="AVM44" s="269"/>
      <c r="AVN44" s="269"/>
      <c r="AVO44" s="269"/>
      <c r="AVP44" s="269"/>
      <c r="AVQ44" s="269"/>
      <c r="AVR44" s="269"/>
      <c r="AVS44" s="269"/>
      <c r="AVT44" s="269"/>
      <c r="AVU44" s="269"/>
      <c r="AVV44" s="269"/>
      <c r="AVW44" s="269"/>
      <c r="AVX44" s="269"/>
      <c r="AVY44" s="269"/>
      <c r="AVZ44" s="269"/>
      <c r="AWA44" s="269"/>
      <c r="AWB44" s="269"/>
      <c r="AWC44" s="269"/>
      <c r="AWD44" s="269"/>
      <c r="AWE44" s="269"/>
      <c r="AWF44" s="269"/>
      <c r="AWG44" s="269"/>
      <c r="AWH44" s="269"/>
      <c r="AWI44" s="269"/>
      <c r="AWJ44" s="269"/>
      <c r="AWK44" s="269"/>
      <c r="AWL44" s="269"/>
      <c r="AWM44" s="269"/>
      <c r="AWN44" s="269"/>
      <c r="AWO44" s="269"/>
      <c r="AWP44" s="269"/>
      <c r="AWQ44" s="269"/>
      <c r="AWR44" s="269"/>
      <c r="AWS44" s="269"/>
      <c r="AWT44" s="269"/>
      <c r="AWU44" s="269"/>
      <c r="AWV44" s="269"/>
      <c r="AWW44" s="269"/>
      <c r="AWX44" s="269"/>
      <c r="AWY44" s="269"/>
      <c r="AWZ44" s="269"/>
      <c r="AXA44" s="269"/>
      <c r="AXB44" s="269"/>
      <c r="AXC44" s="269"/>
      <c r="AXD44" s="269"/>
      <c r="AXE44" s="269"/>
      <c r="AXF44" s="269"/>
      <c r="AXG44" s="269"/>
      <c r="AXH44" s="269"/>
      <c r="AXI44" s="269"/>
      <c r="AXJ44" s="269"/>
      <c r="AXK44" s="270"/>
      <c r="AXL44" s="270"/>
      <c r="AXM44" s="270"/>
      <c r="AXN44" s="270"/>
      <c r="AXO44" s="270"/>
      <c r="AXP44" s="270"/>
      <c r="AXQ44" s="270"/>
      <c r="AXR44" s="270"/>
      <c r="AXS44" s="270"/>
      <c r="AXT44" s="270"/>
      <c r="AXU44" s="270"/>
      <c r="AXV44" s="270"/>
      <c r="AXW44" s="270"/>
      <c r="AXX44" s="270"/>
      <c r="AXY44" s="270"/>
      <c r="AXZ44" s="270"/>
      <c r="AYA44" s="270"/>
      <c r="AYB44" s="270"/>
      <c r="AYC44" s="270"/>
      <c r="AYD44" s="270"/>
      <c r="AYE44" s="270"/>
      <c r="AYF44" s="270"/>
      <c r="AYG44" s="270"/>
      <c r="AYH44" s="270"/>
      <c r="AYI44" s="270"/>
      <c r="AYJ44" s="270"/>
      <c r="AYK44" s="270"/>
      <c r="AYL44" s="270"/>
      <c r="AYM44" s="270"/>
      <c r="AYN44" s="270"/>
      <c r="AYO44" s="270"/>
      <c r="AYP44" s="270"/>
      <c r="AYQ44" s="270"/>
      <c r="AYR44" s="270"/>
      <c r="AYS44" s="270"/>
      <c r="AYT44" s="270"/>
      <c r="AYU44" s="270"/>
      <c r="AYV44" s="270"/>
      <c r="AYW44" s="270"/>
      <c r="AYX44" s="270"/>
      <c r="AYY44" s="270"/>
      <c r="AYZ44" s="270"/>
      <c r="AZA44" s="270"/>
      <c r="AZB44" s="270"/>
      <c r="AZC44" s="270"/>
      <c r="AZD44" s="270"/>
      <c r="AZE44" s="270"/>
      <c r="AZF44" s="270"/>
      <c r="AZG44" s="270"/>
      <c r="AZH44" s="270"/>
      <c r="AZI44" s="270"/>
      <c r="AZJ44" s="270"/>
      <c r="AZK44" s="270"/>
      <c r="AZL44" s="270"/>
      <c r="AZM44" s="270"/>
      <c r="AZN44" s="270"/>
      <c r="AZO44" s="270"/>
      <c r="AZP44" s="270"/>
      <c r="AZQ44" s="270"/>
      <c r="AZR44" s="270"/>
      <c r="AZS44" s="270"/>
      <c r="AZT44" s="270"/>
      <c r="AZU44" s="270"/>
      <c r="AZV44" s="270"/>
      <c r="AZW44" s="270"/>
      <c r="AZX44" s="269"/>
      <c r="AZY44" s="269"/>
      <c r="AZZ44" s="269"/>
      <c r="BAA44" s="269"/>
      <c r="BAB44" s="269"/>
      <c r="BAC44" s="269"/>
      <c r="BAD44" s="269"/>
      <c r="BAE44" s="269"/>
      <c r="BAF44" s="269"/>
      <c r="BAG44" s="269"/>
      <c r="BAH44" s="269"/>
      <c r="BAI44" s="269"/>
      <c r="BAJ44" s="269"/>
      <c r="BAK44" s="269"/>
      <c r="BAL44" s="269"/>
      <c r="BAM44" s="269"/>
      <c r="BAN44" s="269"/>
      <c r="BAO44" s="269"/>
      <c r="BAP44" s="269"/>
      <c r="BAQ44" s="269"/>
      <c r="BAR44" s="269"/>
      <c r="BAS44" s="269"/>
      <c r="BAT44" s="269"/>
      <c r="BAU44" s="269"/>
      <c r="BAV44" s="269"/>
      <c r="BAW44" s="269"/>
      <c r="BAX44" s="269"/>
      <c r="BAY44" s="269"/>
      <c r="BAZ44" s="269"/>
      <c r="BBA44" s="269"/>
      <c r="BBB44" s="269"/>
      <c r="BBC44" s="269"/>
      <c r="BBD44" s="269"/>
      <c r="BBE44" s="269"/>
      <c r="BBF44" s="269"/>
      <c r="BBG44" s="269"/>
      <c r="BBH44" s="269"/>
      <c r="BBI44" s="269"/>
      <c r="BBJ44" s="269"/>
      <c r="BBK44" s="269"/>
      <c r="BBL44" s="269"/>
      <c r="BBM44" s="269"/>
      <c r="BBN44" s="269"/>
      <c r="BBO44" s="269"/>
      <c r="BBP44" s="269"/>
      <c r="BBQ44" s="269"/>
      <c r="BBR44" s="269"/>
      <c r="BBS44" s="269"/>
      <c r="BBT44" s="269"/>
      <c r="BBU44" s="269"/>
      <c r="BBV44" s="269"/>
      <c r="BBW44" s="269"/>
      <c r="BBX44" s="269"/>
      <c r="BBY44" s="269"/>
      <c r="BBZ44" s="269"/>
      <c r="BCA44" s="269"/>
      <c r="BCB44" s="269"/>
      <c r="BCC44" s="269"/>
      <c r="BCD44" s="269"/>
      <c r="BCE44" s="269"/>
      <c r="BCF44" s="269"/>
      <c r="BCG44" s="269"/>
      <c r="BCH44" s="269"/>
      <c r="BCI44" s="269"/>
      <c r="BCJ44" s="269"/>
      <c r="BCK44" s="269"/>
      <c r="BCL44" s="269"/>
      <c r="BCM44" s="269"/>
      <c r="BCN44" s="269"/>
      <c r="BCO44" s="269"/>
      <c r="BCP44" s="269"/>
      <c r="BCQ44" s="269"/>
      <c r="BCR44" s="269"/>
      <c r="BCS44" s="269"/>
      <c r="BCT44" s="269"/>
      <c r="BCU44" s="269"/>
      <c r="BCV44" s="269"/>
      <c r="BCW44" s="269"/>
      <c r="BCX44" s="269"/>
      <c r="BCY44" s="269"/>
      <c r="BCZ44" s="269"/>
      <c r="BDA44" s="269"/>
      <c r="BDB44" s="269"/>
      <c r="BDC44" s="269"/>
      <c r="BDD44" s="269"/>
      <c r="BDE44" s="269"/>
      <c r="BDF44" s="269"/>
      <c r="BDG44" s="269"/>
      <c r="BDH44" s="269"/>
      <c r="BDI44" s="269"/>
      <c r="BDJ44" s="269"/>
      <c r="BDK44" s="269"/>
      <c r="BDL44" s="269"/>
      <c r="BDM44" s="269"/>
      <c r="BDN44" s="269"/>
      <c r="BDO44" s="269"/>
      <c r="BDP44" s="269"/>
      <c r="BDQ44" s="269"/>
      <c r="BDR44" s="269"/>
      <c r="BDS44" s="269"/>
      <c r="BDT44" s="269"/>
      <c r="BDU44" s="269"/>
      <c r="BDV44" s="269"/>
      <c r="BDW44" s="269"/>
      <c r="BDX44" s="269"/>
      <c r="BDY44" s="269"/>
      <c r="BDZ44" s="269"/>
      <c r="BEA44" s="269"/>
      <c r="BEB44" s="269"/>
      <c r="BEC44" s="269"/>
      <c r="BED44" s="269"/>
      <c r="BEE44" s="269"/>
      <c r="BEF44" s="269"/>
      <c r="BEG44" s="269"/>
      <c r="BEH44" s="269"/>
      <c r="BEI44" s="269"/>
      <c r="BEJ44" s="269"/>
      <c r="BEK44" s="269"/>
      <c r="BEL44" s="269"/>
      <c r="BEM44" s="269"/>
      <c r="BEN44" s="269"/>
      <c r="BEO44" s="269"/>
      <c r="BEP44" s="269"/>
      <c r="BEQ44" s="269"/>
      <c r="BER44" s="269"/>
      <c r="BES44" s="269"/>
      <c r="BET44" s="269"/>
      <c r="BEU44" s="269"/>
      <c r="BEV44" s="269"/>
      <c r="BEW44" s="269"/>
      <c r="BEX44" s="269"/>
      <c r="BEY44" s="269"/>
      <c r="BEZ44" s="269"/>
      <c r="BFA44" s="269"/>
      <c r="BFB44" s="269"/>
      <c r="BFC44" s="269"/>
      <c r="BFD44" s="269"/>
      <c r="BFE44" s="269"/>
      <c r="BFF44" s="269"/>
      <c r="BFG44" s="269"/>
      <c r="BFH44" s="269"/>
      <c r="BFI44" s="269"/>
      <c r="BFJ44" s="269"/>
      <c r="BFK44" s="269"/>
      <c r="BFL44" s="269"/>
      <c r="BFM44" s="269"/>
      <c r="BFN44" s="269"/>
      <c r="BFO44" s="269"/>
      <c r="BFP44" s="269"/>
      <c r="BFQ44" s="269"/>
      <c r="BFR44" s="269"/>
      <c r="BFS44" s="269"/>
      <c r="BFT44" s="269"/>
      <c r="BFU44" s="269"/>
      <c r="BFV44" s="269"/>
      <c r="BFW44" s="269"/>
      <c r="BFX44" s="269"/>
      <c r="BFY44" s="269"/>
      <c r="BFZ44" s="269"/>
      <c r="BGA44" s="269"/>
      <c r="BGB44" s="269"/>
      <c r="BGC44" s="269"/>
      <c r="BGD44" s="269"/>
      <c r="BGE44" s="269"/>
      <c r="BGF44" s="269"/>
      <c r="BGG44" s="269"/>
      <c r="BGH44" s="269"/>
      <c r="BGI44" s="269"/>
      <c r="BGJ44" s="269"/>
      <c r="BGK44" s="269"/>
      <c r="BGL44" s="269"/>
      <c r="BGM44" s="269"/>
      <c r="BGN44" s="269"/>
      <c r="BGO44" s="269"/>
      <c r="BGP44" s="269"/>
      <c r="BGQ44" s="269"/>
      <c r="BGR44" s="269"/>
      <c r="BGS44" s="269"/>
      <c r="BGT44" s="269"/>
      <c r="BGU44" s="269"/>
      <c r="BGV44" s="269"/>
      <c r="BGW44" s="269"/>
      <c r="BGX44" s="269"/>
      <c r="BGY44" s="269"/>
      <c r="BGZ44" s="269"/>
      <c r="BHA44" s="269"/>
      <c r="BHB44" s="269"/>
      <c r="BHC44" s="269"/>
      <c r="BHD44" s="269"/>
      <c r="BHE44" s="269"/>
      <c r="BHF44" s="269"/>
      <c r="BHG44" s="269"/>
      <c r="BHH44" s="269"/>
      <c r="BHI44" s="269"/>
      <c r="BHJ44" s="269"/>
      <c r="BHK44" s="269"/>
      <c r="BHL44" s="269"/>
      <c r="BHM44" s="269"/>
      <c r="BHN44" s="269"/>
      <c r="BHO44" s="269"/>
      <c r="BHP44" s="269"/>
      <c r="BHQ44" s="269"/>
      <c r="BHR44" s="269"/>
      <c r="BHS44" s="269"/>
      <c r="BHT44" s="269"/>
      <c r="BHU44" s="269"/>
      <c r="BHV44" s="269"/>
      <c r="BHW44" s="269"/>
      <c r="BHX44" s="269"/>
      <c r="BHY44" s="269"/>
      <c r="BHZ44" s="269"/>
      <c r="BIA44" s="269"/>
      <c r="BIB44" s="269"/>
      <c r="BIC44" s="269"/>
      <c r="BID44" s="269"/>
      <c r="BIE44" s="269"/>
      <c r="BIF44" s="269"/>
      <c r="BIG44" s="269"/>
      <c r="BIH44" s="269"/>
      <c r="BII44" s="269"/>
      <c r="BIJ44" s="269"/>
      <c r="BIK44" s="269"/>
      <c r="BIL44" s="269"/>
      <c r="BIM44" s="269"/>
      <c r="BIN44" s="269"/>
      <c r="BIO44" s="269"/>
      <c r="BIP44" s="269"/>
      <c r="BIQ44" s="269"/>
      <c r="BIR44" s="269"/>
      <c r="BIS44" s="269"/>
      <c r="BIT44" s="269"/>
      <c r="BIU44" s="269"/>
      <c r="BIV44" s="269"/>
      <c r="BIW44" s="269"/>
      <c r="BIX44" s="269"/>
      <c r="BIY44" s="269"/>
      <c r="BIZ44" s="269"/>
      <c r="BJA44" s="269"/>
      <c r="BJB44" s="269"/>
      <c r="BJC44" s="269"/>
      <c r="BJD44" s="269"/>
      <c r="BJE44" s="269"/>
      <c r="BJF44" s="269"/>
      <c r="BJG44" s="269"/>
      <c r="BJH44" s="269"/>
      <c r="BJI44" s="269"/>
      <c r="BJJ44" s="269"/>
      <c r="BJK44" s="269"/>
      <c r="BJL44" s="269"/>
      <c r="BJM44" s="269"/>
      <c r="BJN44" s="269"/>
      <c r="BJO44" s="269"/>
      <c r="BJP44" s="269"/>
      <c r="BJQ44" s="269"/>
      <c r="BJR44" s="269"/>
      <c r="BJS44" s="269"/>
      <c r="BJT44" s="269"/>
      <c r="BJU44" s="269"/>
      <c r="BJV44" s="269"/>
      <c r="BJW44" s="269"/>
      <c r="BJX44" s="269"/>
      <c r="BJY44" s="269"/>
      <c r="BJZ44" s="269"/>
      <c r="BKA44" s="269"/>
      <c r="BKB44" s="269"/>
      <c r="BKC44" s="269"/>
      <c r="BKD44" s="269"/>
      <c r="BKE44" s="269"/>
      <c r="BKF44" s="269"/>
      <c r="BKG44" s="269"/>
      <c r="BKH44" s="269"/>
      <c r="BKI44" s="269"/>
      <c r="BKJ44" s="269"/>
      <c r="BKK44" s="269"/>
      <c r="BKL44" s="269"/>
      <c r="BKM44" s="269"/>
      <c r="BKN44" s="269"/>
      <c r="BKO44" s="269"/>
      <c r="BKP44" s="269"/>
      <c r="BKQ44" s="269"/>
      <c r="BKR44" s="269"/>
      <c r="BKS44" s="269"/>
      <c r="BKT44" s="269"/>
      <c r="BKU44" s="269"/>
      <c r="BKV44" s="269"/>
      <c r="BKW44" s="269"/>
      <c r="BKX44" s="269"/>
      <c r="BKY44" s="269"/>
      <c r="BKZ44" s="269"/>
      <c r="BLA44" s="269"/>
      <c r="BLB44" s="269"/>
      <c r="BLC44" s="269"/>
      <c r="BLD44" s="269"/>
      <c r="BLE44" s="269"/>
      <c r="BLF44" s="269"/>
      <c r="BLG44" s="269"/>
      <c r="BLH44" s="269"/>
      <c r="BLI44" s="269"/>
      <c r="BLJ44" s="269"/>
      <c r="BLK44" s="269"/>
      <c r="BLL44" s="269"/>
      <c r="BLM44" s="269"/>
      <c r="BLN44" s="269"/>
      <c r="BLO44" s="269"/>
      <c r="BLP44" s="269"/>
      <c r="BLQ44" s="269"/>
      <c r="BLR44" s="269"/>
      <c r="BLS44" s="269"/>
      <c r="BLT44" s="269"/>
      <c r="BLU44" s="269"/>
      <c r="BLV44" s="269"/>
      <c r="BLW44" s="269"/>
      <c r="BLX44" s="269"/>
      <c r="BLY44" s="269"/>
      <c r="BLZ44" s="269"/>
      <c r="BMA44" s="269"/>
      <c r="BMB44" s="269"/>
      <c r="BMC44" s="269"/>
      <c r="BMD44" s="269"/>
      <c r="BME44" s="269"/>
      <c r="BMF44" s="269"/>
      <c r="BMG44" s="269"/>
      <c r="BMH44" s="269"/>
      <c r="BMI44" s="269"/>
      <c r="BMJ44" s="269"/>
      <c r="BMK44" s="269"/>
      <c r="BML44" s="269"/>
      <c r="BMM44" s="269"/>
      <c r="BMN44" s="269"/>
      <c r="BMO44" s="269"/>
      <c r="BMP44" s="269"/>
      <c r="BMQ44" s="269"/>
      <c r="BMR44" s="269"/>
      <c r="BMS44" s="269"/>
      <c r="BMT44" s="269"/>
      <c r="BMU44" s="269"/>
      <c r="BMV44" s="269"/>
      <c r="BMW44" s="269"/>
      <c r="BMX44" s="269"/>
      <c r="BMY44" s="269"/>
      <c r="BMZ44" s="269"/>
      <c r="BNA44" s="269"/>
      <c r="BNB44" s="269"/>
      <c r="BNC44" s="269"/>
      <c r="BND44" s="269"/>
      <c r="BNE44" s="269"/>
      <c r="BNF44" s="269"/>
      <c r="BNG44" s="269"/>
      <c r="BNH44" s="269"/>
      <c r="BNI44" s="269"/>
      <c r="BNJ44" s="269"/>
      <c r="BNK44" s="269"/>
      <c r="BNL44" s="269"/>
      <c r="BNM44" s="269"/>
      <c r="BNN44" s="269"/>
      <c r="BNO44" s="269"/>
      <c r="BNP44" s="269"/>
      <c r="BNQ44" s="269"/>
      <c r="BNR44" s="269"/>
      <c r="BNS44" s="269"/>
      <c r="BNT44" s="269"/>
      <c r="BNU44" s="269"/>
      <c r="BNV44" s="269"/>
      <c r="BNW44" s="269"/>
      <c r="BNX44" s="269"/>
      <c r="BNY44" s="269"/>
      <c r="BNZ44" s="269"/>
      <c r="BOA44" s="269"/>
      <c r="BOB44" s="269"/>
      <c r="BOC44" s="269"/>
      <c r="BOD44" s="269"/>
      <c r="BOE44" s="269"/>
      <c r="BOF44" s="269"/>
      <c r="BOG44" s="269"/>
      <c r="BOH44" s="269"/>
      <c r="BOI44" s="269"/>
      <c r="BOJ44" s="269"/>
      <c r="BOK44" s="269"/>
      <c r="BOL44" s="269"/>
      <c r="BOM44" s="269"/>
      <c r="BON44" s="269"/>
      <c r="BOO44" s="269"/>
      <c r="BOP44" s="269"/>
      <c r="BOQ44" s="269"/>
      <c r="BOR44" s="269"/>
      <c r="BOS44" s="269"/>
      <c r="BOT44" s="269"/>
      <c r="BOU44" s="269"/>
      <c r="BOV44" s="269"/>
      <c r="BOW44" s="269"/>
      <c r="BOX44" s="269"/>
      <c r="BOY44" s="269"/>
      <c r="BOZ44" s="269"/>
      <c r="BPA44" s="269"/>
      <c r="BPB44" s="269"/>
      <c r="BPC44" s="269"/>
      <c r="BPD44" s="269"/>
      <c r="BPE44" s="269"/>
      <c r="BPF44" s="269"/>
      <c r="BPG44" s="269"/>
      <c r="BPH44" s="269"/>
      <c r="BPI44" s="269"/>
      <c r="BPJ44" s="269"/>
      <c r="BPK44" s="269"/>
      <c r="BPL44" s="269"/>
      <c r="BPM44" s="269"/>
      <c r="BPN44" s="269"/>
      <c r="BPO44" s="269"/>
      <c r="BPP44" s="269"/>
      <c r="BPQ44" s="269"/>
      <c r="BPR44" s="269"/>
      <c r="BPS44" s="269"/>
      <c r="BPT44" s="269"/>
      <c r="BPU44" s="269"/>
      <c r="BPV44" s="269"/>
      <c r="BPW44" s="269"/>
      <c r="BPX44" s="269"/>
      <c r="BPY44" s="269"/>
      <c r="BPZ44" s="269"/>
      <c r="BQA44" s="269"/>
      <c r="BQB44" s="269"/>
      <c r="BQC44" s="269"/>
      <c r="BQD44" s="269"/>
      <c r="BQE44" s="269"/>
      <c r="BQF44" s="269"/>
      <c r="BQG44" s="269"/>
      <c r="BQH44" s="269"/>
      <c r="BQI44" s="269"/>
      <c r="BQJ44" s="269"/>
      <c r="BQK44" s="269"/>
      <c r="BQL44" s="269"/>
      <c r="BQM44" s="269"/>
      <c r="BQN44" s="269"/>
      <c r="BQO44" s="269"/>
      <c r="BQP44" s="269"/>
      <c r="BQQ44" s="269"/>
      <c r="BQR44" s="269"/>
      <c r="BQS44" s="269"/>
      <c r="BQT44" s="269"/>
      <c r="BQU44" s="269"/>
      <c r="BQV44" s="269"/>
      <c r="BQW44" s="269"/>
      <c r="BQX44" s="269"/>
      <c r="BQY44" s="269"/>
      <c r="BQZ44" s="269"/>
      <c r="BRA44" s="269"/>
      <c r="BRB44" s="269"/>
      <c r="BRC44" s="269"/>
      <c r="BRD44" s="269"/>
      <c r="BRE44" s="269"/>
      <c r="BRF44" s="269"/>
      <c r="BRG44" s="269"/>
      <c r="BRH44" s="269"/>
      <c r="BRI44" s="269"/>
      <c r="BRJ44" s="269"/>
      <c r="BRK44" s="269"/>
      <c r="BRL44" s="269"/>
      <c r="BRM44" s="269"/>
      <c r="BRN44" s="269"/>
      <c r="BRO44" s="269"/>
      <c r="BRP44" s="269"/>
      <c r="BRQ44" s="269"/>
      <c r="BRR44" s="269"/>
      <c r="BRS44" s="269"/>
      <c r="BRT44" s="269"/>
      <c r="BRU44" s="269"/>
      <c r="BRV44" s="269"/>
      <c r="BRW44" s="269"/>
      <c r="BRX44" s="269"/>
      <c r="BRY44" s="269"/>
      <c r="BRZ44" s="269"/>
      <c r="BSA44" s="269"/>
      <c r="BSB44" s="269"/>
      <c r="BSC44" s="269"/>
      <c r="BSD44" s="269"/>
      <c r="BSE44" s="269"/>
      <c r="BSF44" s="269"/>
      <c r="BSG44" s="269"/>
      <c r="BSH44" s="269"/>
      <c r="BSI44" s="269"/>
      <c r="BSJ44" s="269"/>
      <c r="BSK44" s="269"/>
      <c r="BSL44" s="269"/>
      <c r="BSM44" s="269"/>
      <c r="BSN44" s="269"/>
      <c r="BSO44" s="269"/>
      <c r="BSP44" s="269"/>
      <c r="BSQ44" s="269"/>
      <c r="BSR44" s="269"/>
      <c r="BSS44" s="269"/>
      <c r="BST44" s="269"/>
      <c r="BSU44" s="269"/>
      <c r="BSV44" s="269"/>
      <c r="BSW44" s="269"/>
      <c r="BSX44" s="269"/>
      <c r="BSY44" s="269"/>
      <c r="BSZ44" s="269"/>
      <c r="BTA44" s="269"/>
      <c r="BTB44" s="269"/>
      <c r="BTC44" s="269"/>
      <c r="BTD44" s="269"/>
      <c r="BTE44" s="269"/>
      <c r="BTF44" s="269"/>
      <c r="BTG44" s="269"/>
      <c r="BTH44" s="269"/>
      <c r="BTI44" s="269"/>
      <c r="BTJ44" s="269"/>
      <c r="BTK44" s="269"/>
      <c r="BTL44" s="269"/>
      <c r="BTM44" s="269"/>
      <c r="BTN44" s="269"/>
      <c r="BTO44" s="269"/>
      <c r="BTP44" s="269"/>
      <c r="BTQ44" s="269"/>
      <c r="BTR44" s="269"/>
      <c r="BTS44" s="269"/>
      <c r="BTT44" s="269"/>
      <c r="BTU44" s="269"/>
      <c r="BTV44" s="269"/>
      <c r="BTW44" s="269"/>
      <c r="BTX44" s="269"/>
      <c r="BTY44" s="269"/>
      <c r="BTZ44" s="269"/>
      <c r="BUA44" s="269"/>
      <c r="BUB44" s="269"/>
      <c r="BUC44" s="269"/>
      <c r="BUD44" s="269"/>
      <c r="BUE44" s="269"/>
      <c r="BUF44" s="269"/>
      <c r="BUG44" s="269"/>
      <c r="BUH44" s="269"/>
      <c r="BUI44" s="269"/>
      <c r="BUJ44" s="269"/>
      <c r="BUK44" s="269"/>
      <c r="BUL44" s="269"/>
      <c r="BUM44" s="269"/>
      <c r="BUN44" s="269"/>
      <c r="BUO44" s="269"/>
      <c r="BUP44" s="269"/>
      <c r="BUQ44" s="269"/>
      <c r="BUR44" s="269"/>
      <c r="BUS44" s="269"/>
      <c r="BUT44" s="269"/>
      <c r="BUU44" s="269"/>
      <c r="BUV44" s="269"/>
      <c r="BUW44" s="269"/>
      <c r="BUX44" s="269"/>
      <c r="BUY44" s="269"/>
      <c r="BUZ44" s="269"/>
      <c r="BVA44" s="269"/>
      <c r="BVB44" s="269"/>
      <c r="BVC44" s="269"/>
      <c r="BVD44" s="269"/>
      <c r="BVE44" s="269"/>
      <c r="BVF44" s="269"/>
      <c r="BVG44" s="269"/>
      <c r="BVH44" s="269"/>
      <c r="BVI44" s="269"/>
      <c r="BVJ44" s="269"/>
      <c r="BVK44" s="269"/>
      <c r="BVL44" s="269"/>
      <c r="BVM44" s="269"/>
      <c r="BVN44" s="269"/>
      <c r="BVO44" s="269"/>
      <c r="BVP44" s="269"/>
      <c r="BVQ44" s="269"/>
      <c r="BVR44" s="269"/>
      <c r="BVS44" s="269"/>
      <c r="BVT44" s="269"/>
      <c r="BVU44" s="269"/>
      <c r="BVV44" s="269"/>
      <c r="BVW44" s="269"/>
      <c r="BVX44" s="269"/>
      <c r="BVY44" s="269"/>
      <c r="BVZ44" s="269"/>
      <c r="BWA44" s="269"/>
      <c r="BWB44" s="269"/>
      <c r="BWC44" s="269"/>
      <c r="BWD44" s="269"/>
      <c r="BWE44" s="269"/>
      <c r="BWF44" s="269"/>
      <c r="BWG44" s="269"/>
      <c r="BWH44" s="269"/>
      <c r="BWI44" s="269"/>
      <c r="BWJ44" s="269"/>
      <c r="BWK44" s="269"/>
      <c r="BWL44" s="269"/>
      <c r="BWM44" s="269"/>
      <c r="BWN44" s="269"/>
      <c r="BWO44" s="269"/>
      <c r="BWP44" s="269"/>
      <c r="BWQ44" s="269"/>
      <c r="BWR44" s="269"/>
      <c r="BWS44" s="269"/>
      <c r="BWT44" s="269"/>
      <c r="BWU44" s="269"/>
      <c r="BWV44" s="269"/>
      <c r="BWW44" s="269"/>
      <c r="BWX44" s="269"/>
      <c r="BWY44" s="269"/>
      <c r="BWZ44" s="269"/>
      <c r="BXA44" s="269"/>
      <c r="BXB44" s="269"/>
      <c r="BXC44" s="269"/>
      <c r="BXD44" s="269"/>
      <c r="BXE44" s="269"/>
      <c r="BXF44" s="269"/>
      <c r="BXG44" s="269"/>
      <c r="BXH44" s="269"/>
      <c r="BXI44" s="269"/>
      <c r="BXJ44" s="269"/>
      <c r="BXK44" s="269"/>
      <c r="BXL44" s="269"/>
      <c r="BXM44" s="269"/>
      <c r="BXN44" s="269"/>
      <c r="BXO44" s="269"/>
      <c r="BXP44" s="269"/>
      <c r="BXQ44" s="269"/>
      <c r="BXR44" s="269"/>
      <c r="BXS44" s="269"/>
      <c r="BXT44" s="269"/>
      <c r="BXU44" s="269"/>
      <c r="BXV44" s="269"/>
      <c r="BXW44" s="269"/>
      <c r="BXX44" s="269"/>
      <c r="BXY44" s="269"/>
      <c r="BXZ44" s="269"/>
      <c r="BYA44" s="269"/>
      <c r="BYB44" s="269"/>
      <c r="BYC44" s="269"/>
      <c r="BYD44" s="269"/>
      <c r="BYE44" s="269"/>
      <c r="BYF44" s="269"/>
      <c r="BYG44" s="269"/>
      <c r="BYH44" s="269"/>
      <c r="BYI44" s="269"/>
      <c r="BYJ44" s="269"/>
      <c r="BYK44" s="269"/>
      <c r="BYL44" s="269"/>
      <c r="BYM44" s="269"/>
      <c r="BYN44" s="269"/>
      <c r="BYO44" s="269"/>
      <c r="BYP44" s="269"/>
      <c r="BYQ44" s="269"/>
      <c r="BYR44" s="269"/>
      <c r="BYS44" s="269"/>
      <c r="BYT44" s="269"/>
      <c r="BYU44" s="269"/>
      <c r="BYV44" s="269"/>
      <c r="BYW44" s="269"/>
      <c r="BYX44" s="269"/>
      <c r="BYY44" s="269"/>
      <c r="BYZ44" s="269"/>
      <c r="BZA44" s="269"/>
      <c r="BZB44" s="269"/>
      <c r="BZC44" s="269"/>
      <c r="BZD44" s="269"/>
      <c r="BZE44" s="269"/>
      <c r="BZF44" s="269"/>
      <c r="BZG44" s="269"/>
      <c r="BZH44" s="269"/>
      <c r="BZI44" s="269"/>
      <c r="BZJ44" s="269"/>
      <c r="BZK44" s="269"/>
      <c r="BZL44" s="269"/>
      <c r="BZM44" s="269"/>
      <c r="BZN44" s="269"/>
      <c r="BZO44" s="269"/>
      <c r="BZP44" s="269"/>
      <c r="BZQ44" s="269"/>
      <c r="BZR44" s="269"/>
      <c r="BZS44" s="269"/>
      <c r="BZT44" s="269"/>
      <c r="BZU44" s="269"/>
      <c r="BZV44" s="269"/>
      <c r="BZW44" s="269"/>
      <c r="BZX44" s="269"/>
      <c r="BZY44" s="269"/>
      <c r="BZZ44" s="269"/>
      <c r="CAA44" s="269"/>
      <c r="CAB44" s="269"/>
      <c r="CAC44" s="269"/>
      <c r="CAD44" s="269"/>
      <c r="CAE44" s="269"/>
      <c r="CAF44" s="269"/>
      <c r="CAG44" s="269"/>
      <c r="CAH44" s="269"/>
      <c r="CAI44" s="269"/>
      <c r="CAJ44" s="269"/>
      <c r="CAK44" s="269"/>
      <c r="CAL44" s="269"/>
      <c r="CAM44" s="269"/>
      <c r="CAN44" s="269"/>
      <c r="CAO44" s="269"/>
      <c r="CAP44" s="269"/>
      <c r="CAQ44" s="269"/>
      <c r="CAR44" s="269"/>
      <c r="CAS44" s="269"/>
      <c r="CAT44" s="269"/>
      <c r="CAU44" s="269"/>
      <c r="CAV44" s="269"/>
      <c r="CAW44" s="269"/>
      <c r="CAX44" s="269"/>
      <c r="CAY44" s="269"/>
      <c r="CAZ44" s="269"/>
      <c r="CBA44" s="269"/>
      <c r="CBB44" s="269"/>
      <c r="CBC44" s="269"/>
      <c r="CBD44" s="269"/>
      <c r="CBE44" s="269"/>
      <c r="CBF44" s="269"/>
      <c r="CBG44" s="269"/>
      <c r="CBH44" s="269"/>
      <c r="CBI44" s="269"/>
      <c r="CBJ44" s="269"/>
      <c r="CBK44" s="269"/>
      <c r="CBL44" s="269"/>
      <c r="CBM44" s="269"/>
      <c r="CBN44" s="269"/>
      <c r="CBO44" s="269"/>
      <c r="CBP44" s="269"/>
      <c r="CBQ44" s="269"/>
      <c r="CBR44" s="269"/>
      <c r="CBS44" s="269"/>
      <c r="CBT44" s="269"/>
      <c r="CBU44" s="269"/>
      <c r="CBV44" s="269"/>
      <c r="CBW44" s="269"/>
      <c r="CBX44" s="269"/>
      <c r="CBY44" s="269"/>
      <c r="CBZ44" s="269"/>
      <c r="CCA44" s="269"/>
      <c r="CCB44" s="269"/>
      <c r="CCC44" s="269"/>
      <c r="CCD44" s="269"/>
      <c r="CCE44" s="269"/>
      <c r="CCF44" s="269"/>
      <c r="CCG44" s="269"/>
      <c r="CCH44" s="269"/>
      <c r="CCI44" s="269"/>
      <c r="CCJ44" s="269"/>
      <c r="CCK44" s="269"/>
      <c r="CCL44" s="269"/>
      <c r="CCM44" s="269"/>
      <c r="CCN44" s="269"/>
      <c r="CCO44" s="269"/>
      <c r="CCP44" s="269"/>
      <c r="CCQ44" s="269"/>
      <c r="CCR44" s="269"/>
      <c r="CCS44" s="269"/>
      <c r="CCT44" s="269"/>
      <c r="CCU44" s="269"/>
      <c r="CCV44" s="269"/>
      <c r="CCW44" s="269"/>
      <c r="CCX44" s="269"/>
      <c r="CCY44" s="269"/>
      <c r="CCZ44" s="269"/>
      <c r="CDA44" s="269"/>
      <c r="CDB44" s="269"/>
      <c r="CDC44" s="269"/>
      <c r="CDD44" s="269"/>
      <c r="CDE44" s="269"/>
      <c r="CDF44" s="269"/>
      <c r="CDG44" s="269"/>
      <c r="CDH44" s="269"/>
      <c r="CDI44" s="269"/>
      <c r="CDJ44" s="269"/>
      <c r="CDK44" s="269"/>
      <c r="CDL44" s="269"/>
      <c r="CDM44" s="269"/>
      <c r="CDN44" s="269"/>
      <c r="CDO44" s="269"/>
      <c r="CDP44" s="269"/>
      <c r="CDQ44" s="269"/>
      <c r="CDR44" s="269"/>
      <c r="CDS44" s="269"/>
      <c r="CDT44" s="269"/>
      <c r="CDU44" s="269"/>
      <c r="CDV44" s="269"/>
      <c r="CDW44" s="269"/>
      <c r="CDX44" s="269"/>
      <c r="CDY44" s="269"/>
      <c r="CDZ44" s="269"/>
      <c r="CEA44" s="269"/>
      <c r="CEB44" s="269"/>
      <c r="CEC44" s="269"/>
      <c r="CED44" s="269"/>
      <c r="CEE44" s="269"/>
      <c r="CEF44" s="269"/>
      <c r="CEG44" s="269"/>
      <c r="CEH44" s="269"/>
      <c r="CEI44" s="269"/>
      <c r="CEJ44" s="269"/>
      <c r="CEK44" s="269"/>
      <c r="CEL44" s="269"/>
      <c r="CEM44" s="269"/>
      <c r="CEN44" s="269"/>
      <c r="CEO44" s="269"/>
      <c r="CEP44" s="269"/>
      <c r="CEQ44" s="269"/>
      <c r="CER44" s="269"/>
      <c r="CES44" s="269"/>
      <c r="CET44" s="269"/>
      <c r="CEU44" s="269"/>
      <c r="CEV44" s="269"/>
      <c r="CEW44" s="269"/>
      <c r="CEX44" s="269"/>
      <c r="CEY44" s="269"/>
      <c r="CEZ44" s="269"/>
      <c r="CFA44" s="269"/>
      <c r="CFB44" s="269"/>
      <c r="CFC44" s="269"/>
      <c r="CFD44" s="269"/>
      <c r="CFE44" s="269"/>
      <c r="CFF44" s="269"/>
      <c r="CFG44" s="269"/>
      <c r="CFH44" s="269"/>
      <c r="CFI44" s="269"/>
      <c r="CFJ44" s="269"/>
      <c r="CFK44" s="269"/>
      <c r="CFL44" s="269"/>
      <c r="CFM44" s="269"/>
      <c r="CFN44" s="269"/>
      <c r="CFO44" s="269"/>
      <c r="CFP44" s="269"/>
      <c r="CFQ44" s="269"/>
      <c r="CFR44" s="269"/>
      <c r="CFS44" s="269"/>
      <c r="CFT44" s="269"/>
      <c r="CFU44" s="269"/>
      <c r="CFV44" s="269"/>
      <c r="CFW44" s="269"/>
      <c r="CFX44" s="269"/>
      <c r="CFY44" s="269"/>
      <c r="CFZ44" s="269"/>
      <c r="CGA44" s="269"/>
      <c r="CGB44" s="269"/>
      <c r="CGC44" s="269"/>
      <c r="CGD44" s="269"/>
    </row>
    <row r="45" spans="1:2214" ht="18.75" x14ac:dyDescent="0.3">
      <c r="A45" s="271"/>
      <c r="B45" s="271"/>
      <c r="C45" s="267"/>
      <c r="D45" s="267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72"/>
      <c r="AL45" s="254"/>
      <c r="AM45" s="254"/>
      <c r="AN45" s="254"/>
      <c r="AO45" s="254"/>
      <c r="AP45" s="254"/>
      <c r="AQ45" s="254"/>
      <c r="AR45" s="254"/>
      <c r="AS45" s="254"/>
      <c r="AT45" s="254"/>
      <c r="AU45" s="267"/>
      <c r="AV45" s="267"/>
      <c r="AW45" s="267"/>
      <c r="AX45" s="267"/>
      <c r="AY45" s="267"/>
      <c r="AZ45" s="267"/>
      <c r="BA45" s="267"/>
      <c r="BB45" s="267"/>
      <c r="BC45" s="267"/>
      <c r="BD45" s="267"/>
      <c r="BE45" s="267"/>
      <c r="BF45" s="267"/>
      <c r="BG45" s="267"/>
      <c r="BH45" s="267"/>
      <c r="BI45" s="267"/>
      <c r="BJ45" s="267"/>
      <c r="BK45" s="267"/>
      <c r="BL45" s="267"/>
      <c r="BM45" s="267"/>
      <c r="BN45" s="267"/>
      <c r="BO45" s="267"/>
      <c r="BP45" s="267"/>
      <c r="BQ45" s="267"/>
      <c r="BR45" s="267"/>
      <c r="BS45" s="267"/>
      <c r="BT45" s="267"/>
      <c r="BU45" s="267"/>
      <c r="BV45" s="267"/>
      <c r="BW45" s="267"/>
      <c r="BX45" s="267"/>
      <c r="BY45" s="267"/>
      <c r="BZ45" s="267"/>
      <c r="CA45" s="267"/>
      <c r="CB45" s="267"/>
      <c r="CC45" s="267"/>
      <c r="CD45" s="267"/>
      <c r="CE45" s="267"/>
      <c r="CF45" s="267"/>
      <c r="CG45" s="267"/>
      <c r="CH45" s="267"/>
      <c r="CI45" s="267"/>
      <c r="CJ45" s="267"/>
      <c r="CK45" s="267"/>
      <c r="CL45" s="267"/>
      <c r="CM45" s="267"/>
      <c r="CN45" s="267"/>
      <c r="CO45" s="267"/>
      <c r="CP45" s="267"/>
      <c r="CQ45" s="267"/>
      <c r="CR45" s="267"/>
      <c r="CS45" s="267"/>
      <c r="CT45" s="267"/>
      <c r="CU45" s="267"/>
      <c r="CV45" s="267"/>
      <c r="CW45" s="350"/>
      <c r="CX45" s="267"/>
      <c r="CY45" s="267"/>
      <c r="CZ45" s="267"/>
      <c r="DA45" s="267"/>
      <c r="DB45" s="267"/>
      <c r="DC45" s="267"/>
      <c r="DD45" s="267"/>
      <c r="DE45" s="267"/>
      <c r="DF45" s="267"/>
      <c r="DG45" s="267"/>
      <c r="DH45" s="267"/>
      <c r="DI45" s="267"/>
      <c r="DJ45" s="254"/>
      <c r="DK45" s="267"/>
      <c r="DL45" s="267"/>
      <c r="DM45" s="267"/>
      <c r="DN45" s="267"/>
      <c r="DO45" s="267"/>
      <c r="DP45" s="267"/>
      <c r="DQ45" s="267"/>
      <c r="DR45" s="267"/>
      <c r="DS45" s="267"/>
      <c r="DT45" s="267"/>
      <c r="DU45" s="267"/>
      <c r="DV45" s="267"/>
      <c r="DW45" s="267"/>
      <c r="DX45" s="267"/>
      <c r="DY45" s="267"/>
      <c r="DZ45" s="267"/>
      <c r="EA45" s="267"/>
      <c r="EB45" s="267"/>
      <c r="EC45" s="267"/>
      <c r="ED45" s="267"/>
      <c r="EE45" s="267"/>
      <c r="EF45" s="267"/>
      <c r="EG45" s="267"/>
      <c r="EH45" s="267"/>
      <c r="EI45" s="267"/>
      <c r="EJ45" s="267"/>
      <c r="EK45" s="267"/>
      <c r="EL45" s="267"/>
      <c r="EM45" s="267"/>
      <c r="EN45" s="267"/>
      <c r="EO45" s="267"/>
      <c r="EP45" s="267"/>
      <c r="EQ45" s="267"/>
      <c r="ER45" s="267"/>
      <c r="ES45" s="267"/>
      <c r="ET45" s="267"/>
      <c r="EU45" s="267"/>
      <c r="EV45" s="267"/>
      <c r="EW45" s="267"/>
      <c r="EX45" s="267"/>
      <c r="EY45" s="267"/>
      <c r="EZ45" s="267"/>
      <c r="FA45" s="267"/>
      <c r="FB45" s="267"/>
      <c r="FC45" s="267"/>
      <c r="FD45" s="267"/>
      <c r="FE45" s="267"/>
      <c r="FF45" s="267"/>
      <c r="FG45" s="267"/>
      <c r="FH45" s="267"/>
      <c r="FI45" s="267"/>
      <c r="FJ45" s="267"/>
      <c r="FK45" s="267"/>
      <c r="FL45" s="267"/>
      <c r="FM45" s="267"/>
      <c r="FN45" s="267"/>
      <c r="FO45" s="267"/>
      <c r="FP45" s="267"/>
      <c r="FQ45" s="267"/>
      <c r="FR45" s="267"/>
      <c r="FS45" s="267"/>
      <c r="FT45" s="267"/>
      <c r="FU45" s="267"/>
      <c r="FV45" s="267"/>
      <c r="FW45" s="267"/>
      <c r="FX45" s="267"/>
      <c r="FY45" s="267"/>
      <c r="FZ45" s="254"/>
      <c r="GA45" s="267"/>
      <c r="GB45" s="267"/>
      <c r="GC45" s="267"/>
      <c r="GD45" s="267"/>
      <c r="GE45" s="267"/>
      <c r="GF45" s="267"/>
      <c r="GG45" s="267"/>
      <c r="GH45" s="267"/>
      <c r="GI45" s="267"/>
      <c r="GJ45" s="267"/>
      <c r="GK45" s="267"/>
      <c r="GL45" s="267"/>
      <c r="GM45" s="267"/>
      <c r="GN45" s="267"/>
      <c r="GO45" s="267"/>
      <c r="GP45" s="267"/>
      <c r="GQ45" s="267"/>
      <c r="GR45" s="267"/>
      <c r="GS45" s="267"/>
      <c r="GT45" s="267"/>
      <c r="GU45" s="267"/>
      <c r="GV45" s="267"/>
      <c r="GW45" s="267"/>
      <c r="GX45" s="267"/>
      <c r="GY45" s="267"/>
      <c r="GZ45" s="267"/>
      <c r="HA45" s="267"/>
      <c r="HB45" s="267"/>
      <c r="HC45" s="267"/>
      <c r="HD45" s="267"/>
      <c r="HE45" s="267"/>
      <c r="HF45" s="267"/>
      <c r="HG45" s="267"/>
      <c r="HH45" s="267"/>
      <c r="HI45" s="267"/>
      <c r="HJ45" s="267"/>
      <c r="HK45" s="267"/>
      <c r="HL45" s="267"/>
      <c r="HM45" s="267"/>
      <c r="HN45" s="267"/>
      <c r="HO45" s="267"/>
      <c r="HP45" s="267"/>
      <c r="HQ45" s="267"/>
      <c r="HR45" s="267"/>
      <c r="HS45" s="267"/>
      <c r="HT45" s="267"/>
      <c r="HU45" s="267"/>
      <c r="HV45" s="267"/>
      <c r="HW45" s="267"/>
      <c r="HX45" s="267"/>
      <c r="HY45" s="267"/>
      <c r="HZ45" s="267"/>
      <c r="IA45" s="267"/>
      <c r="IB45" s="267"/>
      <c r="IC45" s="267"/>
      <c r="ID45" s="267"/>
      <c r="IE45" s="267"/>
      <c r="IF45" s="267"/>
      <c r="IG45" s="267"/>
      <c r="IH45" s="267"/>
      <c r="II45" s="267"/>
      <c r="IJ45" s="267"/>
      <c r="IK45" s="267"/>
      <c r="IL45" s="267"/>
      <c r="IM45" s="267"/>
      <c r="IN45" s="267"/>
      <c r="IO45" s="267"/>
      <c r="IP45" s="254"/>
      <c r="IQ45" s="254"/>
      <c r="IR45" s="254"/>
      <c r="IS45" s="254"/>
      <c r="IT45" s="254"/>
      <c r="IU45" s="267"/>
      <c r="IV45" s="267"/>
      <c r="IW45" s="267"/>
      <c r="IX45" s="267"/>
      <c r="IY45" s="267"/>
      <c r="IZ45" s="267"/>
      <c r="JA45" s="267"/>
      <c r="JB45" s="267"/>
      <c r="JC45" s="267"/>
      <c r="JD45" s="267"/>
      <c r="JE45" s="267"/>
      <c r="JF45" s="267"/>
      <c r="JG45" s="267"/>
      <c r="JH45" s="267"/>
      <c r="JI45" s="267"/>
      <c r="JJ45" s="267"/>
      <c r="JK45" s="267"/>
      <c r="JL45" s="267"/>
      <c r="JM45" s="267"/>
      <c r="JN45" s="267"/>
      <c r="JO45" s="267"/>
      <c r="JP45" s="267"/>
      <c r="JQ45" s="267"/>
      <c r="JR45" s="267"/>
      <c r="JS45" s="267"/>
      <c r="JT45" s="267"/>
      <c r="JU45" s="267"/>
      <c r="JV45" s="267"/>
      <c r="JW45" s="267"/>
      <c r="JX45" s="267"/>
      <c r="JY45" s="267"/>
      <c r="JZ45" s="267"/>
      <c r="KA45" s="267"/>
      <c r="KB45" s="267"/>
      <c r="KC45" s="267"/>
      <c r="KD45" s="267"/>
      <c r="KE45" s="267"/>
      <c r="KF45" s="267"/>
      <c r="KG45" s="267"/>
      <c r="KH45" s="267"/>
      <c r="KI45" s="267"/>
      <c r="KJ45" s="267"/>
      <c r="KK45" s="267"/>
      <c r="KL45" s="267"/>
      <c r="KM45" s="267"/>
      <c r="KN45" s="267"/>
      <c r="KO45" s="267"/>
      <c r="KP45" s="267"/>
      <c r="KQ45" s="267"/>
      <c r="KR45" s="267"/>
      <c r="KS45" s="267"/>
      <c r="KT45" s="267"/>
      <c r="KU45" s="267"/>
      <c r="KV45" s="267"/>
      <c r="KW45" s="267"/>
      <c r="KX45" s="267"/>
      <c r="KY45" s="267"/>
      <c r="KZ45" s="267"/>
      <c r="LA45" s="267"/>
      <c r="LB45" s="267"/>
      <c r="LC45" s="273"/>
      <c r="LD45" s="267"/>
      <c r="LE45" s="267"/>
      <c r="LF45" s="267"/>
      <c r="LG45" s="267"/>
      <c r="LH45" s="267"/>
      <c r="LI45" s="267"/>
      <c r="LJ45" s="267"/>
      <c r="LK45" s="267"/>
      <c r="LL45" s="267"/>
      <c r="LM45" s="267"/>
      <c r="LN45" s="267"/>
      <c r="LO45" s="267"/>
      <c r="LP45" s="267"/>
      <c r="LQ45" s="267"/>
      <c r="LR45" s="267"/>
      <c r="LS45" s="267"/>
      <c r="LT45" s="267"/>
      <c r="LU45" s="267"/>
      <c r="LV45" s="267"/>
      <c r="LW45" s="267"/>
      <c r="LX45" s="267"/>
      <c r="LY45" s="267"/>
      <c r="LZ45" s="267"/>
      <c r="MA45" s="267"/>
      <c r="MB45" s="267"/>
      <c r="MC45" s="267"/>
      <c r="MD45" s="267"/>
      <c r="ME45" s="267"/>
      <c r="MF45" s="267"/>
      <c r="MG45" s="267"/>
      <c r="MH45" s="267"/>
      <c r="MI45" s="267"/>
      <c r="MJ45" s="267"/>
      <c r="MK45" s="267"/>
      <c r="ML45" s="267"/>
      <c r="MM45" s="267"/>
      <c r="MN45" s="267"/>
      <c r="MO45" s="267"/>
      <c r="MP45" s="267"/>
      <c r="MQ45" s="267"/>
      <c r="MR45" s="267"/>
      <c r="MS45" s="267"/>
      <c r="MT45" s="267"/>
      <c r="MU45" s="267"/>
      <c r="MV45" s="267"/>
      <c r="MW45" s="267"/>
      <c r="MX45" s="267"/>
      <c r="MY45" s="267"/>
      <c r="MZ45" s="267"/>
      <c r="NA45" s="267"/>
      <c r="NB45" s="267"/>
      <c r="NC45" s="267"/>
      <c r="ND45" s="267"/>
      <c r="NE45" s="267"/>
      <c r="NF45" s="267"/>
      <c r="NG45" s="267"/>
      <c r="NH45" s="267"/>
      <c r="NI45" s="267"/>
      <c r="NJ45" s="267"/>
      <c r="NK45" s="267"/>
      <c r="NL45" s="267"/>
      <c r="NM45" s="267"/>
      <c r="NN45" s="267"/>
      <c r="NO45" s="267"/>
      <c r="NP45" s="254"/>
      <c r="NQ45" s="267"/>
      <c r="NR45" s="267"/>
      <c r="NS45" s="267"/>
      <c r="NT45" s="267"/>
      <c r="NU45" s="267"/>
      <c r="NV45" s="267"/>
      <c r="NW45" s="267"/>
      <c r="NX45" s="267"/>
      <c r="NY45" s="267"/>
      <c r="NZ45" s="267"/>
      <c r="OA45" s="267"/>
      <c r="OB45" s="267"/>
      <c r="OC45" s="267"/>
      <c r="OD45" s="267"/>
      <c r="OE45" s="267"/>
      <c r="OF45" s="267"/>
      <c r="OG45" s="267"/>
      <c r="OH45" s="267"/>
      <c r="OI45" s="267"/>
      <c r="OJ45" s="267"/>
      <c r="OK45" s="267"/>
      <c r="OL45" s="267"/>
      <c r="OM45" s="267"/>
      <c r="ON45" s="267"/>
      <c r="OO45" s="267"/>
      <c r="OP45" s="267"/>
      <c r="OQ45" s="267"/>
      <c r="OR45" s="267"/>
      <c r="OS45" s="267"/>
      <c r="OT45" s="267"/>
      <c r="OU45" s="267"/>
      <c r="OV45" s="267"/>
      <c r="OW45" s="267"/>
      <c r="OX45" s="267"/>
      <c r="OY45" s="267"/>
      <c r="OZ45" s="267"/>
      <c r="PA45" s="267"/>
      <c r="PB45" s="267"/>
      <c r="PC45" s="267"/>
      <c r="PD45" s="267"/>
      <c r="PE45" s="267"/>
      <c r="PF45" s="267"/>
      <c r="PG45" s="267"/>
      <c r="PH45" s="267"/>
      <c r="PI45" s="267"/>
      <c r="PJ45" s="267"/>
      <c r="PK45" s="267"/>
      <c r="PL45" s="267"/>
      <c r="PM45" s="267"/>
      <c r="PN45" s="267"/>
      <c r="PO45" s="267"/>
      <c r="PP45" s="267"/>
      <c r="PQ45" s="267"/>
      <c r="PR45" s="267"/>
      <c r="PS45" s="267"/>
      <c r="PT45" s="267"/>
      <c r="PU45" s="267"/>
      <c r="PV45" s="267"/>
      <c r="PW45" s="267"/>
      <c r="PX45" s="267"/>
      <c r="PY45" s="267"/>
      <c r="PZ45" s="267"/>
      <c r="QA45" s="267"/>
      <c r="QB45" s="267"/>
      <c r="QC45" s="254"/>
      <c r="QD45" s="267"/>
      <c r="QE45" s="267"/>
      <c r="QF45" s="267"/>
      <c r="QG45" s="267"/>
      <c r="QH45" s="267"/>
      <c r="QI45" s="267"/>
      <c r="QJ45" s="267"/>
      <c r="QK45" s="267"/>
      <c r="QL45" s="267"/>
      <c r="QM45" s="267"/>
      <c r="QN45" s="267"/>
      <c r="QO45" s="267"/>
      <c r="QP45" s="267"/>
      <c r="QQ45" s="267"/>
      <c r="QR45" s="267"/>
      <c r="QS45" s="267"/>
      <c r="QT45" s="267"/>
      <c r="QU45" s="267"/>
      <c r="QV45" s="267"/>
      <c r="QW45" s="267"/>
      <c r="QX45" s="267"/>
      <c r="QY45" s="267"/>
      <c r="QZ45" s="267"/>
      <c r="RA45" s="267"/>
      <c r="RB45" s="267"/>
      <c r="RC45" s="267"/>
      <c r="RD45" s="267"/>
      <c r="RE45" s="267"/>
      <c r="RF45" s="267"/>
      <c r="RG45" s="267"/>
      <c r="RH45" s="267"/>
      <c r="RI45" s="267"/>
      <c r="RJ45" s="267"/>
      <c r="RK45" s="267"/>
      <c r="RL45" s="267"/>
      <c r="RM45" s="267"/>
      <c r="RN45" s="267"/>
      <c r="RO45" s="267"/>
      <c r="RP45" s="267"/>
      <c r="RQ45" s="267"/>
      <c r="RR45" s="267"/>
      <c r="RS45" s="267"/>
      <c r="RT45" s="267"/>
      <c r="RU45" s="267"/>
      <c r="RV45" s="267"/>
      <c r="RW45" s="267"/>
      <c r="RX45" s="267"/>
      <c r="RY45" s="267"/>
      <c r="RZ45" s="267"/>
      <c r="SA45" s="267"/>
      <c r="SB45" s="267"/>
      <c r="SC45" s="267"/>
      <c r="SD45" s="267"/>
      <c r="SE45" s="267"/>
      <c r="SF45" s="267"/>
      <c r="SG45" s="267"/>
      <c r="SH45" s="267"/>
      <c r="SI45" s="267"/>
      <c r="SJ45" s="267"/>
      <c r="SK45" s="267"/>
      <c r="SL45" s="267"/>
      <c r="SM45" s="267"/>
      <c r="SN45" s="267"/>
      <c r="SO45" s="267"/>
      <c r="SP45" s="267"/>
      <c r="SQ45" s="267"/>
      <c r="SR45" s="267"/>
      <c r="SS45" s="254"/>
      <c r="ST45" s="267"/>
      <c r="SU45" s="267"/>
      <c r="SV45" s="267"/>
      <c r="SW45" s="267"/>
      <c r="SX45" s="267"/>
      <c r="SY45" s="267"/>
      <c r="SZ45" s="267"/>
      <c r="TA45" s="267"/>
      <c r="TB45" s="267"/>
      <c r="TC45" s="267"/>
      <c r="TD45" s="267"/>
      <c r="TE45" s="267"/>
      <c r="TF45" s="267"/>
      <c r="TG45" s="267"/>
      <c r="TH45" s="267"/>
      <c r="TI45" s="267"/>
      <c r="TJ45" s="267"/>
      <c r="TK45" s="267"/>
      <c r="TL45" s="267"/>
      <c r="TM45" s="267"/>
      <c r="TN45" s="267"/>
      <c r="TO45" s="267"/>
      <c r="TP45" s="267"/>
      <c r="TQ45" s="267"/>
      <c r="TR45" s="267"/>
      <c r="TS45" s="267"/>
      <c r="TT45" s="267"/>
      <c r="TU45" s="267"/>
      <c r="TV45" s="267"/>
      <c r="TW45" s="267"/>
      <c r="TX45" s="267"/>
      <c r="TY45" s="267"/>
      <c r="TZ45" s="267"/>
      <c r="UA45" s="267"/>
      <c r="UB45" s="267"/>
      <c r="UC45" s="267"/>
      <c r="UD45" s="267"/>
      <c r="UE45" s="267"/>
      <c r="UF45" s="267"/>
      <c r="UG45" s="267"/>
      <c r="UH45" s="267"/>
      <c r="UI45" s="267"/>
      <c r="UJ45" s="267"/>
      <c r="UK45" s="267"/>
      <c r="UL45" s="267"/>
      <c r="UM45" s="267"/>
      <c r="UN45" s="267"/>
      <c r="UO45" s="267"/>
      <c r="UP45" s="267"/>
      <c r="UQ45" s="267"/>
      <c r="UR45" s="267"/>
      <c r="US45" s="267"/>
      <c r="UT45" s="267"/>
      <c r="UU45" s="267"/>
      <c r="UV45" s="267"/>
      <c r="UW45" s="267"/>
      <c r="UX45" s="267"/>
      <c r="UY45" s="267"/>
      <c r="UZ45" s="267"/>
      <c r="VA45" s="267"/>
      <c r="VB45" s="267"/>
      <c r="VC45" s="267"/>
      <c r="VD45" s="267"/>
      <c r="VE45" s="267"/>
      <c r="VF45" s="254"/>
      <c r="VG45" s="267"/>
      <c r="VH45" s="267"/>
      <c r="VI45" s="267"/>
      <c r="VJ45" s="267"/>
      <c r="VK45" s="267"/>
      <c r="VL45" s="267"/>
      <c r="VM45" s="267"/>
      <c r="VN45" s="267"/>
      <c r="VO45" s="267"/>
      <c r="VP45" s="267"/>
      <c r="VQ45" s="267"/>
      <c r="VR45" s="267"/>
      <c r="VS45" s="267"/>
      <c r="VT45" s="267"/>
      <c r="VU45" s="267"/>
      <c r="VV45" s="267"/>
      <c r="VW45" s="267"/>
      <c r="VX45" s="267"/>
      <c r="VY45" s="267"/>
      <c r="VZ45" s="267"/>
      <c r="WA45" s="267"/>
      <c r="WB45" s="267"/>
      <c r="WC45" s="267"/>
      <c r="WD45" s="267"/>
      <c r="WE45" s="267"/>
      <c r="WF45" s="267"/>
      <c r="WG45" s="267"/>
      <c r="WH45" s="267"/>
      <c r="WI45" s="267"/>
      <c r="WJ45" s="267"/>
      <c r="WK45" s="267"/>
      <c r="WL45" s="267"/>
      <c r="WM45" s="267"/>
      <c r="WN45" s="267"/>
      <c r="WO45" s="267"/>
      <c r="WP45" s="267"/>
      <c r="WQ45" s="267"/>
      <c r="WR45" s="267"/>
      <c r="WS45" s="267"/>
      <c r="WT45" s="267"/>
      <c r="WU45" s="267"/>
      <c r="WV45" s="267"/>
      <c r="WW45" s="267"/>
      <c r="WX45" s="267"/>
      <c r="WY45" s="267"/>
      <c r="WZ45" s="267"/>
      <c r="XA45" s="267"/>
      <c r="XB45" s="267"/>
      <c r="XC45" s="267"/>
      <c r="XD45" s="267"/>
      <c r="XE45" s="267"/>
      <c r="XF45" s="267"/>
      <c r="XG45" s="267"/>
      <c r="XH45" s="267"/>
      <c r="XI45" s="267"/>
      <c r="XJ45" s="267"/>
      <c r="XK45" s="267"/>
      <c r="XL45" s="267"/>
      <c r="XM45" s="267"/>
      <c r="XN45" s="267"/>
      <c r="XO45" s="267"/>
      <c r="XP45" s="267"/>
      <c r="XQ45" s="267"/>
      <c r="XR45" s="267"/>
      <c r="XS45" s="267"/>
      <c r="XT45" s="267"/>
      <c r="XU45" s="267"/>
      <c r="XV45" s="206"/>
      <c r="XW45" s="267"/>
      <c r="XX45" s="267"/>
      <c r="XY45" s="267"/>
      <c r="XZ45" s="267"/>
      <c r="YA45" s="267"/>
      <c r="YB45" s="267"/>
      <c r="YC45" s="267"/>
      <c r="YD45" s="267"/>
      <c r="YE45" s="267"/>
      <c r="YF45" s="267"/>
      <c r="YG45" s="267"/>
      <c r="YH45" s="267"/>
      <c r="YI45" s="267"/>
      <c r="YJ45" s="267"/>
      <c r="YK45" s="267"/>
      <c r="YL45" s="267"/>
      <c r="YM45" s="267"/>
      <c r="YN45" s="267"/>
      <c r="YO45" s="267"/>
      <c r="YP45" s="267"/>
      <c r="YQ45" s="267"/>
      <c r="YR45" s="267"/>
      <c r="YS45" s="267"/>
      <c r="YT45" s="267"/>
      <c r="YU45" s="267"/>
      <c r="YV45" s="267"/>
      <c r="YW45" s="267"/>
      <c r="YX45" s="267"/>
      <c r="YY45" s="267"/>
      <c r="YZ45" s="267"/>
      <c r="ZA45" s="267"/>
      <c r="ZB45" s="267"/>
      <c r="ZC45" s="267"/>
      <c r="ZD45" s="267"/>
      <c r="ZE45" s="267"/>
      <c r="ZF45" s="267"/>
      <c r="ZG45" s="267"/>
      <c r="ZH45" s="267"/>
      <c r="ZI45" s="267"/>
      <c r="ZJ45" s="267"/>
      <c r="ZK45" s="267"/>
      <c r="ZL45" s="267"/>
      <c r="ZM45" s="267"/>
      <c r="ZN45" s="267"/>
      <c r="ZO45" s="267"/>
      <c r="ZP45" s="267"/>
      <c r="ZQ45" s="267"/>
      <c r="ZR45" s="267"/>
      <c r="ZS45" s="267"/>
      <c r="ZT45" s="267"/>
      <c r="ZU45" s="267"/>
      <c r="ZV45" s="267"/>
      <c r="ZW45" s="267"/>
      <c r="ZX45" s="267"/>
      <c r="ZY45" s="267"/>
      <c r="ZZ45" s="267"/>
      <c r="AAA45" s="267"/>
      <c r="AAB45" s="267"/>
      <c r="AAC45" s="267"/>
      <c r="AAD45" s="267"/>
      <c r="AAE45" s="267"/>
      <c r="AAF45" s="267"/>
      <c r="AAG45" s="267"/>
      <c r="AAH45" s="267"/>
      <c r="AAI45" s="254"/>
      <c r="AAJ45" s="267"/>
      <c r="AAK45" s="267"/>
      <c r="AAL45" s="267"/>
      <c r="AAM45" s="267"/>
      <c r="AAN45" s="267"/>
      <c r="AAO45" s="267"/>
      <c r="AAP45" s="267"/>
      <c r="AAQ45" s="267"/>
      <c r="AAR45" s="267"/>
      <c r="AAS45" s="267"/>
      <c r="AAT45" s="267"/>
      <c r="AAU45" s="267"/>
      <c r="AAV45" s="267"/>
      <c r="AAW45" s="267"/>
      <c r="AAX45" s="267"/>
      <c r="AAY45" s="267"/>
      <c r="AAZ45" s="267"/>
      <c r="ABA45" s="267"/>
      <c r="ABB45" s="267"/>
      <c r="ABC45" s="267"/>
      <c r="ABD45" s="267"/>
      <c r="ABE45" s="267"/>
      <c r="ABF45" s="267"/>
      <c r="ABG45" s="267"/>
      <c r="ABH45" s="267"/>
      <c r="ABI45" s="267"/>
      <c r="ABJ45" s="267"/>
      <c r="ABK45" s="267"/>
      <c r="ABL45" s="267"/>
      <c r="ABM45" s="267"/>
      <c r="ABN45" s="267"/>
      <c r="ABO45" s="267"/>
      <c r="ABP45" s="267"/>
      <c r="ABQ45" s="267"/>
      <c r="ABR45" s="267"/>
      <c r="ABS45" s="267"/>
      <c r="ABT45" s="267"/>
      <c r="ABU45" s="267"/>
      <c r="ABV45" s="267"/>
      <c r="ABW45" s="267"/>
      <c r="ABX45" s="267"/>
      <c r="ABY45" s="267"/>
      <c r="ABZ45" s="267"/>
      <c r="ACA45" s="267"/>
      <c r="ACB45" s="267"/>
      <c r="ACC45" s="267"/>
      <c r="ACD45" s="267"/>
      <c r="ACE45" s="267"/>
      <c r="ACF45" s="267"/>
      <c r="ACG45" s="267"/>
      <c r="ACH45" s="267"/>
      <c r="ACI45" s="267"/>
      <c r="ACJ45" s="267"/>
      <c r="ACK45" s="267"/>
      <c r="ACL45" s="267"/>
      <c r="ACM45" s="267"/>
      <c r="ACN45" s="267"/>
      <c r="ACO45" s="267"/>
      <c r="ACP45" s="267"/>
      <c r="ACQ45" s="267"/>
      <c r="ACR45" s="267"/>
      <c r="ACS45" s="267"/>
      <c r="ACT45" s="267"/>
      <c r="ACU45" s="267"/>
      <c r="ACV45" s="267"/>
      <c r="ACW45" s="267"/>
      <c r="ACX45" s="267"/>
      <c r="ACY45" s="254"/>
      <c r="ACZ45" s="267"/>
      <c r="ADA45" s="267"/>
      <c r="ADB45" s="267"/>
      <c r="ADC45" s="267"/>
      <c r="ADD45" s="267"/>
      <c r="ADE45" s="267"/>
      <c r="ADF45" s="267"/>
      <c r="ADG45" s="267"/>
      <c r="ADH45" s="267"/>
      <c r="ADI45" s="267"/>
      <c r="ADJ45" s="267"/>
      <c r="ADK45" s="267"/>
      <c r="ADL45" s="267"/>
      <c r="ADM45" s="267"/>
      <c r="ADN45" s="267"/>
      <c r="ADO45" s="267"/>
      <c r="ADP45" s="267"/>
      <c r="ADQ45" s="267"/>
      <c r="ADR45" s="267"/>
      <c r="ADS45" s="267"/>
      <c r="ADT45" s="267"/>
      <c r="ADU45" s="267"/>
      <c r="ADV45" s="267"/>
      <c r="ADW45" s="267"/>
      <c r="ADX45" s="267"/>
      <c r="ADY45" s="267"/>
      <c r="ADZ45" s="267"/>
      <c r="AEA45" s="267"/>
      <c r="AEB45" s="267"/>
      <c r="AEC45" s="267"/>
      <c r="AED45" s="267"/>
      <c r="AEE45" s="267"/>
      <c r="AEF45" s="267"/>
      <c r="AEG45" s="267"/>
      <c r="AEH45" s="267"/>
      <c r="AEI45" s="267"/>
      <c r="AEJ45" s="267"/>
      <c r="AEK45" s="267"/>
      <c r="AEL45" s="267"/>
      <c r="AEM45" s="267"/>
      <c r="AEN45" s="267"/>
      <c r="AEO45" s="267"/>
      <c r="AEP45" s="267"/>
      <c r="AEQ45" s="267"/>
      <c r="AER45" s="267"/>
      <c r="AES45" s="267"/>
      <c r="AET45" s="267"/>
      <c r="AEU45" s="267"/>
      <c r="AEV45" s="267"/>
      <c r="AEW45" s="267"/>
      <c r="AEX45" s="267"/>
      <c r="AEY45" s="267"/>
      <c r="AEZ45" s="267"/>
      <c r="AFA45" s="267"/>
      <c r="AFB45" s="267"/>
      <c r="AFC45" s="267"/>
      <c r="AFD45" s="267"/>
      <c r="AFE45" s="267"/>
      <c r="AFF45" s="267"/>
      <c r="AFG45" s="267"/>
      <c r="AFH45" s="267"/>
      <c r="AFI45" s="267"/>
      <c r="AFJ45" s="267"/>
      <c r="AFK45" s="267"/>
      <c r="AFL45" s="267"/>
      <c r="AFM45" s="267"/>
      <c r="AFN45" s="267"/>
      <c r="AFO45" s="254"/>
      <c r="AFP45" s="267"/>
      <c r="AFQ45" s="267"/>
      <c r="AFR45" s="267"/>
      <c r="AFS45" s="267"/>
      <c r="AFT45" s="267"/>
      <c r="AFU45" s="267"/>
      <c r="AFV45" s="267"/>
      <c r="AFW45" s="267"/>
      <c r="AFX45" s="267"/>
      <c r="AFY45" s="267"/>
      <c r="AFZ45" s="267"/>
      <c r="AGA45" s="267"/>
      <c r="AGB45" s="267"/>
      <c r="AGC45" s="267"/>
      <c r="AGD45" s="267"/>
      <c r="AGE45" s="267"/>
      <c r="AGF45" s="267"/>
      <c r="AGG45" s="267"/>
      <c r="AGH45" s="267"/>
      <c r="AGI45" s="267"/>
      <c r="AGJ45" s="267"/>
      <c r="AGK45" s="267"/>
      <c r="AGL45" s="267"/>
      <c r="AGM45" s="267"/>
      <c r="AGN45" s="267"/>
      <c r="AGO45" s="267"/>
      <c r="AGP45" s="267"/>
      <c r="AGQ45" s="267"/>
      <c r="AGR45" s="267"/>
      <c r="AGS45" s="267"/>
      <c r="AGT45" s="267"/>
      <c r="AGU45" s="267"/>
      <c r="AGV45" s="267"/>
      <c r="AGW45" s="267"/>
      <c r="AGX45" s="267"/>
      <c r="AGY45" s="267"/>
      <c r="AGZ45" s="267"/>
      <c r="AHA45" s="267"/>
      <c r="AHB45" s="267"/>
      <c r="AHC45" s="267"/>
      <c r="AHD45" s="267"/>
      <c r="AHE45" s="267"/>
      <c r="AHF45" s="267"/>
      <c r="AHG45" s="267"/>
      <c r="AHH45" s="267"/>
      <c r="AHI45" s="267"/>
      <c r="AHJ45" s="267"/>
      <c r="AHK45" s="267"/>
      <c r="AHL45" s="267"/>
      <c r="AHM45" s="267"/>
      <c r="AHN45" s="267"/>
      <c r="AHO45" s="267"/>
      <c r="AHP45" s="267"/>
      <c r="AHQ45" s="267"/>
      <c r="AHR45" s="267"/>
      <c r="AHS45" s="267"/>
      <c r="AHT45" s="267"/>
      <c r="AHU45" s="267"/>
      <c r="AHV45" s="267"/>
      <c r="AHW45" s="267"/>
      <c r="AHX45" s="267"/>
      <c r="AHY45" s="267"/>
      <c r="AHZ45" s="267"/>
      <c r="AIA45" s="267"/>
      <c r="AIB45" s="267"/>
      <c r="AIC45" s="267"/>
      <c r="AID45" s="267"/>
      <c r="AIE45" s="254"/>
      <c r="AIF45" s="267"/>
      <c r="AIG45" s="267"/>
      <c r="AIH45" s="267"/>
      <c r="AII45" s="267"/>
      <c r="AIJ45" s="267"/>
      <c r="AIK45" s="267"/>
      <c r="AIL45" s="267"/>
      <c r="AIM45" s="267"/>
      <c r="AIN45" s="267"/>
      <c r="AIO45" s="267"/>
      <c r="AIP45" s="267"/>
      <c r="AIQ45" s="267"/>
      <c r="AIR45" s="267"/>
      <c r="AIS45" s="267"/>
      <c r="AIT45" s="267"/>
      <c r="AIU45" s="267"/>
      <c r="AIV45" s="267"/>
      <c r="AIW45" s="267"/>
      <c r="AIX45" s="267"/>
      <c r="AIY45" s="267"/>
      <c r="AIZ45" s="267"/>
      <c r="AJA45" s="267"/>
      <c r="AJB45" s="267"/>
      <c r="AJC45" s="267"/>
      <c r="AJD45" s="267"/>
      <c r="AJE45" s="267"/>
      <c r="AJF45" s="267"/>
      <c r="AJG45" s="267"/>
      <c r="AJH45" s="267"/>
      <c r="AJI45" s="267"/>
      <c r="AJJ45" s="267"/>
      <c r="AJK45" s="267"/>
      <c r="AJL45" s="267"/>
      <c r="AJM45" s="267"/>
      <c r="AJN45" s="267"/>
      <c r="AJO45" s="267"/>
      <c r="AJP45" s="267"/>
      <c r="AJQ45" s="267"/>
      <c r="AJR45" s="267"/>
      <c r="AJS45" s="267"/>
      <c r="AJT45" s="267"/>
      <c r="AJU45" s="267"/>
      <c r="AJV45" s="267"/>
      <c r="AJW45" s="267"/>
      <c r="AJX45" s="267"/>
      <c r="AJY45" s="267"/>
      <c r="AJZ45" s="267"/>
      <c r="AKA45" s="267"/>
      <c r="AKB45" s="267"/>
      <c r="AKC45" s="267"/>
      <c r="AKD45" s="267"/>
      <c r="AKE45" s="267"/>
      <c r="AKF45" s="267"/>
      <c r="AKG45" s="267"/>
      <c r="AKH45" s="267"/>
      <c r="AKI45" s="267"/>
      <c r="AKJ45" s="267"/>
      <c r="AKK45" s="267"/>
      <c r="AKL45" s="267"/>
      <c r="AKM45" s="267"/>
      <c r="AKN45" s="267"/>
      <c r="AKO45" s="267"/>
      <c r="AKP45" s="267"/>
      <c r="AKQ45" s="267"/>
      <c r="AKR45" s="267"/>
      <c r="AKS45" s="267"/>
      <c r="AKT45" s="258"/>
      <c r="AKU45" s="267"/>
      <c r="AKV45" s="267"/>
      <c r="AKW45" s="267"/>
      <c r="AKX45" s="267"/>
      <c r="AKY45" s="267"/>
      <c r="AKZ45" s="267"/>
      <c r="ALA45" s="267"/>
      <c r="ALB45" s="267"/>
      <c r="ALC45" s="267"/>
      <c r="ALD45" s="267"/>
      <c r="ALE45" s="267"/>
      <c r="ALF45" s="267"/>
      <c r="ALG45" s="267"/>
      <c r="ALH45" s="267"/>
      <c r="ALI45" s="267"/>
      <c r="ALJ45" s="267"/>
      <c r="ALK45" s="267"/>
      <c r="ALL45" s="267"/>
      <c r="ALM45" s="267"/>
      <c r="ALN45" s="267"/>
      <c r="ALO45" s="267"/>
      <c r="ALP45" s="267"/>
      <c r="ALQ45" s="267"/>
      <c r="ALR45" s="267"/>
      <c r="ALS45" s="267"/>
      <c r="ALT45" s="267"/>
      <c r="ALU45" s="267"/>
      <c r="ALV45" s="267"/>
      <c r="ALW45" s="267"/>
      <c r="ALX45" s="267"/>
      <c r="ALY45" s="267"/>
      <c r="ALZ45" s="267"/>
      <c r="AMA45" s="267"/>
      <c r="AMB45" s="267"/>
      <c r="AMC45" s="267"/>
      <c r="AMD45" s="267"/>
      <c r="AME45" s="267"/>
      <c r="AMF45" s="267"/>
      <c r="AMG45" s="267"/>
      <c r="AMH45" s="267"/>
      <c r="AMI45" s="267"/>
      <c r="AMJ45" s="267"/>
      <c r="AMK45" s="267"/>
      <c r="AML45" s="267"/>
      <c r="AMM45" s="267"/>
      <c r="AMN45" s="267"/>
      <c r="AMO45" s="267"/>
      <c r="AMP45" s="267"/>
      <c r="AMQ45" s="267"/>
      <c r="AMR45" s="267"/>
      <c r="AMS45" s="267"/>
      <c r="AMT45" s="267"/>
      <c r="AMU45" s="267"/>
      <c r="AMV45" s="267"/>
      <c r="AMW45" s="267"/>
      <c r="AMX45" s="267"/>
      <c r="AMY45" s="267"/>
      <c r="AMZ45" s="267"/>
      <c r="ANA45" s="267"/>
      <c r="ANB45" s="267"/>
      <c r="ANC45" s="267"/>
      <c r="AND45" s="267"/>
      <c r="ANE45" s="267"/>
      <c r="ANF45" s="267"/>
      <c r="ANG45" s="267"/>
      <c r="ANH45" s="274"/>
      <c r="ANI45" s="267"/>
      <c r="ANJ45" s="267"/>
      <c r="ANK45" s="267"/>
      <c r="ANL45" s="267"/>
      <c r="ANM45" s="267"/>
      <c r="ANN45" s="267"/>
      <c r="ANO45" s="267"/>
      <c r="ANP45" s="267"/>
      <c r="ANQ45" s="267"/>
      <c r="ANR45" s="267"/>
      <c r="ANS45" s="267"/>
      <c r="ANT45" s="267"/>
      <c r="ANU45" s="267"/>
      <c r="ANV45" s="267"/>
      <c r="ANW45" s="267"/>
      <c r="ANX45" s="267"/>
      <c r="ANY45" s="267"/>
      <c r="ANZ45" s="267"/>
      <c r="AOA45" s="267"/>
      <c r="AOB45" s="267"/>
      <c r="AOC45" s="267"/>
      <c r="AOD45" s="267"/>
      <c r="AOE45" s="267"/>
      <c r="AOF45" s="267"/>
      <c r="AOG45" s="267"/>
      <c r="AOH45" s="267"/>
      <c r="AOI45" s="267"/>
      <c r="AOJ45" s="267"/>
      <c r="AOK45" s="267"/>
      <c r="AOL45" s="267"/>
      <c r="AOM45" s="267"/>
      <c r="AON45" s="267"/>
      <c r="AOO45" s="267"/>
      <c r="AOP45" s="267"/>
      <c r="AOQ45" s="267"/>
      <c r="AOR45" s="267"/>
      <c r="AOS45" s="267"/>
      <c r="AOT45" s="267"/>
      <c r="AOU45" s="267"/>
      <c r="AOV45" s="267"/>
      <c r="AOW45" s="267"/>
      <c r="AOX45" s="267"/>
      <c r="AOY45" s="267"/>
      <c r="AOZ45" s="267"/>
      <c r="APA45" s="267"/>
      <c r="APB45" s="267"/>
      <c r="APC45" s="267"/>
      <c r="APD45" s="267"/>
      <c r="APE45" s="267"/>
      <c r="APF45" s="267"/>
      <c r="APG45" s="267"/>
      <c r="APH45" s="267"/>
      <c r="API45" s="267"/>
      <c r="APJ45" s="267"/>
      <c r="APK45" s="267"/>
      <c r="APL45" s="267"/>
      <c r="APM45" s="267"/>
      <c r="APN45" s="267"/>
      <c r="APO45" s="267"/>
      <c r="APP45" s="267"/>
      <c r="APQ45" s="267"/>
      <c r="APR45" s="267"/>
      <c r="APS45" s="267"/>
      <c r="APT45" s="267"/>
      <c r="APU45" s="271"/>
      <c r="APV45" s="267"/>
      <c r="APW45" s="267"/>
      <c r="APX45" s="267"/>
      <c r="APY45" s="267"/>
      <c r="APZ45" s="267"/>
      <c r="AQA45" s="267"/>
      <c r="AQB45" s="267"/>
      <c r="AQC45" s="267"/>
      <c r="AQD45" s="267"/>
      <c r="AQE45" s="267"/>
      <c r="AQF45" s="267"/>
      <c r="AQG45" s="267"/>
      <c r="AQH45" s="267"/>
      <c r="AQI45" s="267"/>
      <c r="AQJ45" s="267"/>
      <c r="AQK45" s="267"/>
      <c r="AQL45" s="267"/>
      <c r="AQM45" s="267"/>
      <c r="AQN45" s="267"/>
      <c r="AQO45" s="267"/>
      <c r="AQP45" s="267"/>
      <c r="AQQ45" s="267"/>
      <c r="AQR45" s="267"/>
      <c r="AQS45" s="267"/>
      <c r="AQT45" s="267"/>
      <c r="AQU45" s="267"/>
      <c r="AQV45" s="267"/>
      <c r="AQW45" s="267"/>
      <c r="AQX45" s="267"/>
      <c r="AQY45" s="267"/>
      <c r="AQZ45" s="267"/>
      <c r="ARA45" s="267"/>
      <c r="ARB45" s="267"/>
      <c r="ARC45" s="267"/>
      <c r="ARD45" s="267"/>
      <c r="ARE45" s="267"/>
      <c r="ARF45" s="267"/>
      <c r="ARG45" s="267"/>
      <c r="ARH45" s="267"/>
      <c r="ARI45" s="267"/>
      <c r="ARJ45" s="267"/>
      <c r="ARK45" s="267"/>
      <c r="ARL45" s="267"/>
      <c r="ARM45" s="267"/>
      <c r="ARN45" s="267"/>
      <c r="ARO45" s="267"/>
      <c r="ARP45" s="267"/>
      <c r="ARQ45" s="267"/>
      <c r="ARR45" s="267"/>
      <c r="ARS45" s="267"/>
      <c r="ART45" s="267"/>
      <c r="ARU45" s="267"/>
      <c r="ARV45" s="267"/>
      <c r="ARW45" s="267"/>
      <c r="ARX45" s="267"/>
      <c r="ARY45" s="267"/>
      <c r="ARZ45" s="267"/>
      <c r="ASA45" s="267"/>
      <c r="ASB45" s="267"/>
      <c r="ASC45" s="267"/>
      <c r="ASD45" s="267"/>
      <c r="ASE45" s="267"/>
      <c r="ASF45" s="267"/>
      <c r="ASG45" s="267"/>
      <c r="ASH45" s="271"/>
      <c r="ASI45" s="267"/>
      <c r="ASJ45" s="267"/>
      <c r="ASK45" s="267"/>
      <c r="ASL45" s="267"/>
      <c r="ASM45" s="267"/>
      <c r="ASN45" s="267"/>
      <c r="ASO45" s="267"/>
      <c r="ASP45" s="267"/>
      <c r="ASQ45" s="267"/>
      <c r="ASR45" s="267"/>
      <c r="ASS45" s="267"/>
      <c r="AST45" s="267"/>
      <c r="ASU45" s="267"/>
      <c r="ASV45" s="267"/>
      <c r="ASW45" s="267"/>
      <c r="ASX45" s="267"/>
      <c r="ASY45" s="267"/>
      <c r="ASZ45" s="267"/>
      <c r="ATA45" s="267"/>
      <c r="ATB45" s="267"/>
      <c r="ATC45" s="267"/>
      <c r="ATD45" s="267"/>
      <c r="ATE45" s="267"/>
      <c r="ATF45" s="267"/>
      <c r="ATG45" s="267"/>
      <c r="ATH45" s="267"/>
      <c r="ATI45" s="267"/>
      <c r="ATJ45" s="267"/>
      <c r="ATK45" s="267"/>
      <c r="ATL45" s="267"/>
      <c r="ATM45" s="267"/>
      <c r="ATN45" s="267"/>
      <c r="ATO45" s="267"/>
      <c r="ATP45" s="267"/>
      <c r="ATQ45" s="267"/>
      <c r="ATR45" s="267"/>
      <c r="ATS45" s="267"/>
      <c r="ATT45" s="267"/>
      <c r="ATU45" s="267"/>
      <c r="ATV45" s="267"/>
      <c r="ATW45" s="267"/>
      <c r="ATX45" s="267"/>
      <c r="ATY45" s="267"/>
      <c r="ATZ45" s="267"/>
      <c r="AUA45" s="267"/>
      <c r="AUB45" s="267"/>
      <c r="AUC45" s="267"/>
      <c r="AUD45" s="267"/>
      <c r="AUE45" s="267"/>
      <c r="AUF45" s="267"/>
      <c r="AUG45" s="267"/>
      <c r="AUH45" s="267"/>
      <c r="AUI45" s="267"/>
      <c r="AUJ45" s="267"/>
      <c r="AUK45" s="267"/>
      <c r="AUL45" s="267"/>
      <c r="AUM45" s="267"/>
      <c r="AUN45" s="267"/>
      <c r="AUO45" s="267"/>
      <c r="AUP45" s="267"/>
      <c r="AUQ45" s="267"/>
      <c r="AUR45" s="267"/>
      <c r="AUS45" s="267"/>
      <c r="AUT45" s="267"/>
      <c r="AUU45" s="254"/>
      <c r="AUV45" s="254"/>
      <c r="AUW45" s="267"/>
      <c r="AUX45" s="267"/>
      <c r="AUY45" s="267"/>
      <c r="AUZ45" s="267"/>
      <c r="AVA45" s="267"/>
      <c r="AVB45" s="267"/>
      <c r="AVC45" s="267"/>
      <c r="AVD45" s="267"/>
      <c r="AVE45" s="267"/>
      <c r="AVF45" s="267"/>
      <c r="AVG45" s="267"/>
      <c r="AVH45" s="267"/>
      <c r="AVI45" s="267"/>
      <c r="AVJ45" s="267"/>
      <c r="AVK45" s="267"/>
      <c r="AVL45" s="267"/>
      <c r="AVM45" s="267"/>
      <c r="AVN45" s="267"/>
      <c r="AVO45" s="267"/>
      <c r="AVP45" s="267"/>
      <c r="AVQ45" s="267"/>
      <c r="AVR45" s="267"/>
      <c r="AVS45" s="267"/>
      <c r="AVT45" s="267"/>
      <c r="AVU45" s="267"/>
      <c r="AVV45" s="267"/>
      <c r="AVW45" s="267"/>
      <c r="AVX45" s="267"/>
      <c r="AVY45" s="267"/>
      <c r="AVZ45" s="267"/>
      <c r="AWA45" s="267"/>
      <c r="AWB45" s="267"/>
      <c r="AWC45" s="267"/>
      <c r="AWD45" s="267"/>
      <c r="AWE45" s="267"/>
      <c r="AWF45" s="267"/>
      <c r="AWG45" s="267"/>
      <c r="AWH45" s="267"/>
      <c r="AWI45" s="267"/>
      <c r="AWJ45" s="267"/>
      <c r="AWK45" s="267"/>
      <c r="AWL45" s="267"/>
      <c r="AWM45" s="267"/>
      <c r="AWN45" s="267"/>
      <c r="AWO45" s="267"/>
      <c r="AWP45" s="267"/>
      <c r="AWQ45" s="267"/>
      <c r="AWR45" s="267"/>
      <c r="AWS45" s="267"/>
      <c r="AWT45" s="267"/>
      <c r="AWU45" s="267"/>
      <c r="AWV45" s="267"/>
      <c r="AWW45" s="267"/>
      <c r="AWX45" s="267"/>
      <c r="AWY45" s="267"/>
      <c r="AWZ45" s="267"/>
      <c r="AXA45" s="267"/>
      <c r="AXB45" s="267"/>
      <c r="AXC45" s="267"/>
      <c r="AXD45" s="267"/>
      <c r="AXE45" s="267"/>
      <c r="AXF45" s="267"/>
      <c r="AXG45" s="267"/>
      <c r="AXH45" s="267"/>
      <c r="AXI45" s="267"/>
      <c r="AXJ45" s="267"/>
      <c r="AXK45" s="254"/>
      <c r="AXL45" s="254"/>
      <c r="AXM45" s="267"/>
      <c r="AXN45" s="267"/>
      <c r="AXO45" s="267"/>
      <c r="AXP45" s="267"/>
      <c r="AXQ45" s="267"/>
      <c r="AXR45" s="267"/>
      <c r="AXS45" s="267"/>
      <c r="AXT45" s="267"/>
      <c r="AXU45" s="267"/>
      <c r="AXV45" s="267"/>
      <c r="AXW45" s="267"/>
      <c r="AXX45" s="267"/>
      <c r="AXY45" s="267"/>
      <c r="AXZ45" s="267"/>
      <c r="AYA45" s="267"/>
      <c r="AYB45" s="267"/>
      <c r="AYC45" s="267"/>
      <c r="AYD45" s="267"/>
      <c r="AYE45" s="267"/>
      <c r="AYF45" s="267"/>
      <c r="AYG45" s="267"/>
      <c r="AYH45" s="267"/>
      <c r="AYI45" s="267"/>
      <c r="AYJ45" s="267"/>
      <c r="AYK45" s="267"/>
      <c r="AYL45" s="267"/>
      <c r="AYM45" s="267"/>
      <c r="AYN45" s="267"/>
      <c r="AYO45" s="267"/>
      <c r="AYP45" s="267"/>
      <c r="AYQ45" s="267"/>
      <c r="AYR45" s="267"/>
      <c r="AYS45" s="267"/>
      <c r="AYT45" s="267"/>
      <c r="AYU45" s="267"/>
      <c r="AYV45" s="267"/>
      <c r="AYW45" s="267"/>
      <c r="AYX45" s="267"/>
      <c r="AYY45" s="267"/>
      <c r="AYZ45" s="267"/>
      <c r="AZA45" s="267"/>
      <c r="AZB45" s="267"/>
      <c r="AZC45" s="267"/>
      <c r="AZD45" s="267"/>
      <c r="AZE45" s="267"/>
      <c r="AZF45" s="267"/>
      <c r="AZG45" s="267"/>
      <c r="AZH45" s="267"/>
      <c r="AZI45" s="267"/>
      <c r="AZJ45" s="267"/>
      <c r="AZK45" s="267"/>
      <c r="AZL45" s="267"/>
      <c r="AZM45" s="267"/>
      <c r="AZN45" s="267"/>
      <c r="AZO45" s="267"/>
      <c r="AZP45" s="267"/>
      <c r="AZQ45" s="267"/>
      <c r="AZR45" s="267"/>
      <c r="AZS45" s="267"/>
      <c r="AZT45" s="267"/>
      <c r="AZU45" s="267"/>
      <c r="AZV45" s="267"/>
      <c r="AZW45" s="267"/>
      <c r="AZX45" s="254"/>
      <c r="AZY45" s="267"/>
      <c r="AZZ45" s="267"/>
      <c r="BAA45" s="267"/>
      <c r="BAB45" s="267"/>
      <c r="BAC45" s="267"/>
      <c r="BAD45" s="267"/>
      <c r="BAE45" s="267"/>
      <c r="BAF45" s="267"/>
      <c r="BAG45" s="267"/>
      <c r="BAH45" s="267"/>
      <c r="BAI45" s="267"/>
      <c r="BAJ45" s="267"/>
      <c r="BAK45" s="267"/>
      <c r="BAL45" s="267"/>
      <c r="BAM45" s="267"/>
      <c r="BAN45" s="267"/>
      <c r="BAO45" s="267"/>
      <c r="BAP45" s="267"/>
      <c r="BAQ45" s="267"/>
      <c r="BAR45" s="267"/>
      <c r="BAS45" s="267"/>
      <c r="BAT45" s="267"/>
      <c r="BAU45" s="267"/>
      <c r="BAV45" s="267"/>
      <c r="BAW45" s="267"/>
      <c r="BAX45" s="267"/>
      <c r="BAY45" s="267"/>
      <c r="BAZ45" s="267"/>
      <c r="BBA45" s="267"/>
      <c r="BBB45" s="267"/>
      <c r="BBC45" s="267"/>
      <c r="BBD45" s="267"/>
      <c r="BBE45" s="267"/>
      <c r="BBF45" s="267"/>
      <c r="BBG45" s="267"/>
      <c r="BBH45" s="267"/>
      <c r="BBI45" s="267"/>
      <c r="BBJ45" s="267"/>
      <c r="BBK45" s="267"/>
      <c r="BBL45" s="267"/>
      <c r="BBM45" s="267"/>
      <c r="BBN45" s="267"/>
      <c r="BBO45" s="267"/>
      <c r="BBP45" s="267"/>
      <c r="BBQ45" s="267"/>
      <c r="BBR45" s="267"/>
      <c r="BBS45" s="267"/>
      <c r="BBT45" s="267"/>
      <c r="BBU45" s="267"/>
      <c r="BBV45" s="267"/>
      <c r="BBW45" s="267"/>
      <c r="BBX45" s="267"/>
      <c r="BBY45" s="267"/>
      <c r="BBZ45" s="267"/>
      <c r="BCA45" s="267"/>
      <c r="BCB45" s="267"/>
      <c r="BCC45" s="267"/>
      <c r="BCD45" s="267"/>
      <c r="BCE45" s="267"/>
      <c r="BCF45" s="267"/>
      <c r="BCG45" s="267"/>
      <c r="BCH45" s="267"/>
      <c r="BCI45" s="267"/>
      <c r="BCJ45" s="267"/>
      <c r="BCK45" s="254"/>
      <c r="BCL45" s="267"/>
      <c r="BCM45" s="267"/>
      <c r="BCN45" s="267"/>
      <c r="BCO45" s="267"/>
      <c r="BCP45" s="267"/>
      <c r="BCQ45" s="267"/>
      <c r="BCR45" s="267"/>
      <c r="BCS45" s="267"/>
      <c r="BCT45" s="267"/>
      <c r="BCU45" s="267"/>
      <c r="BCV45" s="267"/>
      <c r="BCW45" s="267"/>
      <c r="BCX45" s="267"/>
      <c r="BCY45" s="267"/>
      <c r="BCZ45" s="267"/>
      <c r="BDA45" s="267"/>
      <c r="BDB45" s="267"/>
      <c r="BDC45" s="267"/>
      <c r="BDD45" s="267"/>
      <c r="BDE45" s="267"/>
      <c r="BDF45" s="267"/>
      <c r="BDG45" s="267"/>
      <c r="BDH45" s="267"/>
      <c r="BDI45" s="267"/>
      <c r="BDJ45" s="267"/>
      <c r="BDK45" s="267"/>
      <c r="BDL45" s="267"/>
      <c r="BDM45" s="267"/>
      <c r="BDN45" s="267"/>
      <c r="BDO45" s="267"/>
      <c r="BDP45" s="267"/>
      <c r="BDQ45" s="267"/>
      <c r="BDR45" s="267"/>
      <c r="BDS45" s="267"/>
      <c r="BDT45" s="267"/>
      <c r="BDU45" s="267"/>
      <c r="BDV45" s="267"/>
      <c r="BDW45" s="267"/>
      <c r="BDX45" s="267"/>
      <c r="BDY45" s="267"/>
      <c r="BDZ45" s="267"/>
      <c r="BEA45" s="267"/>
      <c r="BEB45" s="267"/>
      <c r="BEC45" s="267"/>
      <c r="BED45" s="267"/>
      <c r="BEE45" s="267"/>
      <c r="BEF45" s="267"/>
      <c r="BEG45" s="267"/>
      <c r="BEH45" s="267"/>
      <c r="BEI45" s="267"/>
      <c r="BEJ45" s="267"/>
      <c r="BEK45" s="267"/>
      <c r="BEL45" s="267"/>
      <c r="BEM45" s="267"/>
      <c r="BEN45" s="267"/>
      <c r="BEO45" s="267"/>
      <c r="BEP45" s="267"/>
      <c r="BEQ45" s="267"/>
      <c r="BER45" s="267"/>
      <c r="BES45" s="267"/>
      <c r="BET45" s="267"/>
      <c r="BEU45" s="267"/>
      <c r="BEV45" s="267"/>
      <c r="BEW45" s="267"/>
      <c r="BEX45" s="254"/>
      <c r="BEY45" s="267"/>
      <c r="BEZ45" s="267"/>
      <c r="BFA45" s="267"/>
      <c r="BFB45" s="267"/>
      <c r="BFC45" s="267"/>
      <c r="BFD45" s="267"/>
      <c r="BFE45" s="267"/>
      <c r="BFF45" s="267"/>
      <c r="BFG45" s="267"/>
      <c r="BFH45" s="267"/>
      <c r="BFI45" s="267"/>
      <c r="BFJ45" s="267"/>
      <c r="BFK45" s="267"/>
      <c r="BFL45" s="267"/>
      <c r="BFM45" s="267"/>
      <c r="BFN45" s="267"/>
      <c r="BFO45" s="267"/>
      <c r="BFP45" s="267"/>
      <c r="BFQ45" s="267"/>
      <c r="BFR45" s="267"/>
      <c r="BFS45" s="267"/>
      <c r="BFT45" s="267"/>
      <c r="BFU45" s="267"/>
      <c r="BFV45" s="267"/>
      <c r="BFW45" s="267"/>
      <c r="BFX45" s="267"/>
      <c r="BFY45" s="267"/>
      <c r="BFZ45" s="267"/>
      <c r="BGA45" s="267"/>
      <c r="BGB45" s="267"/>
      <c r="BGC45" s="267"/>
      <c r="BGD45" s="267"/>
      <c r="BGE45" s="267"/>
      <c r="BGF45" s="267"/>
      <c r="BGG45" s="267"/>
      <c r="BGH45" s="267"/>
      <c r="BGI45" s="267"/>
      <c r="BGJ45" s="267"/>
      <c r="BGK45" s="267"/>
      <c r="BGL45" s="267"/>
      <c r="BGM45" s="267"/>
      <c r="BGN45" s="267"/>
      <c r="BGO45" s="267"/>
      <c r="BGP45" s="267"/>
      <c r="BGQ45" s="267"/>
      <c r="BGR45" s="267"/>
      <c r="BGS45" s="267"/>
      <c r="BGT45" s="267"/>
      <c r="BGU45" s="267"/>
      <c r="BGV45" s="267"/>
      <c r="BGW45" s="267"/>
      <c r="BGX45" s="267"/>
      <c r="BGY45" s="267"/>
      <c r="BGZ45" s="267"/>
      <c r="BHA45" s="267"/>
      <c r="BHB45" s="267"/>
      <c r="BHC45" s="267"/>
      <c r="BHD45" s="267"/>
      <c r="BHE45" s="267"/>
      <c r="BHF45" s="267"/>
      <c r="BHG45" s="267"/>
      <c r="BHH45" s="267"/>
      <c r="BHI45" s="267"/>
      <c r="BHJ45" s="267"/>
      <c r="BHK45" s="267"/>
      <c r="BHL45" s="267"/>
      <c r="BHM45" s="267"/>
      <c r="BHN45" s="254"/>
      <c r="BHO45" s="267"/>
      <c r="BHP45" s="267"/>
      <c r="BHQ45" s="267"/>
      <c r="BHR45" s="267"/>
      <c r="BHS45" s="267"/>
      <c r="BHT45" s="267"/>
      <c r="BHU45" s="267"/>
      <c r="BHV45" s="267"/>
      <c r="BHW45" s="267"/>
      <c r="BHX45" s="267"/>
      <c r="BHY45" s="267"/>
      <c r="BHZ45" s="267"/>
      <c r="BIA45" s="267"/>
      <c r="BIB45" s="267"/>
      <c r="BIC45" s="267"/>
      <c r="BID45" s="267"/>
      <c r="BIE45" s="267"/>
      <c r="BIF45" s="267"/>
      <c r="BIG45" s="267"/>
      <c r="BIH45" s="267"/>
      <c r="BII45" s="267"/>
      <c r="BIJ45" s="267"/>
      <c r="BIK45" s="267"/>
      <c r="BIL45" s="267"/>
      <c r="BIM45" s="267"/>
      <c r="BIN45" s="267"/>
      <c r="BIO45" s="267"/>
      <c r="BIP45" s="267"/>
      <c r="BIQ45" s="267"/>
      <c r="BIR45" s="267"/>
      <c r="BIS45" s="267"/>
      <c r="BIT45" s="267"/>
      <c r="BIU45" s="267"/>
      <c r="BIV45" s="267"/>
      <c r="BIW45" s="267"/>
      <c r="BIX45" s="267"/>
      <c r="BIY45" s="267"/>
      <c r="BIZ45" s="267"/>
      <c r="BJA45" s="267"/>
      <c r="BJB45" s="267"/>
      <c r="BJC45" s="267"/>
      <c r="BJD45" s="267"/>
      <c r="BJE45" s="267"/>
      <c r="BJF45" s="267"/>
      <c r="BJG45" s="267"/>
      <c r="BJH45" s="267"/>
      <c r="BJI45" s="267"/>
      <c r="BJJ45" s="267"/>
      <c r="BJK45" s="267"/>
      <c r="BJL45" s="267"/>
      <c r="BJM45" s="267"/>
      <c r="BJN45" s="267"/>
      <c r="BJO45" s="267"/>
      <c r="BJP45" s="267"/>
      <c r="BJQ45" s="267"/>
      <c r="BJR45" s="267"/>
      <c r="BJS45" s="267"/>
      <c r="BJT45" s="267"/>
      <c r="BJU45" s="267"/>
      <c r="BJV45" s="267"/>
      <c r="BJW45" s="267"/>
      <c r="BJX45" s="267"/>
      <c r="BJY45" s="267"/>
      <c r="BJZ45" s="267"/>
      <c r="BKA45" s="267"/>
      <c r="BKB45" s="267"/>
      <c r="BKC45" s="267"/>
      <c r="BKD45" s="254"/>
      <c r="BKE45" s="267"/>
      <c r="BKF45" s="267"/>
      <c r="BKG45" s="267"/>
      <c r="BKH45" s="267"/>
      <c r="BKI45" s="267"/>
      <c r="BKJ45" s="267"/>
      <c r="BKK45" s="267"/>
      <c r="BKL45" s="267"/>
      <c r="BKM45" s="267"/>
      <c r="BKN45" s="267"/>
      <c r="BKO45" s="267"/>
      <c r="BKP45" s="267"/>
      <c r="BKQ45" s="267"/>
      <c r="BKR45" s="267"/>
      <c r="BKS45" s="267"/>
      <c r="BKT45" s="267"/>
      <c r="BKU45" s="267"/>
      <c r="BKV45" s="267"/>
      <c r="BKW45" s="267"/>
      <c r="BKX45" s="267"/>
      <c r="BKY45" s="267"/>
      <c r="BKZ45" s="267"/>
      <c r="BLA45" s="267"/>
      <c r="BLB45" s="267"/>
      <c r="BLC45" s="267"/>
      <c r="BLD45" s="267"/>
      <c r="BLE45" s="267"/>
      <c r="BLF45" s="267"/>
      <c r="BLG45" s="267"/>
      <c r="BLH45" s="267"/>
      <c r="BLI45" s="267"/>
      <c r="BLJ45" s="267"/>
      <c r="BLK45" s="267"/>
      <c r="BLL45" s="267"/>
      <c r="BLM45" s="267"/>
      <c r="BLN45" s="267"/>
      <c r="BLO45" s="267"/>
      <c r="BLP45" s="267"/>
      <c r="BLQ45" s="267"/>
      <c r="BLR45" s="267"/>
      <c r="BLS45" s="267"/>
      <c r="BLT45" s="267"/>
      <c r="BLU45" s="267"/>
      <c r="BLV45" s="267"/>
      <c r="BLW45" s="267"/>
      <c r="BLX45" s="267"/>
      <c r="BLY45" s="267"/>
      <c r="BLZ45" s="267"/>
      <c r="BMA45" s="267"/>
      <c r="BMB45" s="267"/>
      <c r="BMC45" s="267"/>
      <c r="BMD45" s="267"/>
      <c r="BME45" s="267"/>
      <c r="BMF45" s="267"/>
      <c r="BMG45" s="267"/>
      <c r="BMH45" s="267"/>
      <c r="BMI45" s="267"/>
      <c r="BMJ45" s="267"/>
      <c r="BMK45" s="267"/>
      <c r="BML45" s="267"/>
      <c r="BMM45" s="267"/>
      <c r="BMN45" s="267"/>
      <c r="BMO45" s="267"/>
      <c r="BMP45" s="267"/>
      <c r="BMQ45" s="267"/>
      <c r="BMR45" s="267"/>
      <c r="BMS45" s="267"/>
      <c r="BMT45" s="254"/>
      <c r="BMU45" s="267"/>
      <c r="BMV45" s="267"/>
      <c r="BMW45" s="267"/>
      <c r="BMX45" s="267"/>
      <c r="BMY45" s="267"/>
      <c r="BMZ45" s="267"/>
      <c r="BNA45" s="267"/>
      <c r="BNB45" s="267"/>
      <c r="BNC45" s="267"/>
      <c r="BND45" s="267"/>
      <c r="BNE45" s="267"/>
      <c r="BNF45" s="267"/>
      <c r="BNG45" s="267"/>
      <c r="BNH45" s="267"/>
      <c r="BNI45" s="267"/>
      <c r="BNJ45" s="267"/>
      <c r="BNK45" s="267"/>
      <c r="BNL45" s="267"/>
      <c r="BNM45" s="267"/>
      <c r="BNN45" s="267"/>
      <c r="BNO45" s="267"/>
      <c r="BNP45" s="267"/>
      <c r="BNQ45" s="267"/>
      <c r="BNR45" s="267"/>
      <c r="BNS45" s="267"/>
      <c r="BNT45" s="267"/>
      <c r="BNU45" s="267"/>
      <c r="BNV45" s="267"/>
      <c r="BNW45" s="267"/>
      <c r="BNX45" s="267"/>
      <c r="BNY45" s="267"/>
      <c r="BNZ45" s="267"/>
      <c r="BOA45" s="267"/>
      <c r="BOB45" s="267"/>
      <c r="BOC45" s="267"/>
      <c r="BOD45" s="267"/>
      <c r="BOE45" s="267"/>
      <c r="BOF45" s="267"/>
      <c r="BOG45" s="267"/>
      <c r="BOH45" s="267"/>
      <c r="BOI45" s="267"/>
      <c r="BOJ45" s="267"/>
      <c r="BOK45" s="267"/>
      <c r="BOL45" s="267"/>
      <c r="BOM45" s="267"/>
      <c r="BON45" s="267"/>
      <c r="BOO45" s="267"/>
      <c r="BOP45" s="267"/>
      <c r="BOQ45" s="267"/>
      <c r="BOR45" s="267"/>
      <c r="BOS45" s="267"/>
      <c r="BOT45" s="267"/>
      <c r="BOU45" s="267"/>
      <c r="BOV45" s="267"/>
      <c r="BOW45" s="267"/>
      <c r="BOX45" s="267"/>
      <c r="BOY45" s="267"/>
      <c r="BOZ45" s="267"/>
      <c r="BPA45" s="267"/>
      <c r="BPB45" s="267"/>
      <c r="BPC45" s="267"/>
      <c r="BPD45" s="267"/>
      <c r="BPE45" s="267"/>
      <c r="BPF45" s="267"/>
      <c r="BPG45" s="267"/>
      <c r="BPH45" s="267"/>
      <c r="BPI45" s="267"/>
      <c r="BPJ45" s="254"/>
      <c r="BPK45" s="267"/>
      <c r="BPL45" s="267"/>
      <c r="BPM45" s="267"/>
      <c r="BPN45" s="267"/>
      <c r="BPO45" s="267"/>
      <c r="BPP45" s="267"/>
      <c r="BPQ45" s="267"/>
      <c r="BPR45" s="267"/>
      <c r="BPS45" s="267"/>
      <c r="BPT45" s="267"/>
      <c r="BPU45" s="267"/>
      <c r="BPV45" s="267"/>
      <c r="BPW45" s="267"/>
      <c r="BPX45" s="267"/>
      <c r="BPY45" s="267"/>
      <c r="BPZ45" s="267"/>
      <c r="BQA45" s="267"/>
      <c r="BQB45" s="267"/>
      <c r="BQC45" s="267"/>
      <c r="BQD45" s="267"/>
      <c r="BQE45" s="267"/>
      <c r="BQF45" s="267"/>
      <c r="BQG45" s="267"/>
      <c r="BQH45" s="267"/>
      <c r="BQI45" s="267"/>
      <c r="BQJ45" s="267"/>
      <c r="BQK45" s="267"/>
      <c r="BQL45" s="267"/>
      <c r="BQM45" s="267"/>
      <c r="BQN45" s="267"/>
      <c r="BQO45" s="267"/>
      <c r="BQP45" s="267"/>
      <c r="BQQ45" s="267"/>
      <c r="BQR45" s="267"/>
      <c r="BQS45" s="267"/>
      <c r="BQT45" s="267"/>
      <c r="BQU45" s="267"/>
      <c r="BQV45" s="267"/>
      <c r="BQW45" s="267"/>
      <c r="BQX45" s="267"/>
      <c r="BQY45" s="267"/>
      <c r="BQZ45" s="267"/>
      <c r="BRA45" s="267"/>
      <c r="BRB45" s="267"/>
      <c r="BRC45" s="267"/>
      <c r="BRD45" s="267"/>
      <c r="BRE45" s="267"/>
      <c r="BRF45" s="267"/>
      <c r="BRG45" s="267"/>
      <c r="BRH45" s="267"/>
      <c r="BRI45" s="267"/>
      <c r="BRJ45" s="267"/>
      <c r="BRK45" s="267"/>
      <c r="BRL45" s="267"/>
      <c r="BRM45" s="267"/>
      <c r="BRN45" s="267"/>
      <c r="BRO45" s="267"/>
      <c r="BRP45" s="267"/>
      <c r="BRQ45" s="267"/>
      <c r="BRR45" s="267"/>
      <c r="BRS45" s="267"/>
      <c r="BRT45" s="267"/>
      <c r="BRU45" s="267"/>
      <c r="BRV45" s="267"/>
      <c r="BRW45" s="267"/>
      <c r="BRX45" s="267"/>
      <c r="BRY45" s="267"/>
      <c r="BRZ45" s="254"/>
      <c r="BSA45" s="267"/>
      <c r="BSB45" s="267"/>
      <c r="BSC45" s="267"/>
      <c r="BSD45" s="267"/>
      <c r="BSE45" s="267"/>
      <c r="BSF45" s="267"/>
      <c r="BSG45" s="267"/>
      <c r="BSH45" s="267"/>
      <c r="BSI45" s="267"/>
      <c r="BSJ45" s="267"/>
      <c r="BSK45" s="267"/>
      <c r="BSL45" s="267"/>
      <c r="BSM45" s="267"/>
      <c r="BSN45" s="267"/>
      <c r="BSO45" s="267"/>
      <c r="BSP45" s="267"/>
      <c r="BSQ45" s="267"/>
      <c r="BSR45" s="267"/>
      <c r="BSS45" s="267"/>
      <c r="BST45" s="267"/>
      <c r="BSU45" s="267"/>
      <c r="BSV45" s="267"/>
      <c r="BSW45" s="267"/>
      <c r="BSX45" s="267"/>
      <c r="BSY45" s="267"/>
      <c r="BSZ45" s="267"/>
      <c r="BTA45" s="267"/>
      <c r="BTB45" s="267"/>
      <c r="BTC45" s="267"/>
      <c r="BTD45" s="267"/>
      <c r="BTE45" s="267"/>
      <c r="BTF45" s="267"/>
      <c r="BTG45" s="267"/>
      <c r="BTH45" s="267"/>
      <c r="BTI45" s="267"/>
      <c r="BTJ45" s="267"/>
      <c r="BTK45" s="267"/>
      <c r="BTL45" s="267"/>
      <c r="BTM45" s="267"/>
      <c r="BTN45" s="267"/>
      <c r="BTO45" s="267"/>
      <c r="BTP45" s="267"/>
      <c r="BTQ45" s="267"/>
      <c r="BTR45" s="267"/>
      <c r="BTS45" s="267"/>
      <c r="BTT45" s="267"/>
      <c r="BTU45" s="267"/>
      <c r="BTV45" s="267"/>
      <c r="BTW45" s="267"/>
      <c r="BTX45" s="267"/>
      <c r="BTY45" s="267"/>
      <c r="BTZ45" s="267"/>
      <c r="BUA45" s="267"/>
      <c r="BUB45" s="267"/>
      <c r="BUC45" s="267"/>
      <c r="BUD45" s="267"/>
      <c r="BUE45" s="267"/>
      <c r="BUF45" s="267"/>
      <c r="BUG45" s="267"/>
      <c r="BUH45" s="267"/>
      <c r="BUI45" s="267"/>
      <c r="BUJ45" s="267"/>
      <c r="BUK45" s="267"/>
      <c r="BUL45" s="267"/>
      <c r="BUM45" s="267"/>
      <c r="BUN45" s="267"/>
      <c r="BUO45" s="267"/>
      <c r="BUP45" s="254"/>
      <c r="BUQ45" s="254"/>
      <c r="BUR45" s="267"/>
      <c r="BUS45" s="267"/>
      <c r="BUT45" s="267"/>
      <c r="BUU45" s="267"/>
      <c r="BUV45" s="267"/>
      <c r="BUW45" s="267"/>
      <c r="BUX45" s="267"/>
      <c r="BUY45" s="267"/>
      <c r="BUZ45" s="267"/>
      <c r="BVA45" s="267"/>
      <c r="BVB45" s="267"/>
      <c r="BVC45" s="267"/>
      <c r="BVD45" s="267"/>
      <c r="BVE45" s="267"/>
      <c r="BVF45" s="267"/>
      <c r="BVG45" s="267"/>
      <c r="BVH45" s="267"/>
      <c r="BVI45" s="267"/>
      <c r="BVJ45" s="267"/>
      <c r="BVK45" s="267"/>
      <c r="BVL45" s="267"/>
      <c r="BVM45" s="267"/>
      <c r="BVN45" s="267"/>
      <c r="BVO45" s="267"/>
      <c r="BVP45" s="267"/>
      <c r="BVQ45" s="267"/>
      <c r="BVR45" s="267"/>
      <c r="BVS45" s="267"/>
      <c r="BVT45" s="267"/>
      <c r="BVU45" s="267"/>
      <c r="BVV45" s="267"/>
      <c r="BVW45" s="267"/>
      <c r="BVX45" s="267"/>
      <c r="BVY45" s="267"/>
      <c r="BVZ45" s="267"/>
      <c r="BWA45" s="267"/>
      <c r="BWB45" s="267"/>
      <c r="BWC45" s="267"/>
      <c r="BWD45" s="267"/>
      <c r="BWE45" s="267"/>
      <c r="BWF45" s="267"/>
      <c r="BWG45" s="267"/>
      <c r="BWH45" s="267"/>
      <c r="BWI45" s="267"/>
      <c r="BWJ45" s="267"/>
      <c r="BWK45" s="267"/>
      <c r="BWL45" s="267"/>
      <c r="BWM45" s="267"/>
      <c r="BWN45" s="267"/>
      <c r="BWO45" s="267"/>
      <c r="BWP45" s="267"/>
      <c r="BWQ45" s="267"/>
      <c r="BWR45" s="267"/>
      <c r="BWS45" s="267"/>
      <c r="BWT45" s="267"/>
      <c r="BWU45" s="267"/>
      <c r="BWV45" s="267"/>
      <c r="BWW45" s="267"/>
      <c r="BWX45" s="267"/>
      <c r="BWY45" s="267"/>
      <c r="BWZ45" s="267"/>
      <c r="BXA45" s="267"/>
      <c r="BXB45" s="267"/>
      <c r="BXC45" s="254"/>
      <c r="BXD45" s="267"/>
      <c r="BXE45" s="267"/>
      <c r="BXF45" s="267"/>
      <c r="BXG45" s="267"/>
      <c r="BXH45" s="267"/>
      <c r="BXI45" s="267"/>
      <c r="BXJ45" s="267"/>
      <c r="BXK45" s="267"/>
      <c r="BXL45" s="267"/>
      <c r="BXM45" s="267"/>
      <c r="BXN45" s="267"/>
      <c r="BXO45" s="267"/>
      <c r="BXP45" s="267"/>
      <c r="BXQ45" s="267"/>
      <c r="BXR45" s="267"/>
      <c r="BXS45" s="267"/>
      <c r="BXT45" s="267"/>
      <c r="BXU45" s="267"/>
      <c r="BXV45" s="267"/>
      <c r="BXW45" s="267"/>
      <c r="BXX45" s="267"/>
      <c r="BXY45" s="267"/>
      <c r="BXZ45" s="267"/>
      <c r="BYA45" s="267"/>
      <c r="BYB45" s="267"/>
      <c r="BYC45" s="267"/>
      <c r="BYD45" s="267"/>
      <c r="BYE45" s="267"/>
      <c r="BYF45" s="267"/>
      <c r="BYG45" s="267"/>
      <c r="BYH45" s="267"/>
      <c r="BYI45" s="267"/>
      <c r="BYJ45" s="267"/>
      <c r="BYK45" s="267"/>
      <c r="BYL45" s="267"/>
      <c r="BYM45" s="267"/>
      <c r="BYN45" s="267"/>
      <c r="BYO45" s="267"/>
      <c r="BYP45" s="267"/>
      <c r="BYQ45" s="267"/>
      <c r="BYR45" s="267"/>
      <c r="BYS45" s="267"/>
      <c r="BYT45" s="267"/>
      <c r="BYU45" s="267"/>
      <c r="BYV45" s="267"/>
      <c r="BYW45" s="267"/>
      <c r="BYX45" s="267"/>
      <c r="BYY45" s="267"/>
      <c r="BYZ45" s="267"/>
      <c r="BZA45" s="267"/>
      <c r="BZB45" s="267"/>
      <c r="BZC45" s="267"/>
      <c r="BZD45" s="267"/>
      <c r="BZE45" s="267"/>
      <c r="BZF45" s="267"/>
      <c r="BZG45" s="267"/>
      <c r="BZH45" s="267"/>
      <c r="BZI45" s="267"/>
      <c r="BZJ45" s="267"/>
      <c r="BZK45" s="267"/>
      <c r="BZL45" s="267"/>
      <c r="BZM45" s="267"/>
      <c r="BZN45" s="267"/>
      <c r="BZO45" s="267"/>
      <c r="BZP45" s="254"/>
      <c r="BZQ45" s="267"/>
      <c r="BZR45" s="267"/>
      <c r="BZS45" s="267"/>
      <c r="BZT45" s="267"/>
      <c r="BZU45" s="267"/>
      <c r="BZV45" s="267"/>
      <c r="BZW45" s="267"/>
      <c r="BZX45" s="267"/>
      <c r="BZY45" s="267"/>
      <c r="BZZ45" s="267"/>
      <c r="CAA45" s="267"/>
      <c r="CAB45" s="267"/>
      <c r="CAC45" s="267"/>
      <c r="CAD45" s="267"/>
      <c r="CAE45" s="267"/>
      <c r="CAF45" s="267"/>
      <c r="CAG45" s="267"/>
      <c r="CAH45" s="267"/>
      <c r="CAI45" s="267"/>
      <c r="CAJ45" s="267"/>
      <c r="CAK45" s="267"/>
      <c r="CAL45" s="267"/>
      <c r="CAM45" s="267"/>
      <c r="CAN45" s="267"/>
      <c r="CAO45" s="267"/>
      <c r="CAP45" s="267"/>
      <c r="CAQ45" s="267"/>
      <c r="CAR45" s="267"/>
      <c r="CAS45" s="267"/>
      <c r="CAT45" s="267"/>
      <c r="CAU45" s="267"/>
      <c r="CAV45" s="267"/>
      <c r="CAW45" s="267"/>
      <c r="CAX45" s="267"/>
      <c r="CAY45" s="267"/>
      <c r="CAZ45" s="267"/>
      <c r="CBA45" s="267"/>
      <c r="CBB45" s="267"/>
      <c r="CBC45" s="267"/>
      <c r="CBD45" s="267"/>
      <c r="CBE45" s="267"/>
      <c r="CBF45" s="267"/>
      <c r="CBG45" s="267"/>
      <c r="CBH45" s="267"/>
      <c r="CBI45" s="267"/>
      <c r="CBJ45" s="267"/>
      <c r="CBK45" s="267"/>
      <c r="CBL45" s="267"/>
      <c r="CBM45" s="267"/>
      <c r="CBN45" s="267"/>
      <c r="CBO45" s="267"/>
      <c r="CBP45" s="267"/>
      <c r="CBQ45" s="267"/>
      <c r="CBR45" s="267"/>
      <c r="CBS45" s="267"/>
      <c r="CBT45" s="267"/>
      <c r="CBU45" s="267"/>
      <c r="CBV45" s="267"/>
      <c r="CBW45" s="267"/>
      <c r="CBX45" s="267"/>
      <c r="CBY45" s="267"/>
      <c r="CBZ45" s="267"/>
      <c r="CCA45" s="267"/>
      <c r="CCB45" s="267"/>
      <c r="CCC45" s="254"/>
      <c r="CCD45" s="267"/>
      <c r="CCE45" s="267"/>
      <c r="CCF45" s="267"/>
      <c r="CCG45" s="267"/>
      <c r="CCH45" s="267"/>
      <c r="CCI45" s="267"/>
      <c r="CCJ45" s="267"/>
      <c r="CCK45" s="267"/>
      <c r="CCL45" s="267"/>
      <c r="CCM45" s="267"/>
      <c r="CCN45" s="267"/>
      <c r="CCO45" s="267"/>
      <c r="CCP45" s="267"/>
      <c r="CCQ45" s="267"/>
      <c r="CCR45" s="267"/>
      <c r="CCS45" s="267"/>
      <c r="CCT45" s="267"/>
      <c r="CCU45" s="267"/>
      <c r="CCV45" s="267"/>
      <c r="CCW45" s="267"/>
      <c r="CCX45" s="267"/>
      <c r="CCY45" s="267"/>
      <c r="CCZ45" s="267"/>
      <c r="CDA45" s="267"/>
      <c r="CDB45" s="267"/>
      <c r="CDC45" s="267"/>
      <c r="CDD45" s="267"/>
      <c r="CDE45" s="267"/>
      <c r="CDF45" s="267"/>
      <c r="CDG45" s="267"/>
      <c r="CDH45" s="267"/>
      <c r="CDI45" s="267"/>
      <c r="CDJ45" s="267"/>
      <c r="CDK45" s="267"/>
      <c r="CDL45" s="267"/>
      <c r="CDM45" s="267"/>
      <c r="CDN45" s="267"/>
      <c r="CDO45" s="267"/>
      <c r="CDP45" s="267"/>
      <c r="CDQ45" s="267"/>
      <c r="CDR45" s="267"/>
      <c r="CDS45" s="267"/>
      <c r="CDT45" s="267"/>
      <c r="CDU45" s="267"/>
      <c r="CDV45" s="267"/>
      <c r="CDW45" s="267"/>
      <c r="CDX45" s="267"/>
      <c r="CDY45" s="267"/>
      <c r="CDZ45" s="267"/>
      <c r="CEA45" s="267"/>
      <c r="CEB45" s="267"/>
      <c r="CEC45" s="267"/>
      <c r="CED45" s="267"/>
      <c r="CEE45" s="267"/>
      <c r="CEF45" s="267"/>
      <c r="CEG45" s="267"/>
      <c r="CEH45" s="267"/>
      <c r="CEI45" s="267"/>
      <c r="CEJ45" s="267"/>
      <c r="CEK45" s="267"/>
      <c r="CEL45" s="267"/>
      <c r="CEM45" s="267"/>
      <c r="CEN45" s="267"/>
      <c r="CEO45" s="267"/>
      <c r="CEP45" s="254"/>
      <c r="CEQ45" s="267"/>
      <c r="CER45" s="267"/>
      <c r="CES45" s="267"/>
      <c r="CET45" s="267"/>
      <c r="CEU45" s="267"/>
      <c r="CEV45" s="267"/>
      <c r="CEW45" s="267"/>
      <c r="CEX45" s="267"/>
      <c r="CEY45" s="267"/>
      <c r="CEZ45" s="267"/>
      <c r="CFA45" s="267"/>
      <c r="CFB45" s="267"/>
      <c r="CFC45" s="267"/>
      <c r="CFD45" s="267"/>
      <c r="CFE45" s="267"/>
      <c r="CFF45" s="267"/>
      <c r="CFG45" s="267"/>
      <c r="CFH45" s="267"/>
      <c r="CFI45" s="267"/>
      <c r="CFJ45" s="267"/>
      <c r="CFK45" s="267"/>
      <c r="CFL45" s="267"/>
      <c r="CFM45" s="267"/>
      <c r="CFN45" s="267"/>
      <c r="CFO45" s="267"/>
      <c r="CFP45" s="267"/>
      <c r="CFQ45" s="267"/>
      <c r="CFR45" s="267"/>
      <c r="CFS45" s="267"/>
      <c r="CFT45" s="267"/>
      <c r="CFU45" s="267"/>
      <c r="CFV45" s="267"/>
      <c r="CFW45" s="267"/>
      <c r="CFX45" s="267"/>
      <c r="CFY45" s="267"/>
      <c r="CFZ45" s="267"/>
      <c r="CGA45" s="267"/>
      <c r="CGB45" s="267"/>
      <c r="CGC45" s="267"/>
      <c r="CGD45" s="267"/>
    </row>
    <row r="46" spans="1:2214" x14ac:dyDescent="0.25">
      <c r="A46" s="279"/>
      <c r="B46" s="255"/>
      <c r="C46" s="280"/>
      <c r="D46" s="280"/>
      <c r="E46" s="275"/>
      <c r="F46" s="260"/>
      <c r="G46" s="260"/>
      <c r="H46" s="276"/>
      <c r="I46" s="261"/>
      <c r="J46" s="261"/>
      <c r="K46" s="276"/>
      <c r="L46" s="261"/>
      <c r="M46" s="261"/>
      <c r="N46" s="277"/>
      <c r="O46" s="262"/>
      <c r="P46" s="262"/>
      <c r="Q46" s="276"/>
      <c r="R46" s="261"/>
      <c r="S46" s="261"/>
      <c r="T46" s="275"/>
      <c r="U46" s="260"/>
      <c r="V46" s="260"/>
      <c r="W46" s="260"/>
      <c r="X46" s="278"/>
      <c r="Y46" s="277"/>
      <c r="Z46" s="262"/>
      <c r="AA46" s="262"/>
      <c r="AB46" s="277"/>
      <c r="AC46" s="262"/>
      <c r="AD46" s="262"/>
      <c r="AE46" s="277"/>
      <c r="AF46" s="262"/>
      <c r="AG46" s="262"/>
      <c r="AH46" s="107"/>
      <c r="AI46" s="107"/>
      <c r="AJ46" s="129"/>
      <c r="AK46" s="129"/>
      <c r="AL46" s="129"/>
      <c r="AM46" s="129"/>
      <c r="AN46" s="129"/>
      <c r="AO46" s="64"/>
      <c r="AP46" s="64"/>
      <c r="AQ46" s="129"/>
      <c r="AR46" s="64"/>
      <c r="AS46" s="64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350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130"/>
      <c r="IQ46" s="130"/>
      <c r="IR46" s="130"/>
      <c r="IS46" s="130"/>
      <c r="IT46" s="130"/>
      <c r="IU46" s="130"/>
      <c r="IV46" s="130"/>
      <c r="IW46" s="130"/>
      <c r="IX46" s="130"/>
      <c r="IY46" s="130"/>
      <c r="IZ46" s="130"/>
      <c r="JA46" s="130"/>
      <c r="JB46" s="130"/>
      <c r="JC46" s="130"/>
      <c r="JD46" s="130"/>
      <c r="JE46" s="130"/>
      <c r="JF46" s="130"/>
      <c r="JG46" s="130"/>
      <c r="JH46" s="130"/>
      <c r="JI46" s="130"/>
      <c r="JJ46" s="130"/>
      <c r="JK46" s="130"/>
      <c r="JL46" s="130"/>
      <c r="JM46" s="130"/>
      <c r="JN46" s="130"/>
      <c r="JO46" s="130"/>
      <c r="JP46" s="130"/>
      <c r="JQ46" s="130"/>
      <c r="JR46" s="130"/>
      <c r="JS46" s="130"/>
      <c r="JT46" s="130"/>
      <c r="JU46" s="130"/>
      <c r="JV46" s="130"/>
      <c r="JW46" s="130"/>
      <c r="JX46" s="130"/>
      <c r="JY46" s="130"/>
      <c r="JZ46" s="130"/>
      <c r="KA46" s="130"/>
      <c r="KB46" s="130"/>
      <c r="KC46" s="130"/>
      <c r="KD46" s="130"/>
      <c r="KE46" s="130"/>
      <c r="KF46" s="130"/>
      <c r="KG46" s="130"/>
      <c r="KH46" s="130"/>
      <c r="KI46" s="130"/>
      <c r="KJ46" s="130"/>
      <c r="KK46" s="130"/>
      <c r="KL46" s="130"/>
      <c r="KM46" s="130"/>
      <c r="KN46" s="130"/>
      <c r="KO46" s="130"/>
      <c r="KP46" s="130"/>
      <c r="KQ46" s="130"/>
      <c r="KR46" s="130"/>
      <c r="KS46" s="130"/>
      <c r="KT46" s="130"/>
      <c r="KU46" s="130"/>
      <c r="KV46" s="130"/>
      <c r="KW46" s="130"/>
      <c r="KX46" s="130"/>
      <c r="KY46" s="130"/>
      <c r="KZ46" s="130"/>
      <c r="LA46" s="130"/>
      <c r="LB46" s="130"/>
      <c r="LC46" s="130"/>
      <c r="LD46" s="130"/>
      <c r="LE46" s="130"/>
      <c r="LF46" s="130"/>
      <c r="LG46" s="130"/>
      <c r="LH46" s="130"/>
      <c r="LI46" s="130"/>
      <c r="LJ46" s="130"/>
      <c r="LK46" s="130"/>
      <c r="LL46" s="130"/>
      <c r="LM46" s="130"/>
      <c r="LN46" s="130"/>
      <c r="LO46" s="130"/>
      <c r="LP46" s="130"/>
      <c r="LQ46" s="130"/>
      <c r="LR46" s="130"/>
      <c r="LS46" s="130"/>
      <c r="LT46" s="130"/>
      <c r="LU46" s="130"/>
      <c r="LV46" s="130"/>
      <c r="LW46" s="130"/>
      <c r="LX46" s="130"/>
      <c r="LY46" s="130"/>
      <c r="LZ46" s="130"/>
      <c r="MA46" s="130"/>
      <c r="MB46" s="130"/>
      <c r="MC46" s="130"/>
      <c r="MD46" s="130"/>
      <c r="ME46" s="130"/>
      <c r="MF46" s="130"/>
      <c r="MG46" s="130"/>
      <c r="MH46" s="130"/>
      <c r="MI46" s="130"/>
      <c r="MJ46" s="130"/>
      <c r="MK46" s="130"/>
      <c r="ML46" s="130"/>
      <c r="MM46" s="130"/>
      <c r="MN46" s="130"/>
      <c r="MO46" s="130"/>
      <c r="MP46" s="130"/>
      <c r="MQ46" s="130"/>
      <c r="MR46" s="130"/>
      <c r="MS46" s="130"/>
      <c r="MT46" s="130"/>
      <c r="MU46" s="130"/>
      <c r="MV46" s="130"/>
      <c r="MW46" s="130"/>
      <c r="MX46" s="130"/>
      <c r="MY46" s="130"/>
      <c r="MZ46" s="130"/>
      <c r="NA46" s="130"/>
      <c r="NB46" s="130"/>
      <c r="NC46" s="130"/>
      <c r="ND46" s="130"/>
      <c r="NE46" s="130"/>
      <c r="NF46" s="130"/>
      <c r="NG46" s="130"/>
      <c r="NH46" s="130"/>
      <c r="NI46" s="130"/>
      <c r="NJ46" s="130"/>
      <c r="NK46" s="130"/>
      <c r="NL46" s="130"/>
      <c r="NM46" s="130"/>
      <c r="NN46" s="130"/>
      <c r="NO46" s="130"/>
      <c r="NP46" s="256"/>
      <c r="NQ46" s="256"/>
      <c r="NR46" s="256"/>
      <c r="NS46" s="256"/>
      <c r="NT46" s="256"/>
      <c r="NU46" s="256"/>
      <c r="NV46" s="256"/>
      <c r="NW46" s="256"/>
      <c r="NX46" s="256"/>
      <c r="NY46" s="256"/>
      <c r="NZ46" s="256"/>
      <c r="OA46" s="256"/>
      <c r="OB46" s="256"/>
      <c r="OC46" s="256"/>
      <c r="OD46" s="256"/>
      <c r="OE46" s="256"/>
      <c r="OF46" s="256"/>
      <c r="OG46" s="256"/>
      <c r="OH46" s="256"/>
      <c r="OI46" s="256"/>
      <c r="OJ46" s="256"/>
      <c r="OK46" s="256"/>
      <c r="OL46" s="256"/>
      <c r="OM46" s="256"/>
      <c r="ON46" s="256"/>
      <c r="OO46" s="256"/>
      <c r="OP46" s="256"/>
      <c r="OQ46" s="256"/>
      <c r="OR46" s="256"/>
      <c r="OS46" s="256"/>
      <c r="OT46" s="256"/>
      <c r="OU46" s="256"/>
      <c r="OV46" s="256"/>
      <c r="OW46" s="256"/>
      <c r="OX46" s="256"/>
      <c r="OY46" s="256"/>
      <c r="OZ46" s="256"/>
      <c r="PA46" s="256"/>
      <c r="PB46" s="256"/>
      <c r="PC46" s="256"/>
      <c r="PD46" s="256"/>
      <c r="PE46" s="256"/>
      <c r="PF46" s="256"/>
      <c r="PG46" s="256"/>
      <c r="PH46" s="256"/>
      <c r="PI46" s="256"/>
      <c r="PJ46" s="256"/>
      <c r="PK46" s="256"/>
      <c r="PL46" s="256"/>
      <c r="PM46" s="256"/>
      <c r="PN46" s="256"/>
      <c r="PO46" s="256"/>
      <c r="PP46" s="256"/>
      <c r="PQ46" s="256"/>
      <c r="PR46" s="256"/>
      <c r="PS46" s="256"/>
      <c r="PT46" s="256"/>
      <c r="PU46" s="256"/>
      <c r="PV46" s="256"/>
      <c r="PW46" s="256"/>
      <c r="PX46" s="256"/>
      <c r="PY46" s="256"/>
      <c r="PZ46" s="256"/>
      <c r="QA46" s="256"/>
      <c r="QB46" s="256"/>
      <c r="QC46" s="64"/>
      <c r="QD46" s="64"/>
      <c r="QE46" s="64"/>
      <c r="QF46" s="64"/>
      <c r="QG46" s="64"/>
      <c r="QH46" s="64"/>
      <c r="QI46" s="64"/>
      <c r="QJ46" s="64"/>
      <c r="QK46" s="64"/>
      <c r="QL46" s="64"/>
      <c r="QM46" s="64"/>
      <c r="QN46" s="64"/>
      <c r="QO46" s="64"/>
      <c r="QP46" s="64"/>
      <c r="QQ46" s="64"/>
      <c r="QR46" s="64"/>
      <c r="QS46" s="64"/>
      <c r="QT46" s="64"/>
      <c r="QU46" s="64"/>
      <c r="QV46" s="64"/>
      <c r="QW46" s="64"/>
      <c r="QX46" s="64"/>
      <c r="QY46" s="64"/>
      <c r="QZ46" s="64"/>
      <c r="RA46" s="64"/>
      <c r="RB46" s="64"/>
      <c r="RC46" s="64"/>
      <c r="RD46" s="64"/>
      <c r="RE46" s="64"/>
      <c r="RF46" s="64"/>
      <c r="RG46" s="64"/>
      <c r="RH46" s="64"/>
      <c r="RI46" s="64"/>
      <c r="RJ46" s="64"/>
      <c r="RK46" s="64"/>
      <c r="RL46" s="64"/>
      <c r="RM46" s="64"/>
      <c r="RN46" s="64"/>
      <c r="RO46" s="64"/>
      <c r="RP46" s="64"/>
      <c r="RQ46" s="64"/>
      <c r="RR46" s="64"/>
      <c r="RS46" s="64"/>
      <c r="RT46" s="64"/>
      <c r="RU46" s="64"/>
      <c r="RV46" s="64"/>
      <c r="RW46" s="64"/>
      <c r="RX46" s="64"/>
      <c r="RY46" s="64"/>
      <c r="RZ46" s="64"/>
      <c r="SA46" s="64"/>
      <c r="SB46" s="64"/>
      <c r="SC46" s="64"/>
      <c r="SD46" s="64"/>
      <c r="SE46" s="64"/>
      <c r="SF46" s="64"/>
      <c r="SG46" s="64"/>
      <c r="SH46" s="64"/>
      <c r="SI46" s="64"/>
      <c r="SJ46" s="64"/>
      <c r="SK46" s="64"/>
      <c r="SL46" s="64"/>
      <c r="SM46" s="64"/>
      <c r="SN46" s="64"/>
      <c r="SO46" s="64"/>
      <c r="SP46" s="64"/>
      <c r="SQ46" s="64"/>
      <c r="SR46" s="64"/>
      <c r="SS46" s="64"/>
      <c r="ST46" s="64"/>
      <c r="SU46" s="64"/>
      <c r="SV46" s="64"/>
      <c r="SW46" s="64"/>
      <c r="SX46" s="64"/>
      <c r="SY46" s="64"/>
      <c r="SZ46" s="64"/>
      <c r="TA46" s="64"/>
      <c r="TB46" s="64"/>
      <c r="TC46" s="64"/>
      <c r="TD46" s="64"/>
      <c r="TE46" s="64"/>
      <c r="TF46" s="64"/>
      <c r="TG46" s="64"/>
      <c r="TH46" s="64"/>
      <c r="TI46" s="64"/>
      <c r="TJ46" s="64"/>
      <c r="TK46" s="64"/>
      <c r="TL46" s="64"/>
      <c r="TM46" s="64"/>
      <c r="TN46" s="64"/>
      <c r="TO46" s="64"/>
      <c r="TP46" s="64"/>
      <c r="TQ46" s="64"/>
      <c r="TR46" s="64"/>
      <c r="TS46" s="64"/>
      <c r="TT46" s="64"/>
      <c r="TU46" s="64"/>
      <c r="TV46" s="64"/>
      <c r="TW46" s="64"/>
      <c r="TX46" s="64"/>
      <c r="TY46" s="64"/>
      <c r="TZ46" s="64"/>
      <c r="UA46" s="64"/>
      <c r="UB46" s="64"/>
      <c r="UC46" s="64"/>
      <c r="UD46" s="64"/>
      <c r="UE46" s="64"/>
      <c r="UF46" s="64"/>
      <c r="UG46" s="64"/>
      <c r="UH46" s="64"/>
      <c r="UI46" s="64"/>
      <c r="UJ46" s="64"/>
      <c r="UK46" s="64"/>
      <c r="UL46" s="64"/>
      <c r="UM46" s="64"/>
      <c r="UN46" s="64"/>
      <c r="UO46" s="64"/>
      <c r="UP46" s="64"/>
      <c r="UQ46" s="64"/>
      <c r="UR46" s="64"/>
      <c r="US46" s="64"/>
      <c r="UT46" s="64"/>
      <c r="UU46" s="64"/>
      <c r="UV46" s="64"/>
      <c r="UW46" s="64"/>
      <c r="UX46" s="64"/>
      <c r="UY46" s="64"/>
      <c r="UZ46" s="64"/>
      <c r="VA46" s="64"/>
      <c r="VB46" s="64"/>
      <c r="VC46" s="64"/>
      <c r="VD46" s="64"/>
      <c r="VE46" s="64"/>
      <c r="VF46" s="129"/>
      <c r="VG46" s="129"/>
      <c r="VH46" s="129"/>
      <c r="VI46" s="129"/>
      <c r="VJ46" s="129"/>
      <c r="VK46" s="129"/>
      <c r="VL46" s="129"/>
      <c r="VM46" s="129"/>
      <c r="VN46" s="129"/>
      <c r="VO46" s="129"/>
      <c r="VP46" s="129"/>
      <c r="VQ46" s="129"/>
      <c r="VR46" s="129"/>
      <c r="VS46" s="129"/>
      <c r="VT46" s="129"/>
      <c r="VU46" s="129"/>
      <c r="VV46" s="129"/>
      <c r="VW46" s="129"/>
      <c r="VX46" s="129"/>
      <c r="VY46" s="129"/>
      <c r="VZ46" s="129"/>
      <c r="WA46" s="129"/>
      <c r="WB46" s="129"/>
      <c r="WC46" s="129"/>
      <c r="WD46" s="129"/>
      <c r="WE46" s="129"/>
      <c r="WF46" s="129"/>
      <c r="WG46" s="129"/>
      <c r="WH46" s="129"/>
      <c r="WI46" s="129"/>
      <c r="WJ46" s="129"/>
      <c r="WK46" s="129"/>
      <c r="WL46" s="129"/>
      <c r="WM46" s="129"/>
      <c r="WN46" s="129"/>
      <c r="WO46" s="129"/>
      <c r="WP46" s="129"/>
      <c r="WQ46" s="129"/>
      <c r="WR46" s="129"/>
      <c r="WS46" s="129"/>
      <c r="WT46" s="129"/>
      <c r="WU46" s="129"/>
      <c r="WV46" s="129"/>
      <c r="WW46" s="129"/>
      <c r="WX46" s="129"/>
      <c r="WY46" s="129"/>
      <c r="WZ46" s="129"/>
      <c r="XA46" s="129"/>
      <c r="XB46" s="129"/>
      <c r="XC46" s="129"/>
      <c r="XD46" s="129"/>
      <c r="XE46" s="129"/>
      <c r="XF46" s="129"/>
      <c r="XG46" s="129"/>
      <c r="XH46" s="129"/>
      <c r="XI46" s="129"/>
      <c r="XJ46" s="129"/>
      <c r="XK46" s="129"/>
      <c r="XL46" s="129"/>
      <c r="XM46" s="129"/>
      <c r="XN46" s="129"/>
      <c r="XO46" s="129"/>
      <c r="XP46" s="129"/>
      <c r="XQ46" s="129"/>
      <c r="XR46" s="129"/>
      <c r="XS46" s="129"/>
      <c r="XT46" s="129"/>
      <c r="XU46" s="129"/>
      <c r="XV46" s="129"/>
      <c r="XW46" s="129"/>
      <c r="XX46" s="129"/>
      <c r="XY46" s="129"/>
      <c r="XZ46" s="129"/>
      <c r="YA46" s="129"/>
      <c r="YB46" s="129"/>
      <c r="YC46" s="129"/>
      <c r="YD46" s="129"/>
      <c r="YE46" s="129"/>
      <c r="YF46" s="129"/>
      <c r="YG46" s="129"/>
      <c r="YH46" s="129"/>
      <c r="YI46" s="129"/>
      <c r="YJ46" s="129"/>
      <c r="YK46" s="129"/>
      <c r="YL46" s="129"/>
      <c r="YM46" s="129"/>
      <c r="YN46" s="129"/>
      <c r="YO46" s="129"/>
      <c r="YP46" s="129"/>
      <c r="YQ46" s="129"/>
      <c r="YR46" s="129"/>
      <c r="YS46" s="129"/>
      <c r="YT46" s="129"/>
      <c r="YU46" s="129"/>
      <c r="YV46" s="129"/>
      <c r="YW46" s="129"/>
      <c r="YX46" s="129"/>
      <c r="YY46" s="129"/>
      <c r="YZ46" s="129"/>
      <c r="ZA46" s="129"/>
      <c r="ZB46" s="129"/>
      <c r="ZC46" s="129"/>
      <c r="ZD46" s="129"/>
      <c r="ZE46" s="129"/>
      <c r="ZF46" s="129"/>
      <c r="ZG46" s="129"/>
      <c r="ZH46" s="129"/>
      <c r="ZI46" s="129"/>
      <c r="ZJ46" s="129"/>
      <c r="ZK46" s="129"/>
      <c r="ZL46" s="129"/>
      <c r="ZM46" s="129"/>
      <c r="ZN46" s="129"/>
      <c r="ZO46" s="129"/>
      <c r="ZP46" s="129"/>
      <c r="ZQ46" s="129"/>
      <c r="ZR46" s="129"/>
      <c r="ZS46" s="129"/>
      <c r="ZT46" s="129"/>
      <c r="ZU46" s="129"/>
      <c r="ZV46" s="129"/>
      <c r="ZW46" s="129"/>
      <c r="ZX46" s="129"/>
      <c r="ZY46" s="129"/>
      <c r="ZZ46" s="129"/>
      <c r="AAA46" s="129"/>
      <c r="AAB46" s="129"/>
      <c r="AAC46" s="129"/>
      <c r="AAD46" s="129"/>
      <c r="AAE46" s="129"/>
      <c r="AAF46" s="129"/>
      <c r="AAG46" s="129"/>
      <c r="AAH46" s="129"/>
      <c r="AAI46" s="129"/>
      <c r="AAJ46" s="129"/>
      <c r="AAK46" s="129"/>
      <c r="AAL46" s="129"/>
      <c r="AAM46" s="129"/>
      <c r="AAN46" s="129"/>
      <c r="AAO46" s="129"/>
      <c r="AAP46" s="129"/>
      <c r="AAQ46" s="129"/>
      <c r="AAR46" s="129"/>
      <c r="AAS46" s="129"/>
      <c r="AAT46" s="129"/>
      <c r="AAU46" s="129"/>
      <c r="AAV46" s="129"/>
      <c r="AAW46" s="129"/>
      <c r="AAX46" s="129"/>
      <c r="AAY46" s="129"/>
      <c r="AAZ46" s="129"/>
      <c r="ABA46" s="129"/>
      <c r="ABB46" s="129"/>
      <c r="ABC46" s="129"/>
      <c r="ABD46" s="129"/>
      <c r="ABE46" s="129"/>
      <c r="ABF46" s="129"/>
      <c r="ABG46" s="129"/>
      <c r="ABH46" s="129"/>
      <c r="ABI46" s="129"/>
      <c r="ABJ46" s="129"/>
      <c r="ABK46" s="129"/>
      <c r="ABL46" s="129"/>
      <c r="ABM46" s="129"/>
      <c r="ABN46" s="129"/>
      <c r="ABO46" s="129"/>
      <c r="ABP46" s="129"/>
      <c r="ABQ46" s="129"/>
      <c r="ABR46" s="129"/>
      <c r="ABS46" s="129"/>
      <c r="ABT46" s="129"/>
      <c r="ABU46" s="129"/>
      <c r="ABV46" s="129"/>
      <c r="ABW46" s="129"/>
      <c r="ABX46" s="129"/>
      <c r="ABY46" s="129"/>
      <c r="ABZ46" s="129"/>
      <c r="ACA46" s="129"/>
      <c r="ACB46" s="129"/>
      <c r="ACC46" s="129"/>
      <c r="ACD46" s="129"/>
      <c r="ACE46" s="129"/>
      <c r="ACF46" s="129"/>
      <c r="ACG46" s="129"/>
      <c r="ACH46" s="129"/>
      <c r="ACI46" s="129"/>
      <c r="ACJ46" s="129"/>
      <c r="ACK46" s="129"/>
      <c r="ACL46" s="129"/>
      <c r="ACM46" s="129"/>
      <c r="ACN46" s="129"/>
      <c r="ACO46" s="129"/>
      <c r="ACP46" s="129"/>
      <c r="ACQ46" s="129"/>
      <c r="ACR46" s="129"/>
      <c r="ACS46" s="129"/>
      <c r="ACT46" s="129"/>
      <c r="ACU46" s="129"/>
      <c r="ACV46" s="129"/>
      <c r="ACW46" s="129"/>
      <c r="ACX46" s="129"/>
      <c r="ACY46" s="257"/>
      <c r="ACZ46" s="257"/>
      <c r="ADA46" s="257"/>
      <c r="ADB46" s="257"/>
      <c r="ADC46" s="257"/>
      <c r="ADD46" s="257"/>
      <c r="ADE46" s="257"/>
      <c r="ADF46" s="257"/>
      <c r="ADG46" s="257"/>
      <c r="ADH46" s="257"/>
      <c r="ADI46" s="257"/>
      <c r="ADJ46" s="257"/>
      <c r="ADK46" s="257"/>
      <c r="ADL46" s="257"/>
      <c r="ADM46" s="257"/>
      <c r="ADN46" s="257"/>
      <c r="ADO46" s="257"/>
      <c r="ADP46" s="257"/>
      <c r="ADQ46" s="257"/>
      <c r="ADR46" s="257"/>
      <c r="ADS46" s="257"/>
      <c r="ADT46" s="257"/>
      <c r="ADU46" s="257"/>
      <c r="ADV46" s="257"/>
      <c r="ADW46" s="257"/>
      <c r="ADX46" s="257"/>
      <c r="ADY46" s="257"/>
      <c r="ADZ46" s="257"/>
      <c r="AEA46" s="257"/>
      <c r="AEB46" s="257"/>
      <c r="AEC46" s="257"/>
      <c r="AED46" s="257"/>
      <c r="AEE46" s="257"/>
      <c r="AEF46" s="257"/>
      <c r="AEG46" s="257"/>
      <c r="AEH46" s="257"/>
      <c r="AEI46" s="257"/>
      <c r="AEJ46" s="257"/>
      <c r="AEK46" s="257"/>
      <c r="AEL46" s="257"/>
      <c r="AEM46" s="257"/>
      <c r="AEN46" s="257"/>
      <c r="AEO46" s="257"/>
      <c r="AEP46" s="257"/>
      <c r="AEQ46" s="257"/>
      <c r="AER46" s="257"/>
      <c r="AES46" s="257"/>
      <c r="AET46" s="257"/>
      <c r="AEU46" s="257"/>
      <c r="AEV46" s="257"/>
      <c r="AEW46" s="257"/>
      <c r="AEX46" s="257"/>
      <c r="AEY46" s="257"/>
      <c r="AEZ46" s="257"/>
      <c r="AFA46" s="257"/>
      <c r="AFB46" s="257"/>
      <c r="AFC46" s="257"/>
      <c r="AFD46" s="257"/>
      <c r="AFE46" s="257"/>
      <c r="AFF46" s="257"/>
      <c r="AFG46" s="257"/>
      <c r="AFH46" s="257"/>
      <c r="AFI46" s="257"/>
      <c r="AFJ46" s="257"/>
      <c r="AFK46" s="257"/>
      <c r="AFL46" s="257"/>
      <c r="AFM46" s="257"/>
      <c r="AFN46" s="257"/>
      <c r="AFO46" s="130"/>
      <c r="AFP46" s="130"/>
      <c r="AFQ46" s="130"/>
      <c r="AFR46" s="130"/>
      <c r="AFS46" s="130"/>
      <c r="AFT46" s="130"/>
      <c r="AFU46" s="130"/>
      <c r="AFV46" s="130"/>
      <c r="AFW46" s="130"/>
      <c r="AFX46" s="130"/>
      <c r="AFY46" s="130"/>
      <c r="AFZ46" s="130"/>
      <c r="AGA46" s="130"/>
      <c r="AGB46" s="130"/>
      <c r="AGC46" s="130"/>
      <c r="AGD46" s="130"/>
      <c r="AGE46" s="130"/>
      <c r="AGF46" s="130"/>
      <c r="AGG46" s="130"/>
      <c r="AGH46" s="130"/>
      <c r="AGI46" s="130"/>
      <c r="AGJ46" s="130"/>
      <c r="AGK46" s="130"/>
      <c r="AGL46" s="130"/>
      <c r="AGM46" s="130"/>
      <c r="AGN46" s="130"/>
      <c r="AGO46" s="130"/>
      <c r="AGP46" s="130"/>
      <c r="AGQ46" s="130"/>
      <c r="AGR46" s="130"/>
      <c r="AGS46" s="130"/>
      <c r="AGT46" s="130"/>
      <c r="AGU46" s="130"/>
      <c r="AGV46" s="130"/>
      <c r="AGW46" s="130"/>
      <c r="AGX46" s="130"/>
      <c r="AGY46" s="130"/>
      <c r="AGZ46" s="130"/>
      <c r="AHA46" s="130"/>
      <c r="AHB46" s="130"/>
      <c r="AHC46" s="130"/>
      <c r="AHD46" s="130"/>
      <c r="AHE46" s="130"/>
      <c r="AHF46" s="130"/>
      <c r="AHG46" s="130"/>
      <c r="AHH46" s="130"/>
      <c r="AHI46" s="130"/>
      <c r="AHJ46" s="130"/>
      <c r="AHK46" s="130"/>
      <c r="AHL46" s="130"/>
      <c r="AHM46" s="130"/>
      <c r="AHN46" s="130"/>
      <c r="AHO46" s="130"/>
      <c r="AHP46" s="130"/>
      <c r="AHQ46" s="130"/>
      <c r="AHR46" s="130"/>
      <c r="AHS46" s="130"/>
      <c r="AHT46" s="130"/>
      <c r="AHU46" s="130"/>
      <c r="AHV46" s="130"/>
      <c r="AHW46" s="130"/>
      <c r="AHX46" s="130"/>
      <c r="AHY46" s="130"/>
      <c r="AHZ46" s="130"/>
      <c r="AIA46" s="130"/>
      <c r="AIB46" s="130"/>
      <c r="AIC46" s="130"/>
      <c r="AID46" s="130"/>
      <c r="AIE46" s="64"/>
      <c r="AIF46" s="64"/>
      <c r="AIG46" s="64"/>
      <c r="AIH46" s="64"/>
      <c r="AII46" s="64"/>
      <c r="AIJ46" s="64"/>
      <c r="AIK46" s="64"/>
      <c r="AIL46" s="64"/>
      <c r="AIM46" s="64"/>
      <c r="AIN46" s="64"/>
      <c r="AIO46" s="64"/>
      <c r="AIP46" s="64"/>
      <c r="AIQ46" s="64"/>
      <c r="AIR46" s="64"/>
      <c r="AIS46" s="64"/>
      <c r="AIT46" s="64"/>
      <c r="AIU46" s="64"/>
      <c r="AIV46" s="64"/>
      <c r="AIW46" s="64"/>
      <c r="AIX46" s="64"/>
      <c r="AIY46" s="64"/>
      <c r="AIZ46" s="64"/>
      <c r="AJA46" s="64"/>
      <c r="AJB46" s="64"/>
      <c r="AJC46" s="64"/>
      <c r="AJD46" s="64"/>
      <c r="AJE46" s="64"/>
      <c r="AJF46" s="64"/>
      <c r="AJG46" s="64"/>
      <c r="AJH46" s="64"/>
      <c r="AJI46" s="64"/>
      <c r="AJJ46" s="64"/>
      <c r="AJK46" s="64"/>
      <c r="AJL46" s="64"/>
      <c r="AJM46" s="64"/>
      <c r="AJN46" s="64"/>
      <c r="AJO46" s="64"/>
      <c r="AJP46" s="64"/>
      <c r="AJQ46" s="64"/>
      <c r="AJR46" s="64"/>
      <c r="AJS46" s="64"/>
      <c r="AJT46" s="64"/>
      <c r="AJU46" s="64"/>
      <c r="AJV46" s="64"/>
      <c r="AJW46" s="64"/>
      <c r="AJX46" s="64"/>
      <c r="AJY46" s="64"/>
      <c r="AJZ46" s="64"/>
      <c r="AKA46" s="64"/>
      <c r="AKB46" s="64"/>
      <c r="AKC46" s="64"/>
      <c r="AKD46" s="64"/>
      <c r="AKE46" s="64"/>
      <c r="AKF46" s="64"/>
      <c r="AKG46" s="64"/>
      <c r="AKH46" s="64"/>
      <c r="AKI46" s="64"/>
      <c r="AKJ46" s="64"/>
      <c r="AKK46" s="64"/>
      <c r="AKL46" s="64"/>
      <c r="AKM46" s="64"/>
      <c r="AKN46" s="64"/>
      <c r="AKO46" s="64"/>
      <c r="AKP46" s="64"/>
      <c r="AKQ46" s="64"/>
      <c r="AKR46" s="64"/>
      <c r="AKS46" s="258"/>
      <c r="AKT46" s="64"/>
      <c r="AKU46" s="64"/>
      <c r="AKV46" s="64"/>
      <c r="AKW46" s="64"/>
      <c r="AKX46" s="64"/>
      <c r="AKY46" s="64"/>
      <c r="AKZ46" s="64"/>
      <c r="ALA46" s="64"/>
      <c r="ALB46" s="64"/>
      <c r="ALC46" s="64"/>
      <c r="ALD46" s="64"/>
      <c r="ALE46" s="64"/>
      <c r="ALF46" s="64"/>
      <c r="ALG46" s="64"/>
      <c r="ALH46" s="64"/>
      <c r="ALI46" s="64"/>
      <c r="ALJ46" s="64"/>
      <c r="ALK46" s="64"/>
      <c r="ALL46" s="64"/>
      <c r="ALM46" s="64"/>
      <c r="ALN46" s="64"/>
      <c r="ALO46" s="64"/>
      <c r="ALP46" s="64"/>
      <c r="ALQ46" s="64"/>
      <c r="ALR46" s="64"/>
      <c r="ALS46" s="64"/>
      <c r="ALT46" s="64"/>
      <c r="ALU46" s="64"/>
      <c r="ALV46" s="64"/>
      <c r="ALW46" s="64"/>
      <c r="ALX46" s="64"/>
      <c r="ALY46" s="64"/>
      <c r="ALZ46" s="64"/>
      <c r="AMA46" s="64"/>
      <c r="AMB46" s="64"/>
      <c r="AMC46" s="64"/>
      <c r="AMD46" s="64"/>
      <c r="AME46" s="64"/>
      <c r="AMF46" s="64"/>
      <c r="AMG46" s="64"/>
      <c r="AMH46" s="64"/>
      <c r="AMI46" s="64"/>
      <c r="AMJ46" s="64"/>
      <c r="AMK46" s="64"/>
      <c r="AML46" s="64"/>
      <c r="AMM46" s="64"/>
      <c r="AMN46" s="64"/>
      <c r="AMO46" s="64"/>
      <c r="AMP46" s="64"/>
      <c r="AMQ46" s="64"/>
      <c r="AMR46" s="64"/>
      <c r="AMS46" s="64"/>
      <c r="AMT46" s="64"/>
      <c r="AMU46" s="64"/>
      <c r="AMV46" s="64"/>
      <c r="AMW46" s="64"/>
      <c r="AMX46" s="64"/>
      <c r="AMY46" s="64"/>
      <c r="AMZ46" s="64"/>
      <c r="ANA46" s="64"/>
      <c r="ANB46" s="64"/>
      <c r="ANC46" s="64"/>
      <c r="AND46" s="64"/>
      <c r="ANE46" s="64"/>
      <c r="ANF46" s="64"/>
      <c r="ANG46" s="64"/>
      <c r="ANH46" s="129"/>
      <c r="ANI46" s="129"/>
      <c r="ANJ46" s="129"/>
      <c r="ANK46" s="129"/>
      <c r="ANL46" s="129"/>
      <c r="ANM46" s="129"/>
      <c r="ANN46" s="129"/>
      <c r="ANO46" s="129"/>
      <c r="ANP46" s="129"/>
      <c r="ANQ46" s="129"/>
      <c r="ANR46" s="129"/>
      <c r="ANS46" s="129"/>
      <c r="ANT46" s="129"/>
      <c r="ANU46" s="129"/>
      <c r="ANV46" s="129"/>
      <c r="ANW46" s="129"/>
      <c r="ANX46" s="129"/>
      <c r="ANY46" s="129"/>
      <c r="ANZ46" s="129"/>
      <c r="AOA46" s="129"/>
      <c r="AOB46" s="129"/>
      <c r="AOC46" s="129"/>
      <c r="AOD46" s="129"/>
      <c r="AOE46" s="129"/>
      <c r="AOF46" s="129"/>
      <c r="AOG46" s="129"/>
      <c r="AOH46" s="129"/>
      <c r="AOI46" s="129"/>
      <c r="AOJ46" s="129"/>
      <c r="AOK46" s="129"/>
      <c r="AOL46" s="129"/>
      <c r="AOM46" s="129"/>
      <c r="AON46" s="129"/>
      <c r="AOO46" s="129"/>
      <c r="AOP46" s="129"/>
      <c r="AOQ46" s="129"/>
      <c r="AOR46" s="129"/>
      <c r="AOS46" s="129"/>
      <c r="AOT46" s="129"/>
      <c r="AOU46" s="129"/>
      <c r="AOV46" s="129"/>
      <c r="AOW46" s="129"/>
      <c r="AOX46" s="129"/>
      <c r="AOY46" s="129"/>
      <c r="AOZ46" s="129"/>
      <c r="APA46" s="129"/>
      <c r="APB46" s="129"/>
      <c r="APC46" s="129"/>
      <c r="APD46" s="129"/>
      <c r="APE46" s="129"/>
      <c r="APF46" s="129"/>
      <c r="APG46" s="129"/>
      <c r="APH46" s="129"/>
      <c r="API46" s="129"/>
      <c r="APJ46" s="129"/>
      <c r="APK46" s="129"/>
      <c r="APL46" s="129"/>
      <c r="APM46" s="129"/>
      <c r="APN46" s="129"/>
      <c r="APO46" s="129"/>
      <c r="APP46" s="129"/>
      <c r="APQ46" s="129"/>
      <c r="APR46" s="129"/>
      <c r="APS46" s="129"/>
      <c r="APT46" s="129"/>
      <c r="APU46" s="130"/>
      <c r="APV46" s="130"/>
      <c r="APW46" s="130"/>
      <c r="APX46" s="130"/>
      <c r="APY46" s="130"/>
      <c r="APZ46" s="130"/>
      <c r="AQA46" s="130"/>
      <c r="AQB46" s="130"/>
      <c r="AQC46" s="130"/>
      <c r="AQD46" s="130"/>
      <c r="AQE46" s="130"/>
      <c r="AQF46" s="130"/>
      <c r="AQG46" s="130"/>
      <c r="AQH46" s="130"/>
      <c r="AQI46" s="130"/>
      <c r="AQJ46" s="130"/>
      <c r="AQK46" s="130"/>
      <c r="AQL46" s="130"/>
      <c r="AQM46" s="130"/>
      <c r="AQN46" s="130"/>
      <c r="AQO46" s="130"/>
      <c r="AQP46" s="130"/>
      <c r="AQQ46" s="130"/>
      <c r="AQR46" s="130"/>
      <c r="AQS46" s="130"/>
      <c r="AQT46" s="130"/>
      <c r="AQU46" s="130"/>
      <c r="AQV46" s="130"/>
      <c r="AQW46" s="130"/>
      <c r="AQX46" s="130"/>
      <c r="AQY46" s="130"/>
      <c r="AQZ46" s="130"/>
      <c r="ARA46" s="130"/>
      <c r="ARB46" s="130"/>
      <c r="ARC46" s="130"/>
      <c r="ARD46" s="130"/>
      <c r="ARE46" s="130"/>
      <c r="ARF46" s="130"/>
      <c r="ARG46" s="130"/>
      <c r="ARH46" s="130"/>
      <c r="ARI46" s="130"/>
      <c r="ARJ46" s="130"/>
      <c r="ARK46" s="130"/>
      <c r="ARL46" s="130"/>
      <c r="ARM46" s="130"/>
      <c r="ARN46" s="130"/>
      <c r="ARO46" s="130"/>
      <c r="ARP46" s="130"/>
      <c r="ARQ46" s="130"/>
      <c r="ARR46" s="130"/>
      <c r="ARS46" s="130"/>
      <c r="ART46" s="130"/>
      <c r="ARU46" s="130"/>
      <c r="ARV46" s="130"/>
      <c r="ARW46" s="130"/>
      <c r="ARX46" s="130"/>
      <c r="ARY46" s="130"/>
      <c r="ARZ46" s="130"/>
      <c r="ASA46" s="130"/>
      <c r="ASB46" s="130"/>
      <c r="ASC46" s="130"/>
      <c r="ASD46" s="130"/>
      <c r="ASE46" s="130"/>
      <c r="ASF46" s="130"/>
      <c r="ASG46" s="130"/>
      <c r="ASH46" s="131"/>
      <c r="ASI46" s="131"/>
      <c r="ASJ46" s="131"/>
      <c r="ASK46" s="131"/>
      <c r="ASL46" s="131"/>
      <c r="ASM46" s="131"/>
      <c r="ASN46" s="131"/>
      <c r="ASO46" s="131"/>
      <c r="ASP46" s="131"/>
      <c r="ASQ46" s="131"/>
      <c r="ASR46" s="131"/>
      <c r="ASS46" s="131"/>
      <c r="AST46" s="131"/>
      <c r="ASU46" s="131"/>
      <c r="ASV46" s="131"/>
      <c r="ASW46" s="131"/>
      <c r="ASX46" s="131"/>
      <c r="ASY46" s="131"/>
      <c r="ASZ46" s="131"/>
      <c r="ATA46" s="131"/>
      <c r="ATB46" s="131"/>
      <c r="ATC46" s="131"/>
      <c r="ATD46" s="131"/>
      <c r="ATE46" s="131"/>
      <c r="ATF46" s="131"/>
      <c r="ATG46" s="131"/>
      <c r="ATH46" s="131"/>
      <c r="ATI46" s="131"/>
      <c r="ATJ46" s="131"/>
      <c r="ATK46" s="131"/>
      <c r="ATL46" s="131"/>
      <c r="ATM46" s="131"/>
      <c r="ATN46" s="131"/>
      <c r="ATO46" s="131"/>
      <c r="ATP46" s="131"/>
      <c r="ATQ46" s="131"/>
      <c r="ATR46" s="131"/>
      <c r="ATS46" s="131"/>
      <c r="ATT46" s="131"/>
      <c r="ATU46" s="131"/>
      <c r="ATV46" s="131"/>
      <c r="ATW46" s="131"/>
      <c r="ATX46" s="131"/>
      <c r="ATY46" s="131"/>
      <c r="ATZ46" s="131"/>
      <c r="AUA46" s="131"/>
      <c r="AUB46" s="131"/>
      <c r="AUC46" s="131"/>
      <c r="AUD46" s="131"/>
      <c r="AUE46" s="131"/>
      <c r="AUF46" s="131"/>
      <c r="AUG46" s="131"/>
      <c r="AUH46" s="131"/>
      <c r="AUI46" s="131"/>
      <c r="AUJ46" s="131"/>
      <c r="AUK46" s="131"/>
      <c r="AUL46" s="131"/>
      <c r="AUM46" s="131"/>
      <c r="AUN46" s="131"/>
      <c r="AUO46" s="131"/>
      <c r="AUP46" s="131"/>
      <c r="AUQ46" s="131"/>
      <c r="AUR46" s="131"/>
      <c r="AUS46" s="131"/>
      <c r="AUT46" s="131"/>
      <c r="AUU46" s="130"/>
      <c r="AUV46" s="130"/>
      <c r="AUW46" s="130"/>
      <c r="AUX46" s="130"/>
      <c r="AUY46" s="130"/>
      <c r="AUZ46" s="130"/>
      <c r="AVA46" s="130"/>
      <c r="AVB46" s="130"/>
      <c r="AVC46" s="130"/>
      <c r="AVD46" s="130"/>
      <c r="AVE46" s="130"/>
      <c r="AVF46" s="130"/>
      <c r="AVG46" s="130"/>
      <c r="AVH46" s="130"/>
      <c r="AVI46" s="130"/>
      <c r="AVJ46" s="130"/>
      <c r="AVK46" s="130"/>
      <c r="AVL46" s="130"/>
      <c r="AVM46" s="130"/>
      <c r="AVN46" s="130"/>
      <c r="AVO46" s="130"/>
      <c r="AVP46" s="130"/>
      <c r="AVQ46" s="130"/>
      <c r="AVR46" s="130"/>
      <c r="AVS46" s="130"/>
      <c r="AVT46" s="130"/>
      <c r="AVU46" s="130"/>
      <c r="AVV46" s="130"/>
      <c r="AVW46" s="130"/>
      <c r="AVX46" s="130"/>
      <c r="AVY46" s="130"/>
      <c r="AVZ46" s="130"/>
      <c r="AWA46" s="130"/>
      <c r="AWB46" s="130"/>
      <c r="AWC46" s="130"/>
      <c r="AWD46" s="130"/>
      <c r="AWE46" s="130"/>
      <c r="AWF46" s="130"/>
      <c r="AWG46" s="130"/>
      <c r="AWH46" s="130"/>
      <c r="AWI46" s="130"/>
      <c r="AWJ46" s="130"/>
      <c r="AWK46" s="130"/>
      <c r="AWL46" s="130"/>
      <c r="AWM46" s="130"/>
      <c r="AWN46" s="130"/>
      <c r="AWO46" s="130"/>
      <c r="AWP46" s="130"/>
      <c r="AWQ46" s="130"/>
      <c r="AWR46" s="130"/>
      <c r="AWS46" s="130"/>
      <c r="AWT46" s="130"/>
      <c r="AWU46" s="130"/>
      <c r="AWV46" s="130"/>
      <c r="AWW46" s="130"/>
      <c r="AWX46" s="130"/>
      <c r="AWY46" s="130"/>
      <c r="AWZ46" s="130"/>
      <c r="AXA46" s="130"/>
      <c r="AXB46" s="130"/>
      <c r="AXC46" s="130"/>
      <c r="AXD46" s="130"/>
      <c r="AXE46" s="130"/>
      <c r="AXF46" s="130"/>
      <c r="AXG46" s="130"/>
      <c r="AXH46" s="130"/>
      <c r="AXI46" s="130"/>
      <c r="AXJ46" s="130"/>
      <c r="AXK46" s="64"/>
      <c r="AXL46" s="64"/>
      <c r="AXM46" s="64"/>
      <c r="AXN46" s="64"/>
      <c r="AXO46" s="64"/>
      <c r="AXP46" s="64"/>
      <c r="AXQ46" s="64"/>
      <c r="AXR46" s="64"/>
      <c r="AXS46" s="64"/>
      <c r="AXT46" s="64"/>
      <c r="AXU46" s="64"/>
      <c r="AXV46" s="64"/>
      <c r="AXW46" s="64"/>
      <c r="AXX46" s="64"/>
      <c r="AXY46" s="64"/>
      <c r="AXZ46" s="64"/>
      <c r="AYA46" s="64"/>
      <c r="AYB46" s="64"/>
      <c r="AYC46" s="64"/>
      <c r="AYD46" s="64"/>
      <c r="AYE46" s="64"/>
      <c r="AYF46" s="64"/>
      <c r="AYG46" s="64"/>
      <c r="AYH46" s="64"/>
      <c r="AYI46" s="64"/>
      <c r="AYJ46" s="64"/>
      <c r="AYK46" s="64"/>
      <c r="AYL46" s="64"/>
      <c r="AYM46" s="64"/>
      <c r="AYN46" s="64"/>
      <c r="AYO46" s="64"/>
      <c r="AYP46" s="64"/>
      <c r="AYQ46" s="64"/>
      <c r="AYR46" s="64"/>
      <c r="AYS46" s="64"/>
      <c r="AYT46" s="64"/>
      <c r="AYU46" s="64"/>
      <c r="AYV46" s="64"/>
      <c r="AYW46" s="64"/>
      <c r="AYX46" s="64"/>
      <c r="AYY46" s="64"/>
      <c r="AYZ46" s="64"/>
      <c r="AZA46" s="64"/>
      <c r="AZB46" s="64"/>
      <c r="AZC46" s="64"/>
      <c r="AZD46" s="64"/>
      <c r="AZE46" s="64"/>
      <c r="AZF46" s="64"/>
      <c r="AZG46" s="64"/>
      <c r="AZH46" s="64"/>
      <c r="AZI46" s="64"/>
      <c r="AZJ46" s="64"/>
      <c r="AZK46" s="64"/>
      <c r="AZL46" s="64"/>
      <c r="AZM46" s="64"/>
      <c r="AZN46" s="64"/>
      <c r="AZO46" s="64"/>
      <c r="AZP46" s="64"/>
      <c r="AZQ46" s="64"/>
      <c r="AZR46" s="64"/>
      <c r="AZS46" s="64"/>
      <c r="AZT46" s="64"/>
      <c r="AZU46" s="64"/>
      <c r="AZV46" s="64"/>
      <c r="AZW46" s="64"/>
      <c r="AZX46" s="130"/>
      <c r="AZY46" s="130"/>
      <c r="AZZ46" s="130"/>
      <c r="BAA46" s="130"/>
      <c r="BAB46" s="130"/>
      <c r="BAC46" s="130"/>
      <c r="BAD46" s="130"/>
      <c r="BAE46" s="130"/>
      <c r="BAF46" s="130"/>
      <c r="BAG46" s="130"/>
      <c r="BAH46" s="130"/>
      <c r="BAI46" s="130"/>
      <c r="BAJ46" s="130"/>
      <c r="BAK46" s="130"/>
      <c r="BAL46" s="130"/>
      <c r="BAM46" s="130"/>
      <c r="BAN46" s="130"/>
      <c r="BAO46" s="130"/>
      <c r="BAP46" s="130"/>
      <c r="BAQ46" s="130"/>
      <c r="BAR46" s="130"/>
      <c r="BAS46" s="130"/>
      <c r="BAT46" s="130"/>
      <c r="BAU46" s="130"/>
      <c r="BAV46" s="130"/>
      <c r="BAW46" s="130"/>
      <c r="BAX46" s="130"/>
      <c r="BAY46" s="130"/>
      <c r="BAZ46" s="130"/>
      <c r="BBA46" s="130"/>
      <c r="BBB46" s="130"/>
      <c r="BBC46" s="130"/>
      <c r="BBD46" s="130"/>
      <c r="BBE46" s="130"/>
      <c r="BBF46" s="130"/>
      <c r="BBG46" s="130"/>
      <c r="BBH46" s="130"/>
      <c r="BBI46" s="130"/>
      <c r="BBJ46" s="130"/>
      <c r="BBK46" s="130"/>
      <c r="BBL46" s="130"/>
      <c r="BBM46" s="130"/>
      <c r="BBN46" s="130"/>
      <c r="BBO46" s="130"/>
      <c r="BBP46" s="130"/>
      <c r="BBQ46" s="130"/>
      <c r="BBR46" s="130"/>
      <c r="BBS46" s="130"/>
      <c r="BBT46" s="130"/>
      <c r="BBU46" s="130"/>
      <c r="BBV46" s="130"/>
      <c r="BBW46" s="130"/>
      <c r="BBX46" s="130"/>
      <c r="BBY46" s="130"/>
      <c r="BBZ46" s="130"/>
      <c r="BCA46" s="130"/>
      <c r="BCB46" s="130"/>
      <c r="BCC46" s="130"/>
      <c r="BCD46" s="130"/>
      <c r="BCE46" s="130"/>
      <c r="BCF46" s="130"/>
      <c r="BCG46" s="130"/>
      <c r="BCH46" s="130"/>
      <c r="BCI46" s="130"/>
      <c r="BCJ46" s="130"/>
      <c r="BCK46" s="130"/>
      <c r="BCL46" s="130"/>
      <c r="BCM46" s="130"/>
      <c r="BCN46" s="130"/>
      <c r="BCO46" s="130"/>
      <c r="BCP46" s="130"/>
      <c r="BCQ46" s="130"/>
      <c r="BCR46" s="130"/>
      <c r="BCS46" s="130"/>
      <c r="BCT46" s="130"/>
      <c r="BCU46" s="130"/>
      <c r="BCV46" s="130"/>
      <c r="BCW46" s="130"/>
      <c r="BCX46" s="130"/>
      <c r="BCY46" s="130"/>
      <c r="BCZ46" s="130"/>
      <c r="BDA46" s="130"/>
      <c r="BDB46" s="130"/>
      <c r="BDC46" s="130"/>
      <c r="BDD46" s="130"/>
      <c r="BDE46" s="130"/>
      <c r="BDF46" s="130"/>
      <c r="BDG46" s="130"/>
      <c r="BDH46" s="130"/>
      <c r="BDI46" s="130"/>
      <c r="BDJ46" s="130"/>
      <c r="BDK46" s="130"/>
      <c r="BDL46" s="130"/>
      <c r="BDM46" s="130"/>
      <c r="BDN46" s="130"/>
      <c r="BDO46" s="130"/>
      <c r="BDP46" s="130"/>
      <c r="BDQ46" s="130"/>
      <c r="BDR46" s="130"/>
      <c r="BDS46" s="130"/>
      <c r="BDT46" s="130"/>
      <c r="BDU46" s="130"/>
      <c r="BDV46" s="130"/>
      <c r="BDW46" s="130"/>
      <c r="BDX46" s="130"/>
      <c r="BDY46" s="130"/>
      <c r="BDZ46" s="130"/>
      <c r="BEA46" s="130"/>
      <c r="BEB46" s="130"/>
      <c r="BEC46" s="130"/>
      <c r="BED46" s="130"/>
      <c r="BEE46" s="130"/>
      <c r="BEF46" s="130"/>
      <c r="BEG46" s="130"/>
      <c r="BEH46" s="130"/>
      <c r="BEI46" s="130"/>
      <c r="BEJ46" s="130"/>
      <c r="BEK46" s="130"/>
      <c r="BEL46" s="130"/>
      <c r="BEM46" s="130"/>
      <c r="BEN46" s="130"/>
      <c r="BEO46" s="130"/>
      <c r="BEP46" s="130"/>
      <c r="BEQ46" s="130"/>
      <c r="BER46" s="130"/>
      <c r="BES46" s="130"/>
      <c r="BET46" s="130"/>
      <c r="BEU46" s="130"/>
      <c r="BEV46" s="130"/>
      <c r="BEW46" s="130"/>
      <c r="BEX46" s="129"/>
      <c r="BEY46" s="129"/>
      <c r="BEZ46" s="129"/>
      <c r="BFA46" s="129"/>
      <c r="BFB46" s="129"/>
      <c r="BFC46" s="129"/>
      <c r="BFD46" s="129"/>
      <c r="BFE46" s="129"/>
      <c r="BFF46" s="129"/>
      <c r="BFG46" s="129"/>
      <c r="BFH46" s="129"/>
      <c r="BFI46" s="129"/>
      <c r="BFJ46" s="129"/>
      <c r="BFK46" s="129"/>
      <c r="BFL46" s="129"/>
      <c r="BFM46" s="129"/>
      <c r="BFN46" s="129"/>
      <c r="BFO46" s="129"/>
      <c r="BFP46" s="129"/>
      <c r="BFQ46" s="129"/>
      <c r="BFR46" s="129"/>
      <c r="BFS46" s="129"/>
      <c r="BFT46" s="129"/>
      <c r="BFU46" s="129"/>
      <c r="BFV46" s="129"/>
      <c r="BFW46" s="129"/>
      <c r="BFX46" s="129"/>
      <c r="BFY46" s="129"/>
      <c r="BFZ46" s="129"/>
      <c r="BGA46" s="129"/>
      <c r="BGB46" s="129"/>
      <c r="BGC46" s="129"/>
      <c r="BGD46" s="129"/>
      <c r="BGE46" s="129"/>
      <c r="BGF46" s="129"/>
      <c r="BGG46" s="129"/>
      <c r="BGH46" s="129"/>
      <c r="BGI46" s="129"/>
      <c r="BGJ46" s="129"/>
      <c r="BGK46" s="129"/>
      <c r="BGL46" s="129"/>
      <c r="BGM46" s="129"/>
      <c r="BGN46" s="129"/>
      <c r="BGO46" s="129"/>
      <c r="BGP46" s="129"/>
      <c r="BGQ46" s="129"/>
      <c r="BGR46" s="129"/>
      <c r="BGS46" s="129"/>
      <c r="BGT46" s="129"/>
      <c r="BGU46" s="129"/>
      <c r="BGV46" s="129"/>
      <c r="BGW46" s="129"/>
      <c r="BGX46" s="129"/>
      <c r="BGY46" s="129"/>
      <c r="BGZ46" s="129"/>
      <c r="BHA46" s="129"/>
      <c r="BHB46" s="129"/>
      <c r="BHC46" s="129"/>
      <c r="BHD46" s="129"/>
      <c r="BHE46" s="129"/>
      <c r="BHF46" s="129"/>
      <c r="BHG46" s="129"/>
      <c r="BHH46" s="129"/>
      <c r="BHI46" s="129"/>
      <c r="BHJ46" s="129"/>
      <c r="BHK46" s="129"/>
      <c r="BHL46" s="129"/>
      <c r="BHM46" s="129"/>
      <c r="BHN46" s="64"/>
      <c r="BHO46" s="64"/>
      <c r="BHP46" s="64"/>
      <c r="BHQ46" s="64"/>
      <c r="BHR46" s="64"/>
      <c r="BHS46" s="64"/>
      <c r="BHT46" s="64"/>
      <c r="BHU46" s="64"/>
      <c r="BHV46" s="64"/>
      <c r="BHW46" s="64"/>
      <c r="BHX46" s="64"/>
      <c r="BHY46" s="64"/>
      <c r="BHZ46" s="64"/>
      <c r="BIA46" s="64"/>
      <c r="BIB46" s="64"/>
      <c r="BIC46" s="64"/>
      <c r="BID46" s="64"/>
      <c r="BIE46" s="64"/>
      <c r="BIF46" s="64"/>
      <c r="BIG46" s="64"/>
      <c r="BIH46" s="64"/>
      <c r="BII46" s="64"/>
      <c r="BIJ46" s="64"/>
      <c r="BIK46" s="64"/>
      <c r="BIL46" s="64"/>
      <c r="BIM46" s="64"/>
      <c r="BIN46" s="64"/>
      <c r="BIO46" s="64"/>
      <c r="BIP46" s="64"/>
      <c r="BIQ46" s="64"/>
      <c r="BIR46" s="64"/>
      <c r="BIS46" s="64"/>
      <c r="BIT46" s="64"/>
      <c r="BIU46" s="64"/>
      <c r="BIV46" s="64"/>
      <c r="BIW46" s="64"/>
      <c r="BIX46" s="64"/>
      <c r="BIY46" s="64"/>
      <c r="BIZ46" s="64"/>
      <c r="BJA46" s="64"/>
      <c r="BJB46" s="64"/>
      <c r="BJC46" s="64"/>
      <c r="BJD46" s="64"/>
      <c r="BJE46" s="64"/>
      <c r="BJF46" s="64"/>
      <c r="BJG46" s="64"/>
      <c r="BJH46" s="64"/>
      <c r="BJI46" s="64"/>
      <c r="BJJ46" s="64"/>
      <c r="BJK46" s="64"/>
      <c r="BJL46" s="64"/>
      <c r="BJM46" s="64"/>
      <c r="BJN46" s="64"/>
      <c r="BJO46" s="64"/>
      <c r="BJP46" s="64"/>
      <c r="BJQ46" s="64"/>
      <c r="BJR46" s="64"/>
      <c r="BJS46" s="64"/>
      <c r="BJT46" s="64"/>
      <c r="BJU46" s="64"/>
      <c r="BJV46" s="64"/>
      <c r="BJW46" s="64"/>
      <c r="BJX46" s="64"/>
      <c r="BJY46" s="64"/>
      <c r="BJZ46" s="64"/>
      <c r="BKA46" s="64"/>
      <c r="BKB46" s="64"/>
      <c r="BKC46" s="64"/>
      <c r="BKD46" s="64"/>
      <c r="BKE46" s="64"/>
      <c r="BKF46" s="64"/>
      <c r="BKG46" s="64"/>
      <c r="BKH46" s="64"/>
      <c r="BKI46" s="64"/>
      <c r="BKJ46" s="64"/>
      <c r="BKK46" s="64"/>
      <c r="BKL46" s="64"/>
      <c r="BKM46" s="64"/>
      <c r="BKN46" s="64"/>
      <c r="BKO46" s="64"/>
      <c r="BKP46" s="64"/>
      <c r="BKQ46" s="64"/>
      <c r="BKR46" s="64"/>
      <c r="BKS46" s="64"/>
      <c r="BKT46" s="64"/>
      <c r="BKU46" s="64"/>
      <c r="BKV46" s="64"/>
      <c r="BKW46" s="64"/>
      <c r="BKX46" s="64"/>
      <c r="BKY46" s="64"/>
      <c r="BKZ46" s="64"/>
      <c r="BLA46" s="64"/>
      <c r="BLB46" s="64"/>
      <c r="BLC46" s="64"/>
      <c r="BLD46" s="64"/>
      <c r="BLE46" s="64"/>
      <c r="BLF46" s="64"/>
      <c r="BLG46" s="64"/>
      <c r="BLH46" s="64"/>
      <c r="BLI46" s="64"/>
      <c r="BLJ46" s="64"/>
      <c r="BLK46" s="64"/>
      <c r="BLL46" s="64"/>
      <c r="BLM46" s="64"/>
      <c r="BLN46" s="64"/>
      <c r="BLO46" s="64"/>
      <c r="BLP46" s="64"/>
      <c r="BLQ46" s="64"/>
      <c r="BLR46" s="64"/>
      <c r="BLS46" s="64"/>
      <c r="BLT46" s="64"/>
      <c r="BLU46" s="64"/>
      <c r="BLV46" s="64"/>
      <c r="BLW46" s="64"/>
      <c r="BLX46" s="64"/>
      <c r="BLY46" s="64"/>
      <c r="BLZ46" s="64"/>
      <c r="BMA46" s="64"/>
      <c r="BMB46" s="64"/>
      <c r="BMC46" s="64"/>
      <c r="BMD46" s="64"/>
      <c r="BME46" s="64"/>
      <c r="BMF46" s="64"/>
      <c r="BMG46" s="64"/>
      <c r="BMH46" s="64"/>
      <c r="BMI46" s="64"/>
      <c r="BMJ46" s="64"/>
      <c r="BMK46" s="64"/>
      <c r="BML46" s="64"/>
      <c r="BMM46" s="64"/>
      <c r="BMN46" s="64"/>
      <c r="BMO46" s="64"/>
      <c r="BMP46" s="64"/>
      <c r="BMQ46" s="64"/>
      <c r="BMR46" s="64"/>
      <c r="BMS46" s="64"/>
      <c r="BMT46" s="130"/>
      <c r="BMU46" s="130"/>
      <c r="BMV46" s="130"/>
      <c r="BMW46" s="130"/>
      <c r="BMX46" s="130"/>
      <c r="BMY46" s="130"/>
      <c r="BMZ46" s="130"/>
      <c r="BNA46" s="130"/>
      <c r="BNB46" s="130"/>
      <c r="BNC46" s="130"/>
      <c r="BND46" s="130"/>
      <c r="BNE46" s="130"/>
      <c r="BNF46" s="130"/>
      <c r="BNG46" s="130"/>
      <c r="BNH46" s="130"/>
      <c r="BNI46" s="130"/>
      <c r="BNJ46" s="130"/>
      <c r="BNK46" s="130"/>
      <c r="BNL46" s="130"/>
      <c r="BNM46" s="130"/>
      <c r="BNN46" s="130"/>
      <c r="BNO46" s="130"/>
      <c r="BNP46" s="130"/>
      <c r="BNQ46" s="130"/>
      <c r="BNR46" s="130"/>
      <c r="BNS46" s="130"/>
      <c r="BNT46" s="130"/>
      <c r="BNU46" s="130"/>
      <c r="BNV46" s="130"/>
      <c r="BNW46" s="130"/>
      <c r="BNX46" s="130"/>
      <c r="BNY46" s="130"/>
      <c r="BNZ46" s="130"/>
      <c r="BOA46" s="130"/>
      <c r="BOB46" s="130"/>
      <c r="BOC46" s="130"/>
      <c r="BOD46" s="130"/>
      <c r="BOE46" s="130"/>
      <c r="BOF46" s="130"/>
      <c r="BOG46" s="130"/>
      <c r="BOH46" s="130"/>
      <c r="BOI46" s="130"/>
      <c r="BOJ46" s="130"/>
      <c r="BOK46" s="130"/>
      <c r="BOL46" s="130"/>
      <c r="BOM46" s="130"/>
      <c r="BON46" s="130"/>
      <c r="BOO46" s="130"/>
      <c r="BOP46" s="130"/>
      <c r="BOQ46" s="130"/>
      <c r="BOR46" s="130"/>
      <c r="BOS46" s="130"/>
      <c r="BOT46" s="130"/>
      <c r="BOU46" s="130"/>
      <c r="BOV46" s="130"/>
      <c r="BOW46" s="130"/>
      <c r="BOX46" s="130"/>
      <c r="BOY46" s="130"/>
      <c r="BOZ46" s="130"/>
      <c r="BPA46" s="130"/>
      <c r="BPB46" s="130"/>
      <c r="BPC46" s="130"/>
      <c r="BPD46" s="130"/>
      <c r="BPE46" s="130"/>
      <c r="BPF46" s="130"/>
      <c r="BPG46" s="130"/>
      <c r="BPH46" s="130"/>
      <c r="BPI46" s="130"/>
      <c r="BPJ46" s="129"/>
      <c r="BPK46" s="129"/>
      <c r="BPL46" s="129"/>
      <c r="BPM46" s="129"/>
      <c r="BPN46" s="129"/>
      <c r="BPO46" s="129"/>
      <c r="BPP46" s="129"/>
      <c r="BPQ46" s="129"/>
      <c r="BPR46" s="129"/>
      <c r="BPS46" s="129"/>
      <c r="BPT46" s="129"/>
      <c r="BPU46" s="129"/>
      <c r="BPV46" s="129"/>
      <c r="BPW46" s="129"/>
      <c r="BPX46" s="129"/>
      <c r="BPY46" s="129"/>
      <c r="BPZ46" s="129"/>
      <c r="BQA46" s="129"/>
      <c r="BQB46" s="129"/>
      <c r="BQC46" s="129"/>
      <c r="BQD46" s="129"/>
      <c r="BQE46" s="129"/>
      <c r="BQF46" s="129"/>
      <c r="BQG46" s="129"/>
      <c r="BQH46" s="129"/>
      <c r="BQI46" s="129"/>
      <c r="BQJ46" s="129"/>
      <c r="BQK46" s="129"/>
      <c r="BQL46" s="129"/>
      <c r="BQM46" s="129"/>
      <c r="BQN46" s="129"/>
      <c r="BQO46" s="129"/>
      <c r="BQP46" s="129"/>
      <c r="BQQ46" s="129"/>
      <c r="BQR46" s="129"/>
      <c r="BQS46" s="129"/>
      <c r="BQT46" s="129"/>
      <c r="BQU46" s="129"/>
      <c r="BQV46" s="129"/>
      <c r="BQW46" s="129"/>
      <c r="BQX46" s="129"/>
      <c r="BQY46" s="129"/>
      <c r="BQZ46" s="129"/>
      <c r="BRA46" s="129"/>
      <c r="BRB46" s="129"/>
      <c r="BRC46" s="129"/>
      <c r="BRD46" s="129"/>
      <c r="BRE46" s="129"/>
      <c r="BRF46" s="129"/>
      <c r="BRG46" s="129"/>
      <c r="BRH46" s="129"/>
      <c r="BRI46" s="129"/>
      <c r="BRJ46" s="129"/>
      <c r="BRK46" s="129"/>
      <c r="BRL46" s="129"/>
      <c r="BRM46" s="129"/>
      <c r="BRN46" s="129"/>
      <c r="BRO46" s="129"/>
      <c r="BRP46" s="129"/>
      <c r="BRQ46" s="129"/>
      <c r="BRR46" s="129"/>
      <c r="BRS46" s="129"/>
      <c r="BRT46" s="129"/>
      <c r="BRU46" s="129"/>
      <c r="BRV46" s="129"/>
      <c r="BRW46" s="129"/>
      <c r="BRX46" s="129"/>
      <c r="BRY46" s="129"/>
      <c r="BRZ46" s="129"/>
      <c r="BSA46" s="129"/>
      <c r="BSB46" s="129"/>
      <c r="BSC46" s="129"/>
      <c r="BSD46" s="129"/>
      <c r="BSE46" s="129"/>
      <c r="BSF46" s="129"/>
      <c r="BSG46" s="129"/>
      <c r="BSH46" s="129"/>
      <c r="BSI46" s="129"/>
      <c r="BSJ46" s="129"/>
      <c r="BSK46" s="129"/>
      <c r="BSL46" s="129"/>
      <c r="BSM46" s="129"/>
      <c r="BSN46" s="129"/>
      <c r="BSO46" s="129"/>
      <c r="BSP46" s="129"/>
      <c r="BSQ46" s="129"/>
      <c r="BSR46" s="129"/>
      <c r="BSS46" s="129"/>
      <c r="BST46" s="129"/>
      <c r="BSU46" s="129"/>
      <c r="BSV46" s="129"/>
      <c r="BSW46" s="129"/>
      <c r="BSX46" s="129"/>
      <c r="BSY46" s="129"/>
      <c r="BSZ46" s="129"/>
      <c r="BTA46" s="129"/>
      <c r="BTB46" s="129"/>
      <c r="BTC46" s="129"/>
      <c r="BTD46" s="129"/>
      <c r="BTE46" s="129"/>
      <c r="BTF46" s="129"/>
      <c r="BTG46" s="129"/>
      <c r="BTH46" s="129"/>
      <c r="BTI46" s="129"/>
      <c r="BTJ46" s="129"/>
      <c r="BTK46" s="129"/>
      <c r="BTL46" s="129"/>
      <c r="BTM46" s="129"/>
      <c r="BTN46" s="129"/>
      <c r="BTO46" s="129"/>
      <c r="BTP46" s="129"/>
      <c r="BTQ46" s="129"/>
      <c r="BTR46" s="129"/>
      <c r="BTS46" s="129"/>
      <c r="BTT46" s="129"/>
      <c r="BTU46" s="129"/>
      <c r="BTV46" s="129"/>
      <c r="BTW46" s="129"/>
      <c r="BTX46" s="129"/>
      <c r="BTY46" s="129"/>
      <c r="BTZ46" s="129"/>
      <c r="BUA46" s="129"/>
      <c r="BUB46" s="129"/>
      <c r="BUC46" s="129"/>
      <c r="BUD46" s="129"/>
      <c r="BUE46" s="129"/>
      <c r="BUF46" s="129"/>
      <c r="BUG46" s="129"/>
      <c r="BUH46" s="129"/>
      <c r="BUI46" s="129"/>
      <c r="BUJ46" s="129"/>
      <c r="BUK46" s="129"/>
      <c r="BUL46" s="129"/>
      <c r="BUM46" s="129"/>
      <c r="BUN46" s="129"/>
      <c r="BUO46" s="129"/>
      <c r="BUP46" s="129"/>
      <c r="BUQ46" s="129"/>
      <c r="BUR46" s="129"/>
      <c r="BUS46" s="129"/>
      <c r="BUT46" s="129"/>
      <c r="BUU46" s="129"/>
      <c r="BUV46" s="129"/>
      <c r="BUW46" s="129"/>
      <c r="BUX46" s="129"/>
      <c r="BUY46" s="129"/>
      <c r="BUZ46" s="129"/>
      <c r="BVA46" s="129"/>
      <c r="BVB46" s="129"/>
      <c r="BVC46" s="129"/>
      <c r="BVD46" s="129"/>
      <c r="BVE46" s="129"/>
      <c r="BVF46" s="129"/>
      <c r="BVG46" s="129"/>
      <c r="BVH46" s="129"/>
      <c r="BVI46" s="129"/>
      <c r="BVJ46" s="129"/>
      <c r="BVK46" s="129"/>
      <c r="BVL46" s="129"/>
      <c r="BVM46" s="129"/>
      <c r="BVN46" s="129"/>
      <c r="BVO46" s="129"/>
      <c r="BVP46" s="129"/>
      <c r="BVQ46" s="129"/>
      <c r="BVR46" s="129"/>
      <c r="BVS46" s="129"/>
      <c r="BVT46" s="129"/>
      <c r="BVU46" s="129"/>
      <c r="BVV46" s="129"/>
      <c r="BVW46" s="129"/>
      <c r="BVX46" s="129"/>
      <c r="BVY46" s="129"/>
      <c r="BVZ46" s="129"/>
      <c r="BWA46" s="129"/>
      <c r="BWB46" s="129"/>
      <c r="BWC46" s="129"/>
      <c r="BWD46" s="129"/>
      <c r="BWE46" s="129"/>
      <c r="BWF46" s="129"/>
      <c r="BWG46" s="129"/>
      <c r="BWH46" s="129"/>
      <c r="BWI46" s="129"/>
      <c r="BWJ46" s="129"/>
      <c r="BWK46" s="129"/>
      <c r="BWL46" s="129"/>
      <c r="BWM46" s="129"/>
      <c r="BWN46" s="129"/>
      <c r="BWO46" s="129"/>
      <c r="BWP46" s="129"/>
      <c r="BWQ46" s="129"/>
      <c r="BWR46" s="129"/>
      <c r="BWS46" s="129"/>
      <c r="BWT46" s="129"/>
      <c r="BWU46" s="129"/>
      <c r="BWV46" s="129"/>
      <c r="BWW46" s="129"/>
      <c r="BWX46" s="129"/>
      <c r="BWY46" s="129"/>
      <c r="BWZ46" s="129"/>
      <c r="BXA46" s="129"/>
      <c r="BXB46" s="129"/>
      <c r="BXC46" s="256"/>
      <c r="BXD46" s="256"/>
      <c r="BXE46" s="256"/>
      <c r="BXF46" s="256"/>
      <c r="BXG46" s="256"/>
      <c r="BXH46" s="256"/>
      <c r="BXI46" s="256"/>
      <c r="BXJ46" s="256"/>
      <c r="BXK46" s="256"/>
      <c r="BXL46" s="256"/>
      <c r="BXM46" s="256"/>
      <c r="BXN46" s="256"/>
      <c r="BXO46" s="256"/>
      <c r="BXP46" s="256"/>
      <c r="BXQ46" s="256"/>
      <c r="BXR46" s="256"/>
      <c r="BXS46" s="256"/>
      <c r="BXT46" s="256"/>
      <c r="BXU46" s="256"/>
      <c r="BXV46" s="256"/>
      <c r="BXW46" s="256"/>
      <c r="BXX46" s="256"/>
      <c r="BXY46" s="256"/>
      <c r="BXZ46" s="256"/>
      <c r="BYA46" s="256"/>
      <c r="BYB46" s="256"/>
      <c r="BYC46" s="256"/>
      <c r="BYD46" s="256"/>
      <c r="BYE46" s="256"/>
      <c r="BYF46" s="256"/>
      <c r="BYG46" s="256"/>
      <c r="BYH46" s="256"/>
      <c r="BYI46" s="256"/>
      <c r="BYJ46" s="256"/>
      <c r="BYK46" s="256"/>
      <c r="BYL46" s="256"/>
      <c r="BYM46" s="256"/>
      <c r="BYN46" s="256"/>
      <c r="BYO46" s="256"/>
      <c r="BYP46" s="256"/>
      <c r="BYQ46" s="256"/>
      <c r="BYR46" s="256"/>
      <c r="BYS46" s="256"/>
      <c r="BYT46" s="256"/>
      <c r="BYU46" s="256"/>
      <c r="BYV46" s="256"/>
      <c r="BYW46" s="256"/>
      <c r="BYX46" s="256"/>
      <c r="BYY46" s="256"/>
      <c r="BYZ46" s="256"/>
      <c r="BZA46" s="256"/>
      <c r="BZB46" s="256"/>
      <c r="BZC46" s="256"/>
      <c r="BZD46" s="256"/>
      <c r="BZE46" s="256"/>
      <c r="BZF46" s="256"/>
      <c r="BZG46" s="256"/>
      <c r="BZH46" s="256"/>
      <c r="BZI46" s="256"/>
      <c r="BZJ46" s="256"/>
      <c r="BZK46" s="256"/>
      <c r="BZL46" s="256"/>
      <c r="BZM46" s="256"/>
      <c r="BZN46" s="256"/>
      <c r="BZO46" s="256"/>
      <c r="BZP46" s="129"/>
      <c r="BZQ46" s="129"/>
      <c r="BZR46" s="129"/>
      <c r="BZS46" s="129"/>
      <c r="BZT46" s="129"/>
      <c r="BZU46" s="129"/>
      <c r="BZV46" s="129"/>
      <c r="BZW46" s="129"/>
      <c r="BZX46" s="129"/>
      <c r="BZY46" s="129"/>
      <c r="BZZ46" s="129"/>
      <c r="CAA46" s="129"/>
      <c r="CAB46" s="129"/>
      <c r="CAC46" s="129"/>
      <c r="CAD46" s="129"/>
      <c r="CAE46" s="129"/>
      <c r="CAF46" s="129"/>
      <c r="CAG46" s="129"/>
      <c r="CAH46" s="129"/>
      <c r="CAI46" s="129"/>
      <c r="CAJ46" s="129"/>
      <c r="CAK46" s="129"/>
      <c r="CAL46" s="129"/>
      <c r="CAM46" s="129"/>
      <c r="CAN46" s="129"/>
      <c r="CAO46" s="129"/>
      <c r="CAP46" s="129"/>
      <c r="CAQ46" s="129"/>
      <c r="CAR46" s="129"/>
      <c r="CAS46" s="129"/>
      <c r="CAT46" s="129"/>
      <c r="CAU46" s="129"/>
      <c r="CAV46" s="129"/>
      <c r="CAW46" s="129"/>
      <c r="CAX46" s="129"/>
      <c r="CAY46" s="129"/>
      <c r="CAZ46" s="129"/>
      <c r="CBA46" s="129"/>
      <c r="CBB46" s="129"/>
      <c r="CBC46" s="129"/>
      <c r="CBD46" s="129"/>
      <c r="CBE46" s="129"/>
      <c r="CBF46" s="129"/>
      <c r="CBG46" s="129"/>
      <c r="CBH46" s="129"/>
      <c r="CBI46" s="129"/>
      <c r="CBJ46" s="129"/>
      <c r="CBK46" s="129"/>
      <c r="CBL46" s="129"/>
      <c r="CBM46" s="129"/>
      <c r="CBN46" s="129"/>
      <c r="CBO46" s="129"/>
      <c r="CBP46" s="129"/>
      <c r="CBQ46" s="129"/>
      <c r="CBR46" s="129"/>
      <c r="CBS46" s="129"/>
      <c r="CBT46" s="129"/>
      <c r="CBU46" s="129"/>
      <c r="CBV46" s="129"/>
      <c r="CBW46" s="129"/>
      <c r="CBX46" s="129"/>
      <c r="CBY46" s="129"/>
      <c r="CBZ46" s="129"/>
      <c r="CCA46" s="129"/>
      <c r="CCB46" s="129"/>
      <c r="CCC46" s="129"/>
      <c r="CCD46" s="129"/>
      <c r="CCE46" s="129"/>
      <c r="CCF46" s="129"/>
      <c r="CCG46" s="129"/>
      <c r="CCH46" s="129"/>
      <c r="CCI46" s="129"/>
      <c r="CCJ46" s="129"/>
      <c r="CCK46" s="129"/>
      <c r="CCL46" s="129"/>
      <c r="CCM46" s="129"/>
      <c r="CCN46" s="129"/>
      <c r="CCO46" s="129"/>
      <c r="CCP46" s="129"/>
      <c r="CCQ46" s="129"/>
      <c r="CCR46" s="129"/>
      <c r="CCS46" s="129"/>
      <c r="CCT46" s="129"/>
      <c r="CCU46" s="129"/>
      <c r="CCV46" s="129"/>
      <c r="CCW46" s="129"/>
      <c r="CCX46" s="129"/>
      <c r="CCY46" s="129"/>
      <c r="CCZ46" s="129"/>
      <c r="CDA46" s="129"/>
      <c r="CDB46" s="129"/>
      <c r="CDC46" s="129"/>
      <c r="CDD46" s="129"/>
      <c r="CDE46" s="129"/>
      <c r="CDF46" s="129"/>
      <c r="CDG46" s="129"/>
      <c r="CDH46" s="129"/>
      <c r="CDI46" s="129"/>
      <c r="CDJ46" s="129"/>
      <c r="CDK46" s="129"/>
      <c r="CDL46" s="129"/>
      <c r="CDM46" s="129"/>
      <c r="CDN46" s="129"/>
      <c r="CDO46" s="129"/>
      <c r="CDP46" s="129"/>
      <c r="CDQ46" s="129"/>
      <c r="CDR46" s="129"/>
      <c r="CDS46" s="129"/>
      <c r="CDT46" s="129"/>
      <c r="CDU46" s="129"/>
      <c r="CDV46" s="129"/>
      <c r="CDW46" s="129"/>
      <c r="CDX46" s="129"/>
      <c r="CDY46" s="129"/>
      <c r="CDZ46" s="129"/>
      <c r="CEA46" s="129"/>
      <c r="CEB46" s="129"/>
      <c r="CEC46" s="129"/>
      <c r="CED46" s="129"/>
      <c r="CEE46" s="129"/>
      <c r="CEF46" s="129"/>
      <c r="CEG46" s="129"/>
      <c r="CEH46" s="129"/>
      <c r="CEI46" s="129"/>
      <c r="CEJ46" s="129"/>
      <c r="CEK46" s="129"/>
      <c r="CEL46" s="129"/>
      <c r="CEM46" s="129"/>
      <c r="CEN46" s="129"/>
      <c r="CEO46" s="129"/>
      <c r="CEP46" s="130"/>
      <c r="CEQ46" s="130"/>
      <c r="CER46" s="130"/>
      <c r="CES46" s="130"/>
      <c r="CET46" s="130"/>
      <c r="CEU46" s="130"/>
      <c r="CEV46" s="130"/>
      <c r="CEW46" s="130"/>
      <c r="CEX46" s="130"/>
      <c r="CEY46" s="130"/>
      <c r="CEZ46" s="130"/>
      <c r="CFA46" s="130"/>
      <c r="CFB46" s="130"/>
      <c r="CFC46" s="130"/>
      <c r="CFD46" s="130"/>
      <c r="CFE46" s="130"/>
      <c r="CFF46" s="130"/>
      <c r="CFG46" s="130"/>
      <c r="CFH46" s="130"/>
      <c r="CFI46" s="130"/>
      <c r="CFJ46" s="130"/>
      <c r="CFK46" s="130"/>
      <c r="CFL46" s="130"/>
      <c r="CFM46" s="130"/>
      <c r="CFN46" s="130"/>
      <c r="CFO46" s="130"/>
      <c r="CFP46" s="130"/>
      <c r="CFQ46" s="130"/>
      <c r="CFR46" s="130"/>
      <c r="CFS46" s="130"/>
      <c r="CFT46" s="130"/>
      <c r="CFU46" s="130"/>
      <c r="CFV46" s="130"/>
      <c r="CFW46" s="130"/>
      <c r="CFX46" s="130"/>
      <c r="CFY46" s="130"/>
      <c r="CFZ46" s="130"/>
      <c r="CGA46" s="130"/>
      <c r="CGB46" s="130"/>
      <c r="CGC46" s="130"/>
      <c r="CGD46" s="130"/>
    </row>
    <row r="47" spans="1:2214" x14ac:dyDescent="0.25">
      <c r="A47" s="279"/>
      <c r="B47" s="255"/>
      <c r="C47" s="280"/>
      <c r="D47" s="280"/>
      <c r="E47" s="275"/>
      <c r="F47" s="260"/>
      <c r="G47" s="260"/>
      <c r="H47" s="276"/>
      <c r="I47" s="261"/>
      <c r="J47" s="261"/>
      <c r="K47" s="276"/>
      <c r="L47" s="261"/>
      <c r="M47" s="261"/>
      <c r="N47" s="277"/>
      <c r="O47" s="262"/>
      <c r="P47" s="262"/>
      <c r="Q47" s="276"/>
      <c r="R47" s="261"/>
      <c r="S47" s="261"/>
      <c r="T47" s="275"/>
      <c r="U47" s="260"/>
      <c r="V47" s="260"/>
      <c r="W47" s="260"/>
      <c r="X47" s="278"/>
      <c r="Y47" s="277"/>
      <c r="Z47" s="262"/>
      <c r="AA47" s="262"/>
      <c r="AB47" s="277"/>
      <c r="AC47" s="262"/>
      <c r="AD47" s="262"/>
      <c r="AE47" s="277"/>
      <c r="AF47" s="262"/>
      <c r="AG47" s="262"/>
      <c r="AH47" s="129"/>
      <c r="AI47" s="129"/>
      <c r="AJ47" s="129"/>
      <c r="AK47" s="129"/>
      <c r="AL47" s="129"/>
      <c r="AM47" s="129"/>
      <c r="AN47" s="129"/>
      <c r="AO47" s="64"/>
      <c r="AP47" s="64"/>
      <c r="AQ47" s="129"/>
      <c r="AR47" s="64"/>
      <c r="AS47" s="64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350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130"/>
      <c r="IQ47" s="130"/>
      <c r="IR47" s="130"/>
      <c r="IS47" s="130"/>
      <c r="IT47" s="130"/>
      <c r="IU47" s="130"/>
      <c r="IV47" s="130"/>
      <c r="IW47" s="130"/>
      <c r="IX47" s="130"/>
      <c r="IY47" s="130"/>
      <c r="IZ47" s="130"/>
      <c r="JA47" s="130"/>
      <c r="JB47" s="130"/>
      <c r="JC47" s="130"/>
      <c r="JD47" s="130"/>
      <c r="JE47" s="130"/>
      <c r="JF47" s="130"/>
      <c r="JG47" s="130"/>
      <c r="JH47" s="130"/>
      <c r="JI47" s="130"/>
      <c r="JJ47" s="130"/>
      <c r="JK47" s="130"/>
      <c r="JL47" s="130"/>
      <c r="JM47" s="130"/>
      <c r="JN47" s="130"/>
      <c r="JO47" s="130"/>
      <c r="JP47" s="130"/>
      <c r="JQ47" s="130"/>
      <c r="JR47" s="130"/>
      <c r="JS47" s="130"/>
      <c r="JT47" s="130"/>
      <c r="JU47" s="130"/>
      <c r="JV47" s="130"/>
      <c r="JW47" s="130"/>
      <c r="JX47" s="130"/>
      <c r="JY47" s="130"/>
      <c r="JZ47" s="130"/>
      <c r="KA47" s="130"/>
      <c r="KB47" s="130"/>
      <c r="KC47" s="130"/>
      <c r="KD47" s="130"/>
      <c r="KE47" s="130"/>
      <c r="KF47" s="130"/>
      <c r="KG47" s="130"/>
      <c r="KH47" s="130"/>
      <c r="KI47" s="130"/>
      <c r="KJ47" s="130"/>
      <c r="KK47" s="130"/>
      <c r="KL47" s="130"/>
      <c r="KM47" s="130"/>
      <c r="KN47" s="130"/>
      <c r="KO47" s="130"/>
      <c r="KP47" s="130"/>
      <c r="KQ47" s="130"/>
      <c r="KR47" s="130"/>
      <c r="KS47" s="130"/>
      <c r="KT47" s="130"/>
      <c r="KU47" s="130"/>
      <c r="KV47" s="130"/>
      <c r="KW47" s="130"/>
      <c r="KX47" s="130"/>
      <c r="KY47" s="130"/>
      <c r="KZ47" s="130"/>
      <c r="LA47" s="130"/>
      <c r="LB47" s="130"/>
      <c r="LC47" s="130"/>
      <c r="LD47" s="130"/>
      <c r="LE47" s="130"/>
      <c r="LF47" s="130"/>
      <c r="LG47" s="130"/>
      <c r="LH47" s="130"/>
      <c r="LI47" s="130"/>
      <c r="LJ47" s="130"/>
      <c r="LK47" s="130"/>
      <c r="LL47" s="130"/>
      <c r="LM47" s="130"/>
      <c r="LN47" s="130"/>
      <c r="LO47" s="130"/>
      <c r="LP47" s="130"/>
      <c r="LQ47" s="130"/>
      <c r="LR47" s="130"/>
      <c r="LS47" s="130"/>
      <c r="LT47" s="130"/>
      <c r="LU47" s="130"/>
      <c r="LV47" s="130"/>
      <c r="LW47" s="130"/>
      <c r="LX47" s="130"/>
      <c r="LY47" s="130"/>
      <c r="LZ47" s="130"/>
      <c r="MA47" s="130"/>
      <c r="MB47" s="130"/>
      <c r="MC47" s="130"/>
      <c r="MD47" s="130"/>
      <c r="ME47" s="130"/>
      <c r="MF47" s="130"/>
      <c r="MG47" s="130"/>
      <c r="MH47" s="130"/>
      <c r="MI47" s="130"/>
      <c r="MJ47" s="130"/>
      <c r="MK47" s="130"/>
      <c r="ML47" s="130"/>
      <c r="MM47" s="130"/>
      <c r="MN47" s="130"/>
      <c r="MO47" s="130"/>
      <c r="MP47" s="130"/>
      <c r="MQ47" s="130"/>
      <c r="MR47" s="130"/>
      <c r="MS47" s="130"/>
      <c r="MT47" s="130"/>
      <c r="MU47" s="130"/>
      <c r="MV47" s="130"/>
      <c r="MW47" s="130"/>
      <c r="MX47" s="130"/>
      <c r="MY47" s="130"/>
      <c r="MZ47" s="130"/>
      <c r="NA47" s="130"/>
      <c r="NB47" s="130"/>
      <c r="NC47" s="130"/>
      <c r="ND47" s="130"/>
      <c r="NE47" s="130"/>
      <c r="NF47" s="130"/>
      <c r="NG47" s="130"/>
      <c r="NH47" s="130"/>
      <c r="NI47" s="130"/>
      <c r="NJ47" s="130"/>
      <c r="NK47" s="130"/>
      <c r="NL47" s="130"/>
      <c r="NM47" s="130"/>
      <c r="NN47" s="130"/>
      <c r="NO47" s="130"/>
      <c r="NP47" s="256"/>
      <c r="NQ47" s="256"/>
      <c r="NR47" s="256"/>
      <c r="NS47" s="256"/>
      <c r="NT47" s="256"/>
      <c r="NU47" s="256"/>
      <c r="NV47" s="256"/>
      <c r="NW47" s="256"/>
      <c r="NX47" s="256"/>
      <c r="NY47" s="256"/>
      <c r="NZ47" s="256"/>
      <c r="OA47" s="256"/>
      <c r="OB47" s="256"/>
      <c r="OC47" s="256"/>
      <c r="OD47" s="256"/>
      <c r="OE47" s="256"/>
      <c r="OF47" s="256"/>
      <c r="OG47" s="256"/>
      <c r="OH47" s="256"/>
      <c r="OI47" s="256"/>
      <c r="OJ47" s="256"/>
      <c r="OK47" s="256"/>
      <c r="OL47" s="256"/>
      <c r="OM47" s="256"/>
      <c r="ON47" s="256"/>
      <c r="OO47" s="256"/>
      <c r="OP47" s="256"/>
      <c r="OQ47" s="256"/>
      <c r="OR47" s="256"/>
      <c r="OS47" s="256"/>
      <c r="OT47" s="256"/>
      <c r="OU47" s="256"/>
      <c r="OV47" s="256"/>
      <c r="OW47" s="256"/>
      <c r="OX47" s="256"/>
      <c r="OY47" s="256"/>
      <c r="OZ47" s="256"/>
      <c r="PA47" s="256"/>
      <c r="PB47" s="256"/>
      <c r="PC47" s="256"/>
      <c r="PD47" s="256"/>
      <c r="PE47" s="256"/>
      <c r="PF47" s="256"/>
      <c r="PG47" s="256"/>
      <c r="PH47" s="256"/>
      <c r="PI47" s="256"/>
      <c r="PJ47" s="256"/>
      <c r="PK47" s="256"/>
      <c r="PL47" s="256"/>
      <c r="PM47" s="256"/>
      <c r="PN47" s="256"/>
      <c r="PO47" s="256"/>
      <c r="PP47" s="256"/>
      <c r="PQ47" s="256"/>
      <c r="PR47" s="256"/>
      <c r="PS47" s="256"/>
      <c r="PT47" s="256"/>
      <c r="PU47" s="256"/>
      <c r="PV47" s="256"/>
      <c r="PW47" s="256"/>
      <c r="PX47" s="256"/>
      <c r="PY47" s="256"/>
      <c r="PZ47" s="256"/>
      <c r="QA47" s="256"/>
      <c r="QB47" s="256"/>
      <c r="QC47" s="64"/>
      <c r="QD47" s="64"/>
      <c r="QE47" s="64"/>
      <c r="QF47" s="64"/>
      <c r="QG47" s="64"/>
      <c r="QH47" s="64"/>
      <c r="QI47" s="64"/>
      <c r="QJ47" s="64"/>
      <c r="QK47" s="64"/>
      <c r="QL47" s="64"/>
      <c r="QM47" s="64"/>
      <c r="QN47" s="64"/>
      <c r="QO47" s="64"/>
      <c r="QP47" s="64"/>
      <c r="QQ47" s="64"/>
      <c r="QR47" s="64"/>
      <c r="QS47" s="64"/>
      <c r="QT47" s="64"/>
      <c r="QU47" s="64"/>
      <c r="QV47" s="64"/>
      <c r="QW47" s="64"/>
      <c r="QX47" s="64"/>
      <c r="QY47" s="64"/>
      <c r="QZ47" s="64"/>
      <c r="RA47" s="64"/>
      <c r="RB47" s="64"/>
      <c r="RC47" s="64"/>
      <c r="RD47" s="64"/>
      <c r="RE47" s="64"/>
      <c r="RF47" s="64"/>
      <c r="RG47" s="64"/>
      <c r="RH47" s="64"/>
      <c r="RI47" s="64"/>
      <c r="RJ47" s="64"/>
      <c r="RK47" s="64"/>
      <c r="RL47" s="64"/>
      <c r="RM47" s="64"/>
      <c r="RN47" s="64"/>
      <c r="RO47" s="64"/>
      <c r="RP47" s="64"/>
      <c r="RQ47" s="64"/>
      <c r="RR47" s="64"/>
      <c r="RS47" s="64"/>
      <c r="RT47" s="64"/>
      <c r="RU47" s="64"/>
      <c r="RV47" s="64"/>
      <c r="RW47" s="64"/>
      <c r="RX47" s="64"/>
      <c r="RY47" s="64"/>
      <c r="RZ47" s="64"/>
      <c r="SA47" s="64"/>
      <c r="SB47" s="64"/>
      <c r="SC47" s="64"/>
      <c r="SD47" s="64"/>
      <c r="SE47" s="64"/>
      <c r="SF47" s="64"/>
      <c r="SG47" s="64"/>
      <c r="SH47" s="64"/>
      <c r="SI47" s="64"/>
      <c r="SJ47" s="64"/>
      <c r="SK47" s="64"/>
      <c r="SL47" s="64"/>
      <c r="SM47" s="64"/>
      <c r="SN47" s="64"/>
      <c r="SO47" s="64"/>
      <c r="SP47" s="64"/>
      <c r="SQ47" s="64"/>
      <c r="SR47" s="64"/>
      <c r="SS47" s="64"/>
      <c r="ST47" s="64"/>
      <c r="SU47" s="64"/>
      <c r="SV47" s="64"/>
      <c r="SW47" s="64"/>
      <c r="SX47" s="64"/>
      <c r="SY47" s="64"/>
      <c r="SZ47" s="64"/>
      <c r="TA47" s="64"/>
      <c r="TB47" s="64"/>
      <c r="TC47" s="64"/>
      <c r="TD47" s="64"/>
      <c r="TE47" s="64"/>
      <c r="TF47" s="64"/>
      <c r="TG47" s="64"/>
      <c r="TH47" s="64"/>
      <c r="TI47" s="64"/>
      <c r="TJ47" s="64"/>
      <c r="TK47" s="64"/>
      <c r="TL47" s="64"/>
      <c r="TM47" s="64"/>
      <c r="TN47" s="64"/>
      <c r="TO47" s="64"/>
      <c r="TP47" s="64"/>
      <c r="TQ47" s="64"/>
      <c r="TR47" s="64"/>
      <c r="TS47" s="64"/>
      <c r="TT47" s="64"/>
      <c r="TU47" s="64"/>
      <c r="TV47" s="64"/>
      <c r="TW47" s="64"/>
      <c r="TX47" s="64"/>
      <c r="TY47" s="64"/>
      <c r="TZ47" s="64"/>
      <c r="UA47" s="64"/>
      <c r="UB47" s="64"/>
      <c r="UC47" s="64"/>
      <c r="UD47" s="64"/>
      <c r="UE47" s="64"/>
      <c r="UF47" s="64"/>
      <c r="UG47" s="64"/>
      <c r="UH47" s="64"/>
      <c r="UI47" s="64"/>
      <c r="UJ47" s="64"/>
      <c r="UK47" s="64"/>
      <c r="UL47" s="64"/>
      <c r="UM47" s="64"/>
      <c r="UN47" s="64"/>
      <c r="UO47" s="64"/>
      <c r="UP47" s="64"/>
      <c r="UQ47" s="64"/>
      <c r="UR47" s="64"/>
      <c r="US47" s="64"/>
      <c r="UT47" s="64"/>
      <c r="UU47" s="64"/>
      <c r="UV47" s="64"/>
      <c r="UW47" s="64"/>
      <c r="UX47" s="64"/>
      <c r="UY47" s="64"/>
      <c r="UZ47" s="64"/>
      <c r="VA47" s="64"/>
      <c r="VB47" s="64"/>
      <c r="VC47" s="64"/>
      <c r="VD47" s="64"/>
      <c r="VE47" s="64"/>
      <c r="VF47" s="129"/>
      <c r="VG47" s="129"/>
      <c r="VH47" s="129"/>
      <c r="VI47" s="129"/>
      <c r="VJ47" s="129"/>
      <c r="VK47" s="129"/>
      <c r="VL47" s="129"/>
      <c r="VM47" s="129"/>
      <c r="VN47" s="129"/>
      <c r="VO47" s="129"/>
      <c r="VP47" s="129"/>
      <c r="VQ47" s="129"/>
      <c r="VR47" s="129"/>
      <c r="VS47" s="129"/>
      <c r="VT47" s="129"/>
      <c r="VU47" s="129"/>
      <c r="VV47" s="129"/>
      <c r="VW47" s="129"/>
      <c r="VX47" s="129"/>
      <c r="VY47" s="129"/>
      <c r="VZ47" s="129"/>
      <c r="WA47" s="129"/>
      <c r="WB47" s="129"/>
      <c r="WC47" s="129"/>
      <c r="WD47" s="129"/>
      <c r="WE47" s="129"/>
      <c r="WF47" s="129"/>
      <c r="WG47" s="129"/>
      <c r="WH47" s="129"/>
      <c r="WI47" s="129"/>
      <c r="WJ47" s="129"/>
      <c r="WK47" s="129"/>
      <c r="WL47" s="129"/>
      <c r="WM47" s="129"/>
      <c r="WN47" s="129"/>
      <c r="WO47" s="129"/>
      <c r="WP47" s="129"/>
      <c r="WQ47" s="129"/>
      <c r="WR47" s="129"/>
      <c r="WS47" s="129"/>
      <c r="WT47" s="129"/>
      <c r="WU47" s="129"/>
      <c r="WV47" s="129"/>
      <c r="WW47" s="129"/>
      <c r="WX47" s="129"/>
      <c r="WY47" s="129"/>
      <c r="WZ47" s="129"/>
      <c r="XA47" s="129"/>
      <c r="XB47" s="129"/>
      <c r="XC47" s="129"/>
      <c r="XD47" s="129"/>
      <c r="XE47" s="129"/>
      <c r="XF47" s="129"/>
      <c r="XG47" s="129"/>
      <c r="XH47" s="129"/>
      <c r="XI47" s="129"/>
      <c r="XJ47" s="129"/>
      <c r="XK47" s="129"/>
      <c r="XL47" s="129"/>
      <c r="XM47" s="129"/>
      <c r="XN47" s="129"/>
      <c r="XO47" s="129"/>
      <c r="XP47" s="129"/>
      <c r="XQ47" s="129"/>
      <c r="XR47" s="129"/>
      <c r="XS47" s="129"/>
      <c r="XT47" s="129"/>
      <c r="XU47" s="129"/>
      <c r="XV47" s="129"/>
      <c r="XW47" s="129"/>
      <c r="XX47" s="129"/>
      <c r="XY47" s="129"/>
      <c r="XZ47" s="129"/>
      <c r="YA47" s="129"/>
      <c r="YB47" s="129"/>
      <c r="YC47" s="129"/>
      <c r="YD47" s="129"/>
      <c r="YE47" s="129"/>
      <c r="YF47" s="129"/>
      <c r="YG47" s="129"/>
      <c r="YH47" s="129"/>
      <c r="YI47" s="129"/>
      <c r="YJ47" s="129"/>
      <c r="YK47" s="129"/>
      <c r="YL47" s="129"/>
      <c r="YM47" s="129"/>
      <c r="YN47" s="129"/>
      <c r="YO47" s="129"/>
      <c r="YP47" s="129"/>
      <c r="YQ47" s="129"/>
      <c r="YR47" s="129"/>
      <c r="YS47" s="129"/>
      <c r="YT47" s="129"/>
      <c r="YU47" s="129"/>
      <c r="YV47" s="129"/>
      <c r="YW47" s="129"/>
      <c r="YX47" s="129"/>
      <c r="YY47" s="129"/>
      <c r="YZ47" s="129"/>
      <c r="ZA47" s="129"/>
      <c r="ZB47" s="129"/>
      <c r="ZC47" s="129"/>
      <c r="ZD47" s="129"/>
      <c r="ZE47" s="129"/>
      <c r="ZF47" s="129"/>
      <c r="ZG47" s="129"/>
      <c r="ZH47" s="129"/>
      <c r="ZI47" s="129"/>
      <c r="ZJ47" s="129"/>
      <c r="ZK47" s="129"/>
      <c r="ZL47" s="129"/>
      <c r="ZM47" s="129"/>
      <c r="ZN47" s="129"/>
      <c r="ZO47" s="129"/>
      <c r="ZP47" s="129"/>
      <c r="ZQ47" s="129"/>
      <c r="ZR47" s="129"/>
      <c r="ZS47" s="129"/>
      <c r="ZT47" s="129"/>
      <c r="ZU47" s="129"/>
      <c r="ZV47" s="129"/>
      <c r="ZW47" s="129"/>
      <c r="ZX47" s="129"/>
      <c r="ZY47" s="129"/>
      <c r="ZZ47" s="129"/>
      <c r="AAA47" s="129"/>
      <c r="AAB47" s="129"/>
      <c r="AAC47" s="129"/>
      <c r="AAD47" s="129"/>
      <c r="AAE47" s="129"/>
      <c r="AAF47" s="129"/>
      <c r="AAG47" s="129"/>
      <c r="AAH47" s="129"/>
      <c r="AAI47" s="129"/>
      <c r="AAJ47" s="129"/>
      <c r="AAK47" s="129"/>
      <c r="AAL47" s="129"/>
      <c r="AAM47" s="129"/>
      <c r="AAN47" s="129"/>
      <c r="AAO47" s="129"/>
      <c r="AAP47" s="129"/>
      <c r="AAQ47" s="129"/>
      <c r="AAR47" s="129"/>
      <c r="AAS47" s="129"/>
      <c r="AAT47" s="129"/>
      <c r="AAU47" s="129"/>
      <c r="AAV47" s="129"/>
      <c r="AAW47" s="129"/>
      <c r="AAX47" s="129"/>
      <c r="AAY47" s="129"/>
      <c r="AAZ47" s="129"/>
      <c r="ABA47" s="129"/>
      <c r="ABB47" s="129"/>
      <c r="ABC47" s="129"/>
      <c r="ABD47" s="129"/>
      <c r="ABE47" s="129"/>
      <c r="ABF47" s="129"/>
      <c r="ABG47" s="129"/>
      <c r="ABH47" s="129"/>
      <c r="ABI47" s="129"/>
      <c r="ABJ47" s="129"/>
      <c r="ABK47" s="129"/>
      <c r="ABL47" s="129"/>
      <c r="ABM47" s="129"/>
      <c r="ABN47" s="129"/>
      <c r="ABO47" s="129"/>
      <c r="ABP47" s="129"/>
      <c r="ABQ47" s="129"/>
      <c r="ABR47" s="129"/>
      <c r="ABS47" s="129"/>
      <c r="ABT47" s="129"/>
      <c r="ABU47" s="129"/>
      <c r="ABV47" s="129"/>
      <c r="ABW47" s="129"/>
      <c r="ABX47" s="129"/>
      <c r="ABY47" s="129"/>
      <c r="ABZ47" s="129"/>
      <c r="ACA47" s="129"/>
      <c r="ACB47" s="129"/>
      <c r="ACC47" s="129"/>
      <c r="ACD47" s="129"/>
      <c r="ACE47" s="129"/>
      <c r="ACF47" s="129"/>
      <c r="ACG47" s="129"/>
      <c r="ACH47" s="129"/>
      <c r="ACI47" s="129"/>
      <c r="ACJ47" s="129"/>
      <c r="ACK47" s="129"/>
      <c r="ACL47" s="129"/>
      <c r="ACM47" s="129"/>
      <c r="ACN47" s="129"/>
      <c r="ACO47" s="129"/>
      <c r="ACP47" s="129"/>
      <c r="ACQ47" s="129"/>
      <c r="ACR47" s="129"/>
      <c r="ACS47" s="129"/>
      <c r="ACT47" s="129"/>
      <c r="ACU47" s="129"/>
      <c r="ACV47" s="129"/>
      <c r="ACW47" s="129"/>
      <c r="ACX47" s="129"/>
      <c r="ACY47" s="257"/>
      <c r="ACZ47" s="257"/>
      <c r="ADA47" s="257"/>
      <c r="ADB47" s="257"/>
      <c r="ADC47" s="257"/>
      <c r="ADD47" s="257"/>
      <c r="ADE47" s="257"/>
      <c r="ADF47" s="257"/>
      <c r="ADG47" s="257"/>
      <c r="ADH47" s="257"/>
      <c r="ADI47" s="257"/>
      <c r="ADJ47" s="257"/>
      <c r="ADK47" s="257"/>
      <c r="ADL47" s="257"/>
      <c r="ADM47" s="257"/>
      <c r="ADN47" s="257"/>
      <c r="ADO47" s="257"/>
      <c r="ADP47" s="257"/>
      <c r="ADQ47" s="257"/>
      <c r="ADR47" s="257"/>
      <c r="ADS47" s="257"/>
      <c r="ADT47" s="257"/>
      <c r="ADU47" s="257"/>
      <c r="ADV47" s="257"/>
      <c r="ADW47" s="257"/>
      <c r="ADX47" s="257"/>
      <c r="ADY47" s="257"/>
      <c r="ADZ47" s="257"/>
      <c r="AEA47" s="257"/>
      <c r="AEB47" s="257"/>
      <c r="AEC47" s="257"/>
      <c r="AED47" s="257"/>
      <c r="AEE47" s="257"/>
      <c r="AEF47" s="257"/>
      <c r="AEG47" s="257"/>
      <c r="AEH47" s="257"/>
      <c r="AEI47" s="257"/>
      <c r="AEJ47" s="257"/>
      <c r="AEK47" s="257"/>
      <c r="AEL47" s="257"/>
      <c r="AEM47" s="257"/>
      <c r="AEN47" s="257"/>
      <c r="AEO47" s="257"/>
      <c r="AEP47" s="257"/>
      <c r="AEQ47" s="257"/>
      <c r="AER47" s="257"/>
      <c r="AES47" s="257"/>
      <c r="AET47" s="257"/>
      <c r="AEU47" s="257"/>
      <c r="AEV47" s="257"/>
      <c r="AEW47" s="257"/>
      <c r="AEX47" s="257"/>
      <c r="AEY47" s="257"/>
      <c r="AEZ47" s="257"/>
      <c r="AFA47" s="257"/>
      <c r="AFB47" s="257"/>
      <c r="AFC47" s="257"/>
      <c r="AFD47" s="257"/>
      <c r="AFE47" s="257"/>
      <c r="AFF47" s="257"/>
      <c r="AFG47" s="257"/>
      <c r="AFH47" s="257"/>
      <c r="AFI47" s="257"/>
      <c r="AFJ47" s="257"/>
      <c r="AFK47" s="257"/>
      <c r="AFL47" s="257"/>
      <c r="AFM47" s="257"/>
      <c r="AFN47" s="257"/>
      <c r="AFO47" s="130"/>
      <c r="AFP47" s="130"/>
      <c r="AFQ47" s="130"/>
      <c r="AFR47" s="130"/>
      <c r="AFS47" s="130"/>
      <c r="AFT47" s="130"/>
      <c r="AFU47" s="130"/>
      <c r="AFV47" s="130"/>
      <c r="AFW47" s="130"/>
      <c r="AFX47" s="130"/>
      <c r="AFY47" s="130"/>
      <c r="AFZ47" s="130"/>
      <c r="AGA47" s="130"/>
      <c r="AGB47" s="130"/>
      <c r="AGC47" s="130"/>
      <c r="AGD47" s="130"/>
      <c r="AGE47" s="130"/>
      <c r="AGF47" s="130"/>
      <c r="AGG47" s="130"/>
      <c r="AGH47" s="130"/>
      <c r="AGI47" s="130"/>
      <c r="AGJ47" s="130"/>
      <c r="AGK47" s="130"/>
      <c r="AGL47" s="130"/>
      <c r="AGM47" s="130"/>
      <c r="AGN47" s="130"/>
      <c r="AGO47" s="130"/>
      <c r="AGP47" s="130"/>
      <c r="AGQ47" s="130"/>
      <c r="AGR47" s="130"/>
      <c r="AGS47" s="130"/>
      <c r="AGT47" s="130"/>
      <c r="AGU47" s="130"/>
      <c r="AGV47" s="130"/>
      <c r="AGW47" s="130"/>
      <c r="AGX47" s="130"/>
      <c r="AGY47" s="130"/>
      <c r="AGZ47" s="130"/>
      <c r="AHA47" s="130"/>
      <c r="AHB47" s="130"/>
      <c r="AHC47" s="130"/>
      <c r="AHD47" s="130"/>
      <c r="AHE47" s="130"/>
      <c r="AHF47" s="130"/>
      <c r="AHG47" s="130"/>
      <c r="AHH47" s="130"/>
      <c r="AHI47" s="130"/>
      <c r="AHJ47" s="130"/>
      <c r="AHK47" s="130"/>
      <c r="AHL47" s="130"/>
      <c r="AHM47" s="130"/>
      <c r="AHN47" s="130"/>
      <c r="AHO47" s="130"/>
      <c r="AHP47" s="130"/>
      <c r="AHQ47" s="130"/>
      <c r="AHR47" s="130"/>
      <c r="AHS47" s="130"/>
      <c r="AHT47" s="130"/>
      <c r="AHU47" s="130"/>
      <c r="AHV47" s="130"/>
      <c r="AHW47" s="130"/>
      <c r="AHX47" s="130"/>
      <c r="AHY47" s="130"/>
      <c r="AHZ47" s="130"/>
      <c r="AIA47" s="130"/>
      <c r="AIB47" s="130"/>
      <c r="AIC47" s="130"/>
      <c r="AID47" s="130"/>
      <c r="AIE47" s="64"/>
      <c r="AIF47" s="64"/>
      <c r="AIG47" s="64"/>
      <c r="AIH47" s="64"/>
      <c r="AII47" s="64"/>
      <c r="AIJ47" s="64"/>
      <c r="AIK47" s="64"/>
      <c r="AIL47" s="64"/>
      <c r="AIM47" s="64"/>
      <c r="AIN47" s="64"/>
      <c r="AIO47" s="64"/>
      <c r="AIP47" s="64"/>
      <c r="AIQ47" s="64"/>
      <c r="AIR47" s="64"/>
      <c r="AIS47" s="64"/>
      <c r="AIT47" s="64"/>
      <c r="AIU47" s="64"/>
      <c r="AIV47" s="64"/>
      <c r="AIW47" s="64"/>
      <c r="AIX47" s="64"/>
      <c r="AIY47" s="64"/>
      <c r="AIZ47" s="64"/>
      <c r="AJA47" s="64"/>
      <c r="AJB47" s="64"/>
      <c r="AJC47" s="64"/>
      <c r="AJD47" s="64"/>
      <c r="AJE47" s="64"/>
      <c r="AJF47" s="64"/>
      <c r="AJG47" s="64"/>
      <c r="AJH47" s="64"/>
      <c r="AJI47" s="64"/>
      <c r="AJJ47" s="64"/>
      <c r="AJK47" s="64"/>
      <c r="AJL47" s="64"/>
      <c r="AJM47" s="64"/>
      <c r="AJN47" s="64"/>
      <c r="AJO47" s="64"/>
      <c r="AJP47" s="64"/>
      <c r="AJQ47" s="64"/>
      <c r="AJR47" s="64"/>
      <c r="AJS47" s="64"/>
      <c r="AJT47" s="64"/>
      <c r="AJU47" s="64"/>
      <c r="AJV47" s="64"/>
      <c r="AJW47" s="64"/>
      <c r="AJX47" s="64"/>
      <c r="AJY47" s="64"/>
      <c r="AJZ47" s="64"/>
      <c r="AKA47" s="64"/>
      <c r="AKB47" s="64"/>
      <c r="AKC47" s="64"/>
      <c r="AKD47" s="64"/>
      <c r="AKE47" s="64"/>
      <c r="AKF47" s="64"/>
      <c r="AKG47" s="64"/>
      <c r="AKH47" s="64"/>
      <c r="AKI47" s="64"/>
      <c r="AKJ47" s="64"/>
      <c r="AKK47" s="64"/>
      <c r="AKL47" s="64"/>
      <c r="AKM47" s="64"/>
      <c r="AKN47" s="64"/>
      <c r="AKO47" s="64"/>
      <c r="AKP47" s="64"/>
      <c r="AKQ47" s="64"/>
      <c r="AKR47" s="64"/>
      <c r="AKS47" s="258"/>
      <c r="AKT47" s="64"/>
      <c r="AKU47" s="64"/>
      <c r="AKV47" s="64"/>
      <c r="AKW47" s="64"/>
      <c r="AKX47" s="64"/>
      <c r="AKY47" s="64"/>
      <c r="AKZ47" s="64"/>
      <c r="ALA47" s="64"/>
      <c r="ALB47" s="64"/>
      <c r="ALC47" s="64"/>
      <c r="ALD47" s="64"/>
      <c r="ALE47" s="64"/>
      <c r="ALF47" s="64"/>
      <c r="ALG47" s="64"/>
      <c r="ALH47" s="64"/>
      <c r="ALI47" s="64"/>
      <c r="ALJ47" s="64"/>
      <c r="ALK47" s="64"/>
      <c r="ALL47" s="64"/>
      <c r="ALM47" s="64"/>
      <c r="ALN47" s="64"/>
      <c r="ALO47" s="64"/>
      <c r="ALP47" s="64"/>
      <c r="ALQ47" s="64"/>
      <c r="ALR47" s="64"/>
      <c r="ALS47" s="64"/>
      <c r="ALT47" s="64"/>
      <c r="ALU47" s="64"/>
      <c r="ALV47" s="64"/>
      <c r="ALW47" s="64"/>
      <c r="ALX47" s="64"/>
      <c r="ALY47" s="64"/>
      <c r="ALZ47" s="64"/>
      <c r="AMA47" s="64"/>
      <c r="AMB47" s="64"/>
      <c r="AMC47" s="64"/>
      <c r="AMD47" s="64"/>
      <c r="AME47" s="64"/>
      <c r="AMF47" s="64"/>
      <c r="AMG47" s="64"/>
      <c r="AMH47" s="64"/>
      <c r="AMI47" s="64"/>
      <c r="AMJ47" s="64"/>
      <c r="AMK47" s="64"/>
      <c r="AML47" s="64"/>
      <c r="AMM47" s="64"/>
      <c r="AMN47" s="64"/>
      <c r="AMO47" s="64"/>
      <c r="AMP47" s="64"/>
      <c r="AMQ47" s="64"/>
      <c r="AMR47" s="64"/>
      <c r="AMS47" s="64"/>
      <c r="AMT47" s="64"/>
      <c r="AMU47" s="64"/>
      <c r="AMV47" s="64"/>
      <c r="AMW47" s="64"/>
      <c r="AMX47" s="64"/>
      <c r="AMY47" s="64"/>
      <c r="AMZ47" s="64"/>
      <c r="ANA47" s="64"/>
      <c r="ANB47" s="64"/>
      <c r="ANC47" s="64"/>
      <c r="AND47" s="64"/>
      <c r="ANE47" s="64"/>
      <c r="ANF47" s="64"/>
      <c r="ANG47" s="64"/>
      <c r="ANH47" s="129"/>
      <c r="ANI47" s="129"/>
      <c r="ANJ47" s="129"/>
      <c r="ANK47" s="129"/>
      <c r="ANL47" s="129"/>
      <c r="ANM47" s="129"/>
      <c r="ANN47" s="129"/>
      <c r="ANO47" s="129"/>
      <c r="ANP47" s="129"/>
      <c r="ANQ47" s="129"/>
      <c r="ANR47" s="129"/>
      <c r="ANS47" s="129"/>
      <c r="ANT47" s="129"/>
      <c r="ANU47" s="129"/>
      <c r="ANV47" s="129"/>
      <c r="ANW47" s="129"/>
      <c r="ANX47" s="129"/>
      <c r="ANY47" s="129"/>
      <c r="ANZ47" s="129"/>
      <c r="AOA47" s="129"/>
      <c r="AOB47" s="129"/>
      <c r="AOC47" s="129"/>
      <c r="AOD47" s="129"/>
      <c r="AOE47" s="129"/>
      <c r="AOF47" s="129"/>
      <c r="AOG47" s="129"/>
      <c r="AOH47" s="129"/>
      <c r="AOI47" s="129"/>
      <c r="AOJ47" s="129"/>
      <c r="AOK47" s="129"/>
      <c r="AOL47" s="129"/>
      <c r="AOM47" s="129"/>
      <c r="AON47" s="129"/>
      <c r="AOO47" s="129"/>
      <c r="AOP47" s="129"/>
      <c r="AOQ47" s="129"/>
      <c r="AOR47" s="129"/>
      <c r="AOS47" s="129"/>
      <c r="AOT47" s="129"/>
      <c r="AOU47" s="129"/>
      <c r="AOV47" s="129"/>
      <c r="AOW47" s="129"/>
      <c r="AOX47" s="129"/>
      <c r="AOY47" s="129"/>
      <c r="AOZ47" s="129"/>
      <c r="APA47" s="129"/>
      <c r="APB47" s="129"/>
      <c r="APC47" s="129"/>
      <c r="APD47" s="129"/>
      <c r="APE47" s="129"/>
      <c r="APF47" s="129"/>
      <c r="APG47" s="129"/>
      <c r="APH47" s="129"/>
      <c r="API47" s="129"/>
      <c r="APJ47" s="129"/>
      <c r="APK47" s="129"/>
      <c r="APL47" s="129"/>
      <c r="APM47" s="129"/>
      <c r="APN47" s="129"/>
      <c r="APO47" s="129"/>
      <c r="APP47" s="129"/>
      <c r="APQ47" s="129"/>
      <c r="APR47" s="129"/>
      <c r="APS47" s="129"/>
      <c r="APT47" s="129"/>
      <c r="APU47" s="130"/>
      <c r="APV47" s="130"/>
      <c r="APW47" s="130"/>
      <c r="APX47" s="130"/>
      <c r="APY47" s="130"/>
      <c r="APZ47" s="130"/>
      <c r="AQA47" s="130"/>
      <c r="AQB47" s="130"/>
      <c r="AQC47" s="130"/>
      <c r="AQD47" s="130"/>
      <c r="AQE47" s="130"/>
      <c r="AQF47" s="130"/>
      <c r="AQG47" s="130"/>
      <c r="AQH47" s="130"/>
      <c r="AQI47" s="130"/>
      <c r="AQJ47" s="130"/>
      <c r="AQK47" s="130"/>
      <c r="AQL47" s="130"/>
      <c r="AQM47" s="130"/>
      <c r="AQN47" s="130"/>
      <c r="AQO47" s="130"/>
      <c r="AQP47" s="130"/>
      <c r="AQQ47" s="130"/>
      <c r="AQR47" s="130"/>
      <c r="AQS47" s="130"/>
      <c r="AQT47" s="130"/>
      <c r="AQU47" s="130"/>
      <c r="AQV47" s="130"/>
      <c r="AQW47" s="130"/>
      <c r="AQX47" s="130"/>
      <c r="AQY47" s="130"/>
      <c r="AQZ47" s="130"/>
      <c r="ARA47" s="130"/>
      <c r="ARB47" s="130"/>
      <c r="ARC47" s="130"/>
      <c r="ARD47" s="130"/>
      <c r="ARE47" s="130"/>
      <c r="ARF47" s="130"/>
      <c r="ARG47" s="130"/>
      <c r="ARH47" s="130"/>
      <c r="ARI47" s="130"/>
      <c r="ARJ47" s="130"/>
      <c r="ARK47" s="130"/>
      <c r="ARL47" s="130"/>
      <c r="ARM47" s="130"/>
      <c r="ARN47" s="130"/>
      <c r="ARO47" s="130"/>
      <c r="ARP47" s="130"/>
      <c r="ARQ47" s="130"/>
      <c r="ARR47" s="130"/>
      <c r="ARS47" s="130"/>
      <c r="ART47" s="130"/>
      <c r="ARU47" s="130"/>
      <c r="ARV47" s="130"/>
      <c r="ARW47" s="130"/>
      <c r="ARX47" s="130"/>
      <c r="ARY47" s="130"/>
      <c r="ARZ47" s="130"/>
      <c r="ASA47" s="130"/>
      <c r="ASB47" s="130"/>
      <c r="ASC47" s="130"/>
      <c r="ASD47" s="130"/>
      <c r="ASE47" s="130"/>
      <c r="ASF47" s="130"/>
      <c r="ASG47" s="130"/>
      <c r="ASH47" s="131"/>
      <c r="ASI47" s="131"/>
      <c r="ASJ47" s="131"/>
      <c r="ASK47" s="131"/>
      <c r="ASL47" s="131"/>
      <c r="ASM47" s="131"/>
      <c r="ASN47" s="131"/>
      <c r="ASO47" s="131"/>
      <c r="ASP47" s="131"/>
      <c r="ASQ47" s="131"/>
      <c r="ASR47" s="131"/>
      <c r="ASS47" s="131"/>
      <c r="AST47" s="131"/>
      <c r="ASU47" s="131"/>
      <c r="ASV47" s="131"/>
      <c r="ASW47" s="131"/>
      <c r="ASX47" s="131"/>
      <c r="ASY47" s="131"/>
      <c r="ASZ47" s="131"/>
      <c r="ATA47" s="131"/>
      <c r="ATB47" s="131"/>
      <c r="ATC47" s="131"/>
      <c r="ATD47" s="131"/>
      <c r="ATE47" s="131"/>
      <c r="ATF47" s="131"/>
      <c r="ATG47" s="131"/>
      <c r="ATH47" s="131"/>
      <c r="ATI47" s="131"/>
      <c r="ATJ47" s="131"/>
      <c r="ATK47" s="131"/>
      <c r="ATL47" s="131"/>
      <c r="ATM47" s="131"/>
      <c r="ATN47" s="131"/>
      <c r="ATO47" s="131"/>
      <c r="ATP47" s="131"/>
      <c r="ATQ47" s="131"/>
      <c r="ATR47" s="131"/>
      <c r="ATS47" s="131"/>
      <c r="ATT47" s="131"/>
      <c r="ATU47" s="131"/>
      <c r="ATV47" s="131"/>
      <c r="ATW47" s="131"/>
      <c r="ATX47" s="131"/>
      <c r="ATY47" s="131"/>
      <c r="ATZ47" s="131"/>
      <c r="AUA47" s="131"/>
      <c r="AUB47" s="131"/>
      <c r="AUC47" s="131"/>
      <c r="AUD47" s="131"/>
      <c r="AUE47" s="131"/>
      <c r="AUF47" s="131"/>
      <c r="AUG47" s="131"/>
      <c r="AUH47" s="131"/>
      <c r="AUI47" s="131"/>
      <c r="AUJ47" s="131"/>
      <c r="AUK47" s="131"/>
      <c r="AUL47" s="131"/>
      <c r="AUM47" s="131"/>
      <c r="AUN47" s="131"/>
      <c r="AUO47" s="131"/>
      <c r="AUP47" s="131"/>
      <c r="AUQ47" s="131"/>
      <c r="AUR47" s="131"/>
      <c r="AUS47" s="131"/>
      <c r="AUT47" s="131"/>
      <c r="AUU47" s="130"/>
      <c r="AUV47" s="130"/>
      <c r="AUW47" s="130"/>
      <c r="AUX47" s="130"/>
      <c r="AUY47" s="130"/>
      <c r="AUZ47" s="130"/>
      <c r="AVA47" s="130"/>
      <c r="AVB47" s="130"/>
      <c r="AVC47" s="130"/>
      <c r="AVD47" s="130"/>
      <c r="AVE47" s="130"/>
      <c r="AVF47" s="130"/>
      <c r="AVG47" s="130"/>
      <c r="AVH47" s="130"/>
      <c r="AVI47" s="130"/>
      <c r="AVJ47" s="130"/>
      <c r="AVK47" s="130"/>
      <c r="AVL47" s="130"/>
      <c r="AVM47" s="130"/>
      <c r="AVN47" s="130"/>
      <c r="AVO47" s="130"/>
      <c r="AVP47" s="130"/>
      <c r="AVQ47" s="130"/>
      <c r="AVR47" s="130"/>
      <c r="AVS47" s="130"/>
      <c r="AVT47" s="130"/>
      <c r="AVU47" s="130"/>
      <c r="AVV47" s="130"/>
      <c r="AVW47" s="130"/>
      <c r="AVX47" s="130"/>
      <c r="AVY47" s="130"/>
      <c r="AVZ47" s="130"/>
      <c r="AWA47" s="130"/>
      <c r="AWB47" s="130"/>
      <c r="AWC47" s="130"/>
      <c r="AWD47" s="130"/>
      <c r="AWE47" s="130"/>
      <c r="AWF47" s="130"/>
      <c r="AWG47" s="130"/>
      <c r="AWH47" s="130"/>
      <c r="AWI47" s="130"/>
      <c r="AWJ47" s="130"/>
      <c r="AWK47" s="130"/>
      <c r="AWL47" s="130"/>
      <c r="AWM47" s="130"/>
      <c r="AWN47" s="130"/>
      <c r="AWO47" s="130"/>
      <c r="AWP47" s="130"/>
      <c r="AWQ47" s="130"/>
      <c r="AWR47" s="130"/>
      <c r="AWS47" s="130"/>
      <c r="AWT47" s="130"/>
      <c r="AWU47" s="130"/>
      <c r="AWV47" s="130"/>
      <c r="AWW47" s="130"/>
      <c r="AWX47" s="130"/>
      <c r="AWY47" s="130"/>
      <c r="AWZ47" s="130"/>
      <c r="AXA47" s="130"/>
      <c r="AXB47" s="130"/>
      <c r="AXC47" s="130"/>
      <c r="AXD47" s="130"/>
      <c r="AXE47" s="130"/>
      <c r="AXF47" s="130"/>
      <c r="AXG47" s="130"/>
      <c r="AXH47" s="130"/>
      <c r="AXI47" s="130"/>
      <c r="AXJ47" s="130"/>
      <c r="AXK47" s="64"/>
      <c r="AXL47" s="64"/>
      <c r="AXM47" s="64"/>
      <c r="AXN47" s="64"/>
      <c r="AXO47" s="64"/>
      <c r="AXP47" s="64"/>
      <c r="AXQ47" s="64"/>
      <c r="AXR47" s="64"/>
      <c r="AXS47" s="64"/>
      <c r="AXT47" s="64"/>
      <c r="AXU47" s="64"/>
      <c r="AXV47" s="64"/>
      <c r="AXW47" s="64"/>
      <c r="AXX47" s="64"/>
      <c r="AXY47" s="64"/>
      <c r="AXZ47" s="64"/>
      <c r="AYA47" s="64"/>
      <c r="AYB47" s="64"/>
      <c r="AYC47" s="64"/>
      <c r="AYD47" s="64"/>
      <c r="AYE47" s="64"/>
      <c r="AYF47" s="64"/>
      <c r="AYG47" s="64"/>
      <c r="AYH47" s="64"/>
      <c r="AYI47" s="64"/>
      <c r="AYJ47" s="64"/>
      <c r="AYK47" s="64"/>
      <c r="AYL47" s="64"/>
      <c r="AYM47" s="64"/>
      <c r="AYN47" s="64"/>
      <c r="AYO47" s="64"/>
      <c r="AYP47" s="64"/>
      <c r="AYQ47" s="64"/>
      <c r="AYR47" s="64"/>
      <c r="AYS47" s="64"/>
      <c r="AYT47" s="64"/>
      <c r="AYU47" s="64"/>
      <c r="AYV47" s="64"/>
      <c r="AYW47" s="64"/>
      <c r="AYX47" s="64"/>
      <c r="AYY47" s="64"/>
      <c r="AYZ47" s="64"/>
      <c r="AZA47" s="64"/>
      <c r="AZB47" s="64"/>
      <c r="AZC47" s="64"/>
      <c r="AZD47" s="64"/>
      <c r="AZE47" s="64"/>
      <c r="AZF47" s="64"/>
      <c r="AZG47" s="64"/>
      <c r="AZH47" s="64"/>
      <c r="AZI47" s="64"/>
      <c r="AZJ47" s="64"/>
      <c r="AZK47" s="64"/>
      <c r="AZL47" s="64"/>
      <c r="AZM47" s="64"/>
      <c r="AZN47" s="64"/>
      <c r="AZO47" s="64"/>
      <c r="AZP47" s="64"/>
      <c r="AZQ47" s="64"/>
      <c r="AZR47" s="64"/>
      <c r="AZS47" s="64"/>
      <c r="AZT47" s="64"/>
      <c r="AZU47" s="64"/>
      <c r="AZV47" s="64"/>
      <c r="AZW47" s="64"/>
      <c r="AZX47" s="130"/>
      <c r="AZY47" s="130"/>
      <c r="AZZ47" s="130"/>
      <c r="BAA47" s="130"/>
      <c r="BAB47" s="130"/>
      <c r="BAC47" s="130"/>
      <c r="BAD47" s="130"/>
      <c r="BAE47" s="130"/>
      <c r="BAF47" s="130"/>
      <c r="BAG47" s="130"/>
      <c r="BAH47" s="130"/>
      <c r="BAI47" s="130"/>
      <c r="BAJ47" s="130"/>
      <c r="BAK47" s="130"/>
      <c r="BAL47" s="130"/>
      <c r="BAM47" s="130"/>
      <c r="BAN47" s="130"/>
      <c r="BAO47" s="130"/>
      <c r="BAP47" s="130"/>
      <c r="BAQ47" s="130"/>
      <c r="BAR47" s="130"/>
      <c r="BAS47" s="130"/>
      <c r="BAT47" s="130"/>
      <c r="BAU47" s="130"/>
      <c r="BAV47" s="130"/>
      <c r="BAW47" s="130"/>
      <c r="BAX47" s="130"/>
      <c r="BAY47" s="130"/>
      <c r="BAZ47" s="130"/>
      <c r="BBA47" s="130"/>
      <c r="BBB47" s="130"/>
      <c r="BBC47" s="130"/>
      <c r="BBD47" s="130"/>
      <c r="BBE47" s="130"/>
      <c r="BBF47" s="130"/>
      <c r="BBG47" s="130"/>
      <c r="BBH47" s="130"/>
      <c r="BBI47" s="130"/>
      <c r="BBJ47" s="130"/>
      <c r="BBK47" s="130"/>
      <c r="BBL47" s="130"/>
      <c r="BBM47" s="130"/>
      <c r="BBN47" s="130"/>
      <c r="BBO47" s="130"/>
      <c r="BBP47" s="130"/>
      <c r="BBQ47" s="130"/>
      <c r="BBR47" s="130"/>
      <c r="BBS47" s="130"/>
      <c r="BBT47" s="130"/>
      <c r="BBU47" s="130"/>
      <c r="BBV47" s="130"/>
      <c r="BBW47" s="130"/>
      <c r="BBX47" s="130"/>
      <c r="BBY47" s="130"/>
      <c r="BBZ47" s="130"/>
      <c r="BCA47" s="130"/>
      <c r="BCB47" s="130"/>
      <c r="BCC47" s="130"/>
      <c r="BCD47" s="130"/>
      <c r="BCE47" s="130"/>
      <c r="BCF47" s="130"/>
      <c r="BCG47" s="130"/>
      <c r="BCH47" s="130"/>
      <c r="BCI47" s="130"/>
      <c r="BCJ47" s="130"/>
      <c r="BCK47" s="130"/>
      <c r="BCL47" s="130"/>
      <c r="BCM47" s="130"/>
      <c r="BCN47" s="130"/>
      <c r="BCO47" s="130"/>
      <c r="BCP47" s="130"/>
      <c r="BCQ47" s="130"/>
      <c r="BCR47" s="130"/>
      <c r="BCS47" s="130"/>
      <c r="BCT47" s="130"/>
      <c r="BCU47" s="130"/>
      <c r="BCV47" s="130"/>
      <c r="BCW47" s="130"/>
      <c r="BCX47" s="130"/>
      <c r="BCY47" s="130"/>
      <c r="BCZ47" s="130"/>
      <c r="BDA47" s="130"/>
      <c r="BDB47" s="130"/>
      <c r="BDC47" s="130"/>
      <c r="BDD47" s="130"/>
      <c r="BDE47" s="130"/>
      <c r="BDF47" s="130"/>
      <c r="BDG47" s="130"/>
      <c r="BDH47" s="130"/>
      <c r="BDI47" s="130"/>
      <c r="BDJ47" s="130"/>
      <c r="BDK47" s="130"/>
      <c r="BDL47" s="130"/>
      <c r="BDM47" s="130"/>
      <c r="BDN47" s="130"/>
      <c r="BDO47" s="130"/>
      <c r="BDP47" s="130"/>
      <c r="BDQ47" s="130"/>
      <c r="BDR47" s="130"/>
      <c r="BDS47" s="130"/>
      <c r="BDT47" s="130"/>
      <c r="BDU47" s="130"/>
      <c r="BDV47" s="130"/>
      <c r="BDW47" s="130"/>
      <c r="BDX47" s="130"/>
      <c r="BDY47" s="130"/>
      <c r="BDZ47" s="130"/>
      <c r="BEA47" s="130"/>
      <c r="BEB47" s="130"/>
      <c r="BEC47" s="130"/>
      <c r="BED47" s="130"/>
      <c r="BEE47" s="130"/>
      <c r="BEF47" s="130"/>
      <c r="BEG47" s="130"/>
      <c r="BEH47" s="130"/>
      <c r="BEI47" s="130"/>
      <c r="BEJ47" s="130"/>
      <c r="BEK47" s="130"/>
      <c r="BEL47" s="130"/>
      <c r="BEM47" s="130"/>
      <c r="BEN47" s="130"/>
      <c r="BEO47" s="130"/>
      <c r="BEP47" s="130"/>
      <c r="BEQ47" s="130"/>
      <c r="BER47" s="130"/>
      <c r="BES47" s="130"/>
      <c r="BET47" s="130"/>
      <c r="BEU47" s="130"/>
      <c r="BEV47" s="130"/>
      <c r="BEW47" s="130"/>
      <c r="BEX47" s="129"/>
      <c r="BEY47" s="129"/>
      <c r="BEZ47" s="129"/>
      <c r="BFA47" s="129"/>
      <c r="BFB47" s="129"/>
      <c r="BFC47" s="129"/>
      <c r="BFD47" s="129"/>
      <c r="BFE47" s="129"/>
      <c r="BFF47" s="129"/>
      <c r="BFG47" s="129"/>
      <c r="BFH47" s="129"/>
      <c r="BFI47" s="129"/>
      <c r="BFJ47" s="129"/>
      <c r="BFK47" s="129"/>
      <c r="BFL47" s="129"/>
      <c r="BFM47" s="129"/>
      <c r="BFN47" s="129"/>
      <c r="BFO47" s="129"/>
      <c r="BFP47" s="129"/>
      <c r="BFQ47" s="129"/>
      <c r="BFR47" s="129"/>
      <c r="BFS47" s="129"/>
      <c r="BFT47" s="129"/>
      <c r="BFU47" s="129"/>
      <c r="BFV47" s="129"/>
      <c r="BFW47" s="129"/>
      <c r="BFX47" s="129"/>
      <c r="BFY47" s="129"/>
      <c r="BFZ47" s="129"/>
      <c r="BGA47" s="129"/>
      <c r="BGB47" s="129"/>
      <c r="BGC47" s="129"/>
      <c r="BGD47" s="129"/>
      <c r="BGE47" s="129"/>
      <c r="BGF47" s="129"/>
      <c r="BGG47" s="129"/>
      <c r="BGH47" s="129"/>
      <c r="BGI47" s="129"/>
      <c r="BGJ47" s="129"/>
      <c r="BGK47" s="129"/>
      <c r="BGL47" s="129"/>
      <c r="BGM47" s="129"/>
      <c r="BGN47" s="129"/>
      <c r="BGO47" s="129"/>
      <c r="BGP47" s="129"/>
      <c r="BGQ47" s="129"/>
      <c r="BGR47" s="129"/>
      <c r="BGS47" s="129"/>
      <c r="BGT47" s="129"/>
      <c r="BGU47" s="129"/>
      <c r="BGV47" s="129"/>
      <c r="BGW47" s="129"/>
      <c r="BGX47" s="129"/>
      <c r="BGY47" s="129"/>
      <c r="BGZ47" s="129"/>
      <c r="BHA47" s="129"/>
      <c r="BHB47" s="129"/>
      <c r="BHC47" s="129"/>
      <c r="BHD47" s="129"/>
      <c r="BHE47" s="129"/>
      <c r="BHF47" s="129"/>
      <c r="BHG47" s="129"/>
      <c r="BHH47" s="129"/>
      <c r="BHI47" s="129"/>
      <c r="BHJ47" s="129"/>
      <c r="BHK47" s="129"/>
      <c r="BHL47" s="129"/>
      <c r="BHM47" s="129"/>
      <c r="BHN47" s="64"/>
      <c r="BHO47" s="64"/>
      <c r="BHP47" s="64"/>
      <c r="BHQ47" s="64"/>
      <c r="BHR47" s="64"/>
      <c r="BHS47" s="64"/>
      <c r="BHT47" s="64"/>
      <c r="BHU47" s="64"/>
      <c r="BHV47" s="64"/>
      <c r="BHW47" s="64"/>
      <c r="BHX47" s="64"/>
      <c r="BHY47" s="64"/>
      <c r="BHZ47" s="64"/>
      <c r="BIA47" s="64"/>
      <c r="BIB47" s="64"/>
      <c r="BIC47" s="64"/>
      <c r="BID47" s="64"/>
      <c r="BIE47" s="64"/>
      <c r="BIF47" s="64"/>
      <c r="BIG47" s="64"/>
      <c r="BIH47" s="64"/>
      <c r="BII47" s="64"/>
      <c r="BIJ47" s="64"/>
      <c r="BIK47" s="64"/>
      <c r="BIL47" s="64"/>
      <c r="BIM47" s="64"/>
      <c r="BIN47" s="64"/>
      <c r="BIO47" s="64"/>
      <c r="BIP47" s="64"/>
      <c r="BIQ47" s="64"/>
      <c r="BIR47" s="64"/>
      <c r="BIS47" s="64"/>
      <c r="BIT47" s="64"/>
      <c r="BIU47" s="64"/>
      <c r="BIV47" s="64"/>
      <c r="BIW47" s="64"/>
      <c r="BIX47" s="64"/>
      <c r="BIY47" s="64"/>
      <c r="BIZ47" s="64"/>
      <c r="BJA47" s="64"/>
      <c r="BJB47" s="64"/>
      <c r="BJC47" s="64"/>
      <c r="BJD47" s="64"/>
      <c r="BJE47" s="64"/>
      <c r="BJF47" s="64"/>
      <c r="BJG47" s="64"/>
      <c r="BJH47" s="64"/>
      <c r="BJI47" s="64"/>
      <c r="BJJ47" s="64"/>
      <c r="BJK47" s="64"/>
      <c r="BJL47" s="64"/>
      <c r="BJM47" s="64"/>
      <c r="BJN47" s="64"/>
      <c r="BJO47" s="64"/>
      <c r="BJP47" s="64"/>
      <c r="BJQ47" s="64"/>
      <c r="BJR47" s="64"/>
      <c r="BJS47" s="64"/>
      <c r="BJT47" s="64"/>
      <c r="BJU47" s="64"/>
      <c r="BJV47" s="64"/>
      <c r="BJW47" s="64"/>
      <c r="BJX47" s="64"/>
      <c r="BJY47" s="64"/>
      <c r="BJZ47" s="64"/>
      <c r="BKA47" s="64"/>
      <c r="BKB47" s="64"/>
      <c r="BKC47" s="64"/>
      <c r="BKD47" s="64"/>
      <c r="BKE47" s="64"/>
      <c r="BKF47" s="64"/>
      <c r="BKG47" s="64"/>
      <c r="BKH47" s="64"/>
      <c r="BKI47" s="64"/>
      <c r="BKJ47" s="64"/>
      <c r="BKK47" s="64"/>
      <c r="BKL47" s="64"/>
      <c r="BKM47" s="64"/>
      <c r="BKN47" s="64"/>
      <c r="BKO47" s="64"/>
      <c r="BKP47" s="64"/>
      <c r="BKQ47" s="64"/>
      <c r="BKR47" s="64"/>
      <c r="BKS47" s="64"/>
      <c r="BKT47" s="64"/>
      <c r="BKU47" s="64"/>
      <c r="BKV47" s="64"/>
      <c r="BKW47" s="64"/>
      <c r="BKX47" s="64"/>
      <c r="BKY47" s="64"/>
      <c r="BKZ47" s="64"/>
      <c r="BLA47" s="64"/>
      <c r="BLB47" s="64"/>
      <c r="BLC47" s="64"/>
      <c r="BLD47" s="64"/>
      <c r="BLE47" s="64"/>
      <c r="BLF47" s="64"/>
      <c r="BLG47" s="64"/>
      <c r="BLH47" s="64"/>
      <c r="BLI47" s="64"/>
      <c r="BLJ47" s="64"/>
      <c r="BLK47" s="64"/>
      <c r="BLL47" s="64"/>
      <c r="BLM47" s="64"/>
      <c r="BLN47" s="64"/>
      <c r="BLO47" s="64"/>
      <c r="BLP47" s="64"/>
      <c r="BLQ47" s="64"/>
      <c r="BLR47" s="64"/>
      <c r="BLS47" s="64"/>
      <c r="BLT47" s="64"/>
      <c r="BLU47" s="64"/>
      <c r="BLV47" s="64"/>
      <c r="BLW47" s="64"/>
      <c r="BLX47" s="64"/>
      <c r="BLY47" s="64"/>
      <c r="BLZ47" s="64"/>
      <c r="BMA47" s="64"/>
      <c r="BMB47" s="64"/>
      <c r="BMC47" s="64"/>
      <c r="BMD47" s="64"/>
      <c r="BME47" s="64"/>
      <c r="BMF47" s="64"/>
      <c r="BMG47" s="64"/>
      <c r="BMH47" s="64"/>
      <c r="BMI47" s="64"/>
      <c r="BMJ47" s="64"/>
      <c r="BMK47" s="64"/>
      <c r="BML47" s="64"/>
      <c r="BMM47" s="64"/>
      <c r="BMN47" s="64"/>
      <c r="BMO47" s="64"/>
      <c r="BMP47" s="64"/>
      <c r="BMQ47" s="64"/>
      <c r="BMR47" s="64"/>
      <c r="BMS47" s="64"/>
      <c r="BMT47" s="130"/>
      <c r="BMU47" s="130"/>
      <c r="BMV47" s="130"/>
      <c r="BMW47" s="130"/>
      <c r="BMX47" s="130"/>
      <c r="BMY47" s="130"/>
      <c r="BMZ47" s="130"/>
      <c r="BNA47" s="130"/>
      <c r="BNB47" s="130"/>
      <c r="BNC47" s="130"/>
      <c r="BND47" s="130"/>
      <c r="BNE47" s="130"/>
      <c r="BNF47" s="130"/>
      <c r="BNG47" s="130"/>
      <c r="BNH47" s="130"/>
      <c r="BNI47" s="130"/>
      <c r="BNJ47" s="130"/>
      <c r="BNK47" s="130"/>
      <c r="BNL47" s="130"/>
      <c r="BNM47" s="130"/>
      <c r="BNN47" s="130"/>
      <c r="BNO47" s="130"/>
      <c r="BNP47" s="130"/>
      <c r="BNQ47" s="130"/>
      <c r="BNR47" s="130"/>
      <c r="BNS47" s="130"/>
      <c r="BNT47" s="130"/>
      <c r="BNU47" s="130"/>
      <c r="BNV47" s="130"/>
      <c r="BNW47" s="130"/>
      <c r="BNX47" s="130"/>
      <c r="BNY47" s="130"/>
      <c r="BNZ47" s="130"/>
      <c r="BOA47" s="130"/>
      <c r="BOB47" s="130"/>
      <c r="BOC47" s="130"/>
      <c r="BOD47" s="130"/>
      <c r="BOE47" s="130"/>
      <c r="BOF47" s="130"/>
      <c r="BOG47" s="130"/>
      <c r="BOH47" s="130"/>
      <c r="BOI47" s="130"/>
      <c r="BOJ47" s="130"/>
      <c r="BOK47" s="130"/>
      <c r="BOL47" s="130"/>
      <c r="BOM47" s="130"/>
      <c r="BON47" s="130"/>
      <c r="BOO47" s="130"/>
      <c r="BOP47" s="130"/>
      <c r="BOQ47" s="130"/>
      <c r="BOR47" s="130"/>
      <c r="BOS47" s="130"/>
      <c r="BOT47" s="130"/>
      <c r="BOU47" s="130"/>
      <c r="BOV47" s="130"/>
      <c r="BOW47" s="130"/>
      <c r="BOX47" s="130"/>
      <c r="BOY47" s="130"/>
      <c r="BOZ47" s="130"/>
      <c r="BPA47" s="130"/>
      <c r="BPB47" s="130"/>
      <c r="BPC47" s="130"/>
      <c r="BPD47" s="130"/>
      <c r="BPE47" s="130"/>
      <c r="BPF47" s="130"/>
      <c r="BPG47" s="130"/>
      <c r="BPH47" s="130"/>
      <c r="BPI47" s="130"/>
      <c r="BPJ47" s="129"/>
      <c r="BPK47" s="129"/>
      <c r="BPL47" s="129"/>
      <c r="BPM47" s="129"/>
      <c r="BPN47" s="129"/>
      <c r="BPO47" s="129"/>
      <c r="BPP47" s="129"/>
      <c r="BPQ47" s="129"/>
      <c r="BPR47" s="129"/>
      <c r="BPS47" s="129"/>
      <c r="BPT47" s="129"/>
      <c r="BPU47" s="129"/>
      <c r="BPV47" s="129"/>
      <c r="BPW47" s="129"/>
      <c r="BPX47" s="129"/>
      <c r="BPY47" s="129"/>
      <c r="BPZ47" s="129"/>
      <c r="BQA47" s="129"/>
      <c r="BQB47" s="129"/>
      <c r="BQC47" s="129"/>
      <c r="BQD47" s="129"/>
      <c r="BQE47" s="129"/>
      <c r="BQF47" s="129"/>
      <c r="BQG47" s="129"/>
      <c r="BQH47" s="129"/>
      <c r="BQI47" s="129"/>
      <c r="BQJ47" s="129"/>
      <c r="BQK47" s="129"/>
      <c r="BQL47" s="129"/>
      <c r="BQM47" s="129"/>
      <c r="BQN47" s="129"/>
      <c r="BQO47" s="129"/>
      <c r="BQP47" s="129"/>
      <c r="BQQ47" s="129"/>
      <c r="BQR47" s="129"/>
      <c r="BQS47" s="129"/>
      <c r="BQT47" s="129"/>
      <c r="BQU47" s="129"/>
      <c r="BQV47" s="129"/>
      <c r="BQW47" s="129"/>
      <c r="BQX47" s="129"/>
      <c r="BQY47" s="129"/>
      <c r="BQZ47" s="129"/>
      <c r="BRA47" s="129"/>
      <c r="BRB47" s="129"/>
      <c r="BRC47" s="129"/>
      <c r="BRD47" s="129"/>
      <c r="BRE47" s="129"/>
      <c r="BRF47" s="129"/>
      <c r="BRG47" s="129"/>
      <c r="BRH47" s="129"/>
      <c r="BRI47" s="129"/>
      <c r="BRJ47" s="129"/>
      <c r="BRK47" s="129"/>
      <c r="BRL47" s="129"/>
      <c r="BRM47" s="129"/>
      <c r="BRN47" s="129"/>
      <c r="BRO47" s="129"/>
      <c r="BRP47" s="129"/>
      <c r="BRQ47" s="129"/>
      <c r="BRR47" s="129"/>
      <c r="BRS47" s="129"/>
      <c r="BRT47" s="129"/>
      <c r="BRU47" s="129"/>
      <c r="BRV47" s="129"/>
      <c r="BRW47" s="129"/>
      <c r="BRX47" s="129"/>
      <c r="BRY47" s="129"/>
      <c r="BRZ47" s="129"/>
      <c r="BSA47" s="129"/>
      <c r="BSB47" s="129"/>
      <c r="BSC47" s="129"/>
      <c r="BSD47" s="129"/>
      <c r="BSE47" s="129"/>
      <c r="BSF47" s="129"/>
      <c r="BSG47" s="129"/>
      <c r="BSH47" s="129"/>
      <c r="BSI47" s="129"/>
      <c r="BSJ47" s="129"/>
      <c r="BSK47" s="129"/>
      <c r="BSL47" s="129"/>
      <c r="BSM47" s="129"/>
      <c r="BSN47" s="129"/>
      <c r="BSO47" s="129"/>
      <c r="BSP47" s="129"/>
      <c r="BSQ47" s="129"/>
      <c r="BSR47" s="129"/>
      <c r="BSS47" s="129"/>
      <c r="BST47" s="129"/>
      <c r="BSU47" s="129"/>
      <c r="BSV47" s="129"/>
      <c r="BSW47" s="129"/>
      <c r="BSX47" s="129"/>
      <c r="BSY47" s="129"/>
      <c r="BSZ47" s="129"/>
      <c r="BTA47" s="129"/>
      <c r="BTB47" s="129"/>
      <c r="BTC47" s="129"/>
      <c r="BTD47" s="129"/>
      <c r="BTE47" s="129"/>
      <c r="BTF47" s="129"/>
      <c r="BTG47" s="129"/>
      <c r="BTH47" s="129"/>
      <c r="BTI47" s="129"/>
      <c r="BTJ47" s="129"/>
      <c r="BTK47" s="129"/>
      <c r="BTL47" s="129"/>
      <c r="BTM47" s="129"/>
      <c r="BTN47" s="129"/>
      <c r="BTO47" s="129"/>
      <c r="BTP47" s="129"/>
      <c r="BTQ47" s="129"/>
      <c r="BTR47" s="129"/>
      <c r="BTS47" s="129"/>
      <c r="BTT47" s="129"/>
      <c r="BTU47" s="129"/>
      <c r="BTV47" s="129"/>
      <c r="BTW47" s="129"/>
      <c r="BTX47" s="129"/>
      <c r="BTY47" s="129"/>
      <c r="BTZ47" s="129"/>
      <c r="BUA47" s="129"/>
      <c r="BUB47" s="129"/>
      <c r="BUC47" s="129"/>
      <c r="BUD47" s="129"/>
      <c r="BUE47" s="129"/>
      <c r="BUF47" s="129"/>
      <c r="BUG47" s="129"/>
      <c r="BUH47" s="129"/>
      <c r="BUI47" s="129"/>
      <c r="BUJ47" s="129"/>
      <c r="BUK47" s="129"/>
      <c r="BUL47" s="129"/>
      <c r="BUM47" s="129"/>
      <c r="BUN47" s="129"/>
      <c r="BUO47" s="129"/>
      <c r="BUP47" s="129"/>
      <c r="BUQ47" s="129"/>
      <c r="BUR47" s="129"/>
      <c r="BUS47" s="129"/>
      <c r="BUT47" s="129"/>
      <c r="BUU47" s="129"/>
      <c r="BUV47" s="129"/>
      <c r="BUW47" s="129"/>
      <c r="BUX47" s="129"/>
      <c r="BUY47" s="129"/>
      <c r="BUZ47" s="129"/>
      <c r="BVA47" s="129"/>
      <c r="BVB47" s="129"/>
      <c r="BVC47" s="129"/>
      <c r="BVD47" s="129"/>
      <c r="BVE47" s="129"/>
      <c r="BVF47" s="129"/>
      <c r="BVG47" s="129"/>
      <c r="BVH47" s="129"/>
      <c r="BVI47" s="129"/>
      <c r="BVJ47" s="129"/>
      <c r="BVK47" s="129"/>
      <c r="BVL47" s="129"/>
      <c r="BVM47" s="129"/>
      <c r="BVN47" s="129"/>
      <c r="BVO47" s="129"/>
      <c r="BVP47" s="129"/>
      <c r="BVQ47" s="129"/>
      <c r="BVR47" s="129"/>
      <c r="BVS47" s="129"/>
      <c r="BVT47" s="129"/>
      <c r="BVU47" s="129"/>
      <c r="BVV47" s="129"/>
      <c r="BVW47" s="129"/>
      <c r="BVX47" s="129"/>
      <c r="BVY47" s="129"/>
      <c r="BVZ47" s="129"/>
      <c r="BWA47" s="129"/>
      <c r="BWB47" s="129"/>
      <c r="BWC47" s="129"/>
      <c r="BWD47" s="129"/>
      <c r="BWE47" s="129"/>
      <c r="BWF47" s="129"/>
      <c r="BWG47" s="129"/>
      <c r="BWH47" s="129"/>
      <c r="BWI47" s="129"/>
      <c r="BWJ47" s="129"/>
      <c r="BWK47" s="129"/>
      <c r="BWL47" s="129"/>
      <c r="BWM47" s="129"/>
      <c r="BWN47" s="129"/>
      <c r="BWO47" s="129"/>
      <c r="BWP47" s="129"/>
      <c r="BWQ47" s="129"/>
      <c r="BWR47" s="129"/>
      <c r="BWS47" s="129"/>
      <c r="BWT47" s="129"/>
      <c r="BWU47" s="129"/>
      <c r="BWV47" s="129"/>
      <c r="BWW47" s="129"/>
      <c r="BWX47" s="129"/>
      <c r="BWY47" s="129"/>
      <c r="BWZ47" s="129"/>
      <c r="BXA47" s="129"/>
      <c r="BXB47" s="129"/>
      <c r="BXC47" s="256"/>
      <c r="BXD47" s="256"/>
      <c r="BXE47" s="256"/>
      <c r="BXF47" s="256"/>
      <c r="BXG47" s="256"/>
      <c r="BXH47" s="256"/>
      <c r="BXI47" s="256"/>
      <c r="BXJ47" s="256"/>
      <c r="BXK47" s="256"/>
      <c r="BXL47" s="256"/>
      <c r="BXM47" s="256"/>
      <c r="BXN47" s="256"/>
      <c r="BXO47" s="256"/>
      <c r="BXP47" s="256"/>
      <c r="BXQ47" s="256"/>
      <c r="BXR47" s="256"/>
      <c r="BXS47" s="256"/>
      <c r="BXT47" s="256"/>
      <c r="BXU47" s="256"/>
      <c r="BXV47" s="256"/>
      <c r="BXW47" s="256"/>
      <c r="BXX47" s="256"/>
      <c r="BXY47" s="256"/>
      <c r="BXZ47" s="256"/>
      <c r="BYA47" s="256"/>
      <c r="BYB47" s="256"/>
      <c r="BYC47" s="256"/>
      <c r="BYD47" s="256"/>
      <c r="BYE47" s="256"/>
      <c r="BYF47" s="256"/>
      <c r="BYG47" s="256"/>
      <c r="BYH47" s="256"/>
      <c r="BYI47" s="256"/>
      <c r="BYJ47" s="256"/>
      <c r="BYK47" s="256"/>
      <c r="BYL47" s="256"/>
      <c r="BYM47" s="256"/>
      <c r="BYN47" s="256"/>
      <c r="BYO47" s="256"/>
      <c r="BYP47" s="256"/>
      <c r="BYQ47" s="256"/>
      <c r="BYR47" s="256"/>
      <c r="BYS47" s="256"/>
      <c r="BYT47" s="256"/>
      <c r="BYU47" s="256"/>
      <c r="BYV47" s="256"/>
      <c r="BYW47" s="256"/>
      <c r="BYX47" s="256"/>
      <c r="BYY47" s="256"/>
      <c r="BYZ47" s="256"/>
      <c r="BZA47" s="256"/>
      <c r="BZB47" s="256"/>
      <c r="BZC47" s="256"/>
      <c r="BZD47" s="256"/>
      <c r="BZE47" s="256"/>
      <c r="BZF47" s="256"/>
      <c r="BZG47" s="256"/>
      <c r="BZH47" s="256"/>
      <c r="BZI47" s="256"/>
      <c r="BZJ47" s="256"/>
      <c r="BZK47" s="256"/>
      <c r="BZL47" s="256"/>
      <c r="BZM47" s="256"/>
      <c r="BZN47" s="256"/>
      <c r="BZO47" s="256"/>
      <c r="BZP47" s="129"/>
      <c r="BZQ47" s="129"/>
      <c r="BZR47" s="129"/>
      <c r="BZS47" s="129"/>
      <c r="BZT47" s="129"/>
      <c r="BZU47" s="129"/>
      <c r="BZV47" s="129"/>
      <c r="BZW47" s="129"/>
      <c r="BZX47" s="129"/>
      <c r="BZY47" s="129"/>
      <c r="BZZ47" s="129"/>
      <c r="CAA47" s="129"/>
      <c r="CAB47" s="129"/>
      <c r="CAC47" s="129"/>
      <c r="CAD47" s="129"/>
      <c r="CAE47" s="129"/>
      <c r="CAF47" s="129"/>
      <c r="CAG47" s="129"/>
      <c r="CAH47" s="129"/>
      <c r="CAI47" s="129"/>
      <c r="CAJ47" s="129"/>
      <c r="CAK47" s="129"/>
      <c r="CAL47" s="129"/>
      <c r="CAM47" s="129"/>
      <c r="CAN47" s="129"/>
      <c r="CAO47" s="129"/>
      <c r="CAP47" s="129"/>
      <c r="CAQ47" s="129"/>
      <c r="CAR47" s="129"/>
      <c r="CAS47" s="129"/>
      <c r="CAT47" s="129"/>
      <c r="CAU47" s="129"/>
      <c r="CAV47" s="129"/>
      <c r="CAW47" s="129"/>
      <c r="CAX47" s="129"/>
      <c r="CAY47" s="129"/>
      <c r="CAZ47" s="129"/>
      <c r="CBA47" s="129"/>
      <c r="CBB47" s="129"/>
      <c r="CBC47" s="129"/>
      <c r="CBD47" s="129"/>
      <c r="CBE47" s="129"/>
      <c r="CBF47" s="129"/>
      <c r="CBG47" s="129"/>
      <c r="CBH47" s="129"/>
      <c r="CBI47" s="129"/>
      <c r="CBJ47" s="129"/>
      <c r="CBK47" s="129"/>
      <c r="CBL47" s="129"/>
      <c r="CBM47" s="129"/>
      <c r="CBN47" s="129"/>
      <c r="CBO47" s="129"/>
      <c r="CBP47" s="129"/>
      <c r="CBQ47" s="129"/>
      <c r="CBR47" s="129"/>
      <c r="CBS47" s="129"/>
      <c r="CBT47" s="129"/>
      <c r="CBU47" s="129"/>
      <c r="CBV47" s="129"/>
      <c r="CBW47" s="129"/>
      <c r="CBX47" s="129"/>
      <c r="CBY47" s="129"/>
      <c r="CBZ47" s="129"/>
      <c r="CCA47" s="129"/>
      <c r="CCB47" s="129"/>
      <c r="CCC47" s="129"/>
      <c r="CCD47" s="129"/>
      <c r="CCE47" s="129"/>
      <c r="CCF47" s="129"/>
      <c r="CCG47" s="129"/>
      <c r="CCH47" s="129"/>
      <c r="CCI47" s="129"/>
      <c r="CCJ47" s="129"/>
      <c r="CCK47" s="129"/>
      <c r="CCL47" s="129"/>
      <c r="CCM47" s="129"/>
      <c r="CCN47" s="129"/>
      <c r="CCO47" s="129"/>
      <c r="CCP47" s="129"/>
      <c r="CCQ47" s="129"/>
      <c r="CCR47" s="129"/>
      <c r="CCS47" s="129"/>
      <c r="CCT47" s="129"/>
      <c r="CCU47" s="129"/>
      <c r="CCV47" s="129"/>
      <c r="CCW47" s="129"/>
      <c r="CCX47" s="129"/>
      <c r="CCY47" s="129"/>
      <c r="CCZ47" s="129"/>
      <c r="CDA47" s="129"/>
      <c r="CDB47" s="129"/>
      <c r="CDC47" s="129"/>
      <c r="CDD47" s="129"/>
      <c r="CDE47" s="129"/>
      <c r="CDF47" s="129"/>
      <c r="CDG47" s="129"/>
      <c r="CDH47" s="129"/>
      <c r="CDI47" s="129"/>
      <c r="CDJ47" s="129"/>
      <c r="CDK47" s="129"/>
      <c r="CDL47" s="129"/>
      <c r="CDM47" s="129"/>
      <c r="CDN47" s="129"/>
      <c r="CDO47" s="129"/>
      <c r="CDP47" s="129"/>
      <c r="CDQ47" s="129"/>
      <c r="CDR47" s="129"/>
      <c r="CDS47" s="129"/>
      <c r="CDT47" s="129"/>
      <c r="CDU47" s="129"/>
      <c r="CDV47" s="129"/>
      <c r="CDW47" s="129"/>
      <c r="CDX47" s="129"/>
      <c r="CDY47" s="129"/>
      <c r="CDZ47" s="129"/>
      <c r="CEA47" s="129"/>
      <c r="CEB47" s="129"/>
      <c r="CEC47" s="129"/>
      <c r="CED47" s="129"/>
      <c r="CEE47" s="129"/>
      <c r="CEF47" s="129"/>
      <c r="CEG47" s="129"/>
      <c r="CEH47" s="129"/>
      <c r="CEI47" s="129"/>
      <c r="CEJ47" s="129"/>
      <c r="CEK47" s="129"/>
      <c r="CEL47" s="129"/>
      <c r="CEM47" s="129"/>
      <c r="CEN47" s="129"/>
      <c r="CEO47" s="129"/>
      <c r="CEP47" s="130"/>
      <c r="CEQ47" s="130"/>
      <c r="CER47" s="130"/>
      <c r="CES47" s="130"/>
      <c r="CET47" s="130"/>
      <c r="CEU47" s="130"/>
      <c r="CEV47" s="130"/>
      <c r="CEW47" s="130"/>
      <c r="CEX47" s="130"/>
      <c r="CEY47" s="130"/>
      <c r="CEZ47" s="130"/>
      <c r="CFA47" s="130"/>
      <c r="CFB47" s="130"/>
      <c r="CFC47" s="130"/>
      <c r="CFD47" s="130"/>
      <c r="CFE47" s="130"/>
      <c r="CFF47" s="130"/>
      <c r="CFG47" s="130"/>
      <c r="CFH47" s="130"/>
      <c r="CFI47" s="130"/>
      <c r="CFJ47" s="130"/>
      <c r="CFK47" s="130"/>
      <c r="CFL47" s="130"/>
      <c r="CFM47" s="130"/>
      <c r="CFN47" s="130"/>
      <c r="CFO47" s="130"/>
      <c r="CFP47" s="130"/>
      <c r="CFQ47" s="130"/>
      <c r="CFR47" s="130"/>
      <c r="CFS47" s="130"/>
      <c r="CFT47" s="130"/>
      <c r="CFU47" s="130"/>
      <c r="CFV47" s="130"/>
      <c r="CFW47" s="130"/>
      <c r="CFX47" s="130"/>
      <c r="CFY47" s="130"/>
      <c r="CFZ47" s="130"/>
      <c r="CGA47" s="130"/>
      <c r="CGB47" s="130"/>
      <c r="CGC47" s="130"/>
      <c r="CGD47" s="130"/>
    </row>
    <row r="48" spans="1:2214" x14ac:dyDescent="0.25">
      <c r="A48" s="279"/>
      <c r="B48" s="255"/>
      <c r="C48" s="280"/>
      <c r="D48" s="280"/>
      <c r="E48" s="275"/>
      <c r="F48" s="260"/>
      <c r="G48" s="260"/>
      <c r="H48" s="276"/>
      <c r="I48" s="261"/>
      <c r="J48" s="261"/>
      <c r="K48" s="276"/>
      <c r="L48" s="261"/>
      <c r="M48" s="261"/>
      <c r="N48" s="277"/>
      <c r="O48" s="262"/>
      <c r="P48" s="262"/>
      <c r="Q48" s="276"/>
      <c r="R48" s="261"/>
      <c r="S48" s="261"/>
      <c r="T48" s="275"/>
      <c r="U48" s="260"/>
      <c r="V48" s="260"/>
      <c r="W48" s="260"/>
      <c r="X48" s="278"/>
      <c r="Y48" s="277"/>
      <c r="Z48" s="262"/>
      <c r="AA48" s="262"/>
      <c r="AB48" s="277"/>
      <c r="AC48" s="262"/>
      <c r="AD48" s="262"/>
      <c r="AE48" s="277"/>
      <c r="AF48" s="262"/>
      <c r="AG48" s="262"/>
      <c r="AH48" s="129"/>
      <c r="AI48" s="129"/>
      <c r="AJ48" s="129"/>
      <c r="AK48" s="129"/>
      <c r="AL48" s="129"/>
      <c r="AM48" s="129"/>
      <c r="AN48" s="129"/>
      <c r="AO48" s="64"/>
      <c r="AP48" s="64"/>
      <c r="AQ48" s="129"/>
      <c r="AR48" s="64"/>
      <c r="AS48" s="64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350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130"/>
      <c r="IQ48" s="130"/>
      <c r="IR48" s="130"/>
      <c r="IS48" s="130"/>
      <c r="IT48" s="130"/>
      <c r="IU48" s="130"/>
      <c r="IV48" s="130"/>
      <c r="IW48" s="130"/>
      <c r="IX48" s="130"/>
      <c r="IY48" s="130"/>
      <c r="IZ48" s="130"/>
      <c r="JA48" s="130"/>
      <c r="JB48" s="130"/>
      <c r="JC48" s="130"/>
      <c r="JD48" s="130"/>
      <c r="JE48" s="130"/>
      <c r="JF48" s="130"/>
      <c r="JG48" s="130"/>
      <c r="JH48" s="130"/>
      <c r="JI48" s="130"/>
      <c r="JJ48" s="130"/>
      <c r="JK48" s="130"/>
      <c r="JL48" s="130"/>
      <c r="JM48" s="130"/>
      <c r="JN48" s="130"/>
      <c r="JO48" s="130"/>
      <c r="JP48" s="130"/>
      <c r="JQ48" s="130"/>
      <c r="JR48" s="130"/>
      <c r="JS48" s="130"/>
      <c r="JT48" s="130"/>
      <c r="JU48" s="130"/>
      <c r="JV48" s="130"/>
      <c r="JW48" s="130"/>
      <c r="JX48" s="130"/>
      <c r="JY48" s="130"/>
      <c r="JZ48" s="130"/>
      <c r="KA48" s="130"/>
      <c r="KB48" s="130"/>
      <c r="KC48" s="130"/>
      <c r="KD48" s="130"/>
      <c r="KE48" s="130"/>
      <c r="KF48" s="130"/>
      <c r="KG48" s="130"/>
      <c r="KH48" s="130"/>
      <c r="KI48" s="130"/>
      <c r="KJ48" s="130"/>
      <c r="KK48" s="130"/>
      <c r="KL48" s="130"/>
      <c r="KM48" s="130"/>
      <c r="KN48" s="130"/>
      <c r="KO48" s="130"/>
      <c r="KP48" s="130"/>
      <c r="KQ48" s="130"/>
      <c r="KR48" s="130"/>
      <c r="KS48" s="130"/>
      <c r="KT48" s="130"/>
      <c r="KU48" s="130"/>
      <c r="KV48" s="130"/>
      <c r="KW48" s="130"/>
      <c r="KX48" s="130"/>
      <c r="KY48" s="130"/>
      <c r="KZ48" s="130"/>
      <c r="LA48" s="130"/>
      <c r="LB48" s="130"/>
      <c r="LC48" s="130"/>
      <c r="LD48" s="130"/>
      <c r="LE48" s="130"/>
      <c r="LF48" s="130"/>
      <c r="LG48" s="130"/>
      <c r="LH48" s="130"/>
      <c r="LI48" s="130"/>
      <c r="LJ48" s="130"/>
      <c r="LK48" s="130"/>
      <c r="LL48" s="130"/>
      <c r="LM48" s="130"/>
      <c r="LN48" s="130"/>
      <c r="LO48" s="130"/>
      <c r="LP48" s="130"/>
      <c r="LQ48" s="130"/>
      <c r="LR48" s="130"/>
      <c r="LS48" s="130"/>
      <c r="LT48" s="130"/>
      <c r="LU48" s="130"/>
      <c r="LV48" s="130"/>
      <c r="LW48" s="130"/>
      <c r="LX48" s="130"/>
      <c r="LY48" s="130"/>
      <c r="LZ48" s="130"/>
      <c r="MA48" s="130"/>
      <c r="MB48" s="130"/>
      <c r="MC48" s="130"/>
      <c r="MD48" s="130"/>
      <c r="ME48" s="130"/>
      <c r="MF48" s="130"/>
      <c r="MG48" s="130"/>
      <c r="MH48" s="130"/>
      <c r="MI48" s="130"/>
      <c r="MJ48" s="130"/>
      <c r="MK48" s="130"/>
      <c r="ML48" s="130"/>
      <c r="MM48" s="130"/>
      <c r="MN48" s="130"/>
      <c r="MO48" s="130"/>
      <c r="MP48" s="130"/>
      <c r="MQ48" s="130"/>
      <c r="MR48" s="130"/>
      <c r="MS48" s="130"/>
      <c r="MT48" s="130"/>
      <c r="MU48" s="130"/>
      <c r="MV48" s="130"/>
      <c r="MW48" s="130"/>
      <c r="MX48" s="130"/>
      <c r="MY48" s="130"/>
      <c r="MZ48" s="130"/>
      <c r="NA48" s="130"/>
      <c r="NB48" s="130"/>
      <c r="NC48" s="130"/>
      <c r="ND48" s="130"/>
      <c r="NE48" s="130"/>
      <c r="NF48" s="130"/>
      <c r="NG48" s="130"/>
      <c r="NH48" s="130"/>
      <c r="NI48" s="130"/>
      <c r="NJ48" s="130"/>
      <c r="NK48" s="130"/>
      <c r="NL48" s="130"/>
      <c r="NM48" s="130"/>
      <c r="NN48" s="130"/>
      <c r="NO48" s="130"/>
      <c r="NP48" s="256"/>
      <c r="NQ48" s="256"/>
      <c r="NR48" s="256"/>
      <c r="NS48" s="256"/>
      <c r="NT48" s="256"/>
      <c r="NU48" s="256"/>
      <c r="NV48" s="256"/>
      <c r="NW48" s="256"/>
      <c r="NX48" s="256"/>
      <c r="NY48" s="256"/>
      <c r="NZ48" s="256"/>
      <c r="OA48" s="256"/>
      <c r="OB48" s="256"/>
      <c r="OC48" s="256"/>
      <c r="OD48" s="256"/>
      <c r="OE48" s="256"/>
      <c r="OF48" s="256"/>
      <c r="OG48" s="256"/>
      <c r="OH48" s="256"/>
      <c r="OI48" s="256"/>
      <c r="OJ48" s="256"/>
      <c r="OK48" s="256"/>
      <c r="OL48" s="256"/>
      <c r="OM48" s="256"/>
      <c r="ON48" s="256"/>
      <c r="OO48" s="256"/>
      <c r="OP48" s="256"/>
      <c r="OQ48" s="256"/>
      <c r="OR48" s="256"/>
      <c r="OS48" s="256"/>
      <c r="OT48" s="256"/>
      <c r="OU48" s="256"/>
      <c r="OV48" s="256"/>
      <c r="OW48" s="256"/>
      <c r="OX48" s="256"/>
      <c r="OY48" s="256"/>
      <c r="OZ48" s="256"/>
      <c r="PA48" s="256"/>
      <c r="PB48" s="256"/>
      <c r="PC48" s="256"/>
      <c r="PD48" s="256"/>
      <c r="PE48" s="256"/>
      <c r="PF48" s="256"/>
      <c r="PG48" s="256"/>
      <c r="PH48" s="256"/>
      <c r="PI48" s="256"/>
      <c r="PJ48" s="256"/>
      <c r="PK48" s="256"/>
      <c r="PL48" s="256"/>
      <c r="PM48" s="256"/>
      <c r="PN48" s="256"/>
      <c r="PO48" s="256"/>
      <c r="PP48" s="256"/>
      <c r="PQ48" s="256"/>
      <c r="PR48" s="256"/>
      <c r="PS48" s="256"/>
      <c r="PT48" s="256"/>
      <c r="PU48" s="256"/>
      <c r="PV48" s="256"/>
      <c r="PW48" s="256"/>
      <c r="PX48" s="256"/>
      <c r="PY48" s="256"/>
      <c r="PZ48" s="256"/>
      <c r="QA48" s="256"/>
      <c r="QB48" s="256"/>
      <c r="QC48" s="64"/>
      <c r="QD48" s="64"/>
      <c r="QE48" s="64"/>
      <c r="QF48" s="64"/>
      <c r="QG48" s="64"/>
      <c r="QH48" s="64"/>
      <c r="QI48" s="64"/>
      <c r="QJ48" s="64"/>
      <c r="QK48" s="64"/>
      <c r="QL48" s="64"/>
      <c r="QM48" s="64"/>
      <c r="QN48" s="64"/>
      <c r="QO48" s="64"/>
      <c r="QP48" s="64"/>
      <c r="QQ48" s="64"/>
      <c r="QR48" s="64"/>
      <c r="QS48" s="64"/>
      <c r="QT48" s="64"/>
      <c r="QU48" s="64"/>
      <c r="QV48" s="64"/>
      <c r="QW48" s="64"/>
      <c r="QX48" s="64"/>
      <c r="QY48" s="64"/>
      <c r="QZ48" s="64"/>
      <c r="RA48" s="64"/>
      <c r="RB48" s="64"/>
      <c r="RC48" s="64"/>
      <c r="RD48" s="64"/>
      <c r="RE48" s="64"/>
      <c r="RF48" s="64"/>
      <c r="RG48" s="64"/>
      <c r="RH48" s="64"/>
      <c r="RI48" s="64"/>
      <c r="RJ48" s="64"/>
      <c r="RK48" s="64"/>
      <c r="RL48" s="64"/>
      <c r="RM48" s="64"/>
      <c r="RN48" s="64"/>
      <c r="RO48" s="64"/>
      <c r="RP48" s="64"/>
      <c r="RQ48" s="64"/>
      <c r="RR48" s="64"/>
      <c r="RS48" s="64"/>
      <c r="RT48" s="64"/>
      <c r="RU48" s="64"/>
      <c r="RV48" s="64"/>
      <c r="RW48" s="64"/>
      <c r="RX48" s="64"/>
      <c r="RY48" s="64"/>
      <c r="RZ48" s="64"/>
      <c r="SA48" s="64"/>
      <c r="SB48" s="64"/>
      <c r="SC48" s="64"/>
      <c r="SD48" s="64"/>
      <c r="SE48" s="64"/>
      <c r="SF48" s="64"/>
      <c r="SG48" s="64"/>
      <c r="SH48" s="64"/>
      <c r="SI48" s="64"/>
      <c r="SJ48" s="64"/>
      <c r="SK48" s="64"/>
      <c r="SL48" s="64"/>
      <c r="SM48" s="64"/>
      <c r="SN48" s="64"/>
      <c r="SO48" s="64"/>
      <c r="SP48" s="64"/>
      <c r="SQ48" s="64"/>
      <c r="SR48" s="64"/>
      <c r="SS48" s="64"/>
      <c r="ST48" s="64"/>
      <c r="SU48" s="64"/>
      <c r="SV48" s="64"/>
      <c r="SW48" s="64"/>
      <c r="SX48" s="64"/>
      <c r="SY48" s="64"/>
      <c r="SZ48" s="64"/>
      <c r="TA48" s="64"/>
      <c r="TB48" s="64"/>
      <c r="TC48" s="64"/>
      <c r="TD48" s="64"/>
      <c r="TE48" s="64"/>
      <c r="TF48" s="64"/>
      <c r="TG48" s="64"/>
      <c r="TH48" s="64"/>
      <c r="TI48" s="64"/>
      <c r="TJ48" s="64"/>
      <c r="TK48" s="64"/>
      <c r="TL48" s="64"/>
      <c r="TM48" s="64"/>
      <c r="TN48" s="64"/>
      <c r="TO48" s="64"/>
      <c r="TP48" s="64"/>
      <c r="TQ48" s="64"/>
      <c r="TR48" s="64"/>
      <c r="TS48" s="64"/>
      <c r="TT48" s="64"/>
      <c r="TU48" s="64"/>
      <c r="TV48" s="64"/>
      <c r="TW48" s="64"/>
      <c r="TX48" s="64"/>
      <c r="TY48" s="64"/>
      <c r="TZ48" s="64"/>
      <c r="UA48" s="64"/>
      <c r="UB48" s="64"/>
      <c r="UC48" s="64"/>
      <c r="UD48" s="64"/>
      <c r="UE48" s="64"/>
      <c r="UF48" s="64"/>
      <c r="UG48" s="64"/>
      <c r="UH48" s="64"/>
      <c r="UI48" s="64"/>
      <c r="UJ48" s="64"/>
      <c r="UK48" s="64"/>
      <c r="UL48" s="64"/>
      <c r="UM48" s="64"/>
      <c r="UN48" s="64"/>
      <c r="UO48" s="64"/>
      <c r="UP48" s="64"/>
      <c r="UQ48" s="64"/>
      <c r="UR48" s="64"/>
      <c r="US48" s="64"/>
      <c r="UT48" s="64"/>
      <c r="UU48" s="64"/>
      <c r="UV48" s="64"/>
      <c r="UW48" s="64"/>
      <c r="UX48" s="64"/>
      <c r="UY48" s="64"/>
      <c r="UZ48" s="64"/>
      <c r="VA48" s="64"/>
      <c r="VB48" s="64"/>
      <c r="VC48" s="64"/>
      <c r="VD48" s="64"/>
      <c r="VE48" s="64"/>
      <c r="VF48" s="129"/>
      <c r="VG48" s="129"/>
      <c r="VH48" s="129"/>
      <c r="VI48" s="129"/>
      <c r="VJ48" s="129"/>
      <c r="VK48" s="129"/>
      <c r="VL48" s="129"/>
      <c r="VM48" s="129"/>
      <c r="VN48" s="129"/>
      <c r="VO48" s="129"/>
      <c r="VP48" s="129"/>
      <c r="VQ48" s="129"/>
      <c r="VR48" s="129"/>
      <c r="VS48" s="129"/>
      <c r="VT48" s="129"/>
      <c r="VU48" s="129"/>
      <c r="VV48" s="129"/>
      <c r="VW48" s="129"/>
      <c r="VX48" s="129"/>
      <c r="VY48" s="129"/>
      <c r="VZ48" s="129"/>
      <c r="WA48" s="129"/>
      <c r="WB48" s="129"/>
      <c r="WC48" s="129"/>
      <c r="WD48" s="129"/>
      <c r="WE48" s="129"/>
      <c r="WF48" s="129"/>
      <c r="WG48" s="129"/>
      <c r="WH48" s="129"/>
      <c r="WI48" s="129"/>
      <c r="WJ48" s="129"/>
      <c r="WK48" s="129"/>
      <c r="WL48" s="129"/>
      <c r="WM48" s="129"/>
      <c r="WN48" s="129"/>
      <c r="WO48" s="129"/>
      <c r="WP48" s="129"/>
      <c r="WQ48" s="129"/>
      <c r="WR48" s="129"/>
      <c r="WS48" s="129"/>
      <c r="WT48" s="129"/>
      <c r="WU48" s="129"/>
      <c r="WV48" s="129"/>
      <c r="WW48" s="129"/>
      <c r="WX48" s="129"/>
      <c r="WY48" s="129"/>
      <c r="WZ48" s="129"/>
      <c r="XA48" s="129"/>
      <c r="XB48" s="129"/>
      <c r="XC48" s="129"/>
      <c r="XD48" s="129"/>
      <c r="XE48" s="129"/>
      <c r="XF48" s="129"/>
      <c r="XG48" s="129"/>
      <c r="XH48" s="129"/>
      <c r="XI48" s="129"/>
      <c r="XJ48" s="129"/>
      <c r="XK48" s="129"/>
      <c r="XL48" s="129"/>
      <c r="XM48" s="129"/>
      <c r="XN48" s="129"/>
      <c r="XO48" s="129"/>
      <c r="XP48" s="129"/>
      <c r="XQ48" s="129"/>
      <c r="XR48" s="129"/>
      <c r="XS48" s="129"/>
      <c r="XT48" s="129"/>
      <c r="XU48" s="129"/>
      <c r="XV48" s="129"/>
      <c r="XW48" s="129"/>
      <c r="XX48" s="129"/>
      <c r="XY48" s="129"/>
      <c r="XZ48" s="129"/>
      <c r="YA48" s="129"/>
      <c r="YB48" s="129"/>
      <c r="YC48" s="129"/>
      <c r="YD48" s="129"/>
      <c r="YE48" s="129"/>
      <c r="YF48" s="129"/>
      <c r="YG48" s="129"/>
      <c r="YH48" s="129"/>
      <c r="YI48" s="129"/>
      <c r="YJ48" s="129"/>
      <c r="YK48" s="129"/>
      <c r="YL48" s="129"/>
      <c r="YM48" s="129"/>
      <c r="YN48" s="129"/>
      <c r="YO48" s="129"/>
      <c r="YP48" s="129"/>
      <c r="YQ48" s="129"/>
      <c r="YR48" s="129"/>
      <c r="YS48" s="129"/>
      <c r="YT48" s="129"/>
      <c r="YU48" s="129"/>
      <c r="YV48" s="129"/>
      <c r="YW48" s="129"/>
      <c r="YX48" s="129"/>
      <c r="YY48" s="129"/>
      <c r="YZ48" s="129"/>
      <c r="ZA48" s="129"/>
      <c r="ZB48" s="129"/>
      <c r="ZC48" s="129"/>
      <c r="ZD48" s="129"/>
      <c r="ZE48" s="129"/>
      <c r="ZF48" s="129"/>
      <c r="ZG48" s="129"/>
      <c r="ZH48" s="129"/>
      <c r="ZI48" s="129"/>
      <c r="ZJ48" s="129"/>
      <c r="ZK48" s="129"/>
      <c r="ZL48" s="129"/>
      <c r="ZM48" s="129"/>
      <c r="ZN48" s="129"/>
      <c r="ZO48" s="129"/>
      <c r="ZP48" s="129"/>
      <c r="ZQ48" s="129"/>
      <c r="ZR48" s="129"/>
      <c r="ZS48" s="129"/>
      <c r="ZT48" s="129"/>
      <c r="ZU48" s="129"/>
      <c r="ZV48" s="129"/>
      <c r="ZW48" s="129"/>
      <c r="ZX48" s="129"/>
      <c r="ZY48" s="129"/>
      <c r="ZZ48" s="129"/>
      <c r="AAA48" s="129"/>
      <c r="AAB48" s="129"/>
      <c r="AAC48" s="129"/>
      <c r="AAD48" s="129"/>
      <c r="AAE48" s="129"/>
      <c r="AAF48" s="129"/>
      <c r="AAG48" s="129"/>
      <c r="AAH48" s="129"/>
      <c r="AAI48" s="129"/>
      <c r="AAJ48" s="129"/>
      <c r="AAK48" s="129"/>
      <c r="AAL48" s="129"/>
      <c r="AAM48" s="129"/>
      <c r="AAN48" s="129"/>
      <c r="AAO48" s="129"/>
      <c r="AAP48" s="129"/>
      <c r="AAQ48" s="129"/>
      <c r="AAR48" s="129"/>
      <c r="AAS48" s="129"/>
      <c r="AAT48" s="129"/>
      <c r="AAU48" s="129"/>
      <c r="AAV48" s="129"/>
      <c r="AAW48" s="129"/>
      <c r="AAX48" s="129"/>
      <c r="AAY48" s="129"/>
      <c r="AAZ48" s="129"/>
      <c r="ABA48" s="129"/>
      <c r="ABB48" s="129"/>
      <c r="ABC48" s="129"/>
      <c r="ABD48" s="129"/>
      <c r="ABE48" s="129"/>
      <c r="ABF48" s="129"/>
      <c r="ABG48" s="129"/>
      <c r="ABH48" s="129"/>
      <c r="ABI48" s="129"/>
      <c r="ABJ48" s="129"/>
      <c r="ABK48" s="129"/>
      <c r="ABL48" s="129"/>
      <c r="ABM48" s="129"/>
      <c r="ABN48" s="129"/>
      <c r="ABO48" s="129"/>
      <c r="ABP48" s="129"/>
      <c r="ABQ48" s="129"/>
      <c r="ABR48" s="129"/>
      <c r="ABS48" s="129"/>
      <c r="ABT48" s="129"/>
      <c r="ABU48" s="129"/>
      <c r="ABV48" s="129"/>
      <c r="ABW48" s="129"/>
      <c r="ABX48" s="129"/>
      <c r="ABY48" s="129"/>
      <c r="ABZ48" s="129"/>
      <c r="ACA48" s="129"/>
      <c r="ACB48" s="129"/>
      <c r="ACC48" s="129"/>
      <c r="ACD48" s="129"/>
      <c r="ACE48" s="129"/>
      <c r="ACF48" s="129"/>
      <c r="ACG48" s="129"/>
      <c r="ACH48" s="129"/>
      <c r="ACI48" s="129"/>
      <c r="ACJ48" s="129"/>
      <c r="ACK48" s="129"/>
      <c r="ACL48" s="129"/>
      <c r="ACM48" s="129"/>
      <c r="ACN48" s="129"/>
      <c r="ACO48" s="129"/>
      <c r="ACP48" s="129"/>
      <c r="ACQ48" s="129"/>
      <c r="ACR48" s="129"/>
      <c r="ACS48" s="129"/>
      <c r="ACT48" s="129"/>
      <c r="ACU48" s="129"/>
      <c r="ACV48" s="129"/>
      <c r="ACW48" s="129"/>
      <c r="ACX48" s="129"/>
      <c r="ACY48" s="257"/>
      <c r="ACZ48" s="257"/>
      <c r="ADA48" s="257"/>
      <c r="ADB48" s="257"/>
      <c r="ADC48" s="257"/>
      <c r="ADD48" s="257"/>
      <c r="ADE48" s="257"/>
      <c r="ADF48" s="257"/>
      <c r="ADG48" s="257"/>
      <c r="ADH48" s="257"/>
      <c r="ADI48" s="257"/>
      <c r="ADJ48" s="257"/>
      <c r="ADK48" s="257"/>
      <c r="ADL48" s="257"/>
      <c r="ADM48" s="257"/>
      <c r="ADN48" s="257"/>
      <c r="ADO48" s="257"/>
      <c r="ADP48" s="257"/>
      <c r="ADQ48" s="257"/>
      <c r="ADR48" s="257"/>
      <c r="ADS48" s="257"/>
      <c r="ADT48" s="257"/>
      <c r="ADU48" s="257"/>
      <c r="ADV48" s="257"/>
      <c r="ADW48" s="257"/>
      <c r="ADX48" s="257"/>
      <c r="ADY48" s="257"/>
      <c r="ADZ48" s="257"/>
      <c r="AEA48" s="257"/>
      <c r="AEB48" s="257"/>
      <c r="AEC48" s="257"/>
      <c r="AED48" s="257"/>
      <c r="AEE48" s="257"/>
      <c r="AEF48" s="257"/>
      <c r="AEG48" s="257"/>
      <c r="AEH48" s="257"/>
      <c r="AEI48" s="257"/>
      <c r="AEJ48" s="257"/>
      <c r="AEK48" s="257"/>
      <c r="AEL48" s="257"/>
      <c r="AEM48" s="257"/>
      <c r="AEN48" s="257"/>
      <c r="AEO48" s="257"/>
      <c r="AEP48" s="257"/>
      <c r="AEQ48" s="257"/>
      <c r="AER48" s="257"/>
      <c r="AES48" s="257"/>
      <c r="AET48" s="257"/>
      <c r="AEU48" s="257"/>
      <c r="AEV48" s="257"/>
      <c r="AEW48" s="257"/>
      <c r="AEX48" s="257"/>
      <c r="AEY48" s="257"/>
      <c r="AEZ48" s="257"/>
      <c r="AFA48" s="257"/>
      <c r="AFB48" s="257"/>
      <c r="AFC48" s="257"/>
      <c r="AFD48" s="257"/>
      <c r="AFE48" s="257"/>
      <c r="AFF48" s="257"/>
      <c r="AFG48" s="257"/>
      <c r="AFH48" s="257"/>
      <c r="AFI48" s="257"/>
      <c r="AFJ48" s="257"/>
      <c r="AFK48" s="257"/>
      <c r="AFL48" s="257"/>
      <c r="AFM48" s="257"/>
      <c r="AFN48" s="257"/>
      <c r="AFO48" s="130"/>
      <c r="AFP48" s="130"/>
      <c r="AFQ48" s="130"/>
      <c r="AFR48" s="130"/>
      <c r="AFS48" s="130"/>
      <c r="AFT48" s="130"/>
      <c r="AFU48" s="130"/>
      <c r="AFV48" s="130"/>
      <c r="AFW48" s="130"/>
      <c r="AFX48" s="130"/>
      <c r="AFY48" s="130"/>
      <c r="AFZ48" s="130"/>
      <c r="AGA48" s="130"/>
      <c r="AGB48" s="130"/>
      <c r="AGC48" s="130"/>
      <c r="AGD48" s="130"/>
      <c r="AGE48" s="130"/>
      <c r="AGF48" s="130"/>
      <c r="AGG48" s="130"/>
      <c r="AGH48" s="130"/>
      <c r="AGI48" s="130"/>
      <c r="AGJ48" s="130"/>
      <c r="AGK48" s="130"/>
      <c r="AGL48" s="130"/>
      <c r="AGM48" s="130"/>
      <c r="AGN48" s="130"/>
      <c r="AGO48" s="130"/>
      <c r="AGP48" s="130"/>
      <c r="AGQ48" s="130"/>
      <c r="AGR48" s="130"/>
      <c r="AGS48" s="130"/>
      <c r="AGT48" s="130"/>
      <c r="AGU48" s="130"/>
      <c r="AGV48" s="130"/>
      <c r="AGW48" s="130"/>
      <c r="AGX48" s="130"/>
      <c r="AGY48" s="130"/>
      <c r="AGZ48" s="130"/>
      <c r="AHA48" s="130"/>
      <c r="AHB48" s="130"/>
      <c r="AHC48" s="130"/>
      <c r="AHD48" s="130"/>
      <c r="AHE48" s="130"/>
      <c r="AHF48" s="130"/>
      <c r="AHG48" s="130"/>
      <c r="AHH48" s="130"/>
      <c r="AHI48" s="130"/>
      <c r="AHJ48" s="130"/>
      <c r="AHK48" s="130"/>
      <c r="AHL48" s="130"/>
      <c r="AHM48" s="130"/>
      <c r="AHN48" s="130"/>
      <c r="AHO48" s="130"/>
      <c r="AHP48" s="130"/>
      <c r="AHQ48" s="130"/>
      <c r="AHR48" s="130"/>
      <c r="AHS48" s="130"/>
      <c r="AHT48" s="130"/>
      <c r="AHU48" s="130"/>
      <c r="AHV48" s="130"/>
      <c r="AHW48" s="130"/>
      <c r="AHX48" s="130"/>
      <c r="AHY48" s="130"/>
      <c r="AHZ48" s="130"/>
      <c r="AIA48" s="130"/>
      <c r="AIB48" s="130"/>
      <c r="AIC48" s="130"/>
      <c r="AID48" s="130"/>
      <c r="AIE48" s="64"/>
      <c r="AIF48" s="64"/>
      <c r="AIG48" s="64"/>
      <c r="AIH48" s="64"/>
      <c r="AII48" s="64"/>
      <c r="AIJ48" s="64"/>
      <c r="AIK48" s="64"/>
      <c r="AIL48" s="64"/>
      <c r="AIM48" s="64"/>
      <c r="AIN48" s="64"/>
      <c r="AIO48" s="64"/>
      <c r="AIP48" s="64"/>
      <c r="AIQ48" s="64"/>
      <c r="AIR48" s="64"/>
      <c r="AIS48" s="64"/>
      <c r="AIT48" s="64"/>
      <c r="AIU48" s="64"/>
      <c r="AIV48" s="64"/>
      <c r="AIW48" s="64"/>
      <c r="AIX48" s="64"/>
      <c r="AIY48" s="64"/>
      <c r="AIZ48" s="64"/>
      <c r="AJA48" s="64"/>
      <c r="AJB48" s="64"/>
      <c r="AJC48" s="64"/>
      <c r="AJD48" s="64"/>
      <c r="AJE48" s="64"/>
      <c r="AJF48" s="64"/>
      <c r="AJG48" s="64"/>
      <c r="AJH48" s="64"/>
      <c r="AJI48" s="64"/>
      <c r="AJJ48" s="64"/>
      <c r="AJK48" s="64"/>
      <c r="AJL48" s="64"/>
      <c r="AJM48" s="64"/>
      <c r="AJN48" s="64"/>
      <c r="AJO48" s="64"/>
      <c r="AJP48" s="64"/>
      <c r="AJQ48" s="64"/>
      <c r="AJR48" s="64"/>
      <c r="AJS48" s="64"/>
      <c r="AJT48" s="64"/>
      <c r="AJU48" s="64"/>
      <c r="AJV48" s="64"/>
      <c r="AJW48" s="64"/>
      <c r="AJX48" s="64"/>
      <c r="AJY48" s="64"/>
      <c r="AJZ48" s="64"/>
      <c r="AKA48" s="64"/>
      <c r="AKB48" s="64"/>
      <c r="AKC48" s="64"/>
      <c r="AKD48" s="64"/>
      <c r="AKE48" s="64"/>
      <c r="AKF48" s="64"/>
      <c r="AKG48" s="64"/>
      <c r="AKH48" s="64"/>
      <c r="AKI48" s="64"/>
      <c r="AKJ48" s="64"/>
      <c r="AKK48" s="64"/>
      <c r="AKL48" s="64"/>
      <c r="AKM48" s="64"/>
      <c r="AKN48" s="64"/>
      <c r="AKO48" s="64"/>
      <c r="AKP48" s="64"/>
      <c r="AKQ48" s="64"/>
      <c r="AKR48" s="64"/>
      <c r="AKS48" s="258"/>
      <c r="AKT48" s="64"/>
      <c r="AKU48" s="64"/>
      <c r="AKV48" s="64"/>
      <c r="AKW48" s="64"/>
      <c r="AKX48" s="64"/>
      <c r="AKY48" s="64"/>
      <c r="AKZ48" s="64"/>
      <c r="ALA48" s="64"/>
      <c r="ALB48" s="64"/>
      <c r="ALC48" s="64"/>
      <c r="ALD48" s="64"/>
      <c r="ALE48" s="64"/>
      <c r="ALF48" s="64"/>
      <c r="ALG48" s="64"/>
      <c r="ALH48" s="64"/>
      <c r="ALI48" s="64"/>
      <c r="ALJ48" s="64"/>
      <c r="ALK48" s="64"/>
      <c r="ALL48" s="64"/>
      <c r="ALM48" s="64"/>
      <c r="ALN48" s="64"/>
      <c r="ALO48" s="64"/>
      <c r="ALP48" s="64"/>
      <c r="ALQ48" s="64"/>
      <c r="ALR48" s="64"/>
      <c r="ALS48" s="64"/>
      <c r="ALT48" s="64"/>
      <c r="ALU48" s="64"/>
      <c r="ALV48" s="64"/>
      <c r="ALW48" s="64"/>
      <c r="ALX48" s="64"/>
      <c r="ALY48" s="64"/>
      <c r="ALZ48" s="64"/>
      <c r="AMA48" s="64"/>
      <c r="AMB48" s="64"/>
      <c r="AMC48" s="64"/>
      <c r="AMD48" s="64"/>
      <c r="AME48" s="64"/>
      <c r="AMF48" s="64"/>
      <c r="AMG48" s="64"/>
      <c r="AMH48" s="64"/>
      <c r="AMI48" s="64"/>
      <c r="AMJ48" s="64"/>
      <c r="AMK48" s="64"/>
      <c r="AML48" s="64"/>
      <c r="AMM48" s="64"/>
      <c r="AMN48" s="64"/>
      <c r="AMO48" s="64"/>
      <c r="AMP48" s="64"/>
      <c r="AMQ48" s="64"/>
      <c r="AMR48" s="64"/>
      <c r="AMS48" s="64"/>
      <c r="AMT48" s="64"/>
      <c r="AMU48" s="64"/>
      <c r="AMV48" s="64"/>
      <c r="AMW48" s="64"/>
      <c r="AMX48" s="64"/>
      <c r="AMY48" s="64"/>
      <c r="AMZ48" s="64"/>
      <c r="ANA48" s="64"/>
      <c r="ANB48" s="64"/>
      <c r="ANC48" s="64"/>
      <c r="AND48" s="64"/>
      <c r="ANE48" s="64"/>
      <c r="ANF48" s="64"/>
      <c r="ANG48" s="64"/>
      <c r="ANH48" s="129"/>
      <c r="ANI48" s="129"/>
      <c r="ANJ48" s="129"/>
      <c r="ANK48" s="129"/>
      <c r="ANL48" s="129"/>
      <c r="ANM48" s="129"/>
      <c r="ANN48" s="129"/>
      <c r="ANO48" s="129"/>
      <c r="ANP48" s="129"/>
      <c r="ANQ48" s="129"/>
      <c r="ANR48" s="129"/>
      <c r="ANS48" s="129"/>
      <c r="ANT48" s="129"/>
      <c r="ANU48" s="129"/>
      <c r="ANV48" s="129"/>
      <c r="ANW48" s="129"/>
      <c r="ANX48" s="129"/>
      <c r="ANY48" s="129"/>
      <c r="ANZ48" s="129"/>
      <c r="AOA48" s="129"/>
      <c r="AOB48" s="129"/>
      <c r="AOC48" s="129"/>
      <c r="AOD48" s="129"/>
      <c r="AOE48" s="129"/>
      <c r="AOF48" s="129"/>
      <c r="AOG48" s="129"/>
      <c r="AOH48" s="129"/>
      <c r="AOI48" s="129"/>
      <c r="AOJ48" s="129"/>
      <c r="AOK48" s="129"/>
      <c r="AOL48" s="129"/>
      <c r="AOM48" s="129"/>
      <c r="AON48" s="129"/>
      <c r="AOO48" s="129"/>
      <c r="AOP48" s="129"/>
      <c r="AOQ48" s="129"/>
      <c r="AOR48" s="129"/>
      <c r="AOS48" s="129"/>
      <c r="AOT48" s="129"/>
      <c r="AOU48" s="129"/>
      <c r="AOV48" s="129"/>
      <c r="AOW48" s="129"/>
      <c r="AOX48" s="129"/>
      <c r="AOY48" s="129"/>
      <c r="AOZ48" s="129"/>
      <c r="APA48" s="129"/>
      <c r="APB48" s="129"/>
      <c r="APC48" s="129"/>
      <c r="APD48" s="129"/>
      <c r="APE48" s="129"/>
      <c r="APF48" s="129"/>
      <c r="APG48" s="129"/>
      <c r="APH48" s="129"/>
      <c r="API48" s="129"/>
      <c r="APJ48" s="129"/>
      <c r="APK48" s="129"/>
      <c r="APL48" s="129"/>
      <c r="APM48" s="129"/>
      <c r="APN48" s="129"/>
      <c r="APO48" s="129"/>
      <c r="APP48" s="129"/>
      <c r="APQ48" s="129"/>
      <c r="APR48" s="129"/>
      <c r="APS48" s="129"/>
      <c r="APT48" s="129"/>
      <c r="APU48" s="130"/>
      <c r="APV48" s="130"/>
      <c r="APW48" s="130"/>
      <c r="APX48" s="130"/>
      <c r="APY48" s="130"/>
      <c r="APZ48" s="130"/>
      <c r="AQA48" s="130"/>
      <c r="AQB48" s="130"/>
      <c r="AQC48" s="130"/>
      <c r="AQD48" s="130"/>
      <c r="AQE48" s="130"/>
      <c r="AQF48" s="130"/>
      <c r="AQG48" s="130"/>
      <c r="AQH48" s="130"/>
      <c r="AQI48" s="130"/>
      <c r="AQJ48" s="130"/>
      <c r="AQK48" s="130"/>
      <c r="AQL48" s="130"/>
      <c r="AQM48" s="130"/>
      <c r="AQN48" s="130"/>
      <c r="AQO48" s="130"/>
      <c r="AQP48" s="130"/>
      <c r="AQQ48" s="130"/>
      <c r="AQR48" s="130"/>
      <c r="AQS48" s="130"/>
      <c r="AQT48" s="130"/>
      <c r="AQU48" s="130"/>
      <c r="AQV48" s="130"/>
      <c r="AQW48" s="130"/>
      <c r="AQX48" s="130"/>
      <c r="AQY48" s="130"/>
      <c r="AQZ48" s="130"/>
      <c r="ARA48" s="130"/>
      <c r="ARB48" s="130"/>
      <c r="ARC48" s="130"/>
      <c r="ARD48" s="130"/>
      <c r="ARE48" s="130"/>
      <c r="ARF48" s="130"/>
      <c r="ARG48" s="130"/>
      <c r="ARH48" s="130"/>
      <c r="ARI48" s="130"/>
      <c r="ARJ48" s="130"/>
      <c r="ARK48" s="130"/>
      <c r="ARL48" s="130"/>
      <c r="ARM48" s="130"/>
      <c r="ARN48" s="130"/>
      <c r="ARO48" s="130"/>
      <c r="ARP48" s="130"/>
      <c r="ARQ48" s="130"/>
      <c r="ARR48" s="130"/>
      <c r="ARS48" s="130"/>
      <c r="ART48" s="130"/>
      <c r="ARU48" s="130"/>
      <c r="ARV48" s="130"/>
      <c r="ARW48" s="130"/>
      <c r="ARX48" s="130"/>
      <c r="ARY48" s="130"/>
      <c r="ARZ48" s="130"/>
      <c r="ASA48" s="130"/>
      <c r="ASB48" s="130"/>
      <c r="ASC48" s="130"/>
      <c r="ASD48" s="130"/>
      <c r="ASE48" s="130"/>
      <c r="ASF48" s="130"/>
      <c r="ASG48" s="130"/>
      <c r="ASH48" s="131"/>
      <c r="ASI48" s="131"/>
      <c r="ASJ48" s="131"/>
      <c r="ASK48" s="131"/>
      <c r="ASL48" s="131"/>
      <c r="ASM48" s="131"/>
      <c r="ASN48" s="131"/>
      <c r="ASO48" s="131"/>
      <c r="ASP48" s="131"/>
      <c r="ASQ48" s="131"/>
      <c r="ASR48" s="131"/>
      <c r="ASS48" s="131"/>
      <c r="AST48" s="131"/>
      <c r="ASU48" s="131"/>
      <c r="ASV48" s="131"/>
      <c r="ASW48" s="131"/>
      <c r="ASX48" s="131"/>
      <c r="ASY48" s="131"/>
      <c r="ASZ48" s="131"/>
      <c r="ATA48" s="131"/>
      <c r="ATB48" s="131"/>
      <c r="ATC48" s="131"/>
      <c r="ATD48" s="131"/>
      <c r="ATE48" s="131"/>
      <c r="ATF48" s="131"/>
      <c r="ATG48" s="131"/>
      <c r="ATH48" s="131"/>
      <c r="ATI48" s="131"/>
      <c r="ATJ48" s="131"/>
      <c r="ATK48" s="131"/>
      <c r="ATL48" s="131"/>
      <c r="ATM48" s="131"/>
      <c r="ATN48" s="131"/>
      <c r="ATO48" s="131"/>
      <c r="ATP48" s="131"/>
      <c r="ATQ48" s="131"/>
      <c r="ATR48" s="131"/>
      <c r="ATS48" s="131"/>
      <c r="ATT48" s="131"/>
      <c r="ATU48" s="131"/>
      <c r="ATV48" s="131"/>
      <c r="ATW48" s="131"/>
      <c r="ATX48" s="131"/>
      <c r="ATY48" s="131"/>
      <c r="ATZ48" s="131"/>
      <c r="AUA48" s="131"/>
      <c r="AUB48" s="131"/>
      <c r="AUC48" s="131"/>
      <c r="AUD48" s="131"/>
      <c r="AUE48" s="131"/>
      <c r="AUF48" s="131"/>
      <c r="AUG48" s="131"/>
      <c r="AUH48" s="131"/>
      <c r="AUI48" s="131"/>
      <c r="AUJ48" s="131"/>
      <c r="AUK48" s="131"/>
      <c r="AUL48" s="131"/>
      <c r="AUM48" s="131"/>
      <c r="AUN48" s="131"/>
      <c r="AUO48" s="131"/>
      <c r="AUP48" s="131"/>
      <c r="AUQ48" s="131"/>
      <c r="AUR48" s="131"/>
      <c r="AUS48" s="131"/>
      <c r="AUT48" s="131"/>
      <c r="AUU48" s="130"/>
      <c r="AUV48" s="130"/>
      <c r="AUW48" s="130"/>
      <c r="AUX48" s="130"/>
      <c r="AUY48" s="130"/>
      <c r="AUZ48" s="130"/>
      <c r="AVA48" s="130"/>
      <c r="AVB48" s="130"/>
      <c r="AVC48" s="130"/>
      <c r="AVD48" s="130"/>
      <c r="AVE48" s="130"/>
      <c r="AVF48" s="130"/>
      <c r="AVG48" s="130"/>
      <c r="AVH48" s="130"/>
      <c r="AVI48" s="130"/>
      <c r="AVJ48" s="130"/>
      <c r="AVK48" s="130"/>
      <c r="AVL48" s="130"/>
      <c r="AVM48" s="130"/>
      <c r="AVN48" s="130"/>
      <c r="AVO48" s="130"/>
      <c r="AVP48" s="130"/>
      <c r="AVQ48" s="130"/>
      <c r="AVR48" s="130"/>
      <c r="AVS48" s="130"/>
      <c r="AVT48" s="130"/>
      <c r="AVU48" s="130"/>
      <c r="AVV48" s="130"/>
      <c r="AVW48" s="130"/>
      <c r="AVX48" s="130"/>
      <c r="AVY48" s="130"/>
      <c r="AVZ48" s="130"/>
      <c r="AWA48" s="130"/>
      <c r="AWB48" s="130"/>
      <c r="AWC48" s="130"/>
      <c r="AWD48" s="130"/>
      <c r="AWE48" s="130"/>
      <c r="AWF48" s="130"/>
      <c r="AWG48" s="130"/>
      <c r="AWH48" s="130"/>
      <c r="AWI48" s="130"/>
      <c r="AWJ48" s="130"/>
      <c r="AWK48" s="130"/>
      <c r="AWL48" s="130"/>
      <c r="AWM48" s="130"/>
      <c r="AWN48" s="130"/>
      <c r="AWO48" s="130"/>
      <c r="AWP48" s="130"/>
      <c r="AWQ48" s="130"/>
      <c r="AWR48" s="130"/>
      <c r="AWS48" s="130"/>
      <c r="AWT48" s="130"/>
      <c r="AWU48" s="130"/>
      <c r="AWV48" s="130"/>
      <c r="AWW48" s="130"/>
      <c r="AWX48" s="130"/>
      <c r="AWY48" s="130"/>
      <c r="AWZ48" s="130"/>
      <c r="AXA48" s="130"/>
      <c r="AXB48" s="130"/>
      <c r="AXC48" s="130"/>
      <c r="AXD48" s="130"/>
      <c r="AXE48" s="130"/>
      <c r="AXF48" s="130"/>
      <c r="AXG48" s="130"/>
      <c r="AXH48" s="130"/>
      <c r="AXI48" s="130"/>
      <c r="AXJ48" s="130"/>
      <c r="AXK48" s="64"/>
      <c r="AXL48" s="64"/>
      <c r="AXM48" s="64"/>
      <c r="AXN48" s="64"/>
      <c r="AXO48" s="64"/>
      <c r="AXP48" s="64"/>
      <c r="AXQ48" s="64"/>
      <c r="AXR48" s="64"/>
      <c r="AXS48" s="64"/>
      <c r="AXT48" s="64"/>
      <c r="AXU48" s="64"/>
      <c r="AXV48" s="64"/>
      <c r="AXW48" s="64"/>
      <c r="AXX48" s="64"/>
      <c r="AXY48" s="64"/>
      <c r="AXZ48" s="64"/>
      <c r="AYA48" s="64"/>
      <c r="AYB48" s="64"/>
      <c r="AYC48" s="64"/>
      <c r="AYD48" s="64"/>
      <c r="AYE48" s="64"/>
      <c r="AYF48" s="64"/>
      <c r="AYG48" s="64"/>
      <c r="AYH48" s="64"/>
      <c r="AYI48" s="64"/>
      <c r="AYJ48" s="64"/>
      <c r="AYK48" s="64"/>
      <c r="AYL48" s="64"/>
      <c r="AYM48" s="64"/>
      <c r="AYN48" s="64"/>
      <c r="AYO48" s="64"/>
      <c r="AYP48" s="64"/>
      <c r="AYQ48" s="64"/>
      <c r="AYR48" s="64"/>
      <c r="AYS48" s="64"/>
      <c r="AYT48" s="64"/>
      <c r="AYU48" s="64"/>
      <c r="AYV48" s="64"/>
      <c r="AYW48" s="64"/>
      <c r="AYX48" s="64"/>
      <c r="AYY48" s="64"/>
      <c r="AYZ48" s="64"/>
      <c r="AZA48" s="64"/>
      <c r="AZB48" s="64"/>
      <c r="AZC48" s="64"/>
      <c r="AZD48" s="64"/>
      <c r="AZE48" s="64"/>
      <c r="AZF48" s="64"/>
      <c r="AZG48" s="64"/>
      <c r="AZH48" s="64"/>
      <c r="AZI48" s="64"/>
      <c r="AZJ48" s="64"/>
      <c r="AZK48" s="64"/>
      <c r="AZL48" s="64"/>
      <c r="AZM48" s="64"/>
      <c r="AZN48" s="64"/>
      <c r="AZO48" s="64"/>
      <c r="AZP48" s="64"/>
      <c r="AZQ48" s="64"/>
      <c r="AZR48" s="64"/>
      <c r="AZS48" s="64"/>
      <c r="AZT48" s="64"/>
      <c r="AZU48" s="64"/>
      <c r="AZV48" s="64"/>
      <c r="AZW48" s="64"/>
      <c r="AZX48" s="130"/>
      <c r="AZY48" s="130"/>
      <c r="AZZ48" s="130"/>
      <c r="BAA48" s="130"/>
      <c r="BAB48" s="130"/>
      <c r="BAC48" s="130"/>
      <c r="BAD48" s="130"/>
      <c r="BAE48" s="130"/>
      <c r="BAF48" s="130"/>
      <c r="BAG48" s="130"/>
      <c r="BAH48" s="130"/>
      <c r="BAI48" s="130"/>
      <c r="BAJ48" s="130"/>
      <c r="BAK48" s="130"/>
      <c r="BAL48" s="130"/>
      <c r="BAM48" s="130"/>
      <c r="BAN48" s="130"/>
      <c r="BAO48" s="130"/>
      <c r="BAP48" s="130"/>
      <c r="BAQ48" s="130"/>
      <c r="BAR48" s="130"/>
      <c r="BAS48" s="130"/>
      <c r="BAT48" s="130"/>
      <c r="BAU48" s="130"/>
      <c r="BAV48" s="130"/>
      <c r="BAW48" s="130"/>
      <c r="BAX48" s="130"/>
      <c r="BAY48" s="130"/>
      <c r="BAZ48" s="130"/>
      <c r="BBA48" s="130"/>
      <c r="BBB48" s="130"/>
      <c r="BBC48" s="130"/>
      <c r="BBD48" s="130"/>
      <c r="BBE48" s="130"/>
      <c r="BBF48" s="130"/>
      <c r="BBG48" s="130"/>
      <c r="BBH48" s="130"/>
      <c r="BBI48" s="130"/>
      <c r="BBJ48" s="130"/>
      <c r="BBK48" s="130"/>
      <c r="BBL48" s="130"/>
      <c r="BBM48" s="130"/>
      <c r="BBN48" s="130"/>
      <c r="BBO48" s="130"/>
      <c r="BBP48" s="130"/>
      <c r="BBQ48" s="130"/>
      <c r="BBR48" s="130"/>
      <c r="BBS48" s="130"/>
      <c r="BBT48" s="130"/>
      <c r="BBU48" s="130"/>
      <c r="BBV48" s="130"/>
      <c r="BBW48" s="130"/>
      <c r="BBX48" s="130"/>
      <c r="BBY48" s="130"/>
      <c r="BBZ48" s="130"/>
      <c r="BCA48" s="130"/>
      <c r="BCB48" s="130"/>
      <c r="BCC48" s="130"/>
      <c r="BCD48" s="130"/>
      <c r="BCE48" s="130"/>
      <c r="BCF48" s="130"/>
      <c r="BCG48" s="130"/>
      <c r="BCH48" s="130"/>
      <c r="BCI48" s="130"/>
      <c r="BCJ48" s="130"/>
      <c r="BCK48" s="130"/>
      <c r="BCL48" s="130"/>
      <c r="BCM48" s="130"/>
      <c r="BCN48" s="130"/>
      <c r="BCO48" s="130"/>
      <c r="BCP48" s="130"/>
      <c r="BCQ48" s="130"/>
      <c r="BCR48" s="130"/>
      <c r="BCS48" s="130"/>
      <c r="BCT48" s="130"/>
      <c r="BCU48" s="130"/>
      <c r="BCV48" s="130"/>
      <c r="BCW48" s="130"/>
      <c r="BCX48" s="130"/>
      <c r="BCY48" s="130"/>
      <c r="BCZ48" s="130"/>
      <c r="BDA48" s="130"/>
      <c r="BDB48" s="130"/>
      <c r="BDC48" s="130"/>
      <c r="BDD48" s="130"/>
      <c r="BDE48" s="130"/>
      <c r="BDF48" s="130"/>
      <c r="BDG48" s="130"/>
      <c r="BDH48" s="130"/>
      <c r="BDI48" s="130"/>
      <c r="BDJ48" s="130"/>
      <c r="BDK48" s="130"/>
      <c r="BDL48" s="130"/>
      <c r="BDM48" s="130"/>
      <c r="BDN48" s="130"/>
      <c r="BDO48" s="130"/>
      <c r="BDP48" s="130"/>
      <c r="BDQ48" s="130"/>
      <c r="BDR48" s="130"/>
      <c r="BDS48" s="130"/>
      <c r="BDT48" s="130"/>
      <c r="BDU48" s="130"/>
      <c r="BDV48" s="130"/>
      <c r="BDW48" s="130"/>
      <c r="BDX48" s="130"/>
      <c r="BDY48" s="130"/>
      <c r="BDZ48" s="130"/>
      <c r="BEA48" s="130"/>
      <c r="BEB48" s="130"/>
      <c r="BEC48" s="130"/>
      <c r="BED48" s="130"/>
      <c r="BEE48" s="130"/>
      <c r="BEF48" s="130"/>
      <c r="BEG48" s="130"/>
      <c r="BEH48" s="130"/>
      <c r="BEI48" s="130"/>
      <c r="BEJ48" s="130"/>
      <c r="BEK48" s="130"/>
      <c r="BEL48" s="130"/>
      <c r="BEM48" s="130"/>
      <c r="BEN48" s="130"/>
      <c r="BEO48" s="130"/>
      <c r="BEP48" s="130"/>
      <c r="BEQ48" s="130"/>
      <c r="BER48" s="130"/>
      <c r="BES48" s="130"/>
      <c r="BET48" s="130"/>
      <c r="BEU48" s="130"/>
      <c r="BEV48" s="130"/>
      <c r="BEW48" s="130"/>
      <c r="BEX48" s="129"/>
      <c r="BEY48" s="129"/>
      <c r="BEZ48" s="129"/>
      <c r="BFA48" s="129"/>
      <c r="BFB48" s="129"/>
      <c r="BFC48" s="129"/>
      <c r="BFD48" s="129"/>
      <c r="BFE48" s="129"/>
      <c r="BFF48" s="129"/>
      <c r="BFG48" s="129"/>
      <c r="BFH48" s="129"/>
      <c r="BFI48" s="129"/>
      <c r="BFJ48" s="129"/>
      <c r="BFK48" s="129"/>
      <c r="BFL48" s="129"/>
      <c r="BFM48" s="129"/>
      <c r="BFN48" s="129"/>
      <c r="BFO48" s="129"/>
      <c r="BFP48" s="129"/>
      <c r="BFQ48" s="129"/>
      <c r="BFR48" s="129"/>
      <c r="BFS48" s="129"/>
      <c r="BFT48" s="129"/>
      <c r="BFU48" s="129"/>
      <c r="BFV48" s="129"/>
      <c r="BFW48" s="129"/>
      <c r="BFX48" s="129"/>
      <c r="BFY48" s="129"/>
      <c r="BFZ48" s="129"/>
      <c r="BGA48" s="129"/>
      <c r="BGB48" s="129"/>
      <c r="BGC48" s="129"/>
      <c r="BGD48" s="129"/>
      <c r="BGE48" s="129"/>
      <c r="BGF48" s="129"/>
      <c r="BGG48" s="129"/>
      <c r="BGH48" s="129"/>
      <c r="BGI48" s="129"/>
      <c r="BGJ48" s="129"/>
      <c r="BGK48" s="129"/>
      <c r="BGL48" s="129"/>
      <c r="BGM48" s="129"/>
      <c r="BGN48" s="129"/>
      <c r="BGO48" s="129"/>
      <c r="BGP48" s="129"/>
      <c r="BGQ48" s="129"/>
      <c r="BGR48" s="129"/>
      <c r="BGS48" s="129"/>
      <c r="BGT48" s="129"/>
      <c r="BGU48" s="129"/>
      <c r="BGV48" s="129"/>
      <c r="BGW48" s="129"/>
      <c r="BGX48" s="129"/>
      <c r="BGY48" s="129"/>
      <c r="BGZ48" s="129"/>
      <c r="BHA48" s="129"/>
      <c r="BHB48" s="129"/>
      <c r="BHC48" s="129"/>
      <c r="BHD48" s="129"/>
      <c r="BHE48" s="129"/>
      <c r="BHF48" s="129"/>
      <c r="BHG48" s="129"/>
      <c r="BHH48" s="129"/>
      <c r="BHI48" s="129"/>
      <c r="BHJ48" s="129"/>
      <c r="BHK48" s="129"/>
      <c r="BHL48" s="129"/>
      <c r="BHM48" s="129"/>
      <c r="BHN48" s="64"/>
      <c r="BHO48" s="64"/>
      <c r="BHP48" s="64"/>
      <c r="BHQ48" s="64"/>
      <c r="BHR48" s="64"/>
      <c r="BHS48" s="64"/>
      <c r="BHT48" s="64"/>
      <c r="BHU48" s="64"/>
      <c r="BHV48" s="64"/>
      <c r="BHW48" s="64"/>
      <c r="BHX48" s="64"/>
      <c r="BHY48" s="64"/>
      <c r="BHZ48" s="64"/>
      <c r="BIA48" s="64"/>
      <c r="BIB48" s="64"/>
      <c r="BIC48" s="64"/>
      <c r="BID48" s="64"/>
      <c r="BIE48" s="64"/>
      <c r="BIF48" s="64"/>
      <c r="BIG48" s="64"/>
      <c r="BIH48" s="64"/>
      <c r="BII48" s="64"/>
      <c r="BIJ48" s="64"/>
      <c r="BIK48" s="64"/>
      <c r="BIL48" s="64"/>
      <c r="BIM48" s="64"/>
      <c r="BIN48" s="64"/>
      <c r="BIO48" s="64"/>
      <c r="BIP48" s="64"/>
      <c r="BIQ48" s="64"/>
      <c r="BIR48" s="64"/>
      <c r="BIS48" s="64"/>
      <c r="BIT48" s="64"/>
      <c r="BIU48" s="64"/>
      <c r="BIV48" s="64"/>
      <c r="BIW48" s="64"/>
      <c r="BIX48" s="64"/>
      <c r="BIY48" s="64"/>
      <c r="BIZ48" s="64"/>
      <c r="BJA48" s="64"/>
      <c r="BJB48" s="64"/>
      <c r="BJC48" s="64"/>
      <c r="BJD48" s="64"/>
      <c r="BJE48" s="64"/>
      <c r="BJF48" s="64"/>
      <c r="BJG48" s="64"/>
      <c r="BJH48" s="64"/>
      <c r="BJI48" s="64"/>
      <c r="BJJ48" s="64"/>
      <c r="BJK48" s="64"/>
      <c r="BJL48" s="64"/>
      <c r="BJM48" s="64"/>
      <c r="BJN48" s="64"/>
      <c r="BJO48" s="64"/>
      <c r="BJP48" s="64"/>
      <c r="BJQ48" s="64"/>
      <c r="BJR48" s="64"/>
      <c r="BJS48" s="64"/>
      <c r="BJT48" s="64"/>
      <c r="BJU48" s="64"/>
      <c r="BJV48" s="64"/>
      <c r="BJW48" s="64"/>
      <c r="BJX48" s="64"/>
      <c r="BJY48" s="64"/>
      <c r="BJZ48" s="64"/>
      <c r="BKA48" s="64"/>
      <c r="BKB48" s="64"/>
      <c r="BKC48" s="64"/>
      <c r="BKD48" s="64"/>
      <c r="BKE48" s="64"/>
      <c r="BKF48" s="64"/>
      <c r="BKG48" s="64"/>
      <c r="BKH48" s="64"/>
      <c r="BKI48" s="64"/>
      <c r="BKJ48" s="64"/>
      <c r="BKK48" s="64"/>
      <c r="BKL48" s="64"/>
      <c r="BKM48" s="64"/>
      <c r="BKN48" s="64"/>
      <c r="BKO48" s="64"/>
      <c r="BKP48" s="64"/>
      <c r="BKQ48" s="64"/>
      <c r="BKR48" s="64"/>
      <c r="BKS48" s="64"/>
      <c r="BKT48" s="64"/>
      <c r="BKU48" s="64"/>
      <c r="BKV48" s="64"/>
      <c r="BKW48" s="64"/>
      <c r="BKX48" s="64"/>
      <c r="BKY48" s="64"/>
      <c r="BKZ48" s="64"/>
      <c r="BLA48" s="64"/>
      <c r="BLB48" s="64"/>
      <c r="BLC48" s="64"/>
      <c r="BLD48" s="64"/>
      <c r="BLE48" s="64"/>
      <c r="BLF48" s="64"/>
      <c r="BLG48" s="64"/>
      <c r="BLH48" s="64"/>
      <c r="BLI48" s="64"/>
      <c r="BLJ48" s="64"/>
      <c r="BLK48" s="64"/>
      <c r="BLL48" s="64"/>
      <c r="BLM48" s="64"/>
      <c r="BLN48" s="64"/>
      <c r="BLO48" s="64"/>
      <c r="BLP48" s="64"/>
      <c r="BLQ48" s="64"/>
      <c r="BLR48" s="64"/>
      <c r="BLS48" s="64"/>
      <c r="BLT48" s="64"/>
      <c r="BLU48" s="64"/>
      <c r="BLV48" s="64"/>
      <c r="BLW48" s="64"/>
      <c r="BLX48" s="64"/>
      <c r="BLY48" s="64"/>
      <c r="BLZ48" s="64"/>
      <c r="BMA48" s="64"/>
      <c r="BMB48" s="64"/>
      <c r="BMC48" s="64"/>
      <c r="BMD48" s="64"/>
      <c r="BME48" s="64"/>
      <c r="BMF48" s="64"/>
      <c r="BMG48" s="64"/>
      <c r="BMH48" s="64"/>
      <c r="BMI48" s="64"/>
      <c r="BMJ48" s="64"/>
      <c r="BMK48" s="64"/>
      <c r="BML48" s="64"/>
      <c r="BMM48" s="64"/>
      <c r="BMN48" s="64"/>
      <c r="BMO48" s="64"/>
      <c r="BMP48" s="64"/>
      <c r="BMQ48" s="64"/>
      <c r="BMR48" s="64"/>
      <c r="BMS48" s="64"/>
      <c r="BMT48" s="130"/>
      <c r="BMU48" s="130"/>
      <c r="BMV48" s="130"/>
      <c r="BMW48" s="130"/>
      <c r="BMX48" s="130"/>
      <c r="BMY48" s="130"/>
      <c r="BMZ48" s="130"/>
      <c r="BNA48" s="130"/>
      <c r="BNB48" s="130"/>
      <c r="BNC48" s="130"/>
      <c r="BND48" s="130"/>
      <c r="BNE48" s="130"/>
      <c r="BNF48" s="130"/>
      <c r="BNG48" s="130"/>
      <c r="BNH48" s="130"/>
      <c r="BNI48" s="130"/>
      <c r="BNJ48" s="130"/>
      <c r="BNK48" s="130"/>
      <c r="BNL48" s="130"/>
      <c r="BNM48" s="130"/>
      <c r="BNN48" s="130"/>
      <c r="BNO48" s="130"/>
      <c r="BNP48" s="130"/>
      <c r="BNQ48" s="130"/>
      <c r="BNR48" s="130"/>
      <c r="BNS48" s="130"/>
      <c r="BNT48" s="130"/>
      <c r="BNU48" s="130"/>
      <c r="BNV48" s="130"/>
      <c r="BNW48" s="130"/>
      <c r="BNX48" s="130"/>
      <c r="BNY48" s="130"/>
      <c r="BNZ48" s="130"/>
      <c r="BOA48" s="130"/>
      <c r="BOB48" s="130"/>
      <c r="BOC48" s="130"/>
      <c r="BOD48" s="130"/>
      <c r="BOE48" s="130"/>
      <c r="BOF48" s="130"/>
      <c r="BOG48" s="130"/>
      <c r="BOH48" s="130"/>
      <c r="BOI48" s="130"/>
      <c r="BOJ48" s="130"/>
      <c r="BOK48" s="130"/>
      <c r="BOL48" s="130"/>
      <c r="BOM48" s="130"/>
      <c r="BON48" s="130"/>
      <c r="BOO48" s="130"/>
      <c r="BOP48" s="130"/>
      <c r="BOQ48" s="130"/>
      <c r="BOR48" s="130"/>
      <c r="BOS48" s="130"/>
      <c r="BOT48" s="130"/>
      <c r="BOU48" s="130"/>
      <c r="BOV48" s="130"/>
      <c r="BOW48" s="130"/>
      <c r="BOX48" s="130"/>
      <c r="BOY48" s="130"/>
      <c r="BOZ48" s="130"/>
      <c r="BPA48" s="130"/>
      <c r="BPB48" s="130"/>
      <c r="BPC48" s="130"/>
      <c r="BPD48" s="130"/>
      <c r="BPE48" s="130"/>
      <c r="BPF48" s="130"/>
      <c r="BPG48" s="130"/>
      <c r="BPH48" s="130"/>
      <c r="BPI48" s="130"/>
      <c r="BPJ48" s="129"/>
      <c r="BPK48" s="129"/>
      <c r="BPL48" s="129"/>
      <c r="BPM48" s="129"/>
      <c r="BPN48" s="129"/>
      <c r="BPO48" s="129"/>
      <c r="BPP48" s="129"/>
      <c r="BPQ48" s="129"/>
      <c r="BPR48" s="129"/>
      <c r="BPS48" s="129"/>
      <c r="BPT48" s="129"/>
      <c r="BPU48" s="129"/>
      <c r="BPV48" s="129"/>
      <c r="BPW48" s="129"/>
      <c r="BPX48" s="129"/>
      <c r="BPY48" s="129"/>
      <c r="BPZ48" s="129"/>
      <c r="BQA48" s="129"/>
      <c r="BQB48" s="129"/>
      <c r="BQC48" s="129"/>
      <c r="BQD48" s="129"/>
      <c r="BQE48" s="129"/>
      <c r="BQF48" s="129"/>
      <c r="BQG48" s="129"/>
      <c r="BQH48" s="129"/>
      <c r="BQI48" s="129"/>
      <c r="BQJ48" s="129"/>
      <c r="BQK48" s="129"/>
      <c r="BQL48" s="129"/>
      <c r="BQM48" s="129"/>
      <c r="BQN48" s="129"/>
      <c r="BQO48" s="129"/>
      <c r="BQP48" s="129"/>
      <c r="BQQ48" s="129"/>
      <c r="BQR48" s="129"/>
      <c r="BQS48" s="129"/>
      <c r="BQT48" s="129"/>
      <c r="BQU48" s="129"/>
      <c r="BQV48" s="129"/>
      <c r="BQW48" s="129"/>
      <c r="BQX48" s="129"/>
      <c r="BQY48" s="129"/>
      <c r="BQZ48" s="129"/>
      <c r="BRA48" s="129"/>
      <c r="BRB48" s="129"/>
      <c r="BRC48" s="129"/>
      <c r="BRD48" s="129"/>
      <c r="BRE48" s="129"/>
      <c r="BRF48" s="129"/>
      <c r="BRG48" s="129"/>
      <c r="BRH48" s="129"/>
      <c r="BRI48" s="129"/>
      <c r="BRJ48" s="129"/>
      <c r="BRK48" s="129"/>
      <c r="BRL48" s="129"/>
      <c r="BRM48" s="129"/>
      <c r="BRN48" s="129"/>
      <c r="BRO48" s="129"/>
      <c r="BRP48" s="129"/>
      <c r="BRQ48" s="129"/>
      <c r="BRR48" s="129"/>
      <c r="BRS48" s="129"/>
      <c r="BRT48" s="129"/>
      <c r="BRU48" s="129"/>
      <c r="BRV48" s="129"/>
      <c r="BRW48" s="129"/>
      <c r="BRX48" s="129"/>
      <c r="BRY48" s="129"/>
      <c r="BRZ48" s="129"/>
      <c r="BSA48" s="129"/>
      <c r="BSB48" s="129"/>
      <c r="BSC48" s="129"/>
      <c r="BSD48" s="129"/>
      <c r="BSE48" s="129"/>
      <c r="BSF48" s="129"/>
      <c r="BSG48" s="129"/>
      <c r="BSH48" s="129"/>
      <c r="BSI48" s="129"/>
      <c r="BSJ48" s="129"/>
      <c r="BSK48" s="129"/>
      <c r="BSL48" s="129"/>
      <c r="BSM48" s="129"/>
      <c r="BSN48" s="129"/>
      <c r="BSO48" s="129"/>
      <c r="BSP48" s="129"/>
      <c r="BSQ48" s="129"/>
      <c r="BSR48" s="129"/>
      <c r="BSS48" s="129"/>
      <c r="BST48" s="129"/>
      <c r="BSU48" s="129"/>
      <c r="BSV48" s="129"/>
      <c r="BSW48" s="129"/>
      <c r="BSX48" s="129"/>
      <c r="BSY48" s="129"/>
      <c r="BSZ48" s="129"/>
      <c r="BTA48" s="129"/>
      <c r="BTB48" s="129"/>
      <c r="BTC48" s="129"/>
      <c r="BTD48" s="129"/>
      <c r="BTE48" s="129"/>
      <c r="BTF48" s="129"/>
      <c r="BTG48" s="129"/>
      <c r="BTH48" s="129"/>
      <c r="BTI48" s="129"/>
      <c r="BTJ48" s="129"/>
      <c r="BTK48" s="129"/>
      <c r="BTL48" s="129"/>
      <c r="BTM48" s="129"/>
      <c r="BTN48" s="129"/>
      <c r="BTO48" s="129"/>
      <c r="BTP48" s="129"/>
      <c r="BTQ48" s="129"/>
      <c r="BTR48" s="129"/>
      <c r="BTS48" s="129"/>
      <c r="BTT48" s="129"/>
      <c r="BTU48" s="129"/>
      <c r="BTV48" s="129"/>
      <c r="BTW48" s="129"/>
      <c r="BTX48" s="129"/>
      <c r="BTY48" s="129"/>
      <c r="BTZ48" s="129"/>
      <c r="BUA48" s="129"/>
      <c r="BUB48" s="129"/>
      <c r="BUC48" s="129"/>
      <c r="BUD48" s="129"/>
      <c r="BUE48" s="129"/>
      <c r="BUF48" s="129"/>
      <c r="BUG48" s="129"/>
      <c r="BUH48" s="129"/>
      <c r="BUI48" s="129"/>
      <c r="BUJ48" s="129"/>
      <c r="BUK48" s="129"/>
      <c r="BUL48" s="129"/>
      <c r="BUM48" s="129"/>
      <c r="BUN48" s="129"/>
      <c r="BUO48" s="129"/>
      <c r="BUP48" s="129"/>
      <c r="BUQ48" s="129"/>
      <c r="BUR48" s="129"/>
      <c r="BUS48" s="129"/>
      <c r="BUT48" s="129"/>
      <c r="BUU48" s="129"/>
      <c r="BUV48" s="129"/>
      <c r="BUW48" s="129"/>
      <c r="BUX48" s="129"/>
      <c r="BUY48" s="129"/>
      <c r="BUZ48" s="129"/>
      <c r="BVA48" s="129"/>
      <c r="BVB48" s="129"/>
      <c r="BVC48" s="129"/>
      <c r="BVD48" s="129"/>
      <c r="BVE48" s="129"/>
      <c r="BVF48" s="129"/>
      <c r="BVG48" s="129"/>
      <c r="BVH48" s="129"/>
      <c r="BVI48" s="129"/>
      <c r="BVJ48" s="129"/>
      <c r="BVK48" s="129"/>
      <c r="BVL48" s="129"/>
      <c r="BVM48" s="129"/>
      <c r="BVN48" s="129"/>
      <c r="BVO48" s="129"/>
      <c r="BVP48" s="129"/>
      <c r="BVQ48" s="129"/>
      <c r="BVR48" s="129"/>
      <c r="BVS48" s="129"/>
      <c r="BVT48" s="129"/>
      <c r="BVU48" s="129"/>
      <c r="BVV48" s="129"/>
      <c r="BVW48" s="129"/>
      <c r="BVX48" s="129"/>
      <c r="BVY48" s="129"/>
      <c r="BVZ48" s="129"/>
      <c r="BWA48" s="129"/>
      <c r="BWB48" s="129"/>
      <c r="BWC48" s="129"/>
      <c r="BWD48" s="129"/>
      <c r="BWE48" s="129"/>
      <c r="BWF48" s="129"/>
      <c r="BWG48" s="129"/>
      <c r="BWH48" s="129"/>
      <c r="BWI48" s="129"/>
      <c r="BWJ48" s="129"/>
      <c r="BWK48" s="129"/>
      <c r="BWL48" s="129"/>
      <c r="BWM48" s="129"/>
      <c r="BWN48" s="129"/>
      <c r="BWO48" s="129"/>
      <c r="BWP48" s="129"/>
      <c r="BWQ48" s="129"/>
      <c r="BWR48" s="129"/>
      <c r="BWS48" s="129"/>
      <c r="BWT48" s="129"/>
      <c r="BWU48" s="129"/>
      <c r="BWV48" s="129"/>
      <c r="BWW48" s="129"/>
      <c r="BWX48" s="129"/>
      <c r="BWY48" s="129"/>
      <c r="BWZ48" s="129"/>
      <c r="BXA48" s="129"/>
      <c r="BXB48" s="129"/>
      <c r="BXC48" s="256"/>
      <c r="BXD48" s="256"/>
      <c r="BXE48" s="256"/>
      <c r="BXF48" s="256"/>
      <c r="BXG48" s="256"/>
      <c r="BXH48" s="256"/>
      <c r="BXI48" s="256"/>
      <c r="BXJ48" s="256"/>
      <c r="BXK48" s="256"/>
      <c r="BXL48" s="256"/>
      <c r="BXM48" s="256"/>
      <c r="BXN48" s="256"/>
      <c r="BXO48" s="256"/>
      <c r="BXP48" s="256"/>
      <c r="BXQ48" s="256"/>
      <c r="BXR48" s="256"/>
      <c r="BXS48" s="256"/>
      <c r="BXT48" s="256"/>
      <c r="BXU48" s="256"/>
      <c r="BXV48" s="256"/>
      <c r="BXW48" s="256"/>
      <c r="BXX48" s="256"/>
      <c r="BXY48" s="256"/>
      <c r="BXZ48" s="256"/>
      <c r="BYA48" s="256"/>
      <c r="BYB48" s="256"/>
      <c r="BYC48" s="256"/>
      <c r="BYD48" s="256"/>
      <c r="BYE48" s="256"/>
      <c r="BYF48" s="256"/>
      <c r="BYG48" s="256"/>
      <c r="BYH48" s="256"/>
      <c r="BYI48" s="256"/>
      <c r="BYJ48" s="256"/>
      <c r="BYK48" s="256"/>
      <c r="BYL48" s="256"/>
      <c r="BYM48" s="256"/>
      <c r="BYN48" s="256"/>
      <c r="BYO48" s="256"/>
      <c r="BYP48" s="256"/>
      <c r="BYQ48" s="256"/>
      <c r="BYR48" s="256"/>
      <c r="BYS48" s="256"/>
      <c r="BYT48" s="256"/>
      <c r="BYU48" s="256"/>
      <c r="BYV48" s="256"/>
      <c r="BYW48" s="256"/>
      <c r="BYX48" s="256"/>
      <c r="BYY48" s="256"/>
      <c r="BYZ48" s="256"/>
      <c r="BZA48" s="256"/>
      <c r="BZB48" s="256"/>
      <c r="BZC48" s="256"/>
      <c r="BZD48" s="256"/>
      <c r="BZE48" s="256"/>
      <c r="BZF48" s="256"/>
      <c r="BZG48" s="256"/>
      <c r="BZH48" s="256"/>
      <c r="BZI48" s="256"/>
      <c r="BZJ48" s="256"/>
      <c r="BZK48" s="256"/>
      <c r="BZL48" s="256"/>
      <c r="BZM48" s="256"/>
      <c r="BZN48" s="256"/>
      <c r="BZO48" s="256"/>
      <c r="BZP48" s="129"/>
      <c r="BZQ48" s="129"/>
      <c r="BZR48" s="129"/>
      <c r="BZS48" s="129"/>
      <c r="BZT48" s="129"/>
      <c r="BZU48" s="129"/>
      <c r="BZV48" s="129"/>
      <c r="BZW48" s="129"/>
      <c r="BZX48" s="129"/>
      <c r="BZY48" s="129"/>
      <c r="BZZ48" s="129"/>
      <c r="CAA48" s="129"/>
      <c r="CAB48" s="129"/>
      <c r="CAC48" s="129"/>
      <c r="CAD48" s="129"/>
      <c r="CAE48" s="129"/>
      <c r="CAF48" s="129"/>
      <c r="CAG48" s="129"/>
      <c r="CAH48" s="129"/>
      <c r="CAI48" s="129"/>
      <c r="CAJ48" s="129"/>
      <c r="CAK48" s="129"/>
      <c r="CAL48" s="129"/>
      <c r="CAM48" s="129"/>
      <c r="CAN48" s="129"/>
      <c r="CAO48" s="129"/>
      <c r="CAP48" s="129"/>
      <c r="CAQ48" s="129"/>
      <c r="CAR48" s="129"/>
      <c r="CAS48" s="129"/>
      <c r="CAT48" s="129"/>
      <c r="CAU48" s="129"/>
      <c r="CAV48" s="129"/>
      <c r="CAW48" s="129"/>
      <c r="CAX48" s="129"/>
      <c r="CAY48" s="129"/>
      <c r="CAZ48" s="129"/>
      <c r="CBA48" s="129"/>
      <c r="CBB48" s="129"/>
      <c r="CBC48" s="129"/>
      <c r="CBD48" s="129"/>
      <c r="CBE48" s="129"/>
      <c r="CBF48" s="129"/>
      <c r="CBG48" s="129"/>
      <c r="CBH48" s="129"/>
      <c r="CBI48" s="129"/>
      <c r="CBJ48" s="129"/>
      <c r="CBK48" s="129"/>
      <c r="CBL48" s="129"/>
      <c r="CBM48" s="129"/>
      <c r="CBN48" s="129"/>
      <c r="CBO48" s="129"/>
      <c r="CBP48" s="129"/>
      <c r="CBQ48" s="129"/>
      <c r="CBR48" s="129"/>
      <c r="CBS48" s="129"/>
      <c r="CBT48" s="129"/>
      <c r="CBU48" s="129"/>
      <c r="CBV48" s="129"/>
      <c r="CBW48" s="129"/>
      <c r="CBX48" s="129"/>
      <c r="CBY48" s="129"/>
      <c r="CBZ48" s="129"/>
      <c r="CCA48" s="129"/>
      <c r="CCB48" s="129"/>
      <c r="CCC48" s="129"/>
      <c r="CCD48" s="129"/>
      <c r="CCE48" s="129"/>
      <c r="CCF48" s="129"/>
      <c r="CCG48" s="129"/>
      <c r="CCH48" s="129"/>
      <c r="CCI48" s="129"/>
      <c r="CCJ48" s="129"/>
      <c r="CCK48" s="129"/>
      <c r="CCL48" s="129"/>
      <c r="CCM48" s="129"/>
      <c r="CCN48" s="129"/>
      <c r="CCO48" s="129"/>
      <c r="CCP48" s="129"/>
      <c r="CCQ48" s="129"/>
      <c r="CCR48" s="129"/>
      <c r="CCS48" s="129"/>
      <c r="CCT48" s="129"/>
      <c r="CCU48" s="129"/>
      <c r="CCV48" s="129"/>
      <c r="CCW48" s="129"/>
      <c r="CCX48" s="129"/>
      <c r="CCY48" s="129"/>
      <c r="CCZ48" s="129"/>
      <c r="CDA48" s="129"/>
      <c r="CDB48" s="129"/>
      <c r="CDC48" s="129"/>
      <c r="CDD48" s="129"/>
      <c r="CDE48" s="129"/>
      <c r="CDF48" s="129"/>
      <c r="CDG48" s="129"/>
      <c r="CDH48" s="129"/>
      <c r="CDI48" s="129"/>
      <c r="CDJ48" s="129"/>
      <c r="CDK48" s="129"/>
      <c r="CDL48" s="129"/>
      <c r="CDM48" s="129"/>
      <c r="CDN48" s="129"/>
      <c r="CDO48" s="129"/>
      <c r="CDP48" s="129"/>
      <c r="CDQ48" s="129"/>
      <c r="CDR48" s="129"/>
      <c r="CDS48" s="129"/>
      <c r="CDT48" s="129"/>
      <c r="CDU48" s="129"/>
      <c r="CDV48" s="129"/>
      <c r="CDW48" s="129"/>
      <c r="CDX48" s="129"/>
      <c r="CDY48" s="129"/>
      <c r="CDZ48" s="129"/>
      <c r="CEA48" s="129"/>
      <c r="CEB48" s="129"/>
      <c r="CEC48" s="129"/>
      <c r="CED48" s="129"/>
      <c r="CEE48" s="129"/>
      <c r="CEF48" s="129"/>
      <c r="CEG48" s="129"/>
      <c r="CEH48" s="129"/>
      <c r="CEI48" s="129"/>
      <c r="CEJ48" s="129"/>
      <c r="CEK48" s="129"/>
      <c r="CEL48" s="129"/>
      <c r="CEM48" s="129"/>
      <c r="CEN48" s="129"/>
      <c r="CEO48" s="129"/>
      <c r="CEP48" s="130"/>
      <c r="CEQ48" s="130"/>
      <c r="CER48" s="130"/>
      <c r="CES48" s="130"/>
      <c r="CET48" s="130"/>
      <c r="CEU48" s="130"/>
      <c r="CEV48" s="130"/>
      <c r="CEW48" s="130"/>
      <c r="CEX48" s="130"/>
      <c r="CEY48" s="130"/>
      <c r="CEZ48" s="130"/>
      <c r="CFA48" s="130"/>
      <c r="CFB48" s="130"/>
      <c r="CFC48" s="130"/>
      <c r="CFD48" s="130"/>
      <c r="CFE48" s="130"/>
      <c r="CFF48" s="130"/>
      <c r="CFG48" s="130"/>
      <c r="CFH48" s="130"/>
      <c r="CFI48" s="130"/>
      <c r="CFJ48" s="130"/>
      <c r="CFK48" s="130"/>
      <c r="CFL48" s="130"/>
      <c r="CFM48" s="130"/>
      <c r="CFN48" s="130"/>
      <c r="CFO48" s="130"/>
      <c r="CFP48" s="130"/>
      <c r="CFQ48" s="130"/>
      <c r="CFR48" s="130"/>
      <c r="CFS48" s="130"/>
      <c r="CFT48" s="130"/>
      <c r="CFU48" s="130"/>
      <c r="CFV48" s="130"/>
      <c r="CFW48" s="130"/>
      <c r="CFX48" s="130"/>
      <c r="CFY48" s="130"/>
      <c r="CFZ48" s="130"/>
      <c r="CGA48" s="130"/>
      <c r="CGB48" s="130"/>
      <c r="CGC48" s="130"/>
      <c r="CGD48" s="130"/>
    </row>
    <row r="49" spans="1:2214" x14ac:dyDescent="0.25">
      <c r="A49" s="279"/>
      <c r="B49" s="255"/>
      <c r="C49" s="267"/>
      <c r="D49" s="267"/>
      <c r="E49" s="275"/>
      <c r="F49" s="260"/>
      <c r="G49" s="260"/>
      <c r="H49" s="276"/>
      <c r="I49" s="261"/>
      <c r="J49" s="261"/>
      <c r="K49" s="276"/>
      <c r="L49" s="261"/>
      <c r="M49" s="261"/>
      <c r="N49" s="277"/>
      <c r="O49" s="262"/>
      <c r="P49" s="262"/>
      <c r="Q49" s="276"/>
      <c r="R49" s="261"/>
      <c r="S49" s="261"/>
      <c r="T49" s="275"/>
      <c r="U49" s="260"/>
      <c r="V49" s="260"/>
      <c r="W49" s="260"/>
      <c r="X49" s="278"/>
      <c r="Y49" s="277"/>
      <c r="Z49" s="262"/>
      <c r="AA49" s="262"/>
      <c r="AB49" s="277"/>
      <c r="AC49" s="262"/>
      <c r="AD49" s="262"/>
      <c r="AE49" s="277"/>
      <c r="AF49" s="262"/>
      <c r="AG49" s="262"/>
      <c r="AH49" s="129"/>
      <c r="AI49" s="129"/>
      <c r="AJ49" s="129"/>
      <c r="AK49" s="129"/>
      <c r="AL49" s="129"/>
      <c r="AM49" s="129"/>
      <c r="AN49" s="129"/>
      <c r="AO49" s="64"/>
      <c r="AP49" s="64"/>
      <c r="AQ49" s="129"/>
      <c r="AR49" s="64"/>
      <c r="AS49" s="64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107"/>
      <c r="CW49" s="350"/>
      <c r="CX49" s="107"/>
      <c r="CY49" s="107"/>
      <c r="CZ49" s="107"/>
      <c r="DA49" s="107"/>
      <c r="DB49" s="107"/>
      <c r="DC49" s="107"/>
      <c r="DD49" s="107"/>
      <c r="DE49" s="107"/>
      <c r="DF49" s="107"/>
      <c r="DG49" s="107"/>
      <c r="DH49" s="107"/>
      <c r="DI49" s="107"/>
      <c r="DJ49" s="111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1"/>
      <c r="DY49" s="111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1"/>
      <c r="EM49" s="111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1"/>
      <c r="EZ49" s="111"/>
      <c r="FA49" s="111"/>
      <c r="FB49" s="111"/>
      <c r="FC49" s="111"/>
      <c r="FD49" s="111"/>
      <c r="FE49" s="111"/>
      <c r="FF49" s="111"/>
      <c r="FG49" s="111"/>
      <c r="FH49" s="111"/>
      <c r="FI49" s="111"/>
      <c r="FJ49" s="111"/>
      <c r="FK49" s="111"/>
      <c r="FL49" s="111"/>
      <c r="FM49" s="111"/>
      <c r="FN49" s="111"/>
      <c r="FO49" s="111"/>
      <c r="FP49" s="111"/>
      <c r="FQ49" s="111"/>
      <c r="FR49" s="111"/>
      <c r="FS49" s="111"/>
      <c r="FT49" s="111"/>
      <c r="FU49" s="111"/>
      <c r="FV49" s="111"/>
      <c r="FW49" s="111"/>
      <c r="FX49" s="111"/>
      <c r="FY49" s="111"/>
      <c r="FZ49" s="111"/>
      <c r="GA49" s="111"/>
      <c r="GB49" s="111"/>
      <c r="GC49" s="111"/>
      <c r="GD49" s="111"/>
      <c r="GE49" s="111"/>
      <c r="GF49" s="111"/>
      <c r="GG49" s="111"/>
      <c r="GH49" s="111"/>
      <c r="GI49" s="111"/>
      <c r="GJ49" s="111"/>
      <c r="GK49" s="111"/>
      <c r="GL49" s="111"/>
      <c r="GM49" s="111"/>
      <c r="GN49" s="111"/>
      <c r="GO49" s="111"/>
      <c r="GP49" s="111"/>
      <c r="GQ49" s="111"/>
      <c r="GR49" s="111"/>
      <c r="GS49" s="111"/>
      <c r="GT49" s="111"/>
      <c r="GU49" s="111"/>
      <c r="GV49" s="111"/>
      <c r="GW49" s="111"/>
      <c r="GX49" s="111"/>
      <c r="GY49" s="111"/>
      <c r="GZ49" s="111"/>
      <c r="HA49" s="111"/>
      <c r="HB49" s="111"/>
      <c r="HC49" s="111"/>
      <c r="HD49" s="111"/>
      <c r="HE49" s="111"/>
      <c r="HF49" s="111"/>
      <c r="HG49" s="111"/>
      <c r="HH49" s="111"/>
      <c r="HI49" s="111"/>
      <c r="HJ49" s="111"/>
      <c r="HK49" s="111"/>
      <c r="HL49" s="111"/>
      <c r="HM49" s="111"/>
      <c r="HN49" s="111"/>
      <c r="HO49" s="111"/>
      <c r="HP49" s="111"/>
      <c r="HQ49" s="111"/>
      <c r="HR49" s="111"/>
      <c r="HS49" s="111"/>
      <c r="HT49" s="111"/>
      <c r="HU49" s="111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111"/>
      <c r="IG49" s="111"/>
      <c r="IH49" s="111"/>
      <c r="II49" s="111"/>
      <c r="IJ49" s="111"/>
      <c r="IK49" s="111"/>
      <c r="IL49" s="111"/>
      <c r="IM49" s="111"/>
      <c r="IN49" s="111"/>
      <c r="IO49" s="111"/>
      <c r="IP49" s="108"/>
      <c r="IQ49" s="108"/>
      <c r="IR49" s="108"/>
      <c r="IS49" s="108"/>
      <c r="IT49" s="108"/>
      <c r="IU49" s="108"/>
      <c r="IV49" s="108"/>
      <c r="IW49" s="108"/>
      <c r="IX49" s="108"/>
      <c r="IY49" s="108"/>
      <c r="IZ49" s="108"/>
      <c r="JA49" s="108"/>
      <c r="JB49" s="108"/>
      <c r="JC49" s="108"/>
      <c r="JD49" s="108"/>
      <c r="JE49" s="108"/>
      <c r="JF49" s="108"/>
      <c r="JG49" s="108"/>
      <c r="JH49" s="108"/>
      <c r="JI49" s="108"/>
      <c r="JJ49" s="108"/>
      <c r="JK49" s="108"/>
      <c r="JL49" s="108"/>
      <c r="JM49" s="108"/>
      <c r="JN49" s="108"/>
      <c r="JO49" s="108"/>
      <c r="JP49" s="108"/>
      <c r="JQ49" s="108"/>
      <c r="JR49" s="108"/>
      <c r="JS49" s="108"/>
      <c r="JT49" s="108"/>
      <c r="JU49" s="108"/>
      <c r="JV49" s="108"/>
      <c r="JW49" s="108"/>
      <c r="JX49" s="108"/>
      <c r="JY49" s="108"/>
      <c r="JZ49" s="108"/>
      <c r="KA49" s="108"/>
      <c r="KB49" s="108"/>
      <c r="KC49" s="108"/>
      <c r="KD49" s="108"/>
      <c r="KE49" s="108"/>
      <c r="KF49" s="108"/>
      <c r="KG49" s="108"/>
      <c r="KH49" s="108"/>
      <c r="KI49" s="108"/>
      <c r="KJ49" s="108"/>
      <c r="KK49" s="108"/>
      <c r="KL49" s="108"/>
      <c r="KM49" s="108"/>
      <c r="KN49" s="108"/>
      <c r="KO49" s="108"/>
      <c r="KP49" s="108"/>
      <c r="KQ49" s="108"/>
      <c r="KR49" s="108"/>
      <c r="KS49" s="108"/>
      <c r="KT49" s="108"/>
      <c r="KU49" s="108"/>
      <c r="KV49" s="108"/>
      <c r="KW49" s="108"/>
      <c r="KX49" s="108"/>
      <c r="KY49" s="108"/>
      <c r="KZ49" s="108"/>
      <c r="LA49" s="108"/>
      <c r="LB49" s="108"/>
      <c r="LC49" s="108"/>
      <c r="LD49" s="108"/>
      <c r="LE49" s="108"/>
      <c r="LF49" s="108"/>
      <c r="LG49" s="108"/>
      <c r="LH49" s="108"/>
      <c r="LI49" s="108"/>
      <c r="LJ49" s="108"/>
      <c r="LK49" s="108"/>
      <c r="LL49" s="108"/>
      <c r="LM49" s="108"/>
      <c r="LN49" s="108"/>
      <c r="LO49" s="108"/>
      <c r="LP49" s="108"/>
      <c r="LQ49" s="108"/>
      <c r="LR49" s="108"/>
      <c r="LS49" s="108"/>
      <c r="LT49" s="108"/>
      <c r="LU49" s="108"/>
      <c r="LV49" s="108"/>
      <c r="LW49" s="108"/>
      <c r="LX49" s="108"/>
      <c r="LY49" s="108"/>
      <c r="LZ49" s="108"/>
      <c r="MA49" s="108"/>
      <c r="MB49" s="108"/>
      <c r="MC49" s="108"/>
      <c r="MD49" s="108"/>
      <c r="ME49" s="108"/>
      <c r="MF49" s="108"/>
      <c r="MG49" s="108"/>
      <c r="MH49" s="108"/>
      <c r="MI49" s="108"/>
      <c r="MJ49" s="108"/>
      <c r="MK49" s="108"/>
      <c r="ML49" s="108"/>
      <c r="MM49" s="108"/>
      <c r="MN49" s="108"/>
      <c r="MO49" s="108"/>
      <c r="MP49" s="108"/>
      <c r="MQ49" s="108"/>
      <c r="MR49" s="108"/>
      <c r="MS49" s="108"/>
      <c r="MT49" s="108"/>
      <c r="MU49" s="108"/>
      <c r="MV49" s="108"/>
      <c r="MW49" s="108"/>
      <c r="MX49" s="108"/>
      <c r="MY49" s="108"/>
      <c r="MZ49" s="108"/>
      <c r="NA49" s="108"/>
      <c r="NB49" s="108"/>
      <c r="NC49" s="108"/>
      <c r="ND49" s="108"/>
      <c r="NE49" s="108"/>
      <c r="NF49" s="108"/>
      <c r="NG49" s="108"/>
      <c r="NH49" s="108"/>
      <c r="NI49" s="108"/>
      <c r="NJ49" s="108"/>
      <c r="NK49" s="108"/>
      <c r="NL49" s="108"/>
      <c r="NM49" s="108"/>
      <c r="NN49" s="108"/>
      <c r="NO49" s="108"/>
      <c r="NP49" s="265"/>
      <c r="NQ49" s="265"/>
      <c r="NR49" s="265"/>
      <c r="NS49" s="265"/>
      <c r="NT49" s="265"/>
      <c r="NU49" s="265"/>
      <c r="NV49" s="265"/>
      <c r="NW49" s="265"/>
      <c r="NX49" s="265"/>
      <c r="NY49" s="265"/>
      <c r="NZ49" s="265"/>
      <c r="OA49" s="265"/>
      <c r="OB49" s="265"/>
      <c r="OC49" s="265"/>
      <c r="OD49" s="265"/>
      <c r="OE49" s="265"/>
      <c r="OF49" s="265"/>
      <c r="OG49" s="265"/>
      <c r="OH49" s="265"/>
      <c r="OI49" s="265"/>
      <c r="OJ49" s="265"/>
      <c r="OK49" s="265"/>
      <c r="OL49" s="265"/>
      <c r="OM49" s="265"/>
      <c r="ON49" s="265"/>
      <c r="OO49" s="265"/>
      <c r="OP49" s="265"/>
      <c r="OQ49" s="265"/>
      <c r="OR49" s="265"/>
      <c r="OS49" s="265"/>
      <c r="OT49" s="265"/>
      <c r="OU49" s="265"/>
      <c r="OV49" s="265"/>
      <c r="OW49" s="265"/>
      <c r="OX49" s="265"/>
      <c r="OY49" s="265"/>
      <c r="OZ49" s="265"/>
      <c r="PA49" s="265"/>
      <c r="PB49" s="265"/>
      <c r="PC49" s="265"/>
      <c r="PD49" s="265"/>
      <c r="PE49" s="265"/>
      <c r="PF49" s="265"/>
      <c r="PG49" s="265"/>
      <c r="PH49" s="265"/>
      <c r="PI49" s="265"/>
      <c r="PJ49" s="265"/>
      <c r="PK49" s="265"/>
      <c r="PL49" s="265"/>
      <c r="PM49" s="265"/>
      <c r="PN49" s="265"/>
      <c r="PO49" s="265"/>
      <c r="PP49" s="265"/>
      <c r="PQ49" s="265"/>
      <c r="PR49" s="265"/>
      <c r="PS49" s="265"/>
      <c r="PT49" s="265"/>
      <c r="PU49" s="265"/>
      <c r="PV49" s="265"/>
      <c r="PW49" s="265"/>
      <c r="PX49" s="265"/>
      <c r="PY49" s="265"/>
      <c r="PZ49" s="265"/>
      <c r="QA49" s="265"/>
      <c r="QB49" s="265"/>
      <c r="QC49" s="111"/>
      <c r="QD49" s="111"/>
      <c r="QE49" s="111"/>
      <c r="QF49" s="111"/>
      <c r="QG49" s="111"/>
      <c r="QH49" s="111"/>
      <c r="QI49" s="111"/>
      <c r="QJ49" s="111"/>
      <c r="QK49" s="111"/>
      <c r="QL49" s="111"/>
      <c r="QM49" s="111"/>
      <c r="QN49" s="111"/>
      <c r="QO49" s="111"/>
      <c r="QP49" s="111"/>
      <c r="QQ49" s="111"/>
      <c r="QR49" s="111"/>
      <c r="QS49" s="111"/>
      <c r="QT49" s="111"/>
      <c r="QU49" s="111"/>
      <c r="QV49" s="111"/>
      <c r="QW49" s="111"/>
      <c r="QX49" s="111"/>
      <c r="QY49" s="111"/>
      <c r="QZ49" s="111"/>
      <c r="RA49" s="111"/>
      <c r="RB49" s="111"/>
      <c r="RC49" s="111"/>
      <c r="RD49" s="111"/>
      <c r="RE49" s="111"/>
      <c r="RF49" s="111"/>
      <c r="RG49" s="111"/>
      <c r="RH49" s="111"/>
      <c r="RI49" s="111"/>
      <c r="RJ49" s="111"/>
      <c r="RK49" s="111"/>
      <c r="RL49" s="111"/>
      <c r="RM49" s="111"/>
      <c r="RN49" s="111"/>
      <c r="RO49" s="111"/>
      <c r="RP49" s="111"/>
      <c r="RQ49" s="111"/>
      <c r="RR49" s="111"/>
      <c r="RS49" s="111"/>
      <c r="RT49" s="111"/>
      <c r="RU49" s="111"/>
      <c r="RV49" s="111"/>
      <c r="RW49" s="111"/>
      <c r="RX49" s="111"/>
      <c r="RY49" s="111"/>
      <c r="RZ49" s="111"/>
      <c r="SA49" s="111"/>
      <c r="SB49" s="111"/>
      <c r="SC49" s="111"/>
      <c r="SD49" s="111"/>
      <c r="SE49" s="111"/>
      <c r="SF49" s="111"/>
      <c r="SG49" s="111"/>
      <c r="SH49" s="111"/>
      <c r="SI49" s="111"/>
      <c r="SJ49" s="111"/>
      <c r="SK49" s="111"/>
      <c r="SL49" s="111"/>
      <c r="SM49" s="111"/>
      <c r="SN49" s="111"/>
      <c r="SO49" s="111"/>
      <c r="SP49" s="111"/>
      <c r="SQ49" s="111"/>
      <c r="SR49" s="111"/>
      <c r="SS49" s="111"/>
      <c r="ST49" s="111"/>
      <c r="SU49" s="111"/>
      <c r="SV49" s="111"/>
      <c r="SW49" s="111"/>
      <c r="SX49" s="111"/>
      <c r="SY49" s="111"/>
      <c r="SZ49" s="111"/>
      <c r="TA49" s="111"/>
      <c r="TB49" s="111"/>
      <c r="TC49" s="111"/>
      <c r="TD49" s="111"/>
      <c r="TE49" s="111"/>
      <c r="TF49" s="111"/>
      <c r="TG49" s="111"/>
      <c r="TH49" s="111"/>
      <c r="TI49" s="111"/>
      <c r="TJ49" s="111"/>
      <c r="TK49" s="111"/>
      <c r="TL49" s="111"/>
      <c r="TM49" s="111"/>
      <c r="TN49" s="111"/>
      <c r="TO49" s="111"/>
      <c r="TP49" s="111"/>
      <c r="TQ49" s="111"/>
      <c r="TR49" s="111"/>
      <c r="TS49" s="111"/>
      <c r="TT49" s="111"/>
      <c r="TU49" s="111"/>
      <c r="TV49" s="111"/>
      <c r="TW49" s="111"/>
      <c r="TX49" s="111"/>
      <c r="TY49" s="111"/>
      <c r="TZ49" s="111"/>
      <c r="UA49" s="111"/>
      <c r="UB49" s="111"/>
      <c r="UC49" s="111"/>
      <c r="UD49" s="111"/>
      <c r="UE49" s="111"/>
      <c r="UF49" s="111"/>
      <c r="UG49" s="111"/>
      <c r="UH49" s="111"/>
      <c r="UI49" s="111"/>
      <c r="UJ49" s="111"/>
      <c r="UK49" s="111"/>
      <c r="UL49" s="111"/>
      <c r="UM49" s="111"/>
      <c r="UN49" s="111"/>
      <c r="UO49" s="111"/>
      <c r="UP49" s="111"/>
      <c r="UQ49" s="111"/>
      <c r="UR49" s="111"/>
      <c r="US49" s="111"/>
      <c r="UT49" s="111"/>
      <c r="UU49" s="111"/>
      <c r="UV49" s="111"/>
      <c r="UW49" s="111"/>
      <c r="UX49" s="111"/>
      <c r="UY49" s="111"/>
      <c r="UZ49" s="111"/>
      <c r="VA49" s="111"/>
      <c r="VB49" s="111"/>
      <c r="VC49" s="111"/>
      <c r="VD49" s="111"/>
      <c r="VE49" s="111"/>
      <c r="VF49" s="107"/>
      <c r="VG49" s="107"/>
      <c r="VH49" s="107"/>
      <c r="VI49" s="107"/>
      <c r="VJ49" s="107"/>
      <c r="VK49" s="107"/>
      <c r="VL49" s="107"/>
      <c r="VM49" s="107"/>
      <c r="VN49" s="107"/>
      <c r="VO49" s="107"/>
      <c r="VP49" s="107"/>
      <c r="VQ49" s="107"/>
      <c r="VR49" s="107"/>
      <c r="VS49" s="107"/>
      <c r="VT49" s="107"/>
      <c r="VU49" s="107"/>
      <c r="VV49" s="107"/>
      <c r="VW49" s="107"/>
      <c r="VX49" s="107"/>
      <c r="VY49" s="107"/>
      <c r="VZ49" s="107"/>
      <c r="WA49" s="107"/>
      <c r="WB49" s="107"/>
      <c r="WC49" s="107"/>
      <c r="WD49" s="107"/>
      <c r="WE49" s="107"/>
      <c r="WF49" s="107"/>
      <c r="WG49" s="107"/>
      <c r="WH49" s="107"/>
      <c r="WI49" s="107"/>
      <c r="WJ49" s="107"/>
      <c r="WK49" s="107"/>
      <c r="WL49" s="107"/>
      <c r="WM49" s="107"/>
      <c r="WN49" s="107"/>
      <c r="WO49" s="107"/>
      <c r="WP49" s="107"/>
      <c r="WQ49" s="107"/>
      <c r="WR49" s="107"/>
      <c r="WS49" s="107"/>
      <c r="WT49" s="107"/>
      <c r="WU49" s="107"/>
      <c r="WV49" s="107"/>
      <c r="WW49" s="107"/>
      <c r="WX49" s="107"/>
      <c r="WY49" s="107"/>
      <c r="WZ49" s="107"/>
      <c r="XA49" s="107"/>
      <c r="XB49" s="107"/>
      <c r="XC49" s="107"/>
      <c r="XD49" s="107"/>
      <c r="XE49" s="107"/>
      <c r="XF49" s="107"/>
      <c r="XG49" s="107"/>
      <c r="XH49" s="107"/>
      <c r="XI49" s="107"/>
      <c r="XJ49" s="107"/>
      <c r="XK49" s="107"/>
      <c r="XL49" s="107"/>
      <c r="XM49" s="107"/>
      <c r="XN49" s="107"/>
      <c r="XO49" s="107"/>
      <c r="XP49" s="107"/>
      <c r="XQ49" s="107"/>
      <c r="XR49" s="107"/>
      <c r="XS49" s="107"/>
      <c r="XT49" s="107"/>
      <c r="XU49" s="107"/>
      <c r="XV49" s="107"/>
      <c r="XW49" s="107"/>
      <c r="XX49" s="107"/>
      <c r="XY49" s="107"/>
      <c r="XZ49" s="107"/>
      <c r="YA49" s="107"/>
      <c r="YB49" s="107"/>
      <c r="YC49" s="107"/>
      <c r="YD49" s="107"/>
      <c r="YE49" s="107"/>
      <c r="YF49" s="107"/>
      <c r="YG49" s="107"/>
      <c r="YH49" s="107"/>
      <c r="YI49" s="107"/>
      <c r="YJ49" s="107"/>
      <c r="YK49" s="107"/>
      <c r="YL49" s="107"/>
      <c r="YM49" s="107"/>
      <c r="YN49" s="107"/>
      <c r="YO49" s="107"/>
      <c r="YP49" s="107"/>
      <c r="YQ49" s="107"/>
      <c r="YR49" s="107"/>
      <c r="YS49" s="107"/>
      <c r="YT49" s="107"/>
      <c r="YU49" s="107"/>
      <c r="YV49" s="107"/>
      <c r="YW49" s="107"/>
      <c r="YX49" s="107"/>
      <c r="YY49" s="107"/>
      <c r="YZ49" s="107"/>
      <c r="ZA49" s="107"/>
      <c r="ZB49" s="107"/>
      <c r="ZC49" s="107"/>
      <c r="ZD49" s="107"/>
      <c r="ZE49" s="107"/>
      <c r="ZF49" s="107"/>
      <c r="ZG49" s="107"/>
      <c r="ZH49" s="107"/>
      <c r="ZI49" s="107"/>
      <c r="ZJ49" s="107"/>
      <c r="ZK49" s="107"/>
      <c r="ZL49" s="107"/>
      <c r="ZM49" s="107"/>
      <c r="ZN49" s="107"/>
      <c r="ZO49" s="107"/>
      <c r="ZP49" s="107"/>
      <c r="ZQ49" s="107"/>
      <c r="ZR49" s="107"/>
      <c r="ZS49" s="107"/>
      <c r="ZT49" s="107"/>
      <c r="ZU49" s="107"/>
      <c r="ZV49" s="107"/>
      <c r="ZW49" s="107"/>
      <c r="ZX49" s="107"/>
      <c r="ZY49" s="107"/>
      <c r="ZZ49" s="107"/>
      <c r="AAA49" s="107"/>
      <c r="AAB49" s="107"/>
      <c r="AAC49" s="107"/>
      <c r="AAD49" s="107"/>
      <c r="AAE49" s="107"/>
      <c r="AAF49" s="107"/>
      <c r="AAG49" s="107"/>
      <c r="AAH49" s="107"/>
      <c r="AAI49" s="107"/>
      <c r="AAJ49" s="107"/>
      <c r="AAK49" s="107"/>
      <c r="AAL49" s="107"/>
      <c r="AAM49" s="107"/>
      <c r="AAN49" s="107"/>
      <c r="AAO49" s="107"/>
      <c r="AAP49" s="107"/>
      <c r="AAQ49" s="107"/>
      <c r="AAR49" s="107"/>
      <c r="AAS49" s="107"/>
      <c r="AAT49" s="107"/>
      <c r="AAU49" s="107"/>
      <c r="AAV49" s="107"/>
      <c r="AAW49" s="107"/>
      <c r="AAX49" s="107"/>
      <c r="AAY49" s="107"/>
      <c r="AAZ49" s="107"/>
      <c r="ABA49" s="107"/>
      <c r="ABB49" s="107"/>
      <c r="ABC49" s="107"/>
      <c r="ABD49" s="107"/>
      <c r="ABE49" s="107"/>
      <c r="ABF49" s="107"/>
      <c r="ABG49" s="107"/>
      <c r="ABH49" s="107"/>
      <c r="ABI49" s="107"/>
      <c r="ABJ49" s="107"/>
      <c r="ABK49" s="107"/>
      <c r="ABL49" s="107"/>
      <c r="ABM49" s="107"/>
      <c r="ABN49" s="107"/>
      <c r="ABO49" s="107"/>
      <c r="ABP49" s="107"/>
      <c r="ABQ49" s="107"/>
      <c r="ABR49" s="107"/>
      <c r="ABS49" s="107"/>
      <c r="ABT49" s="107"/>
      <c r="ABU49" s="107"/>
      <c r="ABV49" s="107"/>
      <c r="ABW49" s="107"/>
      <c r="ABX49" s="107"/>
      <c r="ABY49" s="107"/>
      <c r="ABZ49" s="107"/>
      <c r="ACA49" s="107"/>
      <c r="ACB49" s="107"/>
      <c r="ACC49" s="107"/>
      <c r="ACD49" s="107"/>
      <c r="ACE49" s="107"/>
      <c r="ACF49" s="107"/>
      <c r="ACG49" s="107"/>
      <c r="ACH49" s="107"/>
      <c r="ACI49" s="107"/>
      <c r="ACJ49" s="107"/>
      <c r="ACK49" s="107"/>
      <c r="ACL49" s="107"/>
      <c r="ACM49" s="107"/>
      <c r="ACN49" s="107"/>
      <c r="ACO49" s="107"/>
      <c r="ACP49" s="107"/>
      <c r="ACQ49" s="107"/>
      <c r="ACR49" s="107"/>
      <c r="ACS49" s="107"/>
      <c r="ACT49" s="107"/>
      <c r="ACU49" s="107"/>
      <c r="ACV49" s="107"/>
      <c r="ACW49" s="107"/>
      <c r="ACX49" s="107"/>
      <c r="ACY49" s="266"/>
      <c r="ACZ49" s="266"/>
      <c r="ADA49" s="266"/>
      <c r="ADB49" s="266"/>
      <c r="ADC49" s="266"/>
      <c r="ADD49" s="266"/>
      <c r="ADE49" s="266"/>
      <c r="ADF49" s="266"/>
      <c r="ADG49" s="266"/>
      <c r="ADH49" s="266"/>
      <c r="ADI49" s="266"/>
      <c r="ADJ49" s="266"/>
      <c r="ADK49" s="266"/>
      <c r="ADL49" s="266"/>
      <c r="ADM49" s="266"/>
      <c r="ADN49" s="266"/>
      <c r="ADO49" s="266"/>
      <c r="ADP49" s="266"/>
      <c r="ADQ49" s="266"/>
      <c r="ADR49" s="266"/>
      <c r="ADS49" s="266"/>
      <c r="ADT49" s="266"/>
      <c r="ADU49" s="266"/>
      <c r="ADV49" s="266"/>
      <c r="ADW49" s="266"/>
      <c r="ADX49" s="266"/>
      <c r="ADY49" s="266"/>
      <c r="ADZ49" s="266"/>
      <c r="AEA49" s="266"/>
      <c r="AEB49" s="266"/>
      <c r="AEC49" s="266"/>
      <c r="AED49" s="266"/>
      <c r="AEE49" s="266"/>
      <c r="AEF49" s="266"/>
      <c r="AEG49" s="266"/>
      <c r="AEH49" s="266"/>
      <c r="AEI49" s="266"/>
      <c r="AEJ49" s="266"/>
      <c r="AEK49" s="266"/>
      <c r="AEL49" s="266"/>
      <c r="AEM49" s="266"/>
      <c r="AEN49" s="266"/>
      <c r="AEO49" s="266"/>
      <c r="AEP49" s="266"/>
      <c r="AEQ49" s="266"/>
      <c r="AER49" s="266"/>
      <c r="AES49" s="266"/>
      <c r="AET49" s="266"/>
      <c r="AEU49" s="266"/>
      <c r="AEV49" s="266"/>
      <c r="AEW49" s="266"/>
      <c r="AEX49" s="266"/>
      <c r="AEY49" s="266"/>
      <c r="AEZ49" s="266"/>
      <c r="AFA49" s="266"/>
      <c r="AFB49" s="266"/>
      <c r="AFC49" s="266"/>
      <c r="AFD49" s="266"/>
      <c r="AFE49" s="266"/>
      <c r="AFF49" s="266"/>
      <c r="AFG49" s="266"/>
      <c r="AFH49" s="266"/>
      <c r="AFI49" s="266"/>
      <c r="AFJ49" s="266"/>
      <c r="AFK49" s="266"/>
      <c r="AFL49" s="266"/>
      <c r="AFM49" s="266"/>
      <c r="AFN49" s="266"/>
      <c r="AFO49" s="108"/>
      <c r="AFP49" s="108"/>
      <c r="AFQ49" s="108"/>
      <c r="AFR49" s="108"/>
      <c r="AFS49" s="108"/>
      <c r="AFT49" s="108"/>
      <c r="AFU49" s="108"/>
      <c r="AFV49" s="108"/>
      <c r="AFW49" s="108"/>
      <c r="AFX49" s="108"/>
      <c r="AFY49" s="108"/>
      <c r="AFZ49" s="108"/>
      <c r="AGA49" s="108"/>
      <c r="AGB49" s="108"/>
      <c r="AGC49" s="108"/>
      <c r="AGD49" s="108"/>
      <c r="AGE49" s="108"/>
      <c r="AGF49" s="108"/>
      <c r="AGG49" s="108"/>
      <c r="AGH49" s="108"/>
      <c r="AGI49" s="108"/>
      <c r="AGJ49" s="108"/>
      <c r="AGK49" s="108"/>
      <c r="AGL49" s="108"/>
      <c r="AGM49" s="108"/>
      <c r="AGN49" s="108"/>
      <c r="AGO49" s="108"/>
      <c r="AGP49" s="108"/>
      <c r="AGQ49" s="108"/>
      <c r="AGR49" s="108"/>
      <c r="AGS49" s="108"/>
      <c r="AGT49" s="108"/>
      <c r="AGU49" s="108"/>
      <c r="AGV49" s="108"/>
      <c r="AGW49" s="108"/>
      <c r="AGX49" s="108"/>
      <c r="AGY49" s="108"/>
      <c r="AGZ49" s="108"/>
      <c r="AHA49" s="108"/>
      <c r="AHB49" s="108"/>
      <c r="AHC49" s="108"/>
      <c r="AHD49" s="108"/>
      <c r="AHE49" s="108"/>
      <c r="AHF49" s="108"/>
      <c r="AHG49" s="108"/>
      <c r="AHH49" s="108"/>
      <c r="AHI49" s="108"/>
      <c r="AHJ49" s="108"/>
      <c r="AHK49" s="108"/>
      <c r="AHL49" s="108"/>
      <c r="AHM49" s="108"/>
      <c r="AHN49" s="108"/>
      <c r="AHO49" s="108"/>
      <c r="AHP49" s="108"/>
      <c r="AHQ49" s="108"/>
      <c r="AHR49" s="108"/>
      <c r="AHS49" s="108"/>
      <c r="AHT49" s="108"/>
      <c r="AHU49" s="108"/>
      <c r="AHV49" s="108"/>
      <c r="AHW49" s="108"/>
      <c r="AHX49" s="108"/>
      <c r="AHY49" s="108"/>
      <c r="AHZ49" s="108"/>
      <c r="AIA49" s="108"/>
      <c r="AIB49" s="108"/>
      <c r="AIC49" s="108"/>
      <c r="AID49" s="108"/>
      <c r="AIE49" s="111"/>
      <c r="AIF49" s="111"/>
      <c r="AIG49" s="111"/>
      <c r="AIH49" s="111"/>
      <c r="AII49" s="111"/>
      <c r="AIJ49" s="111"/>
      <c r="AIK49" s="111"/>
      <c r="AIL49" s="111"/>
      <c r="AIM49" s="111"/>
      <c r="AIN49" s="111"/>
      <c r="AIO49" s="111"/>
      <c r="AIP49" s="111"/>
      <c r="AIQ49" s="111"/>
      <c r="AIR49" s="111"/>
      <c r="AIS49" s="111"/>
      <c r="AIT49" s="111"/>
      <c r="AIU49" s="111"/>
      <c r="AIV49" s="111"/>
      <c r="AIW49" s="111"/>
      <c r="AIX49" s="111"/>
      <c r="AIY49" s="111"/>
      <c r="AIZ49" s="111"/>
      <c r="AJA49" s="111"/>
      <c r="AJB49" s="111"/>
      <c r="AJC49" s="111"/>
      <c r="AJD49" s="111"/>
      <c r="AJE49" s="111"/>
      <c r="AJF49" s="111"/>
      <c r="AJG49" s="111"/>
      <c r="AJH49" s="111"/>
      <c r="AJI49" s="111"/>
      <c r="AJJ49" s="111"/>
      <c r="AJK49" s="111"/>
      <c r="AJL49" s="111"/>
      <c r="AJM49" s="111"/>
      <c r="AJN49" s="111"/>
      <c r="AJO49" s="111"/>
      <c r="AJP49" s="111"/>
      <c r="AJQ49" s="111"/>
      <c r="AJR49" s="111"/>
      <c r="AJS49" s="111"/>
      <c r="AJT49" s="111"/>
      <c r="AJU49" s="111"/>
      <c r="AJV49" s="111"/>
      <c r="AJW49" s="111"/>
      <c r="AJX49" s="111"/>
      <c r="AJY49" s="111"/>
      <c r="AJZ49" s="111"/>
      <c r="AKA49" s="111"/>
      <c r="AKB49" s="111"/>
      <c r="AKC49" s="111"/>
      <c r="AKD49" s="111"/>
      <c r="AKE49" s="111"/>
      <c r="AKF49" s="111"/>
      <c r="AKG49" s="111"/>
      <c r="AKH49" s="111"/>
      <c r="AKI49" s="111"/>
      <c r="AKJ49" s="111"/>
      <c r="AKK49" s="111"/>
      <c r="AKL49" s="111"/>
      <c r="AKM49" s="111"/>
      <c r="AKN49" s="111"/>
      <c r="AKO49" s="111"/>
      <c r="AKP49" s="111"/>
      <c r="AKQ49" s="111"/>
      <c r="AKR49" s="111"/>
      <c r="AKS49" s="258"/>
      <c r="AKT49" s="106"/>
      <c r="AKU49" s="106"/>
      <c r="AKV49" s="106"/>
      <c r="AKW49" s="106"/>
      <c r="AKX49" s="106"/>
      <c r="AKY49" s="106"/>
      <c r="AKZ49" s="106"/>
      <c r="ALA49" s="106"/>
      <c r="ALB49" s="106"/>
      <c r="ALC49" s="106"/>
      <c r="ALD49" s="106"/>
      <c r="ALE49" s="106"/>
      <c r="ALF49" s="106"/>
      <c r="ALG49" s="106"/>
      <c r="ALH49" s="106"/>
      <c r="ALI49" s="106"/>
      <c r="ALJ49" s="106"/>
      <c r="ALK49" s="106"/>
      <c r="ALL49" s="106"/>
      <c r="ALM49" s="106"/>
      <c r="ALN49" s="106"/>
      <c r="ALO49" s="106"/>
      <c r="ALP49" s="106"/>
      <c r="ALQ49" s="106"/>
      <c r="ALR49" s="106"/>
      <c r="ALS49" s="106"/>
      <c r="ALT49" s="106"/>
      <c r="ALU49" s="106"/>
      <c r="ALV49" s="106"/>
      <c r="ALW49" s="106"/>
      <c r="ALX49" s="106"/>
      <c r="ALY49" s="106"/>
      <c r="ALZ49" s="106"/>
      <c r="AMA49" s="106"/>
      <c r="AMB49" s="106"/>
      <c r="AMC49" s="106"/>
      <c r="AMD49" s="106"/>
      <c r="AME49" s="106"/>
      <c r="AMF49" s="106"/>
      <c r="AMG49" s="106"/>
      <c r="AMH49" s="106"/>
      <c r="AMI49" s="106"/>
      <c r="AMJ49" s="106"/>
      <c r="AMK49" s="106"/>
      <c r="AML49" s="106"/>
      <c r="AMM49" s="106"/>
      <c r="AMN49" s="106"/>
      <c r="AMO49" s="106"/>
      <c r="AMP49" s="106"/>
      <c r="AMQ49" s="106"/>
      <c r="AMR49" s="106"/>
      <c r="AMS49" s="106"/>
      <c r="AMT49" s="106"/>
      <c r="AMU49" s="106"/>
      <c r="AMV49" s="106"/>
      <c r="AMW49" s="106"/>
      <c r="AMX49" s="106"/>
      <c r="AMY49" s="106"/>
      <c r="AMZ49" s="106"/>
      <c r="ANA49" s="106"/>
      <c r="ANB49" s="106"/>
      <c r="ANC49" s="106"/>
      <c r="AND49" s="106"/>
      <c r="ANE49" s="106"/>
      <c r="ANF49" s="106"/>
      <c r="ANG49" s="106"/>
      <c r="ANH49" s="107"/>
      <c r="ANI49" s="107"/>
      <c r="ANJ49" s="107"/>
      <c r="ANK49" s="107"/>
      <c r="ANL49" s="107"/>
      <c r="ANM49" s="107"/>
      <c r="ANN49" s="107"/>
      <c r="ANO49" s="107"/>
      <c r="ANP49" s="107"/>
      <c r="ANQ49" s="107"/>
      <c r="ANR49" s="107"/>
      <c r="ANS49" s="107"/>
      <c r="ANT49" s="107"/>
      <c r="ANU49" s="107"/>
      <c r="ANV49" s="107"/>
      <c r="ANW49" s="107"/>
      <c r="ANX49" s="107"/>
      <c r="ANY49" s="107"/>
      <c r="ANZ49" s="107"/>
      <c r="AOA49" s="107"/>
      <c r="AOB49" s="107"/>
      <c r="AOC49" s="107"/>
      <c r="AOD49" s="107"/>
      <c r="AOE49" s="107"/>
      <c r="AOF49" s="107"/>
      <c r="AOG49" s="107"/>
      <c r="AOH49" s="107"/>
      <c r="AOI49" s="107"/>
      <c r="AOJ49" s="107"/>
      <c r="AOK49" s="107"/>
      <c r="AOL49" s="107"/>
      <c r="AOM49" s="107"/>
      <c r="AON49" s="107"/>
      <c r="AOO49" s="107"/>
      <c r="AOP49" s="107"/>
      <c r="AOQ49" s="107"/>
      <c r="AOR49" s="107"/>
      <c r="AOS49" s="107"/>
      <c r="AOT49" s="107"/>
      <c r="AOU49" s="107"/>
      <c r="AOV49" s="107"/>
      <c r="AOW49" s="107"/>
      <c r="AOX49" s="107"/>
      <c r="AOY49" s="107"/>
      <c r="AOZ49" s="107"/>
      <c r="APA49" s="107"/>
      <c r="APB49" s="107"/>
      <c r="APC49" s="107"/>
      <c r="APD49" s="107"/>
      <c r="APE49" s="107"/>
      <c r="APF49" s="107"/>
      <c r="APG49" s="107"/>
      <c r="APH49" s="107"/>
      <c r="API49" s="107"/>
      <c r="APJ49" s="107"/>
      <c r="APK49" s="107"/>
      <c r="APL49" s="107"/>
      <c r="APM49" s="107"/>
      <c r="APN49" s="107"/>
      <c r="APO49" s="107"/>
      <c r="APP49" s="107"/>
      <c r="APQ49" s="107"/>
      <c r="APR49" s="107"/>
      <c r="APS49" s="107"/>
      <c r="APT49" s="107"/>
      <c r="APU49" s="108"/>
      <c r="APV49" s="108"/>
      <c r="APW49" s="108"/>
      <c r="APX49" s="108"/>
      <c r="APY49" s="108"/>
      <c r="APZ49" s="108"/>
      <c r="AQA49" s="108"/>
      <c r="AQB49" s="108"/>
      <c r="AQC49" s="108"/>
      <c r="AQD49" s="108"/>
      <c r="AQE49" s="108"/>
      <c r="AQF49" s="108"/>
      <c r="AQG49" s="108"/>
      <c r="AQH49" s="108"/>
      <c r="AQI49" s="108"/>
      <c r="AQJ49" s="108"/>
      <c r="AQK49" s="108"/>
      <c r="AQL49" s="108"/>
      <c r="AQM49" s="108"/>
      <c r="AQN49" s="108"/>
      <c r="AQO49" s="108"/>
      <c r="AQP49" s="108"/>
      <c r="AQQ49" s="108"/>
      <c r="AQR49" s="108"/>
      <c r="AQS49" s="108"/>
      <c r="AQT49" s="108"/>
      <c r="AQU49" s="108"/>
      <c r="AQV49" s="108"/>
      <c r="AQW49" s="108"/>
      <c r="AQX49" s="108"/>
      <c r="AQY49" s="108"/>
      <c r="AQZ49" s="108"/>
      <c r="ARA49" s="108"/>
      <c r="ARB49" s="108"/>
      <c r="ARC49" s="108"/>
      <c r="ARD49" s="108"/>
      <c r="ARE49" s="108"/>
      <c r="ARF49" s="108"/>
      <c r="ARG49" s="108"/>
      <c r="ARH49" s="108"/>
      <c r="ARI49" s="108"/>
      <c r="ARJ49" s="108"/>
      <c r="ARK49" s="108"/>
      <c r="ARL49" s="108"/>
      <c r="ARM49" s="108"/>
      <c r="ARN49" s="108"/>
      <c r="ARO49" s="108"/>
      <c r="ARP49" s="108"/>
      <c r="ARQ49" s="108"/>
      <c r="ARR49" s="108"/>
      <c r="ARS49" s="108"/>
      <c r="ART49" s="108"/>
      <c r="ARU49" s="108"/>
      <c r="ARV49" s="108"/>
      <c r="ARW49" s="108"/>
      <c r="ARX49" s="108"/>
      <c r="ARY49" s="108"/>
      <c r="ARZ49" s="108"/>
      <c r="ASA49" s="108"/>
      <c r="ASB49" s="108"/>
      <c r="ASC49" s="108"/>
      <c r="ASD49" s="108"/>
      <c r="ASE49" s="108"/>
      <c r="ASF49" s="108"/>
      <c r="ASG49" s="108"/>
      <c r="ASH49" s="109"/>
      <c r="ASI49" s="109"/>
      <c r="ASJ49" s="109"/>
      <c r="ASK49" s="109"/>
      <c r="ASL49" s="109"/>
      <c r="ASM49" s="109"/>
      <c r="ASN49" s="109"/>
      <c r="ASO49" s="109"/>
      <c r="ASP49" s="109"/>
      <c r="ASQ49" s="109"/>
      <c r="ASR49" s="109"/>
      <c r="ASS49" s="109"/>
      <c r="AST49" s="109"/>
      <c r="ASU49" s="109"/>
      <c r="ASV49" s="109"/>
      <c r="ASW49" s="109"/>
      <c r="ASX49" s="109"/>
      <c r="ASY49" s="109"/>
      <c r="ASZ49" s="109"/>
      <c r="ATA49" s="109"/>
      <c r="ATB49" s="109"/>
      <c r="ATC49" s="109"/>
      <c r="ATD49" s="109"/>
      <c r="ATE49" s="109"/>
      <c r="ATF49" s="109"/>
      <c r="ATG49" s="109"/>
      <c r="ATH49" s="109"/>
      <c r="ATI49" s="109"/>
      <c r="ATJ49" s="109"/>
      <c r="ATK49" s="109"/>
      <c r="ATL49" s="109"/>
      <c r="ATM49" s="109"/>
      <c r="ATN49" s="109"/>
      <c r="ATO49" s="109"/>
      <c r="ATP49" s="109"/>
      <c r="ATQ49" s="109"/>
      <c r="ATR49" s="109"/>
      <c r="ATS49" s="109"/>
      <c r="ATT49" s="109"/>
      <c r="ATU49" s="109"/>
      <c r="ATV49" s="109"/>
      <c r="ATW49" s="109"/>
      <c r="ATX49" s="109"/>
      <c r="ATY49" s="109"/>
      <c r="ATZ49" s="109"/>
      <c r="AUA49" s="109"/>
      <c r="AUB49" s="109"/>
      <c r="AUC49" s="109"/>
      <c r="AUD49" s="109"/>
      <c r="AUE49" s="109"/>
      <c r="AUF49" s="109"/>
      <c r="AUG49" s="109"/>
      <c r="AUH49" s="109"/>
      <c r="AUI49" s="109"/>
      <c r="AUJ49" s="109"/>
      <c r="AUK49" s="109"/>
      <c r="AUL49" s="109"/>
      <c r="AUM49" s="109"/>
      <c r="AUN49" s="109"/>
      <c r="AUO49" s="109"/>
      <c r="AUP49" s="109"/>
      <c r="AUQ49" s="109"/>
      <c r="AUR49" s="109"/>
      <c r="AUS49" s="109"/>
      <c r="AUT49" s="109"/>
      <c r="AUU49" s="108"/>
      <c r="AUV49" s="108"/>
      <c r="AUW49" s="108"/>
      <c r="AUX49" s="108"/>
      <c r="AUY49" s="108"/>
      <c r="AUZ49" s="108"/>
      <c r="AVA49" s="108"/>
      <c r="AVB49" s="108"/>
      <c r="AVC49" s="108"/>
      <c r="AVD49" s="108"/>
      <c r="AVE49" s="108"/>
      <c r="AVF49" s="108"/>
      <c r="AVG49" s="108"/>
      <c r="AVH49" s="108"/>
      <c r="AVI49" s="108"/>
      <c r="AVJ49" s="108"/>
      <c r="AVK49" s="108"/>
      <c r="AVL49" s="108"/>
      <c r="AVM49" s="108"/>
      <c r="AVN49" s="108"/>
      <c r="AVO49" s="108"/>
      <c r="AVP49" s="108"/>
      <c r="AVQ49" s="108"/>
      <c r="AVR49" s="108"/>
      <c r="AVS49" s="108"/>
      <c r="AVT49" s="108"/>
      <c r="AVU49" s="108"/>
      <c r="AVV49" s="108"/>
      <c r="AVW49" s="108"/>
      <c r="AVX49" s="108"/>
      <c r="AVY49" s="108"/>
      <c r="AVZ49" s="108"/>
      <c r="AWA49" s="108"/>
      <c r="AWB49" s="108"/>
      <c r="AWC49" s="108"/>
      <c r="AWD49" s="108"/>
      <c r="AWE49" s="108"/>
      <c r="AWF49" s="108"/>
      <c r="AWG49" s="108"/>
      <c r="AWH49" s="108"/>
      <c r="AWI49" s="108"/>
      <c r="AWJ49" s="108"/>
      <c r="AWK49" s="108"/>
      <c r="AWL49" s="108"/>
      <c r="AWM49" s="108"/>
      <c r="AWN49" s="108"/>
      <c r="AWO49" s="108"/>
      <c r="AWP49" s="108"/>
      <c r="AWQ49" s="108"/>
      <c r="AWR49" s="108"/>
      <c r="AWS49" s="108"/>
      <c r="AWT49" s="108"/>
      <c r="AWU49" s="108"/>
      <c r="AWV49" s="108"/>
      <c r="AWW49" s="108"/>
      <c r="AWX49" s="108"/>
      <c r="AWY49" s="108"/>
      <c r="AWZ49" s="108"/>
      <c r="AXA49" s="108"/>
      <c r="AXB49" s="108"/>
      <c r="AXC49" s="108"/>
      <c r="AXD49" s="108"/>
      <c r="AXE49" s="108"/>
      <c r="AXF49" s="108"/>
      <c r="AXG49" s="108"/>
      <c r="AXH49" s="108"/>
      <c r="AXI49" s="108"/>
      <c r="AXJ49" s="108"/>
      <c r="AXK49" s="111"/>
      <c r="AXL49" s="111"/>
      <c r="AXM49" s="111"/>
      <c r="AXN49" s="111"/>
      <c r="AXO49" s="111"/>
      <c r="AXP49" s="111"/>
      <c r="AXQ49" s="111"/>
      <c r="AXR49" s="111"/>
      <c r="AXS49" s="111"/>
      <c r="AXT49" s="111"/>
      <c r="AXU49" s="111"/>
      <c r="AXV49" s="111"/>
      <c r="AXW49" s="111"/>
      <c r="AXX49" s="111"/>
      <c r="AXY49" s="111"/>
      <c r="AXZ49" s="111"/>
      <c r="AYA49" s="111"/>
      <c r="AYB49" s="111"/>
      <c r="AYC49" s="111"/>
      <c r="AYD49" s="111"/>
      <c r="AYE49" s="111"/>
      <c r="AYF49" s="111"/>
      <c r="AYG49" s="111"/>
      <c r="AYH49" s="111"/>
      <c r="AYI49" s="111"/>
      <c r="AYJ49" s="111"/>
      <c r="AYK49" s="111"/>
      <c r="AYL49" s="111"/>
      <c r="AYM49" s="111"/>
      <c r="AYN49" s="111"/>
      <c r="AYO49" s="111"/>
      <c r="AYP49" s="111"/>
      <c r="AYQ49" s="111"/>
      <c r="AYR49" s="111"/>
      <c r="AYS49" s="111"/>
      <c r="AYT49" s="111"/>
      <c r="AYU49" s="111"/>
      <c r="AYV49" s="111"/>
      <c r="AYW49" s="111"/>
      <c r="AYX49" s="111"/>
      <c r="AYY49" s="111"/>
      <c r="AYZ49" s="111"/>
      <c r="AZA49" s="111"/>
      <c r="AZB49" s="111"/>
      <c r="AZC49" s="111"/>
      <c r="AZD49" s="111"/>
      <c r="AZE49" s="111"/>
      <c r="AZF49" s="111"/>
      <c r="AZG49" s="111"/>
      <c r="AZH49" s="111"/>
      <c r="AZI49" s="111"/>
      <c r="AZJ49" s="111"/>
      <c r="AZK49" s="111"/>
      <c r="AZL49" s="111"/>
      <c r="AZM49" s="111"/>
      <c r="AZN49" s="111"/>
      <c r="AZO49" s="111"/>
      <c r="AZP49" s="111"/>
      <c r="AZQ49" s="111"/>
      <c r="AZR49" s="111"/>
      <c r="AZS49" s="111"/>
      <c r="AZT49" s="111"/>
      <c r="AZU49" s="111"/>
      <c r="AZV49" s="111"/>
      <c r="AZW49" s="111"/>
      <c r="AZX49" s="108"/>
      <c r="AZY49" s="108"/>
      <c r="AZZ49" s="108"/>
      <c r="BAA49" s="108"/>
      <c r="BAB49" s="108"/>
      <c r="BAC49" s="108"/>
      <c r="BAD49" s="108"/>
      <c r="BAE49" s="108"/>
      <c r="BAF49" s="108"/>
      <c r="BAG49" s="108"/>
      <c r="BAH49" s="108"/>
      <c r="BAI49" s="108"/>
      <c r="BAJ49" s="108"/>
      <c r="BAK49" s="108"/>
      <c r="BAL49" s="108"/>
      <c r="BAM49" s="108"/>
      <c r="BAN49" s="108"/>
      <c r="BAO49" s="108"/>
      <c r="BAP49" s="108"/>
      <c r="BAQ49" s="108"/>
      <c r="BAR49" s="108"/>
      <c r="BAS49" s="108"/>
      <c r="BAT49" s="108"/>
      <c r="BAU49" s="108"/>
      <c r="BAV49" s="108"/>
      <c r="BAW49" s="108"/>
      <c r="BAX49" s="108"/>
      <c r="BAY49" s="108"/>
      <c r="BAZ49" s="108"/>
      <c r="BBA49" s="108"/>
      <c r="BBB49" s="108"/>
      <c r="BBC49" s="108"/>
      <c r="BBD49" s="108"/>
      <c r="BBE49" s="108"/>
      <c r="BBF49" s="108"/>
      <c r="BBG49" s="108"/>
      <c r="BBH49" s="108"/>
      <c r="BBI49" s="108"/>
      <c r="BBJ49" s="108"/>
      <c r="BBK49" s="108"/>
      <c r="BBL49" s="108"/>
      <c r="BBM49" s="108"/>
      <c r="BBN49" s="108"/>
      <c r="BBO49" s="108"/>
      <c r="BBP49" s="108"/>
      <c r="BBQ49" s="108"/>
      <c r="BBR49" s="108"/>
      <c r="BBS49" s="108"/>
      <c r="BBT49" s="108"/>
      <c r="BBU49" s="108"/>
      <c r="BBV49" s="108"/>
      <c r="BBW49" s="108"/>
      <c r="BBX49" s="108"/>
      <c r="BBY49" s="108"/>
      <c r="BBZ49" s="108"/>
      <c r="BCA49" s="108"/>
      <c r="BCB49" s="108"/>
      <c r="BCC49" s="108"/>
      <c r="BCD49" s="108"/>
      <c r="BCE49" s="108"/>
      <c r="BCF49" s="108"/>
      <c r="BCG49" s="108"/>
      <c r="BCH49" s="108"/>
      <c r="BCI49" s="108"/>
      <c r="BCJ49" s="108"/>
      <c r="BCK49" s="108"/>
      <c r="BCL49" s="108"/>
      <c r="BCM49" s="108"/>
      <c r="BCN49" s="108"/>
      <c r="BCO49" s="108"/>
      <c r="BCP49" s="108"/>
      <c r="BCQ49" s="108"/>
      <c r="BCR49" s="108"/>
      <c r="BCS49" s="108"/>
      <c r="BCT49" s="108"/>
      <c r="BCU49" s="108"/>
      <c r="BCV49" s="108"/>
      <c r="BCW49" s="108"/>
      <c r="BCX49" s="108"/>
      <c r="BCY49" s="108"/>
      <c r="BCZ49" s="108"/>
      <c r="BDA49" s="108"/>
      <c r="BDB49" s="108"/>
      <c r="BDC49" s="108"/>
      <c r="BDD49" s="108"/>
      <c r="BDE49" s="108"/>
      <c r="BDF49" s="108"/>
      <c r="BDG49" s="108"/>
      <c r="BDH49" s="108"/>
      <c r="BDI49" s="108"/>
      <c r="BDJ49" s="108"/>
      <c r="BDK49" s="108"/>
      <c r="BDL49" s="108"/>
      <c r="BDM49" s="108"/>
      <c r="BDN49" s="108"/>
      <c r="BDO49" s="108"/>
      <c r="BDP49" s="108"/>
      <c r="BDQ49" s="108"/>
      <c r="BDR49" s="108"/>
      <c r="BDS49" s="108"/>
      <c r="BDT49" s="108"/>
      <c r="BDU49" s="108"/>
      <c r="BDV49" s="108"/>
      <c r="BDW49" s="108"/>
      <c r="BDX49" s="108"/>
      <c r="BDY49" s="108"/>
      <c r="BDZ49" s="108"/>
      <c r="BEA49" s="108"/>
      <c r="BEB49" s="108"/>
      <c r="BEC49" s="108"/>
      <c r="BED49" s="108"/>
      <c r="BEE49" s="108"/>
      <c r="BEF49" s="108"/>
      <c r="BEG49" s="108"/>
      <c r="BEH49" s="108"/>
      <c r="BEI49" s="108"/>
      <c r="BEJ49" s="108"/>
      <c r="BEK49" s="108"/>
      <c r="BEL49" s="108"/>
      <c r="BEM49" s="108"/>
      <c r="BEN49" s="108"/>
      <c r="BEO49" s="108"/>
      <c r="BEP49" s="108"/>
      <c r="BEQ49" s="108"/>
      <c r="BER49" s="108"/>
      <c r="BES49" s="108"/>
      <c r="BET49" s="108"/>
      <c r="BEU49" s="108"/>
      <c r="BEV49" s="108"/>
      <c r="BEW49" s="108"/>
      <c r="BEX49" s="107"/>
      <c r="BEY49" s="107"/>
      <c r="BEZ49" s="107"/>
      <c r="BFA49" s="107"/>
      <c r="BFB49" s="107"/>
      <c r="BFC49" s="107"/>
      <c r="BFD49" s="107"/>
      <c r="BFE49" s="107"/>
      <c r="BFF49" s="107"/>
      <c r="BFG49" s="107"/>
      <c r="BFH49" s="107"/>
      <c r="BFI49" s="107"/>
      <c r="BFJ49" s="107"/>
      <c r="BFK49" s="107"/>
      <c r="BFL49" s="107"/>
      <c r="BFM49" s="107"/>
      <c r="BFN49" s="107"/>
      <c r="BFO49" s="107"/>
      <c r="BFP49" s="107"/>
      <c r="BFQ49" s="107"/>
      <c r="BFR49" s="107"/>
      <c r="BFS49" s="107"/>
      <c r="BFT49" s="107"/>
      <c r="BFU49" s="107"/>
      <c r="BFV49" s="107"/>
      <c r="BFW49" s="107"/>
      <c r="BFX49" s="107"/>
      <c r="BFY49" s="107"/>
      <c r="BFZ49" s="107"/>
      <c r="BGA49" s="107"/>
      <c r="BGB49" s="107"/>
      <c r="BGC49" s="107"/>
      <c r="BGD49" s="107"/>
      <c r="BGE49" s="107"/>
      <c r="BGF49" s="107"/>
      <c r="BGG49" s="107"/>
      <c r="BGH49" s="107"/>
      <c r="BGI49" s="107"/>
      <c r="BGJ49" s="107"/>
      <c r="BGK49" s="107"/>
      <c r="BGL49" s="107"/>
      <c r="BGM49" s="107"/>
      <c r="BGN49" s="107"/>
      <c r="BGO49" s="107"/>
      <c r="BGP49" s="107"/>
      <c r="BGQ49" s="107"/>
      <c r="BGR49" s="107"/>
      <c r="BGS49" s="107"/>
      <c r="BGT49" s="107"/>
      <c r="BGU49" s="107"/>
      <c r="BGV49" s="107"/>
      <c r="BGW49" s="107"/>
      <c r="BGX49" s="107"/>
      <c r="BGY49" s="107"/>
      <c r="BGZ49" s="107"/>
      <c r="BHA49" s="107"/>
      <c r="BHB49" s="107"/>
      <c r="BHC49" s="107"/>
      <c r="BHD49" s="107"/>
      <c r="BHE49" s="107"/>
      <c r="BHF49" s="107"/>
      <c r="BHG49" s="107"/>
      <c r="BHH49" s="107"/>
      <c r="BHI49" s="107"/>
      <c r="BHJ49" s="107"/>
      <c r="BHK49" s="107"/>
      <c r="BHL49" s="107"/>
      <c r="BHM49" s="107"/>
      <c r="BHN49" s="111"/>
      <c r="BHO49" s="111"/>
      <c r="BHP49" s="111"/>
      <c r="BHQ49" s="111"/>
      <c r="BHR49" s="111"/>
      <c r="BHS49" s="111"/>
      <c r="BHT49" s="111"/>
      <c r="BHU49" s="111"/>
      <c r="BHV49" s="111"/>
      <c r="BHW49" s="111"/>
      <c r="BHX49" s="111"/>
      <c r="BHY49" s="111"/>
      <c r="BHZ49" s="111"/>
      <c r="BIA49" s="111"/>
      <c r="BIB49" s="111"/>
      <c r="BIC49" s="111"/>
      <c r="BID49" s="111"/>
      <c r="BIE49" s="111"/>
      <c r="BIF49" s="111"/>
      <c r="BIG49" s="111"/>
      <c r="BIH49" s="111"/>
      <c r="BII49" s="111"/>
      <c r="BIJ49" s="111"/>
      <c r="BIK49" s="111"/>
      <c r="BIL49" s="111"/>
      <c r="BIM49" s="111"/>
      <c r="BIN49" s="111"/>
      <c r="BIO49" s="111"/>
      <c r="BIP49" s="111"/>
      <c r="BIQ49" s="111"/>
      <c r="BIR49" s="111"/>
      <c r="BIS49" s="111"/>
      <c r="BIT49" s="111"/>
      <c r="BIU49" s="111"/>
      <c r="BIV49" s="111"/>
      <c r="BIW49" s="111"/>
      <c r="BIX49" s="111"/>
      <c r="BIY49" s="111"/>
      <c r="BIZ49" s="111"/>
      <c r="BJA49" s="111"/>
      <c r="BJB49" s="111"/>
      <c r="BJC49" s="111"/>
      <c r="BJD49" s="111"/>
      <c r="BJE49" s="111"/>
      <c r="BJF49" s="111"/>
      <c r="BJG49" s="111"/>
      <c r="BJH49" s="111"/>
      <c r="BJI49" s="111"/>
      <c r="BJJ49" s="111"/>
      <c r="BJK49" s="111"/>
      <c r="BJL49" s="111"/>
      <c r="BJM49" s="111"/>
      <c r="BJN49" s="111"/>
      <c r="BJO49" s="111"/>
      <c r="BJP49" s="111"/>
      <c r="BJQ49" s="111"/>
      <c r="BJR49" s="111"/>
      <c r="BJS49" s="111"/>
      <c r="BJT49" s="111"/>
      <c r="BJU49" s="111"/>
      <c r="BJV49" s="111"/>
      <c r="BJW49" s="111"/>
      <c r="BJX49" s="111"/>
      <c r="BJY49" s="111"/>
      <c r="BJZ49" s="111"/>
      <c r="BKA49" s="111"/>
      <c r="BKB49" s="111"/>
      <c r="BKC49" s="111"/>
      <c r="BKD49" s="111"/>
      <c r="BKE49" s="111"/>
      <c r="BKF49" s="111"/>
      <c r="BKG49" s="111"/>
      <c r="BKH49" s="111"/>
      <c r="BKI49" s="111"/>
      <c r="BKJ49" s="111"/>
      <c r="BKK49" s="111"/>
      <c r="BKL49" s="111"/>
      <c r="BKM49" s="111"/>
      <c r="BKN49" s="111"/>
      <c r="BKO49" s="111"/>
      <c r="BKP49" s="111"/>
      <c r="BKQ49" s="111"/>
      <c r="BKR49" s="111"/>
      <c r="BKS49" s="111"/>
      <c r="BKT49" s="111"/>
      <c r="BKU49" s="111"/>
      <c r="BKV49" s="111"/>
      <c r="BKW49" s="111"/>
      <c r="BKX49" s="111"/>
      <c r="BKY49" s="111"/>
      <c r="BKZ49" s="111"/>
      <c r="BLA49" s="111"/>
      <c r="BLB49" s="111"/>
      <c r="BLC49" s="111"/>
      <c r="BLD49" s="111"/>
      <c r="BLE49" s="111"/>
      <c r="BLF49" s="111"/>
      <c r="BLG49" s="111"/>
      <c r="BLH49" s="111"/>
      <c r="BLI49" s="111"/>
      <c r="BLJ49" s="111"/>
      <c r="BLK49" s="111"/>
      <c r="BLL49" s="111"/>
      <c r="BLM49" s="111"/>
      <c r="BLN49" s="111"/>
      <c r="BLO49" s="111"/>
      <c r="BLP49" s="111"/>
      <c r="BLQ49" s="111"/>
      <c r="BLR49" s="111"/>
      <c r="BLS49" s="111"/>
      <c r="BLT49" s="111"/>
      <c r="BLU49" s="111"/>
      <c r="BLV49" s="111"/>
      <c r="BLW49" s="111"/>
      <c r="BLX49" s="111"/>
      <c r="BLY49" s="111"/>
      <c r="BLZ49" s="111"/>
      <c r="BMA49" s="111"/>
      <c r="BMB49" s="111"/>
      <c r="BMC49" s="111"/>
      <c r="BMD49" s="111"/>
      <c r="BME49" s="111"/>
      <c r="BMF49" s="111"/>
      <c r="BMG49" s="111"/>
      <c r="BMH49" s="111"/>
      <c r="BMI49" s="111"/>
      <c r="BMJ49" s="111"/>
      <c r="BMK49" s="111"/>
      <c r="BML49" s="111"/>
      <c r="BMM49" s="111"/>
      <c r="BMN49" s="111"/>
      <c r="BMO49" s="111"/>
      <c r="BMP49" s="111"/>
      <c r="BMQ49" s="111"/>
      <c r="BMR49" s="111"/>
      <c r="BMS49" s="111"/>
      <c r="BMT49" s="108"/>
      <c r="BMU49" s="108"/>
      <c r="BMV49" s="108"/>
      <c r="BMW49" s="108"/>
      <c r="BMX49" s="108"/>
      <c r="BMY49" s="108"/>
      <c r="BMZ49" s="108"/>
      <c r="BNA49" s="108"/>
      <c r="BNB49" s="108"/>
      <c r="BNC49" s="108"/>
      <c r="BND49" s="108"/>
      <c r="BNE49" s="108"/>
      <c r="BNF49" s="108"/>
      <c r="BNG49" s="108"/>
      <c r="BNH49" s="108"/>
      <c r="BNI49" s="108"/>
      <c r="BNJ49" s="108"/>
      <c r="BNK49" s="108"/>
      <c r="BNL49" s="108"/>
      <c r="BNM49" s="108"/>
      <c r="BNN49" s="108"/>
      <c r="BNO49" s="108"/>
      <c r="BNP49" s="108"/>
      <c r="BNQ49" s="108"/>
      <c r="BNR49" s="108"/>
      <c r="BNS49" s="108"/>
      <c r="BNT49" s="108"/>
      <c r="BNU49" s="108"/>
      <c r="BNV49" s="108"/>
      <c r="BNW49" s="108"/>
      <c r="BNX49" s="108"/>
      <c r="BNY49" s="108"/>
      <c r="BNZ49" s="108"/>
      <c r="BOA49" s="108"/>
      <c r="BOB49" s="108"/>
      <c r="BOC49" s="108"/>
      <c r="BOD49" s="108"/>
      <c r="BOE49" s="108"/>
      <c r="BOF49" s="108"/>
      <c r="BOG49" s="108"/>
      <c r="BOH49" s="108"/>
      <c r="BOI49" s="108"/>
      <c r="BOJ49" s="108"/>
      <c r="BOK49" s="108"/>
      <c r="BOL49" s="108"/>
      <c r="BOM49" s="108"/>
      <c r="BON49" s="108"/>
      <c r="BOO49" s="108"/>
      <c r="BOP49" s="108"/>
      <c r="BOQ49" s="108"/>
      <c r="BOR49" s="108"/>
      <c r="BOS49" s="108"/>
      <c r="BOT49" s="108"/>
      <c r="BOU49" s="108"/>
      <c r="BOV49" s="108"/>
      <c r="BOW49" s="108"/>
      <c r="BOX49" s="108"/>
      <c r="BOY49" s="108"/>
      <c r="BOZ49" s="108"/>
      <c r="BPA49" s="108"/>
      <c r="BPB49" s="108"/>
      <c r="BPC49" s="108"/>
      <c r="BPD49" s="108"/>
      <c r="BPE49" s="108"/>
      <c r="BPF49" s="108"/>
      <c r="BPG49" s="108"/>
      <c r="BPH49" s="108"/>
      <c r="BPI49" s="108"/>
      <c r="BPJ49" s="129"/>
      <c r="BPK49" s="129"/>
      <c r="BPL49" s="129"/>
      <c r="BPM49" s="129"/>
      <c r="BPN49" s="129"/>
      <c r="BPO49" s="129"/>
      <c r="BPP49" s="129"/>
      <c r="BPQ49" s="129"/>
      <c r="BPR49" s="129"/>
      <c r="BPS49" s="129"/>
      <c r="BPT49" s="129"/>
      <c r="BPU49" s="129"/>
      <c r="BPV49" s="129"/>
      <c r="BPW49" s="129"/>
      <c r="BPX49" s="129"/>
      <c r="BPY49" s="129"/>
      <c r="BPZ49" s="129"/>
      <c r="BQA49" s="129"/>
      <c r="BQB49" s="129"/>
      <c r="BQC49" s="129"/>
      <c r="BQD49" s="129"/>
      <c r="BQE49" s="129"/>
      <c r="BQF49" s="129"/>
      <c r="BQG49" s="129"/>
      <c r="BQH49" s="129"/>
      <c r="BQI49" s="129"/>
      <c r="BQJ49" s="129"/>
      <c r="BQK49" s="129"/>
      <c r="BQL49" s="129"/>
      <c r="BQM49" s="129"/>
      <c r="BQN49" s="129"/>
      <c r="BQO49" s="129"/>
      <c r="BQP49" s="129"/>
      <c r="BQQ49" s="129"/>
      <c r="BQR49" s="129"/>
      <c r="BQS49" s="129"/>
      <c r="BQT49" s="129"/>
      <c r="BQU49" s="129"/>
      <c r="BQV49" s="129"/>
      <c r="BQW49" s="129"/>
      <c r="BQX49" s="129"/>
      <c r="BQY49" s="129"/>
      <c r="BQZ49" s="129"/>
      <c r="BRA49" s="129"/>
      <c r="BRB49" s="129"/>
      <c r="BRC49" s="129"/>
      <c r="BRD49" s="129"/>
      <c r="BRE49" s="129"/>
      <c r="BRF49" s="129"/>
      <c r="BRG49" s="129"/>
      <c r="BRH49" s="129"/>
      <c r="BRI49" s="129"/>
      <c r="BRJ49" s="129"/>
      <c r="BRK49" s="129"/>
      <c r="BRL49" s="129"/>
      <c r="BRM49" s="129"/>
      <c r="BRN49" s="129"/>
      <c r="BRO49" s="129"/>
      <c r="BRP49" s="129"/>
      <c r="BRQ49" s="129"/>
      <c r="BRR49" s="129"/>
      <c r="BRS49" s="129"/>
      <c r="BRT49" s="129"/>
      <c r="BRU49" s="129"/>
      <c r="BRV49" s="129"/>
      <c r="BRW49" s="129"/>
      <c r="BRX49" s="129"/>
      <c r="BRY49" s="129"/>
      <c r="BRZ49" s="129"/>
      <c r="BSA49" s="129"/>
      <c r="BSB49" s="129"/>
      <c r="BSC49" s="129"/>
      <c r="BSD49" s="129"/>
      <c r="BSE49" s="129"/>
      <c r="BSF49" s="129"/>
      <c r="BSG49" s="129"/>
      <c r="BSH49" s="129"/>
      <c r="BSI49" s="129"/>
      <c r="BSJ49" s="129"/>
      <c r="BSK49" s="129"/>
      <c r="BSL49" s="129"/>
      <c r="BSM49" s="129"/>
      <c r="BSN49" s="129"/>
      <c r="BSO49" s="129"/>
      <c r="BSP49" s="129"/>
      <c r="BSQ49" s="129"/>
      <c r="BSR49" s="129"/>
      <c r="BSS49" s="129"/>
      <c r="BST49" s="129"/>
      <c r="BSU49" s="129"/>
      <c r="BSV49" s="129"/>
      <c r="BSW49" s="129"/>
      <c r="BSX49" s="129"/>
      <c r="BSY49" s="129"/>
      <c r="BSZ49" s="129"/>
      <c r="BTA49" s="129"/>
      <c r="BTB49" s="129"/>
      <c r="BTC49" s="129"/>
      <c r="BTD49" s="129"/>
      <c r="BTE49" s="129"/>
      <c r="BTF49" s="129"/>
      <c r="BTG49" s="129"/>
      <c r="BTH49" s="129"/>
      <c r="BTI49" s="129"/>
      <c r="BTJ49" s="129"/>
      <c r="BTK49" s="129"/>
      <c r="BTL49" s="129"/>
      <c r="BTM49" s="129"/>
      <c r="BTN49" s="129"/>
      <c r="BTO49" s="129"/>
      <c r="BTP49" s="129"/>
      <c r="BTQ49" s="129"/>
      <c r="BTR49" s="129"/>
      <c r="BTS49" s="129"/>
      <c r="BTT49" s="129"/>
      <c r="BTU49" s="129"/>
      <c r="BTV49" s="129"/>
      <c r="BTW49" s="129"/>
      <c r="BTX49" s="129"/>
      <c r="BTY49" s="129"/>
      <c r="BTZ49" s="129"/>
      <c r="BUA49" s="129"/>
      <c r="BUB49" s="129"/>
      <c r="BUC49" s="129"/>
      <c r="BUD49" s="129"/>
      <c r="BUE49" s="129"/>
      <c r="BUF49" s="129"/>
      <c r="BUG49" s="129"/>
      <c r="BUH49" s="129"/>
      <c r="BUI49" s="129"/>
      <c r="BUJ49" s="129"/>
      <c r="BUK49" s="129"/>
      <c r="BUL49" s="129"/>
      <c r="BUM49" s="129"/>
      <c r="BUN49" s="129"/>
      <c r="BUO49" s="129"/>
      <c r="BUP49" s="107"/>
      <c r="BUQ49" s="107"/>
      <c r="BUR49" s="107"/>
      <c r="BUS49" s="107"/>
      <c r="BUT49" s="107"/>
      <c r="BUU49" s="107"/>
      <c r="BUV49" s="107"/>
      <c r="BUW49" s="107"/>
      <c r="BUX49" s="107"/>
      <c r="BUY49" s="107"/>
      <c r="BUZ49" s="107"/>
      <c r="BVA49" s="107"/>
      <c r="BVB49" s="107"/>
      <c r="BVC49" s="107"/>
      <c r="BVD49" s="107"/>
      <c r="BVE49" s="107"/>
      <c r="BVF49" s="107"/>
      <c r="BVG49" s="107"/>
      <c r="BVH49" s="107"/>
      <c r="BVI49" s="107"/>
      <c r="BVJ49" s="107"/>
      <c r="BVK49" s="107"/>
      <c r="BVL49" s="107"/>
      <c r="BVM49" s="107"/>
      <c r="BVN49" s="107"/>
      <c r="BVO49" s="107"/>
      <c r="BVP49" s="107"/>
      <c r="BVQ49" s="107"/>
      <c r="BVR49" s="107"/>
      <c r="BVS49" s="107"/>
      <c r="BVT49" s="107"/>
      <c r="BVU49" s="107"/>
      <c r="BVV49" s="107"/>
      <c r="BVW49" s="107"/>
      <c r="BVX49" s="107"/>
      <c r="BVY49" s="107"/>
      <c r="BVZ49" s="107"/>
      <c r="BWA49" s="107"/>
      <c r="BWB49" s="107"/>
      <c r="BWC49" s="107"/>
      <c r="BWD49" s="107"/>
      <c r="BWE49" s="107"/>
      <c r="BWF49" s="107"/>
      <c r="BWG49" s="107"/>
      <c r="BWH49" s="107"/>
      <c r="BWI49" s="107"/>
      <c r="BWJ49" s="107"/>
      <c r="BWK49" s="107"/>
      <c r="BWL49" s="107"/>
      <c r="BWM49" s="107"/>
      <c r="BWN49" s="107"/>
      <c r="BWO49" s="107"/>
      <c r="BWP49" s="107"/>
      <c r="BWQ49" s="107"/>
      <c r="BWR49" s="107"/>
      <c r="BWS49" s="107"/>
      <c r="BWT49" s="107"/>
      <c r="BWU49" s="107"/>
      <c r="BWV49" s="107"/>
      <c r="BWW49" s="107"/>
      <c r="BWX49" s="107"/>
      <c r="BWY49" s="107"/>
      <c r="BWZ49" s="107"/>
      <c r="BXA49" s="107"/>
      <c r="BXB49" s="107"/>
      <c r="BXC49" s="265"/>
      <c r="BXD49" s="265"/>
      <c r="BXE49" s="265"/>
      <c r="BXF49" s="265"/>
      <c r="BXG49" s="265"/>
      <c r="BXH49" s="265"/>
      <c r="BXI49" s="265"/>
      <c r="BXJ49" s="265"/>
      <c r="BXK49" s="265"/>
      <c r="BXL49" s="265"/>
      <c r="BXM49" s="265"/>
      <c r="BXN49" s="265"/>
      <c r="BXO49" s="265"/>
      <c r="BXP49" s="265"/>
      <c r="BXQ49" s="265"/>
      <c r="BXR49" s="265"/>
      <c r="BXS49" s="265"/>
      <c r="BXT49" s="265"/>
      <c r="BXU49" s="265"/>
      <c r="BXV49" s="265"/>
      <c r="BXW49" s="265"/>
      <c r="BXX49" s="265"/>
      <c r="BXY49" s="265"/>
      <c r="BXZ49" s="265"/>
      <c r="BYA49" s="265"/>
      <c r="BYB49" s="265"/>
      <c r="BYC49" s="265"/>
      <c r="BYD49" s="265"/>
      <c r="BYE49" s="265"/>
      <c r="BYF49" s="265"/>
      <c r="BYG49" s="265"/>
      <c r="BYH49" s="265"/>
      <c r="BYI49" s="265"/>
      <c r="BYJ49" s="265"/>
      <c r="BYK49" s="265"/>
      <c r="BYL49" s="265"/>
      <c r="BYM49" s="265"/>
      <c r="BYN49" s="265"/>
      <c r="BYO49" s="265"/>
      <c r="BYP49" s="265"/>
      <c r="BYQ49" s="265"/>
      <c r="BYR49" s="265"/>
      <c r="BYS49" s="265"/>
      <c r="BYT49" s="265"/>
      <c r="BYU49" s="265"/>
      <c r="BYV49" s="265"/>
      <c r="BYW49" s="265"/>
      <c r="BYX49" s="265"/>
      <c r="BYY49" s="265"/>
      <c r="BYZ49" s="265"/>
      <c r="BZA49" s="265"/>
      <c r="BZB49" s="265"/>
      <c r="BZC49" s="265"/>
      <c r="BZD49" s="265"/>
      <c r="BZE49" s="265"/>
      <c r="BZF49" s="265"/>
      <c r="BZG49" s="265"/>
      <c r="BZH49" s="265"/>
      <c r="BZI49" s="265"/>
      <c r="BZJ49" s="265"/>
      <c r="BZK49" s="265"/>
      <c r="BZL49" s="265"/>
      <c r="BZM49" s="265"/>
      <c r="BZN49" s="265"/>
      <c r="BZO49" s="265"/>
      <c r="BZP49" s="107"/>
      <c r="BZQ49" s="107"/>
      <c r="BZR49" s="107"/>
      <c r="BZS49" s="107"/>
      <c r="BZT49" s="107"/>
      <c r="BZU49" s="107"/>
      <c r="BZV49" s="107"/>
      <c r="BZW49" s="107"/>
      <c r="BZX49" s="107"/>
      <c r="BZY49" s="107"/>
      <c r="BZZ49" s="107"/>
      <c r="CAA49" s="107"/>
      <c r="CAB49" s="107"/>
      <c r="CAC49" s="107"/>
      <c r="CAD49" s="107"/>
      <c r="CAE49" s="107"/>
      <c r="CAF49" s="107"/>
      <c r="CAG49" s="107"/>
      <c r="CAH49" s="107"/>
      <c r="CAI49" s="107"/>
      <c r="CAJ49" s="107"/>
      <c r="CAK49" s="107"/>
      <c r="CAL49" s="107"/>
      <c r="CAM49" s="107"/>
      <c r="CAN49" s="107"/>
      <c r="CAO49" s="107"/>
      <c r="CAP49" s="107"/>
      <c r="CAQ49" s="107"/>
      <c r="CAR49" s="107"/>
      <c r="CAS49" s="107"/>
      <c r="CAT49" s="107"/>
      <c r="CAU49" s="107"/>
      <c r="CAV49" s="107"/>
      <c r="CAW49" s="107"/>
      <c r="CAX49" s="107"/>
      <c r="CAY49" s="107"/>
      <c r="CAZ49" s="107"/>
      <c r="CBA49" s="107"/>
      <c r="CBB49" s="107"/>
      <c r="CBC49" s="107"/>
      <c r="CBD49" s="107"/>
      <c r="CBE49" s="107"/>
      <c r="CBF49" s="107"/>
      <c r="CBG49" s="107"/>
      <c r="CBH49" s="107"/>
      <c r="CBI49" s="107"/>
      <c r="CBJ49" s="107"/>
      <c r="CBK49" s="107"/>
      <c r="CBL49" s="107"/>
      <c r="CBM49" s="107"/>
      <c r="CBN49" s="107"/>
      <c r="CBO49" s="107"/>
      <c r="CBP49" s="107"/>
      <c r="CBQ49" s="107"/>
      <c r="CBR49" s="107"/>
      <c r="CBS49" s="107"/>
      <c r="CBT49" s="107"/>
      <c r="CBU49" s="107"/>
      <c r="CBV49" s="107"/>
      <c r="CBW49" s="107"/>
      <c r="CBX49" s="107"/>
      <c r="CBY49" s="107"/>
      <c r="CBZ49" s="107"/>
      <c r="CCA49" s="107"/>
      <c r="CCB49" s="107"/>
      <c r="CCC49" s="107"/>
      <c r="CCD49" s="107"/>
      <c r="CCE49" s="107"/>
      <c r="CCF49" s="107"/>
      <c r="CCG49" s="107"/>
      <c r="CCH49" s="107"/>
      <c r="CCI49" s="107"/>
      <c r="CCJ49" s="107"/>
      <c r="CCK49" s="107"/>
      <c r="CCL49" s="107"/>
      <c r="CCM49" s="107"/>
      <c r="CCN49" s="107"/>
      <c r="CCO49" s="107"/>
      <c r="CCP49" s="107"/>
      <c r="CCQ49" s="107"/>
      <c r="CCR49" s="107"/>
      <c r="CCS49" s="107"/>
      <c r="CCT49" s="107"/>
      <c r="CCU49" s="107"/>
      <c r="CCV49" s="107"/>
      <c r="CCW49" s="107"/>
      <c r="CCX49" s="107"/>
      <c r="CCY49" s="107"/>
      <c r="CCZ49" s="107"/>
      <c r="CDA49" s="107"/>
      <c r="CDB49" s="107"/>
      <c r="CDC49" s="107"/>
      <c r="CDD49" s="107"/>
      <c r="CDE49" s="107"/>
      <c r="CDF49" s="107"/>
      <c r="CDG49" s="107"/>
      <c r="CDH49" s="107"/>
      <c r="CDI49" s="107"/>
      <c r="CDJ49" s="107"/>
      <c r="CDK49" s="107"/>
      <c r="CDL49" s="107"/>
      <c r="CDM49" s="107"/>
      <c r="CDN49" s="107"/>
      <c r="CDO49" s="107"/>
      <c r="CDP49" s="107"/>
      <c r="CDQ49" s="107"/>
      <c r="CDR49" s="107"/>
      <c r="CDS49" s="107"/>
      <c r="CDT49" s="107"/>
      <c r="CDU49" s="107"/>
      <c r="CDV49" s="107"/>
      <c r="CDW49" s="107"/>
      <c r="CDX49" s="107"/>
      <c r="CDY49" s="107"/>
      <c r="CDZ49" s="107"/>
      <c r="CEA49" s="107"/>
      <c r="CEB49" s="107"/>
      <c r="CEC49" s="107"/>
      <c r="CED49" s="107"/>
      <c r="CEE49" s="107"/>
      <c r="CEF49" s="107"/>
      <c r="CEG49" s="107"/>
      <c r="CEH49" s="107"/>
      <c r="CEI49" s="107"/>
      <c r="CEJ49" s="107"/>
      <c r="CEK49" s="107"/>
      <c r="CEL49" s="107"/>
      <c r="CEM49" s="107"/>
      <c r="CEN49" s="107"/>
      <c r="CEO49" s="107"/>
      <c r="CEP49" s="108"/>
      <c r="CEQ49" s="108"/>
      <c r="CER49" s="108"/>
      <c r="CES49" s="108"/>
      <c r="CET49" s="108"/>
      <c r="CEU49" s="108"/>
      <c r="CEV49" s="108"/>
      <c r="CEW49" s="108"/>
      <c r="CEX49" s="108"/>
      <c r="CEY49" s="108"/>
      <c r="CEZ49" s="108"/>
      <c r="CFA49" s="108"/>
      <c r="CFB49" s="108"/>
      <c r="CFC49" s="108"/>
      <c r="CFD49" s="108"/>
      <c r="CFE49" s="108"/>
      <c r="CFF49" s="108"/>
      <c r="CFG49" s="108"/>
      <c r="CFH49" s="108"/>
      <c r="CFI49" s="108"/>
      <c r="CFJ49" s="108"/>
      <c r="CFK49" s="108"/>
      <c r="CFL49" s="108"/>
      <c r="CFM49" s="108"/>
      <c r="CFN49" s="108"/>
      <c r="CFO49" s="108"/>
      <c r="CFP49" s="108"/>
      <c r="CFQ49" s="108"/>
      <c r="CFR49" s="108"/>
      <c r="CFS49" s="108"/>
      <c r="CFT49" s="108"/>
      <c r="CFU49" s="108"/>
      <c r="CFV49" s="108"/>
      <c r="CFW49" s="108"/>
      <c r="CFX49" s="108"/>
      <c r="CFY49" s="108"/>
      <c r="CFZ49" s="108"/>
      <c r="CGA49" s="108"/>
      <c r="CGB49" s="108"/>
      <c r="CGC49" s="108"/>
      <c r="CGD49" s="108"/>
    </row>
    <row r="50" spans="1:2214" x14ac:dyDescent="0.25">
      <c r="A50" s="279"/>
      <c r="B50" s="255"/>
      <c r="C50" s="267"/>
      <c r="D50" s="267"/>
      <c r="E50" s="275"/>
      <c r="F50" s="260"/>
      <c r="G50" s="260"/>
      <c r="H50" s="276"/>
      <c r="I50" s="261"/>
      <c r="J50" s="261"/>
      <c r="K50" s="276"/>
      <c r="L50" s="261"/>
      <c r="M50" s="261"/>
      <c r="N50" s="277"/>
      <c r="O50" s="262"/>
      <c r="P50" s="262"/>
      <c r="Q50" s="276"/>
      <c r="R50" s="261"/>
      <c r="S50" s="261"/>
      <c r="T50" s="275"/>
      <c r="U50" s="260"/>
      <c r="V50" s="260"/>
      <c r="W50" s="260"/>
      <c r="X50" s="278"/>
      <c r="Y50" s="277"/>
      <c r="Z50" s="262"/>
      <c r="AA50" s="262"/>
      <c r="AB50" s="277"/>
      <c r="AC50" s="262"/>
      <c r="AD50" s="262"/>
      <c r="AE50" s="277"/>
      <c r="AF50" s="262"/>
      <c r="AG50" s="262"/>
      <c r="AH50" s="129"/>
      <c r="AI50" s="129"/>
      <c r="AJ50" s="129"/>
      <c r="AK50" s="129"/>
      <c r="AL50" s="129"/>
      <c r="AM50" s="129"/>
      <c r="AN50" s="129"/>
      <c r="AO50" s="64"/>
      <c r="AP50" s="64"/>
      <c r="AQ50" s="129"/>
      <c r="AR50" s="64"/>
      <c r="AS50" s="64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350"/>
      <c r="CX50" s="107"/>
      <c r="CY50" s="107"/>
      <c r="CZ50" s="107"/>
      <c r="DA50" s="107"/>
      <c r="DB50" s="107"/>
      <c r="DC50" s="107"/>
      <c r="DD50" s="107"/>
      <c r="DE50" s="107"/>
      <c r="DF50" s="107"/>
      <c r="DG50" s="107"/>
      <c r="DH50" s="107"/>
      <c r="DI50" s="107"/>
      <c r="DJ50" s="111"/>
      <c r="DK50" s="111"/>
      <c r="DL50" s="111"/>
      <c r="DM50" s="111"/>
      <c r="DN50" s="111"/>
      <c r="DO50" s="111"/>
      <c r="DP50" s="111"/>
      <c r="DQ50" s="111"/>
      <c r="DR50" s="111"/>
      <c r="DS50" s="111"/>
      <c r="DT50" s="111"/>
      <c r="DU50" s="111"/>
      <c r="DV50" s="111"/>
      <c r="DW50" s="111"/>
      <c r="DX50" s="111"/>
      <c r="DY50" s="111"/>
      <c r="DZ50" s="111"/>
      <c r="EA50" s="111"/>
      <c r="EB50" s="111"/>
      <c r="EC50" s="111"/>
      <c r="ED50" s="111"/>
      <c r="EE50" s="111"/>
      <c r="EF50" s="111"/>
      <c r="EG50" s="111"/>
      <c r="EH50" s="111"/>
      <c r="EI50" s="111"/>
      <c r="EJ50" s="111"/>
      <c r="EK50" s="111"/>
      <c r="EL50" s="111"/>
      <c r="EM50" s="111"/>
      <c r="EN50" s="111"/>
      <c r="EO50" s="111"/>
      <c r="EP50" s="111"/>
      <c r="EQ50" s="111"/>
      <c r="ER50" s="111"/>
      <c r="ES50" s="111"/>
      <c r="ET50" s="111"/>
      <c r="EU50" s="111"/>
      <c r="EV50" s="111"/>
      <c r="EW50" s="111"/>
      <c r="EX50" s="111"/>
      <c r="EY50" s="111"/>
      <c r="EZ50" s="111"/>
      <c r="FA50" s="111"/>
      <c r="FB50" s="111"/>
      <c r="FC50" s="111"/>
      <c r="FD50" s="111"/>
      <c r="FE50" s="111"/>
      <c r="FF50" s="111"/>
      <c r="FG50" s="111"/>
      <c r="FH50" s="111"/>
      <c r="FI50" s="111"/>
      <c r="FJ50" s="111"/>
      <c r="FK50" s="111"/>
      <c r="FL50" s="111"/>
      <c r="FM50" s="111"/>
      <c r="FN50" s="111"/>
      <c r="FO50" s="111"/>
      <c r="FP50" s="111"/>
      <c r="FQ50" s="111"/>
      <c r="FR50" s="111"/>
      <c r="FS50" s="111"/>
      <c r="FT50" s="111"/>
      <c r="FU50" s="111"/>
      <c r="FV50" s="111"/>
      <c r="FW50" s="111"/>
      <c r="FX50" s="111"/>
      <c r="FY50" s="111"/>
      <c r="FZ50" s="111"/>
      <c r="GA50" s="111"/>
      <c r="GB50" s="111"/>
      <c r="GC50" s="111"/>
      <c r="GD50" s="111"/>
      <c r="GE50" s="111"/>
      <c r="GF50" s="111"/>
      <c r="GG50" s="111"/>
      <c r="GH50" s="111"/>
      <c r="GI50" s="111"/>
      <c r="GJ50" s="111"/>
      <c r="GK50" s="111"/>
      <c r="GL50" s="111"/>
      <c r="GM50" s="111"/>
      <c r="GN50" s="111"/>
      <c r="GO50" s="111"/>
      <c r="GP50" s="111"/>
      <c r="GQ50" s="111"/>
      <c r="GR50" s="111"/>
      <c r="GS50" s="111"/>
      <c r="GT50" s="111"/>
      <c r="GU50" s="111"/>
      <c r="GV50" s="111"/>
      <c r="GW50" s="111"/>
      <c r="GX50" s="111"/>
      <c r="GY50" s="111"/>
      <c r="GZ50" s="111"/>
      <c r="HA50" s="111"/>
      <c r="HB50" s="111"/>
      <c r="HC50" s="111"/>
      <c r="HD50" s="111"/>
      <c r="HE50" s="111"/>
      <c r="HF50" s="111"/>
      <c r="HG50" s="111"/>
      <c r="HH50" s="111"/>
      <c r="HI50" s="111"/>
      <c r="HJ50" s="111"/>
      <c r="HK50" s="111"/>
      <c r="HL50" s="111"/>
      <c r="HM50" s="111"/>
      <c r="HN50" s="111"/>
      <c r="HO50" s="111"/>
      <c r="HP50" s="111"/>
      <c r="HQ50" s="111"/>
      <c r="HR50" s="111"/>
      <c r="HS50" s="111"/>
      <c r="HT50" s="111"/>
      <c r="HU50" s="111"/>
      <c r="HV50" s="111"/>
      <c r="HW50" s="111"/>
      <c r="HX50" s="111"/>
      <c r="HY50" s="111"/>
      <c r="HZ50" s="111"/>
      <c r="IA50" s="111"/>
      <c r="IB50" s="111"/>
      <c r="IC50" s="111"/>
      <c r="ID50" s="111"/>
      <c r="IE50" s="111"/>
      <c r="IF50" s="111"/>
      <c r="IG50" s="111"/>
      <c r="IH50" s="111"/>
      <c r="II50" s="111"/>
      <c r="IJ50" s="111"/>
      <c r="IK50" s="111"/>
      <c r="IL50" s="111"/>
      <c r="IM50" s="111"/>
      <c r="IN50" s="111"/>
      <c r="IO50" s="111"/>
      <c r="IP50" s="108"/>
      <c r="IQ50" s="108"/>
      <c r="IR50" s="108"/>
      <c r="IS50" s="108"/>
      <c r="IT50" s="108"/>
      <c r="IU50" s="108"/>
      <c r="IV50" s="108"/>
      <c r="IW50" s="108"/>
      <c r="IX50" s="108"/>
      <c r="IY50" s="108"/>
      <c r="IZ50" s="108"/>
      <c r="JA50" s="108"/>
      <c r="JB50" s="108"/>
      <c r="JC50" s="108"/>
      <c r="JD50" s="108"/>
      <c r="JE50" s="108"/>
      <c r="JF50" s="108"/>
      <c r="JG50" s="108"/>
      <c r="JH50" s="108"/>
      <c r="JI50" s="108"/>
      <c r="JJ50" s="108"/>
      <c r="JK50" s="108"/>
      <c r="JL50" s="108"/>
      <c r="JM50" s="108"/>
      <c r="JN50" s="108"/>
      <c r="JO50" s="108"/>
      <c r="JP50" s="108"/>
      <c r="JQ50" s="108"/>
      <c r="JR50" s="108"/>
      <c r="JS50" s="108"/>
      <c r="JT50" s="108"/>
      <c r="JU50" s="108"/>
      <c r="JV50" s="108"/>
      <c r="JW50" s="108"/>
      <c r="JX50" s="108"/>
      <c r="JY50" s="108"/>
      <c r="JZ50" s="108"/>
      <c r="KA50" s="108"/>
      <c r="KB50" s="108"/>
      <c r="KC50" s="108"/>
      <c r="KD50" s="108"/>
      <c r="KE50" s="108"/>
      <c r="KF50" s="108"/>
      <c r="KG50" s="108"/>
      <c r="KH50" s="108"/>
      <c r="KI50" s="108"/>
      <c r="KJ50" s="108"/>
      <c r="KK50" s="108"/>
      <c r="KL50" s="108"/>
      <c r="KM50" s="108"/>
      <c r="KN50" s="108"/>
      <c r="KO50" s="108"/>
      <c r="KP50" s="108"/>
      <c r="KQ50" s="108"/>
      <c r="KR50" s="108"/>
      <c r="KS50" s="108"/>
      <c r="KT50" s="108"/>
      <c r="KU50" s="108"/>
      <c r="KV50" s="108"/>
      <c r="KW50" s="108"/>
      <c r="KX50" s="108"/>
      <c r="KY50" s="108"/>
      <c r="KZ50" s="108"/>
      <c r="LA50" s="108"/>
      <c r="LB50" s="108"/>
      <c r="LC50" s="108"/>
      <c r="LD50" s="108"/>
      <c r="LE50" s="108"/>
      <c r="LF50" s="108"/>
      <c r="LG50" s="108"/>
      <c r="LH50" s="108"/>
      <c r="LI50" s="108"/>
      <c r="LJ50" s="108"/>
      <c r="LK50" s="108"/>
      <c r="LL50" s="108"/>
      <c r="LM50" s="108"/>
      <c r="LN50" s="108"/>
      <c r="LO50" s="108"/>
      <c r="LP50" s="108"/>
      <c r="LQ50" s="108"/>
      <c r="LR50" s="108"/>
      <c r="LS50" s="108"/>
      <c r="LT50" s="108"/>
      <c r="LU50" s="108"/>
      <c r="LV50" s="108"/>
      <c r="LW50" s="108"/>
      <c r="LX50" s="108"/>
      <c r="LY50" s="108"/>
      <c r="LZ50" s="108"/>
      <c r="MA50" s="108"/>
      <c r="MB50" s="108"/>
      <c r="MC50" s="108"/>
      <c r="MD50" s="108"/>
      <c r="ME50" s="108"/>
      <c r="MF50" s="108"/>
      <c r="MG50" s="108"/>
      <c r="MH50" s="108"/>
      <c r="MI50" s="108"/>
      <c r="MJ50" s="108"/>
      <c r="MK50" s="108"/>
      <c r="ML50" s="108"/>
      <c r="MM50" s="108"/>
      <c r="MN50" s="108"/>
      <c r="MO50" s="108"/>
      <c r="MP50" s="108"/>
      <c r="MQ50" s="108"/>
      <c r="MR50" s="108"/>
      <c r="MS50" s="108"/>
      <c r="MT50" s="108"/>
      <c r="MU50" s="108"/>
      <c r="MV50" s="108"/>
      <c r="MW50" s="108"/>
      <c r="MX50" s="108"/>
      <c r="MY50" s="108"/>
      <c r="MZ50" s="108"/>
      <c r="NA50" s="108"/>
      <c r="NB50" s="108"/>
      <c r="NC50" s="108"/>
      <c r="ND50" s="108"/>
      <c r="NE50" s="108"/>
      <c r="NF50" s="108"/>
      <c r="NG50" s="108"/>
      <c r="NH50" s="108"/>
      <c r="NI50" s="108"/>
      <c r="NJ50" s="108"/>
      <c r="NK50" s="108"/>
      <c r="NL50" s="108"/>
      <c r="NM50" s="108"/>
      <c r="NN50" s="108"/>
      <c r="NO50" s="108"/>
      <c r="NP50" s="265"/>
      <c r="NQ50" s="265"/>
      <c r="NR50" s="265"/>
      <c r="NS50" s="265"/>
      <c r="NT50" s="265"/>
      <c r="NU50" s="265"/>
      <c r="NV50" s="265"/>
      <c r="NW50" s="265"/>
      <c r="NX50" s="265"/>
      <c r="NY50" s="265"/>
      <c r="NZ50" s="265"/>
      <c r="OA50" s="265"/>
      <c r="OB50" s="265"/>
      <c r="OC50" s="265"/>
      <c r="OD50" s="265"/>
      <c r="OE50" s="265"/>
      <c r="OF50" s="265"/>
      <c r="OG50" s="265"/>
      <c r="OH50" s="265"/>
      <c r="OI50" s="265"/>
      <c r="OJ50" s="265"/>
      <c r="OK50" s="265"/>
      <c r="OL50" s="265"/>
      <c r="OM50" s="265"/>
      <c r="ON50" s="265"/>
      <c r="OO50" s="265"/>
      <c r="OP50" s="265"/>
      <c r="OQ50" s="265"/>
      <c r="OR50" s="265"/>
      <c r="OS50" s="265"/>
      <c r="OT50" s="265"/>
      <c r="OU50" s="265"/>
      <c r="OV50" s="265"/>
      <c r="OW50" s="265"/>
      <c r="OX50" s="265"/>
      <c r="OY50" s="265"/>
      <c r="OZ50" s="265"/>
      <c r="PA50" s="265"/>
      <c r="PB50" s="265"/>
      <c r="PC50" s="265"/>
      <c r="PD50" s="265"/>
      <c r="PE50" s="265"/>
      <c r="PF50" s="265"/>
      <c r="PG50" s="265"/>
      <c r="PH50" s="265"/>
      <c r="PI50" s="265"/>
      <c r="PJ50" s="265"/>
      <c r="PK50" s="265"/>
      <c r="PL50" s="265"/>
      <c r="PM50" s="265"/>
      <c r="PN50" s="265"/>
      <c r="PO50" s="265"/>
      <c r="PP50" s="265"/>
      <c r="PQ50" s="265"/>
      <c r="PR50" s="265"/>
      <c r="PS50" s="265"/>
      <c r="PT50" s="265"/>
      <c r="PU50" s="265"/>
      <c r="PV50" s="265"/>
      <c r="PW50" s="265"/>
      <c r="PX50" s="265"/>
      <c r="PY50" s="265"/>
      <c r="PZ50" s="265"/>
      <c r="QA50" s="265"/>
      <c r="QB50" s="265"/>
      <c r="QC50" s="111"/>
      <c r="QD50" s="111"/>
      <c r="QE50" s="111"/>
      <c r="QF50" s="111"/>
      <c r="QG50" s="111"/>
      <c r="QH50" s="111"/>
      <c r="QI50" s="111"/>
      <c r="QJ50" s="111"/>
      <c r="QK50" s="111"/>
      <c r="QL50" s="111"/>
      <c r="QM50" s="111"/>
      <c r="QN50" s="111"/>
      <c r="QO50" s="111"/>
      <c r="QP50" s="111"/>
      <c r="QQ50" s="111"/>
      <c r="QR50" s="111"/>
      <c r="QS50" s="111"/>
      <c r="QT50" s="111"/>
      <c r="QU50" s="111"/>
      <c r="QV50" s="111"/>
      <c r="QW50" s="111"/>
      <c r="QX50" s="111"/>
      <c r="QY50" s="111"/>
      <c r="QZ50" s="111"/>
      <c r="RA50" s="111"/>
      <c r="RB50" s="111"/>
      <c r="RC50" s="111"/>
      <c r="RD50" s="111"/>
      <c r="RE50" s="111"/>
      <c r="RF50" s="111"/>
      <c r="RG50" s="111"/>
      <c r="RH50" s="111"/>
      <c r="RI50" s="111"/>
      <c r="RJ50" s="111"/>
      <c r="RK50" s="111"/>
      <c r="RL50" s="111"/>
      <c r="RM50" s="111"/>
      <c r="RN50" s="111"/>
      <c r="RO50" s="111"/>
      <c r="RP50" s="111"/>
      <c r="RQ50" s="111"/>
      <c r="RR50" s="111"/>
      <c r="RS50" s="111"/>
      <c r="RT50" s="111"/>
      <c r="RU50" s="111"/>
      <c r="RV50" s="111"/>
      <c r="RW50" s="111"/>
      <c r="RX50" s="111"/>
      <c r="RY50" s="111"/>
      <c r="RZ50" s="111"/>
      <c r="SA50" s="111"/>
      <c r="SB50" s="111"/>
      <c r="SC50" s="111"/>
      <c r="SD50" s="111"/>
      <c r="SE50" s="111"/>
      <c r="SF50" s="111"/>
      <c r="SG50" s="111"/>
      <c r="SH50" s="111"/>
      <c r="SI50" s="111"/>
      <c r="SJ50" s="111"/>
      <c r="SK50" s="111"/>
      <c r="SL50" s="111"/>
      <c r="SM50" s="111"/>
      <c r="SN50" s="111"/>
      <c r="SO50" s="111"/>
      <c r="SP50" s="111"/>
      <c r="SQ50" s="111"/>
      <c r="SR50" s="111"/>
      <c r="SS50" s="111"/>
      <c r="ST50" s="111"/>
      <c r="SU50" s="111"/>
      <c r="SV50" s="111"/>
      <c r="SW50" s="111"/>
      <c r="SX50" s="111"/>
      <c r="SY50" s="111"/>
      <c r="SZ50" s="111"/>
      <c r="TA50" s="111"/>
      <c r="TB50" s="111"/>
      <c r="TC50" s="111"/>
      <c r="TD50" s="111"/>
      <c r="TE50" s="111"/>
      <c r="TF50" s="111"/>
      <c r="TG50" s="111"/>
      <c r="TH50" s="111"/>
      <c r="TI50" s="111"/>
      <c r="TJ50" s="111"/>
      <c r="TK50" s="111"/>
      <c r="TL50" s="111"/>
      <c r="TM50" s="111"/>
      <c r="TN50" s="111"/>
      <c r="TO50" s="111"/>
      <c r="TP50" s="111"/>
      <c r="TQ50" s="111"/>
      <c r="TR50" s="111"/>
      <c r="TS50" s="111"/>
      <c r="TT50" s="111"/>
      <c r="TU50" s="111"/>
      <c r="TV50" s="111"/>
      <c r="TW50" s="111"/>
      <c r="TX50" s="111"/>
      <c r="TY50" s="111"/>
      <c r="TZ50" s="111"/>
      <c r="UA50" s="111"/>
      <c r="UB50" s="111"/>
      <c r="UC50" s="111"/>
      <c r="UD50" s="111"/>
      <c r="UE50" s="111"/>
      <c r="UF50" s="111"/>
      <c r="UG50" s="111"/>
      <c r="UH50" s="111"/>
      <c r="UI50" s="111"/>
      <c r="UJ50" s="111"/>
      <c r="UK50" s="111"/>
      <c r="UL50" s="111"/>
      <c r="UM50" s="111"/>
      <c r="UN50" s="111"/>
      <c r="UO50" s="111"/>
      <c r="UP50" s="111"/>
      <c r="UQ50" s="111"/>
      <c r="UR50" s="111"/>
      <c r="US50" s="111"/>
      <c r="UT50" s="111"/>
      <c r="UU50" s="111"/>
      <c r="UV50" s="111"/>
      <c r="UW50" s="111"/>
      <c r="UX50" s="111"/>
      <c r="UY50" s="111"/>
      <c r="UZ50" s="111"/>
      <c r="VA50" s="111"/>
      <c r="VB50" s="111"/>
      <c r="VC50" s="111"/>
      <c r="VD50" s="111"/>
      <c r="VE50" s="111"/>
      <c r="VF50" s="107"/>
      <c r="VG50" s="107"/>
      <c r="VH50" s="107"/>
      <c r="VI50" s="107"/>
      <c r="VJ50" s="107"/>
      <c r="VK50" s="107"/>
      <c r="VL50" s="107"/>
      <c r="VM50" s="107"/>
      <c r="VN50" s="107"/>
      <c r="VO50" s="107"/>
      <c r="VP50" s="107"/>
      <c r="VQ50" s="107"/>
      <c r="VR50" s="107"/>
      <c r="VS50" s="107"/>
      <c r="VT50" s="107"/>
      <c r="VU50" s="107"/>
      <c r="VV50" s="107"/>
      <c r="VW50" s="107"/>
      <c r="VX50" s="107"/>
      <c r="VY50" s="107"/>
      <c r="VZ50" s="107"/>
      <c r="WA50" s="107"/>
      <c r="WB50" s="107"/>
      <c r="WC50" s="107"/>
      <c r="WD50" s="107"/>
      <c r="WE50" s="107"/>
      <c r="WF50" s="107"/>
      <c r="WG50" s="107"/>
      <c r="WH50" s="107"/>
      <c r="WI50" s="107"/>
      <c r="WJ50" s="107"/>
      <c r="WK50" s="107"/>
      <c r="WL50" s="107"/>
      <c r="WM50" s="107"/>
      <c r="WN50" s="107"/>
      <c r="WO50" s="107"/>
      <c r="WP50" s="107"/>
      <c r="WQ50" s="107"/>
      <c r="WR50" s="107"/>
      <c r="WS50" s="107"/>
      <c r="WT50" s="107"/>
      <c r="WU50" s="107"/>
      <c r="WV50" s="107"/>
      <c r="WW50" s="107"/>
      <c r="WX50" s="107"/>
      <c r="WY50" s="107"/>
      <c r="WZ50" s="107"/>
      <c r="XA50" s="107"/>
      <c r="XB50" s="107"/>
      <c r="XC50" s="107"/>
      <c r="XD50" s="107"/>
      <c r="XE50" s="107"/>
      <c r="XF50" s="107"/>
      <c r="XG50" s="107"/>
      <c r="XH50" s="107"/>
      <c r="XI50" s="107"/>
      <c r="XJ50" s="107"/>
      <c r="XK50" s="107"/>
      <c r="XL50" s="107"/>
      <c r="XM50" s="107"/>
      <c r="XN50" s="107"/>
      <c r="XO50" s="107"/>
      <c r="XP50" s="107"/>
      <c r="XQ50" s="107"/>
      <c r="XR50" s="107"/>
      <c r="XS50" s="107"/>
      <c r="XT50" s="107"/>
      <c r="XU50" s="107"/>
      <c r="XV50" s="107"/>
      <c r="XW50" s="107"/>
      <c r="XX50" s="107"/>
      <c r="XY50" s="107"/>
      <c r="XZ50" s="107"/>
      <c r="YA50" s="107"/>
      <c r="YB50" s="107"/>
      <c r="YC50" s="107"/>
      <c r="YD50" s="107"/>
      <c r="YE50" s="107"/>
      <c r="YF50" s="107"/>
      <c r="YG50" s="107"/>
      <c r="YH50" s="107"/>
      <c r="YI50" s="107"/>
      <c r="YJ50" s="107"/>
      <c r="YK50" s="107"/>
      <c r="YL50" s="107"/>
      <c r="YM50" s="107"/>
      <c r="YN50" s="107"/>
      <c r="YO50" s="107"/>
      <c r="YP50" s="107"/>
      <c r="YQ50" s="107"/>
      <c r="YR50" s="107"/>
      <c r="YS50" s="107"/>
      <c r="YT50" s="107"/>
      <c r="YU50" s="107"/>
      <c r="YV50" s="107"/>
      <c r="YW50" s="107"/>
      <c r="YX50" s="107"/>
      <c r="YY50" s="107"/>
      <c r="YZ50" s="107"/>
      <c r="ZA50" s="107"/>
      <c r="ZB50" s="107"/>
      <c r="ZC50" s="107"/>
      <c r="ZD50" s="107"/>
      <c r="ZE50" s="107"/>
      <c r="ZF50" s="107"/>
      <c r="ZG50" s="107"/>
      <c r="ZH50" s="107"/>
      <c r="ZI50" s="107"/>
      <c r="ZJ50" s="107"/>
      <c r="ZK50" s="107"/>
      <c r="ZL50" s="107"/>
      <c r="ZM50" s="107"/>
      <c r="ZN50" s="107"/>
      <c r="ZO50" s="107"/>
      <c r="ZP50" s="107"/>
      <c r="ZQ50" s="107"/>
      <c r="ZR50" s="107"/>
      <c r="ZS50" s="107"/>
      <c r="ZT50" s="107"/>
      <c r="ZU50" s="107"/>
      <c r="ZV50" s="107"/>
      <c r="ZW50" s="107"/>
      <c r="ZX50" s="107"/>
      <c r="ZY50" s="107"/>
      <c r="ZZ50" s="107"/>
      <c r="AAA50" s="107"/>
      <c r="AAB50" s="107"/>
      <c r="AAC50" s="107"/>
      <c r="AAD50" s="107"/>
      <c r="AAE50" s="107"/>
      <c r="AAF50" s="107"/>
      <c r="AAG50" s="107"/>
      <c r="AAH50" s="107"/>
      <c r="AAI50" s="107"/>
      <c r="AAJ50" s="107"/>
      <c r="AAK50" s="107"/>
      <c r="AAL50" s="107"/>
      <c r="AAM50" s="107"/>
      <c r="AAN50" s="107"/>
      <c r="AAO50" s="107"/>
      <c r="AAP50" s="107"/>
      <c r="AAQ50" s="107"/>
      <c r="AAR50" s="107"/>
      <c r="AAS50" s="107"/>
      <c r="AAT50" s="107"/>
      <c r="AAU50" s="107"/>
      <c r="AAV50" s="107"/>
      <c r="AAW50" s="107"/>
      <c r="AAX50" s="107"/>
      <c r="AAY50" s="107"/>
      <c r="AAZ50" s="107"/>
      <c r="ABA50" s="107"/>
      <c r="ABB50" s="107"/>
      <c r="ABC50" s="107"/>
      <c r="ABD50" s="107"/>
      <c r="ABE50" s="107"/>
      <c r="ABF50" s="107"/>
      <c r="ABG50" s="107"/>
      <c r="ABH50" s="107"/>
      <c r="ABI50" s="107"/>
      <c r="ABJ50" s="107"/>
      <c r="ABK50" s="107"/>
      <c r="ABL50" s="107"/>
      <c r="ABM50" s="107"/>
      <c r="ABN50" s="107"/>
      <c r="ABO50" s="107"/>
      <c r="ABP50" s="107"/>
      <c r="ABQ50" s="107"/>
      <c r="ABR50" s="107"/>
      <c r="ABS50" s="107"/>
      <c r="ABT50" s="107"/>
      <c r="ABU50" s="107"/>
      <c r="ABV50" s="107"/>
      <c r="ABW50" s="107"/>
      <c r="ABX50" s="107"/>
      <c r="ABY50" s="107"/>
      <c r="ABZ50" s="107"/>
      <c r="ACA50" s="107"/>
      <c r="ACB50" s="107"/>
      <c r="ACC50" s="107"/>
      <c r="ACD50" s="107"/>
      <c r="ACE50" s="107"/>
      <c r="ACF50" s="107"/>
      <c r="ACG50" s="107"/>
      <c r="ACH50" s="107"/>
      <c r="ACI50" s="107"/>
      <c r="ACJ50" s="107"/>
      <c r="ACK50" s="107"/>
      <c r="ACL50" s="107"/>
      <c r="ACM50" s="107"/>
      <c r="ACN50" s="107"/>
      <c r="ACO50" s="107"/>
      <c r="ACP50" s="107"/>
      <c r="ACQ50" s="107"/>
      <c r="ACR50" s="107"/>
      <c r="ACS50" s="107"/>
      <c r="ACT50" s="107"/>
      <c r="ACU50" s="107"/>
      <c r="ACV50" s="107"/>
      <c r="ACW50" s="107"/>
      <c r="ACX50" s="107"/>
      <c r="ACY50" s="266"/>
      <c r="ACZ50" s="266"/>
      <c r="ADA50" s="266"/>
      <c r="ADB50" s="266"/>
      <c r="ADC50" s="266"/>
      <c r="ADD50" s="266"/>
      <c r="ADE50" s="266"/>
      <c r="ADF50" s="266"/>
      <c r="ADG50" s="266"/>
      <c r="ADH50" s="266"/>
      <c r="ADI50" s="266"/>
      <c r="ADJ50" s="266"/>
      <c r="ADK50" s="266"/>
      <c r="ADL50" s="266"/>
      <c r="ADM50" s="266"/>
      <c r="ADN50" s="266"/>
      <c r="ADO50" s="266"/>
      <c r="ADP50" s="266"/>
      <c r="ADQ50" s="266"/>
      <c r="ADR50" s="266"/>
      <c r="ADS50" s="266"/>
      <c r="ADT50" s="266"/>
      <c r="ADU50" s="266"/>
      <c r="ADV50" s="266"/>
      <c r="ADW50" s="266"/>
      <c r="ADX50" s="266"/>
      <c r="ADY50" s="266"/>
      <c r="ADZ50" s="266"/>
      <c r="AEA50" s="266"/>
      <c r="AEB50" s="266"/>
      <c r="AEC50" s="266"/>
      <c r="AED50" s="266"/>
      <c r="AEE50" s="266"/>
      <c r="AEF50" s="266"/>
      <c r="AEG50" s="266"/>
      <c r="AEH50" s="266"/>
      <c r="AEI50" s="266"/>
      <c r="AEJ50" s="266"/>
      <c r="AEK50" s="266"/>
      <c r="AEL50" s="266"/>
      <c r="AEM50" s="266"/>
      <c r="AEN50" s="266"/>
      <c r="AEO50" s="266"/>
      <c r="AEP50" s="266"/>
      <c r="AEQ50" s="266"/>
      <c r="AER50" s="266"/>
      <c r="AES50" s="266"/>
      <c r="AET50" s="266"/>
      <c r="AEU50" s="266"/>
      <c r="AEV50" s="266"/>
      <c r="AEW50" s="266"/>
      <c r="AEX50" s="266"/>
      <c r="AEY50" s="266"/>
      <c r="AEZ50" s="266"/>
      <c r="AFA50" s="266"/>
      <c r="AFB50" s="266"/>
      <c r="AFC50" s="266"/>
      <c r="AFD50" s="266"/>
      <c r="AFE50" s="266"/>
      <c r="AFF50" s="266"/>
      <c r="AFG50" s="266"/>
      <c r="AFH50" s="266"/>
      <c r="AFI50" s="266"/>
      <c r="AFJ50" s="266"/>
      <c r="AFK50" s="266"/>
      <c r="AFL50" s="266"/>
      <c r="AFM50" s="266"/>
      <c r="AFN50" s="266"/>
      <c r="AFO50" s="108"/>
      <c r="AFP50" s="108"/>
      <c r="AFQ50" s="108"/>
      <c r="AFR50" s="108"/>
      <c r="AFS50" s="108"/>
      <c r="AFT50" s="108"/>
      <c r="AFU50" s="108"/>
      <c r="AFV50" s="108"/>
      <c r="AFW50" s="108"/>
      <c r="AFX50" s="108"/>
      <c r="AFY50" s="108"/>
      <c r="AFZ50" s="108"/>
      <c r="AGA50" s="108"/>
      <c r="AGB50" s="108"/>
      <c r="AGC50" s="108"/>
      <c r="AGD50" s="108"/>
      <c r="AGE50" s="108"/>
      <c r="AGF50" s="108"/>
      <c r="AGG50" s="108"/>
      <c r="AGH50" s="108"/>
      <c r="AGI50" s="108"/>
      <c r="AGJ50" s="108"/>
      <c r="AGK50" s="108"/>
      <c r="AGL50" s="108"/>
      <c r="AGM50" s="108"/>
      <c r="AGN50" s="108"/>
      <c r="AGO50" s="108"/>
      <c r="AGP50" s="108"/>
      <c r="AGQ50" s="108"/>
      <c r="AGR50" s="108"/>
      <c r="AGS50" s="108"/>
      <c r="AGT50" s="108"/>
      <c r="AGU50" s="108"/>
      <c r="AGV50" s="108"/>
      <c r="AGW50" s="108"/>
      <c r="AGX50" s="108"/>
      <c r="AGY50" s="108"/>
      <c r="AGZ50" s="108"/>
      <c r="AHA50" s="108"/>
      <c r="AHB50" s="108"/>
      <c r="AHC50" s="108"/>
      <c r="AHD50" s="108"/>
      <c r="AHE50" s="108"/>
      <c r="AHF50" s="108"/>
      <c r="AHG50" s="108"/>
      <c r="AHH50" s="108"/>
      <c r="AHI50" s="108"/>
      <c r="AHJ50" s="108"/>
      <c r="AHK50" s="108"/>
      <c r="AHL50" s="108"/>
      <c r="AHM50" s="108"/>
      <c r="AHN50" s="108"/>
      <c r="AHO50" s="108"/>
      <c r="AHP50" s="108"/>
      <c r="AHQ50" s="108"/>
      <c r="AHR50" s="108"/>
      <c r="AHS50" s="108"/>
      <c r="AHT50" s="108"/>
      <c r="AHU50" s="108"/>
      <c r="AHV50" s="108"/>
      <c r="AHW50" s="108"/>
      <c r="AHX50" s="108"/>
      <c r="AHY50" s="108"/>
      <c r="AHZ50" s="108"/>
      <c r="AIA50" s="108"/>
      <c r="AIB50" s="108"/>
      <c r="AIC50" s="108"/>
      <c r="AID50" s="108"/>
      <c r="AIE50" s="111"/>
      <c r="AIF50" s="111"/>
      <c r="AIG50" s="111"/>
      <c r="AIH50" s="111"/>
      <c r="AII50" s="111"/>
      <c r="AIJ50" s="111"/>
      <c r="AIK50" s="111"/>
      <c r="AIL50" s="111"/>
      <c r="AIM50" s="111"/>
      <c r="AIN50" s="111"/>
      <c r="AIO50" s="111"/>
      <c r="AIP50" s="111"/>
      <c r="AIQ50" s="111"/>
      <c r="AIR50" s="111"/>
      <c r="AIS50" s="111"/>
      <c r="AIT50" s="111"/>
      <c r="AIU50" s="111"/>
      <c r="AIV50" s="111"/>
      <c r="AIW50" s="111"/>
      <c r="AIX50" s="111"/>
      <c r="AIY50" s="111"/>
      <c r="AIZ50" s="111"/>
      <c r="AJA50" s="111"/>
      <c r="AJB50" s="111"/>
      <c r="AJC50" s="111"/>
      <c r="AJD50" s="111"/>
      <c r="AJE50" s="111"/>
      <c r="AJF50" s="111"/>
      <c r="AJG50" s="111"/>
      <c r="AJH50" s="111"/>
      <c r="AJI50" s="111"/>
      <c r="AJJ50" s="111"/>
      <c r="AJK50" s="111"/>
      <c r="AJL50" s="111"/>
      <c r="AJM50" s="111"/>
      <c r="AJN50" s="111"/>
      <c r="AJO50" s="111"/>
      <c r="AJP50" s="111"/>
      <c r="AJQ50" s="111"/>
      <c r="AJR50" s="111"/>
      <c r="AJS50" s="111"/>
      <c r="AJT50" s="111"/>
      <c r="AJU50" s="111"/>
      <c r="AJV50" s="111"/>
      <c r="AJW50" s="111"/>
      <c r="AJX50" s="111"/>
      <c r="AJY50" s="111"/>
      <c r="AJZ50" s="111"/>
      <c r="AKA50" s="111"/>
      <c r="AKB50" s="111"/>
      <c r="AKC50" s="111"/>
      <c r="AKD50" s="111"/>
      <c r="AKE50" s="111"/>
      <c r="AKF50" s="111"/>
      <c r="AKG50" s="111"/>
      <c r="AKH50" s="111"/>
      <c r="AKI50" s="111"/>
      <c r="AKJ50" s="111"/>
      <c r="AKK50" s="111"/>
      <c r="AKL50" s="111"/>
      <c r="AKM50" s="111"/>
      <c r="AKN50" s="111"/>
      <c r="AKO50" s="111"/>
      <c r="AKP50" s="111"/>
      <c r="AKQ50" s="111"/>
      <c r="AKR50" s="111"/>
      <c r="AKS50" s="258"/>
      <c r="AKT50" s="106"/>
      <c r="AKU50" s="106"/>
      <c r="AKV50" s="106"/>
      <c r="AKW50" s="106"/>
      <c r="AKX50" s="106"/>
      <c r="AKY50" s="106"/>
      <c r="AKZ50" s="106"/>
      <c r="ALA50" s="106"/>
      <c r="ALB50" s="106"/>
      <c r="ALC50" s="106"/>
      <c r="ALD50" s="106"/>
      <c r="ALE50" s="106"/>
      <c r="ALF50" s="106"/>
      <c r="ALG50" s="106"/>
      <c r="ALH50" s="106"/>
      <c r="ALI50" s="106"/>
      <c r="ALJ50" s="106"/>
      <c r="ALK50" s="106"/>
      <c r="ALL50" s="106"/>
      <c r="ALM50" s="106"/>
      <c r="ALN50" s="106"/>
      <c r="ALO50" s="106"/>
      <c r="ALP50" s="106"/>
      <c r="ALQ50" s="106"/>
      <c r="ALR50" s="106"/>
      <c r="ALS50" s="106"/>
      <c r="ALT50" s="106"/>
      <c r="ALU50" s="106"/>
      <c r="ALV50" s="106"/>
      <c r="ALW50" s="106"/>
      <c r="ALX50" s="106"/>
      <c r="ALY50" s="106"/>
      <c r="ALZ50" s="106"/>
      <c r="AMA50" s="106"/>
      <c r="AMB50" s="106"/>
      <c r="AMC50" s="106"/>
      <c r="AMD50" s="106"/>
      <c r="AME50" s="106"/>
      <c r="AMF50" s="106"/>
      <c r="AMG50" s="106"/>
      <c r="AMH50" s="106"/>
      <c r="AMI50" s="106"/>
      <c r="AMJ50" s="106"/>
      <c r="AMK50" s="106"/>
      <c r="AML50" s="106"/>
      <c r="AMM50" s="106"/>
      <c r="AMN50" s="106"/>
      <c r="AMO50" s="106"/>
      <c r="AMP50" s="106"/>
      <c r="AMQ50" s="106"/>
      <c r="AMR50" s="106"/>
      <c r="AMS50" s="106"/>
      <c r="AMT50" s="106"/>
      <c r="AMU50" s="106"/>
      <c r="AMV50" s="106"/>
      <c r="AMW50" s="106"/>
      <c r="AMX50" s="106"/>
      <c r="AMY50" s="106"/>
      <c r="AMZ50" s="106"/>
      <c r="ANA50" s="106"/>
      <c r="ANB50" s="106"/>
      <c r="ANC50" s="106"/>
      <c r="AND50" s="106"/>
      <c r="ANE50" s="106"/>
      <c r="ANF50" s="106"/>
      <c r="ANG50" s="106"/>
      <c r="ANH50" s="107"/>
      <c r="ANI50" s="107"/>
      <c r="ANJ50" s="107"/>
      <c r="ANK50" s="107"/>
      <c r="ANL50" s="107"/>
      <c r="ANM50" s="107"/>
      <c r="ANN50" s="107"/>
      <c r="ANO50" s="107"/>
      <c r="ANP50" s="107"/>
      <c r="ANQ50" s="107"/>
      <c r="ANR50" s="107"/>
      <c r="ANS50" s="107"/>
      <c r="ANT50" s="107"/>
      <c r="ANU50" s="107"/>
      <c r="ANV50" s="107"/>
      <c r="ANW50" s="107"/>
      <c r="ANX50" s="107"/>
      <c r="ANY50" s="107"/>
      <c r="ANZ50" s="107"/>
      <c r="AOA50" s="107"/>
      <c r="AOB50" s="107"/>
      <c r="AOC50" s="107"/>
      <c r="AOD50" s="107"/>
      <c r="AOE50" s="107"/>
      <c r="AOF50" s="107"/>
      <c r="AOG50" s="107"/>
      <c r="AOH50" s="107"/>
      <c r="AOI50" s="107"/>
      <c r="AOJ50" s="107"/>
      <c r="AOK50" s="107"/>
      <c r="AOL50" s="107"/>
      <c r="AOM50" s="107"/>
      <c r="AON50" s="107"/>
      <c r="AOO50" s="107"/>
      <c r="AOP50" s="107"/>
      <c r="AOQ50" s="107"/>
      <c r="AOR50" s="107"/>
      <c r="AOS50" s="107"/>
      <c r="AOT50" s="107"/>
      <c r="AOU50" s="107"/>
      <c r="AOV50" s="107"/>
      <c r="AOW50" s="107"/>
      <c r="AOX50" s="107"/>
      <c r="AOY50" s="107"/>
      <c r="AOZ50" s="107"/>
      <c r="APA50" s="107"/>
      <c r="APB50" s="107"/>
      <c r="APC50" s="107"/>
      <c r="APD50" s="107"/>
      <c r="APE50" s="107"/>
      <c r="APF50" s="107"/>
      <c r="APG50" s="107"/>
      <c r="APH50" s="107"/>
      <c r="API50" s="107"/>
      <c r="APJ50" s="107"/>
      <c r="APK50" s="107"/>
      <c r="APL50" s="107"/>
      <c r="APM50" s="107"/>
      <c r="APN50" s="107"/>
      <c r="APO50" s="107"/>
      <c r="APP50" s="107"/>
      <c r="APQ50" s="107"/>
      <c r="APR50" s="107"/>
      <c r="APS50" s="107"/>
      <c r="APT50" s="107"/>
      <c r="APU50" s="108"/>
      <c r="APV50" s="108"/>
      <c r="APW50" s="108"/>
      <c r="APX50" s="108"/>
      <c r="APY50" s="108"/>
      <c r="APZ50" s="108"/>
      <c r="AQA50" s="108"/>
      <c r="AQB50" s="108"/>
      <c r="AQC50" s="108"/>
      <c r="AQD50" s="108"/>
      <c r="AQE50" s="108"/>
      <c r="AQF50" s="108"/>
      <c r="AQG50" s="108"/>
      <c r="AQH50" s="108"/>
      <c r="AQI50" s="108"/>
      <c r="AQJ50" s="108"/>
      <c r="AQK50" s="108"/>
      <c r="AQL50" s="108"/>
      <c r="AQM50" s="108"/>
      <c r="AQN50" s="108"/>
      <c r="AQO50" s="108"/>
      <c r="AQP50" s="108"/>
      <c r="AQQ50" s="108"/>
      <c r="AQR50" s="108"/>
      <c r="AQS50" s="108"/>
      <c r="AQT50" s="108"/>
      <c r="AQU50" s="108"/>
      <c r="AQV50" s="108"/>
      <c r="AQW50" s="108"/>
      <c r="AQX50" s="108"/>
      <c r="AQY50" s="108"/>
      <c r="AQZ50" s="108"/>
      <c r="ARA50" s="108"/>
      <c r="ARB50" s="108"/>
      <c r="ARC50" s="108"/>
      <c r="ARD50" s="108"/>
      <c r="ARE50" s="108"/>
      <c r="ARF50" s="108"/>
      <c r="ARG50" s="108"/>
      <c r="ARH50" s="108"/>
      <c r="ARI50" s="108"/>
      <c r="ARJ50" s="108"/>
      <c r="ARK50" s="108"/>
      <c r="ARL50" s="108"/>
      <c r="ARM50" s="108"/>
      <c r="ARN50" s="108"/>
      <c r="ARO50" s="108"/>
      <c r="ARP50" s="108"/>
      <c r="ARQ50" s="108"/>
      <c r="ARR50" s="108"/>
      <c r="ARS50" s="108"/>
      <c r="ART50" s="108"/>
      <c r="ARU50" s="108"/>
      <c r="ARV50" s="108"/>
      <c r="ARW50" s="108"/>
      <c r="ARX50" s="108"/>
      <c r="ARY50" s="108"/>
      <c r="ARZ50" s="108"/>
      <c r="ASA50" s="108"/>
      <c r="ASB50" s="108"/>
      <c r="ASC50" s="108"/>
      <c r="ASD50" s="108"/>
      <c r="ASE50" s="108"/>
      <c r="ASF50" s="108"/>
      <c r="ASG50" s="108"/>
      <c r="ASH50" s="109"/>
      <c r="ASI50" s="109"/>
      <c r="ASJ50" s="109"/>
      <c r="ASK50" s="109"/>
      <c r="ASL50" s="109"/>
      <c r="ASM50" s="109"/>
      <c r="ASN50" s="109"/>
      <c r="ASO50" s="109"/>
      <c r="ASP50" s="109"/>
      <c r="ASQ50" s="109"/>
      <c r="ASR50" s="109"/>
      <c r="ASS50" s="109"/>
      <c r="AST50" s="109"/>
      <c r="ASU50" s="109"/>
      <c r="ASV50" s="109"/>
      <c r="ASW50" s="109"/>
      <c r="ASX50" s="109"/>
      <c r="ASY50" s="109"/>
      <c r="ASZ50" s="109"/>
      <c r="ATA50" s="109"/>
      <c r="ATB50" s="109"/>
      <c r="ATC50" s="109"/>
      <c r="ATD50" s="109"/>
      <c r="ATE50" s="109"/>
      <c r="ATF50" s="109"/>
      <c r="ATG50" s="109"/>
      <c r="ATH50" s="109"/>
      <c r="ATI50" s="109"/>
      <c r="ATJ50" s="109"/>
      <c r="ATK50" s="109"/>
      <c r="ATL50" s="109"/>
      <c r="ATM50" s="109"/>
      <c r="ATN50" s="109"/>
      <c r="ATO50" s="109"/>
      <c r="ATP50" s="109"/>
      <c r="ATQ50" s="109"/>
      <c r="ATR50" s="109"/>
      <c r="ATS50" s="109"/>
      <c r="ATT50" s="109"/>
      <c r="ATU50" s="109"/>
      <c r="ATV50" s="109"/>
      <c r="ATW50" s="109"/>
      <c r="ATX50" s="109"/>
      <c r="ATY50" s="109"/>
      <c r="ATZ50" s="109"/>
      <c r="AUA50" s="109"/>
      <c r="AUB50" s="109"/>
      <c r="AUC50" s="109"/>
      <c r="AUD50" s="109"/>
      <c r="AUE50" s="109"/>
      <c r="AUF50" s="109"/>
      <c r="AUG50" s="109"/>
      <c r="AUH50" s="109"/>
      <c r="AUI50" s="109"/>
      <c r="AUJ50" s="109"/>
      <c r="AUK50" s="109"/>
      <c r="AUL50" s="109"/>
      <c r="AUM50" s="109"/>
      <c r="AUN50" s="109"/>
      <c r="AUO50" s="109"/>
      <c r="AUP50" s="109"/>
      <c r="AUQ50" s="109"/>
      <c r="AUR50" s="109"/>
      <c r="AUS50" s="109"/>
      <c r="AUT50" s="109"/>
      <c r="AUU50" s="108"/>
      <c r="AUV50" s="108"/>
      <c r="AUW50" s="108"/>
      <c r="AUX50" s="108"/>
      <c r="AUY50" s="108"/>
      <c r="AUZ50" s="108"/>
      <c r="AVA50" s="108"/>
      <c r="AVB50" s="108"/>
      <c r="AVC50" s="108"/>
      <c r="AVD50" s="108"/>
      <c r="AVE50" s="108"/>
      <c r="AVF50" s="108"/>
      <c r="AVG50" s="108"/>
      <c r="AVH50" s="108"/>
      <c r="AVI50" s="108"/>
      <c r="AVJ50" s="108"/>
      <c r="AVK50" s="108"/>
      <c r="AVL50" s="108"/>
      <c r="AVM50" s="108"/>
      <c r="AVN50" s="108"/>
      <c r="AVO50" s="108"/>
      <c r="AVP50" s="108"/>
      <c r="AVQ50" s="108"/>
      <c r="AVR50" s="108"/>
      <c r="AVS50" s="108"/>
      <c r="AVT50" s="108"/>
      <c r="AVU50" s="108"/>
      <c r="AVV50" s="108"/>
      <c r="AVW50" s="108"/>
      <c r="AVX50" s="108"/>
      <c r="AVY50" s="108"/>
      <c r="AVZ50" s="108"/>
      <c r="AWA50" s="108"/>
      <c r="AWB50" s="108"/>
      <c r="AWC50" s="108"/>
      <c r="AWD50" s="108"/>
      <c r="AWE50" s="108"/>
      <c r="AWF50" s="108"/>
      <c r="AWG50" s="108"/>
      <c r="AWH50" s="108"/>
      <c r="AWI50" s="108"/>
      <c r="AWJ50" s="108"/>
      <c r="AWK50" s="108"/>
      <c r="AWL50" s="108"/>
      <c r="AWM50" s="108"/>
      <c r="AWN50" s="108"/>
      <c r="AWO50" s="108"/>
      <c r="AWP50" s="108"/>
      <c r="AWQ50" s="108"/>
      <c r="AWR50" s="108"/>
      <c r="AWS50" s="108"/>
      <c r="AWT50" s="108"/>
      <c r="AWU50" s="108"/>
      <c r="AWV50" s="108"/>
      <c r="AWW50" s="108"/>
      <c r="AWX50" s="108"/>
      <c r="AWY50" s="108"/>
      <c r="AWZ50" s="108"/>
      <c r="AXA50" s="108"/>
      <c r="AXB50" s="108"/>
      <c r="AXC50" s="108"/>
      <c r="AXD50" s="108"/>
      <c r="AXE50" s="108"/>
      <c r="AXF50" s="108"/>
      <c r="AXG50" s="108"/>
      <c r="AXH50" s="108"/>
      <c r="AXI50" s="108"/>
      <c r="AXJ50" s="108"/>
      <c r="AXK50" s="111"/>
      <c r="AXL50" s="111"/>
      <c r="AXM50" s="111"/>
      <c r="AXN50" s="111"/>
      <c r="AXO50" s="111"/>
      <c r="AXP50" s="111"/>
      <c r="AXQ50" s="111"/>
      <c r="AXR50" s="111"/>
      <c r="AXS50" s="111"/>
      <c r="AXT50" s="111"/>
      <c r="AXU50" s="111"/>
      <c r="AXV50" s="111"/>
      <c r="AXW50" s="111"/>
      <c r="AXX50" s="111"/>
      <c r="AXY50" s="111"/>
      <c r="AXZ50" s="111"/>
      <c r="AYA50" s="111"/>
      <c r="AYB50" s="111"/>
      <c r="AYC50" s="111"/>
      <c r="AYD50" s="111"/>
      <c r="AYE50" s="111"/>
      <c r="AYF50" s="111"/>
      <c r="AYG50" s="111"/>
      <c r="AYH50" s="111"/>
      <c r="AYI50" s="111"/>
      <c r="AYJ50" s="111"/>
      <c r="AYK50" s="111"/>
      <c r="AYL50" s="111"/>
      <c r="AYM50" s="111"/>
      <c r="AYN50" s="111"/>
      <c r="AYO50" s="111"/>
      <c r="AYP50" s="111"/>
      <c r="AYQ50" s="111"/>
      <c r="AYR50" s="111"/>
      <c r="AYS50" s="111"/>
      <c r="AYT50" s="111"/>
      <c r="AYU50" s="111"/>
      <c r="AYV50" s="111"/>
      <c r="AYW50" s="111"/>
      <c r="AYX50" s="111"/>
      <c r="AYY50" s="111"/>
      <c r="AYZ50" s="111"/>
      <c r="AZA50" s="111"/>
      <c r="AZB50" s="111"/>
      <c r="AZC50" s="111"/>
      <c r="AZD50" s="111"/>
      <c r="AZE50" s="111"/>
      <c r="AZF50" s="111"/>
      <c r="AZG50" s="111"/>
      <c r="AZH50" s="111"/>
      <c r="AZI50" s="111"/>
      <c r="AZJ50" s="111"/>
      <c r="AZK50" s="111"/>
      <c r="AZL50" s="111"/>
      <c r="AZM50" s="111"/>
      <c r="AZN50" s="111"/>
      <c r="AZO50" s="111"/>
      <c r="AZP50" s="111"/>
      <c r="AZQ50" s="111"/>
      <c r="AZR50" s="111"/>
      <c r="AZS50" s="111"/>
      <c r="AZT50" s="111"/>
      <c r="AZU50" s="111"/>
      <c r="AZV50" s="111"/>
      <c r="AZW50" s="111"/>
      <c r="AZX50" s="108"/>
      <c r="AZY50" s="108"/>
      <c r="AZZ50" s="108"/>
      <c r="BAA50" s="108"/>
      <c r="BAB50" s="108"/>
      <c r="BAC50" s="108"/>
      <c r="BAD50" s="108"/>
      <c r="BAE50" s="108"/>
      <c r="BAF50" s="108"/>
      <c r="BAG50" s="108"/>
      <c r="BAH50" s="108"/>
      <c r="BAI50" s="108"/>
      <c r="BAJ50" s="108"/>
      <c r="BAK50" s="108"/>
      <c r="BAL50" s="108"/>
      <c r="BAM50" s="108"/>
      <c r="BAN50" s="108"/>
      <c r="BAO50" s="108"/>
      <c r="BAP50" s="108"/>
      <c r="BAQ50" s="108"/>
      <c r="BAR50" s="108"/>
      <c r="BAS50" s="108"/>
      <c r="BAT50" s="108"/>
      <c r="BAU50" s="108"/>
      <c r="BAV50" s="108"/>
      <c r="BAW50" s="108"/>
      <c r="BAX50" s="108"/>
      <c r="BAY50" s="108"/>
      <c r="BAZ50" s="108"/>
      <c r="BBA50" s="108"/>
      <c r="BBB50" s="108"/>
      <c r="BBC50" s="108"/>
      <c r="BBD50" s="108"/>
      <c r="BBE50" s="108"/>
      <c r="BBF50" s="108"/>
      <c r="BBG50" s="108"/>
      <c r="BBH50" s="108"/>
      <c r="BBI50" s="108"/>
      <c r="BBJ50" s="108"/>
      <c r="BBK50" s="108"/>
      <c r="BBL50" s="108"/>
      <c r="BBM50" s="108"/>
      <c r="BBN50" s="108"/>
      <c r="BBO50" s="108"/>
      <c r="BBP50" s="108"/>
      <c r="BBQ50" s="108"/>
      <c r="BBR50" s="108"/>
      <c r="BBS50" s="108"/>
      <c r="BBT50" s="108"/>
      <c r="BBU50" s="108"/>
      <c r="BBV50" s="108"/>
      <c r="BBW50" s="108"/>
      <c r="BBX50" s="108"/>
      <c r="BBY50" s="108"/>
      <c r="BBZ50" s="108"/>
      <c r="BCA50" s="108"/>
      <c r="BCB50" s="108"/>
      <c r="BCC50" s="108"/>
      <c r="BCD50" s="108"/>
      <c r="BCE50" s="108"/>
      <c r="BCF50" s="108"/>
      <c r="BCG50" s="108"/>
      <c r="BCH50" s="108"/>
      <c r="BCI50" s="108"/>
      <c r="BCJ50" s="108"/>
      <c r="BCK50" s="108"/>
      <c r="BCL50" s="108"/>
      <c r="BCM50" s="108"/>
      <c r="BCN50" s="108"/>
      <c r="BCO50" s="108"/>
      <c r="BCP50" s="108"/>
      <c r="BCQ50" s="108"/>
      <c r="BCR50" s="108"/>
      <c r="BCS50" s="108"/>
      <c r="BCT50" s="108"/>
      <c r="BCU50" s="108"/>
      <c r="BCV50" s="108"/>
      <c r="BCW50" s="108"/>
      <c r="BCX50" s="108"/>
      <c r="BCY50" s="108"/>
      <c r="BCZ50" s="108"/>
      <c r="BDA50" s="108"/>
      <c r="BDB50" s="108"/>
      <c r="BDC50" s="108"/>
      <c r="BDD50" s="108"/>
      <c r="BDE50" s="108"/>
      <c r="BDF50" s="108"/>
      <c r="BDG50" s="108"/>
      <c r="BDH50" s="108"/>
      <c r="BDI50" s="108"/>
      <c r="BDJ50" s="108"/>
      <c r="BDK50" s="108"/>
      <c r="BDL50" s="108"/>
      <c r="BDM50" s="108"/>
      <c r="BDN50" s="108"/>
      <c r="BDO50" s="108"/>
      <c r="BDP50" s="108"/>
      <c r="BDQ50" s="108"/>
      <c r="BDR50" s="108"/>
      <c r="BDS50" s="108"/>
      <c r="BDT50" s="108"/>
      <c r="BDU50" s="108"/>
      <c r="BDV50" s="108"/>
      <c r="BDW50" s="108"/>
      <c r="BDX50" s="108"/>
      <c r="BDY50" s="108"/>
      <c r="BDZ50" s="108"/>
      <c r="BEA50" s="108"/>
      <c r="BEB50" s="108"/>
      <c r="BEC50" s="108"/>
      <c r="BED50" s="108"/>
      <c r="BEE50" s="108"/>
      <c r="BEF50" s="108"/>
      <c r="BEG50" s="108"/>
      <c r="BEH50" s="108"/>
      <c r="BEI50" s="108"/>
      <c r="BEJ50" s="108"/>
      <c r="BEK50" s="108"/>
      <c r="BEL50" s="108"/>
      <c r="BEM50" s="108"/>
      <c r="BEN50" s="108"/>
      <c r="BEO50" s="108"/>
      <c r="BEP50" s="108"/>
      <c r="BEQ50" s="108"/>
      <c r="BER50" s="108"/>
      <c r="BES50" s="108"/>
      <c r="BET50" s="108"/>
      <c r="BEU50" s="108"/>
      <c r="BEV50" s="108"/>
      <c r="BEW50" s="108"/>
      <c r="BEX50" s="107"/>
      <c r="BEY50" s="107"/>
      <c r="BEZ50" s="107"/>
      <c r="BFA50" s="107"/>
      <c r="BFB50" s="107"/>
      <c r="BFC50" s="107"/>
      <c r="BFD50" s="107"/>
      <c r="BFE50" s="107"/>
      <c r="BFF50" s="107"/>
      <c r="BFG50" s="107"/>
      <c r="BFH50" s="107"/>
      <c r="BFI50" s="107"/>
      <c r="BFJ50" s="107"/>
      <c r="BFK50" s="107"/>
      <c r="BFL50" s="107"/>
      <c r="BFM50" s="107"/>
      <c r="BFN50" s="107"/>
      <c r="BFO50" s="107"/>
      <c r="BFP50" s="107"/>
      <c r="BFQ50" s="107"/>
      <c r="BFR50" s="107"/>
      <c r="BFS50" s="107"/>
      <c r="BFT50" s="107"/>
      <c r="BFU50" s="107"/>
      <c r="BFV50" s="107"/>
      <c r="BFW50" s="107"/>
      <c r="BFX50" s="107"/>
      <c r="BFY50" s="107"/>
      <c r="BFZ50" s="107"/>
      <c r="BGA50" s="107"/>
      <c r="BGB50" s="107"/>
      <c r="BGC50" s="107"/>
      <c r="BGD50" s="107"/>
      <c r="BGE50" s="107"/>
      <c r="BGF50" s="107"/>
      <c r="BGG50" s="107"/>
      <c r="BGH50" s="107"/>
      <c r="BGI50" s="107"/>
      <c r="BGJ50" s="107"/>
      <c r="BGK50" s="107"/>
      <c r="BGL50" s="107"/>
      <c r="BGM50" s="107"/>
      <c r="BGN50" s="107"/>
      <c r="BGO50" s="107"/>
      <c r="BGP50" s="107"/>
      <c r="BGQ50" s="107"/>
      <c r="BGR50" s="107"/>
      <c r="BGS50" s="107"/>
      <c r="BGT50" s="107"/>
      <c r="BGU50" s="107"/>
      <c r="BGV50" s="107"/>
      <c r="BGW50" s="107"/>
      <c r="BGX50" s="107"/>
      <c r="BGY50" s="107"/>
      <c r="BGZ50" s="107"/>
      <c r="BHA50" s="107"/>
      <c r="BHB50" s="107"/>
      <c r="BHC50" s="107"/>
      <c r="BHD50" s="107"/>
      <c r="BHE50" s="107"/>
      <c r="BHF50" s="107"/>
      <c r="BHG50" s="107"/>
      <c r="BHH50" s="107"/>
      <c r="BHI50" s="107"/>
      <c r="BHJ50" s="107"/>
      <c r="BHK50" s="107"/>
      <c r="BHL50" s="107"/>
      <c r="BHM50" s="107"/>
      <c r="BHN50" s="111"/>
      <c r="BHO50" s="111"/>
      <c r="BHP50" s="111"/>
      <c r="BHQ50" s="111"/>
      <c r="BHR50" s="111"/>
      <c r="BHS50" s="111"/>
      <c r="BHT50" s="111"/>
      <c r="BHU50" s="111"/>
      <c r="BHV50" s="111"/>
      <c r="BHW50" s="111"/>
      <c r="BHX50" s="111"/>
      <c r="BHY50" s="111"/>
      <c r="BHZ50" s="111"/>
      <c r="BIA50" s="111"/>
      <c r="BIB50" s="111"/>
      <c r="BIC50" s="111"/>
      <c r="BID50" s="111"/>
      <c r="BIE50" s="111"/>
      <c r="BIF50" s="111"/>
      <c r="BIG50" s="111"/>
      <c r="BIH50" s="111"/>
      <c r="BII50" s="111"/>
      <c r="BIJ50" s="111"/>
      <c r="BIK50" s="111"/>
      <c r="BIL50" s="111"/>
      <c r="BIM50" s="111"/>
      <c r="BIN50" s="111"/>
      <c r="BIO50" s="111"/>
      <c r="BIP50" s="111"/>
      <c r="BIQ50" s="111"/>
      <c r="BIR50" s="111"/>
      <c r="BIS50" s="111"/>
      <c r="BIT50" s="111"/>
      <c r="BIU50" s="111"/>
      <c r="BIV50" s="111"/>
      <c r="BIW50" s="111"/>
      <c r="BIX50" s="111"/>
      <c r="BIY50" s="111"/>
      <c r="BIZ50" s="111"/>
      <c r="BJA50" s="111"/>
      <c r="BJB50" s="111"/>
      <c r="BJC50" s="111"/>
      <c r="BJD50" s="111"/>
      <c r="BJE50" s="111"/>
      <c r="BJF50" s="111"/>
      <c r="BJG50" s="111"/>
      <c r="BJH50" s="111"/>
      <c r="BJI50" s="111"/>
      <c r="BJJ50" s="111"/>
      <c r="BJK50" s="111"/>
      <c r="BJL50" s="111"/>
      <c r="BJM50" s="111"/>
      <c r="BJN50" s="111"/>
      <c r="BJO50" s="111"/>
      <c r="BJP50" s="111"/>
      <c r="BJQ50" s="111"/>
      <c r="BJR50" s="111"/>
      <c r="BJS50" s="111"/>
      <c r="BJT50" s="111"/>
      <c r="BJU50" s="111"/>
      <c r="BJV50" s="111"/>
      <c r="BJW50" s="111"/>
      <c r="BJX50" s="111"/>
      <c r="BJY50" s="111"/>
      <c r="BJZ50" s="111"/>
      <c r="BKA50" s="111"/>
      <c r="BKB50" s="111"/>
      <c r="BKC50" s="111"/>
      <c r="BKD50" s="111"/>
      <c r="BKE50" s="111"/>
      <c r="BKF50" s="111"/>
      <c r="BKG50" s="111"/>
      <c r="BKH50" s="111"/>
      <c r="BKI50" s="111"/>
      <c r="BKJ50" s="111"/>
      <c r="BKK50" s="111"/>
      <c r="BKL50" s="111"/>
      <c r="BKM50" s="111"/>
      <c r="BKN50" s="111"/>
      <c r="BKO50" s="111"/>
      <c r="BKP50" s="111"/>
      <c r="BKQ50" s="111"/>
      <c r="BKR50" s="111"/>
      <c r="BKS50" s="111"/>
      <c r="BKT50" s="111"/>
      <c r="BKU50" s="111"/>
      <c r="BKV50" s="111"/>
      <c r="BKW50" s="111"/>
      <c r="BKX50" s="111"/>
      <c r="BKY50" s="111"/>
      <c r="BKZ50" s="111"/>
      <c r="BLA50" s="111"/>
      <c r="BLB50" s="111"/>
      <c r="BLC50" s="111"/>
      <c r="BLD50" s="111"/>
      <c r="BLE50" s="111"/>
      <c r="BLF50" s="111"/>
      <c r="BLG50" s="111"/>
      <c r="BLH50" s="111"/>
      <c r="BLI50" s="111"/>
      <c r="BLJ50" s="111"/>
      <c r="BLK50" s="111"/>
      <c r="BLL50" s="111"/>
      <c r="BLM50" s="111"/>
      <c r="BLN50" s="111"/>
      <c r="BLO50" s="111"/>
      <c r="BLP50" s="111"/>
      <c r="BLQ50" s="111"/>
      <c r="BLR50" s="111"/>
      <c r="BLS50" s="111"/>
      <c r="BLT50" s="111"/>
      <c r="BLU50" s="111"/>
      <c r="BLV50" s="111"/>
      <c r="BLW50" s="111"/>
      <c r="BLX50" s="111"/>
      <c r="BLY50" s="111"/>
      <c r="BLZ50" s="111"/>
      <c r="BMA50" s="111"/>
      <c r="BMB50" s="111"/>
      <c r="BMC50" s="111"/>
      <c r="BMD50" s="111"/>
      <c r="BME50" s="111"/>
      <c r="BMF50" s="111"/>
      <c r="BMG50" s="111"/>
      <c r="BMH50" s="111"/>
      <c r="BMI50" s="111"/>
      <c r="BMJ50" s="111"/>
      <c r="BMK50" s="111"/>
      <c r="BML50" s="111"/>
      <c r="BMM50" s="111"/>
      <c r="BMN50" s="111"/>
      <c r="BMO50" s="111"/>
      <c r="BMP50" s="111"/>
      <c r="BMQ50" s="111"/>
      <c r="BMR50" s="111"/>
      <c r="BMS50" s="111"/>
      <c r="BMT50" s="108"/>
      <c r="BMU50" s="108"/>
      <c r="BMV50" s="108"/>
      <c r="BMW50" s="108"/>
      <c r="BMX50" s="108"/>
      <c r="BMY50" s="108"/>
      <c r="BMZ50" s="108"/>
      <c r="BNA50" s="108"/>
      <c r="BNB50" s="108"/>
      <c r="BNC50" s="108"/>
      <c r="BND50" s="108"/>
      <c r="BNE50" s="108"/>
      <c r="BNF50" s="108"/>
      <c r="BNG50" s="108"/>
      <c r="BNH50" s="108"/>
      <c r="BNI50" s="108"/>
      <c r="BNJ50" s="108"/>
      <c r="BNK50" s="108"/>
      <c r="BNL50" s="108"/>
      <c r="BNM50" s="108"/>
      <c r="BNN50" s="108"/>
      <c r="BNO50" s="108"/>
      <c r="BNP50" s="108"/>
      <c r="BNQ50" s="108"/>
      <c r="BNR50" s="108"/>
      <c r="BNS50" s="108"/>
      <c r="BNT50" s="108"/>
      <c r="BNU50" s="108"/>
      <c r="BNV50" s="108"/>
      <c r="BNW50" s="108"/>
      <c r="BNX50" s="108"/>
      <c r="BNY50" s="108"/>
      <c r="BNZ50" s="108"/>
      <c r="BOA50" s="108"/>
      <c r="BOB50" s="108"/>
      <c r="BOC50" s="108"/>
      <c r="BOD50" s="108"/>
      <c r="BOE50" s="108"/>
      <c r="BOF50" s="108"/>
      <c r="BOG50" s="108"/>
      <c r="BOH50" s="108"/>
      <c r="BOI50" s="108"/>
      <c r="BOJ50" s="108"/>
      <c r="BOK50" s="108"/>
      <c r="BOL50" s="108"/>
      <c r="BOM50" s="108"/>
      <c r="BON50" s="108"/>
      <c r="BOO50" s="108"/>
      <c r="BOP50" s="108"/>
      <c r="BOQ50" s="108"/>
      <c r="BOR50" s="108"/>
      <c r="BOS50" s="108"/>
      <c r="BOT50" s="108"/>
      <c r="BOU50" s="108"/>
      <c r="BOV50" s="108"/>
      <c r="BOW50" s="108"/>
      <c r="BOX50" s="108"/>
      <c r="BOY50" s="108"/>
      <c r="BOZ50" s="108"/>
      <c r="BPA50" s="108"/>
      <c r="BPB50" s="108"/>
      <c r="BPC50" s="108"/>
      <c r="BPD50" s="108"/>
      <c r="BPE50" s="108"/>
      <c r="BPF50" s="108"/>
      <c r="BPG50" s="108"/>
      <c r="BPH50" s="108"/>
      <c r="BPI50" s="108"/>
      <c r="BPJ50" s="129"/>
      <c r="BPK50" s="129"/>
      <c r="BPL50" s="129"/>
      <c r="BPM50" s="129"/>
      <c r="BPN50" s="129"/>
      <c r="BPO50" s="129"/>
      <c r="BPP50" s="129"/>
      <c r="BPQ50" s="129"/>
      <c r="BPR50" s="129"/>
      <c r="BPS50" s="129"/>
      <c r="BPT50" s="129"/>
      <c r="BPU50" s="129"/>
      <c r="BPV50" s="129"/>
      <c r="BPW50" s="129"/>
      <c r="BPX50" s="129"/>
      <c r="BPY50" s="129"/>
      <c r="BPZ50" s="129"/>
      <c r="BQA50" s="129"/>
      <c r="BQB50" s="129"/>
      <c r="BQC50" s="129"/>
      <c r="BQD50" s="129"/>
      <c r="BQE50" s="129"/>
      <c r="BQF50" s="129"/>
      <c r="BQG50" s="129"/>
      <c r="BQH50" s="129"/>
      <c r="BQI50" s="129"/>
      <c r="BQJ50" s="129"/>
      <c r="BQK50" s="129"/>
      <c r="BQL50" s="129"/>
      <c r="BQM50" s="129"/>
      <c r="BQN50" s="129"/>
      <c r="BQO50" s="129"/>
      <c r="BQP50" s="129"/>
      <c r="BQQ50" s="129"/>
      <c r="BQR50" s="129"/>
      <c r="BQS50" s="129"/>
      <c r="BQT50" s="129"/>
      <c r="BQU50" s="129"/>
      <c r="BQV50" s="129"/>
      <c r="BQW50" s="129"/>
      <c r="BQX50" s="129"/>
      <c r="BQY50" s="129"/>
      <c r="BQZ50" s="129"/>
      <c r="BRA50" s="129"/>
      <c r="BRB50" s="129"/>
      <c r="BRC50" s="129"/>
      <c r="BRD50" s="129"/>
      <c r="BRE50" s="129"/>
      <c r="BRF50" s="129"/>
      <c r="BRG50" s="129"/>
      <c r="BRH50" s="129"/>
      <c r="BRI50" s="129"/>
      <c r="BRJ50" s="129"/>
      <c r="BRK50" s="129"/>
      <c r="BRL50" s="129"/>
      <c r="BRM50" s="129"/>
      <c r="BRN50" s="129"/>
      <c r="BRO50" s="129"/>
      <c r="BRP50" s="129"/>
      <c r="BRQ50" s="129"/>
      <c r="BRR50" s="129"/>
      <c r="BRS50" s="129"/>
      <c r="BRT50" s="129"/>
      <c r="BRU50" s="129"/>
      <c r="BRV50" s="129"/>
      <c r="BRW50" s="129"/>
      <c r="BRX50" s="129"/>
      <c r="BRY50" s="129"/>
      <c r="BRZ50" s="129"/>
      <c r="BSA50" s="129"/>
      <c r="BSB50" s="129"/>
      <c r="BSC50" s="129"/>
      <c r="BSD50" s="129"/>
      <c r="BSE50" s="129"/>
      <c r="BSF50" s="129"/>
      <c r="BSG50" s="129"/>
      <c r="BSH50" s="129"/>
      <c r="BSI50" s="129"/>
      <c r="BSJ50" s="129"/>
      <c r="BSK50" s="129"/>
      <c r="BSL50" s="129"/>
      <c r="BSM50" s="129"/>
      <c r="BSN50" s="129"/>
      <c r="BSO50" s="129"/>
      <c r="BSP50" s="129"/>
      <c r="BSQ50" s="129"/>
      <c r="BSR50" s="129"/>
      <c r="BSS50" s="129"/>
      <c r="BST50" s="129"/>
      <c r="BSU50" s="129"/>
      <c r="BSV50" s="129"/>
      <c r="BSW50" s="129"/>
      <c r="BSX50" s="129"/>
      <c r="BSY50" s="129"/>
      <c r="BSZ50" s="129"/>
      <c r="BTA50" s="129"/>
      <c r="BTB50" s="129"/>
      <c r="BTC50" s="129"/>
      <c r="BTD50" s="129"/>
      <c r="BTE50" s="129"/>
      <c r="BTF50" s="129"/>
      <c r="BTG50" s="129"/>
      <c r="BTH50" s="129"/>
      <c r="BTI50" s="129"/>
      <c r="BTJ50" s="129"/>
      <c r="BTK50" s="129"/>
      <c r="BTL50" s="129"/>
      <c r="BTM50" s="129"/>
      <c r="BTN50" s="129"/>
      <c r="BTO50" s="129"/>
      <c r="BTP50" s="129"/>
      <c r="BTQ50" s="129"/>
      <c r="BTR50" s="129"/>
      <c r="BTS50" s="129"/>
      <c r="BTT50" s="129"/>
      <c r="BTU50" s="129"/>
      <c r="BTV50" s="129"/>
      <c r="BTW50" s="129"/>
      <c r="BTX50" s="129"/>
      <c r="BTY50" s="129"/>
      <c r="BTZ50" s="129"/>
      <c r="BUA50" s="129"/>
      <c r="BUB50" s="129"/>
      <c r="BUC50" s="129"/>
      <c r="BUD50" s="129"/>
      <c r="BUE50" s="129"/>
      <c r="BUF50" s="129"/>
      <c r="BUG50" s="129"/>
      <c r="BUH50" s="129"/>
      <c r="BUI50" s="129"/>
      <c r="BUJ50" s="129"/>
      <c r="BUK50" s="129"/>
      <c r="BUL50" s="129"/>
      <c r="BUM50" s="129"/>
      <c r="BUN50" s="129"/>
      <c r="BUO50" s="129"/>
      <c r="BUP50" s="107"/>
      <c r="BUQ50" s="107"/>
      <c r="BUR50" s="107"/>
      <c r="BUS50" s="107"/>
      <c r="BUT50" s="107"/>
      <c r="BUU50" s="107"/>
      <c r="BUV50" s="107"/>
      <c r="BUW50" s="107"/>
      <c r="BUX50" s="107"/>
      <c r="BUY50" s="107"/>
      <c r="BUZ50" s="107"/>
      <c r="BVA50" s="107"/>
      <c r="BVB50" s="107"/>
      <c r="BVC50" s="107"/>
      <c r="BVD50" s="107"/>
      <c r="BVE50" s="107"/>
      <c r="BVF50" s="107"/>
      <c r="BVG50" s="107"/>
      <c r="BVH50" s="107"/>
      <c r="BVI50" s="107"/>
      <c r="BVJ50" s="107"/>
      <c r="BVK50" s="107"/>
      <c r="BVL50" s="107"/>
      <c r="BVM50" s="107"/>
      <c r="BVN50" s="107"/>
      <c r="BVO50" s="107"/>
      <c r="BVP50" s="107"/>
      <c r="BVQ50" s="107"/>
      <c r="BVR50" s="107"/>
      <c r="BVS50" s="107"/>
      <c r="BVT50" s="107"/>
      <c r="BVU50" s="107"/>
      <c r="BVV50" s="107"/>
      <c r="BVW50" s="107"/>
      <c r="BVX50" s="107"/>
      <c r="BVY50" s="107"/>
      <c r="BVZ50" s="107"/>
      <c r="BWA50" s="107"/>
      <c r="BWB50" s="107"/>
      <c r="BWC50" s="107"/>
      <c r="BWD50" s="107"/>
      <c r="BWE50" s="107"/>
      <c r="BWF50" s="107"/>
      <c r="BWG50" s="107"/>
      <c r="BWH50" s="107"/>
      <c r="BWI50" s="107"/>
      <c r="BWJ50" s="107"/>
      <c r="BWK50" s="107"/>
      <c r="BWL50" s="107"/>
      <c r="BWM50" s="107"/>
      <c r="BWN50" s="107"/>
      <c r="BWO50" s="107"/>
      <c r="BWP50" s="107"/>
      <c r="BWQ50" s="107"/>
      <c r="BWR50" s="107"/>
      <c r="BWS50" s="107"/>
      <c r="BWT50" s="107"/>
      <c r="BWU50" s="107"/>
      <c r="BWV50" s="107"/>
      <c r="BWW50" s="107"/>
      <c r="BWX50" s="107"/>
      <c r="BWY50" s="107"/>
      <c r="BWZ50" s="107"/>
      <c r="BXA50" s="107"/>
      <c r="BXB50" s="107"/>
      <c r="BXC50" s="265"/>
      <c r="BXD50" s="265"/>
      <c r="BXE50" s="265"/>
      <c r="BXF50" s="265"/>
      <c r="BXG50" s="265"/>
      <c r="BXH50" s="265"/>
      <c r="BXI50" s="265"/>
      <c r="BXJ50" s="265"/>
      <c r="BXK50" s="265"/>
      <c r="BXL50" s="265"/>
      <c r="BXM50" s="265"/>
      <c r="BXN50" s="265"/>
      <c r="BXO50" s="265"/>
      <c r="BXP50" s="265"/>
      <c r="BXQ50" s="265"/>
      <c r="BXR50" s="265"/>
      <c r="BXS50" s="265"/>
      <c r="BXT50" s="265"/>
      <c r="BXU50" s="265"/>
      <c r="BXV50" s="265"/>
      <c r="BXW50" s="265"/>
      <c r="BXX50" s="265"/>
      <c r="BXY50" s="265"/>
      <c r="BXZ50" s="265"/>
      <c r="BYA50" s="265"/>
      <c r="BYB50" s="265"/>
      <c r="BYC50" s="265"/>
      <c r="BYD50" s="265"/>
      <c r="BYE50" s="265"/>
      <c r="BYF50" s="265"/>
      <c r="BYG50" s="265"/>
      <c r="BYH50" s="265"/>
      <c r="BYI50" s="265"/>
      <c r="BYJ50" s="265"/>
      <c r="BYK50" s="265"/>
      <c r="BYL50" s="265"/>
      <c r="BYM50" s="265"/>
      <c r="BYN50" s="265"/>
      <c r="BYO50" s="265"/>
      <c r="BYP50" s="265"/>
      <c r="BYQ50" s="265"/>
      <c r="BYR50" s="265"/>
      <c r="BYS50" s="265"/>
      <c r="BYT50" s="265"/>
      <c r="BYU50" s="265"/>
      <c r="BYV50" s="265"/>
      <c r="BYW50" s="265"/>
      <c r="BYX50" s="265"/>
      <c r="BYY50" s="265"/>
      <c r="BYZ50" s="265"/>
      <c r="BZA50" s="265"/>
      <c r="BZB50" s="265"/>
      <c r="BZC50" s="265"/>
      <c r="BZD50" s="265"/>
      <c r="BZE50" s="265"/>
      <c r="BZF50" s="265"/>
      <c r="BZG50" s="265"/>
      <c r="BZH50" s="265"/>
      <c r="BZI50" s="265"/>
      <c r="BZJ50" s="265"/>
      <c r="BZK50" s="265"/>
      <c r="BZL50" s="265"/>
      <c r="BZM50" s="265"/>
      <c r="BZN50" s="265"/>
      <c r="BZO50" s="265"/>
      <c r="BZP50" s="107"/>
      <c r="BZQ50" s="107"/>
      <c r="BZR50" s="107"/>
      <c r="BZS50" s="107"/>
      <c r="BZT50" s="107"/>
      <c r="BZU50" s="107"/>
      <c r="BZV50" s="107"/>
      <c r="BZW50" s="107"/>
      <c r="BZX50" s="107"/>
      <c r="BZY50" s="107"/>
      <c r="BZZ50" s="107"/>
      <c r="CAA50" s="107"/>
      <c r="CAB50" s="107"/>
      <c r="CAC50" s="107"/>
      <c r="CAD50" s="107"/>
      <c r="CAE50" s="107"/>
      <c r="CAF50" s="107"/>
      <c r="CAG50" s="107"/>
      <c r="CAH50" s="107"/>
      <c r="CAI50" s="107"/>
      <c r="CAJ50" s="107"/>
      <c r="CAK50" s="107"/>
      <c r="CAL50" s="107"/>
      <c r="CAM50" s="107"/>
      <c r="CAN50" s="107"/>
      <c r="CAO50" s="107"/>
      <c r="CAP50" s="107"/>
      <c r="CAQ50" s="107"/>
      <c r="CAR50" s="107"/>
      <c r="CAS50" s="107"/>
      <c r="CAT50" s="107"/>
      <c r="CAU50" s="107"/>
      <c r="CAV50" s="107"/>
      <c r="CAW50" s="107"/>
      <c r="CAX50" s="107"/>
      <c r="CAY50" s="107"/>
      <c r="CAZ50" s="107"/>
      <c r="CBA50" s="107"/>
      <c r="CBB50" s="107"/>
      <c r="CBC50" s="107"/>
      <c r="CBD50" s="107"/>
      <c r="CBE50" s="107"/>
      <c r="CBF50" s="107"/>
      <c r="CBG50" s="107"/>
      <c r="CBH50" s="107"/>
      <c r="CBI50" s="107"/>
      <c r="CBJ50" s="107"/>
      <c r="CBK50" s="107"/>
      <c r="CBL50" s="107"/>
      <c r="CBM50" s="107"/>
      <c r="CBN50" s="107"/>
      <c r="CBO50" s="107"/>
      <c r="CBP50" s="107"/>
      <c r="CBQ50" s="107"/>
      <c r="CBR50" s="107"/>
      <c r="CBS50" s="107"/>
      <c r="CBT50" s="107"/>
      <c r="CBU50" s="107"/>
      <c r="CBV50" s="107"/>
      <c r="CBW50" s="107"/>
      <c r="CBX50" s="107"/>
      <c r="CBY50" s="107"/>
      <c r="CBZ50" s="107"/>
      <c r="CCA50" s="107"/>
      <c r="CCB50" s="107"/>
      <c r="CCC50" s="107"/>
      <c r="CCD50" s="107"/>
      <c r="CCE50" s="107"/>
      <c r="CCF50" s="107"/>
      <c r="CCG50" s="107"/>
      <c r="CCH50" s="107"/>
      <c r="CCI50" s="107"/>
      <c r="CCJ50" s="107"/>
      <c r="CCK50" s="107"/>
      <c r="CCL50" s="107"/>
      <c r="CCM50" s="107"/>
      <c r="CCN50" s="107"/>
      <c r="CCO50" s="107"/>
      <c r="CCP50" s="107"/>
      <c r="CCQ50" s="107"/>
      <c r="CCR50" s="107"/>
      <c r="CCS50" s="107"/>
      <c r="CCT50" s="107"/>
      <c r="CCU50" s="107"/>
      <c r="CCV50" s="107"/>
      <c r="CCW50" s="107"/>
      <c r="CCX50" s="107"/>
      <c r="CCY50" s="107"/>
      <c r="CCZ50" s="107"/>
      <c r="CDA50" s="107"/>
      <c r="CDB50" s="107"/>
      <c r="CDC50" s="107"/>
      <c r="CDD50" s="107"/>
      <c r="CDE50" s="107"/>
      <c r="CDF50" s="107"/>
      <c r="CDG50" s="107"/>
      <c r="CDH50" s="107"/>
      <c r="CDI50" s="107"/>
      <c r="CDJ50" s="107"/>
      <c r="CDK50" s="107"/>
      <c r="CDL50" s="107"/>
      <c r="CDM50" s="107"/>
      <c r="CDN50" s="107"/>
      <c r="CDO50" s="107"/>
      <c r="CDP50" s="107"/>
      <c r="CDQ50" s="107"/>
      <c r="CDR50" s="107"/>
      <c r="CDS50" s="107"/>
      <c r="CDT50" s="107"/>
      <c r="CDU50" s="107"/>
      <c r="CDV50" s="107"/>
      <c r="CDW50" s="107"/>
      <c r="CDX50" s="107"/>
      <c r="CDY50" s="107"/>
      <c r="CDZ50" s="107"/>
      <c r="CEA50" s="107"/>
      <c r="CEB50" s="107"/>
      <c r="CEC50" s="107"/>
      <c r="CED50" s="107"/>
      <c r="CEE50" s="107"/>
      <c r="CEF50" s="107"/>
      <c r="CEG50" s="107"/>
      <c r="CEH50" s="107"/>
      <c r="CEI50" s="107"/>
      <c r="CEJ50" s="107"/>
      <c r="CEK50" s="107"/>
      <c r="CEL50" s="107"/>
      <c r="CEM50" s="107"/>
      <c r="CEN50" s="107"/>
      <c r="CEO50" s="107"/>
      <c r="CEP50" s="108"/>
      <c r="CEQ50" s="108"/>
      <c r="CER50" s="108"/>
      <c r="CES50" s="108"/>
      <c r="CET50" s="108"/>
      <c r="CEU50" s="108"/>
      <c r="CEV50" s="108"/>
      <c r="CEW50" s="108"/>
      <c r="CEX50" s="108"/>
      <c r="CEY50" s="108"/>
      <c r="CEZ50" s="108"/>
      <c r="CFA50" s="108"/>
      <c r="CFB50" s="108"/>
      <c r="CFC50" s="108"/>
      <c r="CFD50" s="108"/>
      <c r="CFE50" s="108"/>
      <c r="CFF50" s="108"/>
      <c r="CFG50" s="108"/>
      <c r="CFH50" s="108"/>
      <c r="CFI50" s="108"/>
      <c r="CFJ50" s="108"/>
      <c r="CFK50" s="108"/>
      <c r="CFL50" s="108"/>
      <c r="CFM50" s="108"/>
      <c r="CFN50" s="108"/>
      <c r="CFO50" s="108"/>
      <c r="CFP50" s="108"/>
      <c r="CFQ50" s="108"/>
      <c r="CFR50" s="108"/>
      <c r="CFS50" s="108"/>
      <c r="CFT50" s="108"/>
      <c r="CFU50" s="108"/>
      <c r="CFV50" s="108"/>
      <c r="CFW50" s="108"/>
      <c r="CFX50" s="108"/>
      <c r="CFY50" s="108"/>
      <c r="CFZ50" s="108"/>
      <c r="CGA50" s="108"/>
      <c r="CGB50" s="108"/>
      <c r="CGC50" s="108"/>
      <c r="CGD50" s="108"/>
    </row>
    <row r="51" spans="1:2214" x14ac:dyDescent="0.25">
      <c r="A51" s="279"/>
      <c r="B51" s="255"/>
      <c r="C51" s="267"/>
      <c r="D51" s="267"/>
      <c r="E51" s="275"/>
      <c r="F51" s="260"/>
      <c r="G51" s="260"/>
      <c r="H51" s="276"/>
      <c r="I51" s="261"/>
      <c r="J51" s="261"/>
      <c r="K51" s="276"/>
      <c r="L51" s="261"/>
      <c r="M51" s="261"/>
      <c r="N51" s="277"/>
      <c r="O51" s="262"/>
      <c r="P51" s="262"/>
      <c r="Q51" s="276"/>
      <c r="R51" s="261"/>
      <c r="S51" s="261"/>
      <c r="T51" s="275"/>
      <c r="U51" s="260"/>
      <c r="V51" s="260"/>
      <c r="W51" s="260"/>
      <c r="X51" s="278"/>
      <c r="Y51" s="277"/>
      <c r="Z51" s="262"/>
      <c r="AA51" s="262"/>
      <c r="AB51" s="277"/>
      <c r="AC51" s="262"/>
      <c r="AD51" s="262"/>
      <c r="AE51" s="277"/>
      <c r="AF51" s="262"/>
      <c r="AG51" s="262"/>
      <c r="AH51" s="129"/>
      <c r="AI51" s="129"/>
      <c r="AJ51" s="129"/>
      <c r="AK51" s="129"/>
      <c r="AL51" s="129"/>
      <c r="AM51" s="129"/>
      <c r="AN51" s="264"/>
      <c r="AO51" s="64"/>
      <c r="AP51" s="64"/>
      <c r="AQ51" s="129"/>
      <c r="AR51" s="64"/>
      <c r="AS51" s="64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350"/>
      <c r="CX51" s="107"/>
      <c r="CY51" s="107"/>
      <c r="CZ51" s="107"/>
      <c r="DA51" s="107"/>
      <c r="DB51" s="107"/>
      <c r="DC51" s="107"/>
      <c r="DD51" s="107"/>
      <c r="DE51" s="107"/>
      <c r="DF51" s="107"/>
      <c r="DG51" s="107"/>
      <c r="DH51" s="107"/>
      <c r="DI51" s="107"/>
      <c r="DJ51" s="111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1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1"/>
      <c r="EZ51" s="111"/>
      <c r="FA51" s="111"/>
      <c r="FB51" s="111"/>
      <c r="FC51" s="111"/>
      <c r="FD51" s="111"/>
      <c r="FE51" s="111"/>
      <c r="FF51" s="111"/>
      <c r="FG51" s="111"/>
      <c r="FH51" s="111"/>
      <c r="FI51" s="111"/>
      <c r="FJ51" s="111"/>
      <c r="FK51" s="111"/>
      <c r="FL51" s="111"/>
      <c r="FM51" s="111"/>
      <c r="FN51" s="111"/>
      <c r="FO51" s="111"/>
      <c r="FP51" s="111"/>
      <c r="FQ51" s="111"/>
      <c r="FR51" s="111"/>
      <c r="FS51" s="111"/>
      <c r="FT51" s="111"/>
      <c r="FU51" s="111"/>
      <c r="FV51" s="111"/>
      <c r="FW51" s="111"/>
      <c r="FX51" s="111"/>
      <c r="FY51" s="111"/>
      <c r="FZ51" s="111"/>
      <c r="GA51" s="111"/>
      <c r="GB51" s="111"/>
      <c r="GC51" s="111"/>
      <c r="GD51" s="111"/>
      <c r="GE51" s="111"/>
      <c r="GF51" s="111"/>
      <c r="GG51" s="111"/>
      <c r="GH51" s="111"/>
      <c r="GI51" s="111"/>
      <c r="GJ51" s="111"/>
      <c r="GK51" s="111"/>
      <c r="GL51" s="111"/>
      <c r="GM51" s="111"/>
      <c r="GN51" s="111"/>
      <c r="GO51" s="111"/>
      <c r="GP51" s="111"/>
      <c r="GQ51" s="111"/>
      <c r="GR51" s="111"/>
      <c r="GS51" s="111"/>
      <c r="GT51" s="111"/>
      <c r="GU51" s="111"/>
      <c r="GV51" s="111"/>
      <c r="GW51" s="111"/>
      <c r="GX51" s="111"/>
      <c r="GY51" s="111"/>
      <c r="GZ51" s="111"/>
      <c r="HA51" s="111"/>
      <c r="HB51" s="111"/>
      <c r="HC51" s="111"/>
      <c r="HD51" s="111"/>
      <c r="HE51" s="111"/>
      <c r="HF51" s="111"/>
      <c r="HG51" s="111"/>
      <c r="HH51" s="111"/>
      <c r="HI51" s="111"/>
      <c r="HJ51" s="111"/>
      <c r="HK51" s="111"/>
      <c r="HL51" s="111"/>
      <c r="HM51" s="111"/>
      <c r="HN51" s="111"/>
      <c r="HO51" s="111"/>
      <c r="HP51" s="111"/>
      <c r="HQ51" s="111"/>
      <c r="HR51" s="111"/>
      <c r="HS51" s="111"/>
      <c r="HT51" s="111"/>
      <c r="HU51" s="111"/>
      <c r="HV51" s="111"/>
      <c r="HW51" s="111"/>
      <c r="HX51" s="111"/>
      <c r="HY51" s="111"/>
      <c r="HZ51" s="111"/>
      <c r="IA51" s="111"/>
      <c r="IB51" s="111"/>
      <c r="IC51" s="111"/>
      <c r="ID51" s="111"/>
      <c r="IE51" s="111"/>
      <c r="IF51" s="111"/>
      <c r="IG51" s="111"/>
      <c r="IH51" s="111"/>
      <c r="II51" s="111"/>
      <c r="IJ51" s="111"/>
      <c r="IK51" s="111"/>
      <c r="IL51" s="111"/>
      <c r="IM51" s="111"/>
      <c r="IN51" s="111"/>
      <c r="IO51" s="111"/>
      <c r="IP51" s="108"/>
      <c r="IQ51" s="108"/>
      <c r="IR51" s="108"/>
      <c r="IS51" s="108"/>
      <c r="IT51" s="108"/>
      <c r="IU51" s="108"/>
      <c r="IV51" s="108"/>
      <c r="IW51" s="108"/>
      <c r="IX51" s="108"/>
      <c r="IY51" s="108"/>
      <c r="IZ51" s="108"/>
      <c r="JA51" s="108"/>
      <c r="JB51" s="108"/>
      <c r="JC51" s="108"/>
      <c r="JD51" s="108"/>
      <c r="JE51" s="108"/>
      <c r="JF51" s="108"/>
      <c r="JG51" s="108"/>
      <c r="JH51" s="108"/>
      <c r="JI51" s="108"/>
      <c r="JJ51" s="108"/>
      <c r="JK51" s="108"/>
      <c r="JL51" s="108"/>
      <c r="JM51" s="108"/>
      <c r="JN51" s="108"/>
      <c r="JO51" s="108"/>
      <c r="JP51" s="108"/>
      <c r="JQ51" s="108"/>
      <c r="JR51" s="108"/>
      <c r="JS51" s="108"/>
      <c r="JT51" s="108"/>
      <c r="JU51" s="108"/>
      <c r="JV51" s="108"/>
      <c r="JW51" s="108"/>
      <c r="JX51" s="108"/>
      <c r="JY51" s="108"/>
      <c r="JZ51" s="108"/>
      <c r="KA51" s="108"/>
      <c r="KB51" s="108"/>
      <c r="KC51" s="108"/>
      <c r="KD51" s="108"/>
      <c r="KE51" s="108"/>
      <c r="KF51" s="108"/>
      <c r="KG51" s="108"/>
      <c r="KH51" s="108"/>
      <c r="KI51" s="108"/>
      <c r="KJ51" s="108"/>
      <c r="KK51" s="108"/>
      <c r="KL51" s="108"/>
      <c r="KM51" s="108"/>
      <c r="KN51" s="108"/>
      <c r="KO51" s="108"/>
      <c r="KP51" s="108"/>
      <c r="KQ51" s="108"/>
      <c r="KR51" s="108"/>
      <c r="KS51" s="108"/>
      <c r="KT51" s="108"/>
      <c r="KU51" s="108"/>
      <c r="KV51" s="108"/>
      <c r="KW51" s="108"/>
      <c r="KX51" s="108"/>
      <c r="KY51" s="108"/>
      <c r="KZ51" s="108"/>
      <c r="LA51" s="108"/>
      <c r="LB51" s="108"/>
      <c r="LC51" s="108"/>
      <c r="LD51" s="108"/>
      <c r="LE51" s="108"/>
      <c r="LF51" s="108"/>
      <c r="LG51" s="108"/>
      <c r="LH51" s="108"/>
      <c r="LI51" s="108"/>
      <c r="LJ51" s="108"/>
      <c r="LK51" s="108"/>
      <c r="LL51" s="108"/>
      <c r="LM51" s="108"/>
      <c r="LN51" s="108"/>
      <c r="LO51" s="108"/>
      <c r="LP51" s="108"/>
      <c r="LQ51" s="108"/>
      <c r="LR51" s="108"/>
      <c r="LS51" s="108"/>
      <c r="LT51" s="108"/>
      <c r="LU51" s="108"/>
      <c r="LV51" s="108"/>
      <c r="LW51" s="108"/>
      <c r="LX51" s="108"/>
      <c r="LY51" s="108"/>
      <c r="LZ51" s="108"/>
      <c r="MA51" s="108"/>
      <c r="MB51" s="108"/>
      <c r="MC51" s="108"/>
      <c r="MD51" s="108"/>
      <c r="ME51" s="108"/>
      <c r="MF51" s="108"/>
      <c r="MG51" s="108"/>
      <c r="MH51" s="108"/>
      <c r="MI51" s="108"/>
      <c r="MJ51" s="108"/>
      <c r="MK51" s="108"/>
      <c r="ML51" s="108"/>
      <c r="MM51" s="108"/>
      <c r="MN51" s="108"/>
      <c r="MO51" s="108"/>
      <c r="MP51" s="108"/>
      <c r="MQ51" s="108"/>
      <c r="MR51" s="108"/>
      <c r="MS51" s="108"/>
      <c r="MT51" s="108"/>
      <c r="MU51" s="108"/>
      <c r="MV51" s="108"/>
      <c r="MW51" s="108"/>
      <c r="MX51" s="108"/>
      <c r="MY51" s="108"/>
      <c r="MZ51" s="108"/>
      <c r="NA51" s="108"/>
      <c r="NB51" s="108"/>
      <c r="NC51" s="108"/>
      <c r="ND51" s="108"/>
      <c r="NE51" s="108"/>
      <c r="NF51" s="108"/>
      <c r="NG51" s="108"/>
      <c r="NH51" s="108"/>
      <c r="NI51" s="108"/>
      <c r="NJ51" s="108"/>
      <c r="NK51" s="108"/>
      <c r="NL51" s="108"/>
      <c r="NM51" s="108"/>
      <c r="NN51" s="108"/>
      <c r="NO51" s="108"/>
      <c r="NP51" s="265"/>
      <c r="NQ51" s="265"/>
      <c r="NR51" s="265"/>
      <c r="NS51" s="265"/>
      <c r="NT51" s="265"/>
      <c r="NU51" s="265"/>
      <c r="NV51" s="265"/>
      <c r="NW51" s="265"/>
      <c r="NX51" s="265"/>
      <c r="NY51" s="265"/>
      <c r="NZ51" s="265"/>
      <c r="OA51" s="265"/>
      <c r="OB51" s="265"/>
      <c r="OC51" s="265"/>
      <c r="OD51" s="265"/>
      <c r="OE51" s="265"/>
      <c r="OF51" s="265"/>
      <c r="OG51" s="265"/>
      <c r="OH51" s="265"/>
      <c r="OI51" s="265"/>
      <c r="OJ51" s="265"/>
      <c r="OK51" s="265"/>
      <c r="OL51" s="265"/>
      <c r="OM51" s="265"/>
      <c r="ON51" s="265"/>
      <c r="OO51" s="265"/>
      <c r="OP51" s="265"/>
      <c r="OQ51" s="265"/>
      <c r="OR51" s="265"/>
      <c r="OS51" s="265"/>
      <c r="OT51" s="265"/>
      <c r="OU51" s="265"/>
      <c r="OV51" s="265"/>
      <c r="OW51" s="265"/>
      <c r="OX51" s="265"/>
      <c r="OY51" s="265"/>
      <c r="OZ51" s="265"/>
      <c r="PA51" s="265"/>
      <c r="PB51" s="265"/>
      <c r="PC51" s="265"/>
      <c r="PD51" s="265"/>
      <c r="PE51" s="265"/>
      <c r="PF51" s="265"/>
      <c r="PG51" s="265"/>
      <c r="PH51" s="265"/>
      <c r="PI51" s="265"/>
      <c r="PJ51" s="265"/>
      <c r="PK51" s="265"/>
      <c r="PL51" s="265"/>
      <c r="PM51" s="265"/>
      <c r="PN51" s="265"/>
      <c r="PO51" s="265"/>
      <c r="PP51" s="265"/>
      <c r="PQ51" s="265"/>
      <c r="PR51" s="265"/>
      <c r="PS51" s="265"/>
      <c r="PT51" s="265"/>
      <c r="PU51" s="265"/>
      <c r="PV51" s="265"/>
      <c r="PW51" s="265"/>
      <c r="PX51" s="265"/>
      <c r="PY51" s="265"/>
      <c r="PZ51" s="265"/>
      <c r="QA51" s="265"/>
      <c r="QB51" s="265"/>
      <c r="QC51" s="111"/>
      <c r="QD51" s="111"/>
      <c r="QE51" s="111"/>
      <c r="QF51" s="111"/>
      <c r="QG51" s="111"/>
      <c r="QH51" s="111"/>
      <c r="QI51" s="111"/>
      <c r="QJ51" s="111"/>
      <c r="QK51" s="111"/>
      <c r="QL51" s="111"/>
      <c r="QM51" s="111"/>
      <c r="QN51" s="111"/>
      <c r="QO51" s="111"/>
      <c r="QP51" s="111"/>
      <c r="QQ51" s="111"/>
      <c r="QR51" s="111"/>
      <c r="QS51" s="111"/>
      <c r="QT51" s="111"/>
      <c r="QU51" s="111"/>
      <c r="QV51" s="111"/>
      <c r="QW51" s="111"/>
      <c r="QX51" s="111"/>
      <c r="QY51" s="111"/>
      <c r="QZ51" s="111"/>
      <c r="RA51" s="111"/>
      <c r="RB51" s="111"/>
      <c r="RC51" s="111"/>
      <c r="RD51" s="111"/>
      <c r="RE51" s="111"/>
      <c r="RF51" s="111"/>
      <c r="RG51" s="111"/>
      <c r="RH51" s="111"/>
      <c r="RI51" s="111"/>
      <c r="RJ51" s="111"/>
      <c r="RK51" s="111"/>
      <c r="RL51" s="111"/>
      <c r="RM51" s="111"/>
      <c r="RN51" s="111"/>
      <c r="RO51" s="111"/>
      <c r="RP51" s="111"/>
      <c r="RQ51" s="111"/>
      <c r="RR51" s="111"/>
      <c r="RS51" s="111"/>
      <c r="RT51" s="111"/>
      <c r="RU51" s="111"/>
      <c r="RV51" s="111"/>
      <c r="RW51" s="111"/>
      <c r="RX51" s="111"/>
      <c r="RY51" s="111"/>
      <c r="RZ51" s="111"/>
      <c r="SA51" s="111"/>
      <c r="SB51" s="111"/>
      <c r="SC51" s="111"/>
      <c r="SD51" s="111"/>
      <c r="SE51" s="111"/>
      <c r="SF51" s="111"/>
      <c r="SG51" s="111"/>
      <c r="SH51" s="111"/>
      <c r="SI51" s="111"/>
      <c r="SJ51" s="111"/>
      <c r="SK51" s="111"/>
      <c r="SL51" s="111"/>
      <c r="SM51" s="111"/>
      <c r="SN51" s="111"/>
      <c r="SO51" s="111"/>
      <c r="SP51" s="111"/>
      <c r="SQ51" s="111"/>
      <c r="SR51" s="111"/>
      <c r="SS51" s="111"/>
      <c r="ST51" s="111"/>
      <c r="SU51" s="111"/>
      <c r="SV51" s="111"/>
      <c r="SW51" s="111"/>
      <c r="SX51" s="111"/>
      <c r="SY51" s="111"/>
      <c r="SZ51" s="111"/>
      <c r="TA51" s="111"/>
      <c r="TB51" s="111"/>
      <c r="TC51" s="111"/>
      <c r="TD51" s="111"/>
      <c r="TE51" s="111"/>
      <c r="TF51" s="111"/>
      <c r="TG51" s="111"/>
      <c r="TH51" s="111"/>
      <c r="TI51" s="111"/>
      <c r="TJ51" s="111"/>
      <c r="TK51" s="111"/>
      <c r="TL51" s="111"/>
      <c r="TM51" s="111"/>
      <c r="TN51" s="111"/>
      <c r="TO51" s="111"/>
      <c r="TP51" s="111"/>
      <c r="TQ51" s="111"/>
      <c r="TR51" s="111"/>
      <c r="TS51" s="111"/>
      <c r="TT51" s="111"/>
      <c r="TU51" s="111"/>
      <c r="TV51" s="111"/>
      <c r="TW51" s="111"/>
      <c r="TX51" s="111"/>
      <c r="TY51" s="111"/>
      <c r="TZ51" s="111"/>
      <c r="UA51" s="111"/>
      <c r="UB51" s="111"/>
      <c r="UC51" s="111"/>
      <c r="UD51" s="111"/>
      <c r="UE51" s="111"/>
      <c r="UF51" s="111"/>
      <c r="UG51" s="111"/>
      <c r="UH51" s="111"/>
      <c r="UI51" s="111"/>
      <c r="UJ51" s="111"/>
      <c r="UK51" s="111"/>
      <c r="UL51" s="111"/>
      <c r="UM51" s="111"/>
      <c r="UN51" s="111"/>
      <c r="UO51" s="111"/>
      <c r="UP51" s="111"/>
      <c r="UQ51" s="111"/>
      <c r="UR51" s="111"/>
      <c r="US51" s="111"/>
      <c r="UT51" s="111"/>
      <c r="UU51" s="111"/>
      <c r="UV51" s="111"/>
      <c r="UW51" s="111"/>
      <c r="UX51" s="111"/>
      <c r="UY51" s="111"/>
      <c r="UZ51" s="111"/>
      <c r="VA51" s="111"/>
      <c r="VB51" s="111"/>
      <c r="VC51" s="111"/>
      <c r="VD51" s="111"/>
      <c r="VE51" s="111"/>
      <c r="VF51" s="107"/>
      <c r="VG51" s="107"/>
      <c r="VH51" s="107"/>
      <c r="VI51" s="107"/>
      <c r="VJ51" s="107"/>
      <c r="VK51" s="107"/>
      <c r="VL51" s="107"/>
      <c r="VM51" s="107"/>
      <c r="VN51" s="107"/>
      <c r="VO51" s="107"/>
      <c r="VP51" s="107"/>
      <c r="VQ51" s="107"/>
      <c r="VR51" s="107"/>
      <c r="VS51" s="107"/>
      <c r="VT51" s="107"/>
      <c r="VU51" s="107"/>
      <c r="VV51" s="107"/>
      <c r="VW51" s="107"/>
      <c r="VX51" s="107"/>
      <c r="VY51" s="107"/>
      <c r="VZ51" s="107"/>
      <c r="WA51" s="107"/>
      <c r="WB51" s="107"/>
      <c r="WC51" s="107"/>
      <c r="WD51" s="107"/>
      <c r="WE51" s="107"/>
      <c r="WF51" s="107"/>
      <c r="WG51" s="107"/>
      <c r="WH51" s="107"/>
      <c r="WI51" s="107"/>
      <c r="WJ51" s="107"/>
      <c r="WK51" s="107"/>
      <c r="WL51" s="107"/>
      <c r="WM51" s="107"/>
      <c r="WN51" s="107"/>
      <c r="WO51" s="107"/>
      <c r="WP51" s="107"/>
      <c r="WQ51" s="107"/>
      <c r="WR51" s="107"/>
      <c r="WS51" s="107"/>
      <c r="WT51" s="107"/>
      <c r="WU51" s="107"/>
      <c r="WV51" s="107"/>
      <c r="WW51" s="107"/>
      <c r="WX51" s="107"/>
      <c r="WY51" s="107"/>
      <c r="WZ51" s="107"/>
      <c r="XA51" s="107"/>
      <c r="XB51" s="107"/>
      <c r="XC51" s="107"/>
      <c r="XD51" s="107"/>
      <c r="XE51" s="107"/>
      <c r="XF51" s="107"/>
      <c r="XG51" s="107"/>
      <c r="XH51" s="107"/>
      <c r="XI51" s="107"/>
      <c r="XJ51" s="107"/>
      <c r="XK51" s="107"/>
      <c r="XL51" s="107"/>
      <c r="XM51" s="107"/>
      <c r="XN51" s="107"/>
      <c r="XO51" s="107"/>
      <c r="XP51" s="107"/>
      <c r="XQ51" s="107"/>
      <c r="XR51" s="107"/>
      <c r="XS51" s="107"/>
      <c r="XT51" s="107"/>
      <c r="XU51" s="107"/>
      <c r="XV51" s="107"/>
      <c r="XW51" s="107"/>
      <c r="XX51" s="107"/>
      <c r="XY51" s="107"/>
      <c r="XZ51" s="107"/>
      <c r="YA51" s="107"/>
      <c r="YB51" s="107"/>
      <c r="YC51" s="107"/>
      <c r="YD51" s="107"/>
      <c r="YE51" s="107"/>
      <c r="YF51" s="107"/>
      <c r="YG51" s="107"/>
      <c r="YH51" s="107"/>
      <c r="YI51" s="107"/>
      <c r="YJ51" s="107"/>
      <c r="YK51" s="107"/>
      <c r="YL51" s="107"/>
      <c r="YM51" s="107"/>
      <c r="YN51" s="107"/>
      <c r="YO51" s="107"/>
      <c r="YP51" s="107"/>
      <c r="YQ51" s="107"/>
      <c r="YR51" s="107"/>
      <c r="YS51" s="107"/>
      <c r="YT51" s="107"/>
      <c r="YU51" s="107"/>
      <c r="YV51" s="107"/>
      <c r="YW51" s="107"/>
      <c r="YX51" s="107"/>
      <c r="YY51" s="107"/>
      <c r="YZ51" s="107"/>
      <c r="ZA51" s="107"/>
      <c r="ZB51" s="107"/>
      <c r="ZC51" s="107"/>
      <c r="ZD51" s="107"/>
      <c r="ZE51" s="107"/>
      <c r="ZF51" s="107"/>
      <c r="ZG51" s="107"/>
      <c r="ZH51" s="107"/>
      <c r="ZI51" s="107"/>
      <c r="ZJ51" s="107"/>
      <c r="ZK51" s="107"/>
      <c r="ZL51" s="107"/>
      <c r="ZM51" s="107"/>
      <c r="ZN51" s="107"/>
      <c r="ZO51" s="107"/>
      <c r="ZP51" s="107"/>
      <c r="ZQ51" s="107"/>
      <c r="ZR51" s="107"/>
      <c r="ZS51" s="107"/>
      <c r="ZT51" s="107"/>
      <c r="ZU51" s="107"/>
      <c r="ZV51" s="107"/>
      <c r="ZW51" s="107"/>
      <c r="ZX51" s="107"/>
      <c r="ZY51" s="107"/>
      <c r="ZZ51" s="107"/>
      <c r="AAA51" s="107"/>
      <c r="AAB51" s="107"/>
      <c r="AAC51" s="107"/>
      <c r="AAD51" s="107"/>
      <c r="AAE51" s="107"/>
      <c r="AAF51" s="107"/>
      <c r="AAG51" s="107"/>
      <c r="AAH51" s="107"/>
      <c r="AAI51" s="107"/>
      <c r="AAJ51" s="107"/>
      <c r="AAK51" s="107"/>
      <c r="AAL51" s="107"/>
      <c r="AAM51" s="107"/>
      <c r="AAN51" s="107"/>
      <c r="AAO51" s="107"/>
      <c r="AAP51" s="107"/>
      <c r="AAQ51" s="107"/>
      <c r="AAR51" s="107"/>
      <c r="AAS51" s="107"/>
      <c r="AAT51" s="107"/>
      <c r="AAU51" s="107"/>
      <c r="AAV51" s="107"/>
      <c r="AAW51" s="107"/>
      <c r="AAX51" s="107"/>
      <c r="AAY51" s="107"/>
      <c r="AAZ51" s="107"/>
      <c r="ABA51" s="107"/>
      <c r="ABB51" s="107"/>
      <c r="ABC51" s="107"/>
      <c r="ABD51" s="107"/>
      <c r="ABE51" s="107"/>
      <c r="ABF51" s="107"/>
      <c r="ABG51" s="107"/>
      <c r="ABH51" s="107"/>
      <c r="ABI51" s="107"/>
      <c r="ABJ51" s="107"/>
      <c r="ABK51" s="107"/>
      <c r="ABL51" s="107"/>
      <c r="ABM51" s="107"/>
      <c r="ABN51" s="107"/>
      <c r="ABO51" s="107"/>
      <c r="ABP51" s="107"/>
      <c r="ABQ51" s="107"/>
      <c r="ABR51" s="107"/>
      <c r="ABS51" s="107"/>
      <c r="ABT51" s="107"/>
      <c r="ABU51" s="107"/>
      <c r="ABV51" s="107"/>
      <c r="ABW51" s="107"/>
      <c r="ABX51" s="107"/>
      <c r="ABY51" s="107"/>
      <c r="ABZ51" s="107"/>
      <c r="ACA51" s="107"/>
      <c r="ACB51" s="107"/>
      <c r="ACC51" s="107"/>
      <c r="ACD51" s="107"/>
      <c r="ACE51" s="107"/>
      <c r="ACF51" s="107"/>
      <c r="ACG51" s="107"/>
      <c r="ACH51" s="107"/>
      <c r="ACI51" s="107"/>
      <c r="ACJ51" s="107"/>
      <c r="ACK51" s="107"/>
      <c r="ACL51" s="107"/>
      <c r="ACM51" s="107"/>
      <c r="ACN51" s="107"/>
      <c r="ACO51" s="107"/>
      <c r="ACP51" s="107"/>
      <c r="ACQ51" s="107"/>
      <c r="ACR51" s="107"/>
      <c r="ACS51" s="107"/>
      <c r="ACT51" s="107"/>
      <c r="ACU51" s="107"/>
      <c r="ACV51" s="107"/>
      <c r="ACW51" s="107"/>
      <c r="ACX51" s="107"/>
      <c r="ACY51" s="266"/>
      <c r="ACZ51" s="266"/>
      <c r="ADA51" s="266"/>
      <c r="ADB51" s="266"/>
      <c r="ADC51" s="266"/>
      <c r="ADD51" s="266"/>
      <c r="ADE51" s="266"/>
      <c r="ADF51" s="266"/>
      <c r="ADG51" s="266"/>
      <c r="ADH51" s="266"/>
      <c r="ADI51" s="266"/>
      <c r="ADJ51" s="266"/>
      <c r="ADK51" s="266"/>
      <c r="ADL51" s="266"/>
      <c r="ADM51" s="266"/>
      <c r="ADN51" s="266"/>
      <c r="ADO51" s="266"/>
      <c r="ADP51" s="266"/>
      <c r="ADQ51" s="266"/>
      <c r="ADR51" s="266"/>
      <c r="ADS51" s="266"/>
      <c r="ADT51" s="266"/>
      <c r="ADU51" s="266"/>
      <c r="ADV51" s="266"/>
      <c r="ADW51" s="266"/>
      <c r="ADX51" s="266"/>
      <c r="ADY51" s="266"/>
      <c r="ADZ51" s="266"/>
      <c r="AEA51" s="266"/>
      <c r="AEB51" s="266"/>
      <c r="AEC51" s="266"/>
      <c r="AED51" s="266"/>
      <c r="AEE51" s="266"/>
      <c r="AEF51" s="266"/>
      <c r="AEG51" s="266"/>
      <c r="AEH51" s="266"/>
      <c r="AEI51" s="266"/>
      <c r="AEJ51" s="266"/>
      <c r="AEK51" s="266"/>
      <c r="AEL51" s="266"/>
      <c r="AEM51" s="266"/>
      <c r="AEN51" s="266"/>
      <c r="AEO51" s="266"/>
      <c r="AEP51" s="266"/>
      <c r="AEQ51" s="266"/>
      <c r="AER51" s="266"/>
      <c r="AES51" s="266"/>
      <c r="AET51" s="266"/>
      <c r="AEU51" s="266"/>
      <c r="AEV51" s="266"/>
      <c r="AEW51" s="266"/>
      <c r="AEX51" s="266"/>
      <c r="AEY51" s="266"/>
      <c r="AEZ51" s="266"/>
      <c r="AFA51" s="266"/>
      <c r="AFB51" s="266"/>
      <c r="AFC51" s="266"/>
      <c r="AFD51" s="266"/>
      <c r="AFE51" s="266"/>
      <c r="AFF51" s="266"/>
      <c r="AFG51" s="266"/>
      <c r="AFH51" s="266"/>
      <c r="AFI51" s="266"/>
      <c r="AFJ51" s="266"/>
      <c r="AFK51" s="266"/>
      <c r="AFL51" s="266"/>
      <c r="AFM51" s="266"/>
      <c r="AFN51" s="266"/>
      <c r="AFO51" s="108"/>
      <c r="AFP51" s="108"/>
      <c r="AFQ51" s="108"/>
      <c r="AFR51" s="108"/>
      <c r="AFS51" s="108"/>
      <c r="AFT51" s="108"/>
      <c r="AFU51" s="108"/>
      <c r="AFV51" s="108"/>
      <c r="AFW51" s="108"/>
      <c r="AFX51" s="108"/>
      <c r="AFY51" s="108"/>
      <c r="AFZ51" s="108"/>
      <c r="AGA51" s="108"/>
      <c r="AGB51" s="108"/>
      <c r="AGC51" s="108"/>
      <c r="AGD51" s="108"/>
      <c r="AGE51" s="108"/>
      <c r="AGF51" s="108"/>
      <c r="AGG51" s="108"/>
      <c r="AGH51" s="108"/>
      <c r="AGI51" s="108"/>
      <c r="AGJ51" s="108"/>
      <c r="AGK51" s="108"/>
      <c r="AGL51" s="108"/>
      <c r="AGM51" s="108"/>
      <c r="AGN51" s="108"/>
      <c r="AGO51" s="108"/>
      <c r="AGP51" s="108"/>
      <c r="AGQ51" s="108"/>
      <c r="AGR51" s="108"/>
      <c r="AGS51" s="108"/>
      <c r="AGT51" s="108"/>
      <c r="AGU51" s="108"/>
      <c r="AGV51" s="108"/>
      <c r="AGW51" s="108"/>
      <c r="AGX51" s="108"/>
      <c r="AGY51" s="108"/>
      <c r="AGZ51" s="108"/>
      <c r="AHA51" s="108"/>
      <c r="AHB51" s="108"/>
      <c r="AHC51" s="108"/>
      <c r="AHD51" s="108"/>
      <c r="AHE51" s="108"/>
      <c r="AHF51" s="108"/>
      <c r="AHG51" s="108"/>
      <c r="AHH51" s="108"/>
      <c r="AHI51" s="108"/>
      <c r="AHJ51" s="108"/>
      <c r="AHK51" s="108"/>
      <c r="AHL51" s="108"/>
      <c r="AHM51" s="108"/>
      <c r="AHN51" s="108"/>
      <c r="AHO51" s="108"/>
      <c r="AHP51" s="108"/>
      <c r="AHQ51" s="108"/>
      <c r="AHR51" s="108"/>
      <c r="AHS51" s="108"/>
      <c r="AHT51" s="108"/>
      <c r="AHU51" s="108"/>
      <c r="AHV51" s="108"/>
      <c r="AHW51" s="108"/>
      <c r="AHX51" s="108"/>
      <c r="AHY51" s="108"/>
      <c r="AHZ51" s="108"/>
      <c r="AIA51" s="108"/>
      <c r="AIB51" s="108"/>
      <c r="AIC51" s="108"/>
      <c r="AID51" s="108"/>
      <c r="AIE51" s="111"/>
      <c r="AIF51" s="111"/>
      <c r="AIG51" s="111"/>
      <c r="AIH51" s="111"/>
      <c r="AII51" s="111"/>
      <c r="AIJ51" s="111"/>
      <c r="AIK51" s="111"/>
      <c r="AIL51" s="111"/>
      <c r="AIM51" s="111"/>
      <c r="AIN51" s="111"/>
      <c r="AIO51" s="111"/>
      <c r="AIP51" s="111"/>
      <c r="AIQ51" s="111"/>
      <c r="AIR51" s="111"/>
      <c r="AIS51" s="111"/>
      <c r="AIT51" s="111"/>
      <c r="AIU51" s="111"/>
      <c r="AIV51" s="111"/>
      <c r="AIW51" s="111"/>
      <c r="AIX51" s="111"/>
      <c r="AIY51" s="111"/>
      <c r="AIZ51" s="111"/>
      <c r="AJA51" s="111"/>
      <c r="AJB51" s="111"/>
      <c r="AJC51" s="111"/>
      <c r="AJD51" s="111"/>
      <c r="AJE51" s="111"/>
      <c r="AJF51" s="111"/>
      <c r="AJG51" s="111"/>
      <c r="AJH51" s="111"/>
      <c r="AJI51" s="111"/>
      <c r="AJJ51" s="111"/>
      <c r="AJK51" s="111"/>
      <c r="AJL51" s="111"/>
      <c r="AJM51" s="111"/>
      <c r="AJN51" s="111"/>
      <c r="AJO51" s="111"/>
      <c r="AJP51" s="111"/>
      <c r="AJQ51" s="111"/>
      <c r="AJR51" s="111"/>
      <c r="AJS51" s="111"/>
      <c r="AJT51" s="111"/>
      <c r="AJU51" s="111"/>
      <c r="AJV51" s="111"/>
      <c r="AJW51" s="111"/>
      <c r="AJX51" s="111"/>
      <c r="AJY51" s="111"/>
      <c r="AJZ51" s="111"/>
      <c r="AKA51" s="111"/>
      <c r="AKB51" s="111"/>
      <c r="AKC51" s="111"/>
      <c r="AKD51" s="111"/>
      <c r="AKE51" s="111"/>
      <c r="AKF51" s="111"/>
      <c r="AKG51" s="111"/>
      <c r="AKH51" s="111"/>
      <c r="AKI51" s="111"/>
      <c r="AKJ51" s="111"/>
      <c r="AKK51" s="111"/>
      <c r="AKL51" s="111"/>
      <c r="AKM51" s="111"/>
      <c r="AKN51" s="111"/>
      <c r="AKO51" s="111"/>
      <c r="AKP51" s="111"/>
      <c r="AKQ51" s="111"/>
      <c r="AKR51" s="111"/>
      <c r="AKS51" s="258"/>
      <c r="AKT51" s="106"/>
      <c r="AKU51" s="106"/>
      <c r="AKV51" s="106"/>
      <c r="AKW51" s="106"/>
      <c r="AKX51" s="106"/>
      <c r="AKY51" s="106"/>
      <c r="AKZ51" s="106"/>
      <c r="ALA51" s="106"/>
      <c r="ALB51" s="106"/>
      <c r="ALC51" s="106"/>
      <c r="ALD51" s="106"/>
      <c r="ALE51" s="106"/>
      <c r="ALF51" s="106"/>
      <c r="ALG51" s="106"/>
      <c r="ALH51" s="106"/>
      <c r="ALI51" s="106"/>
      <c r="ALJ51" s="106"/>
      <c r="ALK51" s="106"/>
      <c r="ALL51" s="106"/>
      <c r="ALM51" s="106"/>
      <c r="ALN51" s="106"/>
      <c r="ALO51" s="106"/>
      <c r="ALP51" s="106"/>
      <c r="ALQ51" s="106"/>
      <c r="ALR51" s="106"/>
      <c r="ALS51" s="106"/>
      <c r="ALT51" s="106"/>
      <c r="ALU51" s="106"/>
      <c r="ALV51" s="106"/>
      <c r="ALW51" s="106"/>
      <c r="ALX51" s="106"/>
      <c r="ALY51" s="106"/>
      <c r="ALZ51" s="106"/>
      <c r="AMA51" s="106"/>
      <c r="AMB51" s="106"/>
      <c r="AMC51" s="106"/>
      <c r="AMD51" s="106"/>
      <c r="AME51" s="106"/>
      <c r="AMF51" s="106"/>
      <c r="AMG51" s="106"/>
      <c r="AMH51" s="106"/>
      <c r="AMI51" s="106"/>
      <c r="AMJ51" s="106"/>
      <c r="AMK51" s="106"/>
      <c r="AML51" s="106"/>
      <c r="AMM51" s="106"/>
      <c r="AMN51" s="106"/>
      <c r="AMO51" s="106"/>
      <c r="AMP51" s="106"/>
      <c r="AMQ51" s="106"/>
      <c r="AMR51" s="106"/>
      <c r="AMS51" s="106"/>
      <c r="AMT51" s="106"/>
      <c r="AMU51" s="106"/>
      <c r="AMV51" s="106"/>
      <c r="AMW51" s="106"/>
      <c r="AMX51" s="106"/>
      <c r="AMY51" s="106"/>
      <c r="AMZ51" s="106"/>
      <c r="ANA51" s="106"/>
      <c r="ANB51" s="106"/>
      <c r="ANC51" s="106"/>
      <c r="AND51" s="106"/>
      <c r="ANE51" s="106"/>
      <c r="ANF51" s="106"/>
      <c r="ANG51" s="106"/>
      <c r="ANH51" s="107"/>
      <c r="ANI51" s="107"/>
      <c r="ANJ51" s="107"/>
      <c r="ANK51" s="107"/>
      <c r="ANL51" s="107"/>
      <c r="ANM51" s="107"/>
      <c r="ANN51" s="107"/>
      <c r="ANO51" s="107"/>
      <c r="ANP51" s="107"/>
      <c r="ANQ51" s="107"/>
      <c r="ANR51" s="107"/>
      <c r="ANS51" s="107"/>
      <c r="ANT51" s="107"/>
      <c r="ANU51" s="107"/>
      <c r="ANV51" s="107"/>
      <c r="ANW51" s="107"/>
      <c r="ANX51" s="107"/>
      <c r="ANY51" s="107"/>
      <c r="ANZ51" s="107"/>
      <c r="AOA51" s="107"/>
      <c r="AOB51" s="107"/>
      <c r="AOC51" s="107"/>
      <c r="AOD51" s="107"/>
      <c r="AOE51" s="107"/>
      <c r="AOF51" s="107"/>
      <c r="AOG51" s="107"/>
      <c r="AOH51" s="107"/>
      <c r="AOI51" s="107"/>
      <c r="AOJ51" s="107"/>
      <c r="AOK51" s="107"/>
      <c r="AOL51" s="107"/>
      <c r="AOM51" s="107"/>
      <c r="AON51" s="107"/>
      <c r="AOO51" s="107"/>
      <c r="AOP51" s="107"/>
      <c r="AOQ51" s="107"/>
      <c r="AOR51" s="107"/>
      <c r="AOS51" s="107"/>
      <c r="AOT51" s="107"/>
      <c r="AOU51" s="107"/>
      <c r="AOV51" s="107"/>
      <c r="AOW51" s="107"/>
      <c r="AOX51" s="107"/>
      <c r="AOY51" s="107"/>
      <c r="AOZ51" s="107"/>
      <c r="APA51" s="107"/>
      <c r="APB51" s="107"/>
      <c r="APC51" s="107"/>
      <c r="APD51" s="107"/>
      <c r="APE51" s="107"/>
      <c r="APF51" s="107"/>
      <c r="APG51" s="107"/>
      <c r="APH51" s="107"/>
      <c r="API51" s="107"/>
      <c r="APJ51" s="107"/>
      <c r="APK51" s="107"/>
      <c r="APL51" s="107"/>
      <c r="APM51" s="107"/>
      <c r="APN51" s="107"/>
      <c r="APO51" s="107"/>
      <c r="APP51" s="107"/>
      <c r="APQ51" s="107"/>
      <c r="APR51" s="107"/>
      <c r="APS51" s="107"/>
      <c r="APT51" s="107"/>
      <c r="APU51" s="108"/>
      <c r="APV51" s="108"/>
      <c r="APW51" s="108"/>
      <c r="APX51" s="108"/>
      <c r="APY51" s="108"/>
      <c r="APZ51" s="108"/>
      <c r="AQA51" s="108"/>
      <c r="AQB51" s="108"/>
      <c r="AQC51" s="108"/>
      <c r="AQD51" s="108"/>
      <c r="AQE51" s="108"/>
      <c r="AQF51" s="108"/>
      <c r="AQG51" s="108"/>
      <c r="AQH51" s="108"/>
      <c r="AQI51" s="108"/>
      <c r="AQJ51" s="108"/>
      <c r="AQK51" s="108"/>
      <c r="AQL51" s="108"/>
      <c r="AQM51" s="108"/>
      <c r="AQN51" s="108"/>
      <c r="AQO51" s="108"/>
      <c r="AQP51" s="108"/>
      <c r="AQQ51" s="108"/>
      <c r="AQR51" s="108"/>
      <c r="AQS51" s="108"/>
      <c r="AQT51" s="108"/>
      <c r="AQU51" s="108"/>
      <c r="AQV51" s="108"/>
      <c r="AQW51" s="108"/>
      <c r="AQX51" s="108"/>
      <c r="AQY51" s="108"/>
      <c r="AQZ51" s="108"/>
      <c r="ARA51" s="108"/>
      <c r="ARB51" s="108"/>
      <c r="ARC51" s="108"/>
      <c r="ARD51" s="108"/>
      <c r="ARE51" s="108"/>
      <c r="ARF51" s="108"/>
      <c r="ARG51" s="108"/>
      <c r="ARH51" s="108"/>
      <c r="ARI51" s="108"/>
      <c r="ARJ51" s="108"/>
      <c r="ARK51" s="108"/>
      <c r="ARL51" s="108"/>
      <c r="ARM51" s="108"/>
      <c r="ARN51" s="108"/>
      <c r="ARO51" s="108"/>
      <c r="ARP51" s="108"/>
      <c r="ARQ51" s="108"/>
      <c r="ARR51" s="108"/>
      <c r="ARS51" s="108"/>
      <c r="ART51" s="108"/>
      <c r="ARU51" s="108"/>
      <c r="ARV51" s="108"/>
      <c r="ARW51" s="108"/>
      <c r="ARX51" s="108"/>
      <c r="ARY51" s="108"/>
      <c r="ARZ51" s="108"/>
      <c r="ASA51" s="108"/>
      <c r="ASB51" s="108"/>
      <c r="ASC51" s="108"/>
      <c r="ASD51" s="108"/>
      <c r="ASE51" s="108"/>
      <c r="ASF51" s="108"/>
      <c r="ASG51" s="108"/>
      <c r="ASH51" s="109"/>
      <c r="ASI51" s="109"/>
      <c r="ASJ51" s="109"/>
      <c r="ASK51" s="109"/>
      <c r="ASL51" s="109"/>
      <c r="ASM51" s="109"/>
      <c r="ASN51" s="109"/>
      <c r="ASO51" s="109"/>
      <c r="ASP51" s="109"/>
      <c r="ASQ51" s="109"/>
      <c r="ASR51" s="109"/>
      <c r="ASS51" s="109"/>
      <c r="AST51" s="109"/>
      <c r="ASU51" s="109"/>
      <c r="ASV51" s="109"/>
      <c r="ASW51" s="109"/>
      <c r="ASX51" s="109"/>
      <c r="ASY51" s="109"/>
      <c r="ASZ51" s="109"/>
      <c r="ATA51" s="109"/>
      <c r="ATB51" s="109"/>
      <c r="ATC51" s="109"/>
      <c r="ATD51" s="109"/>
      <c r="ATE51" s="109"/>
      <c r="ATF51" s="109"/>
      <c r="ATG51" s="109"/>
      <c r="ATH51" s="109"/>
      <c r="ATI51" s="109"/>
      <c r="ATJ51" s="109"/>
      <c r="ATK51" s="109"/>
      <c r="ATL51" s="109"/>
      <c r="ATM51" s="109"/>
      <c r="ATN51" s="109"/>
      <c r="ATO51" s="109"/>
      <c r="ATP51" s="109"/>
      <c r="ATQ51" s="109"/>
      <c r="ATR51" s="109"/>
      <c r="ATS51" s="109"/>
      <c r="ATT51" s="109"/>
      <c r="ATU51" s="109"/>
      <c r="ATV51" s="109"/>
      <c r="ATW51" s="109"/>
      <c r="ATX51" s="109"/>
      <c r="ATY51" s="109"/>
      <c r="ATZ51" s="109"/>
      <c r="AUA51" s="109"/>
      <c r="AUB51" s="109"/>
      <c r="AUC51" s="109"/>
      <c r="AUD51" s="109"/>
      <c r="AUE51" s="109"/>
      <c r="AUF51" s="109"/>
      <c r="AUG51" s="109"/>
      <c r="AUH51" s="109"/>
      <c r="AUI51" s="109"/>
      <c r="AUJ51" s="109"/>
      <c r="AUK51" s="109"/>
      <c r="AUL51" s="109"/>
      <c r="AUM51" s="109"/>
      <c r="AUN51" s="109"/>
      <c r="AUO51" s="109"/>
      <c r="AUP51" s="109"/>
      <c r="AUQ51" s="109"/>
      <c r="AUR51" s="109"/>
      <c r="AUS51" s="109"/>
      <c r="AUT51" s="109"/>
      <c r="AUU51" s="108"/>
      <c r="AUV51" s="108"/>
      <c r="AUW51" s="108"/>
      <c r="AUX51" s="108"/>
      <c r="AUY51" s="108"/>
      <c r="AUZ51" s="108"/>
      <c r="AVA51" s="108"/>
      <c r="AVB51" s="108"/>
      <c r="AVC51" s="108"/>
      <c r="AVD51" s="108"/>
      <c r="AVE51" s="108"/>
      <c r="AVF51" s="108"/>
      <c r="AVG51" s="108"/>
      <c r="AVH51" s="108"/>
      <c r="AVI51" s="108"/>
      <c r="AVJ51" s="108"/>
      <c r="AVK51" s="108"/>
      <c r="AVL51" s="108"/>
      <c r="AVM51" s="108"/>
      <c r="AVN51" s="108"/>
      <c r="AVO51" s="108"/>
      <c r="AVP51" s="108"/>
      <c r="AVQ51" s="108"/>
      <c r="AVR51" s="108"/>
      <c r="AVS51" s="108"/>
      <c r="AVT51" s="108"/>
      <c r="AVU51" s="108"/>
      <c r="AVV51" s="108"/>
      <c r="AVW51" s="108"/>
      <c r="AVX51" s="108"/>
      <c r="AVY51" s="108"/>
      <c r="AVZ51" s="108"/>
      <c r="AWA51" s="108"/>
      <c r="AWB51" s="108"/>
      <c r="AWC51" s="108"/>
      <c r="AWD51" s="108"/>
      <c r="AWE51" s="108"/>
      <c r="AWF51" s="108"/>
      <c r="AWG51" s="108"/>
      <c r="AWH51" s="108"/>
      <c r="AWI51" s="108"/>
      <c r="AWJ51" s="108"/>
      <c r="AWK51" s="108"/>
      <c r="AWL51" s="108"/>
      <c r="AWM51" s="108"/>
      <c r="AWN51" s="108"/>
      <c r="AWO51" s="108"/>
      <c r="AWP51" s="108"/>
      <c r="AWQ51" s="108"/>
      <c r="AWR51" s="108"/>
      <c r="AWS51" s="108"/>
      <c r="AWT51" s="108"/>
      <c r="AWU51" s="108"/>
      <c r="AWV51" s="108"/>
      <c r="AWW51" s="108"/>
      <c r="AWX51" s="108"/>
      <c r="AWY51" s="108"/>
      <c r="AWZ51" s="108"/>
      <c r="AXA51" s="108"/>
      <c r="AXB51" s="108"/>
      <c r="AXC51" s="108"/>
      <c r="AXD51" s="108"/>
      <c r="AXE51" s="108"/>
      <c r="AXF51" s="108"/>
      <c r="AXG51" s="108"/>
      <c r="AXH51" s="108"/>
      <c r="AXI51" s="108"/>
      <c r="AXJ51" s="108"/>
      <c r="AXK51" s="111"/>
      <c r="AXL51" s="111"/>
      <c r="AXM51" s="111"/>
      <c r="AXN51" s="111"/>
      <c r="AXO51" s="111"/>
      <c r="AXP51" s="111"/>
      <c r="AXQ51" s="111"/>
      <c r="AXR51" s="111"/>
      <c r="AXS51" s="111"/>
      <c r="AXT51" s="111"/>
      <c r="AXU51" s="111"/>
      <c r="AXV51" s="111"/>
      <c r="AXW51" s="111"/>
      <c r="AXX51" s="111"/>
      <c r="AXY51" s="111"/>
      <c r="AXZ51" s="111"/>
      <c r="AYA51" s="111"/>
      <c r="AYB51" s="111"/>
      <c r="AYC51" s="111"/>
      <c r="AYD51" s="111"/>
      <c r="AYE51" s="111"/>
      <c r="AYF51" s="111"/>
      <c r="AYG51" s="111"/>
      <c r="AYH51" s="111"/>
      <c r="AYI51" s="111"/>
      <c r="AYJ51" s="111"/>
      <c r="AYK51" s="111"/>
      <c r="AYL51" s="111"/>
      <c r="AYM51" s="111"/>
      <c r="AYN51" s="111"/>
      <c r="AYO51" s="111"/>
      <c r="AYP51" s="111"/>
      <c r="AYQ51" s="111"/>
      <c r="AYR51" s="111"/>
      <c r="AYS51" s="111"/>
      <c r="AYT51" s="111"/>
      <c r="AYU51" s="111"/>
      <c r="AYV51" s="111"/>
      <c r="AYW51" s="111"/>
      <c r="AYX51" s="111"/>
      <c r="AYY51" s="111"/>
      <c r="AYZ51" s="111"/>
      <c r="AZA51" s="111"/>
      <c r="AZB51" s="111"/>
      <c r="AZC51" s="111"/>
      <c r="AZD51" s="111"/>
      <c r="AZE51" s="111"/>
      <c r="AZF51" s="111"/>
      <c r="AZG51" s="111"/>
      <c r="AZH51" s="111"/>
      <c r="AZI51" s="111"/>
      <c r="AZJ51" s="111"/>
      <c r="AZK51" s="111"/>
      <c r="AZL51" s="111"/>
      <c r="AZM51" s="111"/>
      <c r="AZN51" s="111"/>
      <c r="AZO51" s="111"/>
      <c r="AZP51" s="111"/>
      <c r="AZQ51" s="111"/>
      <c r="AZR51" s="111"/>
      <c r="AZS51" s="111"/>
      <c r="AZT51" s="111"/>
      <c r="AZU51" s="111"/>
      <c r="AZV51" s="111"/>
      <c r="AZW51" s="111"/>
      <c r="AZX51" s="108"/>
      <c r="AZY51" s="108"/>
      <c r="AZZ51" s="108"/>
      <c r="BAA51" s="108"/>
      <c r="BAB51" s="108"/>
      <c r="BAC51" s="108"/>
      <c r="BAD51" s="108"/>
      <c r="BAE51" s="108"/>
      <c r="BAF51" s="108"/>
      <c r="BAG51" s="108"/>
      <c r="BAH51" s="108"/>
      <c r="BAI51" s="108"/>
      <c r="BAJ51" s="108"/>
      <c r="BAK51" s="108"/>
      <c r="BAL51" s="108"/>
      <c r="BAM51" s="108"/>
      <c r="BAN51" s="108"/>
      <c r="BAO51" s="108"/>
      <c r="BAP51" s="108"/>
      <c r="BAQ51" s="108"/>
      <c r="BAR51" s="108"/>
      <c r="BAS51" s="108"/>
      <c r="BAT51" s="108"/>
      <c r="BAU51" s="108"/>
      <c r="BAV51" s="108"/>
      <c r="BAW51" s="108"/>
      <c r="BAX51" s="108"/>
      <c r="BAY51" s="108"/>
      <c r="BAZ51" s="108"/>
      <c r="BBA51" s="108"/>
      <c r="BBB51" s="108"/>
      <c r="BBC51" s="108"/>
      <c r="BBD51" s="108"/>
      <c r="BBE51" s="108"/>
      <c r="BBF51" s="108"/>
      <c r="BBG51" s="108"/>
      <c r="BBH51" s="108"/>
      <c r="BBI51" s="108"/>
      <c r="BBJ51" s="108"/>
      <c r="BBK51" s="108"/>
      <c r="BBL51" s="108"/>
      <c r="BBM51" s="108"/>
      <c r="BBN51" s="108"/>
      <c r="BBO51" s="108"/>
      <c r="BBP51" s="108"/>
      <c r="BBQ51" s="108"/>
      <c r="BBR51" s="108"/>
      <c r="BBS51" s="108"/>
      <c r="BBT51" s="108"/>
      <c r="BBU51" s="108"/>
      <c r="BBV51" s="108"/>
      <c r="BBW51" s="108"/>
      <c r="BBX51" s="108"/>
      <c r="BBY51" s="108"/>
      <c r="BBZ51" s="108"/>
      <c r="BCA51" s="108"/>
      <c r="BCB51" s="108"/>
      <c r="BCC51" s="108"/>
      <c r="BCD51" s="108"/>
      <c r="BCE51" s="108"/>
      <c r="BCF51" s="108"/>
      <c r="BCG51" s="108"/>
      <c r="BCH51" s="108"/>
      <c r="BCI51" s="108"/>
      <c r="BCJ51" s="108"/>
      <c r="BCK51" s="108"/>
      <c r="BCL51" s="108"/>
      <c r="BCM51" s="108"/>
      <c r="BCN51" s="108"/>
      <c r="BCO51" s="108"/>
      <c r="BCP51" s="108"/>
      <c r="BCQ51" s="108"/>
      <c r="BCR51" s="108"/>
      <c r="BCS51" s="108"/>
      <c r="BCT51" s="108"/>
      <c r="BCU51" s="108"/>
      <c r="BCV51" s="108"/>
      <c r="BCW51" s="108"/>
      <c r="BCX51" s="108"/>
      <c r="BCY51" s="108"/>
      <c r="BCZ51" s="108"/>
      <c r="BDA51" s="108"/>
      <c r="BDB51" s="108"/>
      <c r="BDC51" s="108"/>
      <c r="BDD51" s="108"/>
      <c r="BDE51" s="108"/>
      <c r="BDF51" s="108"/>
      <c r="BDG51" s="108"/>
      <c r="BDH51" s="108"/>
      <c r="BDI51" s="108"/>
      <c r="BDJ51" s="108"/>
      <c r="BDK51" s="108"/>
      <c r="BDL51" s="108"/>
      <c r="BDM51" s="108"/>
      <c r="BDN51" s="108"/>
      <c r="BDO51" s="108"/>
      <c r="BDP51" s="108"/>
      <c r="BDQ51" s="108"/>
      <c r="BDR51" s="108"/>
      <c r="BDS51" s="108"/>
      <c r="BDT51" s="108"/>
      <c r="BDU51" s="108"/>
      <c r="BDV51" s="108"/>
      <c r="BDW51" s="108"/>
      <c r="BDX51" s="108"/>
      <c r="BDY51" s="108"/>
      <c r="BDZ51" s="108"/>
      <c r="BEA51" s="108"/>
      <c r="BEB51" s="108"/>
      <c r="BEC51" s="108"/>
      <c r="BED51" s="108"/>
      <c r="BEE51" s="108"/>
      <c r="BEF51" s="108"/>
      <c r="BEG51" s="108"/>
      <c r="BEH51" s="108"/>
      <c r="BEI51" s="108"/>
      <c r="BEJ51" s="108"/>
      <c r="BEK51" s="108"/>
      <c r="BEL51" s="108"/>
      <c r="BEM51" s="108"/>
      <c r="BEN51" s="108"/>
      <c r="BEO51" s="108"/>
      <c r="BEP51" s="108"/>
      <c r="BEQ51" s="108"/>
      <c r="BER51" s="108"/>
      <c r="BES51" s="108"/>
      <c r="BET51" s="108"/>
      <c r="BEU51" s="108"/>
      <c r="BEV51" s="108"/>
      <c r="BEW51" s="108"/>
      <c r="BEX51" s="107"/>
      <c r="BEY51" s="107"/>
      <c r="BEZ51" s="107"/>
      <c r="BFA51" s="107"/>
      <c r="BFB51" s="107"/>
      <c r="BFC51" s="107"/>
      <c r="BFD51" s="107"/>
      <c r="BFE51" s="107"/>
      <c r="BFF51" s="107"/>
      <c r="BFG51" s="107"/>
      <c r="BFH51" s="107"/>
      <c r="BFI51" s="107"/>
      <c r="BFJ51" s="107"/>
      <c r="BFK51" s="107"/>
      <c r="BFL51" s="107"/>
      <c r="BFM51" s="107"/>
      <c r="BFN51" s="107"/>
      <c r="BFO51" s="107"/>
      <c r="BFP51" s="107"/>
      <c r="BFQ51" s="107"/>
      <c r="BFR51" s="107"/>
      <c r="BFS51" s="107"/>
      <c r="BFT51" s="107"/>
      <c r="BFU51" s="107"/>
      <c r="BFV51" s="107"/>
      <c r="BFW51" s="107"/>
      <c r="BFX51" s="107"/>
      <c r="BFY51" s="107"/>
      <c r="BFZ51" s="107"/>
      <c r="BGA51" s="107"/>
      <c r="BGB51" s="107"/>
      <c r="BGC51" s="107"/>
      <c r="BGD51" s="107"/>
      <c r="BGE51" s="107"/>
      <c r="BGF51" s="107"/>
      <c r="BGG51" s="107"/>
      <c r="BGH51" s="107"/>
      <c r="BGI51" s="107"/>
      <c r="BGJ51" s="107"/>
      <c r="BGK51" s="107"/>
      <c r="BGL51" s="107"/>
      <c r="BGM51" s="107"/>
      <c r="BGN51" s="107"/>
      <c r="BGO51" s="107"/>
      <c r="BGP51" s="107"/>
      <c r="BGQ51" s="107"/>
      <c r="BGR51" s="107"/>
      <c r="BGS51" s="107"/>
      <c r="BGT51" s="107"/>
      <c r="BGU51" s="107"/>
      <c r="BGV51" s="107"/>
      <c r="BGW51" s="107"/>
      <c r="BGX51" s="107"/>
      <c r="BGY51" s="107"/>
      <c r="BGZ51" s="107"/>
      <c r="BHA51" s="107"/>
      <c r="BHB51" s="107"/>
      <c r="BHC51" s="107"/>
      <c r="BHD51" s="107"/>
      <c r="BHE51" s="107"/>
      <c r="BHF51" s="107"/>
      <c r="BHG51" s="107"/>
      <c r="BHH51" s="107"/>
      <c r="BHI51" s="107"/>
      <c r="BHJ51" s="107"/>
      <c r="BHK51" s="107"/>
      <c r="BHL51" s="107"/>
      <c r="BHM51" s="107"/>
      <c r="BHN51" s="111"/>
      <c r="BHO51" s="111"/>
      <c r="BHP51" s="111"/>
      <c r="BHQ51" s="111"/>
      <c r="BHR51" s="111"/>
      <c r="BHS51" s="111"/>
      <c r="BHT51" s="111"/>
      <c r="BHU51" s="111"/>
      <c r="BHV51" s="111"/>
      <c r="BHW51" s="111"/>
      <c r="BHX51" s="111"/>
      <c r="BHY51" s="111"/>
      <c r="BHZ51" s="111"/>
      <c r="BIA51" s="111"/>
      <c r="BIB51" s="111"/>
      <c r="BIC51" s="111"/>
      <c r="BID51" s="111"/>
      <c r="BIE51" s="111"/>
      <c r="BIF51" s="111"/>
      <c r="BIG51" s="111"/>
      <c r="BIH51" s="111"/>
      <c r="BII51" s="111"/>
      <c r="BIJ51" s="111"/>
      <c r="BIK51" s="111"/>
      <c r="BIL51" s="111"/>
      <c r="BIM51" s="111"/>
      <c r="BIN51" s="111"/>
      <c r="BIO51" s="111"/>
      <c r="BIP51" s="111"/>
      <c r="BIQ51" s="111"/>
      <c r="BIR51" s="111"/>
      <c r="BIS51" s="111"/>
      <c r="BIT51" s="111"/>
      <c r="BIU51" s="111"/>
      <c r="BIV51" s="111"/>
      <c r="BIW51" s="111"/>
      <c r="BIX51" s="111"/>
      <c r="BIY51" s="111"/>
      <c r="BIZ51" s="111"/>
      <c r="BJA51" s="111"/>
      <c r="BJB51" s="111"/>
      <c r="BJC51" s="111"/>
      <c r="BJD51" s="111"/>
      <c r="BJE51" s="111"/>
      <c r="BJF51" s="111"/>
      <c r="BJG51" s="111"/>
      <c r="BJH51" s="111"/>
      <c r="BJI51" s="111"/>
      <c r="BJJ51" s="111"/>
      <c r="BJK51" s="111"/>
      <c r="BJL51" s="111"/>
      <c r="BJM51" s="111"/>
      <c r="BJN51" s="111"/>
      <c r="BJO51" s="111"/>
      <c r="BJP51" s="111"/>
      <c r="BJQ51" s="111"/>
      <c r="BJR51" s="111"/>
      <c r="BJS51" s="111"/>
      <c r="BJT51" s="111"/>
      <c r="BJU51" s="111"/>
      <c r="BJV51" s="111"/>
      <c r="BJW51" s="111"/>
      <c r="BJX51" s="111"/>
      <c r="BJY51" s="111"/>
      <c r="BJZ51" s="111"/>
      <c r="BKA51" s="111"/>
      <c r="BKB51" s="111"/>
      <c r="BKC51" s="111"/>
      <c r="BKD51" s="111"/>
      <c r="BKE51" s="111"/>
      <c r="BKF51" s="111"/>
      <c r="BKG51" s="111"/>
      <c r="BKH51" s="111"/>
      <c r="BKI51" s="111"/>
      <c r="BKJ51" s="111"/>
      <c r="BKK51" s="111"/>
      <c r="BKL51" s="111"/>
      <c r="BKM51" s="111"/>
      <c r="BKN51" s="111"/>
      <c r="BKO51" s="111"/>
      <c r="BKP51" s="111"/>
      <c r="BKQ51" s="111"/>
      <c r="BKR51" s="111"/>
      <c r="BKS51" s="111"/>
      <c r="BKT51" s="111"/>
      <c r="BKU51" s="111"/>
      <c r="BKV51" s="111"/>
      <c r="BKW51" s="111"/>
      <c r="BKX51" s="111"/>
      <c r="BKY51" s="111"/>
      <c r="BKZ51" s="111"/>
      <c r="BLA51" s="111"/>
      <c r="BLB51" s="111"/>
      <c r="BLC51" s="111"/>
      <c r="BLD51" s="111"/>
      <c r="BLE51" s="111"/>
      <c r="BLF51" s="111"/>
      <c r="BLG51" s="111"/>
      <c r="BLH51" s="111"/>
      <c r="BLI51" s="111"/>
      <c r="BLJ51" s="111"/>
      <c r="BLK51" s="111"/>
      <c r="BLL51" s="111"/>
      <c r="BLM51" s="111"/>
      <c r="BLN51" s="111"/>
      <c r="BLO51" s="111"/>
      <c r="BLP51" s="111"/>
      <c r="BLQ51" s="111"/>
      <c r="BLR51" s="111"/>
      <c r="BLS51" s="111"/>
      <c r="BLT51" s="111"/>
      <c r="BLU51" s="111"/>
      <c r="BLV51" s="111"/>
      <c r="BLW51" s="111"/>
      <c r="BLX51" s="111"/>
      <c r="BLY51" s="111"/>
      <c r="BLZ51" s="111"/>
      <c r="BMA51" s="111"/>
      <c r="BMB51" s="111"/>
      <c r="BMC51" s="111"/>
      <c r="BMD51" s="111"/>
      <c r="BME51" s="111"/>
      <c r="BMF51" s="111"/>
      <c r="BMG51" s="111"/>
      <c r="BMH51" s="111"/>
      <c r="BMI51" s="111"/>
      <c r="BMJ51" s="111"/>
      <c r="BMK51" s="111"/>
      <c r="BML51" s="111"/>
      <c r="BMM51" s="111"/>
      <c r="BMN51" s="111"/>
      <c r="BMO51" s="111"/>
      <c r="BMP51" s="111"/>
      <c r="BMQ51" s="111"/>
      <c r="BMR51" s="111"/>
      <c r="BMS51" s="111"/>
      <c r="BMT51" s="108"/>
      <c r="BMU51" s="108"/>
      <c r="BMV51" s="108"/>
      <c r="BMW51" s="108"/>
      <c r="BMX51" s="108"/>
      <c r="BMY51" s="108"/>
      <c r="BMZ51" s="108"/>
      <c r="BNA51" s="108"/>
      <c r="BNB51" s="108"/>
      <c r="BNC51" s="108"/>
      <c r="BND51" s="108"/>
      <c r="BNE51" s="108"/>
      <c r="BNF51" s="108"/>
      <c r="BNG51" s="108"/>
      <c r="BNH51" s="108"/>
      <c r="BNI51" s="108"/>
      <c r="BNJ51" s="108"/>
      <c r="BNK51" s="108"/>
      <c r="BNL51" s="108"/>
      <c r="BNM51" s="108"/>
      <c r="BNN51" s="108"/>
      <c r="BNO51" s="108"/>
      <c r="BNP51" s="108"/>
      <c r="BNQ51" s="108"/>
      <c r="BNR51" s="108"/>
      <c r="BNS51" s="108"/>
      <c r="BNT51" s="108"/>
      <c r="BNU51" s="108"/>
      <c r="BNV51" s="108"/>
      <c r="BNW51" s="108"/>
      <c r="BNX51" s="108"/>
      <c r="BNY51" s="108"/>
      <c r="BNZ51" s="108"/>
      <c r="BOA51" s="108"/>
      <c r="BOB51" s="108"/>
      <c r="BOC51" s="108"/>
      <c r="BOD51" s="108"/>
      <c r="BOE51" s="108"/>
      <c r="BOF51" s="108"/>
      <c r="BOG51" s="108"/>
      <c r="BOH51" s="108"/>
      <c r="BOI51" s="108"/>
      <c r="BOJ51" s="108"/>
      <c r="BOK51" s="108"/>
      <c r="BOL51" s="108"/>
      <c r="BOM51" s="108"/>
      <c r="BON51" s="108"/>
      <c r="BOO51" s="108"/>
      <c r="BOP51" s="108"/>
      <c r="BOQ51" s="108"/>
      <c r="BOR51" s="108"/>
      <c r="BOS51" s="108"/>
      <c r="BOT51" s="108"/>
      <c r="BOU51" s="108"/>
      <c r="BOV51" s="108"/>
      <c r="BOW51" s="108"/>
      <c r="BOX51" s="108"/>
      <c r="BOY51" s="108"/>
      <c r="BOZ51" s="108"/>
      <c r="BPA51" s="108"/>
      <c r="BPB51" s="108"/>
      <c r="BPC51" s="108"/>
      <c r="BPD51" s="108"/>
      <c r="BPE51" s="108"/>
      <c r="BPF51" s="108"/>
      <c r="BPG51" s="108"/>
      <c r="BPH51" s="108"/>
      <c r="BPI51" s="108"/>
      <c r="BPJ51" s="129"/>
      <c r="BPK51" s="129"/>
      <c r="BPL51" s="129"/>
      <c r="BPM51" s="129"/>
      <c r="BPN51" s="129"/>
      <c r="BPO51" s="129"/>
      <c r="BPP51" s="129"/>
      <c r="BPQ51" s="129"/>
      <c r="BPR51" s="129"/>
      <c r="BPS51" s="129"/>
      <c r="BPT51" s="129"/>
      <c r="BPU51" s="129"/>
      <c r="BPV51" s="129"/>
      <c r="BPW51" s="129"/>
      <c r="BPX51" s="129"/>
      <c r="BPY51" s="129"/>
      <c r="BPZ51" s="129"/>
      <c r="BQA51" s="129"/>
      <c r="BQB51" s="129"/>
      <c r="BQC51" s="129"/>
      <c r="BQD51" s="129"/>
      <c r="BQE51" s="129"/>
      <c r="BQF51" s="129"/>
      <c r="BQG51" s="129"/>
      <c r="BQH51" s="129"/>
      <c r="BQI51" s="129"/>
      <c r="BQJ51" s="129"/>
      <c r="BQK51" s="129"/>
      <c r="BQL51" s="129"/>
      <c r="BQM51" s="129"/>
      <c r="BQN51" s="129"/>
      <c r="BQO51" s="129"/>
      <c r="BQP51" s="129"/>
      <c r="BQQ51" s="129"/>
      <c r="BQR51" s="129"/>
      <c r="BQS51" s="129"/>
      <c r="BQT51" s="129"/>
      <c r="BQU51" s="129"/>
      <c r="BQV51" s="129"/>
      <c r="BQW51" s="129"/>
      <c r="BQX51" s="129"/>
      <c r="BQY51" s="129"/>
      <c r="BQZ51" s="129"/>
      <c r="BRA51" s="129"/>
      <c r="BRB51" s="129"/>
      <c r="BRC51" s="129"/>
      <c r="BRD51" s="129"/>
      <c r="BRE51" s="129"/>
      <c r="BRF51" s="129"/>
      <c r="BRG51" s="129"/>
      <c r="BRH51" s="129"/>
      <c r="BRI51" s="129"/>
      <c r="BRJ51" s="129"/>
      <c r="BRK51" s="129"/>
      <c r="BRL51" s="129"/>
      <c r="BRM51" s="129"/>
      <c r="BRN51" s="129"/>
      <c r="BRO51" s="129"/>
      <c r="BRP51" s="129"/>
      <c r="BRQ51" s="129"/>
      <c r="BRR51" s="129"/>
      <c r="BRS51" s="129"/>
      <c r="BRT51" s="129"/>
      <c r="BRU51" s="129"/>
      <c r="BRV51" s="129"/>
      <c r="BRW51" s="129"/>
      <c r="BRX51" s="129"/>
      <c r="BRY51" s="129"/>
      <c r="BRZ51" s="129"/>
      <c r="BSA51" s="129"/>
      <c r="BSB51" s="129"/>
      <c r="BSC51" s="129"/>
      <c r="BSD51" s="129"/>
      <c r="BSE51" s="129"/>
      <c r="BSF51" s="129"/>
      <c r="BSG51" s="129"/>
      <c r="BSH51" s="129"/>
      <c r="BSI51" s="129"/>
      <c r="BSJ51" s="129"/>
      <c r="BSK51" s="129"/>
      <c r="BSL51" s="129"/>
      <c r="BSM51" s="129"/>
      <c r="BSN51" s="129"/>
      <c r="BSO51" s="129"/>
      <c r="BSP51" s="129"/>
      <c r="BSQ51" s="129"/>
      <c r="BSR51" s="129"/>
      <c r="BSS51" s="129"/>
      <c r="BST51" s="129"/>
      <c r="BSU51" s="129"/>
      <c r="BSV51" s="129"/>
      <c r="BSW51" s="129"/>
      <c r="BSX51" s="129"/>
      <c r="BSY51" s="129"/>
      <c r="BSZ51" s="129"/>
      <c r="BTA51" s="129"/>
      <c r="BTB51" s="129"/>
      <c r="BTC51" s="129"/>
      <c r="BTD51" s="129"/>
      <c r="BTE51" s="129"/>
      <c r="BTF51" s="129"/>
      <c r="BTG51" s="129"/>
      <c r="BTH51" s="129"/>
      <c r="BTI51" s="129"/>
      <c r="BTJ51" s="129"/>
      <c r="BTK51" s="129"/>
      <c r="BTL51" s="129"/>
      <c r="BTM51" s="129"/>
      <c r="BTN51" s="129"/>
      <c r="BTO51" s="129"/>
      <c r="BTP51" s="129"/>
      <c r="BTQ51" s="129"/>
      <c r="BTR51" s="129"/>
      <c r="BTS51" s="129"/>
      <c r="BTT51" s="129"/>
      <c r="BTU51" s="129"/>
      <c r="BTV51" s="129"/>
      <c r="BTW51" s="129"/>
      <c r="BTX51" s="129"/>
      <c r="BTY51" s="129"/>
      <c r="BTZ51" s="129"/>
      <c r="BUA51" s="129"/>
      <c r="BUB51" s="129"/>
      <c r="BUC51" s="129"/>
      <c r="BUD51" s="129"/>
      <c r="BUE51" s="129"/>
      <c r="BUF51" s="129"/>
      <c r="BUG51" s="129"/>
      <c r="BUH51" s="129"/>
      <c r="BUI51" s="129"/>
      <c r="BUJ51" s="129"/>
      <c r="BUK51" s="129"/>
      <c r="BUL51" s="129"/>
      <c r="BUM51" s="129"/>
      <c r="BUN51" s="129"/>
      <c r="BUO51" s="129"/>
      <c r="BUP51" s="107"/>
      <c r="BUQ51" s="107"/>
      <c r="BUR51" s="107"/>
      <c r="BUS51" s="107"/>
      <c r="BUT51" s="107"/>
      <c r="BUU51" s="107"/>
      <c r="BUV51" s="107"/>
      <c r="BUW51" s="107"/>
      <c r="BUX51" s="107"/>
      <c r="BUY51" s="107"/>
      <c r="BUZ51" s="107"/>
      <c r="BVA51" s="107"/>
      <c r="BVB51" s="107"/>
      <c r="BVC51" s="107"/>
      <c r="BVD51" s="107"/>
      <c r="BVE51" s="107"/>
      <c r="BVF51" s="107"/>
      <c r="BVG51" s="107"/>
      <c r="BVH51" s="107"/>
      <c r="BVI51" s="107"/>
      <c r="BVJ51" s="107"/>
      <c r="BVK51" s="107"/>
      <c r="BVL51" s="107"/>
      <c r="BVM51" s="107"/>
      <c r="BVN51" s="107"/>
      <c r="BVO51" s="107"/>
      <c r="BVP51" s="107"/>
      <c r="BVQ51" s="107"/>
      <c r="BVR51" s="107"/>
      <c r="BVS51" s="107"/>
      <c r="BVT51" s="107"/>
      <c r="BVU51" s="107"/>
      <c r="BVV51" s="107"/>
      <c r="BVW51" s="107"/>
      <c r="BVX51" s="107"/>
      <c r="BVY51" s="107"/>
      <c r="BVZ51" s="107"/>
      <c r="BWA51" s="107"/>
      <c r="BWB51" s="107"/>
      <c r="BWC51" s="107"/>
      <c r="BWD51" s="107"/>
      <c r="BWE51" s="107"/>
      <c r="BWF51" s="107"/>
      <c r="BWG51" s="107"/>
      <c r="BWH51" s="107"/>
      <c r="BWI51" s="107"/>
      <c r="BWJ51" s="107"/>
      <c r="BWK51" s="107"/>
      <c r="BWL51" s="107"/>
      <c r="BWM51" s="107"/>
      <c r="BWN51" s="107"/>
      <c r="BWO51" s="107"/>
      <c r="BWP51" s="107"/>
      <c r="BWQ51" s="107"/>
      <c r="BWR51" s="107"/>
      <c r="BWS51" s="107"/>
      <c r="BWT51" s="107"/>
      <c r="BWU51" s="107"/>
      <c r="BWV51" s="107"/>
      <c r="BWW51" s="107"/>
      <c r="BWX51" s="107"/>
      <c r="BWY51" s="107"/>
      <c r="BWZ51" s="107"/>
      <c r="BXA51" s="107"/>
      <c r="BXB51" s="107"/>
      <c r="BXC51" s="265"/>
      <c r="BXD51" s="265"/>
      <c r="BXE51" s="265"/>
      <c r="BXF51" s="265"/>
      <c r="BXG51" s="265"/>
      <c r="BXH51" s="265"/>
      <c r="BXI51" s="265"/>
      <c r="BXJ51" s="265"/>
      <c r="BXK51" s="265"/>
      <c r="BXL51" s="265"/>
      <c r="BXM51" s="265"/>
      <c r="BXN51" s="265"/>
      <c r="BXO51" s="265"/>
      <c r="BXP51" s="265"/>
      <c r="BXQ51" s="265"/>
      <c r="BXR51" s="265"/>
      <c r="BXS51" s="265"/>
      <c r="BXT51" s="265"/>
      <c r="BXU51" s="265"/>
      <c r="BXV51" s="265"/>
      <c r="BXW51" s="265"/>
      <c r="BXX51" s="265"/>
      <c r="BXY51" s="265"/>
      <c r="BXZ51" s="265"/>
      <c r="BYA51" s="265"/>
      <c r="BYB51" s="265"/>
      <c r="BYC51" s="265"/>
      <c r="BYD51" s="265"/>
      <c r="BYE51" s="265"/>
      <c r="BYF51" s="265"/>
      <c r="BYG51" s="265"/>
      <c r="BYH51" s="265"/>
      <c r="BYI51" s="265"/>
      <c r="BYJ51" s="265"/>
      <c r="BYK51" s="265"/>
      <c r="BYL51" s="265"/>
      <c r="BYM51" s="265"/>
      <c r="BYN51" s="265"/>
      <c r="BYO51" s="265"/>
      <c r="BYP51" s="265"/>
      <c r="BYQ51" s="265"/>
      <c r="BYR51" s="265"/>
      <c r="BYS51" s="265"/>
      <c r="BYT51" s="265"/>
      <c r="BYU51" s="265"/>
      <c r="BYV51" s="265"/>
      <c r="BYW51" s="265"/>
      <c r="BYX51" s="265"/>
      <c r="BYY51" s="265"/>
      <c r="BYZ51" s="265"/>
      <c r="BZA51" s="265"/>
      <c r="BZB51" s="265"/>
      <c r="BZC51" s="265"/>
      <c r="BZD51" s="265"/>
      <c r="BZE51" s="265"/>
      <c r="BZF51" s="265"/>
      <c r="BZG51" s="265"/>
      <c r="BZH51" s="265"/>
      <c r="BZI51" s="265"/>
      <c r="BZJ51" s="265"/>
      <c r="BZK51" s="265"/>
      <c r="BZL51" s="265"/>
      <c r="BZM51" s="265"/>
      <c r="BZN51" s="265"/>
      <c r="BZO51" s="265"/>
      <c r="BZP51" s="107"/>
      <c r="BZQ51" s="107"/>
      <c r="BZR51" s="107"/>
      <c r="BZS51" s="107"/>
      <c r="BZT51" s="107"/>
      <c r="BZU51" s="107"/>
      <c r="BZV51" s="107"/>
      <c r="BZW51" s="107"/>
      <c r="BZX51" s="107"/>
      <c r="BZY51" s="107"/>
      <c r="BZZ51" s="107"/>
      <c r="CAA51" s="107"/>
      <c r="CAB51" s="107"/>
      <c r="CAC51" s="107"/>
      <c r="CAD51" s="107"/>
      <c r="CAE51" s="107"/>
      <c r="CAF51" s="107"/>
      <c r="CAG51" s="107"/>
      <c r="CAH51" s="107"/>
      <c r="CAI51" s="107"/>
      <c r="CAJ51" s="107"/>
      <c r="CAK51" s="107"/>
      <c r="CAL51" s="107"/>
      <c r="CAM51" s="107"/>
      <c r="CAN51" s="107"/>
      <c r="CAO51" s="107"/>
      <c r="CAP51" s="107"/>
      <c r="CAQ51" s="107"/>
      <c r="CAR51" s="107"/>
      <c r="CAS51" s="107"/>
      <c r="CAT51" s="107"/>
      <c r="CAU51" s="107"/>
      <c r="CAV51" s="107"/>
      <c r="CAW51" s="107"/>
      <c r="CAX51" s="107"/>
      <c r="CAY51" s="107"/>
      <c r="CAZ51" s="107"/>
      <c r="CBA51" s="107"/>
      <c r="CBB51" s="107"/>
      <c r="CBC51" s="107"/>
      <c r="CBD51" s="107"/>
      <c r="CBE51" s="107"/>
      <c r="CBF51" s="107"/>
      <c r="CBG51" s="107"/>
      <c r="CBH51" s="107"/>
      <c r="CBI51" s="107"/>
      <c r="CBJ51" s="107"/>
      <c r="CBK51" s="107"/>
      <c r="CBL51" s="107"/>
      <c r="CBM51" s="107"/>
      <c r="CBN51" s="107"/>
      <c r="CBO51" s="107"/>
      <c r="CBP51" s="107"/>
      <c r="CBQ51" s="107"/>
      <c r="CBR51" s="107"/>
      <c r="CBS51" s="107"/>
      <c r="CBT51" s="107"/>
      <c r="CBU51" s="107"/>
      <c r="CBV51" s="107"/>
      <c r="CBW51" s="107"/>
      <c r="CBX51" s="107"/>
      <c r="CBY51" s="107"/>
      <c r="CBZ51" s="107"/>
      <c r="CCA51" s="107"/>
      <c r="CCB51" s="107"/>
      <c r="CCC51" s="107"/>
      <c r="CCD51" s="107"/>
      <c r="CCE51" s="107"/>
      <c r="CCF51" s="107"/>
      <c r="CCG51" s="107"/>
      <c r="CCH51" s="107"/>
      <c r="CCI51" s="107"/>
      <c r="CCJ51" s="107"/>
      <c r="CCK51" s="107"/>
      <c r="CCL51" s="107"/>
      <c r="CCM51" s="107"/>
      <c r="CCN51" s="107"/>
      <c r="CCO51" s="107"/>
      <c r="CCP51" s="107"/>
      <c r="CCQ51" s="107"/>
      <c r="CCR51" s="107"/>
      <c r="CCS51" s="107"/>
      <c r="CCT51" s="107"/>
      <c r="CCU51" s="107"/>
      <c r="CCV51" s="107"/>
      <c r="CCW51" s="107"/>
      <c r="CCX51" s="107"/>
      <c r="CCY51" s="107"/>
      <c r="CCZ51" s="107"/>
      <c r="CDA51" s="107"/>
      <c r="CDB51" s="107"/>
      <c r="CDC51" s="107"/>
      <c r="CDD51" s="107"/>
      <c r="CDE51" s="107"/>
      <c r="CDF51" s="107"/>
      <c r="CDG51" s="107"/>
      <c r="CDH51" s="107"/>
      <c r="CDI51" s="107"/>
      <c r="CDJ51" s="107"/>
      <c r="CDK51" s="107"/>
      <c r="CDL51" s="107"/>
      <c r="CDM51" s="107"/>
      <c r="CDN51" s="107"/>
      <c r="CDO51" s="107"/>
      <c r="CDP51" s="107"/>
      <c r="CDQ51" s="107"/>
      <c r="CDR51" s="107"/>
      <c r="CDS51" s="107"/>
      <c r="CDT51" s="107"/>
      <c r="CDU51" s="107"/>
      <c r="CDV51" s="107"/>
      <c r="CDW51" s="107"/>
      <c r="CDX51" s="107"/>
      <c r="CDY51" s="107"/>
      <c r="CDZ51" s="107"/>
      <c r="CEA51" s="107"/>
      <c r="CEB51" s="107"/>
      <c r="CEC51" s="107"/>
      <c r="CED51" s="107"/>
      <c r="CEE51" s="107"/>
      <c r="CEF51" s="107"/>
      <c r="CEG51" s="107"/>
      <c r="CEH51" s="107"/>
      <c r="CEI51" s="107"/>
      <c r="CEJ51" s="107"/>
      <c r="CEK51" s="107"/>
      <c r="CEL51" s="107"/>
      <c r="CEM51" s="107"/>
      <c r="CEN51" s="107"/>
      <c r="CEO51" s="107"/>
      <c r="CEP51" s="108"/>
      <c r="CEQ51" s="108"/>
      <c r="CER51" s="108"/>
      <c r="CES51" s="108"/>
      <c r="CET51" s="108"/>
      <c r="CEU51" s="108"/>
      <c r="CEV51" s="108"/>
      <c r="CEW51" s="108"/>
      <c r="CEX51" s="108"/>
      <c r="CEY51" s="108"/>
      <c r="CEZ51" s="108"/>
      <c r="CFA51" s="108"/>
      <c r="CFB51" s="108"/>
      <c r="CFC51" s="108"/>
      <c r="CFD51" s="108"/>
      <c r="CFE51" s="108"/>
      <c r="CFF51" s="108"/>
      <c r="CFG51" s="108"/>
      <c r="CFH51" s="108"/>
      <c r="CFI51" s="108"/>
      <c r="CFJ51" s="108"/>
      <c r="CFK51" s="108"/>
      <c r="CFL51" s="108"/>
      <c r="CFM51" s="108"/>
      <c r="CFN51" s="108"/>
      <c r="CFO51" s="108"/>
      <c r="CFP51" s="108"/>
      <c r="CFQ51" s="108"/>
      <c r="CFR51" s="108"/>
      <c r="CFS51" s="108"/>
      <c r="CFT51" s="108"/>
      <c r="CFU51" s="108"/>
      <c r="CFV51" s="108"/>
      <c r="CFW51" s="108"/>
      <c r="CFX51" s="108"/>
      <c r="CFY51" s="108"/>
      <c r="CFZ51" s="108"/>
      <c r="CGA51" s="108"/>
      <c r="CGB51" s="108"/>
      <c r="CGC51" s="108"/>
      <c r="CGD51" s="108"/>
    </row>
    <row r="52" spans="1:2214" x14ac:dyDescent="0.25">
      <c r="A52" s="279"/>
      <c r="B52" s="255"/>
      <c r="C52" s="267"/>
      <c r="D52" s="267"/>
      <c r="E52" s="275"/>
      <c r="F52" s="260"/>
      <c r="G52" s="260"/>
      <c r="H52" s="276"/>
      <c r="I52" s="261"/>
      <c r="J52" s="261"/>
      <c r="K52" s="276"/>
      <c r="L52" s="261"/>
      <c r="M52" s="261"/>
      <c r="N52" s="277"/>
      <c r="O52" s="262"/>
      <c r="P52" s="262"/>
      <c r="Q52" s="276"/>
      <c r="R52" s="261"/>
      <c r="S52" s="261"/>
      <c r="T52" s="275"/>
      <c r="U52" s="260"/>
      <c r="V52" s="260"/>
      <c r="W52" s="260"/>
      <c r="X52" s="278"/>
      <c r="Y52" s="277"/>
      <c r="Z52" s="262"/>
      <c r="AA52" s="262"/>
      <c r="AB52" s="277"/>
      <c r="AC52" s="262"/>
      <c r="AD52" s="262"/>
      <c r="AE52" s="277"/>
      <c r="AF52" s="262"/>
      <c r="AG52" s="262"/>
      <c r="AH52" s="129"/>
      <c r="AI52" s="129"/>
      <c r="AJ52" s="129"/>
      <c r="AK52" s="129"/>
      <c r="AL52" s="129"/>
      <c r="AM52" s="129"/>
      <c r="AN52" s="129"/>
      <c r="AO52" s="64"/>
      <c r="AP52" s="64"/>
      <c r="AQ52" s="129"/>
      <c r="AR52" s="64"/>
      <c r="AS52" s="64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7"/>
      <c r="CQ52" s="107"/>
      <c r="CR52" s="107"/>
      <c r="CS52" s="107"/>
      <c r="CT52" s="107"/>
      <c r="CU52" s="107"/>
      <c r="CV52" s="107"/>
      <c r="CW52" s="350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  <c r="FF52" s="111"/>
      <c r="FG52" s="111"/>
      <c r="FH52" s="111"/>
      <c r="FI52" s="111"/>
      <c r="FJ52" s="111"/>
      <c r="FK52" s="111"/>
      <c r="FL52" s="111"/>
      <c r="FM52" s="111"/>
      <c r="FN52" s="111"/>
      <c r="FO52" s="111"/>
      <c r="FP52" s="111"/>
      <c r="FQ52" s="111"/>
      <c r="FR52" s="111"/>
      <c r="FS52" s="111"/>
      <c r="FT52" s="111"/>
      <c r="FU52" s="111"/>
      <c r="FV52" s="111"/>
      <c r="FW52" s="111"/>
      <c r="FX52" s="111"/>
      <c r="FY52" s="111"/>
      <c r="FZ52" s="111"/>
      <c r="GA52" s="111"/>
      <c r="GB52" s="111"/>
      <c r="GC52" s="111"/>
      <c r="GD52" s="111"/>
      <c r="GE52" s="111"/>
      <c r="GF52" s="111"/>
      <c r="GG52" s="111"/>
      <c r="GH52" s="111"/>
      <c r="GI52" s="111"/>
      <c r="GJ52" s="111"/>
      <c r="GK52" s="111"/>
      <c r="GL52" s="111"/>
      <c r="GM52" s="111"/>
      <c r="GN52" s="111"/>
      <c r="GO52" s="111"/>
      <c r="GP52" s="111"/>
      <c r="GQ52" s="111"/>
      <c r="GR52" s="111"/>
      <c r="GS52" s="111"/>
      <c r="GT52" s="111"/>
      <c r="GU52" s="111"/>
      <c r="GV52" s="111"/>
      <c r="GW52" s="111"/>
      <c r="GX52" s="111"/>
      <c r="GY52" s="111"/>
      <c r="GZ52" s="111"/>
      <c r="HA52" s="111"/>
      <c r="HB52" s="111"/>
      <c r="HC52" s="111"/>
      <c r="HD52" s="111"/>
      <c r="HE52" s="111"/>
      <c r="HF52" s="111"/>
      <c r="HG52" s="111"/>
      <c r="HH52" s="111"/>
      <c r="HI52" s="111"/>
      <c r="HJ52" s="111"/>
      <c r="HK52" s="111"/>
      <c r="HL52" s="111"/>
      <c r="HM52" s="111"/>
      <c r="HN52" s="111"/>
      <c r="HO52" s="111"/>
      <c r="HP52" s="111"/>
      <c r="HQ52" s="111"/>
      <c r="HR52" s="111"/>
      <c r="HS52" s="111"/>
      <c r="HT52" s="111"/>
      <c r="HU52" s="111"/>
      <c r="HV52" s="111"/>
      <c r="HW52" s="111"/>
      <c r="HX52" s="111"/>
      <c r="HY52" s="111"/>
      <c r="HZ52" s="111"/>
      <c r="IA52" s="111"/>
      <c r="IB52" s="111"/>
      <c r="IC52" s="111"/>
      <c r="ID52" s="111"/>
      <c r="IE52" s="111"/>
      <c r="IF52" s="111"/>
      <c r="IG52" s="111"/>
      <c r="IH52" s="111"/>
      <c r="II52" s="111"/>
      <c r="IJ52" s="111"/>
      <c r="IK52" s="111"/>
      <c r="IL52" s="111"/>
      <c r="IM52" s="111"/>
      <c r="IN52" s="111"/>
      <c r="IO52" s="111"/>
      <c r="IP52" s="108"/>
      <c r="IQ52" s="108"/>
      <c r="IR52" s="108"/>
      <c r="IS52" s="108"/>
      <c r="IT52" s="108"/>
      <c r="IU52" s="108"/>
      <c r="IV52" s="108"/>
      <c r="IW52" s="108"/>
      <c r="IX52" s="108"/>
      <c r="IY52" s="108"/>
      <c r="IZ52" s="108"/>
      <c r="JA52" s="108"/>
      <c r="JB52" s="108"/>
      <c r="JC52" s="108"/>
      <c r="JD52" s="108"/>
      <c r="JE52" s="108"/>
      <c r="JF52" s="108"/>
      <c r="JG52" s="108"/>
      <c r="JH52" s="108"/>
      <c r="JI52" s="108"/>
      <c r="JJ52" s="108"/>
      <c r="JK52" s="108"/>
      <c r="JL52" s="108"/>
      <c r="JM52" s="108"/>
      <c r="JN52" s="108"/>
      <c r="JO52" s="108"/>
      <c r="JP52" s="108"/>
      <c r="JQ52" s="108"/>
      <c r="JR52" s="108"/>
      <c r="JS52" s="108"/>
      <c r="JT52" s="108"/>
      <c r="JU52" s="108"/>
      <c r="JV52" s="108"/>
      <c r="JW52" s="108"/>
      <c r="JX52" s="108"/>
      <c r="JY52" s="108"/>
      <c r="JZ52" s="108"/>
      <c r="KA52" s="108"/>
      <c r="KB52" s="108"/>
      <c r="KC52" s="108"/>
      <c r="KD52" s="108"/>
      <c r="KE52" s="108"/>
      <c r="KF52" s="108"/>
      <c r="KG52" s="108"/>
      <c r="KH52" s="108"/>
      <c r="KI52" s="108"/>
      <c r="KJ52" s="108"/>
      <c r="KK52" s="108"/>
      <c r="KL52" s="108"/>
      <c r="KM52" s="108"/>
      <c r="KN52" s="108"/>
      <c r="KO52" s="108"/>
      <c r="KP52" s="108"/>
      <c r="KQ52" s="108"/>
      <c r="KR52" s="108"/>
      <c r="KS52" s="108"/>
      <c r="KT52" s="108"/>
      <c r="KU52" s="108"/>
      <c r="KV52" s="108"/>
      <c r="KW52" s="108"/>
      <c r="KX52" s="108"/>
      <c r="KY52" s="108"/>
      <c r="KZ52" s="108"/>
      <c r="LA52" s="108"/>
      <c r="LB52" s="108"/>
      <c r="LC52" s="108"/>
      <c r="LD52" s="108"/>
      <c r="LE52" s="108"/>
      <c r="LF52" s="108"/>
      <c r="LG52" s="108"/>
      <c r="LH52" s="108"/>
      <c r="LI52" s="108"/>
      <c r="LJ52" s="108"/>
      <c r="LK52" s="108"/>
      <c r="LL52" s="108"/>
      <c r="LM52" s="108"/>
      <c r="LN52" s="108"/>
      <c r="LO52" s="108"/>
      <c r="LP52" s="108"/>
      <c r="LQ52" s="108"/>
      <c r="LR52" s="108"/>
      <c r="LS52" s="108"/>
      <c r="LT52" s="108"/>
      <c r="LU52" s="108"/>
      <c r="LV52" s="108"/>
      <c r="LW52" s="108"/>
      <c r="LX52" s="108"/>
      <c r="LY52" s="108"/>
      <c r="LZ52" s="108"/>
      <c r="MA52" s="108"/>
      <c r="MB52" s="108"/>
      <c r="MC52" s="108"/>
      <c r="MD52" s="108"/>
      <c r="ME52" s="108"/>
      <c r="MF52" s="108"/>
      <c r="MG52" s="108"/>
      <c r="MH52" s="108"/>
      <c r="MI52" s="108"/>
      <c r="MJ52" s="108"/>
      <c r="MK52" s="108"/>
      <c r="ML52" s="108"/>
      <c r="MM52" s="108"/>
      <c r="MN52" s="108"/>
      <c r="MO52" s="108"/>
      <c r="MP52" s="108"/>
      <c r="MQ52" s="108"/>
      <c r="MR52" s="108"/>
      <c r="MS52" s="108"/>
      <c r="MT52" s="108"/>
      <c r="MU52" s="108"/>
      <c r="MV52" s="108"/>
      <c r="MW52" s="108"/>
      <c r="MX52" s="108"/>
      <c r="MY52" s="108"/>
      <c r="MZ52" s="108"/>
      <c r="NA52" s="108"/>
      <c r="NB52" s="108"/>
      <c r="NC52" s="108"/>
      <c r="ND52" s="108"/>
      <c r="NE52" s="108"/>
      <c r="NF52" s="108"/>
      <c r="NG52" s="108"/>
      <c r="NH52" s="108"/>
      <c r="NI52" s="108"/>
      <c r="NJ52" s="108"/>
      <c r="NK52" s="108"/>
      <c r="NL52" s="108"/>
      <c r="NM52" s="108"/>
      <c r="NN52" s="108"/>
      <c r="NO52" s="108"/>
      <c r="NP52" s="265"/>
      <c r="NQ52" s="265"/>
      <c r="NR52" s="265"/>
      <c r="NS52" s="265"/>
      <c r="NT52" s="265"/>
      <c r="NU52" s="265"/>
      <c r="NV52" s="265"/>
      <c r="NW52" s="265"/>
      <c r="NX52" s="265"/>
      <c r="NY52" s="265"/>
      <c r="NZ52" s="265"/>
      <c r="OA52" s="265"/>
      <c r="OB52" s="265"/>
      <c r="OC52" s="265"/>
      <c r="OD52" s="265"/>
      <c r="OE52" s="265"/>
      <c r="OF52" s="265"/>
      <c r="OG52" s="265"/>
      <c r="OH52" s="265"/>
      <c r="OI52" s="265"/>
      <c r="OJ52" s="265"/>
      <c r="OK52" s="265"/>
      <c r="OL52" s="265"/>
      <c r="OM52" s="265"/>
      <c r="ON52" s="265"/>
      <c r="OO52" s="265"/>
      <c r="OP52" s="265"/>
      <c r="OQ52" s="265"/>
      <c r="OR52" s="265"/>
      <c r="OS52" s="265"/>
      <c r="OT52" s="265"/>
      <c r="OU52" s="265"/>
      <c r="OV52" s="265"/>
      <c r="OW52" s="265"/>
      <c r="OX52" s="265"/>
      <c r="OY52" s="265"/>
      <c r="OZ52" s="265"/>
      <c r="PA52" s="265"/>
      <c r="PB52" s="265"/>
      <c r="PC52" s="265"/>
      <c r="PD52" s="265"/>
      <c r="PE52" s="265"/>
      <c r="PF52" s="265"/>
      <c r="PG52" s="265"/>
      <c r="PH52" s="265"/>
      <c r="PI52" s="265"/>
      <c r="PJ52" s="265"/>
      <c r="PK52" s="265"/>
      <c r="PL52" s="265"/>
      <c r="PM52" s="265"/>
      <c r="PN52" s="265"/>
      <c r="PO52" s="265"/>
      <c r="PP52" s="265"/>
      <c r="PQ52" s="265"/>
      <c r="PR52" s="265"/>
      <c r="PS52" s="265"/>
      <c r="PT52" s="265"/>
      <c r="PU52" s="265"/>
      <c r="PV52" s="265"/>
      <c r="PW52" s="265"/>
      <c r="PX52" s="265"/>
      <c r="PY52" s="265"/>
      <c r="PZ52" s="265"/>
      <c r="QA52" s="265"/>
      <c r="QB52" s="265"/>
      <c r="QC52" s="111"/>
      <c r="QD52" s="111"/>
      <c r="QE52" s="111"/>
      <c r="QF52" s="111"/>
      <c r="QG52" s="111"/>
      <c r="QH52" s="111"/>
      <c r="QI52" s="111"/>
      <c r="QJ52" s="111"/>
      <c r="QK52" s="111"/>
      <c r="QL52" s="111"/>
      <c r="QM52" s="111"/>
      <c r="QN52" s="111"/>
      <c r="QO52" s="111"/>
      <c r="QP52" s="111"/>
      <c r="QQ52" s="111"/>
      <c r="QR52" s="111"/>
      <c r="QS52" s="111"/>
      <c r="QT52" s="111"/>
      <c r="QU52" s="111"/>
      <c r="QV52" s="111"/>
      <c r="QW52" s="111"/>
      <c r="QX52" s="111"/>
      <c r="QY52" s="111"/>
      <c r="QZ52" s="111"/>
      <c r="RA52" s="111"/>
      <c r="RB52" s="111"/>
      <c r="RC52" s="111"/>
      <c r="RD52" s="111"/>
      <c r="RE52" s="111"/>
      <c r="RF52" s="111"/>
      <c r="RG52" s="111"/>
      <c r="RH52" s="111"/>
      <c r="RI52" s="111"/>
      <c r="RJ52" s="111"/>
      <c r="RK52" s="111"/>
      <c r="RL52" s="111"/>
      <c r="RM52" s="111"/>
      <c r="RN52" s="111"/>
      <c r="RO52" s="111"/>
      <c r="RP52" s="111"/>
      <c r="RQ52" s="111"/>
      <c r="RR52" s="111"/>
      <c r="RS52" s="111"/>
      <c r="RT52" s="111"/>
      <c r="RU52" s="111"/>
      <c r="RV52" s="111"/>
      <c r="RW52" s="111"/>
      <c r="RX52" s="111"/>
      <c r="RY52" s="111"/>
      <c r="RZ52" s="111"/>
      <c r="SA52" s="111"/>
      <c r="SB52" s="111"/>
      <c r="SC52" s="111"/>
      <c r="SD52" s="111"/>
      <c r="SE52" s="111"/>
      <c r="SF52" s="111"/>
      <c r="SG52" s="111"/>
      <c r="SH52" s="111"/>
      <c r="SI52" s="111"/>
      <c r="SJ52" s="111"/>
      <c r="SK52" s="111"/>
      <c r="SL52" s="111"/>
      <c r="SM52" s="111"/>
      <c r="SN52" s="111"/>
      <c r="SO52" s="111"/>
      <c r="SP52" s="111"/>
      <c r="SQ52" s="111"/>
      <c r="SR52" s="111"/>
      <c r="SS52" s="111"/>
      <c r="ST52" s="111"/>
      <c r="SU52" s="111"/>
      <c r="SV52" s="111"/>
      <c r="SW52" s="111"/>
      <c r="SX52" s="111"/>
      <c r="SY52" s="111"/>
      <c r="SZ52" s="111"/>
      <c r="TA52" s="111"/>
      <c r="TB52" s="111"/>
      <c r="TC52" s="111"/>
      <c r="TD52" s="111"/>
      <c r="TE52" s="111"/>
      <c r="TF52" s="111"/>
      <c r="TG52" s="111"/>
      <c r="TH52" s="111"/>
      <c r="TI52" s="111"/>
      <c r="TJ52" s="111"/>
      <c r="TK52" s="111"/>
      <c r="TL52" s="111"/>
      <c r="TM52" s="111"/>
      <c r="TN52" s="111"/>
      <c r="TO52" s="111"/>
      <c r="TP52" s="111"/>
      <c r="TQ52" s="111"/>
      <c r="TR52" s="111"/>
      <c r="TS52" s="111"/>
      <c r="TT52" s="111"/>
      <c r="TU52" s="111"/>
      <c r="TV52" s="111"/>
      <c r="TW52" s="111"/>
      <c r="TX52" s="111"/>
      <c r="TY52" s="111"/>
      <c r="TZ52" s="111"/>
      <c r="UA52" s="111"/>
      <c r="UB52" s="111"/>
      <c r="UC52" s="111"/>
      <c r="UD52" s="111"/>
      <c r="UE52" s="111"/>
      <c r="UF52" s="111"/>
      <c r="UG52" s="111"/>
      <c r="UH52" s="111"/>
      <c r="UI52" s="111"/>
      <c r="UJ52" s="111"/>
      <c r="UK52" s="111"/>
      <c r="UL52" s="111"/>
      <c r="UM52" s="111"/>
      <c r="UN52" s="111"/>
      <c r="UO52" s="111"/>
      <c r="UP52" s="111"/>
      <c r="UQ52" s="111"/>
      <c r="UR52" s="111"/>
      <c r="US52" s="111"/>
      <c r="UT52" s="111"/>
      <c r="UU52" s="111"/>
      <c r="UV52" s="111"/>
      <c r="UW52" s="111"/>
      <c r="UX52" s="111"/>
      <c r="UY52" s="111"/>
      <c r="UZ52" s="111"/>
      <c r="VA52" s="111"/>
      <c r="VB52" s="111"/>
      <c r="VC52" s="111"/>
      <c r="VD52" s="111"/>
      <c r="VE52" s="111"/>
      <c r="VF52" s="107"/>
      <c r="VG52" s="107"/>
      <c r="VH52" s="107"/>
      <c r="VI52" s="107"/>
      <c r="VJ52" s="107"/>
      <c r="VK52" s="107"/>
      <c r="VL52" s="107"/>
      <c r="VM52" s="107"/>
      <c r="VN52" s="107"/>
      <c r="VO52" s="107"/>
      <c r="VP52" s="107"/>
      <c r="VQ52" s="107"/>
      <c r="VR52" s="107"/>
      <c r="VS52" s="107"/>
      <c r="VT52" s="107"/>
      <c r="VU52" s="107"/>
      <c r="VV52" s="107"/>
      <c r="VW52" s="107"/>
      <c r="VX52" s="107"/>
      <c r="VY52" s="107"/>
      <c r="VZ52" s="107"/>
      <c r="WA52" s="107"/>
      <c r="WB52" s="107"/>
      <c r="WC52" s="107"/>
      <c r="WD52" s="107"/>
      <c r="WE52" s="107"/>
      <c r="WF52" s="107"/>
      <c r="WG52" s="107"/>
      <c r="WH52" s="107"/>
      <c r="WI52" s="107"/>
      <c r="WJ52" s="107"/>
      <c r="WK52" s="107"/>
      <c r="WL52" s="107"/>
      <c r="WM52" s="107"/>
      <c r="WN52" s="107"/>
      <c r="WO52" s="107"/>
      <c r="WP52" s="107"/>
      <c r="WQ52" s="107"/>
      <c r="WR52" s="107"/>
      <c r="WS52" s="107"/>
      <c r="WT52" s="107"/>
      <c r="WU52" s="107"/>
      <c r="WV52" s="107"/>
      <c r="WW52" s="107"/>
      <c r="WX52" s="107"/>
      <c r="WY52" s="107"/>
      <c r="WZ52" s="107"/>
      <c r="XA52" s="107"/>
      <c r="XB52" s="107"/>
      <c r="XC52" s="107"/>
      <c r="XD52" s="107"/>
      <c r="XE52" s="107"/>
      <c r="XF52" s="107"/>
      <c r="XG52" s="107"/>
      <c r="XH52" s="107"/>
      <c r="XI52" s="107"/>
      <c r="XJ52" s="107"/>
      <c r="XK52" s="107"/>
      <c r="XL52" s="107"/>
      <c r="XM52" s="107"/>
      <c r="XN52" s="107"/>
      <c r="XO52" s="107"/>
      <c r="XP52" s="107"/>
      <c r="XQ52" s="107"/>
      <c r="XR52" s="107"/>
      <c r="XS52" s="107"/>
      <c r="XT52" s="107"/>
      <c r="XU52" s="107"/>
      <c r="XV52" s="107"/>
      <c r="XW52" s="107"/>
      <c r="XX52" s="107"/>
      <c r="XY52" s="107"/>
      <c r="XZ52" s="107"/>
      <c r="YA52" s="107"/>
      <c r="YB52" s="107"/>
      <c r="YC52" s="107"/>
      <c r="YD52" s="107"/>
      <c r="YE52" s="107"/>
      <c r="YF52" s="107"/>
      <c r="YG52" s="107"/>
      <c r="YH52" s="107"/>
      <c r="YI52" s="107"/>
      <c r="YJ52" s="107"/>
      <c r="YK52" s="107"/>
      <c r="YL52" s="107"/>
      <c r="YM52" s="107"/>
      <c r="YN52" s="107"/>
      <c r="YO52" s="107"/>
      <c r="YP52" s="107"/>
      <c r="YQ52" s="107"/>
      <c r="YR52" s="107"/>
      <c r="YS52" s="107"/>
      <c r="YT52" s="107"/>
      <c r="YU52" s="107"/>
      <c r="YV52" s="107"/>
      <c r="YW52" s="107"/>
      <c r="YX52" s="107"/>
      <c r="YY52" s="107"/>
      <c r="YZ52" s="107"/>
      <c r="ZA52" s="107"/>
      <c r="ZB52" s="107"/>
      <c r="ZC52" s="107"/>
      <c r="ZD52" s="107"/>
      <c r="ZE52" s="107"/>
      <c r="ZF52" s="107"/>
      <c r="ZG52" s="107"/>
      <c r="ZH52" s="107"/>
      <c r="ZI52" s="107"/>
      <c r="ZJ52" s="107"/>
      <c r="ZK52" s="107"/>
      <c r="ZL52" s="107"/>
      <c r="ZM52" s="107"/>
      <c r="ZN52" s="107"/>
      <c r="ZO52" s="107"/>
      <c r="ZP52" s="107"/>
      <c r="ZQ52" s="107"/>
      <c r="ZR52" s="107"/>
      <c r="ZS52" s="107"/>
      <c r="ZT52" s="107"/>
      <c r="ZU52" s="107"/>
      <c r="ZV52" s="107"/>
      <c r="ZW52" s="107"/>
      <c r="ZX52" s="107"/>
      <c r="ZY52" s="107"/>
      <c r="ZZ52" s="107"/>
      <c r="AAA52" s="107"/>
      <c r="AAB52" s="107"/>
      <c r="AAC52" s="107"/>
      <c r="AAD52" s="107"/>
      <c r="AAE52" s="107"/>
      <c r="AAF52" s="107"/>
      <c r="AAG52" s="107"/>
      <c r="AAH52" s="107"/>
      <c r="AAI52" s="107"/>
      <c r="AAJ52" s="107"/>
      <c r="AAK52" s="107"/>
      <c r="AAL52" s="107"/>
      <c r="AAM52" s="107"/>
      <c r="AAN52" s="107"/>
      <c r="AAO52" s="107"/>
      <c r="AAP52" s="107"/>
      <c r="AAQ52" s="107"/>
      <c r="AAR52" s="107"/>
      <c r="AAS52" s="107"/>
      <c r="AAT52" s="107"/>
      <c r="AAU52" s="107"/>
      <c r="AAV52" s="107"/>
      <c r="AAW52" s="107"/>
      <c r="AAX52" s="107"/>
      <c r="AAY52" s="107"/>
      <c r="AAZ52" s="107"/>
      <c r="ABA52" s="107"/>
      <c r="ABB52" s="107"/>
      <c r="ABC52" s="107"/>
      <c r="ABD52" s="107"/>
      <c r="ABE52" s="107"/>
      <c r="ABF52" s="107"/>
      <c r="ABG52" s="107"/>
      <c r="ABH52" s="107"/>
      <c r="ABI52" s="107"/>
      <c r="ABJ52" s="107"/>
      <c r="ABK52" s="107"/>
      <c r="ABL52" s="107"/>
      <c r="ABM52" s="107"/>
      <c r="ABN52" s="107"/>
      <c r="ABO52" s="107"/>
      <c r="ABP52" s="107"/>
      <c r="ABQ52" s="107"/>
      <c r="ABR52" s="107"/>
      <c r="ABS52" s="107"/>
      <c r="ABT52" s="107"/>
      <c r="ABU52" s="107"/>
      <c r="ABV52" s="107"/>
      <c r="ABW52" s="107"/>
      <c r="ABX52" s="107"/>
      <c r="ABY52" s="107"/>
      <c r="ABZ52" s="107"/>
      <c r="ACA52" s="107"/>
      <c r="ACB52" s="107"/>
      <c r="ACC52" s="107"/>
      <c r="ACD52" s="107"/>
      <c r="ACE52" s="107"/>
      <c r="ACF52" s="107"/>
      <c r="ACG52" s="107"/>
      <c r="ACH52" s="107"/>
      <c r="ACI52" s="107"/>
      <c r="ACJ52" s="107"/>
      <c r="ACK52" s="107"/>
      <c r="ACL52" s="107"/>
      <c r="ACM52" s="107"/>
      <c r="ACN52" s="107"/>
      <c r="ACO52" s="107"/>
      <c r="ACP52" s="107"/>
      <c r="ACQ52" s="107"/>
      <c r="ACR52" s="107"/>
      <c r="ACS52" s="107"/>
      <c r="ACT52" s="107"/>
      <c r="ACU52" s="107"/>
      <c r="ACV52" s="107"/>
      <c r="ACW52" s="107"/>
      <c r="ACX52" s="107"/>
      <c r="ACY52" s="266"/>
      <c r="ACZ52" s="266"/>
      <c r="ADA52" s="266"/>
      <c r="ADB52" s="266"/>
      <c r="ADC52" s="266"/>
      <c r="ADD52" s="266"/>
      <c r="ADE52" s="266"/>
      <c r="ADF52" s="266"/>
      <c r="ADG52" s="266"/>
      <c r="ADH52" s="266"/>
      <c r="ADI52" s="266"/>
      <c r="ADJ52" s="266"/>
      <c r="ADK52" s="266"/>
      <c r="ADL52" s="266"/>
      <c r="ADM52" s="266"/>
      <c r="ADN52" s="266"/>
      <c r="ADO52" s="266"/>
      <c r="ADP52" s="266"/>
      <c r="ADQ52" s="266"/>
      <c r="ADR52" s="266"/>
      <c r="ADS52" s="266"/>
      <c r="ADT52" s="266"/>
      <c r="ADU52" s="266"/>
      <c r="ADV52" s="266"/>
      <c r="ADW52" s="266"/>
      <c r="ADX52" s="266"/>
      <c r="ADY52" s="266"/>
      <c r="ADZ52" s="266"/>
      <c r="AEA52" s="266"/>
      <c r="AEB52" s="266"/>
      <c r="AEC52" s="266"/>
      <c r="AED52" s="266"/>
      <c r="AEE52" s="266"/>
      <c r="AEF52" s="266"/>
      <c r="AEG52" s="266"/>
      <c r="AEH52" s="266"/>
      <c r="AEI52" s="266"/>
      <c r="AEJ52" s="266"/>
      <c r="AEK52" s="266"/>
      <c r="AEL52" s="266"/>
      <c r="AEM52" s="266"/>
      <c r="AEN52" s="266"/>
      <c r="AEO52" s="266"/>
      <c r="AEP52" s="266"/>
      <c r="AEQ52" s="266"/>
      <c r="AER52" s="266"/>
      <c r="AES52" s="266"/>
      <c r="AET52" s="266"/>
      <c r="AEU52" s="266"/>
      <c r="AEV52" s="266"/>
      <c r="AEW52" s="266"/>
      <c r="AEX52" s="266"/>
      <c r="AEY52" s="266"/>
      <c r="AEZ52" s="266"/>
      <c r="AFA52" s="266"/>
      <c r="AFB52" s="266"/>
      <c r="AFC52" s="266"/>
      <c r="AFD52" s="266"/>
      <c r="AFE52" s="266"/>
      <c r="AFF52" s="266"/>
      <c r="AFG52" s="266"/>
      <c r="AFH52" s="266"/>
      <c r="AFI52" s="266"/>
      <c r="AFJ52" s="266"/>
      <c r="AFK52" s="266"/>
      <c r="AFL52" s="266"/>
      <c r="AFM52" s="266"/>
      <c r="AFN52" s="266"/>
      <c r="AFO52" s="108"/>
      <c r="AFP52" s="108"/>
      <c r="AFQ52" s="108"/>
      <c r="AFR52" s="108"/>
      <c r="AFS52" s="108"/>
      <c r="AFT52" s="108"/>
      <c r="AFU52" s="108"/>
      <c r="AFV52" s="108"/>
      <c r="AFW52" s="108"/>
      <c r="AFX52" s="108"/>
      <c r="AFY52" s="108"/>
      <c r="AFZ52" s="108"/>
      <c r="AGA52" s="108"/>
      <c r="AGB52" s="108"/>
      <c r="AGC52" s="108"/>
      <c r="AGD52" s="108"/>
      <c r="AGE52" s="108"/>
      <c r="AGF52" s="108"/>
      <c r="AGG52" s="108"/>
      <c r="AGH52" s="108"/>
      <c r="AGI52" s="108"/>
      <c r="AGJ52" s="108"/>
      <c r="AGK52" s="108"/>
      <c r="AGL52" s="108"/>
      <c r="AGM52" s="108"/>
      <c r="AGN52" s="108"/>
      <c r="AGO52" s="108"/>
      <c r="AGP52" s="108"/>
      <c r="AGQ52" s="108"/>
      <c r="AGR52" s="108"/>
      <c r="AGS52" s="108"/>
      <c r="AGT52" s="108"/>
      <c r="AGU52" s="108"/>
      <c r="AGV52" s="108"/>
      <c r="AGW52" s="108"/>
      <c r="AGX52" s="108"/>
      <c r="AGY52" s="108"/>
      <c r="AGZ52" s="108"/>
      <c r="AHA52" s="108"/>
      <c r="AHB52" s="108"/>
      <c r="AHC52" s="108"/>
      <c r="AHD52" s="108"/>
      <c r="AHE52" s="108"/>
      <c r="AHF52" s="108"/>
      <c r="AHG52" s="108"/>
      <c r="AHH52" s="108"/>
      <c r="AHI52" s="108"/>
      <c r="AHJ52" s="108"/>
      <c r="AHK52" s="108"/>
      <c r="AHL52" s="108"/>
      <c r="AHM52" s="108"/>
      <c r="AHN52" s="108"/>
      <c r="AHO52" s="108"/>
      <c r="AHP52" s="108"/>
      <c r="AHQ52" s="108"/>
      <c r="AHR52" s="108"/>
      <c r="AHS52" s="108"/>
      <c r="AHT52" s="108"/>
      <c r="AHU52" s="108"/>
      <c r="AHV52" s="108"/>
      <c r="AHW52" s="108"/>
      <c r="AHX52" s="108"/>
      <c r="AHY52" s="108"/>
      <c r="AHZ52" s="108"/>
      <c r="AIA52" s="108"/>
      <c r="AIB52" s="108"/>
      <c r="AIC52" s="108"/>
      <c r="AID52" s="108"/>
      <c r="AIE52" s="111"/>
      <c r="AIF52" s="111"/>
      <c r="AIG52" s="111"/>
      <c r="AIH52" s="111"/>
      <c r="AII52" s="111"/>
      <c r="AIJ52" s="111"/>
      <c r="AIK52" s="111"/>
      <c r="AIL52" s="111"/>
      <c r="AIM52" s="111"/>
      <c r="AIN52" s="111"/>
      <c r="AIO52" s="111"/>
      <c r="AIP52" s="111"/>
      <c r="AIQ52" s="111"/>
      <c r="AIR52" s="111"/>
      <c r="AIS52" s="111"/>
      <c r="AIT52" s="111"/>
      <c r="AIU52" s="111"/>
      <c r="AIV52" s="111"/>
      <c r="AIW52" s="111"/>
      <c r="AIX52" s="111"/>
      <c r="AIY52" s="111"/>
      <c r="AIZ52" s="111"/>
      <c r="AJA52" s="111"/>
      <c r="AJB52" s="111"/>
      <c r="AJC52" s="111"/>
      <c r="AJD52" s="111"/>
      <c r="AJE52" s="111"/>
      <c r="AJF52" s="111"/>
      <c r="AJG52" s="111"/>
      <c r="AJH52" s="111"/>
      <c r="AJI52" s="111"/>
      <c r="AJJ52" s="111"/>
      <c r="AJK52" s="111"/>
      <c r="AJL52" s="111"/>
      <c r="AJM52" s="111"/>
      <c r="AJN52" s="111"/>
      <c r="AJO52" s="111"/>
      <c r="AJP52" s="111"/>
      <c r="AJQ52" s="111"/>
      <c r="AJR52" s="111"/>
      <c r="AJS52" s="111"/>
      <c r="AJT52" s="111"/>
      <c r="AJU52" s="111"/>
      <c r="AJV52" s="111"/>
      <c r="AJW52" s="111"/>
      <c r="AJX52" s="111"/>
      <c r="AJY52" s="111"/>
      <c r="AJZ52" s="111"/>
      <c r="AKA52" s="111"/>
      <c r="AKB52" s="111"/>
      <c r="AKC52" s="111"/>
      <c r="AKD52" s="111"/>
      <c r="AKE52" s="111"/>
      <c r="AKF52" s="111"/>
      <c r="AKG52" s="111"/>
      <c r="AKH52" s="111"/>
      <c r="AKI52" s="111"/>
      <c r="AKJ52" s="111"/>
      <c r="AKK52" s="111"/>
      <c r="AKL52" s="111"/>
      <c r="AKM52" s="111"/>
      <c r="AKN52" s="111"/>
      <c r="AKO52" s="111"/>
      <c r="AKP52" s="111"/>
      <c r="AKQ52" s="111"/>
      <c r="AKR52" s="111"/>
      <c r="AKS52" s="258"/>
      <c r="AKT52" s="64"/>
      <c r="AKU52" s="106"/>
      <c r="AKV52" s="106"/>
      <c r="AKW52" s="106"/>
      <c r="AKX52" s="106"/>
      <c r="AKY52" s="106"/>
      <c r="AKZ52" s="106"/>
      <c r="ALA52" s="106"/>
      <c r="ALB52" s="106"/>
      <c r="ALC52" s="106"/>
      <c r="ALD52" s="106"/>
      <c r="ALE52" s="106"/>
      <c r="ALF52" s="106"/>
      <c r="ALG52" s="106"/>
      <c r="ALH52" s="106"/>
      <c r="ALI52" s="106"/>
      <c r="ALJ52" s="106"/>
      <c r="ALK52" s="106"/>
      <c r="ALL52" s="106"/>
      <c r="ALM52" s="106"/>
      <c r="ALN52" s="106"/>
      <c r="ALO52" s="106"/>
      <c r="ALP52" s="106"/>
      <c r="ALQ52" s="106"/>
      <c r="ALR52" s="106"/>
      <c r="ALS52" s="106"/>
      <c r="ALT52" s="106"/>
      <c r="ALU52" s="106"/>
      <c r="ALV52" s="106"/>
      <c r="ALW52" s="106"/>
      <c r="ALX52" s="106"/>
      <c r="ALY52" s="106"/>
      <c r="ALZ52" s="106"/>
      <c r="AMA52" s="106"/>
      <c r="AMB52" s="106"/>
      <c r="AMC52" s="106"/>
      <c r="AMD52" s="106"/>
      <c r="AME52" s="106"/>
      <c r="AMF52" s="106"/>
      <c r="AMG52" s="106"/>
      <c r="AMH52" s="106"/>
      <c r="AMI52" s="106"/>
      <c r="AMJ52" s="106"/>
      <c r="AMK52" s="106"/>
      <c r="AML52" s="106"/>
      <c r="AMM52" s="106"/>
      <c r="AMN52" s="106"/>
      <c r="AMO52" s="106"/>
      <c r="AMP52" s="106"/>
      <c r="AMQ52" s="106"/>
      <c r="AMR52" s="106"/>
      <c r="AMS52" s="106"/>
      <c r="AMT52" s="106"/>
      <c r="AMU52" s="106"/>
      <c r="AMV52" s="106"/>
      <c r="AMW52" s="106"/>
      <c r="AMX52" s="106"/>
      <c r="AMY52" s="106"/>
      <c r="AMZ52" s="106"/>
      <c r="ANA52" s="106"/>
      <c r="ANB52" s="106"/>
      <c r="ANC52" s="106"/>
      <c r="AND52" s="106"/>
      <c r="ANE52" s="106"/>
      <c r="ANF52" s="106"/>
      <c r="ANG52" s="106"/>
      <c r="ANH52" s="107"/>
      <c r="ANI52" s="107"/>
      <c r="ANJ52" s="107"/>
      <c r="ANK52" s="107"/>
      <c r="ANL52" s="107"/>
      <c r="ANM52" s="107"/>
      <c r="ANN52" s="107"/>
      <c r="ANO52" s="107"/>
      <c r="ANP52" s="107"/>
      <c r="ANQ52" s="107"/>
      <c r="ANR52" s="107"/>
      <c r="ANS52" s="107"/>
      <c r="ANT52" s="107"/>
      <c r="ANU52" s="107"/>
      <c r="ANV52" s="107"/>
      <c r="ANW52" s="107"/>
      <c r="ANX52" s="107"/>
      <c r="ANY52" s="107"/>
      <c r="ANZ52" s="107"/>
      <c r="AOA52" s="107"/>
      <c r="AOB52" s="107"/>
      <c r="AOC52" s="107"/>
      <c r="AOD52" s="107"/>
      <c r="AOE52" s="107"/>
      <c r="AOF52" s="107"/>
      <c r="AOG52" s="107"/>
      <c r="AOH52" s="107"/>
      <c r="AOI52" s="107"/>
      <c r="AOJ52" s="107"/>
      <c r="AOK52" s="107"/>
      <c r="AOL52" s="107"/>
      <c r="AOM52" s="107"/>
      <c r="AON52" s="107"/>
      <c r="AOO52" s="107"/>
      <c r="AOP52" s="107"/>
      <c r="AOQ52" s="107"/>
      <c r="AOR52" s="107"/>
      <c r="AOS52" s="107"/>
      <c r="AOT52" s="107"/>
      <c r="AOU52" s="107"/>
      <c r="AOV52" s="107"/>
      <c r="AOW52" s="107"/>
      <c r="AOX52" s="107"/>
      <c r="AOY52" s="107"/>
      <c r="AOZ52" s="107"/>
      <c r="APA52" s="107"/>
      <c r="APB52" s="107"/>
      <c r="APC52" s="107"/>
      <c r="APD52" s="107"/>
      <c r="APE52" s="107"/>
      <c r="APF52" s="107"/>
      <c r="APG52" s="107"/>
      <c r="APH52" s="107"/>
      <c r="API52" s="107"/>
      <c r="APJ52" s="107"/>
      <c r="APK52" s="107"/>
      <c r="APL52" s="107"/>
      <c r="APM52" s="107"/>
      <c r="APN52" s="107"/>
      <c r="APO52" s="107"/>
      <c r="APP52" s="107"/>
      <c r="APQ52" s="107"/>
      <c r="APR52" s="107"/>
      <c r="APS52" s="107"/>
      <c r="APT52" s="107"/>
      <c r="APU52" s="130"/>
      <c r="APV52" s="130"/>
      <c r="APW52" s="130"/>
      <c r="APX52" s="130"/>
      <c r="APY52" s="130"/>
      <c r="APZ52" s="130"/>
      <c r="AQA52" s="130"/>
      <c r="AQB52" s="130"/>
      <c r="AQC52" s="130"/>
      <c r="AQD52" s="130"/>
      <c r="AQE52" s="130"/>
      <c r="AQF52" s="130"/>
      <c r="AQG52" s="130"/>
      <c r="AQH52" s="130"/>
      <c r="AQI52" s="130"/>
      <c r="AQJ52" s="130"/>
      <c r="AQK52" s="130"/>
      <c r="AQL52" s="130"/>
      <c r="AQM52" s="130"/>
      <c r="AQN52" s="130"/>
      <c r="AQO52" s="130"/>
      <c r="AQP52" s="130"/>
      <c r="AQQ52" s="130"/>
      <c r="AQR52" s="130"/>
      <c r="AQS52" s="130"/>
      <c r="AQT52" s="130"/>
      <c r="AQU52" s="130"/>
      <c r="AQV52" s="130"/>
      <c r="AQW52" s="130"/>
      <c r="AQX52" s="130"/>
      <c r="AQY52" s="130"/>
      <c r="AQZ52" s="130"/>
      <c r="ARA52" s="130"/>
      <c r="ARB52" s="130"/>
      <c r="ARC52" s="130"/>
      <c r="ARD52" s="130"/>
      <c r="ARE52" s="130"/>
      <c r="ARF52" s="130"/>
      <c r="ARG52" s="130"/>
      <c r="ARH52" s="130"/>
      <c r="ARI52" s="130"/>
      <c r="ARJ52" s="130"/>
      <c r="ARK52" s="130"/>
      <c r="ARL52" s="130"/>
      <c r="ARM52" s="130"/>
      <c r="ARN52" s="130"/>
      <c r="ARO52" s="130"/>
      <c r="ARP52" s="130"/>
      <c r="ARQ52" s="130"/>
      <c r="ARR52" s="130"/>
      <c r="ARS52" s="130"/>
      <c r="ART52" s="130"/>
      <c r="ARU52" s="130"/>
      <c r="ARV52" s="130"/>
      <c r="ARW52" s="130"/>
      <c r="ARX52" s="130"/>
      <c r="ARY52" s="130"/>
      <c r="ARZ52" s="130"/>
      <c r="ASA52" s="130"/>
      <c r="ASB52" s="130"/>
      <c r="ASC52" s="130"/>
      <c r="ASD52" s="130"/>
      <c r="ASE52" s="130"/>
      <c r="ASF52" s="130"/>
      <c r="ASG52" s="130"/>
      <c r="ASH52" s="131"/>
      <c r="ASI52" s="131"/>
      <c r="ASJ52" s="131"/>
      <c r="ASK52" s="131"/>
      <c r="ASL52" s="131"/>
      <c r="ASM52" s="131"/>
      <c r="ASN52" s="131"/>
      <c r="ASO52" s="131"/>
      <c r="ASP52" s="131"/>
      <c r="ASQ52" s="131"/>
      <c r="ASR52" s="131"/>
      <c r="ASS52" s="131"/>
      <c r="AST52" s="131"/>
      <c r="ASU52" s="131"/>
      <c r="ASV52" s="131"/>
      <c r="ASW52" s="131"/>
      <c r="ASX52" s="131"/>
      <c r="ASY52" s="131"/>
      <c r="ASZ52" s="131"/>
      <c r="ATA52" s="131"/>
      <c r="ATB52" s="131"/>
      <c r="ATC52" s="131"/>
      <c r="ATD52" s="131"/>
      <c r="ATE52" s="131"/>
      <c r="ATF52" s="131"/>
      <c r="ATG52" s="131"/>
      <c r="ATH52" s="131"/>
      <c r="ATI52" s="131"/>
      <c r="ATJ52" s="131"/>
      <c r="ATK52" s="131"/>
      <c r="ATL52" s="131"/>
      <c r="ATM52" s="131"/>
      <c r="ATN52" s="131"/>
      <c r="ATO52" s="131"/>
      <c r="ATP52" s="131"/>
      <c r="ATQ52" s="131"/>
      <c r="ATR52" s="131"/>
      <c r="ATS52" s="131"/>
      <c r="ATT52" s="131"/>
      <c r="ATU52" s="131"/>
      <c r="ATV52" s="131"/>
      <c r="ATW52" s="131"/>
      <c r="ATX52" s="131"/>
      <c r="ATY52" s="131"/>
      <c r="ATZ52" s="131"/>
      <c r="AUA52" s="131"/>
      <c r="AUB52" s="131"/>
      <c r="AUC52" s="131"/>
      <c r="AUD52" s="131"/>
      <c r="AUE52" s="131"/>
      <c r="AUF52" s="131"/>
      <c r="AUG52" s="131"/>
      <c r="AUH52" s="131"/>
      <c r="AUI52" s="131"/>
      <c r="AUJ52" s="131"/>
      <c r="AUK52" s="131"/>
      <c r="AUL52" s="131"/>
      <c r="AUM52" s="131"/>
      <c r="AUN52" s="131"/>
      <c r="AUO52" s="131"/>
      <c r="AUP52" s="131"/>
      <c r="AUQ52" s="131"/>
      <c r="AUR52" s="131"/>
      <c r="AUS52" s="131"/>
      <c r="AUT52" s="131"/>
      <c r="AUU52" s="130"/>
      <c r="AUV52" s="130"/>
      <c r="AUW52" s="130"/>
      <c r="AUX52" s="130"/>
      <c r="AUY52" s="130"/>
      <c r="AUZ52" s="130"/>
      <c r="AVA52" s="130"/>
      <c r="AVB52" s="130"/>
      <c r="AVC52" s="130"/>
      <c r="AVD52" s="130"/>
      <c r="AVE52" s="130"/>
      <c r="AVF52" s="130"/>
      <c r="AVG52" s="130"/>
      <c r="AVH52" s="130"/>
      <c r="AVI52" s="130"/>
      <c r="AVJ52" s="130"/>
      <c r="AVK52" s="130"/>
      <c r="AVL52" s="130"/>
      <c r="AVM52" s="130"/>
      <c r="AVN52" s="130"/>
      <c r="AVO52" s="130"/>
      <c r="AVP52" s="130"/>
      <c r="AVQ52" s="130"/>
      <c r="AVR52" s="130"/>
      <c r="AVS52" s="130"/>
      <c r="AVT52" s="130"/>
      <c r="AVU52" s="130"/>
      <c r="AVV52" s="130"/>
      <c r="AVW52" s="130"/>
      <c r="AVX52" s="130"/>
      <c r="AVY52" s="130"/>
      <c r="AVZ52" s="130"/>
      <c r="AWA52" s="130"/>
      <c r="AWB52" s="130"/>
      <c r="AWC52" s="130"/>
      <c r="AWD52" s="130"/>
      <c r="AWE52" s="130"/>
      <c r="AWF52" s="130"/>
      <c r="AWG52" s="130"/>
      <c r="AWH52" s="130"/>
      <c r="AWI52" s="130"/>
      <c r="AWJ52" s="130"/>
      <c r="AWK52" s="130"/>
      <c r="AWL52" s="130"/>
      <c r="AWM52" s="130"/>
      <c r="AWN52" s="130"/>
      <c r="AWO52" s="130"/>
      <c r="AWP52" s="130"/>
      <c r="AWQ52" s="130"/>
      <c r="AWR52" s="130"/>
      <c r="AWS52" s="130"/>
      <c r="AWT52" s="130"/>
      <c r="AWU52" s="130"/>
      <c r="AWV52" s="130"/>
      <c r="AWW52" s="130"/>
      <c r="AWX52" s="130"/>
      <c r="AWY52" s="130"/>
      <c r="AWZ52" s="130"/>
      <c r="AXA52" s="130"/>
      <c r="AXB52" s="130"/>
      <c r="AXC52" s="130"/>
      <c r="AXD52" s="130"/>
      <c r="AXE52" s="130"/>
      <c r="AXF52" s="130"/>
      <c r="AXG52" s="130"/>
      <c r="AXH52" s="130"/>
      <c r="AXI52" s="130"/>
      <c r="AXJ52" s="130"/>
      <c r="AXK52" s="64"/>
      <c r="AXL52" s="64"/>
      <c r="AXM52" s="64"/>
      <c r="AXN52" s="64"/>
      <c r="AXO52" s="64"/>
      <c r="AXP52" s="64"/>
      <c r="AXQ52" s="64"/>
      <c r="AXR52" s="64"/>
      <c r="AXS52" s="64"/>
      <c r="AXT52" s="64"/>
      <c r="AXU52" s="64"/>
      <c r="AXV52" s="64"/>
      <c r="AXW52" s="64"/>
      <c r="AXX52" s="64"/>
      <c r="AXY52" s="64"/>
      <c r="AXZ52" s="64"/>
      <c r="AYA52" s="64"/>
      <c r="AYB52" s="64"/>
      <c r="AYC52" s="64"/>
      <c r="AYD52" s="64"/>
      <c r="AYE52" s="64"/>
      <c r="AYF52" s="64"/>
      <c r="AYG52" s="64"/>
      <c r="AYH52" s="64"/>
      <c r="AYI52" s="64"/>
      <c r="AYJ52" s="64"/>
      <c r="AYK52" s="64"/>
      <c r="AYL52" s="64"/>
      <c r="AYM52" s="64"/>
      <c r="AYN52" s="64"/>
      <c r="AYO52" s="64"/>
      <c r="AYP52" s="64"/>
      <c r="AYQ52" s="64"/>
      <c r="AYR52" s="64"/>
      <c r="AYS52" s="64"/>
      <c r="AYT52" s="64"/>
      <c r="AYU52" s="64"/>
      <c r="AYV52" s="64"/>
      <c r="AYW52" s="64"/>
      <c r="AYX52" s="64"/>
      <c r="AYY52" s="64"/>
      <c r="AYZ52" s="64"/>
      <c r="AZA52" s="64"/>
      <c r="AZB52" s="64"/>
      <c r="AZC52" s="64"/>
      <c r="AZD52" s="64"/>
      <c r="AZE52" s="64"/>
      <c r="AZF52" s="64"/>
      <c r="AZG52" s="64"/>
      <c r="AZH52" s="64"/>
      <c r="AZI52" s="64"/>
      <c r="AZJ52" s="64"/>
      <c r="AZK52" s="64"/>
      <c r="AZL52" s="64"/>
      <c r="AZM52" s="64"/>
      <c r="AZN52" s="64"/>
      <c r="AZO52" s="64"/>
      <c r="AZP52" s="64"/>
      <c r="AZQ52" s="64"/>
      <c r="AZR52" s="64"/>
      <c r="AZS52" s="64"/>
      <c r="AZT52" s="64"/>
      <c r="AZU52" s="64"/>
      <c r="AZV52" s="64"/>
      <c r="AZW52" s="64"/>
      <c r="AZX52" s="130"/>
      <c r="AZY52" s="130"/>
      <c r="AZZ52" s="130"/>
      <c r="BAA52" s="130"/>
      <c r="BAB52" s="130"/>
      <c r="BAC52" s="130"/>
      <c r="BAD52" s="130"/>
      <c r="BAE52" s="130"/>
      <c r="BAF52" s="130"/>
      <c r="BAG52" s="130"/>
      <c r="BAH52" s="130"/>
      <c r="BAI52" s="130"/>
      <c r="BAJ52" s="130"/>
      <c r="BAK52" s="130"/>
      <c r="BAL52" s="130"/>
      <c r="BAM52" s="130"/>
      <c r="BAN52" s="130"/>
      <c r="BAO52" s="130"/>
      <c r="BAP52" s="130"/>
      <c r="BAQ52" s="130"/>
      <c r="BAR52" s="130"/>
      <c r="BAS52" s="130"/>
      <c r="BAT52" s="130"/>
      <c r="BAU52" s="130"/>
      <c r="BAV52" s="130"/>
      <c r="BAW52" s="130"/>
      <c r="BAX52" s="130"/>
      <c r="BAY52" s="130"/>
      <c r="BAZ52" s="130"/>
      <c r="BBA52" s="130"/>
      <c r="BBB52" s="130"/>
      <c r="BBC52" s="130"/>
      <c r="BBD52" s="130"/>
      <c r="BBE52" s="130"/>
      <c r="BBF52" s="130"/>
      <c r="BBG52" s="130"/>
      <c r="BBH52" s="130"/>
      <c r="BBI52" s="130"/>
      <c r="BBJ52" s="130"/>
      <c r="BBK52" s="130"/>
      <c r="BBL52" s="130"/>
      <c r="BBM52" s="130"/>
      <c r="BBN52" s="130"/>
      <c r="BBO52" s="130"/>
      <c r="BBP52" s="130"/>
      <c r="BBQ52" s="130"/>
      <c r="BBR52" s="130"/>
      <c r="BBS52" s="130"/>
      <c r="BBT52" s="130"/>
      <c r="BBU52" s="130"/>
      <c r="BBV52" s="130"/>
      <c r="BBW52" s="130"/>
      <c r="BBX52" s="130"/>
      <c r="BBY52" s="130"/>
      <c r="BBZ52" s="130"/>
      <c r="BCA52" s="130"/>
      <c r="BCB52" s="130"/>
      <c r="BCC52" s="130"/>
      <c r="BCD52" s="130"/>
      <c r="BCE52" s="130"/>
      <c r="BCF52" s="130"/>
      <c r="BCG52" s="130"/>
      <c r="BCH52" s="130"/>
      <c r="BCI52" s="130"/>
      <c r="BCJ52" s="130"/>
      <c r="BCK52" s="130"/>
      <c r="BCL52" s="130"/>
      <c r="BCM52" s="130"/>
      <c r="BCN52" s="130"/>
      <c r="BCO52" s="130"/>
      <c r="BCP52" s="130"/>
      <c r="BCQ52" s="130"/>
      <c r="BCR52" s="130"/>
      <c r="BCS52" s="130"/>
      <c r="BCT52" s="130"/>
      <c r="BCU52" s="130"/>
      <c r="BCV52" s="130"/>
      <c r="BCW52" s="130"/>
      <c r="BCX52" s="130"/>
      <c r="BCY52" s="130"/>
      <c r="BCZ52" s="130"/>
      <c r="BDA52" s="130"/>
      <c r="BDB52" s="130"/>
      <c r="BDC52" s="130"/>
      <c r="BDD52" s="130"/>
      <c r="BDE52" s="130"/>
      <c r="BDF52" s="130"/>
      <c r="BDG52" s="130"/>
      <c r="BDH52" s="130"/>
      <c r="BDI52" s="130"/>
      <c r="BDJ52" s="130"/>
      <c r="BDK52" s="130"/>
      <c r="BDL52" s="130"/>
      <c r="BDM52" s="130"/>
      <c r="BDN52" s="130"/>
      <c r="BDO52" s="130"/>
      <c r="BDP52" s="130"/>
      <c r="BDQ52" s="130"/>
      <c r="BDR52" s="130"/>
      <c r="BDS52" s="130"/>
      <c r="BDT52" s="130"/>
      <c r="BDU52" s="130"/>
      <c r="BDV52" s="130"/>
      <c r="BDW52" s="130"/>
      <c r="BDX52" s="130"/>
      <c r="BDY52" s="130"/>
      <c r="BDZ52" s="130"/>
      <c r="BEA52" s="130"/>
      <c r="BEB52" s="130"/>
      <c r="BEC52" s="130"/>
      <c r="BED52" s="130"/>
      <c r="BEE52" s="130"/>
      <c r="BEF52" s="130"/>
      <c r="BEG52" s="130"/>
      <c r="BEH52" s="130"/>
      <c r="BEI52" s="130"/>
      <c r="BEJ52" s="130"/>
      <c r="BEK52" s="130"/>
      <c r="BEL52" s="130"/>
      <c r="BEM52" s="130"/>
      <c r="BEN52" s="130"/>
      <c r="BEO52" s="130"/>
      <c r="BEP52" s="130"/>
      <c r="BEQ52" s="130"/>
      <c r="BER52" s="130"/>
      <c r="BES52" s="130"/>
      <c r="BET52" s="130"/>
      <c r="BEU52" s="130"/>
      <c r="BEV52" s="130"/>
      <c r="BEW52" s="130"/>
      <c r="BEX52" s="129"/>
      <c r="BEY52" s="129"/>
      <c r="BEZ52" s="129"/>
      <c r="BFA52" s="129"/>
      <c r="BFB52" s="129"/>
      <c r="BFC52" s="129"/>
      <c r="BFD52" s="129"/>
      <c r="BFE52" s="129"/>
      <c r="BFF52" s="129"/>
      <c r="BFG52" s="129"/>
      <c r="BFH52" s="129"/>
      <c r="BFI52" s="129"/>
      <c r="BFJ52" s="129"/>
      <c r="BFK52" s="129"/>
      <c r="BFL52" s="129"/>
      <c r="BFM52" s="129"/>
      <c r="BFN52" s="129"/>
      <c r="BFO52" s="129"/>
      <c r="BFP52" s="129"/>
      <c r="BFQ52" s="129"/>
      <c r="BFR52" s="129"/>
      <c r="BFS52" s="129"/>
      <c r="BFT52" s="129"/>
      <c r="BFU52" s="129"/>
      <c r="BFV52" s="129"/>
      <c r="BFW52" s="129"/>
      <c r="BFX52" s="129"/>
      <c r="BFY52" s="129"/>
      <c r="BFZ52" s="129"/>
      <c r="BGA52" s="129"/>
      <c r="BGB52" s="129"/>
      <c r="BGC52" s="129"/>
      <c r="BGD52" s="129"/>
      <c r="BGE52" s="129"/>
      <c r="BGF52" s="129"/>
      <c r="BGG52" s="129"/>
      <c r="BGH52" s="129"/>
      <c r="BGI52" s="129"/>
      <c r="BGJ52" s="129"/>
      <c r="BGK52" s="129"/>
      <c r="BGL52" s="129"/>
      <c r="BGM52" s="129"/>
      <c r="BGN52" s="129"/>
      <c r="BGO52" s="129"/>
      <c r="BGP52" s="129"/>
      <c r="BGQ52" s="129"/>
      <c r="BGR52" s="129"/>
      <c r="BGS52" s="129"/>
      <c r="BGT52" s="129"/>
      <c r="BGU52" s="129"/>
      <c r="BGV52" s="129"/>
      <c r="BGW52" s="129"/>
      <c r="BGX52" s="129"/>
      <c r="BGY52" s="129"/>
      <c r="BGZ52" s="129"/>
      <c r="BHA52" s="129"/>
      <c r="BHB52" s="129"/>
      <c r="BHC52" s="129"/>
      <c r="BHD52" s="129"/>
      <c r="BHE52" s="129"/>
      <c r="BHF52" s="129"/>
      <c r="BHG52" s="129"/>
      <c r="BHH52" s="129"/>
      <c r="BHI52" s="129"/>
      <c r="BHJ52" s="129"/>
      <c r="BHK52" s="129"/>
      <c r="BHL52" s="129"/>
      <c r="BHM52" s="129"/>
      <c r="BHN52" s="64"/>
      <c r="BHO52" s="64"/>
      <c r="BHP52" s="64"/>
      <c r="BHQ52" s="64"/>
      <c r="BHR52" s="64"/>
      <c r="BHS52" s="64"/>
      <c r="BHT52" s="64"/>
      <c r="BHU52" s="64"/>
      <c r="BHV52" s="64"/>
      <c r="BHW52" s="64"/>
      <c r="BHX52" s="64"/>
      <c r="BHY52" s="64"/>
      <c r="BHZ52" s="64"/>
      <c r="BIA52" s="64"/>
      <c r="BIB52" s="64"/>
      <c r="BIC52" s="64"/>
      <c r="BID52" s="64"/>
      <c r="BIE52" s="64"/>
      <c r="BIF52" s="64"/>
      <c r="BIG52" s="64"/>
      <c r="BIH52" s="64"/>
      <c r="BII52" s="64"/>
      <c r="BIJ52" s="64"/>
      <c r="BIK52" s="64"/>
      <c r="BIL52" s="64"/>
      <c r="BIM52" s="64"/>
      <c r="BIN52" s="64"/>
      <c r="BIO52" s="64"/>
      <c r="BIP52" s="64"/>
      <c r="BIQ52" s="64"/>
      <c r="BIR52" s="64"/>
      <c r="BIS52" s="64"/>
      <c r="BIT52" s="64"/>
      <c r="BIU52" s="64"/>
      <c r="BIV52" s="64"/>
      <c r="BIW52" s="64"/>
      <c r="BIX52" s="64"/>
      <c r="BIY52" s="64"/>
      <c r="BIZ52" s="64"/>
      <c r="BJA52" s="64"/>
      <c r="BJB52" s="64"/>
      <c r="BJC52" s="64"/>
      <c r="BJD52" s="64"/>
      <c r="BJE52" s="64"/>
      <c r="BJF52" s="64"/>
      <c r="BJG52" s="64"/>
      <c r="BJH52" s="64"/>
      <c r="BJI52" s="64"/>
      <c r="BJJ52" s="64"/>
      <c r="BJK52" s="64"/>
      <c r="BJL52" s="64"/>
      <c r="BJM52" s="64"/>
      <c r="BJN52" s="64"/>
      <c r="BJO52" s="64"/>
      <c r="BJP52" s="64"/>
      <c r="BJQ52" s="64"/>
      <c r="BJR52" s="64"/>
      <c r="BJS52" s="64"/>
      <c r="BJT52" s="64"/>
      <c r="BJU52" s="64"/>
      <c r="BJV52" s="64"/>
      <c r="BJW52" s="64"/>
      <c r="BJX52" s="64"/>
      <c r="BJY52" s="64"/>
      <c r="BJZ52" s="64"/>
      <c r="BKA52" s="64"/>
      <c r="BKB52" s="64"/>
      <c r="BKC52" s="64"/>
      <c r="BKD52" s="106"/>
      <c r="BKE52" s="106"/>
      <c r="BKF52" s="106"/>
      <c r="BKG52" s="106"/>
      <c r="BKH52" s="106"/>
      <c r="BKI52" s="106"/>
      <c r="BKJ52" s="106"/>
      <c r="BKK52" s="106"/>
      <c r="BKL52" s="106"/>
      <c r="BKM52" s="106"/>
      <c r="BKN52" s="106"/>
      <c r="BKO52" s="106"/>
      <c r="BKP52" s="106"/>
      <c r="BKQ52" s="106"/>
      <c r="BKR52" s="106"/>
      <c r="BKS52" s="106"/>
      <c r="BKT52" s="106"/>
      <c r="BKU52" s="106"/>
      <c r="BKV52" s="106"/>
      <c r="BKW52" s="106"/>
      <c r="BKX52" s="106"/>
      <c r="BKY52" s="106"/>
      <c r="BKZ52" s="106"/>
      <c r="BLA52" s="106"/>
      <c r="BLB52" s="106"/>
      <c r="BLC52" s="106"/>
      <c r="BLD52" s="106"/>
      <c r="BLE52" s="106"/>
      <c r="BLF52" s="106"/>
      <c r="BLG52" s="106"/>
      <c r="BLH52" s="106"/>
      <c r="BLI52" s="106"/>
      <c r="BLJ52" s="106"/>
      <c r="BLK52" s="106"/>
      <c r="BLL52" s="106"/>
      <c r="BLM52" s="106"/>
      <c r="BLN52" s="106"/>
      <c r="BLO52" s="106"/>
      <c r="BLP52" s="106"/>
      <c r="BLQ52" s="106"/>
      <c r="BLR52" s="106"/>
      <c r="BLS52" s="106"/>
      <c r="BLT52" s="106"/>
      <c r="BLU52" s="106"/>
      <c r="BLV52" s="106"/>
      <c r="BLW52" s="106"/>
      <c r="BLX52" s="106"/>
      <c r="BLY52" s="106"/>
      <c r="BLZ52" s="106"/>
      <c r="BMA52" s="106"/>
      <c r="BMB52" s="106"/>
      <c r="BMC52" s="106"/>
      <c r="BMD52" s="106"/>
      <c r="BME52" s="106"/>
      <c r="BMF52" s="106"/>
      <c r="BMG52" s="106"/>
      <c r="BMH52" s="106"/>
      <c r="BMI52" s="106"/>
      <c r="BMJ52" s="106"/>
      <c r="BMK52" s="106"/>
      <c r="BML52" s="106"/>
      <c r="BMM52" s="106"/>
      <c r="BMN52" s="106"/>
      <c r="BMO52" s="106"/>
      <c r="BMP52" s="106"/>
      <c r="BMQ52" s="106"/>
      <c r="BMR52" s="106"/>
      <c r="BMS52" s="106"/>
      <c r="BMT52" s="259"/>
      <c r="BMU52" s="259"/>
      <c r="BMV52" s="259"/>
      <c r="BMW52" s="259"/>
      <c r="BMX52" s="259"/>
      <c r="BMY52" s="259"/>
      <c r="BMZ52" s="259"/>
      <c r="BNA52" s="259"/>
      <c r="BNB52" s="259"/>
      <c r="BNC52" s="259"/>
      <c r="BND52" s="259"/>
      <c r="BNE52" s="259"/>
      <c r="BNF52" s="259"/>
      <c r="BNG52" s="259"/>
      <c r="BNH52" s="259"/>
      <c r="BNI52" s="259"/>
      <c r="BNJ52" s="259"/>
      <c r="BNK52" s="259"/>
      <c r="BNL52" s="259"/>
      <c r="BNM52" s="259"/>
      <c r="BNN52" s="259"/>
      <c r="BNO52" s="259"/>
      <c r="BNP52" s="259"/>
      <c r="BNQ52" s="259"/>
      <c r="BNR52" s="259"/>
      <c r="BNS52" s="259"/>
      <c r="BNT52" s="259"/>
      <c r="BNU52" s="259"/>
      <c r="BNV52" s="259"/>
      <c r="BNW52" s="259"/>
      <c r="BNX52" s="259"/>
      <c r="BNY52" s="259"/>
      <c r="BNZ52" s="259"/>
      <c r="BOA52" s="259"/>
      <c r="BOB52" s="259"/>
      <c r="BOC52" s="259"/>
      <c r="BOD52" s="259"/>
      <c r="BOE52" s="259"/>
      <c r="BOF52" s="259"/>
      <c r="BOG52" s="259"/>
      <c r="BOH52" s="259"/>
      <c r="BOI52" s="259"/>
      <c r="BOJ52" s="259"/>
      <c r="BOK52" s="259"/>
      <c r="BOL52" s="259"/>
      <c r="BOM52" s="259"/>
      <c r="BON52" s="259"/>
      <c r="BOO52" s="259"/>
      <c r="BOP52" s="259"/>
      <c r="BOQ52" s="259"/>
      <c r="BOR52" s="259"/>
      <c r="BOS52" s="259"/>
      <c r="BOT52" s="259"/>
      <c r="BOU52" s="259"/>
      <c r="BOV52" s="259"/>
      <c r="BOW52" s="259"/>
      <c r="BOX52" s="259"/>
      <c r="BOY52" s="259"/>
      <c r="BOZ52" s="259"/>
      <c r="BPA52" s="259"/>
      <c r="BPB52" s="259"/>
      <c r="BPC52" s="259"/>
      <c r="BPD52" s="259"/>
      <c r="BPE52" s="259"/>
      <c r="BPF52" s="259"/>
      <c r="BPG52" s="259"/>
      <c r="BPH52" s="259"/>
      <c r="BPI52" s="259"/>
      <c r="BPJ52" s="129"/>
      <c r="BPK52" s="129"/>
      <c r="BPL52" s="129"/>
      <c r="BPM52" s="129"/>
      <c r="BPN52" s="129"/>
      <c r="BPO52" s="129"/>
      <c r="BPP52" s="129"/>
      <c r="BPQ52" s="129"/>
      <c r="BPR52" s="129"/>
      <c r="BPS52" s="129"/>
      <c r="BPT52" s="129"/>
      <c r="BPU52" s="129"/>
      <c r="BPV52" s="129"/>
      <c r="BPW52" s="129"/>
      <c r="BPX52" s="129"/>
      <c r="BPY52" s="129"/>
      <c r="BPZ52" s="129"/>
      <c r="BQA52" s="129"/>
      <c r="BQB52" s="129"/>
      <c r="BQC52" s="129"/>
      <c r="BQD52" s="129"/>
      <c r="BQE52" s="129"/>
      <c r="BQF52" s="129"/>
      <c r="BQG52" s="129"/>
      <c r="BQH52" s="129"/>
      <c r="BQI52" s="129"/>
      <c r="BQJ52" s="129"/>
      <c r="BQK52" s="129"/>
      <c r="BQL52" s="129"/>
      <c r="BQM52" s="129"/>
      <c r="BQN52" s="129"/>
      <c r="BQO52" s="129"/>
      <c r="BQP52" s="129"/>
      <c r="BQQ52" s="129"/>
      <c r="BQR52" s="129"/>
      <c r="BQS52" s="129"/>
      <c r="BQT52" s="129"/>
      <c r="BQU52" s="129"/>
      <c r="BQV52" s="129"/>
      <c r="BQW52" s="129"/>
      <c r="BQX52" s="129"/>
      <c r="BQY52" s="129"/>
      <c r="BQZ52" s="129"/>
      <c r="BRA52" s="129"/>
      <c r="BRB52" s="129"/>
      <c r="BRC52" s="129"/>
      <c r="BRD52" s="129"/>
      <c r="BRE52" s="129"/>
      <c r="BRF52" s="129"/>
      <c r="BRG52" s="129"/>
      <c r="BRH52" s="129"/>
      <c r="BRI52" s="129"/>
      <c r="BRJ52" s="129"/>
      <c r="BRK52" s="129"/>
      <c r="BRL52" s="129"/>
      <c r="BRM52" s="129"/>
      <c r="BRN52" s="129"/>
      <c r="BRO52" s="129"/>
      <c r="BRP52" s="129"/>
      <c r="BRQ52" s="129"/>
      <c r="BRR52" s="129"/>
      <c r="BRS52" s="129"/>
      <c r="BRT52" s="129"/>
      <c r="BRU52" s="129"/>
      <c r="BRV52" s="129"/>
      <c r="BRW52" s="129"/>
      <c r="BRX52" s="129"/>
      <c r="BRY52" s="129"/>
      <c r="BRZ52" s="129"/>
      <c r="BSA52" s="129"/>
      <c r="BSB52" s="129"/>
      <c r="BSC52" s="129"/>
      <c r="BSD52" s="129"/>
      <c r="BSE52" s="129"/>
      <c r="BSF52" s="129"/>
      <c r="BSG52" s="129"/>
      <c r="BSH52" s="129"/>
      <c r="BSI52" s="129"/>
      <c r="BSJ52" s="129"/>
      <c r="BSK52" s="129"/>
      <c r="BSL52" s="129"/>
      <c r="BSM52" s="129"/>
      <c r="BSN52" s="129"/>
      <c r="BSO52" s="129"/>
      <c r="BSP52" s="129"/>
      <c r="BSQ52" s="129"/>
      <c r="BSR52" s="129"/>
      <c r="BSS52" s="129"/>
      <c r="BST52" s="129"/>
      <c r="BSU52" s="129"/>
      <c r="BSV52" s="129"/>
      <c r="BSW52" s="129"/>
      <c r="BSX52" s="129"/>
      <c r="BSY52" s="129"/>
      <c r="BSZ52" s="129"/>
      <c r="BTA52" s="129"/>
      <c r="BTB52" s="129"/>
      <c r="BTC52" s="129"/>
      <c r="BTD52" s="129"/>
      <c r="BTE52" s="129"/>
      <c r="BTF52" s="129"/>
      <c r="BTG52" s="129"/>
      <c r="BTH52" s="129"/>
      <c r="BTI52" s="129"/>
      <c r="BTJ52" s="129"/>
      <c r="BTK52" s="129"/>
      <c r="BTL52" s="129"/>
      <c r="BTM52" s="129"/>
      <c r="BTN52" s="129"/>
      <c r="BTO52" s="129"/>
      <c r="BTP52" s="129"/>
      <c r="BTQ52" s="129"/>
      <c r="BTR52" s="129"/>
      <c r="BTS52" s="129"/>
      <c r="BTT52" s="129"/>
      <c r="BTU52" s="129"/>
      <c r="BTV52" s="129"/>
      <c r="BTW52" s="129"/>
      <c r="BTX52" s="129"/>
      <c r="BTY52" s="129"/>
      <c r="BTZ52" s="129"/>
      <c r="BUA52" s="129"/>
      <c r="BUB52" s="129"/>
      <c r="BUC52" s="129"/>
      <c r="BUD52" s="129"/>
      <c r="BUE52" s="129"/>
      <c r="BUF52" s="129"/>
      <c r="BUG52" s="129"/>
      <c r="BUH52" s="129"/>
      <c r="BUI52" s="129"/>
      <c r="BUJ52" s="129"/>
      <c r="BUK52" s="129"/>
      <c r="BUL52" s="129"/>
      <c r="BUM52" s="129"/>
      <c r="BUN52" s="129"/>
      <c r="BUO52" s="129"/>
      <c r="BUP52" s="129"/>
      <c r="BUQ52" s="129"/>
      <c r="BUR52" s="129"/>
      <c r="BUS52" s="129"/>
      <c r="BUT52" s="129"/>
      <c r="BUU52" s="129"/>
      <c r="BUV52" s="129"/>
      <c r="BUW52" s="129"/>
      <c r="BUX52" s="129"/>
      <c r="BUY52" s="129"/>
      <c r="BUZ52" s="129"/>
      <c r="BVA52" s="129"/>
      <c r="BVB52" s="129"/>
      <c r="BVC52" s="129"/>
      <c r="BVD52" s="129"/>
      <c r="BVE52" s="129"/>
      <c r="BVF52" s="129"/>
      <c r="BVG52" s="129"/>
      <c r="BVH52" s="129"/>
      <c r="BVI52" s="129"/>
      <c r="BVJ52" s="129"/>
      <c r="BVK52" s="129"/>
      <c r="BVL52" s="129"/>
      <c r="BVM52" s="129"/>
      <c r="BVN52" s="129"/>
      <c r="BVO52" s="129"/>
      <c r="BVP52" s="129"/>
      <c r="BVQ52" s="129"/>
      <c r="BVR52" s="129"/>
      <c r="BVS52" s="129"/>
      <c r="BVT52" s="129"/>
      <c r="BVU52" s="129"/>
      <c r="BVV52" s="129"/>
      <c r="BVW52" s="129"/>
      <c r="BVX52" s="129"/>
      <c r="BVY52" s="129"/>
      <c r="BVZ52" s="129"/>
      <c r="BWA52" s="129"/>
      <c r="BWB52" s="129"/>
      <c r="BWC52" s="129"/>
      <c r="BWD52" s="129"/>
      <c r="BWE52" s="129"/>
      <c r="BWF52" s="129"/>
      <c r="BWG52" s="129"/>
      <c r="BWH52" s="129"/>
      <c r="BWI52" s="129"/>
      <c r="BWJ52" s="129"/>
      <c r="BWK52" s="129"/>
      <c r="BWL52" s="129"/>
      <c r="BWM52" s="129"/>
      <c r="BWN52" s="129"/>
      <c r="BWO52" s="129"/>
      <c r="BWP52" s="129"/>
      <c r="BWQ52" s="129"/>
      <c r="BWR52" s="129"/>
      <c r="BWS52" s="129"/>
      <c r="BWT52" s="129"/>
      <c r="BWU52" s="129"/>
      <c r="BWV52" s="129"/>
      <c r="BWW52" s="129"/>
      <c r="BWX52" s="129"/>
      <c r="BWY52" s="129"/>
      <c r="BWZ52" s="129"/>
      <c r="BXA52" s="129"/>
      <c r="BXB52" s="129"/>
      <c r="BXC52" s="256"/>
      <c r="BXD52" s="256"/>
      <c r="BXE52" s="256"/>
      <c r="BXF52" s="256"/>
      <c r="BXG52" s="256"/>
      <c r="BXH52" s="256"/>
      <c r="BXI52" s="256"/>
      <c r="BXJ52" s="256"/>
      <c r="BXK52" s="256"/>
      <c r="BXL52" s="256"/>
      <c r="BXM52" s="256"/>
      <c r="BXN52" s="256"/>
      <c r="BXO52" s="256"/>
      <c r="BXP52" s="256"/>
      <c r="BXQ52" s="256"/>
      <c r="BXR52" s="256"/>
      <c r="BXS52" s="256"/>
      <c r="BXT52" s="256"/>
      <c r="BXU52" s="256"/>
      <c r="BXV52" s="256"/>
      <c r="BXW52" s="256"/>
      <c r="BXX52" s="256"/>
      <c r="BXY52" s="256"/>
      <c r="BXZ52" s="256"/>
      <c r="BYA52" s="256"/>
      <c r="BYB52" s="256"/>
      <c r="BYC52" s="256"/>
      <c r="BYD52" s="256"/>
      <c r="BYE52" s="256"/>
      <c r="BYF52" s="256"/>
      <c r="BYG52" s="256"/>
      <c r="BYH52" s="256"/>
      <c r="BYI52" s="256"/>
      <c r="BYJ52" s="256"/>
      <c r="BYK52" s="256"/>
      <c r="BYL52" s="256"/>
      <c r="BYM52" s="256"/>
      <c r="BYN52" s="256"/>
      <c r="BYO52" s="256"/>
      <c r="BYP52" s="256"/>
      <c r="BYQ52" s="256"/>
      <c r="BYR52" s="256"/>
      <c r="BYS52" s="256"/>
      <c r="BYT52" s="256"/>
      <c r="BYU52" s="256"/>
      <c r="BYV52" s="256"/>
      <c r="BYW52" s="256"/>
      <c r="BYX52" s="256"/>
      <c r="BYY52" s="256"/>
      <c r="BYZ52" s="256"/>
      <c r="BZA52" s="256"/>
      <c r="BZB52" s="256"/>
      <c r="BZC52" s="256"/>
      <c r="BZD52" s="256"/>
      <c r="BZE52" s="256"/>
      <c r="BZF52" s="256"/>
      <c r="BZG52" s="256"/>
      <c r="BZH52" s="256"/>
      <c r="BZI52" s="256"/>
      <c r="BZJ52" s="256"/>
      <c r="BZK52" s="256"/>
      <c r="BZL52" s="256"/>
      <c r="BZM52" s="256"/>
      <c r="BZN52" s="256"/>
      <c r="BZO52" s="256"/>
      <c r="BZP52" s="129"/>
      <c r="BZQ52" s="129"/>
      <c r="BZR52" s="129"/>
      <c r="BZS52" s="129"/>
      <c r="BZT52" s="129"/>
      <c r="BZU52" s="129"/>
      <c r="BZV52" s="129"/>
      <c r="BZW52" s="129"/>
      <c r="BZX52" s="129"/>
      <c r="BZY52" s="129"/>
      <c r="BZZ52" s="129"/>
      <c r="CAA52" s="129"/>
      <c r="CAB52" s="129"/>
      <c r="CAC52" s="129"/>
      <c r="CAD52" s="129"/>
      <c r="CAE52" s="129"/>
      <c r="CAF52" s="129"/>
      <c r="CAG52" s="129"/>
      <c r="CAH52" s="129"/>
      <c r="CAI52" s="129"/>
      <c r="CAJ52" s="129"/>
      <c r="CAK52" s="129"/>
      <c r="CAL52" s="129"/>
      <c r="CAM52" s="129"/>
      <c r="CAN52" s="129"/>
      <c r="CAO52" s="129"/>
      <c r="CAP52" s="129"/>
      <c r="CAQ52" s="129"/>
      <c r="CAR52" s="129"/>
      <c r="CAS52" s="129"/>
      <c r="CAT52" s="129"/>
      <c r="CAU52" s="129"/>
      <c r="CAV52" s="129"/>
      <c r="CAW52" s="129"/>
      <c r="CAX52" s="129"/>
      <c r="CAY52" s="129"/>
      <c r="CAZ52" s="129"/>
      <c r="CBA52" s="129"/>
      <c r="CBB52" s="129"/>
      <c r="CBC52" s="129"/>
      <c r="CBD52" s="129"/>
      <c r="CBE52" s="129"/>
      <c r="CBF52" s="129"/>
      <c r="CBG52" s="129"/>
      <c r="CBH52" s="129"/>
      <c r="CBI52" s="129"/>
      <c r="CBJ52" s="129"/>
      <c r="CBK52" s="129"/>
      <c r="CBL52" s="129"/>
      <c r="CBM52" s="129"/>
      <c r="CBN52" s="129"/>
      <c r="CBO52" s="129"/>
      <c r="CBP52" s="129"/>
      <c r="CBQ52" s="129"/>
      <c r="CBR52" s="129"/>
      <c r="CBS52" s="129"/>
      <c r="CBT52" s="129"/>
      <c r="CBU52" s="129"/>
      <c r="CBV52" s="129"/>
      <c r="CBW52" s="129"/>
      <c r="CBX52" s="129"/>
      <c r="CBY52" s="129"/>
      <c r="CBZ52" s="129"/>
      <c r="CCA52" s="129"/>
      <c r="CCB52" s="129"/>
      <c r="CCC52" s="129"/>
      <c r="CCD52" s="129"/>
      <c r="CCE52" s="129"/>
      <c r="CCF52" s="129"/>
      <c r="CCG52" s="129"/>
      <c r="CCH52" s="129"/>
      <c r="CCI52" s="129"/>
      <c r="CCJ52" s="129"/>
      <c r="CCK52" s="129"/>
      <c r="CCL52" s="129"/>
      <c r="CCM52" s="129"/>
      <c r="CCN52" s="129"/>
      <c r="CCO52" s="129"/>
      <c r="CCP52" s="129"/>
      <c r="CCQ52" s="129"/>
      <c r="CCR52" s="129"/>
      <c r="CCS52" s="129"/>
      <c r="CCT52" s="129"/>
      <c r="CCU52" s="129"/>
      <c r="CCV52" s="129"/>
      <c r="CCW52" s="129"/>
      <c r="CCX52" s="129"/>
      <c r="CCY52" s="129"/>
      <c r="CCZ52" s="129"/>
      <c r="CDA52" s="129"/>
      <c r="CDB52" s="129"/>
      <c r="CDC52" s="129"/>
      <c r="CDD52" s="129"/>
      <c r="CDE52" s="129"/>
      <c r="CDF52" s="129"/>
      <c r="CDG52" s="129"/>
      <c r="CDH52" s="129"/>
      <c r="CDI52" s="129"/>
      <c r="CDJ52" s="129"/>
      <c r="CDK52" s="129"/>
      <c r="CDL52" s="129"/>
      <c r="CDM52" s="129"/>
      <c r="CDN52" s="129"/>
      <c r="CDO52" s="129"/>
      <c r="CDP52" s="129"/>
      <c r="CDQ52" s="129"/>
      <c r="CDR52" s="129"/>
      <c r="CDS52" s="129"/>
      <c r="CDT52" s="129"/>
      <c r="CDU52" s="129"/>
      <c r="CDV52" s="129"/>
      <c r="CDW52" s="129"/>
      <c r="CDX52" s="129"/>
      <c r="CDY52" s="129"/>
      <c r="CDZ52" s="129"/>
      <c r="CEA52" s="129"/>
      <c r="CEB52" s="129"/>
      <c r="CEC52" s="129"/>
      <c r="CED52" s="129"/>
      <c r="CEE52" s="129"/>
      <c r="CEF52" s="129"/>
      <c r="CEG52" s="129"/>
      <c r="CEH52" s="129"/>
      <c r="CEI52" s="129"/>
      <c r="CEJ52" s="129"/>
      <c r="CEK52" s="129"/>
      <c r="CEL52" s="129"/>
      <c r="CEM52" s="129"/>
      <c r="CEN52" s="129"/>
      <c r="CEO52" s="129"/>
      <c r="CEP52" s="130"/>
      <c r="CEQ52" s="130"/>
      <c r="CER52" s="130"/>
      <c r="CES52" s="130"/>
      <c r="CET52" s="130"/>
      <c r="CEU52" s="130"/>
      <c r="CEV52" s="130"/>
      <c r="CEW52" s="130"/>
      <c r="CEX52" s="130"/>
      <c r="CEY52" s="130"/>
      <c r="CEZ52" s="130"/>
      <c r="CFA52" s="130"/>
      <c r="CFB52" s="130"/>
      <c r="CFC52" s="130"/>
      <c r="CFD52" s="130"/>
      <c r="CFE52" s="130"/>
      <c r="CFF52" s="130"/>
      <c r="CFG52" s="130"/>
      <c r="CFH52" s="130"/>
      <c r="CFI52" s="130"/>
      <c r="CFJ52" s="130"/>
      <c r="CFK52" s="130"/>
      <c r="CFL52" s="130"/>
      <c r="CFM52" s="130"/>
      <c r="CFN52" s="130"/>
      <c r="CFO52" s="130"/>
      <c r="CFP52" s="130"/>
      <c r="CFQ52" s="130"/>
      <c r="CFR52" s="130"/>
      <c r="CFS52" s="130"/>
      <c r="CFT52" s="130"/>
      <c r="CFU52" s="130"/>
      <c r="CFV52" s="130"/>
      <c r="CFW52" s="130"/>
      <c r="CFX52" s="130"/>
      <c r="CFY52" s="130"/>
      <c r="CFZ52" s="130"/>
      <c r="CGA52" s="130"/>
      <c r="CGB52" s="130"/>
      <c r="CGC52" s="130"/>
      <c r="CGD52" s="130"/>
    </row>
    <row r="53" spans="1:2214" x14ac:dyDescent="0.25">
      <c r="A53" s="279"/>
      <c r="B53" s="255"/>
      <c r="C53" s="267"/>
      <c r="D53" s="267"/>
      <c r="E53" s="275"/>
      <c r="F53" s="260"/>
      <c r="G53" s="260"/>
      <c r="H53" s="276"/>
      <c r="I53" s="261"/>
      <c r="J53" s="261"/>
      <c r="K53" s="276"/>
      <c r="L53" s="261"/>
      <c r="M53" s="261"/>
      <c r="N53" s="277"/>
      <c r="O53" s="262"/>
      <c r="P53" s="262"/>
      <c r="Q53" s="276"/>
      <c r="R53" s="261"/>
      <c r="S53" s="261"/>
      <c r="T53" s="275"/>
      <c r="U53" s="260"/>
      <c r="V53" s="260"/>
      <c r="W53" s="260"/>
      <c r="X53" s="278"/>
      <c r="Y53" s="277"/>
      <c r="Z53" s="262"/>
      <c r="AA53" s="262"/>
      <c r="AB53" s="277"/>
      <c r="AC53" s="262"/>
      <c r="AD53" s="262"/>
      <c r="AE53" s="277"/>
      <c r="AF53" s="262"/>
      <c r="AG53" s="262"/>
      <c r="AH53" s="129"/>
      <c r="AI53" s="129"/>
      <c r="AJ53" s="129"/>
      <c r="AK53" s="129"/>
      <c r="AL53" s="129"/>
      <c r="AM53" s="129"/>
      <c r="AN53" s="264"/>
      <c r="AO53" s="64"/>
      <c r="AP53" s="64"/>
      <c r="AQ53" s="129"/>
      <c r="AR53" s="64"/>
      <c r="AS53" s="64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07"/>
      <c r="CO53" s="107"/>
      <c r="CP53" s="107"/>
      <c r="CQ53" s="107"/>
      <c r="CR53" s="107"/>
      <c r="CS53" s="107"/>
      <c r="CT53" s="107"/>
      <c r="CU53" s="107"/>
      <c r="CV53" s="107"/>
      <c r="CW53" s="350"/>
      <c r="CX53" s="107"/>
      <c r="CY53" s="107"/>
      <c r="CZ53" s="107"/>
      <c r="DA53" s="107"/>
      <c r="DB53" s="107"/>
      <c r="DC53" s="107"/>
      <c r="DD53" s="107"/>
      <c r="DE53" s="107"/>
      <c r="DF53" s="107"/>
      <c r="DG53" s="107"/>
      <c r="DH53" s="107"/>
      <c r="DI53" s="107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  <c r="HA53" s="111"/>
      <c r="HB53" s="111"/>
      <c r="HC53" s="111"/>
      <c r="HD53" s="111"/>
      <c r="HE53" s="111"/>
      <c r="HF53" s="111"/>
      <c r="HG53" s="111"/>
      <c r="HH53" s="111"/>
      <c r="HI53" s="111"/>
      <c r="HJ53" s="111"/>
      <c r="HK53" s="111"/>
      <c r="HL53" s="111"/>
      <c r="HM53" s="111"/>
      <c r="HN53" s="111"/>
      <c r="HO53" s="111"/>
      <c r="HP53" s="111"/>
      <c r="HQ53" s="111"/>
      <c r="HR53" s="111"/>
      <c r="HS53" s="111"/>
      <c r="HT53" s="111"/>
      <c r="HU53" s="111"/>
      <c r="HV53" s="111"/>
      <c r="HW53" s="111"/>
      <c r="HX53" s="111"/>
      <c r="HY53" s="111"/>
      <c r="HZ53" s="111"/>
      <c r="IA53" s="111"/>
      <c r="IB53" s="111"/>
      <c r="IC53" s="111"/>
      <c r="ID53" s="111"/>
      <c r="IE53" s="111"/>
      <c r="IF53" s="111"/>
      <c r="IG53" s="111"/>
      <c r="IH53" s="111"/>
      <c r="II53" s="111"/>
      <c r="IJ53" s="111"/>
      <c r="IK53" s="111"/>
      <c r="IL53" s="111"/>
      <c r="IM53" s="111"/>
      <c r="IN53" s="111"/>
      <c r="IO53" s="111"/>
      <c r="IP53" s="108"/>
      <c r="IQ53" s="108"/>
      <c r="IR53" s="108"/>
      <c r="IS53" s="108"/>
      <c r="IT53" s="108"/>
      <c r="IU53" s="108"/>
      <c r="IV53" s="108"/>
      <c r="IW53" s="108"/>
      <c r="IX53" s="108"/>
      <c r="IY53" s="108"/>
      <c r="IZ53" s="108"/>
      <c r="JA53" s="108"/>
      <c r="JB53" s="108"/>
      <c r="JC53" s="108"/>
      <c r="JD53" s="108"/>
      <c r="JE53" s="108"/>
      <c r="JF53" s="108"/>
      <c r="JG53" s="108"/>
      <c r="JH53" s="108"/>
      <c r="JI53" s="108"/>
      <c r="JJ53" s="108"/>
      <c r="JK53" s="108"/>
      <c r="JL53" s="108"/>
      <c r="JM53" s="108"/>
      <c r="JN53" s="108"/>
      <c r="JO53" s="108"/>
      <c r="JP53" s="108"/>
      <c r="JQ53" s="108"/>
      <c r="JR53" s="108"/>
      <c r="JS53" s="108"/>
      <c r="JT53" s="108"/>
      <c r="JU53" s="108"/>
      <c r="JV53" s="108"/>
      <c r="JW53" s="108"/>
      <c r="JX53" s="108"/>
      <c r="JY53" s="108"/>
      <c r="JZ53" s="108"/>
      <c r="KA53" s="108"/>
      <c r="KB53" s="108"/>
      <c r="KC53" s="108"/>
      <c r="KD53" s="108"/>
      <c r="KE53" s="108"/>
      <c r="KF53" s="108"/>
      <c r="KG53" s="108"/>
      <c r="KH53" s="108"/>
      <c r="KI53" s="108"/>
      <c r="KJ53" s="108"/>
      <c r="KK53" s="108"/>
      <c r="KL53" s="108"/>
      <c r="KM53" s="108"/>
      <c r="KN53" s="108"/>
      <c r="KO53" s="108"/>
      <c r="KP53" s="108"/>
      <c r="KQ53" s="108"/>
      <c r="KR53" s="108"/>
      <c r="KS53" s="108"/>
      <c r="KT53" s="108"/>
      <c r="KU53" s="108"/>
      <c r="KV53" s="108"/>
      <c r="KW53" s="108"/>
      <c r="KX53" s="108"/>
      <c r="KY53" s="108"/>
      <c r="KZ53" s="108"/>
      <c r="LA53" s="108"/>
      <c r="LB53" s="108"/>
      <c r="LC53" s="108"/>
      <c r="LD53" s="108"/>
      <c r="LE53" s="108"/>
      <c r="LF53" s="108"/>
      <c r="LG53" s="108"/>
      <c r="LH53" s="108"/>
      <c r="LI53" s="108"/>
      <c r="LJ53" s="108"/>
      <c r="LK53" s="108"/>
      <c r="LL53" s="108"/>
      <c r="LM53" s="108"/>
      <c r="LN53" s="108"/>
      <c r="LO53" s="108"/>
      <c r="LP53" s="108"/>
      <c r="LQ53" s="108"/>
      <c r="LR53" s="108"/>
      <c r="LS53" s="108"/>
      <c r="LT53" s="108"/>
      <c r="LU53" s="108"/>
      <c r="LV53" s="108"/>
      <c r="LW53" s="108"/>
      <c r="LX53" s="108"/>
      <c r="LY53" s="108"/>
      <c r="LZ53" s="108"/>
      <c r="MA53" s="108"/>
      <c r="MB53" s="108"/>
      <c r="MC53" s="108"/>
      <c r="MD53" s="108"/>
      <c r="ME53" s="108"/>
      <c r="MF53" s="108"/>
      <c r="MG53" s="108"/>
      <c r="MH53" s="108"/>
      <c r="MI53" s="108"/>
      <c r="MJ53" s="108"/>
      <c r="MK53" s="108"/>
      <c r="ML53" s="108"/>
      <c r="MM53" s="108"/>
      <c r="MN53" s="108"/>
      <c r="MO53" s="108"/>
      <c r="MP53" s="108"/>
      <c r="MQ53" s="108"/>
      <c r="MR53" s="108"/>
      <c r="MS53" s="108"/>
      <c r="MT53" s="108"/>
      <c r="MU53" s="108"/>
      <c r="MV53" s="108"/>
      <c r="MW53" s="108"/>
      <c r="MX53" s="108"/>
      <c r="MY53" s="108"/>
      <c r="MZ53" s="108"/>
      <c r="NA53" s="108"/>
      <c r="NB53" s="108"/>
      <c r="NC53" s="108"/>
      <c r="ND53" s="108"/>
      <c r="NE53" s="108"/>
      <c r="NF53" s="108"/>
      <c r="NG53" s="108"/>
      <c r="NH53" s="108"/>
      <c r="NI53" s="108"/>
      <c r="NJ53" s="108"/>
      <c r="NK53" s="108"/>
      <c r="NL53" s="108"/>
      <c r="NM53" s="108"/>
      <c r="NN53" s="108"/>
      <c r="NO53" s="108"/>
      <c r="NP53" s="265"/>
      <c r="NQ53" s="265"/>
      <c r="NR53" s="265"/>
      <c r="NS53" s="265"/>
      <c r="NT53" s="265"/>
      <c r="NU53" s="265"/>
      <c r="NV53" s="265"/>
      <c r="NW53" s="265"/>
      <c r="NX53" s="265"/>
      <c r="NY53" s="265"/>
      <c r="NZ53" s="265"/>
      <c r="OA53" s="265"/>
      <c r="OB53" s="265"/>
      <c r="OC53" s="265"/>
      <c r="OD53" s="265"/>
      <c r="OE53" s="265"/>
      <c r="OF53" s="265"/>
      <c r="OG53" s="265"/>
      <c r="OH53" s="265"/>
      <c r="OI53" s="265"/>
      <c r="OJ53" s="265"/>
      <c r="OK53" s="265"/>
      <c r="OL53" s="265"/>
      <c r="OM53" s="265"/>
      <c r="ON53" s="265"/>
      <c r="OO53" s="265"/>
      <c r="OP53" s="265"/>
      <c r="OQ53" s="265"/>
      <c r="OR53" s="265"/>
      <c r="OS53" s="265"/>
      <c r="OT53" s="265"/>
      <c r="OU53" s="265"/>
      <c r="OV53" s="265"/>
      <c r="OW53" s="265"/>
      <c r="OX53" s="265"/>
      <c r="OY53" s="265"/>
      <c r="OZ53" s="265"/>
      <c r="PA53" s="265"/>
      <c r="PB53" s="265"/>
      <c r="PC53" s="265"/>
      <c r="PD53" s="265"/>
      <c r="PE53" s="265"/>
      <c r="PF53" s="265"/>
      <c r="PG53" s="265"/>
      <c r="PH53" s="265"/>
      <c r="PI53" s="265"/>
      <c r="PJ53" s="265"/>
      <c r="PK53" s="265"/>
      <c r="PL53" s="265"/>
      <c r="PM53" s="265"/>
      <c r="PN53" s="265"/>
      <c r="PO53" s="265"/>
      <c r="PP53" s="265"/>
      <c r="PQ53" s="265"/>
      <c r="PR53" s="265"/>
      <c r="PS53" s="265"/>
      <c r="PT53" s="265"/>
      <c r="PU53" s="265"/>
      <c r="PV53" s="265"/>
      <c r="PW53" s="265"/>
      <c r="PX53" s="265"/>
      <c r="PY53" s="265"/>
      <c r="PZ53" s="265"/>
      <c r="QA53" s="265"/>
      <c r="QB53" s="265"/>
      <c r="QC53" s="111"/>
      <c r="QD53" s="111"/>
      <c r="QE53" s="111"/>
      <c r="QF53" s="111"/>
      <c r="QG53" s="111"/>
      <c r="QH53" s="111"/>
      <c r="QI53" s="111"/>
      <c r="QJ53" s="111"/>
      <c r="QK53" s="111"/>
      <c r="QL53" s="111"/>
      <c r="QM53" s="111"/>
      <c r="QN53" s="111"/>
      <c r="QO53" s="111"/>
      <c r="QP53" s="111"/>
      <c r="QQ53" s="111"/>
      <c r="QR53" s="111"/>
      <c r="QS53" s="111"/>
      <c r="QT53" s="111"/>
      <c r="QU53" s="111"/>
      <c r="QV53" s="111"/>
      <c r="QW53" s="111"/>
      <c r="QX53" s="111"/>
      <c r="QY53" s="111"/>
      <c r="QZ53" s="111"/>
      <c r="RA53" s="111"/>
      <c r="RB53" s="111"/>
      <c r="RC53" s="111"/>
      <c r="RD53" s="111"/>
      <c r="RE53" s="111"/>
      <c r="RF53" s="111"/>
      <c r="RG53" s="111"/>
      <c r="RH53" s="111"/>
      <c r="RI53" s="111"/>
      <c r="RJ53" s="111"/>
      <c r="RK53" s="111"/>
      <c r="RL53" s="111"/>
      <c r="RM53" s="111"/>
      <c r="RN53" s="111"/>
      <c r="RO53" s="111"/>
      <c r="RP53" s="111"/>
      <c r="RQ53" s="111"/>
      <c r="RR53" s="111"/>
      <c r="RS53" s="111"/>
      <c r="RT53" s="111"/>
      <c r="RU53" s="111"/>
      <c r="RV53" s="111"/>
      <c r="RW53" s="111"/>
      <c r="RX53" s="111"/>
      <c r="RY53" s="111"/>
      <c r="RZ53" s="111"/>
      <c r="SA53" s="111"/>
      <c r="SB53" s="111"/>
      <c r="SC53" s="111"/>
      <c r="SD53" s="111"/>
      <c r="SE53" s="111"/>
      <c r="SF53" s="111"/>
      <c r="SG53" s="111"/>
      <c r="SH53" s="111"/>
      <c r="SI53" s="111"/>
      <c r="SJ53" s="111"/>
      <c r="SK53" s="111"/>
      <c r="SL53" s="111"/>
      <c r="SM53" s="111"/>
      <c r="SN53" s="111"/>
      <c r="SO53" s="111"/>
      <c r="SP53" s="111"/>
      <c r="SQ53" s="111"/>
      <c r="SR53" s="111"/>
      <c r="SS53" s="111"/>
      <c r="ST53" s="111"/>
      <c r="SU53" s="111"/>
      <c r="SV53" s="111"/>
      <c r="SW53" s="111"/>
      <c r="SX53" s="111"/>
      <c r="SY53" s="111"/>
      <c r="SZ53" s="111"/>
      <c r="TA53" s="111"/>
      <c r="TB53" s="111"/>
      <c r="TC53" s="111"/>
      <c r="TD53" s="111"/>
      <c r="TE53" s="111"/>
      <c r="TF53" s="111"/>
      <c r="TG53" s="111"/>
      <c r="TH53" s="111"/>
      <c r="TI53" s="111"/>
      <c r="TJ53" s="111"/>
      <c r="TK53" s="111"/>
      <c r="TL53" s="111"/>
      <c r="TM53" s="111"/>
      <c r="TN53" s="111"/>
      <c r="TO53" s="111"/>
      <c r="TP53" s="111"/>
      <c r="TQ53" s="111"/>
      <c r="TR53" s="111"/>
      <c r="TS53" s="111"/>
      <c r="TT53" s="111"/>
      <c r="TU53" s="111"/>
      <c r="TV53" s="111"/>
      <c r="TW53" s="111"/>
      <c r="TX53" s="111"/>
      <c r="TY53" s="111"/>
      <c r="TZ53" s="111"/>
      <c r="UA53" s="111"/>
      <c r="UB53" s="111"/>
      <c r="UC53" s="111"/>
      <c r="UD53" s="111"/>
      <c r="UE53" s="111"/>
      <c r="UF53" s="111"/>
      <c r="UG53" s="111"/>
      <c r="UH53" s="111"/>
      <c r="UI53" s="111"/>
      <c r="UJ53" s="111"/>
      <c r="UK53" s="111"/>
      <c r="UL53" s="111"/>
      <c r="UM53" s="111"/>
      <c r="UN53" s="111"/>
      <c r="UO53" s="111"/>
      <c r="UP53" s="111"/>
      <c r="UQ53" s="111"/>
      <c r="UR53" s="111"/>
      <c r="US53" s="111"/>
      <c r="UT53" s="111"/>
      <c r="UU53" s="111"/>
      <c r="UV53" s="111"/>
      <c r="UW53" s="111"/>
      <c r="UX53" s="111"/>
      <c r="UY53" s="111"/>
      <c r="UZ53" s="111"/>
      <c r="VA53" s="111"/>
      <c r="VB53" s="111"/>
      <c r="VC53" s="111"/>
      <c r="VD53" s="111"/>
      <c r="VE53" s="111"/>
      <c r="VF53" s="107"/>
      <c r="VG53" s="107"/>
      <c r="VH53" s="107"/>
      <c r="VI53" s="107"/>
      <c r="VJ53" s="107"/>
      <c r="VK53" s="107"/>
      <c r="VL53" s="107"/>
      <c r="VM53" s="107"/>
      <c r="VN53" s="107"/>
      <c r="VO53" s="107"/>
      <c r="VP53" s="107"/>
      <c r="VQ53" s="107"/>
      <c r="VR53" s="107"/>
      <c r="VS53" s="107"/>
      <c r="VT53" s="107"/>
      <c r="VU53" s="107"/>
      <c r="VV53" s="107"/>
      <c r="VW53" s="107"/>
      <c r="VX53" s="107"/>
      <c r="VY53" s="107"/>
      <c r="VZ53" s="107"/>
      <c r="WA53" s="107"/>
      <c r="WB53" s="107"/>
      <c r="WC53" s="107"/>
      <c r="WD53" s="107"/>
      <c r="WE53" s="107"/>
      <c r="WF53" s="107"/>
      <c r="WG53" s="107"/>
      <c r="WH53" s="107"/>
      <c r="WI53" s="107"/>
      <c r="WJ53" s="107"/>
      <c r="WK53" s="107"/>
      <c r="WL53" s="107"/>
      <c r="WM53" s="107"/>
      <c r="WN53" s="107"/>
      <c r="WO53" s="107"/>
      <c r="WP53" s="107"/>
      <c r="WQ53" s="107"/>
      <c r="WR53" s="107"/>
      <c r="WS53" s="107"/>
      <c r="WT53" s="107"/>
      <c r="WU53" s="107"/>
      <c r="WV53" s="107"/>
      <c r="WW53" s="107"/>
      <c r="WX53" s="107"/>
      <c r="WY53" s="107"/>
      <c r="WZ53" s="107"/>
      <c r="XA53" s="107"/>
      <c r="XB53" s="107"/>
      <c r="XC53" s="107"/>
      <c r="XD53" s="107"/>
      <c r="XE53" s="107"/>
      <c r="XF53" s="107"/>
      <c r="XG53" s="107"/>
      <c r="XH53" s="107"/>
      <c r="XI53" s="107"/>
      <c r="XJ53" s="107"/>
      <c r="XK53" s="107"/>
      <c r="XL53" s="107"/>
      <c r="XM53" s="107"/>
      <c r="XN53" s="107"/>
      <c r="XO53" s="107"/>
      <c r="XP53" s="107"/>
      <c r="XQ53" s="107"/>
      <c r="XR53" s="107"/>
      <c r="XS53" s="107"/>
      <c r="XT53" s="107"/>
      <c r="XU53" s="107"/>
      <c r="XV53" s="107"/>
      <c r="XW53" s="107"/>
      <c r="XX53" s="107"/>
      <c r="XY53" s="107"/>
      <c r="XZ53" s="107"/>
      <c r="YA53" s="107"/>
      <c r="YB53" s="107"/>
      <c r="YC53" s="107"/>
      <c r="YD53" s="107"/>
      <c r="YE53" s="107"/>
      <c r="YF53" s="107"/>
      <c r="YG53" s="107"/>
      <c r="YH53" s="107"/>
      <c r="YI53" s="107"/>
      <c r="YJ53" s="107"/>
      <c r="YK53" s="107"/>
      <c r="YL53" s="107"/>
      <c r="YM53" s="107"/>
      <c r="YN53" s="107"/>
      <c r="YO53" s="107"/>
      <c r="YP53" s="107"/>
      <c r="YQ53" s="107"/>
      <c r="YR53" s="107"/>
      <c r="YS53" s="107"/>
      <c r="YT53" s="107"/>
      <c r="YU53" s="107"/>
      <c r="YV53" s="107"/>
      <c r="YW53" s="107"/>
      <c r="YX53" s="107"/>
      <c r="YY53" s="107"/>
      <c r="YZ53" s="107"/>
      <c r="ZA53" s="107"/>
      <c r="ZB53" s="107"/>
      <c r="ZC53" s="107"/>
      <c r="ZD53" s="107"/>
      <c r="ZE53" s="107"/>
      <c r="ZF53" s="107"/>
      <c r="ZG53" s="107"/>
      <c r="ZH53" s="107"/>
      <c r="ZI53" s="107"/>
      <c r="ZJ53" s="107"/>
      <c r="ZK53" s="107"/>
      <c r="ZL53" s="107"/>
      <c r="ZM53" s="107"/>
      <c r="ZN53" s="107"/>
      <c r="ZO53" s="107"/>
      <c r="ZP53" s="107"/>
      <c r="ZQ53" s="107"/>
      <c r="ZR53" s="107"/>
      <c r="ZS53" s="107"/>
      <c r="ZT53" s="107"/>
      <c r="ZU53" s="107"/>
      <c r="ZV53" s="107"/>
      <c r="ZW53" s="107"/>
      <c r="ZX53" s="107"/>
      <c r="ZY53" s="107"/>
      <c r="ZZ53" s="107"/>
      <c r="AAA53" s="107"/>
      <c r="AAB53" s="107"/>
      <c r="AAC53" s="107"/>
      <c r="AAD53" s="107"/>
      <c r="AAE53" s="107"/>
      <c r="AAF53" s="107"/>
      <c r="AAG53" s="107"/>
      <c r="AAH53" s="107"/>
      <c r="AAI53" s="107"/>
      <c r="AAJ53" s="107"/>
      <c r="AAK53" s="107"/>
      <c r="AAL53" s="107"/>
      <c r="AAM53" s="107"/>
      <c r="AAN53" s="107"/>
      <c r="AAO53" s="107"/>
      <c r="AAP53" s="107"/>
      <c r="AAQ53" s="107"/>
      <c r="AAR53" s="107"/>
      <c r="AAS53" s="107"/>
      <c r="AAT53" s="107"/>
      <c r="AAU53" s="107"/>
      <c r="AAV53" s="107"/>
      <c r="AAW53" s="107"/>
      <c r="AAX53" s="107"/>
      <c r="AAY53" s="107"/>
      <c r="AAZ53" s="107"/>
      <c r="ABA53" s="107"/>
      <c r="ABB53" s="107"/>
      <c r="ABC53" s="107"/>
      <c r="ABD53" s="107"/>
      <c r="ABE53" s="107"/>
      <c r="ABF53" s="107"/>
      <c r="ABG53" s="107"/>
      <c r="ABH53" s="107"/>
      <c r="ABI53" s="107"/>
      <c r="ABJ53" s="107"/>
      <c r="ABK53" s="107"/>
      <c r="ABL53" s="107"/>
      <c r="ABM53" s="107"/>
      <c r="ABN53" s="107"/>
      <c r="ABO53" s="107"/>
      <c r="ABP53" s="107"/>
      <c r="ABQ53" s="107"/>
      <c r="ABR53" s="107"/>
      <c r="ABS53" s="107"/>
      <c r="ABT53" s="107"/>
      <c r="ABU53" s="107"/>
      <c r="ABV53" s="107"/>
      <c r="ABW53" s="107"/>
      <c r="ABX53" s="107"/>
      <c r="ABY53" s="107"/>
      <c r="ABZ53" s="107"/>
      <c r="ACA53" s="107"/>
      <c r="ACB53" s="107"/>
      <c r="ACC53" s="107"/>
      <c r="ACD53" s="107"/>
      <c r="ACE53" s="107"/>
      <c r="ACF53" s="107"/>
      <c r="ACG53" s="107"/>
      <c r="ACH53" s="107"/>
      <c r="ACI53" s="107"/>
      <c r="ACJ53" s="107"/>
      <c r="ACK53" s="107"/>
      <c r="ACL53" s="107"/>
      <c r="ACM53" s="107"/>
      <c r="ACN53" s="107"/>
      <c r="ACO53" s="107"/>
      <c r="ACP53" s="107"/>
      <c r="ACQ53" s="107"/>
      <c r="ACR53" s="107"/>
      <c r="ACS53" s="107"/>
      <c r="ACT53" s="107"/>
      <c r="ACU53" s="107"/>
      <c r="ACV53" s="107"/>
      <c r="ACW53" s="107"/>
      <c r="ACX53" s="107"/>
      <c r="ACY53" s="266"/>
      <c r="ACZ53" s="266"/>
      <c r="ADA53" s="266"/>
      <c r="ADB53" s="266"/>
      <c r="ADC53" s="266"/>
      <c r="ADD53" s="266"/>
      <c r="ADE53" s="266"/>
      <c r="ADF53" s="266"/>
      <c r="ADG53" s="266"/>
      <c r="ADH53" s="266"/>
      <c r="ADI53" s="266"/>
      <c r="ADJ53" s="266"/>
      <c r="ADK53" s="266"/>
      <c r="ADL53" s="266"/>
      <c r="ADM53" s="266"/>
      <c r="ADN53" s="266"/>
      <c r="ADO53" s="266"/>
      <c r="ADP53" s="266"/>
      <c r="ADQ53" s="266"/>
      <c r="ADR53" s="266"/>
      <c r="ADS53" s="266"/>
      <c r="ADT53" s="266"/>
      <c r="ADU53" s="266"/>
      <c r="ADV53" s="266"/>
      <c r="ADW53" s="266"/>
      <c r="ADX53" s="266"/>
      <c r="ADY53" s="266"/>
      <c r="ADZ53" s="266"/>
      <c r="AEA53" s="266"/>
      <c r="AEB53" s="266"/>
      <c r="AEC53" s="266"/>
      <c r="AED53" s="266"/>
      <c r="AEE53" s="266"/>
      <c r="AEF53" s="266"/>
      <c r="AEG53" s="266"/>
      <c r="AEH53" s="266"/>
      <c r="AEI53" s="266"/>
      <c r="AEJ53" s="266"/>
      <c r="AEK53" s="266"/>
      <c r="AEL53" s="266"/>
      <c r="AEM53" s="266"/>
      <c r="AEN53" s="266"/>
      <c r="AEO53" s="266"/>
      <c r="AEP53" s="266"/>
      <c r="AEQ53" s="266"/>
      <c r="AER53" s="266"/>
      <c r="AES53" s="266"/>
      <c r="AET53" s="266"/>
      <c r="AEU53" s="266"/>
      <c r="AEV53" s="266"/>
      <c r="AEW53" s="266"/>
      <c r="AEX53" s="266"/>
      <c r="AEY53" s="266"/>
      <c r="AEZ53" s="266"/>
      <c r="AFA53" s="266"/>
      <c r="AFB53" s="266"/>
      <c r="AFC53" s="266"/>
      <c r="AFD53" s="266"/>
      <c r="AFE53" s="266"/>
      <c r="AFF53" s="266"/>
      <c r="AFG53" s="266"/>
      <c r="AFH53" s="266"/>
      <c r="AFI53" s="266"/>
      <c r="AFJ53" s="266"/>
      <c r="AFK53" s="266"/>
      <c r="AFL53" s="266"/>
      <c r="AFM53" s="266"/>
      <c r="AFN53" s="266"/>
      <c r="AFO53" s="108"/>
      <c r="AFP53" s="108"/>
      <c r="AFQ53" s="108"/>
      <c r="AFR53" s="108"/>
      <c r="AFS53" s="108"/>
      <c r="AFT53" s="108"/>
      <c r="AFU53" s="108"/>
      <c r="AFV53" s="108"/>
      <c r="AFW53" s="108"/>
      <c r="AFX53" s="108"/>
      <c r="AFY53" s="108"/>
      <c r="AFZ53" s="108"/>
      <c r="AGA53" s="108"/>
      <c r="AGB53" s="108"/>
      <c r="AGC53" s="108"/>
      <c r="AGD53" s="108"/>
      <c r="AGE53" s="108"/>
      <c r="AGF53" s="108"/>
      <c r="AGG53" s="108"/>
      <c r="AGH53" s="108"/>
      <c r="AGI53" s="108"/>
      <c r="AGJ53" s="108"/>
      <c r="AGK53" s="108"/>
      <c r="AGL53" s="108"/>
      <c r="AGM53" s="108"/>
      <c r="AGN53" s="108"/>
      <c r="AGO53" s="108"/>
      <c r="AGP53" s="108"/>
      <c r="AGQ53" s="108"/>
      <c r="AGR53" s="108"/>
      <c r="AGS53" s="108"/>
      <c r="AGT53" s="108"/>
      <c r="AGU53" s="108"/>
      <c r="AGV53" s="108"/>
      <c r="AGW53" s="108"/>
      <c r="AGX53" s="108"/>
      <c r="AGY53" s="108"/>
      <c r="AGZ53" s="108"/>
      <c r="AHA53" s="108"/>
      <c r="AHB53" s="108"/>
      <c r="AHC53" s="108"/>
      <c r="AHD53" s="108"/>
      <c r="AHE53" s="108"/>
      <c r="AHF53" s="108"/>
      <c r="AHG53" s="108"/>
      <c r="AHH53" s="108"/>
      <c r="AHI53" s="108"/>
      <c r="AHJ53" s="108"/>
      <c r="AHK53" s="108"/>
      <c r="AHL53" s="108"/>
      <c r="AHM53" s="108"/>
      <c r="AHN53" s="108"/>
      <c r="AHO53" s="108"/>
      <c r="AHP53" s="108"/>
      <c r="AHQ53" s="108"/>
      <c r="AHR53" s="108"/>
      <c r="AHS53" s="108"/>
      <c r="AHT53" s="108"/>
      <c r="AHU53" s="108"/>
      <c r="AHV53" s="108"/>
      <c r="AHW53" s="108"/>
      <c r="AHX53" s="108"/>
      <c r="AHY53" s="108"/>
      <c r="AHZ53" s="108"/>
      <c r="AIA53" s="108"/>
      <c r="AIB53" s="108"/>
      <c r="AIC53" s="108"/>
      <c r="AID53" s="108"/>
      <c r="AIE53" s="111"/>
      <c r="AIF53" s="111"/>
      <c r="AIG53" s="111"/>
      <c r="AIH53" s="111"/>
      <c r="AII53" s="111"/>
      <c r="AIJ53" s="111"/>
      <c r="AIK53" s="111"/>
      <c r="AIL53" s="111"/>
      <c r="AIM53" s="111"/>
      <c r="AIN53" s="111"/>
      <c r="AIO53" s="111"/>
      <c r="AIP53" s="111"/>
      <c r="AIQ53" s="111"/>
      <c r="AIR53" s="111"/>
      <c r="AIS53" s="111"/>
      <c r="AIT53" s="111"/>
      <c r="AIU53" s="111"/>
      <c r="AIV53" s="111"/>
      <c r="AIW53" s="111"/>
      <c r="AIX53" s="111"/>
      <c r="AIY53" s="111"/>
      <c r="AIZ53" s="111"/>
      <c r="AJA53" s="111"/>
      <c r="AJB53" s="111"/>
      <c r="AJC53" s="111"/>
      <c r="AJD53" s="111"/>
      <c r="AJE53" s="111"/>
      <c r="AJF53" s="111"/>
      <c r="AJG53" s="111"/>
      <c r="AJH53" s="111"/>
      <c r="AJI53" s="111"/>
      <c r="AJJ53" s="111"/>
      <c r="AJK53" s="111"/>
      <c r="AJL53" s="111"/>
      <c r="AJM53" s="111"/>
      <c r="AJN53" s="111"/>
      <c r="AJO53" s="111"/>
      <c r="AJP53" s="111"/>
      <c r="AJQ53" s="111"/>
      <c r="AJR53" s="111"/>
      <c r="AJS53" s="111"/>
      <c r="AJT53" s="111"/>
      <c r="AJU53" s="111"/>
      <c r="AJV53" s="111"/>
      <c r="AJW53" s="111"/>
      <c r="AJX53" s="111"/>
      <c r="AJY53" s="111"/>
      <c r="AJZ53" s="111"/>
      <c r="AKA53" s="111"/>
      <c r="AKB53" s="111"/>
      <c r="AKC53" s="111"/>
      <c r="AKD53" s="111"/>
      <c r="AKE53" s="111"/>
      <c r="AKF53" s="111"/>
      <c r="AKG53" s="111"/>
      <c r="AKH53" s="111"/>
      <c r="AKI53" s="111"/>
      <c r="AKJ53" s="111"/>
      <c r="AKK53" s="111"/>
      <c r="AKL53" s="111"/>
      <c r="AKM53" s="111"/>
      <c r="AKN53" s="111"/>
      <c r="AKO53" s="111"/>
      <c r="AKP53" s="111"/>
      <c r="AKQ53" s="111"/>
      <c r="AKR53" s="111"/>
      <c r="AKS53" s="258"/>
      <c r="AKT53" s="64"/>
      <c r="AKU53" s="106"/>
      <c r="AKV53" s="106"/>
      <c r="AKW53" s="106"/>
      <c r="AKX53" s="106"/>
      <c r="AKY53" s="106"/>
      <c r="AKZ53" s="106"/>
      <c r="ALA53" s="106"/>
      <c r="ALB53" s="106"/>
      <c r="ALC53" s="106"/>
      <c r="ALD53" s="106"/>
      <c r="ALE53" s="106"/>
      <c r="ALF53" s="106"/>
      <c r="ALG53" s="106"/>
      <c r="ALH53" s="106"/>
      <c r="ALI53" s="106"/>
      <c r="ALJ53" s="106"/>
      <c r="ALK53" s="106"/>
      <c r="ALL53" s="106"/>
      <c r="ALM53" s="106"/>
      <c r="ALN53" s="106"/>
      <c r="ALO53" s="106"/>
      <c r="ALP53" s="106"/>
      <c r="ALQ53" s="106"/>
      <c r="ALR53" s="106"/>
      <c r="ALS53" s="106"/>
      <c r="ALT53" s="106"/>
      <c r="ALU53" s="106"/>
      <c r="ALV53" s="106"/>
      <c r="ALW53" s="106"/>
      <c r="ALX53" s="106"/>
      <c r="ALY53" s="106"/>
      <c r="ALZ53" s="106"/>
      <c r="AMA53" s="106"/>
      <c r="AMB53" s="106"/>
      <c r="AMC53" s="106"/>
      <c r="AMD53" s="106"/>
      <c r="AME53" s="106"/>
      <c r="AMF53" s="106"/>
      <c r="AMG53" s="106"/>
      <c r="AMH53" s="106"/>
      <c r="AMI53" s="106"/>
      <c r="AMJ53" s="106"/>
      <c r="AMK53" s="106"/>
      <c r="AML53" s="106"/>
      <c r="AMM53" s="106"/>
      <c r="AMN53" s="106"/>
      <c r="AMO53" s="106"/>
      <c r="AMP53" s="106"/>
      <c r="AMQ53" s="106"/>
      <c r="AMR53" s="106"/>
      <c r="AMS53" s="106"/>
      <c r="AMT53" s="106"/>
      <c r="AMU53" s="106"/>
      <c r="AMV53" s="106"/>
      <c r="AMW53" s="106"/>
      <c r="AMX53" s="106"/>
      <c r="AMY53" s="106"/>
      <c r="AMZ53" s="106"/>
      <c r="ANA53" s="106"/>
      <c r="ANB53" s="106"/>
      <c r="ANC53" s="106"/>
      <c r="AND53" s="106"/>
      <c r="ANE53" s="106"/>
      <c r="ANF53" s="106"/>
      <c r="ANG53" s="106"/>
      <c r="ANH53" s="107"/>
      <c r="ANI53" s="107"/>
      <c r="ANJ53" s="107"/>
      <c r="ANK53" s="107"/>
      <c r="ANL53" s="107"/>
      <c r="ANM53" s="107"/>
      <c r="ANN53" s="107"/>
      <c r="ANO53" s="107"/>
      <c r="ANP53" s="107"/>
      <c r="ANQ53" s="107"/>
      <c r="ANR53" s="107"/>
      <c r="ANS53" s="107"/>
      <c r="ANT53" s="107"/>
      <c r="ANU53" s="107"/>
      <c r="ANV53" s="107"/>
      <c r="ANW53" s="107"/>
      <c r="ANX53" s="107"/>
      <c r="ANY53" s="107"/>
      <c r="ANZ53" s="107"/>
      <c r="AOA53" s="107"/>
      <c r="AOB53" s="107"/>
      <c r="AOC53" s="107"/>
      <c r="AOD53" s="107"/>
      <c r="AOE53" s="107"/>
      <c r="AOF53" s="107"/>
      <c r="AOG53" s="107"/>
      <c r="AOH53" s="107"/>
      <c r="AOI53" s="107"/>
      <c r="AOJ53" s="107"/>
      <c r="AOK53" s="107"/>
      <c r="AOL53" s="107"/>
      <c r="AOM53" s="107"/>
      <c r="AON53" s="107"/>
      <c r="AOO53" s="107"/>
      <c r="AOP53" s="107"/>
      <c r="AOQ53" s="107"/>
      <c r="AOR53" s="107"/>
      <c r="AOS53" s="107"/>
      <c r="AOT53" s="107"/>
      <c r="AOU53" s="107"/>
      <c r="AOV53" s="107"/>
      <c r="AOW53" s="107"/>
      <c r="AOX53" s="107"/>
      <c r="AOY53" s="107"/>
      <c r="AOZ53" s="107"/>
      <c r="APA53" s="107"/>
      <c r="APB53" s="107"/>
      <c r="APC53" s="107"/>
      <c r="APD53" s="107"/>
      <c r="APE53" s="107"/>
      <c r="APF53" s="107"/>
      <c r="APG53" s="107"/>
      <c r="APH53" s="107"/>
      <c r="API53" s="107"/>
      <c r="APJ53" s="107"/>
      <c r="APK53" s="107"/>
      <c r="APL53" s="107"/>
      <c r="APM53" s="107"/>
      <c r="APN53" s="107"/>
      <c r="APO53" s="107"/>
      <c r="APP53" s="107"/>
      <c r="APQ53" s="107"/>
      <c r="APR53" s="107"/>
      <c r="APS53" s="107"/>
      <c r="APT53" s="107"/>
      <c r="APU53" s="130"/>
      <c r="APV53" s="130"/>
      <c r="APW53" s="130"/>
      <c r="APX53" s="130"/>
      <c r="APY53" s="130"/>
      <c r="APZ53" s="130"/>
      <c r="AQA53" s="130"/>
      <c r="AQB53" s="130"/>
      <c r="AQC53" s="130"/>
      <c r="AQD53" s="130"/>
      <c r="AQE53" s="130"/>
      <c r="AQF53" s="130"/>
      <c r="AQG53" s="130"/>
      <c r="AQH53" s="130"/>
      <c r="AQI53" s="130"/>
      <c r="AQJ53" s="130"/>
      <c r="AQK53" s="130"/>
      <c r="AQL53" s="130"/>
      <c r="AQM53" s="130"/>
      <c r="AQN53" s="130"/>
      <c r="AQO53" s="130"/>
      <c r="AQP53" s="130"/>
      <c r="AQQ53" s="130"/>
      <c r="AQR53" s="130"/>
      <c r="AQS53" s="130"/>
      <c r="AQT53" s="130"/>
      <c r="AQU53" s="130"/>
      <c r="AQV53" s="130"/>
      <c r="AQW53" s="130"/>
      <c r="AQX53" s="130"/>
      <c r="AQY53" s="130"/>
      <c r="AQZ53" s="130"/>
      <c r="ARA53" s="130"/>
      <c r="ARB53" s="130"/>
      <c r="ARC53" s="130"/>
      <c r="ARD53" s="130"/>
      <c r="ARE53" s="130"/>
      <c r="ARF53" s="130"/>
      <c r="ARG53" s="130"/>
      <c r="ARH53" s="130"/>
      <c r="ARI53" s="130"/>
      <c r="ARJ53" s="130"/>
      <c r="ARK53" s="130"/>
      <c r="ARL53" s="130"/>
      <c r="ARM53" s="130"/>
      <c r="ARN53" s="130"/>
      <c r="ARO53" s="130"/>
      <c r="ARP53" s="130"/>
      <c r="ARQ53" s="130"/>
      <c r="ARR53" s="130"/>
      <c r="ARS53" s="130"/>
      <c r="ART53" s="130"/>
      <c r="ARU53" s="130"/>
      <c r="ARV53" s="130"/>
      <c r="ARW53" s="130"/>
      <c r="ARX53" s="130"/>
      <c r="ARY53" s="130"/>
      <c r="ARZ53" s="130"/>
      <c r="ASA53" s="130"/>
      <c r="ASB53" s="130"/>
      <c r="ASC53" s="130"/>
      <c r="ASD53" s="130"/>
      <c r="ASE53" s="130"/>
      <c r="ASF53" s="130"/>
      <c r="ASG53" s="130"/>
      <c r="ASH53" s="131"/>
      <c r="ASI53" s="131"/>
      <c r="ASJ53" s="131"/>
      <c r="ASK53" s="131"/>
      <c r="ASL53" s="131"/>
      <c r="ASM53" s="131"/>
      <c r="ASN53" s="131"/>
      <c r="ASO53" s="131"/>
      <c r="ASP53" s="131"/>
      <c r="ASQ53" s="131"/>
      <c r="ASR53" s="131"/>
      <c r="ASS53" s="131"/>
      <c r="AST53" s="131"/>
      <c r="ASU53" s="131"/>
      <c r="ASV53" s="131"/>
      <c r="ASW53" s="131"/>
      <c r="ASX53" s="131"/>
      <c r="ASY53" s="131"/>
      <c r="ASZ53" s="131"/>
      <c r="ATA53" s="131"/>
      <c r="ATB53" s="131"/>
      <c r="ATC53" s="131"/>
      <c r="ATD53" s="131"/>
      <c r="ATE53" s="131"/>
      <c r="ATF53" s="131"/>
      <c r="ATG53" s="131"/>
      <c r="ATH53" s="131"/>
      <c r="ATI53" s="131"/>
      <c r="ATJ53" s="131"/>
      <c r="ATK53" s="131"/>
      <c r="ATL53" s="131"/>
      <c r="ATM53" s="131"/>
      <c r="ATN53" s="131"/>
      <c r="ATO53" s="131"/>
      <c r="ATP53" s="131"/>
      <c r="ATQ53" s="131"/>
      <c r="ATR53" s="131"/>
      <c r="ATS53" s="131"/>
      <c r="ATT53" s="131"/>
      <c r="ATU53" s="131"/>
      <c r="ATV53" s="131"/>
      <c r="ATW53" s="131"/>
      <c r="ATX53" s="131"/>
      <c r="ATY53" s="131"/>
      <c r="ATZ53" s="131"/>
      <c r="AUA53" s="131"/>
      <c r="AUB53" s="131"/>
      <c r="AUC53" s="131"/>
      <c r="AUD53" s="131"/>
      <c r="AUE53" s="131"/>
      <c r="AUF53" s="131"/>
      <c r="AUG53" s="131"/>
      <c r="AUH53" s="131"/>
      <c r="AUI53" s="131"/>
      <c r="AUJ53" s="131"/>
      <c r="AUK53" s="131"/>
      <c r="AUL53" s="131"/>
      <c r="AUM53" s="131"/>
      <c r="AUN53" s="131"/>
      <c r="AUO53" s="131"/>
      <c r="AUP53" s="131"/>
      <c r="AUQ53" s="131"/>
      <c r="AUR53" s="131"/>
      <c r="AUS53" s="131"/>
      <c r="AUT53" s="131"/>
      <c r="AUU53" s="130"/>
      <c r="AUV53" s="130"/>
      <c r="AUW53" s="130"/>
      <c r="AUX53" s="130"/>
      <c r="AUY53" s="130"/>
      <c r="AUZ53" s="130"/>
      <c r="AVA53" s="130"/>
      <c r="AVB53" s="130"/>
      <c r="AVC53" s="130"/>
      <c r="AVD53" s="130"/>
      <c r="AVE53" s="130"/>
      <c r="AVF53" s="130"/>
      <c r="AVG53" s="130"/>
      <c r="AVH53" s="130"/>
      <c r="AVI53" s="130"/>
      <c r="AVJ53" s="130"/>
      <c r="AVK53" s="130"/>
      <c r="AVL53" s="130"/>
      <c r="AVM53" s="130"/>
      <c r="AVN53" s="130"/>
      <c r="AVO53" s="130"/>
      <c r="AVP53" s="130"/>
      <c r="AVQ53" s="130"/>
      <c r="AVR53" s="130"/>
      <c r="AVS53" s="130"/>
      <c r="AVT53" s="130"/>
      <c r="AVU53" s="130"/>
      <c r="AVV53" s="130"/>
      <c r="AVW53" s="130"/>
      <c r="AVX53" s="130"/>
      <c r="AVY53" s="130"/>
      <c r="AVZ53" s="130"/>
      <c r="AWA53" s="130"/>
      <c r="AWB53" s="130"/>
      <c r="AWC53" s="130"/>
      <c r="AWD53" s="130"/>
      <c r="AWE53" s="130"/>
      <c r="AWF53" s="130"/>
      <c r="AWG53" s="130"/>
      <c r="AWH53" s="130"/>
      <c r="AWI53" s="130"/>
      <c r="AWJ53" s="130"/>
      <c r="AWK53" s="130"/>
      <c r="AWL53" s="130"/>
      <c r="AWM53" s="130"/>
      <c r="AWN53" s="130"/>
      <c r="AWO53" s="130"/>
      <c r="AWP53" s="130"/>
      <c r="AWQ53" s="130"/>
      <c r="AWR53" s="130"/>
      <c r="AWS53" s="130"/>
      <c r="AWT53" s="130"/>
      <c r="AWU53" s="130"/>
      <c r="AWV53" s="130"/>
      <c r="AWW53" s="130"/>
      <c r="AWX53" s="130"/>
      <c r="AWY53" s="130"/>
      <c r="AWZ53" s="130"/>
      <c r="AXA53" s="130"/>
      <c r="AXB53" s="130"/>
      <c r="AXC53" s="130"/>
      <c r="AXD53" s="130"/>
      <c r="AXE53" s="130"/>
      <c r="AXF53" s="130"/>
      <c r="AXG53" s="130"/>
      <c r="AXH53" s="130"/>
      <c r="AXI53" s="130"/>
      <c r="AXJ53" s="130"/>
      <c r="AXK53" s="64"/>
      <c r="AXL53" s="64"/>
      <c r="AXM53" s="64"/>
      <c r="AXN53" s="64"/>
      <c r="AXO53" s="64"/>
      <c r="AXP53" s="64"/>
      <c r="AXQ53" s="64"/>
      <c r="AXR53" s="64"/>
      <c r="AXS53" s="64"/>
      <c r="AXT53" s="64"/>
      <c r="AXU53" s="64"/>
      <c r="AXV53" s="64"/>
      <c r="AXW53" s="64"/>
      <c r="AXX53" s="64"/>
      <c r="AXY53" s="64"/>
      <c r="AXZ53" s="64"/>
      <c r="AYA53" s="64"/>
      <c r="AYB53" s="64"/>
      <c r="AYC53" s="64"/>
      <c r="AYD53" s="64"/>
      <c r="AYE53" s="64"/>
      <c r="AYF53" s="64"/>
      <c r="AYG53" s="64"/>
      <c r="AYH53" s="64"/>
      <c r="AYI53" s="64"/>
      <c r="AYJ53" s="64"/>
      <c r="AYK53" s="64"/>
      <c r="AYL53" s="64"/>
      <c r="AYM53" s="64"/>
      <c r="AYN53" s="64"/>
      <c r="AYO53" s="64"/>
      <c r="AYP53" s="64"/>
      <c r="AYQ53" s="64"/>
      <c r="AYR53" s="64"/>
      <c r="AYS53" s="64"/>
      <c r="AYT53" s="64"/>
      <c r="AYU53" s="64"/>
      <c r="AYV53" s="64"/>
      <c r="AYW53" s="64"/>
      <c r="AYX53" s="64"/>
      <c r="AYY53" s="64"/>
      <c r="AYZ53" s="64"/>
      <c r="AZA53" s="64"/>
      <c r="AZB53" s="64"/>
      <c r="AZC53" s="64"/>
      <c r="AZD53" s="64"/>
      <c r="AZE53" s="64"/>
      <c r="AZF53" s="64"/>
      <c r="AZG53" s="64"/>
      <c r="AZH53" s="64"/>
      <c r="AZI53" s="64"/>
      <c r="AZJ53" s="64"/>
      <c r="AZK53" s="64"/>
      <c r="AZL53" s="64"/>
      <c r="AZM53" s="64"/>
      <c r="AZN53" s="64"/>
      <c r="AZO53" s="64"/>
      <c r="AZP53" s="64"/>
      <c r="AZQ53" s="64"/>
      <c r="AZR53" s="64"/>
      <c r="AZS53" s="64"/>
      <c r="AZT53" s="64"/>
      <c r="AZU53" s="64"/>
      <c r="AZV53" s="64"/>
      <c r="AZW53" s="64"/>
      <c r="AZX53" s="130"/>
      <c r="AZY53" s="130"/>
      <c r="AZZ53" s="130"/>
      <c r="BAA53" s="130"/>
      <c r="BAB53" s="130"/>
      <c r="BAC53" s="130"/>
      <c r="BAD53" s="130"/>
      <c r="BAE53" s="130"/>
      <c r="BAF53" s="130"/>
      <c r="BAG53" s="130"/>
      <c r="BAH53" s="130"/>
      <c r="BAI53" s="130"/>
      <c r="BAJ53" s="130"/>
      <c r="BAK53" s="130"/>
      <c r="BAL53" s="130"/>
      <c r="BAM53" s="130"/>
      <c r="BAN53" s="130"/>
      <c r="BAO53" s="130"/>
      <c r="BAP53" s="130"/>
      <c r="BAQ53" s="130"/>
      <c r="BAR53" s="130"/>
      <c r="BAS53" s="130"/>
      <c r="BAT53" s="130"/>
      <c r="BAU53" s="130"/>
      <c r="BAV53" s="130"/>
      <c r="BAW53" s="130"/>
      <c r="BAX53" s="130"/>
      <c r="BAY53" s="130"/>
      <c r="BAZ53" s="130"/>
      <c r="BBA53" s="130"/>
      <c r="BBB53" s="130"/>
      <c r="BBC53" s="130"/>
      <c r="BBD53" s="130"/>
      <c r="BBE53" s="130"/>
      <c r="BBF53" s="130"/>
      <c r="BBG53" s="130"/>
      <c r="BBH53" s="130"/>
      <c r="BBI53" s="130"/>
      <c r="BBJ53" s="130"/>
      <c r="BBK53" s="130"/>
      <c r="BBL53" s="130"/>
      <c r="BBM53" s="130"/>
      <c r="BBN53" s="130"/>
      <c r="BBO53" s="130"/>
      <c r="BBP53" s="130"/>
      <c r="BBQ53" s="130"/>
      <c r="BBR53" s="130"/>
      <c r="BBS53" s="130"/>
      <c r="BBT53" s="130"/>
      <c r="BBU53" s="130"/>
      <c r="BBV53" s="130"/>
      <c r="BBW53" s="130"/>
      <c r="BBX53" s="130"/>
      <c r="BBY53" s="130"/>
      <c r="BBZ53" s="130"/>
      <c r="BCA53" s="130"/>
      <c r="BCB53" s="130"/>
      <c r="BCC53" s="130"/>
      <c r="BCD53" s="130"/>
      <c r="BCE53" s="130"/>
      <c r="BCF53" s="130"/>
      <c r="BCG53" s="130"/>
      <c r="BCH53" s="130"/>
      <c r="BCI53" s="130"/>
      <c r="BCJ53" s="130"/>
      <c r="BCK53" s="130"/>
      <c r="BCL53" s="130"/>
      <c r="BCM53" s="130"/>
      <c r="BCN53" s="130"/>
      <c r="BCO53" s="130"/>
      <c r="BCP53" s="130"/>
      <c r="BCQ53" s="130"/>
      <c r="BCR53" s="130"/>
      <c r="BCS53" s="130"/>
      <c r="BCT53" s="130"/>
      <c r="BCU53" s="130"/>
      <c r="BCV53" s="130"/>
      <c r="BCW53" s="130"/>
      <c r="BCX53" s="130"/>
      <c r="BCY53" s="130"/>
      <c r="BCZ53" s="130"/>
      <c r="BDA53" s="130"/>
      <c r="BDB53" s="130"/>
      <c r="BDC53" s="130"/>
      <c r="BDD53" s="130"/>
      <c r="BDE53" s="130"/>
      <c r="BDF53" s="130"/>
      <c r="BDG53" s="130"/>
      <c r="BDH53" s="130"/>
      <c r="BDI53" s="130"/>
      <c r="BDJ53" s="130"/>
      <c r="BDK53" s="130"/>
      <c r="BDL53" s="130"/>
      <c r="BDM53" s="130"/>
      <c r="BDN53" s="130"/>
      <c r="BDO53" s="130"/>
      <c r="BDP53" s="130"/>
      <c r="BDQ53" s="130"/>
      <c r="BDR53" s="130"/>
      <c r="BDS53" s="130"/>
      <c r="BDT53" s="130"/>
      <c r="BDU53" s="130"/>
      <c r="BDV53" s="130"/>
      <c r="BDW53" s="130"/>
      <c r="BDX53" s="130"/>
      <c r="BDY53" s="130"/>
      <c r="BDZ53" s="130"/>
      <c r="BEA53" s="130"/>
      <c r="BEB53" s="130"/>
      <c r="BEC53" s="130"/>
      <c r="BED53" s="130"/>
      <c r="BEE53" s="130"/>
      <c r="BEF53" s="130"/>
      <c r="BEG53" s="130"/>
      <c r="BEH53" s="130"/>
      <c r="BEI53" s="130"/>
      <c r="BEJ53" s="130"/>
      <c r="BEK53" s="130"/>
      <c r="BEL53" s="130"/>
      <c r="BEM53" s="130"/>
      <c r="BEN53" s="130"/>
      <c r="BEO53" s="130"/>
      <c r="BEP53" s="130"/>
      <c r="BEQ53" s="130"/>
      <c r="BER53" s="130"/>
      <c r="BES53" s="130"/>
      <c r="BET53" s="130"/>
      <c r="BEU53" s="130"/>
      <c r="BEV53" s="130"/>
      <c r="BEW53" s="130"/>
      <c r="BEX53" s="129"/>
      <c r="BEY53" s="129"/>
      <c r="BEZ53" s="129"/>
      <c r="BFA53" s="129"/>
      <c r="BFB53" s="129"/>
      <c r="BFC53" s="129"/>
      <c r="BFD53" s="129"/>
      <c r="BFE53" s="129"/>
      <c r="BFF53" s="129"/>
      <c r="BFG53" s="129"/>
      <c r="BFH53" s="129"/>
      <c r="BFI53" s="129"/>
      <c r="BFJ53" s="129"/>
      <c r="BFK53" s="129"/>
      <c r="BFL53" s="129"/>
      <c r="BFM53" s="129"/>
      <c r="BFN53" s="129"/>
      <c r="BFO53" s="129"/>
      <c r="BFP53" s="129"/>
      <c r="BFQ53" s="129"/>
      <c r="BFR53" s="129"/>
      <c r="BFS53" s="129"/>
      <c r="BFT53" s="129"/>
      <c r="BFU53" s="129"/>
      <c r="BFV53" s="129"/>
      <c r="BFW53" s="129"/>
      <c r="BFX53" s="129"/>
      <c r="BFY53" s="129"/>
      <c r="BFZ53" s="129"/>
      <c r="BGA53" s="129"/>
      <c r="BGB53" s="129"/>
      <c r="BGC53" s="129"/>
      <c r="BGD53" s="129"/>
      <c r="BGE53" s="129"/>
      <c r="BGF53" s="129"/>
      <c r="BGG53" s="129"/>
      <c r="BGH53" s="129"/>
      <c r="BGI53" s="129"/>
      <c r="BGJ53" s="129"/>
      <c r="BGK53" s="129"/>
      <c r="BGL53" s="129"/>
      <c r="BGM53" s="129"/>
      <c r="BGN53" s="129"/>
      <c r="BGO53" s="129"/>
      <c r="BGP53" s="129"/>
      <c r="BGQ53" s="129"/>
      <c r="BGR53" s="129"/>
      <c r="BGS53" s="129"/>
      <c r="BGT53" s="129"/>
      <c r="BGU53" s="129"/>
      <c r="BGV53" s="129"/>
      <c r="BGW53" s="129"/>
      <c r="BGX53" s="129"/>
      <c r="BGY53" s="129"/>
      <c r="BGZ53" s="129"/>
      <c r="BHA53" s="129"/>
      <c r="BHB53" s="129"/>
      <c r="BHC53" s="129"/>
      <c r="BHD53" s="129"/>
      <c r="BHE53" s="129"/>
      <c r="BHF53" s="129"/>
      <c r="BHG53" s="129"/>
      <c r="BHH53" s="129"/>
      <c r="BHI53" s="129"/>
      <c r="BHJ53" s="129"/>
      <c r="BHK53" s="129"/>
      <c r="BHL53" s="129"/>
      <c r="BHM53" s="129"/>
      <c r="BHN53" s="64"/>
      <c r="BHO53" s="64"/>
      <c r="BHP53" s="64"/>
      <c r="BHQ53" s="64"/>
      <c r="BHR53" s="64"/>
      <c r="BHS53" s="64"/>
      <c r="BHT53" s="64"/>
      <c r="BHU53" s="64"/>
      <c r="BHV53" s="64"/>
      <c r="BHW53" s="64"/>
      <c r="BHX53" s="64"/>
      <c r="BHY53" s="64"/>
      <c r="BHZ53" s="64"/>
      <c r="BIA53" s="64"/>
      <c r="BIB53" s="64"/>
      <c r="BIC53" s="64"/>
      <c r="BID53" s="64"/>
      <c r="BIE53" s="64"/>
      <c r="BIF53" s="64"/>
      <c r="BIG53" s="64"/>
      <c r="BIH53" s="64"/>
      <c r="BII53" s="64"/>
      <c r="BIJ53" s="64"/>
      <c r="BIK53" s="64"/>
      <c r="BIL53" s="64"/>
      <c r="BIM53" s="64"/>
      <c r="BIN53" s="64"/>
      <c r="BIO53" s="64"/>
      <c r="BIP53" s="64"/>
      <c r="BIQ53" s="64"/>
      <c r="BIR53" s="64"/>
      <c r="BIS53" s="64"/>
      <c r="BIT53" s="64"/>
      <c r="BIU53" s="64"/>
      <c r="BIV53" s="64"/>
      <c r="BIW53" s="64"/>
      <c r="BIX53" s="64"/>
      <c r="BIY53" s="64"/>
      <c r="BIZ53" s="64"/>
      <c r="BJA53" s="64"/>
      <c r="BJB53" s="64"/>
      <c r="BJC53" s="64"/>
      <c r="BJD53" s="64"/>
      <c r="BJE53" s="64"/>
      <c r="BJF53" s="64"/>
      <c r="BJG53" s="64"/>
      <c r="BJH53" s="64"/>
      <c r="BJI53" s="64"/>
      <c r="BJJ53" s="64"/>
      <c r="BJK53" s="64"/>
      <c r="BJL53" s="64"/>
      <c r="BJM53" s="64"/>
      <c r="BJN53" s="64"/>
      <c r="BJO53" s="64"/>
      <c r="BJP53" s="64"/>
      <c r="BJQ53" s="64"/>
      <c r="BJR53" s="64"/>
      <c r="BJS53" s="64"/>
      <c r="BJT53" s="64"/>
      <c r="BJU53" s="64"/>
      <c r="BJV53" s="64"/>
      <c r="BJW53" s="64"/>
      <c r="BJX53" s="64"/>
      <c r="BJY53" s="64"/>
      <c r="BJZ53" s="64"/>
      <c r="BKA53" s="64"/>
      <c r="BKB53" s="64"/>
      <c r="BKC53" s="64"/>
      <c r="BKD53" s="106"/>
      <c r="BKE53" s="106"/>
      <c r="BKF53" s="106"/>
      <c r="BKG53" s="106"/>
      <c r="BKH53" s="106"/>
      <c r="BKI53" s="106"/>
      <c r="BKJ53" s="106"/>
      <c r="BKK53" s="106"/>
      <c r="BKL53" s="106"/>
      <c r="BKM53" s="106"/>
      <c r="BKN53" s="106"/>
      <c r="BKO53" s="106"/>
      <c r="BKP53" s="106"/>
      <c r="BKQ53" s="106"/>
      <c r="BKR53" s="106"/>
      <c r="BKS53" s="106"/>
      <c r="BKT53" s="106"/>
      <c r="BKU53" s="106"/>
      <c r="BKV53" s="106"/>
      <c r="BKW53" s="106"/>
      <c r="BKX53" s="106"/>
      <c r="BKY53" s="106"/>
      <c r="BKZ53" s="106"/>
      <c r="BLA53" s="106"/>
      <c r="BLB53" s="106"/>
      <c r="BLC53" s="106"/>
      <c r="BLD53" s="106"/>
      <c r="BLE53" s="106"/>
      <c r="BLF53" s="106"/>
      <c r="BLG53" s="106"/>
      <c r="BLH53" s="106"/>
      <c r="BLI53" s="106"/>
      <c r="BLJ53" s="106"/>
      <c r="BLK53" s="106"/>
      <c r="BLL53" s="106"/>
      <c r="BLM53" s="106"/>
      <c r="BLN53" s="106"/>
      <c r="BLO53" s="106"/>
      <c r="BLP53" s="106"/>
      <c r="BLQ53" s="106"/>
      <c r="BLR53" s="106"/>
      <c r="BLS53" s="106"/>
      <c r="BLT53" s="106"/>
      <c r="BLU53" s="106"/>
      <c r="BLV53" s="106"/>
      <c r="BLW53" s="106"/>
      <c r="BLX53" s="106"/>
      <c r="BLY53" s="106"/>
      <c r="BLZ53" s="106"/>
      <c r="BMA53" s="106"/>
      <c r="BMB53" s="106"/>
      <c r="BMC53" s="106"/>
      <c r="BMD53" s="106"/>
      <c r="BME53" s="106"/>
      <c r="BMF53" s="106"/>
      <c r="BMG53" s="106"/>
      <c r="BMH53" s="106"/>
      <c r="BMI53" s="106"/>
      <c r="BMJ53" s="106"/>
      <c r="BMK53" s="106"/>
      <c r="BML53" s="106"/>
      <c r="BMM53" s="106"/>
      <c r="BMN53" s="106"/>
      <c r="BMO53" s="106"/>
      <c r="BMP53" s="106"/>
      <c r="BMQ53" s="106"/>
      <c r="BMR53" s="106"/>
      <c r="BMS53" s="106"/>
      <c r="BMT53" s="259"/>
      <c r="BMU53" s="259"/>
      <c r="BMV53" s="259"/>
      <c r="BMW53" s="259"/>
      <c r="BMX53" s="259"/>
      <c r="BMY53" s="259"/>
      <c r="BMZ53" s="259"/>
      <c r="BNA53" s="259"/>
      <c r="BNB53" s="259"/>
      <c r="BNC53" s="259"/>
      <c r="BND53" s="259"/>
      <c r="BNE53" s="259"/>
      <c r="BNF53" s="259"/>
      <c r="BNG53" s="259"/>
      <c r="BNH53" s="259"/>
      <c r="BNI53" s="259"/>
      <c r="BNJ53" s="259"/>
      <c r="BNK53" s="259"/>
      <c r="BNL53" s="259"/>
      <c r="BNM53" s="259"/>
      <c r="BNN53" s="259"/>
      <c r="BNO53" s="259"/>
      <c r="BNP53" s="259"/>
      <c r="BNQ53" s="259"/>
      <c r="BNR53" s="259"/>
      <c r="BNS53" s="259"/>
      <c r="BNT53" s="259"/>
      <c r="BNU53" s="259"/>
      <c r="BNV53" s="259"/>
      <c r="BNW53" s="259"/>
      <c r="BNX53" s="259"/>
      <c r="BNY53" s="259"/>
      <c r="BNZ53" s="259"/>
      <c r="BOA53" s="259"/>
      <c r="BOB53" s="259"/>
      <c r="BOC53" s="259"/>
      <c r="BOD53" s="259"/>
      <c r="BOE53" s="259"/>
      <c r="BOF53" s="259"/>
      <c r="BOG53" s="259"/>
      <c r="BOH53" s="259"/>
      <c r="BOI53" s="259"/>
      <c r="BOJ53" s="259"/>
      <c r="BOK53" s="259"/>
      <c r="BOL53" s="259"/>
      <c r="BOM53" s="259"/>
      <c r="BON53" s="259"/>
      <c r="BOO53" s="259"/>
      <c r="BOP53" s="259"/>
      <c r="BOQ53" s="259"/>
      <c r="BOR53" s="259"/>
      <c r="BOS53" s="259"/>
      <c r="BOT53" s="259"/>
      <c r="BOU53" s="259"/>
      <c r="BOV53" s="259"/>
      <c r="BOW53" s="259"/>
      <c r="BOX53" s="259"/>
      <c r="BOY53" s="259"/>
      <c r="BOZ53" s="259"/>
      <c r="BPA53" s="259"/>
      <c r="BPB53" s="259"/>
      <c r="BPC53" s="259"/>
      <c r="BPD53" s="259"/>
      <c r="BPE53" s="259"/>
      <c r="BPF53" s="259"/>
      <c r="BPG53" s="259"/>
      <c r="BPH53" s="259"/>
      <c r="BPI53" s="259"/>
      <c r="BPJ53" s="129"/>
      <c r="BPK53" s="129"/>
      <c r="BPL53" s="129"/>
      <c r="BPM53" s="129"/>
      <c r="BPN53" s="129"/>
      <c r="BPO53" s="129"/>
      <c r="BPP53" s="129"/>
      <c r="BPQ53" s="129"/>
      <c r="BPR53" s="129"/>
      <c r="BPS53" s="129"/>
      <c r="BPT53" s="129"/>
      <c r="BPU53" s="129"/>
      <c r="BPV53" s="129"/>
      <c r="BPW53" s="129"/>
      <c r="BPX53" s="129"/>
      <c r="BPY53" s="129"/>
      <c r="BPZ53" s="129"/>
      <c r="BQA53" s="129"/>
      <c r="BQB53" s="129"/>
      <c r="BQC53" s="129"/>
      <c r="BQD53" s="129"/>
      <c r="BQE53" s="129"/>
      <c r="BQF53" s="129"/>
      <c r="BQG53" s="129"/>
      <c r="BQH53" s="129"/>
      <c r="BQI53" s="129"/>
      <c r="BQJ53" s="129"/>
      <c r="BQK53" s="129"/>
      <c r="BQL53" s="129"/>
      <c r="BQM53" s="129"/>
      <c r="BQN53" s="129"/>
      <c r="BQO53" s="129"/>
      <c r="BQP53" s="129"/>
      <c r="BQQ53" s="129"/>
      <c r="BQR53" s="129"/>
      <c r="BQS53" s="129"/>
      <c r="BQT53" s="129"/>
      <c r="BQU53" s="129"/>
      <c r="BQV53" s="129"/>
      <c r="BQW53" s="129"/>
      <c r="BQX53" s="129"/>
      <c r="BQY53" s="129"/>
      <c r="BQZ53" s="129"/>
      <c r="BRA53" s="129"/>
      <c r="BRB53" s="129"/>
      <c r="BRC53" s="129"/>
      <c r="BRD53" s="129"/>
      <c r="BRE53" s="129"/>
      <c r="BRF53" s="129"/>
      <c r="BRG53" s="129"/>
      <c r="BRH53" s="129"/>
      <c r="BRI53" s="129"/>
      <c r="BRJ53" s="129"/>
      <c r="BRK53" s="129"/>
      <c r="BRL53" s="129"/>
      <c r="BRM53" s="129"/>
      <c r="BRN53" s="129"/>
      <c r="BRO53" s="129"/>
      <c r="BRP53" s="129"/>
      <c r="BRQ53" s="129"/>
      <c r="BRR53" s="129"/>
      <c r="BRS53" s="129"/>
      <c r="BRT53" s="129"/>
      <c r="BRU53" s="129"/>
      <c r="BRV53" s="129"/>
      <c r="BRW53" s="129"/>
      <c r="BRX53" s="129"/>
      <c r="BRY53" s="129"/>
      <c r="BRZ53" s="129"/>
      <c r="BSA53" s="129"/>
      <c r="BSB53" s="129"/>
      <c r="BSC53" s="129"/>
      <c r="BSD53" s="129"/>
      <c r="BSE53" s="129"/>
      <c r="BSF53" s="129"/>
      <c r="BSG53" s="129"/>
      <c r="BSH53" s="129"/>
      <c r="BSI53" s="129"/>
      <c r="BSJ53" s="129"/>
      <c r="BSK53" s="129"/>
      <c r="BSL53" s="129"/>
      <c r="BSM53" s="129"/>
      <c r="BSN53" s="129"/>
      <c r="BSO53" s="129"/>
      <c r="BSP53" s="129"/>
      <c r="BSQ53" s="129"/>
      <c r="BSR53" s="129"/>
      <c r="BSS53" s="129"/>
      <c r="BST53" s="129"/>
      <c r="BSU53" s="129"/>
      <c r="BSV53" s="129"/>
      <c r="BSW53" s="129"/>
      <c r="BSX53" s="129"/>
      <c r="BSY53" s="129"/>
      <c r="BSZ53" s="129"/>
      <c r="BTA53" s="129"/>
      <c r="BTB53" s="129"/>
      <c r="BTC53" s="129"/>
      <c r="BTD53" s="129"/>
      <c r="BTE53" s="129"/>
      <c r="BTF53" s="129"/>
      <c r="BTG53" s="129"/>
      <c r="BTH53" s="129"/>
      <c r="BTI53" s="129"/>
      <c r="BTJ53" s="129"/>
      <c r="BTK53" s="129"/>
      <c r="BTL53" s="129"/>
      <c r="BTM53" s="129"/>
      <c r="BTN53" s="129"/>
      <c r="BTO53" s="129"/>
      <c r="BTP53" s="129"/>
      <c r="BTQ53" s="129"/>
      <c r="BTR53" s="129"/>
      <c r="BTS53" s="129"/>
      <c r="BTT53" s="129"/>
      <c r="BTU53" s="129"/>
      <c r="BTV53" s="129"/>
      <c r="BTW53" s="129"/>
      <c r="BTX53" s="129"/>
      <c r="BTY53" s="129"/>
      <c r="BTZ53" s="129"/>
      <c r="BUA53" s="129"/>
      <c r="BUB53" s="129"/>
      <c r="BUC53" s="129"/>
      <c r="BUD53" s="129"/>
      <c r="BUE53" s="129"/>
      <c r="BUF53" s="129"/>
      <c r="BUG53" s="129"/>
      <c r="BUH53" s="129"/>
      <c r="BUI53" s="129"/>
      <c r="BUJ53" s="129"/>
      <c r="BUK53" s="129"/>
      <c r="BUL53" s="129"/>
      <c r="BUM53" s="129"/>
      <c r="BUN53" s="129"/>
      <c r="BUO53" s="129"/>
      <c r="BUP53" s="129"/>
      <c r="BUQ53" s="129"/>
      <c r="BUR53" s="129"/>
      <c r="BUS53" s="129"/>
      <c r="BUT53" s="129"/>
      <c r="BUU53" s="129"/>
      <c r="BUV53" s="129"/>
      <c r="BUW53" s="129"/>
      <c r="BUX53" s="129"/>
      <c r="BUY53" s="129"/>
      <c r="BUZ53" s="129"/>
      <c r="BVA53" s="129"/>
      <c r="BVB53" s="129"/>
      <c r="BVC53" s="129"/>
      <c r="BVD53" s="129"/>
      <c r="BVE53" s="129"/>
      <c r="BVF53" s="129"/>
      <c r="BVG53" s="129"/>
      <c r="BVH53" s="129"/>
      <c r="BVI53" s="129"/>
      <c r="BVJ53" s="129"/>
      <c r="BVK53" s="129"/>
      <c r="BVL53" s="129"/>
      <c r="BVM53" s="129"/>
      <c r="BVN53" s="129"/>
      <c r="BVO53" s="129"/>
      <c r="BVP53" s="129"/>
      <c r="BVQ53" s="129"/>
      <c r="BVR53" s="129"/>
      <c r="BVS53" s="129"/>
      <c r="BVT53" s="129"/>
      <c r="BVU53" s="129"/>
      <c r="BVV53" s="129"/>
      <c r="BVW53" s="129"/>
      <c r="BVX53" s="129"/>
      <c r="BVY53" s="129"/>
      <c r="BVZ53" s="129"/>
      <c r="BWA53" s="129"/>
      <c r="BWB53" s="129"/>
      <c r="BWC53" s="129"/>
      <c r="BWD53" s="129"/>
      <c r="BWE53" s="129"/>
      <c r="BWF53" s="129"/>
      <c r="BWG53" s="129"/>
      <c r="BWH53" s="129"/>
      <c r="BWI53" s="129"/>
      <c r="BWJ53" s="129"/>
      <c r="BWK53" s="129"/>
      <c r="BWL53" s="129"/>
      <c r="BWM53" s="129"/>
      <c r="BWN53" s="129"/>
      <c r="BWO53" s="129"/>
      <c r="BWP53" s="129"/>
      <c r="BWQ53" s="129"/>
      <c r="BWR53" s="129"/>
      <c r="BWS53" s="129"/>
      <c r="BWT53" s="129"/>
      <c r="BWU53" s="129"/>
      <c r="BWV53" s="129"/>
      <c r="BWW53" s="129"/>
      <c r="BWX53" s="129"/>
      <c r="BWY53" s="129"/>
      <c r="BWZ53" s="129"/>
      <c r="BXA53" s="129"/>
      <c r="BXB53" s="129"/>
      <c r="BXC53" s="256"/>
      <c r="BXD53" s="256"/>
      <c r="BXE53" s="256"/>
      <c r="BXF53" s="256"/>
      <c r="BXG53" s="256"/>
      <c r="BXH53" s="256"/>
      <c r="BXI53" s="256"/>
      <c r="BXJ53" s="256"/>
      <c r="BXK53" s="256"/>
      <c r="BXL53" s="256"/>
      <c r="BXM53" s="256"/>
      <c r="BXN53" s="256"/>
      <c r="BXO53" s="256"/>
      <c r="BXP53" s="256"/>
      <c r="BXQ53" s="256"/>
      <c r="BXR53" s="256"/>
      <c r="BXS53" s="256"/>
      <c r="BXT53" s="256"/>
      <c r="BXU53" s="256"/>
      <c r="BXV53" s="256"/>
      <c r="BXW53" s="256"/>
      <c r="BXX53" s="256"/>
      <c r="BXY53" s="256"/>
      <c r="BXZ53" s="256"/>
      <c r="BYA53" s="256"/>
      <c r="BYB53" s="256"/>
      <c r="BYC53" s="256"/>
      <c r="BYD53" s="256"/>
      <c r="BYE53" s="256"/>
      <c r="BYF53" s="256"/>
      <c r="BYG53" s="256"/>
      <c r="BYH53" s="256"/>
      <c r="BYI53" s="256"/>
      <c r="BYJ53" s="256"/>
      <c r="BYK53" s="256"/>
      <c r="BYL53" s="256"/>
      <c r="BYM53" s="256"/>
      <c r="BYN53" s="256"/>
      <c r="BYO53" s="256"/>
      <c r="BYP53" s="256"/>
      <c r="BYQ53" s="256"/>
      <c r="BYR53" s="256"/>
      <c r="BYS53" s="256"/>
      <c r="BYT53" s="256"/>
      <c r="BYU53" s="256"/>
      <c r="BYV53" s="256"/>
      <c r="BYW53" s="256"/>
      <c r="BYX53" s="256"/>
      <c r="BYY53" s="256"/>
      <c r="BYZ53" s="256"/>
      <c r="BZA53" s="256"/>
      <c r="BZB53" s="256"/>
      <c r="BZC53" s="256"/>
      <c r="BZD53" s="256"/>
      <c r="BZE53" s="256"/>
      <c r="BZF53" s="256"/>
      <c r="BZG53" s="256"/>
      <c r="BZH53" s="256"/>
      <c r="BZI53" s="256"/>
      <c r="BZJ53" s="256"/>
      <c r="BZK53" s="256"/>
      <c r="BZL53" s="256"/>
      <c r="BZM53" s="256"/>
      <c r="BZN53" s="256"/>
      <c r="BZO53" s="256"/>
      <c r="BZP53" s="129"/>
      <c r="BZQ53" s="129"/>
      <c r="BZR53" s="129"/>
      <c r="BZS53" s="129"/>
      <c r="BZT53" s="129"/>
      <c r="BZU53" s="129"/>
      <c r="BZV53" s="129"/>
      <c r="BZW53" s="129"/>
      <c r="BZX53" s="129"/>
      <c r="BZY53" s="129"/>
      <c r="BZZ53" s="129"/>
      <c r="CAA53" s="129"/>
      <c r="CAB53" s="129"/>
      <c r="CAC53" s="129"/>
      <c r="CAD53" s="129"/>
      <c r="CAE53" s="129"/>
      <c r="CAF53" s="129"/>
      <c r="CAG53" s="129"/>
      <c r="CAH53" s="129"/>
      <c r="CAI53" s="129"/>
      <c r="CAJ53" s="129"/>
      <c r="CAK53" s="129"/>
      <c r="CAL53" s="129"/>
      <c r="CAM53" s="129"/>
      <c r="CAN53" s="129"/>
      <c r="CAO53" s="129"/>
      <c r="CAP53" s="129"/>
      <c r="CAQ53" s="129"/>
      <c r="CAR53" s="129"/>
      <c r="CAS53" s="129"/>
      <c r="CAT53" s="129"/>
      <c r="CAU53" s="129"/>
      <c r="CAV53" s="129"/>
      <c r="CAW53" s="129"/>
      <c r="CAX53" s="129"/>
      <c r="CAY53" s="129"/>
      <c r="CAZ53" s="129"/>
      <c r="CBA53" s="129"/>
      <c r="CBB53" s="129"/>
      <c r="CBC53" s="129"/>
      <c r="CBD53" s="129"/>
      <c r="CBE53" s="129"/>
      <c r="CBF53" s="129"/>
      <c r="CBG53" s="129"/>
      <c r="CBH53" s="129"/>
      <c r="CBI53" s="129"/>
      <c r="CBJ53" s="129"/>
      <c r="CBK53" s="129"/>
      <c r="CBL53" s="129"/>
      <c r="CBM53" s="129"/>
      <c r="CBN53" s="129"/>
      <c r="CBO53" s="129"/>
      <c r="CBP53" s="129"/>
      <c r="CBQ53" s="129"/>
      <c r="CBR53" s="129"/>
      <c r="CBS53" s="129"/>
      <c r="CBT53" s="129"/>
      <c r="CBU53" s="129"/>
      <c r="CBV53" s="129"/>
      <c r="CBW53" s="129"/>
      <c r="CBX53" s="129"/>
      <c r="CBY53" s="129"/>
      <c r="CBZ53" s="129"/>
      <c r="CCA53" s="129"/>
      <c r="CCB53" s="129"/>
      <c r="CCC53" s="129"/>
      <c r="CCD53" s="129"/>
      <c r="CCE53" s="129"/>
      <c r="CCF53" s="129"/>
      <c r="CCG53" s="129"/>
      <c r="CCH53" s="129"/>
      <c r="CCI53" s="129"/>
      <c r="CCJ53" s="129"/>
      <c r="CCK53" s="129"/>
      <c r="CCL53" s="129"/>
      <c r="CCM53" s="129"/>
      <c r="CCN53" s="129"/>
      <c r="CCO53" s="129"/>
      <c r="CCP53" s="129"/>
      <c r="CCQ53" s="129"/>
      <c r="CCR53" s="129"/>
      <c r="CCS53" s="129"/>
      <c r="CCT53" s="129"/>
      <c r="CCU53" s="129"/>
      <c r="CCV53" s="129"/>
      <c r="CCW53" s="129"/>
      <c r="CCX53" s="129"/>
      <c r="CCY53" s="129"/>
      <c r="CCZ53" s="129"/>
      <c r="CDA53" s="129"/>
      <c r="CDB53" s="129"/>
      <c r="CDC53" s="129"/>
      <c r="CDD53" s="129"/>
      <c r="CDE53" s="129"/>
      <c r="CDF53" s="129"/>
      <c r="CDG53" s="129"/>
      <c r="CDH53" s="129"/>
      <c r="CDI53" s="129"/>
      <c r="CDJ53" s="129"/>
      <c r="CDK53" s="129"/>
      <c r="CDL53" s="129"/>
      <c r="CDM53" s="129"/>
      <c r="CDN53" s="129"/>
      <c r="CDO53" s="129"/>
      <c r="CDP53" s="129"/>
      <c r="CDQ53" s="129"/>
      <c r="CDR53" s="129"/>
      <c r="CDS53" s="129"/>
      <c r="CDT53" s="129"/>
      <c r="CDU53" s="129"/>
      <c r="CDV53" s="129"/>
      <c r="CDW53" s="129"/>
      <c r="CDX53" s="129"/>
      <c r="CDY53" s="129"/>
      <c r="CDZ53" s="129"/>
      <c r="CEA53" s="129"/>
      <c r="CEB53" s="129"/>
      <c r="CEC53" s="129"/>
      <c r="CED53" s="129"/>
      <c r="CEE53" s="129"/>
      <c r="CEF53" s="129"/>
      <c r="CEG53" s="129"/>
      <c r="CEH53" s="129"/>
      <c r="CEI53" s="129"/>
      <c r="CEJ53" s="129"/>
      <c r="CEK53" s="129"/>
      <c r="CEL53" s="129"/>
      <c r="CEM53" s="129"/>
      <c r="CEN53" s="129"/>
      <c r="CEO53" s="129"/>
      <c r="CEP53" s="130"/>
      <c r="CEQ53" s="130"/>
      <c r="CER53" s="130"/>
      <c r="CES53" s="130"/>
      <c r="CET53" s="130"/>
      <c r="CEU53" s="130"/>
      <c r="CEV53" s="130"/>
      <c r="CEW53" s="130"/>
      <c r="CEX53" s="130"/>
      <c r="CEY53" s="130"/>
      <c r="CEZ53" s="130"/>
      <c r="CFA53" s="130"/>
      <c r="CFB53" s="130"/>
      <c r="CFC53" s="130"/>
      <c r="CFD53" s="130"/>
      <c r="CFE53" s="130"/>
      <c r="CFF53" s="130"/>
      <c r="CFG53" s="130"/>
      <c r="CFH53" s="130"/>
      <c r="CFI53" s="130"/>
      <c r="CFJ53" s="130"/>
      <c r="CFK53" s="130"/>
      <c r="CFL53" s="130"/>
      <c r="CFM53" s="130"/>
      <c r="CFN53" s="130"/>
      <c r="CFO53" s="130"/>
      <c r="CFP53" s="130"/>
      <c r="CFQ53" s="130"/>
      <c r="CFR53" s="130"/>
      <c r="CFS53" s="130"/>
      <c r="CFT53" s="130"/>
      <c r="CFU53" s="130"/>
      <c r="CFV53" s="130"/>
      <c r="CFW53" s="130"/>
      <c r="CFX53" s="130"/>
      <c r="CFY53" s="130"/>
      <c r="CFZ53" s="130"/>
      <c r="CGA53" s="130"/>
      <c r="CGB53" s="130"/>
      <c r="CGC53" s="130"/>
      <c r="CGD53" s="130"/>
    </row>
    <row r="54" spans="1:2214" x14ac:dyDescent="0.25">
      <c r="A54" s="279"/>
      <c r="B54" s="255"/>
      <c r="C54" s="267"/>
      <c r="D54" s="267"/>
      <c r="E54" s="275"/>
      <c r="F54" s="260"/>
      <c r="G54" s="260"/>
      <c r="H54" s="276"/>
      <c r="I54" s="261"/>
      <c r="J54" s="261"/>
      <c r="K54" s="276"/>
      <c r="L54" s="261"/>
      <c r="M54" s="261"/>
      <c r="N54" s="277"/>
      <c r="O54" s="262"/>
      <c r="P54" s="262"/>
      <c r="Q54" s="276"/>
      <c r="R54" s="261"/>
      <c r="S54" s="261"/>
      <c r="T54" s="275"/>
      <c r="U54" s="260"/>
      <c r="V54" s="260"/>
      <c r="W54" s="260"/>
      <c r="X54" s="278"/>
      <c r="Y54" s="277"/>
      <c r="Z54" s="262"/>
      <c r="AA54" s="262"/>
      <c r="AB54" s="277"/>
      <c r="AC54" s="262"/>
      <c r="AD54" s="262"/>
      <c r="AE54" s="277"/>
      <c r="AF54" s="262"/>
      <c r="AG54" s="262"/>
      <c r="AH54" s="129"/>
      <c r="AI54" s="129"/>
      <c r="AJ54" s="129"/>
      <c r="AK54" s="129"/>
      <c r="AL54" s="129"/>
      <c r="AM54" s="129"/>
      <c r="AN54" s="129"/>
      <c r="AO54" s="64"/>
      <c r="AP54" s="64"/>
      <c r="AQ54" s="129"/>
      <c r="AR54" s="64"/>
      <c r="AS54" s="64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350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  <c r="HB54" s="64"/>
      <c r="HC54" s="64"/>
      <c r="HD54" s="64"/>
      <c r="HE54" s="64"/>
      <c r="HF54" s="64"/>
      <c r="HG54" s="64"/>
      <c r="HH54" s="64"/>
      <c r="HI54" s="64"/>
      <c r="HJ54" s="64"/>
      <c r="HK54" s="64"/>
      <c r="HL54" s="64"/>
      <c r="HM54" s="64"/>
      <c r="HN54" s="64"/>
      <c r="HO54" s="64"/>
      <c r="HP54" s="64"/>
      <c r="HQ54" s="64"/>
      <c r="HR54" s="64"/>
      <c r="HS54" s="64"/>
      <c r="HT54" s="64"/>
      <c r="HU54" s="64"/>
      <c r="HV54" s="64"/>
      <c r="HW54" s="64"/>
      <c r="HX54" s="64"/>
      <c r="HY54" s="64"/>
      <c r="HZ54" s="64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130"/>
      <c r="IQ54" s="130"/>
      <c r="IR54" s="130"/>
      <c r="IS54" s="130"/>
      <c r="IT54" s="130"/>
      <c r="IU54" s="130"/>
      <c r="IV54" s="130"/>
      <c r="IW54" s="130"/>
      <c r="IX54" s="130"/>
      <c r="IY54" s="130"/>
      <c r="IZ54" s="130"/>
      <c r="JA54" s="130"/>
      <c r="JB54" s="130"/>
      <c r="JC54" s="130"/>
      <c r="JD54" s="130"/>
      <c r="JE54" s="130"/>
      <c r="JF54" s="130"/>
      <c r="JG54" s="130"/>
      <c r="JH54" s="130"/>
      <c r="JI54" s="130"/>
      <c r="JJ54" s="130"/>
      <c r="JK54" s="130"/>
      <c r="JL54" s="130"/>
      <c r="JM54" s="130"/>
      <c r="JN54" s="130"/>
      <c r="JO54" s="130"/>
      <c r="JP54" s="130"/>
      <c r="JQ54" s="130"/>
      <c r="JR54" s="130"/>
      <c r="JS54" s="130"/>
      <c r="JT54" s="130"/>
      <c r="JU54" s="130"/>
      <c r="JV54" s="130"/>
      <c r="JW54" s="130"/>
      <c r="JX54" s="130"/>
      <c r="JY54" s="130"/>
      <c r="JZ54" s="130"/>
      <c r="KA54" s="130"/>
      <c r="KB54" s="130"/>
      <c r="KC54" s="130"/>
      <c r="KD54" s="130"/>
      <c r="KE54" s="130"/>
      <c r="KF54" s="130"/>
      <c r="KG54" s="130"/>
      <c r="KH54" s="130"/>
      <c r="KI54" s="130"/>
      <c r="KJ54" s="130"/>
      <c r="KK54" s="130"/>
      <c r="KL54" s="130"/>
      <c r="KM54" s="130"/>
      <c r="KN54" s="130"/>
      <c r="KO54" s="130"/>
      <c r="KP54" s="130"/>
      <c r="KQ54" s="130"/>
      <c r="KR54" s="130"/>
      <c r="KS54" s="130"/>
      <c r="KT54" s="130"/>
      <c r="KU54" s="130"/>
      <c r="KV54" s="130"/>
      <c r="KW54" s="130"/>
      <c r="KX54" s="130"/>
      <c r="KY54" s="130"/>
      <c r="KZ54" s="130"/>
      <c r="LA54" s="130"/>
      <c r="LB54" s="130"/>
      <c r="LC54" s="130"/>
      <c r="LD54" s="130"/>
      <c r="LE54" s="130"/>
      <c r="LF54" s="130"/>
      <c r="LG54" s="130"/>
      <c r="LH54" s="130"/>
      <c r="LI54" s="130"/>
      <c r="LJ54" s="130"/>
      <c r="LK54" s="130"/>
      <c r="LL54" s="130"/>
      <c r="LM54" s="130"/>
      <c r="LN54" s="130"/>
      <c r="LO54" s="130"/>
      <c r="LP54" s="130"/>
      <c r="LQ54" s="130"/>
      <c r="LR54" s="130"/>
      <c r="LS54" s="130"/>
      <c r="LT54" s="130"/>
      <c r="LU54" s="130"/>
      <c r="LV54" s="130"/>
      <c r="LW54" s="130"/>
      <c r="LX54" s="130"/>
      <c r="LY54" s="130"/>
      <c r="LZ54" s="130"/>
      <c r="MA54" s="130"/>
      <c r="MB54" s="130"/>
      <c r="MC54" s="130"/>
      <c r="MD54" s="130"/>
      <c r="ME54" s="130"/>
      <c r="MF54" s="130"/>
      <c r="MG54" s="130"/>
      <c r="MH54" s="130"/>
      <c r="MI54" s="130"/>
      <c r="MJ54" s="130"/>
      <c r="MK54" s="130"/>
      <c r="ML54" s="130"/>
      <c r="MM54" s="130"/>
      <c r="MN54" s="130"/>
      <c r="MO54" s="130"/>
      <c r="MP54" s="130"/>
      <c r="MQ54" s="130"/>
      <c r="MR54" s="130"/>
      <c r="MS54" s="130"/>
      <c r="MT54" s="130"/>
      <c r="MU54" s="130"/>
      <c r="MV54" s="130"/>
      <c r="MW54" s="130"/>
      <c r="MX54" s="130"/>
      <c r="MY54" s="130"/>
      <c r="MZ54" s="130"/>
      <c r="NA54" s="130"/>
      <c r="NB54" s="130"/>
      <c r="NC54" s="130"/>
      <c r="ND54" s="130"/>
      <c r="NE54" s="130"/>
      <c r="NF54" s="130"/>
      <c r="NG54" s="130"/>
      <c r="NH54" s="130"/>
      <c r="NI54" s="130"/>
      <c r="NJ54" s="130"/>
      <c r="NK54" s="130"/>
      <c r="NL54" s="130"/>
      <c r="NM54" s="130"/>
      <c r="NN54" s="130"/>
      <c r="NO54" s="130"/>
      <c r="NP54" s="256"/>
      <c r="NQ54" s="256"/>
      <c r="NR54" s="256"/>
      <c r="NS54" s="256"/>
      <c r="NT54" s="256"/>
      <c r="NU54" s="256"/>
      <c r="NV54" s="256"/>
      <c r="NW54" s="256"/>
      <c r="NX54" s="256"/>
      <c r="NY54" s="256"/>
      <c r="NZ54" s="256"/>
      <c r="OA54" s="256"/>
      <c r="OB54" s="256"/>
      <c r="OC54" s="256"/>
      <c r="OD54" s="256"/>
      <c r="OE54" s="256"/>
      <c r="OF54" s="256"/>
      <c r="OG54" s="256"/>
      <c r="OH54" s="256"/>
      <c r="OI54" s="256"/>
      <c r="OJ54" s="256"/>
      <c r="OK54" s="256"/>
      <c r="OL54" s="256"/>
      <c r="OM54" s="256"/>
      <c r="ON54" s="256"/>
      <c r="OO54" s="256"/>
      <c r="OP54" s="256"/>
      <c r="OQ54" s="256"/>
      <c r="OR54" s="256"/>
      <c r="OS54" s="256"/>
      <c r="OT54" s="256"/>
      <c r="OU54" s="256"/>
      <c r="OV54" s="256"/>
      <c r="OW54" s="256"/>
      <c r="OX54" s="256"/>
      <c r="OY54" s="256"/>
      <c r="OZ54" s="256"/>
      <c r="PA54" s="256"/>
      <c r="PB54" s="256"/>
      <c r="PC54" s="256"/>
      <c r="PD54" s="256"/>
      <c r="PE54" s="256"/>
      <c r="PF54" s="256"/>
      <c r="PG54" s="256"/>
      <c r="PH54" s="256"/>
      <c r="PI54" s="256"/>
      <c r="PJ54" s="256"/>
      <c r="PK54" s="256"/>
      <c r="PL54" s="256"/>
      <c r="PM54" s="256"/>
      <c r="PN54" s="256"/>
      <c r="PO54" s="256"/>
      <c r="PP54" s="256"/>
      <c r="PQ54" s="256"/>
      <c r="PR54" s="256"/>
      <c r="PS54" s="256"/>
      <c r="PT54" s="256"/>
      <c r="PU54" s="256"/>
      <c r="PV54" s="256"/>
      <c r="PW54" s="256"/>
      <c r="PX54" s="256"/>
      <c r="PY54" s="256"/>
      <c r="PZ54" s="256"/>
      <c r="QA54" s="256"/>
      <c r="QB54" s="256"/>
      <c r="QC54" s="64"/>
      <c r="QD54" s="64"/>
      <c r="QE54" s="64"/>
      <c r="QF54" s="64"/>
      <c r="QG54" s="64"/>
      <c r="QH54" s="64"/>
      <c r="QI54" s="64"/>
      <c r="QJ54" s="64"/>
      <c r="QK54" s="64"/>
      <c r="QL54" s="64"/>
      <c r="QM54" s="64"/>
      <c r="QN54" s="64"/>
      <c r="QO54" s="64"/>
      <c r="QP54" s="64"/>
      <c r="QQ54" s="64"/>
      <c r="QR54" s="64"/>
      <c r="QS54" s="64"/>
      <c r="QT54" s="64"/>
      <c r="QU54" s="64"/>
      <c r="QV54" s="64"/>
      <c r="QW54" s="64"/>
      <c r="QX54" s="64"/>
      <c r="QY54" s="64"/>
      <c r="QZ54" s="64"/>
      <c r="RA54" s="64"/>
      <c r="RB54" s="64"/>
      <c r="RC54" s="64"/>
      <c r="RD54" s="64"/>
      <c r="RE54" s="64"/>
      <c r="RF54" s="64"/>
      <c r="RG54" s="64"/>
      <c r="RH54" s="64"/>
      <c r="RI54" s="64"/>
      <c r="RJ54" s="64"/>
      <c r="RK54" s="64"/>
      <c r="RL54" s="64"/>
      <c r="RM54" s="64"/>
      <c r="RN54" s="64"/>
      <c r="RO54" s="64"/>
      <c r="RP54" s="64"/>
      <c r="RQ54" s="64"/>
      <c r="RR54" s="64"/>
      <c r="RS54" s="64"/>
      <c r="RT54" s="64"/>
      <c r="RU54" s="64"/>
      <c r="RV54" s="64"/>
      <c r="RW54" s="64"/>
      <c r="RX54" s="64"/>
      <c r="RY54" s="64"/>
      <c r="RZ54" s="64"/>
      <c r="SA54" s="64"/>
      <c r="SB54" s="64"/>
      <c r="SC54" s="64"/>
      <c r="SD54" s="64"/>
      <c r="SE54" s="64"/>
      <c r="SF54" s="64"/>
      <c r="SG54" s="64"/>
      <c r="SH54" s="64"/>
      <c r="SI54" s="64"/>
      <c r="SJ54" s="64"/>
      <c r="SK54" s="64"/>
      <c r="SL54" s="64"/>
      <c r="SM54" s="64"/>
      <c r="SN54" s="64"/>
      <c r="SO54" s="64"/>
      <c r="SP54" s="64"/>
      <c r="SQ54" s="64"/>
      <c r="SR54" s="64"/>
      <c r="SS54" s="64"/>
      <c r="ST54" s="64"/>
      <c r="SU54" s="64"/>
      <c r="SV54" s="64"/>
      <c r="SW54" s="64"/>
      <c r="SX54" s="64"/>
      <c r="SY54" s="64"/>
      <c r="SZ54" s="64"/>
      <c r="TA54" s="64"/>
      <c r="TB54" s="64"/>
      <c r="TC54" s="64"/>
      <c r="TD54" s="64"/>
      <c r="TE54" s="64"/>
      <c r="TF54" s="64"/>
      <c r="TG54" s="64"/>
      <c r="TH54" s="64"/>
      <c r="TI54" s="64"/>
      <c r="TJ54" s="64"/>
      <c r="TK54" s="64"/>
      <c r="TL54" s="64"/>
      <c r="TM54" s="64"/>
      <c r="TN54" s="64"/>
      <c r="TO54" s="64"/>
      <c r="TP54" s="64"/>
      <c r="TQ54" s="64"/>
      <c r="TR54" s="64"/>
      <c r="TS54" s="64"/>
      <c r="TT54" s="64"/>
      <c r="TU54" s="64"/>
      <c r="TV54" s="64"/>
      <c r="TW54" s="64"/>
      <c r="TX54" s="64"/>
      <c r="TY54" s="64"/>
      <c r="TZ54" s="64"/>
      <c r="UA54" s="64"/>
      <c r="UB54" s="64"/>
      <c r="UC54" s="64"/>
      <c r="UD54" s="64"/>
      <c r="UE54" s="64"/>
      <c r="UF54" s="64"/>
      <c r="UG54" s="64"/>
      <c r="UH54" s="64"/>
      <c r="UI54" s="64"/>
      <c r="UJ54" s="64"/>
      <c r="UK54" s="64"/>
      <c r="UL54" s="64"/>
      <c r="UM54" s="64"/>
      <c r="UN54" s="64"/>
      <c r="UO54" s="64"/>
      <c r="UP54" s="64"/>
      <c r="UQ54" s="64"/>
      <c r="UR54" s="64"/>
      <c r="US54" s="64"/>
      <c r="UT54" s="64"/>
      <c r="UU54" s="64"/>
      <c r="UV54" s="64"/>
      <c r="UW54" s="64"/>
      <c r="UX54" s="64"/>
      <c r="UY54" s="64"/>
      <c r="UZ54" s="64"/>
      <c r="VA54" s="64"/>
      <c r="VB54" s="64"/>
      <c r="VC54" s="64"/>
      <c r="VD54" s="64"/>
      <c r="VE54" s="64"/>
      <c r="VF54" s="129"/>
      <c r="VG54" s="129"/>
      <c r="VH54" s="129"/>
      <c r="VI54" s="129"/>
      <c r="VJ54" s="129"/>
      <c r="VK54" s="129"/>
      <c r="VL54" s="129"/>
      <c r="VM54" s="129"/>
      <c r="VN54" s="129"/>
      <c r="VO54" s="129"/>
      <c r="VP54" s="129"/>
      <c r="VQ54" s="129"/>
      <c r="VR54" s="129"/>
      <c r="VS54" s="129"/>
      <c r="VT54" s="129"/>
      <c r="VU54" s="129"/>
      <c r="VV54" s="129"/>
      <c r="VW54" s="129"/>
      <c r="VX54" s="129"/>
      <c r="VY54" s="129"/>
      <c r="VZ54" s="129"/>
      <c r="WA54" s="129"/>
      <c r="WB54" s="129"/>
      <c r="WC54" s="129"/>
      <c r="WD54" s="129"/>
      <c r="WE54" s="129"/>
      <c r="WF54" s="129"/>
      <c r="WG54" s="129"/>
      <c r="WH54" s="129"/>
      <c r="WI54" s="129"/>
      <c r="WJ54" s="129"/>
      <c r="WK54" s="129"/>
      <c r="WL54" s="129"/>
      <c r="WM54" s="129"/>
      <c r="WN54" s="129"/>
      <c r="WO54" s="129"/>
      <c r="WP54" s="129"/>
      <c r="WQ54" s="129"/>
      <c r="WR54" s="129"/>
      <c r="WS54" s="129"/>
      <c r="WT54" s="129"/>
      <c r="WU54" s="129"/>
      <c r="WV54" s="129"/>
      <c r="WW54" s="129"/>
      <c r="WX54" s="129"/>
      <c r="WY54" s="129"/>
      <c r="WZ54" s="129"/>
      <c r="XA54" s="129"/>
      <c r="XB54" s="129"/>
      <c r="XC54" s="129"/>
      <c r="XD54" s="129"/>
      <c r="XE54" s="129"/>
      <c r="XF54" s="129"/>
      <c r="XG54" s="129"/>
      <c r="XH54" s="129"/>
      <c r="XI54" s="129"/>
      <c r="XJ54" s="129"/>
      <c r="XK54" s="129"/>
      <c r="XL54" s="129"/>
      <c r="XM54" s="129"/>
      <c r="XN54" s="129"/>
      <c r="XO54" s="129"/>
      <c r="XP54" s="129"/>
      <c r="XQ54" s="129"/>
      <c r="XR54" s="129"/>
      <c r="XS54" s="129"/>
      <c r="XT54" s="129"/>
      <c r="XU54" s="129"/>
      <c r="XV54" s="129"/>
      <c r="XW54" s="129"/>
      <c r="XX54" s="129"/>
      <c r="XY54" s="129"/>
      <c r="XZ54" s="129"/>
      <c r="YA54" s="129"/>
      <c r="YB54" s="129"/>
      <c r="YC54" s="129"/>
      <c r="YD54" s="129"/>
      <c r="YE54" s="129"/>
      <c r="YF54" s="129"/>
      <c r="YG54" s="129"/>
      <c r="YH54" s="129"/>
      <c r="YI54" s="129"/>
      <c r="YJ54" s="129"/>
      <c r="YK54" s="129"/>
      <c r="YL54" s="129"/>
      <c r="YM54" s="129"/>
      <c r="YN54" s="129"/>
      <c r="YO54" s="129"/>
      <c r="YP54" s="129"/>
      <c r="YQ54" s="129"/>
      <c r="YR54" s="129"/>
      <c r="YS54" s="129"/>
      <c r="YT54" s="129"/>
      <c r="YU54" s="129"/>
      <c r="YV54" s="129"/>
      <c r="YW54" s="129"/>
      <c r="YX54" s="129"/>
      <c r="YY54" s="129"/>
      <c r="YZ54" s="129"/>
      <c r="ZA54" s="129"/>
      <c r="ZB54" s="129"/>
      <c r="ZC54" s="129"/>
      <c r="ZD54" s="129"/>
      <c r="ZE54" s="129"/>
      <c r="ZF54" s="129"/>
      <c r="ZG54" s="129"/>
      <c r="ZH54" s="129"/>
      <c r="ZI54" s="129"/>
      <c r="ZJ54" s="129"/>
      <c r="ZK54" s="129"/>
      <c r="ZL54" s="129"/>
      <c r="ZM54" s="129"/>
      <c r="ZN54" s="129"/>
      <c r="ZO54" s="129"/>
      <c r="ZP54" s="129"/>
      <c r="ZQ54" s="129"/>
      <c r="ZR54" s="129"/>
      <c r="ZS54" s="129"/>
      <c r="ZT54" s="129"/>
      <c r="ZU54" s="129"/>
      <c r="ZV54" s="129"/>
      <c r="ZW54" s="129"/>
      <c r="ZX54" s="129"/>
      <c r="ZY54" s="129"/>
      <c r="ZZ54" s="129"/>
      <c r="AAA54" s="129"/>
      <c r="AAB54" s="129"/>
      <c r="AAC54" s="129"/>
      <c r="AAD54" s="129"/>
      <c r="AAE54" s="129"/>
      <c r="AAF54" s="129"/>
      <c r="AAG54" s="129"/>
      <c r="AAH54" s="129"/>
      <c r="AAI54" s="129"/>
      <c r="AAJ54" s="129"/>
      <c r="AAK54" s="129"/>
      <c r="AAL54" s="129"/>
      <c r="AAM54" s="129"/>
      <c r="AAN54" s="129"/>
      <c r="AAO54" s="129"/>
      <c r="AAP54" s="129"/>
      <c r="AAQ54" s="129"/>
      <c r="AAR54" s="129"/>
      <c r="AAS54" s="129"/>
      <c r="AAT54" s="129"/>
      <c r="AAU54" s="129"/>
      <c r="AAV54" s="129"/>
      <c r="AAW54" s="129"/>
      <c r="AAX54" s="129"/>
      <c r="AAY54" s="129"/>
      <c r="AAZ54" s="129"/>
      <c r="ABA54" s="129"/>
      <c r="ABB54" s="129"/>
      <c r="ABC54" s="129"/>
      <c r="ABD54" s="129"/>
      <c r="ABE54" s="129"/>
      <c r="ABF54" s="129"/>
      <c r="ABG54" s="129"/>
      <c r="ABH54" s="129"/>
      <c r="ABI54" s="129"/>
      <c r="ABJ54" s="129"/>
      <c r="ABK54" s="129"/>
      <c r="ABL54" s="129"/>
      <c r="ABM54" s="129"/>
      <c r="ABN54" s="129"/>
      <c r="ABO54" s="129"/>
      <c r="ABP54" s="129"/>
      <c r="ABQ54" s="129"/>
      <c r="ABR54" s="129"/>
      <c r="ABS54" s="129"/>
      <c r="ABT54" s="129"/>
      <c r="ABU54" s="129"/>
      <c r="ABV54" s="129"/>
      <c r="ABW54" s="129"/>
      <c r="ABX54" s="129"/>
      <c r="ABY54" s="129"/>
      <c r="ABZ54" s="129"/>
      <c r="ACA54" s="129"/>
      <c r="ACB54" s="129"/>
      <c r="ACC54" s="129"/>
      <c r="ACD54" s="129"/>
      <c r="ACE54" s="129"/>
      <c r="ACF54" s="129"/>
      <c r="ACG54" s="129"/>
      <c r="ACH54" s="129"/>
      <c r="ACI54" s="129"/>
      <c r="ACJ54" s="129"/>
      <c r="ACK54" s="129"/>
      <c r="ACL54" s="129"/>
      <c r="ACM54" s="129"/>
      <c r="ACN54" s="129"/>
      <c r="ACO54" s="129"/>
      <c r="ACP54" s="129"/>
      <c r="ACQ54" s="129"/>
      <c r="ACR54" s="129"/>
      <c r="ACS54" s="129"/>
      <c r="ACT54" s="129"/>
      <c r="ACU54" s="129"/>
      <c r="ACV54" s="129"/>
      <c r="ACW54" s="129"/>
      <c r="ACX54" s="129"/>
      <c r="ACY54" s="257"/>
      <c r="ACZ54" s="257"/>
      <c r="ADA54" s="257"/>
      <c r="ADB54" s="257"/>
      <c r="ADC54" s="257"/>
      <c r="ADD54" s="257"/>
      <c r="ADE54" s="257"/>
      <c r="ADF54" s="257"/>
      <c r="ADG54" s="257"/>
      <c r="ADH54" s="257"/>
      <c r="ADI54" s="257"/>
      <c r="ADJ54" s="257"/>
      <c r="ADK54" s="257"/>
      <c r="ADL54" s="257"/>
      <c r="ADM54" s="257"/>
      <c r="ADN54" s="257"/>
      <c r="ADO54" s="257"/>
      <c r="ADP54" s="257"/>
      <c r="ADQ54" s="257"/>
      <c r="ADR54" s="257"/>
      <c r="ADS54" s="257"/>
      <c r="ADT54" s="257"/>
      <c r="ADU54" s="257"/>
      <c r="ADV54" s="257"/>
      <c r="ADW54" s="257"/>
      <c r="ADX54" s="257"/>
      <c r="ADY54" s="257"/>
      <c r="ADZ54" s="257"/>
      <c r="AEA54" s="257"/>
      <c r="AEB54" s="257"/>
      <c r="AEC54" s="257"/>
      <c r="AED54" s="257"/>
      <c r="AEE54" s="257"/>
      <c r="AEF54" s="257"/>
      <c r="AEG54" s="257"/>
      <c r="AEH54" s="257"/>
      <c r="AEI54" s="257"/>
      <c r="AEJ54" s="257"/>
      <c r="AEK54" s="257"/>
      <c r="AEL54" s="257"/>
      <c r="AEM54" s="257"/>
      <c r="AEN54" s="257"/>
      <c r="AEO54" s="257"/>
      <c r="AEP54" s="257"/>
      <c r="AEQ54" s="257"/>
      <c r="AER54" s="257"/>
      <c r="AES54" s="257"/>
      <c r="AET54" s="257"/>
      <c r="AEU54" s="257"/>
      <c r="AEV54" s="257"/>
      <c r="AEW54" s="257"/>
      <c r="AEX54" s="257"/>
      <c r="AEY54" s="257"/>
      <c r="AEZ54" s="257"/>
      <c r="AFA54" s="257"/>
      <c r="AFB54" s="257"/>
      <c r="AFC54" s="257"/>
      <c r="AFD54" s="257"/>
      <c r="AFE54" s="257"/>
      <c r="AFF54" s="257"/>
      <c r="AFG54" s="257"/>
      <c r="AFH54" s="257"/>
      <c r="AFI54" s="257"/>
      <c r="AFJ54" s="257"/>
      <c r="AFK54" s="257"/>
      <c r="AFL54" s="257"/>
      <c r="AFM54" s="257"/>
      <c r="AFN54" s="257"/>
      <c r="AFO54" s="130"/>
      <c r="AFP54" s="130"/>
      <c r="AFQ54" s="130"/>
      <c r="AFR54" s="130"/>
      <c r="AFS54" s="130"/>
      <c r="AFT54" s="130"/>
      <c r="AFU54" s="130"/>
      <c r="AFV54" s="130"/>
      <c r="AFW54" s="130"/>
      <c r="AFX54" s="130"/>
      <c r="AFY54" s="130"/>
      <c r="AFZ54" s="130"/>
      <c r="AGA54" s="130"/>
      <c r="AGB54" s="130"/>
      <c r="AGC54" s="130"/>
      <c r="AGD54" s="130"/>
      <c r="AGE54" s="130"/>
      <c r="AGF54" s="130"/>
      <c r="AGG54" s="130"/>
      <c r="AGH54" s="130"/>
      <c r="AGI54" s="130"/>
      <c r="AGJ54" s="130"/>
      <c r="AGK54" s="130"/>
      <c r="AGL54" s="130"/>
      <c r="AGM54" s="130"/>
      <c r="AGN54" s="130"/>
      <c r="AGO54" s="130"/>
      <c r="AGP54" s="130"/>
      <c r="AGQ54" s="130"/>
      <c r="AGR54" s="130"/>
      <c r="AGS54" s="130"/>
      <c r="AGT54" s="130"/>
      <c r="AGU54" s="130"/>
      <c r="AGV54" s="130"/>
      <c r="AGW54" s="130"/>
      <c r="AGX54" s="130"/>
      <c r="AGY54" s="130"/>
      <c r="AGZ54" s="130"/>
      <c r="AHA54" s="130"/>
      <c r="AHB54" s="130"/>
      <c r="AHC54" s="130"/>
      <c r="AHD54" s="130"/>
      <c r="AHE54" s="130"/>
      <c r="AHF54" s="130"/>
      <c r="AHG54" s="130"/>
      <c r="AHH54" s="130"/>
      <c r="AHI54" s="130"/>
      <c r="AHJ54" s="130"/>
      <c r="AHK54" s="130"/>
      <c r="AHL54" s="130"/>
      <c r="AHM54" s="130"/>
      <c r="AHN54" s="130"/>
      <c r="AHO54" s="130"/>
      <c r="AHP54" s="130"/>
      <c r="AHQ54" s="130"/>
      <c r="AHR54" s="130"/>
      <c r="AHS54" s="130"/>
      <c r="AHT54" s="130"/>
      <c r="AHU54" s="130"/>
      <c r="AHV54" s="130"/>
      <c r="AHW54" s="130"/>
      <c r="AHX54" s="130"/>
      <c r="AHY54" s="130"/>
      <c r="AHZ54" s="130"/>
      <c r="AIA54" s="130"/>
      <c r="AIB54" s="130"/>
      <c r="AIC54" s="130"/>
      <c r="AID54" s="130"/>
      <c r="AIE54" s="64"/>
      <c r="AIF54" s="64"/>
      <c r="AIG54" s="64"/>
      <c r="AIH54" s="64"/>
      <c r="AII54" s="64"/>
      <c r="AIJ54" s="64"/>
      <c r="AIK54" s="64"/>
      <c r="AIL54" s="64"/>
      <c r="AIM54" s="64"/>
      <c r="AIN54" s="64"/>
      <c r="AIO54" s="64"/>
      <c r="AIP54" s="64"/>
      <c r="AIQ54" s="64"/>
      <c r="AIR54" s="64"/>
      <c r="AIS54" s="64"/>
      <c r="AIT54" s="64"/>
      <c r="AIU54" s="64"/>
      <c r="AIV54" s="64"/>
      <c r="AIW54" s="64"/>
      <c r="AIX54" s="64"/>
      <c r="AIY54" s="64"/>
      <c r="AIZ54" s="64"/>
      <c r="AJA54" s="64"/>
      <c r="AJB54" s="64"/>
      <c r="AJC54" s="64"/>
      <c r="AJD54" s="64"/>
      <c r="AJE54" s="64"/>
      <c r="AJF54" s="64"/>
      <c r="AJG54" s="64"/>
      <c r="AJH54" s="64"/>
      <c r="AJI54" s="64"/>
      <c r="AJJ54" s="64"/>
      <c r="AJK54" s="64"/>
      <c r="AJL54" s="64"/>
      <c r="AJM54" s="64"/>
      <c r="AJN54" s="64"/>
      <c r="AJO54" s="64"/>
      <c r="AJP54" s="64"/>
      <c r="AJQ54" s="64"/>
      <c r="AJR54" s="64"/>
      <c r="AJS54" s="64"/>
      <c r="AJT54" s="64"/>
      <c r="AJU54" s="64"/>
      <c r="AJV54" s="64"/>
      <c r="AJW54" s="64"/>
      <c r="AJX54" s="64"/>
      <c r="AJY54" s="64"/>
      <c r="AJZ54" s="64"/>
      <c r="AKA54" s="64"/>
      <c r="AKB54" s="64"/>
      <c r="AKC54" s="64"/>
      <c r="AKD54" s="64"/>
      <c r="AKE54" s="64"/>
      <c r="AKF54" s="64"/>
      <c r="AKG54" s="64"/>
      <c r="AKH54" s="64"/>
      <c r="AKI54" s="64"/>
      <c r="AKJ54" s="64"/>
      <c r="AKK54" s="64"/>
      <c r="AKL54" s="64"/>
      <c r="AKM54" s="64"/>
      <c r="AKN54" s="64"/>
      <c r="AKO54" s="64"/>
      <c r="AKP54" s="64"/>
      <c r="AKQ54" s="64"/>
      <c r="AKR54" s="64"/>
      <c r="AKS54" s="258"/>
      <c r="AKT54" s="64"/>
      <c r="AKU54" s="106"/>
      <c r="AKV54" s="106"/>
      <c r="AKW54" s="106"/>
      <c r="AKX54" s="106"/>
      <c r="AKY54" s="106"/>
      <c r="AKZ54" s="106"/>
      <c r="ALA54" s="106"/>
      <c r="ALB54" s="106"/>
      <c r="ALC54" s="106"/>
      <c r="ALD54" s="106"/>
      <c r="ALE54" s="106"/>
      <c r="ALF54" s="106"/>
      <c r="ALG54" s="106"/>
      <c r="ALH54" s="106"/>
      <c r="ALI54" s="106"/>
      <c r="ALJ54" s="106"/>
      <c r="ALK54" s="106"/>
      <c r="ALL54" s="106"/>
      <c r="ALM54" s="106"/>
      <c r="ALN54" s="106"/>
      <c r="ALO54" s="106"/>
      <c r="ALP54" s="106"/>
      <c r="ALQ54" s="106"/>
      <c r="ALR54" s="106"/>
      <c r="ALS54" s="106"/>
      <c r="ALT54" s="106"/>
      <c r="ALU54" s="106"/>
      <c r="ALV54" s="106"/>
      <c r="ALW54" s="106"/>
      <c r="ALX54" s="106"/>
      <c r="ALY54" s="106"/>
      <c r="ALZ54" s="106"/>
      <c r="AMA54" s="106"/>
      <c r="AMB54" s="106"/>
      <c r="AMC54" s="106"/>
      <c r="AMD54" s="106"/>
      <c r="AME54" s="106"/>
      <c r="AMF54" s="106"/>
      <c r="AMG54" s="106"/>
      <c r="AMH54" s="106"/>
      <c r="AMI54" s="106"/>
      <c r="AMJ54" s="106"/>
      <c r="AMK54" s="106"/>
      <c r="AML54" s="106"/>
      <c r="AMM54" s="106"/>
      <c r="AMN54" s="106"/>
      <c r="AMO54" s="106"/>
      <c r="AMP54" s="106"/>
      <c r="AMQ54" s="106"/>
      <c r="AMR54" s="106"/>
      <c r="AMS54" s="106"/>
      <c r="AMT54" s="106"/>
      <c r="AMU54" s="106"/>
      <c r="AMV54" s="106"/>
      <c r="AMW54" s="106"/>
      <c r="AMX54" s="106"/>
      <c r="AMY54" s="106"/>
      <c r="AMZ54" s="106"/>
      <c r="ANA54" s="106"/>
      <c r="ANB54" s="106"/>
      <c r="ANC54" s="106"/>
      <c r="AND54" s="106"/>
      <c r="ANE54" s="106"/>
      <c r="ANF54" s="106"/>
      <c r="ANG54" s="106"/>
      <c r="ANH54" s="107"/>
      <c r="ANI54" s="107"/>
      <c r="ANJ54" s="107"/>
      <c r="ANK54" s="107"/>
      <c r="ANL54" s="107"/>
      <c r="ANM54" s="107"/>
      <c r="ANN54" s="107"/>
      <c r="ANO54" s="107"/>
      <c r="ANP54" s="107"/>
      <c r="ANQ54" s="107"/>
      <c r="ANR54" s="107"/>
      <c r="ANS54" s="107"/>
      <c r="ANT54" s="107"/>
      <c r="ANU54" s="107"/>
      <c r="ANV54" s="107"/>
      <c r="ANW54" s="107"/>
      <c r="ANX54" s="107"/>
      <c r="ANY54" s="107"/>
      <c r="ANZ54" s="107"/>
      <c r="AOA54" s="107"/>
      <c r="AOB54" s="107"/>
      <c r="AOC54" s="107"/>
      <c r="AOD54" s="107"/>
      <c r="AOE54" s="107"/>
      <c r="AOF54" s="107"/>
      <c r="AOG54" s="107"/>
      <c r="AOH54" s="107"/>
      <c r="AOI54" s="107"/>
      <c r="AOJ54" s="107"/>
      <c r="AOK54" s="107"/>
      <c r="AOL54" s="107"/>
      <c r="AOM54" s="107"/>
      <c r="AON54" s="107"/>
      <c r="AOO54" s="107"/>
      <c r="AOP54" s="107"/>
      <c r="AOQ54" s="107"/>
      <c r="AOR54" s="107"/>
      <c r="AOS54" s="107"/>
      <c r="AOT54" s="107"/>
      <c r="AOU54" s="107"/>
      <c r="AOV54" s="107"/>
      <c r="AOW54" s="107"/>
      <c r="AOX54" s="107"/>
      <c r="AOY54" s="107"/>
      <c r="AOZ54" s="107"/>
      <c r="APA54" s="107"/>
      <c r="APB54" s="107"/>
      <c r="APC54" s="107"/>
      <c r="APD54" s="107"/>
      <c r="APE54" s="107"/>
      <c r="APF54" s="107"/>
      <c r="APG54" s="107"/>
      <c r="APH54" s="107"/>
      <c r="API54" s="107"/>
      <c r="APJ54" s="107"/>
      <c r="APK54" s="107"/>
      <c r="APL54" s="107"/>
      <c r="APM54" s="107"/>
      <c r="APN54" s="107"/>
      <c r="APO54" s="107"/>
      <c r="APP54" s="107"/>
      <c r="APQ54" s="107"/>
      <c r="APR54" s="107"/>
      <c r="APS54" s="107"/>
      <c r="APT54" s="107"/>
      <c r="APU54" s="130"/>
      <c r="APV54" s="130"/>
      <c r="APW54" s="130"/>
      <c r="APX54" s="130"/>
      <c r="APY54" s="130"/>
      <c r="APZ54" s="130"/>
      <c r="AQA54" s="130"/>
      <c r="AQB54" s="130"/>
      <c r="AQC54" s="130"/>
      <c r="AQD54" s="130"/>
      <c r="AQE54" s="130"/>
      <c r="AQF54" s="130"/>
      <c r="AQG54" s="130"/>
      <c r="AQH54" s="130"/>
      <c r="AQI54" s="130"/>
      <c r="AQJ54" s="130"/>
      <c r="AQK54" s="130"/>
      <c r="AQL54" s="130"/>
      <c r="AQM54" s="130"/>
      <c r="AQN54" s="130"/>
      <c r="AQO54" s="130"/>
      <c r="AQP54" s="130"/>
      <c r="AQQ54" s="130"/>
      <c r="AQR54" s="130"/>
      <c r="AQS54" s="130"/>
      <c r="AQT54" s="130"/>
      <c r="AQU54" s="130"/>
      <c r="AQV54" s="130"/>
      <c r="AQW54" s="130"/>
      <c r="AQX54" s="130"/>
      <c r="AQY54" s="130"/>
      <c r="AQZ54" s="130"/>
      <c r="ARA54" s="130"/>
      <c r="ARB54" s="130"/>
      <c r="ARC54" s="130"/>
      <c r="ARD54" s="130"/>
      <c r="ARE54" s="130"/>
      <c r="ARF54" s="130"/>
      <c r="ARG54" s="130"/>
      <c r="ARH54" s="130"/>
      <c r="ARI54" s="130"/>
      <c r="ARJ54" s="130"/>
      <c r="ARK54" s="130"/>
      <c r="ARL54" s="130"/>
      <c r="ARM54" s="130"/>
      <c r="ARN54" s="130"/>
      <c r="ARO54" s="130"/>
      <c r="ARP54" s="130"/>
      <c r="ARQ54" s="130"/>
      <c r="ARR54" s="130"/>
      <c r="ARS54" s="130"/>
      <c r="ART54" s="130"/>
      <c r="ARU54" s="130"/>
      <c r="ARV54" s="130"/>
      <c r="ARW54" s="130"/>
      <c r="ARX54" s="130"/>
      <c r="ARY54" s="130"/>
      <c r="ARZ54" s="130"/>
      <c r="ASA54" s="130"/>
      <c r="ASB54" s="130"/>
      <c r="ASC54" s="130"/>
      <c r="ASD54" s="130"/>
      <c r="ASE54" s="130"/>
      <c r="ASF54" s="130"/>
      <c r="ASG54" s="130"/>
      <c r="ASH54" s="131"/>
      <c r="ASI54" s="131"/>
      <c r="ASJ54" s="131"/>
      <c r="ASK54" s="131"/>
      <c r="ASL54" s="131"/>
      <c r="ASM54" s="131"/>
      <c r="ASN54" s="131"/>
      <c r="ASO54" s="131"/>
      <c r="ASP54" s="131"/>
      <c r="ASQ54" s="131"/>
      <c r="ASR54" s="131"/>
      <c r="ASS54" s="131"/>
      <c r="AST54" s="131"/>
      <c r="ASU54" s="131"/>
      <c r="ASV54" s="131"/>
      <c r="ASW54" s="131"/>
      <c r="ASX54" s="131"/>
      <c r="ASY54" s="131"/>
      <c r="ASZ54" s="131"/>
      <c r="ATA54" s="131"/>
      <c r="ATB54" s="131"/>
      <c r="ATC54" s="131"/>
      <c r="ATD54" s="131"/>
      <c r="ATE54" s="131"/>
      <c r="ATF54" s="131"/>
      <c r="ATG54" s="131"/>
      <c r="ATH54" s="131"/>
      <c r="ATI54" s="131"/>
      <c r="ATJ54" s="131"/>
      <c r="ATK54" s="131"/>
      <c r="ATL54" s="131"/>
      <c r="ATM54" s="131"/>
      <c r="ATN54" s="131"/>
      <c r="ATO54" s="131"/>
      <c r="ATP54" s="131"/>
      <c r="ATQ54" s="131"/>
      <c r="ATR54" s="131"/>
      <c r="ATS54" s="131"/>
      <c r="ATT54" s="131"/>
      <c r="ATU54" s="131"/>
      <c r="ATV54" s="131"/>
      <c r="ATW54" s="131"/>
      <c r="ATX54" s="131"/>
      <c r="ATY54" s="131"/>
      <c r="ATZ54" s="131"/>
      <c r="AUA54" s="131"/>
      <c r="AUB54" s="131"/>
      <c r="AUC54" s="131"/>
      <c r="AUD54" s="131"/>
      <c r="AUE54" s="131"/>
      <c r="AUF54" s="131"/>
      <c r="AUG54" s="131"/>
      <c r="AUH54" s="131"/>
      <c r="AUI54" s="131"/>
      <c r="AUJ54" s="131"/>
      <c r="AUK54" s="131"/>
      <c r="AUL54" s="131"/>
      <c r="AUM54" s="131"/>
      <c r="AUN54" s="131"/>
      <c r="AUO54" s="131"/>
      <c r="AUP54" s="131"/>
      <c r="AUQ54" s="131"/>
      <c r="AUR54" s="131"/>
      <c r="AUS54" s="131"/>
      <c r="AUT54" s="131"/>
      <c r="AUU54" s="130"/>
      <c r="AUV54" s="130"/>
      <c r="AUW54" s="130"/>
      <c r="AUX54" s="130"/>
      <c r="AUY54" s="130"/>
      <c r="AUZ54" s="130"/>
      <c r="AVA54" s="130"/>
      <c r="AVB54" s="130"/>
      <c r="AVC54" s="130"/>
      <c r="AVD54" s="130"/>
      <c r="AVE54" s="130"/>
      <c r="AVF54" s="130"/>
      <c r="AVG54" s="130"/>
      <c r="AVH54" s="130"/>
      <c r="AVI54" s="130"/>
      <c r="AVJ54" s="130"/>
      <c r="AVK54" s="130"/>
      <c r="AVL54" s="130"/>
      <c r="AVM54" s="130"/>
      <c r="AVN54" s="130"/>
      <c r="AVO54" s="130"/>
      <c r="AVP54" s="130"/>
      <c r="AVQ54" s="130"/>
      <c r="AVR54" s="130"/>
      <c r="AVS54" s="130"/>
      <c r="AVT54" s="130"/>
      <c r="AVU54" s="130"/>
      <c r="AVV54" s="130"/>
      <c r="AVW54" s="130"/>
      <c r="AVX54" s="130"/>
      <c r="AVY54" s="130"/>
      <c r="AVZ54" s="130"/>
      <c r="AWA54" s="130"/>
      <c r="AWB54" s="130"/>
      <c r="AWC54" s="130"/>
      <c r="AWD54" s="130"/>
      <c r="AWE54" s="130"/>
      <c r="AWF54" s="130"/>
      <c r="AWG54" s="130"/>
      <c r="AWH54" s="130"/>
      <c r="AWI54" s="130"/>
      <c r="AWJ54" s="130"/>
      <c r="AWK54" s="130"/>
      <c r="AWL54" s="130"/>
      <c r="AWM54" s="130"/>
      <c r="AWN54" s="130"/>
      <c r="AWO54" s="130"/>
      <c r="AWP54" s="130"/>
      <c r="AWQ54" s="130"/>
      <c r="AWR54" s="130"/>
      <c r="AWS54" s="130"/>
      <c r="AWT54" s="130"/>
      <c r="AWU54" s="130"/>
      <c r="AWV54" s="130"/>
      <c r="AWW54" s="130"/>
      <c r="AWX54" s="130"/>
      <c r="AWY54" s="130"/>
      <c r="AWZ54" s="130"/>
      <c r="AXA54" s="130"/>
      <c r="AXB54" s="130"/>
      <c r="AXC54" s="130"/>
      <c r="AXD54" s="130"/>
      <c r="AXE54" s="130"/>
      <c r="AXF54" s="130"/>
      <c r="AXG54" s="130"/>
      <c r="AXH54" s="130"/>
      <c r="AXI54" s="130"/>
      <c r="AXJ54" s="130"/>
      <c r="AXK54" s="64"/>
      <c r="AXL54" s="64"/>
      <c r="AXM54" s="64"/>
      <c r="AXN54" s="64"/>
      <c r="AXO54" s="64"/>
      <c r="AXP54" s="64"/>
      <c r="AXQ54" s="64"/>
      <c r="AXR54" s="64"/>
      <c r="AXS54" s="64"/>
      <c r="AXT54" s="64"/>
      <c r="AXU54" s="64"/>
      <c r="AXV54" s="64"/>
      <c r="AXW54" s="64"/>
      <c r="AXX54" s="64"/>
      <c r="AXY54" s="64"/>
      <c r="AXZ54" s="64"/>
      <c r="AYA54" s="64"/>
      <c r="AYB54" s="64"/>
      <c r="AYC54" s="64"/>
      <c r="AYD54" s="64"/>
      <c r="AYE54" s="64"/>
      <c r="AYF54" s="64"/>
      <c r="AYG54" s="64"/>
      <c r="AYH54" s="64"/>
      <c r="AYI54" s="64"/>
      <c r="AYJ54" s="64"/>
      <c r="AYK54" s="64"/>
      <c r="AYL54" s="64"/>
      <c r="AYM54" s="64"/>
      <c r="AYN54" s="64"/>
      <c r="AYO54" s="64"/>
      <c r="AYP54" s="64"/>
      <c r="AYQ54" s="64"/>
      <c r="AYR54" s="64"/>
      <c r="AYS54" s="64"/>
      <c r="AYT54" s="64"/>
      <c r="AYU54" s="64"/>
      <c r="AYV54" s="64"/>
      <c r="AYW54" s="64"/>
      <c r="AYX54" s="64"/>
      <c r="AYY54" s="64"/>
      <c r="AYZ54" s="64"/>
      <c r="AZA54" s="64"/>
      <c r="AZB54" s="64"/>
      <c r="AZC54" s="64"/>
      <c r="AZD54" s="64"/>
      <c r="AZE54" s="64"/>
      <c r="AZF54" s="64"/>
      <c r="AZG54" s="64"/>
      <c r="AZH54" s="64"/>
      <c r="AZI54" s="64"/>
      <c r="AZJ54" s="64"/>
      <c r="AZK54" s="64"/>
      <c r="AZL54" s="64"/>
      <c r="AZM54" s="64"/>
      <c r="AZN54" s="64"/>
      <c r="AZO54" s="64"/>
      <c r="AZP54" s="64"/>
      <c r="AZQ54" s="64"/>
      <c r="AZR54" s="64"/>
      <c r="AZS54" s="64"/>
      <c r="AZT54" s="64"/>
      <c r="AZU54" s="64"/>
      <c r="AZV54" s="64"/>
      <c r="AZW54" s="64"/>
      <c r="AZX54" s="130"/>
      <c r="AZY54" s="130"/>
      <c r="AZZ54" s="130"/>
      <c r="BAA54" s="130"/>
      <c r="BAB54" s="130"/>
      <c r="BAC54" s="130"/>
      <c r="BAD54" s="130"/>
      <c r="BAE54" s="130"/>
      <c r="BAF54" s="130"/>
      <c r="BAG54" s="130"/>
      <c r="BAH54" s="130"/>
      <c r="BAI54" s="130"/>
      <c r="BAJ54" s="130"/>
      <c r="BAK54" s="130"/>
      <c r="BAL54" s="130"/>
      <c r="BAM54" s="130"/>
      <c r="BAN54" s="130"/>
      <c r="BAO54" s="130"/>
      <c r="BAP54" s="130"/>
      <c r="BAQ54" s="130"/>
      <c r="BAR54" s="130"/>
      <c r="BAS54" s="130"/>
      <c r="BAT54" s="130"/>
      <c r="BAU54" s="130"/>
      <c r="BAV54" s="130"/>
      <c r="BAW54" s="130"/>
      <c r="BAX54" s="130"/>
      <c r="BAY54" s="130"/>
      <c r="BAZ54" s="130"/>
      <c r="BBA54" s="130"/>
      <c r="BBB54" s="130"/>
      <c r="BBC54" s="130"/>
      <c r="BBD54" s="130"/>
      <c r="BBE54" s="130"/>
      <c r="BBF54" s="130"/>
      <c r="BBG54" s="130"/>
      <c r="BBH54" s="130"/>
      <c r="BBI54" s="130"/>
      <c r="BBJ54" s="130"/>
      <c r="BBK54" s="130"/>
      <c r="BBL54" s="130"/>
      <c r="BBM54" s="130"/>
      <c r="BBN54" s="130"/>
      <c r="BBO54" s="130"/>
      <c r="BBP54" s="130"/>
      <c r="BBQ54" s="130"/>
      <c r="BBR54" s="130"/>
      <c r="BBS54" s="130"/>
      <c r="BBT54" s="130"/>
      <c r="BBU54" s="130"/>
      <c r="BBV54" s="130"/>
      <c r="BBW54" s="130"/>
      <c r="BBX54" s="130"/>
      <c r="BBY54" s="130"/>
      <c r="BBZ54" s="130"/>
      <c r="BCA54" s="130"/>
      <c r="BCB54" s="130"/>
      <c r="BCC54" s="130"/>
      <c r="BCD54" s="130"/>
      <c r="BCE54" s="130"/>
      <c r="BCF54" s="130"/>
      <c r="BCG54" s="130"/>
      <c r="BCH54" s="130"/>
      <c r="BCI54" s="130"/>
      <c r="BCJ54" s="130"/>
      <c r="BCK54" s="130"/>
      <c r="BCL54" s="130"/>
      <c r="BCM54" s="130"/>
      <c r="BCN54" s="130"/>
      <c r="BCO54" s="130"/>
      <c r="BCP54" s="130"/>
      <c r="BCQ54" s="130"/>
      <c r="BCR54" s="130"/>
      <c r="BCS54" s="130"/>
      <c r="BCT54" s="130"/>
      <c r="BCU54" s="130"/>
      <c r="BCV54" s="130"/>
      <c r="BCW54" s="130"/>
      <c r="BCX54" s="130"/>
      <c r="BCY54" s="130"/>
      <c r="BCZ54" s="130"/>
      <c r="BDA54" s="130"/>
      <c r="BDB54" s="130"/>
      <c r="BDC54" s="130"/>
      <c r="BDD54" s="130"/>
      <c r="BDE54" s="130"/>
      <c r="BDF54" s="130"/>
      <c r="BDG54" s="130"/>
      <c r="BDH54" s="130"/>
      <c r="BDI54" s="130"/>
      <c r="BDJ54" s="130"/>
      <c r="BDK54" s="130"/>
      <c r="BDL54" s="130"/>
      <c r="BDM54" s="130"/>
      <c r="BDN54" s="130"/>
      <c r="BDO54" s="130"/>
      <c r="BDP54" s="130"/>
      <c r="BDQ54" s="130"/>
      <c r="BDR54" s="130"/>
      <c r="BDS54" s="130"/>
      <c r="BDT54" s="130"/>
      <c r="BDU54" s="130"/>
      <c r="BDV54" s="130"/>
      <c r="BDW54" s="130"/>
      <c r="BDX54" s="130"/>
      <c r="BDY54" s="130"/>
      <c r="BDZ54" s="130"/>
      <c r="BEA54" s="130"/>
      <c r="BEB54" s="130"/>
      <c r="BEC54" s="130"/>
      <c r="BED54" s="130"/>
      <c r="BEE54" s="130"/>
      <c r="BEF54" s="130"/>
      <c r="BEG54" s="130"/>
      <c r="BEH54" s="130"/>
      <c r="BEI54" s="130"/>
      <c r="BEJ54" s="130"/>
      <c r="BEK54" s="130"/>
      <c r="BEL54" s="130"/>
      <c r="BEM54" s="130"/>
      <c r="BEN54" s="130"/>
      <c r="BEO54" s="130"/>
      <c r="BEP54" s="130"/>
      <c r="BEQ54" s="130"/>
      <c r="BER54" s="130"/>
      <c r="BES54" s="130"/>
      <c r="BET54" s="130"/>
      <c r="BEU54" s="130"/>
      <c r="BEV54" s="130"/>
      <c r="BEW54" s="130"/>
      <c r="BEX54" s="129"/>
      <c r="BEY54" s="129"/>
      <c r="BEZ54" s="129"/>
      <c r="BFA54" s="129"/>
      <c r="BFB54" s="129"/>
      <c r="BFC54" s="129"/>
      <c r="BFD54" s="129"/>
      <c r="BFE54" s="129"/>
      <c r="BFF54" s="129"/>
      <c r="BFG54" s="129"/>
      <c r="BFH54" s="129"/>
      <c r="BFI54" s="129"/>
      <c r="BFJ54" s="129"/>
      <c r="BFK54" s="129"/>
      <c r="BFL54" s="129"/>
      <c r="BFM54" s="129"/>
      <c r="BFN54" s="129"/>
      <c r="BFO54" s="129"/>
      <c r="BFP54" s="129"/>
      <c r="BFQ54" s="129"/>
      <c r="BFR54" s="129"/>
      <c r="BFS54" s="129"/>
      <c r="BFT54" s="129"/>
      <c r="BFU54" s="129"/>
      <c r="BFV54" s="129"/>
      <c r="BFW54" s="129"/>
      <c r="BFX54" s="129"/>
      <c r="BFY54" s="129"/>
      <c r="BFZ54" s="129"/>
      <c r="BGA54" s="129"/>
      <c r="BGB54" s="129"/>
      <c r="BGC54" s="129"/>
      <c r="BGD54" s="129"/>
      <c r="BGE54" s="129"/>
      <c r="BGF54" s="129"/>
      <c r="BGG54" s="129"/>
      <c r="BGH54" s="129"/>
      <c r="BGI54" s="129"/>
      <c r="BGJ54" s="129"/>
      <c r="BGK54" s="129"/>
      <c r="BGL54" s="129"/>
      <c r="BGM54" s="129"/>
      <c r="BGN54" s="129"/>
      <c r="BGO54" s="129"/>
      <c r="BGP54" s="129"/>
      <c r="BGQ54" s="129"/>
      <c r="BGR54" s="129"/>
      <c r="BGS54" s="129"/>
      <c r="BGT54" s="129"/>
      <c r="BGU54" s="129"/>
      <c r="BGV54" s="129"/>
      <c r="BGW54" s="129"/>
      <c r="BGX54" s="129"/>
      <c r="BGY54" s="129"/>
      <c r="BGZ54" s="129"/>
      <c r="BHA54" s="129"/>
      <c r="BHB54" s="129"/>
      <c r="BHC54" s="129"/>
      <c r="BHD54" s="129"/>
      <c r="BHE54" s="129"/>
      <c r="BHF54" s="129"/>
      <c r="BHG54" s="129"/>
      <c r="BHH54" s="129"/>
      <c r="BHI54" s="129"/>
      <c r="BHJ54" s="129"/>
      <c r="BHK54" s="129"/>
      <c r="BHL54" s="129"/>
      <c r="BHM54" s="129"/>
      <c r="BHN54" s="64"/>
      <c r="BHO54" s="64"/>
      <c r="BHP54" s="64"/>
      <c r="BHQ54" s="64"/>
      <c r="BHR54" s="64"/>
      <c r="BHS54" s="64"/>
      <c r="BHT54" s="64"/>
      <c r="BHU54" s="64"/>
      <c r="BHV54" s="64"/>
      <c r="BHW54" s="64"/>
      <c r="BHX54" s="64"/>
      <c r="BHY54" s="64"/>
      <c r="BHZ54" s="64"/>
      <c r="BIA54" s="64"/>
      <c r="BIB54" s="64"/>
      <c r="BIC54" s="64"/>
      <c r="BID54" s="64"/>
      <c r="BIE54" s="64"/>
      <c r="BIF54" s="64"/>
      <c r="BIG54" s="64"/>
      <c r="BIH54" s="64"/>
      <c r="BII54" s="64"/>
      <c r="BIJ54" s="64"/>
      <c r="BIK54" s="64"/>
      <c r="BIL54" s="64"/>
      <c r="BIM54" s="64"/>
      <c r="BIN54" s="64"/>
      <c r="BIO54" s="64"/>
      <c r="BIP54" s="64"/>
      <c r="BIQ54" s="64"/>
      <c r="BIR54" s="64"/>
      <c r="BIS54" s="64"/>
      <c r="BIT54" s="64"/>
      <c r="BIU54" s="64"/>
      <c r="BIV54" s="64"/>
      <c r="BIW54" s="64"/>
      <c r="BIX54" s="64"/>
      <c r="BIY54" s="64"/>
      <c r="BIZ54" s="64"/>
      <c r="BJA54" s="64"/>
      <c r="BJB54" s="64"/>
      <c r="BJC54" s="64"/>
      <c r="BJD54" s="64"/>
      <c r="BJE54" s="64"/>
      <c r="BJF54" s="64"/>
      <c r="BJG54" s="64"/>
      <c r="BJH54" s="64"/>
      <c r="BJI54" s="64"/>
      <c r="BJJ54" s="64"/>
      <c r="BJK54" s="64"/>
      <c r="BJL54" s="64"/>
      <c r="BJM54" s="64"/>
      <c r="BJN54" s="64"/>
      <c r="BJO54" s="64"/>
      <c r="BJP54" s="64"/>
      <c r="BJQ54" s="64"/>
      <c r="BJR54" s="64"/>
      <c r="BJS54" s="64"/>
      <c r="BJT54" s="64"/>
      <c r="BJU54" s="64"/>
      <c r="BJV54" s="64"/>
      <c r="BJW54" s="64"/>
      <c r="BJX54" s="64"/>
      <c r="BJY54" s="64"/>
      <c r="BJZ54" s="64"/>
      <c r="BKA54" s="64"/>
      <c r="BKB54" s="64"/>
      <c r="BKC54" s="64"/>
      <c r="BKD54" s="106"/>
      <c r="BKE54" s="106"/>
      <c r="BKF54" s="106"/>
      <c r="BKG54" s="106"/>
      <c r="BKH54" s="106"/>
      <c r="BKI54" s="106"/>
      <c r="BKJ54" s="106"/>
      <c r="BKK54" s="106"/>
      <c r="BKL54" s="106"/>
      <c r="BKM54" s="106"/>
      <c r="BKN54" s="106"/>
      <c r="BKO54" s="106"/>
      <c r="BKP54" s="106"/>
      <c r="BKQ54" s="106"/>
      <c r="BKR54" s="106"/>
      <c r="BKS54" s="106"/>
      <c r="BKT54" s="106"/>
      <c r="BKU54" s="106"/>
      <c r="BKV54" s="106"/>
      <c r="BKW54" s="106"/>
      <c r="BKX54" s="106"/>
      <c r="BKY54" s="106"/>
      <c r="BKZ54" s="106"/>
      <c r="BLA54" s="106"/>
      <c r="BLB54" s="106"/>
      <c r="BLC54" s="106"/>
      <c r="BLD54" s="106"/>
      <c r="BLE54" s="106"/>
      <c r="BLF54" s="106"/>
      <c r="BLG54" s="106"/>
      <c r="BLH54" s="106"/>
      <c r="BLI54" s="106"/>
      <c r="BLJ54" s="106"/>
      <c r="BLK54" s="106"/>
      <c r="BLL54" s="106"/>
      <c r="BLM54" s="106"/>
      <c r="BLN54" s="106"/>
      <c r="BLO54" s="106"/>
      <c r="BLP54" s="106"/>
      <c r="BLQ54" s="106"/>
      <c r="BLR54" s="106"/>
      <c r="BLS54" s="106"/>
      <c r="BLT54" s="106"/>
      <c r="BLU54" s="106"/>
      <c r="BLV54" s="106"/>
      <c r="BLW54" s="106"/>
      <c r="BLX54" s="106"/>
      <c r="BLY54" s="106"/>
      <c r="BLZ54" s="106"/>
      <c r="BMA54" s="106"/>
      <c r="BMB54" s="106"/>
      <c r="BMC54" s="106"/>
      <c r="BMD54" s="106"/>
      <c r="BME54" s="106"/>
      <c r="BMF54" s="106"/>
      <c r="BMG54" s="106"/>
      <c r="BMH54" s="106"/>
      <c r="BMI54" s="106"/>
      <c r="BMJ54" s="106"/>
      <c r="BMK54" s="106"/>
      <c r="BML54" s="106"/>
      <c r="BMM54" s="106"/>
      <c r="BMN54" s="106"/>
      <c r="BMO54" s="106"/>
      <c r="BMP54" s="106"/>
      <c r="BMQ54" s="106"/>
      <c r="BMR54" s="106"/>
      <c r="BMS54" s="106"/>
      <c r="BMT54" s="259"/>
      <c r="BMU54" s="259"/>
      <c r="BMV54" s="259"/>
      <c r="BMW54" s="259"/>
      <c r="BMX54" s="259"/>
      <c r="BMY54" s="259"/>
      <c r="BMZ54" s="259"/>
      <c r="BNA54" s="259"/>
      <c r="BNB54" s="259"/>
      <c r="BNC54" s="259"/>
      <c r="BND54" s="259"/>
      <c r="BNE54" s="259"/>
      <c r="BNF54" s="259"/>
      <c r="BNG54" s="259"/>
      <c r="BNH54" s="259"/>
      <c r="BNI54" s="259"/>
      <c r="BNJ54" s="259"/>
      <c r="BNK54" s="259"/>
      <c r="BNL54" s="259"/>
      <c r="BNM54" s="259"/>
      <c r="BNN54" s="259"/>
      <c r="BNO54" s="259"/>
      <c r="BNP54" s="259"/>
      <c r="BNQ54" s="259"/>
      <c r="BNR54" s="259"/>
      <c r="BNS54" s="259"/>
      <c r="BNT54" s="259"/>
      <c r="BNU54" s="259"/>
      <c r="BNV54" s="259"/>
      <c r="BNW54" s="259"/>
      <c r="BNX54" s="259"/>
      <c r="BNY54" s="259"/>
      <c r="BNZ54" s="259"/>
      <c r="BOA54" s="259"/>
      <c r="BOB54" s="259"/>
      <c r="BOC54" s="259"/>
      <c r="BOD54" s="259"/>
      <c r="BOE54" s="259"/>
      <c r="BOF54" s="259"/>
      <c r="BOG54" s="259"/>
      <c r="BOH54" s="259"/>
      <c r="BOI54" s="259"/>
      <c r="BOJ54" s="259"/>
      <c r="BOK54" s="259"/>
      <c r="BOL54" s="259"/>
      <c r="BOM54" s="259"/>
      <c r="BON54" s="259"/>
      <c r="BOO54" s="259"/>
      <c r="BOP54" s="259"/>
      <c r="BOQ54" s="259"/>
      <c r="BOR54" s="259"/>
      <c r="BOS54" s="259"/>
      <c r="BOT54" s="259"/>
      <c r="BOU54" s="259"/>
      <c r="BOV54" s="259"/>
      <c r="BOW54" s="259"/>
      <c r="BOX54" s="259"/>
      <c r="BOY54" s="259"/>
      <c r="BOZ54" s="259"/>
      <c r="BPA54" s="259"/>
      <c r="BPB54" s="259"/>
      <c r="BPC54" s="259"/>
      <c r="BPD54" s="259"/>
      <c r="BPE54" s="259"/>
      <c r="BPF54" s="259"/>
      <c r="BPG54" s="259"/>
      <c r="BPH54" s="259"/>
      <c r="BPI54" s="259"/>
      <c r="BPJ54" s="129"/>
      <c r="BPK54" s="129"/>
      <c r="BPL54" s="129"/>
      <c r="BPM54" s="129"/>
      <c r="BPN54" s="129"/>
      <c r="BPO54" s="129"/>
      <c r="BPP54" s="129"/>
      <c r="BPQ54" s="129"/>
      <c r="BPR54" s="129"/>
      <c r="BPS54" s="129"/>
      <c r="BPT54" s="129"/>
      <c r="BPU54" s="129"/>
      <c r="BPV54" s="129"/>
      <c r="BPW54" s="129"/>
      <c r="BPX54" s="129"/>
      <c r="BPY54" s="129"/>
      <c r="BPZ54" s="129"/>
      <c r="BQA54" s="129"/>
      <c r="BQB54" s="129"/>
      <c r="BQC54" s="129"/>
      <c r="BQD54" s="129"/>
      <c r="BQE54" s="129"/>
      <c r="BQF54" s="129"/>
      <c r="BQG54" s="129"/>
      <c r="BQH54" s="129"/>
      <c r="BQI54" s="129"/>
      <c r="BQJ54" s="129"/>
      <c r="BQK54" s="129"/>
      <c r="BQL54" s="129"/>
      <c r="BQM54" s="129"/>
      <c r="BQN54" s="129"/>
      <c r="BQO54" s="129"/>
      <c r="BQP54" s="129"/>
      <c r="BQQ54" s="129"/>
      <c r="BQR54" s="129"/>
      <c r="BQS54" s="129"/>
      <c r="BQT54" s="129"/>
      <c r="BQU54" s="129"/>
      <c r="BQV54" s="129"/>
      <c r="BQW54" s="129"/>
      <c r="BQX54" s="129"/>
      <c r="BQY54" s="129"/>
      <c r="BQZ54" s="129"/>
      <c r="BRA54" s="129"/>
      <c r="BRB54" s="129"/>
      <c r="BRC54" s="129"/>
      <c r="BRD54" s="129"/>
      <c r="BRE54" s="129"/>
      <c r="BRF54" s="129"/>
      <c r="BRG54" s="129"/>
      <c r="BRH54" s="129"/>
      <c r="BRI54" s="129"/>
      <c r="BRJ54" s="129"/>
      <c r="BRK54" s="129"/>
      <c r="BRL54" s="129"/>
      <c r="BRM54" s="129"/>
      <c r="BRN54" s="129"/>
      <c r="BRO54" s="129"/>
      <c r="BRP54" s="129"/>
      <c r="BRQ54" s="129"/>
      <c r="BRR54" s="129"/>
      <c r="BRS54" s="129"/>
      <c r="BRT54" s="129"/>
      <c r="BRU54" s="129"/>
      <c r="BRV54" s="129"/>
      <c r="BRW54" s="129"/>
      <c r="BRX54" s="129"/>
      <c r="BRY54" s="129"/>
      <c r="BRZ54" s="129"/>
      <c r="BSA54" s="129"/>
      <c r="BSB54" s="129"/>
      <c r="BSC54" s="129"/>
      <c r="BSD54" s="129"/>
      <c r="BSE54" s="129"/>
      <c r="BSF54" s="129"/>
      <c r="BSG54" s="129"/>
      <c r="BSH54" s="129"/>
      <c r="BSI54" s="129"/>
      <c r="BSJ54" s="129"/>
      <c r="BSK54" s="129"/>
      <c r="BSL54" s="129"/>
      <c r="BSM54" s="129"/>
      <c r="BSN54" s="129"/>
      <c r="BSO54" s="129"/>
      <c r="BSP54" s="129"/>
      <c r="BSQ54" s="129"/>
      <c r="BSR54" s="129"/>
      <c r="BSS54" s="129"/>
      <c r="BST54" s="129"/>
      <c r="BSU54" s="129"/>
      <c r="BSV54" s="129"/>
      <c r="BSW54" s="129"/>
      <c r="BSX54" s="129"/>
      <c r="BSY54" s="129"/>
      <c r="BSZ54" s="129"/>
      <c r="BTA54" s="129"/>
      <c r="BTB54" s="129"/>
      <c r="BTC54" s="129"/>
      <c r="BTD54" s="129"/>
      <c r="BTE54" s="129"/>
      <c r="BTF54" s="129"/>
      <c r="BTG54" s="129"/>
      <c r="BTH54" s="129"/>
      <c r="BTI54" s="129"/>
      <c r="BTJ54" s="129"/>
      <c r="BTK54" s="129"/>
      <c r="BTL54" s="129"/>
      <c r="BTM54" s="129"/>
      <c r="BTN54" s="129"/>
      <c r="BTO54" s="129"/>
      <c r="BTP54" s="129"/>
      <c r="BTQ54" s="129"/>
      <c r="BTR54" s="129"/>
      <c r="BTS54" s="129"/>
      <c r="BTT54" s="129"/>
      <c r="BTU54" s="129"/>
      <c r="BTV54" s="129"/>
      <c r="BTW54" s="129"/>
      <c r="BTX54" s="129"/>
      <c r="BTY54" s="129"/>
      <c r="BTZ54" s="129"/>
      <c r="BUA54" s="129"/>
      <c r="BUB54" s="129"/>
      <c r="BUC54" s="129"/>
      <c r="BUD54" s="129"/>
      <c r="BUE54" s="129"/>
      <c r="BUF54" s="129"/>
      <c r="BUG54" s="129"/>
      <c r="BUH54" s="129"/>
      <c r="BUI54" s="129"/>
      <c r="BUJ54" s="129"/>
      <c r="BUK54" s="129"/>
      <c r="BUL54" s="129"/>
      <c r="BUM54" s="129"/>
      <c r="BUN54" s="129"/>
      <c r="BUO54" s="129"/>
      <c r="BUP54" s="129"/>
      <c r="BUQ54" s="129"/>
      <c r="BUR54" s="129"/>
      <c r="BUS54" s="129"/>
      <c r="BUT54" s="129"/>
      <c r="BUU54" s="129"/>
      <c r="BUV54" s="129"/>
      <c r="BUW54" s="129"/>
      <c r="BUX54" s="129"/>
      <c r="BUY54" s="129"/>
      <c r="BUZ54" s="129"/>
      <c r="BVA54" s="129"/>
      <c r="BVB54" s="129"/>
      <c r="BVC54" s="129"/>
      <c r="BVD54" s="129"/>
      <c r="BVE54" s="129"/>
      <c r="BVF54" s="129"/>
      <c r="BVG54" s="129"/>
      <c r="BVH54" s="129"/>
      <c r="BVI54" s="129"/>
      <c r="BVJ54" s="129"/>
      <c r="BVK54" s="129"/>
      <c r="BVL54" s="129"/>
      <c r="BVM54" s="129"/>
      <c r="BVN54" s="129"/>
      <c r="BVO54" s="129"/>
      <c r="BVP54" s="129"/>
      <c r="BVQ54" s="129"/>
      <c r="BVR54" s="129"/>
      <c r="BVS54" s="129"/>
      <c r="BVT54" s="129"/>
      <c r="BVU54" s="129"/>
      <c r="BVV54" s="129"/>
      <c r="BVW54" s="129"/>
      <c r="BVX54" s="129"/>
      <c r="BVY54" s="129"/>
      <c r="BVZ54" s="129"/>
      <c r="BWA54" s="129"/>
      <c r="BWB54" s="129"/>
      <c r="BWC54" s="129"/>
      <c r="BWD54" s="129"/>
      <c r="BWE54" s="129"/>
      <c r="BWF54" s="129"/>
      <c r="BWG54" s="129"/>
      <c r="BWH54" s="129"/>
      <c r="BWI54" s="129"/>
      <c r="BWJ54" s="129"/>
      <c r="BWK54" s="129"/>
      <c r="BWL54" s="129"/>
      <c r="BWM54" s="129"/>
      <c r="BWN54" s="129"/>
      <c r="BWO54" s="129"/>
      <c r="BWP54" s="129"/>
      <c r="BWQ54" s="129"/>
      <c r="BWR54" s="129"/>
      <c r="BWS54" s="129"/>
      <c r="BWT54" s="129"/>
      <c r="BWU54" s="129"/>
      <c r="BWV54" s="129"/>
      <c r="BWW54" s="129"/>
      <c r="BWX54" s="129"/>
      <c r="BWY54" s="129"/>
      <c r="BWZ54" s="129"/>
      <c r="BXA54" s="129"/>
      <c r="BXB54" s="129"/>
      <c r="BXC54" s="256"/>
      <c r="BXD54" s="256"/>
      <c r="BXE54" s="256"/>
      <c r="BXF54" s="256"/>
      <c r="BXG54" s="256"/>
      <c r="BXH54" s="256"/>
      <c r="BXI54" s="256"/>
      <c r="BXJ54" s="256"/>
      <c r="BXK54" s="256"/>
      <c r="BXL54" s="256"/>
      <c r="BXM54" s="256"/>
      <c r="BXN54" s="256"/>
      <c r="BXO54" s="256"/>
      <c r="BXP54" s="256"/>
      <c r="BXQ54" s="256"/>
      <c r="BXR54" s="256"/>
      <c r="BXS54" s="256"/>
      <c r="BXT54" s="256"/>
      <c r="BXU54" s="256"/>
      <c r="BXV54" s="256"/>
      <c r="BXW54" s="256"/>
      <c r="BXX54" s="256"/>
      <c r="BXY54" s="256"/>
      <c r="BXZ54" s="256"/>
      <c r="BYA54" s="256"/>
      <c r="BYB54" s="256"/>
      <c r="BYC54" s="256"/>
      <c r="BYD54" s="256"/>
      <c r="BYE54" s="256"/>
      <c r="BYF54" s="256"/>
      <c r="BYG54" s="256"/>
      <c r="BYH54" s="256"/>
      <c r="BYI54" s="256"/>
      <c r="BYJ54" s="256"/>
      <c r="BYK54" s="256"/>
      <c r="BYL54" s="256"/>
      <c r="BYM54" s="256"/>
      <c r="BYN54" s="256"/>
      <c r="BYO54" s="256"/>
      <c r="BYP54" s="256"/>
      <c r="BYQ54" s="256"/>
      <c r="BYR54" s="256"/>
      <c r="BYS54" s="256"/>
      <c r="BYT54" s="256"/>
      <c r="BYU54" s="256"/>
      <c r="BYV54" s="256"/>
      <c r="BYW54" s="256"/>
      <c r="BYX54" s="256"/>
      <c r="BYY54" s="256"/>
      <c r="BYZ54" s="256"/>
      <c r="BZA54" s="256"/>
      <c r="BZB54" s="256"/>
      <c r="BZC54" s="256"/>
      <c r="BZD54" s="256"/>
      <c r="BZE54" s="256"/>
      <c r="BZF54" s="256"/>
      <c r="BZG54" s="256"/>
      <c r="BZH54" s="256"/>
      <c r="BZI54" s="256"/>
      <c r="BZJ54" s="256"/>
      <c r="BZK54" s="256"/>
      <c r="BZL54" s="256"/>
      <c r="BZM54" s="256"/>
      <c r="BZN54" s="256"/>
      <c r="BZO54" s="256"/>
      <c r="BZP54" s="129"/>
      <c r="BZQ54" s="129"/>
      <c r="BZR54" s="129"/>
      <c r="BZS54" s="129"/>
      <c r="BZT54" s="129"/>
      <c r="BZU54" s="129"/>
      <c r="BZV54" s="129"/>
      <c r="BZW54" s="129"/>
      <c r="BZX54" s="129"/>
      <c r="BZY54" s="129"/>
      <c r="BZZ54" s="129"/>
      <c r="CAA54" s="129"/>
      <c r="CAB54" s="129"/>
      <c r="CAC54" s="129"/>
      <c r="CAD54" s="129"/>
      <c r="CAE54" s="129"/>
      <c r="CAF54" s="129"/>
      <c r="CAG54" s="129"/>
      <c r="CAH54" s="129"/>
      <c r="CAI54" s="129"/>
      <c r="CAJ54" s="129"/>
      <c r="CAK54" s="129"/>
      <c r="CAL54" s="129"/>
      <c r="CAM54" s="129"/>
      <c r="CAN54" s="129"/>
      <c r="CAO54" s="129"/>
      <c r="CAP54" s="129"/>
      <c r="CAQ54" s="129"/>
      <c r="CAR54" s="129"/>
      <c r="CAS54" s="129"/>
      <c r="CAT54" s="129"/>
      <c r="CAU54" s="129"/>
      <c r="CAV54" s="129"/>
      <c r="CAW54" s="129"/>
      <c r="CAX54" s="129"/>
      <c r="CAY54" s="129"/>
      <c r="CAZ54" s="129"/>
      <c r="CBA54" s="129"/>
      <c r="CBB54" s="129"/>
      <c r="CBC54" s="129"/>
      <c r="CBD54" s="129"/>
      <c r="CBE54" s="129"/>
      <c r="CBF54" s="129"/>
      <c r="CBG54" s="129"/>
      <c r="CBH54" s="129"/>
      <c r="CBI54" s="129"/>
      <c r="CBJ54" s="129"/>
      <c r="CBK54" s="129"/>
      <c r="CBL54" s="129"/>
      <c r="CBM54" s="129"/>
      <c r="CBN54" s="129"/>
      <c r="CBO54" s="129"/>
      <c r="CBP54" s="129"/>
      <c r="CBQ54" s="129"/>
      <c r="CBR54" s="129"/>
      <c r="CBS54" s="129"/>
      <c r="CBT54" s="129"/>
      <c r="CBU54" s="129"/>
      <c r="CBV54" s="129"/>
      <c r="CBW54" s="129"/>
      <c r="CBX54" s="129"/>
      <c r="CBY54" s="129"/>
      <c r="CBZ54" s="129"/>
      <c r="CCA54" s="129"/>
      <c r="CCB54" s="129"/>
      <c r="CCC54" s="129"/>
      <c r="CCD54" s="129"/>
      <c r="CCE54" s="129"/>
      <c r="CCF54" s="129"/>
      <c r="CCG54" s="129"/>
      <c r="CCH54" s="129"/>
      <c r="CCI54" s="129"/>
      <c r="CCJ54" s="129"/>
      <c r="CCK54" s="129"/>
      <c r="CCL54" s="129"/>
      <c r="CCM54" s="129"/>
      <c r="CCN54" s="129"/>
      <c r="CCO54" s="129"/>
      <c r="CCP54" s="129"/>
      <c r="CCQ54" s="129"/>
      <c r="CCR54" s="129"/>
      <c r="CCS54" s="129"/>
      <c r="CCT54" s="129"/>
      <c r="CCU54" s="129"/>
      <c r="CCV54" s="129"/>
      <c r="CCW54" s="129"/>
      <c r="CCX54" s="129"/>
      <c r="CCY54" s="129"/>
      <c r="CCZ54" s="129"/>
      <c r="CDA54" s="129"/>
      <c r="CDB54" s="129"/>
      <c r="CDC54" s="129"/>
      <c r="CDD54" s="129"/>
      <c r="CDE54" s="129"/>
      <c r="CDF54" s="129"/>
      <c r="CDG54" s="129"/>
      <c r="CDH54" s="129"/>
      <c r="CDI54" s="129"/>
      <c r="CDJ54" s="129"/>
      <c r="CDK54" s="129"/>
      <c r="CDL54" s="129"/>
      <c r="CDM54" s="129"/>
      <c r="CDN54" s="129"/>
      <c r="CDO54" s="129"/>
      <c r="CDP54" s="129"/>
      <c r="CDQ54" s="129"/>
      <c r="CDR54" s="129"/>
      <c r="CDS54" s="129"/>
      <c r="CDT54" s="129"/>
      <c r="CDU54" s="129"/>
      <c r="CDV54" s="129"/>
      <c r="CDW54" s="129"/>
      <c r="CDX54" s="129"/>
      <c r="CDY54" s="129"/>
      <c r="CDZ54" s="129"/>
      <c r="CEA54" s="129"/>
      <c r="CEB54" s="129"/>
      <c r="CEC54" s="129"/>
      <c r="CED54" s="129"/>
      <c r="CEE54" s="129"/>
      <c r="CEF54" s="129"/>
      <c r="CEG54" s="129"/>
      <c r="CEH54" s="129"/>
      <c r="CEI54" s="129"/>
      <c r="CEJ54" s="129"/>
      <c r="CEK54" s="129"/>
      <c r="CEL54" s="129"/>
      <c r="CEM54" s="129"/>
      <c r="CEN54" s="129"/>
      <c r="CEO54" s="129"/>
      <c r="CEP54" s="130"/>
      <c r="CEQ54" s="130"/>
      <c r="CER54" s="130"/>
      <c r="CES54" s="130"/>
      <c r="CET54" s="130"/>
      <c r="CEU54" s="130"/>
      <c r="CEV54" s="130"/>
      <c r="CEW54" s="130"/>
      <c r="CEX54" s="130"/>
      <c r="CEY54" s="130"/>
      <c r="CEZ54" s="130"/>
      <c r="CFA54" s="130"/>
      <c r="CFB54" s="130"/>
      <c r="CFC54" s="130"/>
      <c r="CFD54" s="130"/>
      <c r="CFE54" s="130"/>
      <c r="CFF54" s="130"/>
      <c r="CFG54" s="130"/>
      <c r="CFH54" s="130"/>
      <c r="CFI54" s="130"/>
      <c r="CFJ54" s="130"/>
      <c r="CFK54" s="130"/>
      <c r="CFL54" s="130"/>
      <c r="CFM54" s="130"/>
      <c r="CFN54" s="130"/>
      <c r="CFO54" s="130"/>
      <c r="CFP54" s="130"/>
      <c r="CFQ54" s="130"/>
      <c r="CFR54" s="130"/>
      <c r="CFS54" s="130"/>
      <c r="CFT54" s="130"/>
      <c r="CFU54" s="130"/>
      <c r="CFV54" s="130"/>
      <c r="CFW54" s="130"/>
      <c r="CFX54" s="130"/>
      <c r="CFY54" s="130"/>
      <c r="CFZ54" s="130"/>
      <c r="CGA54" s="130"/>
      <c r="CGB54" s="130"/>
      <c r="CGC54" s="130"/>
      <c r="CGD54" s="130"/>
    </row>
    <row r="55" spans="1:2214" x14ac:dyDescent="0.25">
      <c r="A55" s="279"/>
      <c r="B55" s="255"/>
      <c r="C55" s="267"/>
      <c r="D55" s="267"/>
      <c r="E55" s="275"/>
      <c r="F55" s="260"/>
      <c r="G55" s="260"/>
      <c r="H55" s="276"/>
      <c r="I55" s="261"/>
      <c r="J55" s="261"/>
      <c r="K55" s="276"/>
      <c r="L55" s="261"/>
      <c r="M55" s="261"/>
      <c r="N55" s="277"/>
      <c r="O55" s="262"/>
      <c r="P55" s="262"/>
      <c r="Q55" s="276"/>
      <c r="R55" s="261"/>
      <c r="S55" s="261"/>
      <c r="T55" s="275"/>
      <c r="U55" s="260"/>
      <c r="V55" s="260"/>
      <c r="W55" s="260"/>
      <c r="X55" s="278"/>
      <c r="Y55" s="277"/>
      <c r="Z55" s="262"/>
      <c r="AA55" s="262"/>
      <c r="AB55" s="277"/>
      <c r="AC55" s="262"/>
      <c r="AD55" s="262"/>
      <c r="AE55" s="277"/>
      <c r="AF55" s="262"/>
      <c r="AG55" s="262"/>
      <c r="AH55" s="129"/>
      <c r="AI55" s="129"/>
      <c r="AJ55" s="129"/>
      <c r="AK55" s="129"/>
      <c r="AL55" s="129"/>
      <c r="AM55" s="129"/>
      <c r="AN55" s="129"/>
      <c r="AO55" s="64"/>
      <c r="AP55" s="64"/>
      <c r="AQ55" s="129"/>
      <c r="AR55" s="64"/>
      <c r="AS55" s="64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350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64"/>
      <c r="EW55" s="64"/>
      <c r="EX55" s="64"/>
      <c r="EY55" s="64"/>
      <c r="EZ55" s="64"/>
      <c r="FA55" s="64"/>
      <c r="FB55" s="64"/>
      <c r="FC55" s="64"/>
      <c r="FD55" s="64"/>
      <c r="FE55" s="64"/>
      <c r="FF55" s="64"/>
      <c r="FG55" s="64"/>
      <c r="FH55" s="64"/>
      <c r="FI55" s="64"/>
      <c r="FJ55" s="64"/>
      <c r="FK55" s="64"/>
      <c r="FL55" s="64"/>
      <c r="FM55" s="64"/>
      <c r="FN55" s="64"/>
      <c r="FO55" s="64"/>
      <c r="FP55" s="64"/>
      <c r="FQ55" s="64"/>
      <c r="FR55" s="64"/>
      <c r="FS55" s="64"/>
      <c r="FT55" s="64"/>
      <c r="FU55" s="64"/>
      <c r="FV55" s="64"/>
      <c r="FW55" s="64"/>
      <c r="FX55" s="64"/>
      <c r="FY55" s="64"/>
      <c r="FZ55" s="64"/>
      <c r="GA55" s="64"/>
      <c r="GB55" s="64"/>
      <c r="GC55" s="64"/>
      <c r="GD55" s="64"/>
      <c r="GE55" s="64"/>
      <c r="GF55" s="64"/>
      <c r="GG55" s="64"/>
      <c r="GH55" s="64"/>
      <c r="GI55" s="64"/>
      <c r="GJ55" s="64"/>
      <c r="GK55" s="64"/>
      <c r="GL55" s="64"/>
      <c r="GM55" s="64"/>
      <c r="GN55" s="64"/>
      <c r="GO55" s="64"/>
      <c r="GP55" s="64"/>
      <c r="GQ55" s="64"/>
      <c r="GR55" s="64"/>
      <c r="GS55" s="64"/>
      <c r="GT55" s="64"/>
      <c r="GU55" s="64"/>
      <c r="GV55" s="64"/>
      <c r="GW55" s="64"/>
      <c r="GX55" s="64"/>
      <c r="GY55" s="64"/>
      <c r="GZ55" s="64"/>
      <c r="HA55" s="64"/>
      <c r="HB55" s="64"/>
      <c r="HC55" s="64"/>
      <c r="HD55" s="64"/>
      <c r="HE55" s="64"/>
      <c r="HF55" s="64"/>
      <c r="HG55" s="64"/>
      <c r="HH55" s="64"/>
      <c r="HI55" s="64"/>
      <c r="HJ55" s="64"/>
      <c r="HK55" s="64"/>
      <c r="HL55" s="64"/>
      <c r="HM55" s="64"/>
      <c r="HN55" s="64"/>
      <c r="HO55" s="64"/>
      <c r="HP55" s="64"/>
      <c r="HQ55" s="64"/>
      <c r="HR55" s="64"/>
      <c r="HS55" s="64"/>
      <c r="HT55" s="64"/>
      <c r="HU55" s="64"/>
      <c r="HV55" s="64"/>
      <c r="HW55" s="64"/>
      <c r="HX55" s="64"/>
      <c r="HY55" s="64"/>
      <c r="HZ55" s="64"/>
      <c r="IA55" s="64"/>
      <c r="IB55" s="64"/>
      <c r="IC55" s="64"/>
      <c r="ID55" s="64"/>
      <c r="IE55" s="64"/>
      <c r="IF55" s="64"/>
      <c r="IG55" s="64"/>
      <c r="IH55" s="64"/>
      <c r="II55" s="64"/>
      <c r="IJ55" s="64"/>
      <c r="IK55" s="64"/>
      <c r="IL55" s="64"/>
      <c r="IM55" s="64"/>
      <c r="IN55" s="64"/>
      <c r="IO55" s="64"/>
      <c r="IP55" s="130"/>
      <c r="IQ55" s="130"/>
      <c r="IR55" s="130"/>
      <c r="IS55" s="130"/>
      <c r="IT55" s="130"/>
      <c r="IU55" s="130"/>
      <c r="IV55" s="130"/>
      <c r="IW55" s="130"/>
      <c r="IX55" s="130"/>
      <c r="IY55" s="130"/>
      <c r="IZ55" s="130"/>
      <c r="JA55" s="130"/>
      <c r="JB55" s="130"/>
      <c r="JC55" s="130"/>
      <c r="JD55" s="130"/>
      <c r="JE55" s="130"/>
      <c r="JF55" s="130"/>
      <c r="JG55" s="130"/>
      <c r="JH55" s="130"/>
      <c r="JI55" s="130"/>
      <c r="JJ55" s="130"/>
      <c r="JK55" s="130"/>
      <c r="JL55" s="130"/>
      <c r="JM55" s="130"/>
      <c r="JN55" s="130"/>
      <c r="JO55" s="130"/>
      <c r="JP55" s="130"/>
      <c r="JQ55" s="130"/>
      <c r="JR55" s="130"/>
      <c r="JS55" s="130"/>
      <c r="JT55" s="130"/>
      <c r="JU55" s="130"/>
      <c r="JV55" s="130"/>
      <c r="JW55" s="130"/>
      <c r="JX55" s="130"/>
      <c r="JY55" s="130"/>
      <c r="JZ55" s="130"/>
      <c r="KA55" s="130"/>
      <c r="KB55" s="130"/>
      <c r="KC55" s="130"/>
      <c r="KD55" s="130"/>
      <c r="KE55" s="130"/>
      <c r="KF55" s="130"/>
      <c r="KG55" s="130"/>
      <c r="KH55" s="130"/>
      <c r="KI55" s="130"/>
      <c r="KJ55" s="130"/>
      <c r="KK55" s="130"/>
      <c r="KL55" s="130"/>
      <c r="KM55" s="130"/>
      <c r="KN55" s="130"/>
      <c r="KO55" s="130"/>
      <c r="KP55" s="130"/>
      <c r="KQ55" s="130"/>
      <c r="KR55" s="130"/>
      <c r="KS55" s="130"/>
      <c r="KT55" s="130"/>
      <c r="KU55" s="130"/>
      <c r="KV55" s="130"/>
      <c r="KW55" s="130"/>
      <c r="KX55" s="130"/>
      <c r="KY55" s="130"/>
      <c r="KZ55" s="130"/>
      <c r="LA55" s="130"/>
      <c r="LB55" s="130"/>
      <c r="LC55" s="130"/>
      <c r="LD55" s="130"/>
      <c r="LE55" s="130"/>
      <c r="LF55" s="130"/>
      <c r="LG55" s="130"/>
      <c r="LH55" s="130"/>
      <c r="LI55" s="130"/>
      <c r="LJ55" s="130"/>
      <c r="LK55" s="130"/>
      <c r="LL55" s="130"/>
      <c r="LM55" s="130"/>
      <c r="LN55" s="130"/>
      <c r="LO55" s="130"/>
      <c r="LP55" s="130"/>
      <c r="LQ55" s="130"/>
      <c r="LR55" s="130"/>
      <c r="LS55" s="130"/>
      <c r="LT55" s="130"/>
      <c r="LU55" s="130"/>
      <c r="LV55" s="130"/>
      <c r="LW55" s="130"/>
      <c r="LX55" s="130"/>
      <c r="LY55" s="130"/>
      <c r="LZ55" s="130"/>
      <c r="MA55" s="130"/>
      <c r="MB55" s="130"/>
      <c r="MC55" s="130"/>
      <c r="MD55" s="130"/>
      <c r="ME55" s="130"/>
      <c r="MF55" s="130"/>
      <c r="MG55" s="130"/>
      <c r="MH55" s="130"/>
      <c r="MI55" s="130"/>
      <c r="MJ55" s="130"/>
      <c r="MK55" s="130"/>
      <c r="ML55" s="130"/>
      <c r="MM55" s="130"/>
      <c r="MN55" s="130"/>
      <c r="MO55" s="130"/>
      <c r="MP55" s="130"/>
      <c r="MQ55" s="130"/>
      <c r="MR55" s="130"/>
      <c r="MS55" s="130"/>
      <c r="MT55" s="130"/>
      <c r="MU55" s="130"/>
      <c r="MV55" s="130"/>
      <c r="MW55" s="130"/>
      <c r="MX55" s="130"/>
      <c r="MY55" s="130"/>
      <c r="MZ55" s="130"/>
      <c r="NA55" s="130"/>
      <c r="NB55" s="130"/>
      <c r="NC55" s="130"/>
      <c r="ND55" s="130"/>
      <c r="NE55" s="130"/>
      <c r="NF55" s="130"/>
      <c r="NG55" s="130"/>
      <c r="NH55" s="130"/>
      <c r="NI55" s="130"/>
      <c r="NJ55" s="130"/>
      <c r="NK55" s="130"/>
      <c r="NL55" s="130"/>
      <c r="NM55" s="130"/>
      <c r="NN55" s="130"/>
      <c r="NO55" s="130"/>
      <c r="NP55" s="256"/>
      <c r="NQ55" s="256"/>
      <c r="NR55" s="256"/>
      <c r="NS55" s="256"/>
      <c r="NT55" s="256"/>
      <c r="NU55" s="256"/>
      <c r="NV55" s="256"/>
      <c r="NW55" s="256"/>
      <c r="NX55" s="256"/>
      <c r="NY55" s="256"/>
      <c r="NZ55" s="256"/>
      <c r="OA55" s="256"/>
      <c r="OB55" s="256"/>
      <c r="OC55" s="256"/>
      <c r="OD55" s="256"/>
      <c r="OE55" s="256"/>
      <c r="OF55" s="256"/>
      <c r="OG55" s="256"/>
      <c r="OH55" s="256"/>
      <c r="OI55" s="256"/>
      <c r="OJ55" s="256"/>
      <c r="OK55" s="256"/>
      <c r="OL55" s="256"/>
      <c r="OM55" s="256"/>
      <c r="ON55" s="256"/>
      <c r="OO55" s="256"/>
      <c r="OP55" s="256"/>
      <c r="OQ55" s="256"/>
      <c r="OR55" s="256"/>
      <c r="OS55" s="256"/>
      <c r="OT55" s="256"/>
      <c r="OU55" s="256"/>
      <c r="OV55" s="256"/>
      <c r="OW55" s="256"/>
      <c r="OX55" s="256"/>
      <c r="OY55" s="256"/>
      <c r="OZ55" s="256"/>
      <c r="PA55" s="256"/>
      <c r="PB55" s="256"/>
      <c r="PC55" s="256"/>
      <c r="PD55" s="256"/>
      <c r="PE55" s="256"/>
      <c r="PF55" s="256"/>
      <c r="PG55" s="256"/>
      <c r="PH55" s="256"/>
      <c r="PI55" s="256"/>
      <c r="PJ55" s="256"/>
      <c r="PK55" s="256"/>
      <c r="PL55" s="256"/>
      <c r="PM55" s="256"/>
      <c r="PN55" s="256"/>
      <c r="PO55" s="256"/>
      <c r="PP55" s="256"/>
      <c r="PQ55" s="256"/>
      <c r="PR55" s="256"/>
      <c r="PS55" s="256"/>
      <c r="PT55" s="256"/>
      <c r="PU55" s="256"/>
      <c r="PV55" s="256"/>
      <c r="PW55" s="256"/>
      <c r="PX55" s="256"/>
      <c r="PY55" s="256"/>
      <c r="PZ55" s="256"/>
      <c r="QA55" s="256"/>
      <c r="QB55" s="256"/>
      <c r="QC55" s="64"/>
      <c r="QD55" s="64"/>
      <c r="QE55" s="64"/>
      <c r="QF55" s="64"/>
      <c r="QG55" s="64"/>
      <c r="QH55" s="64"/>
      <c r="QI55" s="64"/>
      <c r="QJ55" s="64"/>
      <c r="QK55" s="64"/>
      <c r="QL55" s="64"/>
      <c r="QM55" s="64"/>
      <c r="QN55" s="64"/>
      <c r="QO55" s="64"/>
      <c r="QP55" s="64"/>
      <c r="QQ55" s="64"/>
      <c r="QR55" s="64"/>
      <c r="QS55" s="64"/>
      <c r="QT55" s="64"/>
      <c r="QU55" s="64"/>
      <c r="QV55" s="64"/>
      <c r="QW55" s="64"/>
      <c r="QX55" s="64"/>
      <c r="QY55" s="64"/>
      <c r="QZ55" s="64"/>
      <c r="RA55" s="64"/>
      <c r="RB55" s="64"/>
      <c r="RC55" s="64"/>
      <c r="RD55" s="64"/>
      <c r="RE55" s="64"/>
      <c r="RF55" s="64"/>
      <c r="RG55" s="64"/>
      <c r="RH55" s="64"/>
      <c r="RI55" s="64"/>
      <c r="RJ55" s="64"/>
      <c r="RK55" s="64"/>
      <c r="RL55" s="64"/>
      <c r="RM55" s="64"/>
      <c r="RN55" s="64"/>
      <c r="RO55" s="64"/>
      <c r="RP55" s="64"/>
      <c r="RQ55" s="64"/>
      <c r="RR55" s="64"/>
      <c r="RS55" s="64"/>
      <c r="RT55" s="64"/>
      <c r="RU55" s="64"/>
      <c r="RV55" s="64"/>
      <c r="RW55" s="64"/>
      <c r="RX55" s="64"/>
      <c r="RY55" s="64"/>
      <c r="RZ55" s="64"/>
      <c r="SA55" s="64"/>
      <c r="SB55" s="64"/>
      <c r="SC55" s="64"/>
      <c r="SD55" s="64"/>
      <c r="SE55" s="64"/>
      <c r="SF55" s="64"/>
      <c r="SG55" s="64"/>
      <c r="SH55" s="64"/>
      <c r="SI55" s="64"/>
      <c r="SJ55" s="64"/>
      <c r="SK55" s="64"/>
      <c r="SL55" s="64"/>
      <c r="SM55" s="64"/>
      <c r="SN55" s="64"/>
      <c r="SO55" s="64"/>
      <c r="SP55" s="64"/>
      <c r="SQ55" s="64"/>
      <c r="SR55" s="64"/>
      <c r="SS55" s="64"/>
      <c r="ST55" s="64"/>
      <c r="SU55" s="64"/>
      <c r="SV55" s="64"/>
      <c r="SW55" s="64"/>
      <c r="SX55" s="64"/>
      <c r="SY55" s="64"/>
      <c r="SZ55" s="64"/>
      <c r="TA55" s="64"/>
      <c r="TB55" s="64"/>
      <c r="TC55" s="64"/>
      <c r="TD55" s="64"/>
      <c r="TE55" s="64"/>
      <c r="TF55" s="64"/>
      <c r="TG55" s="64"/>
      <c r="TH55" s="64"/>
      <c r="TI55" s="64"/>
      <c r="TJ55" s="64"/>
      <c r="TK55" s="64"/>
      <c r="TL55" s="64"/>
      <c r="TM55" s="64"/>
      <c r="TN55" s="64"/>
      <c r="TO55" s="64"/>
      <c r="TP55" s="64"/>
      <c r="TQ55" s="64"/>
      <c r="TR55" s="64"/>
      <c r="TS55" s="64"/>
      <c r="TT55" s="64"/>
      <c r="TU55" s="64"/>
      <c r="TV55" s="64"/>
      <c r="TW55" s="64"/>
      <c r="TX55" s="64"/>
      <c r="TY55" s="64"/>
      <c r="TZ55" s="64"/>
      <c r="UA55" s="64"/>
      <c r="UB55" s="64"/>
      <c r="UC55" s="64"/>
      <c r="UD55" s="64"/>
      <c r="UE55" s="64"/>
      <c r="UF55" s="64"/>
      <c r="UG55" s="64"/>
      <c r="UH55" s="64"/>
      <c r="UI55" s="64"/>
      <c r="UJ55" s="64"/>
      <c r="UK55" s="64"/>
      <c r="UL55" s="64"/>
      <c r="UM55" s="64"/>
      <c r="UN55" s="64"/>
      <c r="UO55" s="64"/>
      <c r="UP55" s="64"/>
      <c r="UQ55" s="64"/>
      <c r="UR55" s="64"/>
      <c r="US55" s="64"/>
      <c r="UT55" s="64"/>
      <c r="UU55" s="64"/>
      <c r="UV55" s="64"/>
      <c r="UW55" s="64"/>
      <c r="UX55" s="64"/>
      <c r="UY55" s="64"/>
      <c r="UZ55" s="64"/>
      <c r="VA55" s="64"/>
      <c r="VB55" s="64"/>
      <c r="VC55" s="64"/>
      <c r="VD55" s="64"/>
      <c r="VE55" s="64"/>
      <c r="VF55" s="129"/>
      <c r="VG55" s="129"/>
      <c r="VH55" s="129"/>
      <c r="VI55" s="129"/>
      <c r="VJ55" s="129"/>
      <c r="VK55" s="129"/>
      <c r="VL55" s="129"/>
      <c r="VM55" s="129"/>
      <c r="VN55" s="129"/>
      <c r="VO55" s="129"/>
      <c r="VP55" s="129"/>
      <c r="VQ55" s="129"/>
      <c r="VR55" s="129"/>
      <c r="VS55" s="129"/>
      <c r="VT55" s="129"/>
      <c r="VU55" s="129"/>
      <c r="VV55" s="129"/>
      <c r="VW55" s="129"/>
      <c r="VX55" s="129"/>
      <c r="VY55" s="129"/>
      <c r="VZ55" s="129"/>
      <c r="WA55" s="129"/>
      <c r="WB55" s="129"/>
      <c r="WC55" s="129"/>
      <c r="WD55" s="129"/>
      <c r="WE55" s="129"/>
      <c r="WF55" s="129"/>
      <c r="WG55" s="129"/>
      <c r="WH55" s="129"/>
      <c r="WI55" s="129"/>
      <c r="WJ55" s="129"/>
      <c r="WK55" s="129"/>
      <c r="WL55" s="129"/>
      <c r="WM55" s="129"/>
      <c r="WN55" s="129"/>
      <c r="WO55" s="129"/>
      <c r="WP55" s="129"/>
      <c r="WQ55" s="129"/>
      <c r="WR55" s="129"/>
      <c r="WS55" s="129"/>
      <c r="WT55" s="129"/>
      <c r="WU55" s="129"/>
      <c r="WV55" s="129"/>
      <c r="WW55" s="129"/>
      <c r="WX55" s="129"/>
      <c r="WY55" s="129"/>
      <c r="WZ55" s="129"/>
      <c r="XA55" s="129"/>
      <c r="XB55" s="129"/>
      <c r="XC55" s="129"/>
      <c r="XD55" s="129"/>
      <c r="XE55" s="129"/>
      <c r="XF55" s="129"/>
      <c r="XG55" s="129"/>
      <c r="XH55" s="129"/>
      <c r="XI55" s="129"/>
      <c r="XJ55" s="129"/>
      <c r="XK55" s="129"/>
      <c r="XL55" s="129"/>
      <c r="XM55" s="129"/>
      <c r="XN55" s="129"/>
      <c r="XO55" s="129"/>
      <c r="XP55" s="129"/>
      <c r="XQ55" s="129"/>
      <c r="XR55" s="129"/>
      <c r="XS55" s="129"/>
      <c r="XT55" s="129"/>
      <c r="XU55" s="129"/>
      <c r="XV55" s="129"/>
      <c r="XW55" s="129"/>
      <c r="XX55" s="129"/>
      <c r="XY55" s="129"/>
      <c r="XZ55" s="129"/>
      <c r="YA55" s="129"/>
      <c r="YB55" s="129"/>
      <c r="YC55" s="129"/>
      <c r="YD55" s="129"/>
      <c r="YE55" s="129"/>
      <c r="YF55" s="129"/>
      <c r="YG55" s="129"/>
      <c r="YH55" s="129"/>
      <c r="YI55" s="129"/>
      <c r="YJ55" s="129"/>
      <c r="YK55" s="129"/>
      <c r="YL55" s="129"/>
      <c r="YM55" s="129"/>
      <c r="YN55" s="129"/>
      <c r="YO55" s="129"/>
      <c r="YP55" s="129"/>
      <c r="YQ55" s="129"/>
      <c r="YR55" s="129"/>
      <c r="YS55" s="129"/>
      <c r="YT55" s="129"/>
      <c r="YU55" s="129"/>
      <c r="YV55" s="129"/>
      <c r="YW55" s="129"/>
      <c r="YX55" s="129"/>
      <c r="YY55" s="129"/>
      <c r="YZ55" s="129"/>
      <c r="ZA55" s="129"/>
      <c r="ZB55" s="129"/>
      <c r="ZC55" s="129"/>
      <c r="ZD55" s="129"/>
      <c r="ZE55" s="129"/>
      <c r="ZF55" s="129"/>
      <c r="ZG55" s="129"/>
      <c r="ZH55" s="129"/>
      <c r="ZI55" s="129"/>
      <c r="ZJ55" s="129"/>
      <c r="ZK55" s="129"/>
      <c r="ZL55" s="129"/>
      <c r="ZM55" s="129"/>
      <c r="ZN55" s="129"/>
      <c r="ZO55" s="129"/>
      <c r="ZP55" s="129"/>
      <c r="ZQ55" s="129"/>
      <c r="ZR55" s="129"/>
      <c r="ZS55" s="129"/>
      <c r="ZT55" s="129"/>
      <c r="ZU55" s="129"/>
      <c r="ZV55" s="129"/>
      <c r="ZW55" s="129"/>
      <c r="ZX55" s="129"/>
      <c r="ZY55" s="129"/>
      <c r="ZZ55" s="129"/>
      <c r="AAA55" s="129"/>
      <c r="AAB55" s="129"/>
      <c r="AAC55" s="129"/>
      <c r="AAD55" s="129"/>
      <c r="AAE55" s="129"/>
      <c r="AAF55" s="129"/>
      <c r="AAG55" s="129"/>
      <c r="AAH55" s="129"/>
      <c r="AAI55" s="129"/>
      <c r="AAJ55" s="129"/>
      <c r="AAK55" s="129"/>
      <c r="AAL55" s="129"/>
      <c r="AAM55" s="129"/>
      <c r="AAN55" s="129"/>
      <c r="AAO55" s="129"/>
      <c r="AAP55" s="129"/>
      <c r="AAQ55" s="129"/>
      <c r="AAR55" s="129"/>
      <c r="AAS55" s="129"/>
      <c r="AAT55" s="129"/>
      <c r="AAU55" s="129"/>
      <c r="AAV55" s="129"/>
      <c r="AAW55" s="129"/>
      <c r="AAX55" s="129"/>
      <c r="AAY55" s="129"/>
      <c r="AAZ55" s="129"/>
      <c r="ABA55" s="129"/>
      <c r="ABB55" s="129"/>
      <c r="ABC55" s="129"/>
      <c r="ABD55" s="129"/>
      <c r="ABE55" s="129"/>
      <c r="ABF55" s="129"/>
      <c r="ABG55" s="129"/>
      <c r="ABH55" s="129"/>
      <c r="ABI55" s="129"/>
      <c r="ABJ55" s="129"/>
      <c r="ABK55" s="129"/>
      <c r="ABL55" s="129"/>
      <c r="ABM55" s="129"/>
      <c r="ABN55" s="129"/>
      <c r="ABO55" s="129"/>
      <c r="ABP55" s="129"/>
      <c r="ABQ55" s="129"/>
      <c r="ABR55" s="129"/>
      <c r="ABS55" s="129"/>
      <c r="ABT55" s="129"/>
      <c r="ABU55" s="129"/>
      <c r="ABV55" s="129"/>
      <c r="ABW55" s="129"/>
      <c r="ABX55" s="129"/>
      <c r="ABY55" s="129"/>
      <c r="ABZ55" s="129"/>
      <c r="ACA55" s="129"/>
      <c r="ACB55" s="129"/>
      <c r="ACC55" s="129"/>
      <c r="ACD55" s="129"/>
      <c r="ACE55" s="129"/>
      <c r="ACF55" s="129"/>
      <c r="ACG55" s="129"/>
      <c r="ACH55" s="129"/>
      <c r="ACI55" s="129"/>
      <c r="ACJ55" s="129"/>
      <c r="ACK55" s="129"/>
      <c r="ACL55" s="129"/>
      <c r="ACM55" s="129"/>
      <c r="ACN55" s="129"/>
      <c r="ACO55" s="129"/>
      <c r="ACP55" s="129"/>
      <c r="ACQ55" s="129"/>
      <c r="ACR55" s="129"/>
      <c r="ACS55" s="129"/>
      <c r="ACT55" s="129"/>
      <c r="ACU55" s="129"/>
      <c r="ACV55" s="129"/>
      <c r="ACW55" s="129"/>
      <c r="ACX55" s="129"/>
      <c r="ACY55" s="257"/>
      <c r="ACZ55" s="257"/>
      <c r="ADA55" s="257"/>
      <c r="ADB55" s="257"/>
      <c r="ADC55" s="257"/>
      <c r="ADD55" s="257"/>
      <c r="ADE55" s="257"/>
      <c r="ADF55" s="257"/>
      <c r="ADG55" s="257"/>
      <c r="ADH55" s="257"/>
      <c r="ADI55" s="257"/>
      <c r="ADJ55" s="257"/>
      <c r="ADK55" s="257"/>
      <c r="ADL55" s="257"/>
      <c r="ADM55" s="257"/>
      <c r="ADN55" s="257"/>
      <c r="ADO55" s="257"/>
      <c r="ADP55" s="257"/>
      <c r="ADQ55" s="257"/>
      <c r="ADR55" s="257"/>
      <c r="ADS55" s="257"/>
      <c r="ADT55" s="257"/>
      <c r="ADU55" s="257"/>
      <c r="ADV55" s="257"/>
      <c r="ADW55" s="257"/>
      <c r="ADX55" s="257"/>
      <c r="ADY55" s="257"/>
      <c r="ADZ55" s="257"/>
      <c r="AEA55" s="257"/>
      <c r="AEB55" s="257"/>
      <c r="AEC55" s="257"/>
      <c r="AED55" s="257"/>
      <c r="AEE55" s="257"/>
      <c r="AEF55" s="257"/>
      <c r="AEG55" s="257"/>
      <c r="AEH55" s="257"/>
      <c r="AEI55" s="257"/>
      <c r="AEJ55" s="257"/>
      <c r="AEK55" s="257"/>
      <c r="AEL55" s="257"/>
      <c r="AEM55" s="257"/>
      <c r="AEN55" s="257"/>
      <c r="AEO55" s="257"/>
      <c r="AEP55" s="257"/>
      <c r="AEQ55" s="257"/>
      <c r="AER55" s="257"/>
      <c r="AES55" s="257"/>
      <c r="AET55" s="257"/>
      <c r="AEU55" s="257"/>
      <c r="AEV55" s="257"/>
      <c r="AEW55" s="257"/>
      <c r="AEX55" s="257"/>
      <c r="AEY55" s="257"/>
      <c r="AEZ55" s="257"/>
      <c r="AFA55" s="257"/>
      <c r="AFB55" s="257"/>
      <c r="AFC55" s="257"/>
      <c r="AFD55" s="257"/>
      <c r="AFE55" s="257"/>
      <c r="AFF55" s="257"/>
      <c r="AFG55" s="257"/>
      <c r="AFH55" s="257"/>
      <c r="AFI55" s="257"/>
      <c r="AFJ55" s="257"/>
      <c r="AFK55" s="257"/>
      <c r="AFL55" s="257"/>
      <c r="AFM55" s="257"/>
      <c r="AFN55" s="257"/>
      <c r="AFO55" s="130"/>
      <c r="AFP55" s="130"/>
      <c r="AFQ55" s="130"/>
      <c r="AFR55" s="130"/>
      <c r="AFS55" s="130"/>
      <c r="AFT55" s="130"/>
      <c r="AFU55" s="130"/>
      <c r="AFV55" s="130"/>
      <c r="AFW55" s="130"/>
      <c r="AFX55" s="130"/>
      <c r="AFY55" s="130"/>
      <c r="AFZ55" s="130"/>
      <c r="AGA55" s="130"/>
      <c r="AGB55" s="130"/>
      <c r="AGC55" s="130"/>
      <c r="AGD55" s="130"/>
      <c r="AGE55" s="130"/>
      <c r="AGF55" s="130"/>
      <c r="AGG55" s="130"/>
      <c r="AGH55" s="130"/>
      <c r="AGI55" s="130"/>
      <c r="AGJ55" s="130"/>
      <c r="AGK55" s="130"/>
      <c r="AGL55" s="130"/>
      <c r="AGM55" s="130"/>
      <c r="AGN55" s="130"/>
      <c r="AGO55" s="130"/>
      <c r="AGP55" s="130"/>
      <c r="AGQ55" s="130"/>
      <c r="AGR55" s="130"/>
      <c r="AGS55" s="130"/>
      <c r="AGT55" s="130"/>
      <c r="AGU55" s="130"/>
      <c r="AGV55" s="130"/>
      <c r="AGW55" s="130"/>
      <c r="AGX55" s="130"/>
      <c r="AGY55" s="130"/>
      <c r="AGZ55" s="130"/>
      <c r="AHA55" s="130"/>
      <c r="AHB55" s="130"/>
      <c r="AHC55" s="130"/>
      <c r="AHD55" s="130"/>
      <c r="AHE55" s="130"/>
      <c r="AHF55" s="130"/>
      <c r="AHG55" s="130"/>
      <c r="AHH55" s="130"/>
      <c r="AHI55" s="130"/>
      <c r="AHJ55" s="130"/>
      <c r="AHK55" s="130"/>
      <c r="AHL55" s="130"/>
      <c r="AHM55" s="130"/>
      <c r="AHN55" s="130"/>
      <c r="AHO55" s="130"/>
      <c r="AHP55" s="130"/>
      <c r="AHQ55" s="130"/>
      <c r="AHR55" s="130"/>
      <c r="AHS55" s="130"/>
      <c r="AHT55" s="130"/>
      <c r="AHU55" s="130"/>
      <c r="AHV55" s="130"/>
      <c r="AHW55" s="130"/>
      <c r="AHX55" s="130"/>
      <c r="AHY55" s="130"/>
      <c r="AHZ55" s="130"/>
      <c r="AIA55" s="130"/>
      <c r="AIB55" s="130"/>
      <c r="AIC55" s="130"/>
      <c r="AID55" s="130"/>
      <c r="AIE55" s="64"/>
      <c r="AIF55" s="64"/>
      <c r="AIG55" s="64"/>
      <c r="AIH55" s="64"/>
      <c r="AII55" s="64"/>
      <c r="AIJ55" s="64"/>
      <c r="AIK55" s="64"/>
      <c r="AIL55" s="64"/>
      <c r="AIM55" s="64"/>
      <c r="AIN55" s="64"/>
      <c r="AIO55" s="64"/>
      <c r="AIP55" s="64"/>
      <c r="AIQ55" s="64"/>
      <c r="AIR55" s="64"/>
      <c r="AIS55" s="64"/>
      <c r="AIT55" s="64"/>
      <c r="AIU55" s="64"/>
      <c r="AIV55" s="64"/>
      <c r="AIW55" s="64"/>
      <c r="AIX55" s="64"/>
      <c r="AIY55" s="64"/>
      <c r="AIZ55" s="64"/>
      <c r="AJA55" s="64"/>
      <c r="AJB55" s="64"/>
      <c r="AJC55" s="64"/>
      <c r="AJD55" s="64"/>
      <c r="AJE55" s="64"/>
      <c r="AJF55" s="64"/>
      <c r="AJG55" s="64"/>
      <c r="AJH55" s="64"/>
      <c r="AJI55" s="64"/>
      <c r="AJJ55" s="64"/>
      <c r="AJK55" s="64"/>
      <c r="AJL55" s="64"/>
      <c r="AJM55" s="64"/>
      <c r="AJN55" s="64"/>
      <c r="AJO55" s="64"/>
      <c r="AJP55" s="64"/>
      <c r="AJQ55" s="64"/>
      <c r="AJR55" s="64"/>
      <c r="AJS55" s="64"/>
      <c r="AJT55" s="64"/>
      <c r="AJU55" s="64"/>
      <c r="AJV55" s="64"/>
      <c r="AJW55" s="64"/>
      <c r="AJX55" s="64"/>
      <c r="AJY55" s="64"/>
      <c r="AJZ55" s="64"/>
      <c r="AKA55" s="64"/>
      <c r="AKB55" s="64"/>
      <c r="AKC55" s="64"/>
      <c r="AKD55" s="64"/>
      <c r="AKE55" s="64"/>
      <c r="AKF55" s="64"/>
      <c r="AKG55" s="64"/>
      <c r="AKH55" s="64"/>
      <c r="AKI55" s="64"/>
      <c r="AKJ55" s="64"/>
      <c r="AKK55" s="64"/>
      <c r="AKL55" s="64"/>
      <c r="AKM55" s="64"/>
      <c r="AKN55" s="64"/>
      <c r="AKO55" s="64"/>
      <c r="AKP55" s="64"/>
      <c r="AKQ55" s="64"/>
      <c r="AKR55" s="64"/>
      <c r="AKS55" s="258"/>
      <c r="AKT55" s="106"/>
      <c r="AKU55" s="106"/>
      <c r="AKV55" s="106"/>
      <c r="AKW55" s="106"/>
      <c r="AKX55" s="106"/>
      <c r="AKY55" s="106"/>
      <c r="AKZ55" s="106"/>
      <c r="ALA55" s="106"/>
      <c r="ALB55" s="106"/>
      <c r="ALC55" s="106"/>
      <c r="ALD55" s="106"/>
      <c r="ALE55" s="106"/>
      <c r="ALF55" s="106"/>
      <c r="ALG55" s="106"/>
      <c r="ALH55" s="106"/>
      <c r="ALI55" s="106"/>
      <c r="ALJ55" s="106"/>
      <c r="ALK55" s="106"/>
      <c r="ALL55" s="106"/>
      <c r="ALM55" s="106"/>
      <c r="ALN55" s="106"/>
      <c r="ALO55" s="106"/>
      <c r="ALP55" s="106"/>
      <c r="ALQ55" s="106"/>
      <c r="ALR55" s="106"/>
      <c r="ALS55" s="106"/>
      <c r="ALT55" s="106"/>
      <c r="ALU55" s="106"/>
      <c r="ALV55" s="106"/>
      <c r="ALW55" s="106"/>
      <c r="ALX55" s="106"/>
      <c r="ALY55" s="106"/>
      <c r="ALZ55" s="106"/>
      <c r="AMA55" s="106"/>
      <c r="AMB55" s="106"/>
      <c r="AMC55" s="106"/>
      <c r="AMD55" s="106"/>
      <c r="AME55" s="106"/>
      <c r="AMF55" s="106"/>
      <c r="AMG55" s="106"/>
      <c r="AMH55" s="106"/>
      <c r="AMI55" s="106"/>
      <c r="AMJ55" s="106"/>
      <c r="AMK55" s="106"/>
      <c r="AML55" s="106"/>
      <c r="AMM55" s="106"/>
      <c r="AMN55" s="106"/>
      <c r="AMO55" s="106"/>
      <c r="AMP55" s="106"/>
      <c r="AMQ55" s="106"/>
      <c r="AMR55" s="106"/>
      <c r="AMS55" s="106"/>
      <c r="AMT55" s="106"/>
      <c r="AMU55" s="106"/>
      <c r="AMV55" s="106"/>
      <c r="AMW55" s="106"/>
      <c r="AMX55" s="106"/>
      <c r="AMY55" s="106"/>
      <c r="AMZ55" s="106"/>
      <c r="ANA55" s="106"/>
      <c r="ANB55" s="106"/>
      <c r="ANC55" s="106"/>
      <c r="AND55" s="106"/>
      <c r="ANE55" s="106"/>
      <c r="ANF55" s="106"/>
      <c r="ANG55" s="106"/>
      <c r="ANH55" s="129"/>
      <c r="ANI55" s="129"/>
      <c r="ANJ55" s="129"/>
      <c r="ANK55" s="129"/>
      <c r="ANL55" s="129"/>
      <c r="ANM55" s="129"/>
      <c r="ANN55" s="129"/>
      <c r="ANO55" s="129"/>
      <c r="ANP55" s="129"/>
      <c r="ANQ55" s="129"/>
      <c r="ANR55" s="129"/>
      <c r="ANS55" s="129"/>
      <c r="ANT55" s="129"/>
      <c r="ANU55" s="129"/>
      <c r="ANV55" s="129"/>
      <c r="ANW55" s="129"/>
      <c r="ANX55" s="129"/>
      <c r="ANY55" s="129"/>
      <c r="ANZ55" s="129"/>
      <c r="AOA55" s="129"/>
      <c r="AOB55" s="129"/>
      <c r="AOC55" s="129"/>
      <c r="AOD55" s="129"/>
      <c r="AOE55" s="129"/>
      <c r="AOF55" s="129"/>
      <c r="AOG55" s="129"/>
      <c r="AOH55" s="129"/>
      <c r="AOI55" s="129"/>
      <c r="AOJ55" s="129"/>
      <c r="AOK55" s="129"/>
      <c r="AOL55" s="129"/>
      <c r="AOM55" s="129"/>
      <c r="AON55" s="129"/>
      <c r="AOO55" s="129"/>
      <c r="AOP55" s="129"/>
      <c r="AOQ55" s="129"/>
      <c r="AOR55" s="129"/>
      <c r="AOS55" s="129"/>
      <c r="AOT55" s="129"/>
      <c r="AOU55" s="129"/>
      <c r="AOV55" s="129"/>
      <c r="AOW55" s="129"/>
      <c r="AOX55" s="129"/>
      <c r="AOY55" s="129"/>
      <c r="AOZ55" s="129"/>
      <c r="APA55" s="129"/>
      <c r="APB55" s="129"/>
      <c r="APC55" s="129"/>
      <c r="APD55" s="129"/>
      <c r="APE55" s="129"/>
      <c r="APF55" s="129"/>
      <c r="APG55" s="129"/>
      <c r="APH55" s="129"/>
      <c r="API55" s="129"/>
      <c r="APJ55" s="129"/>
      <c r="APK55" s="129"/>
      <c r="APL55" s="129"/>
      <c r="APM55" s="129"/>
      <c r="APN55" s="129"/>
      <c r="APO55" s="129"/>
      <c r="APP55" s="129"/>
      <c r="APQ55" s="129"/>
      <c r="APR55" s="129"/>
      <c r="APS55" s="129"/>
      <c r="APT55" s="129"/>
      <c r="APU55" s="130"/>
      <c r="APV55" s="130"/>
      <c r="APW55" s="130"/>
      <c r="APX55" s="130"/>
      <c r="APY55" s="130"/>
      <c r="APZ55" s="130"/>
      <c r="AQA55" s="130"/>
      <c r="AQB55" s="130"/>
      <c r="AQC55" s="130"/>
      <c r="AQD55" s="130"/>
      <c r="AQE55" s="130"/>
      <c r="AQF55" s="130"/>
      <c r="AQG55" s="130"/>
      <c r="AQH55" s="130"/>
      <c r="AQI55" s="130"/>
      <c r="AQJ55" s="130"/>
      <c r="AQK55" s="130"/>
      <c r="AQL55" s="130"/>
      <c r="AQM55" s="130"/>
      <c r="AQN55" s="130"/>
      <c r="AQO55" s="130"/>
      <c r="AQP55" s="130"/>
      <c r="AQQ55" s="130"/>
      <c r="AQR55" s="130"/>
      <c r="AQS55" s="130"/>
      <c r="AQT55" s="130"/>
      <c r="AQU55" s="130"/>
      <c r="AQV55" s="130"/>
      <c r="AQW55" s="130"/>
      <c r="AQX55" s="130"/>
      <c r="AQY55" s="130"/>
      <c r="AQZ55" s="130"/>
      <c r="ARA55" s="130"/>
      <c r="ARB55" s="130"/>
      <c r="ARC55" s="130"/>
      <c r="ARD55" s="130"/>
      <c r="ARE55" s="130"/>
      <c r="ARF55" s="130"/>
      <c r="ARG55" s="130"/>
      <c r="ARH55" s="130"/>
      <c r="ARI55" s="130"/>
      <c r="ARJ55" s="130"/>
      <c r="ARK55" s="130"/>
      <c r="ARL55" s="130"/>
      <c r="ARM55" s="130"/>
      <c r="ARN55" s="130"/>
      <c r="ARO55" s="130"/>
      <c r="ARP55" s="130"/>
      <c r="ARQ55" s="130"/>
      <c r="ARR55" s="130"/>
      <c r="ARS55" s="130"/>
      <c r="ART55" s="130"/>
      <c r="ARU55" s="130"/>
      <c r="ARV55" s="130"/>
      <c r="ARW55" s="130"/>
      <c r="ARX55" s="130"/>
      <c r="ARY55" s="130"/>
      <c r="ARZ55" s="130"/>
      <c r="ASA55" s="130"/>
      <c r="ASB55" s="130"/>
      <c r="ASC55" s="130"/>
      <c r="ASD55" s="130"/>
      <c r="ASE55" s="130"/>
      <c r="ASF55" s="130"/>
      <c r="ASG55" s="130"/>
      <c r="ASH55" s="131"/>
      <c r="ASI55" s="131"/>
      <c r="ASJ55" s="131"/>
      <c r="ASK55" s="131"/>
      <c r="ASL55" s="131"/>
      <c r="ASM55" s="131"/>
      <c r="ASN55" s="131"/>
      <c r="ASO55" s="131"/>
      <c r="ASP55" s="131"/>
      <c r="ASQ55" s="131"/>
      <c r="ASR55" s="131"/>
      <c r="ASS55" s="131"/>
      <c r="AST55" s="131"/>
      <c r="ASU55" s="131"/>
      <c r="ASV55" s="131"/>
      <c r="ASW55" s="131"/>
      <c r="ASX55" s="131"/>
      <c r="ASY55" s="131"/>
      <c r="ASZ55" s="131"/>
      <c r="ATA55" s="131"/>
      <c r="ATB55" s="131"/>
      <c r="ATC55" s="131"/>
      <c r="ATD55" s="131"/>
      <c r="ATE55" s="131"/>
      <c r="ATF55" s="131"/>
      <c r="ATG55" s="131"/>
      <c r="ATH55" s="131"/>
      <c r="ATI55" s="131"/>
      <c r="ATJ55" s="131"/>
      <c r="ATK55" s="131"/>
      <c r="ATL55" s="131"/>
      <c r="ATM55" s="131"/>
      <c r="ATN55" s="131"/>
      <c r="ATO55" s="131"/>
      <c r="ATP55" s="131"/>
      <c r="ATQ55" s="131"/>
      <c r="ATR55" s="131"/>
      <c r="ATS55" s="131"/>
      <c r="ATT55" s="131"/>
      <c r="ATU55" s="131"/>
      <c r="ATV55" s="131"/>
      <c r="ATW55" s="131"/>
      <c r="ATX55" s="131"/>
      <c r="ATY55" s="131"/>
      <c r="ATZ55" s="131"/>
      <c r="AUA55" s="131"/>
      <c r="AUB55" s="131"/>
      <c r="AUC55" s="131"/>
      <c r="AUD55" s="131"/>
      <c r="AUE55" s="131"/>
      <c r="AUF55" s="131"/>
      <c r="AUG55" s="131"/>
      <c r="AUH55" s="131"/>
      <c r="AUI55" s="131"/>
      <c r="AUJ55" s="131"/>
      <c r="AUK55" s="131"/>
      <c r="AUL55" s="131"/>
      <c r="AUM55" s="131"/>
      <c r="AUN55" s="131"/>
      <c r="AUO55" s="131"/>
      <c r="AUP55" s="131"/>
      <c r="AUQ55" s="131"/>
      <c r="AUR55" s="131"/>
      <c r="AUS55" s="131"/>
      <c r="AUT55" s="131"/>
      <c r="AUU55" s="130"/>
      <c r="AUV55" s="130"/>
      <c r="AUW55" s="130"/>
      <c r="AUX55" s="130"/>
      <c r="AUY55" s="130"/>
      <c r="AUZ55" s="130"/>
      <c r="AVA55" s="130"/>
      <c r="AVB55" s="130"/>
      <c r="AVC55" s="130"/>
      <c r="AVD55" s="130"/>
      <c r="AVE55" s="130"/>
      <c r="AVF55" s="130"/>
      <c r="AVG55" s="130"/>
      <c r="AVH55" s="130"/>
      <c r="AVI55" s="130"/>
      <c r="AVJ55" s="130"/>
      <c r="AVK55" s="130"/>
      <c r="AVL55" s="130"/>
      <c r="AVM55" s="130"/>
      <c r="AVN55" s="130"/>
      <c r="AVO55" s="130"/>
      <c r="AVP55" s="130"/>
      <c r="AVQ55" s="130"/>
      <c r="AVR55" s="130"/>
      <c r="AVS55" s="130"/>
      <c r="AVT55" s="130"/>
      <c r="AVU55" s="130"/>
      <c r="AVV55" s="130"/>
      <c r="AVW55" s="130"/>
      <c r="AVX55" s="130"/>
      <c r="AVY55" s="130"/>
      <c r="AVZ55" s="130"/>
      <c r="AWA55" s="130"/>
      <c r="AWB55" s="130"/>
      <c r="AWC55" s="130"/>
      <c r="AWD55" s="130"/>
      <c r="AWE55" s="130"/>
      <c r="AWF55" s="130"/>
      <c r="AWG55" s="130"/>
      <c r="AWH55" s="130"/>
      <c r="AWI55" s="130"/>
      <c r="AWJ55" s="130"/>
      <c r="AWK55" s="130"/>
      <c r="AWL55" s="130"/>
      <c r="AWM55" s="130"/>
      <c r="AWN55" s="130"/>
      <c r="AWO55" s="130"/>
      <c r="AWP55" s="130"/>
      <c r="AWQ55" s="130"/>
      <c r="AWR55" s="130"/>
      <c r="AWS55" s="130"/>
      <c r="AWT55" s="130"/>
      <c r="AWU55" s="130"/>
      <c r="AWV55" s="130"/>
      <c r="AWW55" s="130"/>
      <c r="AWX55" s="130"/>
      <c r="AWY55" s="130"/>
      <c r="AWZ55" s="130"/>
      <c r="AXA55" s="130"/>
      <c r="AXB55" s="130"/>
      <c r="AXC55" s="130"/>
      <c r="AXD55" s="130"/>
      <c r="AXE55" s="130"/>
      <c r="AXF55" s="130"/>
      <c r="AXG55" s="130"/>
      <c r="AXH55" s="130"/>
      <c r="AXI55" s="130"/>
      <c r="AXJ55" s="130"/>
      <c r="AXK55" s="64"/>
      <c r="AXL55" s="64"/>
      <c r="AXM55" s="64"/>
      <c r="AXN55" s="64"/>
      <c r="AXO55" s="64"/>
      <c r="AXP55" s="64"/>
      <c r="AXQ55" s="64"/>
      <c r="AXR55" s="64"/>
      <c r="AXS55" s="64"/>
      <c r="AXT55" s="64"/>
      <c r="AXU55" s="64"/>
      <c r="AXV55" s="64"/>
      <c r="AXW55" s="64"/>
      <c r="AXX55" s="64"/>
      <c r="AXY55" s="64"/>
      <c r="AXZ55" s="64"/>
      <c r="AYA55" s="64"/>
      <c r="AYB55" s="64"/>
      <c r="AYC55" s="64"/>
      <c r="AYD55" s="64"/>
      <c r="AYE55" s="64"/>
      <c r="AYF55" s="64"/>
      <c r="AYG55" s="64"/>
      <c r="AYH55" s="64"/>
      <c r="AYI55" s="64"/>
      <c r="AYJ55" s="64"/>
      <c r="AYK55" s="64"/>
      <c r="AYL55" s="64"/>
      <c r="AYM55" s="64"/>
      <c r="AYN55" s="64"/>
      <c r="AYO55" s="64"/>
      <c r="AYP55" s="64"/>
      <c r="AYQ55" s="64"/>
      <c r="AYR55" s="64"/>
      <c r="AYS55" s="64"/>
      <c r="AYT55" s="64"/>
      <c r="AYU55" s="64"/>
      <c r="AYV55" s="64"/>
      <c r="AYW55" s="64"/>
      <c r="AYX55" s="64"/>
      <c r="AYY55" s="64"/>
      <c r="AYZ55" s="64"/>
      <c r="AZA55" s="64"/>
      <c r="AZB55" s="64"/>
      <c r="AZC55" s="64"/>
      <c r="AZD55" s="64"/>
      <c r="AZE55" s="64"/>
      <c r="AZF55" s="64"/>
      <c r="AZG55" s="64"/>
      <c r="AZH55" s="64"/>
      <c r="AZI55" s="64"/>
      <c r="AZJ55" s="64"/>
      <c r="AZK55" s="64"/>
      <c r="AZL55" s="64"/>
      <c r="AZM55" s="64"/>
      <c r="AZN55" s="64"/>
      <c r="AZO55" s="64"/>
      <c r="AZP55" s="64"/>
      <c r="AZQ55" s="64"/>
      <c r="AZR55" s="64"/>
      <c r="AZS55" s="64"/>
      <c r="AZT55" s="64"/>
      <c r="AZU55" s="64"/>
      <c r="AZV55" s="64"/>
      <c r="AZW55" s="64"/>
      <c r="AZX55" s="130"/>
      <c r="AZY55" s="130"/>
      <c r="AZZ55" s="130"/>
      <c r="BAA55" s="130"/>
      <c r="BAB55" s="130"/>
      <c r="BAC55" s="130"/>
      <c r="BAD55" s="130"/>
      <c r="BAE55" s="130"/>
      <c r="BAF55" s="130"/>
      <c r="BAG55" s="130"/>
      <c r="BAH55" s="130"/>
      <c r="BAI55" s="130"/>
      <c r="BAJ55" s="130"/>
      <c r="BAK55" s="130"/>
      <c r="BAL55" s="130"/>
      <c r="BAM55" s="130"/>
      <c r="BAN55" s="130"/>
      <c r="BAO55" s="130"/>
      <c r="BAP55" s="130"/>
      <c r="BAQ55" s="130"/>
      <c r="BAR55" s="130"/>
      <c r="BAS55" s="130"/>
      <c r="BAT55" s="130"/>
      <c r="BAU55" s="130"/>
      <c r="BAV55" s="130"/>
      <c r="BAW55" s="130"/>
      <c r="BAX55" s="130"/>
      <c r="BAY55" s="130"/>
      <c r="BAZ55" s="130"/>
      <c r="BBA55" s="130"/>
      <c r="BBB55" s="130"/>
      <c r="BBC55" s="130"/>
      <c r="BBD55" s="130"/>
      <c r="BBE55" s="130"/>
      <c r="BBF55" s="130"/>
      <c r="BBG55" s="130"/>
      <c r="BBH55" s="130"/>
      <c r="BBI55" s="130"/>
      <c r="BBJ55" s="130"/>
      <c r="BBK55" s="130"/>
      <c r="BBL55" s="130"/>
      <c r="BBM55" s="130"/>
      <c r="BBN55" s="130"/>
      <c r="BBO55" s="130"/>
      <c r="BBP55" s="130"/>
      <c r="BBQ55" s="130"/>
      <c r="BBR55" s="130"/>
      <c r="BBS55" s="130"/>
      <c r="BBT55" s="130"/>
      <c r="BBU55" s="130"/>
      <c r="BBV55" s="130"/>
      <c r="BBW55" s="130"/>
      <c r="BBX55" s="130"/>
      <c r="BBY55" s="130"/>
      <c r="BBZ55" s="130"/>
      <c r="BCA55" s="130"/>
      <c r="BCB55" s="130"/>
      <c r="BCC55" s="130"/>
      <c r="BCD55" s="130"/>
      <c r="BCE55" s="130"/>
      <c r="BCF55" s="130"/>
      <c r="BCG55" s="130"/>
      <c r="BCH55" s="130"/>
      <c r="BCI55" s="130"/>
      <c r="BCJ55" s="130"/>
      <c r="BCK55" s="130"/>
      <c r="BCL55" s="130"/>
      <c r="BCM55" s="130"/>
      <c r="BCN55" s="130"/>
      <c r="BCO55" s="130"/>
      <c r="BCP55" s="130"/>
      <c r="BCQ55" s="130"/>
      <c r="BCR55" s="130"/>
      <c r="BCS55" s="130"/>
      <c r="BCT55" s="130"/>
      <c r="BCU55" s="130"/>
      <c r="BCV55" s="130"/>
      <c r="BCW55" s="130"/>
      <c r="BCX55" s="130"/>
      <c r="BCY55" s="130"/>
      <c r="BCZ55" s="130"/>
      <c r="BDA55" s="130"/>
      <c r="BDB55" s="130"/>
      <c r="BDC55" s="130"/>
      <c r="BDD55" s="130"/>
      <c r="BDE55" s="130"/>
      <c r="BDF55" s="130"/>
      <c r="BDG55" s="130"/>
      <c r="BDH55" s="130"/>
      <c r="BDI55" s="130"/>
      <c r="BDJ55" s="130"/>
      <c r="BDK55" s="130"/>
      <c r="BDL55" s="130"/>
      <c r="BDM55" s="130"/>
      <c r="BDN55" s="130"/>
      <c r="BDO55" s="130"/>
      <c r="BDP55" s="130"/>
      <c r="BDQ55" s="130"/>
      <c r="BDR55" s="130"/>
      <c r="BDS55" s="130"/>
      <c r="BDT55" s="130"/>
      <c r="BDU55" s="130"/>
      <c r="BDV55" s="130"/>
      <c r="BDW55" s="130"/>
      <c r="BDX55" s="130"/>
      <c r="BDY55" s="130"/>
      <c r="BDZ55" s="130"/>
      <c r="BEA55" s="130"/>
      <c r="BEB55" s="130"/>
      <c r="BEC55" s="130"/>
      <c r="BED55" s="130"/>
      <c r="BEE55" s="130"/>
      <c r="BEF55" s="130"/>
      <c r="BEG55" s="130"/>
      <c r="BEH55" s="130"/>
      <c r="BEI55" s="130"/>
      <c r="BEJ55" s="130"/>
      <c r="BEK55" s="130"/>
      <c r="BEL55" s="130"/>
      <c r="BEM55" s="130"/>
      <c r="BEN55" s="130"/>
      <c r="BEO55" s="130"/>
      <c r="BEP55" s="130"/>
      <c r="BEQ55" s="130"/>
      <c r="BER55" s="130"/>
      <c r="BES55" s="130"/>
      <c r="BET55" s="130"/>
      <c r="BEU55" s="130"/>
      <c r="BEV55" s="130"/>
      <c r="BEW55" s="130"/>
      <c r="BEX55" s="129"/>
      <c r="BEY55" s="129"/>
      <c r="BEZ55" s="129"/>
      <c r="BFA55" s="129"/>
      <c r="BFB55" s="129"/>
      <c r="BFC55" s="129"/>
      <c r="BFD55" s="129"/>
      <c r="BFE55" s="129"/>
      <c r="BFF55" s="129"/>
      <c r="BFG55" s="129"/>
      <c r="BFH55" s="129"/>
      <c r="BFI55" s="129"/>
      <c r="BFJ55" s="129"/>
      <c r="BFK55" s="129"/>
      <c r="BFL55" s="129"/>
      <c r="BFM55" s="129"/>
      <c r="BFN55" s="129"/>
      <c r="BFO55" s="129"/>
      <c r="BFP55" s="129"/>
      <c r="BFQ55" s="129"/>
      <c r="BFR55" s="129"/>
      <c r="BFS55" s="129"/>
      <c r="BFT55" s="129"/>
      <c r="BFU55" s="129"/>
      <c r="BFV55" s="129"/>
      <c r="BFW55" s="129"/>
      <c r="BFX55" s="129"/>
      <c r="BFY55" s="129"/>
      <c r="BFZ55" s="129"/>
      <c r="BGA55" s="129"/>
      <c r="BGB55" s="129"/>
      <c r="BGC55" s="129"/>
      <c r="BGD55" s="129"/>
      <c r="BGE55" s="129"/>
      <c r="BGF55" s="129"/>
      <c r="BGG55" s="129"/>
      <c r="BGH55" s="129"/>
      <c r="BGI55" s="129"/>
      <c r="BGJ55" s="129"/>
      <c r="BGK55" s="129"/>
      <c r="BGL55" s="129"/>
      <c r="BGM55" s="129"/>
      <c r="BGN55" s="129"/>
      <c r="BGO55" s="129"/>
      <c r="BGP55" s="129"/>
      <c r="BGQ55" s="129"/>
      <c r="BGR55" s="129"/>
      <c r="BGS55" s="129"/>
      <c r="BGT55" s="129"/>
      <c r="BGU55" s="129"/>
      <c r="BGV55" s="129"/>
      <c r="BGW55" s="129"/>
      <c r="BGX55" s="129"/>
      <c r="BGY55" s="129"/>
      <c r="BGZ55" s="129"/>
      <c r="BHA55" s="129"/>
      <c r="BHB55" s="129"/>
      <c r="BHC55" s="129"/>
      <c r="BHD55" s="129"/>
      <c r="BHE55" s="129"/>
      <c r="BHF55" s="129"/>
      <c r="BHG55" s="129"/>
      <c r="BHH55" s="129"/>
      <c r="BHI55" s="129"/>
      <c r="BHJ55" s="129"/>
      <c r="BHK55" s="129"/>
      <c r="BHL55" s="129"/>
      <c r="BHM55" s="129"/>
      <c r="BHN55" s="106"/>
      <c r="BHO55" s="106"/>
      <c r="BHP55" s="106"/>
      <c r="BHQ55" s="106"/>
      <c r="BHR55" s="106"/>
      <c r="BHS55" s="106"/>
      <c r="BHT55" s="106"/>
      <c r="BHU55" s="106"/>
      <c r="BHV55" s="106"/>
      <c r="BHW55" s="106"/>
      <c r="BHX55" s="106"/>
      <c r="BHY55" s="106"/>
      <c r="BHZ55" s="106"/>
      <c r="BIA55" s="106"/>
      <c r="BIB55" s="106"/>
      <c r="BIC55" s="106"/>
      <c r="BID55" s="106"/>
      <c r="BIE55" s="106"/>
      <c r="BIF55" s="106"/>
      <c r="BIG55" s="106"/>
      <c r="BIH55" s="106"/>
      <c r="BII55" s="106"/>
      <c r="BIJ55" s="106"/>
      <c r="BIK55" s="106"/>
      <c r="BIL55" s="106"/>
      <c r="BIM55" s="106"/>
      <c r="BIN55" s="106"/>
      <c r="BIO55" s="106"/>
      <c r="BIP55" s="106"/>
      <c r="BIQ55" s="106"/>
      <c r="BIR55" s="106"/>
      <c r="BIS55" s="106"/>
      <c r="BIT55" s="106"/>
      <c r="BIU55" s="106"/>
      <c r="BIV55" s="106"/>
      <c r="BIW55" s="106"/>
      <c r="BIX55" s="106"/>
      <c r="BIY55" s="106"/>
      <c r="BIZ55" s="106"/>
      <c r="BJA55" s="106"/>
      <c r="BJB55" s="106"/>
      <c r="BJC55" s="106"/>
      <c r="BJD55" s="106"/>
      <c r="BJE55" s="106"/>
      <c r="BJF55" s="106"/>
      <c r="BJG55" s="106"/>
      <c r="BJH55" s="106"/>
      <c r="BJI55" s="106"/>
      <c r="BJJ55" s="106"/>
      <c r="BJK55" s="106"/>
      <c r="BJL55" s="106"/>
      <c r="BJM55" s="106"/>
      <c r="BJN55" s="106"/>
      <c r="BJO55" s="106"/>
      <c r="BJP55" s="106"/>
      <c r="BJQ55" s="106"/>
      <c r="BJR55" s="106"/>
      <c r="BJS55" s="106"/>
      <c r="BJT55" s="106"/>
      <c r="BJU55" s="106"/>
      <c r="BJV55" s="106"/>
      <c r="BJW55" s="106"/>
      <c r="BJX55" s="106"/>
      <c r="BJY55" s="106"/>
      <c r="BJZ55" s="106"/>
      <c r="BKA55" s="106"/>
      <c r="BKB55" s="106"/>
      <c r="BKC55" s="106"/>
      <c r="BKD55" s="106"/>
      <c r="BKE55" s="106"/>
      <c r="BKF55" s="106"/>
      <c r="BKG55" s="106"/>
      <c r="BKH55" s="106"/>
      <c r="BKI55" s="106"/>
      <c r="BKJ55" s="106"/>
      <c r="BKK55" s="106"/>
      <c r="BKL55" s="106"/>
      <c r="BKM55" s="106"/>
      <c r="BKN55" s="106"/>
      <c r="BKO55" s="106"/>
      <c r="BKP55" s="106"/>
      <c r="BKQ55" s="106"/>
      <c r="BKR55" s="106"/>
      <c r="BKS55" s="106"/>
      <c r="BKT55" s="106"/>
      <c r="BKU55" s="106"/>
      <c r="BKV55" s="106"/>
      <c r="BKW55" s="106"/>
      <c r="BKX55" s="106"/>
      <c r="BKY55" s="106"/>
      <c r="BKZ55" s="106"/>
      <c r="BLA55" s="106"/>
      <c r="BLB55" s="106"/>
      <c r="BLC55" s="106"/>
      <c r="BLD55" s="106"/>
      <c r="BLE55" s="106"/>
      <c r="BLF55" s="106"/>
      <c r="BLG55" s="106"/>
      <c r="BLH55" s="106"/>
      <c r="BLI55" s="106"/>
      <c r="BLJ55" s="106"/>
      <c r="BLK55" s="106"/>
      <c r="BLL55" s="106"/>
      <c r="BLM55" s="106"/>
      <c r="BLN55" s="106"/>
      <c r="BLO55" s="106"/>
      <c r="BLP55" s="106"/>
      <c r="BLQ55" s="106"/>
      <c r="BLR55" s="106"/>
      <c r="BLS55" s="106"/>
      <c r="BLT55" s="106"/>
      <c r="BLU55" s="106"/>
      <c r="BLV55" s="106"/>
      <c r="BLW55" s="106"/>
      <c r="BLX55" s="106"/>
      <c r="BLY55" s="106"/>
      <c r="BLZ55" s="106"/>
      <c r="BMA55" s="106"/>
      <c r="BMB55" s="106"/>
      <c r="BMC55" s="106"/>
      <c r="BMD55" s="106"/>
      <c r="BME55" s="106"/>
      <c r="BMF55" s="106"/>
      <c r="BMG55" s="106"/>
      <c r="BMH55" s="106"/>
      <c r="BMI55" s="106"/>
      <c r="BMJ55" s="106"/>
      <c r="BMK55" s="106"/>
      <c r="BML55" s="106"/>
      <c r="BMM55" s="106"/>
      <c r="BMN55" s="106"/>
      <c r="BMO55" s="106"/>
      <c r="BMP55" s="106"/>
      <c r="BMQ55" s="106"/>
      <c r="BMR55" s="106"/>
      <c r="BMS55" s="106"/>
      <c r="BMT55" s="259"/>
      <c r="BMU55" s="259"/>
      <c r="BMV55" s="259"/>
      <c r="BMW55" s="259"/>
      <c r="BMX55" s="259"/>
      <c r="BMY55" s="259"/>
      <c r="BMZ55" s="259"/>
      <c r="BNA55" s="259"/>
      <c r="BNB55" s="259"/>
      <c r="BNC55" s="259"/>
      <c r="BND55" s="259"/>
      <c r="BNE55" s="259"/>
      <c r="BNF55" s="259"/>
      <c r="BNG55" s="259"/>
      <c r="BNH55" s="259"/>
      <c r="BNI55" s="259"/>
      <c r="BNJ55" s="259"/>
      <c r="BNK55" s="259"/>
      <c r="BNL55" s="259"/>
      <c r="BNM55" s="259"/>
      <c r="BNN55" s="259"/>
      <c r="BNO55" s="259"/>
      <c r="BNP55" s="259"/>
      <c r="BNQ55" s="259"/>
      <c r="BNR55" s="259"/>
      <c r="BNS55" s="259"/>
      <c r="BNT55" s="259"/>
      <c r="BNU55" s="259"/>
      <c r="BNV55" s="259"/>
      <c r="BNW55" s="259"/>
      <c r="BNX55" s="259"/>
      <c r="BNY55" s="259"/>
      <c r="BNZ55" s="259"/>
      <c r="BOA55" s="259"/>
      <c r="BOB55" s="259"/>
      <c r="BOC55" s="259"/>
      <c r="BOD55" s="259"/>
      <c r="BOE55" s="259"/>
      <c r="BOF55" s="259"/>
      <c r="BOG55" s="259"/>
      <c r="BOH55" s="259"/>
      <c r="BOI55" s="259"/>
      <c r="BOJ55" s="259"/>
      <c r="BOK55" s="259"/>
      <c r="BOL55" s="259"/>
      <c r="BOM55" s="259"/>
      <c r="BON55" s="259"/>
      <c r="BOO55" s="259"/>
      <c r="BOP55" s="259"/>
      <c r="BOQ55" s="259"/>
      <c r="BOR55" s="259"/>
      <c r="BOS55" s="259"/>
      <c r="BOT55" s="259"/>
      <c r="BOU55" s="259"/>
      <c r="BOV55" s="259"/>
      <c r="BOW55" s="259"/>
      <c r="BOX55" s="259"/>
      <c r="BOY55" s="259"/>
      <c r="BOZ55" s="259"/>
      <c r="BPA55" s="259"/>
      <c r="BPB55" s="259"/>
      <c r="BPC55" s="259"/>
      <c r="BPD55" s="259"/>
      <c r="BPE55" s="259"/>
      <c r="BPF55" s="259"/>
      <c r="BPG55" s="259"/>
      <c r="BPH55" s="259"/>
      <c r="BPI55" s="259"/>
      <c r="BPJ55" s="129"/>
      <c r="BPK55" s="129"/>
      <c r="BPL55" s="129"/>
      <c r="BPM55" s="129"/>
      <c r="BPN55" s="129"/>
      <c r="BPO55" s="129"/>
      <c r="BPP55" s="129"/>
      <c r="BPQ55" s="129"/>
      <c r="BPR55" s="129"/>
      <c r="BPS55" s="129"/>
      <c r="BPT55" s="129"/>
      <c r="BPU55" s="129"/>
      <c r="BPV55" s="129"/>
      <c r="BPW55" s="129"/>
      <c r="BPX55" s="129"/>
      <c r="BPY55" s="129"/>
      <c r="BPZ55" s="129"/>
      <c r="BQA55" s="129"/>
      <c r="BQB55" s="129"/>
      <c r="BQC55" s="129"/>
      <c r="BQD55" s="129"/>
      <c r="BQE55" s="129"/>
      <c r="BQF55" s="129"/>
      <c r="BQG55" s="129"/>
      <c r="BQH55" s="129"/>
      <c r="BQI55" s="129"/>
      <c r="BQJ55" s="129"/>
      <c r="BQK55" s="129"/>
      <c r="BQL55" s="129"/>
      <c r="BQM55" s="129"/>
      <c r="BQN55" s="129"/>
      <c r="BQO55" s="129"/>
      <c r="BQP55" s="129"/>
      <c r="BQQ55" s="129"/>
      <c r="BQR55" s="129"/>
      <c r="BQS55" s="129"/>
      <c r="BQT55" s="129"/>
      <c r="BQU55" s="129"/>
      <c r="BQV55" s="129"/>
      <c r="BQW55" s="129"/>
      <c r="BQX55" s="129"/>
      <c r="BQY55" s="129"/>
      <c r="BQZ55" s="129"/>
      <c r="BRA55" s="129"/>
      <c r="BRB55" s="129"/>
      <c r="BRC55" s="129"/>
      <c r="BRD55" s="129"/>
      <c r="BRE55" s="129"/>
      <c r="BRF55" s="129"/>
      <c r="BRG55" s="129"/>
      <c r="BRH55" s="129"/>
      <c r="BRI55" s="129"/>
      <c r="BRJ55" s="129"/>
      <c r="BRK55" s="129"/>
      <c r="BRL55" s="129"/>
      <c r="BRM55" s="129"/>
      <c r="BRN55" s="129"/>
      <c r="BRO55" s="129"/>
      <c r="BRP55" s="129"/>
      <c r="BRQ55" s="129"/>
      <c r="BRR55" s="129"/>
      <c r="BRS55" s="129"/>
      <c r="BRT55" s="129"/>
      <c r="BRU55" s="129"/>
      <c r="BRV55" s="129"/>
      <c r="BRW55" s="129"/>
      <c r="BRX55" s="129"/>
      <c r="BRY55" s="129"/>
      <c r="BRZ55" s="129"/>
      <c r="BSA55" s="129"/>
      <c r="BSB55" s="129"/>
      <c r="BSC55" s="129"/>
      <c r="BSD55" s="129"/>
      <c r="BSE55" s="129"/>
      <c r="BSF55" s="129"/>
      <c r="BSG55" s="129"/>
      <c r="BSH55" s="129"/>
      <c r="BSI55" s="129"/>
      <c r="BSJ55" s="129"/>
      <c r="BSK55" s="129"/>
      <c r="BSL55" s="129"/>
      <c r="BSM55" s="129"/>
      <c r="BSN55" s="129"/>
      <c r="BSO55" s="129"/>
      <c r="BSP55" s="129"/>
      <c r="BSQ55" s="129"/>
      <c r="BSR55" s="129"/>
      <c r="BSS55" s="129"/>
      <c r="BST55" s="129"/>
      <c r="BSU55" s="129"/>
      <c r="BSV55" s="129"/>
      <c r="BSW55" s="129"/>
      <c r="BSX55" s="129"/>
      <c r="BSY55" s="129"/>
      <c r="BSZ55" s="129"/>
      <c r="BTA55" s="129"/>
      <c r="BTB55" s="129"/>
      <c r="BTC55" s="129"/>
      <c r="BTD55" s="129"/>
      <c r="BTE55" s="129"/>
      <c r="BTF55" s="129"/>
      <c r="BTG55" s="129"/>
      <c r="BTH55" s="129"/>
      <c r="BTI55" s="129"/>
      <c r="BTJ55" s="129"/>
      <c r="BTK55" s="129"/>
      <c r="BTL55" s="129"/>
      <c r="BTM55" s="129"/>
      <c r="BTN55" s="129"/>
      <c r="BTO55" s="129"/>
      <c r="BTP55" s="129"/>
      <c r="BTQ55" s="129"/>
      <c r="BTR55" s="129"/>
      <c r="BTS55" s="129"/>
      <c r="BTT55" s="129"/>
      <c r="BTU55" s="129"/>
      <c r="BTV55" s="129"/>
      <c r="BTW55" s="129"/>
      <c r="BTX55" s="129"/>
      <c r="BTY55" s="129"/>
      <c r="BTZ55" s="129"/>
      <c r="BUA55" s="129"/>
      <c r="BUB55" s="129"/>
      <c r="BUC55" s="129"/>
      <c r="BUD55" s="129"/>
      <c r="BUE55" s="129"/>
      <c r="BUF55" s="129"/>
      <c r="BUG55" s="129"/>
      <c r="BUH55" s="129"/>
      <c r="BUI55" s="129"/>
      <c r="BUJ55" s="129"/>
      <c r="BUK55" s="129"/>
      <c r="BUL55" s="129"/>
      <c r="BUM55" s="129"/>
      <c r="BUN55" s="129"/>
      <c r="BUO55" s="129"/>
      <c r="BUP55" s="129"/>
      <c r="BUQ55" s="129"/>
      <c r="BUR55" s="129"/>
      <c r="BUS55" s="129"/>
      <c r="BUT55" s="129"/>
      <c r="BUU55" s="129"/>
      <c r="BUV55" s="129"/>
      <c r="BUW55" s="129"/>
      <c r="BUX55" s="129"/>
      <c r="BUY55" s="129"/>
      <c r="BUZ55" s="129"/>
      <c r="BVA55" s="129"/>
      <c r="BVB55" s="129"/>
      <c r="BVC55" s="129"/>
      <c r="BVD55" s="129"/>
      <c r="BVE55" s="129"/>
      <c r="BVF55" s="129"/>
      <c r="BVG55" s="129"/>
      <c r="BVH55" s="129"/>
      <c r="BVI55" s="129"/>
      <c r="BVJ55" s="129"/>
      <c r="BVK55" s="129"/>
      <c r="BVL55" s="129"/>
      <c r="BVM55" s="129"/>
      <c r="BVN55" s="129"/>
      <c r="BVO55" s="129"/>
      <c r="BVP55" s="129"/>
      <c r="BVQ55" s="129"/>
      <c r="BVR55" s="129"/>
      <c r="BVS55" s="129"/>
      <c r="BVT55" s="129"/>
      <c r="BVU55" s="129"/>
      <c r="BVV55" s="129"/>
      <c r="BVW55" s="129"/>
      <c r="BVX55" s="129"/>
      <c r="BVY55" s="129"/>
      <c r="BVZ55" s="129"/>
      <c r="BWA55" s="129"/>
      <c r="BWB55" s="129"/>
      <c r="BWC55" s="129"/>
      <c r="BWD55" s="129"/>
      <c r="BWE55" s="129"/>
      <c r="BWF55" s="129"/>
      <c r="BWG55" s="129"/>
      <c r="BWH55" s="129"/>
      <c r="BWI55" s="129"/>
      <c r="BWJ55" s="129"/>
      <c r="BWK55" s="129"/>
      <c r="BWL55" s="129"/>
      <c r="BWM55" s="129"/>
      <c r="BWN55" s="129"/>
      <c r="BWO55" s="129"/>
      <c r="BWP55" s="129"/>
      <c r="BWQ55" s="129"/>
      <c r="BWR55" s="129"/>
      <c r="BWS55" s="129"/>
      <c r="BWT55" s="129"/>
      <c r="BWU55" s="129"/>
      <c r="BWV55" s="129"/>
      <c r="BWW55" s="129"/>
      <c r="BWX55" s="129"/>
      <c r="BWY55" s="129"/>
      <c r="BWZ55" s="129"/>
      <c r="BXA55" s="129"/>
      <c r="BXB55" s="129"/>
      <c r="BXC55" s="256"/>
      <c r="BXD55" s="256"/>
      <c r="BXE55" s="256"/>
      <c r="BXF55" s="256"/>
      <c r="BXG55" s="256"/>
      <c r="BXH55" s="256"/>
      <c r="BXI55" s="256"/>
      <c r="BXJ55" s="256"/>
      <c r="BXK55" s="256"/>
      <c r="BXL55" s="256"/>
      <c r="BXM55" s="256"/>
      <c r="BXN55" s="256"/>
      <c r="BXO55" s="256"/>
      <c r="BXP55" s="256"/>
      <c r="BXQ55" s="256"/>
      <c r="BXR55" s="256"/>
      <c r="BXS55" s="256"/>
      <c r="BXT55" s="256"/>
      <c r="BXU55" s="256"/>
      <c r="BXV55" s="256"/>
      <c r="BXW55" s="256"/>
      <c r="BXX55" s="256"/>
      <c r="BXY55" s="256"/>
      <c r="BXZ55" s="256"/>
      <c r="BYA55" s="256"/>
      <c r="BYB55" s="256"/>
      <c r="BYC55" s="256"/>
      <c r="BYD55" s="256"/>
      <c r="BYE55" s="256"/>
      <c r="BYF55" s="256"/>
      <c r="BYG55" s="256"/>
      <c r="BYH55" s="256"/>
      <c r="BYI55" s="256"/>
      <c r="BYJ55" s="256"/>
      <c r="BYK55" s="256"/>
      <c r="BYL55" s="256"/>
      <c r="BYM55" s="256"/>
      <c r="BYN55" s="256"/>
      <c r="BYO55" s="256"/>
      <c r="BYP55" s="256"/>
      <c r="BYQ55" s="256"/>
      <c r="BYR55" s="256"/>
      <c r="BYS55" s="256"/>
      <c r="BYT55" s="256"/>
      <c r="BYU55" s="256"/>
      <c r="BYV55" s="256"/>
      <c r="BYW55" s="256"/>
      <c r="BYX55" s="256"/>
      <c r="BYY55" s="256"/>
      <c r="BYZ55" s="256"/>
      <c r="BZA55" s="256"/>
      <c r="BZB55" s="256"/>
      <c r="BZC55" s="256"/>
      <c r="BZD55" s="256"/>
      <c r="BZE55" s="256"/>
      <c r="BZF55" s="256"/>
      <c r="BZG55" s="256"/>
      <c r="BZH55" s="256"/>
      <c r="BZI55" s="256"/>
      <c r="BZJ55" s="256"/>
      <c r="BZK55" s="256"/>
      <c r="BZL55" s="256"/>
      <c r="BZM55" s="256"/>
      <c r="BZN55" s="256"/>
      <c r="BZO55" s="256"/>
      <c r="BZP55" s="129"/>
      <c r="BZQ55" s="129"/>
      <c r="BZR55" s="129"/>
      <c r="BZS55" s="129"/>
      <c r="BZT55" s="129"/>
      <c r="BZU55" s="129"/>
      <c r="BZV55" s="129"/>
      <c r="BZW55" s="129"/>
      <c r="BZX55" s="129"/>
      <c r="BZY55" s="129"/>
      <c r="BZZ55" s="129"/>
      <c r="CAA55" s="129"/>
      <c r="CAB55" s="129"/>
      <c r="CAC55" s="129"/>
      <c r="CAD55" s="129"/>
      <c r="CAE55" s="129"/>
      <c r="CAF55" s="129"/>
      <c r="CAG55" s="129"/>
      <c r="CAH55" s="129"/>
      <c r="CAI55" s="129"/>
      <c r="CAJ55" s="129"/>
      <c r="CAK55" s="129"/>
      <c r="CAL55" s="129"/>
      <c r="CAM55" s="129"/>
      <c r="CAN55" s="129"/>
      <c r="CAO55" s="129"/>
      <c r="CAP55" s="129"/>
      <c r="CAQ55" s="129"/>
      <c r="CAR55" s="129"/>
      <c r="CAS55" s="129"/>
      <c r="CAT55" s="129"/>
      <c r="CAU55" s="129"/>
      <c r="CAV55" s="129"/>
      <c r="CAW55" s="129"/>
      <c r="CAX55" s="129"/>
      <c r="CAY55" s="129"/>
      <c r="CAZ55" s="129"/>
      <c r="CBA55" s="129"/>
      <c r="CBB55" s="129"/>
      <c r="CBC55" s="129"/>
      <c r="CBD55" s="129"/>
      <c r="CBE55" s="129"/>
      <c r="CBF55" s="129"/>
      <c r="CBG55" s="129"/>
      <c r="CBH55" s="129"/>
      <c r="CBI55" s="129"/>
      <c r="CBJ55" s="129"/>
      <c r="CBK55" s="129"/>
      <c r="CBL55" s="129"/>
      <c r="CBM55" s="129"/>
      <c r="CBN55" s="129"/>
      <c r="CBO55" s="129"/>
      <c r="CBP55" s="129"/>
      <c r="CBQ55" s="129"/>
      <c r="CBR55" s="129"/>
      <c r="CBS55" s="129"/>
      <c r="CBT55" s="129"/>
      <c r="CBU55" s="129"/>
      <c r="CBV55" s="129"/>
      <c r="CBW55" s="129"/>
      <c r="CBX55" s="129"/>
      <c r="CBY55" s="129"/>
      <c r="CBZ55" s="129"/>
      <c r="CCA55" s="129"/>
      <c r="CCB55" s="129"/>
      <c r="CCC55" s="129"/>
      <c r="CCD55" s="129"/>
      <c r="CCE55" s="129"/>
      <c r="CCF55" s="129"/>
      <c r="CCG55" s="129"/>
      <c r="CCH55" s="129"/>
      <c r="CCI55" s="129"/>
      <c r="CCJ55" s="129"/>
      <c r="CCK55" s="129"/>
      <c r="CCL55" s="129"/>
      <c r="CCM55" s="129"/>
      <c r="CCN55" s="129"/>
      <c r="CCO55" s="129"/>
      <c r="CCP55" s="129"/>
      <c r="CCQ55" s="129"/>
      <c r="CCR55" s="129"/>
      <c r="CCS55" s="129"/>
      <c r="CCT55" s="129"/>
      <c r="CCU55" s="129"/>
      <c r="CCV55" s="129"/>
      <c r="CCW55" s="129"/>
      <c r="CCX55" s="129"/>
      <c r="CCY55" s="129"/>
      <c r="CCZ55" s="129"/>
      <c r="CDA55" s="129"/>
      <c r="CDB55" s="129"/>
      <c r="CDC55" s="129"/>
      <c r="CDD55" s="129"/>
      <c r="CDE55" s="129"/>
      <c r="CDF55" s="129"/>
      <c r="CDG55" s="129"/>
      <c r="CDH55" s="129"/>
      <c r="CDI55" s="129"/>
      <c r="CDJ55" s="129"/>
      <c r="CDK55" s="129"/>
      <c r="CDL55" s="129"/>
      <c r="CDM55" s="129"/>
      <c r="CDN55" s="129"/>
      <c r="CDO55" s="129"/>
      <c r="CDP55" s="129"/>
      <c r="CDQ55" s="129"/>
      <c r="CDR55" s="129"/>
      <c r="CDS55" s="129"/>
      <c r="CDT55" s="129"/>
      <c r="CDU55" s="129"/>
      <c r="CDV55" s="129"/>
      <c r="CDW55" s="129"/>
      <c r="CDX55" s="129"/>
      <c r="CDY55" s="129"/>
      <c r="CDZ55" s="129"/>
      <c r="CEA55" s="129"/>
      <c r="CEB55" s="129"/>
      <c r="CEC55" s="129"/>
      <c r="CED55" s="129"/>
      <c r="CEE55" s="129"/>
      <c r="CEF55" s="129"/>
      <c r="CEG55" s="129"/>
      <c r="CEH55" s="129"/>
      <c r="CEI55" s="129"/>
      <c r="CEJ55" s="129"/>
      <c r="CEK55" s="129"/>
      <c r="CEL55" s="129"/>
      <c r="CEM55" s="129"/>
      <c r="CEN55" s="129"/>
      <c r="CEO55" s="129"/>
      <c r="CEP55" s="130"/>
      <c r="CEQ55" s="130"/>
      <c r="CER55" s="130"/>
      <c r="CES55" s="130"/>
      <c r="CET55" s="130"/>
      <c r="CEU55" s="130"/>
      <c r="CEV55" s="130"/>
      <c r="CEW55" s="130"/>
      <c r="CEX55" s="130"/>
      <c r="CEY55" s="130"/>
      <c r="CEZ55" s="130"/>
      <c r="CFA55" s="130"/>
      <c r="CFB55" s="130"/>
      <c r="CFC55" s="130"/>
      <c r="CFD55" s="130"/>
      <c r="CFE55" s="130"/>
      <c r="CFF55" s="130"/>
      <c r="CFG55" s="130"/>
      <c r="CFH55" s="130"/>
      <c r="CFI55" s="130"/>
      <c r="CFJ55" s="130"/>
      <c r="CFK55" s="130"/>
      <c r="CFL55" s="130"/>
      <c r="CFM55" s="130"/>
      <c r="CFN55" s="130"/>
      <c r="CFO55" s="130"/>
      <c r="CFP55" s="130"/>
      <c r="CFQ55" s="130"/>
      <c r="CFR55" s="130"/>
      <c r="CFS55" s="130"/>
      <c r="CFT55" s="130"/>
      <c r="CFU55" s="130"/>
      <c r="CFV55" s="130"/>
      <c r="CFW55" s="130"/>
      <c r="CFX55" s="130"/>
      <c r="CFY55" s="130"/>
      <c r="CFZ55" s="130"/>
      <c r="CGA55" s="130"/>
      <c r="CGB55" s="130"/>
      <c r="CGC55" s="130"/>
      <c r="CGD55" s="130"/>
    </row>
    <row r="56" spans="1:2214" x14ac:dyDescent="0.25">
      <c r="A56" s="279"/>
      <c r="B56" s="255"/>
      <c r="C56" s="267"/>
      <c r="D56" s="267"/>
      <c r="E56" s="275"/>
      <c r="F56" s="260"/>
      <c r="G56" s="260"/>
      <c r="H56" s="276"/>
      <c r="I56" s="261"/>
      <c r="J56" s="261"/>
      <c r="K56" s="276"/>
      <c r="L56" s="261"/>
      <c r="M56" s="261"/>
      <c r="N56" s="277"/>
      <c r="O56" s="262"/>
      <c r="P56" s="262"/>
      <c r="Q56" s="276"/>
      <c r="R56" s="261"/>
      <c r="S56" s="261"/>
      <c r="T56" s="275"/>
      <c r="U56" s="260"/>
      <c r="V56" s="260"/>
      <c r="W56" s="260"/>
      <c r="X56" s="278"/>
      <c r="Y56" s="277"/>
      <c r="Z56" s="262"/>
      <c r="AA56" s="262"/>
      <c r="AB56" s="277"/>
      <c r="AC56" s="262"/>
      <c r="AD56" s="262"/>
      <c r="AE56" s="277"/>
      <c r="AF56" s="262"/>
      <c r="AG56" s="262"/>
      <c r="AH56" s="129"/>
      <c r="AI56" s="129"/>
      <c r="AJ56" s="129"/>
      <c r="AK56" s="129"/>
      <c r="AL56" s="129"/>
      <c r="AM56" s="129"/>
      <c r="AN56" s="129"/>
      <c r="AO56" s="64"/>
      <c r="AP56" s="64"/>
      <c r="AQ56" s="129"/>
      <c r="AR56" s="64"/>
      <c r="AS56" s="64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350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4"/>
      <c r="EZ56" s="64"/>
      <c r="FA56" s="64"/>
      <c r="FB56" s="64"/>
      <c r="FC56" s="64"/>
      <c r="FD56" s="64"/>
      <c r="FE56" s="64"/>
      <c r="FF56" s="64"/>
      <c r="FG56" s="64"/>
      <c r="FH56" s="64"/>
      <c r="FI56" s="64"/>
      <c r="FJ56" s="64"/>
      <c r="FK56" s="64"/>
      <c r="FL56" s="64"/>
      <c r="FM56" s="64"/>
      <c r="FN56" s="64"/>
      <c r="FO56" s="64"/>
      <c r="FP56" s="64"/>
      <c r="FQ56" s="64"/>
      <c r="FR56" s="64"/>
      <c r="FS56" s="64"/>
      <c r="FT56" s="64"/>
      <c r="FU56" s="64"/>
      <c r="FV56" s="64"/>
      <c r="FW56" s="64"/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4"/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4"/>
      <c r="GU56" s="64"/>
      <c r="GV56" s="64"/>
      <c r="GW56" s="64"/>
      <c r="GX56" s="64"/>
      <c r="GY56" s="64"/>
      <c r="GZ56" s="64"/>
      <c r="HA56" s="64"/>
      <c r="HB56" s="64"/>
      <c r="HC56" s="64"/>
      <c r="HD56" s="64"/>
      <c r="HE56" s="64"/>
      <c r="HF56" s="64"/>
      <c r="HG56" s="64"/>
      <c r="HH56" s="64"/>
      <c r="HI56" s="64"/>
      <c r="HJ56" s="64"/>
      <c r="HK56" s="64"/>
      <c r="HL56" s="64"/>
      <c r="HM56" s="64"/>
      <c r="HN56" s="64"/>
      <c r="HO56" s="64"/>
      <c r="HP56" s="64"/>
      <c r="HQ56" s="64"/>
      <c r="HR56" s="64"/>
      <c r="HS56" s="64"/>
      <c r="HT56" s="64"/>
      <c r="HU56" s="64"/>
      <c r="HV56" s="64"/>
      <c r="HW56" s="64"/>
      <c r="HX56" s="64"/>
      <c r="HY56" s="64"/>
      <c r="HZ56" s="64"/>
      <c r="IA56" s="64"/>
      <c r="IB56" s="64"/>
      <c r="IC56" s="64"/>
      <c r="ID56" s="64"/>
      <c r="IE56" s="64"/>
      <c r="IF56" s="64"/>
      <c r="IG56" s="64"/>
      <c r="IH56" s="64"/>
      <c r="II56" s="64"/>
      <c r="IJ56" s="64"/>
      <c r="IK56" s="64"/>
      <c r="IL56" s="64"/>
      <c r="IM56" s="64"/>
      <c r="IN56" s="64"/>
      <c r="IO56" s="64"/>
      <c r="IP56" s="130"/>
      <c r="IQ56" s="130"/>
      <c r="IR56" s="130"/>
      <c r="IS56" s="130"/>
      <c r="IT56" s="130"/>
      <c r="IU56" s="130"/>
      <c r="IV56" s="130"/>
      <c r="IW56" s="130"/>
      <c r="IX56" s="130"/>
      <c r="IY56" s="130"/>
      <c r="IZ56" s="130"/>
      <c r="JA56" s="130"/>
      <c r="JB56" s="130"/>
      <c r="JC56" s="130"/>
      <c r="JD56" s="130"/>
      <c r="JE56" s="130"/>
      <c r="JF56" s="130"/>
      <c r="JG56" s="130"/>
      <c r="JH56" s="130"/>
      <c r="JI56" s="130"/>
      <c r="JJ56" s="130"/>
      <c r="JK56" s="130"/>
      <c r="JL56" s="130"/>
      <c r="JM56" s="130"/>
      <c r="JN56" s="130"/>
      <c r="JO56" s="130"/>
      <c r="JP56" s="130"/>
      <c r="JQ56" s="130"/>
      <c r="JR56" s="130"/>
      <c r="JS56" s="130"/>
      <c r="JT56" s="130"/>
      <c r="JU56" s="130"/>
      <c r="JV56" s="130"/>
      <c r="JW56" s="130"/>
      <c r="JX56" s="130"/>
      <c r="JY56" s="130"/>
      <c r="JZ56" s="130"/>
      <c r="KA56" s="130"/>
      <c r="KB56" s="130"/>
      <c r="KC56" s="130"/>
      <c r="KD56" s="130"/>
      <c r="KE56" s="130"/>
      <c r="KF56" s="130"/>
      <c r="KG56" s="130"/>
      <c r="KH56" s="130"/>
      <c r="KI56" s="130"/>
      <c r="KJ56" s="130"/>
      <c r="KK56" s="130"/>
      <c r="KL56" s="130"/>
      <c r="KM56" s="130"/>
      <c r="KN56" s="130"/>
      <c r="KO56" s="130"/>
      <c r="KP56" s="130"/>
      <c r="KQ56" s="130"/>
      <c r="KR56" s="130"/>
      <c r="KS56" s="130"/>
      <c r="KT56" s="130"/>
      <c r="KU56" s="130"/>
      <c r="KV56" s="130"/>
      <c r="KW56" s="130"/>
      <c r="KX56" s="130"/>
      <c r="KY56" s="130"/>
      <c r="KZ56" s="130"/>
      <c r="LA56" s="130"/>
      <c r="LB56" s="130"/>
      <c r="LC56" s="130"/>
      <c r="LD56" s="130"/>
      <c r="LE56" s="130"/>
      <c r="LF56" s="130"/>
      <c r="LG56" s="130"/>
      <c r="LH56" s="130"/>
      <c r="LI56" s="130"/>
      <c r="LJ56" s="130"/>
      <c r="LK56" s="130"/>
      <c r="LL56" s="130"/>
      <c r="LM56" s="130"/>
      <c r="LN56" s="130"/>
      <c r="LO56" s="130"/>
      <c r="LP56" s="130"/>
      <c r="LQ56" s="130"/>
      <c r="LR56" s="130"/>
      <c r="LS56" s="130"/>
      <c r="LT56" s="130"/>
      <c r="LU56" s="130"/>
      <c r="LV56" s="130"/>
      <c r="LW56" s="130"/>
      <c r="LX56" s="130"/>
      <c r="LY56" s="130"/>
      <c r="LZ56" s="130"/>
      <c r="MA56" s="130"/>
      <c r="MB56" s="130"/>
      <c r="MC56" s="130"/>
      <c r="MD56" s="130"/>
      <c r="ME56" s="130"/>
      <c r="MF56" s="130"/>
      <c r="MG56" s="130"/>
      <c r="MH56" s="130"/>
      <c r="MI56" s="130"/>
      <c r="MJ56" s="130"/>
      <c r="MK56" s="130"/>
      <c r="ML56" s="130"/>
      <c r="MM56" s="130"/>
      <c r="MN56" s="130"/>
      <c r="MO56" s="130"/>
      <c r="MP56" s="130"/>
      <c r="MQ56" s="130"/>
      <c r="MR56" s="130"/>
      <c r="MS56" s="130"/>
      <c r="MT56" s="130"/>
      <c r="MU56" s="130"/>
      <c r="MV56" s="130"/>
      <c r="MW56" s="130"/>
      <c r="MX56" s="130"/>
      <c r="MY56" s="130"/>
      <c r="MZ56" s="130"/>
      <c r="NA56" s="130"/>
      <c r="NB56" s="130"/>
      <c r="NC56" s="130"/>
      <c r="ND56" s="130"/>
      <c r="NE56" s="130"/>
      <c r="NF56" s="130"/>
      <c r="NG56" s="130"/>
      <c r="NH56" s="130"/>
      <c r="NI56" s="130"/>
      <c r="NJ56" s="130"/>
      <c r="NK56" s="130"/>
      <c r="NL56" s="130"/>
      <c r="NM56" s="130"/>
      <c r="NN56" s="130"/>
      <c r="NO56" s="130"/>
      <c r="NP56" s="256"/>
      <c r="NQ56" s="256"/>
      <c r="NR56" s="256"/>
      <c r="NS56" s="256"/>
      <c r="NT56" s="256"/>
      <c r="NU56" s="256"/>
      <c r="NV56" s="256"/>
      <c r="NW56" s="256"/>
      <c r="NX56" s="256"/>
      <c r="NY56" s="256"/>
      <c r="NZ56" s="256"/>
      <c r="OA56" s="256"/>
      <c r="OB56" s="256"/>
      <c r="OC56" s="256"/>
      <c r="OD56" s="256"/>
      <c r="OE56" s="256"/>
      <c r="OF56" s="256"/>
      <c r="OG56" s="256"/>
      <c r="OH56" s="256"/>
      <c r="OI56" s="256"/>
      <c r="OJ56" s="256"/>
      <c r="OK56" s="256"/>
      <c r="OL56" s="256"/>
      <c r="OM56" s="256"/>
      <c r="ON56" s="256"/>
      <c r="OO56" s="256"/>
      <c r="OP56" s="256"/>
      <c r="OQ56" s="256"/>
      <c r="OR56" s="256"/>
      <c r="OS56" s="256"/>
      <c r="OT56" s="256"/>
      <c r="OU56" s="256"/>
      <c r="OV56" s="256"/>
      <c r="OW56" s="256"/>
      <c r="OX56" s="256"/>
      <c r="OY56" s="256"/>
      <c r="OZ56" s="256"/>
      <c r="PA56" s="256"/>
      <c r="PB56" s="256"/>
      <c r="PC56" s="256"/>
      <c r="PD56" s="256"/>
      <c r="PE56" s="256"/>
      <c r="PF56" s="256"/>
      <c r="PG56" s="256"/>
      <c r="PH56" s="256"/>
      <c r="PI56" s="256"/>
      <c r="PJ56" s="256"/>
      <c r="PK56" s="256"/>
      <c r="PL56" s="256"/>
      <c r="PM56" s="256"/>
      <c r="PN56" s="256"/>
      <c r="PO56" s="256"/>
      <c r="PP56" s="256"/>
      <c r="PQ56" s="256"/>
      <c r="PR56" s="256"/>
      <c r="PS56" s="256"/>
      <c r="PT56" s="256"/>
      <c r="PU56" s="256"/>
      <c r="PV56" s="256"/>
      <c r="PW56" s="256"/>
      <c r="PX56" s="256"/>
      <c r="PY56" s="256"/>
      <c r="PZ56" s="256"/>
      <c r="QA56" s="256"/>
      <c r="QB56" s="256"/>
      <c r="QC56" s="64"/>
      <c r="QD56" s="64"/>
      <c r="QE56" s="64"/>
      <c r="QF56" s="64"/>
      <c r="QG56" s="64"/>
      <c r="QH56" s="64"/>
      <c r="QI56" s="64"/>
      <c r="QJ56" s="64"/>
      <c r="QK56" s="64"/>
      <c r="QL56" s="64"/>
      <c r="QM56" s="64"/>
      <c r="QN56" s="64"/>
      <c r="QO56" s="64"/>
      <c r="QP56" s="64"/>
      <c r="QQ56" s="64"/>
      <c r="QR56" s="64"/>
      <c r="QS56" s="64"/>
      <c r="QT56" s="64"/>
      <c r="QU56" s="64"/>
      <c r="QV56" s="64"/>
      <c r="QW56" s="64"/>
      <c r="QX56" s="64"/>
      <c r="QY56" s="64"/>
      <c r="QZ56" s="64"/>
      <c r="RA56" s="64"/>
      <c r="RB56" s="64"/>
      <c r="RC56" s="64"/>
      <c r="RD56" s="64"/>
      <c r="RE56" s="64"/>
      <c r="RF56" s="64"/>
      <c r="RG56" s="64"/>
      <c r="RH56" s="64"/>
      <c r="RI56" s="64"/>
      <c r="RJ56" s="64"/>
      <c r="RK56" s="64"/>
      <c r="RL56" s="64"/>
      <c r="RM56" s="64"/>
      <c r="RN56" s="64"/>
      <c r="RO56" s="64"/>
      <c r="RP56" s="64"/>
      <c r="RQ56" s="64"/>
      <c r="RR56" s="64"/>
      <c r="RS56" s="64"/>
      <c r="RT56" s="64"/>
      <c r="RU56" s="64"/>
      <c r="RV56" s="64"/>
      <c r="RW56" s="64"/>
      <c r="RX56" s="64"/>
      <c r="RY56" s="64"/>
      <c r="RZ56" s="64"/>
      <c r="SA56" s="64"/>
      <c r="SB56" s="64"/>
      <c r="SC56" s="64"/>
      <c r="SD56" s="64"/>
      <c r="SE56" s="64"/>
      <c r="SF56" s="64"/>
      <c r="SG56" s="64"/>
      <c r="SH56" s="64"/>
      <c r="SI56" s="64"/>
      <c r="SJ56" s="64"/>
      <c r="SK56" s="64"/>
      <c r="SL56" s="64"/>
      <c r="SM56" s="64"/>
      <c r="SN56" s="64"/>
      <c r="SO56" s="64"/>
      <c r="SP56" s="64"/>
      <c r="SQ56" s="64"/>
      <c r="SR56" s="64"/>
      <c r="SS56" s="64"/>
      <c r="ST56" s="64"/>
      <c r="SU56" s="64"/>
      <c r="SV56" s="64"/>
      <c r="SW56" s="64"/>
      <c r="SX56" s="64"/>
      <c r="SY56" s="64"/>
      <c r="SZ56" s="64"/>
      <c r="TA56" s="64"/>
      <c r="TB56" s="64"/>
      <c r="TC56" s="64"/>
      <c r="TD56" s="64"/>
      <c r="TE56" s="64"/>
      <c r="TF56" s="64"/>
      <c r="TG56" s="64"/>
      <c r="TH56" s="64"/>
      <c r="TI56" s="64"/>
      <c r="TJ56" s="64"/>
      <c r="TK56" s="64"/>
      <c r="TL56" s="64"/>
      <c r="TM56" s="64"/>
      <c r="TN56" s="64"/>
      <c r="TO56" s="64"/>
      <c r="TP56" s="64"/>
      <c r="TQ56" s="64"/>
      <c r="TR56" s="64"/>
      <c r="TS56" s="64"/>
      <c r="TT56" s="64"/>
      <c r="TU56" s="64"/>
      <c r="TV56" s="64"/>
      <c r="TW56" s="64"/>
      <c r="TX56" s="64"/>
      <c r="TY56" s="64"/>
      <c r="TZ56" s="64"/>
      <c r="UA56" s="64"/>
      <c r="UB56" s="64"/>
      <c r="UC56" s="64"/>
      <c r="UD56" s="64"/>
      <c r="UE56" s="64"/>
      <c r="UF56" s="64"/>
      <c r="UG56" s="64"/>
      <c r="UH56" s="64"/>
      <c r="UI56" s="64"/>
      <c r="UJ56" s="64"/>
      <c r="UK56" s="64"/>
      <c r="UL56" s="64"/>
      <c r="UM56" s="64"/>
      <c r="UN56" s="64"/>
      <c r="UO56" s="64"/>
      <c r="UP56" s="64"/>
      <c r="UQ56" s="64"/>
      <c r="UR56" s="64"/>
      <c r="US56" s="64"/>
      <c r="UT56" s="64"/>
      <c r="UU56" s="64"/>
      <c r="UV56" s="64"/>
      <c r="UW56" s="64"/>
      <c r="UX56" s="64"/>
      <c r="UY56" s="64"/>
      <c r="UZ56" s="64"/>
      <c r="VA56" s="64"/>
      <c r="VB56" s="64"/>
      <c r="VC56" s="64"/>
      <c r="VD56" s="64"/>
      <c r="VE56" s="64"/>
      <c r="VF56" s="129"/>
      <c r="VG56" s="129"/>
      <c r="VH56" s="129"/>
      <c r="VI56" s="129"/>
      <c r="VJ56" s="129"/>
      <c r="VK56" s="129"/>
      <c r="VL56" s="129"/>
      <c r="VM56" s="129"/>
      <c r="VN56" s="129"/>
      <c r="VO56" s="129"/>
      <c r="VP56" s="129"/>
      <c r="VQ56" s="129"/>
      <c r="VR56" s="129"/>
      <c r="VS56" s="129"/>
      <c r="VT56" s="129"/>
      <c r="VU56" s="129"/>
      <c r="VV56" s="129"/>
      <c r="VW56" s="129"/>
      <c r="VX56" s="129"/>
      <c r="VY56" s="129"/>
      <c r="VZ56" s="129"/>
      <c r="WA56" s="129"/>
      <c r="WB56" s="129"/>
      <c r="WC56" s="129"/>
      <c r="WD56" s="129"/>
      <c r="WE56" s="129"/>
      <c r="WF56" s="129"/>
      <c r="WG56" s="129"/>
      <c r="WH56" s="129"/>
      <c r="WI56" s="129"/>
      <c r="WJ56" s="129"/>
      <c r="WK56" s="129"/>
      <c r="WL56" s="129"/>
      <c r="WM56" s="129"/>
      <c r="WN56" s="129"/>
      <c r="WO56" s="129"/>
      <c r="WP56" s="129"/>
      <c r="WQ56" s="129"/>
      <c r="WR56" s="129"/>
      <c r="WS56" s="129"/>
      <c r="WT56" s="129"/>
      <c r="WU56" s="129"/>
      <c r="WV56" s="129"/>
      <c r="WW56" s="129"/>
      <c r="WX56" s="129"/>
      <c r="WY56" s="129"/>
      <c r="WZ56" s="129"/>
      <c r="XA56" s="129"/>
      <c r="XB56" s="129"/>
      <c r="XC56" s="129"/>
      <c r="XD56" s="129"/>
      <c r="XE56" s="129"/>
      <c r="XF56" s="129"/>
      <c r="XG56" s="129"/>
      <c r="XH56" s="129"/>
      <c r="XI56" s="129"/>
      <c r="XJ56" s="129"/>
      <c r="XK56" s="129"/>
      <c r="XL56" s="129"/>
      <c r="XM56" s="129"/>
      <c r="XN56" s="129"/>
      <c r="XO56" s="129"/>
      <c r="XP56" s="129"/>
      <c r="XQ56" s="129"/>
      <c r="XR56" s="129"/>
      <c r="XS56" s="129"/>
      <c r="XT56" s="129"/>
      <c r="XU56" s="129"/>
      <c r="XV56" s="129"/>
      <c r="XW56" s="129"/>
      <c r="XX56" s="129"/>
      <c r="XY56" s="129"/>
      <c r="XZ56" s="129"/>
      <c r="YA56" s="129"/>
      <c r="YB56" s="129"/>
      <c r="YC56" s="129"/>
      <c r="YD56" s="129"/>
      <c r="YE56" s="129"/>
      <c r="YF56" s="129"/>
      <c r="YG56" s="129"/>
      <c r="YH56" s="129"/>
      <c r="YI56" s="129"/>
      <c r="YJ56" s="129"/>
      <c r="YK56" s="129"/>
      <c r="YL56" s="129"/>
      <c r="YM56" s="129"/>
      <c r="YN56" s="129"/>
      <c r="YO56" s="129"/>
      <c r="YP56" s="129"/>
      <c r="YQ56" s="129"/>
      <c r="YR56" s="129"/>
      <c r="YS56" s="129"/>
      <c r="YT56" s="129"/>
      <c r="YU56" s="129"/>
      <c r="YV56" s="129"/>
      <c r="YW56" s="129"/>
      <c r="YX56" s="129"/>
      <c r="YY56" s="129"/>
      <c r="YZ56" s="129"/>
      <c r="ZA56" s="129"/>
      <c r="ZB56" s="129"/>
      <c r="ZC56" s="129"/>
      <c r="ZD56" s="129"/>
      <c r="ZE56" s="129"/>
      <c r="ZF56" s="129"/>
      <c r="ZG56" s="129"/>
      <c r="ZH56" s="129"/>
      <c r="ZI56" s="129"/>
      <c r="ZJ56" s="129"/>
      <c r="ZK56" s="129"/>
      <c r="ZL56" s="129"/>
      <c r="ZM56" s="129"/>
      <c r="ZN56" s="129"/>
      <c r="ZO56" s="129"/>
      <c r="ZP56" s="129"/>
      <c r="ZQ56" s="129"/>
      <c r="ZR56" s="129"/>
      <c r="ZS56" s="129"/>
      <c r="ZT56" s="129"/>
      <c r="ZU56" s="129"/>
      <c r="ZV56" s="129"/>
      <c r="ZW56" s="129"/>
      <c r="ZX56" s="129"/>
      <c r="ZY56" s="129"/>
      <c r="ZZ56" s="129"/>
      <c r="AAA56" s="129"/>
      <c r="AAB56" s="129"/>
      <c r="AAC56" s="129"/>
      <c r="AAD56" s="129"/>
      <c r="AAE56" s="129"/>
      <c r="AAF56" s="129"/>
      <c r="AAG56" s="129"/>
      <c r="AAH56" s="129"/>
      <c r="AAI56" s="129"/>
      <c r="AAJ56" s="129"/>
      <c r="AAK56" s="129"/>
      <c r="AAL56" s="129"/>
      <c r="AAM56" s="129"/>
      <c r="AAN56" s="129"/>
      <c r="AAO56" s="129"/>
      <c r="AAP56" s="129"/>
      <c r="AAQ56" s="129"/>
      <c r="AAR56" s="129"/>
      <c r="AAS56" s="129"/>
      <c r="AAT56" s="129"/>
      <c r="AAU56" s="129"/>
      <c r="AAV56" s="129"/>
      <c r="AAW56" s="129"/>
      <c r="AAX56" s="129"/>
      <c r="AAY56" s="129"/>
      <c r="AAZ56" s="129"/>
      <c r="ABA56" s="129"/>
      <c r="ABB56" s="129"/>
      <c r="ABC56" s="129"/>
      <c r="ABD56" s="129"/>
      <c r="ABE56" s="129"/>
      <c r="ABF56" s="129"/>
      <c r="ABG56" s="129"/>
      <c r="ABH56" s="129"/>
      <c r="ABI56" s="129"/>
      <c r="ABJ56" s="129"/>
      <c r="ABK56" s="129"/>
      <c r="ABL56" s="129"/>
      <c r="ABM56" s="129"/>
      <c r="ABN56" s="129"/>
      <c r="ABO56" s="129"/>
      <c r="ABP56" s="129"/>
      <c r="ABQ56" s="129"/>
      <c r="ABR56" s="129"/>
      <c r="ABS56" s="129"/>
      <c r="ABT56" s="129"/>
      <c r="ABU56" s="129"/>
      <c r="ABV56" s="129"/>
      <c r="ABW56" s="129"/>
      <c r="ABX56" s="129"/>
      <c r="ABY56" s="129"/>
      <c r="ABZ56" s="129"/>
      <c r="ACA56" s="129"/>
      <c r="ACB56" s="129"/>
      <c r="ACC56" s="129"/>
      <c r="ACD56" s="129"/>
      <c r="ACE56" s="129"/>
      <c r="ACF56" s="129"/>
      <c r="ACG56" s="129"/>
      <c r="ACH56" s="129"/>
      <c r="ACI56" s="129"/>
      <c r="ACJ56" s="129"/>
      <c r="ACK56" s="129"/>
      <c r="ACL56" s="129"/>
      <c r="ACM56" s="129"/>
      <c r="ACN56" s="129"/>
      <c r="ACO56" s="129"/>
      <c r="ACP56" s="129"/>
      <c r="ACQ56" s="129"/>
      <c r="ACR56" s="129"/>
      <c r="ACS56" s="129"/>
      <c r="ACT56" s="129"/>
      <c r="ACU56" s="129"/>
      <c r="ACV56" s="129"/>
      <c r="ACW56" s="129"/>
      <c r="ACX56" s="129"/>
      <c r="ACY56" s="257"/>
      <c r="ACZ56" s="257"/>
      <c r="ADA56" s="257"/>
      <c r="ADB56" s="257"/>
      <c r="ADC56" s="257"/>
      <c r="ADD56" s="257"/>
      <c r="ADE56" s="257"/>
      <c r="ADF56" s="257"/>
      <c r="ADG56" s="257"/>
      <c r="ADH56" s="257"/>
      <c r="ADI56" s="257"/>
      <c r="ADJ56" s="257"/>
      <c r="ADK56" s="257"/>
      <c r="ADL56" s="257"/>
      <c r="ADM56" s="257"/>
      <c r="ADN56" s="257"/>
      <c r="ADO56" s="257"/>
      <c r="ADP56" s="257"/>
      <c r="ADQ56" s="257"/>
      <c r="ADR56" s="257"/>
      <c r="ADS56" s="257"/>
      <c r="ADT56" s="257"/>
      <c r="ADU56" s="257"/>
      <c r="ADV56" s="257"/>
      <c r="ADW56" s="257"/>
      <c r="ADX56" s="257"/>
      <c r="ADY56" s="257"/>
      <c r="ADZ56" s="257"/>
      <c r="AEA56" s="257"/>
      <c r="AEB56" s="257"/>
      <c r="AEC56" s="257"/>
      <c r="AED56" s="257"/>
      <c r="AEE56" s="257"/>
      <c r="AEF56" s="257"/>
      <c r="AEG56" s="257"/>
      <c r="AEH56" s="257"/>
      <c r="AEI56" s="257"/>
      <c r="AEJ56" s="257"/>
      <c r="AEK56" s="257"/>
      <c r="AEL56" s="257"/>
      <c r="AEM56" s="257"/>
      <c r="AEN56" s="257"/>
      <c r="AEO56" s="257"/>
      <c r="AEP56" s="257"/>
      <c r="AEQ56" s="257"/>
      <c r="AER56" s="257"/>
      <c r="AES56" s="257"/>
      <c r="AET56" s="257"/>
      <c r="AEU56" s="257"/>
      <c r="AEV56" s="257"/>
      <c r="AEW56" s="257"/>
      <c r="AEX56" s="257"/>
      <c r="AEY56" s="257"/>
      <c r="AEZ56" s="257"/>
      <c r="AFA56" s="257"/>
      <c r="AFB56" s="257"/>
      <c r="AFC56" s="257"/>
      <c r="AFD56" s="257"/>
      <c r="AFE56" s="257"/>
      <c r="AFF56" s="257"/>
      <c r="AFG56" s="257"/>
      <c r="AFH56" s="257"/>
      <c r="AFI56" s="257"/>
      <c r="AFJ56" s="257"/>
      <c r="AFK56" s="257"/>
      <c r="AFL56" s="257"/>
      <c r="AFM56" s="257"/>
      <c r="AFN56" s="257"/>
      <c r="AFO56" s="130"/>
      <c r="AFP56" s="130"/>
      <c r="AFQ56" s="130"/>
      <c r="AFR56" s="130"/>
      <c r="AFS56" s="130"/>
      <c r="AFT56" s="130"/>
      <c r="AFU56" s="130"/>
      <c r="AFV56" s="130"/>
      <c r="AFW56" s="130"/>
      <c r="AFX56" s="130"/>
      <c r="AFY56" s="130"/>
      <c r="AFZ56" s="130"/>
      <c r="AGA56" s="130"/>
      <c r="AGB56" s="130"/>
      <c r="AGC56" s="130"/>
      <c r="AGD56" s="130"/>
      <c r="AGE56" s="130"/>
      <c r="AGF56" s="130"/>
      <c r="AGG56" s="130"/>
      <c r="AGH56" s="130"/>
      <c r="AGI56" s="130"/>
      <c r="AGJ56" s="130"/>
      <c r="AGK56" s="130"/>
      <c r="AGL56" s="130"/>
      <c r="AGM56" s="130"/>
      <c r="AGN56" s="130"/>
      <c r="AGO56" s="130"/>
      <c r="AGP56" s="130"/>
      <c r="AGQ56" s="130"/>
      <c r="AGR56" s="130"/>
      <c r="AGS56" s="130"/>
      <c r="AGT56" s="130"/>
      <c r="AGU56" s="130"/>
      <c r="AGV56" s="130"/>
      <c r="AGW56" s="130"/>
      <c r="AGX56" s="130"/>
      <c r="AGY56" s="130"/>
      <c r="AGZ56" s="130"/>
      <c r="AHA56" s="130"/>
      <c r="AHB56" s="130"/>
      <c r="AHC56" s="130"/>
      <c r="AHD56" s="130"/>
      <c r="AHE56" s="130"/>
      <c r="AHF56" s="130"/>
      <c r="AHG56" s="130"/>
      <c r="AHH56" s="130"/>
      <c r="AHI56" s="130"/>
      <c r="AHJ56" s="130"/>
      <c r="AHK56" s="130"/>
      <c r="AHL56" s="130"/>
      <c r="AHM56" s="130"/>
      <c r="AHN56" s="130"/>
      <c r="AHO56" s="130"/>
      <c r="AHP56" s="130"/>
      <c r="AHQ56" s="130"/>
      <c r="AHR56" s="130"/>
      <c r="AHS56" s="130"/>
      <c r="AHT56" s="130"/>
      <c r="AHU56" s="130"/>
      <c r="AHV56" s="130"/>
      <c r="AHW56" s="130"/>
      <c r="AHX56" s="130"/>
      <c r="AHY56" s="130"/>
      <c r="AHZ56" s="130"/>
      <c r="AIA56" s="130"/>
      <c r="AIB56" s="130"/>
      <c r="AIC56" s="130"/>
      <c r="AID56" s="130"/>
      <c r="AIE56" s="64"/>
      <c r="AIF56" s="64"/>
      <c r="AIG56" s="64"/>
      <c r="AIH56" s="64"/>
      <c r="AII56" s="64"/>
      <c r="AIJ56" s="64"/>
      <c r="AIK56" s="64"/>
      <c r="AIL56" s="64"/>
      <c r="AIM56" s="64"/>
      <c r="AIN56" s="64"/>
      <c r="AIO56" s="64"/>
      <c r="AIP56" s="64"/>
      <c r="AIQ56" s="64"/>
      <c r="AIR56" s="64"/>
      <c r="AIS56" s="64"/>
      <c r="AIT56" s="64"/>
      <c r="AIU56" s="64"/>
      <c r="AIV56" s="64"/>
      <c r="AIW56" s="64"/>
      <c r="AIX56" s="64"/>
      <c r="AIY56" s="64"/>
      <c r="AIZ56" s="64"/>
      <c r="AJA56" s="64"/>
      <c r="AJB56" s="64"/>
      <c r="AJC56" s="64"/>
      <c r="AJD56" s="64"/>
      <c r="AJE56" s="64"/>
      <c r="AJF56" s="64"/>
      <c r="AJG56" s="64"/>
      <c r="AJH56" s="64"/>
      <c r="AJI56" s="64"/>
      <c r="AJJ56" s="64"/>
      <c r="AJK56" s="64"/>
      <c r="AJL56" s="64"/>
      <c r="AJM56" s="64"/>
      <c r="AJN56" s="64"/>
      <c r="AJO56" s="64"/>
      <c r="AJP56" s="64"/>
      <c r="AJQ56" s="64"/>
      <c r="AJR56" s="64"/>
      <c r="AJS56" s="64"/>
      <c r="AJT56" s="64"/>
      <c r="AJU56" s="64"/>
      <c r="AJV56" s="64"/>
      <c r="AJW56" s="64"/>
      <c r="AJX56" s="64"/>
      <c r="AJY56" s="64"/>
      <c r="AJZ56" s="64"/>
      <c r="AKA56" s="64"/>
      <c r="AKB56" s="64"/>
      <c r="AKC56" s="64"/>
      <c r="AKD56" s="64"/>
      <c r="AKE56" s="64"/>
      <c r="AKF56" s="64"/>
      <c r="AKG56" s="64"/>
      <c r="AKH56" s="64"/>
      <c r="AKI56" s="64"/>
      <c r="AKJ56" s="64"/>
      <c r="AKK56" s="64"/>
      <c r="AKL56" s="64"/>
      <c r="AKM56" s="64"/>
      <c r="AKN56" s="64"/>
      <c r="AKO56" s="64"/>
      <c r="AKP56" s="64"/>
      <c r="AKQ56" s="64"/>
      <c r="AKR56" s="64"/>
      <c r="AKS56" s="258"/>
      <c r="AKT56" s="106"/>
      <c r="AKU56" s="106"/>
      <c r="AKV56" s="106"/>
      <c r="AKW56" s="106"/>
      <c r="AKX56" s="106"/>
      <c r="AKY56" s="106"/>
      <c r="AKZ56" s="106"/>
      <c r="ALA56" s="106"/>
      <c r="ALB56" s="106"/>
      <c r="ALC56" s="106"/>
      <c r="ALD56" s="106"/>
      <c r="ALE56" s="106"/>
      <c r="ALF56" s="106"/>
      <c r="ALG56" s="106"/>
      <c r="ALH56" s="106"/>
      <c r="ALI56" s="106"/>
      <c r="ALJ56" s="106"/>
      <c r="ALK56" s="106"/>
      <c r="ALL56" s="106"/>
      <c r="ALM56" s="106"/>
      <c r="ALN56" s="106"/>
      <c r="ALO56" s="106"/>
      <c r="ALP56" s="106"/>
      <c r="ALQ56" s="106"/>
      <c r="ALR56" s="106"/>
      <c r="ALS56" s="106"/>
      <c r="ALT56" s="106"/>
      <c r="ALU56" s="106"/>
      <c r="ALV56" s="106"/>
      <c r="ALW56" s="106"/>
      <c r="ALX56" s="106"/>
      <c r="ALY56" s="106"/>
      <c r="ALZ56" s="106"/>
      <c r="AMA56" s="106"/>
      <c r="AMB56" s="106"/>
      <c r="AMC56" s="106"/>
      <c r="AMD56" s="106"/>
      <c r="AME56" s="106"/>
      <c r="AMF56" s="106"/>
      <c r="AMG56" s="106"/>
      <c r="AMH56" s="106"/>
      <c r="AMI56" s="106"/>
      <c r="AMJ56" s="106"/>
      <c r="AMK56" s="106"/>
      <c r="AML56" s="106"/>
      <c r="AMM56" s="106"/>
      <c r="AMN56" s="106"/>
      <c r="AMO56" s="106"/>
      <c r="AMP56" s="106"/>
      <c r="AMQ56" s="106"/>
      <c r="AMR56" s="106"/>
      <c r="AMS56" s="106"/>
      <c r="AMT56" s="106"/>
      <c r="AMU56" s="106"/>
      <c r="AMV56" s="106"/>
      <c r="AMW56" s="106"/>
      <c r="AMX56" s="106"/>
      <c r="AMY56" s="106"/>
      <c r="AMZ56" s="106"/>
      <c r="ANA56" s="106"/>
      <c r="ANB56" s="106"/>
      <c r="ANC56" s="106"/>
      <c r="AND56" s="106"/>
      <c r="ANE56" s="106"/>
      <c r="ANF56" s="106"/>
      <c r="ANG56" s="106"/>
      <c r="ANH56" s="129"/>
      <c r="ANI56" s="129"/>
      <c r="ANJ56" s="129"/>
      <c r="ANK56" s="129"/>
      <c r="ANL56" s="129"/>
      <c r="ANM56" s="129"/>
      <c r="ANN56" s="129"/>
      <c r="ANO56" s="129"/>
      <c r="ANP56" s="129"/>
      <c r="ANQ56" s="129"/>
      <c r="ANR56" s="129"/>
      <c r="ANS56" s="129"/>
      <c r="ANT56" s="129"/>
      <c r="ANU56" s="129"/>
      <c r="ANV56" s="129"/>
      <c r="ANW56" s="129"/>
      <c r="ANX56" s="129"/>
      <c r="ANY56" s="129"/>
      <c r="ANZ56" s="129"/>
      <c r="AOA56" s="129"/>
      <c r="AOB56" s="129"/>
      <c r="AOC56" s="129"/>
      <c r="AOD56" s="129"/>
      <c r="AOE56" s="129"/>
      <c r="AOF56" s="129"/>
      <c r="AOG56" s="129"/>
      <c r="AOH56" s="129"/>
      <c r="AOI56" s="129"/>
      <c r="AOJ56" s="129"/>
      <c r="AOK56" s="129"/>
      <c r="AOL56" s="129"/>
      <c r="AOM56" s="129"/>
      <c r="AON56" s="129"/>
      <c r="AOO56" s="129"/>
      <c r="AOP56" s="129"/>
      <c r="AOQ56" s="129"/>
      <c r="AOR56" s="129"/>
      <c r="AOS56" s="129"/>
      <c r="AOT56" s="129"/>
      <c r="AOU56" s="129"/>
      <c r="AOV56" s="129"/>
      <c r="AOW56" s="129"/>
      <c r="AOX56" s="129"/>
      <c r="AOY56" s="129"/>
      <c r="AOZ56" s="129"/>
      <c r="APA56" s="129"/>
      <c r="APB56" s="129"/>
      <c r="APC56" s="129"/>
      <c r="APD56" s="129"/>
      <c r="APE56" s="129"/>
      <c r="APF56" s="129"/>
      <c r="APG56" s="129"/>
      <c r="APH56" s="129"/>
      <c r="API56" s="129"/>
      <c r="APJ56" s="129"/>
      <c r="APK56" s="129"/>
      <c r="APL56" s="129"/>
      <c r="APM56" s="129"/>
      <c r="APN56" s="129"/>
      <c r="APO56" s="129"/>
      <c r="APP56" s="129"/>
      <c r="APQ56" s="129"/>
      <c r="APR56" s="129"/>
      <c r="APS56" s="129"/>
      <c r="APT56" s="129"/>
      <c r="APU56" s="130"/>
      <c r="APV56" s="130"/>
      <c r="APW56" s="130"/>
      <c r="APX56" s="130"/>
      <c r="APY56" s="130"/>
      <c r="APZ56" s="130"/>
      <c r="AQA56" s="130"/>
      <c r="AQB56" s="130"/>
      <c r="AQC56" s="130"/>
      <c r="AQD56" s="130"/>
      <c r="AQE56" s="130"/>
      <c r="AQF56" s="130"/>
      <c r="AQG56" s="130"/>
      <c r="AQH56" s="130"/>
      <c r="AQI56" s="130"/>
      <c r="AQJ56" s="130"/>
      <c r="AQK56" s="130"/>
      <c r="AQL56" s="130"/>
      <c r="AQM56" s="130"/>
      <c r="AQN56" s="130"/>
      <c r="AQO56" s="130"/>
      <c r="AQP56" s="130"/>
      <c r="AQQ56" s="130"/>
      <c r="AQR56" s="130"/>
      <c r="AQS56" s="130"/>
      <c r="AQT56" s="130"/>
      <c r="AQU56" s="130"/>
      <c r="AQV56" s="130"/>
      <c r="AQW56" s="130"/>
      <c r="AQX56" s="130"/>
      <c r="AQY56" s="130"/>
      <c r="AQZ56" s="130"/>
      <c r="ARA56" s="130"/>
      <c r="ARB56" s="130"/>
      <c r="ARC56" s="130"/>
      <c r="ARD56" s="130"/>
      <c r="ARE56" s="130"/>
      <c r="ARF56" s="130"/>
      <c r="ARG56" s="130"/>
      <c r="ARH56" s="130"/>
      <c r="ARI56" s="130"/>
      <c r="ARJ56" s="130"/>
      <c r="ARK56" s="130"/>
      <c r="ARL56" s="130"/>
      <c r="ARM56" s="130"/>
      <c r="ARN56" s="130"/>
      <c r="ARO56" s="130"/>
      <c r="ARP56" s="130"/>
      <c r="ARQ56" s="130"/>
      <c r="ARR56" s="130"/>
      <c r="ARS56" s="130"/>
      <c r="ART56" s="130"/>
      <c r="ARU56" s="130"/>
      <c r="ARV56" s="130"/>
      <c r="ARW56" s="130"/>
      <c r="ARX56" s="130"/>
      <c r="ARY56" s="130"/>
      <c r="ARZ56" s="130"/>
      <c r="ASA56" s="130"/>
      <c r="ASB56" s="130"/>
      <c r="ASC56" s="130"/>
      <c r="ASD56" s="130"/>
      <c r="ASE56" s="130"/>
      <c r="ASF56" s="130"/>
      <c r="ASG56" s="130"/>
      <c r="ASH56" s="131"/>
      <c r="ASI56" s="131"/>
      <c r="ASJ56" s="131"/>
      <c r="ASK56" s="131"/>
      <c r="ASL56" s="131"/>
      <c r="ASM56" s="131"/>
      <c r="ASN56" s="131"/>
      <c r="ASO56" s="131"/>
      <c r="ASP56" s="131"/>
      <c r="ASQ56" s="131"/>
      <c r="ASR56" s="131"/>
      <c r="ASS56" s="131"/>
      <c r="AST56" s="131"/>
      <c r="ASU56" s="131"/>
      <c r="ASV56" s="131"/>
      <c r="ASW56" s="131"/>
      <c r="ASX56" s="131"/>
      <c r="ASY56" s="131"/>
      <c r="ASZ56" s="131"/>
      <c r="ATA56" s="131"/>
      <c r="ATB56" s="131"/>
      <c r="ATC56" s="131"/>
      <c r="ATD56" s="131"/>
      <c r="ATE56" s="131"/>
      <c r="ATF56" s="131"/>
      <c r="ATG56" s="131"/>
      <c r="ATH56" s="131"/>
      <c r="ATI56" s="131"/>
      <c r="ATJ56" s="131"/>
      <c r="ATK56" s="131"/>
      <c r="ATL56" s="131"/>
      <c r="ATM56" s="131"/>
      <c r="ATN56" s="131"/>
      <c r="ATO56" s="131"/>
      <c r="ATP56" s="131"/>
      <c r="ATQ56" s="131"/>
      <c r="ATR56" s="131"/>
      <c r="ATS56" s="131"/>
      <c r="ATT56" s="131"/>
      <c r="ATU56" s="131"/>
      <c r="ATV56" s="131"/>
      <c r="ATW56" s="131"/>
      <c r="ATX56" s="131"/>
      <c r="ATY56" s="131"/>
      <c r="ATZ56" s="131"/>
      <c r="AUA56" s="131"/>
      <c r="AUB56" s="131"/>
      <c r="AUC56" s="131"/>
      <c r="AUD56" s="131"/>
      <c r="AUE56" s="131"/>
      <c r="AUF56" s="131"/>
      <c r="AUG56" s="131"/>
      <c r="AUH56" s="131"/>
      <c r="AUI56" s="131"/>
      <c r="AUJ56" s="131"/>
      <c r="AUK56" s="131"/>
      <c r="AUL56" s="131"/>
      <c r="AUM56" s="131"/>
      <c r="AUN56" s="131"/>
      <c r="AUO56" s="131"/>
      <c r="AUP56" s="131"/>
      <c r="AUQ56" s="131"/>
      <c r="AUR56" s="131"/>
      <c r="AUS56" s="131"/>
      <c r="AUT56" s="131"/>
      <c r="AUU56" s="130"/>
      <c r="AUV56" s="130"/>
      <c r="AUW56" s="130"/>
      <c r="AUX56" s="130"/>
      <c r="AUY56" s="130"/>
      <c r="AUZ56" s="130"/>
      <c r="AVA56" s="130"/>
      <c r="AVB56" s="130"/>
      <c r="AVC56" s="130"/>
      <c r="AVD56" s="130"/>
      <c r="AVE56" s="130"/>
      <c r="AVF56" s="130"/>
      <c r="AVG56" s="130"/>
      <c r="AVH56" s="130"/>
      <c r="AVI56" s="130"/>
      <c r="AVJ56" s="130"/>
      <c r="AVK56" s="130"/>
      <c r="AVL56" s="130"/>
      <c r="AVM56" s="130"/>
      <c r="AVN56" s="130"/>
      <c r="AVO56" s="130"/>
      <c r="AVP56" s="130"/>
      <c r="AVQ56" s="130"/>
      <c r="AVR56" s="130"/>
      <c r="AVS56" s="130"/>
      <c r="AVT56" s="130"/>
      <c r="AVU56" s="130"/>
      <c r="AVV56" s="130"/>
      <c r="AVW56" s="130"/>
      <c r="AVX56" s="130"/>
      <c r="AVY56" s="130"/>
      <c r="AVZ56" s="130"/>
      <c r="AWA56" s="130"/>
      <c r="AWB56" s="130"/>
      <c r="AWC56" s="130"/>
      <c r="AWD56" s="130"/>
      <c r="AWE56" s="130"/>
      <c r="AWF56" s="130"/>
      <c r="AWG56" s="130"/>
      <c r="AWH56" s="130"/>
      <c r="AWI56" s="130"/>
      <c r="AWJ56" s="130"/>
      <c r="AWK56" s="130"/>
      <c r="AWL56" s="130"/>
      <c r="AWM56" s="130"/>
      <c r="AWN56" s="130"/>
      <c r="AWO56" s="130"/>
      <c r="AWP56" s="130"/>
      <c r="AWQ56" s="130"/>
      <c r="AWR56" s="130"/>
      <c r="AWS56" s="130"/>
      <c r="AWT56" s="130"/>
      <c r="AWU56" s="130"/>
      <c r="AWV56" s="130"/>
      <c r="AWW56" s="130"/>
      <c r="AWX56" s="130"/>
      <c r="AWY56" s="130"/>
      <c r="AWZ56" s="130"/>
      <c r="AXA56" s="130"/>
      <c r="AXB56" s="130"/>
      <c r="AXC56" s="130"/>
      <c r="AXD56" s="130"/>
      <c r="AXE56" s="130"/>
      <c r="AXF56" s="130"/>
      <c r="AXG56" s="130"/>
      <c r="AXH56" s="130"/>
      <c r="AXI56" s="130"/>
      <c r="AXJ56" s="130"/>
      <c r="AXK56" s="64"/>
      <c r="AXL56" s="64"/>
      <c r="AXM56" s="64"/>
      <c r="AXN56" s="64"/>
      <c r="AXO56" s="64"/>
      <c r="AXP56" s="64"/>
      <c r="AXQ56" s="64"/>
      <c r="AXR56" s="64"/>
      <c r="AXS56" s="64"/>
      <c r="AXT56" s="64"/>
      <c r="AXU56" s="64"/>
      <c r="AXV56" s="64"/>
      <c r="AXW56" s="64"/>
      <c r="AXX56" s="64"/>
      <c r="AXY56" s="64"/>
      <c r="AXZ56" s="64"/>
      <c r="AYA56" s="64"/>
      <c r="AYB56" s="64"/>
      <c r="AYC56" s="64"/>
      <c r="AYD56" s="64"/>
      <c r="AYE56" s="64"/>
      <c r="AYF56" s="64"/>
      <c r="AYG56" s="64"/>
      <c r="AYH56" s="64"/>
      <c r="AYI56" s="64"/>
      <c r="AYJ56" s="64"/>
      <c r="AYK56" s="64"/>
      <c r="AYL56" s="64"/>
      <c r="AYM56" s="64"/>
      <c r="AYN56" s="64"/>
      <c r="AYO56" s="64"/>
      <c r="AYP56" s="64"/>
      <c r="AYQ56" s="64"/>
      <c r="AYR56" s="64"/>
      <c r="AYS56" s="64"/>
      <c r="AYT56" s="64"/>
      <c r="AYU56" s="64"/>
      <c r="AYV56" s="64"/>
      <c r="AYW56" s="64"/>
      <c r="AYX56" s="64"/>
      <c r="AYY56" s="64"/>
      <c r="AYZ56" s="64"/>
      <c r="AZA56" s="64"/>
      <c r="AZB56" s="64"/>
      <c r="AZC56" s="64"/>
      <c r="AZD56" s="64"/>
      <c r="AZE56" s="64"/>
      <c r="AZF56" s="64"/>
      <c r="AZG56" s="64"/>
      <c r="AZH56" s="64"/>
      <c r="AZI56" s="64"/>
      <c r="AZJ56" s="64"/>
      <c r="AZK56" s="64"/>
      <c r="AZL56" s="64"/>
      <c r="AZM56" s="64"/>
      <c r="AZN56" s="64"/>
      <c r="AZO56" s="64"/>
      <c r="AZP56" s="64"/>
      <c r="AZQ56" s="64"/>
      <c r="AZR56" s="64"/>
      <c r="AZS56" s="64"/>
      <c r="AZT56" s="64"/>
      <c r="AZU56" s="64"/>
      <c r="AZV56" s="64"/>
      <c r="AZW56" s="64"/>
      <c r="AZX56" s="130"/>
      <c r="AZY56" s="130"/>
      <c r="AZZ56" s="130"/>
      <c r="BAA56" s="130"/>
      <c r="BAB56" s="130"/>
      <c r="BAC56" s="130"/>
      <c r="BAD56" s="130"/>
      <c r="BAE56" s="130"/>
      <c r="BAF56" s="130"/>
      <c r="BAG56" s="130"/>
      <c r="BAH56" s="130"/>
      <c r="BAI56" s="130"/>
      <c r="BAJ56" s="130"/>
      <c r="BAK56" s="130"/>
      <c r="BAL56" s="130"/>
      <c r="BAM56" s="130"/>
      <c r="BAN56" s="130"/>
      <c r="BAO56" s="130"/>
      <c r="BAP56" s="130"/>
      <c r="BAQ56" s="130"/>
      <c r="BAR56" s="130"/>
      <c r="BAS56" s="130"/>
      <c r="BAT56" s="130"/>
      <c r="BAU56" s="130"/>
      <c r="BAV56" s="130"/>
      <c r="BAW56" s="130"/>
      <c r="BAX56" s="130"/>
      <c r="BAY56" s="130"/>
      <c r="BAZ56" s="130"/>
      <c r="BBA56" s="130"/>
      <c r="BBB56" s="130"/>
      <c r="BBC56" s="130"/>
      <c r="BBD56" s="130"/>
      <c r="BBE56" s="130"/>
      <c r="BBF56" s="130"/>
      <c r="BBG56" s="130"/>
      <c r="BBH56" s="130"/>
      <c r="BBI56" s="130"/>
      <c r="BBJ56" s="130"/>
      <c r="BBK56" s="130"/>
      <c r="BBL56" s="130"/>
      <c r="BBM56" s="130"/>
      <c r="BBN56" s="130"/>
      <c r="BBO56" s="130"/>
      <c r="BBP56" s="130"/>
      <c r="BBQ56" s="130"/>
      <c r="BBR56" s="130"/>
      <c r="BBS56" s="130"/>
      <c r="BBT56" s="130"/>
      <c r="BBU56" s="130"/>
      <c r="BBV56" s="130"/>
      <c r="BBW56" s="130"/>
      <c r="BBX56" s="130"/>
      <c r="BBY56" s="130"/>
      <c r="BBZ56" s="130"/>
      <c r="BCA56" s="130"/>
      <c r="BCB56" s="130"/>
      <c r="BCC56" s="130"/>
      <c r="BCD56" s="130"/>
      <c r="BCE56" s="130"/>
      <c r="BCF56" s="130"/>
      <c r="BCG56" s="130"/>
      <c r="BCH56" s="130"/>
      <c r="BCI56" s="130"/>
      <c r="BCJ56" s="130"/>
      <c r="BCK56" s="130"/>
      <c r="BCL56" s="130"/>
      <c r="BCM56" s="130"/>
      <c r="BCN56" s="130"/>
      <c r="BCO56" s="130"/>
      <c r="BCP56" s="130"/>
      <c r="BCQ56" s="130"/>
      <c r="BCR56" s="130"/>
      <c r="BCS56" s="130"/>
      <c r="BCT56" s="130"/>
      <c r="BCU56" s="130"/>
      <c r="BCV56" s="130"/>
      <c r="BCW56" s="130"/>
      <c r="BCX56" s="130"/>
      <c r="BCY56" s="130"/>
      <c r="BCZ56" s="130"/>
      <c r="BDA56" s="130"/>
      <c r="BDB56" s="130"/>
      <c r="BDC56" s="130"/>
      <c r="BDD56" s="130"/>
      <c r="BDE56" s="130"/>
      <c r="BDF56" s="130"/>
      <c r="BDG56" s="130"/>
      <c r="BDH56" s="130"/>
      <c r="BDI56" s="130"/>
      <c r="BDJ56" s="130"/>
      <c r="BDK56" s="130"/>
      <c r="BDL56" s="130"/>
      <c r="BDM56" s="130"/>
      <c r="BDN56" s="130"/>
      <c r="BDO56" s="130"/>
      <c r="BDP56" s="130"/>
      <c r="BDQ56" s="130"/>
      <c r="BDR56" s="130"/>
      <c r="BDS56" s="130"/>
      <c r="BDT56" s="130"/>
      <c r="BDU56" s="130"/>
      <c r="BDV56" s="130"/>
      <c r="BDW56" s="130"/>
      <c r="BDX56" s="130"/>
      <c r="BDY56" s="130"/>
      <c r="BDZ56" s="130"/>
      <c r="BEA56" s="130"/>
      <c r="BEB56" s="130"/>
      <c r="BEC56" s="130"/>
      <c r="BED56" s="130"/>
      <c r="BEE56" s="130"/>
      <c r="BEF56" s="130"/>
      <c r="BEG56" s="130"/>
      <c r="BEH56" s="130"/>
      <c r="BEI56" s="130"/>
      <c r="BEJ56" s="130"/>
      <c r="BEK56" s="130"/>
      <c r="BEL56" s="130"/>
      <c r="BEM56" s="130"/>
      <c r="BEN56" s="130"/>
      <c r="BEO56" s="130"/>
      <c r="BEP56" s="130"/>
      <c r="BEQ56" s="130"/>
      <c r="BER56" s="130"/>
      <c r="BES56" s="130"/>
      <c r="BET56" s="130"/>
      <c r="BEU56" s="130"/>
      <c r="BEV56" s="130"/>
      <c r="BEW56" s="130"/>
      <c r="BEX56" s="129"/>
      <c r="BEY56" s="129"/>
      <c r="BEZ56" s="129"/>
      <c r="BFA56" s="129"/>
      <c r="BFB56" s="129"/>
      <c r="BFC56" s="129"/>
      <c r="BFD56" s="129"/>
      <c r="BFE56" s="129"/>
      <c r="BFF56" s="129"/>
      <c r="BFG56" s="129"/>
      <c r="BFH56" s="129"/>
      <c r="BFI56" s="129"/>
      <c r="BFJ56" s="129"/>
      <c r="BFK56" s="129"/>
      <c r="BFL56" s="129"/>
      <c r="BFM56" s="129"/>
      <c r="BFN56" s="129"/>
      <c r="BFO56" s="129"/>
      <c r="BFP56" s="129"/>
      <c r="BFQ56" s="129"/>
      <c r="BFR56" s="129"/>
      <c r="BFS56" s="129"/>
      <c r="BFT56" s="129"/>
      <c r="BFU56" s="129"/>
      <c r="BFV56" s="129"/>
      <c r="BFW56" s="129"/>
      <c r="BFX56" s="129"/>
      <c r="BFY56" s="129"/>
      <c r="BFZ56" s="129"/>
      <c r="BGA56" s="129"/>
      <c r="BGB56" s="129"/>
      <c r="BGC56" s="129"/>
      <c r="BGD56" s="129"/>
      <c r="BGE56" s="129"/>
      <c r="BGF56" s="129"/>
      <c r="BGG56" s="129"/>
      <c r="BGH56" s="129"/>
      <c r="BGI56" s="129"/>
      <c r="BGJ56" s="129"/>
      <c r="BGK56" s="129"/>
      <c r="BGL56" s="129"/>
      <c r="BGM56" s="129"/>
      <c r="BGN56" s="129"/>
      <c r="BGO56" s="129"/>
      <c r="BGP56" s="129"/>
      <c r="BGQ56" s="129"/>
      <c r="BGR56" s="129"/>
      <c r="BGS56" s="129"/>
      <c r="BGT56" s="129"/>
      <c r="BGU56" s="129"/>
      <c r="BGV56" s="129"/>
      <c r="BGW56" s="129"/>
      <c r="BGX56" s="129"/>
      <c r="BGY56" s="129"/>
      <c r="BGZ56" s="129"/>
      <c r="BHA56" s="129"/>
      <c r="BHB56" s="129"/>
      <c r="BHC56" s="129"/>
      <c r="BHD56" s="129"/>
      <c r="BHE56" s="129"/>
      <c r="BHF56" s="129"/>
      <c r="BHG56" s="129"/>
      <c r="BHH56" s="129"/>
      <c r="BHI56" s="129"/>
      <c r="BHJ56" s="129"/>
      <c r="BHK56" s="129"/>
      <c r="BHL56" s="129"/>
      <c r="BHM56" s="129"/>
      <c r="BHN56" s="106"/>
      <c r="BHO56" s="106"/>
      <c r="BHP56" s="106"/>
      <c r="BHQ56" s="106"/>
      <c r="BHR56" s="106"/>
      <c r="BHS56" s="106"/>
      <c r="BHT56" s="106"/>
      <c r="BHU56" s="106"/>
      <c r="BHV56" s="106"/>
      <c r="BHW56" s="106"/>
      <c r="BHX56" s="106"/>
      <c r="BHY56" s="106"/>
      <c r="BHZ56" s="106"/>
      <c r="BIA56" s="106"/>
      <c r="BIB56" s="106"/>
      <c r="BIC56" s="106"/>
      <c r="BID56" s="106"/>
      <c r="BIE56" s="106"/>
      <c r="BIF56" s="106"/>
      <c r="BIG56" s="106"/>
      <c r="BIH56" s="106"/>
      <c r="BII56" s="106"/>
      <c r="BIJ56" s="106"/>
      <c r="BIK56" s="106"/>
      <c r="BIL56" s="106"/>
      <c r="BIM56" s="106"/>
      <c r="BIN56" s="106"/>
      <c r="BIO56" s="106"/>
      <c r="BIP56" s="106"/>
      <c r="BIQ56" s="106"/>
      <c r="BIR56" s="106"/>
      <c r="BIS56" s="106"/>
      <c r="BIT56" s="106"/>
      <c r="BIU56" s="106"/>
      <c r="BIV56" s="106"/>
      <c r="BIW56" s="106"/>
      <c r="BIX56" s="106"/>
      <c r="BIY56" s="106"/>
      <c r="BIZ56" s="106"/>
      <c r="BJA56" s="106"/>
      <c r="BJB56" s="106"/>
      <c r="BJC56" s="106"/>
      <c r="BJD56" s="106"/>
      <c r="BJE56" s="106"/>
      <c r="BJF56" s="106"/>
      <c r="BJG56" s="106"/>
      <c r="BJH56" s="106"/>
      <c r="BJI56" s="106"/>
      <c r="BJJ56" s="106"/>
      <c r="BJK56" s="106"/>
      <c r="BJL56" s="106"/>
      <c r="BJM56" s="106"/>
      <c r="BJN56" s="106"/>
      <c r="BJO56" s="106"/>
      <c r="BJP56" s="106"/>
      <c r="BJQ56" s="106"/>
      <c r="BJR56" s="106"/>
      <c r="BJS56" s="106"/>
      <c r="BJT56" s="106"/>
      <c r="BJU56" s="106"/>
      <c r="BJV56" s="106"/>
      <c r="BJW56" s="106"/>
      <c r="BJX56" s="106"/>
      <c r="BJY56" s="106"/>
      <c r="BJZ56" s="106"/>
      <c r="BKA56" s="106"/>
      <c r="BKB56" s="106"/>
      <c r="BKC56" s="106"/>
      <c r="BKD56" s="106"/>
      <c r="BKE56" s="106"/>
      <c r="BKF56" s="106"/>
      <c r="BKG56" s="106"/>
      <c r="BKH56" s="106"/>
      <c r="BKI56" s="106"/>
      <c r="BKJ56" s="106"/>
      <c r="BKK56" s="106"/>
      <c r="BKL56" s="106"/>
      <c r="BKM56" s="106"/>
      <c r="BKN56" s="106"/>
      <c r="BKO56" s="106"/>
      <c r="BKP56" s="106"/>
      <c r="BKQ56" s="106"/>
      <c r="BKR56" s="106"/>
      <c r="BKS56" s="106"/>
      <c r="BKT56" s="106"/>
      <c r="BKU56" s="106"/>
      <c r="BKV56" s="106"/>
      <c r="BKW56" s="106"/>
      <c r="BKX56" s="106"/>
      <c r="BKY56" s="106"/>
      <c r="BKZ56" s="106"/>
      <c r="BLA56" s="106"/>
      <c r="BLB56" s="106"/>
      <c r="BLC56" s="106"/>
      <c r="BLD56" s="106"/>
      <c r="BLE56" s="106"/>
      <c r="BLF56" s="106"/>
      <c r="BLG56" s="106"/>
      <c r="BLH56" s="106"/>
      <c r="BLI56" s="106"/>
      <c r="BLJ56" s="106"/>
      <c r="BLK56" s="106"/>
      <c r="BLL56" s="106"/>
      <c r="BLM56" s="106"/>
      <c r="BLN56" s="106"/>
      <c r="BLO56" s="106"/>
      <c r="BLP56" s="106"/>
      <c r="BLQ56" s="106"/>
      <c r="BLR56" s="106"/>
      <c r="BLS56" s="106"/>
      <c r="BLT56" s="106"/>
      <c r="BLU56" s="106"/>
      <c r="BLV56" s="106"/>
      <c r="BLW56" s="106"/>
      <c r="BLX56" s="106"/>
      <c r="BLY56" s="106"/>
      <c r="BLZ56" s="106"/>
      <c r="BMA56" s="106"/>
      <c r="BMB56" s="106"/>
      <c r="BMC56" s="106"/>
      <c r="BMD56" s="106"/>
      <c r="BME56" s="106"/>
      <c r="BMF56" s="106"/>
      <c r="BMG56" s="106"/>
      <c r="BMH56" s="106"/>
      <c r="BMI56" s="106"/>
      <c r="BMJ56" s="106"/>
      <c r="BMK56" s="106"/>
      <c r="BML56" s="106"/>
      <c r="BMM56" s="106"/>
      <c r="BMN56" s="106"/>
      <c r="BMO56" s="106"/>
      <c r="BMP56" s="106"/>
      <c r="BMQ56" s="106"/>
      <c r="BMR56" s="106"/>
      <c r="BMS56" s="106"/>
      <c r="BMT56" s="259"/>
      <c r="BMU56" s="259"/>
      <c r="BMV56" s="259"/>
      <c r="BMW56" s="259"/>
      <c r="BMX56" s="259"/>
      <c r="BMY56" s="259"/>
      <c r="BMZ56" s="259"/>
      <c r="BNA56" s="259"/>
      <c r="BNB56" s="259"/>
      <c r="BNC56" s="259"/>
      <c r="BND56" s="259"/>
      <c r="BNE56" s="259"/>
      <c r="BNF56" s="259"/>
      <c r="BNG56" s="259"/>
      <c r="BNH56" s="259"/>
      <c r="BNI56" s="259"/>
      <c r="BNJ56" s="259"/>
      <c r="BNK56" s="259"/>
      <c r="BNL56" s="259"/>
      <c r="BNM56" s="259"/>
      <c r="BNN56" s="259"/>
      <c r="BNO56" s="259"/>
      <c r="BNP56" s="259"/>
      <c r="BNQ56" s="259"/>
      <c r="BNR56" s="259"/>
      <c r="BNS56" s="259"/>
      <c r="BNT56" s="259"/>
      <c r="BNU56" s="259"/>
      <c r="BNV56" s="259"/>
      <c r="BNW56" s="259"/>
      <c r="BNX56" s="259"/>
      <c r="BNY56" s="259"/>
      <c r="BNZ56" s="259"/>
      <c r="BOA56" s="259"/>
      <c r="BOB56" s="259"/>
      <c r="BOC56" s="259"/>
      <c r="BOD56" s="259"/>
      <c r="BOE56" s="259"/>
      <c r="BOF56" s="259"/>
      <c r="BOG56" s="259"/>
      <c r="BOH56" s="259"/>
      <c r="BOI56" s="259"/>
      <c r="BOJ56" s="259"/>
      <c r="BOK56" s="259"/>
      <c r="BOL56" s="259"/>
      <c r="BOM56" s="259"/>
      <c r="BON56" s="259"/>
      <c r="BOO56" s="259"/>
      <c r="BOP56" s="259"/>
      <c r="BOQ56" s="259"/>
      <c r="BOR56" s="259"/>
      <c r="BOS56" s="259"/>
      <c r="BOT56" s="259"/>
      <c r="BOU56" s="259"/>
      <c r="BOV56" s="259"/>
      <c r="BOW56" s="259"/>
      <c r="BOX56" s="259"/>
      <c r="BOY56" s="259"/>
      <c r="BOZ56" s="259"/>
      <c r="BPA56" s="259"/>
      <c r="BPB56" s="259"/>
      <c r="BPC56" s="259"/>
      <c r="BPD56" s="259"/>
      <c r="BPE56" s="259"/>
      <c r="BPF56" s="259"/>
      <c r="BPG56" s="259"/>
      <c r="BPH56" s="259"/>
      <c r="BPI56" s="259"/>
      <c r="BPJ56" s="129"/>
      <c r="BPK56" s="129"/>
      <c r="BPL56" s="129"/>
      <c r="BPM56" s="129"/>
      <c r="BPN56" s="129"/>
      <c r="BPO56" s="129"/>
      <c r="BPP56" s="129"/>
      <c r="BPQ56" s="129"/>
      <c r="BPR56" s="129"/>
      <c r="BPS56" s="129"/>
      <c r="BPT56" s="129"/>
      <c r="BPU56" s="129"/>
      <c r="BPV56" s="129"/>
      <c r="BPW56" s="129"/>
      <c r="BPX56" s="129"/>
      <c r="BPY56" s="129"/>
      <c r="BPZ56" s="129"/>
      <c r="BQA56" s="129"/>
      <c r="BQB56" s="129"/>
      <c r="BQC56" s="129"/>
      <c r="BQD56" s="129"/>
      <c r="BQE56" s="129"/>
      <c r="BQF56" s="129"/>
      <c r="BQG56" s="129"/>
      <c r="BQH56" s="129"/>
      <c r="BQI56" s="129"/>
      <c r="BQJ56" s="129"/>
      <c r="BQK56" s="129"/>
      <c r="BQL56" s="129"/>
      <c r="BQM56" s="129"/>
      <c r="BQN56" s="129"/>
      <c r="BQO56" s="129"/>
      <c r="BQP56" s="129"/>
      <c r="BQQ56" s="129"/>
      <c r="BQR56" s="129"/>
      <c r="BQS56" s="129"/>
      <c r="BQT56" s="129"/>
      <c r="BQU56" s="129"/>
      <c r="BQV56" s="129"/>
      <c r="BQW56" s="129"/>
      <c r="BQX56" s="129"/>
      <c r="BQY56" s="129"/>
      <c r="BQZ56" s="129"/>
      <c r="BRA56" s="129"/>
      <c r="BRB56" s="129"/>
      <c r="BRC56" s="129"/>
      <c r="BRD56" s="129"/>
      <c r="BRE56" s="129"/>
      <c r="BRF56" s="129"/>
      <c r="BRG56" s="129"/>
      <c r="BRH56" s="129"/>
      <c r="BRI56" s="129"/>
      <c r="BRJ56" s="129"/>
      <c r="BRK56" s="129"/>
      <c r="BRL56" s="129"/>
      <c r="BRM56" s="129"/>
      <c r="BRN56" s="129"/>
      <c r="BRO56" s="129"/>
      <c r="BRP56" s="129"/>
      <c r="BRQ56" s="129"/>
      <c r="BRR56" s="129"/>
      <c r="BRS56" s="129"/>
      <c r="BRT56" s="129"/>
      <c r="BRU56" s="129"/>
      <c r="BRV56" s="129"/>
      <c r="BRW56" s="129"/>
      <c r="BRX56" s="129"/>
      <c r="BRY56" s="129"/>
      <c r="BRZ56" s="129"/>
      <c r="BSA56" s="129"/>
      <c r="BSB56" s="129"/>
      <c r="BSC56" s="129"/>
      <c r="BSD56" s="129"/>
      <c r="BSE56" s="129"/>
      <c r="BSF56" s="129"/>
      <c r="BSG56" s="129"/>
      <c r="BSH56" s="129"/>
      <c r="BSI56" s="129"/>
      <c r="BSJ56" s="129"/>
      <c r="BSK56" s="129"/>
      <c r="BSL56" s="129"/>
      <c r="BSM56" s="129"/>
      <c r="BSN56" s="129"/>
      <c r="BSO56" s="129"/>
      <c r="BSP56" s="129"/>
      <c r="BSQ56" s="129"/>
      <c r="BSR56" s="129"/>
      <c r="BSS56" s="129"/>
      <c r="BST56" s="129"/>
      <c r="BSU56" s="129"/>
      <c r="BSV56" s="129"/>
      <c r="BSW56" s="129"/>
      <c r="BSX56" s="129"/>
      <c r="BSY56" s="129"/>
      <c r="BSZ56" s="129"/>
      <c r="BTA56" s="129"/>
      <c r="BTB56" s="129"/>
      <c r="BTC56" s="129"/>
      <c r="BTD56" s="129"/>
      <c r="BTE56" s="129"/>
      <c r="BTF56" s="129"/>
      <c r="BTG56" s="129"/>
      <c r="BTH56" s="129"/>
      <c r="BTI56" s="129"/>
      <c r="BTJ56" s="129"/>
      <c r="BTK56" s="129"/>
      <c r="BTL56" s="129"/>
      <c r="BTM56" s="129"/>
      <c r="BTN56" s="129"/>
      <c r="BTO56" s="129"/>
      <c r="BTP56" s="129"/>
      <c r="BTQ56" s="129"/>
      <c r="BTR56" s="129"/>
      <c r="BTS56" s="129"/>
      <c r="BTT56" s="129"/>
      <c r="BTU56" s="129"/>
      <c r="BTV56" s="129"/>
      <c r="BTW56" s="129"/>
      <c r="BTX56" s="129"/>
      <c r="BTY56" s="129"/>
      <c r="BTZ56" s="129"/>
      <c r="BUA56" s="129"/>
      <c r="BUB56" s="129"/>
      <c r="BUC56" s="129"/>
      <c r="BUD56" s="129"/>
      <c r="BUE56" s="129"/>
      <c r="BUF56" s="129"/>
      <c r="BUG56" s="129"/>
      <c r="BUH56" s="129"/>
      <c r="BUI56" s="129"/>
      <c r="BUJ56" s="129"/>
      <c r="BUK56" s="129"/>
      <c r="BUL56" s="129"/>
      <c r="BUM56" s="129"/>
      <c r="BUN56" s="129"/>
      <c r="BUO56" s="129"/>
      <c r="BUP56" s="129"/>
      <c r="BUQ56" s="129"/>
      <c r="BUR56" s="129"/>
      <c r="BUS56" s="129"/>
      <c r="BUT56" s="129"/>
      <c r="BUU56" s="129"/>
      <c r="BUV56" s="129"/>
      <c r="BUW56" s="129"/>
      <c r="BUX56" s="129"/>
      <c r="BUY56" s="129"/>
      <c r="BUZ56" s="129"/>
      <c r="BVA56" s="129"/>
      <c r="BVB56" s="129"/>
      <c r="BVC56" s="129"/>
      <c r="BVD56" s="129"/>
      <c r="BVE56" s="129"/>
      <c r="BVF56" s="129"/>
      <c r="BVG56" s="129"/>
      <c r="BVH56" s="129"/>
      <c r="BVI56" s="129"/>
      <c r="BVJ56" s="129"/>
      <c r="BVK56" s="129"/>
      <c r="BVL56" s="129"/>
      <c r="BVM56" s="129"/>
      <c r="BVN56" s="129"/>
      <c r="BVO56" s="129"/>
      <c r="BVP56" s="129"/>
      <c r="BVQ56" s="129"/>
      <c r="BVR56" s="129"/>
      <c r="BVS56" s="129"/>
      <c r="BVT56" s="129"/>
      <c r="BVU56" s="129"/>
      <c r="BVV56" s="129"/>
      <c r="BVW56" s="129"/>
      <c r="BVX56" s="129"/>
      <c r="BVY56" s="129"/>
      <c r="BVZ56" s="129"/>
      <c r="BWA56" s="129"/>
      <c r="BWB56" s="129"/>
      <c r="BWC56" s="129"/>
      <c r="BWD56" s="129"/>
      <c r="BWE56" s="129"/>
      <c r="BWF56" s="129"/>
      <c r="BWG56" s="129"/>
      <c r="BWH56" s="129"/>
      <c r="BWI56" s="129"/>
      <c r="BWJ56" s="129"/>
      <c r="BWK56" s="129"/>
      <c r="BWL56" s="129"/>
      <c r="BWM56" s="129"/>
      <c r="BWN56" s="129"/>
      <c r="BWO56" s="129"/>
      <c r="BWP56" s="129"/>
      <c r="BWQ56" s="129"/>
      <c r="BWR56" s="129"/>
      <c r="BWS56" s="129"/>
      <c r="BWT56" s="129"/>
      <c r="BWU56" s="129"/>
      <c r="BWV56" s="129"/>
      <c r="BWW56" s="129"/>
      <c r="BWX56" s="129"/>
      <c r="BWY56" s="129"/>
      <c r="BWZ56" s="129"/>
      <c r="BXA56" s="129"/>
      <c r="BXB56" s="129"/>
      <c r="BXC56" s="256"/>
      <c r="BXD56" s="256"/>
      <c r="BXE56" s="256"/>
      <c r="BXF56" s="256"/>
      <c r="BXG56" s="256"/>
      <c r="BXH56" s="256"/>
      <c r="BXI56" s="256"/>
      <c r="BXJ56" s="256"/>
      <c r="BXK56" s="256"/>
      <c r="BXL56" s="256"/>
      <c r="BXM56" s="256"/>
      <c r="BXN56" s="256"/>
      <c r="BXO56" s="256"/>
      <c r="BXP56" s="256"/>
      <c r="BXQ56" s="256"/>
      <c r="BXR56" s="256"/>
      <c r="BXS56" s="256"/>
      <c r="BXT56" s="256"/>
      <c r="BXU56" s="256"/>
      <c r="BXV56" s="256"/>
      <c r="BXW56" s="256"/>
      <c r="BXX56" s="256"/>
      <c r="BXY56" s="256"/>
      <c r="BXZ56" s="256"/>
      <c r="BYA56" s="256"/>
      <c r="BYB56" s="256"/>
      <c r="BYC56" s="256"/>
      <c r="BYD56" s="256"/>
      <c r="BYE56" s="256"/>
      <c r="BYF56" s="256"/>
      <c r="BYG56" s="256"/>
      <c r="BYH56" s="256"/>
      <c r="BYI56" s="256"/>
      <c r="BYJ56" s="256"/>
      <c r="BYK56" s="256"/>
      <c r="BYL56" s="256"/>
      <c r="BYM56" s="256"/>
      <c r="BYN56" s="256"/>
      <c r="BYO56" s="256"/>
      <c r="BYP56" s="256"/>
      <c r="BYQ56" s="256"/>
      <c r="BYR56" s="256"/>
      <c r="BYS56" s="256"/>
      <c r="BYT56" s="256"/>
      <c r="BYU56" s="256"/>
      <c r="BYV56" s="256"/>
      <c r="BYW56" s="256"/>
      <c r="BYX56" s="256"/>
      <c r="BYY56" s="256"/>
      <c r="BYZ56" s="256"/>
      <c r="BZA56" s="256"/>
      <c r="BZB56" s="256"/>
      <c r="BZC56" s="256"/>
      <c r="BZD56" s="256"/>
      <c r="BZE56" s="256"/>
      <c r="BZF56" s="256"/>
      <c r="BZG56" s="256"/>
      <c r="BZH56" s="256"/>
      <c r="BZI56" s="256"/>
      <c r="BZJ56" s="256"/>
      <c r="BZK56" s="256"/>
      <c r="BZL56" s="256"/>
      <c r="BZM56" s="256"/>
      <c r="BZN56" s="256"/>
      <c r="BZO56" s="256"/>
      <c r="BZP56" s="129"/>
      <c r="BZQ56" s="129"/>
      <c r="BZR56" s="129"/>
      <c r="BZS56" s="129"/>
      <c r="BZT56" s="129"/>
      <c r="BZU56" s="129"/>
      <c r="BZV56" s="129"/>
      <c r="BZW56" s="129"/>
      <c r="BZX56" s="129"/>
      <c r="BZY56" s="129"/>
      <c r="BZZ56" s="129"/>
      <c r="CAA56" s="129"/>
      <c r="CAB56" s="129"/>
      <c r="CAC56" s="129"/>
      <c r="CAD56" s="129"/>
      <c r="CAE56" s="129"/>
      <c r="CAF56" s="129"/>
      <c r="CAG56" s="129"/>
      <c r="CAH56" s="129"/>
      <c r="CAI56" s="129"/>
      <c r="CAJ56" s="129"/>
      <c r="CAK56" s="129"/>
      <c r="CAL56" s="129"/>
      <c r="CAM56" s="129"/>
      <c r="CAN56" s="129"/>
      <c r="CAO56" s="129"/>
      <c r="CAP56" s="129"/>
      <c r="CAQ56" s="129"/>
      <c r="CAR56" s="129"/>
      <c r="CAS56" s="129"/>
      <c r="CAT56" s="129"/>
      <c r="CAU56" s="129"/>
      <c r="CAV56" s="129"/>
      <c r="CAW56" s="129"/>
      <c r="CAX56" s="129"/>
      <c r="CAY56" s="129"/>
      <c r="CAZ56" s="129"/>
      <c r="CBA56" s="129"/>
      <c r="CBB56" s="129"/>
      <c r="CBC56" s="129"/>
      <c r="CBD56" s="129"/>
      <c r="CBE56" s="129"/>
      <c r="CBF56" s="129"/>
      <c r="CBG56" s="129"/>
      <c r="CBH56" s="129"/>
      <c r="CBI56" s="129"/>
      <c r="CBJ56" s="129"/>
      <c r="CBK56" s="129"/>
      <c r="CBL56" s="129"/>
      <c r="CBM56" s="129"/>
      <c r="CBN56" s="129"/>
      <c r="CBO56" s="129"/>
      <c r="CBP56" s="129"/>
      <c r="CBQ56" s="129"/>
      <c r="CBR56" s="129"/>
      <c r="CBS56" s="129"/>
      <c r="CBT56" s="129"/>
      <c r="CBU56" s="129"/>
      <c r="CBV56" s="129"/>
      <c r="CBW56" s="129"/>
      <c r="CBX56" s="129"/>
      <c r="CBY56" s="129"/>
      <c r="CBZ56" s="129"/>
      <c r="CCA56" s="129"/>
      <c r="CCB56" s="129"/>
      <c r="CCC56" s="129"/>
      <c r="CCD56" s="129"/>
      <c r="CCE56" s="129"/>
      <c r="CCF56" s="129"/>
      <c r="CCG56" s="129"/>
      <c r="CCH56" s="129"/>
      <c r="CCI56" s="129"/>
      <c r="CCJ56" s="129"/>
      <c r="CCK56" s="129"/>
      <c r="CCL56" s="129"/>
      <c r="CCM56" s="129"/>
      <c r="CCN56" s="129"/>
      <c r="CCO56" s="129"/>
      <c r="CCP56" s="129"/>
      <c r="CCQ56" s="129"/>
      <c r="CCR56" s="129"/>
      <c r="CCS56" s="129"/>
      <c r="CCT56" s="129"/>
      <c r="CCU56" s="129"/>
      <c r="CCV56" s="129"/>
      <c r="CCW56" s="129"/>
      <c r="CCX56" s="129"/>
      <c r="CCY56" s="129"/>
      <c r="CCZ56" s="129"/>
      <c r="CDA56" s="129"/>
      <c r="CDB56" s="129"/>
      <c r="CDC56" s="129"/>
      <c r="CDD56" s="129"/>
      <c r="CDE56" s="129"/>
      <c r="CDF56" s="129"/>
      <c r="CDG56" s="129"/>
      <c r="CDH56" s="129"/>
      <c r="CDI56" s="129"/>
      <c r="CDJ56" s="129"/>
      <c r="CDK56" s="129"/>
      <c r="CDL56" s="129"/>
      <c r="CDM56" s="129"/>
      <c r="CDN56" s="129"/>
      <c r="CDO56" s="129"/>
      <c r="CDP56" s="129"/>
      <c r="CDQ56" s="129"/>
      <c r="CDR56" s="129"/>
      <c r="CDS56" s="129"/>
      <c r="CDT56" s="129"/>
      <c r="CDU56" s="129"/>
      <c r="CDV56" s="129"/>
      <c r="CDW56" s="129"/>
      <c r="CDX56" s="129"/>
      <c r="CDY56" s="129"/>
      <c r="CDZ56" s="129"/>
      <c r="CEA56" s="129"/>
      <c r="CEB56" s="129"/>
      <c r="CEC56" s="129"/>
      <c r="CED56" s="129"/>
      <c r="CEE56" s="129"/>
      <c r="CEF56" s="129"/>
      <c r="CEG56" s="129"/>
      <c r="CEH56" s="129"/>
      <c r="CEI56" s="129"/>
      <c r="CEJ56" s="129"/>
      <c r="CEK56" s="129"/>
      <c r="CEL56" s="129"/>
      <c r="CEM56" s="129"/>
      <c r="CEN56" s="129"/>
      <c r="CEO56" s="129"/>
      <c r="CEP56" s="130"/>
      <c r="CEQ56" s="130"/>
      <c r="CER56" s="130"/>
      <c r="CES56" s="130"/>
      <c r="CET56" s="130"/>
      <c r="CEU56" s="130"/>
      <c r="CEV56" s="130"/>
      <c r="CEW56" s="130"/>
      <c r="CEX56" s="130"/>
      <c r="CEY56" s="130"/>
      <c r="CEZ56" s="130"/>
      <c r="CFA56" s="130"/>
      <c r="CFB56" s="130"/>
      <c r="CFC56" s="130"/>
      <c r="CFD56" s="130"/>
      <c r="CFE56" s="130"/>
      <c r="CFF56" s="130"/>
      <c r="CFG56" s="130"/>
      <c r="CFH56" s="130"/>
      <c r="CFI56" s="130"/>
      <c r="CFJ56" s="130"/>
      <c r="CFK56" s="130"/>
      <c r="CFL56" s="130"/>
      <c r="CFM56" s="130"/>
      <c r="CFN56" s="130"/>
      <c r="CFO56" s="130"/>
      <c r="CFP56" s="130"/>
      <c r="CFQ56" s="130"/>
      <c r="CFR56" s="130"/>
      <c r="CFS56" s="130"/>
      <c r="CFT56" s="130"/>
      <c r="CFU56" s="130"/>
      <c r="CFV56" s="130"/>
      <c r="CFW56" s="130"/>
      <c r="CFX56" s="130"/>
      <c r="CFY56" s="130"/>
      <c r="CFZ56" s="130"/>
      <c r="CGA56" s="130"/>
      <c r="CGB56" s="130"/>
      <c r="CGC56" s="130"/>
      <c r="CGD56" s="130"/>
    </row>
    <row r="57" spans="1:2214" x14ac:dyDescent="0.25">
      <c r="A57" s="279"/>
      <c r="B57" s="255"/>
      <c r="C57" s="267"/>
      <c r="D57" s="267"/>
      <c r="E57" s="275"/>
      <c r="F57" s="260"/>
      <c r="G57" s="260"/>
      <c r="H57" s="276"/>
      <c r="I57" s="261"/>
      <c r="J57" s="261"/>
      <c r="K57" s="276"/>
      <c r="L57" s="261"/>
      <c r="M57" s="261"/>
      <c r="N57" s="277"/>
      <c r="O57" s="262"/>
      <c r="P57" s="262"/>
      <c r="Q57" s="276"/>
      <c r="R57" s="261"/>
      <c r="S57" s="261"/>
      <c r="T57" s="275"/>
      <c r="U57" s="260"/>
      <c r="V57" s="260"/>
      <c r="W57" s="260"/>
      <c r="X57" s="278"/>
      <c r="Y57" s="277"/>
      <c r="Z57" s="262"/>
      <c r="AA57" s="262"/>
      <c r="AB57" s="277"/>
      <c r="AC57" s="262"/>
      <c r="AD57" s="262"/>
      <c r="AE57" s="277"/>
      <c r="AF57" s="262"/>
      <c r="AG57" s="262"/>
      <c r="AH57" s="129"/>
      <c r="AI57" s="129"/>
      <c r="AJ57" s="129"/>
      <c r="AK57" s="129"/>
      <c r="AL57" s="129"/>
      <c r="AM57" s="129"/>
      <c r="AN57" s="129"/>
      <c r="AO57" s="64"/>
      <c r="AP57" s="64"/>
      <c r="AQ57" s="129"/>
      <c r="AR57" s="64"/>
      <c r="AS57" s="64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350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4"/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4"/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4"/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4"/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4"/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4"/>
      <c r="HX57" s="64"/>
      <c r="HY57" s="64"/>
      <c r="HZ57" s="64"/>
      <c r="IA57" s="64"/>
      <c r="IB57" s="64"/>
      <c r="IC57" s="64"/>
      <c r="ID57" s="64"/>
      <c r="IE57" s="64"/>
      <c r="IF57" s="64"/>
      <c r="IG57" s="64"/>
      <c r="IH57" s="64"/>
      <c r="II57" s="64"/>
      <c r="IJ57" s="64"/>
      <c r="IK57" s="64"/>
      <c r="IL57" s="64"/>
      <c r="IM57" s="64"/>
      <c r="IN57" s="64"/>
      <c r="IO57" s="64"/>
      <c r="IP57" s="130"/>
      <c r="IQ57" s="130"/>
      <c r="IR57" s="130"/>
      <c r="IS57" s="130"/>
      <c r="IT57" s="130"/>
      <c r="IU57" s="130"/>
      <c r="IV57" s="130"/>
      <c r="IW57" s="130"/>
      <c r="IX57" s="130"/>
      <c r="IY57" s="130"/>
      <c r="IZ57" s="130"/>
      <c r="JA57" s="130"/>
      <c r="JB57" s="130"/>
      <c r="JC57" s="130"/>
      <c r="JD57" s="130"/>
      <c r="JE57" s="130"/>
      <c r="JF57" s="130"/>
      <c r="JG57" s="130"/>
      <c r="JH57" s="130"/>
      <c r="JI57" s="130"/>
      <c r="JJ57" s="130"/>
      <c r="JK57" s="130"/>
      <c r="JL57" s="130"/>
      <c r="JM57" s="130"/>
      <c r="JN57" s="130"/>
      <c r="JO57" s="130"/>
      <c r="JP57" s="130"/>
      <c r="JQ57" s="130"/>
      <c r="JR57" s="130"/>
      <c r="JS57" s="130"/>
      <c r="JT57" s="130"/>
      <c r="JU57" s="130"/>
      <c r="JV57" s="130"/>
      <c r="JW57" s="130"/>
      <c r="JX57" s="130"/>
      <c r="JY57" s="130"/>
      <c r="JZ57" s="130"/>
      <c r="KA57" s="130"/>
      <c r="KB57" s="130"/>
      <c r="KC57" s="130"/>
      <c r="KD57" s="130"/>
      <c r="KE57" s="130"/>
      <c r="KF57" s="130"/>
      <c r="KG57" s="130"/>
      <c r="KH57" s="130"/>
      <c r="KI57" s="130"/>
      <c r="KJ57" s="130"/>
      <c r="KK57" s="130"/>
      <c r="KL57" s="130"/>
      <c r="KM57" s="130"/>
      <c r="KN57" s="130"/>
      <c r="KO57" s="130"/>
      <c r="KP57" s="130"/>
      <c r="KQ57" s="130"/>
      <c r="KR57" s="130"/>
      <c r="KS57" s="130"/>
      <c r="KT57" s="130"/>
      <c r="KU57" s="130"/>
      <c r="KV57" s="130"/>
      <c r="KW57" s="130"/>
      <c r="KX57" s="130"/>
      <c r="KY57" s="130"/>
      <c r="KZ57" s="130"/>
      <c r="LA57" s="130"/>
      <c r="LB57" s="130"/>
      <c r="LC57" s="130"/>
      <c r="LD57" s="130"/>
      <c r="LE57" s="130"/>
      <c r="LF57" s="130"/>
      <c r="LG57" s="130"/>
      <c r="LH57" s="130"/>
      <c r="LI57" s="130"/>
      <c r="LJ57" s="130"/>
      <c r="LK57" s="130"/>
      <c r="LL57" s="130"/>
      <c r="LM57" s="130"/>
      <c r="LN57" s="130"/>
      <c r="LO57" s="130"/>
      <c r="LP57" s="130"/>
      <c r="LQ57" s="130"/>
      <c r="LR57" s="130"/>
      <c r="LS57" s="130"/>
      <c r="LT57" s="130"/>
      <c r="LU57" s="130"/>
      <c r="LV57" s="130"/>
      <c r="LW57" s="130"/>
      <c r="LX57" s="130"/>
      <c r="LY57" s="130"/>
      <c r="LZ57" s="130"/>
      <c r="MA57" s="130"/>
      <c r="MB57" s="130"/>
      <c r="MC57" s="130"/>
      <c r="MD57" s="130"/>
      <c r="ME57" s="130"/>
      <c r="MF57" s="130"/>
      <c r="MG57" s="130"/>
      <c r="MH57" s="130"/>
      <c r="MI57" s="130"/>
      <c r="MJ57" s="130"/>
      <c r="MK57" s="130"/>
      <c r="ML57" s="130"/>
      <c r="MM57" s="130"/>
      <c r="MN57" s="130"/>
      <c r="MO57" s="130"/>
      <c r="MP57" s="130"/>
      <c r="MQ57" s="130"/>
      <c r="MR57" s="130"/>
      <c r="MS57" s="130"/>
      <c r="MT57" s="130"/>
      <c r="MU57" s="130"/>
      <c r="MV57" s="130"/>
      <c r="MW57" s="130"/>
      <c r="MX57" s="130"/>
      <c r="MY57" s="130"/>
      <c r="MZ57" s="130"/>
      <c r="NA57" s="130"/>
      <c r="NB57" s="130"/>
      <c r="NC57" s="130"/>
      <c r="ND57" s="130"/>
      <c r="NE57" s="130"/>
      <c r="NF57" s="130"/>
      <c r="NG57" s="130"/>
      <c r="NH57" s="130"/>
      <c r="NI57" s="130"/>
      <c r="NJ57" s="130"/>
      <c r="NK57" s="130"/>
      <c r="NL57" s="130"/>
      <c r="NM57" s="130"/>
      <c r="NN57" s="130"/>
      <c r="NO57" s="130"/>
      <c r="NP57" s="256"/>
      <c r="NQ57" s="256"/>
      <c r="NR57" s="256"/>
      <c r="NS57" s="256"/>
      <c r="NT57" s="256"/>
      <c r="NU57" s="256"/>
      <c r="NV57" s="256"/>
      <c r="NW57" s="256"/>
      <c r="NX57" s="256"/>
      <c r="NY57" s="256"/>
      <c r="NZ57" s="256"/>
      <c r="OA57" s="256"/>
      <c r="OB57" s="256"/>
      <c r="OC57" s="256"/>
      <c r="OD57" s="256"/>
      <c r="OE57" s="256"/>
      <c r="OF57" s="256"/>
      <c r="OG57" s="256"/>
      <c r="OH57" s="256"/>
      <c r="OI57" s="256"/>
      <c r="OJ57" s="256"/>
      <c r="OK57" s="256"/>
      <c r="OL57" s="256"/>
      <c r="OM57" s="256"/>
      <c r="ON57" s="256"/>
      <c r="OO57" s="256"/>
      <c r="OP57" s="256"/>
      <c r="OQ57" s="256"/>
      <c r="OR57" s="256"/>
      <c r="OS57" s="256"/>
      <c r="OT57" s="256"/>
      <c r="OU57" s="256"/>
      <c r="OV57" s="256"/>
      <c r="OW57" s="256"/>
      <c r="OX57" s="256"/>
      <c r="OY57" s="256"/>
      <c r="OZ57" s="256"/>
      <c r="PA57" s="256"/>
      <c r="PB57" s="256"/>
      <c r="PC57" s="256"/>
      <c r="PD57" s="256"/>
      <c r="PE57" s="256"/>
      <c r="PF57" s="256"/>
      <c r="PG57" s="256"/>
      <c r="PH57" s="256"/>
      <c r="PI57" s="256"/>
      <c r="PJ57" s="256"/>
      <c r="PK57" s="256"/>
      <c r="PL57" s="256"/>
      <c r="PM57" s="256"/>
      <c r="PN57" s="256"/>
      <c r="PO57" s="256"/>
      <c r="PP57" s="256"/>
      <c r="PQ57" s="256"/>
      <c r="PR57" s="256"/>
      <c r="PS57" s="256"/>
      <c r="PT57" s="256"/>
      <c r="PU57" s="256"/>
      <c r="PV57" s="256"/>
      <c r="PW57" s="256"/>
      <c r="PX57" s="256"/>
      <c r="PY57" s="256"/>
      <c r="PZ57" s="256"/>
      <c r="QA57" s="256"/>
      <c r="QB57" s="256"/>
      <c r="QC57" s="64"/>
      <c r="QD57" s="64"/>
      <c r="QE57" s="64"/>
      <c r="QF57" s="64"/>
      <c r="QG57" s="64"/>
      <c r="QH57" s="64"/>
      <c r="QI57" s="64"/>
      <c r="QJ57" s="64"/>
      <c r="QK57" s="64"/>
      <c r="QL57" s="64"/>
      <c r="QM57" s="64"/>
      <c r="QN57" s="64"/>
      <c r="QO57" s="64"/>
      <c r="QP57" s="64"/>
      <c r="QQ57" s="64"/>
      <c r="QR57" s="64"/>
      <c r="QS57" s="64"/>
      <c r="QT57" s="64"/>
      <c r="QU57" s="64"/>
      <c r="QV57" s="64"/>
      <c r="QW57" s="64"/>
      <c r="QX57" s="64"/>
      <c r="QY57" s="64"/>
      <c r="QZ57" s="64"/>
      <c r="RA57" s="64"/>
      <c r="RB57" s="64"/>
      <c r="RC57" s="64"/>
      <c r="RD57" s="64"/>
      <c r="RE57" s="64"/>
      <c r="RF57" s="64"/>
      <c r="RG57" s="64"/>
      <c r="RH57" s="64"/>
      <c r="RI57" s="64"/>
      <c r="RJ57" s="64"/>
      <c r="RK57" s="64"/>
      <c r="RL57" s="64"/>
      <c r="RM57" s="64"/>
      <c r="RN57" s="64"/>
      <c r="RO57" s="64"/>
      <c r="RP57" s="64"/>
      <c r="RQ57" s="64"/>
      <c r="RR57" s="64"/>
      <c r="RS57" s="64"/>
      <c r="RT57" s="64"/>
      <c r="RU57" s="64"/>
      <c r="RV57" s="64"/>
      <c r="RW57" s="64"/>
      <c r="RX57" s="64"/>
      <c r="RY57" s="64"/>
      <c r="RZ57" s="64"/>
      <c r="SA57" s="64"/>
      <c r="SB57" s="64"/>
      <c r="SC57" s="64"/>
      <c r="SD57" s="64"/>
      <c r="SE57" s="64"/>
      <c r="SF57" s="64"/>
      <c r="SG57" s="64"/>
      <c r="SH57" s="64"/>
      <c r="SI57" s="64"/>
      <c r="SJ57" s="64"/>
      <c r="SK57" s="64"/>
      <c r="SL57" s="64"/>
      <c r="SM57" s="64"/>
      <c r="SN57" s="64"/>
      <c r="SO57" s="64"/>
      <c r="SP57" s="64"/>
      <c r="SQ57" s="64"/>
      <c r="SR57" s="64"/>
      <c r="SS57" s="64"/>
      <c r="ST57" s="64"/>
      <c r="SU57" s="64"/>
      <c r="SV57" s="64"/>
      <c r="SW57" s="64"/>
      <c r="SX57" s="64"/>
      <c r="SY57" s="64"/>
      <c r="SZ57" s="64"/>
      <c r="TA57" s="64"/>
      <c r="TB57" s="64"/>
      <c r="TC57" s="64"/>
      <c r="TD57" s="64"/>
      <c r="TE57" s="64"/>
      <c r="TF57" s="64"/>
      <c r="TG57" s="64"/>
      <c r="TH57" s="64"/>
      <c r="TI57" s="64"/>
      <c r="TJ57" s="64"/>
      <c r="TK57" s="64"/>
      <c r="TL57" s="64"/>
      <c r="TM57" s="64"/>
      <c r="TN57" s="64"/>
      <c r="TO57" s="64"/>
      <c r="TP57" s="64"/>
      <c r="TQ57" s="64"/>
      <c r="TR57" s="64"/>
      <c r="TS57" s="64"/>
      <c r="TT57" s="64"/>
      <c r="TU57" s="64"/>
      <c r="TV57" s="64"/>
      <c r="TW57" s="64"/>
      <c r="TX57" s="64"/>
      <c r="TY57" s="64"/>
      <c r="TZ57" s="64"/>
      <c r="UA57" s="64"/>
      <c r="UB57" s="64"/>
      <c r="UC57" s="64"/>
      <c r="UD57" s="64"/>
      <c r="UE57" s="64"/>
      <c r="UF57" s="64"/>
      <c r="UG57" s="64"/>
      <c r="UH57" s="64"/>
      <c r="UI57" s="64"/>
      <c r="UJ57" s="64"/>
      <c r="UK57" s="64"/>
      <c r="UL57" s="64"/>
      <c r="UM57" s="64"/>
      <c r="UN57" s="64"/>
      <c r="UO57" s="64"/>
      <c r="UP57" s="64"/>
      <c r="UQ57" s="64"/>
      <c r="UR57" s="64"/>
      <c r="US57" s="64"/>
      <c r="UT57" s="64"/>
      <c r="UU57" s="64"/>
      <c r="UV57" s="64"/>
      <c r="UW57" s="64"/>
      <c r="UX57" s="64"/>
      <c r="UY57" s="64"/>
      <c r="UZ57" s="64"/>
      <c r="VA57" s="64"/>
      <c r="VB57" s="64"/>
      <c r="VC57" s="64"/>
      <c r="VD57" s="64"/>
      <c r="VE57" s="64"/>
      <c r="VF57" s="129"/>
      <c r="VG57" s="129"/>
      <c r="VH57" s="129"/>
      <c r="VI57" s="129"/>
      <c r="VJ57" s="129"/>
      <c r="VK57" s="129"/>
      <c r="VL57" s="129"/>
      <c r="VM57" s="129"/>
      <c r="VN57" s="129"/>
      <c r="VO57" s="129"/>
      <c r="VP57" s="129"/>
      <c r="VQ57" s="129"/>
      <c r="VR57" s="129"/>
      <c r="VS57" s="129"/>
      <c r="VT57" s="129"/>
      <c r="VU57" s="129"/>
      <c r="VV57" s="129"/>
      <c r="VW57" s="129"/>
      <c r="VX57" s="129"/>
      <c r="VY57" s="129"/>
      <c r="VZ57" s="129"/>
      <c r="WA57" s="129"/>
      <c r="WB57" s="129"/>
      <c r="WC57" s="129"/>
      <c r="WD57" s="129"/>
      <c r="WE57" s="129"/>
      <c r="WF57" s="129"/>
      <c r="WG57" s="129"/>
      <c r="WH57" s="129"/>
      <c r="WI57" s="129"/>
      <c r="WJ57" s="129"/>
      <c r="WK57" s="129"/>
      <c r="WL57" s="129"/>
      <c r="WM57" s="129"/>
      <c r="WN57" s="129"/>
      <c r="WO57" s="129"/>
      <c r="WP57" s="129"/>
      <c r="WQ57" s="129"/>
      <c r="WR57" s="129"/>
      <c r="WS57" s="129"/>
      <c r="WT57" s="129"/>
      <c r="WU57" s="129"/>
      <c r="WV57" s="129"/>
      <c r="WW57" s="129"/>
      <c r="WX57" s="129"/>
      <c r="WY57" s="129"/>
      <c r="WZ57" s="129"/>
      <c r="XA57" s="129"/>
      <c r="XB57" s="129"/>
      <c r="XC57" s="129"/>
      <c r="XD57" s="129"/>
      <c r="XE57" s="129"/>
      <c r="XF57" s="129"/>
      <c r="XG57" s="129"/>
      <c r="XH57" s="129"/>
      <c r="XI57" s="129"/>
      <c r="XJ57" s="129"/>
      <c r="XK57" s="129"/>
      <c r="XL57" s="129"/>
      <c r="XM57" s="129"/>
      <c r="XN57" s="129"/>
      <c r="XO57" s="129"/>
      <c r="XP57" s="129"/>
      <c r="XQ57" s="129"/>
      <c r="XR57" s="129"/>
      <c r="XS57" s="129"/>
      <c r="XT57" s="129"/>
      <c r="XU57" s="129"/>
      <c r="XV57" s="129"/>
      <c r="XW57" s="129"/>
      <c r="XX57" s="129"/>
      <c r="XY57" s="129"/>
      <c r="XZ57" s="129"/>
      <c r="YA57" s="129"/>
      <c r="YB57" s="129"/>
      <c r="YC57" s="129"/>
      <c r="YD57" s="129"/>
      <c r="YE57" s="129"/>
      <c r="YF57" s="129"/>
      <c r="YG57" s="129"/>
      <c r="YH57" s="129"/>
      <c r="YI57" s="129"/>
      <c r="YJ57" s="129"/>
      <c r="YK57" s="129"/>
      <c r="YL57" s="129"/>
      <c r="YM57" s="129"/>
      <c r="YN57" s="129"/>
      <c r="YO57" s="129"/>
      <c r="YP57" s="129"/>
      <c r="YQ57" s="129"/>
      <c r="YR57" s="129"/>
      <c r="YS57" s="129"/>
      <c r="YT57" s="129"/>
      <c r="YU57" s="129"/>
      <c r="YV57" s="129"/>
      <c r="YW57" s="129"/>
      <c r="YX57" s="129"/>
      <c r="YY57" s="129"/>
      <c r="YZ57" s="129"/>
      <c r="ZA57" s="129"/>
      <c r="ZB57" s="129"/>
      <c r="ZC57" s="129"/>
      <c r="ZD57" s="129"/>
      <c r="ZE57" s="129"/>
      <c r="ZF57" s="129"/>
      <c r="ZG57" s="129"/>
      <c r="ZH57" s="129"/>
      <c r="ZI57" s="129"/>
      <c r="ZJ57" s="129"/>
      <c r="ZK57" s="129"/>
      <c r="ZL57" s="129"/>
      <c r="ZM57" s="129"/>
      <c r="ZN57" s="129"/>
      <c r="ZO57" s="129"/>
      <c r="ZP57" s="129"/>
      <c r="ZQ57" s="129"/>
      <c r="ZR57" s="129"/>
      <c r="ZS57" s="129"/>
      <c r="ZT57" s="129"/>
      <c r="ZU57" s="129"/>
      <c r="ZV57" s="129"/>
      <c r="ZW57" s="129"/>
      <c r="ZX57" s="129"/>
      <c r="ZY57" s="129"/>
      <c r="ZZ57" s="129"/>
      <c r="AAA57" s="129"/>
      <c r="AAB57" s="129"/>
      <c r="AAC57" s="129"/>
      <c r="AAD57" s="129"/>
      <c r="AAE57" s="129"/>
      <c r="AAF57" s="129"/>
      <c r="AAG57" s="129"/>
      <c r="AAH57" s="129"/>
      <c r="AAI57" s="129"/>
      <c r="AAJ57" s="129"/>
      <c r="AAK57" s="129"/>
      <c r="AAL57" s="129"/>
      <c r="AAM57" s="129"/>
      <c r="AAN57" s="129"/>
      <c r="AAO57" s="129"/>
      <c r="AAP57" s="129"/>
      <c r="AAQ57" s="129"/>
      <c r="AAR57" s="129"/>
      <c r="AAS57" s="129"/>
      <c r="AAT57" s="129"/>
      <c r="AAU57" s="129"/>
      <c r="AAV57" s="129"/>
      <c r="AAW57" s="129"/>
      <c r="AAX57" s="129"/>
      <c r="AAY57" s="129"/>
      <c r="AAZ57" s="129"/>
      <c r="ABA57" s="129"/>
      <c r="ABB57" s="129"/>
      <c r="ABC57" s="129"/>
      <c r="ABD57" s="129"/>
      <c r="ABE57" s="129"/>
      <c r="ABF57" s="129"/>
      <c r="ABG57" s="129"/>
      <c r="ABH57" s="129"/>
      <c r="ABI57" s="129"/>
      <c r="ABJ57" s="129"/>
      <c r="ABK57" s="129"/>
      <c r="ABL57" s="129"/>
      <c r="ABM57" s="129"/>
      <c r="ABN57" s="129"/>
      <c r="ABO57" s="129"/>
      <c r="ABP57" s="129"/>
      <c r="ABQ57" s="129"/>
      <c r="ABR57" s="129"/>
      <c r="ABS57" s="129"/>
      <c r="ABT57" s="129"/>
      <c r="ABU57" s="129"/>
      <c r="ABV57" s="129"/>
      <c r="ABW57" s="129"/>
      <c r="ABX57" s="129"/>
      <c r="ABY57" s="129"/>
      <c r="ABZ57" s="129"/>
      <c r="ACA57" s="129"/>
      <c r="ACB57" s="129"/>
      <c r="ACC57" s="129"/>
      <c r="ACD57" s="129"/>
      <c r="ACE57" s="129"/>
      <c r="ACF57" s="129"/>
      <c r="ACG57" s="129"/>
      <c r="ACH57" s="129"/>
      <c r="ACI57" s="129"/>
      <c r="ACJ57" s="129"/>
      <c r="ACK57" s="129"/>
      <c r="ACL57" s="129"/>
      <c r="ACM57" s="129"/>
      <c r="ACN57" s="129"/>
      <c r="ACO57" s="129"/>
      <c r="ACP57" s="129"/>
      <c r="ACQ57" s="129"/>
      <c r="ACR57" s="129"/>
      <c r="ACS57" s="129"/>
      <c r="ACT57" s="129"/>
      <c r="ACU57" s="129"/>
      <c r="ACV57" s="129"/>
      <c r="ACW57" s="129"/>
      <c r="ACX57" s="129"/>
      <c r="ACY57" s="257"/>
      <c r="ACZ57" s="257"/>
      <c r="ADA57" s="257"/>
      <c r="ADB57" s="257"/>
      <c r="ADC57" s="257"/>
      <c r="ADD57" s="257"/>
      <c r="ADE57" s="257"/>
      <c r="ADF57" s="257"/>
      <c r="ADG57" s="257"/>
      <c r="ADH57" s="257"/>
      <c r="ADI57" s="257"/>
      <c r="ADJ57" s="257"/>
      <c r="ADK57" s="257"/>
      <c r="ADL57" s="257"/>
      <c r="ADM57" s="257"/>
      <c r="ADN57" s="257"/>
      <c r="ADO57" s="257"/>
      <c r="ADP57" s="257"/>
      <c r="ADQ57" s="257"/>
      <c r="ADR57" s="257"/>
      <c r="ADS57" s="257"/>
      <c r="ADT57" s="257"/>
      <c r="ADU57" s="257"/>
      <c r="ADV57" s="257"/>
      <c r="ADW57" s="257"/>
      <c r="ADX57" s="257"/>
      <c r="ADY57" s="257"/>
      <c r="ADZ57" s="257"/>
      <c r="AEA57" s="257"/>
      <c r="AEB57" s="257"/>
      <c r="AEC57" s="257"/>
      <c r="AED57" s="257"/>
      <c r="AEE57" s="257"/>
      <c r="AEF57" s="257"/>
      <c r="AEG57" s="257"/>
      <c r="AEH57" s="257"/>
      <c r="AEI57" s="257"/>
      <c r="AEJ57" s="257"/>
      <c r="AEK57" s="257"/>
      <c r="AEL57" s="257"/>
      <c r="AEM57" s="257"/>
      <c r="AEN57" s="257"/>
      <c r="AEO57" s="257"/>
      <c r="AEP57" s="257"/>
      <c r="AEQ57" s="257"/>
      <c r="AER57" s="257"/>
      <c r="AES57" s="257"/>
      <c r="AET57" s="257"/>
      <c r="AEU57" s="257"/>
      <c r="AEV57" s="257"/>
      <c r="AEW57" s="257"/>
      <c r="AEX57" s="257"/>
      <c r="AEY57" s="257"/>
      <c r="AEZ57" s="257"/>
      <c r="AFA57" s="257"/>
      <c r="AFB57" s="257"/>
      <c r="AFC57" s="257"/>
      <c r="AFD57" s="257"/>
      <c r="AFE57" s="257"/>
      <c r="AFF57" s="257"/>
      <c r="AFG57" s="257"/>
      <c r="AFH57" s="257"/>
      <c r="AFI57" s="257"/>
      <c r="AFJ57" s="257"/>
      <c r="AFK57" s="257"/>
      <c r="AFL57" s="257"/>
      <c r="AFM57" s="257"/>
      <c r="AFN57" s="257"/>
      <c r="AFO57" s="130"/>
      <c r="AFP57" s="130"/>
      <c r="AFQ57" s="130"/>
      <c r="AFR57" s="130"/>
      <c r="AFS57" s="130"/>
      <c r="AFT57" s="130"/>
      <c r="AFU57" s="130"/>
      <c r="AFV57" s="130"/>
      <c r="AFW57" s="130"/>
      <c r="AFX57" s="130"/>
      <c r="AFY57" s="130"/>
      <c r="AFZ57" s="130"/>
      <c r="AGA57" s="130"/>
      <c r="AGB57" s="130"/>
      <c r="AGC57" s="130"/>
      <c r="AGD57" s="130"/>
      <c r="AGE57" s="130"/>
      <c r="AGF57" s="130"/>
      <c r="AGG57" s="130"/>
      <c r="AGH57" s="130"/>
      <c r="AGI57" s="130"/>
      <c r="AGJ57" s="130"/>
      <c r="AGK57" s="130"/>
      <c r="AGL57" s="130"/>
      <c r="AGM57" s="130"/>
      <c r="AGN57" s="130"/>
      <c r="AGO57" s="130"/>
      <c r="AGP57" s="130"/>
      <c r="AGQ57" s="130"/>
      <c r="AGR57" s="130"/>
      <c r="AGS57" s="130"/>
      <c r="AGT57" s="130"/>
      <c r="AGU57" s="130"/>
      <c r="AGV57" s="130"/>
      <c r="AGW57" s="130"/>
      <c r="AGX57" s="130"/>
      <c r="AGY57" s="130"/>
      <c r="AGZ57" s="130"/>
      <c r="AHA57" s="130"/>
      <c r="AHB57" s="130"/>
      <c r="AHC57" s="130"/>
      <c r="AHD57" s="130"/>
      <c r="AHE57" s="130"/>
      <c r="AHF57" s="130"/>
      <c r="AHG57" s="130"/>
      <c r="AHH57" s="130"/>
      <c r="AHI57" s="130"/>
      <c r="AHJ57" s="130"/>
      <c r="AHK57" s="130"/>
      <c r="AHL57" s="130"/>
      <c r="AHM57" s="130"/>
      <c r="AHN57" s="130"/>
      <c r="AHO57" s="130"/>
      <c r="AHP57" s="130"/>
      <c r="AHQ57" s="130"/>
      <c r="AHR57" s="130"/>
      <c r="AHS57" s="130"/>
      <c r="AHT57" s="130"/>
      <c r="AHU57" s="130"/>
      <c r="AHV57" s="130"/>
      <c r="AHW57" s="130"/>
      <c r="AHX57" s="130"/>
      <c r="AHY57" s="130"/>
      <c r="AHZ57" s="130"/>
      <c r="AIA57" s="130"/>
      <c r="AIB57" s="130"/>
      <c r="AIC57" s="130"/>
      <c r="AID57" s="130"/>
      <c r="AIE57" s="64"/>
      <c r="AIF57" s="64"/>
      <c r="AIG57" s="64"/>
      <c r="AIH57" s="64"/>
      <c r="AII57" s="64"/>
      <c r="AIJ57" s="64"/>
      <c r="AIK57" s="64"/>
      <c r="AIL57" s="64"/>
      <c r="AIM57" s="64"/>
      <c r="AIN57" s="64"/>
      <c r="AIO57" s="64"/>
      <c r="AIP57" s="64"/>
      <c r="AIQ57" s="64"/>
      <c r="AIR57" s="64"/>
      <c r="AIS57" s="64"/>
      <c r="AIT57" s="64"/>
      <c r="AIU57" s="64"/>
      <c r="AIV57" s="64"/>
      <c r="AIW57" s="64"/>
      <c r="AIX57" s="64"/>
      <c r="AIY57" s="64"/>
      <c r="AIZ57" s="64"/>
      <c r="AJA57" s="64"/>
      <c r="AJB57" s="64"/>
      <c r="AJC57" s="64"/>
      <c r="AJD57" s="64"/>
      <c r="AJE57" s="64"/>
      <c r="AJF57" s="64"/>
      <c r="AJG57" s="64"/>
      <c r="AJH57" s="64"/>
      <c r="AJI57" s="64"/>
      <c r="AJJ57" s="64"/>
      <c r="AJK57" s="64"/>
      <c r="AJL57" s="64"/>
      <c r="AJM57" s="64"/>
      <c r="AJN57" s="64"/>
      <c r="AJO57" s="64"/>
      <c r="AJP57" s="64"/>
      <c r="AJQ57" s="64"/>
      <c r="AJR57" s="64"/>
      <c r="AJS57" s="64"/>
      <c r="AJT57" s="64"/>
      <c r="AJU57" s="64"/>
      <c r="AJV57" s="64"/>
      <c r="AJW57" s="64"/>
      <c r="AJX57" s="64"/>
      <c r="AJY57" s="64"/>
      <c r="AJZ57" s="64"/>
      <c r="AKA57" s="64"/>
      <c r="AKB57" s="64"/>
      <c r="AKC57" s="64"/>
      <c r="AKD57" s="64"/>
      <c r="AKE57" s="64"/>
      <c r="AKF57" s="64"/>
      <c r="AKG57" s="64"/>
      <c r="AKH57" s="64"/>
      <c r="AKI57" s="64"/>
      <c r="AKJ57" s="64"/>
      <c r="AKK57" s="64"/>
      <c r="AKL57" s="64"/>
      <c r="AKM57" s="64"/>
      <c r="AKN57" s="64"/>
      <c r="AKO57" s="64"/>
      <c r="AKP57" s="64"/>
      <c r="AKQ57" s="64"/>
      <c r="AKR57" s="64"/>
      <c r="AKS57" s="258"/>
      <c r="AKT57" s="106"/>
      <c r="AKU57" s="106"/>
      <c r="AKV57" s="106"/>
      <c r="AKW57" s="106"/>
      <c r="AKX57" s="106"/>
      <c r="AKY57" s="106"/>
      <c r="AKZ57" s="106"/>
      <c r="ALA57" s="106"/>
      <c r="ALB57" s="106"/>
      <c r="ALC57" s="106"/>
      <c r="ALD57" s="106"/>
      <c r="ALE57" s="106"/>
      <c r="ALF57" s="106"/>
      <c r="ALG57" s="106"/>
      <c r="ALH57" s="106"/>
      <c r="ALI57" s="106"/>
      <c r="ALJ57" s="106"/>
      <c r="ALK57" s="106"/>
      <c r="ALL57" s="106"/>
      <c r="ALM57" s="106"/>
      <c r="ALN57" s="106"/>
      <c r="ALO57" s="106"/>
      <c r="ALP57" s="106"/>
      <c r="ALQ57" s="106"/>
      <c r="ALR57" s="106"/>
      <c r="ALS57" s="106"/>
      <c r="ALT57" s="106"/>
      <c r="ALU57" s="106"/>
      <c r="ALV57" s="106"/>
      <c r="ALW57" s="106"/>
      <c r="ALX57" s="106"/>
      <c r="ALY57" s="106"/>
      <c r="ALZ57" s="106"/>
      <c r="AMA57" s="106"/>
      <c r="AMB57" s="106"/>
      <c r="AMC57" s="106"/>
      <c r="AMD57" s="106"/>
      <c r="AME57" s="106"/>
      <c r="AMF57" s="106"/>
      <c r="AMG57" s="106"/>
      <c r="AMH57" s="106"/>
      <c r="AMI57" s="106"/>
      <c r="AMJ57" s="106"/>
      <c r="AMK57" s="106"/>
      <c r="AML57" s="106"/>
      <c r="AMM57" s="106"/>
      <c r="AMN57" s="106"/>
      <c r="AMO57" s="106"/>
      <c r="AMP57" s="106"/>
      <c r="AMQ57" s="106"/>
      <c r="AMR57" s="106"/>
      <c r="AMS57" s="106"/>
      <c r="AMT57" s="106"/>
      <c r="AMU57" s="106"/>
      <c r="AMV57" s="106"/>
      <c r="AMW57" s="106"/>
      <c r="AMX57" s="106"/>
      <c r="AMY57" s="106"/>
      <c r="AMZ57" s="106"/>
      <c r="ANA57" s="106"/>
      <c r="ANB57" s="106"/>
      <c r="ANC57" s="106"/>
      <c r="AND57" s="106"/>
      <c r="ANE57" s="106"/>
      <c r="ANF57" s="106"/>
      <c r="ANG57" s="106"/>
      <c r="ANH57" s="129"/>
      <c r="ANI57" s="129"/>
      <c r="ANJ57" s="129"/>
      <c r="ANK57" s="129"/>
      <c r="ANL57" s="129"/>
      <c r="ANM57" s="129"/>
      <c r="ANN57" s="129"/>
      <c r="ANO57" s="129"/>
      <c r="ANP57" s="129"/>
      <c r="ANQ57" s="129"/>
      <c r="ANR57" s="129"/>
      <c r="ANS57" s="129"/>
      <c r="ANT57" s="129"/>
      <c r="ANU57" s="129"/>
      <c r="ANV57" s="129"/>
      <c r="ANW57" s="129"/>
      <c r="ANX57" s="129"/>
      <c r="ANY57" s="129"/>
      <c r="ANZ57" s="129"/>
      <c r="AOA57" s="129"/>
      <c r="AOB57" s="129"/>
      <c r="AOC57" s="129"/>
      <c r="AOD57" s="129"/>
      <c r="AOE57" s="129"/>
      <c r="AOF57" s="129"/>
      <c r="AOG57" s="129"/>
      <c r="AOH57" s="129"/>
      <c r="AOI57" s="129"/>
      <c r="AOJ57" s="129"/>
      <c r="AOK57" s="129"/>
      <c r="AOL57" s="129"/>
      <c r="AOM57" s="129"/>
      <c r="AON57" s="129"/>
      <c r="AOO57" s="129"/>
      <c r="AOP57" s="129"/>
      <c r="AOQ57" s="129"/>
      <c r="AOR57" s="129"/>
      <c r="AOS57" s="129"/>
      <c r="AOT57" s="129"/>
      <c r="AOU57" s="129"/>
      <c r="AOV57" s="129"/>
      <c r="AOW57" s="129"/>
      <c r="AOX57" s="129"/>
      <c r="AOY57" s="129"/>
      <c r="AOZ57" s="129"/>
      <c r="APA57" s="129"/>
      <c r="APB57" s="129"/>
      <c r="APC57" s="129"/>
      <c r="APD57" s="129"/>
      <c r="APE57" s="129"/>
      <c r="APF57" s="129"/>
      <c r="APG57" s="129"/>
      <c r="APH57" s="129"/>
      <c r="API57" s="129"/>
      <c r="APJ57" s="129"/>
      <c r="APK57" s="129"/>
      <c r="APL57" s="129"/>
      <c r="APM57" s="129"/>
      <c r="APN57" s="129"/>
      <c r="APO57" s="129"/>
      <c r="APP57" s="129"/>
      <c r="APQ57" s="129"/>
      <c r="APR57" s="129"/>
      <c r="APS57" s="129"/>
      <c r="APT57" s="129"/>
      <c r="APU57" s="130"/>
      <c r="APV57" s="130"/>
      <c r="APW57" s="130"/>
      <c r="APX57" s="130"/>
      <c r="APY57" s="130"/>
      <c r="APZ57" s="130"/>
      <c r="AQA57" s="130"/>
      <c r="AQB57" s="130"/>
      <c r="AQC57" s="130"/>
      <c r="AQD57" s="130"/>
      <c r="AQE57" s="130"/>
      <c r="AQF57" s="130"/>
      <c r="AQG57" s="130"/>
      <c r="AQH57" s="130"/>
      <c r="AQI57" s="130"/>
      <c r="AQJ57" s="130"/>
      <c r="AQK57" s="130"/>
      <c r="AQL57" s="130"/>
      <c r="AQM57" s="130"/>
      <c r="AQN57" s="130"/>
      <c r="AQO57" s="130"/>
      <c r="AQP57" s="130"/>
      <c r="AQQ57" s="130"/>
      <c r="AQR57" s="130"/>
      <c r="AQS57" s="130"/>
      <c r="AQT57" s="130"/>
      <c r="AQU57" s="130"/>
      <c r="AQV57" s="130"/>
      <c r="AQW57" s="130"/>
      <c r="AQX57" s="130"/>
      <c r="AQY57" s="130"/>
      <c r="AQZ57" s="130"/>
      <c r="ARA57" s="130"/>
      <c r="ARB57" s="130"/>
      <c r="ARC57" s="130"/>
      <c r="ARD57" s="130"/>
      <c r="ARE57" s="130"/>
      <c r="ARF57" s="130"/>
      <c r="ARG57" s="130"/>
      <c r="ARH57" s="130"/>
      <c r="ARI57" s="130"/>
      <c r="ARJ57" s="130"/>
      <c r="ARK57" s="130"/>
      <c r="ARL57" s="130"/>
      <c r="ARM57" s="130"/>
      <c r="ARN57" s="130"/>
      <c r="ARO57" s="130"/>
      <c r="ARP57" s="130"/>
      <c r="ARQ57" s="130"/>
      <c r="ARR57" s="130"/>
      <c r="ARS57" s="130"/>
      <c r="ART57" s="130"/>
      <c r="ARU57" s="130"/>
      <c r="ARV57" s="130"/>
      <c r="ARW57" s="130"/>
      <c r="ARX57" s="130"/>
      <c r="ARY57" s="130"/>
      <c r="ARZ57" s="130"/>
      <c r="ASA57" s="130"/>
      <c r="ASB57" s="130"/>
      <c r="ASC57" s="130"/>
      <c r="ASD57" s="130"/>
      <c r="ASE57" s="130"/>
      <c r="ASF57" s="130"/>
      <c r="ASG57" s="130"/>
      <c r="ASH57" s="131"/>
      <c r="ASI57" s="131"/>
      <c r="ASJ57" s="131"/>
      <c r="ASK57" s="131"/>
      <c r="ASL57" s="131"/>
      <c r="ASM57" s="131"/>
      <c r="ASN57" s="131"/>
      <c r="ASO57" s="131"/>
      <c r="ASP57" s="131"/>
      <c r="ASQ57" s="131"/>
      <c r="ASR57" s="131"/>
      <c r="ASS57" s="131"/>
      <c r="AST57" s="131"/>
      <c r="ASU57" s="131"/>
      <c r="ASV57" s="131"/>
      <c r="ASW57" s="131"/>
      <c r="ASX57" s="131"/>
      <c r="ASY57" s="131"/>
      <c r="ASZ57" s="131"/>
      <c r="ATA57" s="131"/>
      <c r="ATB57" s="131"/>
      <c r="ATC57" s="131"/>
      <c r="ATD57" s="131"/>
      <c r="ATE57" s="131"/>
      <c r="ATF57" s="131"/>
      <c r="ATG57" s="131"/>
      <c r="ATH57" s="131"/>
      <c r="ATI57" s="131"/>
      <c r="ATJ57" s="131"/>
      <c r="ATK57" s="131"/>
      <c r="ATL57" s="131"/>
      <c r="ATM57" s="131"/>
      <c r="ATN57" s="131"/>
      <c r="ATO57" s="131"/>
      <c r="ATP57" s="131"/>
      <c r="ATQ57" s="131"/>
      <c r="ATR57" s="131"/>
      <c r="ATS57" s="131"/>
      <c r="ATT57" s="131"/>
      <c r="ATU57" s="131"/>
      <c r="ATV57" s="131"/>
      <c r="ATW57" s="131"/>
      <c r="ATX57" s="131"/>
      <c r="ATY57" s="131"/>
      <c r="ATZ57" s="131"/>
      <c r="AUA57" s="131"/>
      <c r="AUB57" s="131"/>
      <c r="AUC57" s="131"/>
      <c r="AUD57" s="131"/>
      <c r="AUE57" s="131"/>
      <c r="AUF57" s="131"/>
      <c r="AUG57" s="131"/>
      <c r="AUH57" s="131"/>
      <c r="AUI57" s="131"/>
      <c r="AUJ57" s="131"/>
      <c r="AUK57" s="131"/>
      <c r="AUL57" s="131"/>
      <c r="AUM57" s="131"/>
      <c r="AUN57" s="131"/>
      <c r="AUO57" s="131"/>
      <c r="AUP57" s="131"/>
      <c r="AUQ57" s="131"/>
      <c r="AUR57" s="131"/>
      <c r="AUS57" s="131"/>
      <c r="AUT57" s="131"/>
      <c r="AUU57" s="130"/>
      <c r="AUV57" s="130"/>
      <c r="AUW57" s="130"/>
      <c r="AUX57" s="130"/>
      <c r="AUY57" s="130"/>
      <c r="AUZ57" s="130"/>
      <c r="AVA57" s="130"/>
      <c r="AVB57" s="130"/>
      <c r="AVC57" s="130"/>
      <c r="AVD57" s="130"/>
      <c r="AVE57" s="130"/>
      <c r="AVF57" s="130"/>
      <c r="AVG57" s="130"/>
      <c r="AVH57" s="130"/>
      <c r="AVI57" s="130"/>
      <c r="AVJ57" s="130"/>
      <c r="AVK57" s="130"/>
      <c r="AVL57" s="130"/>
      <c r="AVM57" s="130"/>
      <c r="AVN57" s="130"/>
      <c r="AVO57" s="130"/>
      <c r="AVP57" s="130"/>
      <c r="AVQ57" s="130"/>
      <c r="AVR57" s="130"/>
      <c r="AVS57" s="130"/>
      <c r="AVT57" s="130"/>
      <c r="AVU57" s="130"/>
      <c r="AVV57" s="130"/>
      <c r="AVW57" s="130"/>
      <c r="AVX57" s="130"/>
      <c r="AVY57" s="130"/>
      <c r="AVZ57" s="130"/>
      <c r="AWA57" s="130"/>
      <c r="AWB57" s="130"/>
      <c r="AWC57" s="130"/>
      <c r="AWD57" s="130"/>
      <c r="AWE57" s="130"/>
      <c r="AWF57" s="130"/>
      <c r="AWG57" s="130"/>
      <c r="AWH57" s="130"/>
      <c r="AWI57" s="130"/>
      <c r="AWJ57" s="130"/>
      <c r="AWK57" s="130"/>
      <c r="AWL57" s="130"/>
      <c r="AWM57" s="130"/>
      <c r="AWN57" s="130"/>
      <c r="AWO57" s="130"/>
      <c r="AWP57" s="130"/>
      <c r="AWQ57" s="130"/>
      <c r="AWR57" s="130"/>
      <c r="AWS57" s="130"/>
      <c r="AWT57" s="130"/>
      <c r="AWU57" s="130"/>
      <c r="AWV57" s="130"/>
      <c r="AWW57" s="130"/>
      <c r="AWX57" s="130"/>
      <c r="AWY57" s="130"/>
      <c r="AWZ57" s="130"/>
      <c r="AXA57" s="130"/>
      <c r="AXB57" s="130"/>
      <c r="AXC57" s="130"/>
      <c r="AXD57" s="130"/>
      <c r="AXE57" s="130"/>
      <c r="AXF57" s="130"/>
      <c r="AXG57" s="130"/>
      <c r="AXH57" s="130"/>
      <c r="AXI57" s="130"/>
      <c r="AXJ57" s="130"/>
      <c r="AXK57" s="64"/>
      <c r="AXL57" s="64"/>
      <c r="AXM57" s="64"/>
      <c r="AXN57" s="64"/>
      <c r="AXO57" s="64"/>
      <c r="AXP57" s="64"/>
      <c r="AXQ57" s="64"/>
      <c r="AXR57" s="64"/>
      <c r="AXS57" s="64"/>
      <c r="AXT57" s="64"/>
      <c r="AXU57" s="64"/>
      <c r="AXV57" s="64"/>
      <c r="AXW57" s="64"/>
      <c r="AXX57" s="64"/>
      <c r="AXY57" s="64"/>
      <c r="AXZ57" s="64"/>
      <c r="AYA57" s="64"/>
      <c r="AYB57" s="64"/>
      <c r="AYC57" s="64"/>
      <c r="AYD57" s="64"/>
      <c r="AYE57" s="64"/>
      <c r="AYF57" s="64"/>
      <c r="AYG57" s="64"/>
      <c r="AYH57" s="64"/>
      <c r="AYI57" s="64"/>
      <c r="AYJ57" s="64"/>
      <c r="AYK57" s="64"/>
      <c r="AYL57" s="64"/>
      <c r="AYM57" s="64"/>
      <c r="AYN57" s="64"/>
      <c r="AYO57" s="64"/>
      <c r="AYP57" s="64"/>
      <c r="AYQ57" s="64"/>
      <c r="AYR57" s="64"/>
      <c r="AYS57" s="64"/>
      <c r="AYT57" s="64"/>
      <c r="AYU57" s="64"/>
      <c r="AYV57" s="64"/>
      <c r="AYW57" s="64"/>
      <c r="AYX57" s="64"/>
      <c r="AYY57" s="64"/>
      <c r="AYZ57" s="64"/>
      <c r="AZA57" s="64"/>
      <c r="AZB57" s="64"/>
      <c r="AZC57" s="64"/>
      <c r="AZD57" s="64"/>
      <c r="AZE57" s="64"/>
      <c r="AZF57" s="64"/>
      <c r="AZG57" s="64"/>
      <c r="AZH57" s="64"/>
      <c r="AZI57" s="64"/>
      <c r="AZJ57" s="64"/>
      <c r="AZK57" s="64"/>
      <c r="AZL57" s="64"/>
      <c r="AZM57" s="64"/>
      <c r="AZN57" s="64"/>
      <c r="AZO57" s="64"/>
      <c r="AZP57" s="64"/>
      <c r="AZQ57" s="64"/>
      <c r="AZR57" s="64"/>
      <c r="AZS57" s="64"/>
      <c r="AZT57" s="64"/>
      <c r="AZU57" s="64"/>
      <c r="AZV57" s="64"/>
      <c r="AZW57" s="64"/>
      <c r="AZX57" s="130"/>
      <c r="AZY57" s="130"/>
      <c r="AZZ57" s="130"/>
      <c r="BAA57" s="130"/>
      <c r="BAB57" s="130"/>
      <c r="BAC57" s="130"/>
      <c r="BAD57" s="130"/>
      <c r="BAE57" s="130"/>
      <c r="BAF57" s="130"/>
      <c r="BAG57" s="130"/>
      <c r="BAH57" s="130"/>
      <c r="BAI57" s="130"/>
      <c r="BAJ57" s="130"/>
      <c r="BAK57" s="130"/>
      <c r="BAL57" s="130"/>
      <c r="BAM57" s="130"/>
      <c r="BAN57" s="130"/>
      <c r="BAO57" s="130"/>
      <c r="BAP57" s="130"/>
      <c r="BAQ57" s="130"/>
      <c r="BAR57" s="130"/>
      <c r="BAS57" s="130"/>
      <c r="BAT57" s="130"/>
      <c r="BAU57" s="130"/>
      <c r="BAV57" s="130"/>
      <c r="BAW57" s="130"/>
      <c r="BAX57" s="130"/>
      <c r="BAY57" s="130"/>
      <c r="BAZ57" s="130"/>
      <c r="BBA57" s="130"/>
      <c r="BBB57" s="130"/>
      <c r="BBC57" s="130"/>
      <c r="BBD57" s="130"/>
      <c r="BBE57" s="130"/>
      <c r="BBF57" s="130"/>
      <c r="BBG57" s="130"/>
      <c r="BBH57" s="130"/>
      <c r="BBI57" s="130"/>
      <c r="BBJ57" s="130"/>
      <c r="BBK57" s="130"/>
      <c r="BBL57" s="130"/>
      <c r="BBM57" s="130"/>
      <c r="BBN57" s="130"/>
      <c r="BBO57" s="130"/>
      <c r="BBP57" s="130"/>
      <c r="BBQ57" s="130"/>
      <c r="BBR57" s="130"/>
      <c r="BBS57" s="130"/>
      <c r="BBT57" s="130"/>
      <c r="BBU57" s="130"/>
      <c r="BBV57" s="130"/>
      <c r="BBW57" s="130"/>
      <c r="BBX57" s="130"/>
      <c r="BBY57" s="130"/>
      <c r="BBZ57" s="130"/>
      <c r="BCA57" s="130"/>
      <c r="BCB57" s="130"/>
      <c r="BCC57" s="130"/>
      <c r="BCD57" s="130"/>
      <c r="BCE57" s="130"/>
      <c r="BCF57" s="130"/>
      <c r="BCG57" s="130"/>
      <c r="BCH57" s="130"/>
      <c r="BCI57" s="130"/>
      <c r="BCJ57" s="130"/>
      <c r="BCK57" s="130"/>
      <c r="BCL57" s="130"/>
      <c r="BCM57" s="130"/>
      <c r="BCN57" s="130"/>
      <c r="BCO57" s="130"/>
      <c r="BCP57" s="130"/>
      <c r="BCQ57" s="130"/>
      <c r="BCR57" s="130"/>
      <c r="BCS57" s="130"/>
      <c r="BCT57" s="130"/>
      <c r="BCU57" s="130"/>
      <c r="BCV57" s="130"/>
      <c r="BCW57" s="130"/>
      <c r="BCX57" s="130"/>
      <c r="BCY57" s="130"/>
      <c r="BCZ57" s="130"/>
      <c r="BDA57" s="130"/>
      <c r="BDB57" s="130"/>
      <c r="BDC57" s="130"/>
      <c r="BDD57" s="130"/>
      <c r="BDE57" s="130"/>
      <c r="BDF57" s="130"/>
      <c r="BDG57" s="130"/>
      <c r="BDH57" s="130"/>
      <c r="BDI57" s="130"/>
      <c r="BDJ57" s="130"/>
      <c r="BDK57" s="130"/>
      <c r="BDL57" s="130"/>
      <c r="BDM57" s="130"/>
      <c r="BDN57" s="130"/>
      <c r="BDO57" s="130"/>
      <c r="BDP57" s="130"/>
      <c r="BDQ57" s="130"/>
      <c r="BDR57" s="130"/>
      <c r="BDS57" s="130"/>
      <c r="BDT57" s="130"/>
      <c r="BDU57" s="130"/>
      <c r="BDV57" s="130"/>
      <c r="BDW57" s="130"/>
      <c r="BDX57" s="130"/>
      <c r="BDY57" s="130"/>
      <c r="BDZ57" s="130"/>
      <c r="BEA57" s="130"/>
      <c r="BEB57" s="130"/>
      <c r="BEC57" s="130"/>
      <c r="BED57" s="130"/>
      <c r="BEE57" s="130"/>
      <c r="BEF57" s="130"/>
      <c r="BEG57" s="130"/>
      <c r="BEH57" s="130"/>
      <c r="BEI57" s="130"/>
      <c r="BEJ57" s="130"/>
      <c r="BEK57" s="130"/>
      <c r="BEL57" s="130"/>
      <c r="BEM57" s="130"/>
      <c r="BEN57" s="130"/>
      <c r="BEO57" s="130"/>
      <c r="BEP57" s="130"/>
      <c r="BEQ57" s="130"/>
      <c r="BER57" s="130"/>
      <c r="BES57" s="130"/>
      <c r="BET57" s="130"/>
      <c r="BEU57" s="130"/>
      <c r="BEV57" s="130"/>
      <c r="BEW57" s="130"/>
      <c r="BEX57" s="129"/>
      <c r="BEY57" s="129"/>
      <c r="BEZ57" s="129"/>
      <c r="BFA57" s="129"/>
      <c r="BFB57" s="129"/>
      <c r="BFC57" s="129"/>
      <c r="BFD57" s="129"/>
      <c r="BFE57" s="129"/>
      <c r="BFF57" s="129"/>
      <c r="BFG57" s="129"/>
      <c r="BFH57" s="129"/>
      <c r="BFI57" s="129"/>
      <c r="BFJ57" s="129"/>
      <c r="BFK57" s="129"/>
      <c r="BFL57" s="129"/>
      <c r="BFM57" s="129"/>
      <c r="BFN57" s="129"/>
      <c r="BFO57" s="129"/>
      <c r="BFP57" s="129"/>
      <c r="BFQ57" s="129"/>
      <c r="BFR57" s="129"/>
      <c r="BFS57" s="129"/>
      <c r="BFT57" s="129"/>
      <c r="BFU57" s="129"/>
      <c r="BFV57" s="129"/>
      <c r="BFW57" s="129"/>
      <c r="BFX57" s="129"/>
      <c r="BFY57" s="129"/>
      <c r="BFZ57" s="129"/>
      <c r="BGA57" s="129"/>
      <c r="BGB57" s="129"/>
      <c r="BGC57" s="129"/>
      <c r="BGD57" s="129"/>
      <c r="BGE57" s="129"/>
      <c r="BGF57" s="129"/>
      <c r="BGG57" s="129"/>
      <c r="BGH57" s="129"/>
      <c r="BGI57" s="129"/>
      <c r="BGJ57" s="129"/>
      <c r="BGK57" s="129"/>
      <c r="BGL57" s="129"/>
      <c r="BGM57" s="129"/>
      <c r="BGN57" s="129"/>
      <c r="BGO57" s="129"/>
      <c r="BGP57" s="129"/>
      <c r="BGQ57" s="129"/>
      <c r="BGR57" s="129"/>
      <c r="BGS57" s="129"/>
      <c r="BGT57" s="129"/>
      <c r="BGU57" s="129"/>
      <c r="BGV57" s="129"/>
      <c r="BGW57" s="129"/>
      <c r="BGX57" s="129"/>
      <c r="BGY57" s="129"/>
      <c r="BGZ57" s="129"/>
      <c r="BHA57" s="129"/>
      <c r="BHB57" s="129"/>
      <c r="BHC57" s="129"/>
      <c r="BHD57" s="129"/>
      <c r="BHE57" s="129"/>
      <c r="BHF57" s="129"/>
      <c r="BHG57" s="129"/>
      <c r="BHH57" s="129"/>
      <c r="BHI57" s="129"/>
      <c r="BHJ57" s="129"/>
      <c r="BHK57" s="129"/>
      <c r="BHL57" s="129"/>
      <c r="BHM57" s="129"/>
      <c r="BHN57" s="106"/>
      <c r="BHO57" s="106"/>
      <c r="BHP57" s="106"/>
      <c r="BHQ57" s="106"/>
      <c r="BHR57" s="106"/>
      <c r="BHS57" s="106"/>
      <c r="BHT57" s="106"/>
      <c r="BHU57" s="106"/>
      <c r="BHV57" s="106"/>
      <c r="BHW57" s="106"/>
      <c r="BHX57" s="106"/>
      <c r="BHY57" s="106"/>
      <c r="BHZ57" s="106"/>
      <c r="BIA57" s="106"/>
      <c r="BIB57" s="106"/>
      <c r="BIC57" s="106"/>
      <c r="BID57" s="106"/>
      <c r="BIE57" s="106"/>
      <c r="BIF57" s="106"/>
      <c r="BIG57" s="106"/>
      <c r="BIH57" s="106"/>
      <c r="BII57" s="106"/>
      <c r="BIJ57" s="106"/>
      <c r="BIK57" s="106"/>
      <c r="BIL57" s="106"/>
      <c r="BIM57" s="106"/>
      <c r="BIN57" s="106"/>
      <c r="BIO57" s="106"/>
      <c r="BIP57" s="106"/>
      <c r="BIQ57" s="106"/>
      <c r="BIR57" s="106"/>
      <c r="BIS57" s="106"/>
      <c r="BIT57" s="106"/>
      <c r="BIU57" s="106"/>
      <c r="BIV57" s="106"/>
      <c r="BIW57" s="106"/>
      <c r="BIX57" s="106"/>
      <c r="BIY57" s="106"/>
      <c r="BIZ57" s="106"/>
      <c r="BJA57" s="106"/>
      <c r="BJB57" s="106"/>
      <c r="BJC57" s="106"/>
      <c r="BJD57" s="106"/>
      <c r="BJE57" s="106"/>
      <c r="BJF57" s="106"/>
      <c r="BJG57" s="106"/>
      <c r="BJH57" s="106"/>
      <c r="BJI57" s="106"/>
      <c r="BJJ57" s="106"/>
      <c r="BJK57" s="106"/>
      <c r="BJL57" s="106"/>
      <c r="BJM57" s="106"/>
      <c r="BJN57" s="106"/>
      <c r="BJO57" s="106"/>
      <c r="BJP57" s="106"/>
      <c r="BJQ57" s="106"/>
      <c r="BJR57" s="106"/>
      <c r="BJS57" s="106"/>
      <c r="BJT57" s="106"/>
      <c r="BJU57" s="106"/>
      <c r="BJV57" s="106"/>
      <c r="BJW57" s="106"/>
      <c r="BJX57" s="106"/>
      <c r="BJY57" s="106"/>
      <c r="BJZ57" s="106"/>
      <c r="BKA57" s="106"/>
      <c r="BKB57" s="106"/>
      <c r="BKC57" s="106"/>
      <c r="BKD57" s="106"/>
      <c r="BKE57" s="106"/>
      <c r="BKF57" s="106"/>
      <c r="BKG57" s="106"/>
      <c r="BKH57" s="106"/>
      <c r="BKI57" s="106"/>
      <c r="BKJ57" s="106"/>
      <c r="BKK57" s="106"/>
      <c r="BKL57" s="106"/>
      <c r="BKM57" s="106"/>
      <c r="BKN57" s="106"/>
      <c r="BKO57" s="106"/>
      <c r="BKP57" s="106"/>
      <c r="BKQ57" s="106"/>
      <c r="BKR57" s="106"/>
      <c r="BKS57" s="106"/>
      <c r="BKT57" s="106"/>
      <c r="BKU57" s="106"/>
      <c r="BKV57" s="106"/>
      <c r="BKW57" s="106"/>
      <c r="BKX57" s="106"/>
      <c r="BKY57" s="106"/>
      <c r="BKZ57" s="106"/>
      <c r="BLA57" s="106"/>
      <c r="BLB57" s="106"/>
      <c r="BLC57" s="106"/>
      <c r="BLD57" s="106"/>
      <c r="BLE57" s="106"/>
      <c r="BLF57" s="106"/>
      <c r="BLG57" s="106"/>
      <c r="BLH57" s="106"/>
      <c r="BLI57" s="106"/>
      <c r="BLJ57" s="106"/>
      <c r="BLK57" s="106"/>
      <c r="BLL57" s="106"/>
      <c r="BLM57" s="106"/>
      <c r="BLN57" s="106"/>
      <c r="BLO57" s="106"/>
      <c r="BLP57" s="106"/>
      <c r="BLQ57" s="106"/>
      <c r="BLR57" s="106"/>
      <c r="BLS57" s="106"/>
      <c r="BLT57" s="106"/>
      <c r="BLU57" s="106"/>
      <c r="BLV57" s="106"/>
      <c r="BLW57" s="106"/>
      <c r="BLX57" s="106"/>
      <c r="BLY57" s="106"/>
      <c r="BLZ57" s="106"/>
      <c r="BMA57" s="106"/>
      <c r="BMB57" s="106"/>
      <c r="BMC57" s="106"/>
      <c r="BMD57" s="106"/>
      <c r="BME57" s="106"/>
      <c r="BMF57" s="106"/>
      <c r="BMG57" s="106"/>
      <c r="BMH57" s="106"/>
      <c r="BMI57" s="106"/>
      <c r="BMJ57" s="106"/>
      <c r="BMK57" s="106"/>
      <c r="BML57" s="106"/>
      <c r="BMM57" s="106"/>
      <c r="BMN57" s="106"/>
      <c r="BMO57" s="106"/>
      <c r="BMP57" s="106"/>
      <c r="BMQ57" s="106"/>
      <c r="BMR57" s="106"/>
      <c r="BMS57" s="106"/>
      <c r="BMT57" s="259"/>
      <c r="BMU57" s="259"/>
      <c r="BMV57" s="259"/>
      <c r="BMW57" s="259"/>
      <c r="BMX57" s="259"/>
      <c r="BMY57" s="259"/>
      <c r="BMZ57" s="259"/>
      <c r="BNA57" s="259"/>
      <c r="BNB57" s="259"/>
      <c r="BNC57" s="259"/>
      <c r="BND57" s="259"/>
      <c r="BNE57" s="259"/>
      <c r="BNF57" s="259"/>
      <c r="BNG57" s="259"/>
      <c r="BNH57" s="259"/>
      <c r="BNI57" s="259"/>
      <c r="BNJ57" s="259"/>
      <c r="BNK57" s="259"/>
      <c r="BNL57" s="259"/>
      <c r="BNM57" s="259"/>
      <c r="BNN57" s="259"/>
      <c r="BNO57" s="259"/>
      <c r="BNP57" s="259"/>
      <c r="BNQ57" s="259"/>
      <c r="BNR57" s="259"/>
      <c r="BNS57" s="259"/>
      <c r="BNT57" s="259"/>
      <c r="BNU57" s="259"/>
      <c r="BNV57" s="259"/>
      <c r="BNW57" s="259"/>
      <c r="BNX57" s="259"/>
      <c r="BNY57" s="259"/>
      <c r="BNZ57" s="259"/>
      <c r="BOA57" s="259"/>
      <c r="BOB57" s="259"/>
      <c r="BOC57" s="259"/>
      <c r="BOD57" s="259"/>
      <c r="BOE57" s="259"/>
      <c r="BOF57" s="259"/>
      <c r="BOG57" s="259"/>
      <c r="BOH57" s="259"/>
      <c r="BOI57" s="259"/>
      <c r="BOJ57" s="259"/>
      <c r="BOK57" s="259"/>
      <c r="BOL57" s="259"/>
      <c r="BOM57" s="259"/>
      <c r="BON57" s="259"/>
      <c r="BOO57" s="259"/>
      <c r="BOP57" s="259"/>
      <c r="BOQ57" s="259"/>
      <c r="BOR57" s="259"/>
      <c r="BOS57" s="259"/>
      <c r="BOT57" s="259"/>
      <c r="BOU57" s="259"/>
      <c r="BOV57" s="259"/>
      <c r="BOW57" s="259"/>
      <c r="BOX57" s="259"/>
      <c r="BOY57" s="259"/>
      <c r="BOZ57" s="259"/>
      <c r="BPA57" s="259"/>
      <c r="BPB57" s="259"/>
      <c r="BPC57" s="259"/>
      <c r="BPD57" s="259"/>
      <c r="BPE57" s="259"/>
      <c r="BPF57" s="259"/>
      <c r="BPG57" s="259"/>
      <c r="BPH57" s="259"/>
      <c r="BPI57" s="259"/>
      <c r="BPJ57" s="129"/>
      <c r="BPK57" s="129"/>
      <c r="BPL57" s="129"/>
      <c r="BPM57" s="129"/>
      <c r="BPN57" s="129"/>
      <c r="BPO57" s="129"/>
      <c r="BPP57" s="129"/>
      <c r="BPQ57" s="129"/>
      <c r="BPR57" s="129"/>
      <c r="BPS57" s="129"/>
      <c r="BPT57" s="129"/>
      <c r="BPU57" s="129"/>
      <c r="BPV57" s="129"/>
      <c r="BPW57" s="129"/>
      <c r="BPX57" s="129"/>
      <c r="BPY57" s="129"/>
      <c r="BPZ57" s="129"/>
      <c r="BQA57" s="129"/>
      <c r="BQB57" s="129"/>
      <c r="BQC57" s="129"/>
      <c r="BQD57" s="129"/>
      <c r="BQE57" s="129"/>
      <c r="BQF57" s="129"/>
      <c r="BQG57" s="129"/>
      <c r="BQH57" s="129"/>
      <c r="BQI57" s="129"/>
      <c r="BQJ57" s="129"/>
      <c r="BQK57" s="129"/>
      <c r="BQL57" s="129"/>
      <c r="BQM57" s="129"/>
      <c r="BQN57" s="129"/>
      <c r="BQO57" s="129"/>
      <c r="BQP57" s="129"/>
      <c r="BQQ57" s="129"/>
      <c r="BQR57" s="129"/>
      <c r="BQS57" s="129"/>
      <c r="BQT57" s="129"/>
      <c r="BQU57" s="129"/>
      <c r="BQV57" s="129"/>
      <c r="BQW57" s="129"/>
      <c r="BQX57" s="129"/>
      <c r="BQY57" s="129"/>
      <c r="BQZ57" s="129"/>
      <c r="BRA57" s="129"/>
      <c r="BRB57" s="129"/>
      <c r="BRC57" s="129"/>
      <c r="BRD57" s="129"/>
      <c r="BRE57" s="129"/>
      <c r="BRF57" s="129"/>
      <c r="BRG57" s="129"/>
      <c r="BRH57" s="129"/>
      <c r="BRI57" s="129"/>
      <c r="BRJ57" s="129"/>
      <c r="BRK57" s="129"/>
      <c r="BRL57" s="129"/>
      <c r="BRM57" s="129"/>
      <c r="BRN57" s="129"/>
      <c r="BRO57" s="129"/>
      <c r="BRP57" s="129"/>
      <c r="BRQ57" s="129"/>
      <c r="BRR57" s="129"/>
      <c r="BRS57" s="129"/>
      <c r="BRT57" s="129"/>
      <c r="BRU57" s="129"/>
      <c r="BRV57" s="129"/>
      <c r="BRW57" s="129"/>
      <c r="BRX57" s="129"/>
      <c r="BRY57" s="129"/>
      <c r="BRZ57" s="129"/>
      <c r="BSA57" s="129"/>
      <c r="BSB57" s="129"/>
      <c r="BSC57" s="129"/>
      <c r="BSD57" s="129"/>
      <c r="BSE57" s="129"/>
      <c r="BSF57" s="129"/>
      <c r="BSG57" s="129"/>
      <c r="BSH57" s="129"/>
      <c r="BSI57" s="129"/>
      <c r="BSJ57" s="129"/>
      <c r="BSK57" s="129"/>
      <c r="BSL57" s="129"/>
      <c r="BSM57" s="129"/>
      <c r="BSN57" s="129"/>
      <c r="BSO57" s="129"/>
      <c r="BSP57" s="129"/>
      <c r="BSQ57" s="129"/>
      <c r="BSR57" s="129"/>
      <c r="BSS57" s="129"/>
      <c r="BST57" s="129"/>
      <c r="BSU57" s="129"/>
      <c r="BSV57" s="129"/>
      <c r="BSW57" s="129"/>
      <c r="BSX57" s="129"/>
      <c r="BSY57" s="129"/>
      <c r="BSZ57" s="129"/>
      <c r="BTA57" s="129"/>
      <c r="BTB57" s="129"/>
      <c r="BTC57" s="129"/>
      <c r="BTD57" s="129"/>
      <c r="BTE57" s="129"/>
      <c r="BTF57" s="129"/>
      <c r="BTG57" s="129"/>
      <c r="BTH57" s="129"/>
      <c r="BTI57" s="129"/>
      <c r="BTJ57" s="129"/>
      <c r="BTK57" s="129"/>
      <c r="BTL57" s="129"/>
      <c r="BTM57" s="129"/>
      <c r="BTN57" s="129"/>
      <c r="BTO57" s="129"/>
      <c r="BTP57" s="129"/>
      <c r="BTQ57" s="129"/>
      <c r="BTR57" s="129"/>
      <c r="BTS57" s="129"/>
      <c r="BTT57" s="129"/>
      <c r="BTU57" s="129"/>
      <c r="BTV57" s="129"/>
      <c r="BTW57" s="129"/>
      <c r="BTX57" s="129"/>
      <c r="BTY57" s="129"/>
      <c r="BTZ57" s="129"/>
      <c r="BUA57" s="129"/>
      <c r="BUB57" s="129"/>
      <c r="BUC57" s="129"/>
      <c r="BUD57" s="129"/>
      <c r="BUE57" s="129"/>
      <c r="BUF57" s="129"/>
      <c r="BUG57" s="129"/>
      <c r="BUH57" s="129"/>
      <c r="BUI57" s="129"/>
      <c r="BUJ57" s="129"/>
      <c r="BUK57" s="129"/>
      <c r="BUL57" s="129"/>
      <c r="BUM57" s="129"/>
      <c r="BUN57" s="129"/>
      <c r="BUO57" s="129"/>
      <c r="BUP57" s="129"/>
      <c r="BUQ57" s="129"/>
      <c r="BUR57" s="129"/>
      <c r="BUS57" s="129"/>
      <c r="BUT57" s="129"/>
      <c r="BUU57" s="129"/>
      <c r="BUV57" s="129"/>
      <c r="BUW57" s="129"/>
      <c r="BUX57" s="129"/>
      <c r="BUY57" s="129"/>
      <c r="BUZ57" s="129"/>
      <c r="BVA57" s="129"/>
      <c r="BVB57" s="129"/>
      <c r="BVC57" s="129"/>
      <c r="BVD57" s="129"/>
      <c r="BVE57" s="129"/>
      <c r="BVF57" s="129"/>
      <c r="BVG57" s="129"/>
      <c r="BVH57" s="129"/>
      <c r="BVI57" s="129"/>
      <c r="BVJ57" s="129"/>
      <c r="BVK57" s="129"/>
      <c r="BVL57" s="129"/>
      <c r="BVM57" s="129"/>
      <c r="BVN57" s="129"/>
      <c r="BVO57" s="129"/>
      <c r="BVP57" s="129"/>
      <c r="BVQ57" s="129"/>
      <c r="BVR57" s="129"/>
      <c r="BVS57" s="129"/>
      <c r="BVT57" s="129"/>
      <c r="BVU57" s="129"/>
      <c r="BVV57" s="129"/>
      <c r="BVW57" s="129"/>
      <c r="BVX57" s="129"/>
      <c r="BVY57" s="129"/>
      <c r="BVZ57" s="129"/>
      <c r="BWA57" s="129"/>
      <c r="BWB57" s="129"/>
      <c r="BWC57" s="129"/>
      <c r="BWD57" s="129"/>
      <c r="BWE57" s="129"/>
      <c r="BWF57" s="129"/>
      <c r="BWG57" s="129"/>
      <c r="BWH57" s="129"/>
      <c r="BWI57" s="129"/>
      <c r="BWJ57" s="129"/>
      <c r="BWK57" s="129"/>
      <c r="BWL57" s="129"/>
      <c r="BWM57" s="129"/>
      <c r="BWN57" s="129"/>
      <c r="BWO57" s="129"/>
      <c r="BWP57" s="129"/>
      <c r="BWQ57" s="129"/>
      <c r="BWR57" s="129"/>
      <c r="BWS57" s="129"/>
      <c r="BWT57" s="129"/>
      <c r="BWU57" s="129"/>
      <c r="BWV57" s="129"/>
      <c r="BWW57" s="129"/>
      <c r="BWX57" s="129"/>
      <c r="BWY57" s="129"/>
      <c r="BWZ57" s="129"/>
      <c r="BXA57" s="129"/>
      <c r="BXB57" s="129"/>
      <c r="BXC57" s="256"/>
      <c r="BXD57" s="256"/>
      <c r="BXE57" s="256"/>
      <c r="BXF57" s="256"/>
      <c r="BXG57" s="256"/>
      <c r="BXH57" s="256"/>
      <c r="BXI57" s="256"/>
      <c r="BXJ57" s="256"/>
      <c r="BXK57" s="256"/>
      <c r="BXL57" s="256"/>
      <c r="BXM57" s="256"/>
      <c r="BXN57" s="256"/>
      <c r="BXO57" s="256"/>
      <c r="BXP57" s="256"/>
      <c r="BXQ57" s="256"/>
      <c r="BXR57" s="256"/>
      <c r="BXS57" s="256"/>
      <c r="BXT57" s="256"/>
      <c r="BXU57" s="256"/>
      <c r="BXV57" s="256"/>
      <c r="BXW57" s="256"/>
      <c r="BXX57" s="256"/>
      <c r="BXY57" s="256"/>
      <c r="BXZ57" s="256"/>
      <c r="BYA57" s="256"/>
      <c r="BYB57" s="256"/>
      <c r="BYC57" s="256"/>
      <c r="BYD57" s="256"/>
      <c r="BYE57" s="256"/>
      <c r="BYF57" s="256"/>
      <c r="BYG57" s="256"/>
      <c r="BYH57" s="256"/>
      <c r="BYI57" s="256"/>
      <c r="BYJ57" s="256"/>
      <c r="BYK57" s="256"/>
      <c r="BYL57" s="256"/>
      <c r="BYM57" s="256"/>
      <c r="BYN57" s="256"/>
      <c r="BYO57" s="256"/>
      <c r="BYP57" s="256"/>
      <c r="BYQ57" s="256"/>
      <c r="BYR57" s="256"/>
      <c r="BYS57" s="256"/>
      <c r="BYT57" s="256"/>
      <c r="BYU57" s="256"/>
      <c r="BYV57" s="256"/>
      <c r="BYW57" s="256"/>
      <c r="BYX57" s="256"/>
      <c r="BYY57" s="256"/>
      <c r="BYZ57" s="256"/>
      <c r="BZA57" s="256"/>
      <c r="BZB57" s="256"/>
      <c r="BZC57" s="256"/>
      <c r="BZD57" s="256"/>
      <c r="BZE57" s="256"/>
      <c r="BZF57" s="256"/>
      <c r="BZG57" s="256"/>
      <c r="BZH57" s="256"/>
      <c r="BZI57" s="256"/>
      <c r="BZJ57" s="256"/>
      <c r="BZK57" s="256"/>
      <c r="BZL57" s="256"/>
      <c r="BZM57" s="256"/>
      <c r="BZN57" s="256"/>
      <c r="BZO57" s="256"/>
      <c r="BZP57" s="129"/>
      <c r="BZQ57" s="129"/>
      <c r="BZR57" s="129"/>
      <c r="BZS57" s="129"/>
      <c r="BZT57" s="129"/>
      <c r="BZU57" s="129"/>
      <c r="BZV57" s="129"/>
      <c r="BZW57" s="129"/>
      <c r="BZX57" s="129"/>
      <c r="BZY57" s="129"/>
      <c r="BZZ57" s="129"/>
      <c r="CAA57" s="129"/>
      <c r="CAB57" s="129"/>
      <c r="CAC57" s="129"/>
      <c r="CAD57" s="129"/>
      <c r="CAE57" s="129"/>
      <c r="CAF57" s="129"/>
      <c r="CAG57" s="129"/>
      <c r="CAH57" s="129"/>
      <c r="CAI57" s="129"/>
      <c r="CAJ57" s="129"/>
      <c r="CAK57" s="129"/>
      <c r="CAL57" s="129"/>
      <c r="CAM57" s="129"/>
      <c r="CAN57" s="129"/>
      <c r="CAO57" s="129"/>
      <c r="CAP57" s="129"/>
      <c r="CAQ57" s="129"/>
      <c r="CAR57" s="129"/>
      <c r="CAS57" s="129"/>
      <c r="CAT57" s="129"/>
      <c r="CAU57" s="129"/>
      <c r="CAV57" s="129"/>
      <c r="CAW57" s="129"/>
      <c r="CAX57" s="129"/>
      <c r="CAY57" s="129"/>
      <c r="CAZ57" s="129"/>
      <c r="CBA57" s="129"/>
      <c r="CBB57" s="129"/>
      <c r="CBC57" s="129"/>
      <c r="CBD57" s="129"/>
      <c r="CBE57" s="129"/>
      <c r="CBF57" s="129"/>
      <c r="CBG57" s="129"/>
      <c r="CBH57" s="129"/>
      <c r="CBI57" s="129"/>
      <c r="CBJ57" s="129"/>
      <c r="CBK57" s="129"/>
      <c r="CBL57" s="129"/>
      <c r="CBM57" s="129"/>
      <c r="CBN57" s="129"/>
      <c r="CBO57" s="129"/>
      <c r="CBP57" s="129"/>
      <c r="CBQ57" s="129"/>
      <c r="CBR57" s="129"/>
      <c r="CBS57" s="129"/>
      <c r="CBT57" s="129"/>
      <c r="CBU57" s="129"/>
      <c r="CBV57" s="129"/>
      <c r="CBW57" s="129"/>
      <c r="CBX57" s="129"/>
      <c r="CBY57" s="129"/>
      <c r="CBZ57" s="129"/>
      <c r="CCA57" s="129"/>
      <c r="CCB57" s="129"/>
      <c r="CCC57" s="129"/>
      <c r="CCD57" s="129"/>
      <c r="CCE57" s="129"/>
      <c r="CCF57" s="129"/>
      <c r="CCG57" s="129"/>
      <c r="CCH57" s="129"/>
      <c r="CCI57" s="129"/>
      <c r="CCJ57" s="129"/>
      <c r="CCK57" s="129"/>
      <c r="CCL57" s="129"/>
      <c r="CCM57" s="129"/>
      <c r="CCN57" s="129"/>
      <c r="CCO57" s="129"/>
      <c r="CCP57" s="129"/>
      <c r="CCQ57" s="129"/>
      <c r="CCR57" s="129"/>
      <c r="CCS57" s="129"/>
      <c r="CCT57" s="129"/>
      <c r="CCU57" s="129"/>
      <c r="CCV57" s="129"/>
      <c r="CCW57" s="129"/>
      <c r="CCX57" s="129"/>
      <c r="CCY57" s="129"/>
      <c r="CCZ57" s="129"/>
      <c r="CDA57" s="129"/>
      <c r="CDB57" s="129"/>
      <c r="CDC57" s="129"/>
      <c r="CDD57" s="129"/>
      <c r="CDE57" s="129"/>
      <c r="CDF57" s="129"/>
      <c r="CDG57" s="129"/>
      <c r="CDH57" s="129"/>
      <c r="CDI57" s="129"/>
      <c r="CDJ57" s="129"/>
      <c r="CDK57" s="129"/>
      <c r="CDL57" s="129"/>
      <c r="CDM57" s="129"/>
      <c r="CDN57" s="129"/>
      <c r="CDO57" s="129"/>
      <c r="CDP57" s="129"/>
      <c r="CDQ57" s="129"/>
      <c r="CDR57" s="129"/>
      <c r="CDS57" s="129"/>
      <c r="CDT57" s="129"/>
      <c r="CDU57" s="129"/>
      <c r="CDV57" s="129"/>
      <c r="CDW57" s="129"/>
      <c r="CDX57" s="129"/>
      <c r="CDY57" s="129"/>
      <c r="CDZ57" s="129"/>
      <c r="CEA57" s="129"/>
      <c r="CEB57" s="129"/>
      <c r="CEC57" s="129"/>
      <c r="CED57" s="129"/>
      <c r="CEE57" s="129"/>
      <c r="CEF57" s="129"/>
      <c r="CEG57" s="129"/>
      <c r="CEH57" s="129"/>
      <c r="CEI57" s="129"/>
      <c r="CEJ57" s="129"/>
      <c r="CEK57" s="129"/>
      <c r="CEL57" s="129"/>
      <c r="CEM57" s="129"/>
      <c r="CEN57" s="129"/>
      <c r="CEO57" s="129"/>
      <c r="CEP57" s="130"/>
      <c r="CEQ57" s="130"/>
      <c r="CER57" s="130"/>
      <c r="CES57" s="130"/>
      <c r="CET57" s="130"/>
      <c r="CEU57" s="130"/>
      <c r="CEV57" s="130"/>
      <c r="CEW57" s="130"/>
      <c r="CEX57" s="130"/>
      <c r="CEY57" s="130"/>
      <c r="CEZ57" s="130"/>
      <c r="CFA57" s="130"/>
      <c r="CFB57" s="130"/>
      <c r="CFC57" s="130"/>
      <c r="CFD57" s="130"/>
      <c r="CFE57" s="130"/>
      <c r="CFF57" s="130"/>
      <c r="CFG57" s="130"/>
      <c r="CFH57" s="130"/>
      <c r="CFI57" s="130"/>
      <c r="CFJ57" s="130"/>
      <c r="CFK57" s="130"/>
      <c r="CFL57" s="130"/>
      <c r="CFM57" s="130"/>
      <c r="CFN57" s="130"/>
      <c r="CFO57" s="130"/>
      <c r="CFP57" s="130"/>
      <c r="CFQ57" s="130"/>
      <c r="CFR57" s="130"/>
      <c r="CFS57" s="130"/>
      <c r="CFT57" s="130"/>
      <c r="CFU57" s="130"/>
      <c r="CFV57" s="130"/>
      <c r="CFW57" s="130"/>
      <c r="CFX57" s="130"/>
      <c r="CFY57" s="130"/>
      <c r="CFZ57" s="130"/>
      <c r="CGA57" s="130"/>
      <c r="CGB57" s="130"/>
      <c r="CGC57" s="130"/>
      <c r="CGD57" s="130"/>
    </row>
    <row r="58" spans="1:2214" s="4" customFormat="1" x14ac:dyDescent="0.25">
      <c r="A58" s="279"/>
      <c r="B58" s="255"/>
      <c r="C58" s="267"/>
      <c r="D58" s="267"/>
      <c r="E58" s="275"/>
      <c r="F58" s="260"/>
      <c r="G58" s="260"/>
      <c r="H58" s="276"/>
      <c r="I58" s="261"/>
      <c r="J58" s="261"/>
      <c r="K58" s="276"/>
      <c r="L58" s="261"/>
      <c r="M58" s="261"/>
      <c r="N58" s="277"/>
      <c r="O58" s="262"/>
      <c r="P58" s="262"/>
      <c r="Q58" s="276"/>
      <c r="R58" s="261"/>
      <c r="S58" s="261"/>
      <c r="T58" s="275"/>
      <c r="U58" s="260"/>
      <c r="V58" s="260"/>
      <c r="W58" s="260"/>
      <c r="X58" s="278"/>
      <c r="Y58" s="277"/>
      <c r="Z58" s="262"/>
      <c r="AA58" s="262"/>
      <c r="AB58" s="277"/>
      <c r="AC58" s="262"/>
      <c r="AD58" s="262"/>
      <c r="AE58" s="277"/>
      <c r="AF58" s="262"/>
      <c r="AG58" s="262"/>
      <c r="AH58" s="129"/>
      <c r="AI58" s="129"/>
      <c r="AJ58" s="129"/>
      <c r="AK58" s="129"/>
      <c r="AL58" s="129"/>
      <c r="AM58" s="129"/>
      <c r="AN58" s="129"/>
      <c r="AO58" s="64"/>
      <c r="AP58" s="129"/>
      <c r="AQ58" s="129"/>
      <c r="AR58" s="64"/>
      <c r="AS58" s="64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64"/>
      <c r="EH58" s="64"/>
      <c r="EI58" s="64"/>
      <c r="EJ58" s="64"/>
      <c r="EK58" s="64"/>
      <c r="EL58" s="64"/>
      <c r="EM58" s="64"/>
      <c r="EN58" s="64"/>
      <c r="EO58" s="64"/>
      <c r="EP58" s="64"/>
      <c r="EQ58" s="64"/>
      <c r="ER58" s="64"/>
      <c r="ES58" s="64"/>
      <c r="ET58" s="64"/>
      <c r="EU58" s="64"/>
      <c r="EV58" s="64"/>
      <c r="EW58" s="64"/>
      <c r="EX58" s="64"/>
      <c r="EY58" s="64"/>
      <c r="EZ58" s="64"/>
      <c r="FA58" s="64"/>
      <c r="FB58" s="64"/>
      <c r="FC58" s="64"/>
      <c r="FD58" s="64"/>
      <c r="FE58" s="64"/>
      <c r="FF58" s="64"/>
      <c r="FG58" s="64"/>
      <c r="FH58" s="64"/>
      <c r="FI58" s="64"/>
      <c r="FJ58" s="64"/>
      <c r="FK58" s="64"/>
      <c r="FL58" s="64"/>
      <c r="FM58" s="64"/>
      <c r="FN58" s="64"/>
      <c r="FO58" s="64"/>
      <c r="FP58" s="64"/>
      <c r="FQ58" s="64"/>
      <c r="FR58" s="64"/>
      <c r="FS58" s="64"/>
      <c r="FT58" s="64"/>
      <c r="FU58" s="64"/>
      <c r="FV58" s="64"/>
      <c r="FW58" s="64"/>
      <c r="FX58" s="64"/>
      <c r="FY58" s="64"/>
      <c r="FZ58" s="64"/>
      <c r="GA58" s="64"/>
      <c r="GB58" s="64"/>
      <c r="GC58" s="64"/>
      <c r="GD58" s="64"/>
      <c r="GE58" s="64"/>
      <c r="GF58" s="64"/>
      <c r="GG58" s="64"/>
      <c r="GH58" s="64"/>
      <c r="GI58" s="64"/>
      <c r="GJ58" s="64"/>
      <c r="GK58" s="64"/>
      <c r="GL58" s="64"/>
      <c r="GM58" s="64"/>
      <c r="GN58" s="64"/>
      <c r="GO58" s="64"/>
      <c r="GP58" s="64"/>
      <c r="GQ58" s="64"/>
      <c r="GR58" s="64"/>
      <c r="GS58" s="64"/>
      <c r="GT58" s="64"/>
      <c r="GU58" s="64"/>
      <c r="GV58" s="64"/>
      <c r="GW58" s="64"/>
      <c r="GX58" s="64"/>
      <c r="GY58" s="64"/>
      <c r="GZ58" s="64"/>
      <c r="HA58" s="64"/>
      <c r="HB58" s="64"/>
      <c r="HC58" s="64"/>
      <c r="HD58" s="64"/>
      <c r="HE58" s="64"/>
      <c r="HF58" s="64"/>
      <c r="HG58" s="64"/>
      <c r="HH58" s="64"/>
      <c r="HI58" s="64"/>
      <c r="HJ58" s="64"/>
      <c r="HK58" s="64"/>
      <c r="HL58" s="64"/>
      <c r="HM58" s="64"/>
      <c r="HN58" s="64"/>
      <c r="HO58" s="64"/>
      <c r="HP58" s="64"/>
      <c r="HQ58" s="64"/>
      <c r="HR58" s="64"/>
      <c r="HS58" s="64"/>
      <c r="HT58" s="64"/>
      <c r="HU58" s="64"/>
      <c r="HV58" s="64"/>
      <c r="HW58" s="64"/>
      <c r="HX58" s="64"/>
      <c r="HY58" s="64"/>
      <c r="HZ58" s="64"/>
      <c r="IA58" s="64"/>
      <c r="IB58" s="64"/>
      <c r="IC58" s="64"/>
      <c r="ID58" s="64"/>
      <c r="IE58" s="64"/>
      <c r="IF58" s="64"/>
      <c r="IG58" s="64"/>
      <c r="IH58" s="64"/>
      <c r="II58" s="64"/>
      <c r="IJ58" s="64"/>
      <c r="IK58" s="64"/>
      <c r="IL58" s="64"/>
      <c r="IM58" s="64"/>
      <c r="IN58" s="64"/>
      <c r="IO58" s="64"/>
      <c r="IP58" s="130"/>
      <c r="IQ58" s="130"/>
      <c r="IR58" s="130"/>
      <c r="IS58" s="130"/>
      <c r="IT58" s="130"/>
      <c r="IU58" s="130"/>
      <c r="IV58" s="130"/>
      <c r="IW58" s="130"/>
      <c r="IX58" s="130"/>
      <c r="IY58" s="130"/>
      <c r="IZ58" s="130"/>
      <c r="JA58" s="130"/>
      <c r="JB58" s="130"/>
      <c r="JC58" s="130"/>
      <c r="JD58" s="130"/>
      <c r="JE58" s="130"/>
      <c r="JF58" s="130"/>
      <c r="JG58" s="130"/>
      <c r="JH58" s="130"/>
      <c r="JI58" s="130"/>
      <c r="JJ58" s="130"/>
      <c r="JK58" s="130"/>
      <c r="JL58" s="130"/>
      <c r="JM58" s="130"/>
      <c r="JN58" s="130"/>
      <c r="JO58" s="130"/>
      <c r="JP58" s="130"/>
      <c r="JQ58" s="130"/>
      <c r="JR58" s="130"/>
      <c r="JS58" s="130"/>
      <c r="JT58" s="130"/>
      <c r="JU58" s="130"/>
      <c r="JV58" s="130"/>
      <c r="JW58" s="130"/>
      <c r="JX58" s="130"/>
      <c r="JY58" s="130"/>
      <c r="JZ58" s="130"/>
      <c r="KA58" s="130"/>
      <c r="KB58" s="130"/>
      <c r="KC58" s="130"/>
      <c r="KD58" s="130"/>
      <c r="KE58" s="130"/>
      <c r="KF58" s="130"/>
      <c r="KG58" s="130"/>
      <c r="KH58" s="130"/>
      <c r="KI58" s="130"/>
      <c r="KJ58" s="130"/>
      <c r="KK58" s="130"/>
      <c r="KL58" s="130"/>
      <c r="KM58" s="130"/>
      <c r="KN58" s="130"/>
      <c r="KO58" s="130"/>
      <c r="KP58" s="130"/>
      <c r="KQ58" s="130"/>
      <c r="KR58" s="130"/>
      <c r="KS58" s="130"/>
      <c r="KT58" s="130"/>
      <c r="KU58" s="130"/>
      <c r="KV58" s="130"/>
      <c r="KW58" s="130"/>
      <c r="KX58" s="130"/>
      <c r="KY58" s="130"/>
      <c r="KZ58" s="130"/>
      <c r="LA58" s="130"/>
      <c r="LB58" s="130"/>
      <c r="LC58" s="130"/>
      <c r="LD58" s="130"/>
      <c r="LE58" s="130"/>
      <c r="LF58" s="130"/>
      <c r="LG58" s="130"/>
      <c r="LH58" s="130"/>
      <c r="LI58" s="130"/>
      <c r="LJ58" s="130"/>
      <c r="LK58" s="130"/>
      <c r="LL58" s="130"/>
      <c r="LM58" s="130"/>
      <c r="LN58" s="130"/>
      <c r="LO58" s="130"/>
      <c r="LP58" s="130"/>
      <c r="LQ58" s="130"/>
      <c r="LR58" s="130"/>
      <c r="LS58" s="130"/>
      <c r="LT58" s="130"/>
      <c r="LU58" s="130"/>
      <c r="LV58" s="130"/>
      <c r="LW58" s="130"/>
      <c r="LX58" s="130"/>
      <c r="LY58" s="130"/>
      <c r="LZ58" s="130"/>
      <c r="MA58" s="130"/>
      <c r="MB58" s="130"/>
      <c r="MC58" s="130"/>
      <c r="MD58" s="130"/>
      <c r="ME58" s="130"/>
      <c r="MF58" s="130"/>
      <c r="MG58" s="130"/>
      <c r="MH58" s="130"/>
      <c r="MI58" s="130"/>
      <c r="MJ58" s="130"/>
      <c r="MK58" s="130"/>
      <c r="ML58" s="130"/>
      <c r="MM58" s="130"/>
      <c r="MN58" s="130"/>
      <c r="MO58" s="130"/>
      <c r="MP58" s="130"/>
      <c r="MQ58" s="130"/>
      <c r="MR58" s="130"/>
      <c r="MS58" s="130"/>
      <c r="MT58" s="130"/>
      <c r="MU58" s="130"/>
      <c r="MV58" s="130"/>
      <c r="MW58" s="130"/>
      <c r="MX58" s="130"/>
      <c r="MY58" s="130"/>
      <c r="MZ58" s="130"/>
      <c r="NA58" s="130"/>
      <c r="NB58" s="130"/>
      <c r="NC58" s="130"/>
      <c r="ND58" s="130"/>
      <c r="NE58" s="130"/>
      <c r="NF58" s="130"/>
      <c r="NG58" s="130"/>
      <c r="NH58" s="130"/>
      <c r="NI58" s="130"/>
      <c r="NJ58" s="130"/>
      <c r="NK58" s="130"/>
      <c r="NL58" s="130"/>
      <c r="NM58" s="130"/>
      <c r="NN58" s="130"/>
      <c r="NO58" s="130"/>
      <c r="NP58" s="256"/>
      <c r="NQ58" s="256"/>
      <c r="NR58" s="256"/>
      <c r="NS58" s="256"/>
      <c r="NT58" s="256"/>
      <c r="NU58" s="256"/>
      <c r="NV58" s="256"/>
      <c r="NW58" s="256"/>
      <c r="NX58" s="256"/>
      <c r="NY58" s="256"/>
      <c r="NZ58" s="256"/>
      <c r="OA58" s="256"/>
      <c r="OB58" s="256"/>
      <c r="OC58" s="256"/>
      <c r="OD58" s="256"/>
      <c r="OE58" s="256"/>
      <c r="OF58" s="256"/>
      <c r="OG58" s="256"/>
      <c r="OH58" s="256"/>
      <c r="OI58" s="256"/>
      <c r="OJ58" s="256"/>
      <c r="OK58" s="256"/>
      <c r="OL58" s="256"/>
      <c r="OM58" s="256"/>
      <c r="ON58" s="256"/>
      <c r="OO58" s="256"/>
      <c r="OP58" s="256"/>
      <c r="OQ58" s="256"/>
      <c r="OR58" s="256"/>
      <c r="OS58" s="256"/>
      <c r="OT58" s="256"/>
      <c r="OU58" s="256"/>
      <c r="OV58" s="256"/>
      <c r="OW58" s="256"/>
      <c r="OX58" s="256"/>
      <c r="OY58" s="256"/>
      <c r="OZ58" s="256"/>
      <c r="PA58" s="256"/>
      <c r="PB58" s="256"/>
      <c r="PC58" s="256"/>
      <c r="PD58" s="256"/>
      <c r="PE58" s="256"/>
      <c r="PF58" s="256"/>
      <c r="PG58" s="256"/>
      <c r="PH58" s="256"/>
      <c r="PI58" s="256"/>
      <c r="PJ58" s="256"/>
      <c r="PK58" s="256"/>
      <c r="PL58" s="256"/>
      <c r="PM58" s="256"/>
      <c r="PN58" s="256"/>
      <c r="PO58" s="256"/>
      <c r="PP58" s="256"/>
      <c r="PQ58" s="256"/>
      <c r="PR58" s="256"/>
      <c r="PS58" s="256"/>
      <c r="PT58" s="256"/>
      <c r="PU58" s="256"/>
      <c r="PV58" s="256"/>
      <c r="PW58" s="256"/>
      <c r="PX58" s="256"/>
      <c r="PY58" s="256"/>
      <c r="PZ58" s="256"/>
      <c r="QA58" s="256"/>
      <c r="QB58" s="256"/>
      <c r="QC58" s="64"/>
      <c r="QD58" s="64"/>
      <c r="QE58" s="64"/>
      <c r="QF58" s="64"/>
      <c r="QG58" s="64"/>
      <c r="QH58" s="64"/>
      <c r="QI58" s="64"/>
      <c r="QJ58" s="64"/>
      <c r="QK58" s="64"/>
      <c r="QL58" s="64"/>
      <c r="QM58" s="64"/>
      <c r="QN58" s="64"/>
      <c r="QO58" s="64"/>
      <c r="QP58" s="64"/>
      <c r="QQ58" s="64"/>
      <c r="QR58" s="64"/>
      <c r="QS58" s="64"/>
      <c r="QT58" s="64"/>
      <c r="QU58" s="64"/>
      <c r="QV58" s="64"/>
      <c r="QW58" s="64"/>
      <c r="QX58" s="64"/>
      <c r="QY58" s="64"/>
      <c r="QZ58" s="64"/>
      <c r="RA58" s="64"/>
      <c r="RB58" s="64"/>
      <c r="RC58" s="64"/>
      <c r="RD58" s="64"/>
      <c r="RE58" s="64"/>
      <c r="RF58" s="64"/>
      <c r="RG58" s="64"/>
      <c r="RH58" s="64"/>
      <c r="RI58" s="64"/>
      <c r="RJ58" s="64"/>
      <c r="RK58" s="64"/>
      <c r="RL58" s="64"/>
      <c r="RM58" s="64"/>
      <c r="RN58" s="64"/>
      <c r="RO58" s="64"/>
      <c r="RP58" s="64"/>
      <c r="RQ58" s="64"/>
      <c r="RR58" s="64"/>
      <c r="RS58" s="64"/>
      <c r="RT58" s="64"/>
      <c r="RU58" s="64"/>
      <c r="RV58" s="64"/>
      <c r="RW58" s="64"/>
      <c r="RX58" s="64"/>
      <c r="RY58" s="64"/>
      <c r="RZ58" s="64"/>
      <c r="SA58" s="64"/>
      <c r="SB58" s="64"/>
      <c r="SC58" s="64"/>
      <c r="SD58" s="64"/>
      <c r="SE58" s="64"/>
      <c r="SF58" s="64"/>
      <c r="SG58" s="64"/>
      <c r="SH58" s="64"/>
      <c r="SI58" s="64"/>
      <c r="SJ58" s="64"/>
      <c r="SK58" s="64"/>
      <c r="SL58" s="64"/>
      <c r="SM58" s="64"/>
      <c r="SN58" s="64"/>
      <c r="SO58" s="64"/>
      <c r="SP58" s="64"/>
      <c r="SQ58" s="64"/>
      <c r="SR58" s="64"/>
      <c r="SS58" s="64"/>
      <c r="ST58" s="64"/>
      <c r="SU58" s="64"/>
      <c r="SV58" s="64"/>
      <c r="SW58" s="64"/>
      <c r="SX58" s="64"/>
      <c r="SY58" s="64"/>
      <c r="SZ58" s="64"/>
      <c r="TA58" s="64"/>
      <c r="TB58" s="64"/>
      <c r="TC58" s="64"/>
      <c r="TD58" s="64"/>
      <c r="TE58" s="64"/>
      <c r="TF58" s="64"/>
      <c r="TG58" s="64"/>
      <c r="TH58" s="64"/>
      <c r="TI58" s="64"/>
      <c r="TJ58" s="64"/>
      <c r="TK58" s="64"/>
      <c r="TL58" s="64"/>
      <c r="TM58" s="64"/>
      <c r="TN58" s="64"/>
      <c r="TO58" s="64"/>
      <c r="TP58" s="64"/>
      <c r="TQ58" s="64"/>
      <c r="TR58" s="64"/>
      <c r="TS58" s="64"/>
      <c r="TT58" s="64"/>
      <c r="TU58" s="64"/>
      <c r="TV58" s="64"/>
      <c r="TW58" s="64"/>
      <c r="TX58" s="64"/>
      <c r="TY58" s="64"/>
      <c r="TZ58" s="64"/>
      <c r="UA58" s="64"/>
      <c r="UB58" s="64"/>
      <c r="UC58" s="64"/>
      <c r="UD58" s="64"/>
      <c r="UE58" s="64"/>
      <c r="UF58" s="64"/>
      <c r="UG58" s="64"/>
      <c r="UH58" s="64"/>
      <c r="UI58" s="64"/>
      <c r="UJ58" s="64"/>
      <c r="UK58" s="64"/>
      <c r="UL58" s="64"/>
      <c r="UM58" s="64"/>
      <c r="UN58" s="64"/>
      <c r="UO58" s="64"/>
      <c r="UP58" s="64"/>
      <c r="UQ58" s="64"/>
      <c r="UR58" s="64"/>
      <c r="US58" s="64"/>
      <c r="UT58" s="64"/>
      <c r="UU58" s="64"/>
      <c r="UV58" s="64"/>
      <c r="UW58" s="64"/>
      <c r="UX58" s="64"/>
      <c r="UY58" s="64"/>
      <c r="UZ58" s="64"/>
      <c r="VA58" s="64"/>
      <c r="VB58" s="64"/>
      <c r="VC58" s="64"/>
      <c r="VD58" s="64"/>
      <c r="VE58" s="64"/>
      <c r="VF58" s="129"/>
      <c r="VG58" s="129"/>
      <c r="VH58" s="129"/>
      <c r="VI58" s="129"/>
      <c r="VJ58" s="129"/>
      <c r="VK58" s="129"/>
      <c r="VL58" s="129"/>
      <c r="VM58" s="129"/>
      <c r="VN58" s="129"/>
      <c r="VO58" s="129"/>
      <c r="VP58" s="129"/>
      <c r="VQ58" s="129"/>
      <c r="VR58" s="129"/>
      <c r="VS58" s="129"/>
      <c r="VT58" s="129"/>
      <c r="VU58" s="129"/>
      <c r="VV58" s="129"/>
      <c r="VW58" s="129"/>
      <c r="VX58" s="129"/>
      <c r="VY58" s="129"/>
      <c r="VZ58" s="129"/>
      <c r="WA58" s="129"/>
      <c r="WB58" s="129"/>
      <c r="WC58" s="129"/>
      <c r="WD58" s="129"/>
      <c r="WE58" s="129"/>
      <c r="WF58" s="129"/>
      <c r="WG58" s="129"/>
      <c r="WH58" s="129"/>
      <c r="WI58" s="129"/>
      <c r="WJ58" s="129"/>
      <c r="WK58" s="129"/>
      <c r="WL58" s="129"/>
      <c r="WM58" s="129"/>
      <c r="WN58" s="129"/>
      <c r="WO58" s="129"/>
      <c r="WP58" s="129"/>
      <c r="WQ58" s="129"/>
      <c r="WR58" s="129"/>
      <c r="WS58" s="129"/>
      <c r="WT58" s="129"/>
      <c r="WU58" s="129"/>
      <c r="WV58" s="129"/>
      <c r="WW58" s="129"/>
      <c r="WX58" s="129"/>
      <c r="WY58" s="129"/>
      <c r="WZ58" s="129"/>
      <c r="XA58" s="129"/>
      <c r="XB58" s="129"/>
      <c r="XC58" s="129"/>
      <c r="XD58" s="129"/>
      <c r="XE58" s="129"/>
      <c r="XF58" s="129"/>
      <c r="XG58" s="129"/>
      <c r="XH58" s="129"/>
      <c r="XI58" s="129"/>
      <c r="XJ58" s="129"/>
      <c r="XK58" s="129"/>
      <c r="XL58" s="129"/>
      <c r="XM58" s="129"/>
      <c r="XN58" s="129"/>
      <c r="XO58" s="129"/>
      <c r="XP58" s="129"/>
      <c r="XQ58" s="129"/>
      <c r="XR58" s="129"/>
      <c r="XS58" s="129"/>
      <c r="XT58" s="129"/>
      <c r="XU58" s="129"/>
      <c r="XV58" s="129"/>
      <c r="XW58" s="129"/>
      <c r="XX58" s="129"/>
      <c r="XY58" s="129"/>
      <c r="XZ58" s="129"/>
      <c r="YA58" s="129"/>
      <c r="YB58" s="129"/>
      <c r="YC58" s="129"/>
      <c r="YD58" s="129"/>
      <c r="YE58" s="129"/>
      <c r="YF58" s="129"/>
      <c r="YG58" s="129"/>
      <c r="YH58" s="129"/>
      <c r="YI58" s="129"/>
      <c r="YJ58" s="129"/>
      <c r="YK58" s="129"/>
      <c r="YL58" s="129"/>
      <c r="YM58" s="129"/>
      <c r="YN58" s="129"/>
      <c r="YO58" s="129"/>
      <c r="YP58" s="129"/>
      <c r="YQ58" s="129"/>
      <c r="YR58" s="129"/>
      <c r="YS58" s="129"/>
      <c r="YT58" s="129"/>
      <c r="YU58" s="129"/>
      <c r="YV58" s="129"/>
      <c r="YW58" s="129"/>
      <c r="YX58" s="129"/>
      <c r="YY58" s="129"/>
      <c r="YZ58" s="129"/>
      <c r="ZA58" s="129"/>
      <c r="ZB58" s="129"/>
      <c r="ZC58" s="129"/>
      <c r="ZD58" s="129"/>
      <c r="ZE58" s="129"/>
      <c r="ZF58" s="129"/>
      <c r="ZG58" s="129"/>
      <c r="ZH58" s="129"/>
      <c r="ZI58" s="129"/>
      <c r="ZJ58" s="129"/>
      <c r="ZK58" s="129"/>
      <c r="ZL58" s="129"/>
      <c r="ZM58" s="129"/>
      <c r="ZN58" s="129"/>
      <c r="ZO58" s="129"/>
      <c r="ZP58" s="129"/>
      <c r="ZQ58" s="129"/>
      <c r="ZR58" s="129"/>
      <c r="ZS58" s="129"/>
      <c r="ZT58" s="129"/>
      <c r="ZU58" s="129"/>
      <c r="ZV58" s="129"/>
      <c r="ZW58" s="129"/>
      <c r="ZX58" s="129"/>
      <c r="ZY58" s="129"/>
      <c r="ZZ58" s="129"/>
      <c r="AAA58" s="129"/>
      <c r="AAB58" s="129"/>
      <c r="AAC58" s="129"/>
      <c r="AAD58" s="129"/>
      <c r="AAE58" s="129"/>
      <c r="AAF58" s="129"/>
      <c r="AAG58" s="129"/>
      <c r="AAH58" s="129"/>
      <c r="AAI58" s="129"/>
      <c r="AAJ58" s="129"/>
      <c r="AAK58" s="129"/>
      <c r="AAL58" s="129"/>
      <c r="AAM58" s="129"/>
      <c r="AAN58" s="129"/>
      <c r="AAO58" s="129"/>
      <c r="AAP58" s="129"/>
      <c r="AAQ58" s="129"/>
      <c r="AAR58" s="129"/>
      <c r="AAS58" s="129"/>
      <c r="AAT58" s="129"/>
      <c r="AAU58" s="129"/>
      <c r="AAV58" s="129"/>
      <c r="AAW58" s="129"/>
      <c r="AAX58" s="129"/>
      <c r="AAY58" s="129"/>
      <c r="AAZ58" s="129"/>
      <c r="ABA58" s="129"/>
      <c r="ABB58" s="129"/>
      <c r="ABC58" s="129"/>
      <c r="ABD58" s="129"/>
      <c r="ABE58" s="129"/>
      <c r="ABF58" s="129"/>
      <c r="ABG58" s="129"/>
      <c r="ABH58" s="129"/>
      <c r="ABI58" s="129"/>
      <c r="ABJ58" s="129"/>
      <c r="ABK58" s="129"/>
      <c r="ABL58" s="129"/>
      <c r="ABM58" s="129"/>
      <c r="ABN58" s="129"/>
      <c r="ABO58" s="129"/>
      <c r="ABP58" s="129"/>
      <c r="ABQ58" s="129"/>
      <c r="ABR58" s="129"/>
      <c r="ABS58" s="129"/>
      <c r="ABT58" s="129"/>
      <c r="ABU58" s="129"/>
      <c r="ABV58" s="129"/>
      <c r="ABW58" s="129"/>
      <c r="ABX58" s="129"/>
      <c r="ABY58" s="129"/>
      <c r="ABZ58" s="129"/>
      <c r="ACA58" s="129"/>
      <c r="ACB58" s="129"/>
      <c r="ACC58" s="129"/>
      <c r="ACD58" s="129"/>
      <c r="ACE58" s="129"/>
      <c r="ACF58" s="129"/>
      <c r="ACG58" s="129"/>
      <c r="ACH58" s="129"/>
      <c r="ACI58" s="129"/>
      <c r="ACJ58" s="129"/>
      <c r="ACK58" s="129"/>
      <c r="ACL58" s="129"/>
      <c r="ACM58" s="129"/>
      <c r="ACN58" s="129"/>
      <c r="ACO58" s="129"/>
      <c r="ACP58" s="129"/>
      <c r="ACQ58" s="129"/>
      <c r="ACR58" s="129"/>
      <c r="ACS58" s="129"/>
      <c r="ACT58" s="129"/>
      <c r="ACU58" s="129"/>
      <c r="ACV58" s="129"/>
      <c r="ACW58" s="129"/>
      <c r="ACX58" s="129"/>
      <c r="ACY58" s="257"/>
      <c r="ACZ58" s="257"/>
      <c r="ADA58" s="257"/>
      <c r="ADB58" s="257"/>
      <c r="ADC58" s="257"/>
      <c r="ADD58" s="257"/>
      <c r="ADE58" s="257"/>
      <c r="ADF58" s="257"/>
      <c r="ADG58" s="257"/>
      <c r="ADH58" s="257"/>
      <c r="ADI58" s="257"/>
      <c r="ADJ58" s="257"/>
      <c r="ADK58" s="257"/>
      <c r="ADL58" s="257"/>
      <c r="ADM58" s="257"/>
      <c r="ADN58" s="257"/>
      <c r="ADO58" s="257"/>
      <c r="ADP58" s="257"/>
      <c r="ADQ58" s="257"/>
      <c r="ADR58" s="257"/>
      <c r="ADS58" s="257"/>
      <c r="ADT58" s="257"/>
      <c r="ADU58" s="257"/>
      <c r="ADV58" s="257"/>
      <c r="ADW58" s="257"/>
      <c r="ADX58" s="257"/>
      <c r="ADY58" s="257"/>
      <c r="ADZ58" s="257"/>
      <c r="AEA58" s="257"/>
      <c r="AEB58" s="257"/>
      <c r="AEC58" s="257"/>
      <c r="AED58" s="257"/>
      <c r="AEE58" s="257"/>
      <c r="AEF58" s="257"/>
      <c r="AEG58" s="257"/>
      <c r="AEH58" s="257"/>
      <c r="AEI58" s="257"/>
      <c r="AEJ58" s="257"/>
      <c r="AEK58" s="257"/>
      <c r="AEL58" s="257"/>
      <c r="AEM58" s="257"/>
      <c r="AEN58" s="257"/>
      <c r="AEO58" s="257"/>
      <c r="AEP58" s="257"/>
      <c r="AEQ58" s="257"/>
      <c r="AER58" s="257"/>
      <c r="AES58" s="257"/>
      <c r="AET58" s="257"/>
      <c r="AEU58" s="257"/>
      <c r="AEV58" s="257"/>
      <c r="AEW58" s="257"/>
      <c r="AEX58" s="257"/>
      <c r="AEY58" s="257"/>
      <c r="AEZ58" s="257"/>
      <c r="AFA58" s="257"/>
      <c r="AFB58" s="257"/>
      <c r="AFC58" s="257"/>
      <c r="AFD58" s="257"/>
      <c r="AFE58" s="257"/>
      <c r="AFF58" s="257"/>
      <c r="AFG58" s="257"/>
      <c r="AFH58" s="257"/>
      <c r="AFI58" s="257"/>
      <c r="AFJ58" s="257"/>
      <c r="AFK58" s="257"/>
      <c r="AFL58" s="257"/>
      <c r="AFM58" s="257"/>
      <c r="AFN58" s="257"/>
      <c r="AFO58" s="130"/>
      <c r="AFP58" s="130"/>
      <c r="AFQ58" s="130"/>
      <c r="AFR58" s="130"/>
      <c r="AFS58" s="130"/>
      <c r="AFT58" s="130"/>
      <c r="AFU58" s="130"/>
      <c r="AFV58" s="130"/>
      <c r="AFW58" s="130"/>
      <c r="AFX58" s="130"/>
      <c r="AFY58" s="130"/>
      <c r="AFZ58" s="130"/>
      <c r="AGA58" s="130"/>
      <c r="AGB58" s="130"/>
      <c r="AGC58" s="130"/>
      <c r="AGD58" s="130"/>
      <c r="AGE58" s="130"/>
      <c r="AGF58" s="130"/>
      <c r="AGG58" s="130"/>
      <c r="AGH58" s="130"/>
      <c r="AGI58" s="130"/>
      <c r="AGJ58" s="130"/>
      <c r="AGK58" s="130"/>
      <c r="AGL58" s="130"/>
      <c r="AGM58" s="130"/>
      <c r="AGN58" s="130"/>
      <c r="AGO58" s="130"/>
      <c r="AGP58" s="130"/>
      <c r="AGQ58" s="130"/>
      <c r="AGR58" s="130"/>
      <c r="AGS58" s="130"/>
      <c r="AGT58" s="130"/>
      <c r="AGU58" s="130"/>
      <c r="AGV58" s="130"/>
      <c r="AGW58" s="130"/>
      <c r="AGX58" s="130"/>
      <c r="AGY58" s="130"/>
      <c r="AGZ58" s="130"/>
      <c r="AHA58" s="130"/>
      <c r="AHB58" s="130"/>
      <c r="AHC58" s="130"/>
      <c r="AHD58" s="130"/>
      <c r="AHE58" s="130"/>
      <c r="AHF58" s="130"/>
      <c r="AHG58" s="130"/>
      <c r="AHH58" s="130"/>
      <c r="AHI58" s="130"/>
      <c r="AHJ58" s="130"/>
      <c r="AHK58" s="130"/>
      <c r="AHL58" s="130"/>
      <c r="AHM58" s="130"/>
      <c r="AHN58" s="130"/>
      <c r="AHO58" s="130"/>
      <c r="AHP58" s="130"/>
      <c r="AHQ58" s="130"/>
      <c r="AHR58" s="130"/>
      <c r="AHS58" s="130"/>
      <c r="AHT58" s="130"/>
      <c r="AHU58" s="130"/>
      <c r="AHV58" s="130"/>
      <c r="AHW58" s="130"/>
      <c r="AHX58" s="130"/>
      <c r="AHY58" s="130"/>
      <c r="AHZ58" s="130"/>
      <c r="AIA58" s="130"/>
      <c r="AIB58" s="130"/>
      <c r="AIC58" s="130"/>
      <c r="AID58" s="130"/>
      <c r="AIE58" s="64"/>
      <c r="AIF58" s="64"/>
      <c r="AIG58" s="64"/>
      <c r="AIH58" s="64"/>
      <c r="AII58" s="64"/>
      <c r="AIJ58" s="64"/>
      <c r="AIK58" s="64"/>
      <c r="AIL58" s="64"/>
      <c r="AIM58" s="64"/>
      <c r="AIN58" s="64"/>
      <c r="AIO58" s="64"/>
      <c r="AIP58" s="64"/>
      <c r="AIQ58" s="64"/>
      <c r="AIR58" s="64"/>
      <c r="AIS58" s="64"/>
      <c r="AIT58" s="64"/>
      <c r="AIU58" s="64"/>
      <c r="AIV58" s="64"/>
      <c r="AIW58" s="64"/>
      <c r="AIX58" s="64"/>
      <c r="AIY58" s="64"/>
      <c r="AIZ58" s="64"/>
      <c r="AJA58" s="64"/>
      <c r="AJB58" s="64"/>
      <c r="AJC58" s="64"/>
      <c r="AJD58" s="64"/>
      <c r="AJE58" s="64"/>
      <c r="AJF58" s="64"/>
      <c r="AJG58" s="64"/>
      <c r="AJH58" s="64"/>
      <c r="AJI58" s="64"/>
      <c r="AJJ58" s="64"/>
      <c r="AJK58" s="64"/>
      <c r="AJL58" s="64"/>
      <c r="AJM58" s="64"/>
      <c r="AJN58" s="64"/>
      <c r="AJO58" s="64"/>
      <c r="AJP58" s="64"/>
      <c r="AJQ58" s="64"/>
      <c r="AJR58" s="64"/>
      <c r="AJS58" s="64"/>
      <c r="AJT58" s="64"/>
      <c r="AJU58" s="64"/>
      <c r="AJV58" s="64"/>
      <c r="AJW58" s="64"/>
      <c r="AJX58" s="64"/>
      <c r="AJY58" s="64"/>
      <c r="AJZ58" s="64"/>
      <c r="AKA58" s="64"/>
      <c r="AKB58" s="64"/>
      <c r="AKC58" s="64"/>
      <c r="AKD58" s="64"/>
      <c r="AKE58" s="64"/>
      <c r="AKF58" s="64"/>
      <c r="AKG58" s="64"/>
      <c r="AKH58" s="64"/>
      <c r="AKI58" s="64"/>
      <c r="AKJ58" s="64"/>
      <c r="AKK58" s="64"/>
      <c r="AKL58" s="64"/>
      <c r="AKM58" s="64"/>
      <c r="AKN58" s="64"/>
      <c r="AKO58" s="64"/>
      <c r="AKP58" s="64"/>
      <c r="AKQ58" s="64"/>
      <c r="AKR58" s="64"/>
      <c r="AKS58" s="258"/>
      <c r="AKT58" s="64"/>
      <c r="AKU58" s="106"/>
      <c r="AKV58" s="106"/>
      <c r="AKW58" s="106"/>
      <c r="AKX58" s="106"/>
      <c r="AKY58" s="106"/>
      <c r="AKZ58" s="106"/>
      <c r="ALA58" s="106"/>
      <c r="ALB58" s="106"/>
      <c r="ALC58" s="106"/>
      <c r="ALD58" s="106"/>
      <c r="ALE58" s="106"/>
      <c r="ALF58" s="106"/>
      <c r="ALG58" s="106"/>
      <c r="ALH58" s="106"/>
      <c r="ALI58" s="106"/>
      <c r="ALJ58" s="106"/>
      <c r="ALK58" s="106"/>
      <c r="ALL58" s="106"/>
      <c r="ALM58" s="106"/>
      <c r="ALN58" s="106"/>
      <c r="ALO58" s="106"/>
      <c r="ALP58" s="106"/>
      <c r="ALQ58" s="106"/>
      <c r="ALR58" s="106"/>
      <c r="ALS58" s="106"/>
      <c r="ALT58" s="106"/>
      <c r="ALU58" s="106"/>
      <c r="ALV58" s="106"/>
      <c r="ALW58" s="106"/>
      <c r="ALX58" s="106"/>
      <c r="ALY58" s="106"/>
      <c r="ALZ58" s="106"/>
      <c r="AMA58" s="106"/>
      <c r="AMB58" s="106"/>
      <c r="AMC58" s="106"/>
      <c r="AMD58" s="106"/>
      <c r="AME58" s="106"/>
      <c r="AMF58" s="106"/>
      <c r="AMG58" s="106"/>
      <c r="AMH58" s="106"/>
      <c r="AMI58" s="106"/>
      <c r="AMJ58" s="106"/>
      <c r="AMK58" s="106"/>
      <c r="AML58" s="106"/>
      <c r="AMM58" s="106"/>
      <c r="AMN58" s="106"/>
      <c r="AMO58" s="106"/>
      <c r="AMP58" s="106"/>
      <c r="AMQ58" s="106"/>
      <c r="AMR58" s="106"/>
      <c r="AMS58" s="106"/>
      <c r="AMT58" s="106"/>
      <c r="AMU58" s="106"/>
      <c r="AMV58" s="106"/>
      <c r="AMW58" s="106"/>
      <c r="AMX58" s="106"/>
      <c r="AMY58" s="106"/>
      <c r="AMZ58" s="106"/>
      <c r="ANA58" s="106"/>
      <c r="ANB58" s="106"/>
      <c r="ANC58" s="106"/>
      <c r="AND58" s="106"/>
      <c r="ANE58" s="106"/>
      <c r="ANF58" s="106"/>
      <c r="ANG58" s="106"/>
      <c r="ANH58" s="129"/>
      <c r="ANI58" s="129"/>
      <c r="ANJ58" s="129"/>
      <c r="ANK58" s="129"/>
      <c r="ANL58" s="129"/>
      <c r="ANM58" s="129"/>
      <c r="ANN58" s="129"/>
      <c r="ANO58" s="129"/>
      <c r="ANP58" s="129"/>
      <c r="ANQ58" s="129"/>
      <c r="ANR58" s="129"/>
      <c r="ANS58" s="129"/>
      <c r="ANT58" s="129"/>
      <c r="ANU58" s="129"/>
      <c r="ANV58" s="129"/>
      <c r="ANW58" s="129"/>
      <c r="ANX58" s="129"/>
      <c r="ANY58" s="129"/>
      <c r="ANZ58" s="129"/>
      <c r="AOA58" s="129"/>
      <c r="AOB58" s="129"/>
      <c r="AOC58" s="129"/>
      <c r="AOD58" s="129"/>
      <c r="AOE58" s="129"/>
      <c r="AOF58" s="129"/>
      <c r="AOG58" s="129"/>
      <c r="AOH58" s="129"/>
      <c r="AOI58" s="129"/>
      <c r="AOJ58" s="129"/>
      <c r="AOK58" s="129"/>
      <c r="AOL58" s="129"/>
      <c r="AOM58" s="129"/>
      <c r="AON58" s="129"/>
      <c r="AOO58" s="129"/>
      <c r="AOP58" s="129"/>
      <c r="AOQ58" s="129"/>
      <c r="AOR58" s="129"/>
      <c r="AOS58" s="129"/>
      <c r="AOT58" s="129"/>
      <c r="AOU58" s="129"/>
      <c r="AOV58" s="129"/>
      <c r="AOW58" s="129"/>
      <c r="AOX58" s="129"/>
      <c r="AOY58" s="129"/>
      <c r="AOZ58" s="129"/>
      <c r="APA58" s="129"/>
      <c r="APB58" s="129"/>
      <c r="APC58" s="129"/>
      <c r="APD58" s="129"/>
      <c r="APE58" s="129"/>
      <c r="APF58" s="129"/>
      <c r="APG58" s="129"/>
      <c r="APH58" s="129"/>
      <c r="API58" s="129"/>
      <c r="APJ58" s="129"/>
      <c r="APK58" s="129"/>
      <c r="APL58" s="129"/>
      <c r="APM58" s="129"/>
      <c r="APN58" s="129"/>
      <c r="APO58" s="129"/>
      <c r="APP58" s="129"/>
      <c r="APQ58" s="129"/>
      <c r="APR58" s="129"/>
      <c r="APS58" s="129"/>
      <c r="APT58" s="129"/>
      <c r="APU58" s="130"/>
      <c r="APV58" s="130"/>
      <c r="APW58" s="130"/>
      <c r="APX58" s="130"/>
      <c r="APY58" s="130"/>
      <c r="APZ58" s="130"/>
      <c r="AQA58" s="130"/>
      <c r="AQB58" s="130"/>
      <c r="AQC58" s="130"/>
      <c r="AQD58" s="130"/>
      <c r="AQE58" s="130"/>
      <c r="AQF58" s="130"/>
      <c r="AQG58" s="130"/>
      <c r="AQH58" s="130"/>
      <c r="AQI58" s="130"/>
      <c r="AQJ58" s="130"/>
      <c r="AQK58" s="130"/>
      <c r="AQL58" s="130"/>
      <c r="AQM58" s="130"/>
      <c r="AQN58" s="130"/>
      <c r="AQO58" s="130"/>
      <c r="AQP58" s="130"/>
      <c r="AQQ58" s="130"/>
      <c r="AQR58" s="130"/>
      <c r="AQS58" s="130"/>
      <c r="AQT58" s="130"/>
      <c r="AQU58" s="130"/>
      <c r="AQV58" s="130"/>
      <c r="AQW58" s="130"/>
      <c r="AQX58" s="130"/>
      <c r="AQY58" s="130"/>
      <c r="AQZ58" s="130"/>
      <c r="ARA58" s="130"/>
      <c r="ARB58" s="130"/>
      <c r="ARC58" s="130"/>
      <c r="ARD58" s="130"/>
      <c r="ARE58" s="130"/>
      <c r="ARF58" s="130"/>
      <c r="ARG58" s="130"/>
      <c r="ARH58" s="130"/>
      <c r="ARI58" s="130"/>
      <c r="ARJ58" s="130"/>
      <c r="ARK58" s="130"/>
      <c r="ARL58" s="130"/>
      <c r="ARM58" s="130"/>
      <c r="ARN58" s="130"/>
      <c r="ARO58" s="130"/>
      <c r="ARP58" s="130"/>
      <c r="ARQ58" s="130"/>
      <c r="ARR58" s="130"/>
      <c r="ARS58" s="130"/>
      <c r="ART58" s="130"/>
      <c r="ARU58" s="130"/>
      <c r="ARV58" s="130"/>
      <c r="ARW58" s="130"/>
      <c r="ARX58" s="130"/>
      <c r="ARY58" s="130"/>
      <c r="ARZ58" s="130"/>
      <c r="ASA58" s="130"/>
      <c r="ASB58" s="130"/>
      <c r="ASC58" s="130"/>
      <c r="ASD58" s="130"/>
      <c r="ASE58" s="130"/>
      <c r="ASF58" s="130"/>
      <c r="ASG58" s="130"/>
      <c r="ASH58" s="131"/>
      <c r="ASI58" s="131"/>
      <c r="ASJ58" s="131"/>
      <c r="ASK58" s="131"/>
      <c r="ASL58" s="131"/>
      <c r="ASM58" s="131"/>
      <c r="ASN58" s="131"/>
      <c r="ASO58" s="131"/>
      <c r="ASP58" s="131"/>
      <c r="ASQ58" s="131"/>
      <c r="ASR58" s="131"/>
      <c r="ASS58" s="131"/>
      <c r="AST58" s="131"/>
      <c r="ASU58" s="131"/>
      <c r="ASV58" s="131"/>
      <c r="ASW58" s="131"/>
      <c r="ASX58" s="131"/>
      <c r="ASY58" s="131"/>
      <c r="ASZ58" s="131"/>
      <c r="ATA58" s="131"/>
      <c r="ATB58" s="131"/>
      <c r="ATC58" s="131"/>
      <c r="ATD58" s="131"/>
      <c r="ATE58" s="131"/>
      <c r="ATF58" s="131"/>
      <c r="ATG58" s="131"/>
      <c r="ATH58" s="131"/>
      <c r="ATI58" s="131"/>
      <c r="ATJ58" s="131"/>
      <c r="ATK58" s="131"/>
      <c r="ATL58" s="131"/>
      <c r="ATM58" s="131"/>
      <c r="ATN58" s="131"/>
      <c r="ATO58" s="131"/>
      <c r="ATP58" s="131"/>
      <c r="ATQ58" s="131"/>
      <c r="ATR58" s="131"/>
      <c r="ATS58" s="131"/>
      <c r="ATT58" s="131"/>
      <c r="ATU58" s="131"/>
      <c r="ATV58" s="131"/>
      <c r="ATW58" s="131"/>
      <c r="ATX58" s="131"/>
      <c r="ATY58" s="131"/>
      <c r="ATZ58" s="131"/>
      <c r="AUA58" s="131"/>
      <c r="AUB58" s="131"/>
      <c r="AUC58" s="131"/>
      <c r="AUD58" s="131"/>
      <c r="AUE58" s="131"/>
      <c r="AUF58" s="131"/>
      <c r="AUG58" s="131"/>
      <c r="AUH58" s="131"/>
      <c r="AUI58" s="131"/>
      <c r="AUJ58" s="131"/>
      <c r="AUK58" s="131"/>
      <c r="AUL58" s="131"/>
      <c r="AUM58" s="131"/>
      <c r="AUN58" s="131"/>
      <c r="AUO58" s="131"/>
      <c r="AUP58" s="131"/>
      <c r="AUQ58" s="131"/>
      <c r="AUR58" s="131"/>
      <c r="AUS58" s="131"/>
      <c r="AUT58" s="131"/>
      <c r="AUU58" s="130"/>
      <c r="AUV58" s="130"/>
      <c r="AUW58" s="130"/>
      <c r="AUX58" s="130"/>
      <c r="AUY58" s="130"/>
      <c r="AUZ58" s="130"/>
      <c r="AVA58" s="130"/>
      <c r="AVB58" s="130"/>
      <c r="AVC58" s="130"/>
      <c r="AVD58" s="130"/>
      <c r="AVE58" s="130"/>
      <c r="AVF58" s="130"/>
      <c r="AVG58" s="130"/>
      <c r="AVH58" s="130"/>
      <c r="AVI58" s="130"/>
      <c r="AVJ58" s="130"/>
      <c r="AVK58" s="130"/>
      <c r="AVL58" s="130"/>
      <c r="AVM58" s="130"/>
      <c r="AVN58" s="130"/>
      <c r="AVO58" s="130"/>
      <c r="AVP58" s="130"/>
      <c r="AVQ58" s="130"/>
      <c r="AVR58" s="130"/>
      <c r="AVS58" s="130"/>
      <c r="AVT58" s="130"/>
      <c r="AVU58" s="130"/>
      <c r="AVV58" s="130"/>
      <c r="AVW58" s="130"/>
      <c r="AVX58" s="130"/>
      <c r="AVY58" s="130"/>
      <c r="AVZ58" s="130"/>
      <c r="AWA58" s="130"/>
      <c r="AWB58" s="130"/>
      <c r="AWC58" s="130"/>
      <c r="AWD58" s="130"/>
      <c r="AWE58" s="130"/>
      <c r="AWF58" s="130"/>
      <c r="AWG58" s="130"/>
      <c r="AWH58" s="130"/>
      <c r="AWI58" s="130"/>
      <c r="AWJ58" s="130"/>
      <c r="AWK58" s="130"/>
      <c r="AWL58" s="130"/>
      <c r="AWM58" s="130"/>
      <c r="AWN58" s="130"/>
      <c r="AWO58" s="130"/>
      <c r="AWP58" s="130"/>
      <c r="AWQ58" s="130"/>
      <c r="AWR58" s="130"/>
      <c r="AWS58" s="130"/>
      <c r="AWT58" s="130"/>
      <c r="AWU58" s="130"/>
      <c r="AWV58" s="130"/>
      <c r="AWW58" s="130"/>
      <c r="AWX58" s="130"/>
      <c r="AWY58" s="130"/>
      <c r="AWZ58" s="130"/>
      <c r="AXA58" s="130"/>
      <c r="AXB58" s="130"/>
      <c r="AXC58" s="130"/>
      <c r="AXD58" s="130"/>
      <c r="AXE58" s="130"/>
      <c r="AXF58" s="130"/>
      <c r="AXG58" s="130"/>
      <c r="AXH58" s="130"/>
      <c r="AXI58" s="130"/>
      <c r="AXJ58" s="130"/>
      <c r="AXK58" s="64"/>
      <c r="AXL58" s="64"/>
      <c r="AXM58" s="64"/>
      <c r="AXN58" s="64"/>
      <c r="AXO58" s="64"/>
      <c r="AXP58" s="64"/>
      <c r="AXQ58" s="64"/>
      <c r="AXR58" s="64"/>
      <c r="AXS58" s="64"/>
      <c r="AXT58" s="64"/>
      <c r="AXU58" s="64"/>
      <c r="AXV58" s="64"/>
      <c r="AXW58" s="64"/>
      <c r="AXX58" s="64"/>
      <c r="AXY58" s="64"/>
      <c r="AXZ58" s="64"/>
      <c r="AYA58" s="64"/>
      <c r="AYB58" s="64"/>
      <c r="AYC58" s="64"/>
      <c r="AYD58" s="64"/>
      <c r="AYE58" s="64"/>
      <c r="AYF58" s="64"/>
      <c r="AYG58" s="64"/>
      <c r="AYH58" s="64"/>
      <c r="AYI58" s="64"/>
      <c r="AYJ58" s="64"/>
      <c r="AYK58" s="64"/>
      <c r="AYL58" s="64"/>
      <c r="AYM58" s="64"/>
      <c r="AYN58" s="64"/>
      <c r="AYO58" s="64"/>
      <c r="AYP58" s="64"/>
      <c r="AYQ58" s="64"/>
      <c r="AYR58" s="64"/>
      <c r="AYS58" s="64"/>
      <c r="AYT58" s="64"/>
      <c r="AYU58" s="64"/>
      <c r="AYV58" s="64"/>
      <c r="AYW58" s="64"/>
      <c r="AYX58" s="64"/>
      <c r="AYY58" s="64"/>
      <c r="AYZ58" s="64"/>
      <c r="AZA58" s="64"/>
      <c r="AZB58" s="64"/>
      <c r="AZC58" s="64"/>
      <c r="AZD58" s="64"/>
      <c r="AZE58" s="64"/>
      <c r="AZF58" s="64"/>
      <c r="AZG58" s="64"/>
      <c r="AZH58" s="64"/>
      <c r="AZI58" s="64"/>
      <c r="AZJ58" s="64"/>
      <c r="AZK58" s="64"/>
      <c r="AZL58" s="64"/>
      <c r="AZM58" s="64"/>
      <c r="AZN58" s="64"/>
      <c r="AZO58" s="64"/>
      <c r="AZP58" s="64"/>
      <c r="AZQ58" s="64"/>
      <c r="AZR58" s="64"/>
      <c r="AZS58" s="64"/>
      <c r="AZT58" s="64"/>
      <c r="AZU58" s="64"/>
      <c r="AZV58" s="64"/>
      <c r="AZW58" s="64"/>
      <c r="AZX58" s="130"/>
      <c r="AZY58" s="130"/>
      <c r="AZZ58" s="130"/>
      <c r="BAA58" s="130"/>
      <c r="BAB58" s="130"/>
      <c r="BAC58" s="130"/>
      <c r="BAD58" s="130"/>
      <c r="BAE58" s="130"/>
      <c r="BAF58" s="130"/>
      <c r="BAG58" s="130"/>
      <c r="BAH58" s="130"/>
      <c r="BAI58" s="130"/>
      <c r="BAJ58" s="130"/>
      <c r="BAK58" s="130"/>
      <c r="BAL58" s="130"/>
      <c r="BAM58" s="130"/>
      <c r="BAN58" s="130"/>
      <c r="BAO58" s="130"/>
      <c r="BAP58" s="130"/>
      <c r="BAQ58" s="130"/>
      <c r="BAR58" s="130"/>
      <c r="BAS58" s="130"/>
      <c r="BAT58" s="130"/>
      <c r="BAU58" s="130"/>
      <c r="BAV58" s="130"/>
      <c r="BAW58" s="130"/>
      <c r="BAX58" s="130"/>
      <c r="BAY58" s="130"/>
      <c r="BAZ58" s="130"/>
      <c r="BBA58" s="130"/>
      <c r="BBB58" s="130"/>
      <c r="BBC58" s="130"/>
      <c r="BBD58" s="130"/>
      <c r="BBE58" s="130"/>
      <c r="BBF58" s="130"/>
      <c r="BBG58" s="130"/>
      <c r="BBH58" s="130"/>
      <c r="BBI58" s="130"/>
      <c r="BBJ58" s="130"/>
      <c r="BBK58" s="130"/>
      <c r="BBL58" s="130"/>
      <c r="BBM58" s="130"/>
      <c r="BBN58" s="130"/>
      <c r="BBO58" s="130"/>
      <c r="BBP58" s="130"/>
      <c r="BBQ58" s="130"/>
      <c r="BBR58" s="130"/>
      <c r="BBS58" s="130"/>
      <c r="BBT58" s="130"/>
      <c r="BBU58" s="130"/>
      <c r="BBV58" s="130"/>
      <c r="BBW58" s="130"/>
      <c r="BBX58" s="130"/>
      <c r="BBY58" s="130"/>
      <c r="BBZ58" s="130"/>
      <c r="BCA58" s="130"/>
      <c r="BCB58" s="130"/>
      <c r="BCC58" s="130"/>
      <c r="BCD58" s="130"/>
      <c r="BCE58" s="130"/>
      <c r="BCF58" s="130"/>
      <c r="BCG58" s="130"/>
      <c r="BCH58" s="130"/>
      <c r="BCI58" s="130"/>
      <c r="BCJ58" s="130"/>
      <c r="BCK58" s="130"/>
      <c r="BCL58" s="130"/>
      <c r="BCM58" s="130"/>
      <c r="BCN58" s="130"/>
      <c r="BCO58" s="130"/>
      <c r="BCP58" s="130"/>
      <c r="BCQ58" s="130"/>
      <c r="BCR58" s="130"/>
      <c r="BCS58" s="130"/>
      <c r="BCT58" s="130"/>
      <c r="BCU58" s="130"/>
      <c r="BCV58" s="130"/>
      <c r="BCW58" s="130"/>
      <c r="BCX58" s="130"/>
      <c r="BCY58" s="130"/>
      <c r="BCZ58" s="130"/>
      <c r="BDA58" s="130"/>
      <c r="BDB58" s="130"/>
      <c r="BDC58" s="130"/>
      <c r="BDD58" s="130"/>
      <c r="BDE58" s="130"/>
      <c r="BDF58" s="130"/>
      <c r="BDG58" s="130"/>
      <c r="BDH58" s="130"/>
      <c r="BDI58" s="130"/>
      <c r="BDJ58" s="130"/>
      <c r="BDK58" s="130"/>
      <c r="BDL58" s="130"/>
      <c r="BDM58" s="130"/>
      <c r="BDN58" s="130"/>
      <c r="BDO58" s="130"/>
      <c r="BDP58" s="130"/>
      <c r="BDQ58" s="130"/>
      <c r="BDR58" s="130"/>
      <c r="BDS58" s="130"/>
      <c r="BDT58" s="130"/>
      <c r="BDU58" s="130"/>
      <c r="BDV58" s="130"/>
      <c r="BDW58" s="130"/>
      <c r="BDX58" s="130"/>
      <c r="BDY58" s="130"/>
      <c r="BDZ58" s="130"/>
      <c r="BEA58" s="130"/>
      <c r="BEB58" s="130"/>
      <c r="BEC58" s="130"/>
      <c r="BED58" s="130"/>
      <c r="BEE58" s="130"/>
      <c r="BEF58" s="130"/>
      <c r="BEG58" s="130"/>
      <c r="BEH58" s="130"/>
      <c r="BEI58" s="130"/>
      <c r="BEJ58" s="130"/>
      <c r="BEK58" s="130"/>
      <c r="BEL58" s="130"/>
      <c r="BEM58" s="130"/>
      <c r="BEN58" s="130"/>
      <c r="BEO58" s="130"/>
      <c r="BEP58" s="130"/>
      <c r="BEQ58" s="130"/>
      <c r="BER58" s="130"/>
      <c r="BES58" s="130"/>
      <c r="BET58" s="130"/>
      <c r="BEU58" s="130"/>
      <c r="BEV58" s="130"/>
      <c r="BEW58" s="130"/>
      <c r="BEX58" s="129"/>
      <c r="BEY58" s="129"/>
      <c r="BEZ58" s="129"/>
      <c r="BFA58" s="129"/>
      <c r="BFB58" s="129"/>
      <c r="BFC58" s="129"/>
      <c r="BFD58" s="129"/>
      <c r="BFE58" s="129"/>
      <c r="BFF58" s="129"/>
      <c r="BFG58" s="129"/>
      <c r="BFH58" s="129"/>
      <c r="BFI58" s="129"/>
      <c r="BFJ58" s="129"/>
      <c r="BFK58" s="129"/>
      <c r="BFL58" s="129"/>
      <c r="BFM58" s="129"/>
      <c r="BFN58" s="129"/>
      <c r="BFO58" s="129"/>
      <c r="BFP58" s="129"/>
      <c r="BFQ58" s="129"/>
      <c r="BFR58" s="129"/>
      <c r="BFS58" s="129"/>
      <c r="BFT58" s="129"/>
      <c r="BFU58" s="129"/>
      <c r="BFV58" s="129"/>
      <c r="BFW58" s="129"/>
      <c r="BFX58" s="129"/>
      <c r="BFY58" s="129"/>
      <c r="BFZ58" s="129"/>
      <c r="BGA58" s="129"/>
      <c r="BGB58" s="129"/>
      <c r="BGC58" s="129"/>
      <c r="BGD58" s="129"/>
      <c r="BGE58" s="129"/>
      <c r="BGF58" s="129"/>
      <c r="BGG58" s="129"/>
      <c r="BGH58" s="129"/>
      <c r="BGI58" s="129"/>
      <c r="BGJ58" s="129"/>
      <c r="BGK58" s="129"/>
      <c r="BGL58" s="129"/>
      <c r="BGM58" s="129"/>
      <c r="BGN58" s="129"/>
      <c r="BGO58" s="129"/>
      <c r="BGP58" s="129"/>
      <c r="BGQ58" s="129"/>
      <c r="BGR58" s="129"/>
      <c r="BGS58" s="129"/>
      <c r="BGT58" s="129"/>
      <c r="BGU58" s="129"/>
      <c r="BGV58" s="129"/>
      <c r="BGW58" s="129"/>
      <c r="BGX58" s="129"/>
      <c r="BGY58" s="129"/>
      <c r="BGZ58" s="129"/>
      <c r="BHA58" s="129"/>
      <c r="BHB58" s="129"/>
      <c r="BHC58" s="129"/>
      <c r="BHD58" s="129"/>
      <c r="BHE58" s="129"/>
      <c r="BHF58" s="129"/>
      <c r="BHG58" s="129"/>
      <c r="BHH58" s="129"/>
      <c r="BHI58" s="129"/>
      <c r="BHJ58" s="129"/>
      <c r="BHK58" s="129"/>
      <c r="BHL58" s="129"/>
      <c r="BHM58" s="129"/>
      <c r="BHN58" s="106"/>
      <c r="BHO58" s="106"/>
      <c r="BHP58" s="106"/>
      <c r="BHQ58" s="106"/>
      <c r="BHR58" s="106"/>
      <c r="BHS58" s="106"/>
      <c r="BHT58" s="106"/>
      <c r="BHU58" s="106"/>
      <c r="BHV58" s="106"/>
      <c r="BHW58" s="106"/>
      <c r="BHX58" s="106"/>
      <c r="BHY58" s="106"/>
      <c r="BHZ58" s="106"/>
      <c r="BIA58" s="106"/>
      <c r="BIB58" s="106"/>
      <c r="BIC58" s="106"/>
      <c r="BID58" s="106"/>
      <c r="BIE58" s="106"/>
      <c r="BIF58" s="106"/>
      <c r="BIG58" s="106"/>
      <c r="BIH58" s="106"/>
      <c r="BII58" s="106"/>
      <c r="BIJ58" s="106"/>
      <c r="BIK58" s="106"/>
      <c r="BIL58" s="106"/>
      <c r="BIM58" s="106"/>
      <c r="BIN58" s="106"/>
      <c r="BIO58" s="106"/>
      <c r="BIP58" s="106"/>
      <c r="BIQ58" s="106"/>
      <c r="BIR58" s="106"/>
      <c r="BIS58" s="106"/>
      <c r="BIT58" s="106"/>
      <c r="BIU58" s="106"/>
      <c r="BIV58" s="106"/>
      <c r="BIW58" s="106"/>
      <c r="BIX58" s="106"/>
      <c r="BIY58" s="106"/>
      <c r="BIZ58" s="106"/>
      <c r="BJA58" s="106"/>
      <c r="BJB58" s="106"/>
      <c r="BJC58" s="106"/>
      <c r="BJD58" s="106"/>
      <c r="BJE58" s="106"/>
      <c r="BJF58" s="106"/>
      <c r="BJG58" s="106"/>
      <c r="BJH58" s="106"/>
      <c r="BJI58" s="106"/>
      <c r="BJJ58" s="106"/>
      <c r="BJK58" s="106"/>
      <c r="BJL58" s="106"/>
      <c r="BJM58" s="106"/>
      <c r="BJN58" s="106"/>
      <c r="BJO58" s="106"/>
      <c r="BJP58" s="106"/>
      <c r="BJQ58" s="106"/>
      <c r="BJR58" s="106"/>
      <c r="BJS58" s="106"/>
      <c r="BJT58" s="106"/>
      <c r="BJU58" s="106"/>
      <c r="BJV58" s="106"/>
      <c r="BJW58" s="106"/>
      <c r="BJX58" s="106"/>
      <c r="BJY58" s="106"/>
      <c r="BJZ58" s="106"/>
      <c r="BKA58" s="106"/>
      <c r="BKB58" s="106"/>
      <c r="BKC58" s="106"/>
      <c r="BKD58" s="106"/>
      <c r="BKE58" s="106"/>
      <c r="BKF58" s="106"/>
      <c r="BKG58" s="106"/>
      <c r="BKH58" s="106"/>
      <c r="BKI58" s="106"/>
      <c r="BKJ58" s="106"/>
      <c r="BKK58" s="106"/>
      <c r="BKL58" s="106"/>
      <c r="BKM58" s="106"/>
      <c r="BKN58" s="106"/>
      <c r="BKO58" s="106"/>
      <c r="BKP58" s="106"/>
      <c r="BKQ58" s="106"/>
      <c r="BKR58" s="106"/>
      <c r="BKS58" s="106"/>
      <c r="BKT58" s="106"/>
      <c r="BKU58" s="106"/>
      <c r="BKV58" s="106"/>
      <c r="BKW58" s="106"/>
      <c r="BKX58" s="106"/>
      <c r="BKY58" s="106"/>
      <c r="BKZ58" s="106"/>
      <c r="BLA58" s="106"/>
      <c r="BLB58" s="106"/>
      <c r="BLC58" s="106"/>
      <c r="BLD58" s="106"/>
      <c r="BLE58" s="106"/>
      <c r="BLF58" s="106"/>
      <c r="BLG58" s="106"/>
      <c r="BLH58" s="106"/>
      <c r="BLI58" s="106"/>
      <c r="BLJ58" s="106"/>
      <c r="BLK58" s="106"/>
      <c r="BLL58" s="106"/>
      <c r="BLM58" s="106"/>
      <c r="BLN58" s="106"/>
      <c r="BLO58" s="106"/>
      <c r="BLP58" s="106"/>
      <c r="BLQ58" s="106"/>
      <c r="BLR58" s="106"/>
      <c r="BLS58" s="106"/>
      <c r="BLT58" s="106"/>
      <c r="BLU58" s="106"/>
      <c r="BLV58" s="106"/>
      <c r="BLW58" s="106"/>
      <c r="BLX58" s="106"/>
      <c r="BLY58" s="106"/>
      <c r="BLZ58" s="106"/>
      <c r="BMA58" s="106"/>
      <c r="BMB58" s="106"/>
      <c r="BMC58" s="106"/>
      <c r="BMD58" s="106"/>
      <c r="BME58" s="106"/>
      <c r="BMF58" s="106"/>
      <c r="BMG58" s="106"/>
      <c r="BMH58" s="106"/>
      <c r="BMI58" s="106"/>
      <c r="BMJ58" s="106"/>
      <c r="BMK58" s="106"/>
      <c r="BML58" s="106"/>
      <c r="BMM58" s="106"/>
      <c r="BMN58" s="106"/>
      <c r="BMO58" s="106"/>
      <c r="BMP58" s="106"/>
      <c r="BMQ58" s="106"/>
      <c r="BMR58" s="106"/>
      <c r="BMS58" s="106"/>
      <c r="BMT58" s="259"/>
      <c r="BMU58" s="259"/>
      <c r="BMV58" s="259"/>
      <c r="BMW58" s="259"/>
      <c r="BMX58" s="259"/>
      <c r="BMY58" s="259"/>
      <c r="BMZ58" s="259"/>
      <c r="BNA58" s="259"/>
      <c r="BNB58" s="259"/>
      <c r="BNC58" s="259"/>
      <c r="BND58" s="259"/>
      <c r="BNE58" s="259"/>
      <c r="BNF58" s="259"/>
      <c r="BNG58" s="259"/>
      <c r="BNH58" s="259"/>
      <c r="BNI58" s="259"/>
      <c r="BNJ58" s="259"/>
      <c r="BNK58" s="259"/>
      <c r="BNL58" s="259"/>
      <c r="BNM58" s="259"/>
      <c r="BNN58" s="259"/>
      <c r="BNO58" s="259"/>
      <c r="BNP58" s="259"/>
      <c r="BNQ58" s="259"/>
      <c r="BNR58" s="259"/>
      <c r="BNS58" s="259"/>
      <c r="BNT58" s="259"/>
      <c r="BNU58" s="259"/>
      <c r="BNV58" s="259"/>
      <c r="BNW58" s="259"/>
      <c r="BNX58" s="259"/>
      <c r="BNY58" s="259"/>
      <c r="BNZ58" s="259"/>
      <c r="BOA58" s="259"/>
      <c r="BOB58" s="259"/>
      <c r="BOC58" s="259"/>
      <c r="BOD58" s="259"/>
      <c r="BOE58" s="259"/>
      <c r="BOF58" s="259"/>
      <c r="BOG58" s="259"/>
      <c r="BOH58" s="259"/>
      <c r="BOI58" s="259"/>
      <c r="BOJ58" s="259"/>
      <c r="BOK58" s="259"/>
      <c r="BOL58" s="259"/>
      <c r="BOM58" s="259"/>
      <c r="BON58" s="259"/>
      <c r="BOO58" s="259"/>
      <c r="BOP58" s="259"/>
      <c r="BOQ58" s="259"/>
      <c r="BOR58" s="259"/>
      <c r="BOS58" s="259"/>
      <c r="BOT58" s="259"/>
      <c r="BOU58" s="259"/>
      <c r="BOV58" s="259"/>
      <c r="BOW58" s="259"/>
      <c r="BOX58" s="259"/>
      <c r="BOY58" s="259"/>
      <c r="BOZ58" s="259"/>
      <c r="BPA58" s="259"/>
      <c r="BPB58" s="259"/>
      <c r="BPC58" s="259"/>
      <c r="BPD58" s="259"/>
      <c r="BPE58" s="259"/>
      <c r="BPF58" s="259"/>
      <c r="BPG58" s="259"/>
      <c r="BPH58" s="259"/>
      <c r="BPI58" s="259"/>
      <c r="BPJ58" s="129"/>
      <c r="BPK58" s="129"/>
      <c r="BPL58" s="129"/>
      <c r="BPM58" s="129"/>
      <c r="BPN58" s="129"/>
      <c r="BPO58" s="129"/>
      <c r="BPP58" s="129"/>
      <c r="BPQ58" s="129"/>
      <c r="BPR58" s="129"/>
      <c r="BPS58" s="129"/>
      <c r="BPT58" s="129"/>
      <c r="BPU58" s="129"/>
      <c r="BPV58" s="129"/>
      <c r="BPW58" s="129"/>
      <c r="BPX58" s="129"/>
      <c r="BPY58" s="129"/>
      <c r="BPZ58" s="129"/>
      <c r="BQA58" s="129"/>
      <c r="BQB58" s="129"/>
      <c r="BQC58" s="129"/>
      <c r="BQD58" s="129"/>
      <c r="BQE58" s="129"/>
      <c r="BQF58" s="129"/>
      <c r="BQG58" s="129"/>
      <c r="BQH58" s="129"/>
      <c r="BQI58" s="129"/>
      <c r="BQJ58" s="129"/>
      <c r="BQK58" s="129"/>
      <c r="BQL58" s="129"/>
      <c r="BQM58" s="129"/>
      <c r="BQN58" s="129"/>
      <c r="BQO58" s="129"/>
      <c r="BQP58" s="129"/>
      <c r="BQQ58" s="129"/>
      <c r="BQR58" s="129"/>
      <c r="BQS58" s="129"/>
      <c r="BQT58" s="129"/>
      <c r="BQU58" s="129"/>
      <c r="BQV58" s="129"/>
      <c r="BQW58" s="129"/>
      <c r="BQX58" s="129"/>
      <c r="BQY58" s="129"/>
      <c r="BQZ58" s="129"/>
      <c r="BRA58" s="129"/>
      <c r="BRB58" s="129"/>
      <c r="BRC58" s="129"/>
      <c r="BRD58" s="129"/>
      <c r="BRE58" s="129"/>
      <c r="BRF58" s="129"/>
      <c r="BRG58" s="129"/>
      <c r="BRH58" s="129"/>
      <c r="BRI58" s="129"/>
      <c r="BRJ58" s="129"/>
      <c r="BRK58" s="129"/>
      <c r="BRL58" s="129"/>
      <c r="BRM58" s="129"/>
      <c r="BRN58" s="129"/>
      <c r="BRO58" s="129"/>
      <c r="BRP58" s="129"/>
      <c r="BRQ58" s="129"/>
      <c r="BRR58" s="129"/>
      <c r="BRS58" s="129"/>
      <c r="BRT58" s="129"/>
      <c r="BRU58" s="129"/>
      <c r="BRV58" s="129"/>
      <c r="BRW58" s="129"/>
      <c r="BRX58" s="129"/>
      <c r="BRY58" s="129"/>
      <c r="BRZ58" s="129"/>
      <c r="BSA58" s="129"/>
      <c r="BSB58" s="129"/>
      <c r="BSC58" s="129"/>
      <c r="BSD58" s="129"/>
      <c r="BSE58" s="129"/>
      <c r="BSF58" s="129"/>
      <c r="BSG58" s="129"/>
      <c r="BSH58" s="129"/>
      <c r="BSI58" s="129"/>
      <c r="BSJ58" s="129"/>
      <c r="BSK58" s="129"/>
      <c r="BSL58" s="129"/>
      <c r="BSM58" s="129"/>
      <c r="BSN58" s="129"/>
      <c r="BSO58" s="129"/>
      <c r="BSP58" s="129"/>
      <c r="BSQ58" s="129"/>
      <c r="BSR58" s="129"/>
      <c r="BSS58" s="129"/>
      <c r="BST58" s="129"/>
      <c r="BSU58" s="129"/>
      <c r="BSV58" s="129"/>
      <c r="BSW58" s="129"/>
      <c r="BSX58" s="129"/>
      <c r="BSY58" s="129"/>
      <c r="BSZ58" s="129"/>
      <c r="BTA58" s="129"/>
      <c r="BTB58" s="129"/>
      <c r="BTC58" s="129"/>
      <c r="BTD58" s="129"/>
      <c r="BTE58" s="129"/>
      <c r="BTF58" s="129"/>
      <c r="BTG58" s="129"/>
      <c r="BTH58" s="129"/>
      <c r="BTI58" s="129"/>
      <c r="BTJ58" s="129"/>
      <c r="BTK58" s="129"/>
      <c r="BTL58" s="129"/>
      <c r="BTM58" s="129"/>
      <c r="BTN58" s="129"/>
      <c r="BTO58" s="129"/>
      <c r="BTP58" s="129"/>
      <c r="BTQ58" s="129"/>
      <c r="BTR58" s="129"/>
      <c r="BTS58" s="129"/>
      <c r="BTT58" s="129"/>
      <c r="BTU58" s="129"/>
      <c r="BTV58" s="129"/>
      <c r="BTW58" s="129"/>
      <c r="BTX58" s="129"/>
      <c r="BTY58" s="129"/>
      <c r="BTZ58" s="129"/>
      <c r="BUA58" s="129"/>
      <c r="BUB58" s="129"/>
      <c r="BUC58" s="129"/>
      <c r="BUD58" s="129"/>
      <c r="BUE58" s="129"/>
      <c r="BUF58" s="129"/>
      <c r="BUG58" s="129"/>
      <c r="BUH58" s="129"/>
      <c r="BUI58" s="129"/>
      <c r="BUJ58" s="129"/>
      <c r="BUK58" s="129"/>
      <c r="BUL58" s="129"/>
      <c r="BUM58" s="129"/>
      <c r="BUN58" s="129"/>
      <c r="BUO58" s="129"/>
      <c r="BUP58" s="129"/>
      <c r="BUQ58" s="129"/>
      <c r="BUR58" s="129"/>
      <c r="BUS58" s="129"/>
      <c r="BUT58" s="129"/>
      <c r="BUU58" s="129"/>
      <c r="BUV58" s="129"/>
      <c r="BUW58" s="129"/>
      <c r="BUX58" s="129"/>
      <c r="BUY58" s="129"/>
      <c r="BUZ58" s="129"/>
      <c r="BVA58" s="129"/>
      <c r="BVB58" s="129"/>
      <c r="BVC58" s="129"/>
      <c r="BVD58" s="129"/>
      <c r="BVE58" s="129"/>
      <c r="BVF58" s="129"/>
      <c r="BVG58" s="129"/>
      <c r="BVH58" s="129"/>
      <c r="BVI58" s="129"/>
      <c r="BVJ58" s="129"/>
      <c r="BVK58" s="129"/>
      <c r="BVL58" s="129"/>
      <c r="BVM58" s="129"/>
      <c r="BVN58" s="129"/>
      <c r="BVO58" s="129"/>
      <c r="BVP58" s="129"/>
      <c r="BVQ58" s="129"/>
      <c r="BVR58" s="129"/>
      <c r="BVS58" s="129"/>
      <c r="BVT58" s="129"/>
      <c r="BVU58" s="129"/>
      <c r="BVV58" s="129"/>
      <c r="BVW58" s="129"/>
      <c r="BVX58" s="129"/>
      <c r="BVY58" s="129"/>
      <c r="BVZ58" s="129"/>
      <c r="BWA58" s="129"/>
      <c r="BWB58" s="129"/>
      <c r="BWC58" s="129"/>
      <c r="BWD58" s="129"/>
      <c r="BWE58" s="129"/>
      <c r="BWF58" s="129"/>
      <c r="BWG58" s="129"/>
      <c r="BWH58" s="129"/>
      <c r="BWI58" s="129"/>
      <c r="BWJ58" s="129"/>
      <c r="BWK58" s="129"/>
      <c r="BWL58" s="129"/>
      <c r="BWM58" s="129"/>
      <c r="BWN58" s="129"/>
      <c r="BWO58" s="129"/>
      <c r="BWP58" s="129"/>
      <c r="BWQ58" s="129"/>
      <c r="BWR58" s="129"/>
      <c r="BWS58" s="129"/>
      <c r="BWT58" s="129"/>
      <c r="BWU58" s="129"/>
      <c r="BWV58" s="129"/>
      <c r="BWW58" s="129"/>
      <c r="BWX58" s="129"/>
      <c r="BWY58" s="129"/>
      <c r="BWZ58" s="129"/>
      <c r="BXA58" s="129"/>
      <c r="BXB58" s="129"/>
      <c r="BXC58" s="256"/>
      <c r="BXD58" s="256"/>
      <c r="BXE58" s="256"/>
      <c r="BXF58" s="256"/>
      <c r="BXG58" s="256"/>
      <c r="BXH58" s="256"/>
      <c r="BXI58" s="256"/>
      <c r="BXJ58" s="256"/>
      <c r="BXK58" s="256"/>
      <c r="BXL58" s="256"/>
      <c r="BXM58" s="256"/>
      <c r="BXN58" s="256"/>
      <c r="BXO58" s="256"/>
      <c r="BXP58" s="256"/>
      <c r="BXQ58" s="256"/>
      <c r="BXR58" s="256"/>
      <c r="BXS58" s="256"/>
      <c r="BXT58" s="256"/>
      <c r="BXU58" s="256"/>
      <c r="BXV58" s="256"/>
      <c r="BXW58" s="256"/>
      <c r="BXX58" s="256"/>
      <c r="BXY58" s="256"/>
      <c r="BXZ58" s="256"/>
      <c r="BYA58" s="256"/>
      <c r="BYB58" s="256"/>
      <c r="BYC58" s="256"/>
      <c r="BYD58" s="256"/>
      <c r="BYE58" s="256"/>
      <c r="BYF58" s="256"/>
      <c r="BYG58" s="256"/>
      <c r="BYH58" s="256"/>
      <c r="BYI58" s="256"/>
      <c r="BYJ58" s="256"/>
      <c r="BYK58" s="256"/>
      <c r="BYL58" s="256"/>
      <c r="BYM58" s="256"/>
      <c r="BYN58" s="256"/>
      <c r="BYO58" s="256"/>
      <c r="BYP58" s="256"/>
      <c r="BYQ58" s="256"/>
      <c r="BYR58" s="256"/>
      <c r="BYS58" s="256"/>
      <c r="BYT58" s="256"/>
      <c r="BYU58" s="256"/>
      <c r="BYV58" s="256"/>
      <c r="BYW58" s="256"/>
      <c r="BYX58" s="256"/>
      <c r="BYY58" s="256"/>
      <c r="BYZ58" s="256"/>
      <c r="BZA58" s="256"/>
      <c r="BZB58" s="256"/>
      <c r="BZC58" s="256"/>
      <c r="BZD58" s="256"/>
      <c r="BZE58" s="256"/>
      <c r="BZF58" s="256"/>
      <c r="BZG58" s="256"/>
      <c r="BZH58" s="256"/>
      <c r="BZI58" s="256"/>
      <c r="BZJ58" s="256"/>
      <c r="BZK58" s="256"/>
      <c r="BZL58" s="256"/>
      <c r="BZM58" s="256"/>
      <c r="BZN58" s="256"/>
      <c r="BZO58" s="256"/>
      <c r="BZP58" s="129"/>
      <c r="BZQ58" s="129"/>
      <c r="BZR58" s="129"/>
      <c r="BZS58" s="129"/>
      <c r="BZT58" s="129"/>
      <c r="BZU58" s="129"/>
      <c r="BZV58" s="129"/>
      <c r="BZW58" s="129"/>
      <c r="BZX58" s="129"/>
      <c r="BZY58" s="129"/>
      <c r="BZZ58" s="129"/>
      <c r="CAA58" s="129"/>
      <c r="CAB58" s="129"/>
      <c r="CAC58" s="129"/>
      <c r="CAD58" s="129"/>
      <c r="CAE58" s="129"/>
      <c r="CAF58" s="129"/>
      <c r="CAG58" s="129"/>
      <c r="CAH58" s="129"/>
      <c r="CAI58" s="129"/>
      <c r="CAJ58" s="129"/>
      <c r="CAK58" s="129"/>
      <c r="CAL58" s="129"/>
      <c r="CAM58" s="129"/>
      <c r="CAN58" s="129"/>
      <c r="CAO58" s="129"/>
      <c r="CAP58" s="129"/>
      <c r="CAQ58" s="129"/>
      <c r="CAR58" s="129"/>
      <c r="CAS58" s="129"/>
      <c r="CAT58" s="129"/>
      <c r="CAU58" s="129"/>
      <c r="CAV58" s="129"/>
      <c r="CAW58" s="129"/>
      <c r="CAX58" s="129"/>
      <c r="CAY58" s="129"/>
      <c r="CAZ58" s="129"/>
      <c r="CBA58" s="129"/>
      <c r="CBB58" s="129"/>
      <c r="CBC58" s="129"/>
      <c r="CBD58" s="129"/>
      <c r="CBE58" s="129"/>
      <c r="CBF58" s="129"/>
      <c r="CBG58" s="129"/>
      <c r="CBH58" s="129"/>
      <c r="CBI58" s="129"/>
      <c r="CBJ58" s="129"/>
      <c r="CBK58" s="129"/>
      <c r="CBL58" s="129"/>
      <c r="CBM58" s="129"/>
      <c r="CBN58" s="129"/>
      <c r="CBO58" s="129"/>
      <c r="CBP58" s="129"/>
      <c r="CBQ58" s="129"/>
      <c r="CBR58" s="129"/>
      <c r="CBS58" s="129"/>
      <c r="CBT58" s="129"/>
      <c r="CBU58" s="129"/>
      <c r="CBV58" s="129"/>
      <c r="CBW58" s="129"/>
      <c r="CBX58" s="129"/>
      <c r="CBY58" s="129"/>
      <c r="CBZ58" s="129"/>
      <c r="CCA58" s="129"/>
      <c r="CCB58" s="129"/>
      <c r="CCC58" s="129"/>
      <c r="CCD58" s="129"/>
      <c r="CCE58" s="129"/>
      <c r="CCF58" s="129"/>
      <c r="CCG58" s="129"/>
      <c r="CCH58" s="129"/>
      <c r="CCI58" s="129"/>
      <c r="CCJ58" s="129"/>
      <c r="CCK58" s="129"/>
      <c r="CCL58" s="129"/>
      <c r="CCM58" s="129"/>
      <c r="CCN58" s="129"/>
      <c r="CCO58" s="129"/>
      <c r="CCP58" s="129"/>
      <c r="CCQ58" s="129"/>
      <c r="CCR58" s="129"/>
      <c r="CCS58" s="129"/>
      <c r="CCT58" s="129"/>
      <c r="CCU58" s="129"/>
      <c r="CCV58" s="129"/>
      <c r="CCW58" s="129"/>
      <c r="CCX58" s="129"/>
      <c r="CCY58" s="129"/>
      <c r="CCZ58" s="129"/>
      <c r="CDA58" s="129"/>
      <c r="CDB58" s="129"/>
      <c r="CDC58" s="129"/>
      <c r="CDD58" s="129"/>
      <c r="CDE58" s="129"/>
      <c r="CDF58" s="129"/>
      <c r="CDG58" s="129"/>
      <c r="CDH58" s="129"/>
      <c r="CDI58" s="129"/>
      <c r="CDJ58" s="129"/>
      <c r="CDK58" s="129"/>
      <c r="CDL58" s="129"/>
      <c r="CDM58" s="129"/>
      <c r="CDN58" s="129"/>
      <c r="CDO58" s="129"/>
      <c r="CDP58" s="129"/>
      <c r="CDQ58" s="129"/>
      <c r="CDR58" s="129"/>
      <c r="CDS58" s="129"/>
      <c r="CDT58" s="129"/>
      <c r="CDU58" s="129"/>
      <c r="CDV58" s="129"/>
      <c r="CDW58" s="129"/>
      <c r="CDX58" s="129"/>
      <c r="CDY58" s="129"/>
      <c r="CDZ58" s="129"/>
      <c r="CEA58" s="129"/>
      <c r="CEB58" s="129"/>
      <c r="CEC58" s="129"/>
      <c r="CED58" s="129"/>
      <c r="CEE58" s="129"/>
      <c r="CEF58" s="129"/>
      <c r="CEG58" s="129"/>
      <c r="CEH58" s="129"/>
      <c r="CEI58" s="129"/>
      <c r="CEJ58" s="129"/>
      <c r="CEK58" s="129"/>
      <c r="CEL58" s="129"/>
      <c r="CEM58" s="129"/>
      <c r="CEN58" s="129"/>
      <c r="CEO58" s="129"/>
      <c r="CEP58" s="130"/>
      <c r="CEQ58" s="130"/>
      <c r="CER58" s="130"/>
      <c r="CES58" s="130"/>
      <c r="CET58" s="130"/>
      <c r="CEU58" s="130"/>
      <c r="CEV58" s="130"/>
      <c r="CEW58" s="130"/>
      <c r="CEX58" s="130"/>
      <c r="CEY58" s="130"/>
      <c r="CEZ58" s="130"/>
      <c r="CFA58" s="130"/>
      <c r="CFB58" s="130"/>
      <c r="CFC58" s="130"/>
      <c r="CFD58" s="130"/>
      <c r="CFE58" s="130"/>
      <c r="CFF58" s="130"/>
      <c r="CFG58" s="130"/>
      <c r="CFH58" s="130"/>
      <c r="CFI58" s="130"/>
      <c r="CFJ58" s="130"/>
      <c r="CFK58" s="130"/>
      <c r="CFL58" s="130"/>
      <c r="CFM58" s="130"/>
      <c r="CFN58" s="130"/>
      <c r="CFO58" s="130"/>
      <c r="CFP58" s="130"/>
      <c r="CFQ58" s="130"/>
      <c r="CFR58" s="130"/>
      <c r="CFS58" s="130"/>
      <c r="CFT58" s="130"/>
      <c r="CFU58" s="130"/>
      <c r="CFV58" s="130"/>
      <c r="CFW58" s="130"/>
      <c r="CFX58" s="130"/>
      <c r="CFY58" s="130"/>
      <c r="CFZ58" s="130"/>
      <c r="CGA58" s="130"/>
      <c r="CGB58" s="130"/>
      <c r="CGC58" s="130"/>
      <c r="CGD58" s="130"/>
    </row>
    <row r="59" spans="1:2214" x14ac:dyDescent="0.25">
      <c r="A59" s="279"/>
      <c r="B59" s="255"/>
      <c r="C59" s="267"/>
      <c r="D59" s="267"/>
      <c r="E59" s="275"/>
      <c r="F59" s="260"/>
      <c r="G59" s="260"/>
      <c r="H59" s="276"/>
      <c r="I59" s="261"/>
      <c r="J59" s="261"/>
      <c r="K59" s="276"/>
      <c r="L59" s="261"/>
      <c r="M59" s="261"/>
      <c r="N59" s="277"/>
      <c r="O59" s="262"/>
      <c r="P59" s="262"/>
      <c r="Q59" s="276"/>
      <c r="R59" s="261"/>
      <c r="S59" s="261"/>
      <c r="T59" s="275"/>
      <c r="U59" s="260"/>
      <c r="V59" s="260"/>
      <c r="W59" s="260"/>
      <c r="X59" s="278"/>
      <c r="Y59" s="277"/>
      <c r="Z59" s="262"/>
      <c r="AA59" s="262"/>
      <c r="AB59" s="277"/>
      <c r="AC59" s="262"/>
      <c r="AD59" s="262"/>
      <c r="AE59" s="277"/>
      <c r="AF59" s="262"/>
      <c r="AG59" s="262"/>
      <c r="AH59" s="129"/>
      <c r="AI59" s="129"/>
      <c r="AJ59" s="129"/>
      <c r="AK59" s="129"/>
      <c r="AL59" s="129"/>
      <c r="AM59" s="129"/>
      <c r="AN59" s="129"/>
      <c r="AO59" s="64"/>
      <c r="AP59" s="64"/>
      <c r="AQ59" s="129"/>
      <c r="AR59" s="64"/>
      <c r="AS59" s="64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64"/>
      <c r="EH59" s="64"/>
      <c r="EI59" s="64"/>
      <c r="EJ59" s="64"/>
      <c r="EK59" s="64"/>
      <c r="EL59" s="64"/>
      <c r="EM59" s="64"/>
      <c r="EN59" s="64"/>
      <c r="EO59" s="64"/>
      <c r="EP59" s="64"/>
      <c r="EQ59" s="64"/>
      <c r="ER59" s="64"/>
      <c r="ES59" s="64"/>
      <c r="ET59" s="64"/>
      <c r="EU59" s="64"/>
      <c r="EV59" s="64"/>
      <c r="EW59" s="64"/>
      <c r="EX59" s="64"/>
      <c r="EY59" s="64"/>
      <c r="EZ59" s="64"/>
      <c r="FA59" s="64"/>
      <c r="FB59" s="64"/>
      <c r="FC59" s="64"/>
      <c r="FD59" s="64"/>
      <c r="FE59" s="64"/>
      <c r="FF59" s="64"/>
      <c r="FG59" s="64"/>
      <c r="FH59" s="64"/>
      <c r="FI59" s="64"/>
      <c r="FJ59" s="64"/>
      <c r="FK59" s="64"/>
      <c r="FL59" s="64"/>
      <c r="FM59" s="64"/>
      <c r="FN59" s="64"/>
      <c r="FO59" s="64"/>
      <c r="FP59" s="64"/>
      <c r="FQ59" s="64"/>
      <c r="FR59" s="64"/>
      <c r="FS59" s="64"/>
      <c r="FT59" s="64"/>
      <c r="FU59" s="64"/>
      <c r="FV59" s="64"/>
      <c r="FW59" s="64"/>
      <c r="FX59" s="64"/>
      <c r="FY59" s="64"/>
      <c r="FZ59" s="64"/>
      <c r="GA59" s="64"/>
      <c r="GB59" s="64"/>
      <c r="GC59" s="64"/>
      <c r="GD59" s="64"/>
      <c r="GE59" s="64"/>
      <c r="GF59" s="64"/>
      <c r="GG59" s="64"/>
      <c r="GH59" s="64"/>
      <c r="GI59" s="64"/>
      <c r="GJ59" s="64"/>
      <c r="GK59" s="64"/>
      <c r="GL59" s="64"/>
      <c r="GM59" s="64"/>
      <c r="GN59" s="64"/>
      <c r="GO59" s="64"/>
      <c r="GP59" s="64"/>
      <c r="GQ59" s="64"/>
      <c r="GR59" s="64"/>
      <c r="GS59" s="64"/>
      <c r="GT59" s="64"/>
      <c r="GU59" s="64"/>
      <c r="GV59" s="64"/>
      <c r="GW59" s="64"/>
      <c r="GX59" s="64"/>
      <c r="GY59" s="64"/>
      <c r="GZ59" s="64"/>
      <c r="HA59" s="64"/>
      <c r="HB59" s="64"/>
      <c r="HC59" s="64"/>
      <c r="HD59" s="64"/>
      <c r="HE59" s="64"/>
      <c r="HF59" s="64"/>
      <c r="HG59" s="64"/>
      <c r="HH59" s="64"/>
      <c r="HI59" s="64"/>
      <c r="HJ59" s="64"/>
      <c r="HK59" s="64"/>
      <c r="HL59" s="64"/>
      <c r="HM59" s="64"/>
      <c r="HN59" s="64"/>
      <c r="HO59" s="64"/>
      <c r="HP59" s="64"/>
      <c r="HQ59" s="64"/>
      <c r="HR59" s="64"/>
      <c r="HS59" s="64"/>
      <c r="HT59" s="64"/>
      <c r="HU59" s="64"/>
      <c r="HV59" s="64"/>
      <c r="HW59" s="64"/>
      <c r="HX59" s="64"/>
      <c r="HY59" s="64"/>
      <c r="HZ59" s="64"/>
      <c r="IA59" s="64"/>
      <c r="IB59" s="64"/>
      <c r="IC59" s="64"/>
      <c r="ID59" s="64"/>
      <c r="IE59" s="64"/>
      <c r="IF59" s="64"/>
      <c r="IG59" s="64"/>
      <c r="IH59" s="64"/>
      <c r="II59" s="64"/>
      <c r="IJ59" s="64"/>
      <c r="IK59" s="64"/>
      <c r="IL59" s="64"/>
      <c r="IM59" s="64"/>
      <c r="IN59" s="64"/>
      <c r="IO59" s="64"/>
      <c r="IP59" s="130"/>
      <c r="IQ59" s="130"/>
      <c r="IR59" s="130"/>
      <c r="IS59" s="130"/>
      <c r="IT59" s="130"/>
      <c r="IU59" s="130"/>
      <c r="IV59" s="130"/>
      <c r="IW59" s="130"/>
      <c r="IX59" s="130"/>
      <c r="IY59" s="130"/>
      <c r="IZ59" s="130"/>
      <c r="JA59" s="130"/>
      <c r="JB59" s="130"/>
      <c r="JC59" s="130"/>
      <c r="JD59" s="130"/>
      <c r="JE59" s="130"/>
      <c r="JF59" s="130"/>
      <c r="JG59" s="130"/>
      <c r="JH59" s="130"/>
      <c r="JI59" s="130"/>
      <c r="JJ59" s="130"/>
      <c r="JK59" s="130"/>
      <c r="JL59" s="130"/>
      <c r="JM59" s="130"/>
      <c r="JN59" s="130"/>
      <c r="JO59" s="130"/>
      <c r="JP59" s="130"/>
      <c r="JQ59" s="130"/>
      <c r="JR59" s="130"/>
      <c r="JS59" s="130"/>
      <c r="JT59" s="130"/>
      <c r="JU59" s="130"/>
      <c r="JV59" s="130"/>
      <c r="JW59" s="130"/>
      <c r="JX59" s="130"/>
      <c r="JY59" s="130"/>
      <c r="JZ59" s="130"/>
      <c r="KA59" s="130"/>
      <c r="KB59" s="130"/>
      <c r="KC59" s="130"/>
      <c r="KD59" s="130"/>
      <c r="KE59" s="130"/>
      <c r="KF59" s="130"/>
      <c r="KG59" s="130"/>
      <c r="KH59" s="130"/>
      <c r="KI59" s="130"/>
      <c r="KJ59" s="130"/>
      <c r="KK59" s="130"/>
      <c r="KL59" s="130"/>
      <c r="KM59" s="130"/>
      <c r="KN59" s="130"/>
      <c r="KO59" s="130"/>
      <c r="KP59" s="130"/>
      <c r="KQ59" s="130"/>
      <c r="KR59" s="130"/>
      <c r="KS59" s="130"/>
      <c r="KT59" s="130"/>
      <c r="KU59" s="130"/>
      <c r="KV59" s="130"/>
      <c r="KW59" s="130"/>
      <c r="KX59" s="130"/>
      <c r="KY59" s="130"/>
      <c r="KZ59" s="130"/>
      <c r="LA59" s="130"/>
      <c r="LB59" s="130"/>
      <c r="LC59" s="130"/>
      <c r="LD59" s="130"/>
      <c r="LE59" s="130"/>
      <c r="LF59" s="130"/>
      <c r="LG59" s="130"/>
      <c r="LH59" s="130"/>
      <c r="LI59" s="130"/>
      <c r="LJ59" s="130"/>
      <c r="LK59" s="130"/>
      <c r="LL59" s="130"/>
      <c r="LM59" s="130"/>
      <c r="LN59" s="130"/>
      <c r="LO59" s="130"/>
      <c r="LP59" s="130"/>
      <c r="LQ59" s="130"/>
      <c r="LR59" s="130"/>
      <c r="LS59" s="130"/>
      <c r="LT59" s="130"/>
      <c r="LU59" s="130"/>
      <c r="LV59" s="130"/>
      <c r="LW59" s="130"/>
      <c r="LX59" s="130"/>
      <c r="LY59" s="130"/>
      <c r="LZ59" s="130"/>
      <c r="MA59" s="130"/>
      <c r="MB59" s="130"/>
      <c r="MC59" s="130"/>
      <c r="MD59" s="130"/>
      <c r="ME59" s="130"/>
      <c r="MF59" s="130"/>
      <c r="MG59" s="130"/>
      <c r="MH59" s="130"/>
      <c r="MI59" s="130"/>
      <c r="MJ59" s="130"/>
      <c r="MK59" s="130"/>
      <c r="ML59" s="130"/>
      <c r="MM59" s="130"/>
      <c r="MN59" s="130"/>
      <c r="MO59" s="130"/>
      <c r="MP59" s="130"/>
      <c r="MQ59" s="130"/>
      <c r="MR59" s="130"/>
      <c r="MS59" s="130"/>
      <c r="MT59" s="130"/>
      <c r="MU59" s="130"/>
      <c r="MV59" s="130"/>
      <c r="MW59" s="130"/>
      <c r="MX59" s="130"/>
      <c r="MY59" s="130"/>
      <c r="MZ59" s="130"/>
      <c r="NA59" s="130"/>
      <c r="NB59" s="130"/>
      <c r="NC59" s="130"/>
      <c r="ND59" s="130"/>
      <c r="NE59" s="130"/>
      <c r="NF59" s="130"/>
      <c r="NG59" s="130"/>
      <c r="NH59" s="130"/>
      <c r="NI59" s="130"/>
      <c r="NJ59" s="130"/>
      <c r="NK59" s="130"/>
      <c r="NL59" s="130"/>
      <c r="NM59" s="130"/>
      <c r="NN59" s="130"/>
      <c r="NO59" s="130"/>
      <c r="NP59" s="256"/>
      <c r="NQ59" s="256"/>
      <c r="NR59" s="256"/>
      <c r="NS59" s="256"/>
      <c r="NT59" s="256"/>
      <c r="NU59" s="256"/>
      <c r="NV59" s="256"/>
      <c r="NW59" s="256"/>
      <c r="NX59" s="256"/>
      <c r="NY59" s="256"/>
      <c r="NZ59" s="256"/>
      <c r="OA59" s="256"/>
      <c r="OB59" s="256"/>
      <c r="OC59" s="256"/>
      <c r="OD59" s="256"/>
      <c r="OE59" s="256"/>
      <c r="OF59" s="256"/>
      <c r="OG59" s="256"/>
      <c r="OH59" s="256"/>
      <c r="OI59" s="256"/>
      <c r="OJ59" s="256"/>
      <c r="OK59" s="256"/>
      <c r="OL59" s="256"/>
      <c r="OM59" s="256"/>
      <c r="ON59" s="256"/>
      <c r="OO59" s="256"/>
      <c r="OP59" s="256"/>
      <c r="OQ59" s="256"/>
      <c r="OR59" s="256"/>
      <c r="OS59" s="256"/>
      <c r="OT59" s="256"/>
      <c r="OU59" s="256"/>
      <c r="OV59" s="256"/>
      <c r="OW59" s="256"/>
      <c r="OX59" s="256"/>
      <c r="OY59" s="256"/>
      <c r="OZ59" s="256"/>
      <c r="PA59" s="256"/>
      <c r="PB59" s="256"/>
      <c r="PC59" s="256"/>
      <c r="PD59" s="256"/>
      <c r="PE59" s="256"/>
      <c r="PF59" s="256"/>
      <c r="PG59" s="256"/>
      <c r="PH59" s="256"/>
      <c r="PI59" s="256"/>
      <c r="PJ59" s="256"/>
      <c r="PK59" s="256"/>
      <c r="PL59" s="256"/>
      <c r="PM59" s="256"/>
      <c r="PN59" s="256"/>
      <c r="PO59" s="256"/>
      <c r="PP59" s="256"/>
      <c r="PQ59" s="256"/>
      <c r="PR59" s="256"/>
      <c r="PS59" s="256"/>
      <c r="PT59" s="256"/>
      <c r="PU59" s="256"/>
      <c r="PV59" s="256"/>
      <c r="PW59" s="256"/>
      <c r="PX59" s="256"/>
      <c r="PY59" s="256"/>
      <c r="PZ59" s="256"/>
      <c r="QA59" s="256"/>
      <c r="QB59" s="256"/>
      <c r="QC59" s="64"/>
      <c r="QD59" s="64"/>
      <c r="QE59" s="64"/>
      <c r="QF59" s="64"/>
      <c r="QG59" s="64"/>
      <c r="QH59" s="64"/>
      <c r="QI59" s="64"/>
      <c r="QJ59" s="64"/>
      <c r="QK59" s="64"/>
      <c r="QL59" s="64"/>
      <c r="QM59" s="64"/>
      <c r="QN59" s="64"/>
      <c r="QO59" s="64"/>
      <c r="QP59" s="64"/>
      <c r="QQ59" s="64"/>
      <c r="QR59" s="64"/>
      <c r="QS59" s="64"/>
      <c r="QT59" s="64"/>
      <c r="QU59" s="64"/>
      <c r="QV59" s="64"/>
      <c r="QW59" s="64"/>
      <c r="QX59" s="64"/>
      <c r="QY59" s="64"/>
      <c r="QZ59" s="64"/>
      <c r="RA59" s="64"/>
      <c r="RB59" s="64"/>
      <c r="RC59" s="64"/>
      <c r="RD59" s="64"/>
      <c r="RE59" s="64"/>
      <c r="RF59" s="64"/>
      <c r="RG59" s="64"/>
      <c r="RH59" s="64"/>
      <c r="RI59" s="64"/>
      <c r="RJ59" s="64"/>
      <c r="RK59" s="64"/>
      <c r="RL59" s="64"/>
      <c r="RM59" s="64"/>
      <c r="RN59" s="64"/>
      <c r="RO59" s="64"/>
      <c r="RP59" s="64"/>
      <c r="RQ59" s="64"/>
      <c r="RR59" s="64"/>
      <c r="RS59" s="64"/>
      <c r="RT59" s="64"/>
      <c r="RU59" s="64"/>
      <c r="RV59" s="64"/>
      <c r="RW59" s="64"/>
      <c r="RX59" s="64"/>
      <c r="RY59" s="64"/>
      <c r="RZ59" s="64"/>
      <c r="SA59" s="64"/>
      <c r="SB59" s="64"/>
      <c r="SC59" s="64"/>
      <c r="SD59" s="64"/>
      <c r="SE59" s="64"/>
      <c r="SF59" s="64"/>
      <c r="SG59" s="64"/>
      <c r="SH59" s="64"/>
      <c r="SI59" s="64"/>
      <c r="SJ59" s="64"/>
      <c r="SK59" s="64"/>
      <c r="SL59" s="64"/>
      <c r="SM59" s="64"/>
      <c r="SN59" s="64"/>
      <c r="SO59" s="64"/>
      <c r="SP59" s="64"/>
      <c r="SQ59" s="64"/>
      <c r="SR59" s="64"/>
      <c r="SS59" s="64"/>
      <c r="ST59" s="64"/>
      <c r="SU59" s="64"/>
      <c r="SV59" s="64"/>
      <c r="SW59" s="64"/>
      <c r="SX59" s="64"/>
      <c r="SY59" s="64"/>
      <c r="SZ59" s="64"/>
      <c r="TA59" s="64"/>
      <c r="TB59" s="64"/>
      <c r="TC59" s="64"/>
      <c r="TD59" s="64"/>
      <c r="TE59" s="64"/>
      <c r="TF59" s="64"/>
      <c r="TG59" s="64"/>
      <c r="TH59" s="64"/>
      <c r="TI59" s="64"/>
      <c r="TJ59" s="64"/>
      <c r="TK59" s="64"/>
      <c r="TL59" s="64"/>
      <c r="TM59" s="64"/>
      <c r="TN59" s="64"/>
      <c r="TO59" s="64"/>
      <c r="TP59" s="64"/>
      <c r="TQ59" s="64"/>
      <c r="TR59" s="64"/>
      <c r="TS59" s="64"/>
      <c r="TT59" s="64"/>
      <c r="TU59" s="64"/>
      <c r="TV59" s="64"/>
      <c r="TW59" s="64"/>
      <c r="TX59" s="64"/>
      <c r="TY59" s="64"/>
      <c r="TZ59" s="64"/>
      <c r="UA59" s="64"/>
      <c r="UB59" s="64"/>
      <c r="UC59" s="64"/>
      <c r="UD59" s="64"/>
      <c r="UE59" s="64"/>
      <c r="UF59" s="64"/>
      <c r="UG59" s="64"/>
      <c r="UH59" s="64"/>
      <c r="UI59" s="64"/>
      <c r="UJ59" s="64"/>
      <c r="UK59" s="64"/>
      <c r="UL59" s="64"/>
      <c r="UM59" s="64"/>
      <c r="UN59" s="64"/>
      <c r="UO59" s="64"/>
      <c r="UP59" s="64"/>
      <c r="UQ59" s="64"/>
      <c r="UR59" s="64"/>
      <c r="US59" s="64"/>
      <c r="UT59" s="64"/>
      <c r="UU59" s="64"/>
      <c r="UV59" s="64"/>
      <c r="UW59" s="64"/>
      <c r="UX59" s="64"/>
      <c r="UY59" s="64"/>
      <c r="UZ59" s="64"/>
      <c r="VA59" s="64"/>
      <c r="VB59" s="64"/>
      <c r="VC59" s="64"/>
      <c r="VD59" s="64"/>
      <c r="VE59" s="64"/>
      <c r="VF59" s="129"/>
      <c r="VG59" s="129"/>
      <c r="VH59" s="129"/>
      <c r="VI59" s="129"/>
      <c r="VJ59" s="129"/>
      <c r="VK59" s="129"/>
      <c r="VL59" s="129"/>
      <c r="VM59" s="129"/>
      <c r="VN59" s="129"/>
      <c r="VO59" s="129"/>
      <c r="VP59" s="129"/>
      <c r="VQ59" s="129"/>
      <c r="VR59" s="129"/>
      <c r="VS59" s="129"/>
      <c r="VT59" s="129"/>
      <c r="VU59" s="129"/>
      <c r="VV59" s="129"/>
      <c r="VW59" s="129"/>
      <c r="VX59" s="129"/>
      <c r="VY59" s="129"/>
      <c r="VZ59" s="129"/>
      <c r="WA59" s="129"/>
      <c r="WB59" s="129"/>
      <c r="WC59" s="129"/>
      <c r="WD59" s="129"/>
      <c r="WE59" s="129"/>
      <c r="WF59" s="129"/>
      <c r="WG59" s="129"/>
      <c r="WH59" s="129"/>
      <c r="WI59" s="129"/>
      <c r="WJ59" s="129"/>
      <c r="WK59" s="129"/>
      <c r="WL59" s="129"/>
      <c r="WM59" s="129"/>
      <c r="WN59" s="129"/>
      <c r="WO59" s="129"/>
      <c r="WP59" s="129"/>
      <c r="WQ59" s="129"/>
      <c r="WR59" s="129"/>
      <c r="WS59" s="129"/>
      <c r="WT59" s="129"/>
      <c r="WU59" s="129"/>
      <c r="WV59" s="129"/>
      <c r="WW59" s="129"/>
      <c r="WX59" s="129"/>
      <c r="WY59" s="129"/>
      <c r="WZ59" s="129"/>
      <c r="XA59" s="129"/>
      <c r="XB59" s="129"/>
      <c r="XC59" s="129"/>
      <c r="XD59" s="129"/>
      <c r="XE59" s="129"/>
      <c r="XF59" s="129"/>
      <c r="XG59" s="129"/>
      <c r="XH59" s="129"/>
      <c r="XI59" s="129"/>
      <c r="XJ59" s="129"/>
      <c r="XK59" s="129"/>
      <c r="XL59" s="129"/>
      <c r="XM59" s="129"/>
      <c r="XN59" s="129"/>
      <c r="XO59" s="129"/>
      <c r="XP59" s="129"/>
      <c r="XQ59" s="129"/>
      <c r="XR59" s="129"/>
      <c r="XS59" s="129"/>
      <c r="XT59" s="129"/>
      <c r="XU59" s="129"/>
      <c r="XV59" s="129"/>
      <c r="XW59" s="129"/>
      <c r="XX59" s="129"/>
      <c r="XY59" s="129"/>
      <c r="XZ59" s="129"/>
      <c r="YA59" s="129"/>
      <c r="YB59" s="129"/>
      <c r="YC59" s="129"/>
      <c r="YD59" s="129"/>
      <c r="YE59" s="129"/>
      <c r="YF59" s="129"/>
      <c r="YG59" s="129"/>
      <c r="YH59" s="129"/>
      <c r="YI59" s="129"/>
      <c r="YJ59" s="129"/>
      <c r="YK59" s="129"/>
      <c r="YL59" s="129"/>
      <c r="YM59" s="129"/>
      <c r="YN59" s="129"/>
      <c r="YO59" s="129"/>
      <c r="YP59" s="129"/>
      <c r="YQ59" s="129"/>
      <c r="YR59" s="129"/>
      <c r="YS59" s="129"/>
      <c r="YT59" s="129"/>
      <c r="YU59" s="129"/>
      <c r="YV59" s="129"/>
      <c r="YW59" s="129"/>
      <c r="YX59" s="129"/>
      <c r="YY59" s="129"/>
      <c r="YZ59" s="129"/>
      <c r="ZA59" s="129"/>
      <c r="ZB59" s="129"/>
      <c r="ZC59" s="129"/>
      <c r="ZD59" s="129"/>
      <c r="ZE59" s="129"/>
      <c r="ZF59" s="129"/>
      <c r="ZG59" s="129"/>
      <c r="ZH59" s="129"/>
      <c r="ZI59" s="129"/>
      <c r="ZJ59" s="129"/>
      <c r="ZK59" s="129"/>
      <c r="ZL59" s="129"/>
      <c r="ZM59" s="129"/>
      <c r="ZN59" s="129"/>
      <c r="ZO59" s="129"/>
      <c r="ZP59" s="129"/>
      <c r="ZQ59" s="129"/>
      <c r="ZR59" s="129"/>
      <c r="ZS59" s="129"/>
      <c r="ZT59" s="129"/>
      <c r="ZU59" s="129"/>
      <c r="ZV59" s="129"/>
      <c r="ZW59" s="129"/>
      <c r="ZX59" s="129"/>
      <c r="ZY59" s="129"/>
      <c r="ZZ59" s="129"/>
      <c r="AAA59" s="129"/>
      <c r="AAB59" s="129"/>
      <c r="AAC59" s="129"/>
      <c r="AAD59" s="129"/>
      <c r="AAE59" s="129"/>
      <c r="AAF59" s="129"/>
      <c r="AAG59" s="129"/>
      <c r="AAH59" s="129"/>
      <c r="AAI59" s="129"/>
      <c r="AAJ59" s="129"/>
      <c r="AAK59" s="129"/>
      <c r="AAL59" s="129"/>
      <c r="AAM59" s="129"/>
      <c r="AAN59" s="129"/>
      <c r="AAO59" s="129"/>
      <c r="AAP59" s="129"/>
      <c r="AAQ59" s="129"/>
      <c r="AAR59" s="129"/>
      <c r="AAS59" s="129"/>
      <c r="AAT59" s="129"/>
      <c r="AAU59" s="129"/>
      <c r="AAV59" s="129"/>
      <c r="AAW59" s="129"/>
      <c r="AAX59" s="129"/>
      <c r="AAY59" s="129"/>
      <c r="AAZ59" s="129"/>
      <c r="ABA59" s="129"/>
      <c r="ABB59" s="129"/>
      <c r="ABC59" s="129"/>
      <c r="ABD59" s="129"/>
      <c r="ABE59" s="129"/>
      <c r="ABF59" s="129"/>
      <c r="ABG59" s="129"/>
      <c r="ABH59" s="129"/>
      <c r="ABI59" s="129"/>
      <c r="ABJ59" s="129"/>
      <c r="ABK59" s="129"/>
      <c r="ABL59" s="129"/>
      <c r="ABM59" s="129"/>
      <c r="ABN59" s="129"/>
      <c r="ABO59" s="129"/>
      <c r="ABP59" s="129"/>
      <c r="ABQ59" s="129"/>
      <c r="ABR59" s="129"/>
      <c r="ABS59" s="129"/>
      <c r="ABT59" s="129"/>
      <c r="ABU59" s="129"/>
      <c r="ABV59" s="129"/>
      <c r="ABW59" s="129"/>
      <c r="ABX59" s="129"/>
      <c r="ABY59" s="129"/>
      <c r="ABZ59" s="129"/>
      <c r="ACA59" s="129"/>
      <c r="ACB59" s="129"/>
      <c r="ACC59" s="129"/>
      <c r="ACD59" s="129"/>
      <c r="ACE59" s="129"/>
      <c r="ACF59" s="129"/>
      <c r="ACG59" s="129"/>
      <c r="ACH59" s="129"/>
      <c r="ACI59" s="129"/>
      <c r="ACJ59" s="129"/>
      <c r="ACK59" s="129"/>
      <c r="ACL59" s="129"/>
      <c r="ACM59" s="129"/>
      <c r="ACN59" s="129"/>
      <c r="ACO59" s="129"/>
      <c r="ACP59" s="129"/>
      <c r="ACQ59" s="129"/>
      <c r="ACR59" s="129"/>
      <c r="ACS59" s="129"/>
      <c r="ACT59" s="129"/>
      <c r="ACU59" s="129"/>
      <c r="ACV59" s="129"/>
      <c r="ACW59" s="129"/>
      <c r="ACX59" s="129"/>
      <c r="ACY59" s="257"/>
      <c r="ACZ59" s="257"/>
      <c r="ADA59" s="257"/>
      <c r="ADB59" s="257"/>
      <c r="ADC59" s="257"/>
      <c r="ADD59" s="257"/>
      <c r="ADE59" s="257"/>
      <c r="ADF59" s="257"/>
      <c r="ADG59" s="257"/>
      <c r="ADH59" s="257"/>
      <c r="ADI59" s="257"/>
      <c r="ADJ59" s="257"/>
      <c r="ADK59" s="257"/>
      <c r="ADL59" s="257"/>
      <c r="ADM59" s="257"/>
      <c r="ADN59" s="257"/>
      <c r="ADO59" s="257"/>
      <c r="ADP59" s="257"/>
      <c r="ADQ59" s="257"/>
      <c r="ADR59" s="257"/>
      <c r="ADS59" s="257"/>
      <c r="ADT59" s="257"/>
      <c r="ADU59" s="257"/>
      <c r="ADV59" s="257"/>
      <c r="ADW59" s="257"/>
      <c r="ADX59" s="257"/>
      <c r="ADY59" s="257"/>
      <c r="ADZ59" s="257"/>
      <c r="AEA59" s="257"/>
      <c r="AEB59" s="257"/>
      <c r="AEC59" s="257"/>
      <c r="AED59" s="257"/>
      <c r="AEE59" s="257"/>
      <c r="AEF59" s="257"/>
      <c r="AEG59" s="257"/>
      <c r="AEH59" s="257"/>
      <c r="AEI59" s="257"/>
      <c r="AEJ59" s="257"/>
      <c r="AEK59" s="257"/>
      <c r="AEL59" s="257"/>
      <c r="AEM59" s="257"/>
      <c r="AEN59" s="257"/>
      <c r="AEO59" s="257"/>
      <c r="AEP59" s="257"/>
      <c r="AEQ59" s="257"/>
      <c r="AER59" s="257"/>
      <c r="AES59" s="257"/>
      <c r="AET59" s="257"/>
      <c r="AEU59" s="257"/>
      <c r="AEV59" s="257"/>
      <c r="AEW59" s="257"/>
      <c r="AEX59" s="257"/>
      <c r="AEY59" s="257"/>
      <c r="AEZ59" s="257"/>
      <c r="AFA59" s="257"/>
      <c r="AFB59" s="257"/>
      <c r="AFC59" s="257"/>
      <c r="AFD59" s="257"/>
      <c r="AFE59" s="257"/>
      <c r="AFF59" s="257"/>
      <c r="AFG59" s="257"/>
      <c r="AFH59" s="257"/>
      <c r="AFI59" s="257"/>
      <c r="AFJ59" s="257"/>
      <c r="AFK59" s="257"/>
      <c r="AFL59" s="257"/>
      <c r="AFM59" s="257"/>
      <c r="AFN59" s="257"/>
      <c r="AFO59" s="130"/>
      <c r="AFP59" s="130"/>
      <c r="AFQ59" s="130"/>
      <c r="AFR59" s="130"/>
      <c r="AFS59" s="130"/>
      <c r="AFT59" s="130"/>
      <c r="AFU59" s="130"/>
      <c r="AFV59" s="130"/>
      <c r="AFW59" s="130"/>
      <c r="AFX59" s="130"/>
      <c r="AFY59" s="130"/>
      <c r="AFZ59" s="130"/>
      <c r="AGA59" s="130"/>
      <c r="AGB59" s="130"/>
      <c r="AGC59" s="130"/>
      <c r="AGD59" s="130"/>
      <c r="AGE59" s="130"/>
      <c r="AGF59" s="130"/>
      <c r="AGG59" s="130"/>
      <c r="AGH59" s="130"/>
      <c r="AGI59" s="130"/>
      <c r="AGJ59" s="130"/>
      <c r="AGK59" s="130"/>
      <c r="AGL59" s="130"/>
      <c r="AGM59" s="130"/>
      <c r="AGN59" s="130"/>
      <c r="AGO59" s="130"/>
      <c r="AGP59" s="130"/>
      <c r="AGQ59" s="130"/>
      <c r="AGR59" s="130"/>
      <c r="AGS59" s="130"/>
      <c r="AGT59" s="130"/>
      <c r="AGU59" s="130"/>
      <c r="AGV59" s="130"/>
      <c r="AGW59" s="130"/>
      <c r="AGX59" s="130"/>
      <c r="AGY59" s="130"/>
      <c r="AGZ59" s="130"/>
      <c r="AHA59" s="130"/>
      <c r="AHB59" s="130"/>
      <c r="AHC59" s="130"/>
      <c r="AHD59" s="130"/>
      <c r="AHE59" s="130"/>
      <c r="AHF59" s="130"/>
      <c r="AHG59" s="130"/>
      <c r="AHH59" s="130"/>
      <c r="AHI59" s="130"/>
      <c r="AHJ59" s="130"/>
      <c r="AHK59" s="130"/>
      <c r="AHL59" s="130"/>
      <c r="AHM59" s="130"/>
      <c r="AHN59" s="130"/>
      <c r="AHO59" s="130"/>
      <c r="AHP59" s="130"/>
      <c r="AHQ59" s="130"/>
      <c r="AHR59" s="130"/>
      <c r="AHS59" s="130"/>
      <c r="AHT59" s="130"/>
      <c r="AHU59" s="130"/>
      <c r="AHV59" s="130"/>
      <c r="AHW59" s="130"/>
      <c r="AHX59" s="130"/>
      <c r="AHY59" s="130"/>
      <c r="AHZ59" s="130"/>
      <c r="AIA59" s="130"/>
      <c r="AIB59" s="130"/>
      <c r="AIC59" s="130"/>
      <c r="AID59" s="130"/>
      <c r="AIE59" s="64"/>
      <c r="AIF59" s="64"/>
      <c r="AIG59" s="64"/>
      <c r="AIH59" s="64"/>
      <c r="AII59" s="64"/>
      <c r="AIJ59" s="64"/>
      <c r="AIK59" s="64"/>
      <c r="AIL59" s="64"/>
      <c r="AIM59" s="64"/>
      <c r="AIN59" s="64"/>
      <c r="AIO59" s="64"/>
      <c r="AIP59" s="64"/>
      <c r="AIQ59" s="64"/>
      <c r="AIR59" s="64"/>
      <c r="AIS59" s="64"/>
      <c r="AIT59" s="64"/>
      <c r="AIU59" s="64"/>
      <c r="AIV59" s="64"/>
      <c r="AIW59" s="64"/>
      <c r="AIX59" s="64"/>
      <c r="AIY59" s="64"/>
      <c r="AIZ59" s="64"/>
      <c r="AJA59" s="64"/>
      <c r="AJB59" s="64"/>
      <c r="AJC59" s="64"/>
      <c r="AJD59" s="64"/>
      <c r="AJE59" s="64"/>
      <c r="AJF59" s="64"/>
      <c r="AJG59" s="64"/>
      <c r="AJH59" s="64"/>
      <c r="AJI59" s="64"/>
      <c r="AJJ59" s="64"/>
      <c r="AJK59" s="64"/>
      <c r="AJL59" s="64"/>
      <c r="AJM59" s="64"/>
      <c r="AJN59" s="64"/>
      <c r="AJO59" s="64"/>
      <c r="AJP59" s="64"/>
      <c r="AJQ59" s="64"/>
      <c r="AJR59" s="64"/>
      <c r="AJS59" s="64"/>
      <c r="AJT59" s="64"/>
      <c r="AJU59" s="64"/>
      <c r="AJV59" s="64"/>
      <c r="AJW59" s="64"/>
      <c r="AJX59" s="64"/>
      <c r="AJY59" s="64"/>
      <c r="AJZ59" s="64"/>
      <c r="AKA59" s="64"/>
      <c r="AKB59" s="64"/>
      <c r="AKC59" s="64"/>
      <c r="AKD59" s="64"/>
      <c r="AKE59" s="64"/>
      <c r="AKF59" s="64"/>
      <c r="AKG59" s="64"/>
      <c r="AKH59" s="64"/>
      <c r="AKI59" s="64"/>
      <c r="AKJ59" s="64"/>
      <c r="AKK59" s="64"/>
      <c r="AKL59" s="64"/>
      <c r="AKM59" s="64"/>
      <c r="AKN59" s="64"/>
      <c r="AKO59" s="64"/>
      <c r="AKP59" s="64"/>
      <c r="AKQ59" s="64"/>
      <c r="AKR59" s="64"/>
      <c r="AKS59" s="258"/>
      <c r="AKT59" s="64"/>
      <c r="AKU59" s="106"/>
      <c r="AKV59" s="106"/>
      <c r="AKW59" s="106"/>
      <c r="AKX59" s="106"/>
      <c r="AKY59" s="106"/>
      <c r="AKZ59" s="106"/>
      <c r="ALA59" s="106"/>
      <c r="ALB59" s="106"/>
      <c r="ALC59" s="106"/>
      <c r="ALD59" s="106"/>
      <c r="ALE59" s="106"/>
      <c r="ALF59" s="106"/>
      <c r="ALG59" s="106"/>
      <c r="ALH59" s="106"/>
      <c r="ALI59" s="106"/>
      <c r="ALJ59" s="106"/>
      <c r="ALK59" s="106"/>
      <c r="ALL59" s="106"/>
      <c r="ALM59" s="106"/>
      <c r="ALN59" s="106"/>
      <c r="ALO59" s="106"/>
      <c r="ALP59" s="106"/>
      <c r="ALQ59" s="106"/>
      <c r="ALR59" s="106"/>
      <c r="ALS59" s="106"/>
      <c r="ALT59" s="106"/>
      <c r="ALU59" s="106"/>
      <c r="ALV59" s="106"/>
      <c r="ALW59" s="106"/>
      <c r="ALX59" s="106"/>
      <c r="ALY59" s="106"/>
      <c r="ALZ59" s="106"/>
      <c r="AMA59" s="106"/>
      <c r="AMB59" s="106"/>
      <c r="AMC59" s="106"/>
      <c r="AMD59" s="106"/>
      <c r="AME59" s="106"/>
      <c r="AMF59" s="106"/>
      <c r="AMG59" s="106"/>
      <c r="AMH59" s="106"/>
      <c r="AMI59" s="106"/>
      <c r="AMJ59" s="106"/>
      <c r="AMK59" s="106"/>
      <c r="AML59" s="106"/>
      <c r="AMM59" s="106"/>
      <c r="AMN59" s="106"/>
      <c r="AMO59" s="106"/>
      <c r="AMP59" s="106"/>
      <c r="AMQ59" s="106"/>
      <c r="AMR59" s="106"/>
      <c r="AMS59" s="106"/>
      <c r="AMT59" s="106"/>
      <c r="AMU59" s="106"/>
      <c r="AMV59" s="106"/>
      <c r="AMW59" s="106"/>
      <c r="AMX59" s="106"/>
      <c r="AMY59" s="106"/>
      <c r="AMZ59" s="106"/>
      <c r="ANA59" s="106"/>
      <c r="ANB59" s="106"/>
      <c r="ANC59" s="106"/>
      <c r="AND59" s="106"/>
      <c r="ANE59" s="106"/>
      <c r="ANF59" s="106"/>
      <c r="ANG59" s="106"/>
      <c r="ANH59" s="129"/>
      <c r="ANI59" s="129"/>
      <c r="ANJ59" s="129"/>
      <c r="ANK59" s="129"/>
      <c r="ANL59" s="129"/>
      <c r="ANM59" s="129"/>
      <c r="ANN59" s="129"/>
      <c r="ANO59" s="129"/>
      <c r="ANP59" s="129"/>
      <c r="ANQ59" s="129"/>
      <c r="ANR59" s="129"/>
      <c r="ANS59" s="129"/>
      <c r="ANT59" s="129"/>
      <c r="ANU59" s="129"/>
      <c r="ANV59" s="129"/>
      <c r="ANW59" s="129"/>
      <c r="ANX59" s="129"/>
      <c r="ANY59" s="129"/>
      <c r="ANZ59" s="129"/>
      <c r="AOA59" s="129"/>
      <c r="AOB59" s="129"/>
      <c r="AOC59" s="129"/>
      <c r="AOD59" s="129"/>
      <c r="AOE59" s="129"/>
      <c r="AOF59" s="129"/>
      <c r="AOG59" s="129"/>
      <c r="AOH59" s="129"/>
      <c r="AOI59" s="129"/>
      <c r="AOJ59" s="129"/>
      <c r="AOK59" s="129"/>
      <c r="AOL59" s="129"/>
      <c r="AOM59" s="129"/>
      <c r="AON59" s="129"/>
      <c r="AOO59" s="129"/>
      <c r="AOP59" s="129"/>
      <c r="AOQ59" s="129"/>
      <c r="AOR59" s="129"/>
      <c r="AOS59" s="129"/>
      <c r="AOT59" s="129"/>
      <c r="AOU59" s="129"/>
      <c r="AOV59" s="129"/>
      <c r="AOW59" s="129"/>
      <c r="AOX59" s="129"/>
      <c r="AOY59" s="129"/>
      <c r="AOZ59" s="129"/>
      <c r="APA59" s="129"/>
      <c r="APB59" s="129"/>
      <c r="APC59" s="129"/>
      <c r="APD59" s="129"/>
      <c r="APE59" s="129"/>
      <c r="APF59" s="129"/>
      <c r="APG59" s="129"/>
      <c r="APH59" s="129"/>
      <c r="API59" s="129"/>
      <c r="APJ59" s="129"/>
      <c r="APK59" s="129"/>
      <c r="APL59" s="129"/>
      <c r="APM59" s="129"/>
      <c r="APN59" s="129"/>
      <c r="APO59" s="129"/>
      <c r="APP59" s="129"/>
      <c r="APQ59" s="129"/>
      <c r="APR59" s="129"/>
      <c r="APS59" s="129"/>
      <c r="APT59" s="129"/>
      <c r="APU59" s="130"/>
      <c r="APV59" s="130"/>
      <c r="APW59" s="130"/>
      <c r="APX59" s="130"/>
      <c r="APY59" s="130"/>
      <c r="APZ59" s="130"/>
      <c r="AQA59" s="130"/>
      <c r="AQB59" s="130"/>
      <c r="AQC59" s="130"/>
      <c r="AQD59" s="130"/>
      <c r="AQE59" s="130"/>
      <c r="AQF59" s="130"/>
      <c r="AQG59" s="130"/>
      <c r="AQH59" s="130"/>
      <c r="AQI59" s="130"/>
      <c r="AQJ59" s="130"/>
      <c r="AQK59" s="130"/>
      <c r="AQL59" s="130"/>
      <c r="AQM59" s="130"/>
      <c r="AQN59" s="130"/>
      <c r="AQO59" s="130"/>
      <c r="AQP59" s="130"/>
      <c r="AQQ59" s="130"/>
      <c r="AQR59" s="130"/>
      <c r="AQS59" s="130"/>
      <c r="AQT59" s="130"/>
      <c r="AQU59" s="130"/>
      <c r="AQV59" s="130"/>
      <c r="AQW59" s="130"/>
      <c r="AQX59" s="130"/>
      <c r="AQY59" s="130"/>
      <c r="AQZ59" s="130"/>
      <c r="ARA59" s="130"/>
      <c r="ARB59" s="130"/>
      <c r="ARC59" s="130"/>
      <c r="ARD59" s="130"/>
      <c r="ARE59" s="130"/>
      <c r="ARF59" s="130"/>
      <c r="ARG59" s="130"/>
      <c r="ARH59" s="130"/>
      <c r="ARI59" s="130"/>
      <c r="ARJ59" s="130"/>
      <c r="ARK59" s="130"/>
      <c r="ARL59" s="130"/>
      <c r="ARM59" s="130"/>
      <c r="ARN59" s="130"/>
      <c r="ARO59" s="130"/>
      <c r="ARP59" s="130"/>
      <c r="ARQ59" s="130"/>
      <c r="ARR59" s="130"/>
      <c r="ARS59" s="130"/>
      <c r="ART59" s="130"/>
      <c r="ARU59" s="130"/>
      <c r="ARV59" s="130"/>
      <c r="ARW59" s="130"/>
      <c r="ARX59" s="130"/>
      <c r="ARY59" s="130"/>
      <c r="ARZ59" s="130"/>
      <c r="ASA59" s="130"/>
      <c r="ASB59" s="130"/>
      <c r="ASC59" s="130"/>
      <c r="ASD59" s="130"/>
      <c r="ASE59" s="130"/>
      <c r="ASF59" s="130"/>
      <c r="ASG59" s="130"/>
      <c r="ASH59" s="131"/>
      <c r="ASI59" s="131"/>
      <c r="ASJ59" s="131"/>
      <c r="ASK59" s="131"/>
      <c r="ASL59" s="131"/>
      <c r="ASM59" s="131"/>
      <c r="ASN59" s="131"/>
      <c r="ASO59" s="131"/>
      <c r="ASP59" s="131"/>
      <c r="ASQ59" s="131"/>
      <c r="ASR59" s="131"/>
      <c r="ASS59" s="131"/>
      <c r="AST59" s="131"/>
      <c r="ASU59" s="131"/>
      <c r="ASV59" s="131"/>
      <c r="ASW59" s="131"/>
      <c r="ASX59" s="131"/>
      <c r="ASY59" s="131"/>
      <c r="ASZ59" s="131"/>
      <c r="ATA59" s="131"/>
      <c r="ATB59" s="131"/>
      <c r="ATC59" s="131"/>
      <c r="ATD59" s="131"/>
      <c r="ATE59" s="131"/>
      <c r="ATF59" s="131"/>
      <c r="ATG59" s="131"/>
      <c r="ATH59" s="131"/>
      <c r="ATI59" s="131"/>
      <c r="ATJ59" s="131"/>
      <c r="ATK59" s="131"/>
      <c r="ATL59" s="131"/>
      <c r="ATM59" s="131"/>
      <c r="ATN59" s="131"/>
      <c r="ATO59" s="131"/>
      <c r="ATP59" s="131"/>
      <c r="ATQ59" s="131"/>
      <c r="ATR59" s="131"/>
      <c r="ATS59" s="131"/>
      <c r="ATT59" s="131"/>
      <c r="ATU59" s="131"/>
      <c r="ATV59" s="131"/>
      <c r="ATW59" s="131"/>
      <c r="ATX59" s="131"/>
      <c r="ATY59" s="131"/>
      <c r="ATZ59" s="131"/>
      <c r="AUA59" s="131"/>
      <c r="AUB59" s="131"/>
      <c r="AUC59" s="131"/>
      <c r="AUD59" s="131"/>
      <c r="AUE59" s="131"/>
      <c r="AUF59" s="131"/>
      <c r="AUG59" s="131"/>
      <c r="AUH59" s="131"/>
      <c r="AUI59" s="131"/>
      <c r="AUJ59" s="131"/>
      <c r="AUK59" s="131"/>
      <c r="AUL59" s="131"/>
      <c r="AUM59" s="131"/>
      <c r="AUN59" s="131"/>
      <c r="AUO59" s="131"/>
      <c r="AUP59" s="131"/>
      <c r="AUQ59" s="131"/>
      <c r="AUR59" s="131"/>
      <c r="AUS59" s="131"/>
      <c r="AUT59" s="131"/>
      <c r="AUU59" s="130"/>
      <c r="AUV59" s="130"/>
      <c r="AUW59" s="130"/>
      <c r="AUX59" s="130"/>
      <c r="AUY59" s="130"/>
      <c r="AUZ59" s="130"/>
      <c r="AVA59" s="130"/>
      <c r="AVB59" s="130"/>
      <c r="AVC59" s="130"/>
      <c r="AVD59" s="130"/>
      <c r="AVE59" s="130"/>
      <c r="AVF59" s="130"/>
      <c r="AVG59" s="130"/>
      <c r="AVH59" s="130"/>
      <c r="AVI59" s="130"/>
      <c r="AVJ59" s="130"/>
      <c r="AVK59" s="130"/>
      <c r="AVL59" s="130"/>
      <c r="AVM59" s="130"/>
      <c r="AVN59" s="130"/>
      <c r="AVO59" s="130"/>
      <c r="AVP59" s="130"/>
      <c r="AVQ59" s="130"/>
      <c r="AVR59" s="130"/>
      <c r="AVS59" s="130"/>
      <c r="AVT59" s="130"/>
      <c r="AVU59" s="130"/>
      <c r="AVV59" s="130"/>
      <c r="AVW59" s="130"/>
      <c r="AVX59" s="130"/>
      <c r="AVY59" s="130"/>
      <c r="AVZ59" s="130"/>
      <c r="AWA59" s="130"/>
      <c r="AWB59" s="130"/>
      <c r="AWC59" s="130"/>
      <c r="AWD59" s="130"/>
      <c r="AWE59" s="130"/>
      <c r="AWF59" s="130"/>
      <c r="AWG59" s="130"/>
      <c r="AWH59" s="130"/>
      <c r="AWI59" s="130"/>
      <c r="AWJ59" s="130"/>
      <c r="AWK59" s="130"/>
      <c r="AWL59" s="130"/>
      <c r="AWM59" s="130"/>
      <c r="AWN59" s="130"/>
      <c r="AWO59" s="130"/>
      <c r="AWP59" s="130"/>
      <c r="AWQ59" s="130"/>
      <c r="AWR59" s="130"/>
      <c r="AWS59" s="130"/>
      <c r="AWT59" s="130"/>
      <c r="AWU59" s="130"/>
      <c r="AWV59" s="130"/>
      <c r="AWW59" s="130"/>
      <c r="AWX59" s="130"/>
      <c r="AWY59" s="130"/>
      <c r="AWZ59" s="130"/>
      <c r="AXA59" s="130"/>
      <c r="AXB59" s="130"/>
      <c r="AXC59" s="130"/>
      <c r="AXD59" s="130"/>
      <c r="AXE59" s="130"/>
      <c r="AXF59" s="130"/>
      <c r="AXG59" s="130"/>
      <c r="AXH59" s="130"/>
      <c r="AXI59" s="130"/>
      <c r="AXJ59" s="130"/>
      <c r="AXK59" s="64"/>
      <c r="AXL59" s="64"/>
      <c r="AXM59" s="64"/>
      <c r="AXN59" s="64"/>
      <c r="AXO59" s="64"/>
      <c r="AXP59" s="64"/>
      <c r="AXQ59" s="64"/>
      <c r="AXR59" s="64"/>
      <c r="AXS59" s="64"/>
      <c r="AXT59" s="64"/>
      <c r="AXU59" s="64"/>
      <c r="AXV59" s="64"/>
      <c r="AXW59" s="64"/>
      <c r="AXX59" s="64"/>
      <c r="AXY59" s="64"/>
      <c r="AXZ59" s="64"/>
      <c r="AYA59" s="64"/>
      <c r="AYB59" s="64"/>
      <c r="AYC59" s="64"/>
      <c r="AYD59" s="64"/>
      <c r="AYE59" s="64"/>
      <c r="AYF59" s="64"/>
      <c r="AYG59" s="64"/>
      <c r="AYH59" s="64"/>
      <c r="AYI59" s="64"/>
      <c r="AYJ59" s="64"/>
      <c r="AYK59" s="64"/>
      <c r="AYL59" s="64"/>
      <c r="AYM59" s="64"/>
      <c r="AYN59" s="64"/>
      <c r="AYO59" s="64"/>
      <c r="AYP59" s="64"/>
      <c r="AYQ59" s="64"/>
      <c r="AYR59" s="64"/>
      <c r="AYS59" s="64"/>
      <c r="AYT59" s="64"/>
      <c r="AYU59" s="64"/>
      <c r="AYV59" s="64"/>
      <c r="AYW59" s="64"/>
      <c r="AYX59" s="64"/>
      <c r="AYY59" s="64"/>
      <c r="AYZ59" s="64"/>
      <c r="AZA59" s="64"/>
      <c r="AZB59" s="64"/>
      <c r="AZC59" s="64"/>
      <c r="AZD59" s="64"/>
      <c r="AZE59" s="64"/>
      <c r="AZF59" s="64"/>
      <c r="AZG59" s="64"/>
      <c r="AZH59" s="64"/>
      <c r="AZI59" s="64"/>
      <c r="AZJ59" s="64"/>
      <c r="AZK59" s="64"/>
      <c r="AZL59" s="64"/>
      <c r="AZM59" s="64"/>
      <c r="AZN59" s="64"/>
      <c r="AZO59" s="64"/>
      <c r="AZP59" s="64"/>
      <c r="AZQ59" s="64"/>
      <c r="AZR59" s="64"/>
      <c r="AZS59" s="64"/>
      <c r="AZT59" s="64"/>
      <c r="AZU59" s="64"/>
      <c r="AZV59" s="64"/>
      <c r="AZW59" s="64"/>
      <c r="AZX59" s="130"/>
      <c r="AZY59" s="130"/>
      <c r="AZZ59" s="130"/>
      <c r="BAA59" s="130"/>
      <c r="BAB59" s="130"/>
      <c r="BAC59" s="130"/>
      <c r="BAD59" s="130"/>
      <c r="BAE59" s="130"/>
      <c r="BAF59" s="130"/>
      <c r="BAG59" s="130"/>
      <c r="BAH59" s="130"/>
      <c r="BAI59" s="130"/>
      <c r="BAJ59" s="130"/>
      <c r="BAK59" s="130"/>
      <c r="BAL59" s="130"/>
      <c r="BAM59" s="130"/>
      <c r="BAN59" s="130"/>
      <c r="BAO59" s="130"/>
      <c r="BAP59" s="130"/>
      <c r="BAQ59" s="130"/>
      <c r="BAR59" s="130"/>
      <c r="BAS59" s="130"/>
      <c r="BAT59" s="130"/>
      <c r="BAU59" s="130"/>
      <c r="BAV59" s="130"/>
      <c r="BAW59" s="130"/>
      <c r="BAX59" s="130"/>
      <c r="BAY59" s="130"/>
      <c r="BAZ59" s="130"/>
      <c r="BBA59" s="130"/>
      <c r="BBB59" s="130"/>
      <c r="BBC59" s="130"/>
      <c r="BBD59" s="130"/>
      <c r="BBE59" s="130"/>
      <c r="BBF59" s="130"/>
      <c r="BBG59" s="130"/>
      <c r="BBH59" s="130"/>
      <c r="BBI59" s="130"/>
      <c r="BBJ59" s="130"/>
      <c r="BBK59" s="130"/>
      <c r="BBL59" s="130"/>
      <c r="BBM59" s="130"/>
      <c r="BBN59" s="130"/>
      <c r="BBO59" s="130"/>
      <c r="BBP59" s="130"/>
      <c r="BBQ59" s="130"/>
      <c r="BBR59" s="130"/>
      <c r="BBS59" s="130"/>
      <c r="BBT59" s="130"/>
      <c r="BBU59" s="130"/>
      <c r="BBV59" s="130"/>
      <c r="BBW59" s="130"/>
      <c r="BBX59" s="130"/>
      <c r="BBY59" s="130"/>
      <c r="BBZ59" s="130"/>
      <c r="BCA59" s="130"/>
      <c r="BCB59" s="130"/>
      <c r="BCC59" s="130"/>
      <c r="BCD59" s="130"/>
      <c r="BCE59" s="130"/>
      <c r="BCF59" s="130"/>
      <c r="BCG59" s="130"/>
      <c r="BCH59" s="130"/>
      <c r="BCI59" s="130"/>
      <c r="BCJ59" s="130"/>
      <c r="BCK59" s="130"/>
      <c r="BCL59" s="130"/>
      <c r="BCM59" s="130"/>
      <c r="BCN59" s="130"/>
      <c r="BCO59" s="130"/>
      <c r="BCP59" s="130"/>
      <c r="BCQ59" s="130"/>
      <c r="BCR59" s="130"/>
      <c r="BCS59" s="130"/>
      <c r="BCT59" s="130"/>
      <c r="BCU59" s="130"/>
      <c r="BCV59" s="130"/>
      <c r="BCW59" s="130"/>
      <c r="BCX59" s="130"/>
      <c r="BCY59" s="130"/>
      <c r="BCZ59" s="130"/>
      <c r="BDA59" s="130"/>
      <c r="BDB59" s="130"/>
      <c r="BDC59" s="130"/>
      <c r="BDD59" s="130"/>
      <c r="BDE59" s="130"/>
      <c r="BDF59" s="130"/>
      <c r="BDG59" s="130"/>
      <c r="BDH59" s="130"/>
      <c r="BDI59" s="130"/>
      <c r="BDJ59" s="130"/>
      <c r="BDK59" s="130"/>
      <c r="BDL59" s="130"/>
      <c r="BDM59" s="130"/>
      <c r="BDN59" s="130"/>
      <c r="BDO59" s="130"/>
      <c r="BDP59" s="130"/>
      <c r="BDQ59" s="130"/>
      <c r="BDR59" s="130"/>
      <c r="BDS59" s="130"/>
      <c r="BDT59" s="130"/>
      <c r="BDU59" s="130"/>
      <c r="BDV59" s="130"/>
      <c r="BDW59" s="130"/>
      <c r="BDX59" s="130"/>
      <c r="BDY59" s="130"/>
      <c r="BDZ59" s="130"/>
      <c r="BEA59" s="130"/>
      <c r="BEB59" s="130"/>
      <c r="BEC59" s="130"/>
      <c r="BED59" s="130"/>
      <c r="BEE59" s="130"/>
      <c r="BEF59" s="130"/>
      <c r="BEG59" s="130"/>
      <c r="BEH59" s="130"/>
      <c r="BEI59" s="130"/>
      <c r="BEJ59" s="130"/>
      <c r="BEK59" s="130"/>
      <c r="BEL59" s="130"/>
      <c r="BEM59" s="130"/>
      <c r="BEN59" s="130"/>
      <c r="BEO59" s="130"/>
      <c r="BEP59" s="130"/>
      <c r="BEQ59" s="130"/>
      <c r="BER59" s="130"/>
      <c r="BES59" s="130"/>
      <c r="BET59" s="130"/>
      <c r="BEU59" s="130"/>
      <c r="BEV59" s="130"/>
      <c r="BEW59" s="130"/>
      <c r="BEX59" s="129"/>
      <c r="BEY59" s="129"/>
      <c r="BEZ59" s="129"/>
      <c r="BFA59" s="129"/>
      <c r="BFB59" s="129"/>
      <c r="BFC59" s="129"/>
      <c r="BFD59" s="129"/>
      <c r="BFE59" s="129"/>
      <c r="BFF59" s="129"/>
      <c r="BFG59" s="129"/>
      <c r="BFH59" s="129"/>
      <c r="BFI59" s="129"/>
      <c r="BFJ59" s="129"/>
      <c r="BFK59" s="129"/>
      <c r="BFL59" s="129"/>
      <c r="BFM59" s="129"/>
      <c r="BFN59" s="129"/>
      <c r="BFO59" s="129"/>
      <c r="BFP59" s="129"/>
      <c r="BFQ59" s="129"/>
      <c r="BFR59" s="129"/>
      <c r="BFS59" s="129"/>
      <c r="BFT59" s="129"/>
      <c r="BFU59" s="129"/>
      <c r="BFV59" s="129"/>
      <c r="BFW59" s="129"/>
      <c r="BFX59" s="129"/>
      <c r="BFY59" s="129"/>
      <c r="BFZ59" s="129"/>
      <c r="BGA59" s="129"/>
      <c r="BGB59" s="129"/>
      <c r="BGC59" s="129"/>
      <c r="BGD59" s="129"/>
      <c r="BGE59" s="129"/>
      <c r="BGF59" s="129"/>
      <c r="BGG59" s="129"/>
      <c r="BGH59" s="129"/>
      <c r="BGI59" s="129"/>
      <c r="BGJ59" s="129"/>
      <c r="BGK59" s="129"/>
      <c r="BGL59" s="129"/>
      <c r="BGM59" s="129"/>
      <c r="BGN59" s="129"/>
      <c r="BGO59" s="129"/>
      <c r="BGP59" s="129"/>
      <c r="BGQ59" s="129"/>
      <c r="BGR59" s="129"/>
      <c r="BGS59" s="129"/>
      <c r="BGT59" s="129"/>
      <c r="BGU59" s="129"/>
      <c r="BGV59" s="129"/>
      <c r="BGW59" s="129"/>
      <c r="BGX59" s="129"/>
      <c r="BGY59" s="129"/>
      <c r="BGZ59" s="129"/>
      <c r="BHA59" s="129"/>
      <c r="BHB59" s="129"/>
      <c r="BHC59" s="129"/>
      <c r="BHD59" s="129"/>
      <c r="BHE59" s="129"/>
      <c r="BHF59" s="129"/>
      <c r="BHG59" s="129"/>
      <c r="BHH59" s="129"/>
      <c r="BHI59" s="129"/>
      <c r="BHJ59" s="129"/>
      <c r="BHK59" s="129"/>
      <c r="BHL59" s="129"/>
      <c r="BHM59" s="129"/>
      <c r="BHN59" s="106"/>
      <c r="BHO59" s="106"/>
      <c r="BHP59" s="106"/>
      <c r="BHQ59" s="106"/>
      <c r="BHR59" s="106"/>
      <c r="BHS59" s="106"/>
      <c r="BHT59" s="106"/>
      <c r="BHU59" s="106"/>
      <c r="BHV59" s="106"/>
      <c r="BHW59" s="106"/>
      <c r="BHX59" s="106"/>
      <c r="BHY59" s="106"/>
      <c r="BHZ59" s="106"/>
      <c r="BIA59" s="106"/>
      <c r="BIB59" s="106"/>
      <c r="BIC59" s="106"/>
      <c r="BID59" s="106"/>
      <c r="BIE59" s="106"/>
      <c r="BIF59" s="106"/>
      <c r="BIG59" s="106"/>
      <c r="BIH59" s="106"/>
      <c r="BII59" s="106"/>
      <c r="BIJ59" s="106"/>
      <c r="BIK59" s="106"/>
      <c r="BIL59" s="106"/>
      <c r="BIM59" s="106"/>
      <c r="BIN59" s="106"/>
      <c r="BIO59" s="106"/>
      <c r="BIP59" s="106"/>
      <c r="BIQ59" s="106"/>
      <c r="BIR59" s="106"/>
      <c r="BIS59" s="106"/>
      <c r="BIT59" s="106"/>
      <c r="BIU59" s="106"/>
      <c r="BIV59" s="106"/>
      <c r="BIW59" s="106"/>
      <c r="BIX59" s="106"/>
      <c r="BIY59" s="106"/>
      <c r="BIZ59" s="106"/>
      <c r="BJA59" s="106"/>
      <c r="BJB59" s="106"/>
      <c r="BJC59" s="106"/>
      <c r="BJD59" s="106"/>
      <c r="BJE59" s="106"/>
      <c r="BJF59" s="106"/>
      <c r="BJG59" s="106"/>
      <c r="BJH59" s="106"/>
      <c r="BJI59" s="106"/>
      <c r="BJJ59" s="106"/>
      <c r="BJK59" s="106"/>
      <c r="BJL59" s="106"/>
      <c r="BJM59" s="106"/>
      <c r="BJN59" s="106"/>
      <c r="BJO59" s="106"/>
      <c r="BJP59" s="106"/>
      <c r="BJQ59" s="106"/>
      <c r="BJR59" s="106"/>
      <c r="BJS59" s="106"/>
      <c r="BJT59" s="106"/>
      <c r="BJU59" s="106"/>
      <c r="BJV59" s="106"/>
      <c r="BJW59" s="106"/>
      <c r="BJX59" s="106"/>
      <c r="BJY59" s="106"/>
      <c r="BJZ59" s="106"/>
      <c r="BKA59" s="106"/>
      <c r="BKB59" s="106"/>
      <c r="BKC59" s="106"/>
      <c r="BKD59" s="106"/>
      <c r="BKE59" s="106"/>
      <c r="BKF59" s="106"/>
      <c r="BKG59" s="106"/>
      <c r="BKH59" s="106"/>
      <c r="BKI59" s="106"/>
      <c r="BKJ59" s="106"/>
      <c r="BKK59" s="106"/>
      <c r="BKL59" s="106"/>
      <c r="BKM59" s="106"/>
      <c r="BKN59" s="106"/>
      <c r="BKO59" s="106"/>
      <c r="BKP59" s="106"/>
      <c r="BKQ59" s="106"/>
      <c r="BKR59" s="106"/>
      <c r="BKS59" s="106"/>
      <c r="BKT59" s="106"/>
      <c r="BKU59" s="106"/>
      <c r="BKV59" s="106"/>
      <c r="BKW59" s="106"/>
      <c r="BKX59" s="106"/>
      <c r="BKY59" s="106"/>
      <c r="BKZ59" s="106"/>
      <c r="BLA59" s="106"/>
      <c r="BLB59" s="106"/>
      <c r="BLC59" s="106"/>
      <c r="BLD59" s="106"/>
      <c r="BLE59" s="106"/>
      <c r="BLF59" s="106"/>
      <c r="BLG59" s="106"/>
      <c r="BLH59" s="106"/>
      <c r="BLI59" s="106"/>
      <c r="BLJ59" s="106"/>
      <c r="BLK59" s="106"/>
      <c r="BLL59" s="106"/>
      <c r="BLM59" s="106"/>
      <c r="BLN59" s="106"/>
      <c r="BLO59" s="106"/>
      <c r="BLP59" s="106"/>
      <c r="BLQ59" s="106"/>
      <c r="BLR59" s="106"/>
      <c r="BLS59" s="106"/>
      <c r="BLT59" s="106"/>
      <c r="BLU59" s="106"/>
      <c r="BLV59" s="106"/>
      <c r="BLW59" s="106"/>
      <c r="BLX59" s="106"/>
      <c r="BLY59" s="106"/>
      <c r="BLZ59" s="106"/>
      <c r="BMA59" s="106"/>
      <c r="BMB59" s="106"/>
      <c r="BMC59" s="106"/>
      <c r="BMD59" s="106"/>
      <c r="BME59" s="106"/>
      <c r="BMF59" s="106"/>
      <c r="BMG59" s="106"/>
      <c r="BMH59" s="106"/>
      <c r="BMI59" s="106"/>
      <c r="BMJ59" s="106"/>
      <c r="BMK59" s="106"/>
      <c r="BML59" s="106"/>
      <c r="BMM59" s="106"/>
      <c r="BMN59" s="106"/>
      <c r="BMO59" s="106"/>
      <c r="BMP59" s="106"/>
      <c r="BMQ59" s="106"/>
      <c r="BMR59" s="106"/>
      <c r="BMS59" s="106"/>
      <c r="BMT59" s="259"/>
      <c r="BMU59" s="259"/>
      <c r="BMV59" s="259"/>
      <c r="BMW59" s="259"/>
      <c r="BMX59" s="259"/>
      <c r="BMY59" s="259"/>
      <c r="BMZ59" s="259"/>
      <c r="BNA59" s="259"/>
      <c r="BNB59" s="259"/>
      <c r="BNC59" s="259"/>
      <c r="BND59" s="259"/>
      <c r="BNE59" s="259"/>
      <c r="BNF59" s="259"/>
      <c r="BNG59" s="259"/>
      <c r="BNH59" s="259"/>
      <c r="BNI59" s="259"/>
      <c r="BNJ59" s="259"/>
      <c r="BNK59" s="259"/>
      <c r="BNL59" s="259"/>
      <c r="BNM59" s="259"/>
      <c r="BNN59" s="259"/>
      <c r="BNO59" s="259"/>
      <c r="BNP59" s="259"/>
      <c r="BNQ59" s="259"/>
      <c r="BNR59" s="259"/>
      <c r="BNS59" s="259"/>
      <c r="BNT59" s="259"/>
      <c r="BNU59" s="259"/>
      <c r="BNV59" s="259"/>
      <c r="BNW59" s="259"/>
      <c r="BNX59" s="259"/>
      <c r="BNY59" s="259"/>
      <c r="BNZ59" s="259"/>
      <c r="BOA59" s="259"/>
      <c r="BOB59" s="259"/>
      <c r="BOC59" s="259"/>
      <c r="BOD59" s="259"/>
      <c r="BOE59" s="259"/>
      <c r="BOF59" s="259"/>
      <c r="BOG59" s="259"/>
      <c r="BOH59" s="259"/>
      <c r="BOI59" s="259"/>
      <c r="BOJ59" s="259"/>
      <c r="BOK59" s="259"/>
      <c r="BOL59" s="259"/>
      <c r="BOM59" s="259"/>
      <c r="BON59" s="259"/>
      <c r="BOO59" s="259"/>
      <c r="BOP59" s="259"/>
      <c r="BOQ59" s="259"/>
      <c r="BOR59" s="259"/>
      <c r="BOS59" s="259"/>
      <c r="BOT59" s="259"/>
      <c r="BOU59" s="259"/>
      <c r="BOV59" s="259"/>
      <c r="BOW59" s="259"/>
      <c r="BOX59" s="259"/>
      <c r="BOY59" s="259"/>
      <c r="BOZ59" s="259"/>
      <c r="BPA59" s="259"/>
      <c r="BPB59" s="259"/>
      <c r="BPC59" s="259"/>
      <c r="BPD59" s="259"/>
      <c r="BPE59" s="259"/>
      <c r="BPF59" s="259"/>
      <c r="BPG59" s="259"/>
      <c r="BPH59" s="259"/>
      <c r="BPI59" s="259"/>
      <c r="BPJ59" s="129"/>
      <c r="BPK59" s="129"/>
      <c r="BPL59" s="129"/>
      <c r="BPM59" s="129"/>
      <c r="BPN59" s="129"/>
      <c r="BPO59" s="129"/>
      <c r="BPP59" s="129"/>
      <c r="BPQ59" s="129"/>
      <c r="BPR59" s="129"/>
      <c r="BPS59" s="129"/>
      <c r="BPT59" s="129"/>
      <c r="BPU59" s="129"/>
      <c r="BPV59" s="129"/>
      <c r="BPW59" s="129"/>
      <c r="BPX59" s="129"/>
      <c r="BPY59" s="129"/>
      <c r="BPZ59" s="129"/>
      <c r="BQA59" s="129"/>
      <c r="BQB59" s="129"/>
      <c r="BQC59" s="129"/>
      <c r="BQD59" s="129"/>
      <c r="BQE59" s="129"/>
      <c r="BQF59" s="129"/>
      <c r="BQG59" s="129"/>
      <c r="BQH59" s="129"/>
      <c r="BQI59" s="129"/>
      <c r="BQJ59" s="129"/>
      <c r="BQK59" s="129"/>
      <c r="BQL59" s="129"/>
      <c r="BQM59" s="129"/>
      <c r="BQN59" s="129"/>
      <c r="BQO59" s="129"/>
      <c r="BQP59" s="129"/>
      <c r="BQQ59" s="129"/>
      <c r="BQR59" s="129"/>
      <c r="BQS59" s="129"/>
      <c r="BQT59" s="129"/>
      <c r="BQU59" s="129"/>
      <c r="BQV59" s="129"/>
      <c r="BQW59" s="129"/>
      <c r="BQX59" s="129"/>
      <c r="BQY59" s="129"/>
      <c r="BQZ59" s="129"/>
      <c r="BRA59" s="129"/>
      <c r="BRB59" s="129"/>
      <c r="BRC59" s="129"/>
      <c r="BRD59" s="129"/>
      <c r="BRE59" s="129"/>
      <c r="BRF59" s="129"/>
      <c r="BRG59" s="129"/>
      <c r="BRH59" s="129"/>
      <c r="BRI59" s="129"/>
      <c r="BRJ59" s="129"/>
      <c r="BRK59" s="129"/>
      <c r="BRL59" s="129"/>
      <c r="BRM59" s="129"/>
      <c r="BRN59" s="129"/>
      <c r="BRO59" s="129"/>
      <c r="BRP59" s="129"/>
      <c r="BRQ59" s="129"/>
      <c r="BRR59" s="129"/>
      <c r="BRS59" s="129"/>
      <c r="BRT59" s="129"/>
      <c r="BRU59" s="129"/>
      <c r="BRV59" s="129"/>
      <c r="BRW59" s="129"/>
      <c r="BRX59" s="129"/>
      <c r="BRY59" s="129"/>
      <c r="BRZ59" s="129"/>
      <c r="BSA59" s="129"/>
      <c r="BSB59" s="129"/>
      <c r="BSC59" s="129"/>
      <c r="BSD59" s="129"/>
      <c r="BSE59" s="129"/>
      <c r="BSF59" s="129"/>
      <c r="BSG59" s="129"/>
      <c r="BSH59" s="129"/>
      <c r="BSI59" s="129"/>
      <c r="BSJ59" s="129"/>
      <c r="BSK59" s="129"/>
      <c r="BSL59" s="129"/>
      <c r="BSM59" s="129"/>
      <c r="BSN59" s="129"/>
      <c r="BSO59" s="129"/>
      <c r="BSP59" s="129"/>
      <c r="BSQ59" s="129"/>
      <c r="BSR59" s="129"/>
      <c r="BSS59" s="129"/>
      <c r="BST59" s="129"/>
      <c r="BSU59" s="129"/>
      <c r="BSV59" s="129"/>
      <c r="BSW59" s="129"/>
      <c r="BSX59" s="129"/>
      <c r="BSY59" s="129"/>
      <c r="BSZ59" s="129"/>
      <c r="BTA59" s="129"/>
      <c r="BTB59" s="129"/>
      <c r="BTC59" s="129"/>
      <c r="BTD59" s="129"/>
      <c r="BTE59" s="129"/>
      <c r="BTF59" s="129"/>
      <c r="BTG59" s="129"/>
      <c r="BTH59" s="129"/>
      <c r="BTI59" s="129"/>
      <c r="BTJ59" s="129"/>
      <c r="BTK59" s="129"/>
      <c r="BTL59" s="129"/>
      <c r="BTM59" s="129"/>
      <c r="BTN59" s="129"/>
      <c r="BTO59" s="129"/>
      <c r="BTP59" s="129"/>
      <c r="BTQ59" s="129"/>
      <c r="BTR59" s="129"/>
      <c r="BTS59" s="129"/>
      <c r="BTT59" s="129"/>
      <c r="BTU59" s="129"/>
      <c r="BTV59" s="129"/>
      <c r="BTW59" s="129"/>
      <c r="BTX59" s="129"/>
      <c r="BTY59" s="129"/>
      <c r="BTZ59" s="129"/>
      <c r="BUA59" s="129"/>
      <c r="BUB59" s="129"/>
      <c r="BUC59" s="129"/>
      <c r="BUD59" s="129"/>
      <c r="BUE59" s="129"/>
      <c r="BUF59" s="129"/>
      <c r="BUG59" s="129"/>
      <c r="BUH59" s="129"/>
      <c r="BUI59" s="129"/>
      <c r="BUJ59" s="129"/>
      <c r="BUK59" s="129"/>
      <c r="BUL59" s="129"/>
      <c r="BUM59" s="129"/>
      <c r="BUN59" s="129"/>
      <c r="BUO59" s="129"/>
      <c r="BUP59" s="129"/>
      <c r="BUQ59" s="129"/>
      <c r="BUR59" s="129"/>
      <c r="BUS59" s="129"/>
      <c r="BUT59" s="129"/>
      <c r="BUU59" s="129"/>
      <c r="BUV59" s="129"/>
      <c r="BUW59" s="129"/>
      <c r="BUX59" s="129"/>
      <c r="BUY59" s="129"/>
      <c r="BUZ59" s="129"/>
      <c r="BVA59" s="129"/>
      <c r="BVB59" s="129"/>
      <c r="BVC59" s="129"/>
      <c r="BVD59" s="129"/>
      <c r="BVE59" s="129"/>
      <c r="BVF59" s="129"/>
      <c r="BVG59" s="129"/>
      <c r="BVH59" s="129"/>
      <c r="BVI59" s="129"/>
      <c r="BVJ59" s="129"/>
      <c r="BVK59" s="129"/>
      <c r="BVL59" s="129"/>
      <c r="BVM59" s="129"/>
      <c r="BVN59" s="129"/>
      <c r="BVO59" s="129"/>
      <c r="BVP59" s="129"/>
      <c r="BVQ59" s="129"/>
      <c r="BVR59" s="129"/>
      <c r="BVS59" s="129"/>
      <c r="BVT59" s="129"/>
      <c r="BVU59" s="129"/>
      <c r="BVV59" s="129"/>
      <c r="BVW59" s="129"/>
      <c r="BVX59" s="129"/>
      <c r="BVY59" s="129"/>
      <c r="BVZ59" s="129"/>
      <c r="BWA59" s="129"/>
      <c r="BWB59" s="129"/>
      <c r="BWC59" s="129"/>
      <c r="BWD59" s="129"/>
      <c r="BWE59" s="129"/>
      <c r="BWF59" s="129"/>
      <c r="BWG59" s="129"/>
      <c r="BWH59" s="129"/>
      <c r="BWI59" s="129"/>
      <c r="BWJ59" s="129"/>
      <c r="BWK59" s="129"/>
      <c r="BWL59" s="129"/>
      <c r="BWM59" s="129"/>
      <c r="BWN59" s="129"/>
      <c r="BWO59" s="129"/>
      <c r="BWP59" s="129"/>
      <c r="BWQ59" s="129"/>
      <c r="BWR59" s="129"/>
      <c r="BWS59" s="129"/>
      <c r="BWT59" s="129"/>
      <c r="BWU59" s="129"/>
      <c r="BWV59" s="129"/>
      <c r="BWW59" s="129"/>
      <c r="BWX59" s="129"/>
      <c r="BWY59" s="129"/>
      <c r="BWZ59" s="129"/>
      <c r="BXA59" s="129"/>
      <c r="BXB59" s="129"/>
      <c r="BXC59" s="256"/>
      <c r="BXD59" s="256"/>
      <c r="BXE59" s="256"/>
      <c r="BXF59" s="256"/>
      <c r="BXG59" s="256"/>
      <c r="BXH59" s="256"/>
      <c r="BXI59" s="256"/>
      <c r="BXJ59" s="256"/>
      <c r="BXK59" s="256"/>
      <c r="BXL59" s="256"/>
      <c r="BXM59" s="256"/>
      <c r="BXN59" s="256"/>
      <c r="BXO59" s="256"/>
      <c r="BXP59" s="256"/>
      <c r="BXQ59" s="256"/>
      <c r="BXR59" s="256"/>
      <c r="BXS59" s="256"/>
      <c r="BXT59" s="256"/>
      <c r="BXU59" s="256"/>
      <c r="BXV59" s="256"/>
      <c r="BXW59" s="256"/>
      <c r="BXX59" s="256"/>
      <c r="BXY59" s="256"/>
      <c r="BXZ59" s="256"/>
      <c r="BYA59" s="256"/>
      <c r="BYB59" s="256"/>
      <c r="BYC59" s="256"/>
      <c r="BYD59" s="256"/>
      <c r="BYE59" s="256"/>
      <c r="BYF59" s="256"/>
      <c r="BYG59" s="256"/>
      <c r="BYH59" s="256"/>
      <c r="BYI59" s="256"/>
      <c r="BYJ59" s="256"/>
      <c r="BYK59" s="256"/>
      <c r="BYL59" s="256"/>
      <c r="BYM59" s="256"/>
      <c r="BYN59" s="256"/>
      <c r="BYO59" s="256"/>
      <c r="BYP59" s="256"/>
      <c r="BYQ59" s="256"/>
      <c r="BYR59" s="256"/>
      <c r="BYS59" s="256"/>
      <c r="BYT59" s="256"/>
      <c r="BYU59" s="256"/>
      <c r="BYV59" s="256"/>
      <c r="BYW59" s="256"/>
      <c r="BYX59" s="256"/>
      <c r="BYY59" s="256"/>
      <c r="BYZ59" s="256"/>
      <c r="BZA59" s="256"/>
      <c r="BZB59" s="256"/>
      <c r="BZC59" s="256"/>
      <c r="BZD59" s="256"/>
      <c r="BZE59" s="256"/>
      <c r="BZF59" s="256"/>
      <c r="BZG59" s="256"/>
      <c r="BZH59" s="256"/>
      <c r="BZI59" s="256"/>
      <c r="BZJ59" s="256"/>
      <c r="BZK59" s="256"/>
      <c r="BZL59" s="256"/>
      <c r="BZM59" s="256"/>
      <c r="BZN59" s="256"/>
      <c r="BZO59" s="256"/>
      <c r="BZP59" s="129"/>
      <c r="BZQ59" s="129"/>
      <c r="BZR59" s="129"/>
      <c r="BZS59" s="129"/>
      <c r="BZT59" s="129"/>
      <c r="BZU59" s="129"/>
      <c r="BZV59" s="129"/>
      <c r="BZW59" s="129"/>
      <c r="BZX59" s="129"/>
      <c r="BZY59" s="129"/>
      <c r="BZZ59" s="129"/>
      <c r="CAA59" s="129"/>
      <c r="CAB59" s="129"/>
      <c r="CAC59" s="129"/>
      <c r="CAD59" s="129"/>
      <c r="CAE59" s="129"/>
      <c r="CAF59" s="129"/>
      <c r="CAG59" s="129"/>
      <c r="CAH59" s="129"/>
      <c r="CAI59" s="129"/>
      <c r="CAJ59" s="129"/>
      <c r="CAK59" s="129"/>
      <c r="CAL59" s="129"/>
      <c r="CAM59" s="129"/>
      <c r="CAN59" s="129"/>
      <c r="CAO59" s="129"/>
      <c r="CAP59" s="129"/>
      <c r="CAQ59" s="129"/>
      <c r="CAR59" s="129"/>
      <c r="CAS59" s="129"/>
      <c r="CAT59" s="129"/>
      <c r="CAU59" s="129"/>
      <c r="CAV59" s="129"/>
      <c r="CAW59" s="129"/>
      <c r="CAX59" s="129"/>
      <c r="CAY59" s="129"/>
      <c r="CAZ59" s="129"/>
      <c r="CBA59" s="129"/>
      <c r="CBB59" s="129"/>
      <c r="CBC59" s="129"/>
      <c r="CBD59" s="129"/>
      <c r="CBE59" s="129"/>
      <c r="CBF59" s="129"/>
      <c r="CBG59" s="129"/>
      <c r="CBH59" s="129"/>
      <c r="CBI59" s="129"/>
      <c r="CBJ59" s="129"/>
      <c r="CBK59" s="129"/>
      <c r="CBL59" s="129"/>
      <c r="CBM59" s="129"/>
      <c r="CBN59" s="129"/>
      <c r="CBO59" s="129"/>
      <c r="CBP59" s="129"/>
      <c r="CBQ59" s="129"/>
      <c r="CBR59" s="129"/>
      <c r="CBS59" s="129"/>
      <c r="CBT59" s="129"/>
      <c r="CBU59" s="129"/>
      <c r="CBV59" s="129"/>
      <c r="CBW59" s="129"/>
      <c r="CBX59" s="129"/>
      <c r="CBY59" s="129"/>
      <c r="CBZ59" s="129"/>
      <c r="CCA59" s="129"/>
      <c r="CCB59" s="129"/>
      <c r="CCC59" s="129"/>
      <c r="CCD59" s="129"/>
      <c r="CCE59" s="129"/>
      <c r="CCF59" s="129"/>
      <c r="CCG59" s="129"/>
      <c r="CCH59" s="129"/>
      <c r="CCI59" s="129"/>
      <c r="CCJ59" s="129"/>
      <c r="CCK59" s="129"/>
      <c r="CCL59" s="129"/>
      <c r="CCM59" s="129"/>
      <c r="CCN59" s="129"/>
      <c r="CCO59" s="129"/>
      <c r="CCP59" s="129"/>
      <c r="CCQ59" s="129"/>
      <c r="CCR59" s="129"/>
      <c r="CCS59" s="129"/>
      <c r="CCT59" s="129"/>
      <c r="CCU59" s="129"/>
      <c r="CCV59" s="129"/>
      <c r="CCW59" s="129"/>
      <c r="CCX59" s="129"/>
      <c r="CCY59" s="129"/>
      <c r="CCZ59" s="129"/>
      <c r="CDA59" s="129"/>
      <c r="CDB59" s="129"/>
      <c r="CDC59" s="129"/>
      <c r="CDD59" s="129"/>
      <c r="CDE59" s="129"/>
      <c r="CDF59" s="129"/>
      <c r="CDG59" s="129"/>
      <c r="CDH59" s="129"/>
      <c r="CDI59" s="129"/>
      <c r="CDJ59" s="129"/>
      <c r="CDK59" s="129"/>
      <c r="CDL59" s="129"/>
      <c r="CDM59" s="129"/>
      <c r="CDN59" s="129"/>
      <c r="CDO59" s="129"/>
      <c r="CDP59" s="129"/>
      <c r="CDQ59" s="129"/>
      <c r="CDR59" s="129"/>
      <c r="CDS59" s="129"/>
      <c r="CDT59" s="129"/>
      <c r="CDU59" s="129"/>
      <c r="CDV59" s="129"/>
      <c r="CDW59" s="129"/>
      <c r="CDX59" s="129"/>
      <c r="CDY59" s="129"/>
      <c r="CDZ59" s="129"/>
      <c r="CEA59" s="129"/>
      <c r="CEB59" s="129"/>
      <c r="CEC59" s="129"/>
      <c r="CED59" s="129"/>
      <c r="CEE59" s="129"/>
      <c r="CEF59" s="129"/>
      <c r="CEG59" s="129"/>
      <c r="CEH59" s="129"/>
      <c r="CEI59" s="129"/>
      <c r="CEJ59" s="129"/>
      <c r="CEK59" s="129"/>
      <c r="CEL59" s="129"/>
      <c r="CEM59" s="129"/>
      <c r="CEN59" s="129"/>
      <c r="CEO59" s="129"/>
      <c r="CEP59" s="130"/>
      <c r="CEQ59" s="130"/>
      <c r="CER59" s="130"/>
      <c r="CES59" s="130"/>
      <c r="CET59" s="130"/>
      <c r="CEU59" s="130"/>
      <c r="CEV59" s="130"/>
      <c r="CEW59" s="130"/>
      <c r="CEX59" s="130"/>
      <c r="CEY59" s="130"/>
      <c r="CEZ59" s="130"/>
      <c r="CFA59" s="130"/>
      <c r="CFB59" s="130"/>
      <c r="CFC59" s="130"/>
      <c r="CFD59" s="130"/>
      <c r="CFE59" s="130"/>
      <c r="CFF59" s="130"/>
      <c r="CFG59" s="130"/>
      <c r="CFH59" s="130"/>
      <c r="CFI59" s="130"/>
      <c r="CFJ59" s="130"/>
      <c r="CFK59" s="130"/>
      <c r="CFL59" s="130"/>
      <c r="CFM59" s="130"/>
      <c r="CFN59" s="130"/>
      <c r="CFO59" s="130"/>
      <c r="CFP59" s="130"/>
      <c r="CFQ59" s="130"/>
      <c r="CFR59" s="130"/>
      <c r="CFS59" s="130"/>
      <c r="CFT59" s="130"/>
      <c r="CFU59" s="130"/>
      <c r="CFV59" s="130"/>
      <c r="CFW59" s="130"/>
      <c r="CFX59" s="130"/>
      <c r="CFY59" s="130"/>
      <c r="CFZ59" s="130"/>
      <c r="CGA59" s="130"/>
      <c r="CGB59" s="130"/>
      <c r="CGC59" s="130"/>
      <c r="CGD59" s="130"/>
    </row>
    <row r="60" spans="1:2214" x14ac:dyDescent="0.25">
      <c r="A60" s="279"/>
      <c r="B60" s="255"/>
      <c r="C60" s="267"/>
      <c r="D60" s="267"/>
      <c r="E60" s="275"/>
      <c r="F60" s="260"/>
      <c r="G60" s="260"/>
      <c r="H60" s="276"/>
      <c r="I60" s="261"/>
      <c r="J60" s="261"/>
      <c r="K60" s="276"/>
      <c r="L60" s="261"/>
      <c r="M60" s="261"/>
      <c r="N60" s="277"/>
      <c r="O60" s="262"/>
      <c r="P60" s="262"/>
      <c r="Q60" s="276"/>
      <c r="R60" s="261"/>
      <c r="S60" s="261"/>
      <c r="T60" s="275"/>
      <c r="U60" s="260"/>
      <c r="V60" s="260"/>
      <c r="W60" s="260"/>
      <c r="X60" s="278"/>
      <c r="Y60" s="277"/>
      <c r="Z60" s="262"/>
      <c r="AA60" s="262"/>
      <c r="AB60" s="277"/>
      <c r="AC60" s="262"/>
      <c r="AD60" s="262"/>
      <c r="AE60" s="277"/>
      <c r="AF60" s="262"/>
      <c r="AG60" s="262"/>
      <c r="AH60" s="129"/>
      <c r="AI60" s="129"/>
      <c r="AJ60" s="129"/>
      <c r="AK60" s="129"/>
      <c r="AL60" s="129"/>
      <c r="AM60" s="129"/>
      <c r="AN60" s="129"/>
      <c r="AO60" s="64"/>
      <c r="AP60" s="64"/>
      <c r="AQ60" s="129"/>
      <c r="AR60" s="64"/>
      <c r="AS60" s="64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64"/>
      <c r="DK60" s="64"/>
      <c r="DL60" s="64"/>
      <c r="DM60" s="64"/>
      <c r="DN60" s="64"/>
      <c r="DO60" s="64"/>
      <c r="DP60" s="64"/>
      <c r="DQ60" s="64"/>
      <c r="DR60" s="64"/>
      <c r="DS60" s="64"/>
      <c r="DT60" s="64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64"/>
      <c r="EW60" s="64"/>
      <c r="EX60" s="64"/>
      <c r="EY60" s="64"/>
      <c r="EZ60" s="64"/>
      <c r="FA60" s="64"/>
      <c r="FB60" s="64"/>
      <c r="FC60" s="64"/>
      <c r="FD60" s="64"/>
      <c r="FE60" s="64"/>
      <c r="FF60" s="64"/>
      <c r="FG60" s="64"/>
      <c r="FH60" s="64"/>
      <c r="FI60" s="64"/>
      <c r="FJ60" s="64"/>
      <c r="FK60" s="64"/>
      <c r="FL60" s="64"/>
      <c r="FM60" s="64"/>
      <c r="FN60" s="64"/>
      <c r="FO60" s="64"/>
      <c r="FP60" s="64"/>
      <c r="FQ60" s="64"/>
      <c r="FR60" s="64"/>
      <c r="FS60" s="64"/>
      <c r="FT60" s="64"/>
      <c r="FU60" s="64"/>
      <c r="FV60" s="64"/>
      <c r="FW60" s="64"/>
      <c r="FX60" s="64"/>
      <c r="FY60" s="64"/>
      <c r="FZ60" s="64"/>
      <c r="GA60" s="64"/>
      <c r="GB60" s="64"/>
      <c r="GC60" s="64"/>
      <c r="GD60" s="64"/>
      <c r="GE60" s="64"/>
      <c r="GF60" s="64"/>
      <c r="GG60" s="64"/>
      <c r="GH60" s="64"/>
      <c r="GI60" s="64"/>
      <c r="GJ60" s="64"/>
      <c r="GK60" s="64"/>
      <c r="GL60" s="64"/>
      <c r="GM60" s="64"/>
      <c r="GN60" s="64"/>
      <c r="GO60" s="64"/>
      <c r="GP60" s="64"/>
      <c r="GQ60" s="64"/>
      <c r="GR60" s="64"/>
      <c r="GS60" s="64"/>
      <c r="GT60" s="64"/>
      <c r="GU60" s="64"/>
      <c r="GV60" s="64"/>
      <c r="GW60" s="64"/>
      <c r="GX60" s="64"/>
      <c r="GY60" s="64"/>
      <c r="GZ60" s="64"/>
      <c r="HA60" s="64"/>
      <c r="HB60" s="64"/>
      <c r="HC60" s="64"/>
      <c r="HD60" s="64"/>
      <c r="HE60" s="64"/>
      <c r="HF60" s="64"/>
      <c r="HG60" s="64"/>
      <c r="HH60" s="64"/>
      <c r="HI60" s="64"/>
      <c r="HJ60" s="64"/>
      <c r="HK60" s="64"/>
      <c r="HL60" s="64"/>
      <c r="HM60" s="64"/>
      <c r="HN60" s="64"/>
      <c r="HO60" s="64"/>
      <c r="HP60" s="64"/>
      <c r="HQ60" s="64"/>
      <c r="HR60" s="64"/>
      <c r="HS60" s="64"/>
      <c r="HT60" s="64"/>
      <c r="HU60" s="64"/>
      <c r="HV60" s="64"/>
      <c r="HW60" s="64"/>
      <c r="HX60" s="64"/>
      <c r="HY60" s="64"/>
      <c r="HZ60" s="64"/>
      <c r="IA60" s="64"/>
      <c r="IB60" s="64"/>
      <c r="IC60" s="64"/>
      <c r="ID60" s="64"/>
      <c r="IE60" s="64"/>
      <c r="IF60" s="64"/>
      <c r="IG60" s="64"/>
      <c r="IH60" s="64"/>
      <c r="II60" s="64"/>
      <c r="IJ60" s="64"/>
      <c r="IK60" s="64"/>
      <c r="IL60" s="64"/>
      <c r="IM60" s="64"/>
      <c r="IN60" s="64"/>
      <c r="IO60" s="64"/>
      <c r="IP60" s="130"/>
      <c r="IQ60" s="130"/>
      <c r="IR60" s="130"/>
      <c r="IS60" s="130"/>
      <c r="IT60" s="130"/>
      <c r="IU60" s="130"/>
      <c r="IV60" s="130"/>
      <c r="IW60" s="130"/>
      <c r="IX60" s="130"/>
      <c r="IY60" s="130"/>
      <c r="IZ60" s="130"/>
      <c r="JA60" s="130"/>
      <c r="JB60" s="130"/>
      <c r="JC60" s="130"/>
      <c r="JD60" s="130"/>
      <c r="JE60" s="130"/>
      <c r="JF60" s="130"/>
      <c r="JG60" s="130"/>
      <c r="JH60" s="130"/>
      <c r="JI60" s="130"/>
      <c r="JJ60" s="130"/>
      <c r="JK60" s="130"/>
      <c r="JL60" s="130"/>
      <c r="JM60" s="130"/>
      <c r="JN60" s="130"/>
      <c r="JO60" s="130"/>
      <c r="JP60" s="130"/>
      <c r="JQ60" s="130"/>
      <c r="JR60" s="130"/>
      <c r="JS60" s="130"/>
      <c r="JT60" s="130"/>
      <c r="JU60" s="130"/>
      <c r="JV60" s="130"/>
      <c r="JW60" s="130"/>
      <c r="JX60" s="130"/>
      <c r="JY60" s="130"/>
      <c r="JZ60" s="130"/>
      <c r="KA60" s="130"/>
      <c r="KB60" s="130"/>
      <c r="KC60" s="130"/>
      <c r="KD60" s="130"/>
      <c r="KE60" s="130"/>
      <c r="KF60" s="130"/>
      <c r="KG60" s="130"/>
      <c r="KH60" s="130"/>
      <c r="KI60" s="130"/>
      <c r="KJ60" s="130"/>
      <c r="KK60" s="130"/>
      <c r="KL60" s="130"/>
      <c r="KM60" s="130"/>
      <c r="KN60" s="130"/>
      <c r="KO60" s="130"/>
      <c r="KP60" s="130"/>
      <c r="KQ60" s="130"/>
      <c r="KR60" s="130"/>
      <c r="KS60" s="130"/>
      <c r="KT60" s="130"/>
      <c r="KU60" s="130"/>
      <c r="KV60" s="130"/>
      <c r="KW60" s="130"/>
      <c r="KX60" s="130"/>
      <c r="KY60" s="130"/>
      <c r="KZ60" s="130"/>
      <c r="LA60" s="130"/>
      <c r="LB60" s="130"/>
      <c r="LC60" s="130"/>
      <c r="LD60" s="130"/>
      <c r="LE60" s="130"/>
      <c r="LF60" s="130"/>
      <c r="LG60" s="130"/>
      <c r="LH60" s="130"/>
      <c r="LI60" s="130"/>
      <c r="LJ60" s="130"/>
      <c r="LK60" s="130"/>
      <c r="LL60" s="130"/>
      <c r="LM60" s="130"/>
      <c r="LN60" s="130"/>
      <c r="LO60" s="130"/>
      <c r="LP60" s="130"/>
      <c r="LQ60" s="130"/>
      <c r="LR60" s="130"/>
      <c r="LS60" s="130"/>
      <c r="LT60" s="130"/>
      <c r="LU60" s="130"/>
      <c r="LV60" s="130"/>
      <c r="LW60" s="130"/>
      <c r="LX60" s="130"/>
      <c r="LY60" s="130"/>
      <c r="LZ60" s="130"/>
      <c r="MA60" s="130"/>
      <c r="MB60" s="130"/>
      <c r="MC60" s="130"/>
      <c r="MD60" s="130"/>
      <c r="ME60" s="130"/>
      <c r="MF60" s="130"/>
      <c r="MG60" s="130"/>
      <c r="MH60" s="130"/>
      <c r="MI60" s="130"/>
      <c r="MJ60" s="130"/>
      <c r="MK60" s="130"/>
      <c r="ML60" s="130"/>
      <c r="MM60" s="130"/>
      <c r="MN60" s="130"/>
      <c r="MO60" s="130"/>
      <c r="MP60" s="130"/>
      <c r="MQ60" s="130"/>
      <c r="MR60" s="130"/>
      <c r="MS60" s="130"/>
      <c r="MT60" s="130"/>
      <c r="MU60" s="130"/>
      <c r="MV60" s="130"/>
      <c r="MW60" s="130"/>
      <c r="MX60" s="130"/>
      <c r="MY60" s="130"/>
      <c r="MZ60" s="130"/>
      <c r="NA60" s="130"/>
      <c r="NB60" s="130"/>
      <c r="NC60" s="130"/>
      <c r="ND60" s="130"/>
      <c r="NE60" s="130"/>
      <c r="NF60" s="130"/>
      <c r="NG60" s="130"/>
      <c r="NH60" s="130"/>
      <c r="NI60" s="130"/>
      <c r="NJ60" s="130"/>
      <c r="NK60" s="130"/>
      <c r="NL60" s="130"/>
      <c r="NM60" s="130"/>
      <c r="NN60" s="130"/>
      <c r="NO60" s="130"/>
      <c r="NP60" s="256"/>
      <c r="NQ60" s="256"/>
      <c r="NR60" s="256"/>
      <c r="NS60" s="256"/>
      <c r="NT60" s="256"/>
      <c r="NU60" s="256"/>
      <c r="NV60" s="256"/>
      <c r="NW60" s="256"/>
      <c r="NX60" s="256"/>
      <c r="NY60" s="256"/>
      <c r="NZ60" s="256"/>
      <c r="OA60" s="256"/>
      <c r="OB60" s="256"/>
      <c r="OC60" s="256"/>
      <c r="OD60" s="256"/>
      <c r="OE60" s="256"/>
      <c r="OF60" s="256"/>
      <c r="OG60" s="256"/>
      <c r="OH60" s="256"/>
      <c r="OI60" s="256"/>
      <c r="OJ60" s="256"/>
      <c r="OK60" s="256"/>
      <c r="OL60" s="256"/>
      <c r="OM60" s="256"/>
      <c r="ON60" s="256"/>
      <c r="OO60" s="256"/>
      <c r="OP60" s="256"/>
      <c r="OQ60" s="256"/>
      <c r="OR60" s="256"/>
      <c r="OS60" s="256"/>
      <c r="OT60" s="256"/>
      <c r="OU60" s="256"/>
      <c r="OV60" s="256"/>
      <c r="OW60" s="256"/>
      <c r="OX60" s="256"/>
      <c r="OY60" s="256"/>
      <c r="OZ60" s="256"/>
      <c r="PA60" s="256"/>
      <c r="PB60" s="256"/>
      <c r="PC60" s="256"/>
      <c r="PD60" s="256"/>
      <c r="PE60" s="256"/>
      <c r="PF60" s="256"/>
      <c r="PG60" s="256"/>
      <c r="PH60" s="256"/>
      <c r="PI60" s="256"/>
      <c r="PJ60" s="256"/>
      <c r="PK60" s="256"/>
      <c r="PL60" s="256"/>
      <c r="PM60" s="256"/>
      <c r="PN60" s="256"/>
      <c r="PO60" s="256"/>
      <c r="PP60" s="256"/>
      <c r="PQ60" s="256"/>
      <c r="PR60" s="256"/>
      <c r="PS60" s="256"/>
      <c r="PT60" s="256"/>
      <c r="PU60" s="256"/>
      <c r="PV60" s="256"/>
      <c r="PW60" s="256"/>
      <c r="PX60" s="256"/>
      <c r="PY60" s="256"/>
      <c r="PZ60" s="256"/>
      <c r="QA60" s="256"/>
      <c r="QB60" s="256"/>
      <c r="QC60" s="64"/>
      <c r="QD60" s="64"/>
      <c r="QE60" s="64"/>
      <c r="QF60" s="64"/>
      <c r="QG60" s="64"/>
      <c r="QH60" s="64"/>
      <c r="QI60" s="64"/>
      <c r="QJ60" s="64"/>
      <c r="QK60" s="64"/>
      <c r="QL60" s="64"/>
      <c r="QM60" s="64"/>
      <c r="QN60" s="64"/>
      <c r="QO60" s="64"/>
      <c r="QP60" s="64"/>
      <c r="QQ60" s="64"/>
      <c r="QR60" s="64"/>
      <c r="QS60" s="64"/>
      <c r="QT60" s="64"/>
      <c r="QU60" s="64"/>
      <c r="QV60" s="64"/>
      <c r="QW60" s="64"/>
      <c r="QX60" s="64"/>
      <c r="QY60" s="64"/>
      <c r="QZ60" s="64"/>
      <c r="RA60" s="64"/>
      <c r="RB60" s="64"/>
      <c r="RC60" s="64"/>
      <c r="RD60" s="64"/>
      <c r="RE60" s="64"/>
      <c r="RF60" s="64"/>
      <c r="RG60" s="64"/>
      <c r="RH60" s="64"/>
      <c r="RI60" s="64"/>
      <c r="RJ60" s="64"/>
      <c r="RK60" s="64"/>
      <c r="RL60" s="64"/>
      <c r="RM60" s="64"/>
      <c r="RN60" s="64"/>
      <c r="RO60" s="64"/>
      <c r="RP60" s="64"/>
      <c r="RQ60" s="64"/>
      <c r="RR60" s="64"/>
      <c r="RS60" s="64"/>
      <c r="RT60" s="64"/>
      <c r="RU60" s="64"/>
      <c r="RV60" s="64"/>
      <c r="RW60" s="64"/>
      <c r="RX60" s="64"/>
      <c r="RY60" s="64"/>
      <c r="RZ60" s="64"/>
      <c r="SA60" s="64"/>
      <c r="SB60" s="64"/>
      <c r="SC60" s="64"/>
      <c r="SD60" s="64"/>
      <c r="SE60" s="64"/>
      <c r="SF60" s="64"/>
      <c r="SG60" s="64"/>
      <c r="SH60" s="64"/>
      <c r="SI60" s="64"/>
      <c r="SJ60" s="64"/>
      <c r="SK60" s="64"/>
      <c r="SL60" s="64"/>
      <c r="SM60" s="64"/>
      <c r="SN60" s="64"/>
      <c r="SO60" s="64"/>
      <c r="SP60" s="64"/>
      <c r="SQ60" s="64"/>
      <c r="SR60" s="64"/>
      <c r="SS60" s="64"/>
      <c r="ST60" s="64"/>
      <c r="SU60" s="64"/>
      <c r="SV60" s="64"/>
      <c r="SW60" s="64"/>
      <c r="SX60" s="64"/>
      <c r="SY60" s="64"/>
      <c r="SZ60" s="64"/>
      <c r="TA60" s="64"/>
      <c r="TB60" s="64"/>
      <c r="TC60" s="64"/>
      <c r="TD60" s="64"/>
      <c r="TE60" s="64"/>
      <c r="TF60" s="64"/>
      <c r="TG60" s="64"/>
      <c r="TH60" s="64"/>
      <c r="TI60" s="64"/>
      <c r="TJ60" s="64"/>
      <c r="TK60" s="64"/>
      <c r="TL60" s="64"/>
      <c r="TM60" s="64"/>
      <c r="TN60" s="64"/>
      <c r="TO60" s="64"/>
      <c r="TP60" s="64"/>
      <c r="TQ60" s="64"/>
      <c r="TR60" s="64"/>
      <c r="TS60" s="64"/>
      <c r="TT60" s="64"/>
      <c r="TU60" s="64"/>
      <c r="TV60" s="64"/>
      <c r="TW60" s="64"/>
      <c r="TX60" s="64"/>
      <c r="TY60" s="64"/>
      <c r="TZ60" s="64"/>
      <c r="UA60" s="64"/>
      <c r="UB60" s="64"/>
      <c r="UC60" s="64"/>
      <c r="UD60" s="64"/>
      <c r="UE60" s="64"/>
      <c r="UF60" s="64"/>
      <c r="UG60" s="64"/>
      <c r="UH60" s="64"/>
      <c r="UI60" s="64"/>
      <c r="UJ60" s="64"/>
      <c r="UK60" s="64"/>
      <c r="UL60" s="64"/>
      <c r="UM60" s="64"/>
      <c r="UN60" s="64"/>
      <c r="UO60" s="64"/>
      <c r="UP60" s="64"/>
      <c r="UQ60" s="64"/>
      <c r="UR60" s="64"/>
      <c r="US60" s="64"/>
      <c r="UT60" s="64"/>
      <c r="UU60" s="64"/>
      <c r="UV60" s="64"/>
      <c r="UW60" s="64"/>
      <c r="UX60" s="64"/>
      <c r="UY60" s="64"/>
      <c r="UZ60" s="64"/>
      <c r="VA60" s="64"/>
      <c r="VB60" s="64"/>
      <c r="VC60" s="64"/>
      <c r="VD60" s="64"/>
      <c r="VE60" s="64"/>
      <c r="VF60" s="129"/>
      <c r="VG60" s="129"/>
      <c r="VH60" s="129"/>
      <c r="VI60" s="129"/>
      <c r="VJ60" s="129"/>
      <c r="VK60" s="129"/>
      <c r="VL60" s="129"/>
      <c r="VM60" s="129"/>
      <c r="VN60" s="129"/>
      <c r="VO60" s="129"/>
      <c r="VP60" s="129"/>
      <c r="VQ60" s="129"/>
      <c r="VR60" s="129"/>
      <c r="VS60" s="129"/>
      <c r="VT60" s="129"/>
      <c r="VU60" s="129"/>
      <c r="VV60" s="129"/>
      <c r="VW60" s="129"/>
      <c r="VX60" s="129"/>
      <c r="VY60" s="129"/>
      <c r="VZ60" s="129"/>
      <c r="WA60" s="129"/>
      <c r="WB60" s="129"/>
      <c r="WC60" s="129"/>
      <c r="WD60" s="129"/>
      <c r="WE60" s="129"/>
      <c r="WF60" s="129"/>
      <c r="WG60" s="129"/>
      <c r="WH60" s="129"/>
      <c r="WI60" s="129"/>
      <c r="WJ60" s="129"/>
      <c r="WK60" s="129"/>
      <c r="WL60" s="129"/>
      <c r="WM60" s="129"/>
      <c r="WN60" s="129"/>
      <c r="WO60" s="129"/>
      <c r="WP60" s="129"/>
      <c r="WQ60" s="129"/>
      <c r="WR60" s="129"/>
      <c r="WS60" s="129"/>
      <c r="WT60" s="129"/>
      <c r="WU60" s="129"/>
      <c r="WV60" s="129"/>
      <c r="WW60" s="129"/>
      <c r="WX60" s="129"/>
      <c r="WY60" s="129"/>
      <c r="WZ60" s="129"/>
      <c r="XA60" s="129"/>
      <c r="XB60" s="129"/>
      <c r="XC60" s="129"/>
      <c r="XD60" s="129"/>
      <c r="XE60" s="129"/>
      <c r="XF60" s="129"/>
      <c r="XG60" s="129"/>
      <c r="XH60" s="129"/>
      <c r="XI60" s="129"/>
      <c r="XJ60" s="129"/>
      <c r="XK60" s="129"/>
      <c r="XL60" s="129"/>
      <c r="XM60" s="129"/>
      <c r="XN60" s="129"/>
      <c r="XO60" s="129"/>
      <c r="XP60" s="129"/>
      <c r="XQ60" s="129"/>
      <c r="XR60" s="129"/>
      <c r="XS60" s="129"/>
      <c r="XT60" s="129"/>
      <c r="XU60" s="129"/>
      <c r="XV60" s="129"/>
      <c r="XW60" s="129"/>
      <c r="XX60" s="129"/>
      <c r="XY60" s="129"/>
      <c r="XZ60" s="129"/>
      <c r="YA60" s="129"/>
      <c r="YB60" s="129"/>
      <c r="YC60" s="129"/>
      <c r="YD60" s="129"/>
      <c r="YE60" s="129"/>
      <c r="YF60" s="129"/>
      <c r="YG60" s="129"/>
      <c r="YH60" s="129"/>
      <c r="YI60" s="129"/>
      <c r="YJ60" s="129"/>
      <c r="YK60" s="129"/>
      <c r="YL60" s="129"/>
      <c r="YM60" s="129"/>
      <c r="YN60" s="129"/>
      <c r="YO60" s="129"/>
      <c r="YP60" s="129"/>
      <c r="YQ60" s="129"/>
      <c r="YR60" s="129"/>
      <c r="YS60" s="129"/>
      <c r="YT60" s="129"/>
      <c r="YU60" s="129"/>
      <c r="YV60" s="129"/>
      <c r="YW60" s="129"/>
      <c r="YX60" s="129"/>
      <c r="YY60" s="129"/>
      <c r="YZ60" s="129"/>
      <c r="ZA60" s="129"/>
      <c r="ZB60" s="129"/>
      <c r="ZC60" s="129"/>
      <c r="ZD60" s="129"/>
      <c r="ZE60" s="129"/>
      <c r="ZF60" s="129"/>
      <c r="ZG60" s="129"/>
      <c r="ZH60" s="129"/>
      <c r="ZI60" s="129"/>
      <c r="ZJ60" s="129"/>
      <c r="ZK60" s="129"/>
      <c r="ZL60" s="129"/>
      <c r="ZM60" s="129"/>
      <c r="ZN60" s="129"/>
      <c r="ZO60" s="129"/>
      <c r="ZP60" s="129"/>
      <c r="ZQ60" s="129"/>
      <c r="ZR60" s="129"/>
      <c r="ZS60" s="129"/>
      <c r="ZT60" s="129"/>
      <c r="ZU60" s="129"/>
      <c r="ZV60" s="129"/>
      <c r="ZW60" s="129"/>
      <c r="ZX60" s="129"/>
      <c r="ZY60" s="129"/>
      <c r="ZZ60" s="129"/>
      <c r="AAA60" s="129"/>
      <c r="AAB60" s="129"/>
      <c r="AAC60" s="129"/>
      <c r="AAD60" s="129"/>
      <c r="AAE60" s="129"/>
      <c r="AAF60" s="129"/>
      <c r="AAG60" s="129"/>
      <c r="AAH60" s="129"/>
      <c r="AAI60" s="129"/>
      <c r="AAJ60" s="129"/>
      <c r="AAK60" s="129"/>
      <c r="AAL60" s="129"/>
      <c r="AAM60" s="129"/>
      <c r="AAN60" s="129"/>
      <c r="AAO60" s="129"/>
      <c r="AAP60" s="129"/>
      <c r="AAQ60" s="129"/>
      <c r="AAR60" s="129"/>
      <c r="AAS60" s="129"/>
      <c r="AAT60" s="129"/>
      <c r="AAU60" s="129"/>
      <c r="AAV60" s="129"/>
      <c r="AAW60" s="129"/>
      <c r="AAX60" s="129"/>
      <c r="AAY60" s="129"/>
      <c r="AAZ60" s="129"/>
      <c r="ABA60" s="129"/>
      <c r="ABB60" s="129"/>
      <c r="ABC60" s="129"/>
      <c r="ABD60" s="129"/>
      <c r="ABE60" s="129"/>
      <c r="ABF60" s="129"/>
      <c r="ABG60" s="129"/>
      <c r="ABH60" s="129"/>
      <c r="ABI60" s="129"/>
      <c r="ABJ60" s="129"/>
      <c r="ABK60" s="129"/>
      <c r="ABL60" s="129"/>
      <c r="ABM60" s="129"/>
      <c r="ABN60" s="129"/>
      <c r="ABO60" s="129"/>
      <c r="ABP60" s="129"/>
      <c r="ABQ60" s="129"/>
      <c r="ABR60" s="129"/>
      <c r="ABS60" s="129"/>
      <c r="ABT60" s="129"/>
      <c r="ABU60" s="129"/>
      <c r="ABV60" s="129"/>
      <c r="ABW60" s="129"/>
      <c r="ABX60" s="129"/>
      <c r="ABY60" s="129"/>
      <c r="ABZ60" s="129"/>
      <c r="ACA60" s="129"/>
      <c r="ACB60" s="129"/>
      <c r="ACC60" s="129"/>
      <c r="ACD60" s="129"/>
      <c r="ACE60" s="129"/>
      <c r="ACF60" s="129"/>
      <c r="ACG60" s="129"/>
      <c r="ACH60" s="129"/>
      <c r="ACI60" s="129"/>
      <c r="ACJ60" s="129"/>
      <c r="ACK60" s="129"/>
      <c r="ACL60" s="129"/>
      <c r="ACM60" s="129"/>
      <c r="ACN60" s="129"/>
      <c r="ACO60" s="129"/>
      <c r="ACP60" s="129"/>
      <c r="ACQ60" s="129"/>
      <c r="ACR60" s="129"/>
      <c r="ACS60" s="129"/>
      <c r="ACT60" s="129"/>
      <c r="ACU60" s="129"/>
      <c r="ACV60" s="129"/>
      <c r="ACW60" s="129"/>
      <c r="ACX60" s="129"/>
      <c r="ACY60" s="257"/>
      <c r="ACZ60" s="257"/>
      <c r="ADA60" s="257"/>
      <c r="ADB60" s="257"/>
      <c r="ADC60" s="257"/>
      <c r="ADD60" s="257"/>
      <c r="ADE60" s="257"/>
      <c r="ADF60" s="257"/>
      <c r="ADG60" s="257"/>
      <c r="ADH60" s="257"/>
      <c r="ADI60" s="257"/>
      <c r="ADJ60" s="257"/>
      <c r="ADK60" s="257"/>
      <c r="ADL60" s="257"/>
      <c r="ADM60" s="257"/>
      <c r="ADN60" s="257"/>
      <c r="ADO60" s="257"/>
      <c r="ADP60" s="257"/>
      <c r="ADQ60" s="257"/>
      <c r="ADR60" s="257"/>
      <c r="ADS60" s="257"/>
      <c r="ADT60" s="257"/>
      <c r="ADU60" s="257"/>
      <c r="ADV60" s="257"/>
      <c r="ADW60" s="257"/>
      <c r="ADX60" s="257"/>
      <c r="ADY60" s="257"/>
      <c r="ADZ60" s="257"/>
      <c r="AEA60" s="257"/>
      <c r="AEB60" s="257"/>
      <c r="AEC60" s="257"/>
      <c r="AED60" s="257"/>
      <c r="AEE60" s="257"/>
      <c r="AEF60" s="257"/>
      <c r="AEG60" s="257"/>
      <c r="AEH60" s="257"/>
      <c r="AEI60" s="257"/>
      <c r="AEJ60" s="257"/>
      <c r="AEK60" s="257"/>
      <c r="AEL60" s="257"/>
      <c r="AEM60" s="257"/>
      <c r="AEN60" s="257"/>
      <c r="AEO60" s="257"/>
      <c r="AEP60" s="257"/>
      <c r="AEQ60" s="257"/>
      <c r="AER60" s="257"/>
      <c r="AES60" s="257"/>
      <c r="AET60" s="257"/>
      <c r="AEU60" s="257"/>
      <c r="AEV60" s="257"/>
      <c r="AEW60" s="257"/>
      <c r="AEX60" s="257"/>
      <c r="AEY60" s="257"/>
      <c r="AEZ60" s="257"/>
      <c r="AFA60" s="257"/>
      <c r="AFB60" s="257"/>
      <c r="AFC60" s="257"/>
      <c r="AFD60" s="257"/>
      <c r="AFE60" s="257"/>
      <c r="AFF60" s="257"/>
      <c r="AFG60" s="257"/>
      <c r="AFH60" s="257"/>
      <c r="AFI60" s="257"/>
      <c r="AFJ60" s="257"/>
      <c r="AFK60" s="257"/>
      <c r="AFL60" s="257"/>
      <c r="AFM60" s="257"/>
      <c r="AFN60" s="257"/>
      <c r="AFO60" s="130"/>
      <c r="AFP60" s="130"/>
      <c r="AFQ60" s="130"/>
      <c r="AFR60" s="130"/>
      <c r="AFS60" s="130"/>
      <c r="AFT60" s="130"/>
      <c r="AFU60" s="130"/>
      <c r="AFV60" s="130"/>
      <c r="AFW60" s="130"/>
      <c r="AFX60" s="130"/>
      <c r="AFY60" s="130"/>
      <c r="AFZ60" s="130"/>
      <c r="AGA60" s="130"/>
      <c r="AGB60" s="130"/>
      <c r="AGC60" s="130"/>
      <c r="AGD60" s="130"/>
      <c r="AGE60" s="130"/>
      <c r="AGF60" s="130"/>
      <c r="AGG60" s="130"/>
      <c r="AGH60" s="130"/>
      <c r="AGI60" s="130"/>
      <c r="AGJ60" s="130"/>
      <c r="AGK60" s="130"/>
      <c r="AGL60" s="130"/>
      <c r="AGM60" s="130"/>
      <c r="AGN60" s="130"/>
      <c r="AGO60" s="130"/>
      <c r="AGP60" s="130"/>
      <c r="AGQ60" s="130"/>
      <c r="AGR60" s="130"/>
      <c r="AGS60" s="130"/>
      <c r="AGT60" s="130"/>
      <c r="AGU60" s="130"/>
      <c r="AGV60" s="130"/>
      <c r="AGW60" s="130"/>
      <c r="AGX60" s="130"/>
      <c r="AGY60" s="130"/>
      <c r="AGZ60" s="130"/>
      <c r="AHA60" s="130"/>
      <c r="AHB60" s="130"/>
      <c r="AHC60" s="130"/>
      <c r="AHD60" s="130"/>
      <c r="AHE60" s="130"/>
      <c r="AHF60" s="130"/>
      <c r="AHG60" s="130"/>
      <c r="AHH60" s="130"/>
      <c r="AHI60" s="130"/>
      <c r="AHJ60" s="130"/>
      <c r="AHK60" s="130"/>
      <c r="AHL60" s="130"/>
      <c r="AHM60" s="130"/>
      <c r="AHN60" s="130"/>
      <c r="AHO60" s="130"/>
      <c r="AHP60" s="130"/>
      <c r="AHQ60" s="130"/>
      <c r="AHR60" s="130"/>
      <c r="AHS60" s="130"/>
      <c r="AHT60" s="130"/>
      <c r="AHU60" s="130"/>
      <c r="AHV60" s="130"/>
      <c r="AHW60" s="130"/>
      <c r="AHX60" s="130"/>
      <c r="AHY60" s="130"/>
      <c r="AHZ60" s="130"/>
      <c r="AIA60" s="130"/>
      <c r="AIB60" s="130"/>
      <c r="AIC60" s="130"/>
      <c r="AID60" s="130"/>
      <c r="AIE60" s="64"/>
      <c r="AIF60" s="64"/>
      <c r="AIG60" s="64"/>
      <c r="AIH60" s="64"/>
      <c r="AII60" s="64"/>
      <c r="AIJ60" s="64"/>
      <c r="AIK60" s="64"/>
      <c r="AIL60" s="64"/>
      <c r="AIM60" s="64"/>
      <c r="AIN60" s="64"/>
      <c r="AIO60" s="64"/>
      <c r="AIP60" s="64"/>
      <c r="AIQ60" s="64"/>
      <c r="AIR60" s="64"/>
      <c r="AIS60" s="64"/>
      <c r="AIT60" s="64"/>
      <c r="AIU60" s="64"/>
      <c r="AIV60" s="64"/>
      <c r="AIW60" s="64"/>
      <c r="AIX60" s="64"/>
      <c r="AIY60" s="64"/>
      <c r="AIZ60" s="64"/>
      <c r="AJA60" s="64"/>
      <c r="AJB60" s="64"/>
      <c r="AJC60" s="64"/>
      <c r="AJD60" s="64"/>
      <c r="AJE60" s="64"/>
      <c r="AJF60" s="64"/>
      <c r="AJG60" s="64"/>
      <c r="AJH60" s="64"/>
      <c r="AJI60" s="64"/>
      <c r="AJJ60" s="64"/>
      <c r="AJK60" s="64"/>
      <c r="AJL60" s="64"/>
      <c r="AJM60" s="64"/>
      <c r="AJN60" s="64"/>
      <c r="AJO60" s="64"/>
      <c r="AJP60" s="64"/>
      <c r="AJQ60" s="64"/>
      <c r="AJR60" s="64"/>
      <c r="AJS60" s="64"/>
      <c r="AJT60" s="64"/>
      <c r="AJU60" s="64"/>
      <c r="AJV60" s="64"/>
      <c r="AJW60" s="64"/>
      <c r="AJX60" s="64"/>
      <c r="AJY60" s="64"/>
      <c r="AJZ60" s="64"/>
      <c r="AKA60" s="64"/>
      <c r="AKB60" s="64"/>
      <c r="AKC60" s="64"/>
      <c r="AKD60" s="64"/>
      <c r="AKE60" s="64"/>
      <c r="AKF60" s="64"/>
      <c r="AKG60" s="64"/>
      <c r="AKH60" s="64"/>
      <c r="AKI60" s="64"/>
      <c r="AKJ60" s="64"/>
      <c r="AKK60" s="64"/>
      <c r="AKL60" s="64"/>
      <c r="AKM60" s="64"/>
      <c r="AKN60" s="64"/>
      <c r="AKO60" s="64"/>
      <c r="AKP60" s="64"/>
      <c r="AKQ60" s="64"/>
      <c r="AKR60" s="64"/>
      <c r="AKS60" s="258"/>
      <c r="AKT60" s="64"/>
      <c r="AKU60" s="106"/>
      <c r="AKV60" s="106"/>
      <c r="AKW60" s="106"/>
      <c r="AKX60" s="106"/>
      <c r="AKY60" s="106"/>
      <c r="AKZ60" s="106"/>
      <c r="ALA60" s="106"/>
      <c r="ALB60" s="106"/>
      <c r="ALC60" s="106"/>
      <c r="ALD60" s="106"/>
      <c r="ALE60" s="106"/>
      <c r="ALF60" s="106"/>
      <c r="ALG60" s="106"/>
      <c r="ALH60" s="106"/>
      <c r="ALI60" s="106"/>
      <c r="ALJ60" s="106"/>
      <c r="ALK60" s="106"/>
      <c r="ALL60" s="106"/>
      <c r="ALM60" s="106"/>
      <c r="ALN60" s="106"/>
      <c r="ALO60" s="106"/>
      <c r="ALP60" s="106"/>
      <c r="ALQ60" s="106"/>
      <c r="ALR60" s="106"/>
      <c r="ALS60" s="106"/>
      <c r="ALT60" s="106"/>
      <c r="ALU60" s="106"/>
      <c r="ALV60" s="106"/>
      <c r="ALW60" s="106"/>
      <c r="ALX60" s="106"/>
      <c r="ALY60" s="106"/>
      <c r="ALZ60" s="106"/>
      <c r="AMA60" s="106"/>
      <c r="AMB60" s="106"/>
      <c r="AMC60" s="106"/>
      <c r="AMD60" s="106"/>
      <c r="AME60" s="106"/>
      <c r="AMF60" s="106"/>
      <c r="AMG60" s="106"/>
      <c r="AMH60" s="106"/>
      <c r="AMI60" s="106"/>
      <c r="AMJ60" s="106"/>
      <c r="AMK60" s="106"/>
      <c r="AML60" s="106"/>
      <c r="AMM60" s="106"/>
      <c r="AMN60" s="106"/>
      <c r="AMO60" s="106"/>
      <c r="AMP60" s="106"/>
      <c r="AMQ60" s="106"/>
      <c r="AMR60" s="106"/>
      <c r="AMS60" s="106"/>
      <c r="AMT60" s="106"/>
      <c r="AMU60" s="106"/>
      <c r="AMV60" s="106"/>
      <c r="AMW60" s="106"/>
      <c r="AMX60" s="106"/>
      <c r="AMY60" s="106"/>
      <c r="AMZ60" s="106"/>
      <c r="ANA60" s="106"/>
      <c r="ANB60" s="106"/>
      <c r="ANC60" s="106"/>
      <c r="AND60" s="106"/>
      <c r="ANE60" s="106"/>
      <c r="ANF60" s="106"/>
      <c r="ANG60" s="106"/>
      <c r="ANH60" s="129"/>
      <c r="ANI60" s="129"/>
      <c r="ANJ60" s="129"/>
      <c r="ANK60" s="129"/>
      <c r="ANL60" s="129"/>
      <c r="ANM60" s="129"/>
      <c r="ANN60" s="129"/>
      <c r="ANO60" s="129"/>
      <c r="ANP60" s="129"/>
      <c r="ANQ60" s="129"/>
      <c r="ANR60" s="129"/>
      <c r="ANS60" s="129"/>
      <c r="ANT60" s="129"/>
      <c r="ANU60" s="129"/>
      <c r="ANV60" s="129"/>
      <c r="ANW60" s="129"/>
      <c r="ANX60" s="129"/>
      <c r="ANY60" s="129"/>
      <c r="ANZ60" s="129"/>
      <c r="AOA60" s="129"/>
      <c r="AOB60" s="129"/>
      <c r="AOC60" s="129"/>
      <c r="AOD60" s="129"/>
      <c r="AOE60" s="129"/>
      <c r="AOF60" s="129"/>
      <c r="AOG60" s="129"/>
      <c r="AOH60" s="129"/>
      <c r="AOI60" s="129"/>
      <c r="AOJ60" s="129"/>
      <c r="AOK60" s="129"/>
      <c r="AOL60" s="129"/>
      <c r="AOM60" s="129"/>
      <c r="AON60" s="129"/>
      <c r="AOO60" s="129"/>
      <c r="AOP60" s="129"/>
      <c r="AOQ60" s="129"/>
      <c r="AOR60" s="129"/>
      <c r="AOS60" s="129"/>
      <c r="AOT60" s="129"/>
      <c r="AOU60" s="129"/>
      <c r="AOV60" s="129"/>
      <c r="AOW60" s="129"/>
      <c r="AOX60" s="129"/>
      <c r="AOY60" s="129"/>
      <c r="AOZ60" s="129"/>
      <c r="APA60" s="129"/>
      <c r="APB60" s="129"/>
      <c r="APC60" s="129"/>
      <c r="APD60" s="129"/>
      <c r="APE60" s="129"/>
      <c r="APF60" s="129"/>
      <c r="APG60" s="129"/>
      <c r="APH60" s="129"/>
      <c r="API60" s="129"/>
      <c r="APJ60" s="129"/>
      <c r="APK60" s="129"/>
      <c r="APL60" s="129"/>
      <c r="APM60" s="129"/>
      <c r="APN60" s="129"/>
      <c r="APO60" s="129"/>
      <c r="APP60" s="129"/>
      <c r="APQ60" s="129"/>
      <c r="APR60" s="129"/>
      <c r="APS60" s="129"/>
      <c r="APT60" s="129"/>
      <c r="APU60" s="130"/>
      <c r="APV60" s="130"/>
      <c r="APW60" s="130"/>
      <c r="APX60" s="130"/>
      <c r="APY60" s="130"/>
      <c r="APZ60" s="130"/>
      <c r="AQA60" s="130"/>
      <c r="AQB60" s="130"/>
      <c r="AQC60" s="130"/>
      <c r="AQD60" s="130"/>
      <c r="AQE60" s="130"/>
      <c r="AQF60" s="130"/>
      <c r="AQG60" s="130"/>
      <c r="AQH60" s="130"/>
      <c r="AQI60" s="130"/>
      <c r="AQJ60" s="130"/>
      <c r="AQK60" s="130"/>
      <c r="AQL60" s="130"/>
      <c r="AQM60" s="130"/>
      <c r="AQN60" s="130"/>
      <c r="AQO60" s="130"/>
      <c r="AQP60" s="130"/>
      <c r="AQQ60" s="130"/>
      <c r="AQR60" s="130"/>
      <c r="AQS60" s="130"/>
      <c r="AQT60" s="130"/>
      <c r="AQU60" s="130"/>
      <c r="AQV60" s="130"/>
      <c r="AQW60" s="130"/>
      <c r="AQX60" s="130"/>
      <c r="AQY60" s="130"/>
      <c r="AQZ60" s="130"/>
      <c r="ARA60" s="130"/>
      <c r="ARB60" s="130"/>
      <c r="ARC60" s="130"/>
      <c r="ARD60" s="130"/>
      <c r="ARE60" s="130"/>
      <c r="ARF60" s="130"/>
      <c r="ARG60" s="130"/>
      <c r="ARH60" s="130"/>
      <c r="ARI60" s="130"/>
      <c r="ARJ60" s="130"/>
      <c r="ARK60" s="130"/>
      <c r="ARL60" s="130"/>
      <c r="ARM60" s="130"/>
      <c r="ARN60" s="130"/>
      <c r="ARO60" s="130"/>
      <c r="ARP60" s="130"/>
      <c r="ARQ60" s="130"/>
      <c r="ARR60" s="130"/>
      <c r="ARS60" s="130"/>
      <c r="ART60" s="130"/>
      <c r="ARU60" s="130"/>
      <c r="ARV60" s="130"/>
      <c r="ARW60" s="130"/>
      <c r="ARX60" s="130"/>
      <c r="ARY60" s="130"/>
      <c r="ARZ60" s="130"/>
      <c r="ASA60" s="130"/>
      <c r="ASB60" s="130"/>
      <c r="ASC60" s="130"/>
      <c r="ASD60" s="130"/>
      <c r="ASE60" s="130"/>
      <c r="ASF60" s="130"/>
      <c r="ASG60" s="130"/>
      <c r="ASH60" s="131"/>
      <c r="ASI60" s="131"/>
      <c r="ASJ60" s="131"/>
      <c r="ASK60" s="131"/>
      <c r="ASL60" s="131"/>
      <c r="ASM60" s="131"/>
      <c r="ASN60" s="131"/>
      <c r="ASO60" s="131"/>
      <c r="ASP60" s="131"/>
      <c r="ASQ60" s="131"/>
      <c r="ASR60" s="131"/>
      <c r="ASS60" s="131"/>
      <c r="AST60" s="131"/>
      <c r="ASU60" s="131"/>
      <c r="ASV60" s="131"/>
      <c r="ASW60" s="131"/>
      <c r="ASX60" s="131"/>
      <c r="ASY60" s="131"/>
      <c r="ASZ60" s="131"/>
      <c r="ATA60" s="131"/>
      <c r="ATB60" s="131"/>
      <c r="ATC60" s="131"/>
      <c r="ATD60" s="131"/>
      <c r="ATE60" s="131"/>
      <c r="ATF60" s="131"/>
      <c r="ATG60" s="131"/>
      <c r="ATH60" s="131"/>
      <c r="ATI60" s="131"/>
      <c r="ATJ60" s="131"/>
      <c r="ATK60" s="131"/>
      <c r="ATL60" s="131"/>
      <c r="ATM60" s="131"/>
      <c r="ATN60" s="131"/>
      <c r="ATO60" s="131"/>
      <c r="ATP60" s="131"/>
      <c r="ATQ60" s="131"/>
      <c r="ATR60" s="131"/>
      <c r="ATS60" s="131"/>
      <c r="ATT60" s="131"/>
      <c r="ATU60" s="131"/>
      <c r="ATV60" s="131"/>
      <c r="ATW60" s="131"/>
      <c r="ATX60" s="131"/>
      <c r="ATY60" s="131"/>
      <c r="ATZ60" s="131"/>
      <c r="AUA60" s="131"/>
      <c r="AUB60" s="131"/>
      <c r="AUC60" s="131"/>
      <c r="AUD60" s="131"/>
      <c r="AUE60" s="131"/>
      <c r="AUF60" s="131"/>
      <c r="AUG60" s="131"/>
      <c r="AUH60" s="131"/>
      <c r="AUI60" s="131"/>
      <c r="AUJ60" s="131"/>
      <c r="AUK60" s="131"/>
      <c r="AUL60" s="131"/>
      <c r="AUM60" s="131"/>
      <c r="AUN60" s="131"/>
      <c r="AUO60" s="131"/>
      <c r="AUP60" s="131"/>
      <c r="AUQ60" s="131"/>
      <c r="AUR60" s="131"/>
      <c r="AUS60" s="131"/>
      <c r="AUT60" s="131"/>
      <c r="AUU60" s="130"/>
      <c r="AUV60" s="130"/>
      <c r="AUW60" s="130"/>
      <c r="AUX60" s="130"/>
      <c r="AUY60" s="130"/>
      <c r="AUZ60" s="130"/>
      <c r="AVA60" s="130"/>
      <c r="AVB60" s="130"/>
      <c r="AVC60" s="130"/>
      <c r="AVD60" s="130"/>
      <c r="AVE60" s="130"/>
      <c r="AVF60" s="130"/>
      <c r="AVG60" s="130"/>
      <c r="AVH60" s="130"/>
      <c r="AVI60" s="130"/>
      <c r="AVJ60" s="130"/>
      <c r="AVK60" s="130"/>
      <c r="AVL60" s="130"/>
      <c r="AVM60" s="130"/>
      <c r="AVN60" s="130"/>
      <c r="AVO60" s="130"/>
      <c r="AVP60" s="130"/>
      <c r="AVQ60" s="130"/>
      <c r="AVR60" s="130"/>
      <c r="AVS60" s="130"/>
      <c r="AVT60" s="130"/>
      <c r="AVU60" s="130"/>
      <c r="AVV60" s="130"/>
      <c r="AVW60" s="130"/>
      <c r="AVX60" s="130"/>
      <c r="AVY60" s="130"/>
      <c r="AVZ60" s="130"/>
      <c r="AWA60" s="130"/>
      <c r="AWB60" s="130"/>
      <c r="AWC60" s="130"/>
      <c r="AWD60" s="130"/>
      <c r="AWE60" s="130"/>
      <c r="AWF60" s="130"/>
      <c r="AWG60" s="130"/>
      <c r="AWH60" s="130"/>
      <c r="AWI60" s="130"/>
      <c r="AWJ60" s="130"/>
      <c r="AWK60" s="130"/>
      <c r="AWL60" s="130"/>
      <c r="AWM60" s="130"/>
      <c r="AWN60" s="130"/>
      <c r="AWO60" s="130"/>
      <c r="AWP60" s="130"/>
      <c r="AWQ60" s="130"/>
      <c r="AWR60" s="130"/>
      <c r="AWS60" s="130"/>
      <c r="AWT60" s="130"/>
      <c r="AWU60" s="130"/>
      <c r="AWV60" s="130"/>
      <c r="AWW60" s="130"/>
      <c r="AWX60" s="130"/>
      <c r="AWY60" s="130"/>
      <c r="AWZ60" s="130"/>
      <c r="AXA60" s="130"/>
      <c r="AXB60" s="130"/>
      <c r="AXC60" s="130"/>
      <c r="AXD60" s="130"/>
      <c r="AXE60" s="130"/>
      <c r="AXF60" s="130"/>
      <c r="AXG60" s="130"/>
      <c r="AXH60" s="130"/>
      <c r="AXI60" s="130"/>
      <c r="AXJ60" s="130"/>
      <c r="AXK60" s="64"/>
      <c r="AXL60" s="64"/>
      <c r="AXM60" s="64"/>
      <c r="AXN60" s="64"/>
      <c r="AXO60" s="64"/>
      <c r="AXP60" s="64"/>
      <c r="AXQ60" s="64"/>
      <c r="AXR60" s="64"/>
      <c r="AXS60" s="64"/>
      <c r="AXT60" s="64"/>
      <c r="AXU60" s="64"/>
      <c r="AXV60" s="64"/>
      <c r="AXW60" s="64"/>
      <c r="AXX60" s="64"/>
      <c r="AXY60" s="64"/>
      <c r="AXZ60" s="64"/>
      <c r="AYA60" s="64"/>
      <c r="AYB60" s="64"/>
      <c r="AYC60" s="64"/>
      <c r="AYD60" s="64"/>
      <c r="AYE60" s="64"/>
      <c r="AYF60" s="64"/>
      <c r="AYG60" s="64"/>
      <c r="AYH60" s="64"/>
      <c r="AYI60" s="64"/>
      <c r="AYJ60" s="64"/>
      <c r="AYK60" s="64"/>
      <c r="AYL60" s="64"/>
      <c r="AYM60" s="64"/>
      <c r="AYN60" s="64"/>
      <c r="AYO60" s="64"/>
      <c r="AYP60" s="64"/>
      <c r="AYQ60" s="64"/>
      <c r="AYR60" s="64"/>
      <c r="AYS60" s="64"/>
      <c r="AYT60" s="64"/>
      <c r="AYU60" s="64"/>
      <c r="AYV60" s="64"/>
      <c r="AYW60" s="64"/>
      <c r="AYX60" s="64"/>
      <c r="AYY60" s="64"/>
      <c r="AYZ60" s="64"/>
      <c r="AZA60" s="64"/>
      <c r="AZB60" s="64"/>
      <c r="AZC60" s="64"/>
      <c r="AZD60" s="64"/>
      <c r="AZE60" s="64"/>
      <c r="AZF60" s="64"/>
      <c r="AZG60" s="64"/>
      <c r="AZH60" s="64"/>
      <c r="AZI60" s="64"/>
      <c r="AZJ60" s="64"/>
      <c r="AZK60" s="64"/>
      <c r="AZL60" s="64"/>
      <c r="AZM60" s="64"/>
      <c r="AZN60" s="64"/>
      <c r="AZO60" s="64"/>
      <c r="AZP60" s="64"/>
      <c r="AZQ60" s="64"/>
      <c r="AZR60" s="64"/>
      <c r="AZS60" s="64"/>
      <c r="AZT60" s="64"/>
      <c r="AZU60" s="64"/>
      <c r="AZV60" s="64"/>
      <c r="AZW60" s="64"/>
      <c r="AZX60" s="130"/>
      <c r="AZY60" s="130"/>
      <c r="AZZ60" s="130"/>
      <c r="BAA60" s="130"/>
      <c r="BAB60" s="130"/>
      <c r="BAC60" s="130"/>
      <c r="BAD60" s="130"/>
      <c r="BAE60" s="130"/>
      <c r="BAF60" s="130"/>
      <c r="BAG60" s="130"/>
      <c r="BAH60" s="130"/>
      <c r="BAI60" s="130"/>
      <c r="BAJ60" s="130"/>
      <c r="BAK60" s="130"/>
      <c r="BAL60" s="130"/>
      <c r="BAM60" s="130"/>
      <c r="BAN60" s="130"/>
      <c r="BAO60" s="130"/>
      <c r="BAP60" s="130"/>
      <c r="BAQ60" s="130"/>
      <c r="BAR60" s="130"/>
      <c r="BAS60" s="130"/>
      <c r="BAT60" s="130"/>
      <c r="BAU60" s="130"/>
      <c r="BAV60" s="130"/>
      <c r="BAW60" s="130"/>
      <c r="BAX60" s="130"/>
      <c r="BAY60" s="130"/>
      <c r="BAZ60" s="130"/>
      <c r="BBA60" s="130"/>
      <c r="BBB60" s="130"/>
      <c r="BBC60" s="130"/>
      <c r="BBD60" s="130"/>
      <c r="BBE60" s="130"/>
      <c r="BBF60" s="130"/>
      <c r="BBG60" s="130"/>
      <c r="BBH60" s="130"/>
      <c r="BBI60" s="130"/>
      <c r="BBJ60" s="130"/>
      <c r="BBK60" s="130"/>
      <c r="BBL60" s="130"/>
      <c r="BBM60" s="130"/>
      <c r="BBN60" s="130"/>
      <c r="BBO60" s="130"/>
      <c r="BBP60" s="130"/>
      <c r="BBQ60" s="130"/>
      <c r="BBR60" s="130"/>
      <c r="BBS60" s="130"/>
      <c r="BBT60" s="130"/>
      <c r="BBU60" s="130"/>
      <c r="BBV60" s="130"/>
      <c r="BBW60" s="130"/>
      <c r="BBX60" s="130"/>
      <c r="BBY60" s="130"/>
      <c r="BBZ60" s="130"/>
      <c r="BCA60" s="130"/>
      <c r="BCB60" s="130"/>
      <c r="BCC60" s="130"/>
      <c r="BCD60" s="130"/>
      <c r="BCE60" s="130"/>
      <c r="BCF60" s="130"/>
      <c r="BCG60" s="130"/>
      <c r="BCH60" s="130"/>
      <c r="BCI60" s="130"/>
      <c r="BCJ60" s="130"/>
      <c r="BCK60" s="130"/>
      <c r="BCL60" s="130"/>
      <c r="BCM60" s="130"/>
      <c r="BCN60" s="130"/>
      <c r="BCO60" s="130"/>
      <c r="BCP60" s="130"/>
      <c r="BCQ60" s="130"/>
      <c r="BCR60" s="130"/>
      <c r="BCS60" s="130"/>
      <c r="BCT60" s="130"/>
      <c r="BCU60" s="130"/>
      <c r="BCV60" s="130"/>
      <c r="BCW60" s="130"/>
      <c r="BCX60" s="130"/>
      <c r="BCY60" s="130"/>
      <c r="BCZ60" s="130"/>
      <c r="BDA60" s="130"/>
      <c r="BDB60" s="130"/>
      <c r="BDC60" s="130"/>
      <c r="BDD60" s="130"/>
      <c r="BDE60" s="130"/>
      <c r="BDF60" s="130"/>
      <c r="BDG60" s="130"/>
      <c r="BDH60" s="130"/>
      <c r="BDI60" s="130"/>
      <c r="BDJ60" s="130"/>
      <c r="BDK60" s="130"/>
      <c r="BDL60" s="130"/>
      <c r="BDM60" s="130"/>
      <c r="BDN60" s="130"/>
      <c r="BDO60" s="130"/>
      <c r="BDP60" s="130"/>
      <c r="BDQ60" s="130"/>
      <c r="BDR60" s="130"/>
      <c r="BDS60" s="130"/>
      <c r="BDT60" s="130"/>
      <c r="BDU60" s="130"/>
      <c r="BDV60" s="130"/>
      <c r="BDW60" s="130"/>
      <c r="BDX60" s="130"/>
      <c r="BDY60" s="130"/>
      <c r="BDZ60" s="130"/>
      <c r="BEA60" s="130"/>
      <c r="BEB60" s="130"/>
      <c r="BEC60" s="130"/>
      <c r="BED60" s="130"/>
      <c r="BEE60" s="130"/>
      <c r="BEF60" s="130"/>
      <c r="BEG60" s="130"/>
      <c r="BEH60" s="130"/>
      <c r="BEI60" s="130"/>
      <c r="BEJ60" s="130"/>
      <c r="BEK60" s="130"/>
      <c r="BEL60" s="130"/>
      <c r="BEM60" s="130"/>
      <c r="BEN60" s="130"/>
      <c r="BEO60" s="130"/>
      <c r="BEP60" s="130"/>
      <c r="BEQ60" s="130"/>
      <c r="BER60" s="130"/>
      <c r="BES60" s="130"/>
      <c r="BET60" s="130"/>
      <c r="BEU60" s="130"/>
      <c r="BEV60" s="130"/>
      <c r="BEW60" s="130"/>
      <c r="BEX60" s="129"/>
      <c r="BEY60" s="129"/>
      <c r="BEZ60" s="129"/>
      <c r="BFA60" s="129"/>
      <c r="BFB60" s="129"/>
      <c r="BFC60" s="129"/>
      <c r="BFD60" s="129"/>
      <c r="BFE60" s="129"/>
      <c r="BFF60" s="129"/>
      <c r="BFG60" s="129"/>
      <c r="BFH60" s="129"/>
      <c r="BFI60" s="129"/>
      <c r="BFJ60" s="129"/>
      <c r="BFK60" s="129"/>
      <c r="BFL60" s="129"/>
      <c r="BFM60" s="129"/>
      <c r="BFN60" s="129"/>
      <c r="BFO60" s="129"/>
      <c r="BFP60" s="129"/>
      <c r="BFQ60" s="129"/>
      <c r="BFR60" s="129"/>
      <c r="BFS60" s="129"/>
      <c r="BFT60" s="129"/>
      <c r="BFU60" s="129"/>
      <c r="BFV60" s="129"/>
      <c r="BFW60" s="129"/>
      <c r="BFX60" s="129"/>
      <c r="BFY60" s="129"/>
      <c r="BFZ60" s="129"/>
      <c r="BGA60" s="129"/>
      <c r="BGB60" s="129"/>
      <c r="BGC60" s="129"/>
      <c r="BGD60" s="129"/>
      <c r="BGE60" s="129"/>
      <c r="BGF60" s="129"/>
      <c r="BGG60" s="129"/>
      <c r="BGH60" s="129"/>
      <c r="BGI60" s="129"/>
      <c r="BGJ60" s="129"/>
      <c r="BGK60" s="129"/>
      <c r="BGL60" s="129"/>
      <c r="BGM60" s="129"/>
      <c r="BGN60" s="129"/>
      <c r="BGO60" s="129"/>
      <c r="BGP60" s="129"/>
      <c r="BGQ60" s="129"/>
      <c r="BGR60" s="129"/>
      <c r="BGS60" s="129"/>
      <c r="BGT60" s="129"/>
      <c r="BGU60" s="129"/>
      <c r="BGV60" s="129"/>
      <c r="BGW60" s="129"/>
      <c r="BGX60" s="129"/>
      <c r="BGY60" s="129"/>
      <c r="BGZ60" s="129"/>
      <c r="BHA60" s="129"/>
      <c r="BHB60" s="129"/>
      <c r="BHC60" s="129"/>
      <c r="BHD60" s="129"/>
      <c r="BHE60" s="129"/>
      <c r="BHF60" s="129"/>
      <c r="BHG60" s="129"/>
      <c r="BHH60" s="129"/>
      <c r="BHI60" s="129"/>
      <c r="BHJ60" s="129"/>
      <c r="BHK60" s="129"/>
      <c r="BHL60" s="129"/>
      <c r="BHM60" s="129"/>
      <c r="BHN60" s="106"/>
      <c r="BHO60" s="106"/>
      <c r="BHP60" s="106"/>
      <c r="BHQ60" s="106"/>
      <c r="BHR60" s="106"/>
      <c r="BHS60" s="106"/>
      <c r="BHT60" s="106"/>
      <c r="BHU60" s="106"/>
      <c r="BHV60" s="106"/>
      <c r="BHW60" s="106"/>
      <c r="BHX60" s="106"/>
      <c r="BHY60" s="106"/>
      <c r="BHZ60" s="106"/>
      <c r="BIA60" s="106"/>
      <c r="BIB60" s="106"/>
      <c r="BIC60" s="106"/>
      <c r="BID60" s="106"/>
      <c r="BIE60" s="106"/>
      <c r="BIF60" s="106"/>
      <c r="BIG60" s="106"/>
      <c r="BIH60" s="106"/>
      <c r="BII60" s="106"/>
      <c r="BIJ60" s="106"/>
      <c r="BIK60" s="106"/>
      <c r="BIL60" s="106"/>
      <c r="BIM60" s="106"/>
      <c r="BIN60" s="106"/>
      <c r="BIO60" s="106"/>
      <c r="BIP60" s="106"/>
      <c r="BIQ60" s="106"/>
      <c r="BIR60" s="106"/>
      <c r="BIS60" s="106"/>
      <c r="BIT60" s="106"/>
      <c r="BIU60" s="106"/>
      <c r="BIV60" s="106"/>
      <c r="BIW60" s="106"/>
      <c r="BIX60" s="106"/>
      <c r="BIY60" s="106"/>
      <c r="BIZ60" s="106"/>
      <c r="BJA60" s="106"/>
      <c r="BJB60" s="106"/>
      <c r="BJC60" s="106"/>
      <c r="BJD60" s="106"/>
      <c r="BJE60" s="106"/>
      <c r="BJF60" s="106"/>
      <c r="BJG60" s="106"/>
      <c r="BJH60" s="106"/>
      <c r="BJI60" s="106"/>
      <c r="BJJ60" s="106"/>
      <c r="BJK60" s="106"/>
      <c r="BJL60" s="106"/>
      <c r="BJM60" s="106"/>
      <c r="BJN60" s="106"/>
      <c r="BJO60" s="106"/>
      <c r="BJP60" s="106"/>
      <c r="BJQ60" s="106"/>
      <c r="BJR60" s="106"/>
      <c r="BJS60" s="106"/>
      <c r="BJT60" s="106"/>
      <c r="BJU60" s="106"/>
      <c r="BJV60" s="106"/>
      <c r="BJW60" s="106"/>
      <c r="BJX60" s="106"/>
      <c r="BJY60" s="106"/>
      <c r="BJZ60" s="106"/>
      <c r="BKA60" s="106"/>
      <c r="BKB60" s="106"/>
      <c r="BKC60" s="106"/>
      <c r="BKD60" s="106"/>
      <c r="BKE60" s="106"/>
      <c r="BKF60" s="106"/>
      <c r="BKG60" s="106"/>
      <c r="BKH60" s="106"/>
      <c r="BKI60" s="106"/>
      <c r="BKJ60" s="106"/>
      <c r="BKK60" s="106"/>
      <c r="BKL60" s="106"/>
      <c r="BKM60" s="106"/>
      <c r="BKN60" s="106"/>
      <c r="BKO60" s="106"/>
      <c r="BKP60" s="106"/>
      <c r="BKQ60" s="106"/>
      <c r="BKR60" s="106"/>
      <c r="BKS60" s="106"/>
      <c r="BKT60" s="106"/>
      <c r="BKU60" s="106"/>
      <c r="BKV60" s="106"/>
      <c r="BKW60" s="106"/>
      <c r="BKX60" s="106"/>
      <c r="BKY60" s="106"/>
      <c r="BKZ60" s="106"/>
      <c r="BLA60" s="106"/>
      <c r="BLB60" s="106"/>
      <c r="BLC60" s="106"/>
      <c r="BLD60" s="106"/>
      <c r="BLE60" s="106"/>
      <c r="BLF60" s="106"/>
      <c r="BLG60" s="106"/>
      <c r="BLH60" s="106"/>
      <c r="BLI60" s="106"/>
      <c r="BLJ60" s="106"/>
      <c r="BLK60" s="106"/>
      <c r="BLL60" s="106"/>
      <c r="BLM60" s="106"/>
      <c r="BLN60" s="106"/>
      <c r="BLO60" s="106"/>
      <c r="BLP60" s="106"/>
      <c r="BLQ60" s="106"/>
      <c r="BLR60" s="106"/>
      <c r="BLS60" s="106"/>
      <c r="BLT60" s="106"/>
      <c r="BLU60" s="106"/>
      <c r="BLV60" s="106"/>
      <c r="BLW60" s="106"/>
      <c r="BLX60" s="106"/>
      <c r="BLY60" s="106"/>
      <c r="BLZ60" s="106"/>
      <c r="BMA60" s="106"/>
      <c r="BMB60" s="106"/>
      <c r="BMC60" s="106"/>
      <c r="BMD60" s="106"/>
      <c r="BME60" s="106"/>
      <c r="BMF60" s="106"/>
      <c r="BMG60" s="106"/>
      <c r="BMH60" s="106"/>
      <c r="BMI60" s="106"/>
      <c r="BMJ60" s="106"/>
      <c r="BMK60" s="106"/>
      <c r="BML60" s="106"/>
      <c r="BMM60" s="106"/>
      <c r="BMN60" s="106"/>
      <c r="BMO60" s="106"/>
      <c r="BMP60" s="106"/>
      <c r="BMQ60" s="106"/>
      <c r="BMR60" s="106"/>
      <c r="BMS60" s="106"/>
      <c r="BMT60" s="259"/>
      <c r="BMU60" s="259"/>
      <c r="BMV60" s="259"/>
      <c r="BMW60" s="259"/>
      <c r="BMX60" s="259"/>
      <c r="BMY60" s="259"/>
      <c r="BMZ60" s="259"/>
      <c r="BNA60" s="259"/>
      <c r="BNB60" s="259"/>
      <c r="BNC60" s="259"/>
      <c r="BND60" s="259"/>
      <c r="BNE60" s="259"/>
      <c r="BNF60" s="259"/>
      <c r="BNG60" s="259"/>
      <c r="BNH60" s="259"/>
      <c r="BNI60" s="259"/>
      <c r="BNJ60" s="259"/>
      <c r="BNK60" s="259"/>
      <c r="BNL60" s="259"/>
      <c r="BNM60" s="259"/>
      <c r="BNN60" s="259"/>
      <c r="BNO60" s="259"/>
      <c r="BNP60" s="259"/>
      <c r="BNQ60" s="259"/>
      <c r="BNR60" s="259"/>
      <c r="BNS60" s="259"/>
      <c r="BNT60" s="259"/>
      <c r="BNU60" s="259"/>
      <c r="BNV60" s="259"/>
      <c r="BNW60" s="259"/>
      <c r="BNX60" s="259"/>
      <c r="BNY60" s="259"/>
      <c r="BNZ60" s="259"/>
      <c r="BOA60" s="259"/>
      <c r="BOB60" s="259"/>
      <c r="BOC60" s="259"/>
      <c r="BOD60" s="259"/>
      <c r="BOE60" s="259"/>
      <c r="BOF60" s="259"/>
      <c r="BOG60" s="259"/>
      <c r="BOH60" s="259"/>
      <c r="BOI60" s="259"/>
      <c r="BOJ60" s="259"/>
      <c r="BOK60" s="259"/>
      <c r="BOL60" s="259"/>
      <c r="BOM60" s="259"/>
      <c r="BON60" s="259"/>
      <c r="BOO60" s="259"/>
      <c r="BOP60" s="259"/>
      <c r="BOQ60" s="259"/>
      <c r="BOR60" s="259"/>
      <c r="BOS60" s="259"/>
      <c r="BOT60" s="259"/>
      <c r="BOU60" s="259"/>
      <c r="BOV60" s="259"/>
      <c r="BOW60" s="259"/>
      <c r="BOX60" s="259"/>
      <c r="BOY60" s="259"/>
      <c r="BOZ60" s="259"/>
      <c r="BPA60" s="259"/>
      <c r="BPB60" s="259"/>
      <c r="BPC60" s="259"/>
      <c r="BPD60" s="259"/>
      <c r="BPE60" s="259"/>
      <c r="BPF60" s="259"/>
      <c r="BPG60" s="259"/>
      <c r="BPH60" s="259"/>
      <c r="BPI60" s="259"/>
      <c r="BPJ60" s="129"/>
      <c r="BPK60" s="129"/>
      <c r="BPL60" s="129"/>
      <c r="BPM60" s="129"/>
      <c r="BPN60" s="129"/>
      <c r="BPO60" s="129"/>
      <c r="BPP60" s="129"/>
      <c r="BPQ60" s="129"/>
      <c r="BPR60" s="129"/>
      <c r="BPS60" s="129"/>
      <c r="BPT60" s="129"/>
      <c r="BPU60" s="129"/>
      <c r="BPV60" s="129"/>
      <c r="BPW60" s="129"/>
      <c r="BPX60" s="129"/>
      <c r="BPY60" s="129"/>
      <c r="BPZ60" s="129"/>
      <c r="BQA60" s="129"/>
      <c r="BQB60" s="129"/>
      <c r="BQC60" s="129"/>
      <c r="BQD60" s="129"/>
      <c r="BQE60" s="129"/>
      <c r="BQF60" s="129"/>
      <c r="BQG60" s="129"/>
      <c r="BQH60" s="129"/>
      <c r="BQI60" s="129"/>
      <c r="BQJ60" s="129"/>
      <c r="BQK60" s="129"/>
      <c r="BQL60" s="129"/>
      <c r="BQM60" s="129"/>
      <c r="BQN60" s="129"/>
      <c r="BQO60" s="129"/>
      <c r="BQP60" s="129"/>
      <c r="BQQ60" s="129"/>
      <c r="BQR60" s="129"/>
      <c r="BQS60" s="129"/>
      <c r="BQT60" s="129"/>
      <c r="BQU60" s="129"/>
      <c r="BQV60" s="129"/>
      <c r="BQW60" s="129"/>
      <c r="BQX60" s="129"/>
      <c r="BQY60" s="129"/>
      <c r="BQZ60" s="129"/>
      <c r="BRA60" s="129"/>
      <c r="BRB60" s="129"/>
      <c r="BRC60" s="129"/>
      <c r="BRD60" s="129"/>
      <c r="BRE60" s="129"/>
      <c r="BRF60" s="129"/>
      <c r="BRG60" s="129"/>
      <c r="BRH60" s="129"/>
      <c r="BRI60" s="129"/>
      <c r="BRJ60" s="129"/>
      <c r="BRK60" s="129"/>
      <c r="BRL60" s="129"/>
      <c r="BRM60" s="129"/>
      <c r="BRN60" s="129"/>
      <c r="BRO60" s="129"/>
      <c r="BRP60" s="129"/>
      <c r="BRQ60" s="129"/>
      <c r="BRR60" s="129"/>
      <c r="BRS60" s="129"/>
      <c r="BRT60" s="129"/>
      <c r="BRU60" s="129"/>
      <c r="BRV60" s="129"/>
      <c r="BRW60" s="129"/>
      <c r="BRX60" s="129"/>
      <c r="BRY60" s="129"/>
      <c r="BRZ60" s="129"/>
      <c r="BSA60" s="129"/>
      <c r="BSB60" s="129"/>
      <c r="BSC60" s="129"/>
      <c r="BSD60" s="129"/>
      <c r="BSE60" s="129"/>
      <c r="BSF60" s="129"/>
      <c r="BSG60" s="129"/>
      <c r="BSH60" s="129"/>
      <c r="BSI60" s="129"/>
      <c r="BSJ60" s="129"/>
      <c r="BSK60" s="129"/>
      <c r="BSL60" s="129"/>
      <c r="BSM60" s="129"/>
      <c r="BSN60" s="129"/>
      <c r="BSO60" s="129"/>
      <c r="BSP60" s="129"/>
      <c r="BSQ60" s="129"/>
      <c r="BSR60" s="129"/>
      <c r="BSS60" s="129"/>
      <c r="BST60" s="129"/>
      <c r="BSU60" s="129"/>
      <c r="BSV60" s="129"/>
      <c r="BSW60" s="129"/>
      <c r="BSX60" s="129"/>
      <c r="BSY60" s="129"/>
      <c r="BSZ60" s="129"/>
      <c r="BTA60" s="129"/>
      <c r="BTB60" s="129"/>
      <c r="BTC60" s="129"/>
      <c r="BTD60" s="129"/>
      <c r="BTE60" s="129"/>
      <c r="BTF60" s="129"/>
      <c r="BTG60" s="129"/>
      <c r="BTH60" s="129"/>
      <c r="BTI60" s="129"/>
      <c r="BTJ60" s="129"/>
      <c r="BTK60" s="129"/>
      <c r="BTL60" s="129"/>
      <c r="BTM60" s="129"/>
      <c r="BTN60" s="129"/>
      <c r="BTO60" s="129"/>
      <c r="BTP60" s="129"/>
      <c r="BTQ60" s="129"/>
      <c r="BTR60" s="129"/>
      <c r="BTS60" s="129"/>
      <c r="BTT60" s="129"/>
      <c r="BTU60" s="129"/>
      <c r="BTV60" s="129"/>
      <c r="BTW60" s="129"/>
      <c r="BTX60" s="129"/>
      <c r="BTY60" s="129"/>
      <c r="BTZ60" s="129"/>
      <c r="BUA60" s="129"/>
      <c r="BUB60" s="129"/>
      <c r="BUC60" s="129"/>
      <c r="BUD60" s="129"/>
      <c r="BUE60" s="129"/>
      <c r="BUF60" s="129"/>
      <c r="BUG60" s="129"/>
      <c r="BUH60" s="129"/>
      <c r="BUI60" s="129"/>
      <c r="BUJ60" s="129"/>
      <c r="BUK60" s="129"/>
      <c r="BUL60" s="129"/>
      <c r="BUM60" s="129"/>
      <c r="BUN60" s="129"/>
      <c r="BUO60" s="129"/>
      <c r="BUP60" s="129"/>
      <c r="BUQ60" s="129"/>
      <c r="BUR60" s="129"/>
      <c r="BUS60" s="129"/>
      <c r="BUT60" s="129"/>
      <c r="BUU60" s="129"/>
      <c r="BUV60" s="129"/>
      <c r="BUW60" s="129"/>
      <c r="BUX60" s="129"/>
      <c r="BUY60" s="129"/>
      <c r="BUZ60" s="129"/>
      <c r="BVA60" s="129"/>
      <c r="BVB60" s="129"/>
      <c r="BVC60" s="129"/>
      <c r="BVD60" s="129"/>
      <c r="BVE60" s="129"/>
      <c r="BVF60" s="129"/>
      <c r="BVG60" s="129"/>
      <c r="BVH60" s="129"/>
      <c r="BVI60" s="129"/>
      <c r="BVJ60" s="129"/>
      <c r="BVK60" s="129"/>
      <c r="BVL60" s="129"/>
      <c r="BVM60" s="129"/>
      <c r="BVN60" s="129"/>
      <c r="BVO60" s="129"/>
      <c r="BVP60" s="129"/>
      <c r="BVQ60" s="129"/>
      <c r="BVR60" s="129"/>
      <c r="BVS60" s="129"/>
      <c r="BVT60" s="129"/>
      <c r="BVU60" s="129"/>
      <c r="BVV60" s="129"/>
      <c r="BVW60" s="129"/>
      <c r="BVX60" s="129"/>
      <c r="BVY60" s="129"/>
      <c r="BVZ60" s="129"/>
      <c r="BWA60" s="129"/>
      <c r="BWB60" s="129"/>
      <c r="BWC60" s="129"/>
      <c r="BWD60" s="129"/>
      <c r="BWE60" s="129"/>
      <c r="BWF60" s="129"/>
      <c r="BWG60" s="129"/>
      <c r="BWH60" s="129"/>
      <c r="BWI60" s="129"/>
      <c r="BWJ60" s="129"/>
      <c r="BWK60" s="129"/>
      <c r="BWL60" s="129"/>
      <c r="BWM60" s="129"/>
      <c r="BWN60" s="129"/>
      <c r="BWO60" s="129"/>
      <c r="BWP60" s="129"/>
      <c r="BWQ60" s="129"/>
      <c r="BWR60" s="129"/>
      <c r="BWS60" s="129"/>
      <c r="BWT60" s="129"/>
      <c r="BWU60" s="129"/>
      <c r="BWV60" s="129"/>
      <c r="BWW60" s="129"/>
      <c r="BWX60" s="129"/>
      <c r="BWY60" s="129"/>
      <c r="BWZ60" s="129"/>
      <c r="BXA60" s="129"/>
      <c r="BXB60" s="129"/>
      <c r="BXC60" s="256"/>
      <c r="BXD60" s="256"/>
      <c r="BXE60" s="256"/>
      <c r="BXF60" s="256"/>
      <c r="BXG60" s="256"/>
      <c r="BXH60" s="256"/>
      <c r="BXI60" s="256"/>
      <c r="BXJ60" s="256"/>
      <c r="BXK60" s="256"/>
      <c r="BXL60" s="256"/>
      <c r="BXM60" s="256"/>
      <c r="BXN60" s="256"/>
      <c r="BXO60" s="256"/>
      <c r="BXP60" s="256"/>
      <c r="BXQ60" s="256"/>
      <c r="BXR60" s="256"/>
      <c r="BXS60" s="256"/>
      <c r="BXT60" s="256"/>
      <c r="BXU60" s="256"/>
      <c r="BXV60" s="256"/>
      <c r="BXW60" s="256"/>
      <c r="BXX60" s="256"/>
      <c r="BXY60" s="256"/>
      <c r="BXZ60" s="256"/>
      <c r="BYA60" s="256"/>
      <c r="BYB60" s="256"/>
      <c r="BYC60" s="256"/>
      <c r="BYD60" s="256"/>
      <c r="BYE60" s="256"/>
      <c r="BYF60" s="256"/>
      <c r="BYG60" s="256"/>
      <c r="BYH60" s="256"/>
      <c r="BYI60" s="256"/>
      <c r="BYJ60" s="256"/>
      <c r="BYK60" s="256"/>
      <c r="BYL60" s="256"/>
      <c r="BYM60" s="256"/>
      <c r="BYN60" s="256"/>
      <c r="BYO60" s="256"/>
      <c r="BYP60" s="256"/>
      <c r="BYQ60" s="256"/>
      <c r="BYR60" s="256"/>
      <c r="BYS60" s="256"/>
      <c r="BYT60" s="256"/>
      <c r="BYU60" s="256"/>
      <c r="BYV60" s="256"/>
      <c r="BYW60" s="256"/>
      <c r="BYX60" s="256"/>
      <c r="BYY60" s="256"/>
      <c r="BYZ60" s="256"/>
      <c r="BZA60" s="256"/>
      <c r="BZB60" s="256"/>
      <c r="BZC60" s="256"/>
      <c r="BZD60" s="256"/>
      <c r="BZE60" s="256"/>
      <c r="BZF60" s="256"/>
      <c r="BZG60" s="256"/>
      <c r="BZH60" s="256"/>
      <c r="BZI60" s="256"/>
      <c r="BZJ60" s="256"/>
      <c r="BZK60" s="256"/>
      <c r="BZL60" s="256"/>
      <c r="BZM60" s="256"/>
      <c r="BZN60" s="256"/>
      <c r="BZO60" s="256"/>
      <c r="BZP60" s="129"/>
      <c r="BZQ60" s="129"/>
      <c r="BZR60" s="129"/>
      <c r="BZS60" s="129"/>
      <c r="BZT60" s="129"/>
      <c r="BZU60" s="129"/>
      <c r="BZV60" s="129"/>
      <c r="BZW60" s="129"/>
      <c r="BZX60" s="129"/>
      <c r="BZY60" s="129"/>
      <c r="BZZ60" s="129"/>
      <c r="CAA60" s="129"/>
      <c r="CAB60" s="129"/>
      <c r="CAC60" s="129"/>
      <c r="CAD60" s="129"/>
      <c r="CAE60" s="129"/>
      <c r="CAF60" s="129"/>
      <c r="CAG60" s="129"/>
      <c r="CAH60" s="129"/>
      <c r="CAI60" s="129"/>
      <c r="CAJ60" s="129"/>
      <c r="CAK60" s="129"/>
      <c r="CAL60" s="129"/>
      <c r="CAM60" s="129"/>
      <c r="CAN60" s="129"/>
      <c r="CAO60" s="129"/>
      <c r="CAP60" s="129"/>
      <c r="CAQ60" s="129"/>
      <c r="CAR60" s="129"/>
      <c r="CAS60" s="129"/>
      <c r="CAT60" s="129"/>
      <c r="CAU60" s="129"/>
      <c r="CAV60" s="129"/>
      <c r="CAW60" s="129"/>
      <c r="CAX60" s="129"/>
      <c r="CAY60" s="129"/>
      <c r="CAZ60" s="129"/>
      <c r="CBA60" s="129"/>
      <c r="CBB60" s="129"/>
      <c r="CBC60" s="129"/>
      <c r="CBD60" s="129"/>
      <c r="CBE60" s="129"/>
      <c r="CBF60" s="129"/>
      <c r="CBG60" s="129"/>
      <c r="CBH60" s="129"/>
      <c r="CBI60" s="129"/>
      <c r="CBJ60" s="129"/>
      <c r="CBK60" s="129"/>
      <c r="CBL60" s="129"/>
      <c r="CBM60" s="129"/>
      <c r="CBN60" s="129"/>
      <c r="CBO60" s="129"/>
      <c r="CBP60" s="129"/>
      <c r="CBQ60" s="129"/>
      <c r="CBR60" s="129"/>
      <c r="CBS60" s="129"/>
      <c r="CBT60" s="129"/>
      <c r="CBU60" s="129"/>
      <c r="CBV60" s="129"/>
      <c r="CBW60" s="129"/>
      <c r="CBX60" s="129"/>
      <c r="CBY60" s="129"/>
      <c r="CBZ60" s="129"/>
      <c r="CCA60" s="129"/>
      <c r="CCB60" s="129"/>
      <c r="CCC60" s="129"/>
      <c r="CCD60" s="129"/>
      <c r="CCE60" s="129"/>
      <c r="CCF60" s="129"/>
      <c r="CCG60" s="129"/>
      <c r="CCH60" s="129"/>
      <c r="CCI60" s="129"/>
      <c r="CCJ60" s="129"/>
      <c r="CCK60" s="129"/>
      <c r="CCL60" s="129"/>
      <c r="CCM60" s="129"/>
      <c r="CCN60" s="129"/>
      <c r="CCO60" s="129"/>
      <c r="CCP60" s="129"/>
      <c r="CCQ60" s="129"/>
      <c r="CCR60" s="129"/>
      <c r="CCS60" s="129"/>
      <c r="CCT60" s="129"/>
      <c r="CCU60" s="129"/>
      <c r="CCV60" s="129"/>
      <c r="CCW60" s="129"/>
      <c r="CCX60" s="129"/>
      <c r="CCY60" s="129"/>
      <c r="CCZ60" s="129"/>
      <c r="CDA60" s="129"/>
      <c r="CDB60" s="129"/>
      <c r="CDC60" s="129"/>
      <c r="CDD60" s="129"/>
      <c r="CDE60" s="129"/>
      <c r="CDF60" s="129"/>
      <c r="CDG60" s="129"/>
      <c r="CDH60" s="129"/>
      <c r="CDI60" s="129"/>
      <c r="CDJ60" s="129"/>
      <c r="CDK60" s="129"/>
      <c r="CDL60" s="129"/>
      <c r="CDM60" s="129"/>
      <c r="CDN60" s="129"/>
      <c r="CDO60" s="129"/>
      <c r="CDP60" s="129"/>
      <c r="CDQ60" s="129"/>
      <c r="CDR60" s="129"/>
      <c r="CDS60" s="129"/>
      <c r="CDT60" s="129"/>
      <c r="CDU60" s="129"/>
      <c r="CDV60" s="129"/>
      <c r="CDW60" s="129"/>
      <c r="CDX60" s="129"/>
      <c r="CDY60" s="129"/>
      <c r="CDZ60" s="129"/>
      <c r="CEA60" s="129"/>
      <c r="CEB60" s="129"/>
      <c r="CEC60" s="129"/>
      <c r="CED60" s="129"/>
      <c r="CEE60" s="129"/>
      <c r="CEF60" s="129"/>
      <c r="CEG60" s="129"/>
      <c r="CEH60" s="129"/>
      <c r="CEI60" s="129"/>
      <c r="CEJ60" s="129"/>
      <c r="CEK60" s="129"/>
      <c r="CEL60" s="129"/>
      <c r="CEM60" s="129"/>
      <c r="CEN60" s="129"/>
      <c r="CEO60" s="129"/>
      <c r="CEP60" s="130"/>
      <c r="CEQ60" s="130"/>
      <c r="CER60" s="130"/>
      <c r="CES60" s="130"/>
      <c r="CET60" s="130"/>
      <c r="CEU60" s="130"/>
      <c r="CEV60" s="130"/>
      <c r="CEW60" s="130"/>
      <c r="CEX60" s="130"/>
      <c r="CEY60" s="130"/>
      <c r="CEZ60" s="130"/>
      <c r="CFA60" s="130"/>
      <c r="CFB60" s="130"/>
      <c r="CFC60" s="130"/>
      <c r="CFD60" s="130"/>
      <c r="CFE60" s="130"/>
      <c r="CFF60" s="130"/>
      <c r="CFG60" s="130"/>
      <c r="CFH60" s="130"/>
      <c r="CFI60" s="130"/>
      <c r="CFJ60" s="130"/>
      <c r="CFK60" s="130"/>
      <c r="CFL60" s="130"/>
      <c r="CFM60" s="130"/>
      <c r="CFN60" s="130"/>
      <c r="CFO60" s="130"/>
      <c r="CFP60" s="130"/>
      <c r="CFQ60" s="130"/>
      <c r="CFR60" s="130"/>
      <c r="CFS60" s="130"/>
      <c r="CFT60" s="130"/>
      <c r="CFU60" s="130"/>
      <c r="CFV60" s="130"/>
      <c r="CFW60" s="130"/>
      <c r="CFX60" s="130"/>
      <c r="CFY60" s="130"/>
      <c r="CFZ60" s="130"/>
      <c r="CGA60" s="130"/>
      <c r="CGB60" s="130"/>
      <c r="CGC60" s="130"/>
      <c r="CGD60" s="130"/>
    </row>
    <row r="61" spans="1:2214" s="4" customFormat="1" x14ac:dyDescent="0.25">
      <c r="A61" s="279"/>
      <c r="B61" s="255"/>
      <c r="C61" s="267"/>
      <c r="D61" s="267"/>
      <c r="E61" s="275"/>
      <c r="F61" s="260"/>
      <c r="G61" s="260"/>
      <c r="H61" s="276"/>
      <c r="I61" s="261"/>
      <c r="J61" s="261"/>
      <c r="K61" s="276"/>
      <c r="L61" s="261"/>
      <c r="M61" s="261"/>
      <c r="N61" s="277"/>
      <c r="O61" s="262"/>
      <c r="P61" s="262"/>
      <c r="Q61" s="276"/>
      <c r="R61" s="261"/>
      <c r="S61" s="261"/>
      <c r="T61" s="275"/>
      <c r="U61" s="260"/>
      <c r="V61" s="260"/>
      <c r="W61" s="260"/>
      <c r="X61" s="278"/>
      <c r="Y61" s="277"/>
      <c r="Z61" s="262"/>
      <c r="AA61" s="262"/>
      <c r="AB61" s="277"/>
      <c r="AC61" s="262"/>
      <c r="AD61" s="262"/>
      <c r="AE61" s="277"/>
      <c r="AF61" s="262"/>
      <c r="AG61" s="262"/>
      <c r="AH61" s="129"/>
      <c r="AI61" s="129"/>
      <c r="AJ61" s="129"/>
      <c r="AK61" s="129"/>
      <c r="AL61" s="129"/>
      <c r="AM61" s="107"/>
      <c r="AN61" s="129"/>
      <c r="AO61" s="64"/>
      <c r="AP61" s="64"/>
      <c r="AQ61" s="129"/>
      <c r="AR61" s="64"/>
      <c r="AS61" s="64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130"/>
      <c r="IQ61" s="130"/>
      <c r="IR61" s="130"/>
      <c r="IS61" s="130"/>
      <c r="IT61" s="130"/>
      <c r="IU61" s="130"/>
      <c r="IV61" s="130"/>
      <c r="IW61" s="130"/>
      <c r="IX61" s="130"/>
      <c r="IY61" s="130"/>
      <c r="IZ61" s="130"/>
      <c r="JA61" s="130"/>
      <c r="JB61" s="130"/>
      <c r="JC61" s="130"/>
      <c r="JD61" s="130"/>
      <c r="JE61" s="130"/>
      <c r="JF61" s="130"/>
      <c r="JG61" s="130"/>
      <c r="JH61" s="130"/>
      <c r="JI61" s="130"/>
      <c r="JJ61" s="130"/>
      <c r="JK61" s="130"/>
      <c r="JL61" s="130"/>
      <c r="JM61" s="130"/>
      <c r="JN61" s="130"/>
      <c r="JO61" s="130"/>
      <c r="JP61" s="130"/>
      <c r="JQ61" s="130"/>
      <c r="JR61" s="130"/>
      <c r="JS61" s="130"/>
      <c r="JT61" s="130"/>
      <c r="JU61" s="130"/>
      <c r="JV61" s="130"/>
      <c r="JW61" s="130"/>
      <c r="JX61" s="130"/>
      <c r="JY61" s="130"/>
      <c r="JZ61" s="130"/>
      <c r="KA61" s="130"/>
      <c r="KB61" s="130"/>
      <c r="KC61" s="130"/>
      <c r="KD61" s="130"/>
      <c r="KE61" s="130"/>
      <c r="KF61" s="130"/>
      <c r="KG61" s="130"/>
      <c r="KH61" s="130"/>
      <c r="KI61" s="130"/>
      <c r="KJ61" s="130"/>
      <c r="KK61" s="130"/>
      <c r="KL61" s="130"/>
      <c r="KM61" s="130"/>
      <c r="KN61" s="130"/>
      <c r="KO61" s="130"/>
      <c r="KP61" s="130"/>
      <c r="KQ61" s="130"/>
      <c r="KR61" s="130"/>
      <c r="KS61" s="130"/>
      <c r="KT61" s="130"/>
      <c r="KU61" s="130"/>
      <c r="KV61" s="130"/>
      <c r="KW61" s="130"/>
      <c r="KX61" s="130"/>
      <c r="KY61" s="130"/>
      <c r="KZ61" s="130"/>
      <c r="LA61" s="130"/>
      <c r="LB61" s="130"/>
      <c r="LC61" s="130"/>
      <c r="LD61" s="130"/>
      <c r="LE61" s="130"/>
      <c r="LF61" s="130"/>
      <c r="LG61" s="130"/>
      <c r="LH61" s="130"/>
      <c r="LI61" s="130"/>
      <c r="LJ61" s="130"/>
      <c r="LK61" s="130"/>
      <c r="LL61" s="130"/>
      <c r="LM61" s="130"/>
      <c r="LN61" s="130"/>
      <c r="LO61" s="130"/>
      <c r="LP61" s="130"/>
      <c r="LQ61" s="130"/>
      <c r="LR61" s="130"/>
      <c r="LS61" s="130"/>
      <c r="LT61" s="130"/>
      <c r="LU61" s="130"/>
      <c r="LV61" s="130"/>
      <c r="LW61" s="130"/>
      <c r="LX61" s="130"/>
      <c r="LY61" s="130"/>
      <c r="LZ61" s="130"/>
      <c r="MA61" s="130"/>
      <c r="MB61" s="130"/>
      <c r="MC61" s="130"/>
      <c r="MD61" s="130"/>
      <c r="ME61" s="130"/>
      <c r="MF61" s="130"/>
      <c r="MG61" s="130"/>
      <c r="MH61" s="130"/>
      <c r="MI61" s="130"/>
      <c r="MJ61" s="130"/>
      <c r="MK61" s="130"/>
      <c r="ML61" s="130"/>
      <c r="MM61" s="130"/>
      <c r="MN61" s="130"/>
      <c r="MO61" s="130"/>
      <c r="MP61" s="130"/>
      <c r="MQ61" s="130"/>
      <c r="MR61" s="130"/>
      <c r="MS61" s="130"/>
      <c r="MT61" s="130"/>
      <c r="MU61" s="130"/>
      <c r="MV61" s="130"/>
      <c r="MW61" s="130"/>
      <c r="MX61" s="130"/>
      <c r="MY61" s="130"/>
      <c r="MZ61" s="130"/>
      <c r="NA61" s="130"/>
      <c r="NB61" s="130"/>
      <c r="NC61" s="130"/>
      <c r="ND61" s="130"/>
      <c r="NE61" s="130"/>
      <c r="NF61" s="130"/>
      <c r="NG61" s="130"/>
      <c r="NH61" s="130"/>
      <c r="NI61" s="130"/>
      <c r="NJ61" s="130"/>
      <c r="NK61" s="130"/>
      <c r="NL61" s="130"/>
      <c r="NM61" s="130"/>
      <c r="NN61" s="130"/>
      <c r="NO61" s="130"/>
      <c r="NP61" s="256"/>
      <c r="NQ61" s="256"/>
      <c r="NR61" s="256"/>
      <c r="NS61" s="256"/>
      <c r="NT61" s="256"/>
      <c r="NU61" s="256"/>
      <c r="NV61" s="256"/>
      <c r="NW61" s="256"/>
      <c r="NX61" s="256"/>
      <c r="NY61" s="256"/>
      <c r="NZ61" s="256"/>
      <c r="OA61" s="256"/>
      <c r="OB61" s="256"/>
      <c r="OC61" s="256"/>
      <c r="OD61" s="256"/>
      <c r="OE61" s="256"/>
      <c r="OF61" s="256"/>
      <c r="OG61" s="256"/>
      <c r="OH61" s="256"/>
      <c r="OI61" s="256"/>
      <c r="OJ61" s="256"/>
      <c r="OK61" s="256"/>
      <c r="OL61" s="256"/>
      <c r="OM61" s="256"/>
      <c r="ON61" s="256"/>
      <c r="OO61" s="256"/>
      <c r="OP61" s="256"/>
      <c r="OQ61" s="256"/>
      <c r="OR61" s="256"/>
      <c r="OS61" s="256"/>
      <c r="OT61" s="256"/>
      <c r="OU61" s="256"/>
      <c r="OV61" s="256"/>
      <c r="OW61" s="256"/>
      <c r="OX61" s="256"/>
      <c r="OY61" s="256"/>
      <c r="OZ61" s="256"/>
      <c r="PA61" s="256"/>
      <c r="PB61" s="256"/>
      <c r="PC61" s="256"/>
      <c r="PD61" s="256"/>
      <c r="PE61" s="256"/>
      <c r="PF61" s="256"/>
      <c r="PG61" s="256"/>
      <c r="PH61" s="256"/>
      <c r="PI61" s="256"/>
      <c r="PJ61" s="256"/>
      <c r="PK61" s="256"/>
      <c r="PL61" s="256"/>
      <c r="PM61" s="256"/>
      <c r="PN61" s="256"/>
      <c r="PO61" s="256"/>
      <c r="PP61" s="256"/>
      <c r="PQ61" s="256"/>
      <c r="PR61" s="256"/>
      <c r="PS61" s="256"/>
      <c r="PT61" s="256"/>
      <c r="PU61" s="256"/>
      <c r="PV61" s="256"/>
      <c r="PW61" s="256"/>
      <c r="PX61" s="256"/>
      <c r="PY61" s="256"/>
      <c r="PZ61" s="256"/>
      <c r="QA61" s="256"/>
      <c r="QB61" s="256"/>
      <c r="QC61" s="64"/>
      <c r="QD61" s="64"/>
      <c r="QE61" s="64"/>
      <c r="QF61" s="64"/>
      <c r="QG61" s="64"/>
      <c r="QH61" s="64"/>
      <c r="QI61" s="64"/>
      <c r="QJ61" s="64"/>
      <c r="QK61" s="64"/>
      <c r="QL61" s="64"/>
      <c r="QM61" s="64"/>
      <c r="QN61" s="64"/>
      <c r="QO61" s="64"/>
      <c r="QP61" s="64"/>
      <c r="QQ61" s="64"/>
      <c r="QR61" s="64"/>
      <c r="QS61" s="64"/>
      <c r="QT61" s="64"/>
      <c r="QU61" s="64"/>
      <c r="QV61" s="64"/>
      <c r="QW61" s="64"/>
      <c r="QX61" s="64"/>
      <c r="QY61" s="64"/>
      <c r="QZ61" s="64"/>
      <c r="RA61" s="64"/>
      <c r="RB61" s="64"/>
      <c r="RC61" s="64"/>
      <c r="RD61" s="64"/>
      <c r="RE61" s="64"/>
      <c r="RF61" s="64"/>
      <c r="RG61" s="64"/>
      <c r="RH61" s="64"/>
      <c r="RI61" s="64"/>
      <c r="RJ61" s="64"/>
      <c r="RK61" s="64"/>
      <c r="RL61" s="64"/>
      <c r="RM61" s="64"/>
      <c r="RN61" s="64"/>
      <c r="RO61" s="64"/>
      <c r="RP61" s="64"/>
      <c r="RQ61" s="64"/>
      <c r="RR61" s="64"/>
      <c r="RS61" s="64"/>
      <c r="RT61" s="64"/>
      <c r="RU61" s="64"/>
      <c r="RV61" s="64"/>
      <c r="RW61" s="64"/>
      <c r="RX61" s="64"/>
      <c r="RY61" s="64"/>
      <c r="RZ61" s="64"/>
      <c r="SA61" s="64"/>
      <c r="SB61" s="64"/>
      <c r="SC61" s="64"/>
      <c r="SD61" s="64"/>
      <c r="SE61" s="64"/>
      <c r="SF61" s="64"/>
      <c r="SG61" s="64"/>
      <c r="SH61" s="64"/>
      <c r="SI61" s="64"/>
      <c r="SJ61" s="64"/>
      <c r="SK61" s="64"/>
      <c r="SL61" s="64"/>
      <c r="SM61" s="64"/>
      <c r="SN61" s="64"/>
      <c r="SO61" s="64"/>
      <c r="SP61" s="64"/>
      <c r="SQ61" s="64"/>
      <c r="SR61" s="64"/>
      <c r="SS61" s="64"/>
      <c r="ST61" s="64"/>
      <c r="SU61" s="64"/>
      <c r="SV61" s="64"/>
      <c r="SW61" s="64"/>
      <c r="SX61" s="64"/>
      <c r="SY61" s="64"/>
      <c r="SZ61" s="64"/>
      <c r="TA61" s="64"/>
      <c r="TB61" s="64"/>
      <c r="TC61" s="64"/>
      <c r="TD61" s="64"/>
      <c r="TE61" s="64"/>
      <c r="TF61" s="64"/>
      <c r="TG61" s="64"/>
      <c r="TH61" s="64"/>
      <c r="TI61" s="64"/>
      <c r="TJ61" s="64"/>
      <c r="TK61" s="64"/>
      <c r="TL61" s="64"/>
      <c r="TM61" s="64"/>
      <c r="TN61" s="64"/>
      <c r="TO61" s="64"/>
      <c r="TP61" s="64"/>
      <c r="TQ61" s="64"/>
      <c r="TR61" s="64"/>
      <c r="TS61" s="64"/>
      <c r="TT61" s="64"/>
      <c r="TU61" s="64"/>
      <c r="TV61" s="64"/>
      <c r="TW61" s="64"/>
      <c r="TX61" s="64"/>
      <c r="TY61" s="64"/>
      <c r="TZ61" s="64"/>
      <c r="UA61" s="64"/>
      <c r="UB61" s="64"/>
      <c r="UC61" s="64"/>
      <c r="UD61" s="64"/>
      <c r="UE61" s="64"/>
      <c r="UF61" s="64"/>
      <c r="UG61" s="64"/>
      <c r="UH61" s="64"/>
      <c r="UI61" s="64"/>
      <c r="UJ61" s="64"/>
      <c r="UK61" s="64"/>
      <c r="UL61" s="64"/>
      <c r="UM61" s="64"/>
      <c r="UN61" s="64"/>
      <c r="UO61" s="64"/>
      <c r="UP61" s="64"/>
      <c r="UQ61" s="64"/>
      <c r="UR61" s="64"/>
      <c r="US61" s="64"/>
      <c r="UT61" s="64"/>
      <c r="UU61" s="64"/>
      <c r="UV61" s="64"/>
      <c r="UW61" s="64"/>
      <c r="UX61" s="64"/>
      <c r="UY61" s="64"/>
      <c r="UZ61" s="64"/>
      <c r="VA61" s="64"/>
      <c r="VB61" s="64"/>
      <c r="VC61" s="64"/>
      <c r="VD61" s="64"/>
      <c r="VE61" s="64"/>
      <c r="VF61" s="129"/>
      <c r="VG61" s="129"/>
      <c r="VH61" s="129"/>
      <c r="VI61" s="129"/>
      <c r="VJ61" s="129"/>
      <c r="VK61" s="129"/>
      <c r="VL61" s="129"/>
      <c r="VM61" s="129"/>
      <c r="VN61" s="129"/>
      <c r="VO61" s="129"/>
      <c r="VP61" s="129"/>
      <c r="VQ61" s="129"/>
      <c r="VR61" s="129"/>
      <c r="VS61" s="129"/>
      <c r="VT61" s="129"/>
      <c r="VU61" s="129"/>
      <c r="VV61" s="129"/>
      <c r="VW61" s="129"/>
      <c r="VX61" s="129"/>
      <c r="VY61" s="129"/>
      <c r="VZ61" s="129"/>
      <c r="WA61" s="129"/>
      <c r="WB61" s="129"/>
      <c r="WC61" s="129"/>
      <c r="WD61" s="129"/>
      <c r="WE61" s="129"/>
      <c r="WF61" s="129"/>
      <c r="WG61" s="129"/>
      <c r="WH61" s="129"/>
      <c r="WI61" s="129"/>
      <c r="WJ61" s="129"/>
      <c r="WK61" s="129"/>
      <c r="WL61" s="129"/>
      <c r="WM61" s="129"/>
      <c r="WN61" s="129"/>
      <c r="WO61" s="129"/>
      <c r="WP61" s="129"/>
      <c r="WQ61" s="129"/>
      <c r="WR61" s="129"/>
      <c r="WS61" s="129"/>
      <c r="WT61" s="129"/>
      <c r="WU61" s="129"/>
      <c r="WV61" s="129"/>
      <c r="WW61" s="129"/>
      <c r="WX61" s="129"/>
      <c r="WY61" s="129"/>
      <c r="WZ61" s="129"/>
      <c r="XA61" s="129"/>
      <c r="XB61" s="129"/>
      <c r="XC61" s="129"/>
      <c r="XD61" s="129"/>
      <c r="XE61" s="129"/>
      <c r="XF61" s="129"/>
      <c r="XG61" s="129"/>
      <c r="XH61" s="129"/>
      <c r="XI61" s="129"/>
      <c r="XJ61" s="129"/>
      <c r="XK61" s="129"/>
      <c r="XL61" s="129"/>
      <c r="XM61" s="129"/>
      <c r="XN61" s="129"/>
      <c r="XO61" s="129"/>
      <c r="XP61" s="129"/>
      <c r="XQ61" s="129"/>
      <c r="XR61" s="129"/>
      <c r="XS61" s="129"/>
      <c r="XT61" s="129"/>
      <c r="XU61" s="129"/>
      <c r="XV61" s="129"/>
      <c r="XW61" s="129"/>
      <c r="XX61" s="129"/>
      <c r="XY61" s="129"/>
      <c r="XZ61" s="129"/>
      <c r="YA61" s="129"/>
      <c r="YB61" s="129"/>
      <c r="YC61" s="129"/>
      <c r="YD61" s="129"/>
      <c r="YE61" s="129"/>
      <c r="YF61" s="129"/>
      <c r="YG61" s="129"/>
      <c r="YH61" s="129"/>
      <c r="YI61" s="129"/>
      <c r="YJ61" s="129"/>
      <c r="YK61" s="129"/>
      <c r="YL61" s="129"/>
      <c r="YM61" s="129"/>
      <c r="YN61" s="129"/>
      <c r="YO61" s="129"/>
      <c r="YP61" s="129"/>
      <c r="YQ61" s="129"/>
      <c r="YR61" s="129"/>
      <c r="YS61" s="129"/>
      <c r="YT61" s="129"/>
      <c r="YU61" s="129"/>
      <c r="YV61" s="129"/>
      <c r="YW61" s="129"/>
      <c r="YX61" s="129"/>
      <c r="YY61" s="129"/>
      <c r="YZ61" s="129"/>
      <c r="ZA61" s="129"/>
      <c r="ZB61" s="129"/>
      <c r="ZC61" s="129"/>
      <c r="ZD61" s="129"/>
      <c r="ZE61" s="129"/>
      <c r="ZF61" s="129"/>
      <c r="ZG61" s="129"/>
      <c r="ZH61" s="129"/>
      <c r="ZI61" s="129"/>
      <c r="ZJ61" s="129"/>
      <c r="ZK61" s="129"/>
      <c r="ZL61" s="129"/>
      <c r="ZM61" s="129"/>
      <c r="ZN61" s="129"/>
      <c r="ZO61" s="129"/>
      <c r="ZP61" s="129"/>
      <c r="ZQ61" s="129"/>
      <c r="ZR61" s="129"/>
      <c r="ZS61" s="129"/>
      <c r="ZT61" s="129"/>
      <c r="ZU61" s="129"/>
      <c r="ZV61" s="129"/>
      <c r="ZW61" s="129"/>
      <c r="ZX61" s="129"/>
      <c r="ZY61" s="129"/>
      <c r="ZZ61" s="129"/>
      <c r="AAA61" s="129"/>
      <c r="AAB61" s="129"/>
      <c r="AAC61" s="129"/>
      <c r="AAD61" s="129"/>
      <c r="AAE61" s="129"/>
      <c r="AAF61" s="129"/>
      <c r="AAG61" s="129"/>
      <c r="AAH61" s="129"/>
      <c r="AAI61" s="129"/>
      <c r="AAJ61" s="129"/>
      <c r="AAK61" s="129"/>
      <c r="AAL61" s="129"/>
      <c r="AAM61" s="129"/>
      <c r="AAN61" s="129"/>
      <c r="AAO61" s="129"/>
      <c r="AAP61" s="129"/>
      <c r="AAQ61" s="129"/>
      <c r="AAR61" s="129"/>
      <c r="AAS61" s="129"/>
      <c r="AAT61" s="129"/>
      <c r="AAU61" s="129"/>
      <c r="AAV61" s="129"/>
      <c r="AAW61" s="129"/>
      <c r="AAX61" s="129"/>
      <c r="AAY61" s="129"/>
      <c r="AAZ61" s="129"/>
      <c r="ABA61" s="129"/>
      <c r="ABB61" s="129"/>
      <c r="ABC61" s="129"/>
      <c r="ABD61" s="129"/>
      <c r="ABE61" s="129"/>
      <c r="ABF61" s="129"/>
      <c r="ABG61" s="129"/>
      <c r="ABH61" s="129"/>
      <c r="ABI61" s="129"/>
      <c r="ABJ61" s="129"/>
      <c r="ABK61" s="129"/>
      <c r="ABL61" s="129"/>
      <c r="ABM61" s="129"/>
      <c r="ABN61" s="129"/>
      <c r="ABO61" s="129"/>
      <c r="ABP61" s="129"/>
      <c r="ABQ61" s="129"/>
      <c r="ABR61" s="129"/>
      <c r="ABS61" s="129"/>
      <c r="ABT61" s="129"/>
      <c r="ABU61" s="129"/>
      <c r="ABV61" s="129"/>
      <c r="ABW61" s="129"/>
      <c r="ABX61" s="129"/>
      <c r="ABY61" s="129"/>
      <c r="ABZ61" s="129"/>
      <c r="ACA61" s="129"/>
      <c r="ACB61" s="129"/>
      <c r="ACC61" s="129"/>
      <c r="ACD61" s="129"/>
      <c r="ACE61" s="129"/>
      <c r="ACF61" s="129"/>
      <c r="ACG61" s="129"/>
      <c r="ACH61" s="129"/>
      <c r="ACI61" s="129"/>
      <c r="ACJ61" s="129"/>
      <c r="ACK61" s="129"/>
      <c r="ACL61" s="129"/>
      <c r="ACM61" s="129"/>
      <c r="ACN61" s="129"/>
      <c r="ACO61" s="129"/>
      <c r="ACP61" s="129"/>
      <c r="ACQ61" s="129"/>
      <c r="ACR61" s="129"/>
      <c r="ACS61" s="129"/>
      <c r="ACT61" s="129"/>
      <c r="ACU61" s="129"/>
      <c r="ACV61" s="129"/>
      <c r="ACW61" s="129"/>
      <c r="ACX61" s="129"/>
      <c r="ACY61" s="257"/>
      <c r="ACZ61" s="257"/>
      <c r="ADA61" s="257"/>
      <c r="ADB61" s="257"/>
      <c r="ADC61" s="257"/>
      <c r="ADD61" s="257"/>
      <c r="ADE61" s="257"/>
      <c r="ADF61" s="257"/>
      <c r="ADG61" s="257"/>
      <c r="ADH61" s="257"/>
      <c r="ADI61" s="257"/>
      <c r="ADJ61" s="257"/>
      <c r="ADK61" s="257"/>
      <c r="ADL61" s="257"/>
      <c r="ADM61" s="257"/>
      <c r="ADN61" s="257"/>
      <c r="ADO61" s="257"/>
      <c r="ADP61" s="257"/>
      <c r="ADQ61" s="257"/>
      <c r="ADR61" s="257"/>
      <c r="ADS61" s="257"/>
      <c r="ADT61" s="257"/>
      <c r="ADU61" s="257"/>
      <c r="ADV61" s="257"/>
      <c r="ADW61" s="257"/>
      <c r="ADX61" s="257"/>
      <c r="ADY61" s="257"/>
      <c r="ADZ61" s="257"/>
      <c r="AEA61" s="257"/>
      <c r="AEB61" s="257"/>
      <c r="AEC61" s="257"/>
      <c r="AED61" s="257"/>
      <c r="AEE61" s="257"/>
      <c r="AEF61" s="257"/>
      <c r="AEG61" s="257"/>
      <c r="AEH61" s="257"/>
      <c r="AEI61" s="257"/>
      <c r="AEJ61" s="257"/>
      <c r="AEK61" s="257"/>
      <c r="AEL61" s="257"/>
      <c r="AEM61" s="257"/>
      <c r="AEN61" s="257"/>
      <c r="AEO61" s="257"/>
      <c r="AEP61" s="257"/>
      <c r="AEQ61" s="257"/>
      <c r="AER61" s="257"/>
      <c r="AES61" s="257"/>
      <c r="AET61" s="257"/>
      <c r="AEU61" s="257"/>
      <c r="AEV61" s="257"/>
      <c r="AEW61" s="257"/>
      <c r="AEX61" s="257"/>
      <c r="AEY61" s="257"/>
      <c r="AEZ61" s="257"/>
      <c r="AFA61" s="257"/>
      <c r="AFB61" s="257"/>
      <c r="AFC61" s="257"/>
      <c r="AFD61" s="257"/>
      <c r="AFE61" s="257"/>
      <c r="AFF61" s="257"/>
      <c r="AFG61" s="257"/>
      <c r="AFH61" s="257"/>
      <c r="AFI61" s="257"/>
      <c r="AFJ61" s="257"/>
      <c r="AFK61" s="257"/>
      <c r="AFL61" s="257"/>
      <c r="AFM61" s="257"/>
      <c r="AFN61" s="257"/>
      <c r="AFO61" s="130"/>
      <c r="AFP61" s="130"/>
      <c r="AFQ61" s="130"/>
      <c r="AFR61" s="130"/>
      <c r="AFS61" s="130"/>
      <c r="AFT61" s="130"/>
      <c r="AFU61" s="130"/>
      <c r="AFV61" s="130"/>
      <c r="AFW61" s="130"/>
      <c r="AFX61" s="130"/>
      <c r="AFY61" s="130"/>
      <c r="AFZ61" s="130"/>
      <c r="AGA61" s="130"/>
      <c r="AGB61" s="130"/>
      <c r="AGC61" s="130"/>
      <c r="AGD61" s="130"/>
      <c r="AGE61" s="130"/>
      <c r="AGF61" s="130"/>
      <c r="AGG61" s="130"/>
      <c r="AGH61" s="130"/>
      <c r="AGI61" s="130"/>
      <c r="AGJ61" s="130"/>
      <c r="AGK61" s="130"/>
      <c r="AGL61" s="130"/>
      <c r="AGM61" s="130"/>
      <c r="AGN61" s="130"/>
      <c r="AGO61" s="130"/>
      <c r="AGP61" s="130"/>
      <c r="AGQ61" s="130"/>
      <c r="AGR61" s="130"/>
      <c r="AGS61" s="130"/>
      <c r="AGT61" s="130"/>
      <c r="AGU61" s="130"/>
      <c r="AGV61" s="130"/>
      <c r="AGW61" s="130"/>
      <c r="AGX61" s="130"/>
      <c r="AGY61" s="130"/>
      <c r="AGZ61" s="130"/>
      <c r="AHA61" s="130"/>
      <c r="AHB61" s="130"/>
      <c r="AHC61" s="130"/>
      <c r="AHD61" s="130"/>
      <c r="AHE61" s="130"/>
      <c r="AHF61" s="130"/>
      <c r="AHG61" s="130"/>
      <c r="AHH61" s="130"/>
      <c r="AHI61" s="130"/>
      <c r="AHJ61" s="130"/>
      <c r="AHK61" s="130"/>
      <c r="AHL61" s="130"/>
      <c r="AHM61" s="130"/>
      <c r="AHN61" s="130"/>
      <c r="AHO61" s="130"/>
      <c r="AHP61" s="130"/>
      <c r="AHQ61" s="130"/>
      <c r="AHR61" s="130"/>
      <c r="AHS61" s="130"/>
      <c r="AHT61" s="130"/>
      <c r="AHU61" s="130"/>
      <c r="AHV61" s="130"/>
      <c r="AHW61" s="130"/>
      <c r="AHX61" s="130"/>
      <c r="AHY61" s="130"/>
      <c r="AHZ61" s="130"/>
      <c r="AIA61" s="130"/>
      <c r="AIB61" s="130"/>
      <c r="AIC61" s="130"/>
      <c r="AID61" s="130"/>
      <c r="AIE61" s="64"/>
      <c r="AIF61" s="64"/>
      <c r="AIG61" s="64"/>
      <c r="AIH61" s="64"/>
      <c r="AII61" s="64"/>
      <c r="AIJ61" s="64"/>
      <c r="AIK61" s="64"/>
      <c r="AIL61" s="64"/>
      <c r="AIM61" s="64"/>
      <c r="AIN61" s="64"/>
      <c r="AIO61" s="64"/>
      <c r="AIP61" s="64"/>
      <c r="AIQ61" s="64"/>
      <c r="AIR61" s="64"/>
      <c r="AIS61" s="64"/>
      <c r="AIT61" s="64"/>
      <c r="AIU61" s="64"/>
      <c r="AIV61" s="64"/>
      <c r="AIW61" s="64"/>
      <c r="AIX61" s="64"/>
      <c r="AIY61" s="64"/>
      <c r="AIZ61" s="64"/>
      <c r="AJA61" s="64"/>
      <c r="AJB61" s="64"/>
      <c r="AJC61" s="64"/>
      <c r="AJD61" s="64"/>
      <c r="AJE61" s="64"/>
      <c r="AJF61" s="64"/>
      <c r="AJG61" s="64"/>
      <c r="AJH61" s="64"/>
      <c r="AJI61" s="64"/>
      <c r="AJJ61" s="64"/>
      <c r="AJK61" s="64"/>
      <c r="AJL61" s="64"/>
      <c r="AJM61" s="64"/>
      <c r="AJN61" s="64"/>
      <c r="AJO61" s="64"/>
      <c r="AJP61" s="64"/>
      <c r="AJQ61" s="64"/>
      <c r="AJR61" s="64"/>
      <c r="AJS61" s="64"/>
      <c r="AJT61" s="64"/>
      <c r="AJU61" s="64"/>
      <c r="AJV61" s="64"/>
      <c r="AJW61" s="64"/>
      <c r="AJX61" s="64"/>
      <c r="AJY61" s="64"/>
      <c r="AJZ61" s="64"/>
      <c r="AKA61" s="64"/>
      <c r="AKB61" s="64"/>
      <c r="AKC61" s="64"/>
      <c r="AKD61" s="64"/>
      <c r="AKE61" s="64"/>
      <c r="AKF61" s="64"/>
      <c r="AKG61" s="64"/>
      <c r="AKH61" s="64"/>
      <c r="AKI61" s="64"/>
      <c r="AKJ61" s="64"/>
      <c r="AKK61" s="64"/>
      <c r="AKL61" s="64"/>
      <c r="AKM61" s="64"/>
      <c r="AKN61" s="64"/>
      <c r="AKO61" s="64"/>
      <c r="AKP61" s="64"/>
      <c r="AKQ61" s="64"/>
      <c r="AKR61" s="64"/>
      <c r="AKS61" s="258"/>
      <c r="AKT61" s="106"/>
      <c r="AKU61" s="106"/>
      <c r="AKV61" s="106"/>
      <c r="AKW61" s="106"/>
      <c r="AKX61" s="106"/>
      <c r="AKY61" s="106"/>
      <c r="AKZ61" s="106"/>
      <c r="ALA61" s="106"/>
      <c r="ALB61" s="106"/>
      <c r="ALC61" s="106"/>
      <c r="ALD61" s="106"/>
      <c r="ALE61" s="106"/>
      <c r="ALF61" s="106"/>
      <c r="ALG61" s="106"/>
      <c r="ALH61" s="106"/>
      <c r="ALI61" s="106"/>
      <c r="ALJ61" s="106"/>
      <c r="ALK61" s="106"/>
      <c r="ALL61" s="106"/>
      <c r="ALM61" s="106"/>
      <c r="ALN61" s="106"/>
      <c r="ALO61" s="106"/>
      <c r="ALP61" s="106"/>
      <c r="ALQ61" s="106"/>
      <c r="ALR61" s="106"/>
      <c r="ALS61" s="106"/>
      <c r="ALT61" s="106"/>
      <c r="ALU61" s="106"/>
      <c r="ALV61" s="106"/>
      <c r="ALW61" s="106"/>
      <c r="ALX61" s="106"/>
      <c r="ALY61" s="106"/>
      <c r="ALZ61" s="106"/>
      <c r="AMA61" s="106"/>
      <c r="AMB61" s="106"/>
      <c r="AMC61" s="106"/>
      <c r="AMD61" s="106"/>
      <c r="AME61" s="106"/>
      <c r="AMF61" s="106"/>
      <c r="AMG61" s="106"/>
      <c r="AMH61" s="106"/>
      <c r="AMI61" s="106"/>
      <c r="AMJ61" s="106"/>
      <c r="AMK61" s="106"/>
      <c r="AML61" s="106"/>
      <c r="AMM61" s="106"/>
      <c r="AMN61" s="106"/>
      <c r="AMO61" s="106"/>
      <c r="AMP61" s="106"/>
      <c r="AMQ61" s="106"/>
      <c r="AMR61" s="106"/>
      <c r="AMS61" s="106"/>
      <c r="AMT61" s="106"/>
      <c r="AMU61" s="106"/>
      <c r="AMV61" s="106"/>
      <c r="AMW61" s="106"/>
      <c r="AMX61" s="106"/>
      <c r="AMY61" s="106"/>
      <c r="AMZ61" s="106"/>
      <c r="ANA61" s="106"/>
      <c r="ANB61" s="106"/>
      <c r="ANC61" s="106"/>
      <c r="AND61" s="106"/>
      <c r="ANE61" s="106"/>
      <c r="ANF61" s="106"/>
      <c r="ANG61" s="106"/>
      <c r="ANH61" s="129"/>
      <c r="ANI61" s="129"/>
      <c r="ANJ61" s="129"/>
      <c r="ANK61" s="129"/>
      <c r="ANL61" s="129"/>
      <c r="ANM61" s="129"/>
      <c r="ANN61" s="129"/>
      <c r="ANO61" s="129"/>
      <c r="ANP61" s="129"/>
      <c r="ANQ61" s="129"/>
      <c r="ANR61" s="129"/>
      <c r="ANS61" s="129"/>
      <c r="ANT61" s="129"/>
      <c r="ANU61" s="129"/>
      <c r="ANV61" s="129"/>
      <c r="ANW61" s="129"/>
      <c r="ANX61" s="129"/>
      <c r="ANY61" s="129"/>
      <c r="ANZ61" s="129"/>
      <c r="AOA61" s="129"/>
      <c r="AOB61" s="129"/>
      <c r="AOC61" s="129"/>
      <c r="AOD61" s="129"/>
      <c r="AOE61" s="129"/>
      <c r="AOF61" s="129"/>
      <c r="AOG61" s="129"/>
      <c r="AOH61" s="129"/>
      <c r="AOI61" s="129"/>
      <c r="AOJ61" s="129"/>
      <c r="AOK61" s="129"/>
      <c r="AOL61" s="129"/>
      <c r="AOM61" s="129"/>
      <c r="AON61" s="129"/>
      <c r="AOO61" s="129"/>
      <c r="AOP61" s="129"/>
      <c r="AOQ61" s="129"/>
      <c r="AOR61" s="129"/>
      <c r="AOS61" s="129"/>
      <c r="AOT61" s="129"/>
      <c r="AOU61" s="129"/>
      <c r="AOV61" s="129"/>
      <c r="AOW61" s="129"/>
      <c r="AOX61" s="129"/>
      <c r="AOY61" s="129"/>
      <c r="AOZ61" s="129"/>
      <c r="APA61" s="129"/>
      <c r="APB61" s="129"/>
      <c r="APC61" s="129"/>
      <c r="APD61" s="129"/>
      <c r="APE61" s="129"/>
      <c r="APF61" s="129"/>
      <c r="APG61" s="129"/>
      <c r="APH61" s="129"/>
      <c r="API61" s="129"/>
      <c r="APJ61" s="129"/>
      <c r="APK61" s="129"/>
      <c r="APL61" s="129"/>
      <c r="APM61" s="129"/>
      <c r="APN61" s="129"/>
      <c r="APO61" s="129"/>
      <c r="APP61" s="129"/>
      <c r="APQ61" s="129"/>
      <c r="APR61" s="129"/>
      <c r="APS61" s="129"/>
      <c r="APT61" s="129"/>
      <c r="APU61" s="130"/>
      <c r="APV61" s="130"/>
      <c r="APW61" s="130"/>
      <c r="APX61" s="130"/>
      <c r="APY61" s="130"/>
      <c r="APZ61" s="130"/>
      <c r="AQA61" s="130"/>
      <c r="AQB61" s="130"/>
      <c r="AQC61" s="130"/>
      <c r="AQD61" s="130"/>
      <c r="AQE61" s="130"/>
      <c r="AQF61" s="130"/>
      <c r="AQG61" s="130"/>
      <c r="AQH61" s="130"/>
      <c r="AQI61" s="130"/>
      <c r="AQJ61" s="130"/>
      <c r="AQK61" s="130"/>
      <c r="AQL61" s="130"/>
      <c r="AQM61" s="130"/>
      <c r="AQN61" s="130"/>
      <c r="AQO61" s="130"/>
      <c r="AQP61" s="130"/>
      <c r="AQQ61" s="130"/>
      <c r="AQR61" s="130"/>
      <c r="AQS61" s="130"/>
      <c r="AQT61" s="130"/>
      <c r="AQU61" s="130"/>
      <c r="AQV61" s="130"/>
      <c r="AQW61" s="130"/>
      <c r="AQX61" s="130"/>
      <c r="AQY61" s="130"/>
      <c r="AQZ61" s="130"/>
      <c r="ARA61" s="130"/>
      <c r="ARB61" s="130"/>
      <c r="ARC61" s="130"/>
      <c r="ARD61" s="130"/>
      <c r="ARE61" s="130"/>
      <c r="ARF61" s="130"/>
      <c r="ARG61" s="130"/>
      <c r="ARH61" s="130"/>
      <c r="ARI61" s="130"/>
      <c r="ARJ61" s="130"/>
      <c r="ARK61" s="130"/>
      <c r="ARL61" s="130"/>
      <c r="ARM61" s="130"/>
      <c r="ARN61" s="130"/>
      <c r="ARO61" s="130"/>
      <c r="ARP61" s="130"/>
      <c r="ARQ61" s="130"/>
      <c r="ARR61" s="130"/>
      <c r="ARS61" s="130"/>
      <c r="ART61" s="130"/>
      <c r="ARU61" s="130"/>
      <c r="ARV61" s="130"/>
      <c r="ARW61" s="130"/>
      <c r="ARX61" s="130"/>
      <c r="ARY61" s="130"/>
      <c r="ARZ61" s="130"/>
      <c r="ASA61" s="130"/>
      <c r="ASB61" s="130"/>
      <c r="ASC61" s="130"/>
      <c r="ASD61" s="130"/>
      <c r="ASE61" s="130"/>
      <c r="ASF61" s="130"/>
      <c r="ASG61" s="130"/>
      <c r="ASH61" s="131"/>
      <c r="ASI61" s="131"/>
      <c r="ASJ61" s="131"/>
      <c r="ASK61" s="131"/>
      <c r="ASL61" s="131"/>
      <c r="ASM61" s="131"/>
      <c r="ASN61" s="131"/>
      <c r="ASO61" s="131"/>
      <c r="ASP61" s="131"/>
      <c r="ASQ61" s="131"/>
      <c r="ASR61" s="131"/>
      <c r="ASS61" s="131"/>
      <c r="AST61" s="131"/>
      <c r="ASU61" s="131"/>
      <c r="ASV61" s="131"/>
      <c r="ASW61" s="131"/>
      <c r="ASX61" s="131"/>
      <c r="ASY61" s="131"/>
      <c r="ASZ61" s="131"/>
      <c r="ATA61" s="131"/>
      <c r="ATB61" s="131"/>
      <c r="ATC61" s="131"/>
      <c r="ATD61" s="131"/>
      <c r="ATE61" s="131"/>
      <c r="ATF61" s="131"/>
      <c r="ATG61" s="131"/>
      <c r="ATH61" s="131"/>
      <c r="ATI61" s="131"/>
      <c r="ATJ61" s="131"/>
      <c r="ATK61" s="131"/>
      <c r="ATL61" s="131"/>
      <c r="ATM61" s="131"/>
      <c r="ATN61" s="131"/>
      <c r="ATO61" s="131"/>
      <c r="ATP61" s="131"/>
      <c r="ATQ61" s="131"/>
      <c r="ATR61" s="131"/>
      <c r="ATS61" s="131"/>
      <c r="ATT61" s="131"/>
      <c r="ATU61" s="131"/>
      <c r="ATV61" s="131"/>
      <c r="ATW61" s="131"/>
      <c r="ATX61" s="131"/>
      <c r="ATY61" s="131"/>
      <c r="ATZ61" s="131"/>
      <c r="AUA61" s="131"/>
      <c r="AUB61" s="131"/>
      <c r="AUC61" s="131"/>
      <c r="AUD61" s="131"/>
      <c r="AUE61" s="131"/>
      <c r="AUF61" s="131"/>
      <c r="AUG61" s="131"/>
      <c r="AUH61" s="131"/>
      <c r="AUI61" s="131"/>
      <c r="AUJ61" s="131"/>
      <c r="AUK61" s="131"/>
      <c r="AUL61" s="131"/>
      <c r="AUM61" s="131"/>
      <c r="AUN61" s="131"/>
      <c r="AUO61" s="131"/>
      <c r="AUP61" s="131"/>
      <c r="AUQ61" s="131"/>
      <c r="AUR61" s="131"/>
      <c r="AUS61" s="131"/>
      <c r="AUT61" s="131"/>
      <c r="AUU61" s="130"/>
      <c r="AUV61" s="130"/>
      <c r="AUW61" s="130"/>
      <c r="AUX61" s="130"/>
      <c r="AUY61" s="130"/>
      <c r="AUZ61" s="130"/>
      <c r="AVA61" s="130"/>
      <c r="AVB61" s="130"/>
      <c r="AVC61" s="130"/>
      <c r="AVD61" s="130"/>
      <c r="AVE61" s="130"/>
      <c r="AVF61" s="130"/>
      <c r="AVG61" s="130"/>
      <c r="AVH61" s="130"/>
      <c r="AVI61" s="130"/>
      <c r="AVJ61" s="130"/>
      <c r="AVK61" s="130"/>
      <c r="AVL61" s="130"/>
      <c r="AVM61" s="130"/>
      <c r="AVN61" s="130"/>
      <c r="AVO61" s="130"/>
      <c r="AVP61" s="130"/>
      <c r="AVQ61" s="130"/>
      <c r="AVR61" s="130"/>
      <c r="AVS61" s="130"/>
      <c r="AVT61" s="130"/>
      <c r="AVU61" s="130"/>
      <c r="AVV61" s="130"/>
      <c r="AVW61" s="130"/>
      <c r="AVX61" s="130"/>
      <c r="AVY61" s="130"/>
      <c r="AVZ61" s="130"/>
      <c r="AWA61" s="130"/>
      <c r="AWB61" s="130"/>
      <c r="AWC61" s="130"/>
      <c r="AWD61" s="130"/>
      <c r="AWE61" s="130"/>
      <c r="AWF61" s="130"/>
      <c r="AWG61" s="130"/>
      <c r="AWH61" s="130"/>
      <c r="AWI61" s="130"/>
      <c r="AWJ61" s="130"/>
      <c r="AWK61" s="130"/>
      <c r="AWL61" s="130"/>
      <c r="AWM61" s="130"/>
      <c r="AWN61" s="130"/>
      <c r="AWO61" s="130"/>
      <c r="AWP61" s="130"/>
      <c r="AWQ61" s="130"/>
      <c r="AWR61" s="130"/>
      <c r="AWS61" s="130"/>
      <c r="AWT61" s="130"/>
      <c r="AWU61" s="130"/>
      <c r="AWV61" s="130"/>
      <c r="AWW61" s="130"/>
      <c r="AWX61" s="130"/>
      <c r="AWY61" s="130"/>
      <c r="AWZ61" s="130"/>
      <c r="AXA61" s="130"/>
      <c r="AXB61" s="130"/>
      <c r="AXC61" s="130"/>
      <c r="AXD61" s="130"/>
      <c r="AXE61" s="130"/>
      <c r="AXF61" s="130"/>
      <c r="AXG61" s="130"/>
      <c r="AXH61" s="130"/>
      <c r="AXI61" s="130"/>
      <c r="AXJ61" s="130"/>
      <c r="AXK61" s="64"/>
      <c r="AXL61" s="64"/>
      <c r="AXM61" s="64"/>
      <c r="AXN61" s="64"/>
      <c r="AXO61" s="64"/>
      <c r="AXP61" s="64"/>
      <c r="AXQ61" s="64"/>
      <c r="AXR61" s="64"/>
      <c r="AXS61" s="64"/>
      <c r="AXT61" s="64"/>
      <c r="AXU61" s="64"/>
      <c r="AXV61" s="64"/>
      <c r="AXW61" s="64"/>
      <c r="AXX61" s="64"/>
      <c r="AXY61" s="64"/>
      <c r="AXZ61" s="64"/>
      <c r="AYA61" s="64"/>
      <c r="AYB61" s="64"/>
      <c r="AYC61" s="64"/>
      <c r="AYD61" s="64"/>
      <c r="AYE61" s="64"/>
      <c r="AYF61" s="64"/>
      <c r="AYG61" s="64"/>
      <c r="AYH61" s="64"/>
      <c r="AYI61" s="64"/>
      <c r="AYJ61" s="64"/>
      <c r="AYK61" s="64"/>
      <c r="AYL61" s="64"/>
      <c r="AYM61" s="64"/>
      <c r="AYN61" s="64"/>
      <c r="AYO61" s="64"/>
      <c r="AYP61" s="64"/>
      <c r="AYQ61" s="64"/>
      <c r="AYR61" s="64"/>
      <c r="AYS61" s="64"/>
      <c r="AYT61" s="64"/>
      <c r="AYU61" s="64"/>
      <c r="AYV61" s="64"/>
      <c r="AYW61" s="64"/>
      <c r="AYX61" s="64"/>
      <c r="AYY61" s="64"/>
      <c r="AYZ61" s="64"/>
      <c r="AZA61" s="64"/>
      <c r="AZB61" s="64"/>
      <c r="AZC61" s="64"/>
      <c r="AZD61" s="64"/>
      <c r="AZE61" s="64"/>
      <c r="AZF61" s="64"/>
      <c r="AZG61" s="64"/>
      <c r="AZH61" s="64"/>
      <c r="AZI61" s="64"/>
      <c r="AZJ61" s="64"/>
      <c r="AZK61" s="64"/>
      <c r="AZL61" s="64"/>
      <c r="AZM61" s="64"/>
      <c r="AZN61" s="64"/>
      <c r="AZO61" s="64"/>
      <c r="AZP61" s="64"/>
      <c r="AZQ61" s="64"/>
      <c r="AZR61" s="64"/>
      <c r="AZS61" s="64"/>
      <c r="AZT61" s="64"/>
      <c r="AZU61" s="64"/>
      <c r="AZV61" s="64"/>
      <c r="AZW61" s="64"/>
      <c r="AZX61" s="130"/>
      <c r="AZY61" s="130"/>
      <c r="AZZ61" s="130"/>
      <c r="BAA61" s="130"/>
      <c r="BAB61" s="130"/>
      <c r="BAC61" s="130"/>
      <c r="BAD61" s="130"/>
      <c r="BAE61" s="130"/>
      <c r="BAF61" s="130"/>
      <c r="BAG61" s="130"/>
      <c r="BAH61" s="130"/>
      <c r="BAI61" s="130"/>
      <c r="BAJ61" s="130"/>
      <c r="BAK61" s="130"/>
      <c r="BAL61" s="130"/>
      <c r="BAM61" s="130"/>
      <c r="BAN61" s="130"/>
      <c r="BAO61" s="130"/>
      <c r="BAP61" s="130"/>
      <c r="BAQ61" s="130"/>
      <c r="BAR61" s="130"/>
      <c r="BAS61" s="130"/>
      <c r="BAT61" s="130"/>
      <c r="BAU61" s="130"/>
      <c r="BAV61" s="130"/>
      <c r="BAW61" s="130"/>
      <c r="BAX61" s="130"/>
      <c r="BAY61" s="130"/>
      <c r="BAZ61" s="130"/>
      <c r="BBA61" s="130"/>
      <c r="BBB61" s="130"/>
      <c r="BBC61" s="130"/>
      <c r="BBD61" s="130"/>
      <c r="BBE61" s="130"/>
      <c r="BBF61" s="130"/>
      <c r="BBG61" s="130"/>
      <c r="BBH61" s="130"/>
      <c r="BBI61" s="130"/>
      <c r="BBJ61" s="130"/>
      <c r="BBK61" s="130"/>
      <c r="BBL61" s="130"/>
      <c r="BBM61" s="130"/>
      <c r="BBN61" s="130"/>
      <c r="BBO61" s="130"/>
      <c r="BBP61" s="130"/>
      <c r="BBQ61" s="130"/>
      <c r="BBR61" s="130"/>
      <c r="BBS61" s="130"/>
      <c r="BBT61" s="130"/>
      <c r="BBU61" s="130"/>
      <c r="BBV61" s="130"/>
      <c r="BBW61" s="130"/>
      <c r="BBX61" s="130"/>
      <c r="BBY61" s="130"/>
      <c r="BBZ61" s="130"/>
      <c r="BCA61" s="130"/>
      <c r="BCB61" s="130"/>
      <c r="BCC61" s="130"/>
      <c r="BCD61" s="130"/>
      <c r="BCE61" s="130"/>
      <c r="BCF61" s="130"/>
      <c r="BCG61" s="130"/>
      <c r="BCH61" s="130"/>
      <c r="BCI61" s="130"/>
      <c r="BCJ61" s="130"/>
      <c r="BCK61" s="130"/>
      <c r="BCL61" s="130"/>
      <c r="BCM61" s="130"/>
      <c r="BCN61" s="130"/>
      <c r="BCO61" s="130"/>
      <c r="BCP61" s="130"/>
      <c r="BCQ61" s="130"/>
      <c r="BCR61" s="130"/>
      <c r="BCS61" s="130"/>
      <c r="BCT61" s="130"/>
      <c r="BCU61" s="130"/>
      <c r="BCV61" s="130"/>
      <c r="BCW61" s="130"/>
      <c r="BCX61" s="130"/>
      <c r="BCY61" s="130"/>
      <c r="BCZ61" s="130"/>
      <c r="BDA61" s="130"/>
      <c r="BDB61" s="130"/>
      <c r="BDC61" s="130"/>
      <c r="BDD61" s="130"/>
      <c r="BDE61" s="130"/>
      <c r="BDF61" s="130"/>
      <c r="BDG61" s="130"/>
      <c r="BDH61" s="130"/>
      <c r="BDI61" s="130"/>
      <c r="BDJ61" s="130"/>
      <c r="BDK61" s="130"/>
      <c r="BDL61" s="130"/>
      <c r="BDM61" s="130"/>
      <c r="BDN61" s="130"/>
      <c r="BDO61" s="130"/>
      <c r="BDP61" s="130"/>
      <c r="BDQ61" s="130"/>
      <c r="BDR61" s="130"/>
      <c r="BDS61" s="130"/>
      <c r="BDT61" s="130"/>
      <c r="BDU61" s="130"/>
      <c r="BDV61" s="130"/>
      <c r="BDW61" s="130"/>
      <c r="BDX61" s="130"/>
      <c r="BDY61" s="130"/>
      <c r="BDZ61" s="130"/>
      <c r="BEA61" s="130"/>
      <c r="BEB61" s="130"/>
      <c r="BEC61" s="130"/>
      <c r="BED61" s="130"/>
      <c r="BEE61" s="130"/>
      <c r="BEF61" s="130"/>
      <c r="BEG61" s="130"/>
      <c r="BEH61" s="130"/>
      <c r="BEI61" s="130"/>
      <c r="BEJ61" s="130"/>
      <c r="BEK61" s="130"/>
      <c r="BEL61" s="130"/>
      <c r="BEM61" s="130"/>
      <c r="BEN61" s="130"/>
      <c r="BEO61" s="130"/>
      <c r="BEP61" s="130"/>
      <c r="BEQ61" s="130"/>
      <c r="BER61" s="130"/>
      <c r="BES61" s="130"/>
      <c r="BET61" s="130"/>
      <c r="BEU61" s="130"/>
      <c r="BEV61" s="130"/>
      <c r="BEW61" s="130"/>
      <c r="BEX61" s="129"/>
      <c r="BEY61" s="129"/>
      <c r="BEZ61" s="129"/>
      <c r="BFA61" s="129"/>
      <c r="BFB61" s="129"/>
      <c r="BFC61" s="129"/>
      <c r="BFD61" s="129"/>
      <c r="BFE61" s="129"/>
      <c r="BFF61" s="129"/>
      <c r="BFG61" s="129"/>
      <c r="BFH61" s="129"/>
      <c r="BFI61" s="129"/>
      <c r="BFJ61" s="129"/>
      <c r="BFK61" s="129"/>
      <c r="BFL61" s="129"/>
      <c r="BFM61" s="129"/>
      <c r="BFN61" s="129"/>
      <c r="BFO61" s="129"/>
      <c r="BFP61" s="129"/>
      <c r="BFQ61" s="129"/>
      <c r="BFR61" s="129"/>
      <c r="BFS61" s="129"/>
      <c r="BFT61" s="129"/>
      <c r="BFU61" s="129"/>
      <c r="BFV61" s="129"/>
      <c r="BFW61" s="129"/>
      <c r="BFX61" s="129"/>
      <c r="BFY61" s="129"/>
      <c r="BFZ61" s="129"/>
      <c r="BGA61" s="129"/>
      <c r="BGB61" s="129"/>
      <c r="BGC61" s="129"/>
      <c r="BGD61" s="129"/>
      <c r="BGE61" s="129"/>
      <c r="BGF61" s="129"/>
      <c r="BGG61" s="129"/>
      <c r="BGH61" s="129"/>
      <c r="BGI61" s="129"/>
      <c r="BGJ61" s="129"/>
      <c r="BGK61" s="129"/>
      <c r="BGL61" s="129"/>
      <c r="BGM61" s="129"/>
      <c r="BGN61" s="129"/>
      <c r="BGO61" s="129"/>
      <c r="BGP61" s="129"/>
      <c r="BGQ61" s="129"/>
      <c r="BGR61" s="129"/>
      <c r="BGS61" s="129"/>
      <c r="BGT61" s="129"/>
      <c r="BGU61" s="129"/>
      <c r="BGV61" s="129"/>
      <c r="BGW61" s="129"/>
      <c r="BGX61" s="129"/>
      <c r="BGY61" s="129"/>
      <c r="BGZ61" s="129"/>
      <c r="BHA61" s="129"/>
      <c r="BHB61" s="129"/>
      <c r="BHC61" s="129"/>
      <c r="BHD61" s="129"/>
      <c r="BHE61" s="129"/>
      <c r="BHF61" s="129"/>
      <c r="BHG61" s="129"/>
      <c r="BHH61" s="129"/>
      <c r="BHI61" s="129"/>
      <c r="BHJ61" s="129"/>
      <c r="BHK61" s="129"/>
      <c r="BHL61" s="129"/>
      <c r="BHM61" s="129"/>
      <c r="BHN61" s="106"/>
      <c r="BHO61" s="106"/>
      <c r="BHP61" s="106"/>
      <c r="BHQ61" s="106"/>
      <c r="BHR61" s="106"/>
      <c r="BHS61" s="106"/>
      <c r="BHT61" s="106"/>
      <c r="BHU61" s="106"/>
      <c r="BHV61" s="106"/>
      <c r="BHW61" s="106"/>
      <c r="BHX61" s="106"/>
      <c r="BHY61" s="106"/>
      <c r="BHZ61" s="106"/>
      <c r="BIA61" s="106"/>
      <c r="BIB61" s="106"/>
      <c r="BIC61" s="106"/>
      <c r="BID61" s="106"/>
      <c r="BIE61" s="106"/>
      <c r="BIF61" s="106"/>
      <c r="BIG61" s="106"/>
      <c r="BIH61" s="106"/>
      <c r="BII61" s="106"/>
      <c r="BIJ61" s="106"/>
      <c r="BIK61" s="106"/>
      <c r="BIL61" s="106"/>
      <c r="BIM61" s="106"/>
      <c r="BIN61" s="106"/>
      <c r="BIO61" s="106"/>
      <c r="BIP61" s="106"/>
      <c r="BIQ61" s="106"/>
      <c r="BIR61" s="106"/>
      <c r="BIS61" s="106"/>
      <c r="BIT61" s="106"/>
      <c r="BIU61" s="106"/>
      <c r="BIV61" s="106"/>
      <c r="BIW61" s="106"/>
      <c r="BIX61" s="106"/>
      <c r="BIY61" s="106"/>
      <c r="BIZ61" s="106"/>
      <c r="BJA61" s="106"/>
      <c r="BJB61" s="106"/>
      <c r="BJC61" s="106"/>
      <c r="BJD61" s="106"/>
      <c r="BJE61" s="106"/>
      <c r="BJF61" s="106"/>
      <c r="BJG61" s="106"/>
      <c r="BJH61" s="106"/>
      <c r="BJI61" s="106"/>
      <c r="BJJ61" s="106"/>
      <c r="BJK61" s="106"/>
      <c r="BJL61" s="106"/>
      <c r="BJM61" s="106"/>
      <c r="BJN61" s="106"/>
      <c r="BJO61" s="106"/>
      <c r="BJP61" s="106"/>
      <c r="BJQ61" s="106"/>
      <c r="BJR61" s="106"/>
      <c r="BJS61" s="106"/>
      <c r="BJT61" s="106"/>
      <c r="BJU61" s="106"/>
      <c r="BJV61" s="106"/>
      <c r="BJW61" s="106"/>
      <c r="BJX61" s="106"/>
      <c r="BJY61" s="106"/>
      <c r="BJZ61" s="106"/>
      <c r="BKA61" s="106"/>
      <c r="BKB61" s="106"/>
      <c r="BKC61" s="106"/>
      <c r="BKD61" s="64"/>
      <c r="BKE61" s="64"/>
      <c r="BKF61" s="64"/>
      <c r="BKG61" s="64"/>
      <c r="BKH61" s="64"/>
      <c r="BKI61" s="64"/>
      <c r="BKJ61" s="64"/>
      <c r="BKK61" s="64"/>
      <c r="BKL61" s="64"/>
      <c r="BKM61" s="64"/>
      <c r="BKN61" s="64"/>
      <c r="BKO61" s="64"/>
      <c r="BKP61" s="64"/>
      <c r="BKQ61" s="64"/>
      <c r="BKR61" s="64"/>
      <c r="BKS61" s="64"/>
      <c r="BKT61" s="64"/>
      <c r="BKU61" s="64"/>
      <c r="BKV61" s="64"/>
      <c r="BKW61" s="64"/>
      <c r="BKX61" s="64"/>
      <c r="BKY61" s="64"/>
      <c r="BKZ61" s="64"/>
      <c r="BLA61" s="64"/>
      <c r="BLB61" s="64"/>
      <c r="BLC61" s="64"/>
      <c r="BLD61" s="64"/>
      <c r="BLE61" s="64"/>
      <c r="BLF61" s="64"/>
      <c r="BLG61" s="64"/>
      <c r="BLH61" s="64"/>
      <c r="BLI61" s="64"/>
      <c r="BLJ61" s="64"/>
      <c r="BLK61" s="64"/>
      <c r="BLL61" s="64"/>
      <c r="BLM61" s="64"/>
      <c r="BLN61" s="64"/>
      <c r="BLO61" s="64"/>
      <c r="BLP61" s="64"/>
      <c r="BLQ61" s="64"/>
      <c r="BLR61" s="64"/>
      <c r="BLS61" s="64"/>
      <c r="BLT61" s="64"/>
      <c r="BLU61" s="64"/>
      <c r="BLV61" s="64"/>
      <c r="BLW61" s="64"/>
      <c r="BLX61" s="64"/>
      <c r="BLY61" s="64"/>
      <c r="BLZ61" s="64"/>
      <c r="BMA61" s="64"/>
      <c r="BMB61" s="64"/>
      <c r="BMC61" s="64"/>
      <c r="BMD61" s="64"/>
      <c r="BME61" s="64"/>
      <c r="BMF61" s="64"/>
      <c r="BMG61" s="64"/>
      <c r="BMH61" s="64"/>
      <c r="BMI61" s="64"/>
      <c r="BMJ61" s="64"/>
      <c r="BMK61" s="64"/>
      <c r="BML61" s="64"/>
      <c r="BMM61" s="64"/>
      <c r="BMN61" s="64"/>
      <c r="BMO61" s="64"/>
      <c r="BMP61" s="64"/>
      <c r="BMQ61" s="64"/>
      <c r="BMR61" s="64"/>
      <c r="BMS61" s="64"/>
      <c r="BMT61" s="259"/>
      <c r="BMU61" s="259"/>
      <c r="BMV61" s="259"/>
      <c r="BMW61" s="259"/>
      <c r="BMX61" s="259"/>
      <c r="BMY61" s="259"/>
      <c r="BMZ61" s="259"/>
      <c r="BNA61" s="259"/>
      <c r="BNB61" s="259"/>
      <c r="BNC61" s="259"/>
      <c r="BND61" s="259"/>
      <c r="BNE61" s="259"/>
      <c r="BNF61" s="259"/>
      <c r="BNG61" s="259"/>
      <c r="BNH61" s="259"/>
      <c r="BNI61" s="259"/>
      <c r="BNJ61" s="259"/>
      <c r="BNK61" s="259"/>
      <c r="BNL61" s="259"/>
      <c r="BNM61" s="259"/>
      <c r="BNN61" s="259"/>
      <c r="BNO61" s="259"/>
      <c r="BNP61" s="259"/>
      <c r="BNQ61" s="259"/>
      <c r="BNR61" s="259"/>
      <c r="BNS61" s="259"/>
      <c r="BNT61" s="259"/>
      <c r="BNU61" s="259"/>
      <c r="BNV61" s="259"/>
      <c r="BNW61" s="259"/>
      <c r="BNX61" s="259"/>
      <c r="BNY61" s="259"/>
      <c r="BNZ61" s="259"/>
      <c r="BOA61" s="259"/>
      <c r="BOB61" s="259"/>
      <c r="BOC61" s="259"/>
      <c r="BOD61" s="259"/>
      <c r="BOE61" s="259"/>
      <c r="BOF61" s="259"/>
      <c r="BOG61" s="259"/>
      <c r="BOH61" s="259"/>
      <c r="BOI61" s="259"/>
      <c r="BOJ61" s="259"/>
      <c r="BOK61" s="259"/>
      <c r="BOL61" s="259"/>
      <c r="BOM61" s="259"/>
      <c r="BON61" s="259"/>
      <c r="BOO61" s="259"/>
      <c r="BOP61" s="259"/>
      <c r="BOQ61" s="259"/>
      <c r="BOR61" s="259"/>
      <c r="BOS61" s="259"/>
      <c r="BOT61" s="259"/>
      <c r="BOU61" s="259"/>
      <c r="BOV61" s="259"/>
      <c r="BOW61" s="259"/>
      <c r="BOX61" s="259"/>
      <c r="BOY61" s="259"/>
      <c r="BOZ61" s="259"/>
      <c r="BPA61" s="259"/>
      <c r="BPB61" s="259"/>
      <c r="BPC61" s="259"/>
      <c r="BPD61" s="259"/>
      <c r="BPE61" s="259"/>
      <c r="BPF61" s="259"/>
      <c r="BPG61" s="259"/>
      <c r="BPH61" s="259"/>
      <c r="BPI61" s="259"/>
      <c r="BPJ61" s="129"/>
      <c r="BPK61" s="129"/>
      <c r="BPL61" s="129"/>
      <c r="BPM61" s="129"/>
      <c r="BPN61" s="129"/>
      <c r="BPO61" s="129"/>
      <c r="BPP61" s="129"/>
      <c r="BPQ61" s="129"/>
      <c r="BPR61" s="129"/>
      <c r="BPS61" s="129"/>
      <c r="BPT61" s="129"/>
      <c r="BPU61" s="129"/>
      <c r="BPV61" s="129"/>
      <c r="BPW61" s="129"/>
      <c r="BPX61" s="129"/>
      <c r="BPY61" s="129"/>
      <c r="BPZ61" s="129"/>
      <c r="BQA61" s="129"/>
      <c r="BQB61" s="129"/>
      <c r="BQC61" s="129"/>
      <c r="BQD61" s="129"/>
      <c r="BQE61" s="129"/>
      <c r="BQF61" s="129"/>
      <c r="BQG61" s="129"/>
      <c r="BQH61" s="129"/>
      <c r="BQI61" s="129"/>
      <c r="BQJ61" s="129"/>
      <c r="BQK61" s="129"/>
      <c r="BQL61" s="129"/>
      <c r="BQM61" s="129"/>
      <c r="BQN61" s="129"/>
      <c r="BQO61" s="129"/>
      <c r="BQP61" s="129"/>
      <c r="BQQ61" s="129"/>
      <c r="BQR61" s="129"/>
      <c r="BQS61" s="129"/>
      <c r="BQT61" s="129"/>
      <c r="BQU61" s="129"/>
      <c r="BQV61" s="129"/>
      <c r="BQW61" s="129"/>
      <c r="BQX61" s="129"/>
      <c r="BQY61" s="129"/>
      <c r="BQZ61" s="129"/>
      <c r="BRA61" s="129"/>
      <c r="BRB61" s="129"/>
      <c r="BRC61" s="129"/>
      <c r="BRD61" s="129"/>
      <c r="BRE61" s="129"/>
      <c r="BRF61" s="129"/>
      <c r="BRG61" s="129"/>
      <c r="BRH61" s="129"/>
      <c r="BRI61" s="129"/>
      <c r="BRJ61" s="129"/>
      <c r="BRK61" s="129"/>
      <c r="BRL61" s="129"/>
      <c r="BRM61" s="129"/>
      <c r="BRN61" s="129"/>
      <c r="BRO61" s="129"/>
      <c r="BRP61" s="129"/>
      <c r="BRQ61" s="129"/>
      <c r="BRR61" s="129"/>
      <c r="BRS61" s="129"/>
      <c r="BRT61" s="129"/>
      <c r="BRU61" s="129"/>
      <c r="BRV61" s="129"/>
      <c r="BRW61" s="129"/>
      <c r="BRX61" s="129"/>
      <c r="BRY61" s="129"/>
      <c r="BRZ61" s="129"/>
      <c r="BSA61" s="129"/>
      <c r="BSB61" s="129"/>
      <c r="BSC61" s="129"/>
      <c r="BSD61" s="129"/>
      <c r="BSE61" s="129"/>
      <c r="BSF61" s="129"/>
      <c r="BSG61" s="129"/>
      <c r="BSH61" s="129"/>
      <c r="BSI61" s="129"/>
      <c r="BSJ61" s="129"/>
      <c r="BSK61" s="129"/>
      <c r="BSL61" s="129"/>
      <c r="BSM61" s="129"/>
      <c r="BSN61" s="129"/>
      <c r="BSO61" s="129"/>
      <c r="BSP61" s="129"/>
      <c r="BSQ61" s="129"/>
      <c r="BSR61" s="129"/>
      <c r="BSS61" s="129"/>
      <c r="BST61" s="129"/>
      <c r="BSU61" s="129"/>
      <c r="BSV61" s="129"/>
      <c r="BSW61" s="129"/>
      <c r="BSX61" s="129"/>
      <c r="BSY61" s="129"/>
      <c r="BSZ61" s="129"/>
      <c r="BTA61" s="129"/>
      <c r="BTB61" s="129"/>
      <c r="BTC61" s="129"/>
      <c r="BTD61" s="129"/>
      <c r="BTE61" s="129"/>
      <c r="BTF61" s="129"/>
      <c r="BTG61" s="129"/>
      <c r="BTH61" s="129"/>
      <c r="BTI61" s="129"/>
      <c r="BTJ61" s="129"/>
      <c r="BTK61" s="129"/>
      <c r="BTL61" s="129"/>
      <c r="BTM61" s="129"/>
      <c r="BTN61" s="129"/>
      <c r="BTO61" s="129"/>
      <c r="BTP61" s="129"/>
      <c r="BTQ61" s="129"/>
      <c r="BTR61" s="129"/>
      <c r="BTS61" s="129"/>
      <c r="BTT61" s="129"/>
      <c r="BTU61" s="129"/>
      <c r="BTV61" s="129"/>
      <c r="BTW61" s="129"/>
      <c r="BTX61" s="129"/>
      <c r="BTY61" s="129"/>
      <c r="BTZ61" s="129"/>
      <c r="BUA61" s="129"/>
      <c r="BUB61" s="129"/>
      <c r="BUC61" s="129"/>
      <c r="BUD61" s="129"/>
      <c r="BUE61" s="129"/>
      <c r="BUF61" s="129"/>
      <c r="BUG61" s="129"/>
      <c r="BUH61" s="129"/>
      <c r="BUI61" s="129"/>
      <c r="BUJ61" s="129"/>
      <c r="BUK61" s="129"/>
      <c r="BUL61" s="129"/>
      <c r="BUM61" s="129"/>
      <c r="BUN61" s="129"/>
      <c r="BUO61" s="129"/>
      <c r="BUP61" s="129"/>
      <c r="BUQ61" s="129"/>
      <c r="BUR61" s="129"/>
      <c r="BUS61" s="129"/>
      <c r="BUT61" s="129"/>
      <c r="BUU61" s="129"/>
      <c r="BUV61" s="129"/>
      <c r="BUW61" s="129"/>
      <c r="BUX61" s="129"/>
      <c r="BUY61" s="129"/>
      <c r="BUZ61" s="129"/>
      <c r="BVA61" s="129"/>
      <c r="BVB61" s="129"/>
      <c r="BVC61" s="129"/>
      <c r="BVD61" s="129"/>
      <c r="BVE61" s="129"/>
      <c r="BVF61" s="129"/>
      <c r="BVG61" s="129"/>
      <c r="BVH61" s="129"/>
      <c r="BVI61" s="129"/>
      <c r="BVJ61" s="129"/>
      <c r="BVK61" s="129"/>
      <c r="BVL61" s="129"/>
      <c r="BVM61" s="129"/>
      <c r="BVN61" s="129"/>
      <c r="BVO61" s="129"/>
      <c r="BVP61" s="129"/>
      <c r="BVQ61" s="129"/>
      <c r="BVR61" s="129"/>
      <c r="BVS61" s="129"/>
      <c r="BVT61" s="129"/>
      <c r="BVU61" s="129"/>
      <c r="BVV61" s="129"/>
      <c r="BVW61" s="129"/>
      <c r="BVX61" s="129"/>
      <c r="BVY61" s="129"/>
      <c r="BVZ61" s="129"/>
      <c r="BWA61" s="129"/>
      <c r="BWB61" s="129"/>
      <c r="BWC61" s="129"/>
      <c r="BWD61" s="129"/>
      <c r="BWE61" s="129"/>
      <c r="BWF61" s="129"/>
      <c r="BWG61" s="129"/>
      <c r="BWH61" s="129"/>
      <c r="BWI61" s="129"/>
      <c r="BWJ61" s="129"/>
      <c r="BWK61" s="129"/>
      <c r="BWL61" s="129"/>
      <c r="BWM61" s="129"/>
      <c r="BWN61" s="129"/>
      <c r="BWO61" s="129"/>
      <c r="BWP61" s="129"/>
      <c r="BWQ61" s="129"/>
      <c r="BWR61" s="129"/>
      <c r="BWS61" s="129"/>
      <c r="BWT61" s="129"/>
      <c r="BWU61" s="129"/>
      <c r="BWV61" s="129"/>
      <c r="BWW61" s="129"/>
      <c r="BWX61" s="129"/>
      <c r="BWY61" s="129"/>
      <c r="BWZ61" s="129"/>
      <c r="BXA61" s="129"/>
      <c r="BXB61" s="129"/>
      <c r="BXC61" s="256"/>
      <c r="BXD61" s="256"/>
      <c r="BXE61" s="256"/>
      <c r="BXF61" s="256"/>
      <c r="BXG61" s="256"/>
      <c r="BXH61" s="256"/>
      <c r="BXI61" s="256"/>
      <c r="BXJ61" s="256"/>
      <c r="BXK61" s="256"/>
      <c r="BXL61" s="256"/>
      <c r="BXM61" s="256"/>
      <c r="BXN61" s="256"/>
      <c r="BXO61" s="256"/>
      <c r="BXP61" s="256"/>
      <c r="BXQ61" s="256"/>
      <c r="BXR61" s="256"/>
      <c r="BXS61" s="256"/>
      <c r="BXT61" s="256"/>
      <c r="BXU61" s="256"/>
      <c r="BXV61" s="256"/>
      <c r="BXW61" s="256"/>
      <c r="BXX61" s="256"/>
      <c r="BXY61" s="256"/>
      <c r="BXZ61" s="256"/>
      <c r="BYA61" s="256"/>
      <c r="BYB61" s="256"/>
      <c r="BYC61" s="256"/>
      <c r="BYD61" s="256"/>
      <c r="BYE61" s="256"/>
      <c r="BYF61" s="256"/>
      <c r="BYG61" s="256"/>
      <c r="BYH61" s="256"/>
      <c r="BYI61" s="256"/>
      <c r="BYJ61" s="256"/>
      <c r="BYK61" s="256"/>
      <c r="BYL61" s="256"/>
      <c r="BYM61" s="256"/>
      <c r="BYN61" s="256"/>
      <c r="BYO61" s="256"/>
      <c r="BYP61" s="256"/>
      <c r="BYQ61" s="256"/>
      <c r="BYR61" s="256"/>
      <c r="BYS61" s="256"/>
      <c r="BYT61" s="256"/>
      <c r="BYU61" s="256"/>
      <c r="BYV61" s="256"/>
      <c r="BYW61" s="256"/>
      <c r="BYX61" s="256"/>
      <c r="BYY61" s="256"/>
      <c r="BYZ61" s="256"/>
      <c r="BZA61" s="256"/>
      <c r="BZB61" s="256"/>
      <c r="BZC61" s="256"/>
      <c r="BZD61" s="256"/>
      <c r="BZE61" s="256"/>
      <c r="BZF61" s="256"/>
      <c r="BZG61" s="256"/>
      <c r="BZH61" s="256"/>
      <c r="BZI61" s="256"/>
      <c r="BZJ61" s="256"/>
      <c r="BZK61" s="256"/>
      <c r="BZL61" s="256"/>
      <c r="BZM61" s="256"/>
      <c r="BZN61" s="256"/>
      <c r="BZO61" s="256"/>
      <c r="BZP61" s="129"/>
      <c r="BZQ61" s="129"/>
      <c r="BZR61" s="129"/>
      <c r="BZS61" s="129"/>
      <c r="BZT61" s="129"/>
      <c r="BZU61" s="129"/>
      <c r="BZV61" s="129"/>
      <c r="BZW61" s="129"/>
      <c r="BZX61" s="129"/>
      <c r="BZY61" s="129"/>
      <c r="BZZ61" s="129"/>
      <c r="CAA61" s="129"/>
      <c r="CAB61" s="129"/>
      <c r="CAC61" s="129"/>
      <c r="CAD61" s="129"/>
      <c r="CAE61" s="129"/>
      <c r="CAF61" s="129"/>
      <c r="CAG61" s="129"/>
      <c r="CAH61" s="129"/>
      <c r="CAI61" s="129"/>
      <c r="CAJ61" s="129"/>
      <c r="CAK61" s="129"/>
      <c r="CAL61" s="129"/>
      <c r="CAM61" s="129"/>
      <c r="CAN61" s="129"/>
      <c r="CAO61" s="129"/>
      <c r="CAP61" s="129"/>
      <c r="CAQ61" s="129"/>
      <c r="CAR61" s="129"/>
      <c r="CAS61" s="129"/>
      <c r="CAT61" s="129"/>
      <c r="CAU61" s="129"/>
      <c r="CAV61" s="129"/>
      <c r="CAW61" s="129"/>
      <c r="CAX61" s="129"/>
      <c r="CAY61" s="129"/>
      <c r="CAZ61" s="129"/>
      <c r="CBA61" s="129"/>
      <c r="CBB61" s="129"/>
      <c r="CBC61" s="129"/>
      <c r="CBD61" s="129"/>
      <c r="CBE61" s="129"/>
      <c r="CBF61" s="129"/>
      <c r="CBG61" s="129"/>
      <c r="CBH61" s="129"/>
      <c r="CBI61" s="129"/>
      <c r="CBJ61" s="129"/>
      <c r="CBK61" s="129"/>
      <c r="CBL61" s="129"/>
      <c r="CBM61" s="129"/>
      <c r="CBN61" s="129"/>
      <c r="CBO61" s="129"/>
      <c r="CBP61" s="129"/>
      <c r="CBQ61" s="129"/>
      <c r="CBR61" s="129"/>
      <c r="CBS61" s="129"/>
      <c r="CBT61" s="129"/>
      <c r="CBU61" s="129"/>
      <c r="CBV61" s="129"/>
      <c r="CBW61" s="129"/>
      <c r="CBX61" s="129"/>
      <c r="CBY61" s="129"/>
      <c r="CBZ61" s="129"/>
      <c r="CCA61" s="129"/>
      <c r="CCB61" s="129"/>
      <c r="CCC61" s="129"/>
      <c r="CCD61" s="129"/>
      <c r="CCE61" s="129"/>
      <c r="CCF61" s="129"/>
      <c r="CCG61" s="129"/>
      <c r="CCH61" s="129"/>
      <c r="CCI61" s="129"/>
      <c r="CCJ61" s="129"/>
      <c r="CCK61" s="129"/>
      <c r="CCL61" s="129"/>
      <c r="CCM61" s="129"/>
      <c r="CCN61" s="129"/>
      <c r="CCO61" s="129"/>
      <c r="CCP61" s="129"/>
      <c r="CCQ61" s="129"/>
      <c r="CCR61" s="129"/>
      <c r="CCS61" s="129"/>
      <c r="CCT61" s="129"/>
      <c r="CCU61" s="129"/>
      <c r="CCV61" s="129"/>
      <c r="CCW61" s="129"/>
      <c r="CCX61" s="129"/>
      <c r="CCY61" s="129"/>
      <c r="CCZ61" s="129"/>
      <c r="CDA61" s="129"/>
      <c r="CDB61" s="129"/>
      <c r="CDC61" s="129"/>
      <c r="CDD61" s="129"/>
      <c r="CDE61" s="129"/>
      <c r="CDF61" s="129"/>
      <c r="CDG61" s="129"/>
      <c r="CDH61" s="129"/>
      <c r="CDI61" s="129"/>
      <c r="CDJ61" s="129"/>
      <c r="CDK61" s="129"/>
      <c r="CDL61" s="129"/>
      <c r="CDM61" s="129"/>
      <c r="CDN61" s="129"/>
      <c r="CDO61" s="129"/>
      <c r="CDP61" s="129"/>
      <c r="CDQ61" s="129"/>
      <c r="CDR61" s="129"/>
      <c r="CDS61" s="129"/>
      <c r="CDT61" s="129"/>
      <c r="CDU61" s="129"/>
      <c r="CDV61" s="129"/>
      <c r="CDW61" s="129"/>
      <c r="CDX61" s="129"/>
      <c r="CDY61" s="129"/>
      <c r="CDZ61" s="129"/>
      <c r="CEA61" s="129"/>
      <c r="CEB61" s="129"/>
      <c r="CEC61" s="129"/>
      <c r="CED61" s="129"/>
      <c r="CEE61" s="129"/>
      <c r="CEF61" s="129"/>
      <c r="CEG61" s="129"/>
      <c r="CEH61" s="129"/>
      <c r="CEI61" s="129"/>
      <c r="CEJ61" s="129"/>
      <c r="CEK61" s="129"/>
      <c r="CEL61" s="129"/>
      <c r="CEM61" s="129"/>
      <c r="CEN61" s="129"/>
      <c r="CEO61" s="129"/>
      <c r="CEP61" s="130"/>
      <c r="CEQ61" s="130"/>
      <c r="CER61" s="130"/>
      <c r="CES61" s="130"/>
      <c r="CET61" s="130"/>
      <c r="CEU61" s="130"/>
      <c r="CEV61" s="130"/>
      <c r="CEW61" s="130"/>
      <c r="CEX61" s="130"/>
      <c r="CEY61" s="130"/>
      <c r="CEZ61" s="130"/>
      <c r="CFA61" s="130"/>
      <c r="CFB61" s="130"/>
      <c r="CFC61" s="130"/>
      <c r="CFD61" s="130"/>
      <c r="CFE61" s="130"/>
      <c r="CFF61" s="130"/>
      <c r="CFG61" s="130"/>
      <c r="CFH61" s="130"/>
      <c r="CFI61" s="130"/>
      <c r="CFJ61" s="130"/>
      <c r="CFK61" s="130"/>
      <c r="CFL61" s="130"/>
      <c r="CFM61" s="130"/>
      <c r="CFN61" s="130"/>
      <c r="CFO61" s="130"/>
      <c r="CFP61" s="130"/>
      <c r="CFQ61" s="130"/>
      <c r="CFR61" s="130"/>
      <c r="CFS61" s="130"/>
      <c r="CFT61" s="130"/>
      <c r="CFU61" s="130"/>
      <c r="CFV61" s="130"/>
      <c r="CFW61" s="130"/>
      <c r="CFX61" s="130"/>
      <c r="CFY61" s="130"/>
      <c r="CFZ61" s="130"/>
      <c r="CGA61" s="130"/>
      <c r="CGB61" s="130"/>
      <c r="CGC61" s="130"/>
      <c r="CGD61" s="130"/>
    </row>
    <row r="62" spans="1:2214" x14ac:dyDescent="0.25">
      <c r="A62" s="279"/>
      <c r="B62" s="255"/>
      <c r="C62" s="267"/>
      <c r="D62" s="267"/>
      <c r="E62" s="275"/>
      <c r="F62" s="260"/>
      <c r="G62" s="260"/>
      <c r="H62" s="276"/>
      <c r="I62" s="261"/>
      <c r="J62" s="261"/>
      <c r="K62" s="276"/>
      <c r="L62" s="261"/>
      <c r="M62" s="261"/>
      <c r="N62" s="277"/>
      <c r="O62" s="262"/>
      <c r="P62" s="262"/>
      <c r="Q62" s="276"/>
      <c r="R62" s="261"/>
      <c r="S62" s="261"/>
      <c r="T62" s="275"/>
      <c r="U62" s="260"/>
      <c r="V62" s="260"/>
      <c r="W62" s="260"/>
      <c r="X62" s="278"/>
      <c r="Y62" s="277"/>
      <c r="Z62" s="262"/>
      <c r="AA62" s="262"/>
      <c r="AB62" s="277"/>
      <c r="AC62" s="262"/>
      <c r="AD62" s="262"/>
      <c r="AE62" s="277"/>
      <c r="AF62" s="262"/>
      <c r="AG62" s="262"/>
      <c r="AH62" s="129"/>
      <c r="AI62" s="129"/>
      <c r="AJ62" s="129"/>
      <c r="AK62" s="129"/>
      <c r="AL62" s="129"/>
      <c r="AM62" s="129"/>
      <c r="AN62" s="129"/>
      <c r="AO62" s="64"/>
      <c r="AP62" s="64"/>
      <c r="AQ62" s="129"/>
      <c r="AR62" s="64"/>
      <c r="AS62" s="64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/>
      <c r="IP62" s="130"/>
      <c r="IQ62" s="130"/>
      <c r="IR62" s="130"/>
      <c r="IS62" s="130"/>
      <c r="IT62" s="130"/>
      <c r="IU62" s="130"/>
      <c r="IV62" s="130"/>
      <c r="IW62" s="130"/>
      <c r="IX62" s="130"/>
      <c r="IY62" s="130"/>
      <c r="IZ62" s="130"/>
      <c r="JA62" s="130"/>
      <c r="JB62" s="130"/>
      <c r="JC62" s="130"/>
      <c r="JD62" s="130"/>
      <c r="JE62" s="130"/>
      <c r="JF62" s="130"/>
      <c r="JG62" s="130"/>
      <c r="JH62" s="130"/>
      <c r="JI62" s="130"/>
      <c r="JJ62" s="130"/>
      <c r="JK62" s="130"/>
      <c r="JL62" s="130"/>
      <c r="JM62" s="130"/>
      <c r="JN62" s="130"/>
      <c r="JO62" s="130"/>
      <c r="JP62" s="130"/>
      <c r="JQ62" s="130"/>
      <c r="JR62" s="130"/>
      <c r="JS62" s="130"/>
      <c r="JT62" s="130"/>
      <c r="JU62" s="130"/>
      <c r="JV62" s="130"/>
      <c r="JW62" s="130"/>
      <c r="JX62" s="130"/>
      <c r="JY62" s="130"/>
      <c r="JZ62" s="130"/>
      <c r="KA62" s="130"/>
      <c r="KB62" s="130"/>
      <c r="KC62" s="130"/>
      <c r="KD62" s="130"/>
      <c r="KE62" s="130"/>
      <c r="KF62" s="130"/>
      <c r="KG62" s="130"/>
      <c r="KH62" s="130"/>
      <c r="KI62" s="130"/>
      <c r="KJ62" s="130"/>
      <c r="KK62" s="130"/>
      <c r="KL62" s="130"/>
      <c r="KM62" s="130"/>
      <c r="KN62" s="130"/>
      <c r="KO62" s="130"/>
      <c r="KP62" s="130"/>
      <c r="KQ62" s="130"/>
      <c r="KR62" s="130"/>
      <c r="KS62" s="130"/>
      <c r="KT62" s="130"/>
      <c r="KU62" s="130"/>
      <c r="KV62" s="130"/>
      <c r="KW62" s="130"/>
      <c r="KX62" s="130"/>
      <c r="KY62" s="130"/>
      <c r="KZ62" s="130"/>
      <c r="LA62" s="130"/>
      <c r="LB62" s="130"/>
      <c r="LC62" s="130"/>
      <c r="LD62" s="130"/>
      <c r="LE62" s="130"/>
      <c r="LF62" s="130"/>
      <c r="LG62" s="130"/>
      <c r="LH62" s="130"/>
      <c r="LI62" s="130"/>
      <c r="LJ62" s="130"/>
      <c r="LK62" s="130"/>
      <c r="LL62" s="130"/>
      <c r="LM62" s="130"/>
      <c r="LN62" s="130"/>
      <c r="LO62" s="130"/>
      <c r="LP62" s="130"/>
      <c r="LQ62" s="130"/>
      <c r="LR62" s="130"/>
      <c r="LS62" s="130"/>
      <c r="LT62" s="130"/>
      <c r="LU62" s="130"/>
      <c r="LV62" s="130"/>
      <c r="LW62" s="130"/>
      <c r="LX62" s="130"/>
      <c r="LY62" s="130"/>
      <c r="LZ62" s="130"/>
      <c r="MA62" s="130"/>
      <c r="MB62" s="130"/>
      <c r="MC62" s="130"/>
      <c r="MD62" s="130"/>
      <c r="ME62" s="130"/>
      <c r="MF62" s="130"/>
      <c r="MG62" s="130"/>
      <c r="MH62" s="130"/>
      <c r="MI62" s="130"/>
      <c r="MJ62" s="130"/>
      <c r="MK62" s="130"/>
      <c r="ML62" s="130"/>
      <c r="MM62" s="130"/>
      <c r="MN62" s="130"/>
      <c r="MO62" s="130"/>
      <c r="MP62" s="130"/>
      <c r="MQ62" s="130"/>
      <c r="MR62" s="130"/>
      <c r="MS62" s="130"/>
      <c r="MT62" s="130"/>
      <c r="MU62" s="130"/>
      <c r="MV62" s="130"/>
      <c r="MW62" s="130"/>
      <c r="MX62" s="130"/>
      <c r="MY62" s="130"/>
      <c r="MZ62" s="130"/>
      <c r="NA62" s="130"/>
      <c r="NB62" s="130"/>
      <c r="NC62" s="130"/>
      <c r="ND62" s="130"/>
      <c r="NE62" s="130"/>
      <c r="NF62" s="130"/>
      <c r="NG62" s="130"/>
      <c r="NH62" s="130"/>
      <c r="NI62" s="130"/>
      <c r="NJ62" s="130"/>
      <c r="NK62" s="130"/>
      <c r="NL62" s="130"/>
      <c r="NM62" s="130"/>
      <c r="NN62" s="130"/>
      <c r="NO62" s="130"/>
      <c r="NP62" s="256"/>
      <c r="NQ62" s="256"/>
      <c r="NR62" s="256"/>
      <c r="NS62" s="256"/>
      <c r="NT62" s="256"/>
      <c r="NU62" s="256"/>
      <c r="NV62" s="256"/>
      <c r="NW62" s="256"/>
      <c r="NX62" s="256"/>
      <c r="NY62" s="256"/>
      <c r="NZ62" s="256"/>
      <c r="OA62" s="256"/>
      <c r="OB62" s="256"/>
      <c r="OC62" s="256"/>
      <c r="OD62" s="256"/>
      <c r="OE62" s="256"/>
      <c r="OF62" s="256"/>
      <c r="OG62" s="256"/>
      <c r="OH62" s="256"/>
      <c r="OI62" s="256"/>
      <c r="OJ62" s="256"/>
      <c r="OK62" s="256"/>
      <c r="OL62" s="256"/>
      <c r="OM62" s="256"/>
      <c r="ON62" s="256"/>
      <c r="OO62" s="256"/>
      <c r="OP62" s="256"/>
      <c r="OQ62" s="256"/>
      <c r="OR62" s="256"/>
      <c r="OS62" s="256"/>
      <c r="OT62" s="256"/>
      <c r="OU62" s="256"/>
      <c r="OV62" s="256"/>
      <c r="OW62" s="256"/>
      <c r="OX62" s="256"/>
      <c r="OY62" s="256"/>
      <c r="OZ62" s="256"/>
      <c r="PA62" s="256"/>
      <c r="PB62" s="256"/>
      <c r="PC62" s="256"/>
      <c r="PD62" s="256"/>
      <c r="PE62" s="256"/>
      <c r="PF62" s="256"/>
      <c r="PG62" s="256"/>
      <c r="PH62" s="256"/>
      <c r="PI62" s="256"/>
      <c r="PJ62" s="256"/>
      <c r="PK62" s="256"/>
      <c r="PL62" s="256"/>
      <c r="PM62" s="256"/>
      <c r="PN62" s="256"/>
      <c r="PO62" s="256"/>
      <c r="PP62" s="256"/>
      <c r="PQ62" s="256"/>
      <c r="PR62" s="256"/>
      <c r="PS62" s="256"/>
      <c r="PT62" s="256"/>
      <c r="PU62" s="256"/>
      <c r="PV62" s="256"/>
      <c r="PW62" s="256"/>
      <c r="PX62" s="256"/>
      <c r="PY62" s="256"/>
      <c r="PZ62" s="256"/>
      <c r="QA62" s="256"/>
      <c r="QB62" s="256"/>
      <c r="QC62" s="64"/>
      <c r="QD62" s="64"/>
      <c r="QE62" s="64"/>
      <c r="QF62" s="64"/>
      <c r="QG62" s="64"/>
      <c r="QH62" s="64"/>
      <c r="QI62" s="64"/>
      <c r="QJ62" s="64"/>
      <c r="QK62" s="64"/>
      <c r="QL62" s="64"/>
      <c r="QM62" s="64"/>
      <c r="QN62" s="64"/>
      <c r="QO62" s="64"/>
      <c r="QP62" s="64"/>
      <c r="QQ62" s="64"/>
      <c r="QR62" s="64"/>
      <c r="QS62" s="64"/>
      <c r="QT62" s="64"/>
      <c r="QU62" s="64"/>
      <c r="QV62" s="64"/>
      <c r="QW62" s="64"/>
      <c r="QX62" s="64"/>
      <c r="QY62" s="64"/>
      <c r="QZ62" s="64"/>
      <c r="RA62" s="64"/>
      <c r="RB62" s="64"/>
      <c r="RC62" s="64"/>
      <c r="RD62" s="64"/>
      <c r="RE62" s="64"/>
      <c r="RF62" s="64"/>
      <c r="RG62" s="64"/>
      <c r="RH62" s="64"/>
      <c r="RI62" s="64"/>
      <c r="RJ62" s="64"/>
      <c r="RK62" s="64"/>
      <c r="RL62" s="64"/>
      <c r="RM62" s="64"/>
      <c r="RN62" s="64"/>
      <c r="RO62" s="64"/>
      <c r="RP62" s="64"/>
      <c r="RQ62" s="64"/>
      <c r="RR62" s="64"/>
      <c r="RS62" s="64"/>
      <c r="RT62" s="64"/>
      <c r="RU62" s="64"/>
      <c r="RV62" s="64"/>
      <c r="RW62" s="64"/>
      <c r="RX62" s="64"/>
      <c r="RY62" s="64"/>
      <c r="RZ62" s="64"/>
      <c r="SA62" s="64"/>
      <c r="SB62" s="64"/>
      <c r="SC62" s="64"/>
      <c r="SD62" s="64"/>
      <c r="SE62" s="64"/>
      <c r="SF62" s="64"/>
      <c r="SG62" s="64"/>
      <c r="SH62" s="64"/>
      <c r="SI62" s="64"/>
      <c r="SJ62" s="64"/>
      <c r="SK62" s="64"/>
      <c r="SL62" s="64"/>
      <c r="SM62" s="64"/>
      <c r="SN62" s="64"/>
      <c r="SO62" s="64"/>
      <c r="SP62" s="64"/>
      <c r="SQ62" s="64"/>
      <c r="SR62" s="64"/>
      <c r="SS62" s="64"/>
      <c r="ST62" s="64"/>
      <c r="SU62" s="64"/>
      <c r="SV62" s="64"/>
      <c r="SW62" s="64"/>
      <c r="SX62" s="64"/>
      <c r="SY62" s="64"/>
      <c r="SZ62" s="64"/>
      <c r="TA62" s="64"/>
      <c r="TB62" s="64"/>
      <c r="TC62" s="64"/>
      <c r="TD62" s="64"/>
      <c r="TE62" s="64"/>
      <c r="TF62" s="64"/>
      <c r="TG62" s="64"/>
      <c r="TH62" s="64"/>
      <c r="TI62" s="64"/>
      <c r="TJ62" s="64"/>
      <c r="TK62" s="64"/>
      <c r="TL62" s="64"/>
      <c r="TM62" s="64"/>
      <c r="TN62" s="64"/>
      <c r="TO62" s="64"/>
      <c r="TP62" s="64"/>
      <c r="TQ62" s="64"/>
      <c r="TR62" s="64"/>
      <c r="TS62" s="64"/>
      <c r="TT62" s="64"/>
      <c r="TU62" s="64"/>
      <c r="TV62" s="64"/>
      <c r="TW62" s="64"/>
      <c r="TX62" s="64"/>
      <c r="TY62" s="64"/>
      <c r="TZ62" s="64"/>
      <c r="UA62" s="64"/>
      <c r="UB62" s="64"/>
      <c r="UC62" s="64"/>
      <c r="UD62" s="64"/>
      <c r="UE62" s="64"/>
      <c r="UF62" s="64"/>
      <c r="UG62" s="64"/>
      <c r="UH62" s="64"/>
      <c r="UI62" s="64"/>
      <c r="UJ62" s="64"/>
      <c r="UK62" s="64"/>
      <c r="UL62" s="64"/>
      <c r="UM62" s="64"/>
      <c r="UN62" s="64"/>
      <c r="UO62" s="64"/>
      <c r="UP62" s="64"/>
      <c r="UQ62" s="64"/>
      <c r="UR62" s="64"/>
      <c r="US62" s="64"/>
      <c r="UT62" s="64"/>
      <c r="UU62" s="64"/>
      <c r="UV62" s="64"/>
      <c r="UW62" s="64"/>
      <c r="UX62" s="64"/>
      <c r="UY62" s="64"/>
      <c r="UZ62" s="64"/>
      <c r="VA62" s="64"/>
      <c r="VB62" s="64"/>
      <c r="VC62" s="64"/>
      <c r="VD62" s="64"/>
      <c r="VE62" s="64"/>
      <c r="VF62" s="129"/>
      <c r="VG62" s="129"/>
      <c r="VH62" s="129"/>
      <c r="VI62" s="129"/>
      <c r="VJ62" s="129"/>
      <c r="VK62" s="129"/>
      <c r="VL62" s="129"/>
      <c r="VM62" s="129"/>
      <c r="VN62" s="129"/>
      <c r="VO62" s="129"/>
      <c r="VP62" s="129"/>
      <c r="VQ62" s="129"/>
      <c r="VR62" s="129"/>
      <c r="VS62" s="129"/>
      <c r="VT62" s="129"/>
      <c r="VU62" s="129"/>
      <c r="VV62" s="129"/>
      <c r="VW62" s="129"/>
      <c r="VX62" s="129"/>
      <c r="VY62" s="129"/>
      <c r="VZ62" s="129"/>
      <c r="WA62" s="129"/>
      <c r="WB62" s="129"/>
      <c r="WC62" s="129"/>
      <c r="WD62" s="129"/>
      <c r="WE62" s="129"/>
      <c r="WF62" s="129"/>
      <c r="WG62" s="129"/>
      <c r="WH62" s="129"/>
      <c r="WI62" s="129"/>
      <c r="WJ62" s="129"/>
      <c r="WK62" s="129"/>
      <c r="WL62" s="129"/>
      <c r="WM62" s="129"/>
      <c r="WN62" s="129"/>
      <c r="WO62" s="129"/>
      <c r="WP62" s="129"/>
      <c r="WQ62" s="129"/>
      <c r="WR62" s="129"/>
      <c r="WS62" s="129"/>
      <c r="WT62" s="129"/>
      <c r="WU62" s="129"/>
      <c r="WV62" s="129"/>
      <c r="WW62" s="129"/>
      <c r="WX62" s="129"/>
      <c r="WY62" s="129"/>
      <c r="WZ62" s="129"/>
      <c r="XA62" s="129"/>
      <c r="XB62" s="129"/>
      <c r="XC62" s="129"/>
      <c r="XD62" s="129"/>
      <c r="XE62" s="129"/>
      <c r="XF62" s="129"/>
      <c r="XG62" s="129"/>
      <c r="XH62" s="129"/>
      <c r="XI62" s="129"/>
      <c r="XJ62" s="129"/>
      <c r="XK62" s="129"/>
      <c r="XL62" s="129"/>
      <c r="XM62" s="129"/>
      <c r="XN62" s="129"/>
      <c r="XO62" s="129"/>
      <c r="XP62" s="129"/>
      <c r="XQ62" s="129"/>
      <c r="XR62" s="129"/>
      <c r="XS62" s="129"/>
      <c r="XT62" s="129"/>
      <c r="XU62" s="129"/>
      <c r="XV62" s="129"/>
      <c r="XW62" s="129"/>
      <c r="XX62" s="129"/>
      <c r="XY62" s="129"/>
      <c r="XZ62" s="129"/>
      <c r="YA62" s="129"/>
      <c r="YB62" s="129"/>
      <c r="YC62" s="129"/>
      <c r="YD62" s="129"/>
      <c r="YE62" s="129"/>
      <c r="YF62" s="129"/>
      <c r="YG62" s="129"/>
      <c r="YH62" s="129"/>
      <c r="YI62" s="129"/>
      <c r="YJ62" s="129"/>
      <c r="YK62" s="129"/>
      <c r="YL62" s="129"/>
      <c r="YM62" s="129"/>
      <c r="YN62" s="129"/>
      <c r="YO62" s="129"/>
      <c r="YP62" s="129"/>
      <c r="YQ62" s="129"/>
      <c r="YR62" s="129"/>
      <c r="YS62" s="129"/>
      <c r="YT62" s="129"/>
      <c r="YU62" s="129"/>
      <c r="YV62" s="129"/>
      <c r="YW62" s="129"/>
      <c r="YX62" s="129"/>
      <c r="YY62" s="129"/>
      <c r="YZ62" s="129"/>
      <c r="ZA62" s="129"/>
      <c r="ZB62" s="129"/>
      <c r="ZC62" s="129"/>
      <c r="ZD62" s="129"/>
      <c r="ZE62" s="129"/>
      <c r="ZF62" s="129"/>
      <c r="ZG62" s="129"/>
      <c r="ZH62" s="129"/>
      <c r="ZI62" s="129"/>
      <c r="ZJ62" s="129"/>
      <c r="ZK62" s="129"/>
      <c r="ZL62" s="129"/>
      <c r="ZM62" s="129"/>
      <c r="ZN62" s="129"/>
      <c r="ZO62" s="129"/>
      <c r="ZP62" s="129"/>
      <c r="ZQ62" s="129"/>
      <c r="ZR62" s="129"/>
      <c r="ZS62" s="129"/>
      <c r="ZT62" s="129"/>
      <c r="ZU62" s="129"/>
      <c r="ZV62" s="129"/>
      <c r="ZW62" s="129"/>
      <c r="ZX62" s="129"/>
      <c r="ZY62" s="129"/>
      <c r="ZZ62" s="129"/>
      <c r="AAA62" s="129"/>
      <c r="AAB62" s="129"/>
      <c r="AAC62" s="129"/>
      <c r="AAD62" s="129"/>
      <c r="AAE62" s="129"/>
      <c r="AAF62" s="129"/>
      <c r="AAG62" s="129"/>
      <c r="AAH62" s="129"/>
      <c r="AAI62" s="129"/>
      <c r="AAJ62" s="129"/>
      <c r="AAK62" s="129"/>
      <c r="AAL62" s="129"/>
      <c r="AAM62" s="129"/>
      <c r="AAN62" s="129"/>
      <c r="AAO62" s="129"/>
      <c r="AAP62" s="129"/>
      <c r="AAQ62" s="129"/>
      <c r="AAR62" s="129"/>
      <c r="AAS62" s="129"/>
      <c r="AAT62" s="129"/>
      <c r="AAU62" s="129"/>
      <c r="AAV62" s="129"/>
      <c r="AAW62" s="129"/>
      <c r="AAX62" s="129"/>
      <c r="AAY62" s="129"/>
      <c r="AAZ62" s="129"/>
      <c r="ABA62" s="129"/>
      <c r="ABB62" s="129"/>
      <c r="ABC62" s="129"/>
      <c r="ABD62" s="129"/>
      <c r="ABE62" s="129"/>
      <c r="ABF62" s="129"/>
      <c r="ABG62" s="129"/>
      <c r="ABH62" s="129"/>
      <c r="ABI62" s="129"/>
      <c r="ABJ62" s="129"/>
      <c r="ABK62" s="129"/>
      <c r="ABL62" s="129"/>
      <c r="ABM62" s="129"/>
      <c r="ABN62" s="129"/>
      <c r="ABO62" s="129"/>
      <c r="ABP62" s="129"/>
      <c r="ABQ62" s="129"/>
      <c r="ABR62" s="129"/>
      <c r="ABS62" s="129"/>
      <c r="ABT62" s="129"/>
      <c r="ABU62" s="129"/>
      <c r="ABV62" s="129"/>
      <c r="ABW62" s="129"/>
      <c r="ABX62" s="129"/>
      <c r="ABY62" s="129"/>
      <c r="ABZ62" s="129"/>
      <c r="ACA62" s="129"/>
      <c r="ACB62" s="129"/>
      <c r="ACC62" s="129"/>
      <c r="ACD62" s="129"/>
      <c r="ACE62" s="129"/>
      <c r="ACF62" s="129"/>
      <c r="ACG62" s="129"/>
      <c r="ACH62" s="129"/>
      <c r="ACI62" s="129"/>
      <c r="ACJ62" s="129"/>
      <c r="ACK62" s="129"/>
      <c r="ACL62" s="129"/>
      <c r="ACM62" s="129"/>
      <c r="ACN62" s="129"/>
      <c r="ACO62" s="129"/>
      <c r="ACP62" s="129"/>
      <c r="ACQ62" s="129"/>
      <c r="ACR62" s="129"/>
      <c r="ACS62" s="129"/>
      <c r="ACT62" s="129"/>
      <c r="ACU62" s="129"/>
      <c r="ACV62" s="129"/>
      <c r="ACW62" s="129"/>
      <c r="ACX62" s="129"/>
      <c r="ACY62" s="257"/>
      <c r="ACZ62" s="257"/>
      <c r="ADA62" s="257"/>
      <c r="ADB62" s="257"/>
      <c r="ADC62" s="257"/>
      <c r="ADD62" s="257"/>
      <c r="ADE62" s="257"/>
      <c r="ADF62" s="257"/>
      <c r="ADG62" s="257"/>
      <c r="ADH62" s="257"/>
      <c r="ADI62" s="257"/>
      <c r="ADJ62" s="257"/>
      <c r="ADK62" s="257"/>
      <c r="ADL62" s="257"/>
      <c r="ADM62" s="257"/>
      <c r="ADN62" s="257"/>
      <c r="ADO62" s="257"/>
      <c r="ADP62" s="257"/>
      <c r="ADQ62" s="257"/>
      <c r="ADR62" s="257"/>
      <c r="ADS62" s="257"/>
      <c r="ADT62" s="257"/>
      <c r="ADU62" s="257"/>
      <c r="ADV62" s="257"/>
      <c r="ADW62" s="257"/>
      <c r="ADX62" s="257"/>
      <c r="ADY62" s="257"/>
      <c r="ADZ62" s="257"/>
      <c r="AEA62" s="257"/>
      <c r="AEB62" s="257"/>
      <c r="AEC62" s="257"/>
      <c r="AED62" s="257"/>
      <c r="AEE62" s="257"/>
      <c r="AEF62" s="257"/>
      <c r="AEG62" s="257"/>
      <c r="AEH62" s="257"/>
      <c r="AEI62" s="257"/>
      <c r="AEJ62" s="257"/>
      <c r="AEK62" s="257"/>
      <c r="AEL62" s="257"/>
      <c r="AEM62" s="257"/>
      <c r="AEN62" s="257"/>
      <c r="AEO62" s="257"/>
      <c r="AEP62" s="257"/>
      <c r="AEQ62" s="257"/>
      <c r="AER62" s="257"/>
      <c r="AES62" s="257"/>
      <c r="AET62" s="257"/>
      <c r="AEU62" s="257"/>
      <c r="AEV62" s="257"/>
      <c r="AEW62" s="257"/>
      <c r="AEX62" s="257"/>
      <c r="AEY62" s="257"/>
      <c r="AEZ62" s="257"/>
      <c r="AFA62" s="257"/>
      <c r="AFB62" s="257"/>
      <c r="AFC62" s="257"/>
      <c r="AFD62" s="257"/>
      <c r="AFE62" s="257"/>
      <c r="AFF62" s="257"/>
      <c r="AFG62" s="257"/>
      <c r="AFH62" s="257"/>
      <c r="AFI62" s="257"/>
      <c r="AFJ62" s="257"/>
      <c r="AFK62" s="257"/>
      <c r="AFL62" s="257"/>
      <c r="AFM62" s="257"/>
      <c r="AFN62" s="257"/>
      <c r="AFO62" s="130"/>
      <c r="AFP62" s="130"/>
      <c r="AFQ62" s="130"/>
      <c r="AFR62" s="130"/>
      <c r="AFS62" s="130"/>
      <c r="AFT62" s="130"/>
      <c r="AFU62" s="130"/>
      <c r="AFV62" s="130"/>
      <c r="AFW62" s="130"/>
      <c r="AFX62" s="130"/>
      <c r="AFY62" s="130"/>
      <c r="AFZ62" s="130"/>
      <c r="AGA62" s="130"/>
      <c r="AGB62" s="130"/>
      <c r="AGC62" s="130"/>
      <c r="AGD62" s="130"/>
      <c r="AGE62" s="130"/>
      <c r="AGF62" s="130"/>
      <c r="AGG62" s="130"/>
      <c r="AGH62" s="130"/>
      <c r="AGI62" s="130"/>
      <c r="AGJ62" s="130"/>
      <c r="AGK62" s="130"/>
      <c r="AGL62" s="130"/>
      <c r="AGM62" s="130"/>
      <c r="AGN62" s="130"/>
      <c r="AGO62" s="130"/>
      <c r="AGP62" s="130"/>
      <c r="AGQ62" s="130"/>
      <c r="AGR62" s="130"/>
      <c r="AGS62" s="130"/>
      <c r="AGT62" s="130"/>
      <c r="AGU62" s="130"/>
      <c r="AGV62" s="130"/>
      <c r="AGW62" s="130"/>
      <c r="AGX62" s="130"/>
      <c r="AGY62" s="130"/>
      <c r="AGZ62" s="130"/>
      <c r="AHA62" s="130"/>
      <c r="AHB62" s="130"/>
      <c r="AHC62" s="130"/>
      <c r="AHD62" s="130"/>
      <c r="AHE62" s="130"/>
      <c r="AHF62" s="130"/>
      <c r="AHG62" s="130"/>
      <c r="AHH62" s="130"/>
      <c r="AHI62" s="130"/>
      <c r="AHJ62" s="130"/>
      <c r="AHK62" s="130"/>
      <c r="AHL62" s="130"/>
      <c r="AHM62" s="130"/>
      <c r="AHN62" s="130"/>
      <c r="AHO62" s="130"/>
      <c r="AHP62" s="130"/>
      <c r="AHQ62" s="130"/>
      <c r="AHR62" s="130"/>
      <c r="AHS62" s="130"/>
      <c r="AHT62" s="130"/>
      <c r="AHU62" s="130"/>
      <c r="AHV62" s="130"/>
      <c r="AHW62" s="130"/>
      <c r="AHX62" s="130"/>
      <c r="AHY62" s="130"/>
      <c r="AHZ62" s="130"/>
      <c r="AIA62" s="130"/>
      <c r="AIB62" s="130"/>
      <c r="AIC62" s="130"/>
      <c r="AID62" s="130"/>
      <c r="AIE62" s="64"/>
      <c r="AIF62" s="64"/>
      <c r="AIG62" s="64"/>
      <c r="AIH62" s="64"/>
      <c r="AII62" s="64"/>
      <c r="AIJ62" s="64"/>
      <c r="AIK62" s="64"/>
      <c r="AIL62" s="64"/>
      <c r="AIM62" s="64"/>
      <c r="AIN62" s="64"/>
      <c r="AIO62" s="64"/>
      <c r="AIP62" s="64"/>
      <c r="AIQ62" s="64"/>
      <c r="AIR62" s="64"/>
      <c r="AIS62" s="64"/>
      <c r="AIT62" s="64"/>
      <c r="AIU62" s="64"/>
      <c r="AIV62" s="64"/>
      <c r="AIW62" s="64"/>
      <c r="AIX62" s="64"/>
      <c r="AIY62" s="64"/>
      <c r="AIZ62" s="64"/>
      <c r="AJA62" s="64"/>
      <c r="AJB62" s="64"/>
      <c r="AJC62" s="64"/>
      <c r="AJD62" s="64"/>
      <c r="AJE62" s="64"/>
      <c r="AJF62" s="64"/>
      <c r="AJG62" s="64"/>
      <c r="AJH62" s="64"/>
      <c r="AJI62" s="64"/>
      <c r="AJJ62" s="64"/>
      <c r="AJK62" s="64"/>
      <c r="AJL62" s="64"/>
      <c r="AJM62" s="64"/>
      <c r="AJN62" s="64"/>
      <c r="AJO62" s="64"/>
      <c r="AJP62" s="64"/>
      <c r="AJQ62" s="64"/>
      <c r="AJR62" s="64"/>
      <c r="AJS62" s="64"/>
      <c r="AJT62" s="64"/>
      <c r="AJU62" s="64"/>
      <c r="AJV62" s="64"/>
      <c r="AJW62" s="64"/>
      <c r="AJX62" s="64"/>
      <c r="AJY62" s="64"/>
      <c r="AJZ62" s="64"/>
      <c r="AKA62" s="64"/>
      <c r="AKB62" s="64"/>
      <c r="AKC62" s="64"/>
      <c r="AKD62" s="64"/>
      <c r="AKE62" s="64"/>
      <c r="AKF62" s="64"/>
      <c r="AKG62" s="64"/>
      <c r="AKH62" s="64"/>
      <c r="AKI62" s="64"/>
      <c r="AKJ62" s="64"/>
      <c r="AKK62" s="64"/>
      <c r="AKL62" s="64"/>
      <c r="AKM62" s="64"/>
      <c r="AKN62" s="64"/>
      <c r="AKO62" s="64"/>
      <c r="AKP62" s="64"/>
      <c r="AKQ62" s="64"/>
      <c r="AKR62" s="64"/>
      <c r="AKS62" s="258"/>
      <c r="AKT62" s="106"/>
      <c r="AKU62" s="106"/>
      <c r="AKV62" s="106"/>
      <c r="AKW62" s="106"/>
      <c r="AKX62" s="106"/>
      <c r="AKY62" s="106"/>
      <c r="AKZ62" s="106"/>
      <c r="ALA62" s="106"/>
      <c r="ALB62" s="106"/>
      <c r="ALC62" s="106"/>
      <c r="ALD62" s="106"/>
      <c r="ALE62" s="106"/>
      <c r="ALF62" s="106"/>
      <c r="ALG62" s="106"/>
      <c r="ALH62" s="106"/>
      <c r="ALI62" s="106"/>
      <c r="ALJ62" s="106"/>
      <c r="ALK62" s="106"/>
      <c r="ALL62" s="106"/>
      <c r="ALM62" s="106"/>
      <c r="ALN62" s="106"/>
      <c r="ALO62" s="106"/>
      <c r="ALP62" s="106"/>
      <c r="ALQ62" s="106"/>
      <c r="ALR62" s="106"/>
      <c r="ALS62" s="106"/>
      <c r="ALT62" s="106"/>
      <c r="ALU62" s="106"/>
      <c r="ALV62" s="106"/>
      <c r="ALW62" s="106"/>
      <c r="ALX62" s="106"/>
      <c r="ALY62" s="106"/>
      <c r="ALZ62" s="106"/>
      <c r="AMA62" s="106"/>
      <c r="AMB62" s="106"/>
      <c r="AMC62" s="106"/>
      <c r="AMD62" s="106"/>
      <c r="AME62" s="106"/>
      <c r="AMF62" s="106"/>
      <c r="AMG62" s="106"/>
      <c r="AMH62" s="106"/>
      <c r="AMI62" s="106"/>
      <c r="AMJ62" s="106"/>
      <c r="AMK62" s="106"/>
      <c r="AML62" s="106"/>
      <c r="AMM62" s="106"/>
      <c r="AMN62" s="106"/>
      <c r="AMO62" s="106"/>
      <c r="AMP62" s="106"/>
      <c r="AMQ62" s="106"/>
      <c r="AMR62" s="106"/>
      <c r="AMS62" s="106"/>
      <c r="AMT62" s="106"/>
      <c r="AMU62" s="106"/>
      <c r="AMV62" s="106"/>
      <c r="AMW62" s="106"/>
      <c r="AMX62" s="106"/>
      <c r="AMY62" s="106"/>
      <c r="AMZ62" s="106"/>
      <c r="ANA62" s="106"/>
      <c r="ANB62" s="106"/>
      <c r="ANC62" s="106"/>
      <c r="AND62" s="106"/>
      <c r="ANE62" s="106"/>
      <c r="ANF62" s="106"/>
      <c r="ANG62" s="106"/>
      <c r="ANH62" s="129"/>
      <c r="ANI62" s="129"/>
      <c r="ANJ62" s="129"/>
      <c r="ANK62" s="129"/>
      <c r="ANL62" s="129"/>
      <c r="ANM62" s="129"/>
      <c r="ANN62" s="129"/>
      <c r="ANO62" s="129"/>
      <c r="ANP62" s="129"/>
      <c r="ANQ62" s="129"/>
      <c r="ANR62" s="129"/>
      <c r="ANS62" s="129"/>
      <c r="ANT62" s="129"/>
      <c r="ANU62" s="129"/>
      <c r="ANV62" s="129"/>
      <c r="ANW62" s="129"/>
      <c r="ANX62" s="129"/>
      <c r="ANY62" s="129"/>
      <c r="ANZ62" s="129"/>
      <c r="AOA62" s="129"/>
      <c r="AOB62" s="129"/>
      <c r="AOC62" s="129"/>
      <c r="AOD62" s="129"/>
      <c r="AOE62" s="129"/>
      <c r="AOF62" s="129"/>
      <c r="AOG62" s="129"/>
      <c r="AOH62" s="129"/>
      <c r="AOI62" s="129"/>
      <c r="AOJ62" s="129"/>
      <c r="AOK62" s="129"/>
      <c r="AOL62" s="129"/>
      <c r="AOM62" s="129"/>
      <c r="AON62" s="129"/>
      <c r="AOO62" s="129"/>
      <c r="AOP62" s="129"/>
      <c r="AOQ62" s="129"/>
      <c r="AOR62" s="129"/>
      <c r="AOS62" s="129"/>
      <c r="AOT62" s="129"/>
      <c r="AOU62" s="129"/>
      <c r="AOV62" s="129"/>
      <c r="AOW62" s="129"/>
      <c r="AOX62" s="129"/>
      <c r="AOY62" s="129"/>
      <c r="AOZ62" s="129"/>
      <c r="APA62" s="129"/>
      <c r="APB62" s="129"/>
      <c r="APC62" s="129"/>
      <c r="APD62" s="129"/>
      <c r="APE62" s="129"/>
      <c r="APF62" s="129"/>
      <c r="APG62" s="129"/>
      <c r="APH62" s="129"/>
      <c r="API62" s="129"/>
      <c r="APJ62" s="129"/>
      <c r="APK62" s="129"/>
      <c r="APL62" s="129"/>
      <c r="APM62" s="129"/>
      <c r="APN62" s="129"/>
      <c r="APO62" s="129"/>
      <c r="APP62" s="129"/>
      <c r="APQ62" s="129"/>
      <c r="APR62" s="129"/>
      <c r="APS62" s="129"/>
      <c r="APT62" s="129"/>
      <c r="APU62" s="130"/>
      <c r="APV62" s="130"/>
      <c r="APW62" s="130"/>
      <c r="APX62" s="130"/>
      <c r="APY62" s="130"/>
      <c r="APZ62" s="130"/>
      <c r="AQA62" s="130"/>
      <c r="AQB62" s="130"/>
      <c r="AQC62" s="130"/>
      <c r="AQD62" s="130"/>
      <c r="AQE62" s="130"/>
      <c r="AQF62" s="130"/>
      <c r="AQG62" s="130"/>
      <c r="AQH62" s="130"/>
      <c r="AQI62" s="130"/>
      <c r="AQJ62" s="130"/>
      <c r="AQK62" s="130"/>
      <c r="AQL62" s="130"/>
      <c r="AQM62" s="130"/>
      <c r="AQN62" s="130"/>
      <c r="AQO62" s="130"/>
      <c r="AQP62" s="130"/>
      <c r="AQQ62" s="130"/>
      <c r="AQR62" s="130"/>
      <c r="AQS62" s="130"/>
      <c r="AQT62" s="130"/>
      <c r="AQU62" s="130"/>
      <c r="AQV62" s="130"/>
      <c r="AQW62" s="130"/>
      <c r="AQX62" s="130"/>
      <c r="AQY62" s="130"/>
      <c r="AQZ62" s="130"/>
      <c r="ARA62" s="130"/>
      <c r="ARB62" s="130"/>
      <c r="ARC62" s="130"/>
      <c r="ARD62" s="130"/>
      <c r="ARE62" s="130"/>
      <c r="ARF62" s="130"/>
      <c r="ARG62" s="130"/>
      <c r="ARH62" s="130"/>
      <c r="ARI62" s="130"/>
      <c r="ARJ62" s="130"/>
      <c r="ARK62" s="130"/>
      <c r="ARL62" s="130"/>
      <c r="ARM62" s="130"/>
      <c r="ARN62" s="130"/>
      <c r="ARO62" s="130"/>
      <c r="ARP62" s="130"/>
      <c r="ARQ62" s="130"/>
      <c r="ARR62" s="130"/>
      <c r="ARS62" s="130"/>
      <c r="ART62" s="130"/>
      <c r="ARU62" s="130"/>
      <c r="ARV62" s="130"/>
      <c r="ARW62" s="130"/>
      <c r="ARX62" s="130"/>
      <c r="ARY62" s="130"/>
      <c r="ARZ62" s="130"/>
      <c r="ASA62" s="130"/>
      <c r="ASB62" s="130"/>
      <c r="ASC62" s="130"/>
      <c r="ASD62" s="130"/>
      <c r="ASE62" s="130"/>
      <c r="ASF62" s="130"/>
      <c r="ASG62" s="130"/>
      <c r="ASH62" s="131"/>
      <c r="ASI62" s="131"/>
      <c r="ASJ62" s="131"/>
      <c r="ASK62" s="131"/>
      <c r="ASL62" s="131"/>
      <c r="ASM62" s="131"/>
      <c r="ASN62" s="131"/>
      <c r="ASO62" s="131"/>
      <c r="ASP62" s="131"/>
      <c r="ASQ62" s="131"/>
      <c r="ASR62" s="131"/>
      <c r="ASS62" s="131"/>
      <c r="AST62" s="131"/>
      <c r="ASU62" s="131"/>
      <c r="ASV62" s="131"/>
      <c r="ASW62" s="131"/>
      <c r="ASX62" s="131"/>
      <c r="ASY62" s="131"/>
      <c r="ASZ62" s="131"/>
      <c r="ATA62" s="131"/>
      <c r="ATB62" s="131"/>
      <c r="ATC62" s="131"/>
      <c r="ATD62" s="131"/>
      <c r="ATE62" s="131"/>
      <c r="ATF62" s="131"/>
      <c r="ATG62" s="131"/>
      <c r="ATH62" s="131"/>
      <c r="ATI62" s="131"/>
      <c r="ATJ62" s="131"/>
      <c r="ATK62" s="131"/>
      <c r="ATL62" s="131"/>
      <c r="ATM62" s="131"/>
      <c r="ATN62" s="131"/>
      <c r="ATO62" s="131"/>
      <c r="ATP62" s="131"/>
      <c r="ATQ62" s="131"/>
      <c r="ATR62" s="131"/>
      <c r="ATS62" s="131"/>
      <c r="ATT62" s="131"/>
      <c r="ATU62" s="131"/>
      <c r="ATV62" s="131"/>
      <c r="ATW62" s="131"/>
      <c r="ATX62" s="131"/>
      <c r="ATY62" s="131"/>
      <c r="ATZ62" s="131"/>
      <c r="AUA62" s="131"/>
      <c r="AUB62" s="131"/>
      <c r="AUC62" s="131"/>
      <c r="AUD62" s="131"/>
      <c r="AUE62" s="131"/>
      <c r="AUF62" s="131"/>
      <c r="AUG62" s="131"/>
      <c r="AUH62" s="131"/>
      <c r="AUI62" s="131"/>
      <c r="AUJ62" s="131"/>
      <c r="AUK62" s="131"/>
      <c r="AUL62" s="131"/>
      <c r="AUM62" s="131"/>
      <c r="AUN62" s="131"/>
      <c r="AUO62" s="131"/>
      <c r="AUP62" s="131"/>
      <c r="AUQ62" s="131"/>
      <c r="AUR62" s="131"/>
      <c r="AUS62" s="131"/>
      <c r="AUT62" s="131"/>
      <c r="AUU62" s="130"/>
      <c r="AUV62" s="130"/>
      <c r="AUW62" s="130"/>
      <c r="AUX62" s="130"/>
      <c r="AUY62" s="130"/>
      <c r="AUZ62" s="130"/>
      <c r="AVA62" s="130"/>
      <c r="AVB62" s="130"/>
      <c r="AVC62" s="130"/>
      <c r="AVD62" s="130"/>
      <c r="AVE62" s="130"/>
      <c r="AVF62" s="130"/>
      <c r="AVG62" s="130"/>
      <c r="AVH62" s="130"/>
      <c r="AVI62" s="130"/>
      <c r="AVJ62" s="130"/>
      <c r="AVK62" s="130"/>
      <c r="AVL62" s="130"/>
      <c r="AVM62" s="130"/>
      <c r="AVN62" s="130"/>
      <c r="AVO62" s="130"/>
      <c r="AVP62" s="130"/>
      <c r="AVQ62" s="130"/>
      <c r="AVR62" s="130"/>
      <c r="AVS62" s="130"/>
      <c r="AVT62" s="130"/>
      <c r="AVU62" s="130"/>
      <c r="AVV62" s="130"/>
      <c r="AVW62" s="130"/>
      <c r="AVX62" s="130"/>
      <c r="AVY62" s="130"/>
      <c r="AVZ62" s="130"/>
      <c r="AWA62" s="130"/>
      <c r="AWB62" s="130"/>
      <c r="AWC62" s="130"/>
      <c r="AWD62" s="130"/>
      <c r="AWE62" s="130"/>
      <c r="AWF62" s="130"/>
      <c r="AWG62" s="130"/>
      <c r="AWH62" s="130"/>
      <c r="AWI62" s="130"/>
      <c r="AWJ62" s="130"/>
      <c r="AWK62" s="130"/>
      <c r="AWL62" s="130"/>
      <c r="AWM62" s="130"/>
      <c r="AWN62" s="130"/>
      <c r="AWO62" s="130"/>
      <c r="AWP62" s="130"/>
      <c r="AWQ62" s="130"/>
      <c r="AWR62" s="130"/>
      <c r="AWS62" s="130"/>
      <c r="AWT62" s="130"/>
      <c r="AWU62" s="130"/>
      <c r="AWV62" s="130"/>
      <c r="AWW62" s="130"/>
      <c r="AWX62" s="130"/>
      <c r="AWY62" s="130"/>
      <c r="AWZ62" s="130"/>
      <c r="AXA62" s="130"/>
      <c r="AXB62" s="130"/>
      <c r="AXC62" s="130"/>
      <c r="AXD62" s="130"/>
      <c r="AXE62" s="130"/>
      <c r="AXF62" s="130"/>
      <c r="AXG62" s="130"/>
      <c r="AXH62" s="130"/>
      <c r="AXI62" s="130"/>
      <c r="AXJ62" s="130"/>
      <c r="AXK62" s="64"/>
      <c r="AXL62" s="64"/>
      <c r="AXM62" s="64"/>
      <c r="AXN62" s="64"/>
      <c r="AXO62" s="64"/>
      <c r="AXP62" s="64"/>
      <c r="AXQ62" s="64"/>
      <c r="AXR62" s="64"/>
      <c r="AXS62" s="64"/>
      <c r="AXT62" s="64"/>
      <c r="AXU62" s="64"/>
      <c r="AXV62" s="64"/>
      <c r="AXW62" s="64"/>
      <c r="AXX62" s="64"/>
      <c r="AXY62" s="64"/>
      <c r="AXZ62" s="64"/>
      <c r="AYA62" s="64"/>
      <c r="AYB62" s="64"/>
      <c r="AYC62" s="64"/>
      <c r="AYD62" s="64"/>
      <c r="AYE62" s="64"/>
      <c r="AYF62" s="64"/>
      <c r="AYG62" s="64"/>
      <c r="AYH62" s="64"/>
      <c r="AYI62" s="64"/>
      <c r="AYJ62" s="64"/>
      <c r="AYK62" s="64"/>
      <c r="AYL62" s="64"/>
      <c r="AYM62" s="64"/>
      <c r="AYN62" s="64"/>
      <c r="AYO62" s="64"/>
      <c r="AYP62" s="64"/>
      <c r="AYQ62" s="64"/>
      <c r="AYR62" s="64"/>
      <c r="AYS62" s="64"/>
      <c r="AYT62" s="64"/>
      <c r="AYU62" s="64"/>
      <c r="AYV62" s="64"/>
      <c r="AYW62" s="64"/>
      <c r="AYX62" s="64"/>
      <c r="AYY62" s="64"/>
      <c r="AYZ62" s="64"/>
      <c r="AZA62" s="64"/>
      <c r="AZB62" s="64"/>
      <c r="AZC62" s="64"/>
      <c r="AZD62" s="64"/>
      <c r="AZE62" s="64"/>
      <c r="AZF62" s="64"/>
      <c r="AZG62" s="64"/>
      <c r="AZH62" s="64"/>
      <c r="AZI62" s="64"/>
      <c r="AZJ62" s="64"/>
      <c r="AZK62" s="64"/>
      <c r="AZL62" s="64"/>
      <c r="AZM62" s="64"/>
      <c r="AZN62" s="64"/>
      <c r="AZO62" s="64"/>
      <c r="AZP62" s="64"/>
      <c r="AZQ62" s="64"/>
      <c r="AZR62" s="64"/>
      <c r="AZS62" s="64"/>
      <c r="AZT62" s="64"/>
      <c r="AZU62" s="64"/>
      <c r="AZV62" s="64"/>
      <c r="AZW62" s="64"/>
      <c r="AZX62" s="130"/>
      <c r="AZY62" s="130"/>
      <c r="AZZ62" s="130"/>
      <c r="BAA62" s="130"/>
      <c r="BAB62" s="130"/>
      <c r="BAC62" s="130"/>
      <c r="BAD62" s="130"/>
      <c r="BAE62" s="130"/>
      <c r="BAF62" s="130"/>
      <c r="BAG62" s="130"/>
      <c r="BAH62" s="130"/>
      <c r="BAI62" s="130"/>
      <c r="BAJ62" s="130"/>
      <c r="BAK62" s="130"/>
      <c r="BAL62" s="130"/>
      <c r="BAM62" s="130"/>
      <c r="BAN62" s="130"/>
      <c r="BAO62" s="130"/>
      <c r="BAP62" s="130"/>
      <c r="BAQ62" s="130"/>
      <c r="BAR62" s="130"/>
      <c r="BAS62" s="130"/>
      <c r="BAT62" s="130"/>
      <c r="BAU62" s="130"/>
      <c r="BAV62" s="130"/>
      <c r="BAW62" s="130"/>
      <c r="BAX62" s="130"/>
      <c r="BAY62" s="130"/>
      <c r="BAZ62" s="130"/>
      <c r="BBA62" s="130"/>
      <c r="BBB62" s="130"/>
      <c r="BBC62" s="130"/>
      <c r="BBD62" s="130"/>
      <c r="BBE62" s="130"/>
      <c r="BBF62" s="130"/>
      <c r="BBG62" s="130"/>
      <c r="BBH62" s="130"/>
      <c r="BBI62" s="130"/>
      <c r="BBJ62" s="130"/>
      <c r="BBK62" s="130"/>
      <c r="BBL62" s="130"/>
      <c r="BBM62" s="130"/>
      <c r="BBN62" s="130"/>
      <c r="BBO62" s="130"/>
      <c r="BBP62" s="130"/>
      <c r="BBQ62" s="130"/>
      <c r="BBR62" s="130"/>
      <c r="BBS62" s="130"/>
      <c r="BBT62" s="130"/>
      <c r="BBU62" s="130"/>
      <c r="BBV62" s="130"/>
      <c r="BBW62" s="130"/>
      <c r="BBX62" s="130"/>
      <c r="BBY62" s="130"/>
      <c r="BBZ62" s="130"/>
      <c r="BCA62" s="130"/>
      <c r="BCB62" s="130"/>
      <c r="BCC62" s="130"/>
      <c r="BCD62" s="130"/>
      <c r="BCE62" s="130"/>
      <c r="BCF62" s="130"/>
      <c r="BCG62" s="130"/>
      <c r="BCH62" s="130"/>
      <c r="BCI62" s="130"/>
      <c r="BCJ62" s="130"/>
      <c r="BCK62" s="130"/>
      <c r="BCL62" s="130"/>
      <c r="BCM62" s="130"/>
      <c r="BCN62" s="130"/>
      <c r="BCO62" s="130"/>
      <c r="BCP62" s="130"/>
      <c r="BCQ62" s="130"/>
      <c r="BCR62" s="130"/>
      <c r="BCS62" s="130"/>
      <c r="BCT62" s="130"/>
      <c r="BCU62" s="130"/>
      <c r="BCV62" s="130"/>
      <c r="BCW62" s="130"/>
      <c r="BCX62" s="130"/>
      <c r="BCY62" s="130"/>
      <c r="BCZ62" s="130"/>
      <c r="BDA62" s="130"/>
      <c r="BDB62" s="130"/>
      <c r="BDC62" s="130"/>
      <c r="BDD62" s="130"/>
      <c r="BDE62" s="130"/>
      <c r="BDF62" s="130"/>
      <c r="BDG62" s="130"/>
      <c r="BDH62" s="130"/>
      <c r="BDI62" s="130"/>
      <c r="BDJ62" s="130"/>
      <c r="BDK62" s="130"/>
      <c r="BDL62" s="130"/>
      <c r="BDM62" s="130"/>
      <c r="BDN62" s="130"/>
      <c r="BDO62" s="130"/>
      <c r="BDP62" s="130"/>
      <c r="BDQ62" s="130"/>
      <c r="BDR62" s="130"/>
      <c r="BDS62" s="130"/>
      <c r="BDT62" s="130"/>
      <c r="BDU62" s="130"/>
      <c r="BDV62" s="130"/>
      <c r="BDW62" s="130"/>
      <c r="BDX62" s="130"/>
      <c r="BDY62" s="130"/>
      <c r="BDZ62" s="130"/>
      <c r="BEA62" s="130"/>
      <c r="BEB62" s="130"/>
      <c r="BEC62" s="130"/>
      <c r="BED62" s="130"/>
      <c r="BEE62" s="130"/>
      <c r="BEF62" s="130"/>
      <c r="BEG62" s="130"/>
      <c r="BEH62" s="130"/>
      <c r="BEI62" s="130"/>
      <c r="BEJ62" s="130"/>
      <c r="BEK62" s="130"/>
      <c r="BEL62" s="130"/>
      <c r="BEM62" s="130"/>
      <c r="BEN62" s="130"/>
      <c r="BEO62" s="130"/>
      <c r="BEP62" s="130"/>
      <c r="BEQ62" s="130"/>
      <c r="BER62" s="130"/>
      <c r="BES62" s="130"/>
      <c r="BET62" s="130"/>
      <c r="BEU62" s="130"/>
      <c r="BEV62" s="130"/>
      <c r="BEW62" s="130"/>
      <c r="BEX62" s="129"/>
      <c r="BEY62" s="129"/>
      <c r="BEZ62" s="129"/>
      <c r="BFA62" s="129"/>
      <c r="BFB62" s="129"/>
      <c r="BFC62" s="129"/>
      <c r="BFD62" s="129"/>
      <c r="BFE62" s="129"/>
      <c r="BFF62" s="129"/>
      <c r="BFG62" s="129"/>
      <c r="BFH62" s="129"/>
      <c r="BFI62" s="129"/>
      <c r="BFJ62" s="129"/>
      <c r="BFK62" s="129"/>
      <c r="BFL62" s="129"/>
      <c r="BFM62" s="129"/>
      <c r="BFN62" s="129"/>
      <c r="BFO62" s="129"/>
      <c r="BFP62" s="129"/>
      <c r="BFQ62" s="129"/>
      <c r="BFR62" s="129"/>
      <c r="BFS62" s="129"/>
      <c r="BFT62" s="129"/>
      <c r="BFU62" s="129"/>
      <c r="BFV62" s="129"/>
      <c r="BFW62" s="129"/>
      <c r="BFX62" s="129"/>
      <c r="BFY62" s="129"/>
      <c r="BFZ62" s="129"/>
      <c r="BGA62" s="129"/>
      <c r="BGB62" s="129"/>
      <c r="BGC62" s="129"/>
      <c r="BGD62" s="129"/>
      <c r="BGE62" s="129"/>
      <c r="BGF62" s="129"/>
      <c r="BGG62" s="129"/>
      <c r="BGH62" s="129"/>
      <c r="BGI62" s="129"/>
      <c r="BGJ62" s="129"/>
      <c r="BGK62" s="129"/>
      <c r="BGL62" s="129"/>
      <c r="BGM62" s="129"/>
      <c r="BGN62" s="129"/>
      <c r="BGO62" s="129"/>
      <c r="BGP62" s="129"/>
      <c r="BGQ62" s="129"/>
      <c r="BGR62" s="129"/>
      <c r="BGS62" s="129"/>
      <c r="BGT62" s="129"/>
      <c r="BGU62" s="129"/>
      <c r="BGV62" s="129"/>
      <c r="BGW62" s="129"/>
      <c r="BGX62" s="129"/>
      <c r="BGY62" s="129"/>
      <c r="BGZ62" s="129"/>
      <c r="BHA62" s="129"/>
      <c r="BHB62" s="129"/>
      <c r="BHC62" s="129"/>
      <c r="BHD62" s="129"/>
      <c r="BHE62" s="129"/>
      <c r="BHF62" s="129"/>
      <c r="BHG62" s="129"/>
      <c r="BHH62" s="129"/>
      <c r="BHI62" s="129"/>
      <c r="BHJ62" s="129"/>
      <c r="BHK62" s="129"/>
      <c r="BHL62" s="129"/>
      <c r="BHM62" s="129"/>
      <c r="BHN62" s="106"/>
      <c r="BHO62" s="106"/>
      <c r="BHP62" s="106"/>
      <c r="BHQ62" s="106"/>
      <c r="BHR62" s="106"/>
      <c r="BHS62" s="106"/>
      <c r="BHT62" s="106"/>
      <c r="BHU62" s="106"/>
      <c r="BHV62" s="106"/>
      <c r="BHW62" s="106"/>
      <c r="BHX62" s="106"/>
      <c r="BHY62" s="106"/>
      <c r="BHZ62" s="106"/>
      <c r="BIA62" s="106"/>
      <c r="BIB62" s="106"/>
      <c r="BIC62" s="106"/>
      <c r="BID62" s="106"/>
      <c r="BIE62" s="106"/>
      <c r="BIF62" s="106"/>
      <c r="BIG62" s="106"/>
      <c r="BIH62" s="106"/>
      <c r="BII62" s="106"/>
      <c r="BIJ62" s="106"/>
      <c r="BIK62" s="106"/>
      <c r="BIL62" s="106"/>
      <c r="BIM62" s="106"/>
      <c r="BIN62" s="106"/>
      <c r="BIO62" s="106"/>
      <c r="BIP62" s="106"/>
      <c r="BIQ62" s="106"/>
      <c r="BIR62" s="106"/>
      <c r="BIS62" s="106"/>
      <c r="BIT62" s="106"/>
      <c r="BIU62" s="106"/>
      <c r="BIV62" s="106"/>
      <c r="BIW62" s="106"/>
      <c r="BIX62" s="106"/>
      <c r="BIY62" s="106"/>
      <c r="BIZ62" s="106"/>
      <c r="BJA62" s="106"/>
      <c r="BJB62" s="106"/>
      <c r="BJC62" s="106"/>
      <c r="BJD62" s="106"/>
      <c r="BJE62" s="106"/>
      <c r="BJF62" s="106"/>
      <c r="BJG62" s="106"/>
      <c r="BJH62" s="106"/>
      <c r="BJI62" s="106"/>
      <c r="BJJ62" s="106"/>
      <c r="BJK62" s="106"/>
      <c r="BJL62" s="106"/>
      <c r="BJM62" s="106"/>
      <c r="BJN62" s="106"/>
      <c r="BJO62" s="106"/>
      <c r="BJP62" s="106"/>
      <c r="BJQ62" s="106"/>
      <c r="BJR62" s="106"/>
      <c r="BJS62" s="106"/>
      <c r="BJT62" s="106"/>
      <c r="BJU62" s="106"/>
      <c r="BJV62" s="106"/>
      <c r="BJW62" s="106"/>
      <c r="BJX62" s="106"/>
      <c r="BJY62" s="106"/>
      <c r="BJZ62" s="106"/>
      <c r="BKA62" s="106"/>
      <c r="BKB62" s="106"/>
      <c r="BKC62" s="106"/>
      <c r="BKD62" s="64"/>
      <c r="BKE62" s="64"/>
      <c r="BKF62" s="64"/>
      <c r="BKG62" s="64"/>
      <c r="BKH62" s="64"/>
      <c r="BKI62" s="64"/>
      <c r="BKJ62" s="64"/>
      <c r="BKK62" s="64"/>
      <c r="BKL62" s="64"/>
      <c r="BKM62" s="64"/>
      <c r="BKN62" s="64"/>
      <c r="BKO62" s="64"/>
      <c r="BKP62" s="64"/>
      <c r="BKQ62" s="64"/>
      <c r="BKR62" s="64"/>
      <c r="BKS62" s="64"/>
      <c r="BKT62" s="64"/>
      <c r="BKU62" s="64"/>
      <c r="BKV62" s="64"/>
      <c r="BKW62" s="64"/>
      <c r="BKX62" s="64"/>
      <c r="BKY62" s="64"/>
      <c r="BKZ62" s="64"/>
      <c r="BLA62" s="64"/>
      <c r="BLB62" s="64"/>
      <c r="BLC62" s="64"/>
      <c r="BLD62" s="64"/>
      <c r="BLE62" s="64"/>
      <c r="BLF62" s="64"/>
      <c r="BLG62" s="64"/>
      <c r="BLH62" s="64"/>
      <c r="BLI62" s="64"/>
      <c r="BLJ62" s="64"/>
      <c r="BLK62" s="64"/>
      <c r="BLL62" s="64"/>
      <c r="BLM62" s="64"/>
      <c r="BLN62" s="64"/>
      <c r="BLO62" s="64"/>
      <c r="BLP62" s="64"/>
      <c r="BLQ62" s="64"/>
      <c r="BLR62" s="64"/>
      <c r="BLS62" s="64"/>
      <c r="BLT62" s="64"/>
      <c r="BLU62" s="64"/>
      <c r="BLV62" s="64"/>
      <c r="BLW62" s="64"/>
      <c r="BLX62" s="64"/>
      <c r="BLY62" s="64"/>
      <c r="BLZ62" s="64"/>
      <c r="BMA62" s="64"/>
      <c r="BMB62" s="64"/>
      <c r="BMC62" s="64"/>
      <c r="BMD62" s="64"/>
      <c r="BME62" s="64"/>
      <c r="BMF62" s="64"/>
      <c r="BMG62" s="64"/>
      <c r="BMH62" s="64"/>
      <c r="BMI62" s="64"/>
      <c r="BMJ62" s="64"/>
      <c r="BMK62" s="64"/>
      <c r="BML62" s="64"/>
      <c r="BMM62" s="64"/>
      <c r="BMN62" s="64"/>
      <c r="BMO62" s="64"/>
      <c r="BMP62" s="64"/>
      <c r="BMQ62" s="64"/>
      <c r="BMR62" s="64"/>
      <c r="BMS62" s="64"/>
      <c r="BMT62" s="259"/>
      <c r="BMU62" s="259"/>
      <c r="BMV62" s="259"/>
      <c r="BMW62" s="259"/>
      <c r="BMX62" s="259"/>
      <c r="BMY62" s="259"/>
      <c r="BMZ62" s="259"/>
      <c r="BNA62" s="259"/>
      <c r="BNB62" s="259"/>
      <c r="BNC62" s="259"/>
      <c r="BND62" s="259"/>
      <c r="BNE62" s="259"/>
      <c r="BNF62" s="259"/>
      <c r="BNG62" s="259"/>
      <c r="BNH62" s="259"/>
      <c r="BNI62" s="259"/>
      <c r="BNJ62" s="259"/>
      <c r="BNK62" s="259"/>
      <c r="BNL62" s="259"/>
      <c r="BNM62" s="259"/>
      <c r="BNN62" s="259"/>
      <c r="BNO62" s="259"/>
      <c r="BNP62" s="259"/>
      <c r="BNQ62" s="259"/>
      <c r="BNR62" s="259"/>
      <c r="BNS62" s="259"/>
      <c r="BNT62" s="259"/>
      <c r="BNU62" s="259"/>
      <c r="BNV62" s="259"/>
      <c r="BNW62" s="259"/>
      <c r="BNX62" s="259"/>
      <c r="BNY62" s="259"/>
      <c r="BNZ62" s="259"/>
      <c r="BOA62" s="259"/>
      <c r="BOB62" s="259"/>
      <c r="BOC62" s="259"/>
      <c r="BOD62" s="259"/>
      <c r="BOE62" s="259"/>
      <c r="BOF62" s="259"/>
      <c r="BOG62" s="259"/>
      <c r="BOH62" s="259"/>
      <c r="BOI62" s="259"/>
      <c r="BOJ62" s="259"/>
      <c r="BOK62" s="259"/>
      <c r="BOL62" s="259"/>
      <c r="BOM62" s="259"/>
      <c r="BON62" s="259"/>
      <c r="BOO62" s="259"/>
      <c r="BOP62" s="259"/>
      <c r="BOQ62" s="259"/>
      <c r="BOR62" s="259"/>
      <c r="BOS62" s="259"/>
      <c r="BOT62" s="259"/>
      <c r="BOU62" s="259"/>
      <c r="BOV62" s="259"/>
      <c r="BOW62" s="259"/>
      <c r="BOX62" s="259"/>
      <c r="BOY62" s="259"/>
      <c r="BOZ62" s="259"/>
      <c r="BPA62" s="259"/>
      <c r="BPB62" s="259"/>
      <c r="BPC62" s="259"/>
      <c r="BPD62" s="259"/>
      <c r="BPE62" s="259"/>
      <c r="BPF62" s="259"/>
      <c r="BPG62" s="259"/>
      <c r="BPH62" s="259"/>
      <c r="BPI62" s="259"/>
      <c r="BPJ62" s="129"/>
      <c r="BPK62" s="129"/>
      <c r="BPL62" s="129"/>
      <c r="BPM62" s="129"/>
      <c r="BPN62" s="129"/>
      <c r="BPO62" s="129"/>
      <c r="BPP62" s="129"/>
      <c r="BPQ62" s="129"/>
      <c r="BPR62" s="129"/>
      <c r="BPS62" s="129"/>
      <c r="BPT62" s="129"/>
      <c r="BPU62" s="129"/>
      <c r="BPV62" s="129"/>
      <c r="BPW62" s="129"/>
      <c r="BPX62" s="129"/>
      <c r="BPY62" s="129"/>
      <c r="BPZ62" s="129"/>
      <c r="BQA62" s="129"/>
      <c r="BQB62" s="129"/>
      <c r="BQC62" s="129"/>
      <c r="BQD62" s="129"/>
      <c r="BQE62" s="129"/>
      <c r="BQF62" s="129"/>
      <c r="BQG62" s="129"/>
      <c r="BQH62" s="129"/>
      <c r="BQI62" s="129"/>
      <c r="BQJ62" s="129"/>
      <c r="BQK62" s="129"/>
      <c r="BQL62" s="129"/>
      <c r="BQM62" s="129"/>
      <c r="BQN62" s="129"/>
      <c r="BQO62" s="129"/>
      <c r="BQP62" s="129"/>
      <c r="BQQ62" s="129"/>
      <c r="BQR62" s="129"/>
      <c r="BQS62" s="129"/>
      <c r="BQT62" s="129"/>
      <c r="BQU62" s="129"/>
      <c r="BQV62" s="129"/>
      <c r="BQW62" s="129"/>
      <c r="BQX62" s="129"/>
      <c r="BQY62" s="129"/>
      <c r="BQZ62" s="129"/>
      <c r="BRA62" s="129"/>
      <c r="BRB62" s="129"/>
      <c r="BRC62" s="129"/>
      <c r="BRD62" s="129"/>
      <c r="BRE62" s="129"/>
      <c r="BRF62" s="129"/>
      <c r="BRG62" s="129"/>
      <c r="BRH62" s="129"/>
      <c r="BRI62" s="129"/>
      <c r="BRJ62" s="129"/>
      <c r="BRK62" s="129"/>
      <c r="BRL62" s="129"/>
      <c r="BRM62" s="129"/>
      <c r="BRN62" s="129"/>
      <c r="BRO62" s="129"/>
      <c r="BRP62" s="129"/>
      <c r="BRQ62" s="129"/>
      <c r="BRR62" s="129"/>
      <c r="BRS62" s="129"/>
      <c r="BRT62" s="129"/>
      <c r="BRU62" s="129"/>
      <c r="BRV62" s="129"/>
      <c r="BRW62" s="129"/>
      <c r="BRX62" s="129"/>
      <c r="BRY62" s="129"/>
      <c r="BRZ62" s="129"/>
      <c r="BSA62" s="129"/>
      <c r="BSB62" s="129"/>
      <c r="BSC62" s="129"/>
      <c r="BSD62" s="129"/>
      <c r="BSE62" s="129"/>
      <c r="BSF62" s="129"/>
      <c r="BSG62" s="129"/>
      <c r="BSH62" s="129"/>
      <c r="BSI62" s="129"/>
      <c r="BSJ62" s="129"/>
      <c r="BSK62" s="129"/>
      <c r="BSL62" s="129"/>
      <c r="BSM62" s="129"/>
      <c r="BSN62" s="129"/>
      <c r="BSO62" s="129"/>
      <c r="BSP62" s="129"/>
      <c r="BSQ62" s="129"/>
      <c r="BSR62" s="129"/>
      <c r="BSS62" s="129"/>
      <c r="BST62" s="129"/>
      <c r="BSU62" s="129"/>
      <c r="BSV62" s="129"/>
      <c r="BSW62" s="129"/>
      <c r="BSX62" s="129"/>
      <c r="BSY62" s="129"/>
      <c r="BSZ62" s="129"/>
      <c r="BTA62" s="129"/>
      <c r="BTB62" s="129"/>
      <c r="BTC62" s="129"/>
      <c r="BTD62" s="129"/>
      <c r="BTE62" s="129"/>
      <c r="BTF62" s="129"/>
      <c r="BTG62" s="129"/>
      <c r="BTH62" s="129"/>
      <c r="BTI62" s="129"/>
      <c r="BTJ62" s="129"/>
      <c r="BTK62" s="129"/>
      <c r="BTL62" s="129"/>
      <c r="BTM62" s="129"/>
      <c r="BTN62" s="129"/>
      <c r="BTO62" s="129"/>
      <c r="BTP62" s="129"/>
      <c r="BTQ62" s="129"/>
      <c r="BTR62" s="129"/>
      <c r="BTS62" s="129"/>
      <c r="BTT62" s="129"/>
      <c r="BTU62" s="129"/>
      <c r="BTV62" s="129"/>
      <c r="BTW62" s="129"/>
      <c r="BTX62" s="129"/>
      <c r="BTY62" s="129"/>
      <c r="BTZ62" s="129"/>
      <c r="BUA62" s="129"/>
      <c r="BUB62" s="129"/>
      <c r="BUC62" s="129"/>
      <c r="BUD62" s="129"/>
      <c r="BUE62" s="129"/>
      <c r="BUF62" s="129"/>
      <c r="BUG62" s="129"/>
      <c r="BUH62" s="129"/>
      <c r="BUI62" s="129"/>
      <c r="BUJ62" s="129"/>
      <c r="BUK62" s="129"/>
      <c r="BUL62" s="129"/>
      <c r="BUM62" s="129"/>
      <c r="BUN62" s="129"/>
      <c r="BUO62" s="129"/>
      <c r="BUP62" s="129"/>
      <c r="BUQ62" s="129"/>
      <c r="BUR62" s="129"/>
      <c r="BUS62" s="129"/>
      <c r="BUT62" s="129"/>
      <c r="BUU62" s="129"/>
      <c r="BUV62" s="129"/>
      <c r="BUW62" s="129"/>
      <c r="BUX62" s="129"/>
      <c r="BUY62" s="129"/>
      <c r="BUZ62" s="129"/>
      <c r="BVA62" s="129"/>
      <c r="BVB62" s="129"/>
      <c r="BVC62" s="129"/>
      <c r="BVD62" s="129"/>
      <c r="BVE62" s="129"/>
      <c r="BVF62" s="129"/>
      <c r="BVG62" s="129"/>
      <c r="BVH62" s="129"/>
      <c r="BVI62" s="129"/>
      <c r="BVJ62" s="129"/>
      <c r="BVK62" s="129"/>
      <c r="BVL62" s="129"/>
      <c r="BVM62" s="129"/>
      <c r="BVN62" s="129"/>
      <c r="BVO62" s="129"/>
      <c r="BVP62" s="129"/>
      <c r="BVQ62" s="129"/>
      <c r="BVR62" s="129"/>
      <c r="BVS62" s="129"/>
      <c r="BVT62" s="129"/>
      <c r="BVU62" s="129"/>
      <c r="BVV62" s="129"/>
      <c r="BVW62" s="129"/>
      <c r="BVX62" s="129"/>
      <c r="BVY62" s="129"/>
      <c r="BVZ62" s="129"/>
      <c r="BWA62" s="129"/>
      <c r="BWB62" s="129"/>
      <c r="BWC62" s="129"/>
      <c r="BWD62" s="129"/>
      <c r="BWE62" s="129"/>
      <c r="BWF62" s="129"/>
      <c r="BWG62" s="129"/>
      <c r="BWH62" s="129"/>
      <c r="BWI62" s="129"/>
      <c r="BWJ62" s="129"/>
      <c r="BWK62" s="129"/>
      <c r="BWL62" s="129"/>
      <c r="BWM62" s="129"/>
      <c r="BWN62" s="129"/>
      <c r="BWO62" s="129"/>
      <c r="BWP62" s="129"/>
      <c r="BWQ62" s="129"/>
      <c r="BWR62" s="129"/>
      <c r="BWS62" s="129"/>
      <c r="BWT62" s="129"/>
      <c r="BWU62" s="129"/>
      <c r="BWV62" s="129"/>
      <c r="BWW62" s="129"/>
      <c r="BWX62" s="129"/>
      <c r="BWY62" s="129"/>
      <c r="BWZ62" s="129"/>
      <c r="BXA62" s="129"/>
      <c r="BXB62" s="129"/>
      <c r="BXC62" s="256"/>
      <c r="BXD62" s="256"/>
      <c r="BXE62" s="256"/>
      <c r="BXF62" s="256"/>
      <c r="BXG62" s="256"/>
      <c r="BXH62" s="256"/>
      <c r="BXI62" s="256"/>
      <c r="BXJ62" s="256"/>
      <c r="BXK62" s="256"/>
      <c r="BXL62" s="256"/>
      <c r="BXM62" s="256"/>
      <c r="BXN62" s="256"/>
      <c r="BXO62" s="256"/>
      <c r="BXP62" s="256"/>
      <c r="BXQ62" s="256"/>
      <c r="BXR62" s="256"/>
      <c r="BXS62" s="256"/>
      <c r="BXT62" s="256"/>
      <c r="BXU62" s="256"/>
      <c r="BXV62" s="256"/>
      <c r="BXW62" s="256"/>
      <c r="BXX62" s="256"/>
      <c r="BXY62" s="256"/>
      <c r="BXZ62" s="256"/>
      <c r="BYA62" s="256"/>
      <c r="BYB62" s="256"/>
      <c r="BYC62" s="256"/>
      <c r="BYD62" s="256"/>
      <c r="BYE62" s="256"/>
      <c r="BYF62" s="256"/>
      <c r="BYG62" s="256"/>
      <c r="BYH62" s="256"/>
      <c r="BYI62" s="256"/>
      <c r="BYJ62" s="256"/>
      <c r="BYK62" s="256"/>
      <c r="BYL62" s="256"/>
      <c r="BYM62" s="256"/>
      <c r="BYN62" s="256"/>
      <c r="BYO62" s="256"/>
      <c r="BYP62" s="256"/>
      <c r="BYQ62" s="256"/>
      <c r="BYR62" s="256"/>
      <c r="BYS62" s="256"/>
      <c r="BYT62" s="256"/>
      <c r="BYU62" s="256"/>
      <c r="BYV62" s="256"/>
      <c r="BYW62" s="256"/>
      <c r="BYX62" s="256"/>
      <c r="BYY62" s="256"/>
      <c r="BYZ62" s="256"/>
      <c r="BZA62" s="256"/>
      <c r="BZB62" s="256"/>
      <c r="BZC62" s="256"/>
      <c r="BZD62" s="256"/>
      <c r="BZE62" s="256"/>
      <c r="BZF62" s="256"/>
      <c r="BZG62" s="256"/>
      <c r="BZH62" s="256"/>
      <c r="BZI62" s="256"/>
      <c r="BZJ62" s="256"/>
      <c r="BZK62" s="256"/>
      <c r="BZL62" s="256"/>
      <c r="BZM62" s="256"/>
      <c r="BZN62" s="256"/>
      <c r="BZO62" s="256"/>
      <c r="BZP62" s="129"/>
      <c r="BZQ62" s="129"/>
      <c r="BZR62" s="129"/>
      <c r="BZS62" s="129"/>
      <c r="BZT62" s="129"/>
      <c r="BZU62" s="129"/>
      <c r="BZV62" s="129"/>
      <c r="BZW62" s="129"/>
      <c r="BZX62" s="129"/>
      <c r="BZY62" s="129"/>
      <c r="BZZ62" s="129"/>
      <c r="CAA62" s="129"/>
      <c r="CAB62" s="129"/>
      <c r="CAC62" s="129"/>
      <c r="CAD62" s="129"/>
      <c r="CAE62" s="129"/>
      <c r="CAF62" s="129"/>
      <c r="CAG62" s="129"/>
      <c r="CAH62" s="129"/>
      <c r="CAI62" s="129"/>
      <c r="CAJ62" s="129"/>
      <c r="CAK62" s="129"/>
      <c r="CAL62" s="129"/>
      <c r="CAM62" s="129"/>
      <c r="CAN62" s="129"/>
      <c r="CAO62" s="129"/>
      <c r="CAP62" s="129"/>
      <c r="CAQ62" s="129"/>
      <c r="CAR62" s="129"/>
      <c r="CAS62" s="129"/>
      <c r="CAT62" s="129"/>
      <c r="CAU62" s="129"/>
      <c r="CAV62" s="129"/>
      <c r="CAW62" s="129"/>
      <c r="CAX62" s="129"/>
      <c r="CAY62" s="129"/>
      <c r="CAZ62" s="129"/>
      <c r="CBA62" s="129"/>
      <c r="CBB62" s="129"/>
      <c r="CBC62" s="129"/>
      <c r="CBD62" s="129"/>
      <c r="CBE62" s="129"/>
      <c r="CBF62" s="129"/>
      <c r="CBG62" s="129"/>
      <c r="CBH62" s="129"/>
      <c r="CBI62" s="129"/>
      <c r="CBJ62" s="129"/>
      <c r="CBK62" s="129"/>
      <c r="CBL62" s="129"/>
      <c r="CBM62" s="129"/>
      <c r="CBN62" s="129"/>
      <c r="CBO62" s="129"/>
      <c r="CBP62" s="129"/>
      <c r="CBQ62" s="129"/>
      <c r="CBR62" s="129"/>
      <c r="CBS62" s="129"/>
      <c r="CBT62" s="129"/>
      <c r="CBU62" s="129"/>
      <c r="CBV62" s="129"/>
      <c r="CBW62" s="129"/>
      <c r="CBX62" s="129"/>
      <c r="CBY62" s="129"/>
      <c r="CBZ62" s="129"/>
      <c r="CCA62" s="129"/>
      <c r="CCB62" s="129"/>
      <c r="CCC62" s="129"/>
      <c r="CCD62" s="129"/>
      <c r="CCE62" s="129"/>
      <c r="CCF62" s="129"/>
      <c r="CCG62" s="129"/>
      <c r="CCH62" s="129"/>
      <c r="CCI62" s="129"/>
      <c r="CCJ62" s="129"/>
      <c r="CCK62" s="129"/>
      <c r="CCL62" s="129"/>
      <c r="CCM62" s="129"/>
      <c r="CCN62" s="129"/>
      <c r="CCO62" s="129"/>
      <c r="CCP62" s="129"/>
      <c r="CCQ62" s="129"/>
      <c r="CCR62" s="129"/>
      <c r="CCS62" s="129"/>
      <c r="CCT62" s="129"/>
      <c r="CCU62" s="129"/>
      <c r="CCV62" s="129"/>
      <c r="CCW62" s="129"/>
      <c r="CCX62" s="129"/>
      <c r="CCY62" s="129"/>
      <c r="CCZ62" s="129"/>
      <c r="CDA62" s="129"/>
      <c r="CDB62" s="129"/>
      <c r="CDC62" s="129"/>
      <c r="CDD62" s="129"/>
      <c r="CDE62" s="129"/>
      <c r="CDF62" s="129"/>
      <c r="CDG62" s="129"/>
      <c r="CDH62" s="129"/>
      <c r="CDI62" s="129"/>
      <c r="CDJ62" s="129"/>
      <c r="CDK62" s="129"/>
      <c r="CDL62" s="129"/>
      <c r="CDM62" s="129"/>
      <c r="CDN62" s="129"/>
      <c r="CDO62" s="129"/>
      <c r="CDP62" s="129"/>
      <c r="CDQ62" s="129"/>
      <c r="CDR62" s="129"/>
      <c r="CDS62" s="129"/>
      <c r="CDT62" s="129"/>
      <c r="CDU62" s="129"/>
      <c r="CDV62" s="129"/>
      <c r="CDW62" s="129"/>
      <c r="CDX62" s="129"/>
      <c r="CDY62" s="129"/>
      <c r="CDZ62" s="129"/>
      <c r="CEA62" s="129"/>
      <c r="CEB62" s="129"/>
      <c r="CEC62" s="129"/>
      <c r="CED62" s="129"/>
      <c r="CEE62" s="129"/>
      <c r="CEF62" s="129"/>
      <c r="CEG62" s="129"/>
      <c r="CEH62" s="129"/>
      <c r="CEI62" s="129"/>
      <c r="CEJ62" s="129"/>
      <c r="CEK62" s="129"/>
      <c r="CEL62" s="129"/>
      <c r="CEM62" s="129"/>
      <c r="CEN62" s="129"/>
      <c r="CEO62" s="129"/>
      <c r="CEP62" s="130"/>
      <c r="CEQ62" s="130"/>
      <c r="CER62" s="130"/>
      <c r="CES62" s="130"/>
      <c r="CET62" s="130"/>
      <c r="CEU62" s="130"/>
      <c r="CEV62" s="130"/>
      <c r="CEW62" s="130"/>
      <c r="CEX62" s="130"/>
      <c r="CEY62" s="130"/>
      <c r="CEZ62" s="130"/>
      <c r="CFA62" s="130"/>
      <c r="CFB62" s="130"/>
      <c r="CFC62" s="130"/>
      <c r="CFD62" s="130"/>
      <c r="CFE62" s="130"/>
      <c r="CFF62" s="130"/>
      <c r="CFG62" s="130"/>
      <c r="CFH62" s="130"/>
      <c r="CFI62" s="130"/>
      <c r="CFJ62" s="130"/>
      <c r="CFK62" s="130"/>
      <c r="CFL62" s="130"/>
      <c r="CFM62" s="130"/>
      <c r="CFN62" s="130"/>
      <c r="CFO62" s="130"/>
      <c r="CFP62" s="130"/>
      <c r="CFQ62" s="130"/>
      <c r="CFR62" s="130"/>
      <c r="CFS62" s="130"/>
      <c r="CFT62" s="130"/>
      <c r="CFU62" s="130"/>
      <c r="CFV62" s="130"/>
      <c r="CFW62" s="130"/>
      <c r="CFX62" s="130"/>
      <c r="CFY62" s="130"/>
      <c r="CFZ62" s="130"/>
      <c r="CGA62" s="130"/>
      <c r="CGB62" s="130"/>
      <c r="CGC62" s="130"/>
      <c r="CGD62" s="130"/>
    </row>
    <row r="63" spans="1:2214" x14ac:dyDescent="0.25">
      <c r="A63" s="279"/>
      <c r="B63" s="255"/>
      <c r="C63" s="267"/>
      <c r="D63" s="267"/>
      <c r="E63" s="275"/>
      <c r="F63" s="260"/>
      <c r="G63" s="260"/>
      <c r="H63" s="276"/>
      <c r="I63" s="261"/>
      <c r="J63" s="261"/>
      <c r="K63" s="276"/>
      <c r="L63" s="261"/>
      <c r="M63" s="261"/>
      <c r="N63" s="277"/>
      <c r="O63" s="262"/>
      <c r="P63" s="262"/>
      <c r="Q63" s="276"/>
      <c r="R63" s="261"/>
      <c r="S63" s="261"/>
      <c r="T63" s="275"/>
      <c r="U63" s="260"/>
      <c r="V63" s="260"/>
      <c r="W63" s="260"/>
      <c r="X63" s="278"/>
      <c r="Y63" s="277"/>
      <c r="Z63" s="262"/>
      <c r="AA63" s="262"/>
      <c r="AB63" s="277"/>
      <c r="AC63" s="262"/>
      <c r="AD63" s="262"/>
      <c r="AE63" s="277"/>
      <c r="AF63" s="262"/>
      <c r="AG63" s="262"/>
      <c r="AH63" s="129"/>
      <c r="AI63" s="129"/>
      <c r="AJ63" s="129"/>
      <c r="AK63" s="129"/>
      <c r="AL63" s="129"/>
      <c r="AM63" s="129"/>
      <c r="AN63" s="129"/>
      <c r="AO63" s="64"/>
      <c r="AP63" s="64"/>
      <c r="AQ63" s="129"/>
      <c r="AR63" s="64"/>
      <c r="AS63" s="64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4"/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4"/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4"/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4"/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4"/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4"/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4"/>
      <c r="HX63" s="64"/>
      <c r="HY63" s="64"/>
      <c r="HZ63" s="64"/>
      <c r="IA63" s="64"/>
      <c r="IB63" s="64"/>
      <c r="IC63" s="64"/>
      <c r="ID63" s="64"/>
      <c r="IE63" s="64"/>
      <c r="IF63" s="64"/>
      <c r="IG63" s="64"/>
      <c r="IH63" s="64"/>
      <c r="II63" s="64"/>
      <c r="IJ63" s="64"/>
      <c r="IK63" s="64"/>
      <c r="IL63" s="64"/>
      <c r="IM63" s="64"/>
      <c r="IN63" s="64"/>
      <c r="IO63" s="64"/>
      <c r="IP63" s="130"/>
      <c r="IQ63" s="130"/>
      <c r="IR63" s="130"/>
      <c r="IS63" s="130"/>
      <c r="IT63" s="130"/>
      <c r="IU63" s="130"/>
      <c r="IV63" s="130"/>
      <c r="IW63" s="130"/>
      <c r="IX63" s="130"/>
      <c r="IY63" s="130"/>
      <c r="IZ63" s="130"/>
      <c r="JA63" s="130"/>
      <c r="JB63" s="130"/>
      <c r="JC63" s="130"/>
      <c r="JD63" s="130"/>
      <c r="JE63" s="130"/>
      <c r="JF63" s="130"/>
      <c r="JG63" s="130"/>
      <c r="JH63" s="130"/>
      <c r="JI63" s="130"/>
      <c r="JJ63" s="130"/>
      <c r="JK63" s="130"/>
      <c r="JL63" s="130"/>
      <c r="JM63" s="130"/>
      <c r="JN63" s="130"/>
      <c r="JO63" s="130"/>
      <c r="JP63" s="130"/>
      <c r="JQ63" s="130"/>
      <c r="JR63" s="130"/>
      <c r="JS63" s="130"/>
      <c r="JT63" s="130"/>
      <c r="JU63" s="130"/>
      <c r="JV63" s="130"/>
      <c r="JW63" s="130"/>
      <c r="JX63" s="130"/>
      <c r="JY63" s="130"/>
      <c r="JZ63" s="130"/>
      <c r="KA63" s="130"/>
      <c r="KB63" s="130"/>
      <c r="KC63" s="130"/>
      <c r="KD63" s="130"/>
      <c r="KE63" s="130"/>
      <c r="KF63" s="130"/>
      <c r="KG63" s="130"/>
      <c r="KH63" s="130"/>
      <c r="KI63" s="130"/>
      <c r="KJ63" s="130"/>
      <c r="KK63" s="130"/>
      <c r="KL63" s="130"/>
      <c r="KM63" s="130"/>
      <c r="KN63" s="130"/>
      <c r="KO63" s="130"/>
      <c r="KP63" s="130"/>
      <c r="KQ63" s="130"/>
      <c r="KR63" s="130"/>
      <c r="KS63" s="130"/>
      <c r="KT63" s="130"/>
      <c r="KU63" s="130"/>
      <c r="KV63" s="130"/>
      <c r="KW63" s="130"/>
      <c r="KX63" s="130"/>
      <c r="KY63" s="130"/>
      <c r="KZ63" s="130"/>
      <c r="LA63" s="130"/>
      <c r="LB63" s="130"/>
      <c r="LC63" s="130"/>
      <c r="LD63" s="130"/>
      <c r="LE63" s="130"/>
      <c r="LF63" s="130"/>
      <c r="LG63" s="130"/>
      <c r="LH63" s="130"/>
      <c r="LI63" s="130"/>
      <c r="LJ63" s="130"/>
      <c r="LK63" s="130"/>
      <c r="LL63" s="130"/>
      <c r="LM63" s="130"/>
      <c r="LN63" s="130"/>
      <c r="LO63" s="130"/>
      <c r="LP63" s="130"/>
      <c r="LQ63" s="130"/>
      <c r="LR63" s="130"/>
      <c r="LS63" s="130"/>
      <c r="LT63" s="130"/>
      <c r="LU63" s="130"/>
      <c r="LV63" s="130"/>
      <c r="LW63" s="130"/>
      <c r="LX63" s="130"/>
      <c r="LY63" s="130"/>
      <c r="LZ63" s="130"/>
      <c r="MA63" s="130"/>
      <c r="MB63" s="130"/>
      <c r="MC63" s="130"/>
      <c r="MD63" s="130"/>
      <c r="ME63" s="130"/>
      <c r="MF63" s="130"/>
      <c r="MG63" s="130"/>
      <c r="MH63" s="130"/>
      <c r="MI63" s="130"/>
      <c r="MJ63" s="130"/>
      <c r="MK63" s="130"/>
      <c r="ML63" s="130"/>
      <c r="MM63" s="130"/>
      <c r="MN63" s="130"/>
      <c r="MO63" s="130"/>
      <c r="MP63" s="130"/>
      <c r="MQ63" s="130"/>
      <c r="MR63" s="130"/>
      <c r="MS63" s="130"/>
      <c r="MT63" s="130"/>
      <c r="MU63" s="130"/>
      <c r="MV63" s="130"/>
      <c r="MW63" s="130"/>
      <c r="MX63" s="130"/>
      <c r="MY63" s="130"/>
      <c r="MZ63" s="130"/>
      <c r="NA63" s="130"/>
      <c r="NB63" s="130"/>
      <c r="NC63" s="130"/>
      <c r="ND63" s="130"/>
      <c r="NE63" s="130"/>
      <c r="NF63" s="130"/>
      <c r="NG63" s="130"/>
      <c r="NH63" s="130"/>
      <c r="NI63" s="130"/>
      <c r="NJ63" s="130"/>
      <c r="NK63" s="130"/>
      <c r="NL63" s="130"/>
      <c r="NM63" s="130"/>
      <c r="NN63" s="130"/>
      <c r="NO63" s="130"/>
      <c r="NP63" s="256"/>
      <c r="NQ63" s="256"/>
      <c r="NR63" s="256"/>
      <c r="NS63" s="256"/>
      <c r="NT63" s="256"/>
      <c r="NU63" s="256"/>
      <c r="NV63" s="256"/>
      <c r="NW63" s="256"/>
      <c r="NX63" s="256"/>
      <c r="NY63" s="256"/>
      <c r="NZ63" s="256"/>
      <c r="OA63" s="256"/>
      <c r="OB63" s="256"/>
      <c r="OC63" s="256"/>
      <c r="OD63" s="256"/>
      <c r="OE63" s="256"/>
      <c r="OF63" s="256"/>
      <c r="OG63" s="256"/>
      <c r="OH63" s="256"/>
      <c r="OI63" s="256"/>
      <c r="OJ63" s="256"/>
      <c r="OK63" s="256"/>
      <c r="OL63" s="256"/>
      <c r="OM63" s="256"/>
      <c r="ON63" s="256"/>
      <c r="OO63" s="256"/>
      <c r="OP63" s="256"/>
      <c r="OQ63" s="256"/>
      <c r="OR63" s="256"/>
      <c r="OS63" s="256"/>
      <c r="OT63" s="256"/>
      <c r="OU63" s="256"/>
      <c r="OV63" s="256"/>
      <c r="OW63" s="256"/>
      <c r="OX63" s="256"/>
      <c r="OY63" s="256"/>
      <c r="OZ63" s="256"/>
      <c r="PA63" s="256"/>
      <c r="PB63" s="256"/>
      <c r="PC63" s="256"/>
      <c r="PD63" s="256"/>
      <c r="PE63" s="256"/>
      <c r="PF63" s="256"/>
      <c r="PG63" s="256"/>
      <c r="PH63" s="256"/>
      <c r="PI63" s="256"/>
      <c r="PJ63" s="256"/>
      <c r="PK63" s="256"/>
      <c r="PL63" s="256"/>
      <c r="PM63" s="256"/>
      <c r="PN63" s="256"/>
      <c r="PO63" s="256"/>
      <c r="PP63" s="256"/>
      <c r="PQ63" s="256"/>
      <c r="PR63" s="256"/>
      <c r="PS63" s="256"/>
      <c r="PT63" s="256"/>
      <c r="PU63" s="256"/>
      <c r="PV63" s="256"/>
      <c r="PW63" s="256"/>
      <c r="PX63" s="256"/>
      <c r="PY63" s="256"/>
      <c r="PZ63" s="256"/>
      <c r="QA63" s="256"/>
      <c r="QB63" s="256"/>
      <c r="QC63" s="64"/>
      <c r="QD63" s="64"/>
      <c r="QE63" s="64"/>
      <c r="QF63" s="64"/>
      <c r="QG63" s="64"/>
      <c r="QH63" s="64"/>
      <c r="QI63" s="64"/>
      <c r="QJ63" s="64"/>
      <c r="QK63" s="64"/>
      <c r="QL63" s="64"/>
      <c r="QM63" s="64"/>
      <c r="QN63" s="64"/>
      <c r="QO63" s="64"/>
      <c r="QP63" s="64"/>
      <c r="QQ63" s="64"/>
      <c r="QR63" s="64"/>
      <c r="QS63" s="64"/>
      <c r="QT63" s="64"/>
      <c r="QU63" s="64"/>
      <c r="QV63" s="64"/>
      <c r="QW63" s="64"/>
      <c r="QX63" s="64"/>
      <c r="QY63" s="64"/>
      <c r="QZ63" s="64"/>
      <c r="RA63" s="64"/>
      <c r="RB63" s="64"/>
      <c r="RC63" s="64"/>
      <c r="RD63" s="64"/>
      <c r="RE63" s="64"/>
      <c r="RF63" s="64"/>
      <c r="RG63" s="64"/>
      <c r="RH63" s="64"/>
      <c r="RI63" s="64"/>
      <c r="RJ63" s="64"/>
      <c r="RK63" s="64"/>
      <c r="RL63" s="64"/>
      <c r="RM63" s="64"/>
      <c r="RN63" s="64"/>
      <c r="RO63" s="64"/>
      <c r="RP63" s="64"/>
      <c r="RQ63" s="64"/>
      <c r="RR63" s="64"/>
      <c r="RS63" s="64"/>
      <c r="RT63" s="64"/>
      <c r="RU63" s="64"/>
      <c r="RV63" s="64"/>
      <c r="RW63" s="64"/>
      <c r="RX63" s="64"/>
      <c r="RY63" s="64"/>
      <c r="RZ63" s="64"/>
      <c r="SA63" s="64"/>
      <c r="SB63" s="64"/>
      <c r="SC63" s="64"/>
      <c r="SD63" s="64"/>
      <c r="SE63" s="64"/>
      <c r="SF63" s="64"/>
      <c r="SG63" s="64"/>
      <c r="SH63" s="64"/>
      <c r="SI63" s="64"/>
      <c r="SJ63" s="64"/>
      <c r="SK63" s="64"/>
      <c r="SL63" s="64"/>
      <c r="SM63" s="64"/>
      <c r="SN63" s="64"/>
      <c r="SO63" s="64"/>
      <c r="SP63" s="64"/>
      <c r="SQ63" s="64"/>
      <c r="SR63" s="64"/>
      <c r="SS63" s="64"/>
      <c r="ST63" s="64"/>
      <c r="SU63" s="64"/>
      <c r="SV63" s="64"/>
      <c r="SW63" s="64"/>
      <c r="SX63" s="64"/>
      <c r="SY63" s="64"/>
      <c r="SZ63" s="64"/>
      <c r="TA63" s="64"/>
      <c r="TB63" s="64"/>
      <c r="TC63" s="64"/>
      <c r="TD63" s="64"/>
      <c r="TE63" s="64"/>
      <c r="TF63" s="64"/>
      <c r="TG63" s="64"/>
      <c r="TH63" s="64"/>
      <c r="TI63" s="64"/>
      <c r="TJ63" s="64"/>
      <c r="TK63" s="64"/>
      <c r="TL63" s="64"/>
      <c r="TM63" s="64"/>
      <c r="TN63" s="64"/>
      <c r="TO63" s="64"/>
      <c r="TP63" s="64"/>
      <c r="TQ63" s="64"/>
      <c r="TR63" s="64"/>
      <c r="TS63" s="64"/>
      <c r="TT63" s="64"/>
      <c r="TU63" s="64"/>
      <c r="TV63" s="64"/>
      <c r="TW63" s="64"/>
      <c r="TX63" s="64"/>
      <c r="TY63" s="64"/>
      <c r="TZ63" s="64"/>
      <c r="UA63" s="64"/>
      <c r="UB63" s="64"/>
      <c r="UC63" s="64"/>
      <c r="UD63" s="64"/>
      <c r="UE63" s="64"/>
      <c r="UF63" s="64"/>
      <c r="UG63" s="64"/>
      <c r="UH63" s="64"/>
      <c r="UI63" s="64"/>
      <c r="UJ63" s="64"/>
      <c r="UK63" s="64"/>
      <c r="UL63" s="64"/>
      <c r="UM63" s="64"/>
      <c r="UN63" s="64"/>
      <c r="UO63" s="64"/>
      <c r="UP63" s="64"/>
      <c r="UQ63" s="64"/>
      <c r="UR63" s="64"/>
      <c r="US63" s="64"/>
      <c r="UT63" s="64"/>
      <c r="UU63" s="64"/>
      <c r="UV63" s="64"/>
      <c r="UW63" s="64"/>
      <c r="UX63" s="64"/>
      <c r="UY63" s="64"/>
      <c r="UZ63" s="64"/>
      <c r="VA63" s="64"/>
      <c r="VB63" s="64"/>
      <c r="VC63" s="64"/>
      <c r="VD63" s="64"/>
      <c r="VE63" s="64"/>
      <c r="VF63" s="129"/>
      <c r="VG63" s="129"/>
      <c r="VH63" s="129"/>
      <c r="VI63" s="129"/>
      <c r="VJ63" s="129"/>
      <c r="VK63" s="129"/>
      <c r="VL63" s="129"/>
      <c r="VM63" s="129"/>
      <c r="VN63" s="129"/>
      <c r="VO63" s="129"/>
      <c r="VP63" s="129"/>
      <c r="VQ63" s="129"/>
      <c r="VR63" s="129"/>
      <c r="VS63" s="129"/>
      <c r="VT63" s="129"/>
      <c r="VU63" s="129"/>
      <c r="VV63" s="129"/>
      <c r="VW63" s="129"/>
      <c r="VX63" s="129"/>
      <c r="VY63" s="129"/>
      <c r="VZ63" s="129"/>
      <c r="WA63" s="129"/>
      <c r="WB63" s="129"/>
      <c r="WC63" s="129"/>
      <c r="WD63" s="129"/>
      <c r="WE63" s="129"/>
      <c r="WF63" s="129"/>
      <c r="WG63" s="129"/>
      <c r="WH63" s="129"/>
      <c r="WI63" s="129"/>
      <c r="WJ63" s="129"/>
      <c r="WK63" s="129"/>
      <c r="WL63" s="129"/>
      <c r="WM63" s="129"/>
      <c r="WN63" s="129"/>
      <c r="WO63" s="129"/>
      <c r="WP63" s="129"/>
      <c r="WQ63" s="129"/>
      <c r="WR63" s="129"/>
      <c r="WS63" s="129"/>
      <c r="WT63" s="129"/>
      <c r="WU63" s="129"/>
      <c r="WV63" s="129"/>
      <c r="WW63" s="129"/>
      <c r="WX63" s="129"/>
      <c r="WY63" s="129"/>
      <c r="WZ63" s="129"/>
      <c r="XA63" s="129"/>
      <c r="XB63" s="129"/>
      <c r="XC63" s="129"/>
      <c r="XD63" s="129"/>
      <c r="XE63" s="129"/>
      <c r="XF63" s="129"/>
      <c r="XG63" s="129"/>
      <c r="XH63" s="129"/>
      <c r="XI63" s="129"/>
      <c r="XJ63" s="129"/>
      <c r="XK63" s="129"/>
      <c r="XL63" s="129"/>
      <c r="XM63" s="129"/>
      <c r="XN63" s="129"/>
      <c r="XO63" s="129"/>
      <c r="XP63" s="129"/>
      <c r="XQ63" s="129"/>
      <c r="XR63" s="129"/>
      <c r="XS63" s="129"/>
      <c r="XT63" s="129"/>
      <c r="XU63" s="129"/>
      <c r="XV63" s="129"/>
      <c r="XW63" s="129"/>
      <c r="XX63" s="129"/>
      <c r="XY63" s="129"/>
      <c r="XZ63" s="129"/>
      <c r="YA63" s="129"/>
      <c r="YB63" s="129"/>
      <c r="YC63" s="129"/>
      <c r="YD63" s="129"/>
      <c r="YE63" s="129"/>
      <c r="YF63" s="129"/>
      <c r="YG63" s="129"/>
      <c r="YH63" s="129"/>
      <c r="YI63" s="129"/>
      <c r="YJ63" s="129"/>
      <c r="YK63" s="129"/>
      <c r="YL63" s="129"/>
      <c r="YM63" s="129"/>
      <c r="YN63" s="129"/>
      <c r="YO63" s="129"/>
      <c r="YP63" s="129"/>
      <c r="YQ63" s="129"/>
      <c r="YR63" s="129"/>
      <c r="YS63" s="129"/>
      <c r="YT63" s="129"/>
      <c r="YU63" s="129"/>
      <c r="YV63" s="129"/>
      <c r="YW63" s="129"/>
      <c r="YX63" s="129"/>
      <c r="YY63" s="129"/>
      <c r="YZ63" s="129"/>
      <c r="ZA63" s="129"/>
      <c r="ZB63" s="129"/>
      <c r="ZC63" s="129"/>
      <c r="ZD63" s="129"/>
      <c r="ZE63" s="129"/>
      <c r="ZF63" s="129"/>
      <c r="ZG63" s="129"/>
      <c r="ZH63" s="129"/>
      <c r="ZI63" s="129"/>
      <c r="ZJ63" s="129"/>
      <c r="ZK63" s="129"/>
      <c r="ZL63" s="129"/>
      <c r="ZM63" s="129"/>
      <c r="ZN63" s="129"/>
      <c r="ZO63" s="129"/>
      <c r="ZP63" s="129"/>
      <c r="ZQ63" s="129"/>
      <c r="ZR63" s="129"/>
      <c r="ZS63" s="129"/>
      <c r="ZT63" s="129"/>
      <c r="ZU63" s="129"/>
      <c r="ZV63" s="129"/>
      <c r="ZW63" s="129"/>
      <c r="ZX63" s="129"/>
      <c r="ZY63" s="129"/>
      <c r="ZZ63" s="129"/>
      <c r="AAA63" s="129"/>
      <c r="AAB63" s="129"/>
      <c r="AAC63" s="129"/>
      <c r="AAD63" s="129"/>
      <c r="AAE63" s="129"/>
      <c r="AAF63" s="129"/>
      <c r="AAG63" s="129"/>
      <c r="AAH63" s="129"/>
      <c r="AAI63" s="129"/>
      <c r="AAJ63" s="129"/>
      <c r="AAK63" s="129"/>
      <c r="AAL63" s="129"/>
      <c r="AAM63" s="129"/>
      <c r="AAN63" s="129"/>
      <c r="AAO63" s="129"/>
      <c r="AAP63" s="129"/>
      <c r="AAQ63" s="129"/>
      <c r="AAR63" s="129"/>
      <c r="AAS63" s="129"/>
      <c r="AAT63" s="129"/>
      <c r="AAU63" s="129"/>
      <c r="AAV63" s="129"/>
      <c r="AAW63" s="129"/>
      <c r="AAX63" s="129"/>
      <c r="AAY63" s="129"/>
      <c r="AAZ63" s="129"/>
      <c r="ABA63" s="129"/>
      <c r="ABB63" s="129"/>
      <c r="ABC63" s="129"/>
      <c r="ABD63" s="129"/>
      <c r="ABE63" s="129"/>
      <c r="ABF63" s="129"/>
      <c r="ABG63" s="129"/>
      <c r="ABH63" s="129"/>
      <c r="ABI63" s="129"/>
      <c r="ABJ63" s="129"/>
      <c r="ABK63" s="129"/>
      <c r="ABL63" s="129"/>
      <c r="ABM63" s="129"/>
      <c r="ABN63" s="129"/>
      <c r="ABO63" s="129"/>
      <c r="ABP63" s="129"/>
      <c r="ABQ63" s="129"/>
      <c r="ABR63" s="129"/>
      <c r="ABS63" s="129"/>
      <c r="ABT63" s="129"/>
      <c r="ABU63" s="129"/>
      <c r="ABV63" s="129"/>
      <c r="ABW63" s="129"/>
      <c r="ABX63" s="129"/>
      <c r="ABY63" s="129"/>
      <c r="ABZ63" s="129"/>
      <c r="ACA63" s="129"/>
      <c r="ACB63" s="129"/>
      <c r="ACC63" s="129"/>
      <c r="ACD63" s="129"/>
      <c r="ACE63" s="129"/>
      <c r="ACF63" s="129"/>
      <c r="ACG63" s="129"/>
      <c r="ACH63" s="129"/>
      <c r="ACI63" s="129"/>
      <c r="ACJ63" s="129"/>
      <c r="ACK63" s="129"/>
      <c r="ACL63" s="129"/>
      <c r="ACM63" s="129"/>
      <c r="ACN63" s="129"/>
      <c r="ACO63" s="129"/>
      <c r="ACP63" s="129"/>
      <c r="ACQ63" s="129"/>
      <c r="ACR63" s="129"/>
      <c r="ACS63" s="129"/>
      <c r="ACT63" s="129"/>
      <c r="ACU63" s="129"/>
      <c r="ACV63" s="129"/>
      <c r="ACW63" s="129"/>
      <c r="ACX63" s="129"/>
      <c r="ACY63" s="257"/>
      <c r="ACZ63" s="257"/>
      <c r="ADA63" s="257"/>
      <c r="ADB63" s="257"/>
      <c r="ADC63" s="257"/>
      <c r="ADD63" s="257"/>
      <c r="ADE63" s="257"/>
      <c r="ADF63" s="257"/>
      <c r="ADG63" s="257"/>
      <c r="ADH63" s="257"/>
      <c r="ADI63" s="257"/>
      <c r="ADJ63" s="257"/>
      <c r="ADK63" s="257"/>
      <c r="ADL63" s="257"/>
      <c r="ADM63" s="257"/>
      <c r="ADN63" s="257"/>
      <c r="ADO63" s="257"/>
      <c r="ADP63" s="257"/>
      <c r="ADQ63" s="257"/>
      <c r="ADR63" s="257"/>
      <c r="ADS63" s="257"/>
      <c r="ADT63" s="257"/>
      <c r="ADU63" s="257"/>
      <c r="ADV63" s="257"/>
      <c r="ADW63" s="257"/>
      <c r="ADX63" s="257"/>
      <c r="ADY63" s="257"/>
      <c r="ADZ63" s="257"/>
      <c r="AEA63" s="257"/>
      <c r="AEB63" s="257"/>
      <c r="AEC63" s="257"/>
      <c r="AED63" s="257"/>
      <c r="AEE63" s="257"/>
      <c r="AEF63" s="257"/>
      <c r="AEG63" s="257"/>
      <c r="AEH63" s="257"/>
      <c r="AEI63" s="257"/>
      <c r="AEJ63" s="257"/>
      <c r="AEK63" s="257"/>
      <c r="AEL63" s="257"/>
      <c r="AEM63" s="257"/>
      <c r="AEN63" s="257"/>
      <c r="AEO63" s="257"/>
      <c r="AEP63" s="257"/>
      <c r="AEQ63" s="257"/>
      <c r="AER63" s="257"/>
      <c r="AES63" s="257"/>
      <c r="AET63" s="257"/>
      <c r="AEU63" s="257"/>
      <c r="AEV63" s="257"/>
      <c r="AEW63" s="257"/>
      <c r="AEX63" s="257"/>
      <c r="AEY63" s="257"/>
      <c r="AEZ63" s="257"/>
      <c r="AFA63" s="257"/>
      <c r="AFB63" s="257"/>
      <c r="AFC63" s="257"/>
      <c r="AFD63" s="257"/>
      <c r="AFE63" s="257"/>
      <c r="AFF63" s="257"/>
      <c r="AFG63" s="257"/>
      <c r="AFH63" s="257"/>
      <c r="AFI63" s="257"/>
      <c r="AFJ63" s="257"/>
      <c r="AFK63" s="257"/>
      <c r="AFL63" s="257"/>
      <c r="AFM63" s="257"/>
      <c r="AFN63" s="257"/>
      <c r="AFO63" s="130"/>
      <c r="AFP63" s="130"/>
      <c r="AFQ63" s="130"/>
      <c r="AFR63" s="130"/>
      <c r="AFS63" s="130"/>
      <c r="AFT63" s="130"/>
      <c r="AFU63" s="130"/>
      <c r="AFV63" s="130"/>
      <c r="AFW63" s="130"/>
      <c r="AFX63" s="130"/>
      <c r="AFY63" s="130"/>
      <c r="AFZ63" s="130"/>
      <c r="AGA63" s="130"/>
      <c r="AGB63" s="130"/>
      <c r="AGC63" s="130"/>
      <c r="AGD63" s="130"/>
      <c r="AGE63" s="130"/>
      <c r="AGF63" s="130"/>
      <c r="AGG63" s="130"/>
      <c r="AGH63" s="130"/>
      <c r="AGI63" s="130"/>
      <c r="AGJ63" s="130"/>
      <c r="AGK63" s="130"/>
      <c r="AGL63" s="130"/>
      <c r="AGM63" s="130"/>
      <c r="AGN63" s="130"/>
      <c r="AGO63" s="130"/>
      <c r="AGP63" s="130"/>
      <c r="AGQ63" s="130"/>
      <c r="AGR63" s="130"/>
      <c r="AGS63" s="130"/>
      <c r="AGT63" s="130"/>
      <c r="AGU63" s="130"/>
      <c r="AGV63" s="130"/>
      <c r="AGW63" s="130"/>
      <c r="AGX63" s="130"/>
      <c r="AGY63" s="130"/>
      <c r="AGZ63" s="130"/>
      <c r="AHA63" s="130"/>
      <c r="AHB63" s="130"/>
      <c r="AHC63" s="130"/>
      <c r="AHD63" s="130"/>
      <c r="AHE63" s="130"/>
      <c r="AHF63" s="130"/>
      <c r="AHG63" s="130"/>
      <c r="AHH63" s="130"/>
      <c r="AHI63" s="130"/>
      <c r="AHJ63" s="130"/>
      <c r="AHK63" s="130"/>
      <c r="AHL63" s="130"/>
      <c r="AHM63" s="130"/>
      <c r="AHN63" s="130"/>
      <c r="AHO63" s="130"/>
      <c r="AHP63" s="130"/>
      <c r="AHQ63" s="130"/>
      <c r="AHR63" s="130"/>
      <c r="AHS63" s="130"/>
      <c r="AHT63" s="130"/>
      <c r="AHU63" s="130"/>
      <c r="AHV63" s="130"/>
      <c r="AHW63" s="130"/>
      <c r="AHX63" s="130"/>
      <c r="AHY63" s="130"/>
      <c r="AHZ63" s="130"/>
      <c r="AIA63" s="130"/>
      <c r="AIB63" s="130"/>
      <c r="AIC63" s="130"/>
      <c r="AID63" s="130"/>
      <c r="AIE63" s="64"/>
      <c r="AIF63" s="64"/>
      <c r="AIG63" s="64"/>
      <c r="AIH63" s="64"/>
      <c r="AII63" s="64"/>
      <c r="AIJ63" s="64"/>
      <c r="AIK63" s="64"/>
      <c r="AIL63" s="64"/>
      <c r="AIM63" s="64"/>
      <c r="AIN63" s="64"/>
      <c r="AIO63" s="64"/>
      <c r="AIP63" s="64"/>
      <c r="AIQ63" s="64"/>
      <c r="AIR63" s="64"/>
      <c r="AIS63" s="64"/>
      <c r="AIT63" s="64"/>
      <c r="AIU63" s="64"/>
      <c r="AIV63" s="64"/>
      <c r="AIW63" s="64"/>
      <c r="AIX63" s="64"/>
      <c r="AIY63" s="64"/>
      <c r="AIZ63" s="64"/>
      <c r="AJA63" s="64"/>
      <c r="AJB63" s="64"/>
      <c r="AJC63" s="64"/>
      <c r="AJD63" s="64"/>
      <c r="AJE63" s="64"/>
      <c r="AJF63" s="64"/>
      <c r="AJG63" s="64"/>
      <c r="AJH63" s="64"/>
      <c r="AJI63" s="64"/>
      <c r="AJJ63" s="64"/>
      <c r="AJK63" s="64"/>
      <c r="AJL63" s="64"/>
      <c r="AJM63" s="64"/>
      <c r="AJN63" s="64"/>
      <c r="AJO63" s="64"/>
      <c r="AJP63" s="64"/>
      <c r="AJQ63" s="64"/>
      <c r="AJR63" s="64"/>
      <c r="AJS63" s="64"/>
      <c r="AJT63" s="64"/>
      <c r="AJU63" s="64"/>
      <c r="AJV63" s="64"/>
      <c r="AJW63" s="64"/>
      <c r="AJX63" s="64"/>
      <c r="AJY63" s="64"/>
      <c r="AJZ63" s="64"/>
      <c r="AKA63" s="64"/>
      <c r="AKB63" s="64"/>
      <c r="AKC63" s="64"/>
      <c r="AKD63" s="64"/>
      <c r="AKE63" s="64"/>
      <c r="AKF63" s="64"/>
      <c r="AKG63" s="64"/>
      <c r="AKH63" s="64"/>
      <c r="AKI63" s="64"/>
      <c r="AKJ63" s="64"/>
      <c r="AKK63" s="64"/>
      <c r="AKL63" s="64"/>
      <c r="AKM63" s="64"/>
      <c r="AKN63" s="64"/>
      <c r="AKO63" s="64"/>
      <c r="AKP63" s="64"/>
      <c r="AKQ63" s="64"/>
      <c r="AKR63" s="64"/>
      <c r="AKS63" s="258"/>
      <c r="AKT63" s="106"/>
      <c r="AKU63" s="106"/>
      <c r="AKV63" s="106"/>
      <c r="AKW63" s="106"/>
      <c r="AKX63" s="106"/>
      <c r="AKY63" s="106"/>
      <c r="AKZ63" s="106"/>
      <c r="ALA63" s="106"/>
      <c r="ALB63" s="106"/>
      <c r="ALC63" s="106"/>
      <c r="ALD63" s="106"/>
      <c r="ALE63" s="106"/>
      <c r="ALF63" s="106"/>
      <c r="ALG63" s="106"/>
      <c r="ALH63" s="106"/>
      <c r="ALI63" s="106"/>
      <c r="ALJ63" s="106"/>
      <c r="ALK63" s="106"/>
      <c r="ALL63" s="106"/>
      <c r="ALM63" s="106"/>
      <c r="ALN63" s="106"/>
      <c r="ALO63" s="106"/>
      <c r="ALP63" s="106"/>
      <c r="ALQ63" s="106"/>
      <c r="ALR63" s="106"/>
      <c r="ALS63" s="106"/>
      <c r="ALT63" s="106"/>
      <c r="ALU63" s="106"/>
      <c r="ALV63" s="106"/>
      <c r="ALW63" s="106"/>
      <c r="ALX63" s="106"/>
      <c r="ALY63" s="106"/>
      <c r="ALZ63" s="106"/>
      <c r="AMA63" s="106"/>
      <c r="AMB63" s="106"/>
      <c r="AMC63" s="106"/>
      <c r="AMD63" s="106"/>
      <c r="AME63" s="106"/>
      <c r="AMF63" s="106"/>
      <c r="AMG63" s="106"/>
      <c r="AMH63" s="106"/>
      <c r="AMI63" s="106"/>
      <c r="AMJ63" s="106"/>
      <c r="AMK63" s="106"/>
      <c r="AML63" s="106"/>
      <c r="AMM63" s="106"/>
      <c r="AMN63" s="106"/>
      <c r="AMO63" s="106"/>
      <c r="AMP63" s="106"/>
      <c r="AMQ63" s="106"/>
      <c r="AMR63" s="106"/>
      <c r="AMS63" s="106"/>
      <c r="AMT63" s="106"/>
      <c r="AMU63" s="106"/>
      <c r="AMV63" s="106"/>
      <c r="AMW63" s="106"/>
      <c r="AMX63" s="106"/>
      <c r="AMY63" s="106"/>
      <c r="AMZ63" s="106"/>
      <c r="ANA63" s="106"/>
      <c r="ANB63" s="106"/>
      <c r="ANC63" s="106"/>
      <c r="AND63" s="106"/>
      <c r="ANE63" s="106"/>
      <c r="ANF63" s="106"/>
      <c r="ANG63" s="106"/>
      <c r="ANH63" s="129"/>
      <c r="ANI63" s="129"/>
      <c r="ANJ63" s="129"/>
      <c r="ANK63" s="129"/>
      <c r="ANL63" s="129"/>
      <c r="ANM63" s="129"/>
      <c r="ANN63" s="129"/>
      <c r="ANO63" s="129"/>
      <c r="ANP63" s="129"/>
      <c r="ANQ63" s="129"/>
      <c r="ANR63" s="129"/>
      <c r="ANS63" s="129"/>
      <c r="ANT63" s="129"/>
      <c r="ANU63" s="129"/>
      <c r="ANV63" s="129"/>
      <c r="ANW63" s="129"/>
      <c r="ANX63" s="129"/>
      <c r="ANY63" s="129"/>
      <c r="ANZ63" s="129"/>
      <c r="AOA63" s="129"/>
      <c r="AOB63" s="129"/>
      <c r="AOC63" s="129"/>
      <c r="AOD63" s="129"/>
      <c r="AOE63" s="129"/>
      <c r="AOF63" s="129"/>
      <c r="AOG63" s="129"/>
      <c r="AOH63" s="129"/>
      <c r="AOI63" s="129"/>
      <c r="AOJ63" s="129"/>
      <c r="AOK63" s="129"/>
      <c r="AOL63" s="129"/>
      <c r="AOM63" s="129"/>
      <c r="AON63" s="129"/>
      <c r="AOO63" s="129"/>
      <c r="AOP63" s="129"/>
      <c r="AOQ63" s="129"/>
      <c r="AOR63" s="129"/>
      <c r="AOS63" s="129"/>
      <c r="AOT63" s="129"/>
      <c r="AOU63" s="129"/>
      <c r="AOV63" s="129"/>
      <c r="AOW63" s="129"/>
      <c r="AOX63" s="129"/>
      <c r="AOY63" s="129"/>
      <c r="AOZ63" s="129"/>
      <c r="APA63" s="129"/>
      <c r="APB63" s="129"/>
      <c r="APC63" s="129"/>
      <c r="APD63" s="129"/>
      <c r="APE63" s="129"/>
      <c r="APF63" s="129"/>
      <c r="APG63" s="129"/>
      <c r="APH63" s="129"/>
      <c r="API63" s="129"/>
      <c r="APJ63" s="129"/>
      <c r="APK63" s="129"/>
      <c r="APL63" s="129"/>
      <c r="APM63" s="129"/>
      <c r="APN63" s="129"/>
      <c r="APO63" s="129"/>
      <c r="APP63" s="129"/>
      <c r="APQ63" s="129"/>
      <c r="APR63" s="129"/>
      <c r="APS63" s="129"/>
      <c r="APT63" s="129"/>
      <c r="APU63" s="130"/>
      <c r="APV63" s="130"/>
      <c r="APW63" s="130"/>
      <c r="APX63" s="130"/>
      <c r="APY63" s="130"/>
      <c r="APZ63" s="130"/>
      <c r="AQA63" s="130"/>
      <c r="AQB63" s="130"/>
      <c r="AQC63" s="130"/>
      <c r="AQD63" s="130"/>
      <c r="AQE63" s="130"/>
      <c r="AQF63" s="130"/>
      <c r="AQG63" s="130"/>
      <c r="AQH63" s="130"/>
      <c r="AQI63" s="130"/>
      <c r="AQJ63" s="130"/>
      <c r="AQK63" s="130"/>
      <c r="AQL63" s="130"/>
      <c r="AQM63" s="130"/>
      <c r="AQN63" s="130"/>
      <c r="AQO63" s="130"/>
      <c r="AQP63" s="130"/>
      <c r="AQQ63" s="130"/>
      <c r="AQR63" s="130"/>
      <c r="AQS63" s="130"/>
      <c r="AQT63" s="130"/>
      <c r="AQU63" s="130"/>
      <c r="AQV63" s="130"/>
      <c r="AQW63" s="130"/>
      <c r="AQX63" s="130"/>
      <c r="AQY63" s="130"/>
      <c r="AQZ63" s="130"/>
      <c r="ARA63" s="130"/>
      <c r="ARB63" s="130"/>
      <c r="ARC63" s="130"/>
      <c r="ARD63" s="130"/>
      <c r="ARE63" s="130"/>
      <c r="ARF63" s="130"/>
      <c r="ARG63" s="130"/>
      <c r="ARH63" s="130"/>
      <c r="ARI63" s="130"/>
      <c r="ARJ63" s="130"/>
      <c r="ARK63" s="130"/>
      <c r="ARL63" s="130"/>
      <c r="ARM63" s="130"/>
      <c r="ARN63" s="130"/>
      <c r="ARO63" s="130"/>
      <c r="ARP63" s="130"/>
      <c r="ARQ63" s="130"/>
      <c r="ARR63" s="130"/>
      <c r="ARS63" s="130"/>
      <c r="ART63" s="130"/>
      <c r="ARU63" s="130"/>
      <c r="ARV63" s="130"/>
      <c r="ARW63" s="130"/>
      <c r="ARX63" s="130"/>
      <c r="ARY63" s="130"/>
      <c r="ARZ63" s="130"/>
      <c r="ASA63" s="130"/>
      <c r="ASB63" s="130"/>
      <c r="ASC63" s="130"/>
      <c r="ASD63" s="130"/>
      <c r="ASE63" s="130"/>
      <c r="ASF63" s="130"/>
      <c r="ASG63" s="130"/>
      <c r="ASH63" s="131"/>
      <c r="ASI63" s="131"/>
      <c r="ASJ63" s="131"/>
      <c r="ASK63" s="131"/>
      <c r="ASL63" s="131"/>
      <c r="ASM63" s="131"/>
      <c r="ASN63" s="131"/>
      <c r="ASO63" s="131"/>
      <c r="ASP63" s="131"/>
      <c r="ASQ63" s="131"/>
      <c r="ASR63" s="131"/>
      <c r="ASS63" s="131"/>
      <c r="AST63" s="131"/>
      <c r="ASU63" s="131"/>
      <c r="ASV63" s="131"/>
      <c r="ASW63" s="131"/>
      <c r="ASX63" s="131"/>
      <c r="ASY63" s="131"/>
      <c r="ASZ63" s="131"/>
      <c r="ATA63" s="131"/>
      <c r="ATB63" s="131"/>
      <c r="ATC63" s="131"/>
      <c r="ATD63" s="131"/>
      <c r="ATE63" s="131"/>
      <c r="ATF63" s="131"/>
      <c r="ATG63" s="131"/>
      <c r="ATH63" s="131"/>
      <c r="ATI63" s="131"/>
      <c r="ATJ63" s="131"/>
      <c r="ATK63" s="131"/>
      <c r="ATL63" s="131"/>
      <c r="ATM63" s="131"/>
      <c r="ATN63" s="131"/>
      <c r="ATO63" s="131"/>
      <c r="ATP63" s="131"/>
      <c r="ATQ63" s="131"/>
      <c r="ATR63" s="131"/>
      <c r="ATS63" s="131"/>
      <c r="ATT63" s="131"/>
      <c r="ATU63" s="131"/>
      <c r="ATV63" s="131"/>
      <c r="ATW63" s="131"/>
      <c r="ATX63" s="131"/>
      <c r="ATY63" s="131"/>
      <c r="ATZ63" s="131"/>
      <c r="AUA63" s="131"/>
      <c r="AUB63" s="131"/>
      <c r="AUC63" s="131"/>
      <c r="AUD63" s="131"/>
      <c r="AUE63" s="131"/>
      <c r="AUF63" s="131"/>
      <c r="AUG63" s="131"/>
      <c r="AUH63" s="131"/>
      <c r="AUI63" s="131"/>
      <c r="AUJ63" s="131"/>
      <c r="AUK63" s="131"/>
      <c r="AUL63" s="131"/>
      <c r="AUM63" s="131"/>
      <c r="AUN63" s="131"/>
      <c r="AUO63" s="131"/>
      <c r="AUP63" s="131"/>
      <c r="AUQ63" s="131"/>
      <c r="AUR63" s="131"/>
      <c r="AUS63" s="131"/>
      <c r="AUT63" s="131"/>
      <c r="AUU63" s="130"/>
      <c r="AUV63" s="130"/>
      <c r="AUW63" s="130"/>
      <c r="AUX63" s="130"/>
      <c r="AUY63" s="130"/>
      <c r="AUZ63" s="130"/>
      <c r="AVA63" s="130"/>
      <c r="AVB63" s="130"/>
      <c r="AVC63" s="130"/>
      <c r="AVD63" s="130"/>
      <c r="AVE63" s="130"/>
      <c r="AVF63" s="130"/>
      <c r="AVG63" s="130"/>
      <c r="AVH63" s="130"/>
      <c r="AVI63" s="130"/>
      <c r="AVJ63" s="130"/>
      <c r="AVK63" s="130"/>
      <c r="AVL63" s="130"/>
      <c r="AVM63" s="130"/>
      <c r="AVN63" s="130"/>
      <c r="AVO63" s="130"/>
      <c r="AVP63" s="130"/>
      <c r="AVQ63" s="130"/>
      <c r="AVR63" s="130"/>
      <c r="AVS63" s="130"/>
      <c r="AVT63" s="130"/>
      <c r="AVU63" s="130"/>
      <c r="AVV63" s="130"/>
      <c r="AVW63" s="130"/>
      <c r="AVX63" s="130"/>
      <c r="AVY63" s="130"/>
      <c r="AVZ63" s="130"/>
      <c r="AWA63" s="130"/>
      <c r="AWB63" s="130"/>
      <c r="AWC63" s="130"/>
      <c r="AWD63" s="130"/>
      <c r="AWE63" s="130"/>
      <c r="AWF63" s="130"/>
      <c r="AWG63" s="130"/>
      <c r="AWH63" s="130"/>
      <c r="AWI63" s="130"/>
      <c r="AWJ63" s="130"/>
      <c r="AWK63" s="130"/>
      <c r="AWL63" s="130"/>
      <c r="AWM63" s="130"/>
      <c r="AWN63" s="130"/>
      <c r="AWO63" s="130"/>
      <c r="AWP63" s="130"/>
      <c r="AWQ63" s="130"/>
      <c r="AWR63" s="130"/>
      <c r="AWS63" s="130"/>
      <c r="AWT63" s="130"/>
      <c r="AWU63" s="130"/>
      <c r="AWV63" s="130"/>
      <c r="AWW63" s="130"/>
      <c r="AWX63" s="130"/>
      <c r="AWY63" s="130"/>
      <c r="AWZ63" s="130"/>
      <c r="AXA63" s="130"/>
      <c r="AXB63" s="130"/>
      <c r="AXC63" s="130"/>
      <c r="AXD63" s="130"/>
      <c r="AXE63" s="130"/>
      <c r="AXF63" s="130"/>
      <c r="AXG63" s="130"/>
      <c r="AXH63" s="130"/>
      <c r="AXI63" s="130"/>
      <c r="AXJ63" s="130"/>
      <c r="AXK63" s="64"/>
      <c r="AXL63" s="64"/>
      <c r="AXM63" s="64"/>
      <c r="AXN63" s="64"/>
      <c r="AXO63" s="64"/>
      <c r="AXP63" s="64"/>
      <c r="AXQ63" s="64"/>
      <c r="AXR63" s="64"/>
      <c r="AXS63" s="64"/>
      <c r="AXT63" s="64"/>
      <c r="AXU63" s="64"/>
      <c r="AXV63" s="64"/>
      <c r="AXW63" s="64"/>
      <c r="AXX63" s="64"/>
      <c r="AXY63" s="64"/>
      <c r="AXZ63" s="64"/>
      <c r="AYA63" s="64"/>
      <c r="AYB63" s="64"/>
      <c r="AYC63" s="64"/>
      <c r="AYD63" s="64"/>
      <c r="AYE63" s="64"/>
      <c r="AYF63" s="64"/>
      <c r="AYG63" s="64"/>
      <c r="AYH63" s="64"/>
      <c r="AYI63" s="64"/>
      <c r="AYJ63" s="64"/>
      <c r="AYK63" s="64"/>
      <c r="AYL63" s="64"/>
      <c r="AYM63" s="64"/>
      <c r="AYN63" s="64"/>
      <c r="AYO63" s="64"/>
      <c r="AYP63" s="64"/>
      <c r="AYQ63" s="64"/>
      <c r="AYR63" s="64"/>
      <c r="AYS63" s="64"/>
      <c r="AYT63" s="64"/>
      <c r="AYU63" s="64"/>
      <c r="AYV63" s="64"/>
      <c r="AYW63" s="64"/>
      <c r="AYX63" s="64"/>
      <c r="AYY63" s="64"/>
      <c r="AYZ63" s="64"/>
      <c r="AZA63" s="64"/>
      <c r="AZB63" s="64"/>
      <c r="AZC63" s="64"/>
      <c r="AZD63" s="64"/>
      <c r="AZE63" s="64"/>
      <c r="AZF63" s="64"/>
      <c r="AZG63" s="64"/>
      <c r="AZH63" s="64"/>
      <c r="AZI63" s="64"/>
      <c r="AZJ63" s="64"/>
      <c r="AZK63" s="64"/>
      <c r="AZL63" s="64"/>
      <c r="AZM63" s="64"/>
      <c r="AZN63" s="64"/>
      <c r="AZO63" s="64"/>
      <c r="AZP63" s="64"/>
      <c r="AZQ63" s="64"/>
      <c r="AZR63" s="64"/>
      <c r="AZS63" s="64"/>
      <c r="AZT63" s="64"/>
      <c r="AZU63" s="64"/>
      <c r="AZV63" s="64"/>
      <c r="AZW63" s="64"/>
      <c r="AZX63" s="130"/>
      <c r="AZY63" s="130"/>
      <c r="AZZ63" s="130"/>
      <c r="BAA63" s="130"/>
      <c r="BAB63" s="130"/>
      <c r="BAC63" s="130"/>
      <c r="BAD63" s="130"/>
      <c r="BAE63" s="130"/>
      <c r="BAF63" s="130"/>
      <c r="BAG63" s="130"/>
      <c r="BAH63" s="130"/>
      <c r="BAI63" s="130"/>
      <c r="BAJ63" s="130"/>
      <c r="BAK63" s="130"/>
      <c r="BAL63" s="130"/>
      <c r="BAM63" s="130"/>
      <c r="BAN63" s="130"/>
      <c r="BAO63" s="130"/>
      <c r="BAP63" s="130"/>
      <c r="BAQ63" s="130"/>
      <c r="BAR63" s="130"/>
      <c r="BAS63" s="130"/>
      <c r="BAT63" s="130"/>
      <c r="BAU63" s="130"/>
      <c r="BAV63" s="130"/>
      <c r="BAW63" s="130"/>
      <c r="BAX63" s="130"/>
      <c r="BAY63" s="130"/>
      <c r="BAZ63" s="130"/>
      <c r="BBA63" s="130"/>
      <c r="BBB63" s="130"/>
      <c r="BBC63" s="130"/>
      <c r="BBD63" s="130"/>
      <c r="BBE63" s="130"/>
      <c r="BBF63" s="130"/>
      <c r="BBG63" s="130"/>
      <c r="BBH63" s="130"/>
      <c r="BBI63" s="130"/>
      <c r="BBJ63" s="130"/>
      <c r="BBK63" s="130"/>
      <c r="BBL63" s="130"/>
      <c r="BBM63" s="130"/>
      <c r="BBN63" s="130"/>
      <c r="BBO63" s="130"/>
      <c r="BBP63" s="130"/>
      <c r="BBQ63" s="130"/>
      <c r="BBR63" s="130"/>
      <c r="BBS63" s="130"/>
      <c r="BBT63" s="130"/>
      <c r="BBU63" s="130"/>
      <c r="BBV63" s="130"/>
      <c r="BBW63" s="130"/>
      <c r="BBX63" s="130"/>
      <c r="BBY63" s="130"/>
      <c r="BBZ63" s="130"/>
      <c r="BCA63" s="130"/>
      <c r="BCB63" s="130"/>
      <c r="BCC63" s="130"/>
      <c r="BCD63" s="130"/>
      <c r="BCE63" s="130"/>
      <c r="BCF63" s="130"/>
      <c r="BCG63" s="130"/>
      <c r="BCH63" s="130"/>
      <c r="BCI63" s="130"/>
      <c r="BCJ63" s="130"/>
      <c r="BCK63" s="130"/>
      <c r="BCL63" s="130"/>
      <c r="BCM63" s="130"/>
      <c r="BCN63" s="130"/>
      <c r="BCO63" s="130"/>
      <c r="BCP63" s="130"/>
      <c r="BCQ63" s="130"/>
      <c r="BCR63" s="130"/>
      <c r="BCS63" s="130"/>
      <c r="BCT63" s="130"/>
      <c r="BCU63" s="130"/>
      <c r="BCV63" s="130"/>
      <c r="BCW63" s="130"/>
      <c r="BCX63" s="130"/>
      <c r="BCY63" s="130"/>
      <c r="BCZ63" s="130"/>
      <c r="BDA63" s="130"/>
      <c r="BDB63" s="130"/>
      <c r="BDC63" s="130"/>
      <c r="BDD63" s="130"/>
      <c r="BDE63" s="130"/>
      <c r="BDF63" s="130"/>
      <c r="BDG63" s="130"/>
      <c r="BDH63" s="130"/>
      <c r="BDI63" s="130"/>
      <c r="BDJ63" s="130"/>
      <c r="BDK63" s="130"/>
      <c r="BDL63" s="130"/>
      <c r="BDM63" s="130"/>
      <c r="BDN63" s="130"/>
      <c r="BDO63" s="130"/>
      <c r="BDP63" s="130"/>
      <c r="BDQ63" s="130"/>
      <c r="BDR63" s="130"/>
      <c r="BDS63" s="130"/>
      <c r="BDT63" s="130"/>
      <c r="BDU63" s="130"/>
      <c r="BDV63" s="130"/>
      <c r="BDW63" s="130"/>
      <c r="BDX63" s="130"/>
      <c r="BDY63" s="130"/>
      <c r="BDZ63" s="130"/>
      <c r="BEA63" s="130"/>
      <c r="BEB63" s="130"/>
      <c r="BEC63" s="130"/>
      <c r="BED63" s="130"/>
      <c r="BEE63" s="130"/>
      <c r="BEF63" s="130"/>
      <c r="BEG63" s="130"/>
      <c r="BEH63" s="130"/>
      <c r="BEI63" s="130"/>
      <c r="BEJ63" s="130"/>
      <c r="BEK63" s="130"/>
      <c r="BEL63" s="130"/>
      <c r="BEM63" s="130"/>
      <c r="BEN63" s="130"/>
      <c r="BEO63" s="130"/>
      <c r="BEP63" s="130"/>
      <c r="BEQ63" s="130"/>
      <c r="BER63" s="130"/>
      <c r="BES63" s="130"/>
      <c r="BET63" s="130"/>
      <c r="BEU63" s="130"/>
      <c r="BEV63" s="130"/>
      <c r="BEW63" s="130"/>
      <c r="BEX63" s="129"/>
      <c r="BEY63" s="129"/>
      <c r="BEZ63" s="129"/>
      <c r="BFA63" s="129"/>
      <c r="BFB63" s="129"/>
      <c r="BFC63" s="129"/>
      <c r="BFD63" s="129"/>
      <c r="BFE63" s="129"/>
      <c r="BFF63" s="129"/>
      <c r="BFG63" s="129"/>
      <c r="BFH63" s="129"/>
      <c r="BFI63" s="129"/>
      <c r="BFJ63" s="129"/>
      <c r="BFK63" s="129"/>
      <c r="BFL63" s="129"/>
      <c r="BFM63" s="129"/>
      <c r="BFN63" s="129"/>
      <c r="BFO63" s="129"/>
      <c r="BFP63" s="129"/>
      <c r="BFQ63" s="129"/>
      <c r="BFR63" s="129"/>
      <c r="BFS63" s="129"/>
      <c r="BFT63" s="129"/>
      <c r="BFU63" s="129"/>
      <c r="BFV63" s="129"/>
      <c r="BFW63" s="129"/>
      <c r="BFX63" s="129"/>
      <c r="BFY63" s="129"/>
      <c r="BFZ63" s="129"/>
      <c r="BGA63" s="129"/>
      <c r="BGB63" s="129"/>
      <c r="BGC63" s="129"/>
      <c r="BGD63" s="129"/>
      <c r="BGE63" s="129"/>
      <c r="BGF63" s="129"/>
      <c r="BGG63" s="129"/>
      <c r="BGH63" s="129"/>
      <c r="BGI63" s="129"/>
      <c r="BGJ63" s="129"/>
      <c r="BGK63" s="129"/>
      <c r="BGL63" s="129"/>
      <c r="BGM63" s="129"/>
      <c r="BGN63" s="129"/>
      <c r="BGO63" s="129"/>
      <c r="BGP63" s="129"/>
      <c r="BGQ63" s="129"/>
      <c r="BGR63" s="129"/>
      <c r="BGS63" s="129"/>
      <c r="BGT63" s="129"/>
      <c r="BGU63" s="129"/>
      <c r="BGV63" s="129"/>
      <c r="BGW63" s="129"/>
      <c r="BGX63" s="129"/>
      <c r="BGY63" s="129"/>
      <c r="BGZ63" s="129"/>
      <c r="BHA63" s="129"/>
      <c r="BHB63" s="129"/>
      <c r="BHC63" s="129"/>
      <c r="BHD63" s="129"/>
      <c r="BHE63" s="129"/>
      <c r="BHF63" s="129"/>
      <c r="BHG63" s="129"/>
      <c r="BHH63" s="129"/>
      <c r="BHI63" s="129"/>
      <c r="BHJ63" s="129"/>
      <c r="BHK63" s="129"/>
      <c r="BHL63" s="129"/>
      <c r="BHM63" s="129"/>
      <c r="BHN63" s="106"/>
      <c r="BHO63" s="106"/>
      <c r="BHP63" s="106"/>
      <c r="BHQ63" s="106"/>
      <c r="BHR63" s="106"/>
      <c r="BHS63" s="106"/>
      <c r="BHT63" s="106"/>
      <c r="BHU63" s="106"/>
      <c r="BHV63" s="106"/>
      <c r="BHW63" s="106"/>
      <c r="BHX63" s="106"/>
      <c r="BHY63" s="106"/>
      <c r="BHZ63" s="106"/>
      <c r="BIA63" s="106"/>
      <c r="BIB63" s="106"/>
      <c r="BIC63" s="106"/>
      <c r="BID63" s="106"/>
      <c r="BIE63" s="106"/>
      <c r="BIF63" s="106"/>
      <c r="BIG63" s="106"/>
      <c r="BIH63" s="106"/>
      <c r="BII63" s="106"/>
      <c r="BIJ63" s="106"/>
      <c r="BIK63" s="106"/>
      <c r="BIL63" s="106"/>
      <c r="BIM63" s="106"/>
      <c r="BIN63" s="106"/>
      <c r="BIO63" s="106"/>
      <c r="BIP63" s="106"/>
      <c r="BIQ63" s="106"/>
      <c r="BIR63" s="106"/>
      <c r="BIS63" s="106"/>
      <c r="BIT63" s="106"/>
      <c r="BIU63" s="106"/>
      <c r="BIV63" s="106"/>
      <c r="BIW63" s="106"/>
      <c r="BIX63" s="106"/>
      <c r="BIY63" s="106"/>
      <c r="BIZ63" s="106"/>
      <c r="BJA63" s="106"/>
      <c r="BJB63" s="106"/>
      <c r="BJC63" s="106"/>
      <c r="BJD63" s="106"/>
      <c r="BJE63" s="106"/>
      <c r="BJF63" s="106"/>
      <c r="BJG63" s="106"/>
      <c r="BJH63" s="106"/>
      <c r="BJI63" s="106"/>
      <c r="BJJ63" s="106"/>
      <c r="BJK63" s="106"/>
      <c r="BJL63" s="106"/>
      <c r="BJM63" s="106"/>
      <c r="BJN63" s="106"/>
      <c r="BJO63" s="106"/>
      <c r="BJP63" s="106"/>
      <c r="BJQ63" s="106"/>
      <c r="BJR63" s="106"/>
      <c r="BJS63" s="106"/>
      <c r="BJT63" s="106"/>
      <c r="BJU63" s="106"/>
      <c r="BJV63" s="106"/>
      <c r="BJW63" s="106"/>
      <c r="BJX63" s="106"/>
      <c r="BJY63" s="106"/>
      <c r="BJZ63" s="106"/>
      <c r="BKA63" s="106"/>
      <c r="BKB63" s="106"/>
      <c r="BKC63" s="106"/>
      <c r="BKD63" s="64"/>
      <c r="BKE63" s="64"/>
      <c r="BKF63" s="64"/>
      <c r="BKG63" s="64"/>
      <c r="BKH63" s="64"/>
      <c r="BKI63" s="64"/>
      <c r="BKJ63" s="64"/>
      <c r="BKK63" s="64"/>
      <c r="BKL63" s="64"/>
      <c r="BKM63" s="64"/>
      <c r="BKN63" s="64"/>
      <c r="BKO63" s="64"/>
      <c r="BKP63" s="64"/>
      <c r="BKQ63" s="64"/>
      <c r="BKR63" s="64"/>
      <c r="BKS63" s="64"/>
      <c r="BKT63" s="64"/>
      <c r="BKU63" s="64"/>
      <c r="BKV63" s="64"/>
      <c r="BKW63" s="64"/>
      <c r="BKX63" s="64"/>
      <c r="BKY63" s="64"/>
      <c r="BKZ63" s="64"/>
      <c r="BLA63" s="64"/>
      <c r="BLB63" s="64"/>
      <c r="BLC63" s="64"/>
      <c r="BLD63" s="64"/>
      <c r="BLE63" s="64"/>
      <c r="BLF63" s="64"/>
      <c r="BLG63" s="64"/>
      <c r="BLH63" s="64"/>
      <c r="BLI63" s="64"/>
      <c r="BLJ63" s="64"/>
      <c r="BLK63" s="64"/>
      <c r="BLL63" s="64"/>
      <c r="BLM63" s="64"/>
      <c r="BLN63" s="64"/>
      <c r="BLO63" s="64"/>
      <c r="BLP63" s="64"/>
      <c r="BLQ63" s="64"/>
      <c r="BLR63" s="64"/>
      <c r="BLS63" s="64"/>
      <c r="BLT63" s="64"/>
      <c r="BLU63" s="64"/>
      <c r="BLV63" s="64"/>
      <c r="BLW63" s="64"/>
      <c r="BLX63" s="64"/>
      <c r="BLY63" s="64"/>
      <c r="BLZ63" s="64"/>
      <c r="BMA63" s="64"/>
      <c r="BMB63" s="64"/>
      <c r="BMC63" s="64"/>
      <c r="BMD63" s="64"/>
      <c r="BME63" s="64"/>
      <c r="BMF63" s="64"/>
      <c r="BMG63" s="64"/>
      <c r="BMH63" s="64"/>
      <c r="BMI63" s="64"/>
      <c r="BMJ63" s="64"/>
      <c r="BMK63" s="64"/>
      <c r="BML63" s="64"/>
      <c r="BMM63" s="64"/>
      <c r="BMN63" s="64"/>
      <c r="BMO63" s="64"/>
      <c r="BMP63" s="64"/>
      <c r="BMQ63" s="64"/>
      <c r="BMR63" s="64"/>
      <c r="BMS63" s="64"/>
      <c r="BMT63" s="259"/>
      <c r="BMU63" s="259"/>
      <c r="BMV63" s="259"/>
      <c r="BMW63" s="259"/>
      <c r="BMX63" s="259"/>
      <c r="BMY63" s="259"/>
      <c r="BMZ63" s="259"/>
      <c r="BNA63" s="259"/>
      <c r="BNB63" s="259"/>
      <c r="BNC63" s="259"/>
      <c r="BND63" s="259"/>
      <c r="BNE63" s="259"/>
      <c r="BNF63" s="259"/>
      <c r="BNG63" s="259"/>
      <c r="BNH63" s="259"/>
      <c r="BNI63" s="259"/>
      <c r="BNJ63" s="259"/>
      <c r="BNK63" s="259"/>
      <c r="BNL63" s="259"/>
      <c r="BNM63" s="259"/>
      <c r="BNN63" s="259"/>
      <c r="BNO63" s="259"/>
      <c r="BNP63" s="259"/>
      <c r="BNQ63" s="259"/>
      <c r="BNR63" s="259"/>
      <c r="BNS63" s="259"/>
      <c r="BNT63" s="259"/>
      <c r="BNU63" s="259"/>
      <c r="BNV63" s="259"/>
      <c r="BNW63" s="259"/>
      <c r="BNX63" s="259"/>
      <c r="BNY63" s="259"/>
      <c r="BNZ63" s="259"/>
      <c r="BOA63" s="259"/>
      <c r="BOB63" s="259"/>
      <c r="BOC63" s="259"/>
      <c r="BOD63" s="259"/>
      <c r="BOE63" s="259"/>
      <c r="BOF63" s="259"/>
      <c r="BOG63" s="259"/>
      <c r="BOH63" s="259"/>
      <c r="BOI63" s="259"/>
      <c r="BOJ63" s="259"/>
      <c r="BOK63" s="259"/>
      <c r="BOL63" s="259"/>
      <c r="BOM63" s="259"/>
      <c r="BON63" s="259"/>
      <c r="BOO63" s="259"/>
      <c r="BOP63" s="259"/>
      <c r="BOQ63" s="259"/>
      <c r="BOR63" s="259"/>
      <c r="BOS63" s="259"/>
      <c r="BOT63" s="259"/>
      <c r="BOU63" s="259"/>
      <c r="BOV63" s="259"/>
      <c r="BOW63" s="259"/>
      <c r="BOX63" s="259"/>
      <c r="BOY63" s="259"/>
      <c r="BOZ63" s="259"/>
      <c r="BPA63" s="259"/>
      <c r="BPB63" s="259"/>
      <c r="BPC63" s="259"/>
      <c r="BPD63" s="259"/>
      <c r="BPE63" s="259"/>
      <c r="BPF63" s="259"/>
      <c r="BPG63" s="259"/>
      <c r="BPH63" s="259"/>
      <c r="BPI63" s="259"/>
      <c r="BPJ63" s="129"/>
      <c r="BPK63" s="129"/>
      <c r="BPL63" s="129"/>
      <c r="BPM63" s="129"/>
      <c r="BPN63" s="129"/>
      <c r="BPO63" s="129"/>
      <c r="BPP63" s="129"/>
      <c r="BPQ63" s="129"/>
      <c r="BPR63" s="129"/>
      <c r="BPS63" s="129"/>
      <c r="BPT63" s="129"/>
      <c r="BPU63" s="129"/>
      <c r="BPV63" s="129"/>
      <c r="BPW63" s="129"/>
      <c r="BPX63" s="129"/>
      <c r="BPY63" s="129"/>
      <c r="BPZ63" s="129"/>
      <c r="BQA63" s="129"/>
      <c r="BQB63" s="129"/>
      <c r="BQC63" s="129"/>
      <c r="BQD63" s="129"/>
      <c r="BQE63" s="129"/>
      <c r="BQF63" s="129"/>
      <c r="BQG63" s="129"/>
      <c r="BQH63" s="129"/>
      <c r="BQI63" s="129"/>
      <c r="BQJ63" s="129"/>
      <c r="BQK63" s="129"/>
      <c r="BQL63" s="129"/>
      <c r="BQM63" s="129"/>
      <c r="BQN63" s="129"/>
      <c r="BQO63" s="129"/>
      <c r="BQP63" s="129"/>
      <c r="BQQ63" s="129"/>
      <c r="BQR63" s="129"/>
      <c r="BQS63" s="129"/>
      <c r="BQT63" s="129"/>
      <c r="BQU63" s="129"/>
      <c r="BQV63" s="129"/>
      <c r="BQW63" s="129"/>
      <c r="BQX63" s="129"/>
      <c r="BQY63" s="129"/>
      <c r="BQZ63" s="129"/>
      <c r="BRA63" s="129"/>
      <c r="BRB63" s="129"/>
      <c r="BRC63" s="129"/>
      <c r="BRD63" s="129"/>
      <c r="BRE63" s="129"/>
      <c r="BRF63" s="129"/>
      <c r="BRG63" s="129"/>
      <c r="BRH63" s="129"/>
      <c r="BRI63" s="129"/>
      <c r="BRJ63" s="129"/>
      <c r="BRK63" s="129"/>
      <c r="BRL63" s="129"/>
      <c r="BRM63" s="129"/>
      <c r="BRN63" s="129"/>
      <c r="BRO63" s="129"/>
      <c r="BRP63" s="129"/>
      <c r="BRQ63" s="129"/>
      <c r="BRR63" s="129"/>
      <c r="BRS63" s="129"/>
      <c r="BRT63" s="129"/>
      <c r="BRU63" s="129"/>
      <c r="BRV63" s="129"/>
      <c r="BRW63" s="129"/>
      <c r="BRX63" s="129"/>
      <c r="BRY63" s="129"/>
      <c r="BRZ63" s="129"/>
      <c r="BSA63" s="129"/>
      <c r="BSB63" s="129"/>
      <c r="BSC63" s="129"/>
      <c r="BSD63" s="129"/>
      <c r="BSE63" s="129"/>
      <c r="BSF63" s="129"/>
      <c r="BSG63" s="129"/>
      <c r="BSH63" s="129"/>
      <c r="BSI63" s="129"/>
      <c r="BSJ63" s="129"/>
      <c r="BSK63" s="129"/>
      <c r="BSL63" s="129"/>
      <c r="BSM63" s="129"/>
      <c r="BSN63" s="129"/>
      <c r="BSO63" s="129"/>
      <c r="BSP63" s="129"/>
      <c r="BSQ63" s="129"/>
      <c r="BSR63" s="129"/>
      <c r="BSS63" s="129"/>
      <c r="BST63" s="129"/>
      <c r="BSU63" s="129"/>
      <c r="BSV63" s="129"/>
      <c r="BSW63" s="129"/>
      <c r="BSX63" s="129"/>
      <c r="BSY63" s="129"/>
      <c r="BSZ63" s="129"/>
      <c r="BTA63" s="129"/>
      <c r="BTB63" s="129"/>
      <c r="BTC63" s="129"/>
      <c r="BTD63" s="129"/>
      <c r="BTE63" s="129"/>
      <c r="BTF63" s="129"/>
      <c r="BTG63" s="129"/>
      <c r="BTH63" s="129"/>
      <c r="BTI63" s="129"/>
      <c r="BTJ63" s="129"/>
      <c r="BTK63" s="129"/>
      <c r="BTL63" s="129"/>
      <c r="BTM63" s="129"/>
      <c r="BTN63" s="129"/>
      <c r="BTO63" s="129"/>
      <c r="BTP63" s="129"/>
      <c r="BTQ63" s="129"/>
      <c r="BTR63" s="129"/>
      <c r="BTS63" s="129"/>
      <c r="BTT63" s="129"/>
      <c r="BTU63" s="129"/>
      <c r="BTV63" s="129"/>
      <c r="BTW63" s="129"/>
      <c r="BTX63" s="129"/>
      <c r="BTY63" s="129"/>
      <c r="BTZ63" s="129"/>
      <c r="BUA63" s="129"/>
      <c r="BUB63" s="129"/>
      <c r="BUC63" s="129"/>
      <c r="BUD63" s="129"/>
      <c r="BUE63" s="129"/>
      <c r="BUF63" s="129"/>
      <c r="BUG63" s="129"/>
      <c r="BUH63" s="129"/>
      <c r="BUI63" s="129"/>
      <c r="BUJ63" s="129"/>
      <c r="BUK63" s="129"/>
      <c r="BUL63" s="129"/>
      <c r="BUM63" s="129"/>
      <c r="BUN63" s="129"/>
      <c r="BUO63" s="129"/>
      <c r="BUP63" s="129"/>
      <c r="BUQ63" s="129"/>
      <c r="BUR63" s="129"/>
      <c r="BUS63" s="129"/>
      <c r="BUT63" s="129"/>
      <c r="BUU63" s="129"/>
      <c r="BUV63" s="129"/>
      <c r="BUW63" s="129"/>
      <c r="BUX63" s="129"/>
      <c r="BUY63" s="129"/>
      <c r="BUZ63" s="129"/>
      <c r="BVA63" s="129"/>
      <c r="BVB63" s="129"/>
      <c r="BVC63" s="129"/>
      <c r="BVD63" s="129"/>
      <c r="BVE63" s="129"/>
      <c r="BVF63" s="129"/>
      <c r="BVG63" s="129"/>
      <c r="BVH63" s="129"/>
      <c r="BVI63" s="129"/>
      <c r="BVJ63" s="129"/>
      <c r="BVK63" s="129"/>
      <c r="BVL63" s="129"/>
      <c r="BVM63" s="129"/>
      <c r="BVN63" s="129"/>
      <c r="BVO63" s="129"/>
      <c r="BVP63" s="129"/>
      <c r="BVQ63" s="129"/>
      <c r="BVR63" s="129"/>
      <c r="BVS63" s="129"/>
      <c r="BVT63" s="129"/>
      <c r="BVU63" s="129"/>
      <c r="BVV63" s="129"/>
      <c r="BVW63" s="129"/>
      <c r="BVX63" s="129"/>
      <c r="BVY63" s="129"/>
      <c r="BVZ63" s="129"/>
      <c r="BWA63" s="129"/>
      <c r="BWB63" s="129"/>
      <c r="BWC63" s="129"/>
      <c r="BWD63" s="129"/>
      <c r="BWE63" s="129"/>
      <c r="BWF63" s="129"/>
      <c r="BWG63" s="129"/>
      <c r="BWH63" s="129"/>
      <c r="BWI63" s="129"/>
      <c r="BWJ63" s="129"/>
      <c r="BWK63" s="129"/>
      <c r="BWL63" s="129"/>
      <c r="BWM63" s="129"/>
      <c r="BWN63" s="129"/>
      <c r="BWO63" s="129"/>
      <c r="BWP63" s="129"/>
      <c r="BWQ63" s="129"/>
      <c r="BWR63" s="129"/>
      <c r="BWS63" s="129"/>
      <c r="BWT63" s="129"/>
      <c r="BWU63" s="129"/>
      <c r="BWV63" s="129"/>
      <c r="BWW63" s="129"/>
      <c r="BWX63" s="129"/>
      <c r="BWY63" s="129"/>
      <c r="BWZ63" s="129"/>
      <c r="BXA63" s="129"/>
      <c r="BXB63" s="129"/>
      <c r="BXC63" s="256"/>
      <c r="BXD63" s="256"/>
      <c r="BXE63" s="256"/>
      <c r="BXF63" s="256"/>
      <c r="BXG63" s="256"/>
      <c r="BXH63" s="256"/>
      <c r="BXI63" s="256"/>
      <c r="BXJ63" s="256"/>
      <c r="BXK63" s="256"/>
      <c r="BXL63" s="256"/>
      <c r="BXM63" s="256"/>
      <c r="BXN63" s="256"/>
      <c r="BXO63" s="256"/>
      <c r="BXP63" s="256"/>
      <c r="BXQ63" s="256"/>
      <c r="BXR63" s="256"/>
      <c r="BXS63" s="256"/>
      <c r="BXT63" s="256"/>
      <c r="BXU63" s="256"/>
      <c r="BXV63" s="256"/>
      <c r="BXW63" s="256"/>
      <c r="BXX63" s="256"/>
      <c r="BXY63" s="256"/>
      <c r="BXZ63" s="256"/>
      <c r="BYA63" s="256"/>
      <c r="BYB63" s="256"/>
      <c r="BYC63" s="256"/>
      <c r="BYD63" s="256"/>
      <c r="BYE63" s="256"/>
      <c r="BYF63" s="256"/>
      <c r="BYG63" s="256"/>
      <c r="BYH63" s="256"/>
      <c r="BYI63" s="256"/>
      <c r="BYJ63" s="256"/>
      <c r="BYK63" s="256"/>
      <c r="BYL63" s="256"/>
      <c r="BYM63" s="256"/>
      <c r="BYN63" s="256"/>
      <c r="BYO63" s="256"/>
      <c r="BYP63" s="256"/>
      <c r="BYQ63" s="256"/>
      <c r="BYR63" s="256"/>
      <c r="BYS63" s="256"/>
      <c r="BYT63" s="256"/>
      <c r="BYU63" s="256"/>
      <c r="BYV63" s="256"/>
      <c r="BYW63" s="256"/>
      <c r="BYX63" s="256"/>
      <c r="BYY63" s="256"/>
      <c r="BYZ63" s="256"/>
      <c r="BZA63" s="256"/>
      <c r="BZB63" s="256"/>
      <c r="BZC63" s="256"/>
      <c r="BZD63" s="256"/>
      <c r="BZE63" s="256"/>
      <c r="BZF63" s="256"/>
      <c r="BZG63" s="256"/>
      <c r="BZH63" s="256"/>
      <c r="BZI63" s="256"/>
      <c r="BZJ63" s="256"/>
      <c r="BZK63" s="256"/>
      <c r="BZL63" s="256"/>
      <c r="BZM63" s="256"/>
      <c r="BZN63" s="256"/>
      <c r="BZO63" s="256"/>
      <c r="BZP63" s="129"/>
      <c r="BZQ63" s="129"/>
      <c r="BZR63" s="129"/>
      <c r="BZS63" s="129"/>
      <c r="BZT63" s="129"/>
      <c r="BZU63" s="129"/>
      <c r="BZV63" s="129"/>
      <c r="BZW63" s="129"/>
      <c r="BZX63" s="129"/>
      <c r="BZY63" s="129"/>
      <c r="BZZ63" s="129"/>
      <c r="CAA63" s="129"/>
      <c r="CAB63" s="129"/>
      <c r="CAC63" s="129"/>
      <c r="CAD63" s="129"/>
      <c r="CAE63" s="129"/>
      <c r="CAF63" s="129"/>
      <c r="CAG63" s="129"/>
      <c r="CAH63" s="129"/>
      <c r="CAI63" s="129"/>
      <c r="CAJ63" s="129"/>
      <c r="CAK63" s="129"/>
      <c r="CAL63" s="129"/>
      <c r="CAM63" s="129"/>
      <c r="CAN63" s="129"/>
      <c r="CAO63" s="129"/>
      <c r="CAP63" s="129"/>
      <c r="CAQ63" s="129"/>
      <c r="CAR63" s="129"/>
      <c r="CAS63" s="129"/>
      <c r="CAT63" s="129"/>
      <c r="CAU63" s="129"/>
      <c r="CAV63" s="129"/>
      <c r="CAW63" s="129"/>
      <c r="CAX63" s="129"/>
      <c r="CAY63" s="129"/>
      <c r="CAZ63" s="129"/>
      <c r="CBA63" s="129"/>
      <c r="CBB63" s="129"/>
      <c r="CBC63" s="129"/>
      <c r="CBD63" s="129"/>
      <c r="CBE63" s="129"/>
      <c r="CBF63" s="129"/>
      <c r="CBG63" s="129"/>
      <c r="CBH63" s="129"/>
      <c r="CBI63" s="129"/>
      <c r="CBJ63" s="129"/>
      <c r="CBK63" s="129"/>
      <c r="CBL63" s="129"/>
      <c r="CBM63" s="129"/>
      <c r="CBN63" s="129"/>
      <c r="CBO63" s="129"/>
      <c r="CBP63" s="129"/>
      <c r="CBQ63" s="129"/>
      <c r="CBR63" s="129"/>
      <c r="CBS63" s="129"/>
      <c r="CBT63" s="129"/>
      <c r="CBU63" s="129"/>
      <c r="CBV63" s="129"/>
      <c r="CBW63" s="129"/>
      <c r="CBX63" s="129"/>
      <c r="CBY63" s="129"/>
      <c r="CBZ63" s="129"/>
      <c r="CCA63" s="129"/>
      <c r="CCB63" s="129"/>
      <c r="CCC63" s="129"/>
      <c r="CCD63" s="129"/>
      <c r="CCE63" s="129"/>
      <c r="CCF63" s="129"/>
      <c r="CCG63" s="129"/>
      <c r="CCH63" s="129"/>
      <c r="CCI63" s="129"/>
      <c r="CCJ63" s="129"/>
      <c r="CCK63" s="129"/>
      <c r="CCL63" s="129"/>
      <c r="CCM63" s="129"/>
      <c r="CCN63" s="129"/>
      <c r="CCO63" s="129"/>
      <c r="CCP63" s="129"/>
      <c r="CCQ63" s="129"/>
      <c r="CCR63" s="129"/>
      <c r="CCS63" s="129"/>
      <c r="CCT63" s="129"/>
      <c r="CCU63" s="129"/>
      <c r="CCV63" s="129"/>
      <c r="CCW63" s="129"/>
      <c r="CCX63" s="129"/>
      <c r="CCY63" s="129"/>
      <c r="CCZ63" s="129"/>
      <c r="CDA63" s="129"/>
      <c r="CDB63" s="129"/>
      <c r="CDC63" s="129"/>
      <c r="CDD63" s="129"/>
      <c r="CDE63" s="129"/>
      <c r="CDF63" s="129"/>
      <c r="CDG63" s="129"/>
      <c r="CDH63" s="129"/>
      <c r="CDI63" s="129"/>
      <c r="CDJ63" s="129"/>
      <c r="CDK63" s="129"/>
      <c r="CDL63" s="129"/>
      <c r="CDM63" s="129"/>
      <c r="CDN63" s="129"/>
      <c r="CDO63" s="129"/>
      <c r="CDP63" s="129"/>
      <c r="CDQ63" s="129"/>
      <c r="CDR63" s="129"/>
      <c r="CDS63" s="129"/>
      <c r="CDT63" s="129"/>
      <c r="CDU63" s="129"/>
      <c r="CDV63" s="129"/>
      <c r="CDW63" s="129"/>
      <c r="CDX63" s="129"/>
      <c r="CDY63" s="129"/>
      <c r="CDZ63" s="129"/>
      <c r="CEA63" s="129"/>
      <c r="CEB63" s="129"/>
      <c r="CEC63" s="129"/>
      <c r="CED63" s="129"/>
      <c r="CEE63" s="129"/>
      <c r="CEF63" s="129"/>
      <c r="CEG63" s="129"/>
      <c r="CEH63" s="129"/>
      <c r="CEI63" s="129"/>
      <c r="CEJ63" s="129"/>
      <c r="CEK63" s="129"/>
      <c r="CEL63" s="129"/>
      <c r="CEM63" s="129"/>
      <c r="CEN63" s="129"/>
      <c r="CEO63" s="129"/>
      <c r="CEP63" s="130"/>
      <c r="CEQ63" s="130"/>
      <c r="CER63" s="130"/>
      <c r="CES63" s="130"/>
      <c r="CET63" s="130"/>
      <c r="CEU63" s="130"/>
      <c r="CEV63" s="130"/>
      <c r="CEW63" s="130"/>
      <c r="CEX63" s="130"/>
      <c r="CEY63" s="130"/>
      <c r="CEZ63" s="130"/>
      <c r="CFA63" s="130"/>
      <c r="CFB63" s="130"/>
      <c r="CFC63" s="130"/>
      <c r="CFD63" s="130"/>
      <c r="CFE63" s="130"/>
      <c r="CFF63" s="130"/>
      <c r="CFG63" s="130"/>
      <c r="CFH63" s="130"/>
      <c r="CFI63" s="130"/>
      <c r="CFJ63" s="130"/>
      <c r="CFK63" s="130"/>
      <c r="CFL63" s="130"/>
      <c r="CFM63" s="130"/>
      <c r="CFN63" s="130"/>
      <c r="CFO63" s="130"/>
      <c r="CFP63" s="130"/>
      <c r="CFQ63" s="130"/>
      <c r="CFR63" s="130"/>
      <c r="CFS63" s="130"/>
      <c r="CFT63" s="130"/>
      <c r="CFU63" s="130"/>
      <c r="CFV63" s="130"/>
      <c r="CFW63" s="130"/>
      <c r="CFX63" s="130"/>
      <c r="CFY63" s="130"/>
      <c r="CFZ63" s="130"/>
      <c r="CGA63" s="130"/>
      <c r="CGB63" s="130"/>
      <c r="CGC63" s="130"/>
      <c r="CGD63" s="130"/>
    </row>
  </sheetData>
  <mergeCells count="55">
    <mergeCell ref="A20:A22"/>
    <mergeCell ref="C20:C22"/>
    <mergeCell ref="D20:D22"/>
    <mergeCell ref="A14:A16"/>
    <mergeCell ref="C14:C16"/>
    <mergeCell ref="D14:D16"/>
    <mergeCell ref="A17:A19"/>
    <mergeCell ref="C17:C19"/>
    <mergeCell ref="D17:D19"/>
    <mergeCell ref="A8:A10"/>
    <mergeCell ref="C8:C10"/>
    <mergeCell ref="D8:D10"/>
    <mergeCell ref="A11:A13"/>
    <mergeCell ref="C11:C13"/>
    <mergeCell ref="D11:D13"/>
    <mergeCell ref="BZQ4:CCB4"/>
    <mergeCell ref="CCD4:CEO4"/>
    <mergeCell ref="CEQ4:CHB4"/>
    <mergeCell ref="A5:A7"/>
    <mergeCell ref="C5:C7"/>
    <mergeCell ref="D5:D7"/>
    <mergeCell ref="BKE4:BMS4"/>
    <mergeCell ref="BMU4:BPI4"/>
    <mergeCell ref="BPK4:BRY4"/>
    <mergeCell ref="BSA4:BUO4"/>
    <mergeCell ref="BUQ4:BXB4"/>
    <mergeCell ref="BXD4:BZO4"/>
    <mergeCell ref="AUV4:AXJ4"/>
    <mergeCell ref="AXL4:AZW4"/>
    <mergeCell ref="AZY4:BCJ4"/>
    <mergeCell ref="BCL4:BEW4"/>
    <mergeCell ref="BEY4:BHM4"/>
    <mergeCell ref="BHO4:BKC4"/>
    <mergeCell ref="AFP4:AID4"/>
    <mergeCell ref="AIF4:AKR4"/>
    <mergeCell ref="AKU4:ANG4"/>
    <mergeCell ref="ANI4:APT4"/>
    <mergeCell ref="APV4:ASG4"/>
    <mergeCell ref="ASI4:AUT4"/>
    <mergeCell ref="QD4:SR4"/>
    <mergeCell ref="ST4:VE4"/>
    <mergeCell ref="VG4:XU4"/>
    <mergeCell ref="XW4:AAH4"/>
    <mergeCell ref="AAJ4:ACX4"/>
    <mergeCell ref="ACZ4:AFN4"/>
    <mergeCell ref="X1:X2"/>
    <mergeCell ref="AKS2:AKS22"/>
    <mergeCell ref="E3:AD3"/>
    <mergeCell ref="AH3:AS3"/>
    <mergeCell ref="AU4:DI4"/>
    <mergeCell ref="DK4:FY4"/>
    <mergeCell ref="GA4:IO4"/>
    <mergeCell ref="IQ4:LB4"/>
    <mergeCell ref="LD4:NO4"/>
    <mergeCell ref="NQ4:QB4"/>
  </mergeCells>
  <pageMargins left="0.7" right="0.7" top="0.75" bottom="0.75" header="0.3" footer="0.3"/>
  <pageSetup paperSize="9" scale="105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E20"/>
  <sheetViews>
    <sheetView workbookViewId="0">
      <pane ySplit="1" topLeftCell="A2" activePane="bottomLeft" state="frozen"/>
      <selection pane="bottomLeft" activeCell="A2" sqref="A2:BM19"/>
    </sheetView>
  </sheetViews>
  <sheetFormatPr baseColWidth="10" defaultColWidth="11.5703125" defaultRowHeight="15" x14ac:dyDescent="0.25"/>
  <sheetData>
    <row r="1" spans="1:603" ht="16.5" thickTop="1" thickBot="1" x14ac:dyDescent="0.3">
      <c r="A1" s="182">
        <f>+P80_C3_LAMINAR!BZP3</f>
        <v>1</v>
      </c>
      <c r="B1" s="183" t="str">
        <f>+P80_C3_LAMINAR!BZQ3</f>
        <v>2</v>
      </c>
      <c r="C1" s="183" t="str">
        <f>+P80_C3_LAMINAR!BZR3</f>
        <v>3</v>
      </c>
      <c r="D1" s="183" t="str">
        <f>+P80_C3_LAMINAR!BZS3</f>
        <v>4</v>
      </c>
      <c r="E1" s="183" t="str">
        <f>+P80_C3_LAMINAR!BZT3</f>
        <v>5</v>
      </c>
      <c r="F1" s="183" t="str">
        <f>+P80_C3_LAMINAR!BZU3</f>
        <v>6</v>
      </c>
      <c r="G1" s="183" t="str">
        <f>+P80_C3_LAMINAR!BZV3</f>
        <v>7</v>
      </c>
      <c r="H1" s="183" t="str">
        <f>+P80_C3_LAMINAR!BZW3</f>
        <v>8</v>
      </c>
      <c r="I1" s="183" t="str">
        <f>+P80_C3_LAMINAR!BZX3</f>
        <v>9</v>
      </c>
      <c r="J1" s="183" t="str">
        <f>+P80_C3_LAMINAR!BZY3</f>
        <v>10</v>
      </c>
      <c r="K1" s="183" t="str">
        <f>+P80_C3_LAMINAR!BZZ3</f>
        <v>11</v>
      </c>
      <c r="L1" s="183" t="str">
        <f>+P80_C3_LAMINAR!CAA3</f>
        <v>12</v>
      </c>
      <c r="M1" s="183" t="str">
        <f>+P80_C3_LAMINAR!CAB3</f>
        <v>13</v>
      </c>
      <c r="N1" s="183" t="str">
        <f>+P80_C3_LAMINAR!CAC3</f>
        <v>14</v>
      </c>
      <c r="O1" s="183" t="str">
        <f>+P80_C3_LAMINAR!CAD3</f>
        <v>15</v>
      </c>
      <c r="P1" s="183" t="str">
        <f>+P80_C3_LAMINAR!CAE3</f>
        <v>16</v>
      </c>
      <c r="Q1" s="183" t="str">
        <f>+P80_C3_LAMINAR!CAF3</f>
        <v>17</v>
      </c>
      <c r="R1" s="183" t="str">
        <f>+P80_C3_LAMINAR!CAG3</f>
        <v>18</v>
      </c>
      <c r="S1" s="183" t="str">
        <f>+P80_C3_LAMINAR!CAH3</f>
        <v>19</v>
      </c>
      <c r="T1" s="183" t="str">
        <f>+P80_C3_LAMINAR!CAI3</f>
        <v>20</v>
      </c>
      <c r="U1" s="183" t="str">
        <f>+P80_C3_LAMINAR!CAJ3</f>
        <v>21</v>
      </c>
      <c r="V1" s="183" t="str">
        <f>+P80_C3_LAMINAR!CAK3</f>
        <v>22</v>
      </c>
      <c r="W1" s="183" t="str">
        <f>+P80_C3_LAMINAR!CAL3</f>
        <v>23</v>
      </c>
      <c r="X1" s="183" t="str">
        <f>+P80_C3_LAMINAR!CAM3</f>
        <v>24</v>
      </c>
      <c r="Y1" s="183" t="str">
        <f>+P80_C3_LAMINAR!CAN3</f>
        <v>25</v>
      </c>
      <c r="Z1" s="183" t="str">
        <f>+P80_C3_LAMINAR!CAO3</f>
        <v>26</v>
      </c>
      <c r="AA1" s="183" t="str">
        <f>+P80_C3_LAMINAR!CAP3</f>
        <v>27</v>
      </c>
      <c r="AB1" s="183" t="str">
        <f>+P80_C3_LAMINAR!CAQ3</f>
        <v>28</v>
      </c>
      <c r="AC1" s="183" t="str">
        <f>+P80_C3_LAMINAR!CAR3</f>
        <v>29</v>
      </c>
      <c r="AD1" s="183" t="str">
        <f>+P80_C3_LAMINAR!CAS3</f>
        <v>30</v>
      </c>
      <c r="AE1" s="183" t="str">
        <f>+P80_C3_LAMINAR!CAT3</f>
        <v>31</v>
      </c>
      <c r="AF1" s="183" t="str">
        <f>+P80_C3_LAMINAR!CAU3</f>
        <v>32</v>
      </c>
      <c r="AG1" s="183" t="str">
        <f>+P80_C3_LAMINAR!CAV3</f>
        <v>33</v>
      </c>
      <c r="AH1" s="183" t="str">
        <f>+P80_C3_LAMINAR!CAW3</f>
        <v>34</v>
      </c>
      <c r="AI1" s="183" t="str">
        <f>+P80_C3_LAMINAR!CAX3</f>
        <v>35</v>
      </c>
      <c r="AJ1" s="183" t="str">
        <f>+P80_C3_LAMINAR!CAY3</f>
        <v>36</v>
      </c>
      <c r="AK1" s="183" t="str">
        <f>+P80_C3_LAMINAR!CAZ3</f>
        <v>37</v>
      </c>
      <c r="AL1" s="183" t="str">
        <f>+P80_C3_LAMINAR!CBA3</f>
        <v>38</v>
      </c>
      <c r="AM1" s="183" t="str">
        <f>+P80_C3_LAMINAR!CBB3</f>
        <v>39</v>
      </c>
      <c r="AN1" s="183" t="str">
        <f>+P80_C3_LAMINAR!CBC3</f>
        <v>40</v>
      </c>
      <c r="AO1" s="308" t="e">
        <f>+P80_C3_LAMINAR!#REF!</f>
        <v>#REF!</v>
      </c>
      <c r="AP1" s="183" t="e">
        <f>+P80_C3_LAMINAR!#REF!</f>
        <v>#REF!</v>
      </c>
      <c r="AQ1" s="183" t="e">
        <f>+P80_C3_LAMINAR!#REF!</f>
        <v>#REF!</v>
      </c>
      <c r="AR1" s="182" t="s">
        <v>210</v>
      </c>
      <c r="AS1" s="183" t="s">
        <v>211</v>
      </c>
      <c r="AT1" s="183" t="s">
        <v>212</v>
      </c>
      <c r="AU1" s="183" t="s">
        <v>319</v>
      </c>
      <c r="AV1" s="183" t="s">
        <v>320</v>
      </c>
      <c r="AW1" s="183" t="s">
        <v>321</v>
      </c>
      <c r="AX1" s="183" t="s">
        <v>322</v>
      </c>
      <c r="AY1" s="183" t="s">
        <v>323</v>
      </c>
      <c r="AZ1" s="183" t="s">
        <v>324</v>
      </c>
      <c r="BA1" s="183" t="s">
        <v>325</v>
      </c>
      <c r="BB1" s="183" t="s">
        <v>326</v>
      </c>
      <c r="BC1" s="183" t="s">
        <v>327</v>
      </c>
      <c r="BD1" s="183" t="s">
        <v>328</v>
      </c>
      <c r="BE1" s="183" t="s">
        <v>329</v>
      </c>
      <c r="BF1" s="183" t="s">
        <v>330</v>
      </c>
      <c r="BG1" s="183" t="s">
        <v>331</v>
      </c>
      <c r="BH1" s="183" t="s">
        <v>332</v>
      </c>
      <c r="BI1" s="183" t="s">
        <v>333</v>
      </c>
      <c r="BJ1" s="183" t="s">
        <v>334</v>
      </c>
      <c r="BK1" s="183" t="s">
        <v>335</v>
      </c>
      <c r="BL1" s="183" t="s">
        <v>336</v>
      </c>
      <c r="BM1" s="183" t="s">
        <v>337</v>
      </c>
      <c r="BN1" s="183" t="s">
        <v>338</v>
      </c>
      <c r="BO1" s="183" t="s">
        <v>339</v>
      </c>
      <c r="BP1" s="183" t="s">
        <v>340</v>
      </c>
      <c r="BQ1" s="183" t="s">
        <v>341</v>
      </c>
      <c r="BR1" s="183" t="s">
        <v>342</v>
      </c>
      <c r="BS1" s="183" t="s">
        <v>343</v>
      </c>
      <c r="BT1" s="183" t="s">
        <v>344</v>
      </c>
      <c r="BU1" s="183" t="s">
        <v>345</v>
      </c>
      <c r="BV1" s="183" t="s">
        <v>346</v>
      </c>
      <c r="BW1" s="183" t="s">
        <v>347</v>
      </c>
      <c r="BX1" s="183" t="s">
        <v>348</v>
      </c>
      <c r="BY1" s="183" t="s">
        <v>349</v>
      </c>
      <c r="BZ1" s="183" t="s">
        <v>350</v>
      </c>
      <c r="CA1" s="183" t="s">
        <v>351</v>
      </c>
      <c r="CB1" s="183" t="s">
        <v>352</v>
      </c>
      <c r="CC1" s="183" t="s">
        <v>353</v>
      </c>
      <c r="CD1" s="183" t="s">
        <v>354</v>
      </c>
      <c r="CE1" s="183" t="s">
        <v>355</v>
      </c>
      <c r="CF1" s="183" t="s">
        <v>220</v>
      </c>
      <c r="CG1" s="183" t="s">
        <v>221</v>
      </c>
      <c r="CH1" s="183" t="s">
        <v>222</v>
      </c>
      <c r="CI1" s="182" t="s">
        <v>223</v>
      </c>
      <c r="CJ1" s="183" t="s">
        <v>224</v>
      </c>
      <c r="CK1" s="183" t="s">
        <v>225</v>
      </c>
      <c r="CL1" s="183" t="s">
        <v>226</v>
      </c>
      <c r="CM1" s="183" t="s">
        <v>227</v>
      </c>
      <c r="CN1" s="183" t="s">
        <v>228</v>
      </c>
      <c r="CO1" s="183" t="s">
        <v>229</v>
      </c>
      <c r="CP1" s="183" t="s">
        <v>230</v>
      </c>
      <c r="CQ1" s="183" t="s">
        <v>231</v>
      </c>
      <c r="CR1" s="183" t="s">
        <v>232</v>
      </c>
      <c r="CS1" s="183" t="s">
        <v>233</v>
      </c>
      <c r="CT1" s="183" t="s">
        <v>234</v>
      </c>
      <c r="CU1" s="183" t="s">
        <v>235</v>
      </c>
      <c r="CV1" s="183" t="s">
        <v>236</v>
      </c>
      <c r="CW1" s="183" t="s">
        <v>237</v>
      </c>
      <c r="CX1" s="183" t="s">
        <v>238</v>
      </c>
      <c r="CY1" s="183" t="s">
        <v>239</v>
      </c>
      <c r="CZ1" s="183" t="s">
        <v>240</v>
      </c>
      <c r="DA1" s="183" t="s">
        <v>241</v>
      </c>
      <c r="DB1" s="183" t="s">
        <v>242</v>
      </c>
      <c r="DC1" s="183" t="s">
        <v>243</v>
      </c>
      <c r="DD1" s="183" t="s">
        <v>244</v>
      </c>
      <c r="DE1" s="183" t="s">
        <v>245</v>
      </c>
      <c r="DF1" s="183" t="s">
        <v>246</v>
      </c>
      <c r="DG1" s="183" t="s">
        <v>247</v>
      </c>
      <c r="DH1" s="183" t="s">
        <v>248</v>
      </c>
      <c r="DI1" s="183" t="s">
        <v>249</v>
      </c>
      <c r="DJ1" s="183" t="s">
        <v>250</v>
      </c>
      <c r="DK1" s="183" t="s">
        <v>251</v>
      </c>
      <c r="DL1" s="183" t="s">
        <v>252</v>
      </c>
      <c r="DM1" s="183" t="s">
        <v>253</v>
      </c>
      <c r="DN1" s="183" t="s">
        <v>254</v>
      </c>
      <c r="DO1" s="183" t="s">
        <v>255</v>
      </c>
      <c r="DP1" s="183" t="s">
        <v>256</v>
      </c>
      <c r="DQ1" s="183" t="s">
        <v>257</v>
      </c>
      <c r="DR1" s="183" t="s">
        <v>258</v>
      </c>
      <c r="DS1" s="183" t="s">
        <v>259</v>
      </c>
      <c r="DT1" s="183" t="s">
        <v>260</v>
      </c>
      <c r="DU1" s="183" t="s">
        <v>261</v>
      </c>
      <c r="DV1" s="183" t="s">
        <v>262</v>
      </c>
      <c r="DW1" s="183" t="s">
        <v>263</v>
      </c>
      <c r="DX1" s="183" t="s">
        <v>264</v>
      </c>
      <c r="DY1" s="308" t="s">
        <v>265</v>
      </c>
      <c r="DZ1" s="190">
        <v>130</v>
      </c>
      <c r="EA1" s="190">
        <v>131</v>
      </c>
      <c r="EB1" s="190">
        <v>132</v>
      </c>
      <c r="EC1" s="190">
        <v>133</v>
      </c>
      <c r="ED1" s="190">
        <v>134</v>
      </c>
      <c r="EE1" s="190">
        <v>135</v>
      </c>
      <c r="EF1" s="190">
        <v>136</v>
      </c>
      <c r="EG1" s="190">
        <v>137</v>
      </c>
      <c r="EH1" s="190">
        <v>138</v>
      </c>
      <c r="EI1" s="190">
        <v>139</v>
      </c>
      <c r="EJ1" s="190">
        <v>140</v>
      </c>
      <c r="EK1" s="190">
        <v>141</v>
      </c>
      <c r="EL1" s="190">
        <v>142</v>
      </c>
      <c r="EM1" s="190">
        <v>143</v>
      </c>
      <c r="EN1" s="190">
        <v>144</v>
      </c>
      <c r="EO1" s="190">
        <v>145</v>
      </c>
      <c r="EP1" s="190">
        <v>146</v>
      </c>
      <c r="EQ1" s="190">
        <v>147</v>
      </c>
      <c r="ER1" s="190">
        <v>148</v>
      </c>
      <c r="ES1" s="190">
        <v>149</v>
      </c>
      <c r="ET1" s="190">
        <v>150</v>
      </c>
      <c r="EU1" s="190">
        <v>151</v>
      </c>
      <c r="EV1" s="190">
        <v>152</v>
      </c>
      <c r="EW1" s="190">
        <v>153</v>
      </c>
      <c r="EX1" s="190">
        <v>154</v>
      </c>
      <c r="EY1" s="190">
        <v>155</v>
      </c>
      <c r="EZ1" s="190">
        <v>156</v>
      </c>
      <c r="FA1" s="190">
        <v>157</v>
      </c>
      <c r="FB1" s="190">
        <v>158</v>
      </c>
      <c r="FC1" s="190">
        <v>159</v>
      </c>
      <c r="FD1" s="190">
        <v>160</v>
      </c>
      <c r="FE1" s="190">
        <v>161</v>
      </c>
      <c r="FF1" s="190">
        <v>162</v>
      </c>
      <c r="FG1" s="190">
        <v>163</v>
      </c>
      <c r="FH1" s="190">
        <v>164</v>
      </c>
      <c r="FI1" s="190">
        <v>165</v>
      </c>
      <c r="FJ1" s="190">
        <v>166</v>
      </c>
      <c r="FK1" s="190">
        <v>167</v>
      </c>
      <c r="FL1" s="190">
        <v>168</v>
      </c>
      <c r="FM1" s="190">
        <v>169</v>
      </c>
      <c r="FN1" s="190">
        <v>170</v>
      </c>
      <c r="FO1" s="190">
        <v>171</v>
      </c>
      <c r="FP1" s="190">
        <v>172</v>
      </c>
      <c r="FQ1" s="190">
        <v>173</v>
      </c>
      <c r="FR1" s="190">
        <v>174</v>
      </c>
      <c r="FS1" s="190">
        <v>175</v>
      </c>
      <c r="FT1" s="190">
        <v>176</v>
      </c>
      <c r="FU1" s="190">
        <v>177</v>
      </c>
      <c r="FV1" s="190">
        <v>178</v>
      </c>
      <c r="FW1" s="190">
        <v>179</v>
      </c>
      <c r="FX1" s="190">
        <v>180</v>
      </c>
      <c r="FY1" s="190">
        <v>181</v>
      </c>
      <c r="FZ1" s="190">
        <v>182</v>
      </c>
      <c r="GA1" s="190">
        <v>183</v>
      </c>
      <c r="GB1" s="190">
        <v>184</v>
      </c>
      <c r="GC1" s="190">
        <v>185</v>
      </c>
      <c r="GD1" s="190">
        <v>186</v>
      </c>
      <c r="GE1" s="190">
        <v>187</v>
      </c>
      <c r="GF1" s="190">
        <v>188</v>
      </c>
      <c r="GG1" s="190">
        <v>189</v>
      </c>
      <c r="GH1" s="190">
        <v>190</v>
      </c>
      <c r="GI1" s="190">
        <v>191</v>
      </c>
      <c r="GJ1" s="190">
        <v>192</v>
      </c>
      <c r="GK1" s="190">
        <v>193</v>
      </c>
      <c r="GL1" s="190">
        <v>194</v>
      </c>
      <c r="GM1" s="190">
        <v>195</v>
      </c>
      <c r="GN1" s="190">
        <v>196</v>
      </c>
      <c r="GO1" s="190">
        <v>197</v>
      </c>
      <c r="GP1" s="190">
        <v>198</v>
      </c>
      <c r="GQ1" s="190">
        <v>199</v>
      </c>
      <c r="GR1" s="190">
        <v>200</v>
      </c>
      <c r="GS1" s="190">
        <v>201</v>
      </c>
      <c r="GT1" s="190">
        <v>202</v>
      </c>
      <c r="GU1" s="190">
        <v>203</v>
      </c>
      <c r="GV1" s="190">
        <v>204</v>
      </c>
      <c r="GW1" s="190">
        <v>205</v>
      </c>
      <c r="GX1" s="190">
        <v>206</v>
      </c>
      <c r="GY1" s="190">
        <v>207</v>
      </c>
      <c r="GZ1" s="190">
        <v>208</v>
      </c>
      <c r="HA1" s="190">
        <v>209</v>
      </c>
      <c r="HB1" s="190">
        <v>210</v>
      </c>
      <c r="HC1" s="190">
        <v>211</v>
      </c>
      <c r="HD1" s="190">
        <v>212</v>
      </c>
      <c r="HE1" s="190">
        <v>213</v>
      </c>
      <c r="HF1" s="190">
        <v>214</v>
      </c>
      <c r="HG1" s="190">
        <v>215</v>
      </c>
      <c r="HH1" s="313"/>
      <c r="HI1" s="312"/>
      <c r="HJ1" s="312"/>
      <c r="HK1" s="312"/>
      <c r="HL1" s="312"/>
      <c r="HM1" s="312"/>
      <c r="HN1" s="312"/>
      <c r="HO1" s="312"/>
      <c r="HP1" s="312"/>
      <c r="HQ1" s="312"/>
      <c r="HR1" s="312"/>
      <c r="HS1" s="312"/>
      <c r="HT1" s="312"/>
      <c r="HU1" s="312"/>
      <c r="HV1" s="312"/>
      <c r="HW1" s="312"/>
      <c r="HX1" s="312"/>
      <c r="HY1" s="312"/>
      <c r="HZ1" s="312"/>
      <c r="IA1" s="312"/>
      <c r="IB1" s="312"/>
      <c r="IC1" s="312"/>
      <c r="ID1" s="312"/>
      <c r="IE1" s="312"/>
      <c r="IF1" s="312"/>
      <c r="IG1" s="312"/>
      <c r="IH1" s="312"/>
      <c r="II1" s="312"/>
      <c r="IJ1" s="312"/>
      <c r="IK1" s="312"/>
      <c r="IL1" s="312"/>
      <c r="IM1" s="312"/>
      <c r="IN1" s="312"/>
      <c r="IO1" s="312"/>
      <c r="IP1" s="312"/>
      <c r="IQ1" s="312"/>
      <c r="IR1" s="312"/>
      <c r="IS1" s="312"/>
      <c r="IT1" s="312"/>
      <c r="IU1" s="312"/>
      <c r="IV1" s="312"/>
      <c r="IW1" s="312"/>
      <c r="IX1" s="312"/>
      <c r="IY1" s="312"/>
      <c r="IZ1" s="312"/>
      <c r="JA1" s="312"/>
      <c r="JB1" s="312"/>
      <c r="JC1" s="312"/>
      <c r="JD1" s="312"/>
      <c r="JE1" s="312"/>
      <c r="JF1" s="312"/>
      <c r="JG1" s="312"/>
      <c r="JH1" s="312"/>
      <c r="JI1" s="312"/>
      <c r="JJ1" s="312"/>
      <c r="JK1" s="312"/>
      <c r="JL1" s="312"/>
      <c r="JM1" s="312"/>
      <c r="JN1" s="312"/>
      <c r="JO1" s="312"/>
      <c r="JP1" s="312"/>
      <c r="JQ1" s="312"/>
      <c r="JR1" s="312"/>
      <c r="JS1" s="312"/>
      <c r="JT1" s="312"/>
      <c r="JU1" s="312"/>
      <c r="JV1" s="312"/>
      <c r="JW1" s="312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</row>
    <row r="2" spans="1:603" ht="15.75" thickTop="1" x14ac:dyDescent="0.25">
      <c r="A2" s="162">
        <v>48.627400758652449</v>
      </c>
      <c r="B2" s="97">
        <v>14.227398351038802</v>
      </c>
      <c r="C2" s="97">
        <v>10.616082824082707</v>
      </c>
      <c r="D2" s="97">
        <v>10.011441099079684</v>
      </c>
      <c r="E2" s="97">
        <v>9.9699356877798877</v>
      </c>
      <c r="F2" s="97">
        <v>9.883631948520744</v>
      </c>
      <c r="G2" s="97">
        <v>10.01507652902103</v>
      </c>
      <c r="H2" s="97">
        <v>9.9504856975924341</v>
      </c>
      <c r="I2" s="97">
        <v>9.9549177788242353</v>
      </c>
      <c r="J2" s="97">
        <v>9.8960802207838245</v>
      </c>
      <c r="K2" s="97">
        <v>10.011233732486764</v>
      </c>
      <c r="L2" s="97">
        <v>9.7265870190030821</v>
      </c>
      <c r="M2" s="97">
        <v>9.7010064129282227</v>
      </c>
      <c r="N2" s="97">
        <v>9.4088196958944845</v>
      </c>
      <c r="O2" s="97">
        <v>8.9839156877243873</v>
      </c>
      <c r="P2" s="97">
        <v>8.019685407830611</v>
      </c>
      <c r="Q2" s="97">
        <v>6.9537094030657984</v>
      </c>
      <c r="R2" s="97">
        <v>5.3371772233001327</v>
      </c>
      <c r="S2" s="97">
        <v>3.6891591975613247</v>
      </c>
      <c r="T2" s="97">
        <v>2.3351745637443595</v>
      </c>
      <c r="U2" s="97">
        <v>1.3709956195109945</v>
      </c>
      <c r="V2" s="97">
        <v>0.72242008448172645</v>
      </c>
      <c r="W2" s="97">
        <v>0.38087711479240471</v>
      </c>
      <c r="X2" s="97">
        <v>0.20271077761235587</v>
      </c>
      <c r="Y2" s="97">
        <v>9.6520320072756793E-2</v>
      </c>
      <c r="Z2" s="97">
        <v>5.4588800205541486E-2</v>
      </c>
      <c r="AA2" s="97">
        <v>1.9614117574101607E-2</v>
      </c>
      <c r="AB2" s="97">
        <v>1.9519822414321139E-2</v>
      </c>
      <c r="AC2" s="97">
        <v>3.2919303187416903E-4</v>
      </c>
      <c r="AD2" s="97">
        <v>9.5305818664227458E-3</v>
      </c>
      <c r="AE2" s="97">
        <v>-1.7760995407137467E-3</v>
      </c>
      <c r="AF2" s="97">
        <v>7.5662706503601702E-3</v>
      </c>
      <c r="AG2" s="97">
        <v>-4.2771739673024799E-3</v>
      </c>
      <c r="AH2" s="97">
        <v>6.476143010996303E-3</v>
      </c>
      <c r="AI2" s="97">
        <v>-3.4904492509439267E-3</v>
      </c>
      <c r="AJ2" s="97">
        <v>5.0767089714602595E-3</v>
      </c>
      <c r="AK2" s="97">
        <v>-2.7754397638114045E-3</v>
      </c>
      <c r="AL2" s="97">
        <v>5.2034912061766159E-3</v>
      </c>
      <c r="AM2" s="97">
        <v>-4.2238832887867951E-3</v>
      </c>
      <c r="AN2" s="97">
        <v>5.3130136136241776E-3</v>
      </c>
      <c r="AO2" s="97">
        <v>-3.5779158658753828E-3</v>
      </c>
      <c r="AP2" s="34">
        <v>5.4047979700626086E-3</v>
      </c>
      <c r="AQ2" s="152">
        <v>-6.3310270140574257E-3</v>
      </c>
      <c r="AR2" s="34">
        <v>8.8715835992141372E-3</v>
      </c>
      <c r="AS2" s="34">
        <v>-2.834138892264141E-3</v>
      </c>
      <c r="AT2" s="34">
        <v>3.889321148251715E-3</v>
      </c>
      <c r="AU2" s="34">
        <v>-6.0265863941702065E-3</v>
      </c>
      <c r="AV2" s="34">
        <v>4.1801048383120556E-3</v>
      </c>
      <c r="AW2" s="34">
        <v>-2.9961957185843566E-3</v>
      </c>
      <c r="AX2" s="34">
        <v>5.525610253216089E-3</v>
      </c>
      <c r="AY2" s="34">
        <v>-3.8038249564544303E-3</v>
      </c>
      <c r="AZ2" s="34">
        <v>5.2073106721174768E-3</v>
      </c>
      <c r="BA2" s="34">
        <v>-4.2955730825796016E-3</v>
      </c>
      <c r="BB2" s="34">
        <v>6.35406238175131E-3</v>
      </c>
      <c r="BC2" s="34">
        <v>-3.78953419749593E-3</v>
      </c>
      <c r="BD2" s="34">
        <v>6.3425127286637255E-3</v>
      </c>
      <c r="BE2" s="34">
        <v>-1.7992651478759432E-3</v>
      </c>
      <c r="BF2" s="34">
        <v>3.9011243433984041E-3</v>
      </c>
      <c r="BG2" s="34">
        <v>3.5623584123615415E-3</v>
      </c>
      <c r="BH2" s="34">
        <v>4.1640663470346798E-3</v>
      </c>
      <c r="BI2" s="34">
        <v>-7.3850830526460002E-3</v>
      </c>
      <c r="BJ2" s="34">
        <v>2.4157865825210154E-3</v>
      </c>
      <c r="BK2" s="34">
        <v>3.4821847322393087E-2</v>
      </c>
      <c r="BL2" s="34">
        <v>-0.21355740661955891</v>
      </c>
      <c r="BM2" s="34">
        <v>-7.534465159876321</v>
      </c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140"/>
      <c r="CI2" s="13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220"/>
      <c r="DU2" s="220"/>
      <c r="DV2" s="220"/>
      <c r="DW2" s="220"/>
      <c r="DX2" s="220"/>
      <c r="DY2" s="221"/>
      <c r="DZ2" s="219"/>
      <c r="EA2" s="220"/>
      <c r="EB2" s="220"/>
      <c r="EC2" s="220"/>
      <c r="ED2" s="220"/>
      <c r="EE2" s="220"/>
      <c r="EF2" s="220"/>
      <c r="EG2" s="220"/>
      <c r="EH2" s="220"/>
      <c r="EI2" s="220"/>
      <c r="EJ2" s="220"/>
      <c r="EK2" s="220"/>
      <c r="EL2" s="220"/>
      <c r="EM2" s="220"/>
      <c r="EN2" s="220"/>
      <c r="EO2" s="220"/>
      <c r="EP2" s="220"/>
      <c r="EQ2" s="220"/>
      <c r="ER2" s="220"/>
      <c r="ES2" s="220"/>
      <c r="ET2" s="220"/>
      <c r="EU2" s="220"/>
      <c r="EV2" s="220"/>
      <c r="EW2" s="220"/>
      <c r="EX2" s="220"/>
      <c r="EY2" s="220"/>
      <c r="EZ2" s="220"/>
      <c r="FA2" s="220"/>
      <c r="FB2" s="220"/>
      <c r="FC2" s="220"/>
      <c r="FD2" s="220"/>
      <c r="FE2" s="220"/>
      <c r="FF2" s="220"/>
      <c r="FG2" s="220"/>
      <c r="FH2" s="220"/>
      <c r="FI2" s="220"/>
      <c r="FJ2" s="220"/>
      <c r="FK2" s="220"/>
      <c r="FL2" s="220"/>
      <c r="FM2" s="220"/>
      <c r="FN2" s="220"/>
      <c r="FO2" s="220"/>
      <c r="FP2" s="221"/>
      <c r="GU2" s="220"/>
      <c r="GV2" s="220"/>
      <c r="GW2" s="220"/>
      <c r="GX2" s="220"/>
      <c r="GY2" s="220"/>
      <c r="GZ2" s="220"/>
      <c r="HA2" s="220"/>
      <c r="HB2" s="220"/>
      <c r="HC2" s="220"/>
      <c r="HD2" s="220"/>
      <c r="HE2" s="220"/>
      <c r="HF2" s="220"/>
      <c r="HG2" s="220"/>
      <c r="HH2" s="222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</row>
    <row r="3" spans="1:603" x14ac:dyDescent="0.25">
      <c r="A3" s="284">
        <v>46.821419947746314</v>
      </c>
      <c r="B3" s="110">
        <v>13.414849634361625</v>
      </c>
      <c r="C3" s="110">
        <v>10.213620516568643</v>
      </c>
      <c r="D3" s="110">
        <v>9.8102483527017785</v>
      </c>
      <c r="E3" s="110">
        <v>9.7584196153322473</v>
      </c>
      <c r="F3" s="110">
        <v>9.7037256973474761</v>
      </c>
      <c r="G3" s="110">
        <v>9.8092707417945153</v>
      </c>
      <c r="H3" s="110">
        <v>9.7540574831752132</v>
      </c>
      <c r="I3" s="110">
        <v>9.6791941077851522</v>
      </c>
      <c r="J3" s="110">
        <v>9.5474536375739554</v>
      </c>
      <c r="K3" s="110">
        <v>9.3713675267867771</v>
      </c>
      <c r="L3" s="110">
        <v>8.5578553222065228</v>
      </c>
      <c r="M3" s="110">
        <v>7.372936804441979</v>
      </c>
      <c r="N3" s="110">
        <v>5.4890752248562116</v>
      </c>
      <c r="O3" s="110">
        <v>3.4088743075219519</v>
      </c>
      <c r="P3" s="110">
        <v>1.7667191930678607</v>
      </c>
      <c r="Q3" s="110">
        <v>0.83017824500443838</v>
      </c>
      <c r="R3" s="110">
        <v>0.36850588814950541</v>
      </c>
      <c r="S3" s="110">
        <v>0.15206292818323966</v>
      </c>
      <c r="T3" s="110">
        <v>6.597711355755137E-2</v>
      </c>
      <c r="U3" s="110">
        <v>2.7149686188912645E-2</v>
      </c>
      <c r="V3" s="110">
        <v>1.4212616169569883E-2</v>
      </c>
      <c r="W3" s="110">
        <v>4.6707519595274903E-3</v>
      </c>
      <c r="X3" s="110">
        <v>6.8203695631944413E-3</v>
      </c>
      <c r="Y3" s="110">
        <v>-1.0928958552919722E-3</v>
      </c>
      <c r="Z3" s="110">
        <v>2.5529830706419064E-3</v>
      </c>
      <c r="AA3" s="110">
        <v>-3.6171102363952256E-3</v>
      </c>
      <c r="AB3" s="110">
        <v>5.3778078027559868E-3</v>
      </c>
      <c r="AC3" s="110">
        <v>-4.3888270673478232E-3</v>
      </c>
      <c r="AD3" s="110">
        <v>5.3544495203886912E-3</v>
      </c>
      <c r="AE3" s="110">
        <v>-2.2713264456432395E-3</v>
      </c>
      <c r="AF3" s="110">
        <v>4.6429466924509492E-3</v>
      </c>
      <c r="AG3" s="110">
        <v>-2.6193292177606026E-3</v>
      </c>
      <c r="AH3" s="110">
        <v>5.2311495634610045E-3</v>
      </c>
      <c r="AI3" s="110">
        <v>-1.6761999918809823E-3</v>
      </c>
      <c r="AJ3" s="110">
        <v>3.4772665328181083E-3</v>
      </c>
      <c r="AK3" s="110">
        <v>-1.8384465917506171E-3</v>
      </c>
      <c r="AL3" s="110">
        <v>4.0668283893588106E-3</v>
      </c>
      <c r="AM3" s="110">
        <v>-2.5259151877956138E-3</v>
      </c>
      <c r="AN3" s="110">
        <v>4.1567388041480035E-3</v>
      </c>
      <c r="AO3" s="110">
        <v>-2.2680603648849136E-3</v>
      </c>
      <c r="AP3" s="34">
        <v>3.8511837204068008E-3</v>
      </c>
      <c r="AQ3" s="152">
        <v>-4.4897767962551087E-3</v>
      </c>
      <c r="AR3" s="34">
        <v>7.3128314434856108E-3</v>
      </c>
      <c r="AS3" s="34">
        <v>-7.9719893420227982E-4</v>
      </c>
      <c r="AT3" s="34">
        <v>2.7023574395452056E-3</v>
      </c>
      <c r="AU3" s="34">
        <v>-4.1320814683605779E-3</v>
      </c>
      <c r="AV3" s="34">
        <v>3.754786816339914E-3</v>
      </c>
      <c r="AW3" s="34">
        <v>-1.1673259556828513E-3</v>
      </c>
      <c r="AX3" s="34">
        <v>4.0375194521374193E-3</v>
      </c>
      <c r="AY3" s="34">
        <v>-1.8636333896702103E-3</v>
      </c>
      <c r="AZ3" s="34">
        <v>3.3229188135931562E-3</v>
      </c>
      <c r="BA3" s="34">
        <v>-2.5037724625839989E-3</v>
      </c>
      <c r="BB3" s="34">
        <v>5.5522594579328474E-3</v>
      </c>
      <c r="BC3" s="34">
        <v>-2.3483050771277597E-3</v>
      </c>
      <c r="BD3" s="34">
        <v>4.4615388415278293E-3</v>
      </c>
      <c r="BE3" s="34">
        <v>-8.9736692152414901E-5</v>
      </c>
      <c r="BF3" s="34">
        <v>2.6649182569295697E-3</v>
      </c>
      <c r="BG3" s="34">
        <v>-5.1400988625143855E-3</v>
      </c>
      <c r="BH3" s="34">
        <v>3.3979188244804954E-3</v>
      </c>
      <c r="BI3" s="34">
        <v>-4.7401228880327448E-3</v>
      </c>
      <c r="BJ3" s="34">
        <v>1.8744606656933519E-3</v>
      </c>
      <c r="BK3" s="34">
        <v>3.7976432353604934E-2</v>
      </c>
      <c r="BL3" s="34">
        <v>-0.20646062884708843</v>
      </c>
      <c r="BM3" s="34">
        <v>-8.4099517826767389</v>
      </c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152"/>
      <c r="CI3" s="18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16"/>
      <c r="DU3" s="16"/>
      <c r="DV3" s="16"/>
      <c r="DW3" s="16"/>
      <c r="DX3" s="16"/>
      <c r="DY3" s="213"/>
      <c r="DZ3" s="222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213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222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</row>
    <row r="4" spans="1:603" ht="15.75" thickBot="1" x14ac:dyDescent="0.3">
      <c r="A4" s="163">
        <v>45.075950132505938</v>
      </c>
      <c r="B4" s="127">
        <v>12.80091665661541</v>
      </c>
      <c r="C4" s="127">
        <v>9.8622595887073938</v>
      </c>
      <c r="D4" s="127">
        <v>9.5940528126298936</v>
      </c>
      <c r="E4" s="127">
        <v>9.5336952864168811</v>
      </c>
      <c r="F4" s="127">
        <v>9.4841483589894295</v>
      </c>
      <c r="G4" s="127">
        <v>9.546334771333111</v>
      </c>
      <c r="H4" s="127">
        <v>9.4136021477216669</v>
      </c>
      <c r="I4" s="127">
        <v>9.0470350240070054</v>
      </c>
      <c r="J4" s="127">
        <v>8.2098803410074339</v>
      </c>
      <c r="K4" s="127">
        <v>6.4732592293682787</v>
      </c>
      <c r="L4" s="127">
        <v>3.8709843626576457</v>
      </c>
      <c r="M4" s="127">
        <v>1.7879966322330405</v>
      </c>
      <c r="N4" s="127">
        <v>0.69825538841372803</v>
      </c>
      <c r="O4" s="127">
        <v>0.24227416836269872</v>
      </c>
      <c r="P4" s="127">
        <v>8.6331020876391634E-2</v>
      </c>
      <c r="Q4" s="127">
        <v>2.5526069581656447E-2</v>
      </c>
      <c r="R4" s="127">
        <v>1.4650256174335203E-2</v>
      </c>
      <c r="S4" s="127">
        <v>1.5864855976791829E-3</v>
      </c>
      <c r="T4" s="127">
        <v>4.2227640517157562E-3</v>
      </c>
      <c r="U4" s="127">
        <v>-6.4942643731093694E-3</v>
      </c>
      <c r="V4" s="127">
        <v>3.7195151440188195E-3</v>
      </c>
      <c r="W4" s="127">
        <v>3.6739043779426448E-4</v>
      </c>
      <c r="X4" s="127">
        <v>5.091130617455409E-3</v>
      </c>
      <c r="Y4" s="127">
        <v>-1.9403485448646212E-3</v>
      </c>
      <c r="Z4" s="127">
        <v>2.6021692917619628E-3</v>
      </c>
      <c r="AA4" s="127">
        <v>-2.9391102174732217E-3</v>
      </c>
      <c r="AB4" s="127">
        <v>5.6538372493814314E-3</v>
      </c>
      <c r="AC4" s="127">
        <v>-3.7779754735949148E-3</v>
      </c>
      <c r="AD4" s="127">
        <v>5.9505599065543639E-3</v>
      </c>
      <c r="AE4" s="127">
        <v>-2.181705223676987E-3</v>
      </c>
      <c r="AF4" s="127">
        <v>4.4624145991309693E-3</v>
      </c>
      <c r="AG4" s="127">
        <v>-2.1116203445681616E-3</v>
      </c>
      <c r="AH4" s="127">
        <v>6.0408055506357408E-3</v>
      </c>
      <c r="AI4" s="127">
        <v>-1.4564728828079553E-3</v>
      </c>
      <c r="AJ4" s="127">
        <v>3.8946852663449293E-3</v>
      </c>
      <c r="AK4" s="127">
        <v>-2.0070698962694352E-3</v>
      </c>
      <c r="AL4" s="127">
        <v>4.5192798329583596E-3</v>
      </c>
      <c r="AM4" s="127">
        <v>-2.4040629262244055E-3</v>
      </c>
      <c r="AN4" s="127">
        <v>4.8943649532595173E-3</v>
      </c>
      <c r="AO4" s="127">
        <v>-2.3621333614750857E-3</v>
      </c>
      <c r="AP4" s="125">
        <v>4.3161553006277912E-3</v>
      </c>
      <c r="AQ4" s="142">
        <v>-4.3912810828801042E-3</v>
      </c>
      <c r="AR4" s="125">
        <v>7.7787380545187293E-3</v>
      </c>
      <c r="AS4" s="125">
        <v>-4.9803996585051809E-4</v>
      </c>
      <c r="AT4" s="125">
        <v>3.0723443798333855E-3</v>
      </c>
      <c r="AU4" s="125">
        <v>-3.9029479280845874E-3</v>
      </c>
      <c r="AV4" s="125">
        <v>4.6078921532868976E-3</v>
      </c>
      <c r="AW4" s="125">
        <v>-9.061718403898508E-4</v>
      </c>
      <c r="AX4" s="125">
        <v>4.1039943502772713E-3</v>
      </c>
      <c r="AY4" s="125">
        <v>-1.4582463796538837E-3</v>
      </c>
      <c r="AZ4" s="125">
        <v>3.3313029395958464E-3</v>
      </c>
      <c r="BA4" s="125">
        <v>-2.4419293941625826E-3</v>
      </c>
      <c r="BB4" s="125">
        <v>6.1793033178524307E-3</v>
      </c>
      <c r="BC4" s="125">
        <v>-2.0395447216588914E-3</v>
      </c>
      <c r="BD4" s="125">
        <v>4.5007934717502026E-3</v>
      </c>
      <c r="BE4" s="125">
        <v>4.6526461546492399E-5</v>
      </c>
      <c r="BF4" s="125">
        <v>2.9888725271042722E-3</v>
      </c>
      <c r="BG4" s="125">
        <v>1.4127342449629878E-2</v>
      </c>
      <c r="BH4" s="125">
        <v>4.0620709756898328E-3</v>
      </c>
      <c r="BI4" s="125">
        <v>-3.9141235568891288E-3</v>
      </c>
      <c r="BJ4" s="125">
        <v>2.3558995375364288E-3</v>
      </c>
      <c r="BK4" s="125">
        <v>4.1503121784374944E-2</v>
      </c>
      <c r="BL4" s="125">
        <v>-0.25593001532537046</v>
      </c>
      <c r="BM4" s="125">
        <v>-10.564624358077353</v>
      </c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42"/>
      <c r="CI4" s="141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6"/>
      <c r="DU4" s="16"/>
      <c r="DV4" s="16"/>
      <c r="DW4" s="16"/>
      <c r="DX4" s="16"/>
      <c r="DY4" s="213"/>
      <c r="DZ4" s="222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213"/>
      <c r="GU4" s="314"/>
      <c r="GV4" s="314"/>
      <c r="GW4" s="314"/>
      <c r="GX4" s="314"/>
      <c r="GY4" s="314"/>
      <c r="GZ4" s="314"/>
      <c r="HA4" s="314"/>
      <c r="HB4" s="314"/>
      <c r="HC4" s="314"/>
      <c r="HD4" s="314"/>
      <c r="HE4" s="314"/>
      <c r="HF4" s="314"/>
      <c r="HG4" s="214"/>
      <c r="HH4" s="222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</row>
    <row r="5" spans="1:603" ht="15.75" thickTop="1" x14ac:dyDescent="0.25">
      <c r="A5" s="162">
        <v>65.308920049526179</v>
      </c>
      <c r="B5" s="97">
        <v>17.959471388257423</v>
      </c>
      <c r="C5" s="97">
        <v>12.379030299348143</v>
      </c>
      <c r="D5" s="97">
        <v>10.606864042148983</v>
      </c>
      <c r="E5" s="97">
        <v>10.512194807145525</v>
      </c>
      <c r="F5" s="97">
        <v>10.228347411688622</v>
      </c>
      <c r="G5" s="97">
        <v>10.466213073596927</v>
      </c>
      <c r="H5" s="97">
        <v>10.264054224054476</v>
      </c>
      <c r="I5" s="97">
        <v>10.428298951048752</v>
      </c>
      <c r="J5" s="97">
        <v>10.212266106977342</v>
      </c>
      <c r="K5" s="97">
        <v>10.528441831954581</v>
      </c>
      <c r="L5" s="97">
        <v>10.153182242753493</v>
      </c>
      <c r="M5" s="97">
        <v>10.414227049379383</v>
      </c>
      <c r="N5" s="97">
        <v>10.196577077266552</v>
      </c>
      <c r="O5" s="97">
        <v>10.379871983287178</v>
      </c>
      <c r="P5" s="97">
        <v>10.031858728619348</v>
      </c>
      <c r="Q5" s="97">
        <v>10.349336165415448</v>
      </c>
      <c r="R5" s="97">
        <v>10.084293099587875</v>
      </c>
      <c r="S5" s="97">
        <v>10.101242439198753</v>
      </c>
      <c r="T5" s="97">
        <v>9.815084522847803</v>
      </c>
      <c r="U5" s="97">
        <v>10.06722449111416</v>
      </c>
      <c r="V5" s="97">
        <v>9.5351539611151068</v>
      </c>
      <c r="W5" s="97">
        <v>9.5215943801914182</v>
      </c>
      <c r="X5" s="97">
        <v>9.0704750346718193</v>
      </c>
      <c r="Y5" s="97">
        <v>8.8081409797675541</v>
      </c>
      <c r="Z5" s="97">
        <v>8.1148274147963146</v>
      </c>
      <c r="AA5" s="97">
        <v>7.6180706737046151</v>
      </c>
      <c r="AB5" s="97">
        <v>6.7414348702756692</v>
      </c>
      <c r="AC5" s="97">
        <v>5.9497847575351184</v>
      </c>
      <c r="AD5" s="97">
        <v>4.9620339081726161</v>
      </c>
      <c r="AE5" s="97">
        <v>4.1946208793513113</v>
      </c>
      <c r="AF5" s="97">
        <v>3.2786769381063121</v>
      </c>
      <c r="AG5" s="97">
        <v>2.5706528402032656</v>
      </c>
      <c r="AH5" s="97">
        <v>1.9214198562768865</v>
      </c>
      <c r="AI5" s="97">
        <v>1.434925138442654</v>
      </c>
      <c r="AJ5" s="97">
        <v>1.0399414444265902</v>
      </c>
      <c r="AK5" s="97">
        <v>0.74450980691382185</v>
      </c>
      <c r="AL5" s="97">
        <v>0.55777605857328716</v>
      </c>
      <c r="AM5" s="97">
        <v>0.37595855897378511</v>
      </c>
      <c r="AN5" s="97">
        <v>0.2845983502766144</v>
      </c>
      <c r="AO5" s="97">
        <v>0.18318800694417334</v>
      </c>
      <c r="AP5" s="99">
        <v>0.15550484055563121</v>
      </c>
      <c r="AQ5" s="140">
        <v>8.1413623161923049E-2</v>
      </c>
      <c r="AR5" s="99">
        <v>8.9053427863221929E-2</v>
      </c>
      <c r="AS5" s="99">
        <v>3.6278008324572293E-2</v>
      </c>
      <c r="AT5" s="99">
        <v>5.0287822740719329E-2</v>
      </c>
      <c r="AU5" s="99">
        <v>9.4603952839560895E-3</v>
      </c>
      <c r="AV5" s="99">
        <v>3.191958889763008E-2</v>
      </c>
      <c r="AW5" s="99">
        <v>-2.2287254219472371E-3</v>
      </c>
      <c r="AX5" s="99">
        <v>2.6582453978936958E-2</v>
      </c>
      <c r="AY5" s="99">
        <v>-7.8880963758396535E-3</v>
      </c>
      <c r="AZ5" s="99">
        <v>2.3388146233501401E-2</v>
      </c>
      <c r="BA5" s="99">
        <v>-9.3546468206004429E-3</v>
      </c>
      <c r="BB5" s="99">
        <v>2.0250935354202707E-2</v>
      </c>
      <c r="BC5" s="99">
        <v>-1.129891951107439E-2</v>
      </c>
      <c r="BD5" s="99">
        <v>2.1707805640378799E-2</v>
      </c>
      <c r="BE5" s="99">
        <v>-7.4467189388050603E-3</v>
      </c>
      <c r="BF5" s="99">
        <v>1.8512754489695703E-2</v>
      </c>
      <c r="BG5" s="99">
        <v>-1.1701755337151086E-2</v>
      </c>
      <c r="BH5" s="99">
        <v>1.5608030794044167E-2</v>
      </c>
      <c r="BI5" s="99">
        <v>-1.9031544980953261E-2</v>
      </c>
      <c r="BJ5" s="99">
        <v>1.2392730535630064E-2</v>
      </c>
      <c r="BK5" s="99">
        <v>2.311538426118041E-2</v>
      </c>
      <c r="BL5" s="99">
        <v>-0.20587481689492793</v>
      </c>
      <c r="BM5" s="99">
        <v>-5.4384810573349753</v>
      </c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140"/>
      <c r="CI5" s="13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51"/>
      <c r="DU5" s="51"/>
      <c r="DV5" s="51"/>
      <c r="DW5" s="51"/>
      <c r="DX5" s="51"/>
      <c r="DY5" s="150"/>
      <c r="DZ5" s="143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150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222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</row>
    <row r="6" spans="1:603" x14ac:dyDescent="0.25">
      <c r="A6" s="284">
        <v>63.999452909065461</v>
      </c>
      <c r="B6" s="110">
        <v>16.77325574781015</v>
      </c>
      <c r="C6" s="110">
        <v>11.583507692886695</v>
      </c>
      <c r="D6" s="110">
        <v>10.334715269135048</v>
      </c>
      <c r="E6" s="110">
        <v>10.255498689605368</v>
      </c>
      <c r="F6" s="110">
        <v>10.066337491244123</v>
      </c>
      <c r="G6" s="110">
        <v>10.249971556216137</v>
      </c>
      <c r="H6" s="110">
        <v>10.115005249291654</v>
      </c>
      <c r="I6" s="110">
        <v>10.210837872686257</v>
      </c>
      <c r="J6" s="110">
        <v>10.074146666772334</v>
      </c>
      <c r="K6" s="110">
        <v>10.299222246379792</v>
      </c>
      <c r="L6" s="110">
        <v>9.9908960621744676</v>
      </c>
      <c r="M6" s="110">
        <v>10.14415233490991</v>
      </c>
      <c r="N6" s="110">
        <v>9.9666109538262706</v>
      </c>
      <c r="O6" s="110">
        <v>10.001031488063656</v>
      </c>
      <c r="P6" s="110">
        <v>9.6313767764921714</v>
      </c>
      <c r="Q6" s="110">
        <v>9.6951813699211389</v>
      </c>
      <c r="R6" s="110">
        <v>9.2582270398436943</v>
      </c>
      <c r="S6" s="110">
        <v>8.8273538475142921</v>
      </c>
      <c r="T6" s="110">
        <v>8.1066337270846116</v>
      </c>
      <c r="U6" s="110">
        <v>7.526256280088587</v>
      </c>
      <c r="V6" s="110">
        <v>6.3209726549226701</v>
      </c>
      <c r="W6" s="110">
        <v>5.2921540797637503</v>
      </c>
      <c r="X6" s="110">
        <v>4.1138108285185089</v>
      </c>
      <c r="Y6" s="110">
        <v>3.0718848929350075</v>
      </c>
      <c r="Z6" s="110">
        <v>2.1549941480889512</v>
      </c>
      <c r="AA6" s="110">
        <v>1.4759823342607514</v>
      </c>
      <c r="AB6" s="110">
        <v>0.9905954749192315</v>
      </c>
      <c r="AC6" s="110">
        <v>0.63536563112772815</v>
      </c>
      <c r="AD6" s="110">
        <v>0.4193206712526279</v>
      </c>
      <c r="AE6" s="110">
        <v>0.26095521128717974</v>
      </c>
      <c r="AF6" s="110">
        <v>0.18078016755130027</v>
      </c>
      <c r="AG6" s="110">
        <v>9.9723639100549155E-2</v>
      </c>
      <c r="AH6" s="110">
        <v>7.9602699118912934E-2</v>
      </c>
      <c r="AI6" s="110">
        <v>3.6034117555337253E-2</v>
      </c>
      <c r="AJ6" s="110">
        <v>3.8567819484271598E-2</v>
      </c>
      <c r="AK6" s="110">
        <v>1.3470428663518601E-2</v>
      </c>
      <c r="AL6" s="110">
        <v>2.3889840434677047E-2</v>
      </c>
      <c r="AM6" s="110">
        <v>7.6032220198510596E-4</v>
      </c>
      <c r="AN6" s="110">
        <v>1.5930897779565044E-2</v>
      </c>
      <c r="AO6" s="110">
        <v>-3.3455453634110123E-3</v>
      </c>
      <c r="AP6" s="34">
        <v>1.5498646762306712E-2</v>
      </c>
      <c r="AQ6" s="152">
        <v>-7.2542430808117501E-3</v>
      </c>
      <c r="AR6" s="34">
        <v>1.7649398693542328E-2</v>
      </c>
      <c r="AS6" s="34">
        <v>-4.9186873967459032E-3</v>
      </c>
      <c r="AT6" s="34">
        <v>1.210732338108182E-2</v>
      </c>
      <c r="AU6" s="34">
        <v>-7.9460014443559213E-3</v>
      </c>
      <c r="AV6" s="34">
        <v>1.081587002548952E-2</v>
      </c>
      <c r="AW6" s="34">
        <v>-6.0992626270344992E-3</v>
      </c>
      <c r="AX6" s="34">
        <v>1.3870812656769186E-2</v>
      </c>
      <c r="AY6" s="34">
        <v>-6.461896982799328E-3</v>
      </c>
      <c r="AZ6" s="34">
        <v>1.377963021508764E-2</v>
      </c>
      <c r="BA6" s="34">
        <v>-5.8677527720958555E-3</v>
      </c>
      <c r="BB6" s="34">
        <v>1.3761175260994699E-2</v>
      </c>
      <c r="BC6" s="34">
        <v>-5.7096344672612192E-3</v>
      </c>
      <c r="BD6" s="34">
        <v>1.5401193898814872E-2</v>
      </c>
      <c r="BE6" s="34">
        <v>-2.662554267670703E-3</v>
      </c>
      <c r="BF6" s="34">
        <v>1.2311290326968994E-2</v>
      </c>
      <c r="BG6" s="34">
        <v>-2.8104082689747617E-3</v>
      </c>
      <c r="BH6" s="34">
        <v>1.1455196200049556E-2</v>
      </c>
      <c r="BI6" s="34">
        <v>-1.0825583463492898E-2</v>
      </c>
      <c r="BJ6" s="34">
        <v>9.0166559549685835E-3</v>
      </c>
      <c r="BK6" s="34">
        <v>3.1900377879113893E-2</v>
      </c>
      <c r="BL6" s="34">
        <v>-0.21214852802555376</v>
      </c>
      <c r="BM6" s="34">
        <v>-6.3145321651205526</v>
      </c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152"/>
      <c r="CI6" s="18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49"/>
      <c r="DU6" s="49"/>
      <c r="DV6" s="49"/>
      <c r="DW6" s="49"/>
      <c r="DX6" s="49"/>
      <c r="DY6" s="151"/>
      <c r="DZ6" s="144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151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222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</row>
    <row r="7" spans="1:603" ht="15.75" thickBot="1" x14ac:dyDescent="0.3">
      <c r="A7" s="163">
        <v>62.274365366498429</v>
      </c>
      <c r="B7" s="127">
        <v>15.963431513860527</v>
      </c>
      <c r="C7" s="127">
        <v>11.075233180229278</v>
      </c>
      <c r="D7" s="127">
        <v>10.101267309422605</v>
      </c>
      <c r="E7" s="127">
        <v>10.056613023226198</v>
      </c>
      <c r="F7" s="127">
        <v>9.9397654949683183</v>
      </c>
      <c r="G7" s="127">
        <v>10.100149849337297</v>
      </c>
      <c r="H7" s="127">
        <v>9.9998289549173602</v>
      </c>
      <c r="I7" s="127">
        <v>10.032962324986958</v>
      </c>
      <c r="J7" s="127">
        <v>9.926251486148475</v>
      </c>
      <c r="K7" s="127">
        <v>10.05723305906494</v>
      </c>
      <c r="L7" s="127">
        <v>9.7253501927609136</v>
      </c>
      <c r="M7" s="127">
        <v>9.6974873584258408</v>
      </c>
      <c r="N7" s="127">
        <v>9.3472061459601239</v>
      </c>
      <c r="O7" s="127">
        <v>8.9456794359051361</v>
      </c>
      <c r="P7" s="127">
        <v>8.0646897520044476</v>
      </c>
      <c r="Q7" s="127">
        <v>7.2256480269959784</v>
      </c>
      <c r="R7" s="127">
        <v>5.8482842694088166</v>
      </c>
      <c r="S7" s="127">
        <v>4.3998980243879435</v>
      </c>
      <c r="T7" s="127">
        <v>3.0328787700226667</v>
      </c>
      <c r="U7" s="127">
        <v>1.9939745136500802</v>
      </c>
      <c r="V7" s="127">
        <v>1.1895838862712009</v>
      </c>
      <c r="W7" s="127">
        <v>0.70133711453286818</v>
      </c>
      <c r="X7" s="127">
        <v>0.41660031135776399</v>
      </c>
      <c r="Y7" s="127">
        <v>0.22636977396598287</v>
      </c>
      <c r="Z7" s="127">
        <v>0.13941573940080665</v>
      </c>
      <c r="AA7" s="127">
        <v>6.655793699550093E-2</v>
      </c>
      <c r="AB7" s="127">
        <v>5.6133983767841504E-2</v>
      </c>
      <c r="AC7" s="127">
        <v>1.6998041096718434E-2</v>
      </c>
      <c r="AD7" s="127">
        <v>2.6515870691868833E-2</v>
      </c>
      <c r="AE7" s="127">
        <v>4.9454658043369161E-3</v>
      </c>
      <c r="AF7" s="127">
        <v>1.9816613391801175E-2</v>
      </c>
      <c r="AG7" s="127">
        <v>-2.0900085486480159E-3</v>
      </c>
      <c r="AH7" s="127">
        <v>1.5431714516810717E-2</v>
      </c>
      <c r="AI7" s="127">
        <v>-2.9056119215009717E-3</v>
      </c>
      <c r="AJ7" s="127">
        <v>1.3616909205800904E-2</v>
      </c>
      <c r="AK7" s="127">
        <v>-8.6535982473106069E-4</v>
      </c>
      <c r="AL7" s="127">
        <v>1.3618524891625362E-2</v>
      </c>
      <c r="AM7" s="127">
        <v>-2.8746475008672892E-3</v>
      </c>
      <c r="AN7" s="127">
        <v>1.3010990074767673E-2</v>
      </c>
      <c r="AO7" s="127">
        <v>-2.8535875105526179E-3</v>
      </c>
      <c r="AP7" s="125">
        <v>1.4213947686886984E-2</v>
      </c>
      <c r="AQ7" s="142">
        <v>-5.231286883341177E-3</v>
      </c>
      <c r="AR7" s="125">
        <v>1.773686921468463E-2</v>
      </c>
      <c r="AS7" s="125">
        <v>-2.4002046580762037E-3</v>
      </c>
      <c r="AT7" s="125">
        <v>1.2577190110923441E-2</v>
      </c>
      <c r="AU7" s="125">
        <v>-5.6704267896258162E-3</v>
      </c>
      <c r="AV7" s="125">
        <v>1.1820055950994151E-2</v>
      </c>
      <c r="AW7" s="125">
        <v>-2.3661805738998311E-3</v>
      </c>
      <c r="AX7" s="125">
        <v>1.4426767659025515E-2</v>
      </c>
      <c r="AY7" s="125">
        <v>-3.6183724371421679E-3</v>
      </c>
      <c r="AZ7" s="125">
        <v>1.4173074327159502E-2</v>
      </c>
      <c r="BA7" s="125">
        <v>-3.3143297284666732E-3</v>
      </c>
      <c r="BB7" s="125">
        <v>1.4754437510237518E-2</v>
      </c>
      <c r="BC7" s="125">
        <v>-2.6674168405879267E-3</v>
      </c>
      <c r="BD7" s="125">
        <v>1.5516215640262586E-2</v>
      </c>
      <c r="BE7" s="125">
        <v>-7.6629212205289146E-4</v>
      </c>
      <c r="BF7" s="125">
        <v>1.2754815085987482E-2</v>
      </c>
      <c r="BG7" s="125">
        <v>-6.4969468662235666E-4</v>
      </c>
      <c r="BH7" s="125">
        <v>1.2346032840102038E-2</v>
      </c>
      <c r="BI7" s="125">
        <v>-7.8700074091414569E-3</v>
      </c>
      <c r="BJ7" s="125">
        <v>1.0208302104923133E-2</v>
      </c>
      <c r="BK7" s="125">
        <v>3.8383148632572119E-2</v>
      </c>
      <c r="BL7" s="125">
        <v>-0.24942464354705329</v>
      </c>
      <c r="BM7" s="125">
        <v>-8.7172206677249804</v>
      </c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42"/>
      <c r="CI7" s="141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66"/>
      <c r="DU7" s="66"/>
      <c r="DV7" s="66"/>
      <c r="DW7" s="66"/>
      <c r="DX7" s="66"/>
      <c r="DY7" s="153"/>
      <c r="DZ7" s="145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153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222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</row>
    <row r="8" spans="1:603" ht="15.75" thickTop="1" x14ac:dyDescent="0.25">
      <c r="A8" s="162">
        <v>90.514039351652201</v>
      </c>
      <c r="B8" s="97">
        <v>24.473767223578509</v>
      </c>
      <c r="C8" s="97">
        <v>16.462650967083519</v>
      </c>
      <c r="D8" s="97">
        <v>12.507522700232457</v>
      </c>
      <c r="E8" s="97">
        <v>12.044228055658811</v>
      </c>
      <c r="F8" s="97">
        <v>11.196912918170165</v>
      </c>
      <c r="G8" s="97">
        <v>11.581235118505017</v>
      </c>
      <c r="H8" s="97">
        <v>11.022048674813922</v>
      </c>
      <c r="I8" s="97">
        <v>11.443548220889454</v>
      </c>
      <c r="J8" s="97">
        <v>10.873756105238281</v>
      </c>
      <c r="K8" s="97">
        <v>11.536445648669131</v>
      </c>
      <c r="L8" s="97">
        <v>10.778418531823078</v>
      </c>
      <c r="M8" s="97">
        <v>11.420498520581674</v>
      </c>
      <c r="N8" s="97">
        <v>10.815616804952622</v>
      </c>
      <c r="O8" s="97">
        <v>11.381947818684351</v>
      </c>
      <c r="P8" s="97">
        <v>10.650973996656994</v>
      </c>
      <c r="Q8" s="97">
        <v>11.380453943668687</v>
      </c>
      <c r="R8" s="97">
        <v>10.756140969945424</v>
      </c>
      <c r="S8" s="97">
        <v>11.194057934358144</v>
      </c>
      <c r="T8" s="97">
        <v>10.597452882799589</v>
      </c>
      <c r="U8" s="97">
        <v>11.350015250257369</v>
      </c>
      <c r="V8" s="97">
        <v>10.582371965947981</v>
      </c>
      <c r="W8" s="97">
        <v>11.151162701415554</v>
      </c>
      <c r="X8" s="97">
        <v>10.636143408900896</v>
      </c>
      <c r="Y8" s="97">
        <v>11.131494487466094</v>
      </c>
      <c r="Z8" s="97">
        <v>10.548980210437533</v>
      </c>
      <c r="AA8" s="97">
        <v>11.052531428288043</v>
      </c>
      <c r="AB8" s="97">
        <v>10.513238001871516</v>
      </c>
      <c r="AC8" s="97">
        <v>10.917249751184524</v>
      </c>
      <c r="AD8" s="97">
        <v>10.316972635657608</v>
      </c>
      <c r="AE8" s="97">
        <v>10.831680923836432</v>
      </c>
      <c r="AF8" s="97">
        <v>10.156394785825748</v>
      </c>
      <c r="AG8" s="97">
        <v>10.491728109116984</v>
      </c>
      <c r="AH8" s="97">
        <v>9.8874290627005355</v>
      </c>
      <c r="AI8" s="97">
        <v>10.259101804076083</v>
      </c>
      <c r="AJ8" s="97">
        <v>9.5359974321031551</v>
      </c>
      <c r="AK8" s="97">
        <v>9.7086721384887031</v>
      </c>
      <c r="AL8" s="97">
        <v>9.1825129061033408</v>
      </c>
      <c r="AM8" s="97">
        <v>9.1963047918962335</v>
      </c>
      <c r="AN8" s="97">
        <v>8.4836118498554676</v>
      </c>
      <c r="AO8" s="97">
        <v>8.5638179399707237</v>
      </c>
      <c r="AP8" s="99">
        <v>7.8578208580471243</v>
      </c>
      <c r="AQ8" s="140">
        <v>7.6905044411637951</v>
      </c>
      <c r="AR8" s="99">
        <v>6.9568429318704608</v>
      </c>
      <c r="AS8" s="99">
        <v>6.7733444644653478</v>
      </c>
      <c r="AT8" s="99">
        <v>6.0236504576506418</v>
      </c>
      <c r="AU8" s="99">
        <v>5.6988893738479511</v>
      </c>
      <c r="AV8" s="99">
        <v>5.0812408340609592</v>
      </c>
      <c r="AW8" s="99">
        <v>4.6703026695842782</v>
      </c>
      <c r="AX8" s="99">
        <v>4.0790572098789859</v>
      </c>
      <c r="AY8" s="99">
        <v>3.7140997337488502</v>
      </c>
      <c r="AZ8" s="99">
        <v>3.2121365299307025</v>
      </c>
      <c r="BA8" s="99">
        <v>2.7942337313818757</v>
      </c>
      <c r="BB8" s="99">
        <v>2.4028946035490333</v>
      </c>
      <c r="BC8" s="99">
        <v>2.0824459523311765</v>
      </c>
      <c r="BD8" s="99">
        <v>1.7669645579910014</v>
      </c>
      <c r="BE8" s="99">
        <v>1.5034544989016483</v>
      </c>
      <c r="BF8" s="99">
        <v>1.3077346348389802</v>
      </c>
      <c r="BG8" s="99">
        <v>1.0681254043233823</v>
      </c>
      <c r="BH8" s="99">
        <v>0.93188783890314875</v>
      </c>
      <c r="BI8" s="99">
        <v>0.73885090716879587</v>
      </c>
      <c r="BJ8" s="99">
        <v>0.67663692145525745</v>
      </c>
      <c r="BK8" s="99">
        <v>0.5464724086759688</v>
      </c>
      <c r="BL8" s="99">
        <v>0.29312728959265555</v>
      </c>
      <c r="BM8" s="99">
        <v>-3.8126967963166383</v>
      </c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140"/>
      <c r="CI8" s="13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51"/>
      <c r="DU8" s="51"/>
      <c r="DV8" s="51"/>
      <c r="DW8" s="51"/>
      <c r="DX8" s="51"/>
      <c r="DY8" s="150"/>
      <c r="DZ8" s="143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150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215"/>
      <c r="GW8" s="215"/>
      <c r="GX8" s="215"/>
      <c r="GY8" s="215"/>
      <c r="GZ8" s="215"/>
      <c r="HA8" s="215"/>
      <c r="HB8" s="215"/>
      <c r="HC8" s="215"/>
      <c r="HD8" s="215"/>
      <c r="HE8" s="215"/>
      <c r="HF8" s="215"/>
      <c r="HG8" s="215"/>
      <c r="HH8" s="216"/>
      <c r="HI8" s="217"/>
      <c r="HJ8" s="217"/>
      <c r="HK8" s="217"/>
      <c r="HL8" s="217"/>
      <c r="HM8" s="217"/>
      <c r="HN8" s="217"/>
      <c r="HO8" s="217"/>
      <c r="HP8" s="217"/>
      <c r="HQ8" s="217"/>
      <c r="HR8" s="217"/>
      <c r="HS8" s="217"/>
      <c r="HT8" s="217"/>
      <c r="HU8" s="217"/>
      <c r="HV8" s="217"/>
      <c r="HW8" s="217"/>
      <c r="HX8" s="217"/>
      <c r="HY8" s="217"/>
      <c r="HZ8" s="217"/>
      <c r="IA8" s="217"/>
      <c r="IB8" s="217"/>
      <c r="IC8" s="217"/>
      <c r="ID8" s="217"/>
      <c r="IE8" s="217"/>
      <c r="IF8" s="217"/>
      <c r="IG8" s="217"/>
      <c r="IH8" s="217"/>
      <c r="II8" s="217"/>
      <c r="IJ8" s="217"/>
      <c r="IK8" s="217"/>
      <c r="IL8" s="217"/>
      <c r="IM8" s="217"/>
      <c r="IN8" s="217"/>
      <c r="IO8" s="217"/>
      <c r="IP8" s="217"/>
      <c r="IQ8" s="217"/>
      <c r="IR8" s="217"/>
      <c r="IS8" s="217"/>
      <c r="IT8" s="217"/>
      <c r="IU8" s="217"/>
      <c r="IV8" s="217"/>
      <c r="IW8" s="217"/>
      <c r="IX8" s="217"/>
      <c r="IY8" s="217"/>
      <c r="IZ8" s="217"/>
      <c r="JA8" s="217"/>
      <c r="JB8" s="217"/>
      <c r="JC8" s="217"/>
      <c r="JD8" s="217"/>
      <c r="JE8" s="217"/>
      <c r="JF8" s="217"/>
      <c r="JG8" s="217"/>
      <c r="JH8" s="217"/>
      <c r="JI8" s="217"/>
      <c r="JJ8" s="217"/>
      <c r="JK8" s="217"/>
      <c r="JL8" s="217"/>
      <c r="JM8" s="217"/>
      <c r="JN8" s="217"/>
      <c r="JO8" s="217"/>
      <c r="JP8" s="217"/>
      <c r="JQ8" s="217"/>
      <c r="JR8" s="217"/>
      <c r="JS8" s="217"/>
      <c r="JT8" s="217"/>
      <c r="JU8" s="217"/>
      <c r="JV8" s="217"/>
      <c r="JW8" s="217"/>
      <c r="JX8" s="49"/>
      <c r="JY8" s="49"/>
      <c r="JZ8" s="49"/>
      <c r="KA8" s="49"/>
      <c r="KB8" s="49"/>
      <c r="KC8" s="49"/>
      <c r="KD8" s="49"/>
      <c r="KE8" s="49"/>
      <c r="KF8" s="49"/>
      <c r="KG8" s="49"/>
      <c r="KH8" s="49"/>
      <c r="KI8" s="49"/>
      <c r="KJ8" s="49"/>
      <c r="KK8" s="49"/>
      <c r="KL8" s="49"/>
      <c r="KM8" s="49"/>
      <c r="KN8" s="49"/>
      <c r="KO8" s="49"/>
      <c r="KP8" s="49"/>
      <c r="KQ8" s="49"/>
      <c r="KR8" s="49"/>
      <c r="KS8" s="49"/>
      <c r="KT8" s="49"/>
      <c r="KU8" s="49"/>
      <c r="KV8" s="49"/>
      <c r="KW8" s="49"/>
      <c r="KX8" s="49"/>
      <c r="KY8" s="49"/>
      <c r="KZ8" s="49"/>
      <c r="LA8" s="49"/>
      <c r="LB8" s="49"/>
      <c r="LC8" s="49"/>
      <c r="LD8" s="49"/>
      <c r="LE8" s="49"/>
      <c r="LF8" s="49"/>
      <c r="LG8" s="49"/>
      <c r="LH8" s="49"/>
      <c r="LI8" s="49"/>
      <c r="LJ8" s="49"/>
      <c r="LK8" s="49"/>
      <c r="LL8" s="49"/>
      <c r="LM8" s="49"/>
      <c r="LN8" s="49"/>
      <c r="LO8" s="49"/>
      <c r="LP8" s="49"/>
      <c r="LQ8" s="49"/>
      <c r="LR8" s="49"/>
      <c r="LS8" s="49"/>
      <c r="LT8" s="49"/>
      <c r="LU8" s="49"/>
      <c r="LV8" s="49"/>
      <c r="LW8" s="49"/>
      <c r="LX8" s="49"/>
      <c r="LY8" s="49"/>
      <c r="LZ8" s="49"/>
      <c r="MA8" s="49"/>
      <c r="MB8" s="49"/>
      <c r="MC8" s="49"/>
      <c r="MD8" s="49"/>
      <c r="ME8" s="49"/>
      <c r="MF8" s="49"/>
      <c r="MG8" s="49"/>
      <c r="MH8" s="49"/>
      <c r="MI8" s="49"/>
      <c r="MJ8" s="49"/>
      <c r="MK8" s="49"/>
      <c r="ML8" s="49"/>
      <c r="MM8" s="49"/>
      <c r="MN8" s="49"/>
      <c r="MO8" s="49"/>
      <c r="MP8" s="49"/>
      <c r="MQ8" s="49"/>
      <c r="MR8" s="49"/>
      <c r="MS8" s="49"/>
      <c r="MT8" s="49"/>
      <c r="MU8" s="49"/>
      <c r="MV8" s="49"/>
      <c r="MW8" s="49"/>
      <c r="MX8" s="49"/>
      <c r="MY8" s="49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</row>
    <row r="9" spans="1:603" x14ac:dyDescent="0.25">
      <c r="A9" s="284">
        <v>90.50076794581129</v>
      </c>
      <c r="B9" s="110">
        <v>22.890594591519889</v>
      </c>
      <c r="C9" s="110">
        <v>14.909043533394756</v>
      </c>
      <c r="D9" s="110">
        <v>11.769491133027714</v>
      </c>
      <c r="E9" s="110">
        <v>11.362218439433871</v>
      </c>
      <c r="F9" s="110">
        <v>10.759912419473487</v>
      </c>
      <c r="G9" s="110">
        <v>11.048745901593072</v>
      </c>
      <c r="H9" s="110">
        <v>10.648182983962338</v>
      </c>
      <c r="I9" s="110">
        <v>10.947436368910626</v>
      </c>
      <c r="J9" s="110">
        <v>10.517984471288617</v>
      </c>
      <c r="K9" s="110">
        <v>11.023739136502666</v>
      </c>
      <c r="L9" s="110">
        <v>10.424420225794703</v>
      </c>
      <c r="M9" s="110">
        <v>10.896467602133978</v>
      </c>
      <c r="N9" s="110">
        <v>10.463026623795752</v>
      </c>
      <c r="O9" s="110">
        <v>10.858182320295468</v>
      </c>
      <c r="P9" s="110">
        <v>10.303877611768277</v>
      </c>
      <c r="Q9" s="110">
        <v>10.841910638391504</v>
      </c>
      <c r="R9" s="110">
        <v>10.391768220693368</v>
      </c>
      <c r="S9" s="110">
        <v>10.640533337750645</v>
      </c>
      <c r="T9" s="110">
        <v>10.20614965608366</v>
      </c>
      <c r="U9" s="110">
        <v>10.742900582790124</v>
      </c>
      <c r="V9" s="110">
        <v>10.124993603689026</v>
      </c>
      <c r="W9" s="110">
        <v>10.47205257512244</v>
      </c>
      <c r="X9" s="110">
        <v>10.066936155041326</v>
      </c>
      <c r="Y9" s="110">
        <v>10.309824088697779</v>
      </c>
      <c r="Z9" s="110">
        <v>9.8069135704474455</v>
      </c>
      <c r="AA9" s="110">
        <v>10.003183387723299</v>
      </c>
      <c r="AB9" s="110">
        <v>9.4912971763082705</v>
      </c>
      <c r="AC9" s="110">
        <v>9.5249221551176628</v>
      </c>
      <c r="AD9" s="110">
        <v>8.8982501704754533</v>
      </c>
      <c r="AE9" s="110">
        <v>8.9381518489573839</v>
      </c>
      <c r="AF9" s="110">
        <v>8.1743550454078751</v>
      </c>
      <c r="AG9" s="110">
        <v>7.9613886325968712</v>
      </c>
      <c r="AH9" s="110">
        <v>7.2035321651371849</v>
      </c>
      <c r="AI9" s="110">
        <v>6.9110965757536933</v>
      </c>
      <c r="AJ9" s="110">
        <v>6.0459281514563354</v>
      </c>
      <c r="AK9" s="110">
        <v>5.5810220497284133</v>
      </c>
      <c r="AL9" s="110">
        <v>4.8858256132015478</v>
      </c>
      <c r="AM9" s="110">
        <v>4.3326406173368133</v>
      </c>
      <c r="AN9" s="110">
        <v>3.6361874174570104</v>
      </c>
      <c r="AO9" s="110">
        <v>3.1788384123286146</v>
      </c>
      <c r="AP9" s="34">
        <v>2.6220520565656456</v>
      </c>
      <c r="AQ9" s="152">
        <v>2.1797169794176621</v>
      </c>
      <c r="AR9" s="34">
        <v>1.7858485428301722</v>
      </c>
      <c r="AS9" s="34">
        <v>1.4641201419047616</v>
      </c>
      <c r="AT9" s="34">
        <v>1.1924516310752225</v>
      </c>
      <c r="AU9" s="34">
        <v>0.93908403694617315</v>
      </c>
      <c r="AV9" s="34">
        <v>0.78692929100504838</v>
      </c>
      <c r="AW9" s="34">
        <v>0.5916194432727423</v>
      </c>
      <c r="AX9" s="34">
        <v>0.51398565999205259</v>
      </c>
      <c r="AY9" s="34">
        <v>0.36913001704155174</v>
      </c>
      <c r="AZ9" s="34">
        <v>0.34414182718165742</v>
      </c>
      <c r="BA9" s="34">
        <v>0.22530624762854379</v>
      </c>
      <c r="BB9" s="34">
        <v>0.22898033679712762</v>
      </c>
      <c r="BC9" s="34">
        <v>0.13550522095535394</v>
      </c>
      <c r="BD9" s="34">
        <v>0.16102372756947278</v>
      </c>
      <c r="BE9" s="34">
        <v>8.4741037576256409E-2</v>
      </c>
      <c r="BF9" s="34">
        <v>0.11881439057014037</v>
      </c>
      <c r="BG9" s="34">
        <v>4.3043550958124711E-2</v>
      </c>
      <c r="BH9" s="34">
        <v>8.5909072169993328E-2</v>
      </c>
      <c r="BI9" s="34">
        <v>1.2827820267441985E-2</v>
      </c>
      <c r="BJ9" s="34">
        <v>6.6617981299381776E-2</v>
      </c>
      <c r="BK9" s="34">
        <v>4.1267176548298645E-2</v>
      </c>
      <c r="BL9" s="34">
        <v>-0.16037186630558428</v>
      </c>
      <c r="BM9" s="34">
        <v>-5.2013005103981307</v>
      </c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152"/>
      <c r="CI9" s="18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49"/>
      <c r="DU9" s="49"/>
      <c r="DV9" s="49"/>
      <c r="DW9" s="49"/>
      <c r="DX9" s="49"/>
      <c r="DY9" s="151"/>
      <c r="DZ9" s="144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151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217"/>
      <c r="GW9" s="217"/>
      <c r="GX9" s="217"/>
      <c r="GY9" s="217"/>
      <c r="GZ9" s="217"/>
      <c r="HA9" s="217"/>
      <c r="HB9" s="217"/>
      <c r="HC9" s="217"/>
      <c r="HD9" s="217"/>
      <c r="HE9" s="217"/>
      <c r="HF9" s="217"/>
      <c r="HG9" s="217"/>
      <c r="HH9" s="216"/>
      <c r="HI9" s="217"/>
      <c r="HJ9" s="217"/>
      <c r="HK9" s="217"/>
      <c r="HL9" s="217"/>
      <c r="HM9" s="217"/>
      <c r="HN9" s="217"/>
      <c r="HO9" s="217"/>
      <c r="HP9" s="217"/>
      <c r="HQ9" s="217"/>
      <c r="HR9" s="217"/>
      <c r="HS9" s="217"/>
      <c r="HT9" s="217"/>
      <c r="HU9" s="217"/>
      <c r="HV9" s="217"/>
      <c r="HW9" s="217"/>
      <c r="HX9" s="217"/>
      <c r="HY9" s="217"/>
      <c r="HZ9" s="217"/>
      <c r="IA9" s="217"/>
      <c r="IB9" s="217"/>
      <c r="IC9" s="217"/>
      <c r="ID9" s="217"/>
      <c r="IE9" s="217"/>
      <c r="IF9" s="217"/>
      <c r="IG9" s="217"/>
      <c r="IH9" s="217"/>
      <c r="II9" s="217"/>
      <c r="IJ9" s="217"/>
      <c r="IK9" s="217"/>
      <c r="IL9" s="217"/>
      <c r="IM9" s="217"/>
      <c r="IN9" s="217"/>
      <c r="IO9" s="217"/>
      <c r="IP9" s="217"/>
      <c r="IQ9" s="217"/>
      <c r="IR9" s="217"/>
      <c r="IS9" s="217"/>
      <c r="IT9" s="217"/>
      <c r="IU9" s="217"/>
      <c r="IV9" s="217"/>
      <c r="IW9" s="217"/>
      <c r="IX9" s="217"/>
      <c r="IY9" s="217"/>
      <c r="IZ9" s="217"/>
      <c r="JA9" s="217"/>
      <c r="JB9" s="217"/>
      <c r="JC9" s="217"/>
      <c r="JD9" s="217"/>
      <c r="JE9" s="217"/>
      <c r="JF9" s="217"/>
      <c r="JG9" s="217"/>
      <c r="JH9" s="217"/>
      <c r="JI9" s="217"/>
      <c r="JJ9" s="217"/>
      <c r="JK9" s="217"/>
      <c r="JL9" s="217"/>
      <c r="JM9" s="217"/>
      <c r="JN9" s="217"/>
      <c r="JO9" s="217"/>
      <c r="JP9" s="217"/>
      <c r="JQ9" s="217"/>
      <c r="JR9" s="217"/>
      <c r="JS9" s="217"/>
      <c r="JT9" s="217"/>
      <c r="JU9" s="217"/>
      <c r="JV9" s="217"/>
      <c r="JW9" s="217"/>
      <c r="JX9" s="49"/>
      <c r="JY9" s="49"/>
      <c r="JZ9" s="49"/>
      <c r="KA9" s="49"/>
      <c r="KB9" s="49"/>
      <c r="KC9" s="49"/>
      <c r="KD9" s="49"/>
      <c r="KE9" s="49"/>
      <c r="KF9" s="49"/>
      <c r="KG9" s="49"/>
      <c r="KH9" s="49"/>
      <c r="KI9" s="49"/>
      <c r="KJ9" s="49"/>
      <c r="KK9" s="49"/>
      <c r="KL9" s="49"/>
      <c r="KM9" s="49"/>
      <c r="KN9" s="49"/>
      <c r="KO9" s="49"/>
      <c r="KP9" s="49"/>
      <c r="KQ9" s="49"/>
      <c r="KR9" s="49"/>
      <c r="KS9" s="49"/>
      <c r="KT9" s="49"/>
      <c r="KU9" s="49"/>
      <c r="KV9" s="49"/>
      <c r="KW9" s="49"/>
      <c r="KX9" s="49"/>
      <c r="KY9" s="49"/>
      <c r="KZ9" s="49"/>
      <c r="LA9" s="49"/>
      <c r="LB9" s="49"/>
      <c r="LC9" s="49"/>
      <c r="LD9" s="49"/>
      <c r="LE9" s="49"/>
      <c r="LF9" s="49"/>
      <c r="LG9" s="49"/>
      <c r="LH9" s="49"/>
      <c r="LI9" s="49"/>
      <c r="LJ9" s="49"/>
      <c r="LK9" s="49"/>
      <c r="LL9" s="49"/>
      <c r="LM9" s="49"/>
      <c r="LN9" s="49"/>
      <c r="LO9" s="49"/>
      <c r="LP9" s="49"/>
      <c r="LQ9" s="49"/>
      <c r="LR9" s="49"/>
      <c r="LS9" s="49"/>
      <c r="LT9" s="49"/>
      <c r="LU9" s="49"/>
      <c r="LV9" s="49"/>
      <c r="LW9" s="49"/>
      <c r="LX9" s="49"/>
      <c r="LY9" s="49"/>
      <c r="LZ9" s="49"/>
      <c r="MA9" s="49"/>
      <c r="MB9" s="49"/>
      <c r="MC9" s="49"/>
      <c r="MD9" s="49"/>
      <c r="ME9" s="49"/>
      <c r="MF9" s="49"/>
      <c r="MG9" s="49"/>
      <c r="MH9" s="49"/>
      <c r="MI9" s="49"/>
      <c r="MJ9" s="49"/>
      <c r="MK9" s="49"/>
      <c r="ML9" s="49"/>
      <c r="MM9" s="49"/>
      <c r="MN9" s="49"/>
      <c r="MO9" s="49"/>
      <c r="MP9" s="49"/>
      <c r="MQ9" s="49"/>
      <c r="MR9" s="49"/>
      <c r="MS9" s="49"/>
      <c r="MT9" s="49"/>
      <c r="MU9" s="49"/>
      <c r="MV9" s="49"/>
      <c r="MW9" s="49"/>
      <c r="MX9" s="49"/>
      <c r="MY9" s="49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</row>
    <row r="10" spans="1:603" ht="15.75" thickBot="1" x14ac:dyDescent="0.3">
      <c r="A10" s="163">
        <v>89.554293969903952</v>
      </c>
      <c r="B10" s="127">
        <v>21.757707986097859</v>
      </c>
      <c r="C10" s="127">
        <v>13.982629575908899</v>
      </c>
      <c r="D10" s="127">
        <v>11.333546109037997</v>
      </c>
      <c r="E10" s="127">
        <v>10.942018849655165</v>
      </c>
      <c r="F10" s="127">
        <v>10.454123970859754</v>
      </c>
      <c r="G10" s="127">
        <v>10.693363717228593</v>
      </c>
      <c r="H10" s="127">
        <v>10.390335665031204</v>
      </c>
      <c r="I10" s="127">
        <v>10.627518113986012</v>
      </c>
      <c r="J10" s="127">
        <v>10.303648383354359</v>
      </c>
      <c r="K10" s="127">
        <v>10.710632505516505</v>
      </c>
      <c r="L10" s="127">
        <v>10.225274965037427</v>
      </c>
      <c r="M10" s="127">
        <v>10.572687370747765</v>
      </c>
      <c r="N10" s="127">
        <v>10.247044760342719</v>
      </c>
      <c r="O10" s="127">
        <v>10.506017294654068</v>
      </c>
      <c r="P10" s="127">
        <v>10.051540599232695</v>
      </c>
      <c r="Q10" s="127">
        <v>10.432613610517576</v>
      </c>
      <c r="R10" s="127">
        <v>10.060939627218133</v>
      </c>
      <c r="S10" s="127">
        <v>10.13142591947488</v>
      </c>
      <c r="T10" s="127">
        <v>9.738257289568601</v>
      </c>
      <c r="U10" s="127">
        <v>10.030669981444582</v>
      </c>
      <c r="V10" s="127">
        <v>9.4015410199113081</v>
      </c>
      <c r="W10" s="127">
        <v>9.4312620591767491</v>
      </c>
      <c r="X10" s="127">
        <v>8.9098518283181942</v>
      </c>
      <c r="Y10" s="127">
        <v>8.7131543748744313</v>
      </c>
      <c r="Z10" s="127">
        <v>8.000566122641775</v>
      </c>
      <c r="AA10" s="127">
        <v>7.6153179464310083</v>
      </c>
      <c r="AB10" s="127">
        <v>6.8037121832428058</v>
      </c>
      <c r="AC10" s="127">
        <v>6.1941378708331269</v>
      </c>
      <c r="AD10" s="127">
        <v>5.2969649690073108</v>
      </c>
      <c r="AE10" s="127">
        <v>4.6781390921657717</v>
      </c>
      <c r="AF10" s="127">
        <v>3.8084911909414476</v>
      </c>
      <c r="AG10" s="127">
        <v>3.1468281508127345</v>
      </c>
      <c r="AH10" s="127">
        <v>2.492913141917569</v>
      </c>
      <c r="AI10" s="127">
        <v>1.9950156628714433</v>
      </c>
      <c r="AJ10" s="127">
        <v>1.5409800816724875</v>
      </c>
      <c r="AK10" s="127">
        <v>1.1788999524590826</v>
      </c>
      <c r="AL10" s="127">
        <v>0.93390860647242602</v>
      </c>
      <c r="AM10" s="127">
        <v>0.67669963988186299</v>
      </c>
      <c r="AN10" s="127">
        <v>0.54129367987079269</v>
      </c>
      <c r="AO10" s="127">
        <v>0.3796296461453707</v>
      </c>
      <c r="AP10" s="125">
        <v>0.32924405195769574</v>
      </c>
      <c r="AQ10" s="142">
        <v>0.20473184826527582</v>
      </c>
      <c r="AR10" s="125">
        <v>0.20716898688362245</v>
      </c>
      <c r="AS10" s="125">
        <v>0.11464119444750903</v>
      </c>
      <c r="AT10" s="125">
        <v>0.1331506445096724</v>
      </c>
      <c r="AU10" s="125">
        <v>5.8174719794523058E-2</v>
      </c>
      <c r="AV10" s="125">
        <v>9.091098204976536E-2</v>
      </c>
      <c r="AW10" s="125">
        <v>2.7163343035098274E-2</v>
      </c>
      <c r="AX10" s="125">
        <v>7.2283375068579223E-2</v>
      </c>
      <c r="AY10" s="125">
        <v>1.1169648371845023E-2</v>
      </c>
      <c r="AZ10" s="125">
        <v>6.323824505069664E-2</v>
      </c>
      <c r="BA10" s="125">
        <v>5.370189293598452E-3</v>
      </c>
      <c r="BB10" s="125">
        <v>5.4750183295855306E-2</v>
      </c>
      <c r="BC10" s="125">
        <v>9.7270982239142755E-7</v>
      </c>
      <c r="BD10" s="125">
        <v>5.4229100401813314E-2</v>
      </c>
      <c r="BE10" s="125">
        <v>3.8501682182624274E-3</v>
      </c>
      <c r="BF10" s="125">
        <v>5.1105732791003403E-2</v>
      </c>
      <c r="BG10" s="125">
        <v>-4.4643760054794909E-3</v>
      </c>
      <c r="BH10" s="125">
        <v>4.5567921608003457E-2</v>
      </c>
      <c r="BI10" s="125">
        <v>-1.2721136878611618E-2</v>
      </c>
      <c r="BJ10" s="125">
        <v>4.184790679763549E-2</v>
      </c>
      <c r="BK10" s="125">
        <v>3.4213656599936602E-2</v>
      </c>
      <c r="BL10" s="125">
        <v>-0.20645999705308601</v>
      </c>
      <c r="BM10" s="125">
        <v>-6.2048518840618563</v>
      </c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42"/>
      <c r="CI10" s="141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66"/>
      <c r="DU10" s="66"/>
      <c r="DV10" s="66"/>
      <c r="DW10" s="66"/>
      <c r="DX10" s="66"/>
      <c r="DY10" s="153"/>
      <c r="DZ10" s="145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153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218"/>
      <c r="GW10" s="218"/>
      <c r="GX10" s="218"/>
      <c r="GY10" s="218"/>
      <c r="GZ10" s="218"/>
      <c r="HA10" s="218"/>
      <c r="HB10" s="218"/>
      <c r="HC10" s="218"/>
      <c r="HD10" s="218"/>
      <c r="HE10" s="218"/>
      <c r="HF10" s="218"/>
      <c r="HG10" s="218"/>
      <c r="HH10" s="216"/>
      <c r="HI10" s="217"/>
      <c r="HJ10" s="217"/>
      <c r="HK10" s="217"/>
      <c r="HL10" s="217"/>
      <c r="HM10" s="217"/>
      <c r="HN10" s="217"/>
      <c r="HO10" s="217"/>
      <c r="HP10" s="217"/>
      <c r="HQ10" s="217"/>
      <c r="HR10" s="217"/>
      <c r="HS10" s="217"/>
      <c r="HT10" s="217"/>
      <c r="HU10" s="217"/>
      <c r="HV10" s="217"/>
      <c r="HW10" s="217"/>
      <c r="HX10" s="217"/>
      <c r="HY10" s="217"/>
      <c r="HZ10" s="217"/>
      <c r="IA10" s="217"/>
      <c r="IB10" s="217"/>
      <c r="IC10" s="217"/>
      <c r="ID10" s="217"/>
      <c r="IE10" s="217"/>
      <c r="IF10" s="217"/>
      <c r="IG10" s="217"/>
      <c r="IH10" s="217"/>
      <c r="II10" s="217"/>
      <c r="IJ10" s="217"/>
      <c r="IK10" s="217"/>
      <c r="IL10" s="217"/>
      <c r="IM10" s="217"/>
      <c r="IN10" s="217"/>
      <c r="IO10" s="217"/>
      <c r="IP10" s="217"/>
      <c r="IQ10" s="217"/>
      <c r="IR10" s="217"/>
      <c r="IS10" s="217"/>
      <c r="IT10" s="217"/>
      <c r="IU10" s="217"/>
      <c r="IV10" s="217"/>
      <c r="IW10" s="217"/>
      <c r="IX10" s="217"/>
      <c r="IY10" s="217"/>
      <c r="IZ10" s="217"/>
      <c r="JA10" s="217"/>
      <c r="JB10" s="217"/>
      <c r="JC10" s="217"/>
      <c r="JD10" s="217"/>
      <c r="JE10" s="217"/>
      <c r="JF10" s="217"/>
      <c r="JG10" s="217"/>
      <c r="JH10" s="217"/>
      <c r="JI10" s="217"/>
      <c r="JJ10" s="217"/>
      <c r="JK10" s="217"/>
      <c r="JL10" s="217"/>
      <c r="JM10" s="217"/>
      <c r="JN10" s="217"/>
      <c r="JO10" s="217"/>
      <c r="JP10" s="217"/>
      <c r="JQ10" s="217"/>
      <c r="JR10" s="217"/>
      <c r="JS10" s="217"/>
      <c r="JT10" s="217"/>
      <c r="JU10" s="217"/>
      <c r="JV10" s="217"/>
      <c r="JW10" s="217"/>
      <c r="JX10" s="49"/>
      <c r="JY10" s="49"/>
      <c r="JZ10" s="49"/>
      <c r="KA10" s="49"/>
      <c r="KB10" s="49"/>
      <c r="KC10" s="49"/>
      <c r="KD10" s="49"/>
      <c r="KE10" s="49"/>
      <c r="KF10" s="49"/>
      <c r="KG10" s="49"/>
      <c r="KH10" s="49"/>
      <c r="KI10" s="49"/>
      <c r="KJ10" s="49"/>
      <c r="KK10" s="49"/>
      <c r="KL10" s="49"/>
      <c r="KM10" s="49"/>
      <c r="KN10" s="49"/>
      <c r="KO10" s="49"/>
      <c r="KP10" s="49"/>
      <c r="KQ10" s="49"/>
      <c r="KR10" s="49"/>
      <c r="KS10" s="49"/>
      <c r="KT10" s="49"/>
      <c r="KU10" s="49"/>
      <c r="KV10" s="49"/>
      <c r="KW10" s="49"/>
      <c r="KX10" s="49"/>
      <c r="KY10" s="49"/>
      <c r="KZ10" s="49"/>
      <c r="LA10" s="49"/>
      <c r="LB10" s="49"/>
      <c r="LC10" s="49"/>
      <c r="LD10" s="49"/>
      <c r="LE10" s="49"/>
      <c r="LF10" s="49"/>
      <c r="LG10" s="49"/>
      <c r="LH10" s="49"/>
      <c r="LI10" s="49"/>
      <c r="LJ10" s="49"/>
      <c r="LK10" s="49"/>
      <c r="LL10" s="49"/>
      <c r="LM10" s="49"/>
      <c r="LN10" s="49"/>
      <c r="LO10" s="49"/>
      <c r="LP10" s="49"/>
      <c r="LQ10" s="49"/>
      <c r="LR10" s="49"/>
      <c r="LS10" s="49"/>
      <c r="LT10" s="49"/>
      <c r="LU10" s="49"/>
      <c r="LV10" s="49"/>
      <c r="LW10" s="49"/>
      <c r="LX10" s="49"/>
      <c r="LY10" s="49"/>
      <c r="LZ10" s="49"/>
      <c r="MA10" s="49"/>
      <c r="MB10" s="49"/>
      <c r="MC10" s="49"/>
      <c r="MD10" s="49"/>
      <c r="ME10" s="49"/>
      <c r="MF10" s="49"/>
      <c r="MG10" s="49"/>
      <c r="MH10" s="49"/>
      <c r="MI10" s="49"/>
      <c r="MJ10" s="49"/>
      <c r="MK10" s="49"/>
      <c r="ML10" s="49"/>
      <c r="MM10" s="49"/>
      <c r="MN10" s="49"/>
      <c r="MO10" s="49"/>
      <c r="MP10" s="49"/>
      <c r="MQ10" s="49"/>
      <c r="MR10" s="49"/>
      <c r="MS10" s="49"/>
      <c r="MT10" s="49"/>
      <c r="MU10" s="49"/>
      <c r="MV10" s="49"/>
      <c r="MW10" s="49"/>
      <c r="MX10" s="49"/>
      <c r="MY10" s="49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</row>
    <row r="11" spans="1:603" ht="15.75" thickTop="1" x14ac:dyDescent="0.25">
      <c r="A11" s="162">
        <v>110.72006885944602</v>
      </c>
      <c r="B11" s="97">
        <v>30.119092556647939</v>
      </c>
      <c r="C11" s="97">
        <v>20.551598922043272</v>
      </c>
      <c r="D11" s="97">
        <v>14.916967508937587</v>
      </c>
      <c r="E11" s="97">
        <v>14.036625584446982</v>
      </c>
      <c r="F11" s="97">
        <v>12.812163834731798</v>
      </c>
      <c r="G11" s="97">
        <v>13.20342202957776</v>
      </c>
      <c r="H11" s="97">
        <v>12.363637327444538</v>
      </c>
      <c r="I11" s="97">
        <v>12.904408268051927</v>
      </c>
      <c r="J11" s="97">
        <v>12.071475108928745</v>
      </c>
      <c r="K11" s="97">
        <v>12.954360913109046</v>
      </c>
      <c r="L11" s="97">
        <v>11.9027736860563</v>
      </c>
      <c r="M11" s="97">
        <v>12.815095805217037</v>
      </c>
      <c r="N11" s="97">
        <v>11.911006061933827</v>
      </c>
      <c r="O11" s="97">
        <v>12.753489652121045</v>
      </c>
      <c r="P11" s="97">
        <v>11.690694514885644</v>
      </c>
      <c r="Q11" s="97">
        <v>12.752525301500711</v>
      </c>
      <c r="R11" s="97">
        <v>11.786964305626912</v>
      </c>
      <c r="S11" s="97">
        <v>12.523047091672812</v>
      </c>
      <c r="T11" s="97">
        <v>11.600455391115009</v>
      </c>
      <c r="U11" s="97">
        <v>12.670605460583271</v>
      </c>
      <c r="V11" s="97">
        <v>11.582188998555838</v>
      </c>
      <c r="W11" s="97">
        <v>12.435221462405908</v>
      </c>
      <c r="X11" s="97">
        <v>11.651298862257091</v>
      </c>
      <c r="Y11" s="97">
        <v>12.421508748631457</v>
      </c>
      <c r="Z11" s="97">
        <v>11.576201987922788</v>
      </c>
      <c r="AA11" s="97">
        <v>12.365818820762845</v>
      </c>
      <c r="AB11" s="97">
        <v>11.594543495449038</v>
      </c>
      <c r="AC11" s="97">
        <v>12.262093506201703</v>
      </c>
      <c r="AD11" s="97">
        <v>11.456084954921963</v>
      </c>
      <c r="AE11" s="97">
        <v>12.261333962892152</v>
      </c>
      <c r="AF11" s="97">
        <v>11.396369904331918</v>
      </c>
      <c r="AG11" s="97">
        <v>12.007356082596958</v>
      </c>
      <c r="AH11" s="97">
        <v>11.263679034998201</v>
      </c>
      <c r="AI11" s="97">
        <v>11.95139041400588</v>
      </c>
      <c r="AJ11" s="97">
        <v>11.133831212376581</v>
      </c>
      <c r="AK11" s="97">
        <v>11.62534433827034</v>
      </c>
      <c r="AL11" s="97">
        <v>11.083664698542977</v>
      </c>
      <c r="AM11" s="97">
        <v>11.445208784631193</v>
      </c>
      <c r="AN11" s="97">
        <v>10.731192242557091</v>
      </c>
      <c r="AO11" s="97">
        <v>11.258516866631814</v>
      </c>
      <c r="AP11" s="99">
        <v>10.607888068911391</v>
      </c>
      <c r="AQ11" s="140">
        <v>10.894057763797138</v>
      </c>
      <c r="AR11" s="99">
        <v>10.225793632662583</v>
      </c>
      <c r="AS11" s="99">
        <v>10.583194012901373</v>
      </c>
      <c r="AT11" s="99">
        <v>9.8796896140876793</v>
      </c>
      <c r="AU11" s="99">
        <v>10.029903731829192</v>
      </c>
      <c r="AV11" s="99">
        <v>9.493360896480457</v>
      </c>
      <c r="AW11" s="99">
        <v>9.4726845263934099</v>
      </c>
      <c r="AX11" s="99">
        <v>8.8568431258428379</v>
      </c>
      <c r="AY11" s="99">
        <v>8.8936498160642472</v>
      </c>
      <c r="AZ11" s="99">
        <v>8.3147799654946812</v>
      </c>
      <c r="BA11" s="99">
        <v>8.1092398528145662</v>
      </c>
      <c r="BB11" s="99">
        <v>7.5568018628495244</v>
      </c>
      <c r="BC11" s="99">
        <v>7.4489414270390411</v>
      </c>
      <c r="BD11" s="99">
        <v>6.7971116786303964</v>
      </c>
      <c r="BE11" s="99">
        <v>6.574314411595009</v>
      </c>
      <c r="BF11" s="99">
        <v>6.0876283574491206</v>
      </c>
      <c r="BG11" s="99">
        <v>5.8028338217960806</v>
      </c>
      <c r="BH11" s="99">
        <v>5.2957943854314733</v>
      </c>
      <c r="BI11" s="99">
        <v>5.0077175936738278</v>
      </c>
      <c r="BJ11" s="99">
        <v>4.5936207492481387</v>
      </c>
      <c r="BK11" s="99">
        <v>4.2608222360706831</v>
      </c>
      <c r="BL11" s="99">
        <v>3.7387457746195563</v>
      </c>
      <c r="BM11" s="99">
        <v>8.187206130154598</v>
      </c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140"/>
      <c r="CI11" s="13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99"/>
      <c r="DT11" s="51"/>
      <c r="DU11" s="51"/>
      <c r="DV11" s="51"/>
      <c r="DW11" s="51"/>
      <c r="DX11" s="51"/>
      <c r="DY11" s="150"/>
      <c r="DZ11" s="143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150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215"/>
      <c r="GW11" s="215"/>
      <c r="GX11" s="215"/>
      <c r="GY11" s="215"/>
      <c r="GZ11" s="215"/>
      <c r="HA11" s="215"/>
      <c r="HB11" s="215"/>
      <c r="HC11" s="215"/>
      <c r="HD11" s="215"/>
      <c r="HE11" s="215"/>
      <c r="HF11" s="215"/>
      <c r="HG11" s="215"/>
      <c r="HH11" s="216"/>
      <c r="HI11" s="217"/>
      <c r="HJ11" s="217"/>
      <c r="HK11" s="217"/>
      <c r="HL11" s="217"/>
      <c r="HM11" s="217"/>
      <c r="HN11" s="217"/>
      <c r="HO11" s="217"/>
      <c r="HP11" s="217"/>
      <c r="HQ11" s="217"/>
      <c r="HR11" s="217"/>
      <c r="HS11" s="217"/>
      <c r="HT11" s="217"/>
      <c r="HU11" s="217"/>
      <c r="HV11" s="217"/>
      <c r="HW11" s="217"/>
      <c r="HX11" s="217"/>
      <c r="HY11" s="217"/>
      <c r="HZ11" s="217"/>
      <c r="IA11" s="217"/>
      <c r="IB11" s="217"/>
      <c r="IC11" s="217"/>
      <c r="ID11" s="217"/>
      <c r="IE11" s="217"/>
      <c r="IF11" s="217"/>
      <c r="IG11" s="217"/>
      <c r="IH11" s="217"/>
      <c r="II11" s="217"/>
      <c r="IJ11" s="217"/>
      <c r="IK11" s="217"/>
      <c r="IL11" s="217"/>
      <c r="IM11" s="217"/>
      <c r="IN11" s="217"/>
      <c r="IO11" s="217"/>
      <c r="IP11" s="217"/>
      <c r="IQ11" s="217"/>
      <c r="IR11" s="217"/>
      <c r="IS11" s="217"/>
      <c r="IT11" s="217"/>
      <c r="IU11" s="217"/>
      <c r="IV11" s="217"/>
      <c r="IW11" s="217"/>
      <c r="IX11" s="217"/>
      <c r="IY11" s="217"/>
      <c r="IZ11" s="217"/>
      <c r="JA11" s="217"/>
      <c r="JB11" s="217"/>
      <c r="JC11" s="217"/>
      <c r="JD11" s="217"/>
      <c r="JE11" s="217"/>
      <c r="JF11" s="217"/>
      <c r="JG11" s="217"/>
      <c r="JH11" s="217"/>
      <c r="JI11" s="217"/>
      <c r="JJ11" s="217"/>
      <c r="JK11" s="217"/>
      <c r="JL11" s="217"/>
      <c r="JM11" s="217"/>
      <c r="JN11" s="217"/>
      <c r="JO11" s="217"/>
      <c r="JP11" s="217"/>
      <c r="JQ11" s="217"/>
      <c r="JR11" s="217"/>
      <c r="JS11" s="217"/>
      <c r="JT11" s="217"/>
      <c r="JU11" s="217"/>
      <c r="JV11" s="217"/>
      <c r="JW11" s="217"/>
      <c r="JX11" s="49"/>
      <c r="JY11" s="49"/>
      <c r="JZ11" s="49"/>
      <c r="KA11" s="49"/>
      <c r="KB11" s="49"/>
      <c r="KC11" s="49"/>
      <c r="KD11" s="49"/>
      <c r="KE11" s="49"/>
      <c r="KF11" s="49"/>
      <c r="KG11" s="49"/>
      <c r="KH11" s="49"/>
      <c r="KI11" s="49"/>
      <c r="KJ11" s="49"/>
      <c r="KK11" s="49"/>
      <c r="KL11" s="49"/>
      <c r="KM11" s="49"/>
      <c r="KN11" s="49"/>
      <c r="KO11" s="49"/>
      <c r="KP11" s="49"/>
      <c r="KQ11" s="49"/>
      <c r="KR11" s="49"/>
      <c r="KS11" s="49"/>
      <c r="KT11" s="49"/>
      <c r="KU11" s="49"/>
      <c r="KV11" s="49"/>
      <c r="KW11" s="49"/>
      <c r="KX11" s="49"/>
      <c r="KY11" s="49"/>
      <c r="KZ11" s="49"/>
      <c r="LA11" s="49"/>
      <c r="LB11" s="49"/>
      <c r="LC11" s="49"/>
      <c r="LD11" s="49"/>
      <c r="LE11" s="49"/>
      <c r="LF11" s="49"/>
      <c r="LG11" s="49"/>
      <c r="LH11" s="49"/>
      <c r="LI11" s="49"/>
      <c r="LJ11" s="49"/>
      <c r="LK11" s="136"/>
      <c r="LL11" s="136"/>
      <c r="LM11" s="136"/>
      <c r="LN11" s="136"/>
      <c r="LO11" s="136"/>
      <c r="LP11" s="136"/>
      <c r="LQ11" s="136"/>
      <c r="LR11" s="136"/>
      <c r="LS11" s="136"/>
      <c r="LT11" s="136"/>
      <c r="LU11" s="136"/>
      <c r="LV11" s="136"/>
      <c r="LW11" s="136"/>
      <c r="LX11" s="136"/>
      <c r="LY11" s="136"/>
      <c r="LZ11" s="136"/>
      <c r="MA11" s="136"/>
      <c r="MB11" s="136"/>
      <c r="MC11" s="136"/>
      <c r="MD11" s="136"/>
      <c r="ME11" s="136"/>
      <c r="MF11" s="49"/>
      <c r="MG11" s="49"/>
      <c r="MH11" s="49"/>
      <c r="MI11" s="49"/>
      <c r="MJ11" s="49"/>
      <c r="MK11" s="49"/>
      <c r="ML11" s="49"/>
      <c r="MM11" s="49"/>
      <c r="MN11" s="49"/>
      <c r="MO11" s="49"/>
      <c r="MP11" s="49"/>
      <c r="MQ11" s="49"/>
      <c r="MR11" s="49"/>
      <c r="MS11" s="49"/>
      <c r="MT11" s="49"/>
      <c r="MU11" s="49"/>
      <c r="MV11" s="49"/>
      <c r="MW11" s="49"/>
      <c r="MX11" s="49"/>
      <c r="MY11" s="49"/>
      <c r="MZ11" s="49"/>
      <c r="NA11" s="49"/>
      <c r="NB11" s="49"/>
      <c r="NC11" s="49"/>
      <c r="ND11" s="49"/>
      <c r="NE11" s="49"/>
      <c r="NF11" s="49"/>
      <c r="NG11" s="49"/>
      <c r="NH11" s="49"/>
      <c r="NI11" s="49"/>
      <c r="NJ11" s="49"/>
      <c r="NK11" s="49"/>
      <c r="NL11" s="49"/>
      <c r="NM11" s="49"/>
      <c r="NN11" s="49"/>
      <c r="NO11" s="49"/>
      <c r="NP11" s="49"/>
      <c r="NQ11" s="49"/>
      <c r="NR11" s="49"/>
      <c r="NS11" s="49"/>
      <c r="NT11" s="49"/>
      <c r="NU11" s="49"/>
      <c r="NV11" s="49"/>
      <c r="NW11" s="49"/>
      <c r="NX11" s="49"/>
      <c r="NY11" s="49"/>
      <c r="NZ11" s="49"/>
      <c r="OA11" s="49"/>
      <c r="OB11" s="49"/>
      <c r="OC11" s="49"/>
      <c r="OD11" s="49"/>
      <c r="OE11" s="49"/>
      <c r="OF11" s="49"/>
      <c r="OG11" s="49"/>
      <c r="OH11" s="49"/>
      <c r="OI11" s="49"/>
      <c r="OJ11" s="49"/>
      <c r="OK11" s="49"/>
      <c r="OL11" s="49"/>
      <c r="OM11" s="49"/>
      <c r="ON11" s="49"/>
      <c r="OO11" s="49"/>
      <c r="OP11" s="49"/>
      <c r="OQ11" s="49"/>
      <c r="OR11" s="49"/>
      <c r="OS11" s="49"/>
      <c r="OT11" s="49"/>
      <c r="OU11" s="49"/>
      <c r="OV11" s="49"/>
      <c r="OW11" s="49"/>
      <c r="OX11" s="49"/>
      <c r="OY11" s="49"/>
      <c r="OZ11" s="49"/>
      <c r="PA11" s="49"/>
      <c r="PB11" s="49"/>
      <c r="PC11" s="49"/>
      <c r="PD11" s="49"/>
      <c r="PE11" s="49"/>
      <c r="PF11" s="49"/>
      <c r="PG11" s="49"/>
      <c r="PH11" s="49"/>
      <c r="PI11" s="49"/>
      <c r="PJ11" s="49"/>
      <c r="PK11" s="49"/>
      <c r="PL11" s="49"/>
      <c r="PM11" s="49"/>
      <c r="PN11" s="49"/>
      <c r="PO11" s="49"/>
      <c r="PP11" s="49"/>
      <c r="PQ11" s="49"/>
      <c r="PR11" s="49"/>
      <c r="PS11" s="49"/>
      <c r="PT11" s="49"/>
      <c r="PU11" s="49"/>
      <c r="PV11" s="49"/>
      <c r="PW11" s="49"/>
      <c r="PX11" s="49"/>
      <c r="PY11" s="49"/>
      <c r="PZ11" s="49"/>
      <c r="QA11" s="49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</row>
    <row r="12" spans="1:603" x14ac:dyDescent="0.25">
      <c r="A12" s="284">
        <v>111.9910202007611</v>
      </c>
      <c r="B12" s="110">
        <v>28.400307191933127</v>
      </c>
      <c r="C12" s="110">
        <v>18.479234588808801</v>
      </c>
      <c r="D12" s="110">
        <v>13.687105748846852</v>
      </c>
      <c r="E12" s="110">
        <v>12.863926229419606</v>
      </c>
      <c r="F12" s="110">
        <v>11.883572615503292</v>
      </c>
      <c r="G12" s="110">
        <v>12.183435563481162</v>
      </c>
      <c r="H12" s="110">
        <v>11.53323643233248</v>
      </c>
      <c r="I12" s="110">
        <v>11.953143353217401</v>
      </c>
      <c r="J12" s="110">
        <v>11.28538714766537</v>
      </c>
      <c r="K12" s="110">
        <v>12.0087891582828</v>
      </c>
      <c r="L12" s="110">
        <v>11.127117767786775</v>
      </c>
      <c r="M12" s="110">
        <v>11.860398275754617</v>
      </c>
      <c r="N12" s="110">
        <v>11.120585021368482</v>
      </c>
      <c r="O12" s="110">
        <v>11.787140413751551</v>
      </c>
      <c r="P12" s="110">
        <v>10.912193651158391</v>
      </c>
      <c r="Q12" s="110">
        <v>11.760932372764586</v>
      </c>
      <c r="R12" s="110">
        <v>10.994079135492116</v>
      </c>
      <c r="S12" s="110">
        <v>11.544651970596986</v>
      </c>
      <c r="T12" s="110">
        <v>10.811263627514231</v>
      </c>
      <c r="U12" s="110">
        <v>11.680264847684569</v>
      </c>
      <c r="V12" s="110">
        <v>10.780029112917942</v>
      </c>
      <c r="W12" s="110">
        <v>11.451609132443998</v>
      </c>
      <c r="X12" s="110">
        <v>10.815339119987176</v>
      </c>
      <c r="Y12" s="110">
        <v>11.40747486880923</v>
      </c>
      <c r="Z12" s="110">
        <v>10.704583212107952</v>
      </c>
      <c r="AA12" s="110">
        <v>11.301067980974411</v>
      </c>
      <c r="AB12" s="110">
        <v>10.648002498062874</v>
      </c>
      <c r="AC12" s="110">
        <v>11.133017536737293</v>
      </c>
      <c r="AD12" s="110">
        <v>10.425374954064393</v>
      </c>
      <c r="AE12" s="110">
        <v>11.016826659344233</v>
      </c>
      <c r="AF12" s="110">
        <v>10.23837315607339</v>
      </c>
      <c r="AG12" s="110">
        <v>10.639750968583206</v>
      </c>
      <c r="AH12" s="110">
        <v>9.9437585261553245</v>
      </c>
      <c r="AI12" s="110">
        <v>10.378571278845136</v>
      </c>
      <c r="AJ12" s="110">
        <v>9.5808757133151889</v>
      </c>
      <c r="AK12" s="110">
        <v>9.8135836579190379</v>
      </c>
      <c r="AL12" s="110">
        <v>9.2252914789329026</v>
      </c>
      <c r="AM12" s="110">
        <v>9.2994619900671687</v>
      </c>
      <c r="AN12" s="110">
        <v>8.5399097435899431</v>
      </c>
      <c r="AO12" s="110">
        <v>8.692923130090108</v>
      </c>
      <c r="AP12" s="34">
        <v>7.96537189702667</v>
      </c>
      <c r="AQ12" s="152">
        <v>7.8780044528700044</v>
      </c>
      <c r="AR12" s="34">
        <v>7.1357133193018338</v>
      </c>
      <c r="AS12" s="34">
        <v>7.0464067762773794</v>
      </c>
      <c r="AT12" s="34">
        <v>6.2951232415831582</v>
      </c>
      <c r="AU12" s="34">
        <v>6.0554946669364416</v>
      </c>
      <c r="AV12" s="34">
        <v>5.4456417059037916</v>
      </c>
      <c r="AW12" s="34">
        <v>5.1030855189434554</v>
      </c>
      <c r="AX12" s="34">
        <v>4.5087117969154633</v>
      </c>
      <c r="AY12" s="34">
        <v>4.2077334789656495</v>
      </c>
      <c r="AZ12" s="34">
        <v>3.7055657305881518</v>
      </c>
      <c r="BA12" s="34">
        <v>3.3216616074582865</v>
      </c>
      <c r="BB12" s="34">
        <v>2.9019877787995023</v>
      </c>
      <c r="BC12" s="34">
        <v>2.5996192597586703</v>
      </c>
      <c r="BD12" s="34">
        <v>2.2299326487756512</v>
      </c>
      <c r="BE12" s="34">
        <v>1.9565883722058055</v>
      </c>
      <c r="BF12" s="34">
        <v>1.7210794858073868</v>
      </c>
      <c r="BG12" s="34">
        <v>1.4716766675099651</v>
      </c>
      <c r="BH12" s="34">
        <v>1.2910421013015767</v>
      </c>
      <c r="BI12" s="34">
        <v>1.0808169523311542</v>
      </c>
      <c r="BJ12" s="34">
        <v>0.98013639140026076</v>
      </c>
      <c r="BK12" s="34">
        <v>0.82643916722136168</v>
      </c>
      <c r="BL12" s="34">
        <v>0.54705423300352407</v>
      </c>
      <c r="BM12" s="34">
        <v>-2.9914503710870064</v>
      </c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152"/>
      <c r="CI12" s="18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49"/>
      <c r="DU12" s="49"/>
      <c r="DV12" s="49"/>
      <c r="DW12" s="49"/>
      <c r="DX12" s="49"/>
      <c r="DY12" s="151"/>
      <c r="DZ12" s="144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151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217"/>
      <c r="GW12" s="217"/>
      <c r="GX12" s="217"/>
      <c r="GY12" s="217"/>
      <c r="GZ12" s="217"/>
      <c r="HA12" s="217"/>
      <c r="HB12" s="217"/>
      <c r="HC12" s="217"/>
      <c r="HD12" s="217"/>
      <c r="HE12" s="217"/>
      <c r="HF12" s="217"/>
      <c r="HG12" s="217"/>
      <c r="HH12" s="216"/>
      <c r="HI12" s="217"/>
      <c r="HJ12" s="217"/>
      <c r="HK12" s="217"/>
      <c r="HL12" s="217"/>
      <c r="HM12" s="217"/>
      <c r="HN12" s="217"/>
      <c r="HO12" s="217"/>
      <c r="HP12" s="217"/>
      <c r="HQ12" s="217"/>
      <c r="HR12" s="217"/>
      <c r="HS12" s="217"/>
      <c r="HT12" s="217"/>
      <c r="HU12" s="217"/>
      <c r="HV12" s="217"/>
      <c r="HW12" s="217"/>
      <c r="HX12" s="217"/>
      <c r="HY12" s="217"/>
      <c r="HZ12" s="217"/>
      <c r="IA12" s="217"/>
      <c r="IB12" s="217"/>
      <c r="IC12" s="217"/>
      <c r="ID12" s="217"/>
      <c r="IE12" s="217"/>
      <c r="IF12" s="217"/>
      <c r="IG12" s="217"/>
      <c r="IH12" s="217"/>
      <c r="II12" s="217"/>
      <c r="IJ12" s="217"/>
      <c r="IK12" s="217"/>
      <c r="IL12" s="217"/>
      <c r="IM12" s="217"/>
      <c r="IN12" s="217"/>
      <c r="IO12" s="217"/>
      <c r="IP12" s="217"/>
      <c r="IQ12" s="217"/>
      <c r="IR12" s="217"/>
      <c r="IS12" s="217"/>
      <c r="IT12" s="217"/>
      <c r="IU12" s="217"/>
      <c r="IV12" s="217"/>
      <c r="IW12" s="217"/>
      <c r="IX12" s="217"/>
      <c r="IY12" s="217"/>
      <c r="IZ12" s="217"/>
      <c r="JA12" s="217"/>
      <c r="JB12" s="217"/>
      <c r="JC12" s="217"/>
      <c r="JD12" s="217"/>
      <c r="JE12" s="217"/>
      <c r="JF12" s="217"/>
      <c r="JG12" s="217"/>
      <c r="JH12" s="217"/>
      <c r="JI12" s="217"/>
      <c r="JJ12" s="217"/>
      <c r="JK12" s="217"/>
      <c r="JL12" s="217"/>
      <c r="JM12" s="217"/>
      <c r="JN12" s="217"/>
      <c r="JO12" s="217"/>
      <c r="JP12" s="217"/>
      <c r="JQ12" s="217"/>
      <c r="JR12" s="217"/>
      <c r="JS12" s="217"/>
      <c r="JT12" s="217"/>
      <c r="JU12" s="217"/>
      <c r="JV12" s="217"/>
      <c r="JW12" s="217"/>
      <c r="JX12" s="49"/>
      <c r="JY12" s="49"/>
      <c r="JZ12" s="49"/>
      <c r="KA12" s="49"/>
      <c r="KB12" s="49"/>
      <c r="KC12" s="49"/>
      <c r="KD12" s="49"/>
      <c r="KE12" s="49"/>
      <c r="KF12" s="49"/>
      <c r="KG12" s="49"/>
      <c r="KH12" s="49"/>
      <c r="KI12" s="49"/>
      <c r="KJ12" s="49"/>
      <c r="KK12" s="49"/>
      <c r="KL12" s="49"/>
      <c r="KM12" s="49"/>
      <c r="KN12" s="49"/>
      <c r="KO12" s="49"/>
      <c r="KP12" s="49"/>
      <c r="KQ12" s="49"/>
      <c r="KR12" s="49"/>
      <c r="KS12" s="49"/>
      <c r="KT12" s="49"/>
      <c r="KU12" s="49"/>
      <c r="KV12" s="49"/>
      <c r="KW12" s="49"/>
      <c r="KX12" s="49"/>
      <c r="KY12" s="49"/>
      <c r="KZ12" s="49"/>
      <c r="LA12" s="49"/>
      <c r="LB12" s="49"/>
      <c r="LC12" s="49"/>
      <c r="LD12" s="49"/>
      <c r="LE12" s="49"/>
      <c r="LF12" s="49"/>
      <c r="LG12" s="49"/>
      <c r="LH12" s="49"/>
      <c r="LI12" s="49"/>
      <c r="LJ12" s="49"/>
      <c r="LK12" s="136"/>
      <c r="LL12" s="136"/>
      <c r="LM12" s="136"/>
      <c r="LN12" s="136"/>
      <c r="LO12" s="136"/>
      <c r="LP12" s="136"/>
      <c r="LQ12" s="136"/>
      <c r="LR12" s="136"/>
      <c r="LS12" s="136"/>
      <c r="LT12" s="136"/>
      <c r="LU12" s="136"/>
      <c r="LV12" s="136"/>
      <c r="LW12" s="136"/>
      <c r="LX12" s="136"/>
      <c r="LY12" s="136"/>
      <c r="LZ12" s="136"/>
      <c r="MA12" s="136"/>
      <c r="MB12" s="136"/>
      <c r="MC12" s="136"/>
      <c r="MD12" s="136"/>
      <c r="ME12" s="136"/>
      <c r="MF12" s="49"/>
      <c r="MG12" s="49"/>
      <c r="MH12" s="49"/>
      <c r="MI12" s="49"/>
      <c r="MJ12" s="49"/>
      <c r="MK12" s="49"/>
      <c r="ML12" s="49"/>
      <c r="MM12" s="49"/>
      <c r="MN12" s="49"/>
      <c r="MO12" s="49"/>
      <c r="MP12" s="49"/>
      <c r="MQ12" s="49"/>
      <c r="MR12" s="49"/>
      <c r="MS12" s="49"/>
      <c r="MT12" s="49"/>
      <c r="MU12" s="49"/>
      <c r="MV12" s="49"/>
      <c r="MW12" s="49"/>
      <c r="MX12" s="49"/>
      <c r="MY12" s="49"/>
      <c r="MZ12" s="49"/>
      <c r="NA12" s="49"/>
      <c r="NB12" s="49"/>
      <c r="NC12" s="49"/>
      <c r="ND12" s="49"/>
      <c r="NE12" s="49"/>
      <c r="NF12" s="49"/>
      <c r="NG12" s="49"/>
      <c r="NH12" s="49"/>
      <c r="NI12" s="49"/>
      <c r="NJ12" s="49"/>
      <c r="NK12" s="49"/>
      <c r="NL12" s="49"/>
      <c r="NM12" s="49"/>
      <c r="NN12" s="49"/>
      <c r="NO12" s="49"/>
      <c r="NP12" s="49"/>
      <c r="NQ12" s="49"/>
      <c r="NR12" s="49"/>
      <c r="NS12" s="49"/>
      <c r="NT12" s="49"/>
      <c r="NU12" s="49"/>
      <c r="NV12" s="49"/>
      <c r="NW12" s="49"/>
      <c r="NX12" s="49"/>
      <c r="NY12" s="49"/>
      <c r="NZ12" s="49"/>
      <c r="OA12" s="49"/>
      <c r="OB12" s="49"/>
      <c r="OC12" s="49"/>
      <c r="OD12" s="49"/>
      <c r="OE12" s="49"/>
      <c r="OF12" s="49"/>
      <c r="OG12" s="49"/>
      <c r="OH12" s="49"/>
      <c r="OI12" s="49"/>
      <c r="OJ12" s="49"/>
      <c r="OK12" s="49"/>
      <c r="OL12" s="49"/>
      <c r="OM12" s="49"/>
      <c r="ON12" s="49"/>
      <c r="OO12" s="49"/>
      <c r="OP12" s="49"/>
      <c r="OQ12" s="49"/>
      <c r="OR12" s="49"/>
      <c r="OS12" s="49"/>
      <c r="OT12" s="49"/>
      <c r="OU12" s="49"/>
      <c r="OV12" s="49"/>
      <c r="OW12" s="49"/>
      <c r="OX12" s="49"/>
      <c r="OY12" s="49"/>
      <c r="OZ12" s="49"/>
      <c r="PA12" s="49"/>
      <c r="PB12" s="49"/>
      <c r="PC12" s="49"/>
      <c r="PD12" s="49"/>
      <c r="PE12" s="49"/>
      <c r="PF12" s="49"/>
      <c r="PG12" s="49"/>
      <c r="PH12" s="49"/>
      <c r="PI12" s="49"/>
      <c r="PJ12" s="49"/>
      <c r="PK12" s="49"/>
      <c r="PL12" s="49"/>
      <c r="PM12" s="49"/>
      <c r="PN12" s="49"/>
      <c r="PO12" s="49"/>
      <c r="PP12" s="49"/>
      <c r="PQ12" s="49"/>
      <c r="PR12" s="49"/>
      <c r="PS12" s="49"/>
      <c r="PT12" s="49"/>
      <c r="PU12" s="49"/>
      <c r="PV12" s="49"/>
      <c r="PW12" s="49"/>
      <c r="PX12" s="49"/>
      <c r="PY12" s="49"/>
      <c r="PZ12" s="49"/>
      <c r="QA12" s="49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</row>
    <row r="13" spans="1:603" ht="15.75" thickBot="1" x14ac:dyDescent="0.3">
      <c r="A13" s="163">
        <v>112.18543439562684</v>
      </c>
      <c r="B13" s="127">
        <v>27.139400060395594</v>
      </c>
      <c r="C13" s="127">
        <v>17.22356342995861</v>
      </c>
      <c r="D13" s="127">
        <v>13.034669866789946</v>
      </c>
      <c r="E13" s="127">
        <v>12.259658778432401</v>
      </c>
      <c r="F13" s="127">
        <v>11.408198643602562</v>
      </c>
      <c r="G13" s="127">
        <v>11.623575642224511</v>
      </c>
      <c r="H13" s="127">
        <v>11.061665586121523</v>
      </c>
      <c r="I13" s="127">
        <v>11.396086684478071</v>
      </c>
      <c r="J13" s="127">
        <v>10.836789090638863</v>
      </c>
      <c r="K13" s="127">
        <v>11.44961001861568</v>
      </c>
      <c r="L13" s="127">
        <v>10.700464895961851</v>
      </c>
      <c r="M13" s="127">
        <v>11.300307605694073</v>
      </c>
      <c r="N13" s="127">
        <v>10.706344916816768</v>
      </c>
      <c r="O13" s="127">
        <v>11.227634623948132</v>
      </c>
      <c r="P13" s="127">
        <v>10.513073684995675</v>
      </c>
      <c r="Q13" s="127">
        <v>11.185243598488402</v>
      </c>
      <c r="R13" s="127">
        <v>10.579197746492889</v>
      </c>
      <c r="S13" s="127">
        <v>10.953059993690294</v>
      </c>
      <c r="T13" s="127">
        <v>10.372019377223603</v>
      </c>
      <c r="U13" s="127">
        <v>11.03878383973367</v>
      </c>
      <c r="V13" s="127">
        <v>10.283862872305754</v>
      </c>
      <c r="W13" s="127">
        <v>10.75221974568292</v>
      </c>
      <c r="X13" s="127">
        <v>10.228657534956396</v>
      </c>
      <c r="Y13" s="127">
        <v>10.59706169202639</v>
      </c>
      <c r="Z13" s="127">
        <v>9.9904414819264744</v>
      </c>
      <c r="AA13" s="127">
        <v>10.324165032546594</v>
      </c>
      <c r="AB13" s="127">
        <v>9.7334692305916697</v>
      </c>
      <c r="AC13" s="127">
        <v>9.9222096665891293</v>
      </c>
      <c r="AD13" s="127">
        <v>9.2442771410852522</v>
      </c>
      <c r="AE13" s="127">
        <v>9.4641705086476762</v>
      </c>
      <c r="AF13" s="127">
        <v>8.6868904701419716</v>
      </c>
      <c r="AG13" s="127">
        <v>8.6751500299826301</v>
      </c>
      <c r="AH13" s="127">
        <v>7.9338474954046294</v>
      </c>
      <c r="AI13" s="127">
        <v>7.8689377683000483</v>
      </c>
      <c r="AJ13" s="127">
        <v>7.0276770561959507</v>
      </c>
      <c r="AK13" s="127">
        <v>6.7586392858741737</v>
      </c>
      <c r="AL13" s="127">
        <v>6.0829815800452476</v>
      </c>
      <c r="AM13" s="127">
        <v>5.679582593223679</v>
      </c>
      <c r="AN13" s="127">
        <v>4.9494062574383628</v>
      </c>
      <c r="AO13" s="127">
        <v>4.6030021476681977</v>
      </c>
      <c r="AP13" s="125">
        <v>3.9701618420870695</v>
      </c>
      <c r="AQ13" s="142">
        <v>3.5174477134276434</v>
      </c>
      <c r="AR13" s="125">
        <v>2.9846376012454789</v>
      </c>
      <c r="AS13" s="125">
        <v>2.6105348430304542</v>
      </c>
      <c r="AT13" s="125">
        <v>2.1946839985330588</v>
      </c>
      <c r="AU13" s="125">
        <v>1.8562321879892976</v>
      </c>
      <c r="AV13" s="125">
        <v>1.5900186719436475</v>
      </c>
      <c r="AW13" s="125">
        <v>1.2961946047096902</v>
      </c>
      <c r="AX13" s="125">
        <v>1.1223161960118244</v>
      </c>
      <c r="AY13" s="125">
        <v>0.89863268100737514</v>
      </c>
      <c r="AZ13" s="125">
        <v>0.80799815869492742</v>
      </c>
      <c r="BA13" s="125">
        <v>0.61115685993277935</v>
      </c>
      <c r="BB13" s="125">
        <v>0.572775833764819</v>
      </c>
      <c r="BC13" s="125">
        <v>0.41812851113110622</v>
      </c>
      <c r="BD13" s="125">
        <v>0.4152568087416495</v>
      </c>
      <c r="BE13" s="125">
        <v>0.29064881938227732</v>
      </c>
      <c r="BF13" s="125">
        <v>0.31668532342072181</v>
      </c>
      <c r="BG13" s="125">
        <v>0.19420576848978513</v>
      </c>
      <c r="BH13" s="125">
        <v>0.23637354807175961</v>
      </c>
      <c r="BI13" s="125">
        <v>0.12235223676785523</v>
      </c>
      <c r="BJ13" s="125">
        <v>0.18660322052674266</v>
      </c>
      <c r="BK13" s="125">
        <v>0.12708165857179807</v>
      </c>
      <c r="BL13" s="125">
        <v>-8.3282777835848601E-2</v>
      </c>
      <c r="BM13" s="125">
        <v>-6.0256119488940456</v>
      </c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42"/>
      <c r="CI13" s="141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66"/>
      <c r="DU13" s="66"/>
      <c r="DV13" s="66"/>
      <c r="DW13" s="66"/>
      <c r="DX13" s="66"/>
      <c r="DY13" s="153"/>
      <c r="DZ13" s="145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153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218"/>
      <c r="GW13" s="218"/>
      <c r="GX13" s="218"/>
      <c r="GY13" s="218"/>
      <c r="GZ13" s="218"/>
      <c r="HA13" s="218"/>
      <c r="HB13" s="218"/>
      <c r="HC13" s="218"/>
      <c r="HD13" s="218"/>
      <c r="HE13" s="218"/>
      <c r="HF13" s="218"/>
      <c r="HG13" s="218"/>
      <c r="HH13" s="216"/>
      <c r="HI13" s="217"/>
      <c r="HJ13" s="217"/>
      <c r="HK13" s="217"/>
      <c r="HL13" s="217"/>
      <c r="HM13" s="217"/>
      <c r="HN13" s="217"/>
      <c r="HO13" s="217"/>
      <c r="HP13" s="217"/>
      <c r="HQ13" s="217"/>
      <c r="HR13" s="217"/>
      <c r="HS13" s="217"/>
      <c r="HT13" s="217"/>
      <c r="HU13" s="217"/>
      <c r="HV13" s="217"/>
      <c r="HW13" s="217"/>
      <c r="HX13" s="217"/>
      <c r="HY13" s="217"/>
      <c r="HZ13" s="217"/>
      <c r="IA13" s="217"/>
      <c r="IB13" s="217"/>
      <c r="IC13" s="217"/>
      <c r="ID13" s="217"/>
      <c r="IE13" s="217"/>
      <c r="IF13" s="217"/>
      <c r="IG13" s="217"/>
      <c r="IH13" s="217"/>
      <c r="II13" s="217"/>
      <c r="IJ13" s="217"/>
      <c r="IK13" s="217"/>
      <c r="IL13" s="217"/>
      <c r="IM13" s="217"/>
      <c r="IN13" s="217"/>
      <c r="IO13" s="217"/>
      <c r="IP13" s="217"/>
      <c r="IQ13" s="217"/>
      <c r="IR13" s="217"/>
      <c r="IS13" s="217"/>
      <c r="IT13" s="217"/>
      <c r="IU13" s="217"/>
      <c r="IV13" s="217"/>
      <c r="IW13" s="217"/>
      <c r="IX13" s="217"/>
      <c r="IY13" s="217"/>
      <c r="IZ13" s="217"/>
      <c r="JA13" s="217"/>
      <c r="JB13" s="217"/>
      <c r="JC13" s="217"/>
      <c r="JD13" s="217"/>
      <c r="JE13" s="217"/>
      <c r="JF13" s="217"/>
      <c r="JG13" s="217"/>
      <c r="JH13" s="217"/>
      <c r="JI13" s="217"/>
      <c r="JJ13" s="217"/>
      <c r="JK13" s="217"/>
      <c r="JL13" s="217"/>
      <c r="JM13" s="217"/>
      <c r="JN13" s="217"/>
      <c r="JO13" s="217"/>
      <c r="JP13" s="217"/>
      <c r="JQ13" s="217"/>
      <c r="JR13" s="217"/>
      <c r="JS13" s="217"/>
      <c r="JT13" s="217"/>
      <c r="JU13" s="217"/>
      <c r="JV13" s="217"/>
      <c r="JW13" s="217"/>
      <c r="JX13" s="49"/>
      <c r="JY13" s="49"/>
      <c r="JZ13" s="49"/>
      <c r="KA13" s="49"/>
      <c r="KB13" s="49"/>
      <c r="KC13" s="49"/>
      <c r="KD13" s="49"/>
      <c r="KE13" s="49"/>
      <c r="KF13" s="49"/>
      <c r="KG13" s="49"/>
      <c r="KH13" s="49"/>
      <c r="KI13" s="49"/>
      <c r="KJ13" s="49"/>
      <c r="KK13" s="49"/>
      <c r="KL13" s="49"/>
      <c r="KM13" s="49"/>
      <c r="KN13" s="49"/>
      <c r="KO13" s="49"/>
      <c r="KP13" s="49"/>
      <c r="KQ13" s="49"/>
      <c r="KR13" s="49"/>
      <c r="KS13" s="49"/>
      <c r="KT13" s="49"/>
      <c r="KU13" s="49"/>
      <c r="KV13" s="49"/>
      <c r="KW13" s="49"/>
      <c r="KX13" s="49"/>
      <c r="KY13" s="49"/>
      <c r="KZ13" s="49"/>
      <c r="LA13" s="49"/>
      <c r="LB13" s="49"/>
      <c r="LC13" s="49"/>
      <c r="LD13" s="49"/>
      <c r="LE13" s="49"/>
      <c r="LF13" s="49"/>
      <c r="LG13" s="49"/>
      <c r="LH13" s="49"/>
      <c r="LI13" s="49"/>
      <c r="LJ13" s="49"/>
      <c r="LK13" s="136"/>
      <c r="LL13" s="136"/>
      <c r="LM13" s="136"/>
      <c r="LN13" s="136"/>
      <c r="LO13" s="136"/>
      <c r="LP13" s="136"/>
      <c r="LQ13" s="136"/>
      <c r="LR13" s="136"/>
      <c r="LS13" s="136"/>
      <c r="LT13" s="136"/>
      <c r="LU13" s="136"/>
      <c r="LV13" s="136"/>
      <c r="LW13" s="136"/>
      <c r="LX13" s="136"/>
      <c r="LY13" s="136"/>
      <c r="LZ13" s="136"/>
      <c r="MA13" s="136"/>
      <c r="MB13" s="136"/>
      <c r="MC13" s="136"/>
      <c r="MD13" s="136"/>
      <c r="ME13" s="136"/>
      <c r="MF13" s="49"/>
      <c r="MG13" s="49"/>
      <c r="MH13" s="49"/>
      <c r="MI13" s="49"/>
      <c r="MJ13" s="49"/>
      <c r="MK13" s="49"/>
      <c r="ML13" s="49"/>
      <c r="MM13" s="49"/>
      <c r="MN13" s="49"/>
      <c r="MO13" s="49"/>
      <c r="MP13" s="49"/>
      <c r="MQ13" s="49"/>
      <c r="MR13" s="49"/>
      <c r="MS13" s="49"/>
      <c r="MT13" s="49"/>
      <c r="MU13" s="49"/>
      <c r="MV13" s="49"/>
      <c r="MW13" s="49"/>
      <c r="MX13" s="49"/>
      <c r="MY13" s="49"/>
      <c r="MZ13" s="49"/>
      <c r="NA13" s="49"/>
      <c r="NB13" s="49"/>
      <c r="NC13" s="49"/>
      <c r="ND13" s="49"/>
      <c r="NE13" s="49"/>
      <c r="NF13" s="49"/>
      <c r="NG13" s="49"/>
      <c r="NH13" s="49"/>
      <c r="NI13" s="49"/>
      <c r="NJ13" s="49"/>
      <c r="NK13" s="49"/>
      <c r="NL13" s="49"/>
      <c r="NM13" s="49"/>
      <c r="NN13" s="49"/>
      <c r="NO13" s="49"/>
      <c r="NP13" s="49"/>
      <c r="NQ13" s="49"/>
      <c r="NR13" s="49"/>
      <c r="NS13" s="49"/>
      <c r="NT13" s="49"/>
      <c r="NU13" s="49"/>
      <c r="NV13" s="49"/>
      <c r="NW13" s="49"/>
      <c r="NX13" s="49"/>
      <c r="NY13" s="49"/>
      <c r="NZ13" s="49"/>
      <c r="OA13" s="49"/>
      <c r="OB13" s="49"/>
      <c r="OC13" s="49"/>
      <c r="OD13" s="49"/>
      <c r="OE13" s="49"/>
      <c r="OF13" s="49"/>
      <c r="OG13" s="49"/>
      <c r="OH13" s="49"/>
      <c r="OI13" s="49"/>
      <c r="OJ13" s="49"/>
      <c r="OK13" s="49"/>
      <c r="OL13" s="49"/>
      <c r="OM13" s="49"/>
      <c r="ON13" s="49"/>
      <c r="OO13" s="49"/>
      <c r="OP13" s="49"/>
      <c r="OQ13" s="49"/>
      <c r="OR13" s="49"/>
      <c r="OS13" s="49"/>
      <c r="OT13" s="49"/>
      <c r="OU13" s="49"/>
      <c r="OV13" s="49"/>
      <c r="OW13" s="49"/>
      <c r="OX13" s="49"/>
      <c r="OY13" s="49"/>
      <c r="OZ13" s="49"/>
      <c r="PA13" s="49"/>
      <c r="PB13" s="49"/>
      <c r="PC13" s="49"/>
      <c r="PD13" s="49"/>
      <c r="PE13" s="49"/>
      <c r="PF13" s="49"/>
      <c r="PG13" s="49"/>
      <c r="PH13" s="49"/>
      <c r="PI13" s="49"/>
      <c r="PJ13" s="49"/>
      <c r="PK13" s="49"/>
      <c r="PL13" s="49"/>
      <c r="PM13" s="49"/>
      <c r="PN13" s="49"/>
      <c r="PO13" s="49"/>
      <c r="PP13" s="49"/>
      <c r="PQ13" s="49"/>
      <c r="PR13" s="49"/>
      <c r="PS13" s="49"/>
      <c r="PT13" s="49"/>
      <c r="PU13" s="49"/>
      <c r="PV13" s="49"/>
      <c r="PW13" s="49"/>
      <c r="PX13" s="49"/>
      <c r="PY13" s="49"/>
      <c r="PZ13" s="49"/>
      <c r="QA13" s="49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</row>
    <row r="14" spans="1:603" ht="15.75" thickTop="1" x14ac:dyDescent="0.25">
      <c r="A14" s="162">
        <v>128.47150919078825</v>
      </c>
      <c r="B14" s="97">
        <v>35.223790091612962</v>
      </c>
      <c r="C14" s="97">
        <v>24.501141101439323</v>
      </c>
      <c r="D14" s="97">
        <v>17.667426485276465</v>
      </c>
      <c r="E14" s="97">
        <v>16.40865016865818</v>
      </c>
      <c r="F14" s="97">
        <v>15.008175106509537</v>
      </c>
      <c r="G14" s="97">
        <v>15.291934314986182</v>
      </c>
      <c r="H14" s="97">
        <v>14.343375425969121</v>
      </c>
      <c r="I14" s="97">
        <v>14.836394660535689</v>
      </c>
      <c r="J14" s="97">
        <v>13.916601012445252</v>
      </c>
      <c r="K14" s="97">
        <v>14.831439281067256</v>
      </c>
      <c r="L14" s="97">
        <v>13.679212414985033</v>
      </c>
      <c r="M14" s="97">
        <v>14.643674664029449</v>
      </c>
      <c r="N14" s="97">
        <v>13.66373689963733</v>
      </c>
      <c r="O14" s="97">
        <v>14.550781456401834</v>
      </c>
      <c r="P14" s="97">
        <v>13.388069277476619</v>
      </c>
      <c r="Q14" s="97">
        <v>14.549480234511734</v>
      </c>
      <c r="R14" s="97">
        <v>13.492044573548144</v>
      </c>
      <c r="S14" s="97">
        <v>14.273579019262488</v>
      </c>
      <c r="T14" s="97">
        <v>13.285189275928426</v>
      </c>
      <c r="U14" s="97">
        <v>14.402691936830159</v>
      </c>
      <c r="V14" s="97">
        <v>13.257385159272557</v>
      </c>
      <c r="W14" s="97">
        <v>14.108424130237427</v>
      </c>
      <c r="X14" s="97">
        <v>13.343796392659042</v>
      </c>
      <c r="Y14" s="97">
        <v>14.076539673656454</v>
      </c>
      <c r="Z14" s="97">
        <v>13.271799745924765</v>
      </c>
      <c r="AA14" s="97">
        <v>14.004360217832559</v>
      </c>
      <c r="AB14" s="97">
        <v>13.321507035075875</v>
      </c>
      <c r="AC14" s="97">
        <v>13.872512349466923</v>
      </c>
      <c r="AD14" s="97">
        <v>13.198196172565153</v>
      </c>
      <c r="AE14" s="97">
        <v>13.875535554703335</v>
      </c>
      <c r="AF14" s="97">
        <v>13.160578160813031</v>
      </c>
      <c r="AG14" s="97">
        <v>13.590485527817661</v>
      </c>
      <c r="AH14" s="97">
        <v>13.034969543653428</v>
      </c>
      <c r="AI14" s="97">
        <v>13.542066205233379</v>
      </c>
      <c r="AJ14" s="97">
        <v>12.945172162524582</v>
      </c>
      <c r="AK14" s="97">
        <v>13.202605676385595</v>
      </c>
      <c r="AL14" s="97">
        <v>12.949703426007535</v>
      </c>
      <c r="AM14" s="97">
        <v>13.0339542198078</v>
      </c>
      <c r="AN14" s="97">
        <v>12.619303344329522</v>
      </c>
      <c r="AO14" s="97">
        <v>12.893240817907984</v>
      </c>
      <c r="AP14" s="99">
        <v>12.590951308881756</v>
      </c>
      <c r="AQ14" s="140">
        <v>12.570397371593277</v>
      </c>
      <c r="AR14" s="99">
        <v>12.26292659193467</v>
      </c>
      <c r="AS14" s="99">
        <v>12.359802203681735</v>
      </c>
      <c r="AT14" s="99">
        <v>12.023011799673558</v>
      </c>
      <c r="AU14" s="99">
        <v>11.884757968454426</v>
      </c>
      <c r="AV14" s="99">
        <v>11.775126575513262</v>
      </c>
      <c r="AW14" s="99">
        <v>11.453979656735152</v>
      </c>
      <c r="AX14" s="99">
        <v>11.253387139144099</v>
      </c>
      <c r="AY14" s="99">
        <v>11.019818695346647</v>
      </c>
      <c r="AZ14" s="99">
        <v>10.88751037975171</v>
      </c>
      <c r="BA14" s="99">
        <v>10.372679328249529</v>
      </c>
      <c r="BB14" s="99">
        <v>10.253245460767271</v>
      </c>
      <c r="BC14" s="99">
        <v>9.8961975481090629</v>
      </c>
      <c r="BD14" s="99">
        <v>9.6279449589951636</v>
      </c>
      <c r="BE14" s="99">
        <v>9.1463883067520193</v>
      </c>
      <c r="BF14" s="99">
        <v>9.0340562506555138</v>
      </c>
      <c r="BG14" s="99">
        <v>8.4827967498668997</v>
      </c>
      <c r="BH14" s="99">
        <v>8.2975799133361576</v>
      </c>
      <c r="BI14" s="99">
        <v>7.7593164652338835</v>
      </c>
      <c r="BJ14" s="99">
        <v>7.6295811095971491</v>
      </c>
      <c r="BK14" s="99">
        <v>7.0412233782663396</v>
      </c>
      <c r="BL14" s="99">
        <v>6.661240054549844</v>
      </c>
      <c r="BM14" s="99">
        <v>16.157475939471116</v>
      </c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140"/>
      <c r="CI14" s="13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51"/>
      <c r="DU14" s="51"/>
      <c r="DV14" s="51"/>
      <c r="DW14" s="51"/>
      <c r="DX14" s="51"/>
      <c r="DY14" s="150"/>
      <c r="DZ14" s="143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150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215"/>
      <c r="GW14" s="215"/>
      <c r="GX14" s="215"/>
      <c r="GY14" s="215"/>
      <c r="GZ14" s="215"/>
      <c r="HA14" s="215"/>
      <c r="HB14" s="215"/>
      <c r="HC14" s="215"/>
      <c r="HD14" s="215"/>
      <c r="HE14" s="215"/>
      <c r="HF14" s="215"/>
      <c r="HG14" s="215"/>
      <c r="HH14" s="216"/>
      <c r="HI14" s="217"/>
      <c r="HJ14" s="217"/>
      <c r="HK14" s="217"/>
      <c r="HL14" s="217"/>
      <c r="HM14" s="217"/>
      <c r="HN14" s="217"/>
      <c r="HO14" s="217"/>
      <c r="HP14" s="217"/>
      <c r="HQ14" s="217"/>
      <c r="HR14" s="217"/>
      <c r="HS14" s="217"/>
      <c r="HT14" s="217"/>
      <c r="HU14" s="217"/>
      <c r="HV14" s="217"/>
      <c r="HW14" s="217"/>
      <c r="HX14" s="217"/>
      <c r="HY14" s="217"/>
      <c r="HZ14" s="217"/>
      <c r="IA14" s="217"/>
      <c r="IB14" s="217"/>
      <c r="IC14" s="217"/>
      <c r="ID14" s="217"/>
      <c r="IE14" s="217"/>
      <c r="IF14" s="217"/>
      <c r="IG14" s="217"/>
      <c r="IH14" s="217"/>
      <c r="II14" s="217"/>
      <c r="IJ14" s="217"/>
      <c r="IK14" s="217"/>
      <c r="IL14" s="217"/>
      <c r="IM14" s="217"/>
      <c r="IN14" s="217"/>
      <c r="IO14" s="217"/>
      <c r="IP14" s="217"/>
      <c r="IQ14" s="217"/>
      <c r="IR14" s="217"/>
      <c r="IS14" s="217"/>
      <c r="IT14" s="217"/>
      <c r="IU14" s="217"/>
      <c r="IV14" s="217"/>
      <c r="IW14" s="217"/>
      <c r="IX14" s="217"/>
      <c r="IY14" s="217"/>
      <c r="IZ14" s="217"/>
      <c r="JA14" s="217"/>
      <c r="JB14" s="217"/>
      <c r="JC14" s="217"/>
      <c r="JD14" s="217"/>
      <c r="JE14" s="217"/>
      <c r="JF14" s="217"/>
      <c r="JG14" s="217"/>
      <c r="JH14" s="217"/>
      <c r="JI14" s="217"/>
      <c r="JJ14" s="217"/>
      <c r="JK14" s="217"/>
      <c r="JL14" s="217"/>
      <c r="JM14" s="217"/>
      <c r="JN14" s="217"/>
      <c r="JO14" s="217"/>
      <c r="JP14" s="217"/>
      <c r="JQ14" s="217"/>
      <c r="JR14" s="217"/>
      <c r="JS14" s="217"/>
      <c r="JT14" s="217"/>
      <c r="JU14" s="217"/>
      <c r="JV14" s="217"/>
      <c r="JW14" s="217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  <c r="KQ14" s="49"/>
      <c r="KR14" s="49"/>
      <c r="KS14" s="49"/>
      <c r="KT14" s="49"/>
      <c r="KU14" s="49"/>
      <c r="KV14" s="49"/>
      <c r="KW14" s="49"/>
      <c r="KX14" s="49"/>
      <c r="KY14" s="49"/>
      <c r="KZ14" s="49"/>
      <c r="LA14" s="49"/>
      <c r="LB14" s="49"/>
      <c r="LC14" s="49"/>
      <c r="LD14" s="49"/>
      <c r="LE14" s="49"/>
      <c r="LF14" s="49"/>
      <c r="LG14" s="49"/>
      <c r="LH14" s="49"/>
      <c r="LI14" s="49"/>
      <c r="LJ14" s="49"/>
      <c r="LK14" s="136"/>
      <c r="LL14" s="136"/>
      <c r="LM14" s="136"/>
      <c r="LN14" s="136"/>
      <c r="LO14" s="136"/>
      <c r="LP14" s="136"/>
      <c r="LQ14" s="136"/>
      <c r="LR14" s="136"/>
      <c r="LS14" s="136"/>
      <c r="LT14" s="136"/>
      <c r="LU14" s="136"/>
      <c r="LV14" s="136"/>
      <c r="LW14" s="136"/>
      <c r="LX14" s="136"/>
      <c r="LY14" s="136"/>
      <c r="LZ14" s="136"/>
      <c r="MA14" s="136"/>
      <c r="MB14" s="136"/>
      <c r="MC14" s="136"/>
      <c r="MD14" s="136"/>
      <c r="ME14" s="136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49"/>
      <c r="NF14" s="49"/>
      <c r="NG14" s="49"/>
      <c r="NH14" s="49"/>
      <c r="NI14" s="49"/>
      <c r="NJ14" s="49"/>
      <c r="NK14" s="49"/>
      <c r="NL14" s="49"/>
      <c r="NM14" s="49"/>
      <c r="NN14" s="49"/>
      <c r="NO14" s="49"/>
      <c r="NP14" s="49"/>
      <c r="NQ14" s="49"/>
      <c r="NR14" s="49"/>
      <c r="NS14" s="49"/>
      <c r="NT14" s="49"/>
      <c r="NU14" s="49"/>
      <c r="NV14" s="49"/>
      <c r="NW14" s="49"/>
      <c r="NX14" s="49"/>
      <c r="NY14" s="49"/>
      <c r="NZ14" s="49"/>
      <c r="OA14" s="49"/>
      <c r="OB14" s="49"/>
      <c r="OC14" s="49"/>
      <c r="OD14" s="49"/>
      <c r="OE14" s="49"/>
      <c r="OF14" s="49"/>
      <c r="OG14" s="49"/>
      <c r="OH14" s="49"/>
      <c r="OI14" s="49"/>
      <c r="OJ14" s="49"/>
      <c r="OK14" s="49"/>
      <c r="OL14" s="49"/>
      <c r="OM14" s="49"/>
      <c r="ON14" s="49"/>
      <c r="OO14" s="49"/>
      <c r="OP14" s="49"/>
      <c r="OQ14" s="49"/>
      <c r="OR14" s="49"/>
      <c r="OS14" s="49"/>
      <c r="OT14" s="49"/>
      <c r="OU14" s="49"/>
      <c r="OV14" s="49"/>
      <c r="OW14" s="49"/>
      <c r="OX14" s="49"/>
      <c r="OY14" s="49"/>
      <c r="OZ14" s="49"/>
      <c r="PA14" s="49"/>
      <c r="PB14" s="49"/>
      <c r="PC14" s="49"/>
      <c r="PD14" s="49"/>
      <c r="PE14" s="49"/>
      <c r="PF14" s="49"/>
      <c r="PG14" s="49"/>
      <c r="PH14" s="49"/>
      <c r="PI14" s="49"/>
      <c r="PJ14" s="49"/>
      <c r="PK14" s="49"/>
      <c r="PL14" s="49"/>
      <c r="PM14" s="49"/>
      <c r="PN14" s="49"/>
      <c r="PO14" s="49"/>
      <c r="PP14" s="49"/>
      <c r="PQ14" s="49"/>
      <c r="PR14" s="49"/>
      <c r="PS14" s="49"/>
      <c r="PT14" s="49"/>
      <c r="PU14" s="49"/>
      <c r="PV14" s="49"/>
      <c r="PW14" s="49"/>
      <c r="PX14" s="49"/>
      <c r="PY14" s="49"/>
      <c r="PZ14" s="49"/>
      <c r="QA14" s="49"/>
      <c r="QB14" s="217"/>
      <c r="QC14" s="217"/>
      <c r="QD14" s="217"/>
      <c r="QE14" s="217"/>
      <c r="QF14" s="217"/>
      <c r="QG14" s="217"/>
      <c r="QH14" s="217"/>
      <c r="QI14" s="217"/>
      <c r="QJ14" s="217"/>
      <c r="QK14" s="217"/>
      <c r="QL14" s="217"/>
      <c r="QM14" s="217"/>
      <c r="QN14" s="217"/>
      <c r="QO14" s="217"/>
      <c r="QP14" s="217"/>
      <c r="QQ14" s="217"/>
      <c r="QR14" s="217"/>
      <c r="QS14" s="217"/>
      <c r="QT14" s="217"/>
      <c r="QU14" s="217"/>
      <c r="QV14" s="217"/>
      <c r="QW14" s="217"/>
      <c r="QX14" s="217"/>
      <c r="QY14" s="217"/>
      <c r="QZ14" s="217"/>
      <c r="RA14" s="217"/>
      <c r="RB14" s="217"/>
      <c r="RC14" s="217"/>
      <c r="RD14" s="217"/>
      <c r="RE14" s="217"/>
      <c r="RF14" s="217"/>
      <c r="RG14" s="217"/>
      <c r="RH14" s="217"/>
      <c r="RI14" s="217"/>
      <c r="RJ14" s="217"/>
      <c r="RK14" s="217"/>
      <c r="RL14" s="217"/>
      <c r="RM14" s="217"/>
      <c r="RN14" s="217"/>
      <c r="RO14" s="217"/>
      <c r="RP14" s="217"/>
      <c r="RQ14" s="217"/>
      <c r="RR14" s="217"/>
      <c r="RS14" s="217"/>
      <c r="RT14" s="217"/>
      <c r="RU14" s="217"/>
      <c r="RV14" s="217"/>
      <c r="RW14" s="217"/>
      <c r="RX14" s="217"/>
      <c r="RY14" s="217"/>
      <c r="RZ14" s="217"/>
      <c r="SA14" s="217"/>
      <c r="SB14" s="217"/>
      <c r="SC14" s="217"/>
      <c r="SD14" s="217"/>
      <c r="SE14" s="217"/>
      <c r="SF14" s="217"/>
      <c r="SG14" s="217"/>
      <c r="SH14" s="217"/>
      <c r="SI14" s="217"/>
      <c r="SJ14" s="217"/>
      <c r="SK14" s="217"/>
      <c r="SL14" s="217"/>
      <c r="SM14" s="217"/>
      <c r="SN14" s="217"/>
      <c r="SO14" s="217"/>
      <c r="SP14" s="217"/>
      <c r="SQ14" s="217"/>
      <c r="SR14" s="217"/>
      <c r="SS14" s="217"/>
      <c r="ST14" s="217"/>
      <c r="SU14" s="217"/>
      <c r="SV14" s="217"/>
      <c r="SW14" s="217"/>
      <c r="SX14" s="217"/>
      <c r="SY14" s="217"/>
      <c r="SZ14" s="217"/>
      <c r="TA14" s="217"/>
      <c r="TB14" s="217"/>
      <c r="TC14" s="217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</row>
    <row r="15" spans="1:603" x14ac:dyDescent="0.25">
      <c r="A15" s="284">
        <v>131.00532203862429</v>
      </c>
      <c r="B15" s="110">
        <v>33.530557107043322</v>
      </c>
      <c r="C15" s="110">
        <v>22.08167747671056</v>
      </c>
      <c r="D15" s="110">
        <v>15.887607010733417</v>
      </c>
      <c r="E15" s="110">
        <v>14.627776182368805</v>
      </c>
      <c r="F15" s="110">
        <v>13.398041470156443</v>
      </c>
      <c r="G15" s="110">
        <v>13.636749651602202</v>
      </c>
      <c r="H15" s="110">
        <v>12.809576978504309</v>
      </c>
      <c r="I15" s="110">
        <v>13.26177777954784</v>
      </c>
      <c r="J15" s="110">
        <v>12.436728808684194</v>
      </c>
      <c r="K15" s="110">
        <v>13.280256432660353</v>
      </c>
      <c r="L15" s="110">
        <v>12.21165407642116</v>
      </c>
      <c r="M15" s="110">
        <v>13.113951822003497</v>
      </c>
      <c r="N15" s="110">
        <v>12.17759452137107</v>
      </c>
      <c r="O15" s="110">
        <v>13.024028088963203</v>
      </c>
      <c r="P15" s="110">
        <v>11.911283458849315</v>
      </c>
      <c r="Q15" s="110">
        <v>12.993233646281553</v>
      </c>
      <c r="R15" s="110">
        <v>11.972444497804126</v>
      </c>
      <c r="S15" s="110">
        <v>12.7253627850891</v>
      </c>
      <c r="T15" s="110">
        <v>11.74929945828967</v>
      </c>
      <c r="U15" s="110">
        <v>12.840210004108719</v>
      </c>
      <c r="V15" s="110">
        <v>11.702084658023994</v>
      </c>
      <c r="W15" s="110">
        <v>12.570960011649818</v>
      </c>
      <c r="X15" s="110">
        <v>11.745851812662405</v>
      </c>
      <c r="Y15" s="110">
        <v>12.527338216207808</v>
      </c>
      <c r="Z15" s="110">
        <v>11.641666938210873</v>
      </c>
      <c r="AA15" s="110">
        <v>12.434992804080997</v>
      </c>
      <c r="AB15" s="110">
        <v>11.626592594628431</v>
      </c>
      <c r="AC15" s="110">
        <v>12.286740456421102</v>
      </c>
      <c r="AD15" s="110">
        <v>11.447577636057835</v>
      </c>
      <c r="AE15" s="110">
        <v>12.234887908449224</v>
      </c>
      <c r="AF15" s="110">
        <v>11.336644540182901</v>
      </c>
      <c r="AG15" s="110">
        <v>11.917117783476682</v>
      </c>
      <c r="AH15" s="110">
        <v>11.140390997438372</v>
      </c>
      <c r="AI15" s="110">
        <v>11.784269823457791</v>
      </c>
      <c r="AJ15" s="110">
        <v>10.935430426957391</v>
      </c>
      <c r="AK15" s="110">
        <v>11.368431384838507</v>
      </c>
      <c r="AL15" s="110">
        <v>10.78726795540889</v>
      </c>
      <c r="AM15" s="110">
        <v>11.075289266936977</v>
      </c>
      <c r="AN15" s="110">
        <v>10.327717675835773</v>
      </c>
      <c r="AO15" s="110">
        <v>10.76171083643932</v>
      </c>
      <c r="AP15" s="34">
        <v>10.075249937606314</v>
      </c>
      <c r="AQ15" s="152">
        <v>10.25683282781036</v>
      </c>
      <c r="AR15" s="34">
        <v>9.5522043689043077</v>
      </c>
      <c r="AS15" s="34">
        <v>9.7833414832153256</v>
      </c>
      <c r="AT15" s="34">
        <v>9.0510895024886828</v>
      </c>
      <c r="AU15" s="34">
        <v>9.0825026218781932</v>
      </c>
      <c r="AV15" s="34">
        <v>8.5091942702824959</v>
      </c>
      <c r="AW15" s="34">
        <v>8.3715354687097445</v>
      </c>
      <c r="AX15" s="34">
        <v>7.7368895222353453</v>
      </c>
      <c r="AY15" s="34">
        <v>7.6520546617196867</v>
      </c>
      <c r="AZ15" s="34">
        <v>7.0695499048818249</v>
      </c>
      <c r="BA15" s="34">
        <v>6.7838111053935721</v>
      </c>
      <c r="BB15" s="34">
        <v>6.2423255101598789</v>
      </c>
      <c r="BC15" s="34">
        <v>6.0510548730160263</v>
      </c>
      <c r="BD15" s="34">
        <v>5.4588385563658557</v>
      </c>
      <c r="BE15" s="34">
        <v>5.1932111073386427</v>
      </c>
      <c r="BF15" s="34">
        <v>4.752689730842123</v>
      </c>
      <c r="BG15" s="34">
        <v>4.4448200605069328</v>
      </c>
      <c r="BH15" s="34">
        <v>4.018192841130265</v>
      </c>
      <c r="BI15" s="34">
        <v>3.7266754271722595</v>
      </c>
      <c r="BJ15" s="34">
        <v>3.3904891612518795</v>
      </c>
      <c r="BK15" s="34">
        <v>3.0989081912246812</v>
      </c>
      <c r="BL15" s="34">
        <v>2.6226562771344932</v>
      </c>
      <c r="BM15" s="34">
        <v>4.3736155968040098</v>
      </c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152"/>
      <c r="CI15" s="18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49"/>
      <c r="DU15" s="49"/>
      <c r="DV15" s="49"/>
      <c r="DW15" s="49"/>
      <c r="DX15" s="49"/>
      <c r="DY15" s="151"/>
      <c r="DZ15" s="144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151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217"/>
      <c r="GW15" s="217"/>
      <c r="GX15" s="217"/>
      <c r="GY15" s="217"/>
      <c r="GZ15" s="217"/>
      <c r="HA15" s="217"/>
      <c r="HB15" s="217"/>
      <c r="HC15" s="217"/>
      <c r="HD15" s="217"/>
      <c r="HE15" s="217"/>
      <c r="HF15" s="217"/>
      <c r="HG15" s="217"/>
      <c r="HH15" s="216"/>
      <c r="HI15" s="217"/>
      <c r="HJ15" s="217"/>
      <c r="HK15" s="217"/>
      <c r="HL15" s="217"/>
      <c r="HM15" s="217"/>
      <c r="HN15" s="217"/>
      <c r="HO15" s="217"/>
      <c r="HP15" s="217"/>
      <c r="HQ15" s="217"/>
      <c r="HR15" s="217"/>
      <c r="HS15" s="217"/>
      <c r="HT15" s="217"/>
      <c r="HU15" s="217"/>
      <c r="HV15" s="217"/>
      <c r="HW15" s="217"/>
      <c r="HX15" s="217"/>
      <c r="HY15" s="217"/>
      <c r="HZ15" s="217"/>
      <c r="IA15" s="217"/>
      <c r="IB15" s="217"/>
      <c r="IC15" s="217"/>
      <c r="ID15" s="217"/>
      <c r="IE15" s="217"/>
      <c r="IF15" s="217"/>
      <c r="IG15" s="217"/>
      <c r="IH15" s="217"/>
      <c r="II15" s="217"/>
      <c r="IJ15" s="217"/>
      <c r="IK15" s="217"/>
      <c r="IL15" s="217"/>
      <c r="IM15" s="217"/>
      <c r="IN15" s="217"/>
      <c r="IO15" s="217"/>
      <c r="IP15" s="217"/>
      <c r="IQ15" s="217"/>
      <c r="IR15" s="217"/>
      <c r="IS15" s="217"/>
      <c r="IT15" s="217"/>
      <c r="IU15" s="217"/>
      <c r="IV15" s="217"/>
      <c r="IW15" s="217"/>
      <c r="IX15" s="217"/>
      <c r="IY15" s="217"/>
      <c r="IZ15" s="217"/>
      <c r="JA15" s="217"/>
      <c r="JB15" s="217"/>
      <c r="JC15" s="217"/>
      <c r="JD15" s="217"/>
      <c r="JE15" s="217"/>
      <c r="JF15" s="217"/>
      <c r="JG15" s="217"/>
      <c r="JH15" s="217"/>
      <c r="JI15" s="217"/>
      <c r="JJ15" s="217"/>
      <c r="JK15" s="217"/>
      <c r="JL15" s="217"/>
      <c r="JM15" s="217"/>
      <c r="JN15" s="217"/>
      <c r="JO15" s="217"/>
      <c r="JP15" s="217"/>
      <c r="JQ15" s="217"/>
      <c r="JR15" s="217"/>
      <c r="JS15" s="217"/>
      <c r="JT15" s="217"/>
      <c r="JU15" s="217"/>
      <c r="JV15" s="217"/>
      <c r="JW15" s="217"/>
      <c r="JX15" s="49"/>
      <c r="JY15" s="49"/>
      <c r="JZ15" s="49"/>
      <c r="KA15" s="49"/>
      <c r="KB15" s="49"/>
      <c r="KC15" s="49"/>
      <c r="KD15" s="49"/>
      <c r="KE15" s="49"/>
      <c r="KF15" s="49"/>
      <c r="KG15" s="49"/>
      <c r="KH15" s="49"/>
      <c r="KI15" s="49"/>
      <c r="KJ15" s="49"/>
      <c r="KK15" s="49"/>
      <c r="KL15" s="49"/>
      <c r="KM15" s="49"/>
      <c r="KN15" s="49"/>
      <c r="KO15" s="49"/>
      <c r="KP15" s="49"/>
      <c r="KQ15" s="49"/>
      <c r="KR15" s="49"/>
      <c r="KS15" s="49"/>
      <c r="KT15" s="49"/>
      <c r="KU15" s="49"/>
      <c r="KV15" s="49"/>
      <c r="KW15" s="49"/>
      <c r="KX15" s="49"/>
      <c r="KY15" s="49"/>
      <c r="KZ15" s="49"/>
      <c r="LA15" s="49"/>
      <c r="LB15" s="49"/>
      <c r="LC15" s="49"/>
      <c r="LD15" s="49"/>
      <c r="LE15" s="49"/>
      <c r="LF15" s="49"/>
      <c r="LG15" s="49"/>
      <c r="LH15" s="49"/>
      <c r="LI15" s="49"/>
      <c r="LJ15" s="49"/>
      <c r="LK15" s="136"/>
      <c r="LL15" s="136"/>
      <c r="LM15" s="136"/>
      <c r="LN15" s="136"/>
      <c r="LO15" s="136"/>
      <c r="LP15" s="136"/>
      <c r="LQ15" s="136"/>
      <c r="LR15" s="136"/>
      <c r="LS15" s="136"/>
      <c r="LT15" s="136"/>
      <c r="LU15" s="136"/>
      <c r="LV15" s="136"/>
      <c r="LW15" s="136"/>
      <c r="LX15" s="136"/>
      <c r="LY15" s="136"/>
      <c r="LZ15" s="136"/>
      <c r="MA15" s="136"/>
      <c r="MB15" s="136"/>
      <c r="MC15" s="136"/>
      <c r="MD15" s="136"/>
      <c r="ME15" s="136"/>
      <c r="MF15" s="49"/>
      <c r="MG15" s="49"/>
      <c r="MH15" s="49"/>
      <c r="MI15" s="49"/>
      <c r="MJ15" s="49"/>
      <c r="MK15" s="49"/>
      <c r="ML15" s="49"/>
      <c r="MM15" s="49"/>
      <c r="MN15" s="49"/>
      <c r="MO15" s="49"/>
      <c r="MP15" s="49"/>
      <c r="MQ15" s="49"/>
      <c r="MR15" s="49"/>
      <c r="MS15" s="49"/>
      <c r="MT15" s="49"/>
      <c r="MU15" s="49"/>
      <c r="MV15" s="49"/>
      <c r="MW15" s="49"/>
      <c r="MX15" s="49"/>
      <c r="MY15" s="49"/>
      <c r="MZ15" s="49"/>
      <c r="NA15" s="49"/>
      <c r="NB15" s="49"/>
      <c r="NC15" s="49"/>
      <c r="ND15" s="49"/>
      <c r="NE15" s="49"/>
      <c r="NF15" s="49"/>
      <c r="NG15" s="49"/>
      <c r="NH15" s="49"/>
      <c r="NI15" s="49"/>
      <c r="NJ15" s="49"/>
      <c r="NK15" s="49"/>
      <c r="NL15" s="49"/>
      <c r="NM15" s="49"/>
      <c r="NN15" s="49"/>
      <c r="NO15" s="49"/>
      <c r="NP15" s="49"/>
      <c r="NQ15" s="49"/>
      <c r="NR15" s="49"/>
      <c r="NS15" s="49"/>
      <c r="NT15" s="49"/>
      <c r="NU15" s="49"/>
      <c r="NV15" s="49"/>
      <c r="NW15" s="49"/>
      <c r="NX15" s="49"/>
      <c r="NY15" s="49"/>
      <c r="NZ15" s="49"/>
      <c r="OA15" s="49"/>
      <c r="OB15" s="49"/>
      <c r="OC15" s="49"/>
      <c r="OD15" s="49"/>
      <c r="OE15" s="49"/>
      <c r="OF15" s="49"/>
      <c r="OG15" s="49"/>
      <c r="OH15" s="49"/>
      <c r="OI15" s="49"/>
      <c r="OJ15" s="49"/>
      <c r="OK15" s="49"/>
      <c r="OL15" s="49"/>
      <c r="OM15" s="49"/>
      <c r="ON15" s="49"/>
      <c r="OO15" s="49"/>
      <c r="OP15" s="49"/>
      <c r="OQ15" s="49"/>
      <c r="OR15" s="49"/>
      <c r="OS15" s="49"/>
      <c r="OT15" s="49"/>
      <c r="OU15" s="49"/>
      <c r="OV15" s="49"/>
      <c r="OW15" s="49"/>
      <c r="OX15" s="49"/>
      <c r="OY15" s="49"/>
      <c r="OZ15" s="49"/>
      <c r="PA15" s="49"/>
      <c r="PB15" s="49"/>
      <c r="PC15" s="49"/>
      <c r="PD15" s="49"/>
      <c r="PE15" s="49"/>
      <c r="PF15" s="49"/>
      <c r="PG15" s="49"/>
      <c r="PH15" s="49"/>
      <c r="PI15" s="49"/>
      <c r="PJ15" s="49"/>
      <c r="PK15" s="49"/>
      <c r="PL15" s="49"/>
      <c r="PM15" s="49"/>
      <c r="PN15" s="49"/>
      <c r="PO15" s="49"/>
      <c r="PP15" s="49"/>
      <c r="PQ15" s="49"/>
      <c r="PR15" s="49"/>
      <c r="PS15" s="49"/>
      <c r="PT15" s="49"/>
      <c r="PU15" s="49"/>
      <c r="PV15" s="49"/>
      <c r="PW15" s="49"/>
      <c r="PX15" s="49"/>
      <c r="PY15" s="49"/>
      <c r="PZ15" s="49"/>
      <c r="QA15" s="49"/>
      <c r="QB15" s="217"/>
      <c r="QC15" s="217"/>
      <c r="QD15" s="217"/>
      <c r="QE15" s="217"/>
      <c r="QF15" s="217"/>
      <c r="QG15" s="217"/>
      <c r="QH15" s="217"/>
      <c r="QI15" s="217"/>
      <c r="QJ15" s="217"/>
      <c r="QK15" s="217"/>
      <c r="QL15" s="217"/>
      <c r="QM15" s="217"/>
      <c r="QN15" s="217"/>
      <c r="QO15" s="217"/>
      <c r="QP15" s="217"/>
      <c r="QQ15" s="217"/>
      <c r="QR15" s="217"/>
      <c r="QS15" s="217"/>
      <c r="QT15" s="217"/>
      <c r="QU15" s="217"/>
      <c r="QV15" s="217"/>
      <c r="QW15" s="217"/>
      <c r="QX15" s="217"/>
      <c r="QY15" s="217"/>
      <c r="QZ15" s="217"/>
      <c r="RA15" s="217"/>
      <c r="RB15" s="217"/>
      <c r="RC15" s="217"/>
      <c r="RD15" s="217"/>
      <c r="RE15" s="217"/>
      <c r="RF15" s="217"/>
      <c r="RG15" s="217"/>
      <c r="RH15" s="217"/>
      <c r="RI15" s="217"/>
      <c r="RJ15" s="217"/>
      <c r="RK15" s="217"/>
      <c r="RL15" s="217"/>
      <c r="RM15" s="217"/>
      <c r="RN15" s="217"/>
      <c r="RO15" s="217"/>
      <c r="RP15" s="217"/>
      <c r="RQ15" s="217"/>
      <c r="RR15" s="217"/>
      <c r="RS15" s="217"/>
      <c r="RT15" s="217"/>
      <c r="RU15" s="217"/>
      <c r="RV15" s="217"/>
      <c r="RW15" s="217"/>
      <c r="RX15" s="217"/>
      <c r="RY15" s="217"/>
      <c r="RZ15" s="217"/>
      <c r="SA15" s="217"/>
      <c r="SB15" s="217"/>
      <c r="SC15" s="217"/>
      <c r="SD15" s="217"/>
      <c r="SE15" s="217"/>
      <c r="SF15" s="217"/>
      <c r="SG15" s="217"/>
      <c r="SH15" s="217"/>
      <c r="SI15" s="217"/>
      <c r="SJ15" s="217"/>
      <c r="SK15" s="217"/>
      <c r="SL15" s="217"/>
      <c r="SM15" s="217"/>
      <c r="SN15" s="217"/>
      <c r="SO15" s="217"/>
      <c r="SP15" s="217"/>
      <c r="SQ15" s="217"/>
      <c r="SR15" s="217"/>
      <c r="SS15" s="217"/>
      <c r="ST15" s="217"/>
      <c r="SU15" s="217"/>
      <c r="SV15" s="217"/>
      <c r="SW15" s="217"/>
      <c r="SX15" s="217"/>
      <c r="SY15" s="217"/>
      <c r="SZ15" s="217"/>
      <c r="TA15" s="217"/>
      <c r="TB15" s="217"/>
      <c r="TC15" s="217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</row>
    <row r="16" spans="1:603" ht="15.75" thickBot="1" x14ac:dyDescent="0.3">
      <c r="A16" s="163">
        <v>132.55173818428514</v>
      </c>
      <c r="B16" s="127">
        <v>32.282879834529666</v>
      </c>
      <c r="C16" s="127">
        <v>20.602078132913249</v>
      </c>
      <c r="D16" s="127">
        <v>14.992827478821354</v>
      </c>
      <c r="E16" s="127">
        <v>13.803006140356711</v>
      </c>
      <c r="F16" s="127">
        <v>12.686552144645345</v>
      </c>
      <c r="G16" s="127">
        <v>12.859412962387344</v>
      </c>
      <c r="H16" s="127">
        <v>12.103480341853935</v>
      </c>
      <c r="I16" s="127">
        <v>12.46640579098235</v>
      </c>
      <c r="J16" s="127">
        <v>11.708899901085152</v>
      </c>
      <c r="K16" s="127">
        <v>12.445675577557594</v>
      </c>
      <c r="L16" s="127">
        <v>11.475496834036074</v>
      </c>
      <c r="M16" s="127">
        <v>12.261175764080459</v>
      </c>
      <c r="N16" s="127">
        <v>11.431443717365221</v>
      </c>
      <c r="O16" s="127">
        <v>12.16082774397473</v>
      </c>
      <c r="P16" s="127">
        <v>11.185496647169749</v>
      </c>
      <c r="Q16" s="127">
        <v>12.109946586169343</v>
      </c>
      <c r="R16" s="127">
        <v>11.237762492948482</v>
      </c>
      <c r="S16" s="127">
        <v>11.848796366909308</v>
      </c>
      <c r="T16" s="127">
        <v>11.015933664256282</v>
      </c>
      <c r="U16" s="127">
        <v>11.945865210882353</v>
      </c>
      <c r="V16" s="127">
        <v>10.949937168725798</v>
      </c>
      <c r="W16" s="127">
        <v>11.668273430191634</v>
      </c>
      <c r="X16" s="127">
        <v>10.94838949916188</v>
      </c>
      <c r="Y16" s="127">
        <v>11.577218435417072</v>
      </c>
      <c r="Z16" s="127">
        <v>10.793197871924663</v>
      </c>
      <c r="AA16" s="127">
        <v>11.419171119331638</v>
      </c>
      <c r="AB16" s="127">
        <v>10.688462142133607</v>
      </c>
      <c r="AC16" s="127">
        <v>11.187809425148949</v>
      </c>
      <c r="AD16" s="127">
        <v>10.406451011881785</v>
      </c>
      <c r="AE16" s="127">
        <v>10.999455764813275</v>
      </c>
      <c r="AF16" s="127">
        <v>10.14990212157821</v>
      </c>
      <c r="AG16" s="127">
        <v>10.535727391912429</v>
      </c>
      <c r="AH16" s="127">
        <v>9.7740326726704687</v>
      </c>
      <c r="AI16" s="127">
        <v>10.177891359868076</v>
      </c>
      <c r="AJ16" s="127">
        <v>9.3250256708523889</v>
      </c>
      <c r="AK16" s="127">
        <v>9.5148011041417835</v>
      </c>
      <c r="AL16" s="127">
        <v>8.8719950124901636</v>
      </c>
      <c r="AM16" s="127">
        <v>8.8970375111901294</v>
      </c>
      <c r="AN16" s="127">
        <v>8.1059409365975021</v>
      </c>
      <c r="AO16" s="127">
        <v>8.2007044680278316</v>
      </c>
      <c r="AP16" s="125">
        <v>7.4579828102759071</v>
      </c>
      <c r="AQ16" s="142">
        <v>7.3254316887782807</v>
      </c>
      <c r="AR16" s="125">
        <v>6.5912601082908733</v>
      </c>
      <c r="AS16" s="125">
        <v>6.4684201501680532</v>
      </c>
      <c r="AT16" s="125">
        <v>5.7555626031069336</v>
      </c>
      <c r="AU16" s="125">
        <v>5.5063825366222314</v>
      </c>
      <c r="AV16" s="125">
        <v>4.9392142536309853</v>
      </c>
      <c r="AW16" s="125">
        <v>4.5908154340011347</v>
      </c>
      <c r="AX16" s="125">
        <v>4.0542045068881745</v>
      </c>
      <c r="AY16" s="125">
        <v>3.7530693387011502</v>
      </c>
      <c r="AZ16" s="125">
        <v>3.3044752318982122</v>
      </c>
      <c r="BA16" s="125">
        <v>2.9420216158051749</v>
      </c>
      <c r="BB16" s="125">
        <v>2.5864314027820003</v>
      </c>
      <c r="BC16" s="125">
        <v>2.3116498632234173</v>
      </c>
      <c r="BD16" s="125">
        <v>2.0084739194018475</v>
      </c>
      <c r="BE16" s="125">
        <v>1.7655184644667568</v>
      </c>
      <c r="BF16" s="125">
        <v>1.578483639695565</v>
      </c>
      <c r="BG16" s="125">
        <v>1.3500985001322732</v>
      </c>
      <c r="BH16" s="125">
        <v>1.2099826007469321</v>
      </c>
      <c r="BI16" s="125">
        <v>1.0150509711018847</v>
      </c>
      <c r="BJ16" s="125">
        <v>0.94428196209837589</v>
      </c>
      <c r="BK16" s="125">
        <v>0.80732045770314875</v>
      </c>
      <c r="BL16" s="125">
        <v>0.52110936376323302</v>
      </c>
      <c r="BM16" s="125">
        <v>-3.7476213396930369</v>
      </c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42"/>
      <c r="CI16" s="141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66"/>
      <c r="DU16" s="66"/>
      <c r="DV16" s="66"/>
      <c r="DW16" s="66"/>
      <c r="DX16" s="66"/>
      <c r="DY16" s="153"/>
      <c r="DZ16" s="145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153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218"/>
      <c r="GW16" s="218"/>
      <c r="GX16" s="218"/>
      <c r="GY16" s="218"/>
      <c r="GZ16" s="218"/>
      <c r="HA16" s="218"/>
      <c r="HB16" s="218"/>
      <c r="HC16" s="218"/>
      <c r="HD16" s="218"/>
      <c r="HE16" s="218"/>
      <c r="HF16" s="218"/>
      <c r="HG16" s="218"/>
      <c r="HH16" s="216"/>
      <c r="HI16" s="217"/>
      <c r="HJ16" s="217"/>
      <c r="HK16" s="217"/>
      <c r="HL16" s="217"/>
      <c r="HM16" s="217"/>
      <c r="HN16" s="217"/>
      <c r="HO16" s="217"/>
      <c r="HP16" s="217"/>
      <c r="HQ16" s="217"/>
      <c r="HR16" s="217"/>
      <c r="HS16" s="217"/>
      <c r="HT16" s="217"/>
      <c r="HU16" s="217"/>
      <c r="HV16" s="217"/>
      <c r="HW16" s="217"/>
      <c r="HX16" s="217"/>
      <c r="HY16" s="217"/>
      <c r="HZ16" s="217"/>
      <c r="IA16" s="217"/>
      <c r="IB16" s="217"/>
      <c r="IC16" s="217"/>
      <c r="ID16" s="217"/>
      <c r="IE16" s="217"/>
      <c r="IF16" s="217"/>
      <c r="IG16" s="217"/>
      <c r="IH16" s="217"/>
      <c r="II16" s="217"/>
      <c r="IJ16" s="217"/>
      <c r="IK16" s="217"/>
      <c r="IL16" s="217"/>
      <c r="IM16" s="217"/>
      <c r="IN16" s="217"/>
      <c r="IO16" s="217"/>
      <c r="IP16" s="217"/>
      <c r="IQ16" s="217"/>
      <c r="IR16" s="217"/>
      <c r="IS16" s="217"/>
      <c r="IT16" s="217"/>
      <c r="IU16" s="217"/>
      <c r="IV16" s="217"/>
      <c r="IW16" s="217"/>
      <c r="IX16" s="217"/>
      <c r="IY16" s="217"/>
      <c r="IZ16" s="217"/>
      <c r="JA16" s="217"/>
      <c r="JB16" s="217"/>
      <c r="JC16" s="217"/>
      <c r="JD16" s="217"/>
      <c r="JE16" s="217"/>
      <c r="JF16" s="217"/>
      <c r="JG16" s="217"/>
      <c r="JH16" s="217"/>
      <c r="JI16" s="217"/>
      <c r="JJ16" s="217"/>
      <c r="JK16" s="217"/>
      <c r="JL16" s="217"/>
      <c r="JM16" s="217"/>
      <c r="JN16" s="217"/>
      <c r="JO16" s="217"/>
      <c r="JP16" s="217"/>
      <c r="JQ16" s="217"/>
      <c r="JR16" s="217"/>
      <c r="JS16" s="217"/>
      <c r="JT16" s="217"/>
      <c r="JU16" s="217"/>
      <c r="JV16" s="217"/>
      <c r="JW16" s="217"/>
      <c r="JX16" s="49"/>
      <c r="JY16" s="49"/>
      <c r="JZ16" s="49"/>
      <c r="KA16" s="49"/>
      <c r="KB16" s="49"/>
      <c r="KC16" s="49"/>
      <c r="KD16" s="49"/>
      <c r="KE16" s="49"/>
      <c r="KF16" s="49"/>
      <c r="KG16" s="49"/>
      <c r="KH16" s="49"/>
      <c r="KI16" s="49"/>
      <c r="KJ16" s="49"/>
      <c r="KK16" s="49"/>
      <c r="KL16" s="49"/>
      <c r="KM16" s="49"/>
      <c r="KN16" s="49"/>
      <c r="KO16" s="49"/>
      <c r="KP16" s="49"/>
      <c r="KQ16" s="49"/>
      <c r="KR16" s="49"/>
      <c r="KS16" s="49"/>
      <c r="KT16" s="49"/>
      <c r="KU16" s="49"/>
      <c r="KV16" s="49"/>
      <c r="KW16" s="49"/>
      <c r="KX16" s="49"/>
      <c r="KY16" s="49"/>
      <c r="KZ16" s="49"/>
      <c r="LA16" s="49"/>
      <c r="LB16" s="49"/>
      <c r="LC16" s="49"/>
      <c r="LD16" s="49"/>
      <c r="LE16" s="49"/>
      <c r="LF16" s="49"/>
      <c r="LG16" s="49"/>
      <c r="LH16" s="49"/>
      <c r="LI16" s="49"/>
      <c r="LJ16" s="49"/>
      <c r="LK16" s="136"/>
      <c r="LL16" s="136"/>
      <c r="LM16" s="136"/>
      <c r="LN16" s="136"/>
      <c r="LO16" s="136"/>
      <c r="LP16" s="136"/>
      <c r="LQ16" s="136"/>
      <c r="LR16" s="136"/>
      <c r="LS16" s="136"/>
      <c r="LT16" s="136"/>
      <c r="LU16" s="136"/>
      <c r="LV16" s="136"/>
      <c r="LW16" s="136"/>
      <c r="LX16" s="136"/>
      <c r="LY16" s="136"/>
      <c r="LZ16" s="136"/>
      <c r="MA16" s="136"/>
      <c r="MB16" s="136"/>
      <c r="MC16" s="136"/>
      <c r="MD16" s="136"/>
      <c r="ME16" s="136"/>
      <c r="MF16" s="49"/>
      <c r="MG16" s="49"/>
      <c r="MH16" s="49"/>
      <c r="MI16" s="49"/>
      <c r="MJ16" s="49"/>
      <c r="MK16" s="49"/>
      <c r="ML16" s="49"/>
      <c r="MM16" s="49"/>
      <c r="MN16" s="49"/>
      <c r="MO16" s="49"/>
      <c r="MP16" s="49"/>
      <c r="MQ16" s="49"/>
      <c r="MR16" s="49"/>
      <c r="MS16" s="49"/>
      <c r="MT16" s="49"/>
      <c r="MU16" s="49"/>
      <c r="MV16" s="49"/>
      <c r="MW16" s="49"/>
      <c r="MX16" s="49"/>
      <c r="MY16" s="49"/>
      <c r="MZ16" s="49"/>
      <c r="NA16" s="49"/>
      <c r="NB16" s="49"/>
      <c r="NC16" s="49"/>
      <c r="ND16" s="49"/>
      <c r="NE16" s="49"/>
      <c r="NF16" s="49"/>
      <c r="NG16" s="49"/>
      <c r="NH16" s="49"/>
      <c r="NI16" s="49"/>
      <c r="NJ16" s="49"/>
      <c r="NK16" s="49"/>
      <c r="NL16" s="49"/>
      <c r="NM16" s="49"/>
      <c r="NN16" s="49"/>
      <c r="NO16" s="49"/>
      <c r="NP16" s="49"/>
      <c r="NQ16" s="49"/>
      <c r="NR16" s="49"/>
      <c r="NS16" s="49"/>
      <c r="NT16" s="49"/>
      <c r="NU16" s="49"/>
      <c r="NV16" s="49"/>
      <c r="NW16" s="49"/>
      <c r="NX16" s="49"/>
      <c r="NY16" s="49"/>
      <c r="NZ16" s="49"/>
      <c r="OA16" s="49"/>
      <c r="OB16" s="49"/>
      <c r="OC16" s="49"/>
      <c r="OD16" s="49"/>
      <c r="OE16" s="49"/>
      <c r="OF16" s="49"/>
      <c r="OG16" s="49"/>
      <c r="OH16" s="49"/>
      <c r="OI16" s="49"/>
      <c r="OJ16" s="49"/>
      <c r="OK16" s="49"/>
      <c r="OL16" s="49"/>
      <c r="OM16" s="49"/>
      <c r="ON16" s="49"/>
      <c r="OO16" s="49"/>
      <c r="OP16" s="49"/>
      <c r="OQ16" s="49"/>
      <c r="OR16" s="49"/>
      <c r="OS16" s="49"/>
      <c r="OT16" s="49"/>
      <c r="OU16" s="49"/>
      <c r="OV16" s="49"/>
      <c r="OW16" s="49"/>
      <c r="OX16" s="49"/>
      <c r="OY16" s="49"/>
      <c r="OZ16" s="49"/>
      <c r="PA16" s="49"/>
      <c r="PB16" s="49"/>
      <c r="PC16" s="49"/>
      <c r="PD16" s="49"/>
      <c r="PE16" s="49"/>
      <c r="PF16" s="49"/>
      <c r="PG16" s="49"/>
      <c r="PH16" s="49"/>
      <c r="PI16" s="49"/>
      <c r="PJ16" s="49"/>
      <c r="PK16" s="49"/>
      <c r="PL16" s="49"/>
      <c r="PM16" s="49"/>
      <c r="PN16" s="49"/>
      <c r="PO16" s="49"/>
      <c r="PP16" s="49"/>
      <c r="PQ16" s="49"/>
      <c r="PR16" s="49"/>
      <c r="PS16" s="49"/>
      <c r="PT16" s="49"/>
      <c r="PU16" s="49"/>
      <c r="PV16" s="49"/>
      <c r="PW16" s="49"/>
      <c r="PX16" s="49"/>
      <c r="PY16" s="49"/>
      <c r="PZ16" s="49"/>
      <c r="QA16" s="49"/>
      <c r="QB16" s="217"/>
      <c r="QC16" s="217"/>
      <c r="QD16" s="217"/>
      <c r="QE16" s="217"/>
      <c r="QF16" s="217"/>
      <c r="QG16" s="217"/>
      <c r="QH16" s="217"/>
      <c r="QI16" s="217"/>
      <c r="QJ16" s="217"/>
      <c r="QK16" s="217"/>
      <c r="QL16" s="217"/>
      <c r="QM16" s="217"/>
      <c r="QN16" s="217"/>
      <c r="QO16" s="217"/>
      <c r="QP16" s="217"/>
      <c r="QQ16" s="217"/>
      <c r="QR16" s="217"/>
      <c r="QS16" s="217"/>
      <c r="QT16" s="217"/>
      <c r="QU16" s="217"/>
      <c r="QV16" s="217"/>
      <c r="QW16" s="217"/>
      <c r="QX16" s="217"/>
      <c r="QY16" s="217"/>
      <c r="QZ16" s="217"/>
      <c r="RA16" s="217"/>
      <c r="RB16" s="217"/>
      <c r="RC16" s="217"/>
      <c r="RD16" s="217"/>
      <c r="RE16" s="217"/>
      <c r="RF16" s="217"/>
      <c r="RG16" s="217"/>
      <c r="RH16" s="217"/>
      <c r="RI16" s="217"/>
      <c r="RJ16" s="217"/>
      <c r="RK16" s="217"/>
      <c r="RL16" s="217"/>
      <c r="RM16" s="217"/>
      <c r="RN16" s="217"/>
      <c r="RO16" s="217"/>
      <c r="RP16" s="217"/>
      <c r="RQ16" s="217"/>
      <c r="RR16" s="217"/>
      <c r="RS16" s="217"/>
      <c r="RT16" s="217"/>
      <c r="RU16" s="217"/>
      <c r="RV16" s="217"/>
      <c r="RW16" s="217"/>
      <c r="RX16" s="217"/>
      <c r="RY16" s="217"/>
      <c r="RZ16" s="217"/>
      <c r="SA16" s="217"/>
      <c r="SB16" s="217"/>
      <c r="SC16" s="217"/>
      <c r="SD16" s="217"/>
      <c r="SE16" s="217"/>
      <c r="SF16" s="217"/>
      <c r="SG16" s="217"/>
      <c r="SH16" s="217"/>
      <c r="SI16" s="217"/>
      <c r="SJ16" s="217"/>
      <c r="SK16" s="217"/>
      <c r="SL16" s="217"/>
      <c r="SM16" s="217"/>
      <c r="SN16" s="217"/>
      <c r="SO16" s="217"/>
      <c r="SP16" s="217"/>
      <c r="SQ16" s="217"/>
      <c r="SR16" s="217"/>
      <c r="SS16" s="217"/>
      <c r="ST16" s="217"/>
      <c r="SU16" s="217"/>
      <c r="SV16" s="217"/>
      <c r="SW16" s="217"/>
      <c r="SX16" s="217"/>
      <c r="SY16" s="217"/>
      <c r="SZ16" s="217"/>
      <c r="TA16" s="217"/>
      <c r="TB16" s="217"/>
      <c r="TC16" s="217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</row>
    <row r="17" spans="1:603" ht="15.75" thickTop="1" x14ac:dyDescent="0.25">
      <c r="A17" s="284">
        <v>144.76305741135559</v>
      </c>
      <c r="B17" s="97">
        <v>39.966043972607416</v>
      </c>
      <c r="C17" s="97">
        <v>28.341163375248126</v>
      </c>
      <c r="D17" s="97">
        <v>20.724266195228648</v>
      </c>
      <c r="E17" s="97">
        <v>19.221924016095972</v>
      </c>
      <c r="F17" s="97">
        <v>17.749497002636829</v>
      </c>
      <c r="G17" s="97">
        <v>17.872642629510022</v>
      </c>
      <c r="H17" s="97">
        <v>16.930307563313175</v>
      </c>
      <c r="I17" s="97">
        <v>17.252256045690189</v>
      </c>
      <c r="J17" s="97">
        <v>16.399494792992712</v>
      </c>
      <c r="K17" s="97">
        <v>17.167970205935553</v>
      </c>
      <c r="L17" s="97">
        <v>16.091090041430309</v>
      </c>
      <c r="M17" s="97">
        <v>16.878344872567123</v>
      </c>
      <c r="N17" s="97">
        <v>16.038973912250594</v>
      </c>
      <c r="O17" s="97">
        <v>16.732332937841822</v>
      </c>
      <c r="P17" s="97">
        <v>15.712377927874563</v>
      </c>
      <c r="Q17" s="97">
        <v>16.722659793298355</v>
      </c>
      <c r="R17" s="97">
        <v>15.833066513282958</v>
      </c>
      <c r="S17" s="97">
        <v>16.399523673655537</v>
      </c>
      <c r="T17" s="97">
        <v>15.618470254969496</v>
      </c>
      <c r="U17" s="97">
        <v>16.52463114046969</v>
      </c>
      <c r="V17" s="97">
        <v>15.606640030691853</v>
      </c>
      <c r="W17" s="97">
        <v>16.187408634062159</v>
      </c>
      <c r="X17" s="97">
        <v>15.731034430804129</v>
      </c>
      <c r="Y17" s="97">
        <v>16.142639136427974</v>
      </c>
      <c r="Z17" s="97">
        <v>15.671144993505377</v>
      </c>
      <c r="AA17" s="97">
        <v>16.05900913512788</v>
      </c>
      <c r="AB17" s="97">
        <v>15.757701281424099</v>
      </c>
      <c r="AC17" s="97">
        <v>15.90578864508117</v>
      </c>
      <c r="AD17" s="97">
        <v>15.657725592907363</v>
      </c>
      <c r="AE17" s="97">
        <v>15.90874368579466</v>
      </c>
      <c r="AF17" s="97">
        <v>15.656754634207367</v>
      </c>
      <c r="AG17" s="97">
        <v>15.594815803828716</v>
      </c>
      <c r="AH17" s="97">
        <v>15.518558737594036</v>
      </c>
      <c r="AI17" s="97">
        <v>15.525592160714387</v>
      </c>
      <c r="AJ17" s="97">
        <v>15.439814054160713</v>
      </c>
      <c r="AK17" s="97">
        <v>15.136456594218744</v>
      </c>
      <c r="AL17" s="97">
        <v>15.451468936105631</v>
      </c>
      <c r="AM17" s="97">
        <v>14.927652622011587</v>
      </c>
      <c r="AN17" s="97">
        <v>15.075658521299598</v>
      </c>
      <c r="AO17" s="97">
        <v>14.748719852899095</v>
      </c>
      <c r="AP17" s="99">
        <v>15.05051479153609</v>
      </c>
      <c r="AQ17" s="140">
        <v>14.373599201030546</v>
      </c>
      <c r="AR17" s="99">
        <v>14.662496054784155</v>
      </c>
      <c r="AS17" s="99">
        <v>14.151780827622098</v>
      </c>
      <c r="AT17" s="99">
        <v>14.381222264073566</v>
      </c>
      <c r="AU17" s="99">
        <v>13.605536954036477</v>
      </c>
      <c r="AV17" s="99">
        <v>14.087709354721474</v>
      </c>
      <c r="AW17" s="99">
        <v>13.137475135029447</v>
      </c>
      <c r="AX17" s="99">
        <v>13.502504446576953</v>
      </c>
      <c r="AY17" s="99">
        <v>12.662971866196665</v>
      </c>
      <c r="AZ17" s="99">
        <v>13.115126377873759</v>
      </c>
      <c r="BA17" s="99">
        <v>11.97432471978532</v>
      </c>
      <c r="BB17" s="99">
        <v>12.403574854645658</v>
      </c>
      <c r="BC17" s="99">
        <v>11.46620103722837</v>
      </c>
      <c r="BD17" s="99">
        <v>11.714871574616101</v>
      </c>
      <c r="BE17" s="99">
        <v>10.686105376661011</v>
      </c>
      <c r="BF17" s="99">
        <v>11.051004362940235</v>
      </c>
      <c r="BG17" s="99">
        <v>9.9546369036174678</v>
      </c>
      <c r="BH17" s="99">
        <v>10.239296296567129</v>
      </c>
      <c r="BI17" s="99">
        <v>9.2424294946180545</v>
      </c>
      <c r="BJ17" s="99">
        <v>9.5199738745758111</v>
      </c>
      <c r="BK17" s="99">
        <v>8.4506216864157757</v>
      </c>
      <c r="BL17" s="99">
        <v>8.3657282840832163</v>
      </c>
      <c r="BM17" s="99">
        <v>19.250986215696969</v>
      </c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140"/>
      <c r="CI17" s="13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49"/>
      <c r="DU17" s="49"/>
      <c r="DV17" s="49"/>
      <c r="DW17" s="49"/>
      <c r="DX17" s="49"/>
      <c r="DY17" s="151"/>
      <c r="DZ17" s="144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151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217"/>
      <c r="GW17" s="217"/>
      <c r="GX17" s="217"/>
      <c r="GY17" s="217"/>
      <c r="GZ17" s="217"/>
      <c r="HA17" s="217"/>
      <c r="HB17" s="217"/>
      <c r="HC17" s="217"/>
      <c r="HD17" s="217"/>
      <c r="HE17" s="217"/>
      <c r="HF17" s="217"/>
      <c r="HG17" s="217"/>
      <c r="HH17" s="216"/>
      <c r="HI17" s="217"/>
      <c r="HJ17" s="217"/>
      <c r="HK17" s="217"/>
      <c r="HL17" s="217"/>
      <c r="HM17" s="217"/>
      <c r="HN17" s="217"/>
      <c r="HO17" s="217"/>
      <c r="HP17" s="217"/>
      <c r="HQ17" s="217"/>
      <c r="HR17" s="217"/>
      <c r="HS17" s="217"/>
      <c r="HT17" s="217"/>
      <c r="HU17" s="217"/>
      <c r="HV17" s="217"/>
      <c r="HW17" s="217"/>
      <c r="HX17" s="217"/>
      <c r="HY17" s="217"/>
      <c r="HZ17" s="217"/>
      <c r="IA17" s="217"/>
      <c r="IB17" s="217"/>
      <c r="IC17" s="217"/>
      <c r="ID17" s="217"/>
      <c r="IE17" s="217"/>
      <c r="IF17" s="217"/>
      <c r="IG17" s="217"/>
      <c r="IH17" s="217"/>
      <c r="II17" s="217"/>
      <c r="IJ17" s="217"/>
      <c r="IK17" s="217"/>
      <c r="IL17" s="217"/>
      <c r="IM17" s="217"/>
      <c r="IN17" s="217"/>
      <c r="IO17" s="217"/>
      <c r="IP17" s="217"/>
      <c r="IQ17" s="217"/>
      <c r="IR17" s="217"/>
      <c r="IS17" s="217"/>
      <c r="IT17" s="217"/>
      <c r="IU17" s="217"/>
      <c r="IV17" s="217"/>
      <c r="IW17" s="217"/>
      <c r="IX17" s="217"/>
      <c r="IY17" s="217"/>
      <c r="IZ17" s="217"/>
      <c r="JA17" s="217"/>
      <c r="JB17" s="217"/>
      <c r="JC17" s="217"/>
      <c r="JD17" s="217"/>
      <c r="JE17" s="217"/>
      <c r="JF17" s="217"/>
      <c r="JG17" s="217"/>
      <c r="JH17" s="217"/>
      <c r="JI17" s="217"/>
      <c r="JJ17" s="217"/>
      <c r="JK17" s="217"/>
      <c r="JL17" s="217"/>
      <c r="JM17" s="217"/>
      <c r="JN17" s="217"/>
      <c r="JO17" s="217"/>
      <c r="JP17" s="217"/>
      <c r="JQ17" s="217"/>
      <c r="JR17" s="217"/>
      <c r="JS17" s="217"/>
      <c r="JT17" s="217"/>
      <c r="JU17" s="217"/>
      <c r="JV17" s="217"/>
      <c r="JW17" s="217"/>
      <c r="JX17" s="49"/>
      <c r="JY17" s="49"/>
      <c r="JZ17" s="49"/>
      <c r="KA17" s="49"/>
      <c r="KB17" s="49"/>
      <c r="KC17" s="49"/>
      <c r="KD17" s="49"/>
      <c r="KE17" s="49"/>
      <c r="KF17" s="49"/>
      <c r="KG17" s="49"/>
      <c r="KH17" s="49"/>
      <c r="KI17" s="49"/>
      <c r="KJ17" s="49"/>
      <c r="KK17" s="49"/>
      <c r="KL17" s="49"/>
      <c r="KM17" s="49"/>
      <c r="KN17" s="49"/>
      <c r="KO17" s="49"/>
      <c r="KP17" s="49"/>
      <c r="KQ17" s="49"/>
      <c r="KR17" s="49"/>
      <c r="KS17" s="49"/>
      <c r="KT17" s="49"/>
      <c r="KU17" s="49"/>
      <c r="KV17" s="49"/>
      <c r="KW17" s="49"/>
      <c r="KX17" s="49"/>
      <c r="KY17" s="49"/>
      <c r="KZ17" s="49"/>
      <c r="LA17" s="49"/>
      <c r="LB17" s="49"/>
      <c r="LC17" s="49"/>
      <c r="LD17" s="49"/>
      <c r="LE17" s="49"/>
      <c r="LF17" s="49"/>
      <c r="LG17" s="49"/>
      <c r="LH17" s="49"/>
      <c r="LI17" s="49"/>
      <c r="LJ17" s="49"/>
      <c r="LK17" s="49"/>
      <c r="LL17" s="49"/>
      <c r="LM17" s="49"/>
      <c r="LN17" s="49"/>
      <c r="LO17" s="49"/>
      <c r="LP17" s="49"/>
      <c r="LQ17" s="49"/>
      <c r="LR17" s="49"/>
      <c r="LS17" s="49"/>
      <c r="LT17" s="49"/>
      <c r="LU17" s="49"/>
      <c r="LV17" s="49"/>
      <c r="LW17" s="49"/>
      <c r="LX17" s="49"/>
      <c r="LY17" s="49"/>
      <c r="LZ17" s="49"/>
      <c r="MA17" s="49"/>
      <c r="MB17" s="49"/>
      <c r="MC17" s="49"/>
      <c r="MD17" s="49"/>
      <c r="ME17" s="49"/>
      <c r="MF17" s="49"/>
      <c r="MG17" s="49"/>
      <c r="MH17" s="49"/>
      <c r="MI17" s="49"/>
      <c r="MJ17" s="49"/>
      <c r="MK17" s="49"/>
      <c r="ML17" s="49"/>
      <c r="MM17" s="49"/>
      <c r="MN17" s="49"/>
      <c r="MO17" s="49"/>
      <c r="MP17" s="49"/>
      <c r="MQ17" s="49"/>
      <c r="MR17" s="49"/>
      <c r="MS17" s="49"/>
      <c r="MT17" s="49"/>
      <c r="MU17" s="49"/>
      <c r="MV17" s="49"/>
      <c r="MW17" s="49"/>
      <c r="MX17" s="49"/>
      <c r="MY17" s="49"/>
      <c r="MZ17" s="49"/>
      <c r="NA17" s="49"/>
      <c r="NB17" s="49"/>
      <c r="NC17" s="49"/>
      <c r="ND17" s="49"/>
      <c r="NE17" s="49"/>
      <c r="NF17" s="49"/>
      <c r="NG17" s="49"/>
      <c r="NH17" s="49"/>
      <c r="NI17" s="49"/>
      <c r="NJ17" s="49"/>
      <c r="NK17" s="49"/>
      <c r="NL17" s="49"/>
      <c r="NM17" s="49"/>
      <c r="NN17" s="49"/>
      <c r="NO17" s="49"/>
      <c r="NP17" s="49"/>
      <c r="NQ17" s="49"/>
      <c r="NR17" s="49"/>
      <c r="NS17" s="49"/>
      <c r="NT17" s="49"/>
      <c r="NU17" s="49"/>
      <c r="NV17" s="49"/>
      <c r="NW17" s="49"/>
      <c r="NX17" s="49"/>
      <c r="NY17" s="49"/>
      <c r="NZ17" s="49"/>
      <c r="OA17" s="49"/>
      <c r="OB17" s="49"/>
      <c r="OC17" s="49"/>
      <c r="OD17" s="49"/>
      <c r="OE17" s="49"/>
      <c r="OF17" s="49"/>
      <c r="OG17" s="49"/>
      <c r="OH17" s="49"/>
      <c r="OI17" s="49"/>
      <c r="OJ17" s="49"/>
      <c r="OK17" s="49"/>
      <c r="OL17" s="49"/>
      <c r="OM17" s="49"/>
      <c r="ON17" s="49"/>
      <c r="OO17" s="49"/>
      <c r="OP17" s="49"/>
      <c r="OQ17" s="49"/>
      <c r="OR17" s="49"/>
      <c r="OS17" s="49"/>
      <c r="OT17" s="49"/>
      <c r="OU17" s="49"/>
      <c r="OV17" s="49"/>
      <c r="OW17" s="49"/>
      <c r="OX17" s="49"/>
      <c r="OY17" s="49"/>
      <c r="OZ17" s="49"/>
      <c r="PA17" s="49"/>
      <c r="PB17" s="49"/>
      <c r="PC17" s="49"/>
      <c r="PD17" s="49"/>
      <c r="PE17" s="49"/>
      <c r="PF17" s="49"/>
      <c r="PG17" s="49"/>
      <c r="PH17" s="49"/>
      <c r="PI17" s="49"/>
      <c r="PJ17" s="49"/>
      <c r="PK17" s="49"/>
      <c r="PL17" s="49"/>
      <c r="PM17" s="49"/>
      <c r="PN17" s="49"/>
      <c r="PO17" s="49"/>
      <c r="PP17" s="49"/>
      <c r="PQ17" s="49"/>
      <c r="PR17" s="49"/>
      <c r="PS17" s="49"/>
      <c r="PT17" s="49"/>
      <c r="PU17" s="49"/>
      <c r="PV17" s="49"/>
      <c r="PW17" s="49"/>
      <c r="PX17" s="49"/>
      <c r="PY17" s="49"/>
      <c r="PZ17" s="49"/>
      <c r="QA17" s="49"/>
      <c r="QB17" s="217"/>
      <c r="QC17" s="217"/>
      <c r="QD17" s="217"/>
      <c r="QE17" s="217"/>
      <c r="QF17" s="217"/>
      <c r="QG17" s="217"/>
      <c r="QH17" s="217"/>
      <c r="QI17" s="217"/>
      <c r="QJ17" s="217"/>
      <c r="QK17" s="217"/>
      <c r="QL17" s="217"/>
      <c r="QM17" s="217"/>
      <c r="QN17" s="217"/>
      <c r="QO17" s="217"/>
      <c r="QP17" s="217"/>
      <c r="QQ17" s="217"/>
      <c r="QR17" s="217"/>
      <c r="QS17" s="217"/>
      <c r="QT17" s="217"/>
      <c r="QU17" s="217"/>
      <c r="QV17" s="217"/>
      <c r="QW17" s="217"/>
      <c r="QX17" s="217"/>
      <c r="QY17" s="217"/>
      <c r="QZ17" s="217"/>
      <c r="RA17" s="217"/>
      <c r="RB17" s="217"/>
      <c r="RC17" s="217"/>
      <c r="RD17" s="217"/>
      <c r="RE17" s="217"/>
      <c r="RF17" s="217"/>
      <c r="RG17" s="217"/>
      <c r="RH17" s="217"/>
      <c r="RI17" s="217"/>
      <c r="RJ17" s="217"/>
      <c r="RK17" s="217"/>
      <c r="RL17" s="217"/>
      <c r="RM17" s="217"/>
      <c r="RN17" s="217"/>
      <c r="RO17" s="217"/>
      <c r="RP17" s="217"/>
      <c r="RQ17" s="217"/>
      <c r="RR17" s="217"/>
      <c r="RS17" s="217"/>
      <c r="RT17" s="217"/>
      <c r="RU17" s="217"/>
      <c r="RV17" s="217"/>
      <c r="RW17" s="217"/>
      <c r="RX17" s="217"/>
      <c r="RY17" s="217"/>
      <c r="RZ17" s="217"/>
      <c r="SA17" s="217"/>
      <c r="SB17" s="217"/>
      <c r="SC17" s="217"/>
      <c r="SD17" s="217"/>
      <c r="SE17" s="217"/>
      <c r="SF17" s="217"/>
      <c r="SG17" s="217"/>
      <c r="SH17" s="217"/>
      <c r="SI17" s="217"/>
      <c r="SJ17" s="217"/>
      <c r="SK17" s="217"/>
      <c r="SL17" s="217"/>
      <c r="SM17" s="217"/>
      <c r="SN17" s="217"/>
      <c r="SO17" s="217"/>
      <c r="SP17" s="217"/>
      <c r="SQ17" s="217"/>
      <c r="SR17" s="217"/>
      <c r="SS17" s="217"/>
      <c r="ST17" s="217"/>
      <c r="SU17" s="217"/>
      <c r="SV17" s="217"/>
      <c r="SW17" s="217"/>
      <c r="SX17" s="217"/>
      <c r="SY17" s="217"/>
      <c r="SZ17" s="217"/>
      <c r="TA17" s="217"/>
      <c r="TB17" s="217"/>
      <c r="TC17" s="217"/>
      <c r="TD17" s="217"/>
      <c r="TE17" s="217"/>
      <c r="TF17" s="217"/>
      <c r="TG17" s="217"/>
      <c r="TH17" s="217"/>
      <c r="TI17" s="217"/>
      <c r="TJ17" s="217"/>
      <c r="TK17" s="217"/>
      <c r="TL17" s="217"/>
      <c r="TM17" s="217"/>
      <c r="TN17" s="217"/>
      <c r="TO17" s="217"/>
      <c r="TP17" s="217"/>
      <c r="TQ17" s="217"/>
      <c r="TR17" s="217"/>
      <c r="TS17" s="217"/>
      <c r="TT17" s="217"/>
      <c r="TU17" s="217"/>
      <c r="TV17" s="217"/>
      <c r="TW17" s="217"/>
      <c r="TX17" s="217"/>
      <c r="TY17" s="217"/>
      <c r="TZ17" s="217"/>
      <c r="UA17" s="217"/>
      <c r="UB17" s="217"/>
      <c r="UC17" s="217"/>
      <c r="UD17" s="217"/>
      <c r="UE17" s="217"/>
      <c r="UF17" s="217"/>
      <c r="UG17" s="217"/>
      <c r="UH17" s="217"/>
      <c r="UI17" s="217"/>
      <c r="UJ17" s="217"/>
      <c r="UK17" s="217"/>
      <c r="UL17" s="217"/>
      <c r="UM17" s="217"/>
      <c r="UN17" s="217"/>
      <c r="UO17" s="217"/>
      <c r="UP17" s="217"/>
      <c r="UQ17" s="217"/>
      <c r="UR17" s="217"/>
      <c r="US17" s="217"/>
      <c r="UT17" s="217"/>
      <c r="UU17" s="217"/>
      <c r="UV17" s="217"/>
      <c r="UW17" s="217"/>
      <c r="UX17" s="217"/>
      <c r="UY17" s="217"/>
      <c r="UZ17" s="217"/>
      <c r="VA17" s="217"/>
      <c r="VB17" s="217"/>
      <c r="VC17" s="217"/>
      <c r="VD17" s="217"/>
      <c r="VE17" s="217"/>
      <c r="VF17" s="217"/>
      <c r="VG17" s="217"/>
      <c r="VH17" s="217"/>
      <c r="VI17" s="217"/>
      <c r="VJ17" s="217"/>
      <c r="VK17" s="217"/>
      <c r="VL17" s="217"/>
      <c r="VM17" s="217"/>
      <c r="VN17" s="217"/>
      <c r="VO17" s="217"/>
      <c r="VP17" s="217"/>
      <c r="VQ17" s="217"/>
      <c r="VR17" s="217"/>
      <c r="VS17" s="217"/>
      <c r="VT17" s="217"/>
      <c r="VU17" s="217"/>
      <c r="VV17" s="217"/>
      <c r="VW17" s="217"/>
      <c r="VX17" s="217"/>
      <c r="VY17" s="217"/>
      <c r="VZ17" s="217"/>
      <c r="WA17" s="217"/>
      <c r="WB17" s="217"/>
      <c r="WC17" s="217"/>
      <c r="WD17" s="217"/>
      <c r="WE17" s="217"/>
    </row>
    <row r="18" spans="1:603" x14ac:dyDescent="0.25">
      <c r="A18" s="284">
        <v>148.60954660582303</v>
      </c>
      <c r="B18" s="110">
        <v>38.413750825380482</v>
      </c>
      <c r="C18" s="110">
        <v>25.687846981632841</v>
      </c>
      <c r="D18" s="110">
        <v>18.350446224994702</v>
      </c>
      <c r="E18" s="110">
        <v>16.670242261365718</v>
      </c>
      <c r="F18" s="110">
        <v>15.296722312288813</v>
      </c>
      <c r="G18" s="110">
        <v>15.418025314179665</v>
      </c>
      <c r="H18" s="110">
        <v>14.496746724278594</v>
      </c>
      <c r="I18" s="110">
        <v>14.895687127185589</v>
      </c>
      <c r="J18" s="110">
        <v>14.006683499983462</v>
      </c>
      <c r="K18" s="110">
        <v>14.871181563287594</v>
      </c>
      <c r="L18" s="110">
        <v>13.729391335929073</v>
      </c>
      <c r="M18" s="110">
        <v>14.670874240578716</v>
      </c>
      <c r="N18" s="110">
        <v>13.674361890802604</v>
      </c>
      <c r="O18" s="110">
        <v>14.556699042999149</v>
      </c>
      <c r="P18" s="110">
        <v>13.354054104801421</v>
      </c>
      <c r="Q18" s="110">
        <v>14.525696101369784</v>
      </c>
      <c r="R18" s="110">
        <v>13.413108634414609</v>
      </c>
      <c r="S18" s="110">
        <v>14.215014510420909</v>
      </c>
      <c r="T18" s="110">
        <v>13.163090109864251</v>
      </c>
      <c r="U18" s="110">
        <v>14.296458438963064</v>
      </c>
      <c r="V18" s="110">
        <v>13.091477328831353</v>
      </c>
      <c r="W18" s="110">
        <v>13.963393659805467</v>
      </c>
      <c r="X18" s="110">
        <v>13.131543660358266</v>
      </c>
      <c r="Y18" s="110">
        <v>13.890712694842643</v>
      </c>
      <c r="Z18" s="110">
        <v>13.016394210012185</v>
      </c>
      <c r="AA18" s="110">
        <v>13.776464071057987</v>
      </c>
      <c r="AB18" s="110">
        <v>13.017266381023584</v>
      </c>
      <c r="AC18" s="110">
        <v>13.602962214939961</v>
      </c>
      <c r="AD18" s="110">
        <v>12.845444677626205</v>
      </c>
      <c r="AE18" s="110">
        <v>13.552715081952954</v>
      </c>
      <c r="AF18" s="110">
        <v>12.748413088282479</v>
      </c>
      <c r="AG18" s="110">
        <v>13.21311776016651</v>
      </c>
      <c r="AH18" s="110">
        <v>12.558444214067281</v>
      </c>
      <c r="AI18" s="110">
        <v>13.092008351509335</v>
      </c>
      <c r="AJ18" s="110">
        <v>12.386211669062723</v>
      </c>
      <c r="AK18" s="110">
        <v>12.67229540636437</v>
      </c>
      <c r="AL18" s="110">
        <v>12.289418275080308</v>
      </c>
      <c r="AM18" s="110">
        <v>12.40455883668459</v>
      </c>
      <c r="AN18" s="110">
        <v>11.857915459210925</v>
      </c>
      <c r="AO18" s="110">
        <v>12.145824667824424</v>
      </c>
      <c r="AP18" s="34">
        <v>11.691220207797375</v>
      </c>
      <c r="AQ18" s="152">
        <v>11.692705632178029</v>
      </c>
      <c r="AR18" s="34">
        <v>11.228249659189824</v>
      </c>
      <c r="AS18" s="34">
        <v>11.324191844530464</v>
      </c>
      <c r="AT18" s="34">
        <v>10.826362886818803</v>
      </c>
      <c r="AU18" s="34">
        <v>10.702444561665924</v>
      </c>
      <c r="AV18" s="34">
        <v>10.401969148879221</v>
      </c>
      <c r="AW18" s="34">
        <v>10.104753606874176</v>
      </c>
      <c r="AX18" s="34">
        <v>9.7210779360594266</v>
      </c>
      <c r="AY18" s="34">
        <v>9.5032196796759631</v>
      </c>
      <c r="AZ18" s="34">
        <v>9.1716578995887215</v>
      </c>
      <c r="BA18" s="34">
        <v>8.7137172482302674</v>
      </c>
      <c r="BB18" s="34">
        <v>8.3985039933283918</v>
      </c>
      <c r="BC18" s="34">
        <v>8.078604189955664</v>
      </c>
      <c r="BD18" s="34">
        <v>7.6485952041128797</v>
      </c>
      <c r="BE18" s="34">
        <v>7.2383812775965088</v>
      </c>
      <c r="BF18" s="34">
        <v>6.9579380307547858</v>
      </c>
      <c r="BG18" s="34">
        <v>6.5102981023908484</v>
      </c>
      <c r="BH18" s="34">
        <v>6.1866759077078859</v>
      </c>
      <c r="BI18" s="34">
        <v>5.7637378607731238</v>
      </c>
      <c r="BJ18" s="34">
        <v>5.5004018573244631</v>
      </c>
      <c r="BK18" s="34">
        <v>5.0592883361538785</v>
      </c>
      <c r="BL18" s="34">
        <v>4.6004088686212645</v>
      </c>
      <c r="BM18" s="34">
        <v>10.476642759179249</v>
      </c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152"/>
      <c r="CI18" s="18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49"/>
      <c r="DU18" s="49"/>
      <c r="DV18" s="49"/>
      <c r="DW18" s="49"/>
      <c r="DX18" s="49"/>
      <c r="DY18" s="151"/>
      <c r="DZ18" s="144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151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217"/>
      <c r="GW18" s="217"/>
      <c r="GX18" s="217"/>
      <c r="GY18" s="217"/>
      <c r="GZ18" s="217"/>
      <c r="HA18" s="217"/>
      <c r="HB18" s="217"/>
      <c r="HC18" s="217"/>
      <c r="HD18" s="217"/>
      <c r="HE18" s="217"/>
      <c r="HF18" s="217"/>
      <c r="HG18" s="217"/>
      <c r="HH18" s="216"/>
      <c r="HI18" s="217"/>
      <c r="HJ18" s="217"/>
      <c r="HK18" s="217"/>
      <c r="HL18" s="217"/>
      <c r="HM18" s="217"/>
      <c r="HN18" s="217"/>
      <c r="HO18" s="217"/>
      <c r="HP18" s="217"/>
      <c r="HQ18" s="217"/>
      <c r="HR18" s="217"/>
      <c r="HS18" s="217"/>
      <c r="HT18" s="217"/>
      <c r="HU18" s="217"/>
      <c r="HV18" s="217"/>
      <c r="HW18" s="217"/>
      <c r="HX18" s="217"/>
      <c r="HY18" s="217"/>
      <c r="HZ18" s="217"/>
      <c r="IA18" s="217"/>
      <c r="IB18" s="217"/>
      <c r="IC18" s="217"/>
      <c r="ID18" s="217"/>
      <c r="IE18" s="217"/>
      <c r="IF18" s="217"/>
      <c r="IG18" s="217"/>
      <c r="IH18" s="217"/>
      <c r="II18" s="217"/>
      <c r="IJ18" s="217"/>
      <c r="IK18" s="217"/>
      <c r="IL18" s="217"/>
      <c r="IM18" s="217"/>
      <c r="IN18" s="217"/>
      <c r="IO18" s="217"/>
      <c r="IP18" s="217"/>
      <c r="IQ18" s="217"/>
      <c r="IR18" s="217"/>
      <c r="IS18" s="217"/>
      <c r="IT18" s="217"/>
      <c r="IU18" s="217"/>
      <c r="IV18" s="217"/>
      <c r="IW18" s="217"/>
      <c r="IX18" s="217"/>
      <c r="IY18" s="217"/>
      <c r="IZ18" s="217"/>
      <c r="JA18" s="217"/>
      <c r="JB18" s="217"/>
      <c r="JC18" s="217"/>
      <c r="JD18" s="217"/>
      <c r="JE18" s="217"/>
      <c r="JF18" s="217"/>
      <c r="JG18" s="217"/>
      <c r="JH18" s="217"/>
      <c r="JI18" s="217"/>
      <c r="JJ18" s="217"/>
      <c r="JK18" s="217"/>
      <c r="JL18" s="217"/>
      <c r="JM18" s="217"/>
      <c r="JN18" s="217"/>
      <c r="JO18" s="217"/>
      <c r="JP18" s="217"/>
      <c r="JQ18" s="217"/>
      <c r="JR18" s="217"/>
      <c r="JS18" s="217"/>
      <c r="JT18" s="217"/>
      <c r="JU18" s="217"/>
      <c r="JV18" s="217"/>
      <c r="JW18" s="217"/>
      <c r="JX18" s="49"/>
      <c r="JY18" s="49"/>
      <c r="JZ18" s="49"/>
      <c r="KA18" s="49"/>
      <c r="KB18" s="49"/>
      <c r="KC18" s="49"/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49"/>
      <c r="KX18" s="49"/>
      <c r="KY18" s="49"/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49"/>
      <c r="LR18" s="49"/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49"/>
      <c r="MI18" s="49"/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49"/>
      <c r="MX18" s="49"/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49"/>
      <c r="NL18" s="49"/>
      <c r="NM18" s="49"/>
      <c r="NN18" s="49"/>
      <c r="NO18" s="49"/>
      <c r="NP18" s="49"/>
      <c r="NQ18" s="49"/>
      <c r="NR18" s="49"/>
      <c r="NS18" s="49"/>
      <c r="NT18" s="49"/>
      <c r="NU18" s="49"/>
      <c r="NV18" s="49"/>
      <c r="NW18" s="49"/>
      <c r="NX18" s="49"/>
      <c r="NY18" s="49"/>
      <c r="NZ18" s="49"/>
      <c r="OA18" s="49"/>
      <c r="OB18" s="49"/>
      <c r="OC18" s="49"/>
      <c r="OD18" s="49"/>
      <c r="OE18" s="49"/>
      <c r="OF18" s="49"/>
      <c r="OG18" s="49"/>
      <c r="OH18" s="49"/>
      <c r="OI18" s="49"/>
      <c r="OJ18" s="49"/>
      <c r="OK18" s="49"/>
      <c r="OL18" s="49"/>
      <c r="OM18" s="49"/>
      <c r="ON18" s="49"/>
      <c r="OO18" s="49"/>
      <c r="OP18" s="49"/>
      <c r="OQ18" s="49"/>
      <c r="OR18" s="49"/>
      <c r="OS18" s="49"/>
      <c r="OT18" s="49"/>
      <c r="OU18" s="49"/>
      <c r="OV18" s="49"/>
      <c r="OW18" s="49"/>
      <c r="OX18" s="49"/>
      <c r="OY18" s="49"/>
      <c r="OZ18" s="49"/>
      <c r="PA18" s="49"/>
      <c r="PB18" s="49"/>
      <c r="PC18" s="49"/>
      <c r="PD18" s="49"/>
      <c r="PE18" s="49"/>
      <c r="PF18" s="49"/>
      <c r="PG18" s="49"/>
      <c r="PH18" s="49"/>
      <c r="PI18" s="49"/>
      <c r="PJ18" s="49"/>
      <c r="PK18" s="49"/>
      <c r="PL18" s="49"/>
      <c r="PM18" s="49"/>
      <c r="PN18" s="49"/>
      <c r="PO18" s="49"/>
      <c r="PP18" s="49"/>
      <c r="PQ18" s="49"/>
      <c r="PR18" s="49"/>
      <c r="PS18" s="49"/>
      <c r="PT18" s="49"/>
      <c r="PU18" s="49"/>
      <c r="PV18" s="49"/>
      <c r="PW18" s="49"/>
      <c r="PX18" s="49"/>
      <c r="PY18" s="49"/>
      <c r="PZ18" s="49"/>
      <c r="QA18" s="49"/>
      <c r="QB18" s="217"/>
      <c r="QC18" s="217"/>
      <c r="QD18" s="217"/>
      <c r="QE18" s="217"/>
      <c r="QF18" s="217"/>
      <c r="QG18" s="217"/>
      <c r="QH18" s="217"/>
      <c r="QI18" s="217"/>
      <c r="QJ18" s="217"/>
      <c r="QK18" s="217"/>
      <c r="QL18" s="217"/>
      <c r="QM18" s="217"/>
      <c r="QN18" s="217"/>
      <c r="QO18" s="217"/>
      <c r="QP18" s="217"/>
      <c r="QQ18" s="217"/>
      <c r="QR18" s="217"/>
      <c r="QS18" s="217"/>
      <c r="QT18" s="217"/>
      <c r="QU18" s="217"/>
      <c r="QV18" s="217"/>
      <c r="QW18" s="217"/>
      <c r="QX18" s="217"/>
      <c r="QY18" s="217"/>
      <c r="QZ18" s="217"/>
      <c r="RA18" s="217"/>
      <c r="RB18" s="217"/>
      <c r="RC18" s="217"/>
      <c r="RD18" s="217"/>
      <c r="RE18" s="217"/>
      <c r="RF18" s="217"/>
      <c r="RG18" s="217"/>
      <c r="RH18" s="217"/>
      <c r="RI18" s="217"/>
      <c r="RJ18" s="217"/>
      <c r="RK18" s="217"/>
      <c r="RL18" s="217"/>
      <c r="RM18" s="217"/>
      <c r="RN18" s="217"/>
      <c r="RO18" s="217"/>
      <c r="RP18" s="217"/>
      <c r="RQ18" s="217"/>
      <c r="RR18" s="217"/>
      <c r="RS18" s="217"/>
      <c r="RT18" s="217"/>
      <c r="RU18" s="217"/>
      <c r="RV18" s="217"/>
      <c r="RW18" s="217"/>
      <c r="RX18" s="217"/>
      <c r="RY18" s="217"/>
      <c r="RZ18" s="217"/>
      <c r="SA18" s="217"/>
      <c r="SB18" s="217"/>
      <c r="SC18" s="217"/>
      <c r="SD18" s="217"/>
      <c r="SE18" s="217"/>
      <c r="SF18" s="217"/>
      <c r="SG18" s="217"/>
      <c r="SH18" s="217"/>
      <c r="SI18" s="217"/>
      <c r="SJ18" s="217"/>
      <c r="SK18" s="217"/>
      <c r="SL18" s="217"/>
      <c r="SM18" s="217"/>
      <c r="SN18" s="217"/>
      <c r="SO18" s="217"/>
      <c r="SP18" s="217"/>
      <c r="SQ18" s="217"/>
      <c r="SR18" s="217"/>
      <c r="SS18" s="217"/>
      <c r="ST18" s="217"/>
      <c r="SU18" s="217"/>
      <c r="SV18" s="217"/>
      <c r="SW18" s="217"/>
      <c r="SX18" s="217"/>
      <c r="SY18" s="217"/>
      <c r="SZ18" s="217"/>
      <c r="TA18" s="217"/>
      <c r="TB18" s="217"/>
      <c r="TC18" s="217"/>
      <c r="TD18" s="217"/>
      <c r="TE18" s="217"/>
      <c r="TF18" s="217"/>
      <c r="TG18" s="217"/>
      <c r="TH18" s="217"/>
      <c r="TI18" s="217"/>
      <c r="TJ18" s="217"/>
      <c r="TK18" s="217"/>
      <c r="TL18" s="217"/>
      <c r="TM18" s="217"/>
      <c r="TN18" s="217"/>
      <c r="TO18" s="217"/>
      <c r="TP18" s="217"/>
      <c r="TQ18" s="217"/>
      <c r="TR18" s="217"/>
      <c r="TS18" s="217"/>
      <c r="TT18" s="217"/>
      <c r="TU18" s="217"/>
      <c r="TV18" s="217"/>
      <c r="TW18" s="217"/>
      <c r="TX18" s="217"/>
      <c r="TY18" s="217"/>
      <c r="TZ18" s="217"/>
      <c r="UA18" s="217"/>
      <c r="UB18" s="217"/>
      <c r="UC18" s="217"/>
      <c r="UD18" s="217"/>
      <c r="UE18" s="217"/>
      <c r="UF18" s="217"/>
      <c r="UG18" s="217"/>
      <c r="UH18" s="217"/>
      <c r="UI18" s="217"/>
      <c r="UJ18" s="217"/>
      <c r="UK18" s="217"/>
      <c r="UL18" s="217"/>
      <c r="UM18" s="217"/>
      <c r="UN18" s="217"/>
      <c r="UO18" s="217"/>
      <c r="UP18" s="217"/>
      <c r="UQ18" s="217"/>
      <c r="UR18" s="217"/>
      <c r="US18" s="217"/>
      <c r="UT18" s="217"/>
      <c r="UU18" s="217"/>
      <c r="UV18" s="217"/>
      <c r="UW18" s="217"/>
      <c r="UX18" s="217"/>
      <c r="UY18" s="217"/>
      <c r="UZ18" s="217"/>
      <c r="VA18" s="217"/>
      <c r="VB18" s="217"/>
      <c r="VC18" s="217"/>
      <c r="VD18" s="217"/>
      <c r="VE18" s="217"/>
      <c r="VF18" s="217"/>
      <c r="VG18" s="217"/>
      <c r="VH18" s="217"/>
      <c r="VI18" s="217"/>
      <c r="VJ18" s="217"/>
      <c r="VK18" s="217"/>
      <c r="VL18" s="217"/>
      <c r="VM18" s="217"/>
      <c r="VN18" s="217"/>
      <c r="VO18" s="217"/>
      <c r="VP18" s="217"/>
      <c r="VQ18" s="217"/>
      <c r="VR18" s="217"/>
      <c r="VS18" s="217"/>
      <c r="VT18" s="217"/>
      <c r="VU18" s="217"/>
      <c r="VV18" s="217"/>
      <c r="VW18" s="217"/>
      <c r="VX18" s="217"/>
      <c r="VY18" s="217"/>
      <c r="VZ18" s="217"/>
      <c r="WA18" s="217"/>
      <c r="WB18" s="217"/>
      <c r="WC18" s="217"/>
      <c r="WD18" s="217"/>
      <c r="WE18" s="217"/>
    </row>
    <row r="19" spans="1:603" ht="15.75" thickBot="1" x14ac:dyDescent="0.3">
      <c r="A19" s="163">
        <v>151.85480178611903</v>
      </c>
      <c r="B19" s="127">
        <v>37.354451721125514</v>
      </c>
      <c r="C19" s="127">
        <v>24.127068370000327</v>
      </c>
      <c r="D19" s="127">
        <v>17.218990600371299</v>
      </c>
      <c r="E19" s="127">
        <v>15.583704261459587</v>
      </c>
      <c r="F19" s="127">
        <v>14.287152554993723</v>
      </c>
      <c r="G19" s="127">
        <v>14.373683799339567</v>
      </c>
      <c r="H19" s="127">
        <v>13.488356086849173</v>
      </c>
      <c r="I19" s="127">
        <v>13.839999015824512</v>
      </c>
      <c r="J19" s="127">
        <v>12.965762274547812</v>
      </c>
      <c r="K19" s="127">
        <v>13.754640862173162</v>
      </c>
      <c r="L19" s="127">
        <v>12.635413210577765</v>
      </c>
      <c r="M19" s="127">
        <v>13.517114110640742</v>
      </c>
      <c r="N19" s="127">
        <v>12.539425082734988</v>
      </c>
      <c r="O19" s="127">
        <v>13.38176881898767</v>
      </c>
      <c r="P19" s="127">
        <v>12.221201940121075</v>
      </c>
      <c r="Q19" s="127">
        <v>13.318746404151636</v>
      </c>
      <c r="R19" s="127">
        <v>12.251285904569958</v>
      </c>
      <c r="S19" s="127">
        <v>13.008733841927734</v>
      </c>
      <c r="T19" s="127">
        <v>11.992756747282943</v>
      </c>
      <c r="U19" s="127">
        <v>13.081111730545814</v>
      </c>
      <c r="V19" s="127">
        <v>11.907648380484012</v>
      </c>
      <c r="W19" s="127">
        <v>12.759629371512531</v>
      </c>
      <c r="X19" s="127">
        <v>11.911059186377884</v>
      </c>
      <c r="Y19" s="127">
        <v>12.6650731161112</v>
      </c>
      <c r="Z19" s="127">
        <v>11.760152609807692</v>
      </c>
      <c r="AA19" s="127">
        <v>12.51297827695999</v>
      </c>
      <c r="AB19" s="127">
        <v>11.691736149555778</v>
      </c>
      <c r="AC19" s="127">
        <v>12.297509755359105</v>
      </c>
      <c r="AD19" s="127">
        <v>11.449401709599039</v>
      </c>
      <c r="AE19" s="127">
        <v>12.165309666381191</v>
      </c>
      <c r="AF19" s="127">
        <v>11.26003469721844</v>
      </c>
      <c r="AG19" s="127">
        <v>11.754824567816659</v>
      </c>
      <c r="AH19" s="127">
        <v>10.969967158536688</v>
      </c>
      <c r="AI19" s="127">
        <v>11.510493953643065</v>
      </c>
      <c r="AJ19" s="127">
        <v>10.657472318958437</v>
      </c>
      <c r="AK19" s="127">
        <v>10.973043271371496</v>
      </c>
      <c r="AL19" s="127">
        <v>10.377560244809924</v>
      </c>
      <c r="AM19" s="127">
        <v>10.534128374901304</v>
      </c>
      <c r="AN19" s="127">
        <v>9.7784982406706202</v>
      </c>
      <c r="AO19" s="127">
        <v>10.057190804827615</v>
      </c>
      <c r="AP19" s="125">
        <v>9.3640281246854791</v>
      </c>
      <c r="AQ19" s="142">
        <v>9.3914914507851393</v>
      </c>
      <c r="AR19" s="125">
        <v>8.6857168833418452</v>
      </c>
      <c r="AS19" s="125">
        <v>8.7509905743822642</v>
      </c>
      <c r="AT19" s="125">
        <v>8.0284751625390349</v>
      </c>
      <c r="AU19" s="125">
        <v>7.9134300091318428</v>
      </c>
      <c r="AV19" s="125">
        <v>7.3452948329386389</v>
      </c>
      <c r="AW19" s="125">
        <v>7.0897035180015235</v>
      </c>
      <c r="AX19" s="125">
        <v>6.4909417681767838</v>
      </c>
      <c r="AY19" s="125">
        <v>6.2995312165309336</v>
      </c>
      <c r="AZ19" s="125">
        <v>5.7686529892588174</v>
      </c>
      <c r="BA19" s="125">
        <v>5.4227153607188852</v>
      </c>
      <c r="BB19" s="125">
        <v>4.9448720700666424</v>
      </c>
      <c r="BC19" s="125">
        <v>4.6864025347067511</v>
      </c>
      <c r="BD19" s="125">
        <v>4.1927960953728336</v>
      </c>
      <c r="BE19" s="125">
        <v>3.9066340085415088</v>
      </c>
      <c r="BF19" s="125">
        <v>3.5437209262306411</v>
      </c>
      <c r="BG19" s="125">
        <v>3.2420918848598892</v>
      </c>
      <c r="BH19" s="125">
        <v>2.8992473308032851</v>
      </c>
      <c r="BI19" s="125">
        <v>2.6357117937953496</v>
      </c>
      <c r="BJ19" s="125">
        <v>2.3803339497806437</v>
      </c>
      <c r="BK19" s="125">
        <v>2.1635516131907053</v>
      </c>
      <c r="BL19" s="125">
        <v>1.7367053357050639</v>
      </c>
      <c r="BM19" s="125">
        <v>0.5519338535760373</v>
      </c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42"/>
      <c r="CI19" s="141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66"/>
      <c r="DU19" s="66"/>
      <c r="DV19" s="66"/>
      <c r="DW19" s="66"/>
      <c r="DX19" s="66"/>
      <c r="DY19" s="153"/>
      <c r="DZ19" s="145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153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218"/>
      <c r="GW19" s="218"/>
      <c r="GX19" s="218"/>
      <c r="GY19" s="218"/>
      <c r="GZ19" s="218"/>
      <c r="HA19" s="218"/>
      <c r="HB19" s="218"/>
      <c r="HC19" s="218"/>
      <c r="HD19" s="218"/>
      <c r="HE19" s="218"/>
      <c r="HF19" s="218"/>
      <c r="HG19" s="218"/>
      <c r="HH19" s="216"/>
      <c r="HI19" s="217"/>
      <c r="HJ19" s="217"/>
      <c r="HK19" s="217"/>
      <c r="HL19" s="217"/>
      <c r="HM19" s="217"/>
      <c r="HN19" s="217"/>
      <c r="HO19" s="217"/>
      <c r="HP19" s="217"/>
      <c r="HQ19" s="217"/>
      <c r="HR19" s="217"/>
      <c r="HS19" s="217"/>
      <c r="HT19" s="217"/>
      <c r="HU19" s="217"/>
      <c r="HV19" s="217"/>
      <c r="HW19" s="217"/>
      <c r="HX19" s="217"/>
      <c r="HY19" s="217"/>
      <c r="HZ19" s="217"/>
      <c r="IA19" s="217"/>
      <c r="IB19" s="217"/>
      <c r="IC19" s="217"/>
      <c r="ID19" s="217"/>
      <c r="IE19" s="217"/>
      <c r="IF19" s="217"/>
      <c r="IG19" s="217"/>
      <c r="IH19" s="217"/>
      <c r="II19" s="217"/>
      <c r="IJ19" s="217"/>
      <c r="IK19" s="217"/>
      <c r="IL19" s="217"/>
      <c r="IM19" s="217"/>
      <c r="IN19" s="217"/>
      <c r="IO19" s="217"/>
      <c r="IP19" s="217"/>
      <c r="IQ19" s="217"/>
      <c r="IR19" s="217"/>
      <c r="IS19" s="217"/>
      <c r="IT19" s="217"/>
      <c r="IU19" s="217"/>
      <c r="IV19" s="217"/>
      <c r="IW19" s="217"/>
      <c r="IX19" s="217"/>
      <c r="IY19" s="217"/>
      <c r="IZ19" s="217"/>
      <c r="JA19" s="217"/>
      <c r="JB19" s="217"/>
      <c r="JC19" s="217"/>
      <c r="JD19" s="217"/>
      <c r="JE19" s="217"/>
      <c r="JF19" s="217"/>
      <c r="JG19" s="217"/>
      <c r="JH19" s="217"/>
      <c r="JI19" s="217"/>
      <c r="JJ19" s="217"/>
      <c r="JK19" s="217"/>
      <c r="JL19" s="217"/>
      <c r="JM19" s="217"/>
      <c r="JN19" s="217"/>
      <c r="JO19" s="217"/>
      <c r="JP19" s="217"/>
      <c r="JQ19" s="217"/>
      <c r="JR19" s="217"/>
      <c r="JS19" s="217"/>
      <c r="JT19" s="217"/>
      <c r="JU19" s="217"/>
      <c r="JV19" s="217"/>
      <c r="JW19" s="217"/>
      <c r="JX19" s="49"/>
      <c r="JY19" s="49"/>
      <c r="JZ19" s="49"/>
      <c r="KA19" s="49"/>
      <c r="KB19" s="49"/>
      <c r="KC19" s="49"/>
      <c r="KD19" s="49"/>
      <c r="KE19" s="49"/>
      <c r="KF19" s="49"/>
      <c r="KG19" s="49"/>
      <c r="KH19" s="49"/>
      <c r="KI19" s="49"/>
      <c r="KJ19" s="49"/>
      <c r="KK19" s="49"/>
      <c r="KL19" s="49"/>
      <c r="KM19" s="49"/>
      <c r="KN19" s="49"/>
      <c r="KO19" s="49"/>
      <c r="KP19" s="49"/>
      <c r="KQ19" s="49"/>
      <c r="KR19" s="49"/>
      <c r="KS19" s="49"/>
      <c r="KT19" s="49"/>
      <c r="KU19" s="49"/>
      <c r="KV19" s="49"/>
      <c r="KW19" s="49"/>
      <c r="KX19" s="49"/>
      <c r="KY19" s="49"/>
      <c r="KZ19" s="49"/>
      <c r="LA19" s="49"/>
      <c r="LB19" s="49"/>
      <c r="LC19" s="49"/>
      <c r="LD19" s="49"/>
      <c r="LE19" s="49"/>
      <c r="LF19" s="49"/>
      <c r="LG19" s="49"/>
      <c r="LH19" s="49"/>
      <c r="LI19" s="49"/>
      <c r="LJ19" s="49"/>
      <c r="LK19" s="49"/>
      <c r="LL19" s="49"/>
      <c r="LM19" s="49"/>
      <c r="LN19" s="49"/>
      <c r="LO19" s="49"/>
      <c r="LP19" s="49"/>
      <c r="LQ19" s="49"/>
      <c r="LR19" s="49"/>
      <c r="LS19" s="49"/>
      <c r="LT19" s="49"/>
      <c r="LU19" s="49"/>
      <c r="LV19" s="49"/>
      <c r="LW19" s="49"/>
      <c r="LX19" s="49"/>
      <c r="LY19" s="49"/>
      <c r="LZ19" s="49"/>
      <c r="MA19" s="49"/>
      <c r="MB19" s="49"/>
      <c r="MC19" s="49"/>
      <c r="MD19" s="49"/>
      <c r="ME19" s="49"/>
      <c r="MF19" s="49"/>
      <c r="MG19" s="49"/>
      <c r="MH19" s="49"/>
      <c r="MI19" s="49"/>
      <c r="MJ19" s="49"/>
      <c r="MK19" s="49"/>
      <c r="ML19" s="49"/>
      <c r="MM19" s="49"/>
      <c r="MN19" s="49"/>
      <c r="MO19" s="49"/>
      <c r="MP19" s="49"/>
      <c r="MQ19" s="49"/>
      <c r="MR19" s="49"/>
      <c r="MS19" s="49"/>
      <c r="MT19" s="49"/>
      <c r="MU19" s="49"/>
      <c r="MV19" s="49"/>
      <c r="MW19" s="49"/>
      <c r="MX19" s="49"/>
      <c r="MY19" s="49"/>
      <c r="MZ19" s="49"/>
      <c r="NA19" s="49"/>
      <c r="NB19" s="49"/>
      <c r="NC19" s="49"/>
      <c r="ND19" s="49"/>
      <c r="NE19" s="49"/>
      <c r="NF19" s="49"/>
      <c r="NG19" s="49"/>
      <c r="NH19" s="49"/>
      <c r="NI19" s="49"/>
      <c r="NJ19" s="49"/>
      <c r="NK19" s="49"/>
      <c r="NL19" s="49"/>
      <c r="NM19" s="49"/>
      <c r="NN19" s="49"/>
      <c r="NO19" s="49"/>
      <c r="NP19" s="49"/>
      <c r="NQ19" s="49"/>
      <c r="NR19" s="49"/>
      <c r="NS19" s="49"/>
      <c r="NT19" s="49"/>
      <c r="NU19" s="49"/>
      <c r="NV19" s="49"/>
      <c r="NW19" s="49"/>
      <c r="NX19" s="49"/>
      <c r="NY19" s="49"/>
      <c r="NZ19" s="49"/>
      <c r="OA19" s="49"/>
      <c r="OB19" s="49"/>
      <c r="OC19" s="49"/>
      <c r="OD19" s="49"/>
      <c r="OE19" s="49"/>
      <c r="OF19" s="49"/>
      <c r="OG19" s="49"/>
      <c r="OH19" s="49"/>
      <c r="OI19" s="49"/>
      <c r="OJ19" s="49"/>
      <c r="OK19" s="49"/>
      <c r="OL19" s="49"/>
      <c r="OM19" s="49"/>
      <c r="ON19" s="49"/>
      <c r="OO19" s="49"/>
      <c r="OP19" s="49"/>
      <c r="OQ19" s="49"/>
      <c r="OR19" s="49"/>
      <c r="OS19" s="49"/>
      <c r="OT19" s="49"/>
      <c r="OU19" s="49"/>
      <c r="OV19" s="49"/>
      <c r="OW19" s="49"/>
      <c r="OX19" s="49"/>
      <c r="OY19" s="49"/>
      <c r="OZ19" s="49"/>
      <c r="PA19" s="49"/>
      <c r="PB19" s="49"/>
      <c r="PC19" s="49"/>
      <c r="PD19" s="49"/>
      <c r="PE19" s="49"/>
      <c r="PF19" s="49"/>
      <c r="PG19" s="49"/>
      <c r="PH19" s="49"/>
      <c r="PI19" s="49"/>
      <c r="PJ19" s="49"/>
      <c r="PK19" s="49"/>
      <c r="PL19" s="49"/>
      <c r="PM19" s="49"/>
      <c r="PN19" s="49"/>
      <c r="PO19" s="49"/>
      <c r="PP19" s="49"/>
      <c r="PQ19" s="49"/>
      <c r="PR19" s="49"/>
      <c r="PS19" s="49"/>
      <c r="PT19" s="49"/>
      <c r="PU19" s="49"/>
      <c r="PV19" s="49"/>
      <c r="PW19" s="49"/>
      <c r="PX19" s="49"/>
      <c r="PY19" s="49"/>
      <c r="PZ19" s="49"/>
      <c r="QA19" s="49"/>
      <c r="QB19" s="217"/>
      <c r="QC19" s="217"/>
      <c r="QD19" s="217"/>
      <c r="QE19" s="217"/>
      <c r="QF19" s="217"/>
      <c r="QG19" s="217"/>
      <c r="QH19" s="217"/>
      <c r="QI19" s="217"/>
      <c r="QJ19" s="217"/>
      <c r="QK19" s="217"/>
      <c r="QL19" s="217"/>
      <c r="QM19" s="217"/>
      <c r="QN19" s="217"/>
      <c r="QO19" s="217"/>
      <c r="QP19" s="217"/>
      <c r="QQ19" s="217"/>
      <c r="QR19" s="217"/>
      <c r="QS19" s="217"/>
      <c r="QT19" s="217"/>
      <c r="QU19" s="217"/>
      <c r="QV19" s="217"/>
      <c r="QW19" s="217"/>
      <c r="QX19" s="217"/>
      <c r="QY19" s="217"/>
      <c r="QZ19" s="217"/>
      <c r="RA19" s="217"/>
      <c r="RB19" s="217"/>
      <c r="RC19" s="217"/>
      <c r="RD19" s="217"/>
      <c r="RE19" s="217"/>
      <c r="RF19" s="217"/>
      <c r="RG19" s="217"/>
      <c r="RH19" s="217"/>
      <c r="RI19" s="217"/>
      <c r="RJ19" s="217"/>
      <c r="RK19" s="217"/>
      <c r="RL19" s="217"/>
      <c r="RM19" s="217"/>
      <c r="RN19" s="217"/>
      <c r="RO19" s="217"/>
      <c r="RP19" s="217"/>
      <c r="RQ19" s="217"/>
      <c r="RR19" s="217"/>
      <c r="RS19" s="217"/>
      <c r="RT19" s="217"/>
      <c r="RU19" s="217"/>
      <c r="RV19" s="217"/>
      <c r="RW19" s="217"/>
      <c r="RX19" s="217"/>
      <c r="RY19" s="217"/>
      <c r="RZ19" s="217"/>
      <c r="SA19" s="217"/>
      <c r="SB19" s="217"/>
      <c r="SC19" s="217"/>
      <c r="SD19" s="217"/>
      <c r="SE19" s="217"/>
      <c r="SF19" s="217"/>
      <c r="SG19" s="217"/>
      <c r="SH19" s="217"/>
      <c r="SI19" s="217"/>
      <c r="SJ19" s="217"/>
      <c r="SK19" s="217"/>
      <c r="SL19" s="217"/>
      <c r="SM19" s="217"/>
      <c r="SN19" s="217"/>
      <c r="SO19" s="217"/>
      <c r="SP19" s="217"/>
      <c r="SQ19" s="217"/>
      <c r="SR19" s="217"/>
      <c r="SS19" s="217"/>
      <c r="ST19" s="217"/>
      <c r="SU19" s="217"/>
      <c r="SV19" s="217"/>
      <c r="SW19" s="217"/>
      <c r="SX19" s="217"/>
      <c r="SY19" s="217"/>
      <c r="SZ19" s="217"/>
      <c r="TA19" s="217"/>
      <c r="TB19" s="217"/>
      <c r="TC19" s="217"/>
      <c r="TD19" s="217"/>
      <c r="TE19" s="217"/>
      <c r="TF19" s="217"/>
      <c r="TG19" s="217"/>
      <c r="TH19" s="217"/>
      <c r="TI19" s="217"/>
      <c r="TJ19" s="217"/>
      <c r="TK19" s="217"/>
      <c r="TL19" s="217"/>
      <c r="TM19" s="217"/>
      <c r="TN19" s="217"/>
      <c r="TO19" s="217"/>
      <c r="TP19" s="217"/>
      <c r="TQ19" s="217"/>
      <c r="TR19" s="217"/>
      <c r="TS19" s="217"/>
      <c r="TT19" s="217"/>
      <c r="TU19" s="217"/>
      <c r="TV19" s="217"/>
      <c r="TW19" s="217"/>
      <c r="TX19" s="217"/>
      <c r="TY19" s="217"/>
      <c r="TZ19" s="217"/>
      <c r="UA19" s="217"/>
      <c r="UB19" s="217"/>
      <c r="UC19" s="217"/>
      <c r="UD19" s="217"/>
      <c r="UE19" s="217"/>
      <c r="UF19" s="217"/>
      <c r="UG19" s="217"/>
      <c r="UH19" s="217"/>
      <c r="UI19" s="217"/>
      <c r="UJ19" s="217"/>
      <c r="UK19" s="217"/>
      <c r="UL19" s="217"/>
      <c r="UM19" s="217"/>
      <c r="UN19" s="217"/>
      <c r="UO19" s="217"/>
      <c r="UP19" s="217"/>
      <c r="UQ19" s="217"/>
      <c r="UR19" s="217"/>
      <c r="US19" s="217"/>
      <c r="UT19" s="217"/>
      <c r="UU19" s="217"/>
      <c r="UV19" s="217"/>
      <c r="UW19" s="217"/>
      <c r="UX19" s="217"/>
      <c r="UY19" s="217"/>
      <c r="UZ19" s="217"/>
      <c r="VA19" s="217"/>
      <c r="VB19" s="217"/>
      <c r="VC19" s="217"/>
      <c r="VD19" s="217"/>
      <c r="VE19" s="217"/>
      <c r="VF19" s="217"/>
      <c r="VG19" s="217"/>
      <c r="VH19" s="217"/>
      <c r="VI19" s="217"/>
      <c r="VJ19" s="217"/>
      <c r="VK19" s="217"/>
      <c r="VL19" s="217"/>
      <c r="VM19" s="217"/>
      <c r="VN19" s="217"/>
      <c r="VO19" s="217"/>
      <c r="VP19" s="217"/>
      <c r="VQ19" s="217"/>
      <c r="VR19" s="217"/>
      <c r="VS19" s="217"/>
      <c r="VT19" s="217"/>
      <c r="VU19" s="217"/>
      <c r="VV19" s="217"/>
      <c r="VW19" s="217"/>
      <c r="VX19" s="217"/>
      <c r="VY19" s="217"/>
      <c r="VZ19" s="217"/>
      <c r="WA19" s="217"/>
      <c r="WB19" s="217"/>
      <c r="WC19" s="217"/>
      <c r="WD19" s="217"/>
      <c r="WE19" s="217"/>
    </row>
    <row r="20" spans="1:603" ht="15.75" thickTop="1" x14ac:dyDescent="0.25">
      <c r="GU20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42"/>
  <sheetViews>
    <sheetView topLeftCell="BM1" workbookViewId="0">
      <pane ySplit="1" topLeftCell="A2" activePane="bottomLeft" state="frozen"/>
      <selection pane="bottomLeft" activeCell="BQ4" sqref="BQ4"/>
    </sheetView>
  </sheetViews>
  <sheetFormatPr baseColWidth="10" defaultColWidth="11.42578125" defaultRowHeight="15" x14ac:dyDescent="0.25"/>
  <cols>
    <col min="1" max="16384" width="11.42578125" style="173"/>
  </cols>
  <sheetData>
    <row r="1" spans="1:627" ht="16.5" thickTop="1" thickBot="1" x14ac:dyDescent="0.3">
      <c r="A1" s="178">
        <v>1</v>
      </c>
      <c r="B1" s="179">
        <v>2</v>
      </c>
      <c r="C1" s="179">
        <v>3</v>
      </c>
      <c r="D1" s="179">
        <v>4</v>
      </c>
      <c r="E1" s="179">
        <v>5</v>
      </c>
      <c r="F1" s="179">
        <v>6</v>
      </c>
      <c r="G1" s="179">
        <v>7</v>
      </c>
      <c r="H1" s="179">
        <v>8</v>
      </c>
      <c r="I1" s="179">
        <v>9</v>
      </c>
      <c r="J1" s="179">
        <v>10</v>
      </c>
      <c r="K1" s="179">
        <v>11</v>
      </c>
      <c r="L1" s="179">
        <v>12</v>
      </c>
      <c r="M1" s="179">
        <v>13</v>
      </c>
      <c r="N1" s="179">
        <v>14</v>
      </c>
      <c r="O1" s="179">
        <v>15</v>
      </c>
      <c r="P1" s="179">
        <v>16</v>
      </c>
      <c r="Q1" s="179">
        <v>17</v>
      </c>
      <c r="R1" s="179">
        <v>18</v>
      </c>
      <c r="S1" s="179">
        <v>19</v>
      </c>
      <c r="T1" s="179">
        <v>20</v>
      </c>
      <c r="U1" s="179">
        <v>21</v>
      </c>
      <c r="V1" s="179">
        <v>22</v>
      </c>
      <c r="W1" s="179">
        <v>23</v>
      </c>
      <c r="X1" s="179">
        <v>24</v>
      </c>
      <c r="Y1" s="179">
        <v>25</v>
      </c>
      <c r="Z1" s="179">
        <v>26</v>
      </c>
      <c r="AA1" s="179">
        <v>27</v>
      </c>
      <c r="AB1" s="179">
        <v>28</v>
      </c>
      <c r="AC1" s="179">
        <v>29</v>
      </c>
      <c r="AD1" s="179">
        <v>30</v>
      </c>
      <c r="AE1" s="179">
        <v>31</v>
      </c>
      <c r="AF1" s="179">
        <v>32</v>
      </c>
      <c r="AG1" s="179">
        <v>33</v>
      </c>
      <c r="AH1" s="179">
        <v>34</v>
      </c>
      <c r="AI1" s="179">
        <v>35</v>
      </c>
      <c r="AJ1" s="179">
        <v>36</v>
      </c>
      <c r="AK1" s="179">
        <v>37</v>
      </c>
      <c r="AL1" s="179">
        <v>38</v>
      </c>
      <c r="AM1" s="179">
        <v>39</v>
      </c>
      <c r="AN1" s="179">
        <v>40</v>
      </c>
      <c r="AO1" s="179">
        <v>41</v>
      </c>
      <c r="AP1" s="179">
        <v>42</v>
      </c>
      <c r="AQ1" s="179">
        <v>43</v>
      </c>
      <c r="AR1" s="179">
        <v>44</v>
      </c>
      <c r="AS1" s="179">
        <v>45</v>
      </c>
      <c r="AT1" s="179">
        <v>46</v>
      </c>
      <c r="AU1" s="179">
        <v>47</v>
      </c>
      <c r="AV1" s="179">
        <v>48</v>
      </c>
      <c r="AW1" s="179">
        <v>49</v>
      </c>
      <c r="AX1" s="179">
        <v>50</v>
      </c>
      <c r="AY1" s="179">
        <v>51</v>
      </c>
      <c r="AZ1" s="179">
        <v>52</v>
      </c>
      <c r="BA1" s="179">
        <v>53</v>
      </c>
      <c r="BB1" s="179">
        <v>54</v>
      </c>
      <c r="BC1" s="179">
        <v>55</v>
      </c>
      <c r="BD1" s="179">
        <v>56</v>
      </c>
      <c r="BE1" s="179">
        <v>57</v>
      </c>
      <c r="BF1" s="179">
        <v>58</v>
      </c>
      <c r="BG1" s="179">
        <v>59</v>
      </c>
      <c r="BH1" s="179">
        <v>60</v>
      </c>
      <c r="BI1" s="179">
        <v>61</v>
      </c>
      <c r="BJ1" s="179">
        <v>62</v>
      </c>
      <c r="BK1" s="179">
        <v>63</v>
      </c>
      <c r="BL1" s="179">
        <v>64</v>
      </c>
      <c r="BM1" s="179">
        <v>65</v>
      </c>
      <c r="BN1" s="179">
        <v>66</v>
      </c>
      <c r="BO1" s="179">
        <v>67</v>
      </c>
      <c r="BP1" s="179">
        <v>68</v>
      </c>
      <c r="BQ1" s="179"/>
      <c r="BR1" s="179"/>
      <c r="BS1" s="179"/>
      <c r="BT1" s="179"/>
      <c r="BU1" s="179"/>
      <c r="BV1" s="179"/>
      <c r="BW1" s="179"/>
      <c r="BX1" s="179"/>
      <c r="BY1" s="179"/>
      <c r="BZ1" s="179"/>
      <c r="CA1" s="179"/>
      <c r="CB1" s="179"/>
      <c r="CC1" s="179"/>
      <c r="CD1" s="179"/>
      <c r="CE1" s="179"/>
      <c r="CF1" s="179"/>
      <c r="CG1" s="179"/>
      <c r="CH1" s="179"/>
      <c r="CI1" s="179"/>
      <c r="CJ1" s="179"/>
      <c r="CK1" s="179"/>
      <c r="CL1" s="179"/>
      <c r="CM1" s="179"/>
      <c r="CN1" s="179"/>
      <c r="CO1" s="178"/>
      <c r="CP1" s="179"/>
      <c r="CQ1" s="179"/>
      <c r="CR1" s="179"/>
      <c r="CS1" s="179"/>
      <c r="CT1" s="179"/>
      <c r="CU1" s="179"/>
      <c r="CV1" s="179"/>
      <c r="CW1" s="179"/>
      <c r="CX1" s="179"/>
      <c r="CY1" s="179"/>
      <c r="CZ1" s="179"/>
      <c r="DA1" s="179"/>
      <c r="DB1" s="179"/>
      <c r="DC1" s="179"/>
      <c r="DD1" s="179"/>
      <c r="DE1" s="179"/>
      <c r="DF1" s="179"/>
      <c r="DG1" s="179"/>
      <c r="DH1" s="179"/>
      <c r="DI1" s="179"/>
      <c r="DJ1" s="179"/>
      <c r="DK1" s="179"/>
      <c r="DL1" s="179"/>
      <c r="DM1" s="179"/>
      <c r="DN1" s="179"/>
      <c r="DO1" s="179"/>
      <c r="DP1" s="179"/>
      <c r="DQ1" s="179"/>
      <c r="DR1" s="179"/>
      <c r="DS1" s="179"/>
      <c r="DT1" s="179"/>
      <c r="DU1" s="179"/>
      <c r="DV1" s="179"/>
      <c r="DW1" s="179"/>
      <c r="DX1" s="179"/>
      <c r="DY1" s="179"/>
      <c r="DZ1" s="179"/>
      <c r="EA1" s="179"/>
      <c r="EB1" s="179"/>
      <c r="EC1" s="179"/>
      <c r="ED1" s="179"/>
      <c r="EE1" s="179"/>
      <c r="EF1" s="179"/>
      <c r="EG1" s="179"/>
      <c r="EH1" s="179"/>
      <c r="EI1" s="178"/>
      <c r="EJ1" s="179"/>
      <c r="EK1" s="179"/>
      <c r="EL1" s="179"/>
      <c r="EM1" s="179"/>
      <c r="EN1" s="179"/>
      <c r="EO1" s="179"/>
      <c r="EP1" s="179"/>
      <c r="EQ1" s="179"/>
      <c r="ER1" s="179"/>
      <c r="ES1" s="179"/>
      <c r="ET1" s="179"/>
      <c r="EU1" s="179"/>
      <c r="EV1" s="179"/>
      <c r="EW1" s="179"/>
      <c r="EX1" s="179"/>
      <c r="EY1" s="179"/>
      <c r="EZ1" s="179"/>
      <c r="FA1" s="179"/>
      <c r="FB1" s="179"/>
      <c r="FC1" s="179"/>
      <c r="FD1" s="179"/>
      <c r="FE1" s="179"/>
      <c r="FF1" s="179"/>
      <c r="FG1" s="179"/>
      <c r="FH1" s="179"/>
      <c r="FI1" s="179"/>
      <c r="FJ1" s="179"/>
      <c r="FK1" s="179"/>
      <c r="FL1" s="179"/>
      <c r="FM1" s="179"/>
      <c r="FN1" s="179"/>
      <c r="FO1" s="179"/>
      <c r="FP1" s="179"/>
      <c r="FQ1" s="179"/>
      <c r="FR1" s="179"/>
      <c r="FS1" s="179"/>
      <c r="FT1" s="179"/>
      <c r="FU1" s="179"/>
      <c r="FV1" s="179"/>
      <c r="FW1" s="179"/>
      <c r="FX1" s="179"/>
      <c r="FY1" s="179"/>
      <c r="FZ1" s="179"/>
      <c r="GA1" s="179"/>
      <c r="GB1" s="179"/>
      <c r="GC1" s="178"/>
      <c r="GD1" s="179"/>
      <c r="GE1" s="179"/>
      <c r="GF1" s="179"/>
      <c r="GG1" s="179"/>
      <c r="GH1" s="179"/>
      <c r="GI1" s="179"/>
      <c r="GJ1" s="179"/>
      <c r="GK1" s="179"/>
      <c r="GL1" s="179"/>
      <c r="GM1" s="179"/>
      <c r="GN1" s="179"/>
      <c r="GO1" s="179"/>
      <c r="GP1" s="179"/>
      <c r="GQ1" s="179"/>
      <c r="GR1" s="179"/>
      <c r="GS1" s="179"/>
      <c r="GT1" s="179"/>
      <c r="GU1" s="179"/>
      <c r="GV1" s="179"/>
      <c r="GW1" s="179"/>
      <c r="GX1" s="179"/>
      <c r="GY1" s="179"/>
      <c r="GZ1" s="179"/>
      <c r="HA1" s="179"/>
      <c r="HB1" s="179"/>
      <c r="HC1" s="179"/>
      <c r="HD1" s="179"/>
      <c r="HE1" s="179"/>
      <c r="HF1" s="179"/>
      <c r="HG1" s="179"/>
      <c r="HH1" s="179"/>
      <c r="HI1" s="179"/>
      <c r="HJ1" s="179"/>
      <c r="HK1" s="179"/>
      <c r="HL1" s="179"/>
      <c r="HM1" s="179"/>
      <c r="HN1" s="179"/>
      <c r="HO1" s="179"/>
      <c r="HP1" s="179"/>
      <c r="HQ1" s="179"/>
      <c r="HR1" s="179"/>
      <c r="HS1" s="179"/>
      <c r="HT1" s="179"/>
      <c r="HU1" s="179"/>
      <c r="HV1" s="180"/>
      <c r="HW1" s="175"/>
      <c r="HX1" s="175"/>
      <c r="HY1" s="175"/>
      <c r="HZ1" s="175"/>
      <c r="IA1" s="175"/>
      <c r="IB1" s="175"/>
      <c r="IC1" s="175"/>
      <c r="ID1" s="175"/>
      <c r="IE1" s="175"/>
      <c r="IF1" s="175"/>
      <c r="IG1" s="175"/>
      <c r="IH1" s="175"/>
      <c r="II1" s="175"/>
      <c r="IJ1" s="175"/>
      <c r="IK1" s="175"/>
      <c r="IL1" s="175"/>
      <c r="IM1" s="175"/>
      <c r="IN1" s="175"/>
      <c r="IO1" s="175"/>
      <c r="IP1" s="175"/>
      <c r="IQ1" s="175"/>
      <c r="IR1" s="175"/>
      <c r="IS1" s="175"/>
      <c r="IT1" s="175"/>
      <c r="IU1" s="175"/>
      <c r="IV1" s="175"/>
      <c r="IW1" s="175"/>
      <c r="IX1" s="175"/>
      <c r="IY1" s="175"/>
      <c r="IZ1" s="175"/>
      <c r="JA1" s="175"/>
      <c r="JB1" s="175"/>
      <c r="JC1" s="175"/>
      <c r="JD1" s="175"/>
      <c r="JE1" s="175"/>
      <c r="JF1" s="175"/>
      <c r="JG1" s="175"/>
      <c r="JH1" s="175"/>
      <c r="JI1" s="175"/>
      <c r="JJ1" s="175"/>
      <c r="JK1" s="175"/>
      <c r="JL1" s="175"/>
      <c r="JM1" s="175"/>
      <c r="JN1" s="175"/>
      <c r="JO1" s="175"/>
      <c r="JP1" s="175"/>
      <c r="JQ1" s="175"/>
      <c r="JR1" s="175"/>
      <c r="JS1" s="175"/>
      <c r="JT1" s="175"/>
      <c r="JU1" s="175"/>
      <c r="JV1" s="175"/>
      <c r="JW1" s="175"/>
      <c r="JX1" s="175"/>
      <c r="JY1" s="175"/>
      <c r="JZ1" s="175"/>
      <c r="KA1" s="175"/>
      <c r="KB1" s="175"/>
      <c r="KC1" s="175"/>
      <c r="KD1" s="175"/>
      <c r="KE1" s="175"/>
      <c r="KF1" s="175"/>
      <c r="KG1" s="175"/>
      <c r="KH1" s="175"/>
      <c r="KI1" s="175"/>
      <c r="KJ1" s="175"/>
      <c r="KK1" s="175"/>
      <c r="KL1" s="175"/>
      <c r="KM1" s="175"/>
      <c r="KN1" s="175"/>
      <c r="KO1" s="175"/>
      <c r="KP1" s="175"/>
      <c r="KQ1" s="175"/>
      <c r="KR1" s="175"/>
      <c r="KS1" s="175"/>
      <c r="KT1" s="175"/>
      <c r="KU1" s="175"/>
      <c r="KV1" s="175"/>
      <c r="KW1" s="175"/>
      <c r="KX1" s="175"/>
      <c r="KY1" s="175"/>
      <c r="KZ1" s="175"/>
      <c r="LA1" s="175"/>
      <c r="LB1" s="175"/>
      <c r="LC1" s="175"/>
      <c r="LD1" s="175"/>
      <c r="LE1" s="175"/>
      <c r="LF1" s="175"/>
      <c r="LG1" s="175"/>
      <c r="LH1" s="175"/>
      <c r="LI1" s="175"/>
      <c r="LJ1" s="175"/>
      <c r="LK1" s="175"/>
      <c r="LL1" s="175"/>
      <c r="LM1" s="175"/>
      <c r="LN1" s="175"/>
      <c r="LO1" s="175"/>
      <c r="LP1" s="175"/>
      <c r="LQ1" s="175"/>
      <c r="LR1" s="175"/>
      <c r="LS1" s="175"/>
      <c r="LT1" s="175"/>
      <c r="LU1" s="175"/>
      <c r="LV1" s="175"/>
      <c r="LW1" s="175"/>
      <c r="LX1" s="175"/>
      <c r="LY1" s="175"/>
      <c r="LZ1" s="175"/>
      <c r="MA1" s="175"/>
      <c r="MB1" s="175"/>
      <c r="MC1" s="175"/>
      <c r="MD1" s="175"/>
      <c r="ME1" s="175"/>
      <c r="MF1" s="175"/>
      <c r="MG1" s="175"/>
      <c r="MH1" s="175"/>
      <c r="MI1" s="175"/>
      <c r="MJ1" s="175"/>
      <c r="MK1" s="175"/>
      <c r="ML1" s="175"/>
      <c r="MM1" s="175"/>
      <c r="MN1" s="175"/>
      <c r="MO1" s="175"/>
      <c r="MP1" s="175"/>
      <c r="MQ1" s="175"/>
      <c r="MR1" s="175"/>
      <c r="MS1" s="175"/>
      <c r="MT1" s="175"/>
      <c r="MU1" s="175"/>
      <c r="MV1" s="175"/>
      <c r="MW1" s="175"/>
      <c r="MX1" s="175"/>
      <c r="MY1" s="175"/>
      <c r="MZ1" s="175"/>
      <c r="NA1" s="175"/>
      <c r="NB1" s="175"/>
      <c r="NC1" s="175"/>
      <c r="ND1" s="175"/>
      <c r="NE1" s="175"/>
      <c r="NF1" s="175"/>
      <c r="NG1" s="175"/>
      <c r="NH1" s="175"/>
      <c r="NI1" s="175"/>
      <c r="NJ1" s="175"/>
      <c r="NK1" s="175"/>
      <c r="NL1" s="175"/>
      <c r="NM1" s="175"/>
      <c r="NN1" s="175"/>
      <c r="NO1" s="175"/>
      <c r="NP1" s="175"/>
      <c r="NQ1" s="175"/>
      <c r="NR1" s="175"/>
      <c r="NS1" s="175"/>
      <c r="NT1" s="175"/>
      <c r="NU1" s="175"/>
      <c r="NV1" s="175"/>
      <c r="NW1" s="175"/>
      <c r="NX1" s="175"/>
      <c r="NY1" s="175"/>
      <c r="NZ1" s="175"/>
      <c r="OA1" s="175"/>
      <c r="OB1" s="175"/>
      <c r="OC1" s="175"/>
      <c r="OD1" s="175"/>
      <c r="OE1" s="175"/>
      <c r="OF1" s="175"/>
      <c r="OG1" s="175"/>
      <c r="OH1" s="175"/>
      <c r="OI1" s="175"/>
      <c r="OJ1" s="175"/>
      <c r="OK1" s="175"/>
      <c r="OL1" s="175"/>
      <c r="OM1" s="175"/>
      <c r="ON1" s="175"/>
      <c r="OO1" s="175"/>
      <c r="OP1" s="175"/>
      <c r="OQ1" s="175"/>
      <c r="OR1" s="175"/>
      <c r="OS1" s="175"/>
      <c r="OT1" s="175"/>
      <c r="OU1" s="175"/>
      <c r="OV1" s="175"/>
      <c r="OW1" s="175"/>
      <c r="OX1" s="175"/>
      <c r="OY1" s="175"/>
      <c r="OZ1" s="175"/>
      <c r="PA1" s="175"/>
      <c r="PB1" s="175"/>
      <c r="PC1" s="175"/>
      <c r="PD1" s="175"/>
      <c r="PE1" s="175"/>
      <c r="PF1" s="175"/>
      <c r="PG1" s="175"/>
      <c r="PH1" s="175"/>
      <c r="PI1" s="175"/>
      <c r="PJ1" s="175"/>
      <c r="PK1" s="175"/>
      <c r="PL1" s="175"/>
      <c r="PM1" s="175"/>
      <c r="PN1" s="175"/>
      <c r="PO1" s="175"/>
      <c r="PP1" s="175"/>
      <c r="PQ1" s="175"/>
      <c r="PR1" s="175"/>
      <c r="PS1" s="175"/>
      <c r="PT1" s="175"/>
      <c r="PU1" s="175"/>
      <c r="PV1" s="175"/>
      <c r="PW1" s="175"/>
      <c r="PX1" s="175"/>
      <c r="PY1" s="175"/>
      <c r="PZ1" s="175"/>
      <c r="QA1" s="175"/>
      <c r="QB1" s="175"/>
      <c r="QC1" s="175"/>
      <c r="QD1" s="175"/>
      <c r="QE1" s="175"/>
      <c r="QF1" s="175"/>
      <c r="QG1" s="175"/>
      <c r="QH1" s="175"/>
      <c r="QI1" s="175"/>
      <c r="QJ1" s="175"/>
      <c r="QK1" s="175"/>
      <c r="QL1" s="175"/>
      <c r="QM1" s="175"/>
      <c r="QN1" s="175"/>
      <c r="QO1" s="175"/>
      <c r="QP1" s="175"/>
      <c r="QQ1" s="175"/>
      <c r="QR1" s="175"/>
      <c r="QS1" s="175"/>
      <c r="QT1" s="175"/>
      <c r="QU1" s="175"/>
      <c r="QV1" s="175"/>
      <c r="QW1" s="175"/>
      <c r="QX1" s="175"/>
      <c r="QY1" s="175"/>
      <c r="QZ1" s="175"/>
      <c r="RA1" s="175"/>
      <c r="RB1" s="175"/>
      <c r="RC1" s="175"/>
      <c r="RD1" s="175"/>
      <c r="RE1" s="175"/>
      <c r="RF1" s="175"/>
      <c r="RG1" s="175"/>
      <c r="RH1" s="175"/>
      <c r="RI1" s="175"/>
      <c r="RJ1" s="175"/>
      <c r="RK1" s="175"/>
      <c r="RL1" s="175"/>
      <c r="RM1" s="175"/>
      <c r="RN1" s="175"/>
      <c r="RO1" s="175"/>
      <c r="RP1" s="175"/>
      <c r="RQ1" s="175"/>
      <c r="RR1" s="175"/>
      <c r="RS1" s="175"/>
      <c r="RT1" s="175"/>
      <c r="RU1" s="175"/>
      <c r="RV1" s="175"/>
      <c r="RW1" s="175"/>
      <c r="RX1" s="175"/>
      <c r="RY1" s="175"/>
      <c r="RZ1" s="175"/>
      <c r="SA1" s="175"/>
      <c r="SB1" s="175"/>
      <c r="SC1" s="175"/>
      <c r="SD1" s="175"/>
      <c r="SE1" s="175"/>
      <c r="SF1" s="175"/>
      <c r="SG1" s="175"/>
      <c r="SH1" s="175"/>
      <c r="SI1" s="175"/>
      <c r="SJ1" s="175"/>
      <c r="SK1" s="175"/>
      <c r="SL1" s="175"/>
      <c r="SM1" s="175"/>
      <c r="SN1" s="175"/>
      <c r="SO1" s="175"/>
      <c r="SP1" s="175"/>
      <c r="SQ1" s="175"/>
      <c r="SR1" s="175"/>
      <c r="SS1" s="175"/>
      <c r="ST1" s="175"/>
      <c r="SU1" s="175"/>
      <c r="SV1" s="175"/>
      <c r="SW1" s="175"/>
      <c r="SX1" s="175"/>
      <c r="SY1" s="175"/>
      <c r="SZ1" s="175"/>
      <c r="TA1" s="175"/>
      <c r="TB1" s="175"/>
      <c r="TC1" s="175"/>
      <c r="TD1" s="175"/>
      <c r="TE1" s="175"/>
      <c r="TF1" s="175"/>
      <c r="TG1" s="175"/>
      <c r="TH1" s="175"/>
      <c r="TI1" s="175"/>
      <c r="TJ1" s="175"/>
      <c r="TK1" s="175"/>
      <c r="TL1" s="175"/>
      <c r="TM1" s="175"/>
      <c r="TN1" s="175"/>
      <c r="TO1" s="175"/>
      <c r="TP1" s="175"/>
      <c r="TQ1" s="175"/>
      <c r="TR1" s="175"/>
      <c r="TS1" s="175"/>
      <c r="TT1" s="175"/>
      <c r="TU1" s="175"/>
      <c r="TV1" s="175"/>
      <c r="TW1" s="175"/>
      <c r="TX1" s="175"/>
      <c r="TY1" s="175"/>
      <c r="TZ1" s="175"/>
      <c r="UA1" s="175"/>
      <c r="UB1" s="175"/>
      <c r="UC1" s="175"/>
      <c r="UD1" s="175"/>
      <c r="UE1" s="175"/>
      <c r="UF1" s="175"/>
      <c r="UG1" s="175"/>
      <c r="UH1" s="175"/>
      <c r="UI1" s="175"/>
      <c r="UJ1" s="175"/>
      <c r="UK1" s="175"/>
      <c r="UL1" s="175"/>
      <c r="UM1" s="175"/>
      <c r="UN1" s="175"/>
      <c r="UO1" s="175"/>
      <c r="UP1" s="175"/>
      <c r="UQ1" s="175"/>
      <c r="UR1" s="175"/>
      <c r="US1" s="175"/>
      <c r="UT1" s="175"/>
      <c r="UU1" s="175"/>
      <c r="UV1" s="175"/>
      <c r="UW1" s="175"/>
      <c r="UX1" s="175"/>
      <c r="UY1" s="175"/>
      <c r="UZ1" s="175"/>
      <c r="VA1" s="175"/>
      <c r="VB1" s="175"/>
      <c r="VC1" s="175"/>
      <c r="VD1" s="175"/>
      <c r="VE1" s="175"/>
      <c r="VF1" s="175"/>
      <c r="VG1" s="175"/>
      <c r="VH1" s="175"/>
      <c r="VI1" s="175"/>
      <c r="VJ1" s="175"/>
      <c r="VK1" s="175"/>
      <c r="VL1" s="175"/>
      <c r="VM1" s="175"/>
      <c r="VN1" s="175"/>
      <c r="VO1" s="175"/>
      <c r="VP1" s="175"/>
      <c r="VQ1" s="175"/>
      <c r="VR1" s="175"/>
      <c r="VS1" s="175"/>
      <c r="VT1" s="175"/>
      <c r="VU1" s="175"/>
      <c r="VV1" s="175"/>
      <c r="VW1" s="175"/>
      <c r="VX1" s="175"/>
      <c r="VY1" s="175"/>
      <c r="VZ1" s="175"/>
      <c r="WA1" s="175"/>
      <c r="WB1" s="175"/>
      <c r="WC1" s="175"/>
      <c r="WD1" s="175"/>
      <c r="WE1" s="175"/>
      <c r="WF1" s="175"/>
      <c r="WG1" s="175"/>
      <c r="WH1" s="175"/>
      <c r="WI1" s="175"/>
      <c r="WJ1" s="175"/>
      <c r="WK1" s="175"/>
      <c r="WL1" s="175"/>
      <c r="WM1" s="175"/>
      <c r="WN1" s="175"/>
      <c r="WO1" s="175"/>
      <c r="WP1" s="175"/>
      <c r="WQ1" s="175"/>
      <c r="WR1" s="175"/>
      <c r="WS1" s="175"/>
      <c r="WT1" s="175"/>
      <c r="WU1" s="175"/>
      <c r="WV1" s="175"/>
      <c r="WW1" s="175"/>
      <c r="WX1" s="175"/>
      <c r="WY1" s="175"/>
      <c r="WZ1" s="175"/>
      <c r="XA1" s="175"/>
      <c r="XB1" s="175"/>
      <c r="XC1" s="175"/>
    </row>
    <row r="2" spans="1:627" ht="15.75" thickTop="1" x14ac:dyDescent="0.25">
      <c r="A2" s="162">
        <v>300.00003195419043</v>
      </c>
      <c r="B2" s="97">
        <v>341.21077788351619</v>
      </c>
      <c r="C2" s="97">
        <v>453.09913177696313</v>
      </c>
      <c r="D2" s="97">
        <v>583.44629223385596</v>
      </c>
      <c r="E2" s="97">
        <v>639.51175465644894</v>
      </c>
      <c r="F2" s="97">
        <v>668.34600324941937</v>
      </c>
      <c r="G2" s="97">
        <v>683.73972812529553</v>
      </c>
      <c r="H2" s="97">
        <v>691.67813950661719</v>
      </c>
      <c r="I2" s="97">
        <v>695.75410179488722</v>
      </c>
      <c r="J2" s="97">
        <v>697.82840883172855</v>
      </c>
      <c r="K2" s="97">
        <v>698.89890556258251</v>
      </c>
      <c r="L2" s="97">
        <v>699.43712830155994</v>
      </c>
      <c r="M2" s="97">
        <v>699.71188080337288</v>
      </c>
      <c r="N2" s="97">
        <v>699.85164538752019</v>
      </c>
      <c r="O2" s="97">
        <v>699.92319602580289</v>
      </c>
      <c r="P2" s="97">
        <v>699.959348988496</v>
      </c>
      <c r="Q2" s="97">
        <v>699.9777158546583</v>
      </c>
      <c r="R2" s="97">
        <v>699.98706689800281</v>
      </c>
      <c r="S2" s="97">
        <v>699.99186068527183</v>
      </c>
      <c r="T2" s="97">
        <v>699.99424908357548</v>
      </c>
      <c r="U2" s="97">
        <v>699.99559125760982</v>
      </c>
      <c r="V2" s="97">
        <v>699.996323559448</v>
      </c>
      <c r="W2" s="97">
        <v>699.99655623665546</v>
      </c>
      <c r="X2" s="97">
        <v>699.99670302962397</v>
      </c>
      <c r="Y2" s="97">
        <v>699.99682026349808</v>
      </c>
      <c r="Z2" s="97">
        <v>699.99676392670381</v>
      </c>
      <c r="AA2" s="97">
        <v>699.99679133777875</v>
      </c>
      <c r="AB2" s="97">
        <v>699.99684830176</v>
      </c>
      <c r="AC2" s="97">
        <v>699.99676513385498</v>
      </c>
      <c r="AD2" s="97">
        <v>699.99676227484315</v>
      </c>
      <c r="AE2" s="97">
        <v>699.99672868151845</v>
      </c>
      <c r="AF2" s="97">
        <v>699.99690827613654</v>
      </c>
      <c r="AG2" s="97">
        <v>699.99682245110296</v>
      </c>
      <c r="AH2" s="97">
        <v>699.99673163133036</v>
      </c>
      <c r="AI2" s="97">
        <v>699.99675971348859</v>
      </c>
      <c r="AJ2" s="97">
        <v>699.99676360590297</v>
      </c>
      <c r="AK2" s="97">
        <v>699.99679002690539</v>
      </c>
      <c r="AL2" s="97">
        <v>699.9968181750512</v>
      </c>
      <c r="AM2" s="97">
        <v>699.99673158364112</v>
      </c>
      <c r="AN2" s="97">
        <v>699.99678864933503</v>
      </c>
      <c r="AO2" s="97">
        <v>699.99696231695771</v>
      </c>
      <c r="AP2" s="97">
        <v>699.99670343359276</v>
      </c>
      <c r="AQ2" s="97">
        <v>699.99676150969674</v>
      </c>
      <c r="AR2" s="97">
        <v>699.99684990129686</v>
      </c>
      <c r="AS2" s="53">
        <v>699.99679241376691</v>
      </c>
      <c r="AT2" s="53">
        <v>699.99684896383428</v>
      </c>
      <c r="AU2" s="59">
        <v>699.99664673661869</v>
      </c>
      <c r="AV2" s="59">
        <v>699.99673164086801</v>
      </c>
      <c r="AW2" s="59">
        <v>699.99673293747423</v>
      </c>
      <c r="AX2" s="59">
        <v>699.99682304383293</v>
      </c>
      <c r="AY2" s="59">
        <v>699.99667252574557</v>
      </c>
      <c r="AZ2" s="59">
        <v>699.99664316394944</v>
      </c>
      <c r="BA2" s="59">
        <v>699.99667394314542</v>
      </c>
      <c r="BB2" s="59">
        <v>699.99690489079819</v>
      </c>
      <c r="BC2" s="59">
        <v>699.99687616869983</v>
      </c>
      <c r="BD2" s="59">
        <v>699.99661514291688</v>
      </c>
      <c r="BE2" s="59">
        <v>699.99673187929204</v>
      </c>
      <c r="BF2" s="59">
        <v>699.99670314505374</v>
      </c>
      <c r="BG2" s="59">
        <v>699.9967317457789</v>
      </c>
      <c r="BH2" s="59">
        <v>699.9966741663244</v>
      </c>
      <c r="BI2" s="59">
        <v>699.99664454497838</v>
      </c>
      <c r="BJ2" s="59">
        <v>699.99664363421448</v>
      </c>
      <c r="BK2" s="59">
        <v>699.99676505843445</v>
      </c>
      <c r="BL2" s="59">
        <v>699.99682028204973</v>
      </c>
      <c r="BM2" s="59">
        <v>699.9967009216108</v>
      </c>
      <c r="BN2" s="59">
        <v>699.99740239802441</v>
      </c>
      <c r="BO2" s="59">
        <v>699.9994165421956</v>
      </c>
      <c r="BP2" s="59">
        <v>700.00005843606391</v>
      </c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8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3"/>
      <c r="EI2" s="309"/>
      <c r="EJ2" s="310"/>
      <c r="EK2" s="310"/>
      <c r="EL2" s="310"/>
      <c r="EM2" s="310"/>
      <c r="EN2" s="310"/>
      <c r="EO2" s="310"/>
      <c r="EP2" s="310"/>
      <c r="EQ2" s="310"/>
      <c r="ER2" s="310"/>
      <c r="ES2" s="310"/>
      <c r="ET2" s="310"/>
      <c r="EU2" s="310"/>
      <c r="EV2" s="310"/>
      <c r="EW2" s="310"/>
      <c r="EX2" s="310"/>
      <c r="EY2" s="310"/>
      <c r="EZ2" s="310"/>
      <c r="FA2" s="310"/>
      <c r="FB2" s="310"/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310"/>
      <c r="FU2" s="310"/>
      <c r="FV2" s="310"/>
      <c r="FW2" s="310"/>
      <c r="FX2" s="310"/>
      <c r="FY2" s="310"/>
      <c r="FZ2" s="310"/>
      <c r="GA2" s="310"/>
      <c r="GB2" s="174"/>
      <c r="HD2" s="310"/>
      <c r="HV2" s="176"/>
      <c r="HW2" s="175"/>
      <c r="HX2" s="175"/>
      <c r="HY2" s="175"/>
      <c r="HZ2" s="175"/>
      <c r="IA2" s="175"/>
      <c r="IB2" s="175"/>
      <c r="IC2" s="175"/>
      <c r="ID2" s="175"/>
      <c r="IE2" s="175"/>
      <c r="IF2" s="175"/>
      <c r="IG2" s="175"/>
      <c r="IH2" s="175"/>
      <c r="II2" s="175"/>
      <c r="IJ2" s="175"/>
      <c r="IK2" s="175"/>
      <c r="IL2" s="175"/>
      <c r="IM2" s="175"/>
      <c r="IN2" s="175"/>
      <c r="IO2" s="175"/>
      <c r="IP2" s="175"/>
      <c r="IQ2" s="175"/>
      <c r="IR2" s="175"/>
      <c r="IS2" s="175"/>
      <c r="IT2" s="175"/>
      <c r="IU2" s="175"/>
      <c r="IV2" s="175"/>
      <c r="IW2" s="175"/>
      <c r="IX2" s="175"/>
      <c r="IY2" s="175"/>
      <c r="IZ2" s="175"/>
      <c r="JA2" s="175"/>
      <c r="JB2" s="175"/>
      <c r="JC2" s="175"/>
      <c r="JD2" s="175"/>
      <c r="JE2" s="175"/>
      <c r="JF2" s="175"/>
      <c r="JG2" s="175"/>
      <c r="JH2" s="175"/>
      <c r="JI2" s="175"/>
      <c r="JJ2" s="175"/>
      <c r="JK2" s="175"/>
      <c r="JL2" s="175"/>
      <c r="JM2" s="175"/>
      <c r="JN2" s="175"/>
      <c r="JO2" s="175"/>
      <c r="JP2" s="175"/>
      <c r="JQ2" s="175"/>
      <c r="JR2" s="175"/>
      <c r="JS2" s="175"/>
      <c r="JT2" s="175"/>
      <c r="JU2" s="175"/>
      <c r="JV2" s="175"/>
      <c r="JW2" s="175"/>
      <c r="JX2" s="175"/>
      <c r="JY2" s="175"/>
      <c r="JZ2" s="175"/>
      <c r="KA2" s="175"/>
      <c r="KB2" s="175"/>
      <c r="KC2" s="175"/>
      <c r="KD2" s="175"/>
      <c r="KE2" s="175"/>
      <c r="KF2" s="175"/>
      <c r="KG2" s="175"/>
      <c r="KH2" s="175"/>
      <c r="KI2" s="175"/>
      <c r="KJ2" s="175"/>
      <c r="KK2" s="175"/>
      <c r="KL2" s="175"/>
      <c r="KM2" s="175"/>
      <c r="KN2" s="175"/>
      <c r="KO2" s="175"/>
      <c r="KP2" s="175"/>
      <c r="KQ2" s="175"/>
      <c r="KR2" s="175"/>
      <c r="KS2" s="175"/>
      <c r="KT2" s="175"/>
      <c r="KU2" s="175"/>
      <c r="KV2" s="175"/>
      <c r="KW2" s="175"/>
      <c r="KX2" s="175"/>
      <c r="KY2" s="175"/>
      <c r="KZ2" s="175"/>
      <c r="LA2" s="175"/>
      <c r="LB2" s="175"/>
      <c r="LC2" s="175"/>
      <c r="LD2" s="175"/>
      <c r="LE2" s="175"/>
      <c r="LF2" s="175"/>
      <c r="LG2" s="175"/>
      <c r="LH2" s="175"/>
      <c r="LI2" s="175"/>
      <c r="LJ2" s="175"/>
      <c r="LK2" s="175"/>
      <c r="LL2" s="175"/>
      <c r="LM2" s="175"/>
      <c r="LN2" s="175"/>
      <c r="LO2" s="175"/>
      <c r="LP2" s="175"/>
      <c r="LQ2" s="175"/>
      <c r="LR2" s="175"/>
      <c r="LS2" s="175"/>
      <c r="LT2" s="175"/>
      <c r="LU2" s="175"/>
      <c r="LV2" s="175"/>
      <c r="LW2" s="175"/>
      <c r="LX2" s="175"/>
      <c r="LY2" s="175"/>
      <c r="LZ2" s="175"/>
      <c r="MA2" s="175"/>
      <c r="MB2" s="175"/>
      <c r="MC2" s="175"/>
      <c r="MD2" s="175"/>
      <c r="ME2" s="175"/>
      <c r="MF2" s="175"/>
      <c r="MG2" s="175"/>
      <c r="MH2" s="175"/>
      <c r="MI2" s="175"/>
      <c r="MJ2" s="175"/>
      <c r="MK2" s="175"/>
      <c r="ML2" s="175"/>
      <c r="MM2" s="175"/>
      <c r="MN2" s="175"/>
      <c r="MO2" s="175"/>
      <c r="MP2" s="175"/>
      <c r="MQ2" s="175"/>
      <c r="MR2" s="175"/>
      <c r="MS2" s="175"/>
      <c r="MT2" s="175"/>
      <c r="MU2" s="175"/>
      <c r="MV2" s="175"/>
      <c r="MW2" s="175"/>
      <c r="MX2" s="175"/>
      <c r="MY2" s="175"/>
      <c r="MZ2" s="175"/>
      <c r="NA2" s="175"/>
      <c r="NB2" s="175"/>
      <c r="NC2" s="175"/>
      <c r="ND2" s="175"/>
      <c r="NE2" s="175"/>
      <c r="NF2" s="175"/>
      <c r="NG2" s="175"/>
      <c r="NH2" s="175"/>
      <c r="NI2" s="175"/>
      <c r="NJ2" s="175"/>
      <c r="NK2" s="175"/>
      <c r="NL2" s="175"/>
      <c r="NM2" s="175"/>
      <c r="NN2" s="175"/>
      <c r="NO2" s="175"/>
      <c r="NP2" s="175"/>
      <c r="NQ2" s="175"/>
      <c r="NR2" s="175"/>
      <c r="NS2" s="175"/>
      <c r="NT2" s="175"/>
      <c r="NU2" s="175"/>
      <c r="NV2" s="175"/>
      <c r="NW2" s="175"/>
      <c r="NX2" s="175"/>
      <c r="NY2" s="175"/>
      <c r="NZ2" s="175"/>
      <c r="OA2" s="175"/>
      <c r="OB2" s="175"/>
      <c r="OC2" s="175"/>
      <c r="OD2" s="175"/>
      <c r="OE2" s="175"/>
      <c r="OF2" s="175"/>
      <c r="OG2" s="175"/>
      <c r="OH2" s="175"/>
      <c r="OI2" s="175"/>
      <c r="OJ2" s="175"/>
      <c r="OK2" s="175"/>
      <c r="OL2" s="175"/>
      <c r="OM2" s="175"/>
      <c r="ON2" s="175"/>
      <c r="OO2" s="175"/>
      <c r="OP2" s="175"/>
      <c r="OQ2" s="175"/>
      <c r="OR2" s="175"/>
      <c r="OS2" s="175"/>
      <c r="OT2" s="175"/>
      <c r="OU2" s="175"/>
      <c r="OV2" s="175"/>
      <c r="OW2" s="175"/>
      <c r="OX2" s="175"/>
      <c r="OY2" s="175"/>
      <c r="OZ2" s="175"/>
      <c r="PA2" s="175"/>
      <c r="PB2" s="175"/>
      <c r="PC2" s="175"/>
      <c r="PD2" s="175"/>
      <c r="PE2" s="175"/>
      <c r="PF2" s="175"/>
      <c r="PG2" s="175"/>
      <c r="PH2" s="175"/>
      <c r="PI2" s="175"/>
      <c r="PJ2" s="175"/>
      <c r="PK2" s="175"/>
      <c r="PL2" s="175"/>
      <c r="PM2" s="175"/>
      <c r="PN2" s="175"/>
      <c r="PO2" s="175"/>
      <c r="PP2" s="175"/>
      <c r="PQ2" s="175"/>
      <c r="PR2" s="175"/>
      <c r="PS2" s="175"/>
      <c r="PT2" s="175"/>
      <c r="PU2" s="175"/>
      <c r="PV2" s="175"/>
      <c r="PW2" s="175"/>
      <c r="PX2" s="175"/>
      <c r="PY2" s="175"/>
      <c r="PZ2" s="175"/>
      <c r="QA2" s="175"/>
      <c r="QB2" s="175"/>
      <c r="QC2" s="175"/>
      <c r="QD2" s="175"/>
      <c r="QE2" s="175"/>
      <c r="QF2" s="175"/>
      <c r="QG2" s="175"/>
      <c r="QH2" s="175"/>
      <c r="QI2" s="175"/>
      <c r="QJ2" s="175"/>
      <c r="QK2" s="175"/>
      <c r="QL2" s="175"/>
      <c r="QM2" s="175"/>
      <c r="QN2" s="175"/>
      <c r="QO2" s="175"/>
      <c r="QP2" s="175"/>
      <c r="QQ2" s="175"/>
      <c r="QR2" s="175"/>
      <c r="QS2" s="175"/>
      <c r="QT2" s="175"/>
      <c r="QU2" s="175"/>
      <c r="QV2" s="175"/>
      <c r="QW2" s="175"/>
      <c r="QX2" s="175"/>
      <c r="QY2" s="175"/>
      <c r="QZ2" s="175"/>
      <c r="RA2" s="175"/>
      <c r="RB2" s="175"/>
      <c r="RC2" s="175"/>
      <c r="RD2" s="175"/>
      <c r="RE2" s="175"/>
      <c r="RF2" s="175"/>
      <c r="RG2" s="175"/>
      <c r="RH2" s="175"/>
      <c r="RI2" s="175"/>
      <c r="RJ2" s="175"/>
      <c r="RK2" s="175"/>
      <c r="RL2" s="175"/>
      <c r="RM2" s="175"/>
      <c r="RN2" s="175"/>
      <c r="RO2" s="175"/>
      <c r="RP2" s="175"/>
      <c r="RQ2" s="175"/>
      <c r="RR2" s="175"/>
      <c r="RS2" s="175"/>
      <c r="RT2" s="175"/>
      <c r="RU2" s="175"/>
      <c r="RV2" s="175"/>
      <c r="RW2" s="175"/>
      <c r="RX2" s="175"/>
      <c r="RY2" s="175"/>
      <c r="RZ2" s="175"/>
      <c r="SA2" s="175"/>
      <c r="SB2" s="175"/>
      <c r="SC2" s="175"/>
      <c r="SD2" s="175"/>
      <c r="SE2" s="175"/>
      <c r="SF2" s="175"/>
      <c r="SG2" s="175"/>
      <c r="SH2" s="175"/>
      <c r="SI2" s="175"/>
      <c r="SJ2" s="175"/>
      <c r="SK2" s="175"/>
      <c r="SL2" s="175"/>
      <c r="SM2" s="175"/>
      <c r="SN2" s="175"/>
      <c r="SO2" s="175"/>
      <c r="SP2" s="175"/>
      <c r="SQ2" s="175"/>
      <c r="SR2" s="175"/>
      <c r="SS2" s="175"/>
      <c r="ST2" s="175"/>
      <c r="SU2" s="175"/>
      <c r="SV2" s="175"/>
      <c r="SW2" s="175"/>
      <c r="SX2" s="175"/>
      <c r="SY2" s="175"/>
      <c r="SZ2" s="175"/>
      <c r="TA2" s="175"/>
      <c r="TB2" s="175"/>
      <c r="TC2" s="175"/>
      <c r="TD2" s="175"/>
      <c r="TE2" s="175"/>
      <c r="TF2" s="175"/>
      <c r="TG2" s="175"/>
      <c r="TH2" s="175"/>
      <c r="TI2" s="175"/>
      <c r="TJ2" s="175"/>
      <c r="TK2" s="175"/>
      <c r="TL2" s="175"/>
      <c r="TM2" s="175"/>
      <c r="TN2" s="175"/>
      <c r="TO2" s="175"/>
      <c r="TP2" s="175"/>
      <c r="TQ2" s="175"/>
      <c r="TR2" s="175"/>
      <c r="TS2" s="175"/>
      <c r="TT2" s="175"/>
      <c r="TU2" s="175"/>
      <c r="TV2" s="175"/>
      <c r="TW2" s="175"/>
      <c r="TX2" s="175"/>
      <c r="TY2" s="175"/>
      <c r="TZ2" s="175"/>
      <c r="UA2" s="175"/>
      <c r="UB2" s="175"/>
      <c r="UC2" s="175"/>
      <c r="UD2" s="175"/>
      <c r="UE2" s="175"/>
      <c r="UF2" s="175"/>
      <c r="UG2" s="175"/>
      <c r="UH2" s="175"/>
      <c r="UI2" s="175"/>
      <c r="UJ2" s="175"/>
      <c r="UK2" s="175"/>
      <c r="UL2" s="175"/>
      <c r="UM2" s="175"/>
      <c r="UN2" s="175"/>
      <c r="UO2" s="175"/>
      <c r="UP2" s="175"/>
      <c r="UQ2" s="175"/>
      <c r="UR2" s="175"/>
      <c r="US2" s="175"/>
      <c r="UT2" s="175"/>
      <c r="UU2" s="175"/>
      <c r="UV2" s="175"/>
      <c r="UW2" s="175"/>
      <c r="UX2" s="175"/>
      <c r="UY2" s="175"/>
      <c r="UZ2" s="175"/>
      <c r="VA2" s="175"/>
      <c r="VB2" s="175"/>
      <c r="VC2" s="175"/>
      <c r="VD2" s="175"/>
      <c r="VE2" s="175"/>
      <c r="VF2" s="175"/>
      <c r="VG2" s="175"/>
      <c r="VH2" s="175"/>
      <c r="VI2" s="175"/>
      <c r="VJ2" s="175"/>
      <c r="VK2" s="175"/>
      <c r="VL2" s="175"/>
      <c r="VM2" s="175"/>
      <c r="VN2" s="175"/>
      <c r="VO2" s="175"/>
      <c r="VP2" s="175"/>
      <c r="VQ2" s="175"/>
      <c r="VR2" s="175"/>
      <c r="VS2" s="175"/>
      <c r="VT2" s="175"/>
      <c r="VU2" s="175"/>
      <c r="VV2" s="175"/>
      <c r="VW2" s="175"/>
      <c r="VX2" s="175"/>
      <c r="VY2" s="175"/>
      <c r="VZ2" s="175"/>
      <c r="WA2" s="175"/>
      <c r="WB2" s="175"/>
      <c r="WC2" s="175"/>
      <c r="WD2" s="175"/>
      <c r="WE2" s="175"/>
      <c r="WF2" s="175"/>
      <c r="WG2" s="175"/>
      <c r="WH2" s="175"/>
      <c r="WI2" s="175"/>
      <c r="WJ2" s="175"/>
      <c r="WK2" s="175"/>
      <c r="WL2" s="175"/>
      <c r="WM2" s="175"/>
      <c r="WN2" s="175"/>
      <c r="WO2" s="175"/>
      <c r="WP2" s="175"/>
      <c r="WQ2" s="175"/>
      <c r="WR2" s="175"/>
      <c r="WS2" s="175"/>
      <c r="WT2" s="175"/>
      <c r="WU2" s="175"/>
      <c r="WV2" s="175"/>
      <c r="WW2" s="175"/>
      <c r="WX2" s="175"/>
      <c r="WY2" s="175"/>
      <c r="WZ2" s="175"/>
      <c r="XA2" s="175"/>
      <c r="XB2" s="175"/>
      <c r="XC2" s="175"/>
    </row>
    <row r="3" spans="1:627" x14ac:dyDescent="0.25">
      <c r="A3" s="284">
        <v>300.00003188020185</v>
      </c>
      <c r="B3" s="110">
        <v>404.764860789377</v>
      </c>
      <c r="C3" s="110">
        <v>647.43096279915778</v>
      </c>
      <c r="D3" s="110">
        <v>917.68512175954322</v>
      </c>
      <c r="E3" s="110">
        <v>1020.7558850510801</v>
      </c>
      <c r="F3" s="110">
        <v>1065.8358701887896</v>
      </c>
      <c r="G3" s="110">
        <v>1085.6110797007193</v>
      </c>
      <c r="H3" s="110">
        <v>1093.9726712921104</v>
      </c>
      <c r="I3" s="110">
        <v>1097.4759311851205</v>
      </c>
      <c r="J3" s="110">
        <v>1098.9382217998223</v>
      </c>
      <c r="K3" s="110">
        <v>1099.5553332283318</v>
      </c>
      <c r="L3" s="110">
        <v>1099.8100470644542</v>
      </c>
      <c r="M3" s="110">
        <v>1099.9165101752012</v>
      </c>
      <c r="N3" s="110">
        <v>1099.9607909904685</v>
      </c>
      <c r="O3" s="110">
        <v>1099.9792958195017</v>
      </c>
      <c r="P3" s="110">
        <v>1099.9871943482174</v>
      </c>
      <c r="Q3" s="110">
        <v>1099.9902629043563</v>
      </c>
      <c r="R3" s="110">
        <v>1099.9919304096275</v>
      </c>
      <c r="S3" s="110">
        <v>1099.9921579776783</v>
      </c>
      <c r="T3" s="110">
        <v>1099.9927623663013</v>
      </c>
      <c r="U3" s="110">
        <v>1099.9925111708367</v>
      </c>
      <c r="V3" s="110">
        <v>1099.9926548340202</v>
      </c>
      <c r="W3" s="110">
        <v>1099.9926806831584</v>
      </c>
      <c r="X3" s="110">
        <v>1099.9925163600685</v>
      </c>
      <c r="Y3" s="110">
        <v>1099.9926008795253</v>
      </c>
      <c r="Z3" s="110">
        <v>1099.9926883052212</v>
      </c>
      <c r="AA3" s="110">
        <v>1099.9926845569889</v>
      </c>
      <c r="AB3" s="110">
        <v>1099.9925422148071</v>
      </c>
      <c r="AC3" s="110">
        <v>1099.9926914629091</v>
      </c>
      <c r="AD3" s="110">
        <v>1099.9928233953985</v>
      </c>
      <c r="AE3" s="110">
        <v>1099.9927024575516</v>
      </c>
      <c r="AF3" s="110">
        <v>1099.9928800718753</v>
      </c>
      <c r="AG3" s="110">
        <v>1099.9926891961272</v>
      </c>
      <c r="AH3" s="110">
        <v>1099.9927648742128</v>
      </c>
      <c r="AI3" s="110">
        <v>1099.9925130397892</v>
      </c>
      <c r="AJ3" s="110">
        <v>1099.9924664424325</v>
      </c>
      <c r="AK3" s="110">
        <v>1099.9926818193662</v>
      </c>
      <c r="AL3" s="110">
        <v>1099.9925682473377</v>
      </c>
      <c r="AM3" s="110">
        <v>1099.9926262191689</v>
      </c>
      <c r="AN3" s="110">
        <v>1099.9925113370036</v>
      </c>
      <c r="AO3" s="110">
        <v>1099.9924243958872</v>
      </c>
      <c r="AP3" s="110">
        <v>1099.9927103056045</v>
      </c>
      <c r="AQ3" s="110">
        <v>1099.9927375983405</v>
      </c>
      <c r="AR3" s="110">
        <v>1099.9924902893345</v>
      </c>
      <c r="AS3" s="59">
        <v>1099.9926307746607</v>
      </c>
      <c r="AT3" s="59">
        <v>1099.9926544675391</v>
      </c>
      <c r="AU3" s="59">
        <v>1099.9924371556724</v>
      </c>
      <c r="AV3" s="59">
        <v>1099.9926531845672</v>
      </c>
      <c r="AW3" s="59">
        <v>1099.9926837663306</v>
      </c>
      <c r="AX3" s="59">
        <v>1099.9926622372423</v>
      </c>
      <c r="AY3" s="59">
        <v>1099.9925410360861</v>
      </c>
      <c r="AZ3" s="59">
        <v>1099.9927346379186</v>
      </c>
      <c r="BA3" s="59">
        <v>1099.9926547729424</v>
      </c>
      <c r="BB3" s="59">
        <v>1099.9926213101003</v>
      </c>
      <c r="BC3" s="59">
        <v>1099.9925389672544</v>
      </c>
      <c r="BD3" s="59">
        <v>1099.9928205307317</v>
      </c>
      <c r="BE3" s="59">
        <v>1099.9926258103292</v>
      </c>
      <c r="BF3" s="59">
        <v>1099.9925438065227</v>
      </c>
      <c r="BG3" s="59">
        <v>1099.9925426283048</v>
      </c>
      <c r="BH3" s="59">
        <v>1099.992793811547</v>
      </c>
      <c r="BI3" s="59">
        <v>1099.9926539788407</v>
      </c>
      <c r="BJ3" s="59">
        <v>1099.9925967763536</v>
      </c>
      <c r="BK3" s="59">
        <v>1099.9926628873616</v>
      </c>
      <c r="BL3" s="59">
        <v>1099.9928496757964</v>
      </c>
      <c r="BM3" s="59">
        <v>1099.9923447651506</v>
      </c>
      <c r="BN3" s="59">
        <v>1099.9939830310384</v>
      </c>
      <c r="BO3" s="59">
        <v>1099.9993625989114</v>
      </c>
      <c r="BP3" s="59">
        <v>1100.0004997137751</v>
      </c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65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EI3" s="311"/>
      <c r="EJ3" s="175"/>
      <c r="EK3" s="175"/>
      <c r="EL3" s="175"/>
      <c r="EM3" s="175"/>
      <c r="EN3" s="175"/>
      <c r="EO3" s="175"/>
      <c r="EP3" s="175"/>
      <c r="EQ3" s="175"/>
      <c r="ER3" s="175"/>
      <c r="ES3" s="175"/>
      <c r="ET3" s="175"/>
      <c r="EU3" s="175"/>
      <c r="EV3" s="175"/>
      <c r="EW3" s="175"/>
      <c r="EX3" s="175"/>
      <c r="EY3" s="175"/>
      <c r="EZ3" s="175"/>
      <c r="FA3" s="175"/>
      <c r="FB3" s="175"/>
      <c r="FC3" s="175"/>
      <c r="FD3" s="175"/>
      <c r="FE3" s="175"/>
      <c r="FF3" s="175"/>
      <c r="FG3" s="175"/>
      <c r="FH3" s="175"/>
      <c r="FI3" s="175"/>
      <c r="FJ3" s="175"/>
      <c r="FK3" s="175"/>
      <c r="FL3" s="175"/>
      <c r="FM3" s="175"/>
      <c r="FN3" s="175"/>
      <c r="FO3" s="175"/>
      <c r="FP3" s="175"/>
      <c r="FQ3" s="175"/>
      <c r="FR3" s="175"/>
      <c r="FS3" s="175"/>
      <c r="FT3" s="175"/>
      <c r="FU3" s="175"/>
      <c r="FV3" s="175"/>
      <c r="FW3" s="175"/>
      <c r="FX3" s="175"/>
      <c r="FY3" s="175"/>
      <c r="FZ3" s="175"/>
      <c r="GA3" s="175"/>
      <c r="GB3" s="176"/>
      <c r="HD3" s="175"/>
      <c r="HV3" s="176"/>
      <c r="HW3" s="175"/>
      <c r="HX3" s="175"/>
      <c r="HY3" s="175"/>
      <c r="HZ3" s="175"/>
      <c r="IA3" s="175"/>
      <c r="IB3" s="175"/>
      <c r="IC3" s="175"/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  <c r="IU3" s="175"/>
      <c r="IV3" s="175"/>
      <c r="IW3" s="175"/>
      <c r="IX3" s="175"/>
      <c r="IY3" s="175"/>
      <c r="IZ3" s="175"/>
      <c r="JA3" s="175"/>
      <c r="JB3" s="175"/>
      <c r="JC3" s="175"/>
      <c r="JD3" s="175"/>
      <c r="JE3" s="175"/>
      <c r="JF3" s="175"/>
      <c r="JG3" s="175"/>
      <c r="JH3" s="175"/>
      <c r="JI3" s="175"/>
      <c r="JJ3" s="175"/>
      <c r="JK3" s="175"/>
      <c r="JL3" s="175"/>
      <c r="JM3" s="175"/>
      <c r="JN3" s="175"/>
      <c r="JO3" s="175"/>
      <c r="JP3" s="175"/>
      <c r="JQ3" s="175"/>
      <c r="JR3" s="175"/>
      <c r="JS3" s="175"/>
      <c r="JT3" s="175"/>
      <c r="JU3" s="175"/>
      <c r="JV3" s="175"/>
      <c r="JW3" s="175"/>
      <c r="JX3" s="175"/>
      <c r="JY3" s="175"/>
      <c r="JZ3" s="175"/>
      <c r="KA3" s="175"/>
      <c r="KB3" s="175"/>
      <c r="KC3" s="175"/>
      <c r="KD3" s="175"/>
      <c r="KE3" s="175"/>
      <c r="KF3" s="175"/>
      <c r="KG3" s="175"/>
      <c r="KH3" s="175"/>
      <c r="KI3" s="175"/>
      <c r="KJ3" s="175"/>
      <c r="KK3" s="175"/>
      <c r="KL3" s="175"/>
      <c r="KM3" s="175"/>
      <c r="KN3" s="175"/>
      <c r="KO3" s="175"/>
      <c r="KP3" s="175"/>
      <c r="KQ3" s="175"/>
      <c r="KR3" s="175"/>
      <c r="KS3" s="175"/>
      <c r="KT3" s="175"/>
      <c r="KU3" s="175"/>
      <c r="KV3" s="175"/>
      <c r="KW3" s="175"/>
      <c r="KX3" s="175"/>
      <c r="KY3" s="175"/>
      <c r="KZ3" s="175"/>
      <c r="LA3" s="175"/>
      <c r="LB3" s="175"/>
      <c r="LC3" s="175"/>
      <c r="LD3" s="175"/>
      <c r="LE3" s="175"/>
      <c r="LF3" s="175"/>
      <c r="LG3" s="175"/>
      <c r="LH3" s="175"/>
      <c r="LI3" s="175"/>
      <c r="LJ3" s="175"/>
      <c r="LK3" s="175"/>
      <c r="LL3" s="175"/>
      <c r="LM3" s="175"/>
      <c r="LN3" s="175"/>
      <c r="LO3" s="175"/>
      <c r="LP3" s="175"/>
      <c r="LQ3" s="175"/>
      <c r="LR3" s="175"/>
      <c r="LS3" s="175"/>
      <c r="LT3" s="175"/>
      <c r="LU3" s="175"/>
      <c r="LV3" s="175"/>
      <c r="LW3" s="175"/>
      <c r="LX3" s="175"/>
      <c r="LY3" s="175"/>
      <c r="LZ3" s="175"/>
      <c r="MA3" s="175"/>
      <c r="MB3" s="175"/>
      <c r="MC3" s="175"/>
      <c r="MD3" s="175"/>
      <c r="ME3" s="175"/>
      <c r="MF3" s="175"/>
      <c r="MG3" s="175"/>
      <c r="MH3" s="175"/>
      <c r="MI3" s="175"/>
      <c r="MJ3" s="175"/>
      <c r="MK3" s="175"/>
      <c r="ML3" s="175"/>
      <c r="MM3" s="175"/>
      <c r="MN3" s="175"/>
      <c r="MO3" s="175"/>
      <c r="MP3" s="175"/>
      <c r="MQ3" s="175"/>
      <c r="MR3" s="175"/>
      <c r="MS3" s="175"/>
      <c r="MT3" s="175"/>
      <c r="MU3" s="175"/>
      <c r="MV3" s="175"/>
      <c r="MW3" s="175"/>
      <c r="MX3" s="175"/>
      <c r="MY3" s="175"/>
      <c r="MZ3" s="175"/>
      <c r="NA3" s="175"/>
      <c r="NB3" s="175"/>
      <c r="NC3" s="175"/>
      <c r="ND3" s="175"/>
      <c r="NE3" s="175"/>
      <c r="NF3" s="175"/>
      <c r="NG3" s="175"/>
      <c r="NH3" s="175"/>
      <c r="NI3" s="175"/>
      <c r="NJ3" s="175"/>
      <c r="NK3" s="175"/>
      <c r="NL3" s="175"/>
      <c r="NM3" s="175"/>
      <c r="NN3" s="175"/>
      <c r="NO3" s="175"/>
      <c r="NP3" s="175"/>
      <c r="NQ3" s="175"/>
      <c r="NR3" s="175"/>
      <c r="NS3" s="175"/>
      <c r="NT3" s="175"/>
      <c r="NU3" s="175"/>
      <c r="NV3" s="175"/>
      <c r="NW3" s="175"/>
      <c r="NX3" s="175"/>
      <c r="NY3" s="175"/>
      <c r="NZ3" s="175"/>
      <c r="OA3" s="175"/>
      <c r="OB3" s="175"/>
      <c r="OC3" s="175"/>
      <c r="OD3" s="175"/>
      <c r="OE3" s="175"/>
      <c r="OF3" s="175"/>
      <c r="OG3" s="175"/>
      <c r="OH3" s="175"/>
      <c r="OI3" s="175"/>
      <c r="OJ3" s="175"/>
      <c r="OK3" s="175"/>
      <c r="OL3" s="175"/>
      <c r="OM3" s="175"/>
      <c r="ON3" s="175"/>
      <c r="OO3" s="175"/>
      <c r="OP3" s="175"/>
      <c r="OQ3" s="175"/>
      <c r="OR3" s="175"/>
      <c r="OS3" s="175"/>
      <c r="OT3" s="175"/>
      <c r="OU3" s="175"/>
      <c r="OV3" s="175"/>
      <c r="OW3" s="175"/>
      <c r="OX3" s="175"/>
      <c r="OY3" s="175"/>
      <c r="OZ3" s="175"/>
      <c r="PA3" s="175"/>
      <c r="PB3" s="175"/>
      <c r="PC3" s="175"/>
      <c r="PD3" s="175"/>
      <c r="PE3" s="175"/>
      <c r="PF3" s="175"/>
      <c r="PG3" s="175"/>
      <c r="PH3" s="175"/>
      <c r="PI3" s="175"/>
      <c r="PJ3" s="175"/>
      <c r="PK3" s="175"/>
      <c r="PL3" s="175"/>
      <c r="PM3" s="175"/>
      <c r="PN3" s="175"/>
      <c r="PO3" s="175"/>
      <c r="PP3" s="175"/>
      <c r="PQ3" s="175"/>
      <c r="PR3" s="175"/>
      <c r="PS3" s="175"/>
      <c r="PT3" s="175"/>
      <c r="PU3" s="175"/>
      <c r="PV3" s="175"/>
      <c r="PW3" s="175"/>
      <c r="PX3" s="175"/>
      <c r="PY3" s="175"/>
      <c r="PZ3" s="175"/>
      <c r="QA3" s="175"/>
      <c r="QB3" s="175"/>
      <c r="QC3" s="175"/>
      <c r="QD3" s="175"/>
      <c r="QE3" s="175"/>
      <c r="QF3" s="175"/>
      <c r="QG3" s="175"/>
      <c r="QH3" s="175"/>
      <c r="QI3" s="175"/>
      <c r="QJ3" s="175"/>
      <c r="QK3" s="175"/>
      <c r="QL3" s="175"/>
      <c r="QM3" s="175"/>
      <c r="QN3" s="175"/>
      <c r="QO3" s="175"/>
      <c r="QP3" s="175"/>
      <c r="QQ3" s="175"/>
      <c r="QR3" s="175"/>
      <c r="QS3" s="175"/>
      <c r="QT3" s="175"/>
      <c r="QU3" s="175"/>
      <c r="QV3" s="175"/>
      <c r="QW3" s="175"/>
      <c r="QX3" s="175"/>
      <c r="QY3" s="175"/>
      <c r="QZ3" s="175"/>
      <c r="RA3" s="175"/>
      <c r="RB3" s="175"/>
      <c r="RC3" s="175"/>
      <c r="RD3" s="175"/>
      <c r="RE3" s="175"/>
      <c r="RF3" s="175"/>
      <c r="RG3" s="175"/>
      <c r="RH3" s="175"/>
      <c r="RI3" s="175"/>
      <c r="RJ3" s="175"/>
      <c r="RK3" s="175"/>
      <c r="RL3" s="175"/>
      <c r="RM3" s="175"/>
      <c r="RN3" s="175"/>
      <c r="RO3" s="175"/>
      <c r="RP3" s="175"/>
      <c r="RQ3" s="175"/>
      <c r="RR3" s="175"/>
      <c r="RS3" s="175"/>
      <c r="RT3" s="175"/>
      <c r="RU3" s="175"/>
      <c r="RV3" s="175"/>
      <c r="RW3" s="175"/>
      <c r="RX3" s="175"/>
      <c r="RY3" s="175"/>
      <c r="RZ3" s="175"/>
      <c r="SA3" s="175"/>
      <c r="SB3" s="175"/>
      <c r="SC3" s="175"/>
      <c r="SD3" s="175"/>
      <c r="SE3" s="175"/>
      <c r="SF3" s="175"/>
      <c r="SG3" s="175"/>
      <c r="SH3" s="175"/>
      <c r="SI3" s="175"/>
      <c r="SJ3" s="175"/>
      <c r="SK3" s="175"/>
      <c r="SL3" s="175"/>
      <c r="SM3" s="175"/>
      <c r="SN3" s="175"/>
      <c r="SO3" s="175"/>
      <c r="SP3" s="175"/>
      <c r="SQ3" s="175"/>
      <c r="SR3" s="175"/>
      <c r="SS3" s="175"/>
      <c r="ST3" s="175"/>
      <c r="SU3" s="175"/>
      <c r="SV3" s="175"/>
      <c r="SW3" s="175"/>
      <c r="SX3" s="175"/>
      <c r="SY3" s="175"/>
      <c r="SZ3" s="175"/>
      <c r="TA3" s="175"/>
      <c r="TB3" s="175"/>
      <c r="TC3" s="175"/>
      <c r="TD3" s="175"/>
      <c r="TE3" s="175"/>
      <c r="TF3" s="175"/>
      <c r="TG3" s="175"/>
      <c r="TH3" s="175"/>
      <c r="TI3" s="175"/>
      <c r="TJ3" s="175"/>
      <c r="TK3" s="175"/>
      <c r="TL3" s="175"/>
      <c r="TM3" s="175"/>
      <c r="TN3" s="175"/>
      <c r="TO3" s="175"/>
      <c r="TP3" s="175"/>
      <c r="TQ3" s="175"/>
      <c r="TR3" s="175"/>
      <c r="TS3" s="175"/>
      <c r="TT3" s="175"/>
      <c r="TU3" s="175"/>
      <c r="TV3" s="175"/>
      <c r="TW3" s="175"/>
      <c r="TX3" s="175"/>
      <c r="TY3" s="175"/>
      <c r="TZ3" s="175"/>
      <c r="UA3" s="175"/>
      <c r="UB3" s="175"/>
      <c r="UC3" s="175"/>
      <c r="UD3" s="175"/>
      <c r="UE3" s="175"/>
      <c r="UF3" s="175"/>
      <c r="UG3" s="175"/>
      <c r="UH3" s="175"/>
      <c r="UI3" s="175"/>
      <c r="UJ3" s="175"/>
      <c r="UK3" s="175"/>
      <c r="UL3" s="175"/>
      <c r="UM3" s="175"/>
      <c r="UN3" s="175"/>
      <c r="UO3" s="175"/>
      <c r="UP3" s="175"/>
      <c r="UQ3" s="175"/>
      <c r="UR3" s="175"/>
      <c r="US3" s="175"/>
      <c r="UT3" s="175"/>
      <c r="UU3" s="175"/>
      <c r="UV3" s="175"/>
      <c r="UW3" s="175"/>
      <c r="UX3" s="175"/>
      <c r="UY3" s="175"/>
      <c r="UZ3" s="175"/>
      <c r="VA3" s="175"/>
      <c r="VB3" s="175"/>
      <c r="VC3" s="175"/>
      <c r="VD3" s="175"/>
      <c r="VE3" s="175"/>
      <c r="VF3" s="175"/>
      <c r="VG3" s="175"/>
      <c r="VH3" s="175"/>
      <c r="VI3" s="175"/>
      <c r="VJ3" s="175"/>
      <c r="VK3" s="175"/>
      <c r="VL3" s="175"/>
      <c r="VM3" s="175"/>
      <c r="VN3" s="175"/>
      <c r="VO3" s="175"/>
      <c r="VP3" s="175"/>
      <c r="VQ3" s="175"/>
      <c r="VR3" s="175"/>
      <c r="VS3" s="175"/>
      <c r="VT3" s="175"/>
      <c r="VU3" s="175"/>
      <c r="VV3" s="175"/>
      <c r="VW3" s="175"/>
      <c r="VX3" s="175"/>
      <c r="VY3" s="175"/>
      <c r="VZ3" s="175"/>
      <c r="WA3" s="175"/>
      <c r="WB3" s="175"/>
      <c r="WC3" s="175"/>
      <c r="WD3" s="175"/>
      <c r="WE3" s="175"/>
      <c r="WF3" s="175"/>
      <c r="WG3" s="175"/>
      <c r="WH3" s="175"/>
      <c r="WI3" s="175"/>
      <c r="WJ3" s="175"/>
      <c r="WK3" s="175"/>
      <c r="WL3" s="175"/>
      <c r="WM3" s="175"/>
      <c r="WN3" s="175"/>
      <c r="WO3" s="175"/>
      <c r="WP3" s="175"/>
      <c r="WQ3" s="175"/>
      <c r="WR3" s="175"/>
      <c r="WS3" s="175"/>
      <c r="WT3" s="175"/>
      <c r="WU3" s="175"/>
      <c r="WV3" s="175"/>
      <c r="WW3" s="175"/>
      <c r="WX3" s="175"/>
      <c r="WY3" s="175"/>
      <c r="WZ3" s="175"/>
      <c r="XA3" s="175"/>
      <c r="XB3" s="175"/>
      <c r="XC3" s="175"/>
    </row>
    <row r="4" spans="1:627" ht="15.75" thickBot="1" x14ac:dyDescent="0.3">
      <c r="A4" s="284">
        <v>300.00003178667833</v>
      </c>
      <c r="B4" s="110">
        <v>487.69129977512051</v>
      </c>
      <c r="C4" s="110">
        <v>871.0197066602384</v>
      </c>
      <c r="D4" s="110">
        <v>1285.1094376242099</v>
      </c>
      <c r="E4" s="110">
        <v>1424.3885278287355</v>
      </c>
      <c r="F4" s="110">
        <v>1473.8089438727732</v>
      </c>
      <c r="G4" s="110">
        <v>1491.1122103660603</v>
      </c>
      <c r="H4" s="110">
        <v>1496.9931102933335</v>
      </c>
      <c r="I4" s="110">
        <v>1498.9755620464241</v>
      </c>
      <c r="J4" s="110">
        <v>1499.6444620441484</v>
      </c>
      <c r="K4" s="110">
        <v>1499.8723800932855</v>
      </c>
      <c r="L4" s="110">
        <v>1499.9483483344134</v>
      </c>
      <c r="M4" s="110">
        <v>1499.9741631556651</v>
      </c>
      <c r="N4" s="110">
        <v>1499.9827168980896</v>
      </c>
      <c r="O4" s="110">
        <v>1499.9857660373227</v>
      </c>
      <c r="P4" s="110">
        <v>1499.9868710870658</v>
      </c>
      <c r="Q4" s="110">
        <v>1499.9869982356329</v>
      </c>
      <c r="R4" s="110">
        <v>1499.987279246533</v>
      </c>
      <c r="S4" s="110">
        <v>1499.9871506034933</v>
      </c>
      <c r="T4" s="110">
        <v>1499.9875556057018</v>
      </c>
      <c r="U4" s="110">
        <v>1499.9874141360551</v>
      </c>
      <c r="V4" s="110">
        <v>1499.987284570213</v>
      </c>
      <c r="W4" s="110">
        <v>1499.9872813216807</v>
      </c>
      <c r="X4" s="110">
        <v>1499.9876994180029</v>
      </c>
      <c r="Y4" s="110">
        <v>1499.9871492256784</v>
      </c>
      <c r="Z4" s="110">
        <v>1499.9872945936286</v>
      </c>
      <c r="AA4" s="110">
        <v>1499.9870122764387</v>
      </c>
      <c r="AB4" s="110">
        <v>1499.9871432209243</v>
      </c>
      <c r="AC4" s="110">
        <v>1499.9873008581308</v>
      </c>
      <c r="AD4" s="110">
        <v>1499.9871510934695</v>
      </c>
      <c r="AE4" s="110">
        <v>1499.9872712984381</v>
      </c>
      <c r="AF4" s="110">
        <v>1499.9872924034539</v>
      </c>
      <c r="AG4" s="110">
        <v>1499.9874349135425</v>
      </c>
      <c r="AH4" s="110">
        <v>1499.9874221034279</v>
      </c>
      <c r="AI4" s="110">
        <v>1499.987418201024</v>
      </c>
      <c r="AJ4" s="110">
        <v>1499.9872947339986</v>
      </c>
      <c r="AK4" s="110">
        <v>1499.9871459646206</v>
      </c>
      <c r="AL4" s="110">
        <v>1499.9874172476625</v>
      </c>
      <c r="AM4" s="110">
        <v>1499.987007386439</v>
      </c>
      <c r="AN4" s="110">
        <v>1499.9874143101231</v>
      </c>
      <c r="AO4" s="110">
        <v>1499.9872697766787</v>
      </c>
      <c r="AP4" s="110">
        <v>1499.9875602979998</v>
      </c>
      <c r="AQ4" s="110">
        <v>1499.987283438337</v>
      </c>
      <c r="AR4" s="110">
        <v>1499.9872873182155</v>
      </c>
      <c r="AS4" s="59">
        <v>1499.9874285812173</v>
      </c>
      <c r="AT4" s="59">
        <v>1499.9872836773836</v>
      </c>
      <c r="AU4" s="68">
        <v>1499.9870146805943</v>
      </c>
      <c r="AV4" s="68">
        <v>1499.9872814482778</v>
      </c>
      <c r="AW4" s="68">
        <v>1499.9871481033226</v>
      </c>
      <c r="AX4" s="68">
        <v>1499.9874354548267</v>
      </c>
      <c r="AY4" s="68">
        <v>1499.9872799078403</v>
      </c>
      <c r="AZ4" s="68">
        <v>1499.9871402982399</v>
      </c>
      <c r="BA4" s="68">
        <v>1499.9872841273291</v>
      </c>
      <c r="BB4" s="68">
        <v>1499.9871359295148</v>
      </c>
      <c r="BC4" s="68">
        <v>1499.9872754673224</v>
      </c>
      <c r="BD4" s="68">
        <v>1499.9871451544282</v>
      </c>
      <c r="BE4" s="68">
        <v>1499.987281356847</v>
      </c>
      <c r="BF4" s="68">
        <v>1499.9872832906863</v>
      </c>
      <c r="BG4" s="68">
        <v>1499.9870049867673</v>
      </c>
      <c r="BH4" s="68">
        <v>1499.9874226527697</v>
      </c>
      <c r="BI4" s="68">
        <v>1499.9872816733337</v>
      </c>
      <c r="BJ4" s="68">
        <v>1499.9870022842792</v>
      </c>
      <c r="BK4" s="68">
        <v>1499.9870211207785</v>
      </c>
      <c r="BL4" s="68">
        <v>1499.9871466254917</v>
      </c>
      <c r="BM4" s="68">
        <v>1499.9871362996196</v>
      </c>
      <c r="BN4" s="68">
        <v>1499.9899056356699</v>
      </c>
      <c r="BO4" s="68">
        <v>1499.9993090026726</v>
      </c>
      <c r="BP4" s="68">
        <v>1500.0016615012439</v>
      </c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73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EI4" s="311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6"/>
      <c r="HD4" s="315"/>
      <c r="HE4" s="315"/>
      <c r="HF4" s="315"/>
      <c r="HG4" s="315"/>
      <c r="HH4" s="315"/>
      <c r="HI4" s="315"/>
      <c r="HJ4" s="315"/>
      <c r="HK4" s="315"/>
      <c r="HL4" s="315"/>
      <c r="HM4" s="315"/>
      <c r="HN4" s="315"/>
      <c r="HO4" s="315"/>
      <c r="HP4" s="315"/>
      <c r="HQ4" s="315"/>
      <c r="HR4" s="315"/>
      <c r="HS4" s="315"/>
      <c r="HT4" s="315"/>
      <c r="HU4" s="315"/>
      <c r="HV4" s="154"/>
      <c r="HW4" s="175"/>
      <c r="HX4" s="175"/>
      <c r="HY4" s="175"/>
      <c r="HZ4" s="175"/>
      <c r="IA4" s="175"/>
      <c r="IB4" s="175"/>
      <c r="IC4" s="175"/>
      <c r="ID4" s="175"/>
      <c r="IE4" s="175"/>
      <c r="IF4" s="175"/>
      <c r="IG4" s="175"/>
      <c r="IH4" s="175"/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5"/>
      <c r="IU4" s="175"/>
      <c r="IV4" s="175"/>
      <c r="IW4" s="175"/>
      <c r="IX4" s="175"/>
      <c r="IY4" s="175"/>
      <c r="IZ4" s="175"/>
      <c r="JA4" s="175"/>
      <c r="JB4" s="175"/>
      <c r="JC4" s="175"/>
      <c r="JD4" s="175"/>
      <c r="JE4" s="175"/>
      <c r="JF4" s="175"/>
      <c r="JG4" s="175"/>
      <c r="JH4" s="175"/>
      <c r="JI4" s="175"/>
      <c r="JJ4" s="175"/>
      <c r="JK4" s="175"/>
      <c r="JL4" s="175"/>
      <c r="JM4" s="175"/>
      <c r="JN4" s="175"/>
      <c r="JO4" s="175"/>
      <c r="JP4" s="175"/>
      <c r="JQ4" s="175"/>
      <c r="JR4" s="175"/>
      <c r="JS4" s="175"/>
      <c r="JT4" s="175"/>
      <c r="JU4" s="175"/>
      <c r="JV4" s="175"/>
      <c r="JW4" s="175"/>
      <c r="JX4" s="175"/>
      <c r="JY4" s="175"/>
      <c r="JZ4" s="175"/>
      <c r="KA4" s="175"/>
      <c r="KB4" s="175"/>
      <c r="KC4" s="175"/>
      <c r="KD4" s="175"/>
      <c r="KE4" s="175"/>
      <c r="KF4" s="175"/>
      <c r="KG4" s="175"/>
      <c r="KH4" s="175"/>
      <c r="KI4" s="175"/>
      <c r="KJ4" s="175"/>
      <c r="KK4" s="175"/>
      <c r="KL4" s="175"/>
      <c r="KM4" s="175"/>
      <c r="KN4" s="175"/>
      <c r="KO4" s="175"/>
      <c r="KP4" s="175"/>
      <c r="KQ4" s="175"/>
      <c r="KR4" s="175"/>
      <c r="KS4" s="175"/>
      <c r="KT4" s="175"/>
      <c r="KU4" s="175"/>
      <c r="KV4" s="175"/>
      <c r="KW4" s="175"/>
      <c r="KX4" s="175"/>
      <c r="KY4" s="175"/>
      <c r="KZ4" s="175"/>
      <c r="LA4" s="175"/>
      <c r="LB4" s="175"/>
      <c r="LC4" s="175"/>
      <c r="LD4" s="175"/>
      <c r="LE4" s="175"/>
      <c r="LF4" s="175"/>
      <c r="LG4" s="175"/>
      <c r="LH4" s="175"/>
      <c r="LI4" s="175"/>
      <c r="LJ4" s="175"/>
      <c r="LK4" s="175"/>
      <c r="LL4" s="175"/>
      <c r="LM4" s="175"/>
      <c r="LN4" s="175"/>
      <c r="LO4" s="175"/>
      <c r="LP4" s="175"/>
      <c r="LQ4" s="175"/>
      <c r="LR4" s="175"/>
      <c r="LS4" s="175"/>
      <c r="LT4" s="175"/>
      <c r="LU4" s="175"/>
      <c r="LV4" s="175"/>
      <c r="LW4" s="175"/>
      <c r="LX4" s="175"/>
      <c r="LY4" s="175"/>
      <c r="LZ4" s="175"/>
      <c r="MA4" s="175"/>
      <c r="MB4" s="175"/>
      <c r="MC4" s="175"/>
      <c r="MD4" s="175"/>
      <c r="ME4" s="175"/>
      <c r="MF4" s="175"/>
      <c r="MG4" s="175"/>
      <c r="MH4" s="175"/>
      <c r="MI4" s="175"/>
      <c r="MJ4" s="175"/>
      <c r="MK4" s="175"/>
      <c r="ML4" s="175"/>
      <c r="MM4" s="175"/>
      <c r="MN4" s="175"/>
      <c r="MO4" s="175"/>
      <c r="MP4" s="175"/>
      <c r="MQ4" s="175"/>
      <c r="MR4" s="175"/>
      <c r="MS4" s="175"/>
      <c r="MT4" s="175"/>
      <c r="MU4" s="175"/>
      <c r="MV4" s="175"/>
      <c r="MW4" s="175"/>
      <c r="MX4" s="175"/>
      <c r="MY4" s="175"/>
      <c r="MZ4" s="175"/>
      <c r="NA4" s="175"/>
      <c r="NB4" s="175"/>
      <c r="NC4" s="175"/>
      <c r="ND4" s="175"/>
      <c r="NE4" s="175"/>
      <c r="NF4" s="175"/>
      <c r="NG4" s="175"/>
      <c r="NH4" s="175"/>
      <c r="NI4" s="175"/>
      <c r="NJ4" s="175"/>
      <c r="NK4" s="175"/>
      <c r="NL4" s="175"/>
      <c r="NM4" s="175"/>
      <c r="NN4" s="175"/>
      <c r="NO4" s="175"/>
      <c r="NP4" s="175"/>
      <c r="NQ4" s="175"/>
      <c r="NR4" s="175"/>
      <c r="NS4" s="175"/>
      <c r="NT4" s="175"/>
      <c r="NU4" s="175"/>
      <c r="NV4" s="175"/>
      <c r="NW4" s="175"/>
      <c r="NX4" s="175"/>
      <c r="NY4" s="175"/>
      <c r="NZ4" s="175"/>
      <c r="OA4" s="175"/>
      <c r="OB4" s="175"/>
      <c r="OC4" s="175"/>
      <c r="OD4" s="175"/>
      <c r="OE4" s="175"/>
      <c r="OF4" s="175"/>
      <c r="OG4" s="175"/>
      <c r="OH4" s="175"/>
      <c r="OI4" s="175"/>
      <c r="OJ4" s="175"/>
      <c r="OK4" s="175"/>
      <c r="OL4" s="175"/>
      <c r="OM4" s="175"/>
      <c r="ON4" s="175"/>
      <c r="OO4" s="175"/>
      <c r="OP4" s="175"/>
      <c r="OQ4" s="175"/>
      <c r="OR4" s="175"/>
      <c r="OS4" s="175"/>
      <c r="OT4" s="175"/>
      <c r="OU4" s="175"/>
      <c r="OV4" s="175"/>
      <c r="OW4" s="175"/>
      <c r="OX4" s="175"/>
      <c r="OY4" s="175"/>
      <c r="OZ4" s="175"/>
      <c r="PA4" s="175"/>
      <c r="PB4" s="175"/>
      <c r="PC4" s="175"/>
      <c r="PD4" s="175"/>
      <c r="PE4" s="175"/>
      <c r="PF4" s="175"/>
      <c r="PG4" s="175"/>
      <c r="PH4" s="175"/>
      <c r="PI4" s="175"/>
      <c r="PJ4" s="175"/>
      <c r="PK4" s="175"/>
      <c r="PL4" s="175"/>
      <c r="PM4" s="175"/>
      <c r="PN4" s="175"/>
      <c r="PO4" s="175"/>
      <c r="PP4" s="175"/>
      <c r="PQ4" s="175"/>
      <c r="PR4" s="175"/>
      <c r="PS4" s="175"/>
      <c r="PT4" s="175"/>
      <c r="PU4" s="175"/>
      <c r="PV4" s="175"/>
      <c r="PW4" s="175"/>
      <c r="PX4" s="175"/>
      <c r="PY4" s="175"/>
      <c r="PZ4" s="175"/>
      <c r="QA4" s="175"/>
      <c r="QB4" s="175"/>
      <c r="QC4" s="175"/>
      <c r="QD4" s="175"/>
      <c r="QE4" s="175"/>
      <c r="QF4" s="175"/>
      <c r="QG4" s="175"/>
      <c r="QH4" s="175"/>
      <c r="QI4" s="175"/>
      <c r="QJ4" s="175"/>
      <c r="QK4" s="175"/>
      <c r="QL4" s="175"/>
      <c r="QM4" s="175"/>
      <c r="QN4" s="175"/>
      <c r="QO4" s="175"/>
      <c r="QP4" s="175"/>
      <c r="QQ4" s="175"/>
      <c r="QR4" s="175"/>
      <c r="QS4" s="175"/>
      <c r="QT4" s="175"/>
      <c r="QU4" s="175"/>
      <c r="QV4" s="175"/>
      <c r="QW4" s="175"/>
      <c r="QX4" s="175"/>
      <c r="QY4" s="175"/>
      <c r="QZ4" s="175"/>
      <c r="RA4" s="175"/>
      <c r="RB4" s="175"/>
      <c r="RC4" s="175"/>
      <c r="RD4" s="175"/>
      <c r="RE4" s="175"/>
      <c r="RF4" s="175"/>
      <c r="RG4" s="175"/>
      <c r="RH4" s="175"/>
      <c r="RI4" s="175"/>
      <c r="RJ4" s="175"/>
      <c r="RK4" s="175"/>
      <c r="RL4" s="175"/>
      <c r="RM4" s="175"/>
      <c r="RN4" s="175"/>
      <c r="RO4" s="175"/>
      <c r="RP4" s="175"/>
      <c r="RQ4" s="175"/>
      <c r="RR4" s="175"/>
      <c r="RS4" s="175"/>
      <c r="RT4" s="175"/>
      <c r="RU4" s="175"/>
      <c r="RV4" s="175"/>
      <c r="RW4" s="175"/>
      <c r="RX4" s="175"/>
      <c r="RY4" s="175"/>
      <c r="RZ4" s="175"/>
      <c r="SA4" s="175"/>
      <c r="SB4" s="175"/>
      <c r="SC4" s="175"/>
      <c r="SD4" s="175"/>
      <c r="SE4" s="175"/>
      <c r="SF4" s="175"/>
      <c r="SG4" s="175"/>
      <c r="SH4" s="175"/>
      <c r="SI4" s="175"/>
      <c r="SJ4" s="175"/>
      <c r="SK4" s="175"/>
      <c r="SL4" s="175"/>
      <c r="SM4" s="175"/>
      <c r="SN4" s="175"/>
      <c r="SO4" s="175"/>
      <c r="SP4" s="175"/>
      <c r="SQ4" s="175"/>
      <c r="SR4" s="175"/>
      <c r="SS4" s="175"/>
      <c r="ST4" s="175"/>
      <c r="SU4" s="175"/>
      <c r="SV4" s="175"/>
      <c r="SW4" s="175"/>
      <c r="SX4" s="175"/>
      <c r="SY4" s="175"/>
      <c r="SZ4" s="175"/>
      <c r="TA4" s="175"/>
      <c r="TB4" s="175"/>
      <c r="TC4" s="175"/>
      <c r="TD4" s="175"/>
      <c r="TE4" s="175"/>
      <c r="TF4" s="175"/>
      <c r="TG4" s="175"/>
      <c r="TH4" s="175"/>
      <c r="TI4" s="175"/>
      <c r="TJ4" s="175"/>
      <c r="TK4" s="175"/>
      <c r="TL4" s="175"/>
      <c r="TM4" s="175"/>
      <c r="TN4" s="175"/>
      <c r="TO4" s="175"/>
      <c r="TP4" s="175"/>
      <c r="TQ4" s="175"/>
      <c r="TR4" s="175"/>
      <c r="TS4" s="175"/>
      <c r="TT4" s="175"/>
      <c r="TU4" s="175"/>
      <c r="TV4" s="175"/>
      <c r="TW4" s="175"/>
      <c r="TX4" s="175"/>
      <c r="TY4" s="175"/>
      <c r="TZ4" s="175"/>
      <c r="UA4" s="175"/>
      <c r="UB4" s="175"/>
      <c r="UC4" s="175"/>
      <c r="UD4" s="175"/>
      <c r="UE4" s="175"/>
      <c r="UF4" s="175"/>
      <c r="UG4" s="175"/>
      <c r="UH4" s="175"/>
      <c r="UI4" s="175"/>
      <c r="UJ4" s="175"/>
      <c r="UK4" s="175"/>
      <c r="UL4" s="175"/>
      <c r="UM4" s="175"/>
      <c r="UN4" s="175"/>
      <c r="UO4" s="175"/>
      <c r="UP4" s="175"/>
      <c r="UQ4" s="175"/>
      <c r="UR4" s="175"/>
      <c r="US4" s="175"/>
      <c r="UT4" s="175"/>
      <c r="UU4" s="175"/>
      <c r="UV4" s="175"/>
      <c r="UW4" s="175"/>
      <c r="UX4" s="175"/>
      <c r="UY4" s="175"/>
      <c r="UZ4" s="175"/>
      <c r="VA4" s="175"/>
      <c r="VB4" s="175"/>
      <c r="VC4" s="175"/>
      <c r="VD4" s="175"/>
      <c r="VE4" s="175"/>
      <c r="VF4" s="175"/>
      <c r="VG4" s="175"/>
      <c r="VH4" s="175"/>
      <c r="VI4" s="175"/>
      <c r="VJ4" s="175"/>
      <c r="VK4" s="175"/>
      <c r="VL4" s="175"/>
      <c r="VM4" s="175"/>
      <c r="VN4" s="175"/>
      <c r="VO4" s="175"/>
      <c r="VP4" s="175"/>
      <c r="VQ4" s="175"/>
      <c r="VR4" s="175"/>
      <c r="VS4" s="175"/>
      <c r="VT4" s="175"/>
      <c r="VU4" s="175"/>
      <c r="VV4" s="175"/>
      <c r="VW4" s="175"/>
      <c r="VX4" s="175"/>
      <c r="VY4" s="175"/>
      <c r="VZ4" s="175"/>
      <c r="WA4" s="175"/>
      <c r="WB4" s="175"/>
      <c r="WC4" s="175"/>
      <c r="WD4" s="175"/>
      <c r="WE4" s="175"/>
      <c r="WF4" s="175"/>
      <c r="WG4" s="175"/>
      <c r="WH4" s="175"/>
      <c r="WI4" s="175"/>
      <c r="WJ4" s="175"/>
      <c r="WK4" s="175"/>
      <c r="WL4" s="175"/>
      <c r="WM4" s="175"/>
      <c r="WN4" s="175"/>
      <c r="WO4" s="175"/>
      <c r="WP4" s="175"/>
      <c r="WQ4" s="175"/>
      <c r="WR4" s="175"/>
      <c r="WS4" s="175"/>
      <c r="WT4" s="175"/>
      <c r="WU4" s="175"/>
      <c r="WV4" s="175"/>
      <c r="WW4" s="175"/>
      <c r="WX4" s="175"/>
      <c r="WY4" s="175"/>
      <c r="WZ4" s="175"/>
      <c r="XA4" s="175"/>
      <c r="XB4" s="175"/>
      <c r="XC4" s="175"/>
    </row>
    <row r="5" spans="1:627" ht="15.75" thickTop="1" x14ac:dyDescent="0.25">
      <c r="A5" s="162">
        <v>300.00001593363197</v>
      </c>
      <c r="B5" s="97">
        <v>320.32988631874923</v>
      </c>
      <c r="C5" s="97">
        <v>401.4863123410986</v>
      </c>
      <c r="D5" s="97">
        <v>509.27919924287505</v>
      </c>
      <c r="E5" s="97">
        <v>565.70741696768573</v>
      </c>
      <c r="F5" s="97">
        <v>602.3599867523892</v>
      </c>
      <c r="G5" s="97">
        <v>629.93132955099475</v>
      </c>
      <c r="H5" s="97">
        <v>649.73279078649705</v>
      </c>
      <c r="I5" s="97">
        <v>664.27301979545769</v>
      </c>
      <c r="J5" s="97">
        <v>674.57490145871202</v>
      </c>
      <c r="K5" s="97">
        <v>682.09520585446296</v>
      </c>
      <c r="L5" s="97">
        <v>687.31290804246748</v>
      </c>
      <c r="M5" s="97">
        <v>691.07188363336275</v>
      </c>
      <c r="N5" s="97">
        <v>693.68502519027311</v>
      </c>
      <c r="O5" s="97">
        <v>695.56764257328041</v>
      </c>
      <c r="P5" s="97">
        <v>696.86406076385526</v>
      </c>
      <c r="Q5" s="97">
        <v>697.79656379457595</v>
      </c>
      <c r="R5" s="97">
        <v>698.44331147007665</v>
      </c>
      <c r="S5" s="97">
        <v>698.90427969860957</v>
      </c>
      <c r="T5" s="97">
        <v>699.22220407345651</v>
      </c>
      <c r="U5" s="97">
        <v>699.45123935179424</v>
      </c>
      <c r="V5" s="97">
        <v>699.60888490804416</v>
      </c>
      <c r="W5" s="97">
        <v>699.72129526769413</v>
      </c>
      <c r="X5" s="97">
        <v>699.79959698278253</v>
      </c>
      <c r="Y5" s="97">
        <v>699.85516966618331</v>
      </c>
      <c r="Z5" s="97">
        <v>699.89346403528111</v>
      </c>
      <c r="AA5" s="97">
        <v>699.92105202683069</v>
      </c>
      <c r="AB5" s="97">
        <v>699.94019148327311</v>
      </c>
      <c r="AC5" s="97">
        <v>699.95377349126977</v>
      </c>
      <c r="AD5" s="97">
        <v>699.96308746989769</v>
      </c>
      <c r="AE5" s="97">
        <v>699.96980989847941</v>
      </c>
      <c r="AF5" s="97">
        <v>699.97464361772006</v>
      </c>
      <c r="AG5" s="97">
        <v>699.97785976465059</v>
      </c>
      <c r="AH5" s="97">
        <v>699.98036935016728</v>
      </c>
      <c r="AI5" s="97">
        <v>699.98199163753952</v>
      </c>
      <c r="AJ5" s="97">
        <v>699.98303123256494</v>
      </c>
      <c r="AK5" s="97">
        <v>699.98380277867477</v>
      </c>
      <c r="AL5" s="97">
        <v>699.98432154887371</v>
      </c>
      <c r="AM5" s="97">
        <v>699.98476222300383</v>
      </c>
      <c r="AN5" s="97">
        <v>699.98509457521141</v>
      </c>
      <c r="AO5" s="97">
        <v>699.9852333007417</v>
      </c>
      <c r="AP5" s="97">
        <v>699.98538301943188</v>
      </c>
      <c r="AQ5" s="97">
        <v>699.98551211193262</v>
      </c>
      <c r="AR5" s="97">
        <v>699.98560343423537</v>
      </c>
      <c r="AS5" s="97">
        <v>699.9854760560645</v>
      </c>
      <c r="AT5" s="97">
        <v>699.98552479878379</v>
      </c>
      <c r="AU5" s="53">
        <v>699.98549022960333</v>
      </c>
      <c r="AV5" s="53">
        <v>699.98562238623572</v>
      </c>
      <c r="AW5" s="53">
        <v>699.98565836539115</v>
      </c>
      <c r="AX5" s="53">
        <v>699.98569894654713</v>
      </c>
      <c r="AY5" s="53">
        <v>699.98561907969679</v>
      </c>
      <c r="AZ5" s="53">
        <v>699.98561832609539</v>
      </c>
      <c r="BA5" s="53">
        <v>699.98559593543484</v>
      </c>
      <c r="BB5" s="53">
        <v>699.98562814821094</v>
      </c>
      <c r="BC5" s="53">
        <v>699.98563191409539</v>
      </c>
      <c r="BD5" s="53">
        <v>699.98567944485148</v>
      </c>
      <c r="BE5" s="53">
        <v>699.98566911067746</v>
      </c>
      <c r="BF5" s="53">
        <v>699.98568327862233</v>
      </c>
      <c r="BG5" s="53">
        <v>699.98556598788002</v>
      </c>
      <c r="BH5" s="53">
        <v>699.98578756320137</v>
      </c>
      <c r="BI5" s="53">
        <v>699.98565419211855</v>
      </c>
      <c r="BJ5" s="53">
        <v>699.98579458208849</v>
      </c>
      <c r="BK5" s="53">
        <v>699.98562574587334</v>
      </c>
      <c r="BL5" s="53">
        <v>699.98564286577709</v>
      </c>
      <c r="BM5" s="53">
        <v>699.98554260861124</v>
      </c>
      <c r="BN5" s="53">
        <v>699.9874964283307</v>
      </c>
      <c r="BO5" s="53">
        <v>699.99490680174802</v>
      </c>
      <c r="BP5" s="53">
        <v>699.99858773534038</v>
      </c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8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224"/>
      <c r="EA5" s="224"/>
      <c r="EB5" s="224"/>
      <c r="EC5" s="224"/>
      <c r="ED5" s="224"/>
      <c r="EE5" s="224"/>
      <c r="EF5" s="224"/>
      <c r="EG5" s="224"/>
      <c r="EH5" s="224"/>
      <c r="EI5" s="227"/>
      <c r="EJ5" s="224"/>
      <c r="EK5" s="224"/>
      <c r="EL5" s="224"/>
      <c r="EM5" s="224"/>
      <c r="EN5" s="224"/>
      <c r="EO5" s="224"/>
      <c r="EP5" s="224"/>
      <c r="EQ5" s="224"/>
      <c r="ER5" s="224"/>
      <c r="ES5" s="224"/>
      <c r="ET5" s="224"/>
      <c r="EU5" s="224"/>
      <c r="EV5" s="224"/>
      <c r="EW5" s="224"/>
      <c r="EX5" s="224"/>
      <c r="EY5" s="224"/>
      <c r="EZ5" s="224"/>
      <c r="FA5" s="224"/>
      <c r="FB5" s="224"/>
      <c r="FC5" s="224"/>
      <c r="FD5" s="224"/>
      <c r="FE5" s="224"/>
      <c r="FF5" s="224"/>
      <c r="FG5" s="224"/>
      <c r="FH5" s="224"/>
      <c r="FI5" s="224"/>
      <c r="FJ5" s="224"/>
      <c r="FK5" s="224"/>
      <c r="FL5" s="224"/>
      <c r="FM5" s="224"/>
      <c r="FN5" s="224"/>
      <c r="FO5" s="224"/>
      <c r="FP5" s="224"/>
      <c r="FQ5" s="224"/>
      <c r="FR5" s="224"/>
      <c r="FS5" s="224"/>
      <c r="FT5" s="224"/>
      <c r="FU5" s="224"/>
      <c r="FV5" s="224"/>
      <c r="FW5" s="224"/>
      <c r="FX5" s="224"/>
      <c r="FY5" s="224"/>
      <c r="FZ5" s="224"/>
      <c r="GA5" s="224"/>
      <c r="GB5" s="225"/>
      <c r="GC5" s="224"/>
      <c r="GD5" s="224"/>
      <c r="GE5" s="224"/>
      <c r="GF5" s="224"/>
      <c r="GG5" s="224"/>
      <c r="GH5" s="224"/>
      <c r="GI5" s="224"/>
      <c r="GJ5" s="224"/>
      <c r="GK5" s="224"/>
      <c r="GL5" s="224"/>
      <c r="GM5" s="224"/>
      <c r="GN5" s="224"/>
      <c r="GO5" s="224"/>
      <c r="GP5" s="224"/>
      <c r="GQ5" s="224"/>
      <c r="GR5" s="224"/>
      <c r="GS5" s="224"/>
      <c r="GT5" s="224"/>
      <c r="GU5" s="224"/>
      <c r="GV5" s="224"/>
      <c r="GW5" s="224"/>
      <c r="GX5" s="224"/>
      <c r="GY5" s="224"/>
      <c r="GZ5" s="224"/>
      <c r="HA5" s="224"/>
      <c r="HB5" s="224"/>
      <c r="HC5" s="224"/>
      <c r="HD5" s="224"/>
      <c r="HV5" s="176"/>
      <c r="HW5" s="175"/>
      <c r="HX5" s="175"/>
      <c r="HY5" s="175"/>
      <c r="HZ5" s="175"/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75"/>
      <c r="IU5" s="175"/>
      <c r="IV5" s="175"/>
      <c r="IW5" s="175"/>
      <c r="IX5" s="175"/>
      <c r="IY5" s="175"/>
      <c r="IZ5" s="175"/>
      <c r="JA5" s="175"/>
      <c r="JB5" s="175"/>
      <c r="JC5" s="175"/>
      <c r="JD5" s="175"/>
      <c r="JE5" s="175"/>
      <c r="JF5" s="175"/>
      <c r="JG5" s="175"/>
      <c r="JH5" s="175"/>
      <c r="JI5" s="175"/>
      <c r="JJ5" s="175"/>
      <c r="JK5" s="175"/>
      <c r="JL5" s="175"/>
      <c r="JM5" s="175"/>
      <c r="JN5" s="175"/>
      <c r="JO5" s="175"/>
      <c r="JP5" s="175"/>
      <c r="JQ5" s="175"/>
      <c r="JR5" s="175"/>
      <c r="JS5" s="175"/>
      <c r="JT5" s="175"/>
      <c r="JU5" s="175"/>
      <c r="JV5" s="175"/>
      <c r="JW5" s="175"/>
      <c r="JX5" s="175"/>
      <c r="JY5" s="175"/>
      <c r="JZ5" s="175"/>
      <c r="KA5" s="175"/>
      <c r="KB5" s="175"/>
      <c r="KC5" s="175"/>
      <c r="KD5" s="175"/>
      <c r="KE5" s="175"/>
      <c r="KF5" s="175"/>
      <c r="KG5" s="175"/>
      <c r="KH5" s="175"/>
      <c r="KI5" s="175"/>
      <c r="KJ5" s="175"/>
      <c r="KK5" s="175"/>
      <c r="KL5" s="175"/>
      <c r="KM5" s="175"/>
      <c r="KN5" s="175"/>
      <c r="KO5" s="175"/>
      <c r="KP5" s="175"/>
      <c r="KQ5" s="175"/>
      <c r="KR5" s="175"/>
      <c r="KS5" s="175"/>
      <c r="KT5" s="175"/>
      <c r="KU5" s="175"/>
      <c r="KV5" s="175"/>
      <c r="KW5" s="175"/>
      <c r="KX5" s="175"/>
      <c r="KY5" s="175"/>
      <c r="KZ5" s="175"/>
      <c r="LA5" s="175"/>
      <c r="LB5" s="175"/>
      <c r="LC5" s="175"/>
      <c r="LD5" s="175"/>
      <c r="LE5" s="175"/>
      <c r="LF5" s="175"/>
      <c r="LG5" s="175"/>
      <c r="LH5" s="175"/>
      <c r="LI5" s="175"/>
      <c r="LJ5" s="175"/>
      <c r="LK5" s="175"/>
      <c r="LL5" s="175"/>
      <c r="LM5" s="175"/>
      <c r="LN5" s="175"/>
      <c r="LO5" s="175"/>
      <c r="LP5" s="175"/>
      <c r="LQ5" s="175"/>
      <c r="LR5" s="175"/>
      <c r="LS5" s="175"/>
      <c r="LT5" s="175"/>
      <c r="LU5" s="175"/>
      <c r="LV5" s="175"/>
      <c r="LW5" s="175"/>
      <c r="LX5" s="175"/>
      <c r="LY5" s="175"/>
      <c r="LZ5" s="175"/>
      <c r="MA5" s="175"/>
      <c r="MB5" s="175"/>
      <c r="MC5" s="175"/>
      <c r="MD5" s="175"/>
      <c r="ME5" s="175"/>
      <c r="MF5" s="175"/>
      <c r="MG5" s="175"/>
      <c r="MH5" s="175"/>
      <c r="MI5" s="175"/>
      <c r="MJ5" s="175"/>
      <c r="MK5" s="175"/>
      <c r="ML5" s="175"/>
      <c r="MM5" s="175"/>
      <c r="MN5" s="175"/>
      <c r="MO5" s="175"/>
      <c r="MP5" s="175"/>
      <c r="MQ5" s="175"/>
      <c r="MR5" s="175"/>
      <c r="MS5" s="175"/>
      <c r="MT5" s="175"/>
      <c r="MU5" s="175"/>
      <c r="MV5" s="175"/>
      <c r="MW5" s="175"/>
      <c r="MX5" s="175"/>
      <c r="MY5" s="175"/>
      <c r="MZ5" s="175"/>
      <c r="NA5" s="175"/>
      <c r="NB5" s="175"/>
      <c r="NC5" s="175"/>
      <c r="ND5" s="175"/>
      <c r="NE5" s="175"/>
      <c r="NF5" s="175"/>
      <c r="NG5" s="175"/>
      <c r="NH5" s="175"/>
      <c r="NI5" s="175"/>
      <c r="NJ5" s="175"/>
      <c r="NK5" s="175"/>
      <c r="NL5" s="175"/>
      <c r="NM5" s="175"/>
      <c r="NN5" s="175"/>
      <c r="NO5" s="175"/>
      <c r="NP5" s="175"/>
      <c r="NQ5" s="175"/>
      <c r="NR5" s="175"/>
      <c r="NS5" s="175"/>
      <c r="NT5" s="175"/>
      <c r="NU5" s="175"/>
      <c r="NV5" s="175"/>
      <c r="NW5" s="175"/>
      <c r="NX5" s="175"/>
      <c r="NY5" s="175"/>
      <c r="NZ5" s="175"/>
      <c r="OA5" s="175"/>
      <c r="OB5" s="175"/>
      <c r="OC5" s="175"/>
      <c r="OD5" s="175"/>
      <c r="OE5" s="175"/>
      <c r="OF5" s="175"/>
      <c r="OG5" s="175"/>
      <c r="OH5" s="175"/>
      <c r="OI5" s="175"/>
      <c r="OJ5" s="175"/>
      <c r="OK5" s="175"/>
      <c r="OL5" s="175"/>
      <c r="OM5" s="175"/>
      <c r="ON5" s="175"/>
      <c r="OO5" s="175"/>
      <c r="OP5" s="175"/>
      <c r="OQ5" s="175"/>
      <c r="OR5" s="175"/>
      <c r="OS5" s="175"/>
      <c r="OT5" s="175"/>
      <c r="OU5" s="175"/>
      <c r="OV5" s="175"/>
      <c r="OW5" s="175"/>
      <c r="OX5" s="175"/>
      <c r="OY5" s="175"/>
      <c r="OZ5" s="175"/>
      <c r="PA5" s="175"/>
      <c r="PB5" s="175"/>
      <c r="PC5" s="175"/>
      <c r="PD5" s="175"/>
      <c r="PE5" s="175"/>
      <c r="PF5" s="175"/>
      <c r="PG5" s="175"/>
      <c r="PH5" s="175"/>
      <c r="PI5" s="175"/>
      <c r="PJ5" s="175"/>
      <c r="PK5" s="175"/>
      <c r="PL5" s="175"/>
      <c r="PM5" s="175"/>
      <c r="PN5" s="175"/>
      <c r="PO5" s="175"/>
      <c r="PP5" s="175"/>
      <c r="PQ5" s="175"/>
      <c r="PR5" s="175"/>
      <c r="PS5" s="175"/>
      <c r="PT5" s="175"/>
      <c r="PU5" s="175"/>
      <c r="PV5" s="175"/>
      <c r="PW5" s="175"/>
      <c r="PX5" s="175"/>
      <c r="PY5" s="175"/>
      <c r="PZ5" s="175"/>
      <c r="QA5" s="175"/>
      <c r="QB5" s="175"/>
      <c r="QC5" s="175"/>
      <c r="QD5" s="175"/>
      <c r="QE5" s="175"/>
      <c r="QF5" s="175"/>
      <c r="QG5" s="175"/>
      <c r="QH5" s="175"/>
      <c r="QI5" s="175"/>
      <c r="QJ5" s="175"/>
      <c r="QK5" s="175"/>
      <c r="QL5" s="175"/>
      <c r="QM5" s="175"/>
      <c r="QN5" s="175"/>
      <c r="QO5" s="175"/>
      <c r="QP5" s="175"/>
      <c r="QQ5" s="175"/>
      <c r="QR5" s="175"/>
      <c r="QS5" s="175"/>
      <c r="QT5" s="175"/>
      <c r="QU5" s="175"/>
      <c r="QV5" s="175"/>
      <c r="QW5" s="175"/>
      <c r="QX5" s="175"/>
      <c r="QY5" s="175"/>
      <c r="QZ5" s="175"/>
      <c r="RA5" s="175"/>
      <c r="RB5" s="175"/>
      <c r="RC5" s="175"/>
      <c r="RD5" s="175"/>
      <c r="RE5" s="175"/>
      <c r="RF5" s="175"/>
      <c r="RG5" s="175"/>
      <c r="RH5" s="175"/>
      <c r="RI5" s="175"/>
      <c r="RJ5" s="175"/>
      <c r="RK5" s="175"/>
      <c r="RL5" s="175"/>
      <c r="RM5" s="175"/>
      <c r="RN5" s="175"/>
      <c r="RO5" s="175"/>
      <c r="RP5" s="175"/>
      <c r="RQ5" s="175"/>
      <c r="RR5" s="175"/>
      <c r="RS5" s="175"/>
      <c r="RT5" s="175"/>
      <c r="RU5" s="175"/>
      <c r="RV5" s="175"/>
      <c r="RW5" s="175"/>
      <c r="RX5" s="175"/>
      <c r="RY5" s="175"/>
      <c r="RZ5" s="175"/>
      <c r="SA5" s="175"/>
      <c r="SB5" s="175"/>
      <c r="SC5" s="175"/>
      <c r="SD5" s="175"/>
      <c r="SE5" s="175"/>
      <c r="SF5" s="175"/>
      <c r="SG5" s="175"/>
      <c r="SH5" s="175"/>
      <c r="SI5" s="175"/>
      <c r="SJ5" s="175"/>
      <c r="SK5" s="175"/>
      <c r="SL5" s="175"/>
      <c r="SM5" s="175"/>
      <c r="SN5" s="175"/>
      <c r="SO5" s="175"/>
      <c r="SP5" s="175"/>
      <c r="SQ5" s="175"/>
      <c r="SR5" s="175"/>
      <c r="SS5" s="175"/>
      <c r="ST5" s="175"/>
      <c r="SU5" s="175"/>
      <c r="SV5" s="175"/>
      <c r="SW5" s="175"/>
      <c r="SX5" s="175"/>
      <c r="SY5" s="175"/>
      <c r="SZ5" s="175"/>
      <c r="TA5" s="175"/>
      <c r="TB5" s="175"/>
      <c r="TC5" s="175"/>
      <c r="TD5" s="175"/>
      <c r="TE5" s="175"/>
      <c r="TF5" s="175"/>
      <c r="TG5" s="175"/>
      <c r="TH5" s="175"/>
      <c r="TI5" s="175"/>
      <c r="TJ5" s="175"/>
      <c r="TK5" s="175"/>
      <c r="TL5" s="175"/>
      <c r="TM5" s="175"/>
      <c r="TN5" s="175"/>
      <c r="TO5" s="175"/>
      <c r="TP5" s="175"/>
      <c r="TQ5" s="175"/>
      <c r="TR5" s="175"/>
      <c r="TS5" s="175"/>
      <c r="TT5" s="175"/>
      <c r="TU5" s="175"/>
      <c r="TV5" s="175"/>
      <c r="TW5" s="175"/>
      <c r="TX5" s="175"/>
      <c r="TY5" s="175"/>
      <c r="TZ5" s="175"/>
      <c r="UA5" s="175"/>
      <c r="UB5" s="175"/>
      <c r="UC5" s="175"/>
      <c r="UD5" s="175"/>
      <c r="UE5" s="175"/>
      <c r="UF5" s="175"/>
      <c r="UG5" s="175"/>
      <c r="UH5" s="175"/>
      <c r="UI5" s="175"/>
      <c r="UJ5" s="175"/>
      <c r="UK5" s="175"/>
      <c r="UL5" s="175"/>
      <c r="UM5" s="175"/>
      <c r="UN5" s="175"/>
      <c r="UO5" s="175"/>
      <c r="UP5" s="175"/>
      <c r="UQ5" s="175"/>
      <c r="UR5" s="175"/>
      <c r="US5" s="175"/>
      <c r="UT5" s="175"/>
      <c r="UU5" s="175"/>
      <c r="UV5" s="175"/>
      <c r="UW5" s="175"/>
      <c r="UX5" s="175"/>
      <c r="UY5" s="175"/>
      <c r="UZ5" s="175"/>
      <c r="VA5" s="175"/>
      <c r="VB5" s="175"/>
      <c r="VC5" s="175"/>
      <c r="VD5" s="175"/>
      <c r="VE5" s="175"/>
      <c r="VF5" s="175"/>
      <c r="VG5" s="175"/>
      <c r="VH5" s="175"/>
      <c r="VI5" s="175"/>
      <c r="VJ5" s="175"/>
      <c r="VK5" s="175"/>
      <c r="VL5" s="175"/>
      <c r="VM5" s="175"/>
      <c r="VN5" s="175"/>
      <c r="VO5" s="175"/>
      <c r="VP5" s="175"/>
      <c r="VQ5" s="175"/>
      <c r="VR5" s="175"/>
      <c r="VS5" s="175"/>
      <c r="VT5" s="175"/>
      <c r="VU5" s="175"/>
      <c r="VV5" s="175"/>
      <c r="VW5" s="175"/>
      <c r="VX5" s="175"/>
      <c r="VY5" s="175"/>
      <c r="VZ5" s="175"/>
      <c r="WA5" s="175"/>
      <c r="WB5" s="175"/>
      <c r="WC5" s="175"/>
      <c r="WD5" s="175"/>
      <c r="WE5" s="175"/>
      <c r="WF5" s="175"/>
      <c r="WG5" s="175"/>
      <c r="WH5" s="175"/>
      <c r="WI5" s="175"/>
      <c r="WJ5" s="175"/>
      <c r="WK5" s="175"/>
      <c r="WL5" s="175"/>
      <c r="WM5" s="175"/>
      <c r="WN5" s="175"/>
      <c r="WO5" s="175"/>
      <c r="WP5" s="175"/>
      <c r="WQ5" s="175"/>
      <c r="WR5" s="175"/>
      <c r="WS5" s="175"/>
      <c r="WT5" s="175"/>
      <c r="WU5" s="175"/>
      <c r="WV5" s="175"/>
      <c r="WW5" s="175"/>
      <c r="WX5" s="175"/>
      <c r="WY5" s="175"/>
      <c r="WZ5" s="175"/>
      <c r="XA5" s="175"/>
      <c r="XB5" s="175"/>
      <c r="XC5" s="175"/>
    </row>
    <row r="6" spans="1:627" x14ac:dyDescent="0.25">
      <c r="A6" s="284">
        <v>300.00004756492177</v>
      </c>
      <c r="B6" s="110">
        <v>351.783726422619</v>
      </c>
      <c r="C6" s="110">
        <v>528.78376461973812</v>
      </c>
      <c r="D6" s="110">
        <v>758.73600952327126</v>
      </c>
      <c r="E6" s="110">
        <v>876.16439228899139</v>
      </c>
      <c r="F6" s="110">
        <v>950.77636922514625</v>
      </c>
      <c r="G6" s="110">
        <v>1002.5381592167365</v>
      </c>
      <c r="H6" s="110">
        <v>1036.7776394511234</v>
      </c>
      <c r="I6" s="110">
        <v>1059.4695407339077</v>
      </c>
      <c r="J6" s="110">
        <v>1074.0470029279543</v>
      </c>
      <c r="K6" s="110">
        <v>1083.5728499088918</v>
      </c>
      <c r="L6" s="110">
        <v>1089.542333459259</v>
      </c>
      <c r="M6" s="110">
        <v>1093.3775844894728</v>
      </c>
      <c r="N6" s="110">
        <v>1095.7874697800164</v>
      </c>
      <c r="O6" s="110">
        <v>1097.3343034747359</v>
      </c>
      <c r="P6" s="110">
        <v>1098.2973950588412</v>
      </c>
      <c r="Q6" s="110">
        <v>1098.9149868816969</v>
      </c>
      <c r="R6" s="110">
        <v>1099.302449029366</v>
      </c>
      <c r="S6" s="110">
        <v>1099.5483671214793</v>
      </c>
      <c r="T6" s="110">
        <v>1099.7020414615058</v>
      </c>
      <c r="U6" s="110">
        <v>1099.800629108757</v>
      </c>
      <c r="V6" s="110">
        <v>1099.8620240498367</v>
      </c>
      <c r="W6" s="110">
        <v>1099.9010559819628</v>
      </c>
      <c r="X6" s="110">
        <v>1099.9258904518615</v>
      </c>
      <c r="Y6" s="110">
        <v>1099.9413643660198</v>
      </c>
      <c r="Z6" s="110">
        <v>1099.9511270396679</v>
      </c>
      <c r="AA6" s="110">
        <v>1099.9573147695996</v>
      </c>
      <c r="AB6" s="110">
        <v>1099.9613122722824</v>
      </c>
      <c r="AC6" s="110">
        <v>1099.9636449766722</v>
      </c>
      <c r="AD6" s="110">
        <v>1099.9652957141448</v>
      </c>
      <c r="AE6" s="110">
        <v>1099.9661736521318</v>
      </c>
      <c r="AF6" s="110">
        <v>1099.9668069376808</v>
      </c>
      <c r="AG6" s="110">
        <v>1099.9670352664791</v>
      </c>
      <c r="AH6" s="110">
        <v>1099.9674150450378</v>
      </c>
      <c r="AI6" s="110">
        <v>1099.9674987680985</v>
      </c>
      <c r="AJ6" s="110">
        <v>1099.9675794527307</v>
      </c>
      <c r="AK6" s="110">
        <v>1099.9677310813122</v>
      </c>
      <c r="AL6" s="110">
        <v>1099.9677486013129</v>
      </c>
      <c r="AM6" s="110">
        <v>1099.9677156483674</v>
      </c>
      <c r="AN6" s="110">
        <v>1099.967721600181</v>
      </c>
      <c r="AO6" s="110">
        <v>1099.967636624852</v>
      </c>
      <c r="AP6" s="110">
        <v>1099.9677051333952</v>
      </c>
      <c r="AQ6" s="110">
        <v>1099.9676600963085</v>
      </c>
      <c r="AR6" s="110">
        <v>1099.9677790475057</v>
      </c>
      <c r="AS6" s="110">
        <v>1099.9676493921586</v>
      </c>
      <c r="AT6" s="110">
        <v>1099.967753805058</v>
      </c>
      <c r="AU6" s="59">
        <v>1099.9677047976011</v>
      </c>
      <c r="AV6" s="59">
        <v>1099.9677046233412</v>
      </c>
      <c r="AW6" s="59">
        <v>1099.9676773524375</v>
      </c>
      <c r="AX6" s="59">
        <v>1099.9677857813683</v>
      </c>
      <c r="AY6" s="59">
        <v>1099.9676685374041</v>
      </c>
      <c r="AZ6" s="59">
        <v>1099.9677635474829</v>
      </c>
      <c r="BA6" s="59">
        <v>1099.9676134861911</v>
      </c>
      <c r="BB6" s="59">
        <v>1099.9676151102074</v>
      </c>
      <c r="BC6" s="59">
        <v>1099.9676497509583</v>
      </c>
      <c r="BD6" s="59">
        <v>1099.9677031091067</v>
      </c>
      <c r="BE6" s="59">
        <v>1099.9675435872803</v>
      </c>
      <c r="BF6" s="59">
        <v>1099.9676693310171</v>
      </c>
      <c r="BG6" s="59">
        <v>1099.967458330116</v>
      </c>
      <c r="BH6" s="59">
        <v>1099.9677279764808</v>
      </c>
      <c r="BI6" s="59">
        <v>1099.9673927804997</v>
      </c>
      <c r="BJ6" s="59">
        <v>1099.9676304302643</v>
      </c>
      <c r="BK6" s="59">
        <v>1099.9674286166803</v>
      </c>
      <c r="BL6" s="59">
        <v>1099.9676755256862</v>
      </c>
      <c r="BM6" s="59">
        <v>1099.9670819637029</v>
      </c>
      <c r="BN6" s="59">
        <v>1099.9722356431173</v>
      </c>
      <c r="BO6" s="59">
        <v>1099.9915482117988</v>
      </c>
      <c r="BP6" s="59">
        <v>1099.9997515767286</v>
      </c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65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223"/>
      <c r="EA6" s="223"/>
      <c r="EB6" s="223"/>
      <c r="EC6" s="223"/>
      <c r="ED6" s="223"/>
      <c r="EE6" s="223"/>
      <c r="EF6" s="223"/>
      <c r="EG6" s="223"/>
      <c r="EH6" s="223"/>
      <c r="EI6" s="228"/>
      <c r="EJ6" s="223"/>
      <c r="EK6" s="223"/>
      <c r="EL6" s="223"/>
      <c r="EM6" s="223"/>
      <c r="EN6" s="223"/>
      <c r="EO6" s="223"/>
      <c r="EP6" s="223"/>
      <c r="EQ6" s="223"/>
      <c r="ER6" s="223"/>
      <c r="ES6" s="223"/>
      <c r="ET6" s="223"/>
      <c r="EU6" s="223"/>
      <c r="EV6" s="223"/>
      <c r="EW6" s="223"/>
      <c r="EX6" s="223"/>
      <c r="EY6" s="223"/>
      <c r="EZ6" s="223"/>
      <c r="FA6" s="223"/>
      <c r="FB6" s="223"/>
      <c r="FC6" s="223"/>
      <c r="FD6" s="223"/>
      <c r="FE6" s="223"/>
      <c r="FF6" s="223"/>
      <c r="FG6" s="223"/>
      <c r="FH6" s="223"/>
      <c r="FI6" s="223"/>
      <c r="FJ6" s="223"/>
      <c r="FK6" s="223"/>
      <c r="FL6" s="223"/>
      <c r="FM6" s="223"/>
      <c r="FN6" s="223"/>
      <c r="FO6" s="223"/>
      <c r="FP6" s="223"/>
      <c r="FQ6" s="223"/>
      <c r="FR6" s="223"/>
      <c r="FS6" s="223"/>
      <c r="FT6" s="223"/>
      <c r="FU6" s="223"/>
      <c r="FV6" s="223"/>
      <c r="FW6" s="223"/>
      <c r="FX6" s="223"/>
      <c r="FY6" s="223"/>
      <c r="FZ6" s="223"/>
      <c r="GA6" s="223"/>
      <c r="GB6" s="226"/>
      <c r="GC6" s="223"/>
      <c r="GD6" s="223"/>
      <c r="GE6" s="223"/>
      <c r="GF6" s="223"/>
      <c r="GG6" s="223"/>
      <c r="GH6" s="223"/>
      <c r="GI6" s="223"/>
      <c r="GJ6" s="223"/>
      <c r="GK6" s="223"/>
      <c r="GL6" s="223"/>
      <c r="GM6" s="223"/>
      <c r="GN6" s="223"/>
      <c r="GO6" s="223"/>
      <c r="GP6" s="223"/>
      <c r="GQ6" s="223"/>
      <c r="GR6" s="223"/>
      <c r="GS6" s="223"/>
      <c r="GT6" s="223"/>
      <c r="GU6" s="223"/>
      <c r="GV6" s="223"/>
      <c r="GW6" s="223"/>
      <c r="GX6" s="223"/>
      <c r="GY6" s="223"/>
      <c r="GZ6" s="223"/>
      <c r="HA6" s="223"/>
      <c r="HB6" s="223"/>
      <c r="HC6" s="223"/>
      <c r="HD6" s="223"/>
      <c r="HV6" s="176"/>
      <c r="HW6" s="175"/>
      <c r="HX6" s="175"/>
      <c r="HY6" s="175"/>
      <c r="HZ6" s="175"/>
      <c r="IA6" s="175"/>
      <c r="IB6" s="175"/>
      <c r="IC6" s="175"/>
      <c r="ID6" s="175"/>
      <c r="IE6" s="175"/>
      <c r="IF6" s="175"/>
      <c r="IG6" s="175"/>
      <c r="IH6" s="175"/>
      <c r="II6" s="175"/>
      <c r="IJ6" s="175"/>
      <c r="IK6" s="175"/>
      <c r="IL6" s="175"/>
      <c r="IM6" s="175"/>
      <c r="IN6" s="175"/>
      <c r="IO6" s="175"/>
      <c r="IP6" s="175"/>
      <c r="IQ6" s="175"/>
      <c r="IR6" s="175"/>
      <c r="IS6" s="175"/>
      <c r="IT6" s="175"/>
      <c r="IU6" s="175"/>
      <c r="IV6" s="175"/>
      <c r="IW6" s="175"/>
      <c r="IX6" s="175"/>
      <c r="IY6" s="175"/>
      <c r="IZ6" s="175"/>
      <c r="JA6" s="175"/>
      <c r="JB6" s="175"/>
      <c r="JC6" s="175"/>
      <c r="JD6" s="175"/>
      <c r="JE6" s="175"/>
      <c r="JF6" s="175"/>
      <c r="JG6" s="175"/>
      <c r="JH6" s="175"/>
      <c r="JI6" s="175"/>
      <c r="JJ6" s="175"/>
      <c r="JK6" s="175"/>
      <c r="JL6" s="175"/>
      <c r="JM6" s="175"/>
      <c r="JN6" s="175"/>
      <c r="JO6" s="175"/>
      <c r="JP6" s="175"/>
      <c r="JQ6" s="175"/>
      <c r="JR6" s="175"/>
      <c r="JS6" s="175"/>
      <c r="JT6" s="175"/>
      <c r="JU6" s="175"/>
      <c r="JV6" s="175"/>
      <c r="JW6" s="175"/>
      <c r="JX6" s="175"/>
      <c r="JY6" s="175"/>
      <c r="JZ6" s="175"/>
      <c r="KA6" s="175"/>
      <c r="KB6" s="175"/>
      <c r="KC6" s="175"/>
      <c r="KD6" s="175"/>
      <c r="KE6" s="175"/>
      <c r="KF6" s="175"/>
      <c r="KG6" s="175"/>
      <c r="KH6" s="175"/>
      <c r="KI6" s="175"/>
      <c r="KJ6" s="175"/>
      <c r="KK6" s="175"/>
      <c r="KL6" s="175"/>
      <c r="KM6" s="175"/>
      <c r="KN6" s="175"/>
      <c r="KO6" s="175"/>
      <c r="KP6" s="175"/>
      <c r="KQ6" s="175"/>
      <c r="KR6" s="175"/>
      <c r="KS6" s="175"/>
      <c r="KT6" s="175"/>
      <c r="KU6" s="175"/>
      <c r="KV6" s="175"/>
      <c r="KW6" s="175"/>
      <c r="KX6" s="175"/>
      <c r="KY6" s="175"/>
      <c r="KZ6" s="175"/>
      <c r="LA6" s="175"/>
      <c r="LB6" s="175"/>
      <c r="LC6" s="175"/>
      <c r="LD6" s="175"/>
      <c r="LE6" s="175"/>
      <c r="LF6" s="175"/>
      <c r="LG6" s="175"/>
      <c r="LH6" s="175"/>
      <c r="LI6" s="175"/>
      <c r="LJ6" s="175"/>
      <c r="LK6" s="175"/>
      <c r="LL6" s="175"/>
      <c r="LM6" s="175"/>
      <c r="LN6" s="175"/>
      <c r="LO6" s="175"/>
      <c r="LP6" s="175"/>
      <c r="LQ6" s="175"/>
      <c r="LR6" s="175"/>
      <c r="LS6" s="175"/>
      <c r="LT6" s="175"/>
      <c r="LU6" s="175"/>
      <c r="LV6" s="175"/>
      <c r="LW6" s="175"/>
      <c r="LX6" s="175"/>
      <c r="LY6" s="175"/>
      <c r="LZ6" s="175"/>
      <c r="MA6" s="175"/>
      <c r="MB6" s="175"/>
      <c r="MC6" s="175"/>
      <c r="MD6" s="175"/>
      <c r="ME6" s="175"/>
      <c r="MF6" s="175"/>
      <c r="MG6" s="175"/>
      <c r="MH6" s="175"/>
      <c r="MI6" s="175"/>
      <c r="MJ6" s="175"/>
      <c r="MK6" s="175"/>
      <c r="ML6" s="175"/>
      <c r="MM6" s="175"/>
      <c r="MN6" s="175"/>
      <c r="MO6" s="175"/>
      <c r="MP6" s="175"/>
      <c r="MQ6" s="175"/>
      <c r="MR6" s="175"/>
      <c r="MS6" s="175"/>
      <c r="MT6" s="175"/>
      <c r="MU6" s="175"/>
      <c r="MV6" s="175"/>
      <c r="MW6" s="175"/>
      <c r="MX6" s="175"/>
      <c r="MY6" s="175"/>
      <c r="MZ6" s="175"/>
      <c r="NA6" s="175"/>
      <c r="NB6" s="175"/>
      <c r="NC6" s="175"/>
      <c r="ND6" s="175"/>
      <c r="NE6" s="175"/>
      <c r="NF6" s="175"/>
      <c r="NG6" s="175"/>
      <c r="NH6" s="175"/>
      <c r="NI6" s="175"/>
      <c r="NJ6" s="175"/>
      <c r="NK6" s="175"/>
      <c r="NL6" s="175"/>
      <c r="NM6" s="175"/>
      <c r="NN6" s="175"/>
      <c r="NO6" s="175"/>
      <c r="NP6" s="175"/>
      <c r="NQ6" s="175"/>
      <c r="NR6" s="175"/>
      <c r="NS6" s="175"/>
      <c r="NT6" s="175"/>
      <c r="NU6" s="175"/>
      <c r="NV6" s="175"/>
      <c r="NW6" s="175"/>
      <c r="NX6" s="175"/>
      <c r="NY6" s="175"/>
      <c r="NZ6" s="175"/>
      <c r="OA6" s="175"/>
      <c r="OB6" s="175"/>
      <c r="OC6" s="175"/>
      <c r="OD6" s="175"/>
      <c r="OE6" s="175"/>
      <c r="OF6" s="175"/>
      <c r="OG6" s="175"/>
      <c r="OH6" s="175"/>
      <c r="OI6" s="175"/>
      <c r="OJ6" s="175"/>
      <c r="OK6" s="175"/>
      <c r="OL6" s="175"/>
      <c r="OM6" s="175"/>
      <c r="ON6" s="175"/>
      <c r="OO6" s="175"/>
      <c r="OP6" s="175"/>
      <c r="OQ6" s="175"/>
      <c r="OR6" s="175"/>
      <c r="OS6" s="175"/>
      <c r="OT6" s="175"/>
      <c r="OU6" s="175"/>
      <c r="OV6" s="175"/>
      <c r="OW6" s="175"/>
      <c r="OX6" s="175"/>
      <c r="OY6" s="175"/>
      <c r="OZ6" s="175"/>
      <c r="PA6" s="175"/>
      <c r="PB6" s="175"/>
      <c r="PC6" s="175"/>
      <c r="PD6" s="175"/>
      <c r="PE6" s="175"/>
      <c r="PF6" s="175"/>
      <c r="PG6" s="175"/>
      <c r="PH6" s="175"/>
      <c r="PI6" s="175"/>
      <c r="PJ6" s="175"/>
      <c r="PK6" s="175"/>
      <c r="PL6" s="175"/>
      <c r="PM6" s="175"/>
      <c r="PN6" s="175"/>
      <c r="PO6" s="175"/>
      <c r="PP6" s="175"/>
      <c r="PQ6" s="175"/>
      <c r="PR6" s="175"/>
      <c r="PS6" s="175"/>
      <c r="PT6" s="175"/>
      <c r="PU6" s="175"/>
      <c r="PV6" s="175"/>
      <c r="PW6" s="175"/>
      <c r="PX6" s="175"/>
      <c r="PY6" s="175"/>
      <c r="PZ6" s="175"/>
      <c r="QA6" s="175"/>
      <c r="QB6" s="175"/>
      <c r="QC6" s="175"/>
      <c r="QD6" s="175"/>
      <c r="QE6" s="175"/>
      <c r="QF6" s="175"/>
      <c r="QG6" s="175"/>
      <c r="QH6" s="175"/>
      <c r="QI6" s="175"/>
      <c r="QJ6" s="175"/>
      <c r="QK6" s="175"/>
      <c r="QL6" s="175"/>
      <c r="QM6" s="175"/>
      <c r="QN6" s="175"/>
      <c r="QO6" s="175"/>
      <c r="QP6" s="175"/>
      <c r="QQ6" s="175"/>
      <c r="QR6" s="175"/>
      <c r="QS6" s="175"/>
      <c r="QT6" s="175"/>
      <c r="QU6" s="175"/>
      <c r="QV6" s="175"/>
      <c r="QW6" s="175"/>
      <c r="QX6" s="175"/>
      <c r="QY6" s="175"/>
      <c r="QZ6" s="175"/>
      <c r="RA6" s="175"/>
      <c r="RB6" s="175"/>
      <c r="RC6" s="175"/>
      <c r="RD6" s="175"/>
      <c r="RE6" s="175"/>
      <c r="RF6" s="175"/>
      <c r="RG6" s="175"/>
      <c r="RH6" s="175"/>
      <c r="RI6" s="175"/>
      <c r="RJ6" s="175"/>
      <c r="RK6" s="175"/>
      <c r="RL6" s="175"/>
      <c r="RM6" s="175"/>
      <c r="RN6" s="175"/>
      <c r="RO6" s="175"/>
      <c r="RP6" s="175"/>
      <c r="RQ6" s="175"/>
      <c r="RR6" s="175"/>
      <c r="RS6" s="175"/>
      <c r="RT6" s="175"/>
      <c r="RU6" s="175"/>
      <c r="RV6" s="175"/>
      <c r="RW6" s="175"/>
      <c r="RX6" s="175"/>
      <c r="RY6" s="175"/>
      <c r="RZ6" s="175"/>
      <c r="SA6" s="175"/>
      <c r="SB6" s="175"/>
      <c r="SC6" s="175"/>
      <c r="SD6" s="175"/>
      <c r="SE6" s="175"/>
      <c r="SF6" s="175"/>
      <c r="SG6" s="175"/>
      <c r="SH6" s="175"/>
      <c r="SI6" s="175"/>
      <c r="SJ6" s="175"/>
      <c r="SK6" s="175"/>
      <c r="SL6" s="175"/>
      <c r="SM6" s="175"/>
      <c r="SN6" s="175"/>
      <c r="SO6" s="175"/>
      <c r="SP6" s="175"/>
      <c r="SQ6" s="175"/>
      <c r="SR6" s="175"/>
      <c r="SS6" s="175"/>
      <c r="ST6" s="175"/>
      <c r="SU6" s="175"/>
      <c r="SV6" s="175"/>
      <c r="SW6" s="175"/>
      <c r="SX6" s="175"/>
      <c r="SY6" s="175"/>
      <c r="SZ6" s="175"/>
      <c r="TA6" s="175"/>
      <c r="TB6" s="175"/>
      <c r="TC6" s="175"/>
      <c r="TD6" s="175"/>
      <c r="TE6" s="175"/>
      <c r="TF6" s="175"/>
      <c r="TG6" s="175"/>
      <c r="TH6" s="175"/>
      <c r="TI6" s="175"/>
      <c r="TJ6" s="175"/>
      <c r="TK6" s="175"/>
      <c r="TL6" s="175"/>
      <c r="TM6" s="175"/>
      <c r="TN6" s="175"/>
      <c r="TO6" s="175"/>
      <c r="TP6" s="175"/>
      <c r="TQ6" s="175"/>
      <c r="TR6" s="175"/>
      <c r="TS6" s="175"/>
      <c r="TT6" s="175"/>
      <c r="TU6" s="175"/>
      <c r="TV6" s="175"/>
      <c r="TW6" s="175"/>
      <c r="TX6" s="175"/>
      <c r="TY6" s="175"/>
      <c r="TZ6" s="175"/>
      <c r="UA6" s="175"/>
      <c r="UB6" s="175"/>
      <c r="UC6" s="175"/>
      <c r="UD6" s="175"/>
      <c r="UE6" s="175"/>
      <c r="UF6" s="175"/>
      <c r="UG6" s="175"/>
      <c r="UH6" s="175"/>
      <c r="UI6" s="175"/>
      <c r="UJ6" s="175"/>
      <c r="UK6" s="175"/>
      <c r="UL6" s="175"/>
      <c r="UM6" s="175"/>
      <c r="UN6" s="175"/>
      <c r="UO6" s="175"/>
      <c r="UP6" s="175"/>
      <c r="UQ6" s="175"/>
      <c r="UR6" s="175"/>
      <c r="US6" s="175"/>
      <c r="UT6" s="175"/>
      <c r="UU6" s="175"/>
      <c r="UV6" s="175"/>
      <c r="UW6" s="175"/>
      <c r="UX6" s="175"/>
      <c r="UY6" s="175"/>
      <c r="UZ6" s="175"/>
      <c r="VA6" s="175"/>
      <c r="VB6" s="175"/>
      <c r="VC6" s="175"/>
      <c r="VD6" s="175"/>
      <c r="VE6" s="175"/>
      <c r="VF6" s="175"/>
      <c r="VG6" s="175"/>
      <c r="VH6" s="175"/>
      <c r="VI6" s="175"/>
      <c r="VJ6" s="175"/>
      <c r="VK6" s="175"/>
      <c r="VL6" s="175"/>
      <c r="VM6" s="175"/>
      <c r="VN6" s="175"/>
      <c r="VO6" s="175"/>
      <c r="VP6" s="175"/>
      <c r="VQ6" s="175"/>
      <c r="VR6" s="175"/>
      <c r="VS6" s="175"/>
      <c r="VT6" s="175"/>
      <c r="VU6" s="175"/>
      <c r="VV6" s="175"/>
      <c r="VW6" s="175"/>
      <c r="VX6" s="175"/>
      <c r="VY6" s="175"/>
      <c r="VZ6" s="175"/>
      <c r="WA6" s="175"/>
      <c r="WB6" s="175"/>
      <c r="WC6" s="175"/>
      <c r="WD6" s="175"/>
      <c r="WE6" s="175"/>
      <c r="WF6" s="175"/>
      <c r="WG6" s="175"/>
      <c r="WH6" s="175"/>
      <c r="WI6" s="175"/>
      <c r="WJ6" s="175"/>
      <c r="WK6" s="175"/>
      <c r="WL6" s="175"/>
      <c r="WM6" s="175"/>
      <c r="WN6" s="175"/>
      <c r="WO6" s="175"/>
      <c r="WP6" s="175"/>
      <c r="WQ6" s="175"/>
      <c r="WR6" s="175"/>
      <c r="WS6" s="175"/>
      <c r="WT6" s="175"/>
      <c r="WU6" s="175"/>
      <c r="WV6" s="175"/>
      <c r="WW6" s="175"/>
      <c r="WX6" s="175"/>
      <c r="WY6" s="175"/>
      <c r="WZ6" s="175"/>
      <c r="XA6" s="175"/>
      <c r="XB6" s="175"/>
      <c r="XC6" s="175"/>
    </row>
    <row r="7" spans="1:627" ht="15.75" thickBot="1" x14ac:dyDescent="0.3">
      <c r="A7" s="284">
        <v>300.00001575646058</v>
      </c>
      <c r="B7" s="110">
        <v>392.70509943808963</v>
      </c>
      <c r="C7" s="110">
        <v>674.49286386457277</v>
      </c>
      <c r="D7" s="110">
        <v>1034.99971555036</v>
      </c>
      <c r="E7" s="110">
        <v>1217.1257817116752</v>
      </c>
      <c r="F7" s="110">
        <v>1329.7827016712724</v>
      </c>
      <c r="G7" s="110">
        <v>1401.0036195598498</v>
      </c>
      <c r="H7" s="110">
        <v>1443.2236890307993</v>
      </c>
      <c r="I7" s="110">
        <v>1467.8133286107</v>
      </c>
      <c r="J7" s="110">
        <v>1481.7719282110575</v>
      </c>
      <c r="K7" s="110">
        <v>1489.7880992569949</v>
      </c>
      <c r="L7" s="110">
        <v>1494.2342127514646</v>
      </c>
      <c r="M7" s="110">
        <v>1496.7486665787465</v>
      </c>
      <c r="N7" s="110">
        <v>1498.1502524525806</v>
      </c>
      <c r="O7" s="110">
        <v>1498.9439454723229</v>
      </c>
      <c r="P7" s="110">
        <v>1499.3825655923868</v>
      </c>
      <c r="Q7" s="110">
        <v>1499.6301820787635</v>
      </c>
      <c r="R7" s="110">
        <v>1499.769653378022</v>
      </c>
      <c r="S7" s="110">
        <v>1499.8469984157418</v>
      </c>
      <c r="T7" s="110">
        <v>1499.8900084498182</v>
      </c>
      <c r="U7" s="110">
        <v>1499.9149422889257</v>
      </c>
      <c r="V7" s="110">
        <v>1499.928350491313</v>
      </c>
      <c r="W7" s="110">
        <v>1499.9357365753158</v>
      </c>
      <c r="X7" s="110">
        <v>1499.9391763824633</v>
      </c>
      <c r="Y7" s="110">
        <v>1499.9424033118712</v>
      </c>
      <c r="Z7" s="110">
        <v>1499.9423711913996</v>
      </c>
      <c r="AA7" s="110">
        <v>1499.943570672528</v>
      </c>
      <c r="AB7" s="110">
        <v>1499.9437539247224</v>
      </c>
      <c r="AC7" s="110">
        <v>1499.9447146069483</v>
      </c>
      <c r="AD7" s="110">
        <v>1499.9450088965059</v>
      </c>
      <c r="AE7" s="110">
        <v>1499.9444542735237</v>
      </c>
      <c r="AF7" s="110">
        <v>1499.9450734139709</v>
      </c>
      <c r="AG7" s="110">
        <v>1499.9448321707021</v>
      </c>
      <c r="AH7" s="110">
        <v>1499.9450488763525</v>
      </c>
      <c r="AI7" s="110">
        <v>1499.9438625294106</v>
      </c>
      <c r="AJ7" s="110">
        <v>1499.9448883424125</v>
      </c>
      <c r="AK7" s="110">
        <v>1499.943881454609</v>
      </c>
      <c r="AL7" s="110">
        <v>1499.9448229158311</v>
      </c>
      <c r="AM7" s="110">
        <v>1499.9440150130217</v>
      </c>
      <c r="AN7" s="110">
        <v>1499.9442714857414</v>
      </c>
      <c r="AO7" s="110">
        <v>1499.9442432033288</v>
      </c>
      <c r="AP7" s="110">
        <v>1499.9438328465515</v>
      </c>
      <c r="AQ7" s="110">
        <v>1499.9437582401715</v>
      </c>
      <c r="AR7" s="110">
        <v>1499.9442525166496</v>
      </c>
      <c r="AS7" s="110">
        <v>1499.9438559205985</v>
      </c>
      <c r="AT7" s="110">
        <v>1499.9445766125909</v>
      </c>
      <c r="AU7" s="68">
        <v>1499.9444730257353</v>
      </c>
      <c r="AV7" s="68">
        <v>1499.944084710567</v>
      </c>
      <c r="AW7" s="68">
        <v>1499.9443813064202</v>
      </c>
      <c r="AX7" s="68">
        <v>1499.9436045044122</v>
      </c>
      <c r="AY7" s="68">
        <v>1499.9433835679647</v>
      </c>
      <c r="AZ7" s="68">
        <v>1499.9435177579071</v>
      </c>
      <c r="BA7" s="68">
        <v>1499.9439554515725</v>
      </c>
      <c r="BB7" s="68">
        <v>1499.9436357337927</v>
      </c>
      <c r="BC7" s="68">
        <v>1499.9439199489493</v>
      </c>
      <c r="BD7" s="68">
        <v>1499.9438756091622</v>
      </c>
      <c r="BE7" s="68">
        <v>1499.9437432873956</v>
      </c>
      <c r="BF7" s="68">
        <v>1499.9434743733364</v>
      </c>
      <c r="BG7" s="68">
        <v>1499.9442184400405</v>
      </c>
      <c r="BH7" s="68">
        <v>1499.9440255994159</v>
      </c>
      <c r="BI7" s="68">
        <v>1499.943401258219</v>
      </c>
      <c r="BJ7" s="68">
        <v>1499.9444801629677</v>
      </c>
      <c r="BK7" s="68">
        <v>1499.9438061279932</v>
      </c>
      <c r="BL7" s="68">
        <v>1499.9443014185258</v>
      </c>
      <c r="BM7" s="68">
        <v>1499.9427451996821</v>
      </c>
      <c r="BN7" s="68">
        <v>1499.9531121983964</v>
      </c>
      <c r="BO7" s="68">
        <v>1499.9906125277666</v>
      </c>
      <c r="BP7" s="68">
        <v>1500.0044598962697</v>
      </c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73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223"/>
      <c r="EA7" s="223"/>
      <c r="EB7" s="223"/>
      <c r="EC7" s="223"/>
      <c r="ED7" s="223"/>
      <c r="EE7" s="223"/>
      <c r="EF7" s="223"/>
      <c r="EG7" s="223"/>
      <c r="EH7" s="223"/>
      <c r="EI7" s="228"/>
      <c r="EJ7" s="223"/>
      <c r="EK7" s="223"/>
      <c r="EL7" s="223"/>
      <c r="EM7" s="223"/>
      <c r="EN7" s="223"/>
      <c r="EO7" s="223"/>
      <c r="EP7" s="223"/>
      <c r="EQ7" s="223"/>
      <c r="ER7" s="223"/>
      <c r="ES7" s="223"/>
      <c r="ET7" s="223"/>
      <c r="EU7" s="223"/>
      <c r="EV7" s="223"/>
      <c r="EW7" s="223"/>
      <c r="EX7" s="223"/>
      <c r="EY7" s="223"/>
      <c r="EZ7" s="223"/>
      <c r="FA7" s="223"/>
      <c r="FB7" s="223"/>
      <c r="FC7" s="223"/>
      <c r="FD7" s="223"/>
      <c r="FE7" s="223"/>
      <c r="FF7" s="223"/>
      <c r="FG7" s="223"/>
      <c r="FH7" s="223"/>
      <c r="FI7" s="223"/>
      <c r="FJ7" s="223"/>
      <c r="FK7" s="223"/>
      <c r="FL7" s="223"/>
      <c r="FM7" s="223"/>
      <c r="FN7" s="223"/>
      <c r="FO7" s="223"/>
      <c r="FP7" s="223"/>
      <c r="FQ7" s="223"/>
      <c r="FR7" s="223"/>
      <c r="FS7" s="223"/>
      <c r="FT7" s="223"/>
      <c r="FU7" s="223"/>
      <c r="FV7" s="223"/>
      <c r="FW7" s="223"/>
      <c r="FX7" s="223"/>
      <c r="FY7" s="223"/>
      <c r="FZ7" s="223"/>
      <c r="GA7" s="223"/>
      <c r="GB7" s="226"/>
      <c r="GC7" s="223"/>
      <c r="GD7" s="223"/>
      <c r="GE7" s="223"/>
      <c r="GF7" s="223"/>
      <c r="GG7" s="223"/>
      <c r="GH7" s="223"/>
      <c r="GI7" s="223"/>
      <c r="GJ7" s="223"/>
      <c r="GK7" s="223"/>
      <c r="GL7" s="223"/>
      <c r="GM7" s="223"/>
      <c r="GN7" s="223"/>
      <c r="GO7" s="223"/>
      <c r="GP7" s="223"/>
      <c r="GQ7" s="223"/>
      <c r="GR7" s="223"/>
      <c r="GS7" s="223"/>
      <c r="GT7" s="223"/>
      <c r="GU7" s="223"/>
      <c r="GV7" s="223"/>
      <c r="GW7" s="223"/>
      <c r="GX7" s="223"/>
      <c r="GY7" s="223"/>
      <c r="GZ7" s="223"/>
      <c r="HA7" s="223"/>
      <c r="HB7" s="223"/>
      <c r="HC7" s="223"/>
      <c r="HD7" s="223"/>
      <c r="HV7" s="176"/>
      <c r="HW7" s="175"/>
      <c r="HX7" s="175"/>
      <c r="HY7" s="175"/>
      <c r="HZ7" s="175"/>
      <c r="IA7" s="175"/>
      <c r="IB7" s="175"/>
      <c r="IC7" s="175"/>
      <c r="ID7" s="175"/>
      <c r="IE7" s="175"/>
      <c r="IF7" s="175"/>
      <c r="IG7" s="175"/>
      <c r="IH7" s="175"/>
      <c r="II7" s="175"/>
      <c r="IJ7" s="175"/>
      <c r="IK7" s="175"/>
      <c r="IL7" s="175"/>
      <c r="IM7" s="175"/>
      <c r="IN7" s="175"/>
      <c r="IO7" s="175"/>
      <c r="IP7" s="175"/>
      <c r="IQ7" s="175"/>
      <c r="IR7" s="175"/>
      <c r="IS7" s="175"/>
      <c r="IT7" s="175"/>
      <c r="IU7" s="175"/>
      <c r="IV7" s="175"/>
      <c r="IW7" s="175"/>
      <c r="IX7" s="175"/>
      <c r="IY7" s="175"/>
      <c r="IZ7" s="175"/>
      <c r="JA7" s="175"/>
      <c r="JB7" s="175"/>
      <c r="JC7" s="175"/>
      <c r="JD7" s="175"/>
      <c r="JE7" s="175"/>
      <c r="JF7" s="175"/>
      <c r="JG7" s="175"/>
      <c r="JH7" s="175"/>
      <c r="JI7" s="175"/>
      <c r="JJ7" s="175"/>
      <c r="JK7" s="175"/>
      <c r="JL7" s="175"/>
      <c r="JM7" s="175"/>
      <c r="JN7" s="175"/>
      <c r="JO7" s="175"/>
      <c r="JP7" s="175"/>
      <c r="JQ7" s="175"/>
      <c r="JR7" s="175"/>
      <c r="JS7" s="175"/>
      <c r="JT7" s="175"/>
      <c r="JU7" s="175"/>
      <c r="JV7" s="175"/>
      <c r="JW7" s="175"/>
      <c r="JX7" s="175"/>
      <c r="JY7" s="175"/>
      <c r="JZ7" s="175"/>
      <c r="KA7" s="175"/>
      <c r="KB7" s="175"/>
      <c r="KC7" s="175"/>
      <c r="KD7" s="175"/>
      <c r="KE7" s="175"/>
      <c r="KF7" s="175"/>
      <c r="KG7" s="175"/>
      <c r="KH7" s="175"/>
      <c r="KI7" s="175"/>
      <c r="KJ7" s="175"/>
      <c r="KK7" s="175"/>
      <c r="KL7" s="175"/>
      <c r="KM7" s="175"/>
      <c r="KN7" s="175"/>
      <c r="KO7" s="175"/>
      <c r="KP7" s="175"/>
      <c r="KQ7" s="175"/>
      <c r="KR7" s="175"/>
      <c r="KS7" s="175"/>
      <c r="KT7" s="175"/>
      <c r="KU7" s="175"/>
      <c r="KV7" s="175"/>
      <c r="KW7" s="175"/>
      <c r="KX7" s="175"/>
      <c r="KY7" s="175"/>
      <c r="KZ7" s="175"/>
      <c r="LA7" s="175"/>
      <c r="LB7" s="175"/>
      <c r="LC7" s="175"/>
      <c r="LD7" s="175"/>
      <c r="LE7" s="175"/>
      <c r="LF7" s="175"/>
      <c r="LG7" s="175"/>
      <c r="LH7" s="175"/>
      <c r="LI7" s="175"/>
      <c r="LJ7" s="175"/>
      <c r="LK7" s="175"/>
      <c r="LL7" s="175"/>
      <c r="LM7" s="175"/>
      <c r="LN7" s="175"/>
      <c r="LO7" s="175"/>
      <c r="LP7" s="175"/>
      <c r="LQ7" s="175"/>
      <c r="LR7" s="175"/>
      <c r="LS7" s="175"/>
      <c r="LT7" s="175"/>
      <c r="LU7" s="175"/>
      <c r="LV7" s="175"/>
      <c r="LW7" s="175"/>
      <c r="LX7" s="175"/>
      <c r="LY7" s="175"/>
      <c r="LZ7" s="175"/>
      <c r="MA7" s="175"/>
      <c r="MB7" s="175"/>
      <c r="MC7" s="175"/>
      <c r="MD7" s="175"/>
      <c r="ME7" s="175"/>
      <c r="MF7" s="175"/>
      <c r="MG7" s="175"/>
      <c r="MH7" s="175"/>
      <c r="MI7" s="175"/>
      <c r="MJ7" s="175"/>
      <c r="MK7" s="175"/>
      <c r="ML7" s="175"/>
      <c r="MM7" s="175"/>
      <c r="MN7" s="175"/>
      <c r="MO7" s="175"/>
      <c r="MP7" s="175"/>
      <c r="MQ7" s="175"/>
      <c r="MR7" s="175"/>
      <c r="MS7" s="175"/>
      <c r="MT7" s="175"/>
      <c r="MU7" s="175"/>
      <c r="MV7" s="175"/>
      <c r="MW7" s="175"/>
      <c r="MX7" s="175"/>
      <c r="MY7" s="175"/>
      <c r="MZ7" s="175"/>
      <c r="NA7" s="175"/>
      <c r="NB7" s="175"/>
      <c r="NC7" s="175"/>
      <c r="ND7" s="175"/>
      <c r="NE7" s="175"/>
      <c r="NF7" s="175"/>
      <c r="NG7" s="175"/>
      <c r="NH7" s="175"/>
      <c r="NI7" s="175"/>
      <c r="NJ7" s="175"/>
      <c r="NK7" s="175"/>
      <c r="NL7" s="175"/>
      <c r="NM7" s="175"/>
      <c r="NN7" s="175"/>
      <c r="NO7" s="175"/>
      <c r="NP7" s="175"/>
      <c r="NQ7" s="175"/>
      <c r="NR7" s="175"/>
      <c r="NS7" s="175"/>
      <c r="NT7" s="175"/>
      <c r="NU7" s="175"/>
      <c r="NV7" s="175"/>
      <c r="NW7" s="175"/>
      <c r="NX7" s="175"/>
      <c r="NY7" s="175"/>
      <c r="NZ7" s="175"/>
      <c r="OA7" s="175"/>
      <c r="OB7" s="175"/>
      <c r="OC7" s="175"/>
      <c r="OD7" s="175"/>
      <c r="OE7" s="175"/>
      <c r="OF7" s="175"/>
      <c r="OG7" s="175"/>
      <c r="OH7" s="175"/>
      <c r="OI7" s="175"/>
      <c r="OJ7" s="175"/>
      <c r="OK7" s="175"/>
      <c r="OL7" s="175"/>
      <c r="OM7" s="175"/>
      <c r="ON7" s="175"/>
      <c r="OO7" s="175"/>
      <c r="OP7" s="175"/>
      <c r="OQ7" s="175"/>
      <c r="OR7" s="175"/>
      <c r="OS7" s="175"/>
      <c r="OT7" s="175"/>
      <c r="OU7" s="175"/>
      <c r="OV7" s="175"/>
      <c r="OW7" s="175"/>
      <c r="OX7" s="175"/>
      <c r="OY7" s="175"/>
      <c r="OZ7" s="175"/>
      <c r="PA7" s="175"/>
      <c r="PB7" s="175"/>
      <c r="PC7" s="175"/>
      <c r="PD7" s="175"/>
      <c r="PE7" s="175"/>
      <c r="PF7" s="175"/>
      <c r="PG7" s="175"/>
      <c r="PH7" s="175"/>
      <c r="PI7" s="175"/>
      <c r="PJ7" s="175"/>
      <c r="PK7" s="175"/>
      <c r="PL7" s="175"/>
      <c r="PM7" s="175"/>
      <c r="PN7" s="175"/>
      <c r="PO7" s="175"/>
      <c r="PP7" s="175"/>
      <c r="PQ7" s="175"/>
      <c r="PR7" s="175"/>
      <c r="PS7" s="175"/>
      <c r="PT7" s="175"/>
      <c r="PU7" s="175"/>
      <c r="PV7" s="175"/>
      <c r="PW7" s="175"/>
      <c r="PX7" s="175"/>
      <c r="PY7" s="175"/>
      <c r="PZ7" s="175"/>
      <c r="QA7" s="175"/>
      <c r="QB7" s="175"/>
      <c r="QC7" s="175"/>
      <c r="QD7" s="175"/>
      <c r="QE7" s="175"/>
      <c r="QF7" s="175"/>
      <c r="QG7" s="175"/>
      <c r="QH7" s="175"/>
      <c r="QI7" s="175"/>
      <c r="QJ7" s="175"/>
      <c r="QK7" s="175"/>
      <c r="QL7" s="175"/>
      <c r="QM7" s="175"/>
      <c r="QN7" s="175"/>
      <c r="QO7" s="175"/>
      <c r="QP7" s="175"/>
      <c r="QQ7" s="175"/>
      <c r="QR7" s="175"/>
      <c r="QS7" s="175"/>
      <c r="QT7" s="175"/>
      <c r="QU7" s="175"/>
      <c r="QV7" s="175"/>
      <c r="QW7" s="175"/>
      <c r="QX7" s="175"/>
      <c r="QY7" s="175"/>
      <c r="QZ7" s="175"/>
      <c r="RA7" s="175"/>
      <c r="RB7" s="175"/>
      <c r="RC7" s="175"/>
      <c r="RD7" s="175"/>
      <c r="RE7" s="175"/>
      <c r="RF7" s="175"/>
      <c r="RG7" s="175"/>
      <c r="RH7" s="175"/>
      <c r="RI7" s="175"/>
      <c r="RJ7" s="175"/>
      <c r="RK7" s="175"/>
      <c r="RL7" s="175"/>
      <c r="RM7" s="175"/>
      <c r="RN7" s="175"/>
      <c r="RO7" s="175"/>
      <c r="RP7" s="175"/>
      <c r="RQ7" s="175"/>
      <c r="RR7" s="175"/>
      <c r="RS7" s="175"/>
      <c r="RT7" s="175"/>
      <c r="RU7" s="175"/>
      <c r="RV7" s="175"/>
      <c r="RW7" s="175"/>
      <c r="RX7" s="175"/>
      <c r="RY7" s="175"/>
      <c r="RZ7" s="175"/>
      <c r="SA7" s="175"/>
      <c r="SB7" s="175"/>
      <c r="SC7" s="175"/>
      <c r="SD7" s="175"/>
      <c r="SE7" s="175"/>
      <c r="SF7" s="175"/>
      <c r="SG7" s="175"/>
      <c r="SH7" s="175"/>
      <c r="SI7" s="175"/>
      <c r="SJ7" s="175"/>
      <c r="SK7" s="175"/>
      <c r="SL7" s="175"/>
      <c r="SM7" s="175"/>
      <c r="SN7" s="175"/>
      <c r="SO7" s="175"/>
      <c r="SP7" s="175"/>
      <c r="SQ7" s="175"/>
      <c r="SR7" s="175"/>
      <c r="SS7" s="175"/>
      <c r="ST7" s="175"/>
      <c r="SU7" s="175"/>
      <c r="SV7" s="175"/>
      <c r="SW7" s="175"/>
      <c r="SX7" s="175"/>
      <c r="SY7" s="175"/>
      <c r="SZ7" s="175"/>
      <c r="TA7" s="175"/>
      <c r="TB7" s="175"/>
      <c r="TC7" s="175"/>
      <c r="TD7" s="175"/>
      <c r="TE7" s="175"/>
      <c r="TF7" s="175"/>
      <c r="TG7" s="175"/>
      <c r="TH7" s="175"/>
      <c r="TI7" s="175"/>
      <c r="TJ7" s="175"/>
      <c r="TK7" s="175"/>
      <c r="TL7" s="175"/>
      <c r="TM7" s="175"/>
      <c r="TN7" s="175"/>
      <c r="TO7" s="175"/>
      <c r="TP7" s="175"/>
      <c r="TQ7" s="175"/>
      <c r="TR7" s="175"/>
      <c r="TS7" s="175"/>
      <c r="TT7" s="175"/>
      <c r="TU7" s="175"/>
      <c r="TV7" s="175"/>
      <c r="TW7" s="175"/>
      <c r="TX7" s="175"/>
      <c r="TY7" s="175"/>
      <c r="TZ7" s="175"/>
      <c r="UA7" s="175"/>
      <c r="UB7" s="175"/>
      <c r="UC7" s="175"/>
      <c r="UD7" s="175"/>
      <c r="UE7" s="175"/>
      <c r="UF7" s="175"/>
      <c r="UG7" s="175"/>
      <c r="UH7" s="175"/>
      <c r="UI7" s="175"/>
      <c r="UJ7" s="175"/>
      <c r="UK7" s="175"/>
      <c r="UL7" s="175"/>
      <c r="UM7" s="175"/>
      <c r="UN7" s="175"/>
      <c r="UO7" s="175"/>
      <c r="UP7" s="175"/>
      <c r="UQ7" s="175"/>
      <c r="UR7" s="175"/>
      <c r="US7" s="175"/>
      <c r="UT7" s="175"/>
      <c r="UU7" s="175"/>
      <c r="UV7" s="175"/>
      <c r="UW7" s="175"/>
      <c r="UX7" s="175"/>
      <c r="UY7" s="175"/>
      <c r="UZ7" s="175"/>
      <c r="VA7" s="175"/>
      <c r="VB7" s="175"/>
      <c r="VC7" s="175"/>
      <c r="VD7" s="175"/>
      <c r="VE7" s="175"/>
      <c r="VF7" s="175"/>
      <c r="VG7" s="175"/>
      <c r="VH7" s="175"/>
      <c r="VI7" s="175"/>
      <c r="VJ7" s="175"/>
      <c r="VK7" s="175"/>
      <c r="VL7" s="175"/>
      <c r="VM7" s="175"/>
      <c r="VN7" s="175"/>
      <c r="VO7" s="175"/>
      <c r="VP7" s="175"/>
      <c r="VQ7" s="175"/>
      <c r="VR7" s="175"/>
      <c r="VS7" s="175"/>
      <c r="VT7" s="175"/>
      <c r="VU7" s="175"/>
      <c r="VV7" s="175"/>
      <c r="VW7" s="175"/>
      <c r="VX7" s="175"/>
      <c r="VY7" s="175"/>
      <c r="VZ7" s="175"/>
      <c r="WA7" s="175"/>
      <c r="WB7" s="175"/>
      <c r="WC7" s="175"/>
      <c r="WD7" s="175"/>
      <c r="WE7" s="175"/>
      <c r="WF7" s="175"/>
      <c r="WG7" s="175"/>
      <c r="WH7" s="175"/>
      <c r="WI7" s="175"/>
      <c r="WJ7" s="175"/>
      <c r="WK7" s="175"/>
      <c r="WL7" s="175"/>
      <c r="WM7" s="175"/>
      <c r="WN7" s="175"/>
      <c r="WO7" s="175"/>
      <c r="WP7" s="175"/>
      <c r="WQ7" s="175"/>
      <c r="WR7" s="175"/>
      <c r="WS7" s="175"/>
      <c r="WT7" s="175"/>
      <c r="WU7" s="175"/>
      <c r="WV7" s="175"/>
      <c r="WW7" s="175"/>
      <c r="WX7" s="175"/>
      <c r="WY7" s="175"/>
      <c r="WZ7" s="175"/>
      <c r="XA7" s="175"/>
      <c r="XB7" s="175"/>
      <c r="XC7" s="175"/>
    </row>
    <row r="8" spans="1:627" ht="15.75" thickTop="1" x14ac:dyDescent="0.25">
      <c r="A8" s="162">
        <v>300.00007915249836</v>
      </c>
      <c r="B8" s="97">
        <v>310.08970898585409</v>
      </c>
      <c r="C8" s="97">
        <v>368.25459299138328</v>
      </c>
      <c r="D8" s="97">
        <v>451.72396392428874</v>
      </c>
      <c r="E8" s="97">
        <v>499.92767824519336</v>
      </c>
      <c r="F8" s="97">
        <v>531.62364603764206</v>
      </c>
      <c r="G8" s="97">
        <v>558.54709480782878</v>
      </c>
      <c r="H8" s="97">
        <v>580.2320819011519</v>
      </c>
      <c r="I8" s="97">
        <v>599.44810360258737</v>
      </c>
      <c r="J8" s="97">
        <v>615.22317269914231</v>
      </c>
      <c r="K8" s="97">
        <v>629.22944020087539</v>
      </c>
      <c r="L8" s="97">
        <v>640.52816685231141</v>
      </c>
      <c r="M8" s="97">
        <v>650.50908902508706</v>
      </c>
      <c r="N8" s="97">
        <v>658.49670725075487</v>
      </c>
      <c r="O8" s="97">
        <v>665.59475187256373</v>
      </c>
      <c r="P8" s="97">
        <v>671.19626616649589</v>
      </c>
      <c r="Q8" s="97">
        <v>676.14629491406913</v>
      </c>
      <c r="R8" s="97">
        <v>680.07209156281863</v>
      </c>
      <c r="S8" s="97">
        <v>683.51112158512046</v>
      </c>
      <c r="T8" s="97">
        <v>686.22012532102463</v>
      </c>
      <c r="U8" s="97">
        <v>688.61013122005374</v>
      </c>
      <c r="V8" s="97">
        <v>690.48511448087697</v>
      </c>
      <c r="W8" s="97">
        <v>692.12392294803738</v>
      </c>
      <c r="X8" s="97">
        <v>693.43444210014502</v>
      </c>
      <c r="Y8" s="97">
        <v>694.56430070693818</v>
      </c>
      <c r="Z8" s="97">
        <v>695.45200259621242</v>
      </c>
      <c r="AA8" s="97">
        <v>696.23532253014685</v>
      </c>
      <c r="AB8" s="97">
        <v>696.85263743184362</v>
      </c>
      <c r="AC8" s="97">
        <v>697.38480139716091</v>
      </c>
      <c r="AD8" s="97">
        <v>697.8110799756281</v>
      </c>
      <c r="AE8" s="97">
        <v>698.18159449709253</v>
      </c>
      <c r="AF8" s="97">
        <v>698.47593971427398</v>
      </c>
      <c r="AG8" s="97">
        <v>698.7285597977833</v>
      </c>
      <c r="AH8" s="97">
        <v>698.93033280864643</v>
      </c>
      <c r="AI8" s="97">
        <v>699.10549476620042</v>
      </c>
      <c r="AJ8" s="97">
        <v>699.24437762479261</v>
      </c>
      <c r="AK8" s="97">
        <v>699.36430261277997</v>
      </c>
      <c r="AL8" s="97">
        <v>699.46039236563706</v>
      </c>
      <c r="AM8" s="97">
        <v>699.54257501487757</v>
      </c>
      <c r="AN8" s="97">
        <v>699.60870693950392</v>
      </c>
      <c r="AO8" s="97">
        <v>699.66501355570279</v>
      </c>
      <c r="AP8" s="97">
        <v>699.71087282883695</v>
      </c>
      <c r="AQ8" s="97">
        <v>699.74906033101206</v>
      </c>
      <c r="AR8" s="97">
        <v>699.7807730368894</v>
      </c>
      <c r="AS8" s="53">
        <v>699.80733972116252</v>
      </c>
      <c r="AT8" s="53">
        <v>699.82886575139719</v>
      </c>
      <c r="AU8" s="53">
        <v>699.84674860777386</v>
      </c>
      <c r="AV8" s="53">
        <v>699.86211863003609</v>
      </c>
      <c r="AW8" s="53">
        <v>699.87442087648151</v>
      </c>
      <c r="AX8" s="53">
        <v>699.8850645248624</v>
      </c>
      <c r="AY8" s="53">
        <v>699.89385731762695</v>
      </c>
      <c r="AZ8" s="53">
        <v>699.90115411786735</v>
      </c>
      <c r="BA8" s="53">
        <v>699.90690809848945</v>
      </c>
      <c r="BB8" s="53">
        <v>699.91182295728004</v>
      </c>
      <c r="BC8" s="53">
        <v>699.91583508014105</v>
      </c>
      <c r="BD8" s="53">
        <v>699.91945344025635</v>
      </c>
      <c r="BE8" s="53">
        <v>699.92144614255039</v>
      </c>
      <c r="BF8" s="53">
        <v>699.92467691311231</v>
      </c>
      <c r="BG8" s="53">
        <v>699.92620912954237</v>
      </c>
      <c r="BH8" s="53">
        <v>699.92803145805658</v>
      </c>
      <c r="BI8" s="53">
        <v>699.9285930592165</v>
      </c>
      <c r="BJ8" s="53">
        <v>699.93008145835472</v>
      </c>
      <c r="BK8" s="53">
        <v>699.93068446920552</v>
      </c>
      <c r="BL8" s="53">
        <v>699.93208131744905</v>
      </c>
      <c r="BM8" s="53">
        <v>699.93151145610113</v>
      </c>
      <c r="BN8" s="53">
        <v>699.93882500625489</v>
      </c>
      <c r="BO8" s="53">
        <v>699.96080663134444</v>
      </c>
      <c r="BP8" s="53">
        <v>699.97498948257135</v>
      </c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8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224"/>
      <c r="EA8" s="224"/>
      <c r="EB8" s="224"/>
      <c r="EC8" s="224"/>
      <c r="ED8" s="224"/>
      <c r="EE8" s="224"/>
      <c r="EF8" s="224"/>
      <c r="EG8" s="224"/>
      <c r="EH8" s="224"/>
      <c r="EI8" s="227"/>
      <c r="EJ8" s="224"/>
      <c r="EK8" s="224"/>
      <c r="EL8" s="224"/>
      <c r="EM8" s="224"/>
      <c r="EN8" s="224"/>
      <c r="EO8" s="224"/>
      <c r="EP8" s="224"/>
      <c r="EQ8" s="224"/>
      <c r="ER8" s="224"/>
      <c r="ES8" s="224"/>
      <c r="ET8" s="224"/>
      <c r="EU8" s="224"/>
      <c r="EV8" s="224"/>
      <c r="EW8" s="224"/>
      <c r="EX8" s="224"/>
      <c r="EY8" s="224"/>
      <c r="EZ8" s="224"/>
      <c r="FA8" s="224"/>
      <c r="FB8" s="224"/>
      <c r="FC8" s="224"/>
      <c r="FD8" s="224"/>
      <c r="FE8" s="224"/>
      <c r="FF8" s="224"/>
      <c r="FG8" s="224"/>
      <c r="FH8" s="224"/>
      <c r="FI8" s="224"/>
      <c r="FJ8" s="224"/>
      <c r="FK8" s="224"/>
      <c r="FL8" s="224"/>
      <c r="FM8" s="224"/>
      <c r="FN8" s="224"/>
      <c r="FO8" s="224"/>
      <c r="FP8" s="224"/>
      <c r="FQ8" s="224"/>
      <c r="FR8" s="224"/>
      <c r="FS8" s="224"/>
      <c r="FT8" s="224"/>
      <c r="FU8" s="224"/>
      <c r="FV8" s="224"/>
      <c r="FW8" s="224"/>
      <c r="FX8" s="224"/>
      <c r="FY8" s="224"/>
      <c r="FZ8" s="224"/>
      <c r="GA8" s="224"/>
      <c r="GB8" s="225"/>
      <c r="GC8" s="224"/>
      <c r="GD8" s="224"/>
      <c r="GE8" s="224"/>
      <c r="GF8" s="224"/>
      <c r="GG8" s="224"/>
      <c r="GH8" s="224"/>
      <c r="GI8" s="224"/>
      <c r="GJ8" s="224"/>
      <c r="GK8" s="224"/>
      <c r="GL8" s="224"/>
      <c r="GM8" s="224"/>
      <c r="GN8" s="224"/>
      <c r="GO8" s="224"/>
      <c r="GP8" s="224"/>
      <c r="GQ8" s="224"/>
      <c r="GR8" s="224"/>
      <c r="GS8" s="224"/>
      <c r="GT8" s="224"/>
      <c r="GU8" s="224"/>
      <c r="GV8" s="224"/>
      <c r="GW8" s="224"/>
      <c r="GX8" s="224"/>
      <c r="GY8" s="224"/>
      <c r="GZ8" s="224"/>
      <c r="HA8" s="224"/>
      <c r="HB8" s="224"/>
      <c r="HC8" s="224"/>
      <c r="HD8" s="224"/>
      <c r="HE8" s="224"/>
      <c r="HF8" s="224"/>
      <c r="HG8" s="224"/>
      <c r="HH8" s="224"/>
      <c r="HI8" s="224"/>
      <c r="HJ8" s="224"/>
      <c r="HK8" s="224"/>
      <c r="HL8" s="224"/>
      <c r="HM8" s="224"/>
      <c r="HN8" s="224"/>
      <c r="HO8" s="224"/>
      <c r="HP8" s="224"/>
      <c r="HQ8" s="224"/>
      <c r="HR8" s="224"/>
      <c r="HS8" s="224"/>
      <c r="HT8" s="224"/>
      <c r="HU8" s="224"/>
      <c r="HV8" s="225"/>
      <c r="HW8" s="175"/>
      <c r="HX8" s="175"/>
      <c r="HY8" s="175"/>
      <c r="HZ8" s="175"/>
      <c r="IA8" s="175"/>
      <c r="IB8" s="175"/>
      <c r="IC8" s="175"/>
      <c r="ID8" s="175"/>
      <c r="IE8" s="175"/>
      <c r="IF8" s="175"/>
      <c r="IG8" s="175"/>
      <c r="IH8" s="175"/>
      <c r="II8" s="175"/>
      <c r="IJ8" s="175"/>
      <c r="IK8" s="175"/>
      <c r="IL8" s="175"/>
      <c r="IM8" s="175"/>
      <c r="IN8" s="175"/>
      <c r="IO8" s="175"/>
      <c r="IP8" s="175"/>
      <c r="IQ8" s="175"/>
      <c r="IR8" s="175"/>
      <c r="IS8" s="175"/>
      <c r="IT8" s="175"/>
      <c r="IU8" s="175"/>
      <c r="IV8" s="175"/>
      <c r="IW8" s="175"/>
      <c r="IX8" s="175"/>
      <c r="IY8" s="175"/>
      <c r="IZ8" s="175"/>
      <c r="JA8" s="175"/>
      <c r="JB8" s="175"/>
      <c r="JC8" s="175"/>
      <c r="JD8" s="175"/>
      <c r="JE8" s="175"/>
      <c r="JF8" s="175"/>
      <c r="JG8" s="175"/>
      <c r="JH8" s="175"/>
      <c r="JI8" s="175"/>
      <c r="JJ8" s="175"/>
      <c r="JK8" s="175"/>
      <c r="JL8" s="175"/>
      <c r="JM8" s="175"/>
      <c r="JN8" s="175"/>
      <c r="JO8" s="175"/>
      <c r="JP8" s="175"/>
      <c r="JQ8" s="175"/>
      <c r="JR8" s="175"/>
      <c r="JS8" s="175"/>
      <c r="JT8" s="175"/>
      <c r="JU8" s="175"/>
      <c r="JV8" s="175"/>
      <c r="JW8" s="175"/>
      <c r="JX8" s="175"/>
      <c r="JY8" s="175"/>
      <c r="JZ8" s="175"/>
      <c r="KA8" s="175"/>
      <c r="KB8" s="175"/>
      <c r="KC8" s="175"/>
      <c r="KD8" s="175"/>
      <c r="KE8" s="175"/>
      <c r="KF8" s="175"/>
      <c r="KG8" s="175"/>
      <c r="KH8" s="175"/>
      <c r="KI8" s="175"/>
      <c r="KJ8" s="175"/>
      <c r="KK8" s="175"/>
      <c r="KL8" s="175"/>
      <c r="KM8" s="175"/>
      <c r="KN8" s="175"/>
      <c r="KO8" s="175"/>
      <c r="KP8" s="175"/>
      <c r="KQ8" s="175"/>
      <c r="KR8" s="175"/>
      <c r="KS8" s="175"/>
      <c r="KT8" s="175"/>
      <c r="KU8" s="175"/>
      <c r="KV8" s="175"/>
      <c r="KW8" s="175"/>
      <c r="KX8" s="175"/>
      <c r="KY8" s="175"/>
      <c r="KZ8" s="175"/>
      <c r="LA8" s="175"/>
      <c r="LB8" s="175"/>
      <c r="LC8" s="175"/>
      <c r="LD8" s="175"/>
      <c r="LE8" s="175"/>
      <c r="LF8" s="175"/>
      <c r="LG8" s="175"/>
      <c r="LH8" s="175"/>
      <c r="LI8" s="175"/>
      <c r="LJ8" s="175"/>
      <c r="LK8" s="175"/>
      <c r="LL8" s="175"/>
      <c r="LM8" s="175"/>
      <c r="LN8" s="175"/>
      <c r="LO8" s="175"/>
      <c r="LP8" s="175"/>
      <c r="LQ8" s="175"/>
      <c r="LR8" s="175"/>
      <c r="LS8" s="175"/>
      <c r="LT8" s="175"/>
      <c r="LU8" s="175"/>
      <c r="LV8" s="175"/>
      <c r="LW8" s="175"/>
      <c r="LX8" s="175"/>
      <c r="LY8" s="175"/>
      <c r="LZ8" s="175"/>
      <c r="MA8" s="175"/>
      <c r="MB8" s="175"/>
      <c r="MC8" s="175"/>
      <c r="MD8" s="175"/>
      <c r="ME8" s="175"/>
      <c r="MF8" s="175"/>
      <c r="MG8" s="175"/>
      <c r="MH8" s="175"/>
      <c r="MI8" s="175"/>
      <c r="MJ8" s="175"/>
      <c r="MK8" s="175"/>
      <c r="ML8" s="175"/>
      <c r="MM8" s="175"/>
      <c r="MN8" s="175"/>
      <c r="MO8" s="175"/>
      <c r="MP8" s="175"/>
      <c r="MQ8" s="175"/>
      <c r="MR8" s="175"/>
      <c r="MS8" s="175"/>
      <c r="MT8" s="175"/>
      <c r="MU8" s="175"/>
      <c r="MV8" s="175"/>
      <c r="MW8" s="175"/>
      <c r="MX8" s="175"/>
      <c r="MY8" s="175"/>
      <c r="MZ8" s="175"/>
      <c r="NA8" s="175"/>
      <c r="NB8" s="175"/>
      <c r="NC8" s="175"/>
      <c r="ND8" s="175"/>
      <c r="NE8" s="175"/>
      <c r="NF8" s="175"/>
      <c r="NG8" s="175"/>
      <c r="NH8" s="175"/>
      <c r="NI8" s="175"/>
      <c r="NJ8" s="175"/>
      <c r="NK8" s="175"/>
      <c r="NL8" s="175"/>
      <c r="NM8" s="175"/>
      <c r="NN8" s="175"/>
      <c r="NO8" s="175"/>
      <c r="NP8" s="175"/>
      <c r="NQ8" s="175"/>
      <c r="NR8" s="175"/>
      <c r="NS8" s="175"/>
      <c r="NT8" s="175"/>
      <c r="NU8" s="175"/>
      <c r="NV8" s="175"/>
      <c r="NW8" s="175"/>
      <c r="NX8" s="175"/>
      <c r="NY8" s="175"/>
      <c r="NZ8" s="175"/>
      <c r="OA8" s="175"/>
      <c r="OB8" s="175"/>
      <c r="OC8" s="175"/>
      <c r="OD8" s="175"/>
      <c r="OE8" s="175"/>
      <c r="OF8" s="175"/>
      <c r="OG8" s="175"/>
      <c r="OH8" s="175"/>
      <c r="OI8" s="175"/>
      <c r="OJ8" s="175"/>
      <c r="OK8" s="175"/>
      <c r="OL8" s="175"/>
      <c r="OM8" s="175"/>
      <c r="ON8" s="175"/>
      <c r="OO8" s="175"/>
      <c r="OP8" s="175"/>
      <c r="OQ8" s="175"/>
      <c r="OR8" s="175"/>
      <c r="OS8" s="175"/>
      <c r="OT8" s="175"/>
      <c r="OU8" s="175"/>
      <c r="OV8" s="175"/>
      <c r="OW8" s="175"/>
      <c r="OX8" s="175"/>
      <c r="OY8" s="175"/>
      <c r="OZ8" s="175"/>
      <c r="PA8" s="175"/>
      <c r="PB8" s="175"/>
      <c r="PC8" s="175"/>
      <c r="PD8" s="175"/>
      <c r="PE8" s="175"/>
      <c r="PF8" s="175"/>
      <c r="PG8" s="175"/>
      <c r="PH8" s="175"/>
      <c r="PI8" s="175"/>
      <c r="PJ8" s="175"/>
      <c r="PK8" s="175"/>
      <c r="PL8" s="175"/>
      <c r="PM8" s="175"/>
      <c r="PN8" s="175"/>
      <c r="PO8" s="175"/>
      <c r="PP8" s="175"/>
      <c r="PQ8" s="175"/>
      <c r="PR8" s="175"/>
      <c r="PS8" s="175"/>
      <c r="PT8" s="175"/>
      <c r="PU8" s="175"/>
      <c r="PV8" s="175"/>
      <c r="PW8" s="175"/>
      <c r="PX8" s="175"/>
      <c r="PY8" s="175"/>
      <c r="PZ8" s="175"/>
      <c r="QA8" s="175"/>
      <c r="QB8" s="175"/>
      <c r="QC8" s="175"/>
      <c r="QD8" s="175"/>
      <c r="QE8" s="175"/>
      <c r="QF8" s="175"/>
      <c r="QG8" s="175"/>
      <c r="QH8" s="175"/>
      <c r="QI8" s="175"/>
      <c r="QJ8" s="175"/>
      <c r="QK8" s="175"/>
      <c r="QL8" s="175"/>
      <c r="QM8" s="175"/>
      <c r="QN8" s="175"/>
      <c r="QO8" s="175"/>
      <c r="QP8" s="175"/>
      <c r="QQ8" s="175"/>
      <c r="QR8" s="175"/>
      <c r="QS8" s="175"/>
      <c r="QT8" s="175"/>
      <c r="QU8" s="175"/>
      <c r="QV8" s="175"/>
      <c r="QW8" s="175"/>
      <c r="QX8" s="175"/>
      <c r="QY8" s="175"/>
      <c r="QZ8" s="175"/>
      <c r="RA8" s="175"/>
      <c r="RB8" s="175"/>
      <c r="RC8" s="175"/>
      <c r="RD8" s="175"/>
      <c r="RE8" s="175"/>
      <c r="RF8" s="175"/>
      <c r="RG8" s="175"/>
      <c r="RH8" s="175"/>
      <c r="RI8" s="175"/>
      <c r="RJ8" s="175"/>
      <c r="RK8" s="175"/>
      <c r="RL8" s="175"/>
      <c r="RM8" s="175"/>
      <c r="RN8" s="175"/>
      <c r="RO8" s="175"/>
      <c r="RP8" s="175"/>
      <c r="RQ8" s="175"/>
      <c r="RR8" s="175"/>
      <c r="RS8" s="175"/>
      <c r="RT8" s="175"/>
      <c r="RU8" s="175"/>
      <c r="RV8" s="175"/>
      <c r="RW8" s="175"/>
      <c r="RX8" s="175"/>
      <c r="RY8" s="175"/>
      <c r="RZ8" s="175"/>
      <c r="SA8" s="175"/>
      <c r="SB8" s="175"/>
      <c r="SC8" s="175"/>
      <c r="SD8" s="175"/>
      <c r="SE8" s="175"/>
      <c r="SF8" s="175"/>
      <c r="SG8" s="175"/>
      <c r="SH8" s="175"/>
      <c r="SI8" s="175"/>
      <c r="SJ8" s="175"/>
      <c r="SK8" s="175"/>
      <c r="SL8" s="175"/>
      <c r="SM8" s="175"/>
      <c r="SN8" s="175"/>
      <c r="SO8" s="175"/>
      <c r="SP8" s="175"/>
      <c r="SQ8" s="175"/>
      <c r="SR8" s="175"/>
      <c r="SS8" s="175"/>
      <c r="ST8" s="175"/>
      <c r="SU8" s="175"/>
      <c r="SV8" s="175"/>
      <c r="SW8" s="175"/>
      <c r="SX8" s="175"/>
      <c r="SY8" s="175"/>
      <c r="SZ8" s="175"/>
      <c r="TA8" s="175"/>
      <c r="TB8" s="175"/>
      <c r="TC8" s="175"/>
      <c r="TD8" s="175"/>
      <c r="TE8" s="175"/>
      <c r="TF8" s="175"/>
      <c r="TG8" s="175"/>
      <c r="TH8" s="175"/>
      <c r="TI8" s="175"/>
      <c r="TJ8" s="175"/>
      <c r="TK8" s="175"/>
      <c r="TL8" s="175"/>
      <c r="TM8" s="175"/>
      <c r="TN8" s="175"/>
      <c r="TO8" s="175"/>
      <c r="TP8" s="175"/>
      <c r="TQ8" s="175"/>
      <c r="TR8" s="175"/>
      <c r="TS8" s="175"/>
      <c r="TT8" s="175"/>
      <c r="TU8" s="175"/>
      <c r="TV8" s="175"/>
      <c r="TW8" s="175"/>
      <c r="TX8" s="175"/>
      <c r="TY8" s="175"/>
      <c r="TZ8" s="175"/>
      <c r="UA8" s="175"/>
      <c r="UB8" s="175"/>
      <c r="UC8" s="175"/>
      <c r="UD8" s="175"/>
      <c r="UE8" s="175"/>
      <c r="UF8" s="175"/>
      <c r="UG8" s="175"/>
      <c r="UH8" s="175"/>
      <c r="UI8" s="175"/>
      <c r="UJ8" s="175"/>
      <c r="UK8" s="175"/>
      <c r="UL8" s="175"/>
      <c r="UM8" s="175"/>
      <c r="UN8" s="175"/>
      <c r="UO8" s="175"/>
      <c r="UP8" s="175"/>
      <c r="UQ8" s="175"/>
      <c r="UR8" s="175"/>
      <c r="US8" s="175"/>
      <c r="UT8" s="175"/>
      <c r="UU8" s="175"/>
      <c r="UV8" s="175"/>
      <c r="UW8" s="175"/>
      <c r="UX8" s="175"/>
      <c r="UY8" s="175"/>
      <c r="UZ8" s="175"/>
      <c r="VA8" s="175"/>
      <c r="VB8" s="175"/>
      <c r="VC8" s="175"/>
      <c r="VD8" s="175"/>
      <c r="VE8" s="175"/>
      <c r="VF8" s="175"/>
      <c r="VG8" s="175"/>
      <c r="VH8" s="175"/>
      <c r="VI8" s="175"/>
      <c r="VJ8" s="175"/>
      <c r="VK8" s="175"/>
      <c r="VL8" s="175"/>
      <c r="VM8" s="175"/>
      <c r="VN8" s="175"/>
      <c r="VO8" s="175"/>
      <c r="VP8" s="175"/>
      <c r="VQ8" s="175"/>
      <c r="VR8" s="175"/>
      <c r="VS8" s="175"/>
      <c r="VT8" s="175"/>
      <c r="VU8" s="175"/>
      <c r="VV8" s="175"/>
      <c r="VW8" s="175"/>
      <c r="VX8" s="175"/>
      <c r="VY8" s="175"/>
      <c r="VZ8" s="175"/>
      <c r="WA8" s="175"/>
      <c r="WB8" s="175"/>
      <c r="WC8" s="175"/>
      <c r="WD8" s="175"/>
      <c r="WE8" s="175"/>
      <c r="WF8" s="175"/>
      <c r="WG8" s="175"/>
      <c r="WH8" s="175"/>
      <c r="WI8" s="175"/>
      <c r="WJ8" s="175"/>
      <c r="WK8" s="175"/>
      <c r="WL8" s="175"/>
      <c r="WM8" s="175"/>
      <c r="WN8" s="175"/>
      <c r="WO8" s="175"/>
      <c r="WP8" s="175"/>
      <c r="WQ8" s="175"/>
      <c r="WR8" s="175"/>
      <c r="WS8" s="175"/>
      <c r="WT8" s="175"/>
      <c r="WU8" s="175"/>
      <c r="WV8" s="175"/>
      <c r="WW8" s="175"/>
      <c r="WX8" s="175"/>
      <c r="WY8" s="175"/>
      <c r="WZ8" s="175"/>
      <c r="XA8" s="175"/>
      <c r="XB8" s="175"/>
      <c r="XC8" s="175"/>
    </row>
    <row r="9" spans="1:627" x14ac:dyDescent="0.25">
      <c r="A9" s="284">
        <v>300</v>
      </c>
      <c r="B9" s="110">
        <v>325.60139523694971</v>
      </c>
      <c r="C9" s="110">
        <v>451.0367757665357</v>
      </c>
      <c r="D9" s="110">
        <v>629.72353362468391</v>
      </c>
      <c r="E9" s="110">
        <v>730.58938665099674</v>
      </c>
      <c r="F9" s="110">
        <v>798.67689260228065</v>
      </c>
      <c r="G9" s="110">
        <v>855.50696113858999</v>
      </c>
      <c r="H9" s="110">
        <v>901.0040388706675</v>
      </c>
      <c r="I9" s="110">
        <v>939.65975782706323</v>
      </c>
      <c r="J9" s="110">
        <v>970.61468977795926</v>
      </c>
      <c r="K9" s="110">
        <v>996.75766576544868</v>
      </c>
      <c r="L9" s="110">
        <v>1017.1783087734218</v>
      </c>
      <c r="M9" s="110">
        <v>1034.2239784387573</v>
      </c>
      <c r="N9" s="110">
        <v>1047.4638127848439</v>
      </c>
      <c r="O9" s="110">
        <v>1058.5129709529101</v>
      </c>
      <c r="P9" s="110">
        <v>1066.9539038170944</v>
      </c>
      <c r="Q9" s="110">
        <v>1073.9462870460602</v>
      </c>
      <c r="R9" s="110">
        <v>1079.3072511374714</v>
      </c>
      <c r="S9" s="110">
        <v>1083.6992708482262</v>
      </c>
      <c r="T9" s="110">
        <v>1087.0412776861283</v>
      </c>
      <c r="U9" s="110">
        <v>1089.7992738140565</v>
      </c>
      <c r="V9" s="110">
        <v>1091.8896286916383</v>
      </c>
      <c r="W9" s="110">
        <v>1093.5956667739943</v>
      </c>
      <c r="X9" s="110">
        <v>1094.9101458114103</v>
      </c>
      <c r="Y9" s="110">
        <v>1095.9725372736139</v>
      </c>
      <c r="Z9" s="110">
        <v>1096.7781210421997</v>
      </c>
      <c r="AA9" s="110">
        <v>1097.4411779918712</v>
      </c>
      <c r="AB9" s="110">
        <v>1097.9459756751678</v>
      </c>
      <c r="AC9" s="110">
        <v>1098.3540230760443</v>
      </c>
      <c r="AD9" s="110">
        <v>1098.6676048804354</v>
      </c>
      <c r="AE9" s="110">
        <v>1098.9229125382628</v>
      </c>
      <c r="AF9" s="110">
        <v>1099.1200373606293</v>
      </c>
      <c r="AG9" s="110">
        <v>1099.2761130926183</v>
      </c>
      <c r="AH9" s="110">
        <v>1099.3976436877879</v>
      </c>
      <c r="AI9" s="110">
        <v>1099.4959599819883</v>
      </c>
      <c r="AJ9" s="110">
        <v>1099.5717417604176</v>
      </c>
      <c r="AK9" s="110">
        <v>1099.6316521717813</v>
      </c>
      <c r="AL9" s="110">
        <v>1099.6791991765044</v>
      </c>
      <c r="AM9" s="110">
        <v>1099.7162716763401</v>
      </c>
      <c r="AN9" s="110">
        <v>1099.7458742884853</v>
      </c>
      <c r="AO9" s="110">
        <v>1099.7677854031867</v>
      </c>
      <c r="AP9" s="110">
        <v>1099.7876091982025</v>
      </c>
      <c r="AQ9" s="110">
        <v>1099.8005798837512</v>
      </c>
      <c r="AR9" s="110">
        <v>1099.812681968275</v>
      </c>
      <c r="AS9" s="59">
        <v>1099.82061920048</v>
      </c>
      <c r="AT9" s="59">
        <v>1099.8280446512083</v>
      </c>
      <c r="AU9" s="59">
        <v>1099.8325760363991</v>
      </c>
      <c r="AV9" s="59">
        <v>1099.8372367014213</v>
      </c>
      <c r="AW9" s="59">
        <v>1099.8403251758057</v>
      </c>
      <c r="AX9" s="59">
        <v>1099.8431078652129</v>
      </c>
      <c r="AY9" s="59">
        <v>1099.8455259745213</v>
      </c>
      <c r="AZ9" s="59">
        <v>1099.8472878956925</v>
      </c>
      <c r="BA9" s="59">
        <v>1099.8478323773213</v>
      </c>
      <c r="BB9" s="59">
        <v>1099.8490047669795</v>
      </c>
      <c r="BC9" s="59">
        <v>1099.849057220664</v>
      </c>
      <c r="BD9" s="59">
        <v>1099.8501658391735</v>
      </c>
      <c r="BE9" s="59">
        <v>1099.8498222510868</v>
      </c>
      <c r="BF9" s="59">
        <v>1099.8508185235596</v>
      </c>
      <c r="BG9" s="59">
        <v>1099.8500819034834</v>
      </c>
      <c r="BH9" s="59">
        <v>1099.8518857342001</v>
      </c>
      <c r="BI9" s="59">
        <v>1099.8503558643754</v>
      </c>
      <c r="BJ9" s="59">
        <v>1099.8511818612142</v>
      </c>
      <c r="BK9" s="59">
        <v>1099.8514582797727</v>
      </c>
      <c r="BL9" s="59">
        <v>1099.8522326080638</v>
      </c>
      <c r="BM9" s="59">
        <v>1099.8489614310035</v>
      </c>
      <c r="BN9" s="59">
        <v>1099.8668342307546</v>
      </c>
      <c r="BO9" s="59">
        <v>1099.9273953737365</v>
      </c>
      <c r="BP9" s="59">
        <v>1099.9627495084908</v>
      </c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65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223"/>
      <c r="EA9" s="223"/>
      <c r="EB9" s="223"/>
      <c r="EC9" s="223"/>
      <c r="ED9" s="223"/>
      <c r="EE9" s="223"/>
      <c r="EF9" s="223"/>
      <c r="EG9" s="223"/>
      <c r="EH9" s="223"/>
      <c r="EI9" s="228"/>
      <c r="EJ9" s="223"/>
      <c r="EK9" s="223"/>
      <c r="EL9" s="223"/>
      <c r="EM9" s="223"/>
      <c r="EN9" s="223"/>
      <c r="EO9" s="223"/>
      <c r="EP9" s="223"/>
      <c r="EQ9" s="223"/>
      <c r="ER9" s="223"/>
      <c r="ES9" s="223"/>
      <c r="ET9" s="223"/>
      <c r="EU9" s="223"/>
      <c r="EV9" s="223"/>
      <c r="EW9" s="223"/>
      <c r="EX9" s="223"/>
      <c r="EY9" s="223"/>
      <c r="EZ9" s="223"/>
      <c r="FA9" s="223"/>
      <c r="FB9" s="223"/>
      <c r="FC9" s="223"/>
      <c r="FD9" s="223"/>
      <c r="FE9" s="223"/>
      <c r="FF9" s="223"/>
      <c r="FG9" s="223"/>
      <c r="FH9" s="223"/>
      <c r="FI9" s="223"/>
      <c r="FJ9" s="223"/>
      <c r="FK9" s="223"/>
      <c r="FL9" s="223"/>
      <c r="FM9" s="223"/>
      <c r="FN9" s="223"/>
      <c r="FO9" s="223"/>
      <c r="FP9" s="223"/>
      <c r="FQ9" s="223"/>
      <c r="FR9" s="223"/>
      <c r="FS9" s="223"/>
      <c r="FT9" s="223"/>
      <c r="FU9" s="223"/>
      <c r="FV9" s="223"/>
      <c r="FW9" s="223"/>
      <c r="FX9" s="223"/>
      <c r="FY9" s="223"/>
      <c r="FZ9" s="223"/>
      <c r="GA9" s="223"/>
      <c r="GB9" s="226"/>
      <c r="GC9" s="223"/>
      <c r="GD9" s="223"/>
      <c r="GE9" s="223"/>
      <c r="GF9" s="223"/>
      <c r="GG9" s="223"/>
      <c r="GH9" s="223"/>
      <c r="GI9" s="223"/>
      <c r="GJ9" s="223"/>
      <c r="GK9" s="223"/>
      <c r="GL9" s="223"/>
      <c r="GM9" s="223"/>
      <c r="GN9" s="223"/>
      <c r="GO9" s="223"/>
      <c r="GP9" s="223"/>
      <c r="GQ9" s="223"/>
      <c r="GR9" s="223"/>
      <c r="GS9" s="223"/>
      <c r="GT9" s="223"/>
      <c r="GU9" s="223"/>
      <c r="GV9" s="223"/>
      <c r="GW9" s="223"/>
      <c r="GX9" s="223"/>
      <c r="GY9" s="223"/>
      <c r="GZ9" s="223"/>
      <c r="HA9" s="223"/>
      <c r="HB9" s="223"/>
      <c r="HC9" s="223"/>
      <c r="HD9" s="223"/>
      <c r="HE9" s="223"/>
      <c r="HF9" s="223"/>
      <c r="HG9" s="223"/>
      <c r="HH9" s="223"/>
      <c r="HI9" s="223"/>
      <c r="HJ9" s="223"/>
      <c r="HK9" s="223"/>
      <c r="HL9" s="223"/>
      <c r="HM9" s="223"/>
      <c r="HN9" s="223"/>
      <c r="HO9" s="223"/>
      <c r="HP9" s="223"/>
      <c r="HQ9" s="223"/>
      <c r="HR9" s="223"/>
      <c r="HS9" s="223"/>
      <c r="HT9" s="223"/>
      <c r="HU9" s="223"/>
      <c r="HV9" s="226"/>
      <c r="HW9" s="175"/>
      <c r="HX9" s="175"/>
      <c r="HY9" s="175"/>
      <c r="HZ9" s="175"/>
      <c r="IA9" s="175"/>
      <c r="IB9" s="175"/>
      <c r="IC9" s="175"/>
      <c r="ID9" s="175"/>
      <c r="IE9" s="175"/>
      <c r="IF9" s="175"/>
      <c r="IG9" s="175"/>
      <c r="IH9" s="175"/>
      <c r="II9" s="175"/>
      <c r="IJ9" s="175"/>
      <c r="IK9" s="175"/>
      <c r="IL9" s="175"/>
      <c r="IM9" s="175"/>
      <c r="IN9" s="175"/>
      <c r="IO9" s="175"/>
      <c r="IP9" s="175"/>
      <c r="IQ9" s="175"/>
      <c r="IR9" s="175"/>
      <c r="IS9" s="175"/>
      <c r="IT9" s="175"/>
      <c r="IU9" s="175"/>
      <c r="IV9" s="175"/>
      <c r="IW9" s="175"/>
      <c r="IX9" s="175"/>
      <c r="IY9" s="175"/>
      <c r="IZ9" s="175"/>
      <c r="JA9" s="175"/>
      <c r="JB9" s="175"/>
      <c r="JC9" s="175"/>
      <c r="JD9" s="175"/>
      <c r="JE9" s="175"/>
      <c r="JF9" s="175"/>
      <c r="JG9" s="175"/>
      <c r="JH9" s="175"/>
      <c r="JI9" s="175"/>
      <c r="JJ9" s="175"/>
      <c r="JK9" s="175"/>
      <c r="JL9" s="175"/>
      <c r="JM9" s="175"/>
      <c r="JN9" s="175"/>
      <c r="JO9" s="175"/>
      <c r="JP9" s="175"/>
      <c r="JQ9" s="175"/>
      <c r="JR9" s="175"/>
      <c r="JS9" s="175"/>
      <c r="JT9" s="175"/>
      <c r="JU9" s="175"/>
      <c r="JV9" s="175"/>
      <c r="JW9" s="175"/>
      <c r="JX9" s="175"/>
      <c r="JY9" s="175"/>
      <c r="JZ9" s="175"/>
      <c r="KA9" s="175"/>
      <c r="KB9" s="175"/>
      <c r="KC9" s="175"/>
      <c r="KD9" s="175"/>
      <c r="KE9" s="175"/>
      <c r="KF9" s="175"/>
      <c r="KG9" s="175"/>
      <c r="KH9" s="175"/>
      <c r="KI9" s="175"/>
      <c r="KJ9" s="175"/>
      <c r="KK9" s="175"/>
      <c r="KL9" s="175"/>
      <c r="KM9" s="175"/>
      <c r="KN9" s="175"/>
      <c r="KO9" s="175"/>
      <c r="KP9" s="175"/>
      <c r="KQ9" s="175"/>
      <c r="KR9" s="175"/>
      <c r="KS9" s="175"/>
      <c r="KT9" s="175"/>
      <c r="KU9" s="175"/>
      <c r="KV9" s="175"/>
      <c r="KW9" s="175"/>
      <c r="KX9" s="175"/>
      <c r="KY9" s="175"/>
      <c r="KZ9" s="175"/>
      <c r="LA9" s="175"/>
      <c r="LB9" s="175"/>
      <c r="LC9" s="175"/>
      <c r="LD9" s="175"/>
      <c r="LE9" s="175"/>
      <c r="LF9" s="175"/>
      <c r="LG9" s="175"/>
      <c r="LH9" s="175"/>
      <c r="LI9" s="175"/>
      <c r="LJ9" s="175"/>
      <c r="LK9" s="175"/>
      <c r="LL9" s="175"/>
      <c r="LM9" s="175"/>
      <c r="LN9" s="175"/>
      <c r="LO9" s="175"/>
      <c r="LP9" s="175"/>
      <c r="LQ9" s="175"/>
      <c r="LR9" s="175"/>
      <c r="LS9" s="175"/>
      <c r="LT9" s="175"/>
      <c r="LU9" s="175"/>
      <c r="LV9" s="175"/>
      <c r="LW9" s="175"/>
      <c r="LX9" s="175"/>
      <c r="LY9" s="175"/>
      <c r="LZ9" s="175"/>
      <c r="MA9" s="175"/>
      <c r="MB9" s="175"/>
      <c r="MC9" s="175"/>
      <c r="MD9" s="175"/>
      <c r="ME9" s="175"/>
      <c r="MF9" s="175"/>
      <c r="MG9" s="175"/>
      <c r="MH9" s="175"/>
      <c r="MI9" s="175"/>
      <c r="MJ9" s="175"/>
      <c r="MK9" s="175"/>
      <c r="ML9" s="175"/>
      <c r="MM9" s="175"/>
      <c r="MN9" s="175"/>
      <c r="MO9" s="175"/>
      <c r="MP9" s="175"/>
      <c r="MQ9" s="175"/>
      <c r="MR9" s="175"/>
      <c r="MS9" s="175"/>
      <c r="MT9" s="175"/>
      <c r="MU9" s="175"/>
      <c r="MV9" s="175"/>
      <c r="MW9" s="175"/>
      <c r="MX9" s="175"/>
      <c r="MY9" s="175"/>
      <c r="MZ9" s="175"/>
      <c r="NA9" s="175"/>
      <c r="NB9" s="175"/>
      <c r="NC9" s="175"/>
      <c r="ND9" s="175"/>
      <c r="NE9" s="175"/>
      <c r="NF9" s="175"/>
      <c r="NG9" s="175"/>
      <c r="NH9" s="175"/>
      <c r="NI9" s="175"/>
      <c r="NJ9" s="175"/>
      <c r="NK9" s="175"/>
      <c r="NL9" s="175"/>
      <c r="NM9" s="175"/>
      <c r="NN9" s="175"/>
      <c r="NO9" s="175"/>
      <c r="NP9" s="175"/>
      <c r="NQ9" s="175"/>
      <c r="NR9" s="175"/>
      <c r="NS9" s="175"/>
      <c r="NT9" s="175"/>
      <c r="NU9" s="175"/>
      <c r="NV9" s="175"/>
      <c r="NW9" s="175"/>
      <c r="NX9" s="175"/>
      <c r="NY9" s="175"/>
      <c r="NZ9" s="175"/>
      <c r="OA9" s="175"/>
      <c r="OB9" s="175"/>
      <c r="OC9" s="175"/>
      <c r="OD9" s="175"/>
      <c r="OE9" s="175"/>
      <c r="OF9" s="175"/>
      <c r="OG9" s="175"/>
      <c r="OH9" s="175"/>
      <c r="OI9" s="175"/>
      <c r="OJ9" s="175"/>
      <c r="OK9" s="175"/>
      <c r="OL9" s="175"/>
      <c r="OM9" s="175"/>
      <c r="ON9" s="175"/>
      <c r="OO9" s="175"/>
      <c r="OP9" s="175"/>
      <c r="OQ9" s="175"/>
      <c r="OR9" s="175"/>
      <c r="OS9" s="175"/>
      <c r="OT9" s="175"/>
      <c r="OU9" s="175"/>
      <c r="OV9" s="175"/>
      <c r="OW9" s="175"/>
      <c r="OX9" s="175"/>
      <c r="OY9" s="175"/>
      <c r="OZ9" s="175"/>
      <c r="PA9" s="175"/>
      <c r="PB9" s="175"/>
      <c r="PC9" s="175"/>
      <c r="PD9" s="175"/>
      <c r="PE9" s="175"/>
      <c r="PF9" s="175"/>
      <c r="PG9" s="175"/>
      <c r="PH9" s="175"/>
      <c r="PI9" s="175"/>
      <c r="PJ9" s="175"/>
      <c r="PK9" s="175"/>
      <c r="PL9" s="175"/>
      <c r="PM9" s="175"/>
      <c r="PN9" s="175"/>
      <c r="PO9" s="175"/>
      <c r="PP9" s="175"/>
      <c r="PQ9" s="175"/>
      <c r="PR9" s="175"/>
      <c r="PS9" s="175"/>
      <c r="PT9" s="175"/>
      <c r="PU9" s="175"/>
      <c r="PV9" s="175"/>
      <c r="PW9" s="175"/>
      <c r="PX9" s="175"/>
      <c r="PY9" s="175"/>
      <c r="PZ9" s="175"/>
      <c r="QA9" s="175"/>
      <c r="QB9" s="175"/>
      <c r="QC9" s="175"/>
      <c r="QD9" s="175"/>
      <c r="QE9" s="175"/>
      <c r="QF9" s="175"/>
      <c r="QG9" s="175"/>
      <c r="QH9" s="175"/>
      <c r="QI9" s="175"/>
      <c r="QJ9" s="175"/>
      <c r="QK9" s="175"/>
      <c r="QL9" s="175"/>
      <c r="QM9" s="175"/>
      <c r="QN9" s="175"/>
      <c r="QO9" s="175"/>
      <c r="QP9" s="175"/>
      <c r="QQ9" s="175"/>
      <c r="QR9" s="175"/>
      <c r="QS9" s="175"/>
      <c r="QT9" s="175"/>
      <c r="QU9" s="175"/>
      <c r="QV9" s="175"/>
      <c r="QW9" s="175"/>
      <c r="QX9" s="175"/>
      <c r="QY9" s="175"/>
      <c r="QZ9" s="175"/>
      <c r="RA9" s="175"/>
      <c r="RB9" s="175"/>
      <c r="RC9" s="175"/>
      <c r="RD9" s="175"/>
      <c r="RE9" s="175"/>
      <c r="RF9" s="175"/>
      <c r="RG9" s="175"/>
      <c r="RH9" s="175"/>
      <c r="RI9" s="175"/>
      <c r="RJ9" s="175"/>
      <c r="RK9" s="175"/>
      <c r="RL9" s="175"/>
      <c r="RM9" s="175"/>
      <c r="RN9" s="175"/>
      <c r="RO9" s="175"/>
      <c r="RP9" s="175"/>
      <c r="RQ9" s="175"/>
      <c r="RR9" s="175"/>
      <c r="RS9" s="175"/>
      <c r="RT9" s="175"/>
      <c r="RU9" s="175"/>
      <c r="RV9" s="175"/>
      <c r="RW9" s="175"/>
      <c r="RX9" s="175"/>
      <c r="RY9" s="175"/>
      <c r="RZ9" s="175"/>
      <c r="SA9" s="175"/>
      <c r="SB9" s="175"/>
      <c r="SC9" s="175"/>
      <c r="SD9" s="175"/>
      <c r="SE9" s="175"/>
      <c r="SF9" s="175"/>
      <c r="SG9" s="175"/>
      <c r="SH9" s="175"/>
      <c r="SI9" s="175"/>
      <c r="SJ9" s="175"/>
      <c r="SK9" s="175"/>
      <c r="SL9" s="175"/>
      <c r="SM9" s="175"/>
      <c r="SN9" s="175"/>
      <c r="SO9" s="175"/>
      <c r="SP9" s="175"/>
      <c r="SQ9" s="175"/>
      <c r="SR9" s="175"/>
      <c r="SS9" s="175"/>
      <c r="ST9" s="175"/>
      <c r="SU9" s="175"/>
      <c r="SV9" s="175"/>
      <c r="SW9" s="175"/>
      <c r="SX9" s="175"/>
      <c r="SY9" s="175"/>
      <c r="SZ9" s="175"/>
      <c r="TA9" s="175"/>
      <c r="TB9" s="175"/>
      <c r="TC9" s="175"/>
      <c r="TD9" s="175"/>
      <c r="TE9" s="175"/>
      <c r="TF9" s="175"/>
      <c r="TG9" s="175"/>
      <c r="TH9" s="175"/>
      <c r="TI9" s="175"/>
      <c r="TJ9" s="175"/>
      <c r="TK9" s="175"/>
      <c r="TL9" s="175"/>
      <c r="TM9" s="175"/>
      <c r="TN9" s="175"/>
      <c r="TO9" s="175"/>
      <c r="TP9" s="175"/>
      <c r="TQ9" s="175"/>
      <c r="TR9" s="175"/>
      <c r="TS9" s="175"/>
      <c r="TT9" s="175"/>
      <c r="TU9" s="175"/>
      <c r="TV9" s="175"/>
      <c r="TW9" s="175"/>
      <c r="TX9" s="175"/>
      <c r="TY9" s="175"/>
      <c r="TZ9" s="175"/>
      <c r="UA9" s="175"/>
      <c r="UB9" s="175"/>
      <c r="UC9" s="175"/>
      <c r="UD9" s="175"/>
      <c r="UE9" s="175"/>
      <c r="UF9" s="175"/>
      <c r="UG9" s="175"/>
      <c r="UH9" s="175"/>
      <c r="UI9" s="175"/>
      <c r="UJ9" s="175"/>
      <c r="UK9" s="175"/>
      <c r="UL9" s="175"/>
      <c r="UM9" s="175"/>
      <c r="UN9" s="175"/>
      <c r="UO9" s="175"/>
      <c r="UP9" s="175"/>
      <c r="UQ9" s="175"/>
      <c r="UR9" s="175"/>
      <c r="US9" s="175"/>
      <c r="UT9" s="175"/>
      <c r="UU9" s="175"/>
      <c r="UV9" s="175"/>
      <c r="UW9" s="175"/>
      <c r="UX9" s="175"/>
      <c r="UY9" s="175"/>
      <c r="UZ9" s="175"/>
      <c r="VA9" s="175"/>
      <c r="VB9" s="175"/>
      <c r="VC9" s="175"/>
      <c r="VD9" s="175"/>
      <c r="VE9" s="175"/>
      <c r="VF9" s="175"/>
      <c r="VG9" s="175"/>
      <c r="VH9" s="175"/>
      <c r="VI9" s="175"/>
      <c r="VJ9" s="175"/>
      <c r="VK9" s="175"/>
      <c r="VL9" s="175"/>
      <c r="VM9" s="175"/>
      <c r="VN9" s="175"/>
      <c r="VO9" s="175"/>
      <c r="VP9" s="175"/>
      <c r="VQ9" s="175"/>
      <c r="VR9" s="175"/>
      <c r="VS9" s="175"/>
      <c r="VT9" s="175"/>
      <c r="VU9" s="175"/>
      <c r="VV9" s="175"/>
      <c r="VW9" s="175"/>
      <c r="VX9" s="175"/>
      <c r="VY9" s="175"/>
      <c r="VZ9" s="175"/>
      <c r="WA9" s="175"/>
      <c r="WB9" s="175"/>
      <c r="WC9" s="175"/>
      <c r="WD9" s="175"/>
      <c r="WE9" s="175"/>
      <c r="WF9" s="175"/>
      <c r="WG9" s="175"/>
      <c r="WH9" s="175"/>
      <c r="WI9" s="175"/>
      <c r="WJ9" s="175"/>
      <c r="WK9" s="175"/>
      <c r="WL9" s="175"/>
      <c r="WM9" s="175"/>
      <c r="WN9" s="175"/>
      <c r="WO9" s="175"/>
      <c r="WP9" s="175"/>
      <c r="WQ9" s="175"/>
      <c r="WR9" s="175"/>
      <c r="WS9" s="175"/>
      <c r="WT9" s="175"/>
      <c r="WU9" s="175"/>
      <c r="WV9" s="175"/>
      <c r="WW9" s="175"/>
      <c r="WX9" s="175"/>
      <c r="WY9" s="175"/>
      <c r="WZ9" s="175"/>
      <c r="XA9" s="175"/>
      <c r="XB9" s="175"/>
      <c r="XC9" s="175"/>
    </row>
    <row r="10" spans="1:627" ht="15.75" thickBot="1" x14ac:dyDescent="0.3">
      <c r="A10" s="284">
        <v>300</v>
      </c>
      <c r="B10" s="110">
        <v>345.70948470154877</v>
      </c>
      <c r="C10" s="110">
        <v>544.06235709092152</v>
      </c>
      <c r="D10" s="110">
        <v>824.54030883127189</v>
      </c>
      <c r="E10" s="110">
        <v>981.17826263743746</v>
      </c>
      <c r="F10" s="110">
        <v>1089.3041940662154</v>
      </c>
      <c r="G10" s="110">
        <v>1178.6079128807673</v>
      </c>
      <c r="H10" s="110">
        <v>1249.7689958076269</v>
      </c>
      <c r="I10" s="110">
        <v>1308.119958545991</v>
      </c>
      <c r="J10" s="110">
        <v>1353.2026467032792</v>
      </c>
      <c r="K10" s="110">
        <v>1389.2968786262484</v>
      </c>
      <c r="L10" s="110">
        <v>1416.2135900800922</v>
      </c>
      <c r="M10" s="110">
        <v>1437.2516066578828</v>
      </c>
      <c r="N10" s="110">
        <v>1452.7868473129736</v>
      </c>
      <c r="O10" s="110">
        <v>1464.8453918146195</v>
      </c>
      <c r="P10" s="110">
        <v>1473.6090290793977</v>
      </c>
      <c r="Q10" s="110">
        <v>1480.3619033645598</v>
      </c>
      <c r="R10" s="110">
        <v>1485.2875182581445</v>
      </c>
      <c r="S10" s="110">
        <v>1489.0391293969722</v>
      </c>
      <c r="T10" s="110">
        <v>1491.7558354961232</v>
      </c>
      <c r="U10" s="110">
        <v>1493.8411549432215</v>
      </c>
      <c r="V10" s="110">
        <v>1495.3468606102338</v>
      </c>
      <c r="W10" s="110">
        <v>1496.4887508236845</v>
      </c>
      <c r="X10" s="110">
        <v>1497.3258616574615</v>
      </c>
      <c r="Y10" s="110">
        <v>1497.9566784916462</v>
      </c>
      <c r="Z10" s="110">
        <v>1498.4117386221631</v>
      </c>
      <c r="AA10" s="110">
        <v>1498.7600241743187</v>
      </c>
      <c r="AB10" s="110">
        <v>1499.0139154582957</v>
      </c>
      <c r="AC10" s="110">
        <v>1499.2033606626751</v>
      </c>
      <c r="AD10" s="110">
        <v>1499.3438858361353</v>
      </c>
      <c r="AE10" s="110">
        <v>1499.4490148574134</v>
      </c>
      <c r="AF10" s="110">
        <v>1499.5272436759594</v>
      </c>
      <c r="AG10" s="110">
        <v>1499.5836903381887</v>
      </c>
      <c r="AH10" s="110">
        <v>1499.6266618592374</v>
      </c>
      <c r="AI10" s="110">
        <v>1499.6574540423114</v>
      </c>
      <c r="AJ10" s="110">
        <v>1499.6817241075673</v>
      </c>
      <c r="AK10" s="110">
        <v>1499.6982738032368</v>
      </c>
      <c r="AL10" s="110">
        <v>1499.7119614082128</v>
      </c>
      <c r="AM10" s="110">
        <v>1499.7201088346033</v>
      </c>
      <c r="AN10" s="110">
        <v>1499.7271423697771</v>
      </c>
      <c r="AO10" s="110">
        <v>1499.7310639031211</v>
      </c>
      <c r="AP10" s="110">
        <v>1499.7361108589878</v>
      </c>
      <c r="AQ10" s="110">
        <v>1499.7367477895891</v>
      </c>
      <c r="AR10" s="110">
        <v>1499.739848372607</v>
      </c>
      <c r="AS10" s="59">
        <v>1499.7399099160855</v>
      </c>
      <c r="AT10" s="59">
        <v>1499.7414109078195</v>
      </c>
      <c r="AU10" s="68">
        <v>1499.7412366602457</v>
      </c>
      <c r="AV10" s="68">
        <v>1499.7430004628684</v>
      </c>
      <c r="AW10" s="68">
        <v>1499.7424617962583</v>
      </c>
      <c r="AX10" s="68">
        <v>1499.7430027890077</v>
      </c>
      <c r="AY10" s="68">
        <v>1499.7426081432727</v>
      </c>
      <c r="AZ10" s="68">
        <v>1499.7429264392754</v>
      </c>
      <c r="BA10" s="68">
        <v>1499.7413569845385</v>
      </c>
      <c r="BB10" s="68">
        <v>1499.7431673424653</v>
      </c>
      <c r="BC10" s="68">
        <v>1499.7415617209836</v>
      </c>
      <c r="BD10" s="68">
        <v>1499.742280181144</v>
      </c>
      <c r="BE10" s="68">
        <v>1499.7410295320506</v>
      </c>
      <c r="BF10" s="68">
        <v>1499.7423477968382</v>
      </c>
      <c r="BG10" s="68">
        <v>1499.7403334763967</v>
      </c>
      <c r="BH10" s="68">
        <v>1499.7424105263299</v>
      </c>
      <c r="BI10" s="68">
        <v>1499.7400053411579</v>
      </c>
      <c r="BJ10" s="68">
        <v>1499.7405799568912</v>
      </c>
      <c r="BK10" s="68">
        <v>1499.7399382302897</v>
      </c>
      <c r="BL10" s="68">
        <v>1499.7414182118246</v>
      </c>
      <c r="BM10" s="68">
        <v>1499.7361360353364</v>
      </c>
      <c r="BN10" s="68">
        <v>1499.7705165598211</v>
      </c>
      <c r="BO10" s="68">
        <v>1499.8957118039436</v>
      </c>
      <c r="BP10" s="68">
        <v>1499.9650105910248</v>
      </c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73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223"/>
      <c r="EA10" s="223"/>
      <c r="EB10" s="223"/>
      <c r="EC10" s="223"/>
      <c r="ED10" s="223"/>
      <c r="EE10" s="223"/>
      <c r="EF10" s="223"/>
      <c r="EG10" s="223"/>
      <c r="EH10" s="223"/>
      <c r="EI10" s="228"/>
      <c r="EJ10" s="223"/>
      <c r="EK10" s="223"/>
      <c r="EL10" s="223"/>
      <c r="EM10" s="223"/>
      <c r="EN10" s="223"/>
      <c r="EO10" s="223"/>
      <c r="EP10" s="223"/>
      <c r="EQ10" s="223"/>
      <c r="ER10" s="223"/>
      <c r="ES10" s="223"/>
      <c r="ET10" s="223"/>
      <c r="EU10" s="223"/>
      <c r="EV10" s="223"/>
      <c r="EW10" s="223"/>
      <c r="EX10" s="223"/>
      <c r="EY10" s="223"/>
      <c r="EZ10" s="223"/>
      <c r="FA10" s="223"/>
      <c r="FB10" s="223"/>
      <c r="FC10" s="223"/>
      <c r="FD10" s="223"/>
      <c r="FE10" s="223"/>
      <c r="FF10" s="223"/>
      <c r="FG10" s="223"/>
      <c r="FH10" s="223"/>
      <c r="FI10" s="223"/>
      <c r="FJ10" s="223"/>
      <c r="FK10" s="223"/>
      <c r="FL10" s="223"/>
      <c r="FM10" s="223"/>
      <c r="FN10" s="223"/>
      <c r="FO10" s="223"/>
      <c r="FP10" s="223"/>
      <c r="FQ10" s="223"/>
      <c r="FR10" s="223"/>
      <c r="FS10" s="223"/>
      <c r="FT10" s="223"/>
      <c r="FU10" s="223"/>
      <c r="FV10" s="223"/>
      <c r="FW10" s="223"/>
      <c r="FX10" s="223"/>
      <c r="FY10" s="223"/>
      <c r="FZ10" s="223"/>
      <c r="GA10" s="223"/>
      <c r="GB10" s="226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30"/>
      <c r="HF10" s="230"/>
      <c r="HG10" s="230"/>
      <c r="HH10" s="230"/>
      <c r="HI10" s="230"/>
      <c r="HJ10" s="230"/>
      <c r="HK10" s="230"/>
      <c r="HL10" s="230"/>
      <c r="HM10" s="230"/>
      <c r="HN10" s="230"/>
      <c r="HO10" s="230"/>
      <c r="HP10" s="230"/>
      <c r="HQ10" s="230"/>
      <c r="HR10" s="230"/>
      <c r="HS10" s="230"/>
      <c r="HT10" s="230"/>
      <c r="HU10" s="230"/>
      <c r="HV10" s="231"/>
      <c r="HW10" s="175"/>
      <c r="HX10" s="175"/>
      <c r="HY10" s="175"/>
      <c r="HZ10" s="175"/>
      <c r="IA10" s="175"/>
      <c r="IB10" s="175"/>
      <c r="IC10" s="175"/>
      <c r="ID10" s="175"/>
      <c r="IE10" s="175"/>
      <c r="IF10" s="175"/>
      <c r="IG10" s="175"/>
      <c r="IH10" s="175"/>
      <c r="II10" s="175"/>
      <c r="IJ10" s="175"/>
      <c r="IK10" s="175"/>
      <c r="IL10" s="175"/>
      <c r="IM10" s="175"/>
      <c r="IN10" s="175"/>
      <c r="IO10" s="175"/>
      <c r="IP10" s="175"/>
      <c r="IQ10" s="175"/>
      <c r="IR10" s="175"/>
      <c r="IS10" s="175"/>
      <c r="IT10" s="175"/>
      <c r="IU10" s="175"/>
      <c r="IV10" s="175"/>
      <c r="IW10" s="175"/>
      <c r="IX10" s="175"/>
      <c r="IY10" s="175"/>
      <c r="IZ10" s="175"/>
      <c r="JA10" s="175"/>
      <c r="JB10" s="175"/>
      <c r="JC10" s="175"/>
      <c r="JD10" s="175"/>
      <c r="JE10" s="175"/>
      <c r="JF10" s="175"/>
      <c r="JG10" s="175"/>
      <c r="JH10" s="175"/>
      <c r="JI10" s="175"/>
      <c r="JJ10" s="175"/>
      <c r="JK10" s="175"/>
      <c r="JL10" s="175"/>
      <c r="JM10" s="175"/>
      <c r="JN10" s="175"/>
      <c r="JO10" s="175"/>
      <c r="JP10" s="175"/>
      <c r="JQ10" s="175"/>
      <c r="JR10" s="175"/>
      <c r="JS10" s="175"/>
      <c r="JT10" s="175"/>
      <c r="JU10" s="175"/>
      <c r="JV10" s="175"/>
      <c r="JW10" s="175"/>
      <c r="JX10" s="175"/>
      <c r="JY10" s="175"/>
      <c r="JZ10" s="175"/>
      <c r="KA10" s="175"/>
      <c r="KB10" s="175"/>
      <c r="KC10" s="175"/>
      <c r="KD10" s="175"/>
      <c r="KE10" s="175"/>
      <c r="KF10" s="175"/>
      <c r="KG10" s="175"/>
      <c r="KH10" s="175"/>
      <c r="KI10" s="175"/>
      <c r="KJ10" s="175"/>
      <c r="KK10" s="175"/>
      <c r="KL10" s="175"/>
      <c r="KM10" s="175"/>
      <c r="KN10" s="175"/>
      <c r="KO10" s="175"/>
      <c r="KP10" s="175"/>
      <c r="KQ10" s="175"/>
      <c r="KR10" s="175"/>
      <c r="KS10" s="175"/>
      <c r="KT10" s="175"/>
      <c r="KU10" s="175"/>
      <c r="KV10" s="175"/>
      <c r="KW10" s="175"/>
      <c r="KX10" s="175"/>
      <c r="KY10" s="175"/>
      <c r="KZ10" s="175"/>
      <c r="LA10" s="175"/>
      <c r="LB10" s="175"/>
      <c r="LC10" s="175"/>
      <c r="LD10" s="175"/>
      <c r="LE10" s="175"/>
      <c r="LF10" s="175"/>
      <c r="LG10" s="175"/>
      <c r="LH10" s="175"/>
      <c r="LI10" s="175"/>
      <c r="LJ10" s="175"/>
      <c r="LK10" s="175"/>
      <c r="LL10" s="175"/>
      <c r="LM10" s="175"/>
      <c r="LN10" s="175"/>
      <c r="LO10" s="175"/>
      <c r="LP10" s="175"/>
      <c r="LQ10" s="175"/>
      <c r="LR10" s="175"/>
      <c r="LS10" s="175"/>
      <c r="LT10" s="175"/>
      <c r="LU10" s="175"/>
      <c r="LV10" s="175"/>
      <c r="LW10" s="175"/>
      <c r="LX10" s="175"/>
      <c r="LY10" s="175"/>
      <c r="LZ10" s="175"/>
      <c r="MA10" s="175"/>
      <c r="MB10" s="175"/>
      <c r="MC10" s="175"/>
      <c r="MD10" s="175"/>
      <c r="ME10" s="175"/>
      <c r="MF10" s="175"/>
      <c r="MG10" s="175"/>
      <c r="MH10" s="175"/>
      <c r="MI10" s="175"/>
      <c r="MJ10" s="175"/>
      <c r="MK10" s="175"/>
      <c r="ML10" s="175"/>
      <c r="MM10" s="175"/>
      <c r="MN10" s="175"/>
      <c r="MO10" s="175"/>
      <c r="MP10" s="175"/>
      <c r="MQ10" s="175"/>
      <c r="MR10" s="175"/>
      <c r="MS10" s="175"/>
      <c r="MT10" s="175"/>
      <c r="MU10" s="175"/>
      <c r="MV10" s="175"/>
      <c r="MW10" s="175"/>
      <c r="MX10" s="175"/>
      <c r="MY10" s="175"/>
      <c r="MZ10" s="175"/>
      <c r="NA10" s="175"/>
      <c r="NB10" s="175"/>
      <c r="NC10" s="175"/>
      <c r="ND10" s="175"/>
      <c r="NE10" s="175"/>
      <c r="NF10" s="175"/>
      <c r="NG10" s="175"/>
      <c r="NH10" s="175"/>
      <c r="NI10" s="175"/>
      <c r="NJ10" s="175"/>
      <c r="NK10" s="175"/>
      <c r="NL10" s="175"/>
      <c r="NM10" s="175"/>
      <c r="NN10" s="175"/>
      <c r="NO10" s="175"/>
      <c r="NP10" s="175"/>
      <c r="NQ10" s="175"/>
      <c r="NR10" s="175"/>
      <c r="NS10" s="175"/>
      <c r="NT10" s="175"/>
      <c r="NU10" s="175"/>
      <c r="NV10" s="175"/>
      <c r="NW10" s="175"/>
      <c r="NX10" s="175"/>
      <c r="NY10" s="175"/>
      <c r="NZ10" s="175"/>
      <c r="OA10" s="175"/>
      <c r="OB10" s="175"/>
      <c r="OC10" s="175"/>
      <c r="OD10" s="175"/>
      <c r="OE10" s="175"/>
      <c r="OF10" s="175"/>
      <c r="OG10" s="175"/>
      <c r="OH10" s="175"/>
      <c r="OI10" s="175"/>
      <c r="OJ10" s="175"/>
      <c r="OK10" s="175"/>
      <c r="OL10" s="175"/>
      <c r="OM10" s="175"/>
      <c r="ON10" s="175"/>
      <c r="OO10" s="175"/>
      <c r="OP10" s="175"/>
      <c r="OQ10" s="175"/>
      <c r="OR10" s="175"/>
      <c r="OS10" s="175"/>
      <c r="OT10" s="175"/>
      <c r="OU10" s="175"/>
      <c r="OV10" s="175"/>
      <c r="OW10" s="175"/>
      <c r="OX10" s="175"/>
      <c r="OY10" s="175"/>
      <c r="OZ10" s="175"/>
      <c r="PA10" s="175"/>
      <c r="PB10" s="175"/>
      <c r="PC10" s="175"/>
      <c r="PD10" s="175"/>
      <c r="PE10" s="175"/>
      <c r="PF10" s="175"/>
      <c r="PG10" s="175"/>
      <c r="PH10" s="175"/>
      <c r="PI10" s="175"/>
      <c r="PJ10" s="175"/>
      <c r="PK10" s="175"/>
      <c r="PL10" s="175"/>
      <c r="PM10" s="175"/>
      <c r="PN10" s="175"/>
      <c r="PO10" s="175"/>
      <c r="PP10" s="175"/>
      <c r="PQ10" s="175"/>
      <c r="PR10" s="175"/>
      <c r="PS10" s="175"/>
      <c r="PT10" s="175"/>
      <c r="PU10" s="175"/>
      <c r="PV10" s="175"/>
      <c r="PW10" s="175"/>
      <c r="PX10" s="175"/>
      <c r="PY10" s="175"/>
      <c r="PZ10" s="175"/>
      <c r="QA10" s="175"/>
      <c r="QB10" s="175"/>
      <c r="QC10" s="175"/>
      <c r="QD10" s="175"/>
      <c r="QE10" s="175"/>
      <c r="QF10" s="175"/>
      <c r="QG10" s="175"/>
      <c r="QH10" s="175"/>
      <c r="QI10" s="175"/>
      <c r="QJ10" s="175"/>
      <c r="QK10" s="175"/>
      <c r="QL10" s="175"/>
      <c r="QM10" s="175"/>
      <c r="QN10" s="175"/>
      <c r="QO10" s="175"/>
      <c r="QP10" s="175"/>
      <c r="QQ10" s="175"/>
      <c r="QR10" s="175"/>
      <c r="QS10" s="175"/>
      <c r="QT10" s="175"/>
      <c r="QU10" s="175"/>
      <c r="QV10" s="175"/>
      <c r="QW10" s="175"/>
      <c r="QX10" s="175"/>
      <c r="QY10" s="175"/>
      <c r="QZ10" s="175"/>
      <c r="RA10" s="175"/>
      <c r="RB10" s="175"/>
      <c r="RC10" s="175"/>
      <c r="RD10" s="175"/>
      <c r="RE10" s="175"/>
      <c r="RF10" s="175"/>
      <c r="RG10" s="175"/>
      <c r="RH10" s="175"/>
      <c r="RI10" s="175"/>
      <c r="RJ10" s="175"/>
      <c r="RK10" s="175"/>
      <c r="RL10" s="175"/>
      <c r="RM10" s="175"/>
      <c r="RN10" s="175"/>
      <c r="RO10" s="175"/>
      <c r="RP10" s="175"/>
      <c r="RQ10" s="175"/>
      <c r="RR10" s="175"/>
      <c r="RS10" s="175"/>
      <c r="RT10" s="175"/>
      <c r="RU10" s="175"/>
      <c r="RV10" s="175"/>
      <c r="RW10" s="175"/>
      <c r="RX10" s="175"/>
      <c r="RY10" s="175"/>
      <c r="RZ10" s="175"/>
      <c r="SA10" s="175"/>
      <c r="SB10" s="175"/>
      <c r="SC10" s="175"/>
      <c r="SD10" s="175"/>
      <c r="SE10" s="175"/>
      <c r="SF10" s="175"/>
      <c r="SG10" s="175"/>
      <c r="SH10" s="175"/>
      <c r="SI10" s="175"/>
      <c r="SJ10" s="175"/>
      <c r="SK10" s="175"/>
      <c r="SL10" s="175"/>
      <c r="SM10" s="175"/>
      <c r="SN10" s="175"/>
      <c r="SO10" s="175"/>
      <c r="SP10" s="175"/>
      <c r="SQ10" s="175"/>
      <c r="SR10" s="175"/>
      <c r="SS10" s="175"/>
      <c r="ST10" s="175"/>
      <c r="SU10" s="175"/>
      <c r="SV10" s="175"/>
      <c r="SW10" s="175"/>
      <c r="SX10" s="175"/>
      <c r="SY10" s="175"/>
      <c r="SZ10" s="175"/>
      <c r="TA10" s="175"/>
      <c r="TB10" s="175"/>
      <c r="TC10" s="175"/>
      <c r="TD10" s="175"/>
      <c r="TE10" s="175"/>
      <c r="TF10" s="175"/>
      <c r="TG10" s="175"/>
      <c r="TH10" s="175"/>
      <c r="TI10" s="175"/>
      <c r="TJ10" s="175"/>
      <c r="TK10" s="175"/>
      <c r="TL10" s="175"/>
      <c r="TM10" s="175"/>
      <c r="TN10" s="175"/>
      <c r="TO10" s="175"/>
      <c r="TP10" s="175"/>
      <c r="TQ10" s="175"/>
      <c r="TR10" s="175"/>
      <c r="TS10" s="175"/>
      <c r="TT10" s="175"/>
      <c r="TU10" s="175"/>
      <c r="TV10" s="175"/>
      <c r="TW10" s="175"/>
      <c r="TX10" s="175"/>
      <c r="TY10" s="175"/>
      <c r="TZ10" s="175"/>
      <c r="UA10" s="175"/>
      <c r="UB10" s="175"/>
      <c r="UC10" s="175"/>
      <c r="UD10" s="175"/>
      <c r="UE10" s="175"/>
      <c r="UF10" s="175"/>
      <c r="UG10" s="175"/>
      <c r="UH10" s="175"/>
      <c r="UI10" s="175"/>
      <c r="UJ10" s="175"/>
      <c r="UK10" s="175"/>
      <c r="UL10" s="175"/>
      <c r="UM10" s="175"/>
      <c r="UN10" s="175"/>
      <c r="UO10" s="175"/>
      <c r="UP10" s="175"/>
      <c r="UQ10" s="175"/>
      <c r="UR10" s="175"/>
      <c r="US10" s="175"/>
      <c r="UT10" s="175"/>
      <c r="UU10" s="175"/>
      <c r="UV10" s="175"/>
      <c r="UW10" s="175"/>
      <c r="UX10" s="175"/>
      <c r="UY10" s="175"/>
      <c r="UZ10" s="175"/>
      <c r="VA10" s="175"/>
      <c r="VB10" s="175"/>
      <c r="VC10" s="175"/>
      <c r="VD10" s="175"/>
      <c r="VE10" s="175"/>
      <c r="VF10" s="175"/>
      <c r="VG10" s="175"/>
      <c r="VH10" s="175"/>
      <c r="VI10" s="175"/>
      <c r="VJ10" s="175"/>
      <c r="VK10" s="175"/>
      <c r="VL10" s="175"/>
      <c r="VM10" s="175"/>
      <c r="VN10" s="175"/>
      <c r="VO10" s="175"/>
      <c r="VP10" s="175"/>
      <c r="VQ10" s="175"/>
      <c r="VR10" s="175"/>
      <c r="VS10" s="175"/>
      <c r="VT10" s="175"/>
      <c r="VU10" s="175"/>
      <c r="VV10" s="175"/>
      <c r="VW10" s="175"/>
      <c r="VX10" s="175"/>
      <c r="VY10" s="175"/>
      <c r="VZ10" s="175"/>
      <c r="WA10" s="175"/>
      <c r="WB10" s="175"/>
      <c r="WC10" s="175"/>
      <c r="WD10" s="175"/>
      <c r="WE10" s="175"/>
      <c r="WF10" s="175"/>
      <c r="WG10" s="175"/>
      <c r="WH10" s="175"/>
      <c r="WI10" s="175"/>
      <c r="WJ10" s="175"/>
      <c r="WK10" s="175"/>
      <c r="WL10" s="175"/>
      <c r="WM10" s="175"/>
      <c r="WN10" s="175"/>
      <c r="WO10" s="175"/>
      <c r="WP10" s="175"/>
      <c r="WQ10" s="175"/>
      <c r="WR10" s="175"/>
      <c r="WS10" s="175"/>
      <c r="WT10" s="175"/>
      <c r="WU10" s="175"/>
      <c r="WV10" s="175"/>
      <c r="WW10" s="175"/>
      <c r="WX10" s="175"/>
      <c r="WY10" s="175"/>
      <c r="WZ10" s="175"/>
      <c r="XA10" s="175"/>
      <c r="XB10" s="175"/>
      <c r="XC10" s="175"/>
    </row>
    <row r="11" spans="1:627" ht="15.75" thickTop="1" x14ac:dyDescent="0.25">
      <c r="A11" s="162">
        <v>300</v>
      </c>
      <c r="B11" s="97">
        <v>306.70108654094929</v>
      </c>
      <c r="C11" s="97">
        <v>354.58654235704063</v>
      </c>
      <c r="D11" s="97">
        <v>425.6355485902987</v>
      </c>
      <c r="E11" s="97">
        <v>469.01791238474652</v>
      </c>
      <c r="F11" s="97">
        <v>497.37514454187408</v>
      </c>
      <c r="G11" s="97">
        <v>521.85379134910625</v>
      </c>
      <c r="H11" s="97">
        <v>541.99884979327908</v>
      </c>
      <c r="I11" s="97">
        <v>560.71431908961108</v>
      </c>
      <c r="J11" s="97">
        <v>576.60285341573876</v>
      </c>
      <c r="K11" s="97">
        <v>591.53861461756492</v>
      </c>
      <c r="L11" s="97">
        <v>604.06220708282262</v>
      </c>
      <c r="M11" s="97">
        <v>615.90224622691733</v>
      </c>
      <c r="N11" s="97">
        <v>625.68396995774833</v>
      </c>
      <c r="O11" s="97">
        <v>635.08765981356396</v>
      </c>
      <c r="P11" s="97">
        <v>642.73561728633877</v>
      </c>
      <c r="Q11" s="97">
        <v>650.03256630189821</v>
      </c>
      <c r="R11" s="97">
        <v>655.99565768047762</v>
      </c>
      <c r="S11" s="97">
        <v>661.64990129610874</v>
      </c>
      <c r="T11" s="97">
        <v>666.23254506158196</v>
      </c>
      <c r="U11" s="97">
        <v>670.60281049614844</v>
      </c>
      <c r="V11" s="97">
        <v>674.12437153092753</v>
      </c>
      <c r="W11" s="97">
        <v>677.45583554497625</v>
      </c>
      <c r="X11" s="97">
        <v>680.20996957254761</v>
      </c>
      <c r="Y11" s="97">
        <v>682.75557562674112</v>
      </c>
      <c r="Z11" s="97">
        <v>684.82145637183623</v>
      </c>
      <c r="AA11" s="97">
        <v>686.7866532780414</v>
      </c>
      <c r="AB11" s="97">
        <v>688.3796535098495</v>
      </c>
      <c r="AC11" s="97">
        <v>689.8578373170584</v>
      </c>
      <c r="AD11" s="97">
        <v>691.0823041229836</v>
      </c>
      <c r="AE11" s="97">
        <v>692.22675940339184</v>
      </c>
      <c r="AF11" s="97">
        <v>693.16581779406704</v>
      </c>
      <c r="AG11" s="97">
        <v>694.02971157290017</v>
      </c>
      <c r="AH11" s="97">
        <v>694.74520387996427</v>
      </c>
      <c r="AI11" s="97">
        <v>695.40960979242402</v>
      </c>
      <c r="AJ11" s="97">
        <v>695.95379867716213</v>
      </c>
      <c r="AK11" s="97">
        <v>696.4589670161231</v>
      </c>
      <c r="AL11" s="97">
        <v>696.87957369457365</v>
      </c>
      <c r="AM11" s="97">
        <v>697.26167492925299</v>
      </c>
      <c r="AN11" s="97">
        <v>697.58244681105521</v>
      </c>
      <c r="AO11" s="97">
        <v>697.8719271310033</v>
      </c>
      <c r="AP11" s="97">
        <v>698.11759826295713</v>
      </c>
      <c r="AQ11" s="97">
        <v>698.33703449366749</v>
      </c>
      <c r="AR11" s="97">
        <v>698.52525610590988</v>
      </c>
      <c r="AS11" s="53">
        <v>698.69395368026574</v>
      </c>
      <c r="AT11" s="53">
        <v>698.83644286008587</v>
      </c>
      <c r="AU11" s="53">
        <v>698.96378030824394</v>
      </c>
      <c r="AV11" s="53">
        <v>699.07390581632671</v>
      </c>
      <c r="AW11" s="53">
        <v>699.17101768103794</v>
      </c>
      <c r="AX11" s="53">
        <v>699.25524951456816</v>
      </c>
      <c r="AY11" s="53">
        <v>699.33010217961828</v>
      </c>
      <c r="AZ11" s="53">
        <v>699.39476064882729</v>
      </c>
      <c r="BA11" s="53">
        <v>699.45084118170234</v>
      </c>
      <c r="BB11" s="53">
        <v>699.50036303317802</v>
      </c>
      <c r="BC11" s="53">
        <v>699.54334799731896</v>
      </c>
      <c r="BD11" s="53">
        <v>699.58179560624808</v>
      </c>
      <c r="BE11" s="53">
        <v>699.61316980966205</v>
      </c>
      <c r="BF11" s="53">
        <v>699.64355042325099</v>
      </c>
      <c r="BG11" s="53">
        <v>699.66730040293783</v>
      </c>
      <c r="BH11" s="53">
        <v>699.69065983809207</v>
      </c>
      <c r="BI11" s="53">
        <v>699.70808702628653</v>
      </c>
      <c r="BJ11" s="53">
        <v>699.72626943386626</v>
      </c>
      <c r="BK11" s="53">
        <v>699.74025825232616</v>
      </c>
      <c r="BL11" s="53">
        <v>699.75471288032043</v>
      </c>
      <c r="BM11" s="53">
        <v>699.76285076332408</v>
      </c>
      <c r="BN11" s="53">
        <v>699.78652757093244</v>
      </c>
      <c r="BO11" s="53">
        <v>699.82853492513107</v>
      </c>
      <c r="BP11" s="53">
        <v>699.86024527288953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8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224"/>
      <c r="EA11" s="224"/>
      <c r="EB11" s="224"/>
      <c r="EC11" s="224"/>
      <c r="ED11" s="224"/>
      <c r="EE11" s="224"/>
      <c r="EF11" s="224"/>
      <c r="EG11" s="224"/>
      <c r="EH11" s="224"/>
      <c r="EI11" s="227"/>
      <c r="EJ11" s="224"/>
      <c r="EK11" s="224"/>
      <c r="EL11" s="224"/>
      <c r="EM11" s="224"/>
      <c r="EN11" s="224"/>
      <c r="EO11" s="224"/>
      <c r="EP11" s="224"/>
      <c r="EQ11" s="224"/>
      <c r="ER11" s="224"/>
      <c r="ES11" s="224"/>
      <c r="ET11" s="224"/>
      <c r="EU11" s="224"/>
      <c r="EV11" s="224"/>
      <c r="EW11" s="224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/>
      <c r="FH11" s="224"/>
      <c r="FI11" s="224"/>
      <c r="FJ11" s="224"/>
      <c r="FK11" s="224"/>
      <c r="FL11" s="224"/>
      <c r="FM11" s="224"/>
      <c r="FN11" s="224"/>
      <c r="FO11" s="224"/>
      <c r="FP11" s="224"/>
      <c r="FQ11" s="224"/>
      <c r="FR11" s="224"/>
      <c r="FS11" s="224"/>
      <c r="FT11" s="224"/>
      <c r="FU11" s="224"/>
      <c r="FV11" s="224"/>
      <c r="FW11" s="224"/>
      <c r="FX11" s="224"/>
      <c r="FY11" s="224"/>
      <c r="FZ11" s="224"/>
      <c r="GA11" s="224"/>
      <c r="GB11" s="225"/>
      <c r="GC11" s="224"/>
      <c r="GD11" s="224"/>
      <c r="GE11" s="224"/>
      <c r="GF11" s="224"/>
      <c r="GG11" s="224"/>
      <c r="GH11" s="224"/>
      <c r="GI11" s="224"/>
      <c r="GJ11" s="224"/>
      <c r="GK11" s="224"/>
      <c r="GL11" s="224"/>
      <c r="GM11" s="224"/>
      <c r="GN11" s="224"/>
      <c r="GO11" s="224"/>
      <c r="GP11" s="224"/>
      <c r="GQ11" s="224"/>
      <c r="GR11" s="224"/>
      <c r="GS11" s="224"/>
      <c r="GT11" s="224"/>
      <c r="GU11" s="224"/>
      <c r="GV11" s="224"/>
      <c r="GW11" s="224"/>
      <c r="GX11" s="224"/>
      <c r="GY11" s="224"/>
      <c r="GZ11" s="224"/>
      <c r="HA11" s="224"/>
      <c r="HB11" s="224"/>
      <c r="HC11" s="224"/>
      <c r="HD11" s="224"/>
      <c r="HE11" s="224"/>
      <c r="HF11" s="224"/>
      <c r="HG11" s="224"/>
      <c r="HH11" s="224"/>
      <c r="HI11" s="224"/>
      <c r="HJ11" s="224"/>
      <c r="HK11" s="224"/>
      <c r="HL11" s="224"/>
      <c r="HM11" s="224"/>
      <c r="HN11" s="224"/>
      <c r="HO11" s="224"/>
      <c r="HP11" s="224"/>
      <c r="HQ11" s="224"/>
      <c r="HR11" s="224"/>
      <c r="HS11" s="224"/>
      <c r="HT11" s="224"/>
      <c r="HU11" s="224"/>
      <c r="HV11" s="225"/>
      <c r="HW11" s="175"/>
      <c r="HX11" s="175"/>
      <c r="HY11" s="175"/>
      <c r="HZ11" s="175"/>
      <c r="IA11" s="175"/>
      <c r="IB11" s="175"/>
      <c r="IC11" s="175"/>
      <c r="ID11" s="175"/>
      <c r="IE11" s="175"/>
      <c r="IF11" s="175"/>
      <c r="IG11" s="175"/>
      <c r="IH11" s="175"/>
      <c r="II11" s="175"/>
      <c r="IJ11" s="175"/>
      <c r="IK11" s="175"/>
      <c r="IL11" s="175"/>
      <c r="IM11" s="175"/>
      <c r="IN11" s="175"/>
      <c r="IO11" s="175"/>
      <c r="IP11" s="175"/>
      <c r="IQ11" s="175"/>
      <c r="IR11" s="175"/>
      <c r="IS11" s="175"/>
      <c r="IT11" s="175"/>
      <c r="IU11" s="175"/>
      <c r="IV11" s="175"/>
      <c r="IW11" s="175"/>
      <c r="IX11" s="175"/>
      <c r="IY11" s="175"/>
      <c r="IZ11" s="175"/>
      <c r="JA11" s="175"/>
      <c r="JB11" s="175"/>
      <c r="JC11" s="175"/>
      <c r="JD11" s="175"/>
      <c r="JE11" s="175"/>
      <c r="JF11" s="175"/>
      <c r="JG11" s="175"/>
      <c r="JH11" s="175"/>
      <c r="JI11" s="175"/>
      <c r="JJ11" s="175"/>
      <c r="JK11" s="175"/>
      <c r="JL11" s="175"/>
      <c r="JM11" s="175"/>
      <c r="JN11" s="175"/>
      <c r="JO11" s="175"/>
      <c r="JP11" s="175"/>
      <c r="JQ11" s="175"/>
      <c r="JR11" s="175"/>
      <c r="JS11" s="175"/>
      <c r="JT11" s="175"/>
      <c r="JU11" s="175"/>
      <c r="JV11" s="175"/>
      <c r="JW11" s="175"/>
      <c r="JX11" s="175"/>
      <c r="JY11" s="175"/>
      <c r="JZ11" s="175"/>
      <c r="KA11" s="175"/>
      <c r="KB11" s="175"/>
      <c r="KC11" s="175"/>
      <c r="KD11" s="175"/>
      <c r="KE11" s="175"/>
      <c r="KF11" s="175"/>
      <c r="KG11" s="175"/>
      <c r="KH11" s="175"/>
      <c r="KI11" s="175"/>
      <c r="KJ11" s="175"/>
      <c r="KK11" s="175"/>
      <c r="KL11" s="175"/>
      <c r="KM11" s="175"/>
      <c r="KN11" s="175"/>
      <c r="KO11" s="175"/>
      <c r="KP11" s="175"/>
      <c r="KQ11" s="175"/>
      <c r="KR11" s="175"/>
      <c r="KS11" s="175"/>
      <c r="KT11" s="175"/>
      <c r="KU11" s="175"/>
      <c r="KV11" s="175"/>
      <c r="KW11" s="175"/>
      <c r="KX11" s="175"/>
      <c r="KY11" s="175"/>
      <c r="KZ11" s="175"/>
      <c r="LA11" s="175"/>
      <c r="LB11" s="175"/>
      <c r="LC11" s="175"/>
      <c r="LD11" s="175"/>
      <c r="LE11" s="175"/>
      <c r="LF11" s="175"/>
      <c r="LG11" s="175"/>
      <c r="LH11" s="175"/>
      <c r="LI11" s="175"/>
      <c r="LJ11" s="175"/>
      <c r="LK11" s="175"/>
      <c r="LL11" s="175"/>
      <c r="LM11" s="175"/>
      <c r="LN11" s="175"/>
      <c r="LO11" s="175"/>
      <c r="LP11" s="175"/>
      <c r="LQ11" s="175"/>
      <c r="LR11" s="175"/>
      <c r="LS11" s="175"/>
      <c r="LT11" s="175"/>
      <c r="LU11" s="175"/>
      <c r="LV11" s="175"/>
      <c r="LW11" s="175"/>
      <c r="LX11" s="175"/>
      <c r="LY11" s="175"/>
      <c r="LZ11" s="175"/>
      <c r="MA11" s="175"/>
      <c r="MB11" s="175"/>
      <c r="MC11" s="175"/>
      <c r="MD11" s="175"/>
      <c r="ME11" s="175"/>
      <c r="MF11" s="175"/>
      <c r="MG11" s="175"/>
      <c r="MH11" s="175"/>
      <c r="MI11" s="175"/>
      <c r="MJ11" s="175"/>
      <c r="MK11" s="175"/>
      <c r="ML11" s="175"/>
      <c r="MM11" s="175"/>
      <c r="MN11" s="175"/>
      <c r="MO11" s="175"/>
      <c r="MP11" s="175"/>
      <c r="MQ11" s="175"/>
      <c r="MR11" s="175"/>
      <c r="MS11" s="175"/>
      <c r="MT11" s="175"/>
      <c r="MU11" s="175"/>
      <c r="MV11" s="175"/>
      <c r="MW11" s="175"/>
      <c r="MX11" s="175"/>
      <c r="MY11" s="175"/>
      <c r="MZ11" s="175"/>
      <c r="NA11" s="175"/>
      <c r="NB11" s="175"/>
      <c r="NC11" s="175"/>
      <c r="ND11" s="175"/>
      <c r="NE11" s="175"/>
      <c r="NF11" s="175"/>
      <c r="NG11" s="175"/>
      <c r="NH11" s="175"/>
      <c r="NI11" s="175"/>
      <c r="NJ11" s="175"/>
      <c r="NK11" s="175"/>
      <c r="NL11" s="175"/>
      <c r="NM11" s="175"/>
      <c r="NN11" s="175"/>
      <c r="NO11" s="175"/>
      <c r="NP11" s="175"/>
      <c r="NQ11" s="175"/>
      <c r="NR11" s="175"/>
      <c r="NS11" s="175"/>
      <c r="NT11" s="175"/>
      <c r="NU11" s="175"/>
      <c r="NV11" s="175"/>
      <c r="NW11" s="175"/>
      <c r="NX11" s="175"/>
      <c r="NY11" s="175"/>
      <c r="NZ11" s="175"/>
      <c r="OA11" s="175"/>
      <c r="OB11" s="175"/>
      <c r="OC11" s="175"/>
      <c r="OD11" s="175"/>
      <c r="OE11" s="175"/>
      <c r="OF11" s="175"/>
      <c r="OG11" s="175"/>
      <c r="OH11" s="175"/>
      <c r="OI11" s="175"/>
      <c r="OJ11" s="175"/>
      <c r="OK11" s="175"/>
      <c r="OL11" s="175"/>
      <c r="OM11" s="175"/>
      <c r="ON11" s="175"/>
      <c r="OO11" s="175"/>
      <c r="OP11" s="175"/>
      <c r="OQ11" s="175"/>
      <c r="OR11" s="175"/>
      <c r="OS11" s="175"/>
      <c r="OT11" s="175"/>
      <c r="OU11" s="175"/>
      <c r="OV11" s="175"/>
      <c r="OW11" s="175"/>
      <c r="OX11" s="175"/>
      <c r="OY11" s="175"/>
      <c r="OZ11" s="175"/>
      <c r="PA11" s="175"/>
      <c r="PB11" s="175"/>
      <c r="PC11" s="175"/>
      <c r="PD11" s="175"/>
      <c r="PE11" s="175"/>
      <c r="PF11" s="175"/>
      <c r="PG11" s="175"/>
      <c r="PH11" s="175"/>
      <c r="PI11" s="175"/>
      <c r="PJ11" s="175"/>
      <c r="PK11" s="175"/>
      <c r="PL11" s="175"/>
      <c r="PM11" s="175"/>
      <c r="PN11" s="175"/>
      <c r="PO11" s="175"/>
      <c r="PP11" s="175"/>
      <c r="PQ11" s="175"/>
      <c r="PR11" s="175"/>
      <c r="PS11" s="175"/>
      <c r="PT11" s="175"/>
      <c r="PU11" s="175"/>
      <c r="PV11" s="175"/>
      <c r="PW11" s="175"/>
      <c r="PX11" s="175"/>
      <c r="PY11" s="175"/>
      <c r="PZ11" s="175"/>
      <c r="QA11" s="175"/>
      <c r="QB11" s="175"/>
      <c r="QC11" s="175"/>
      <c r="QD11" s="175"/>
      <c r="QE11" s="175"/>
      <c r="QF11" s="175"/>
      <c r="QG11" s="175"/>
      <c r="QH11" s="175"/>
      <c r="QI11" s="175"/>
      <c r="QJ11" s="175"/>
      <c r="QK11" s="175"/>
      <c r="QL11" s="175"/>
      <c r="QM11" s="175"/>
      <c r="QN11" s="175"/>
      <c r="QO11" s="175"/>
      <c r="QP11" s="175"/>
      <c r="QQ11" s="175"/>
      <c r="QR11" s="175"/>
      <c r="QS11" s="175"/>
      <c r="QT11" s="175"/>
      <c r="QU11" s="175"/>
      <c r="QV11" s="175"/>
      <c r="QW11" s="175"/>
      <c r="QX11" s="175"/>
      <c r="QY11" s="175"/>
      <c r="QZ11" s="175"/>
      <c r="RA11" s="175"/>
      <c r="RB11" s="175"/>
      <c r="RC11" s="175"/>
      <c r="RD11" s="175"/>
      <c r="RE11" s="175"/>
      <c r="RF11" s="175"/>
      <c r="RG11" s="175"/>
      <c r="RH11" s="175"/>
      <c r="RI11" s="175"/>
      <c r="RJ11" s="175"/>
      <c r="RK11" s="175"/>
      <c r="RL11" s="175"/>
      <c r="RM11" s="175"/>
      <c r="RN11" s="175"/>
      <c r="RO11" s="175"/>
      <c r="RP11" s="175"/>
      <c r="RQ11" s="175"/>
      <c r="RR11" s="175"/>
      <c r="RS11" s="175"/>
      <c r="RT11" s="175"/>
      <c r="RU11" s="175"/>
      <c r="RV11" s="175"/>
      <c r="RW11" s="175"/>
      <c r="RX11" s="175"/>
      <c r="RY11" s="175"/>
      <c r="RZ11" s="175"/>
      <c r="SA11" s="175"/>
      <c r="SB11" s="175"/>
      <c r="SC11" s="175"/>
      <c r="SD11" s="175"/>
      <c r="SE11" s="175"/>
      <c r="SF11" s="175"/>
      <c r="SG11" s="175"/>
      <c r="SH11" s="175"/>
      <c r="SI11" s="175"/>
      <c r="SJ11" s="175"/>
      <c r="SK11" s="175"/>
      <c r="SL11" s="175"/>
      <c r="SM11" s="175"/>
      <c r="SN11" s="175"/>
      <c r="SO11" s="175"/>
      <c r="SP11" s="175"/>
      <c r="SQ11" s="175"/>
      <c r="SR11" s="175"/>
      <c r="SS11" s="175"/>
      <c r="ST11" s="175"/>
      <c r="SU11" s="175"/>
      <c r="SV11" s="175"/>
      <c r="SW11" s="175"/>
      <c r="SX11" s="175"/>
      <c r="SY11" s="175"/>
      <c r="SZ11" s="175"/>
      <c r="TA11" s="175"/>
      <c r="TB11" s="175"/>
      <c r="TC11" s="175"/>
      <c r="TD11" s="175"/>
      <c r="TE11" s="175"/>
      <c r="TF11" s="175"/>
      <c r="TG11" s="175"/>
      <c r="TH11" s="175"/>
      <c r="TI11" s="175"/>
      <c r="TJ11" s="175"/>
      <c r="TK11" s="175"/>
      <c r="TL11" s="175"/>
      <c r="TM11" s="175"/>
      <c r="TN11" s="175"/>
      <c r="TO11" s="175"/>
      <c r="TP11" s="175"/>
      <c r="TQ11" s="175"/>
      <c r="TR11" s="175"/>
      <c r="TS11" s="175"/>
      <c r="TT11" s="175"/>
      <c r="TU11" s="175"/>
      <c r="TV11" s="175"/>
      <c r="TW11" s="175"/>
      <c r="TX11" s="175"/>
      <c r="TY11" s="175"/>
      <c r="TZ11" s="175"/>
      <c r="UA11" s="175"/>
      <c r="UB11" s="175"/>
      <c r="UC11" s="175"/>
      <c r="UD11" s="175"/>
      <c r="UE11" s="175"/>
      <c r="UF11" s="175"/>
      <c r="UG11" s="175"/>
      <c r="UH11" s="175"/>
      <c r="UI11" s="175"/>
      <c r="UJ11" s="175"/>
      <c r="UK11" s="175"/>
      <c r="UL11" s="175"/>
      <c r="UM11" s="175"/>
      <c r="UN11" s="175"/>
      <c r="UO11" s="175"/>
      <c r="UP11" s="175"/>
      <c r="UQ11" s="175"/>
      <c r="UR11" s="175"/>
      <c r="US11" s="175"/>
      <c r="UT11" s="175"/>
      <c r="UU11" s="175"/>
      <c r="UV11" s="175"/>
      <c r="UW11" s="175"/>
      <c r="UX11" s="175"/>
      <c r="UY11" s="175"/>
      <c r="UZ11" s="175"/>
      <c r="VA11" s="175"/>
      <c r="VB11" s="175"/>
      <c r="VC11" s="175"/>
      <c r="VD11" s="175"/>
      <c r="VE11" s="175"/>
      <c r="VF11" s="175"/>
      <c r="VG11" s="175"/>
      <c r="VH11" s="175"/>
      <c r="VI11" s="175"/>
      <c r="VJ11" s="175"/>
      <c r="VK11" s="175"/>
      <c r="VL11" s="175"/>
      <c r="VM11" s="175"/>
      <c r="VN11" s="175"/>
      <c r="VO11" s="175"/>
      <c r="VP11" s="175"/>
      <c r="VQ11" s="175"/>
      <c r="VR11" s="175"/>
      <c r="VS11" s="175"/>
      <c r="VT11" s="175"/>
      <c r="VU11" s="175"/>
      <c r="VV11" s="175"/>
      <c r="VW11" s="175"/>
      <c r="VX11" s="175"/>
      <c r="VY11" s="175"/>
      <c r="VZ11" s="175"/>
      <c r="WA11" s="175"/>
      <c r="WB11" s="175"/>
      <c r="WC11" s="175"/>
      <c r="WD11" s="175"/>
      <c r="WE11" s="175"/>
      <c r="WF11" s="175"/>
      <c r="WG11" s="175"/>
      <c r="WH11" s="175"/>
      <c r="WI11" s="175"/>
      <c r="WJ11" s="175"/>
      <c r="WK11" s="175"/>
      <c r="WL11" s="175"/>
      <c r="WM11" s="175"/>
      <c r="WN11" s="175"/>
      <c r="WO11" s="175"/>
      <c r="WP11" s="175"/>
      <c r="WQ11" s="175"/>
      <c r="WR11" s="175"/>
      <c r="WS11" s="175"/>
      <c r="WT11" s="175"/>
      <c r="WU11" s="175"/>
      <c r="WV11" s="175"/>
      <c r="WW11" s="175"/>
      <c r="WX11" s="175"/>
      <c r="WY11" s="175"/>
      <c r="WZ11" s="175"/>
      <c r="XA11" s="175"/>
      <c r="XB11" s="175"/>
      <c r="XC11" s="175"/>
    </row>
    <row r="12" spans="1:627" x14ac:dyDescent="0.25">
      <c r="A12" s="284">
        <v>299.99994856308399</v>
      </c>
      <c r="B12" s="110">
        <v>316.88665452692283</v>
      </c>
      <c r="C12" s="110">
        <v>419.42796159239697</v>
      </c>
      <c r="D12" s="110">
        <v>570.89461898450963</v>
      </c>
      <c r="E12" s="110">
        <v>661.09546219560241</v>
      </c>
      <c r="F12" s="110">
        <v>721.21991166702037</v>
      </c>
      <c r="G12" s="110">
        <v>772.69734773036998</v>
      </c>
      <c r="H12" s="110">
        <v>815.35660306871614</v>
      </c>
      <c r="I12" s="110">
        <v>854.22082818937349</v>
      </c>
      <c r="J12" s="110">
        <v>887.12109539885444</v>
      </c>
      <c r="K12" s="110">
        <v>917.26954577203492</v>
      </c>
      <c r="L12" s="110">
        <v>942.28850054779969</v>
      </c>
      <c r="M12" s="110">
        <v>965.18874519477572</v>
      </c>
      <c r="N12" s="110">
        <v>983.92637197823808</v>
      </c>
      <c r="O12" s="110">
        <v>1001.246454651179</v>
      </c>
      <c r="P12" s="110">
        <v>1015.176452026993</v>
      </c>
      <c r="Q12" s="110">
        <v>1027.967503570987</v>
      </c>
      <c r="R12" s="110">
        <v>1038.2967388408995</v>
      </c>
      <c r="S12" s="110">
        <v>1047.7067388956448</v>
      </c>
      <c r="T12" s="110">
        <v>1055.2390662750634</v>
      </c>
      <c r="U12" s="110">
        <v>1062.1281809630443</v>
      </c>
      <c r="V12" s="110">
        <v>1067.6065889695644</v>
      </c>
      <c r="W12" s="110">
        <v>1072.5685231241366</v>
      </c>
      <c r="X12" s="110">
        <v>1076.5990864279906</v>
      </c>
      <c r="Y12" s="110">
        <v>1080.1816222596815</v>
      </c>
      <c r="Z12" s="110">
        <v>1083.0374148778237</v>
      </c>
      <c r="AA12" s="110">
        <v>1085.6405085704448</v>
      </c>
      <c r="AB12" s="110">
        <v>1087.7172193949984</v>
      </c>
      <c r="AC12" s="110">
        <v>1089.5650402581668</v>
      </c>
      <c r="AD12" s="110">
        <v>1091.0646668305876</v>
      </c>
      <c r="AE12" s="110">
        <v>1092.4092660393987</v>
      </c>
      <c r="AF12" s="110">
        <v>1093.4926389858485</v>
      </c>
      <c r="AG12" s="110">
        <v>1094.4479427315748</v>
      </c>
      <c r="AH12" s="110">
        <v>1095.224037218989</v>
      </c>
      <c r="AI12" s="110">
        <v>1095.9156771094817</v>
      </c>
      <c r="AJ12" s="110">
        <v>1096.4720437705969</v>
      </c>
      <c r="AK12" s="110">
        <v>1096.9667039292076</v>
      </c>
      <c r="AL12" s="110">
        <v>1097.3704596604964</v>
      </c>
      <c r="AM12" s="110">
        <v>1097.7224737397778</v>
      </c>
      <c r="AN12" s="110">
        <v>1098.0123188182095</v>
      </c>
      <c r="AO12" s="110">
        <v>1098.2623261442293</v>
      </c>
      <c r="AP12" s="110">
        <v>1098.4720759635343</v>
      </c>
      <c r="AQ12" s="110">
        <v>1098.6500779162261</v>
      </c>
      <c r="AR12" s="110">
        <v>1098.8016967694882</v>
      </c>
      <c r="AS12" s="59">
        <v>1098.9298720885765</v>
      </c>
      <c r="AT12" s="59">
        <v>1099.0376008162777</v>
      </c>
      <c r="AU12" s="59">
        <v>1099.1276987698957</v>
      </c>
      <c r="AV12" s="59">
        <v>1099.206812527987</v>
      </c>
      <c r="AW12" s="59">
        <v>1099.271700569336</v>
      </c>
      <c r="AX12" s="59">
        <v>1099.3290251345345</v>
      </c>
      <c r="AY12" s="59">
        <v>1099.3752616868919</v>
      </c>
      <c r="AZ12" s="59">
        <v>1099.4174126644637</v>
      </c>
      <c r="BA12" s="59">
        <v>1099.4486724318331</v>
      </c>
      <c r="BB12" s="59">
        <v>1099.4797668460444</v>
      </c>
      <c r="BC12" s="59">
        <v>1099.5018221491205</v>
      </c>
      <c r="BD12" s="59">
        <v>1099.5250360315952</v>
      </c>
      <c r="BE12" s="59">
        <v>1099.5383151072042</v>
      </c>
      <c r="BF12" s="59">
        <v>1099.5560043612463</v>
      </c>
      <c r="BG12" s="59">
        <v>1099.5651098939177</v>
      </c>
      <c r="BH12" s="59">
        <v>1099.5786075498399</v>
      </c>
      <c r="BI12" s="59">
        <v>1099.5839231406874</v>
      </c>
      <c r="BJ12" s="59">
        <v>1099.5936350319255</v>
      </c>
      <c r="BK12" s="59">
        <v>1099.5975095709284</v>
      </c>
      <c r="BL12" s="59">
        <v>1099.6057818659658</v>
      </c>
      <c r="BM12" s="59">
        <v>1099.6024170822416</v>
      </c>
      <c r="BN12" s="59">
        <v>1099.6425044015973</v>
      </c>
      <c r="BO12" s="59">
        <v>1099.7554382227647</v>
      </c>
      <c r="BP12" s="59">
        <v>1099.8322263911061</v>
      </c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65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223"/>
      <c r="EA12" s="223"/>
      <c r="EB12" s="223"/>
      <c r="EC12" s="223"/>
      <c r="ED12" s="223"/>
      <c r="EE12" s="223"/>
      <c r="EF12" s="223"/>
      <c r="EG12" s="223"/>
      <c r="EH12" s="223"/>
      <c r="EI12" s="228"/>
      <c r="EJ12" s="223"/>
      <c r="EK12" s="223"/>
      <c r="EL12" s="223"/>
      <c r="EM12" s="223"/>
      <c r="EN12" s="223"/>
      <c r="EO12" s="223"/>
      <c r="EP12" s="223"/>
      <c r="EQ12" s="223"/>
      <c r="ER12" s="223"/>
      <c r="ES12" s="223"/>
      <c r="ET12" s="223"/>
      <c r="EU12" s="223"/>
      <c r="EV12" s="223"/>
      <c r="EW12" s="223"/>
      <c r="EX12" s="223"/>
      <c r="EY12" s="223"/>
      <c r="EZ12" s="223"/>
      <c r="FA12" s="223"/>
      <c r="FB12" s="223"/>
      <c r="FC12" s="223"/>
      <c r="FD12" s="223"/>
      <c r="FE12" s="223"/>
      <c r="FF12" s="223"/>
      <c r="FG12" s="223"/>
      <c r="FH12" s="223"/>
      <c r="FI12" s="223"/>
      <c r="FJ12" s="223"/>
      <c r="FK12" s="223"/>
      <c r="FL12" s="223"/>
      <c r="FM12" s="223"/>
      <c r="FN12" s="223"/>
      <c r="FO12" s="223"/>
      <c r="FP12" s="223"/>
      <c r="FQ12" s="223"/>
      <c r="FR12" s="223"/>
      <c r="FS12" s="223"/>
      <c r="FT12" s="223"/>
      <c r="FU12" s="223"/>
      <c r="FV12" s="223"/>
      <c r="FW12" s="223"/>
      <c r="FX12" s="223"/>
      <c r="FY12" s="223"/>
      <c r="FZ12" s="223"/>
      <c r="GA12" s="223"/>
      <c r="GB12" s="226"/>
      <c r="GC12" s="223"/>
      <c r="GD12" s="223"/>
      <c r="GE12" s="223"/>
      <c r="GF12" s="223"/>
      <c r="GG12" s="223"/>
      <c r="GH12" s="223"/>
      <c r="GI12" s="223"/>
      <c r="GJ12" s="223"/>
      <c r="GK12" s="223"/>
      <c r="GL12" s="223"/>
      <c r="GM12" s="223"/>
      <c r="GN12" s="223"/>
      <c r="GO12" s="223"/>
      <c r="GP12" s="223"/>
      <c r="GQ12" s="223"/>
      <c r="GR12" s="223"/>
      <c r="GS12" s="223"/>
      <c r="GT12" s="223"/>
      <c r="GU12" s="223"/>
      <c r="GV12" s="223"/>
      <c r="GW12" s="223"/>
      <c r="GX12" s="223"/>
      <c r="GY12" s="223"/>
      <c r="GZ12" s="223"/>
      <c r="HA12" s="223"/>
      <c r="HB12" s="223"/>
      <c r="HC12" s="223"/>
      <c r="HD12" s="223"/>
      <c r="HE12" s="223"/>
      <c r="HF12" s="223"/>
      <c r="HG12" s="223"/>
      <c r="HH12" s="223"/>
      <c r="HI12" s="223"/>
      <c r="HJ12" s="223"/>
      <c r="HK12" s="223"/>
      <c r="HL12" s="223"/>
      <c r="HM12" s="223"/>
      <c r="HN12" s="223"/>
      <c r="HO12" s="223"/>
      <c r="HP12" s="223"/>
      <c r="HQ12" s="223"/>
      <c r="HR12" s="223"/>
      <c r="HS12" s="223"/>
      <c r="HT12" s="223"/>
      <c r="HU12" s="223"/>
      <c r="HV12" s="226"/>
      <c r="HW12" s="175"/>
      <c r="HX12" s="175"/>
      <c r="HY12" s="175"/>
      <c r="HZ12" s="175"/>
      <c r="IA12" s="175"/>
      <c r="IB12" s="175"/>
      <c r="IC12" s="175"/>
      <c r="ID12" s="175"/>
      <c r="IE12" s="175"/>
      <c r="IF12" s="175"/>
      <c r="IG12" s="175"/>
      <c r="IH12" s="175"/>
      <c r="II12" s="175"/>
      <c r="IJ12" s="175"/>
      <c r="IK12" s="175"/>
      <c r="IL12" s="175"/>
      <c r="IM12" s="175"/>
      <c r="IN12" s="175"/>
      <c r="IO12" s="175"/>
      <c r="IP12" s="175"/>
      <c r="IQ12" s="175"/>
      <c r="IR12" s="175"/>
      <c r="IS12" s="175"/>
      <c r="IT12" s="175"/>
      <c r="IU12" s="175"/>
      <c r="IV12" s="175"/>
      <c r="IW12" s="175"/>
      <c r="IX12" s="175"/>
      <c r="IY12" s="175"/>
      <c r="IZ12" s="175"/>
      <c r="JA12" s="175"/>
      <c r="JB12" s="175"/>
      <c r="JC12" s="175"/>
      <c r="JD12" s="175"/>
      <c r="JE12" s="175"/>
      <c r="JF12" s="175"/>
      <c r="JG12" s="175"/>
      <c r="JH12" s="175"/>
      <c r="JI12" s="175"/>
      <c r="JJ12" s="175"/>
      <c r="JK12" s="175"/>
      <c r="JL12" s="175"/>
      <c r="JM12" s="175"/>
      <c r="JN12" s="175"/>
      <c r="JO12" s="175"/>
      <c r="JP12" s="175"/>
      <c r="JQ12" s="175"/>
      <c r="JR12" s="175"/>
      <c r="JS12" s="175"/>
      <c r="JT12" s="175"/>
      <c r="JU12" s="175"/>
      <c r="JV12" s="175"/>
      <c r="JW12" s="175"/>
      <c r="JX12" s="175"/>
      <c r="JY12" s="175"/>
      <c r="JZ12" s="175"/>
      <c r="KA12" s="175"/>
      <c r="KB12" s="175"/>
      <c r="KC12" s="175"/>
      <c r="KD12" s="175"/>
      <c r="KE12" s="175"/>
      <c r="KF12" s="175"/>
      <c r="KG12" s="175"/>
      <c r="KH12" s="175"/>
      <c r="KI12" s="175"/>
      <c r="KJ12" s="175"/>
      <c r="KK12" s="175"/>
      <c r="KL12" s="175"/>
      <c r="KM12" s="175"/>
      <c r="KN12" s="175"/>
      <c r="KO12" s="175"/>
      <c r="KP12" s="175"/>
      <c r="KQ12" s="175"/>
      <c r="KR12" s="175"/>
      <c r="KS12" s="175"/>
      <c r="KT12" s="175"/>
      <c r="KU12" s="175"/>
      <c r="KV12" s="175"/>
      <c r="KW12" s="175"/>
      <c r="KX12" s="175"/>
      <c r="KY12" s="175"/>
      <c r="KZ12" s="175"/>
      <c r="LA12" s="175"/>
      <c r="LB12" s="175"/>
      <c r="LC12" s="175"/>
      <c r="LD12" s="175"/>
      <c r="LE12" s="175"/>
      <c r="LF12" s="175"/>
      <c r="LG12" s="175"/>
      <c r="LH12" s="175"/>
      <c r="LI12" s="175"/>
      <c r="LJ12" s="175"/>
      <c r="LK12" s="175"/>
      <c r="LL12" s="175"/>
      <c r="LM12" s="175"/>
      <c r="LN12" s="175"/>
      <c r="LO12" s="175"/>
      <c r="LP12" s="175"/>
      <c r="LQ12" s="175"/>
      <c r="LR12" s="175"/>
      <c r="LS12" s="175"/>
      <c r="LT12" s="175"/>
      <c r="LU12" s="175"/>
      <c r="LV12" s="175"/>
      <c r="LW12" s="175"/>
      <c r="LX12" s="175"/>
      <c r="LY12" s="175"/>
      <c r="LZ12" s="175"/>
      <c r="MA12" s="175"/>
      <c r="MB12" s="175"/>
      <c r="MC12" s="175"/>
      <c r="MD12" s="175"/>
      <c r="ME12" s="175"/>
      <c r="MF12" s="175"/>
      <c r="MG12" s="175"/>
      <c r="MH12" s="175"/>
      <c r="MI12" s="175"/>
      <c r="MJ12" s="175"/>
      <c r="MK12" s="175"/>
      <c r="ML12" s="175"/>
      <c r="MM12" s="175"/>
      <c r="MN12" s="175"/>
      <c r="MO12" s="175"/>
      <c r="MP12" s="175"/>
      <c r="MQ12" s="175"/>
      <c r="MR12" s="175"/>
      <c r="MS12" s="175"/>
      <c r="MT12" s="175"/>
      <c r="MU12" s="175"/>
      <c r="MV12" s="175"/>
      <c r="MW12" s="175"/>
      <c r="MX12" s="175"/>
      <c r="MY12" s="175"/>
      <c r="MZ12" s="175"/>
      <c r="NA12" s="175"/>
      <c r="NB12" s="175"/>
      <c r="NC12" s="175"/>
      <c r="ND12" s="175"/>
      <c r="NE12" s="175"/>
      <c r="NF12" s="175"/>
      <c r="NG12" s="175"/>
      <c r="NH12" s="175"/>
      <c r="NI12" s="175"/>
      <c r="NJ12" s="175"/>
      <c r="NK12" s="175"/>
      <c r="NL12" s="175"/>
      <c r="NM12" s="175"/>
      <c r="NN12" s="175"/>
      <c r="NO12" s="175"/>
      <c r="NP12" s="175"/>
      <c r="NQ12" s="175"/>
      <c r="NR12" s="175"/>
      <c r="NS12" s="175"/>
      <c r="NT12" s="175"/>
      <c r="NU12" s="175"/>
      <c r="NV12" s="175"/>
      <c r="NW12" s="175"/>
      <c r="NX12" s="175"/>
      <c r="NY12" s="175"/>
      <c r="NZ12" s="175"/>
      <c r="OA12" s="175"/>
      <c r="OB12" s="175"/>
      <c r="OC12" s="175"/>
      <c r="OD12" s="175"/>
      <c r="OE12" s="175"/>
      <c r="OF12" s="175"/>
      <c r="OG12" s="175"/>
      <c r="OH12" s="175"/>
      <c r="OI12" s="175"/>
      <c r="OJ12" s="175"/>
      <c r="OK12" s="175"/>
      <c r="OL12" s="175"/>
      <c r="OM12" s="175"/>
      <c r="ON12" s="175"/>
      <c r="OO12" s="175"/>
      <c r="OP12" s="175"/>
      <c r="OQ12" s="175"/>
      <c r="OR12" s="175"/>
      <c r="OS12" s="175"/>
      <c r="OT12" s="175"/>
      <c r="OU12" s="175"/>
      <c r="OV12" s="175"/>
      <c r="OW12" s="175"/>
      <c r="OX12" s="175"/>
      <c r="OY12" s="175"/>
      <c r="OZ12" s="175"/>
      <c r="PA12" s="175"/>
      <c r="PB12" s="175"/>
      <c r="PC12" s="175"/>
      <c r="PD12" s="175"/>
      <c r="PE12" s="175"/>
      <c r="PF12" s="175"/>
      <c r="PG12" s="175"/>
      <c r="PH12" s="175"/>
      <c r="PI12" s="175"/>
      <c r="PJ12" s="175"/>
      <c r="PK12" s="175"/>
      <c r="PL12" s="175"/>
      <c r="PM12" s="175"/>
      <c r="PN12" s="175"/>
      <c r="PO12" s="175"/>
      <c r="PP12" s="175"/>
      <c r="PQ12" s="175"/>
      <c r="PR12" s="175"/>
      <c r="PS12" s="175"/>
      <c r="PT12" s="175"/>
      <c r="PU12" s="175"/>
      <c r="PV12" s="175"/>
      <c r="PW12" s="175"/>
      <c r="PX12" s="175"/>
      <c r="PY12" s="175"/>
      <c r="PZ12" s="175"/>
      <c r="QA12" s="175"/>
      <c r="QB12" s="175"/>
      <c r="QC12" s="175"/>
      <c r="QD12" s="175"/>
      <c r="QE12" s="175"/>
      <c r="QF12" s="175"/>
      <c r="QG12" s="175"/>
      <c r="QH12" s="175"/>
      <c r="QI12" s="175"/>
      <c r="QJ12" s="175"/>
      <c r="QK12" s="175"/>
      <c r="QL12" s="175"/>
      <c r="QM12" s="175"/>
      <c r="QN12" s="175"/>
      <c r="QO12" s="175"/>
      <c r="QP12" s="175"/>
      <c r="QQ12" s="175"/>
      <c r="QR12" s="175"/>
      <c r="QS12" s="175"/>
      <c r="QT12" s="175"/>
      <c r="QU12" s="175"/>
      <c r="QV12" s="175"/>
      <c r="QW12" s="175"/>
      <c r="QX12" s="175"/>
      <c r="QY12" s="175"/>
      <c r="QZ12" s="175"/>
      <c r="RA12" s="175"/>
      <c r="RB12" s="175"/>
      <c r="RC12" s="175"/>
      <c r="RD12" s="175"/>
      <c r="RE12" s="175"/>
      <c r="RF12" s="175"/>
      <c r="RG12" s="175"/>
      <c r="RH12" s="175"/>
      <c r="RI12" s="175"/>
      <c r="RJ12" s="175"/>
      <c r="RK12" s="175"/>
      <c r="RL12" s="175"/>
      <c r="RM12" s="175"/>
      <c r="RN12" s="175"/>
      <c r="RO12" s="175"/>
      <c r="RP12" s="175"/>
      <c r="RQ12" s="175"/>
      <c r="RR12" s="175"/>
      <c r="RS12" s="175"/>
      <c r="RT12" s="175"/>
      <c r="RU12" s="175"/>
      <c r="RV12" s="175"/>
      <c r="RW12" s="175"/>
      <c r="RX12" s="175"/>
      <c r="RY12" s="175"/>
      <c r="RZ12" s="175"/>
      <c r="SA12" s="175"/>
      <c r="SB12" s="175"/>
      <c r="SC12" s="175"/>
      <c r="SD12" s="175"/>
      <c r="SE12" s="175"/>
      <c r="SF12" s="175"/>
      <c r="SG12" s="175"/>
      <c r="SH12" s="175"/>
      <c r="SI12" s="175"/>
      <c r="SJ12" s="175"/>
      <c r="SK12" s="175"/>
      <c r="SL12" s="175"/>
      <c r="SM12" s="175"/>
      <c r="SN12" s="175"/>
      <c r="SO12" s="175"/>
      <c r="SP12" s="175"/>
      <c r="SQ12" s="175"/>
      <c r="SR12" s="175"/>
      <c r="SS12" s="175"/>
      <c r="ST12" s="175"/>
      <c r="SU12" s="175"/>
      <c r="SV12" s="175"/>
      <c r="SW12" s="175"/>
      <c r="SX12" s="175"/>
      <c r="SY12" s="175"/>
      <c r="SZ12" s="175"/>
      <c r="TA12" s="175"/>
      <c r="TB12" s="175"/>
      <c r="TC12" s="175"/>
      <c r="TD12" s="175"/>
      <c r="TE12" s="175"/>
      <c r="TF12" s="175"/>
      <c r="TG12" s="175"/>
      <c r="TH12" s="175"/>
      <c r="TI12" s="175"/>
      <c r="TJ12" s="175"/>
      <c r="TK12" s="175"/>
      <c r="TL12" s="175"/>
      <c r="TM12" s="175"/>
      <c r="TN12" s="175"/>
      <c r="TO12" s="175"/>
      <c r="TP12" s="175"/>
      <c r="TQ12" s="175"/>
      <c r="TR12" s="175"/>
      <c r="TS12" s="175"/>
      <c r="TT12" s="175"/>
      <c r="TU12" s="175"/>
      <c r="TV12" s="175"/>
      <c r="TW12" s="175"/>
      <c r="TX12" s="175"/>
      <c r="TY12" s="175"/>
      <c r="TZ12" s="175"/>
      <c r="UA12" s="175"/>
      <c r="UB12" s="175"/>
      <c r="UC12" s="175"/>
      <c r="UD12" s="175"/>
      <c r="UE12" s="175"/>
      <c r="UF12" s="175"/>
      <c r="UG12" s="175"/>
      <c r="UH12" s="175"/>
      <c r="UI12" s="175"/>
      <c r="UJ12" s="175"/>
      <c r="UK12" s="175"/>
      <c r="UL12" s="175"/>
      <c r="UM12" s="175"/>
      <c r="UN12" s="175"/>
      <c r="UO12" s="175"/>
      <c r="UP12" s="175"/>
      <c r="UQ12" s="175"/>
      <c r="UR12" s="175"/>
      <c r="US12" s="175"/>
      <c r="UT12" s="175"/>
      <c r="UU12" s="175"/>
      <c r="UV12" s="175"/>
      <c r="UW12" s="175"/>
      <c r="UX12" s="175"/>
      <c r="UY12" s="175"/>
      <c r="UZ12" s="175"/>
      <c r="VA12" s="175"/>
      <c r="VB12" s="175"/>
      <c r="VC12" s="175"/>
      <c r="VD12" s="175"/>
      <c r="VE12" s="175"/>
      <c r="VF12" s="175"/>
      <c r="VG12" s="175"/>
      <c r="VH12" s="175"/>
      <c r="VI12" s="175"/>
      <c r="VJ12" s="175"/>
      <c r="VK12" s="175"/>
      <c r="VL12" s="175"/>
      <c r="VM12" s="175"/>
      <c r="VN12" s="175"/>
      <c r="VO12" s="175"/>
      <c r="VP12" s="175"/>
      <c r="VQ12" s="175"/>
      <c r="VR12" s="175"/>
      <c r="VS12" s="175"/>
      <c r="VT12" s="175"/>
      <c r="VU12" s="175"/>
      <c r="VV12" s="175"/>
      <c r="VW12" s="175"/>
      <c r="VX12" s="175"/>
      <c r="VY12" s="175"/>
      <c r="VZ12" s="175"/>
      <c r="WA12" s="175"/>
      <c r="WB12" s="175"/>
      <c r="WC12" s="175"/>
      <c r="WD12" s="175"/>
      <c r="WE12" s="175"/>
      <c r="WF12" s="175"/>
      <c r="WG12" s="175"/>
      <c r="WH12" s="175"/>
      <c r="WI12" s="175"/>
      <c r="WJ12" s="175"/>
      <c r="WK12" s="175"/>
      <c r="WL12" s="175"/>
      <c r="WM12" s="175"/>
      <c r="WN12" s="175"/>
      <c r="WO12" s="175"/>
      <c r="WP12" s="175"/>
      <c r="WQ12" s="175"/>
      <c r="WR12" s="175"/>
      <c r="WS12" s="175"/>
      <c r="WT12" s="175"/>
      <c r="WU12" s="175"/>
      <c r="WV12" s="175"/>
      <c r="WW12" s="175"/>
      <c r="WX12" s="175"/>
      <c r="WY12" s="175"/>
      <c r="WZ12" s="175"/>
      <c r="XA12" s="175"/>
      <c r="XB12" s="175"/>
      <c r="XC12" s="175"/>
    </row>
    <row r="13" spans="1:627" ht="15.75" thickBot="1" x14ac:dyDescent="0.3">
      <c r="A13" s="284">
        <v>300.00005033133112</v>
      </c>
      <c r="B13" s="110">
        <v>329.94643909483472</v>
      </c>
      <c r="C13" s="110">
        <v>490.83434382372815</v>
      </c>
      <c r="D13" s="110">
        <v>727.84886916933669</v>
      </c>
      <c r="E13" s="110">
        <v>866.60459027989521</v>
      </c>
      <c r="F13" s="110">
        <v>961.23537715053794</v>
      </c>
      <c r="G13" s="110">
        <v>1042.2398827154261</v>
      </c>
      <c r="H13" s="110">
        <v>1109.7635649920546</v>
      </c>
      <c r="I13" s="110">
        <v>1170.4481557257418</v>
      </c>
      <c r="J13" s="110">
        <v>1221.7527595656547</v>
      </c>
      <c r="K13" s="110">
        <v>1267.9589254663424</v>
      </c>
      <c r="L13" s="110">
        <v>1305.7353245896441</v>
      </c>
      <c r="M13" s="110">
        <v>1339.1626196467371</v>
      </c>
      <c r="N13" s="110">
        <v>1366.0591403200397</v>
      </c>
      <c r="O13" s="110">
        <v>1389.8767778494685</v>
      </c>
      <c r="P13" s="110">
        <v>1408.6587456425527</v>
      </c>
      <c r="Q13" s="110">
        <v>1425.1180290076793</v>
      </c>
      <c r="R13" s="110">
        <v>1438.1172317152091</v>
      </c>
      <c r="S13" s="110">
        <v>1449.3641653958737</v>
      </c>
      <c r="T13" s="110">
        <v>1458.1649186611933</v>
      </c>
      <c r="U13" s="110">
        <v>1465.8129005590126</v>
      </c>
      <c r="V13" s="110">
        <v>1471.766350795418</v>
      </c>
      <c r="W13" s="110">
        <v>1476.8798889730003</v>
      </c>
      <c r="X13" s="110">
        <v>1480.9320678909323</v>
      </c>
      <c r="Y13" s="110">
        <v>1484.3627639054591</v>
      </c>
      <c r="Z13" s="110">
        <v>1487.0334953991376</v>
      </c>
      <c r="AA13" s="110">
        <v>1489.342822342122</v>
      </c>
      <c r="AB13" s="110">
        <v>1491.1463142421126</v>
      </c>
      <c r="AC13" s="110">
        <v>1492.6695494871046</v>
      </c>
      <c r="AD13" s="110">
        <v>1493.878916628458</v>
      </c>
      <c r="AE13" s="110">
        <v>1494.9054272240846</v>
      </c>
      <c r="AF13" s="110">
        <v>1495.7174868738375</v>
      </c>
      <c r="AG13" s="110">
        <v>1496.3931710588643</v>
      </c>
      <c r="AH13" s="110">
        <v>1496.9329777086041</v>
      </c>
      <c r="AI13" s="110">
        <v>1497.387872257792</v>
      </c>
      <c r="AJ13" s="110">
        <v>1497.7483660602909</v>
      </c>
      <c r="AK13" s="110">
        <v>1498.0482153045514</v>
      </c>
      <c r="AL13" s="110">
        <v>1498.2915927248241</v>
      </c>
      <c r="AM13" s="110">
        <v>1498.4889175601099</v>
      </c>
      <c r="AN13" s="110">
        <v>1498.6518303725613</v>
      </c>
      <c r="AO13" s="110">
        <v>1498.7803081585198</v>
      </c>
      <c r="AP13" s="110">
        <v>1498.8915195443296</v>
      </c>
      <c r="AQ13" s="110">
        <v>1498.9759011609956</v>
      </c>
      <c r="AR13" s="110">
        <v>1499.0517276856115</v>
      </c>
      <c r="AS13" s="59">
        <v>1499.1056215634705</v>
      </c>
      <c r="AT13" s="59">
        <v>1499.1550731963289</v>
      </c>
      <c r="AU13" s="68">
        <v>1499.1891327594305</v>
      </c>
      <c r="AV13" s="68">
        <v>1499.2232809750947</v>
      </c>
      <c r="AW13" s="68">
        <v>1499.2448085790097</v>
      </c>
      <c r="AX13" s="68">
        <v>1499.2686242653972</v>
      </c>
      <c r="AY13" s="68">
        <v>1499.2811140037938</v>
      </c>
      <c r="AZ13" s="68">
        <v>1499.2975078400405</v>
      </c>
      <c r="BA13" s="68">
        <v>1499.3035223372212</v>
      </c>
      <c r="BB13" s="68">
        <v>1499.3158927260172</v>
      </c>
      <c r="BC13" s="68">
        <v>1499.3181419807188</v>
      </c>
      <c r="BD13" s="68">
        <v>1499.3278244736746</v>
      </c>
      <c r="BE13" s="68">
        <v>1499.3253277777073</v>
      </c>
      <c r="BF13" s="68">
        <v>1499.3334825678201</v>
      </c>
      <c r="BG13" s="68">
        <v>1499.3312065087141</v>
      </c>
      <c r="BH13" s="68">
        <v>1499.3374972195024</v>
      </c>
      <c r="BI13" s="68">
        <v>1499.33363786426</v>
      </c>
      <c r="BJ13" s="68">
        <v>1499.3390737744387</v>
      </c>
      <c r="BK13" s="68">
        <v>1499.3345472777689</v>
      </c>
      <c r="BL13" s="68">
        <v>1499.3406749282228</v>
      </c>
      <c r="BM13" s="68">
        <v>1499.3275968367911</v>
      </c>
      <c r="BN13" s="68">
        <v>1499.4004641200665</v>
      </c>
      <c r="BO13" s="68">
        <v>1499.6407850860976</v>
      </c>
      <c r="BP13" s="68">
        <v>1499.7944319293845</v>
      </c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73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230"/>
      <c r="EA13" s="230"/>
      <c r="EB13" s="230"/>
      <c r="EC13" s="230"/>
      <c r="ED13" s="230"/>
      <c r="EE13" s="230"/>
      <c r="EF13" s="230"/>
      <c r="EG13" s="230"/>
      <c r="EH13" s="230"/>
      <c r="EI13" s="229"/>
      <c r="EJ13" s="230"/>
      <c r="EK13" s="230"/>
      <c r="EL13" s="230"/>
      <c r="EM13" s="230"/>
      <c r="EN13" s="230"/>
      <c r="EO13" s="230"/>
      <c r="EP13" s="230"/>
      <c r="EQ13" s="230"/>
      <c r="ER13" s="230"/>
      <c r="ES13" s="230"/>
      <c r="ET13" s="230"/>
      <c r="EU13" s="230"/>
      <c r="EV13" s="230"/>
      <c r="EW13" s="230"/>
      <c r="EX13" s="230"/>
      <c r="EY13" s="230"/>
      <c r="EZ13" s="230"/>
      <c r="FA13" s="230"/>
      <c r="FB13" s="230"/>
      <c r="FC13" s="230"/>
      <c r="FD13" s="230"/>
      <c r="FE13" s="230"/>
      <c r="FF13" s="230"/>
      <c r="FG13" s="230"/>
      <c r="FH13" s="230"/>
      <c r="FI13" s="230"/>
      <c r="FJ13" s="230"/>
      <c r="FK13" s="230"/>
      <c r="FL13" s="230"/>
      <c r="FM13" s="230"/>
      <c r="FN13" s="230"/>
      <c r="FO13" s="230"/>
      <c r="FP13" s="230"/>
      <c r="FQ13" s="230"/>
      <c r="FR13" s="230"/>
      <c r="FS13" s="230"/>
      <c r="FT13" s="230"/>
      <c r="FU13" s="230"/>
      <c r="FV13" s="230"/>
      <c r="FW13" s="230"/>
      <c r="FX13" s="230"/>
      <c r="FY13" s="230"/>
      <c r="FZ13" s="230"/>
      <c r="GA13" s="230"/>
      <c r="GB13" s="231"/>
      <c r="GC13" s="230"/>
      <c r="GD13" s="230"/>
      <c r="GE13" s="230"/>
      <c r="GF13" s="230"/>
      <c r="GG13" s="230"/>
      <c r="GH13" s="230"/>
      <c r="GI13" s="230"/>
      <c r="GJ13" s="230"/>
      <c r="GK13" s="230"/>
      <c r="GL13" s="230"/>
      <c r="GM13" s="230"/>
      <c r="GN13" s="230"/>
      <c r="GO13" s="230"/>
      <c r="GP13" s="230"/>
      <c r="GQ13" s="230"/>
      <c r="GR13" s="230"/>
      <c r="GS13" s="230"/>
      <c r="GT13" s="230"/>
      <c r="GU13" s="230"/>
      <c r="GV13" s="230"/>
      <c r="GW13" s="230"/>
      <c r="GX13" s="230"/>
      <c r="GY13" s="230"/>
      <c r="GZ13" s="230"/>
      <c r="HA13" s="230"/>
      <c r="HB13" s="230"/>
      <c r="HC13" s="230"/>
      <c r="HD13" s="230"/>
      <c r="HE13" s="230"/>
      <c r="HF13" s="230"/>
      <c r="HG13" s="230"/>
      <c r="HH13" s="230"/>
      <c r="HI13" s="230"/>
      <c r="HJ13" s="230"/>
      <c r="HK13" s="230"/>
      <c r="HL13" s="230"/>
      <c r="HM13" s="230"/>
      <c r="HN13" s="230"/>
      <c r="HO13" s="230"/>
      <c r="HP13" s="230"/>
      <c r="HQ13" s="230"/>
      <c r="HR13" s="230"/>
      <c r="HS13" s="230"/>
      <c r="HT13" s="230"/>
      <c r="HU13" s="230"/>
      <c r="HV13" s="231"/>
      <c r="HW13" s="175"/>
      <c r="HX13" s="175"/>
      <c r="HY13" s="175"/>
      <c r="HZ13" s="175"/>
      <c r="IA13" s="175"/>
      <c r="IB13" s="175"/>
      <c r="IC13" s="175"/>
      <c r="ID13" s="175"/>
      <c r="IE13" s="175"/>
      <c r="IF13" s="175"/>
      <c r="IG13" s="175"/>
      <c r="IH13" s="175"/>
      <c r="II13" s="175"/>
      <c r="IJ13" s="175"/>
      <c r="IK13" s="175"/>
      <c r="IL13" s="175"/>
      <c r="IM13" s="175"/>
      <c r="IN13" s="175"/>
      <c r="IO13" s="175"/>
      <c r="IP13" s="175"/>
      <c r="IQ13" s="175"/>
      <c r="IR13" s="175"/>
      <c r="IS13" s="175"/>
      <c r="IT13" s="175"/>
      <c r="IU13" s="175"/>
      <c r="IV13" s="175"/>
      <c r="IW13" s="175"/>
      <c r="IX13" s="175"/>
      <c r="IY13" s="175"/>
      <c r="IZ13" s="175"/>
      <c r="JA13" s="175"/>
      <c r="JB13" s="175"/>
      <c r="JC13" s="175"/>
      <c r="JD13" s="175"/>
      <c r="JE13" s="175"/>
      <c r="JF13" s="175"/>
      <c r="JG13" s="175"/>
      <c r="JH13" s="175"/>
      <c r="JI13" s="175"/>
      <c r="JJ13" s="175"/>
      <c r="JK13" s="175"/>
      <c r="JL13" s="175"/>
      <c r="JM13" s="175"/>
      <c r="JN13" s="175"/>
      <c r="JO13" s="175"/>
      <c r="JP13" s="175"/>
      <c r="JQ13" s="175"/>
      <c r="JR13" s="175"/>
      <c r="JS13" s="175"/>
      <c r="JT13" s="175"/>
      <c r="JU13" s="175"/>
      <c r="JV13" s="175"/>
      <c r="JW13" s="175"/>
      <c r="JX13" s="175"/>
      <c r="JY13" s="175"/>
      <c r="JZ13" s="175"/>
      <c r="KA13" s="175"/>
      <c r="KB13" s="175"/>
      <c r="KC13" s="175"/>
      <c r="KD13" s="175"/>
      <c r="KE13" s="175"/>
      <c r="KF13" s="175"/>
      <c r="KG13" s="175"/>
      <c r="KH13" s="175"/>
      <c r="KI13" s="175"/>
      <c r="KJ13" s="175"/>
      <c r="KK13" s="175"/>
      <c r="KL13" s="175"/>
      <c r="KM13" s="175"/>
      <c r="KN13" s="175"/>
      <c r="KO13" s="175"/>
      <c r="KP13" s="175"/>
      <c r="KQ13" s="175"/>
      <c r="KR13" s="175"/>
      <c r="KS13" s="175"/>
      <c r="KT13" s="175"/>
      <c r="KU13" s="175"/>
      <c r="KV13" s="175"/>
      <c r="KW13" s="175"/>
      <c r="KX13" s="175"/>
      <c r="KY13" s="175"/>
      <c r="KZ13" s="175"/>
      <c r="LA13" s="175"/>
      <c r="LB13" s="175"/>
      <c r="LC13" s="175"/>
      <c r="LD13" s="175"/>
      <c r="LE13" s="175"/>
      <c r="LF13" s="175"/>
      <c r="LG13" s="175"/>
      <c r="LH13" s="175"/>
      <c r="LI13" s="175"/>
      <c r="LJ13" s="175"/>
      <c r="LK13" s="175"/>
      <c r="LL13" s="175"/>
      <c r="LM13" s="175"/>
      <c r="LN13" s="175"/>
      <c r="LO13" s="175"/>
      <c r="LP13" s="175"/>
      <c r="LQ13" s="175"/>
      <c r="LR13" s="175"/>
      <c r="LS13" s="175"/>
      <c r="LT13" s="175"/>
      <c r="LU13" s="175"/>
      <c r="LV13" s="175"/>
      <c r="LW13" s="175"/>
      <c r="LX13" s="175"/>
      <c r="LY13" s="175"/>
      <c r="LZ13" s="175"/>
      <c r="MA13" s="175"/>
      <c r="MB13" s="175"/>
      <c r="MC13" s="175"/>
      <c r="MD13" s="175"/>
      <c r="ME13" s="175"/>
      <c r="MF13" s="175"/>
      <c r="MG13" s="175"/>
      <c r="MH13" s="175"/>
      <c r="MI13" s="175"/>
      <c r="MJ13" s="175"/>
      <c r="MK13" s="175"/>
      <c r="ML13" s="175"/>
      <c r="MM13" s="175"/>
      <c r="MN13" s="175"/>
      <c r="MO13" s="175"/>
      <c r="MP13" s="175"/>
      <c r="MQ13" s="175"/>
      <c r="MR13" s="175"/>
      <c r="MS13" s="175"/>
      <c r="MT13" s="175"/>
      <c r="MU13" s="175"/>
      <c r="MV13" s="175"/>
      <c r="MW13" s="175"/>
      <c r="MX13" s="175"/>
      <c r="MY13" s="175"/>
      <c r="MZ13" s="175"/>
      <c r="NA13" s="175"/>
      <c r="NB13" s="175"/>
      <c r="NC13" s="175"/>
      <c r="ND13" s="175"/>
      <c r="NE13" s="175"/>
      <c r="NF13" s="175"/>
      <c r="NG13" s="175"/>
      <c r="NH13" s="175"/>
      <c r="NI13" s="175"/>
      <c r="NJ13" s="175"/>
      <c r="NK13" s="175"/>
      <c r="NL13" s="175"/>
      <c r="NM13" s="175"/>
      <c r="NN13" s="175"/>
      <c r="NO13" s="175"/>
      <c r="NP13" s="175"/>
      <c r="NQ13" s="175"/>
      <c r="NR13" s="175"/>
      <c r="NS13" s="175"/>
      <c r="NT13" s="175"/>
      <c r="NU13" s="175"/>
      <c r="NV13" s="175"/>
      <c r="NW13" s="175"/>
      <c r="NX13" s="175"/>
      <c r="NY13" s="175"/>
      <c r="NZ13" s="175"/>
      <c r="OA13" s="175"/>
      <c r="OB13" s="175"/>
      <c r="OC13" s="175"/>
      <c r="OD13" s="175"/>
      <c r="OE13" s="175"/>
      <c r="OF13" s="175"/>
      <c r="OG13" s="175"/>
      <c r="OH13" s="175"/>
      <c r="OI13" s="175"/>
      <c r="OJ13" s="175"/>
      <c r="OK13" s="175"/>
      <c r="OL13" s="175"/>
      <c r="OM13" s="175"/>
      <c r="ON13" s="175"/>
      <c r="OO13" s="175"/>
      <c r="OP13" s="175"/>
      <c r="OQ13" s="175"/>
      <c r="OR13" s="175"/>
      <c r="OS13" s="175"/>
      <c r="OT13" s="175"/>
      <c r="OU13" s="175"/>
      <c r="OV13" s="175"/>
      <c r="OW13" s="175"/>
      <c r="OX13" s="175"/>
      <c r="OY13" s="175"/>
      <c r="OZ13" s="175"/>
      <c r="PA13" s="175"/>
      <c r="PB13" s="175"/>
      <c r="PC13" s="175"/>
      <c r="PD13" s="175"/>
      <c r="PE13" s="175"/>
      <c r="PF13" s="175"/>
      <c r="PG13" s="175"/>
      <c r="PH13" s="175"/>
      <c r="PI13" s="175"/>
      <c r="PJ13" s="175"/>
      <c r="PK13" s="175"/>
      <c r="PL13" s="175"/>
      <c r="PM13" s="175"/>
      <c r="PN13" s="175"/>
      <c r="PO13" s="175"/>
      <c r="PP13" s="175"/>
      <c r="PQ13" s="175"/>
      <c r="PR13" s="175"/>
      <c r="PS13" s="175"/>
      <c r="PT13" s="175"/>
      <c r="PU13" s="175"/>
      <c r="PV13" s="175"/>
      <c r="PW13" s="175"/>
      <c r="PX13" s="175"/>
      <c r="PY13" s="175"/>
      <c r="PZ13" s="175"/>
      <c r="QA13" s="175"/>
      <c r="QB13" s="175"/>
      <c r="QC13" s="175"/>
      <c r="QD13" s="175"/>
      <c r="QE13" s="175"/>
      <c r="QF13" s="175"/>
      <c r="QG13" s="175"/>
      <c r="QH13" s="175"/>
      <c r="QI13" s="175"/>
      <c r="QJ13" s="175"/>
      <c r="QK13" s="175"/>
      <c r="QL13" s="175"/>
      <c r="QM13" s="175"/>
      <c r="QN13" s="175"/>
      <c r="QO13" s="175"/>
      <c r="QP13" s="175"/>
      <c r="QQ13" s="175"/>
      <c r="QR13" s="175"/>
      <c r="QS13" s="175"/>
      <c r="QT13" s="175"/>
      <c r="QU13" s="175"/>
      <c r="QV13" s="175"/>
      <c r="QW13" s="175"/>
      <c r="QX13" s="175"/>
      <c r="QY13" s="175"/>
      <c r="QZ13" s="175"/>
      <c r="RA13" s="175"/>
      <c r="RB13" s="175"/>
      <c r="RC13" s="175"/>
      <c r="RD13" s="175"/>
      <c r="RE13" s="175"/>
      <c r="RF13" s="175"/>
      <c r="RG13" s="175"/>
      <c r="RH13" s="175"/>
      <c r="RI13" s="175"/>
      <c r="RJ13" s="175"/>
      <c r="RK13" s="175"/>
      <c r="RL13" s="175"/>
      <c r="RM13" s="175"/>
      <c r="RN13" s="175"/>
      <c r="RO13" s="175"/>
      <c r="RP13" s="175"/>
      <c r="RQ13" s="175"/>
      <c r="RR13" s="175"/>
      <c r="RS13" s="175"/>
      <c r="RT13" s="175"/>
      <c r="RU13" s="175"/>
      <c r="RV13" s="175"/>
      <c r="RW13" s="175"/>
      <c r="RX13" s="175"/>
      <c r="RY13" s="175"/>
      <c r="RZ13" s="175"/>
      <c r="SA13" s="175"/>
      <c r="SB13" s="175"/>
      <c r="SC13" s="175"/>
      <c r="SD13" s="175"/>
      <c r="SE13" s="175"/>
      <c r="SF13" s="175"/>
      <c r="SG13" s="175"/>
      <c r="SH13" s="175"/>
      <c r="SI13" s="175"/>
      <c r="SJ13" s="175"/>
      <c r="SK13" s="175"/>
      <c r="SL13" s="175"/>
      <c r="SM13" s="175"/>
      <c r="SN13" s="175"/>
      <c r="SO13" s="175"/>
      <c r="SP13" s="175"/>
      <c r="SQ13" s="175"/>
      <c r="SR13" s="175"/>
      <c r="SS13" s="175"/>
      <c r="ST13" s="175"/>
      <c r="SU13" s="175"/>
      <c r="SV13" s="175"/>
      <c r="SW13" s="175"/>
      <c r="SX13" s="175"/>
      <c r="SY13" s="175"/>
      <c r="SZ13" s="175"/>
      <c r="TA13" s="175"/>
      <c r="TB13" s="175"/>
      <c r="TC13" s="175"/>
      <c r="TD13" s="175"/>
      <c r="TE13" s="175"/>
      <c r="TF13" s="175"/>
      <c r="TG13" s="175"/>
      <c r="TH13" s="175"/>
      <c r="TI13" s="175"/>
      <c r="TJ13" s="175"/>
      <c r="TK13" s="175"/>
      <c r="TL13" s="175"/>
      <c r="TM13" s="175"/>
      <c r="TN13" s="175"/>
      <c r="TO13" s="175"/>
      <c r="TP13" s="175"/>
      <c r="TQ13" s="175"/>
      <c r="TR13" s="175"/>
      <c r="TS13" s="175"/>
      <c r="TT13" s="175"/>
      <c r="TU13" s="175"/>
      <c r="TV13" s="175"/>
      <c r="TW13" s="175"/>
      <c r="TX13" s="175"/>
      <c r="TY13" s="175"/>
      <c r="TZ13" s="175"/>
      <c r="UA13" s="175"/>
      <c r="UB13" s="175"/>
      <c r="UC13" s="175"/>
      <c r="UD13" s="175"/>
      <c r="UE13" s="175"/>
      <c r="UF13" s="175"/>
      <c r="UG13" s="175"/>
      <c r="UH13" s="175"/>
      <c r="UI13" s="175"/>
      <c r="UJ13" s="175"/>
      <c r="UK13" s="175"/>
      <c r="UL13" s="175"/>
      <c r="UM13" s="175"/>
      <c r="UN13" s="175"/>
      <c r="UO13" s="175"/>
      <c r="UP13" s="175"/>
      <c r="UQ13" s="175"/>
      <c r="UR13" s="175"/>
      <c r="US13" s="175"/>
      <c r="UT13" s="175"/>
      <c r="UU13" s="175"/>
      <c r="UV13" s="175"/>
      <c r="UW13" s="175"/>
      <c r="UX13" s="175"/>
      <c r="UY13" s="175"/>
      <c r="UZ13" s="175"/>
      <c r="VA13" s="175"/>
      <c r="VB13" s="175"/>
      <c r="VC13" s="175"/>
      <c r="VD13" s="175"/>
      <c r="VE13" s="175"/>
      <c r="VF13" s="175"/>
      <c r="VG13" s="175"/>
      <c r="VH13" s="175"/>
      <c r="VI13" s="175"/>
      <c r="VJ13" s="175"/>
      <c r="VK13" s="175"/>
      <c r="VL13" s="175"/>
      <c r="VM13" s="175"/>
      <c r="VN13" s="175"/>
      <c r="VO13" s="175"/>
      <c r="VP13" s="175"/>
      <c r="VQ13" s="175"/>
      <c r="VR13" s="175"/>
      <c r="VS13" s="175"/>
      <c r="VT13" s="175"/>
      <c r="VU13" s="175"/>
      <c r="VV13" s="175"/>
      <c r="VW13" s="175"/>
      <c r="VX13" s="175"/>
      <c r="VY13" s="175"/>
      <c r="VZ13" s="175"/>
      <c r="WA13" s="175"/>
      <c r="WB13" s="175"/>
      <c r="WC13" s="175"/>
      <c r="WD13" s="175"/>
      <c r="WE13" s="175"/>
      <c r="WF13" s="175"/>
      <c r="WG13" s="175"/>
      <c r="WH13" s="175"/>
      <c r="WI13" s="175"/>
      <c r="WJ13" s="175"/>
      <c r="WK13" s="175"/>
      <c r="WL13" s="175"/>
      <c r="WM13" s="175"/>
      <c r="WN13" s="175"/>
      <c r="WO13" s="175"/>
      <c r="WP13" s="175"/>
      <c r="WQ13" s="175"/>
      <c r="WR13" s="175"/>
      <c r="WS13" s="175"/>
      <c r="WT13" s="175"/>
      <c r="WU13" s="175"/>
      <c r="WV13" s="175"/>
      <c r="WW13" s="175"/>
      <c r="WX13" s="175"/>
      <c r="WY13" s="175"/>
      <c r="WZ13" s="175"/>
      <c r="XA13" s="175"/>
      <c r="XB13" s="175"/>
      <c r="XC13" s="175"/>
    </row>
    <row r="14" spans="1:627" ht="15.75" thickTop="1" x14ac:dyDescent="0.25">
      <c r="A14" s="162">
        <v>300.00003885394841</v>
      </c>
      <c r="B14" s="97">
        <v>305.00488013532168</v>
      </c>
      <c r="C14" s="97">
        <v>346.64942140025607</v>
      </c>
      <c r="D14" s="97">
        <v>409.78642546425374</v>
      </c>
      <c r="E14" s="97">
        <v>449.91194392919505</v>
      </c>
      <c r="F14" s="97">
        <v>476.4901997166811</v>
      </c>
      <c r="G14" s="97">
        <v>499.53676670948659</v>
      </c>
      <c r="H14" s="97">
        <v>518.83086765411815</v>
      </c>
      <c r="I14" s="97">
        <v>536.94674226058612</v>
      </c>
      <c r="J14" s="97">
        <v>552.66103953148411</v>
      </c>
      <c r="K14" s="97">
        <v>567.60481161091184</v>
      </c>
      <c r="L14" s="97">
        <v>580.47173714053895</v>
      </c>
      <c r="M14" s="97">
        <v>592.84919037516545</v>
      </c>
      <c r="N14" s="97">
        <v>603.28967163024811</v>
      </c>
      <c r="O14" s="97">
        <v>613.56593977154728</v>
      </c>
      <c r="P14" s="97">
        <v>622.11695956613653</v>
      </c>
      <c r="Q14" s="97">
        <v>630.46427869252693</v>
      </c>
      <c r="R14" s="97">
        <v>637.43353805655204</v>
      </c>
      <c r="S14" s="97">
        <v>644.21312845071873</v>
      </c>
      <c r="T14" s="97">
        <v>649.8237110755058</v>
      </c>
      <c r="U14" s="97">
        <v>655.29768778365599</v>
      </c>
      <c r="V14" s="97">
        <v>659.81985952032881</v>
      </c>
      <c r="W14" s="97">
        <v>664.1791871193094</v>
      </c>
      <c r="X14" s="97">
        <v>667.89255019594975</v>
      </c>
      <c r="Y14" s="97">
        <v>671.3724955966436</v>
      </c>
      <c r="Z14" s="97">
        <v>674.2799763825625</v>
      </c>
      <c r="AA14" s="97">
        <v>677.08973915893819</v>
      </c>
      <c r="AB14" s="97">
        <v>679.4396437217207</v>
      </c>
      <c r="AC14" s="97">
        <v>681.64337467676353</v>
      </c>
      <c r="AD14" s="97">
        <v>683.53358529822901</v>
      </c>
      <c r="AE14" s="97">
        <v>685.3193640172608</v>
      </c>
      <c r="AF14" s="97">
        <v>686.83840979324248</v>
      </c>
      <c r="AG14" s="97">
        <v>688.24386413141974</v>
      </c>
      <c r="AH14" s="97">
        <v>689.45558965431542</v>
      </c>
      <c r="AI14" s="97">
        <v>690.58296601835775</v>
      </c>
      <c r="AJ14" s="97">
        <v>691.54397780075305</v>
      </c>
      <c r="AK14" s="97">
        <v>692.43911825544399</v>
      </c>
      <c r="AL14" s="97">
        <v>693.21815289907568</v>
      </c>
      <c r="AM14" s="97">
        <v>693.92271552119178</v>
      </c>
      <c r="AN14" s="97">
        <v>694.54168089241921</v>
      </c>
      <c r="AO14" s="97">
        <v>695.09760173716313</v>
      </c>
      <c r="AP14" s="97">
        <v>695.59408239644574</v>
      </c>
      <c r="AQ14" s="97">
        <v>696.03456234851387</v>
      </c>
      <c r="AR14" s="97">
        <v>696.43153585845334</v>
      </c>
      <c r="AS14" s="211">
        <v>696.78404364983146</v>
      </c>
      <c r="AT14" s="211">
        <v>697.09629714804066</v>
      </c>
      <c r="AU14" s="53">
        <v>697.37346890873334</v>
      </c>
      <c r="AV14" s="53">
        <v>697.62687915704419</v>
      </c>
      <c r="AW14" s="53">
        <v>697.84792851190525</v>
      </c>
      <c r="AX14" s="53">
        <v>698.0483608379086</v>
      </c>
      <c r="AY14" s="53">
        <v>698.22479536663639</v>
      </c>
      <c r="AZ14" s="53">
        <v>698.38648878691697</v>
      </c>
      <c r="BA14" s="53">
        <v>698.52508442000021</v>
      </c>
      <c r="BB14" s="53">
        <v>698.65430984071213</v>
      </c>
      <c r="BC14" s="53">
        <v>698.76486871740019</v>
      </c>
      <c r="BD14" s="53">
        <v>698.86791943907747</v>
      </c>
      <c r="BE14" s="53">
        <v>698.9528461559197</v>
      </c>
      <c r="BF14" s="53">
        <v>699.03831688423759</v>
      </c>
      <c r="BG14" s="53">
        <v>699.10578568788958</v>
      </c>
      <c r="BH14" s="53">
        <v>699.17253680322972</v>
      </c>
      <c r="BI14" s="53">
        <v>699.22557496642878</v>
      </c>
      <c r="BJ14" s="53">
        <v>699.27976022994869</v>
      </c>
      <c r="BK14" s="53">
        <v>699.32216001700806</v>
      </c>
      <c r="BL14" s="53">
        <v>699.36683281692035</v>
      </c>
      <c r="BM14" s="53">
        <v>699.39642225458715</v>
      </c>
      <c r="BN14" s="53">
        <v>699.45264631171472</v>
      </c>
      <c r="BO14" s="53">
        <v>699.52785452512069</v>
      </c>
      <c r="BP14" s="53">
        <v>699.58235795982853</v>
      </c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8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224"/>
      <c r="EA14" s="224"/>
      <c r="EB14" s="224"/>
      <c r="EC14" s="224"/>
      <c r="ED14" s="224"/>
      <c r="EE14" s="224"/>
      <c r="EF14" s="224"/>
      <c r="EG14" s="224"/>
      <c r="EH14" s="224"/>
      <c r="EI14" s="227"/>
      <c r="EJ14" s="224"/>
      <c r="EK14" s="224"/>
      <c r="EL14" s="224"/>
      <c r="EM14" s="224"/>
      <c r="EN14" s="224"/>
      <c r="EO14" s="224"/>
      <c r="EP14" s="224"/>
      <c r="EQ14" s="224"/>
      <c r="ER14" s="224"/>
      <c r="ES14" s="224"/>
      <c r="ET14" s="224"/>
      <c r="EU14" s="224"/>
      <c r="EV14" s="224"/>
      <c r="EW14" s="224"/>
      <c r="EX14" s="224"/>
      <c r="EY14" s="224"/>
      <c r="EZ14" s="224"/>
      <c r="FA14" s="224"/>
      <c r="FB14" s="224"/>
      <c r="FC14" s="224"/>
      <c r="FD14" s="224"/>
      <c r="FE14" s="224"/>
      <c r="FF14" s="224"/>
      <c r="FG14" s="224"/>
      <c r="FH14" s="224"/>
      <c r="FI14" s="224"/>
      <c r="FJ14" s="224"/>
      <c r="FK14" s="224"/>
      <c r="FL14" s="224"/>
      <c r="FM14" s="224"/>
      <c r="FN14" s="224"/>
      <c r="FO14" s="224"/>
      <c r="FP14" s="224"/>
      <c r="FQ14" s="224"/>
      <c r="FR14" s="224"/>
      <c r="FS14" s="224"/>
      <c r="FT14" s="224"/>
      <c r="FU14" s="224"/>
      <c r="FV14" s="224"/>
      <c r="FW14" s="224"/>
      <c r="FX14" s="224"/>
      <c r="FY14" s="224"/>
      <c r="FZ14" s="224"/>
      <c r="GA14" s="224"/>
      <c r="GB14" s="225"/>
      <c r="GC14" s="224"/>
      <c r="GD14" s="224"/>
      <c r="GE14" s="224"/>
      <c r="GF14" s="224"/>
      <c r="GG14" s="224"/>
      <c r="GH14" s="224"/>
      <c r="GI14" s="224"/>
      <c r="GJ14" s="224"/>
      <c r="GK14" s="224"/>
      <c r="GL14" s="224"/>
      <c r="GM14" s="224"/>
      <c r="GN14" s="224"/>
      <c r="GO14" s="224"/>
      <c r="GP14" s="224"/>
      <c r="GQ14" s="224"/>
      <c r="GR14" s="224"/>
      <c r="GS14" s="224"/>
      <c r="GT14" s="224"/>
      <c r="GU14" s="224"/>
      <c r="GV14" s="224"/>
      <c r="GW14" s="224"/>
      <c r="GX14" s="224"/>
      <c r="GY14" s="224"/>
      <c r="GZ14" s="224"/>
      <c r="HA14" s="224"/>
      <c r="HB14" s="224"/>
      <c r="HC14" s="224"/>
      <c r="HD14" s="224"/>
      <c r="HE14" s="224"/>
      <c r="HF14" s="224"/>
      <c r="HG14" s="224"/>
      <c r="HH14" s="224"/>
      <c r="HI14" s="224"/>
      <c r="HJ14" s="224"/>
      <c r="HK14" s="224"/>
      <c r="HL14" s="224"/>
      <c r="HM14" s="224"/>
      <c r="HN14" s="224"/>
      <c r="HO14" s="224"/>
      <c r="HP14" s="224"/>
      <c r="HQ14" s="224"/>
      <c r="HR14" s="224"/>
      <c r="HS14" s="224"/>
      <c r="HT14" s="224"/>
      <c r="HU14" s="224"/>
      <c r="HV14" s="225"/>
      <c r="HW14" s="175"/>
      <c r="HX14" s="175"/>
      <c r="HY14" s="175"/>
      <c r="HZ14" s="175"/>
      <c r="IA14" s="175"/>
      <c r="IB14" s="175"/>
      <c r="IC14" s="175"/>
      <c r="ID14" s="175"/>
      <c r="IE14" s="175"/>
      <c r="IF14" s="175"/>
      <c r="IG14" s="175"/>
      <c r="IH14" s="175"/>
      <c r="II14" s="175"/>
      <c r="IJ14" s="175"/>
      <c r="IK14" s="175"/>
      <c r="IL14" s="175"/>
      <c r="IM14" s="175"/>
      <c r="IN14" s="175"/>
      <c r="IO14" s="175"/>
      <c r="IP14" s="175"/>
      <c r="IQ14" s="175"/>
      <c r="IR14" s="175"/>
      <c r="IS14" s="175"/>
      <c r="IT14" s="175"/>
      <c r="IU14" s="175"/>
      <c r="IV14" s="175"/>
      <c r="IW14" s="175"/>
      <c r="IX14" s="175"/>
      <c r="IY14" s="175"/>
      <c r="IZ14" s="175"/>
      <c r="JA14" s="175"/>
      <c r="JB14" s="175"/>
      <c r="JC14" s="175"/>
      <c r="JD14" s="175"/>
      <c r="JE14" s="175"/>
      <c r="JF14" s="175"/>
      <c r="JG14" s="175"/>
      <c r="JH14" s="175"/>
      <c r="JI14" s="175"/>
      <c r="JJ14" s="175"/>
      <c r="JK14" s="175"/>
      <c r="JL14" s="175"/>
      <c r="JM14" s="175"/>
      <c r="JN14" s="175"/>
      <c r="JO14" s="175"/>
      <c r="JP14" s="175"/>
      <c r="JQ14" s="175"/>
      <c r="JR14" s="175"/>
      <c r="JS14" s="175"/>
      <c r="JT14" s="175"/>
      <c r="JU14" s="175"/>
      <c r="JV14" s="175"/>
      <c r="JW14" s="175"/>
      <c r="JX14" s="175"/>
      <c r="JY14" s="175"/>
      <c r="JZ14" s="175"/>
      <c r="KA14" s="175"/>
      <c r="KB14" s="175"/>
      <c r="KC14" s="175"/>
      <c r="KD14" s="175"/>
      <c r="KE14" s="175"/>
      <c r="KF14" s="175"/>
      <c r="KG14" s="175"/>
      <c r="KH14" s="175"/>
      <c r="KI14" s="175"/>
      <c r="KJ14" s="175"/>
      <c r="KK14" s="175"/>
      <c r="KL14" s="175"/>
      <c r="KM14" s="175"/>
      <c r="KN14" s="175"/>
      <c r="KO14" s="175"/>
      <c r="KP14" s="175"/>
      <c r="KQ14" s="175"/>
      <c r="KR14" s="175"/>
      <c r="KS14" s="175"/>
      <c r="KT14" s="175"/>
      <c r="KU14" s="175"/>
      <c r="KV14" s="175"/>
      <c r="KW14" s="175"/>
      <c r="KX14" s="175"/>
      <c r="KY14" s="175"/>
      <c r="KZ14" s="175"/>
      <c r="LA14" s="175"/>
      <c r="LB14" s="175"/>
      <c r="LC14" s="175"/>
      <c r="LD14" s="175"/>
      <c r="LE14" s="175"/>
      <c r="LF14" s="175"/>
      <c r="LG14" s="175"/>
      <c r="LH14" s="175"/>
      <c r="LI14" s="175"/>
      <c r="LJ14" s="175"/>
      <c r="LK14" s="175"/>
      <c r="LL14" s="175"/>
      <c r="LM14" s="175"/>
      <c r="LN14" s="175"/>
      <c r="LO14" s="175"/>
      <c r="LP14" s="175"/>
      <c r="LQ14" s="175"/>
      <c r="LR14" s="175"/>
      <c r="LS14" s="175"/>
      <c r="LT14" s="175"/>
      <c r="LU14" s="175"/>
      <c r="LV14" s="175"/>
      <c r="LW14" s="175"/>
      <c r="LX14" s="175"/>
      <c r="LY14" s="175"/>
      <c r="LZ14" s="175"/>
      <c r="MA14" s="175"/>
      <c r="MB14" s="175"/>
      <c r="MC14" s="175"/>
      <c r="MD14" s="175"/>
      <c r="ME14" s="175"/>
      <c r="MF14" s="175"/>
      <c r="MG14" s="175"/>
      <c r="MH14" s="175"/>
      <c r="MI14" s="175"/>
      <c r="MJ14" s="175"/>
      <c r="MK14" s="175"/>
      <c r="ML14" s="175"/>
      <c r="MM14" s="175"/>
      <c r="MN14" s="175"/>
      <c r="MO14" s="175"/>
      <c r="MP14" s="175"/>
      <c r="MQ14" s="175"/>
      <c r="MR14" s="175"/>
      <c r="MS14" s="175"/>
      <c r="MT14" s="175"/>
      <c r="MU14" s="175"/>
      <c r="MV14" s="175"/>
      <c r="MW14" s="175"/>
      <c r="MX14" s="175"/>
      <c r="MY14" s="175"/>
      <c r="MZ14" s="175"/>
      <c r="NA14" s="175"/>
      <c r="NB14" s="175"/>
      <c r="NC14" s="175"/>
      <c r="ND14" s="175"/>
      <c r="NE14" s="175"/>
      <c r="NF14" s="175"/>
      <c r="NG14" s="175"/>
      <c r="NH14" s="175"/>
      <c r="NI14" s="175"/>
      <c r="NJ14" s="175"/>
      <c r="NK14" s="175"/>
      <c r="NL14" s="175"/>
      <c r="NM14" s="175"/>
      <c r="NN14" s="175"/>
      <c r="NO14" s="175"/>
      <c r="NP14" s="175"/>
      <c r="NQ14" s="175"/>
      <c r="NR14" s="175"/>
      <c r="NS14" s="175"/>
      <c r="NT14" s="175"/>
      <c r="NU14" s="175"/>
      <c r="NV14" s="175"/>
      <c r="NW14" s="175"/>
      <c r="NX14" s="175"/>
      <c r="NY14" s="175"/>
      <c r="NZ14" s="175"/>
      <c r="OA14" s="175"/>
      <c r="OB14" s="175"/>
      <c r="OC14" s="175"/>
      <c r="OD14" s="175"/>
      <c r="OE14" s="175"/>
      <c r="OF14" s="175"/>
      <c r="OG14" s="175"/>
      <c r="OH14" s="175"/>
      <c r="OI14" s="175"/>
      <c r="OJ14" s="175"/>
      <c r="OK14" s="175"/>
      <c r="OL14" s="175"/>
      <c r="OM14" s="175"/>
      <c r="ON14" s="175"/>
      <c r="OO14" s="175"/>
      <c r="OP14" s="175"/>
      <c r="OQ14" s="175"/>
      <c r="OR14" s="175"/>
      <c r="OS14" s="175"/>
      <c r="OT14" s="175"/>
      <c r="OU14" s="175"/>
      <c r="OV14" s="175"/>
      <c r="OW14" s="175"/>
      <c r="OX14" s="175"/>
      <c r="OY14" s="175"/>
      <c r="OZ14" s="175"/>
      <c r="PA14" s="175"/>
      <c r="PB14" s="175"/>
      <c r="PC14" s="175"/>
      <c r="PD14" s="175"/>
      <c r="PE14" s="175"/>
      <c r="PF14" s="175"/>
      <c r="PG14" s="175"/>
      <c r="PH14" s="175"/>
      <c r="PI14" s="175"/>
      <c r="PJ14" s="175"/>
      <c r="PK14" s="175"/>
      <c r="PL14" s="175"/>
      <c r="PM14" s="175"/>
      <c r="PN14" s="175"/>
      <c r="PO14" s="175"/>
      <c r="PP14" s="175"/>
      <c r="PQ14" s="175"/>
      <c r="PR14" s="175"/>
      <c r="PS14" s="175"/>
      <c r="PT14" s="175"/>
      <c r="PU14" s="175"/>
      <c r="PV14" s="175"/>
      <c r="PW14" s="175"/>
      <c r="PX14" s="175"/>
      <c r="PY14" s="175"/>
      <c r="PZ14" s="175"/>
      <c r="QA14" s="175"/>
      <c r="QB14" s="175"/>
      <c r="QC14" s="175"/>
      <c r="QD14" s="175"/>
      <c r="QE14" s="175"/>
      <c r="QF14" s="175"/>
      <c r="QG14" s="175"/>
      <c r="QH14" s="175"/>
      <c r="QI14" s="175"/>
      <c r="QJ14" s="175"/>
      <c r="QK14" s="175"/>
      <c r="QL14" s="175"/>
      <c r="QM14" s="175"/>
      <c r="QN14" s="175"/>
      <c r="QO14" s="175"/>
      <c r="QP14" s="175"/>
      <c r="QQ14" s="175"/>
      <c r="QR14" s="175"/>
      <c r="QS14" s="175"/>
      <c r="QT14" s="175"/>
      <c r="QU14" s="175"/>
      <c r="QV14" s="175"/>
      <c r="QW14" s="175"/>
      <c r="QX14" s="175"/>
      <c r="QY14" s="175"/>
      <c r="QZ14" s="175"/>
      <c r="RA14" s="175"/>
      <c r="RB14" s="175"/>
      <c r="RC14" s="175"/>
      <c r="RD14" s="175"/>
      <c r="RE14" s="175"/>
      <c r="RF14" s="175"/>
      <c r="RG14" s="175"/>
      <c r="RH14" s="175"/>
      <c r="RI14" s="175"/>
      <c r="RJ14" s="175"/>
      <c r="RK14" s="175"/>
      <c r="RL14" s="175"/>
      <c r="RM14" s="175"/>
      <c r="RN14" s="175"/>
      <c r="RO14" s="175"/>
      <c r="RP14" s="175"/>
      <c r="RQ14" s="175"/>
      <c r="RR14" s="175"/>
      <c r="RS14" s="175"/>
      <c r="RT14" s="175"/>
      <c r="RU14" s="175"/>
      <c r="RV14" s="175"/>
      <c r="RW14" s="175"/>
      <c r="RX14" s="175"/>
      <c r="RY14" s="175"/>
      <c r="RZ14" s="175"/>
      <c r="SA14" s="175"/>
      <c r="SB14" s="175"/>
      <c r="SC14" s="175"/>
      <c r="SD14" s="175"/>
      <c r="SE14" s="175"/>
      <c r="SF14" s="175"/>
      <c r="SG14" s="175"/>
      <c r="SH14" s="175"/>
      <c r="SI14" s="175"/>
      <c r="SJ14" s="175"/>
      <c r="SK14" s="175"/>
      <c r="SL14" s="175"/>
      <c r="SM14" s="175"/>
      <c r="SN14" s="175"/>
      <c r="SO14" s="175"/>
      <c r="SP14" s="175"/>
      <c r="SQ14" s="175"/>
      <c r="SR14" s="175"/>
      <c r="SS14" s="175"/>
      <c r="ST14" s="175"/>
      <c r="SU14" s="175"/>
      <c r="SV14" s="175"/>
      <c r="SW14" s="175"/>
      <c r="SX14" s="175"/>
      <c r="SY14" s="175"/>
      <c r="SZ14" s="175"/>
      <c r="TA14" s="175"/>
      <c r="TB14" s="175"/>
      <c r="TC14" s="175"/>
      <c r="TD14" s="175"/>
      <c r="TE14" s="175"/>
      <c r="TF14" s="175"/>
      <c r="TG14" s="175"/>
      <c r="TH14" s="175"/>
      <c r="TI14" s="175"/>
      <c r="TJ14" s="175"/>
      <c r="TK14" s="175"/>
      <c r="TL14" s="175"/>
      <c r="TM14" s="175"/>
      <c r="TN14" s="175"/>
      <c r="TO14" s="175"/>
      <c r="TP14" s="175"/>
      <c r="TQ14" s="175"/>
      <c r="TR14" s="175"/>
      <c r="TS14" s="175"/>
      <c r="TT14" s="175"/>
      <c r="TU14" s="175"/>
      <c r="TV14" s="175"/>
      <c r="TW14" s="175"/>
      <c r="TX14" s="175"/>
      <c r="TY14" s="175"/>
      <c r="TZ14" s="175"/>
      <c r="UA14" s="175"/>
      <c r="UB14" s="175"/>
      <c r="UC14" s="175"/>
      <c r="UD14" s="175"/>
      <c r="UE14" s="175"/>
      <c r="UF14" s="175"/>
      <c r="UG14" s="175"/>
      <c r="UH14" s="175"/>
      <c r="UI14" s="175"/>
      <c r="UJ14" s="175"/>
      <c r="UK14" s="175"/>
      <c r="UL14" s="175"/>
      <c r="UM14" s="175"/>
      <c r="UN14" s="175"/>
      <c r="UO14" s="175"/>
      <c r="UP14" s="175"/>
      <c r="UQ14" s="175"/>
      <c r="UR14" s="175"/>
      <c r="US14" s="175"/>
      <c r="UT14" s="175"/>
      <c r="UU14" s="175"/>
      <c r="UV14" s="175"/>
      <c r="UW14" s="175"/>
      <c r="UX14" s="175"/>
      <c r="UY14" s="175"/>
      <c r="UZ14" s="175"/>
      <c r="VA14" s="175"/>
      <c r="VB14" s="175"/>
      <c r="VC14" s="175"/>
      <c r="VD14" s="175"/>
      <c r="VE14" s="175"/>
      <c r="VF14" s="175"/>
      <c r="VG14" s="175"/>
      <c r="VH14" s="175"/>
      <c r="VI14" s="175"/>
      <c r="VJ14" s="175"/>
      <c r="VK14" s="175"/>
      <c r="VL14" s="175"/>
      <c r="VM14" s="175"/>
      <c r="VN14" s="175"/>
      <c r="VO14" s="175"/>
      <c r="VP14" s="175"/>
      <c r="VQ14" s="175"/>
      <c r="VR14" s="175"/>
      <c r="VS14" s="175"/>
      <c r="VT14" s="175"/>
      <c r="VU14" s="175"/>
      <c r="VV14" s="175"/>
      <c r="VW14" s="175"/>
      <c r="VX14" s="175"/>
      <c r="VY14" s="175"/>
      <c r="VZ14" s="175"/>
      <c r="WA14" s="175"/>
      <c r="WB14" s="175"/>
      <c r="WC14" s="175"/>
      <c r="WD14" s="175"/>
      <c r="WE14" s="175"/>
      <c r="WF14" s="175"/>
      <c r="WG14" s="175"/>
      <c r="WH14" s="175"/>
      <c r="WI14" s="175"/>
      <c r="WJ14" s="175"/>
      <c r="WK14" s="175"/>
      <c r="WL14" s="175"/>
      <c r="WM14" s="175"/>
      <c r="WN14" s="175"/>
      <c r="WO14" s="175"/>
      <c r="WP14" s="175"/>
      <c r="WQ14" s="175"/>
      <c r="WR14" s="175"/>
      <c r="WS14" s="175"/>
      <c r="WT14" s="175"/>
      <c r="WU14" s="175"/>
      <c r="WV14" s="175"/>
      <c r="WW14" s="175"/>
      <c r="WX14" s="175"/>
      <c r="WY14" s="175"/>
      <c r="WZ14" s="175"/>
      <c r="XA14" s="175"/>
      <c r="XB14" s="175"/>
      <c r="XC14" s="175"/>
    </row>
    <row r="15" spans="1:627" x14ac:dyDescent="0.25">
      <c r="A15" s="284">
        <v>300</v>
      </c>
      <c r="B15" s="110">
        <v>312.47937170089477</v>
      </c>
      <c r="C15" s="110">
        <v>401.17911641085266</v>
      </c>
      <c r="D15" s="110">
        <v>535.16207279602338</v>
      </c>
      <c r="E15" s="110">
        <v>618.22143255384276</v>
      </c>
      <c r="F15" s="110">
        <v>673.45111086448185</v>
      </c>
      <c r="G15" s="110">
        <v>720.81238522913236</v>
      </c>
      <c r="H15" s="110">
        <v>760.65066399688089</v>
      </c>
      <c r="I15" s="110">
        <v>797.79294697277635</v>
      </c>
      <c r="J15" s="110">
        <v>829.99506723688603</v>
      </c>
      <c r="K15" s="110">
        <v>860.4241404703514</v>
      </c>
      <c r="L15" s="110">
        <v>886.41615554463112</v>
      </c>
      <c r="M15" s="110">
        <v>911.16515191694191</v>
      </c>
      <c r="N15" s="110">
        <v>931.88595609514039</v>
      </c>
      <c r="O15" s="110">
        <v>952.00057525006559</v>
      </c>
      <c r="P15" s="110">
        <v>968.52659466881084</v>
      </c>
      <c r="Q15" s="110">
        <v>984.44555729484489</v>
      </c>
      <c r="R15" s="110">
        <v>997.55933823738746</v>
      </c>
      <c r="S15" s="110">
        <v>1010.1180666921995</v>
      </c>
      <c r="T15" s="110">
        <v>1020.3608627045351</v>
      </c>
      <c r="U15" s="110">
        <v>1030.2270701034154</v>
      </c>
      <c r="V15" s="110">
        <v>1038.2263985195366</v>
      </c>
      <c r="W15" s="110">
        <v>1045.8654787091509</v>
      </c>
      <c r="X15" s="110">
        <v>1052.2241087035127</v>
      </c>
      <c r="Y15" s="110">
        <v>1058.1387532596598</v>
      </c>
      <c r="Z15" s="110">
        <v>1062.9617198829933</v>
      </c>
      <c r="AA15" s="110">
        <v>1067.5829174922801</v>
      </c>
      <c r="AB15" s="110">
        <v>1071.3433889320752</v>
      </c>
      <c r="AC15" s="110">
        <v>1074.8506690467873</v>
      </c>
      <c r="AD15" s="110">
        <v>1077.7715216307654</v>
      </c>
      <c r="AE15" s="110">
        <v>1080.5137861146591</v>
      </c>
      <c r="AF15" s="110">
        <v>1082.7743928061875</v>
      </c>
      <c r="AG15" s="110">
        <v>1084.8607665308766</v>
      </c>
      <c r="AH15" s="110">
        <v>1086.5982834083686</v>
      </c>
      <c r="AI15" s="110">
        <v>1088.2144935468291</v>
      </c>
      <c r="AJ15" s="110">
        <v>1089.5466244699332</v>
      </c>
      <c r="AK15" s="110">
        <v>1090.7843074558803</v>
      </c>
      <c r="AL15" s="110">
        <v>1091.8220582565511</v>
      </c>
      <c r="AM15" s="110">
        <v>1092.7632305458358</v>
      </c>
      <c r="AN15" s="110">
        <v>1093.5600676919364</v>
      </c>
      <c r="AO15" s="110">
        <v>1094.2769025413822</v>
      </c>
      <c r="AP15" s="110">
        <v>1094.8933067401581</v>
      </c>
      <c r="AQ15" s="110">
        <v>1095.4408207886215</v>
      </c>
      <c r="AR15" s="110">
        <v>1095.9160467857132</v>
      </c>
      <c r="AS15" s="59">
        <v>1096.3379588166424</v>
      </c>
      <c r="AT15" s="59">
        <v>1096.6992726261506</v>
      </c>
      <c r="AU15" s="59">
        <v>1097.0187899688069</v>
      </c>
      <c r="AV15" s="59">
        <v>1097.3019569836113</v>
      </c>
      <c r="AW15" s="59">
        <v>1097.5478882021746</v>
      </c>
      <c r="AX15" s="59">
        <v>1097.7650192902274</v>
      </c>
      <c r="AY15" s="59">
        <v>1097.9533315424917</v>
      </c>
      <c r="AZ15" s="59">
        <v>1098.1224033974868</v>
      </c>
      <c r="BA15" s="59">
        <v>1098.263753561791</v>
      </c>
      <c r="BB15" s="59">
        <v>1098.3950666947158</v>
      </c>
      <c r="BC15" s="59">
        <v>1098.5028723481739</v>
      </c>
      <c r="BD15" s="59">
        <v>1098.6050675317124</v>
      </c>
      <c r="BE15" s="59">
        <v>1098.683313383536</v>
      </c>
      <c r="BF15" s="59">
        <v>1098.7657616244296</v>
      </c>
      <c r="BG15" s="59">
        <v>1098.8252825132315</v>
      </c>
      <c r="BH15" s="59">
        <v>1098.8886019952863</v>
      </c>
      <c r="BI15" s="59">
        <v>1098.9324612420976</v>
      </c>
      <c r="BJ15" s="59">
        <v>1098.9824245963378</v>
      </c>
      <c r="BK15" s="59">
        <v>1099.0152119721265</v>
      </c>
      <c r="BL15" s="59">
        <v>1099.0562682753352</v>
      </c>
      <c r="BM15" s="59">
        <v>1099.0712115119675</v>
      </c>
      <c r="BN15" s="59">
        <v>1099.1583084167839</v>
      </c>
      <c r="BO15" s="59">
        <v>1099.3389773299616</v>
      </c>
      <c r="BP15" s="59">
        <v>1099.4748344737277</v>
      </c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65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223"/>
      <c r="EA15" s="223"/>
      <c r="EB15" s="223"/>
      <c r="EC15" s="223"/>
      <c r="ED15" s="223"/>
      <c r="EE15" s="223"/>
      <c r="EF15" s="223"/>
      <c r="EG15" s="223"/>
      <c r="EH15" s="223"/>
      <c r="EI15" s="228"/>
      <c r="EJ15" s="223"/>
      <c r="EK15" s="223"/>
      <c r="EL15" s="223"/>
      <c r="EM15" s="223"/>
      <c r="EN15" s="223"/>
      <c r="EO15" s="223"/>
      <c r="EP15" s="223"/>
      <c r="EQ15" s="223"/>
      <c r="ER15" s="223"/>
      <c r="ES15" s="223"/>
      <c r="ET15" s="223"/>
      <c r="EU15" s="223"/>
      <c r="EV15" s="223"/>
      <c r="EW15" s="223"/>
      <c r="EX15" s="223"/>
      <c r="EY15" s="223"/>
      <c r="EZ15" s="223"/>
      <c r="FA15" s="223"/>
      <c r="FB15" s="223"/>
      <c r="FC15" s="223"/>
      <c r="FD15" s="223"/>
      <c r="FE15" s="223"/>
      <c r="FF15" s="223"/>
      <c r="FG15" s="223"/>
      <c r="FH15" s="223"/>
      <c r="FI15" s="223"/>
      <c r="FJ15" s="223"/>
      <c r="FK15" s="223"/>
      <c r="FL15" s="223"/>
      <c r="FM15" s="223"/>
      <c r="FN15" s="223"/>
      <c r="FO15" s="223"/>
      <c r="FP15" s="223"/>
      <c r="FQ15" s="223"/>
      <c r="FR15" s="223"/>
      <c r="FS15" s="223"/>
      <c r="FT15" s="223"/>
      <c r="FU15" s="223"/>
      <c r="FV15" s="223"/>
      <c r="FW15" s="223"/>
      <c r="FX15" s="223"/>
      <c r="FY15" s="223"/>
      <c r="FZ15" s="223"/>
      <c r="GA15" s="223"/>
      <c r="GB15" s="226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6"/>
      <c r="HW15" s="175"/>
      <c r="HX15" s="175"/>
      <c r="HY15" s="175"/>
      <c r="HZ15" s="175"/>
      <c r="IA15" s="175"/>
      <c r="IB15" s="175"/>
      <c r="IC15" s="175"/>
      <c r="ID15" s="175"/>
      <c r="IE15" s="175"/>
      <c r="IF15" s="175"/>
      <c r="IG15" s="175"/>
      <c r="IH15" s="175"/>
      <c r="II15" s="175"/>
      <c r="IJ15" s="175"/>
      <c r="IK15" s="175"/>
      <c r="IL15" s="175"/>
      <c r="IM15" s="175"/>
      <c r="IN15" s="175"/>
      <c r="IO15" s="175"/>
      <c r="IP15" s="175"/>
      <c r="IQ15" s="175"/>
      <c r="IR15" s="175"/>
      <c r="IS15" s="175"/>
      <c r="IT15" s="175"/>
      <c r="IU15" s="175"/>
      <c r="IV15" s="175"/>
      <c r="IW15" s="175"/>
      <c r="IX15" s="175"/>
      <c r="IY15" s="175"/>
      <c r="IZ15" s="175"/>
      <c r="JA15" s="175"/>
      <c r="JB15" s="175"/>
      <c r="JC15" s="175"/>
      <c r="JD15" s="175"/>
      <c r="JE15" s="175"/>
      <c r="JF15" s="175"/>
      <c r="JG15" s="175"/>
      <c r="JH15" s="175"/>
      <c r="JI15" s="175"/>
      <c r="JJ15" s="175"/>
      <c r="JK15" s="175"/>
      <c r="JL15" s="175"/>
      <c r="JM15" s="175"/>
      <c r="JN15" s="175"/>
      <c r="JO15" s="175"/>
      <c r="JP15" s="175"/>
      <c r="JQ15" s="175"/>
      <c r="JR15" s="175"/>
      <c r="JS15" s="175"/>
      <c r="JT15" s="175"/>
      <c r="JU15" s="175"/>
      <c r="JV15" s="175"/>
      <c r="JW15" s="175"/>
      <c r="JX15" s="175"/>
      <c r="JY15" s="175"/>
      <c r="JZ15" s="175"/>
      <c r="KA15" s="175"/>
      <c r="KB15" s="175"/>
      <c r="KC15" s="175"/>
      <c r="KD15" s="175"/>
      <c r="KE15" s="175"/>
      <c r="KF15" s="175"/>
      <c r="KG15" s="175"/>
      <c r="KH15" s="175"/>
      <c r="KI15" s="175"/>
      <c r="KJ15" s="175"/>
      <c r="KK15" s="175"/>
      <c r="KL15" s="175"/>
      <c r="KM15" s="175"/>
      <c r="KN15" s="175"/>
      <c r="KO15" s="175"/>
      <c r="KP15" s="175"/>
      <c r="KQ15" s="175"/>
      <c r="KR15" s="175"/>
      <c r="KS15" s="175"/>
      <c r="KT15" s="175"/>
      <c r="KU15" s="175"/>
      <c r="KV15" s="175"/>
      <c r="KW15" s="175"/>
      <c r="KX15" s="175"/>
      <c r="KY15" s="175"/>
      <c r="KZ15" s="175"/>
      <c r="LA15" s="175"/>
      <c r="LB15" s="175"/>
      <c r="LC15" s="175"/>
      <c r="LD15" s="175"/>
      <c r="LE15" s="175"/>
      <c r="LF15" s="175"/>
      <c r="LG15" s="175"/>
      <c r="LH15" s="175"/>
      <c r="LI15" s="175"/>
      <c r="LJ15" s="175"/>
      <c r="LK15" s="175"/>
      <c r="LL15" s="175"/>
      <c r="LM15" s="175"/>
      <c r="LN15" s="175"/>
      <c r="LO15" s="175"/>
      <c r="LP15" s="175"/>
      <c r="LQ15" s="175"/>
      <c r="LR15" s="175"/>
      <c r="LS15" s="175"/>
      <c r="LT15" s="175"/>
      <c r="LU15" s="175"/>
      <c r="LV15" s="175"/>
      <c r="LW15" s="175"/>
      <c r="LX15" s="175"/>
      <c r="LY15" s="175"/>
      <c r="LZ15" s="175"/>
      <c r="MA15" s="175"/>
      <c r="MB15" s="175"/>
      <c r="MC15" s="175"/>
      <c r="MD15" s="175"/>
      <c r="ME15" s="175"/>
      <c r="MF15" s="175"/>
      <c r="MG15" s="175"/>
      <c r="MH15" s="175"/>
      <c r="MI15" s="175"/>
      <c r="MJ15" s="175"/>
      <c r="MK15" s="175"/>
      <c r="ML15" s="175"/>
      <c r="MM15" s="175"/>
      <c r="MN15" s="175"/>
      <c r="MO15" s="175"/>
      <c r="MP15" s="175"/>
      <c r="MQ15" s="175"/>
      <c r="MR15" s="175"/>
      <c r="MS15" s="175"/>
      <c r="MT15" s="175"/>
      <c r="MU15" s="175"/>
      <c r="MV15" s="175"/>
      <c r="MW15" s="175"/>
      <c r="MX15" s="175"/>
      <c r="MY15" s="175"/>
      <c r="MZ15" s="175"/>
      <c r="NA15" s="175"/>
      <c r="NB15" s="175"/>
      <c r="NC15" s="175"/>
      <c r="ND15" s="175"/>
      <c r="NE15" s="175"/>
      <c r="NF15" s="175"/>
      <c r="NG15" s="175"/>
      <c r="NH15" s="175"/>
      <c r="NI15" s="175"/>
      <c r="NJ15" s="175"/>
      <c r="NK15" s="175"/>
      <c r="NL15" s="175"/>
      <c r="NM15" s="175"/>
      <c r="NN15" s="175"/>
      <c r="NO15" s="175"/>
      <c r="NP15" s="175"/>
      <c r="NQ15" s="175"/>
      <c r="NR15" s="175"/>
      <c r="NS15" s="175"/>
      <c r="NT15" s="175"/>
      <c r="NU15" s="175"/>
      <c r="NV15" s="175"/>
      <c r="NW15" s="175"/>
      <c r="NX15" s="175"/>
      <c r="NY15" s="175"/>
      <c r="NZ15" s="175"/>
      <c r="OA15" s="175"/>
      <c r="OB15" s="175"/>
      <c r="OC15" s="175"/>
      <c r="OD15" s="175"/>
      <c r="OE15" s="175"/>
      <c r="OF15" s="175"/>
      <c r="OG15" s="175"/>
      <c r="OH15" s="175"/>
      <c r="OI15" s="175"/>
      <c r="OJ15" s="175"/>
      <c r="OK15" s="175"/>
      <c r="OL15" s="175"/>
      <c r="OM15" s="175"/>
      <c r="ON15" s="175"/>
      <c r="OO15" s="175"/>
      <c r="OP15" s="175"/>
      <c r="OQ15" s="175"/>
      <c r="OR15" s="175"/>
      <c r="OS15" s="175"/>
      <c r="OT15" s="175"/>
      <c r="OU15" s="175"/>
      <c r="OV15" s="175"/>
      <c r="OW15" s="175"/>
      <c r="OX15" s="175"/>
      <c r="OY15" s="175"/>
      <c r="OZ15" s="175"/>
      <c r="PA15" s="175"/>
      <c r="PB15" s="175"/>
      <c r="PC15" s="175"/>
      <c r="PD15" s="175"/>
      <c r="PE15" s="175"/>
      <c r="PF15" s="175"/>
      <c r="PG15" s="175"/>
      <c r="PH15" s="175"/>
      <c r="PI15" s="175"/>
      <c r="PJ15" s="175"/>
      <c r="PK15" s="175"/>
      <c r="PL15" s="175"/>
      <c r="PM15" s="175"/>
      <c r="PN15" s="175"/>
      <c r="PO15" s="175"/>
      <c r="PP15" s="175"/>
      <c r="PQ15" s="175"/>
      <c r="PR15" s="175"/>
      <c r="PS15" s="175"/>
      <c r="PT15" s="175"/>
      <c r="PU15" s="175"/>
      <c r="PV15" s="175"/>
      <c r="PW15" s="175"/>
      <c r="PX15" s="175"/>
      <c r="PY15" s="175"/>
      <c r="PZ15" s="175"/>
      <c r="QA15" s="175"/>
      <c r="QB15" s="175"/>
      <c r="QC15" s="175"/>
      <c r="QD15" s="175"/>
      <c r="QE15" s="175"/>
      <c r="QF15" s="175"/>
      <c r="QG15" s="175"/>
      <c r="QH15" s="175"/>
      <c r="QI15" s="175"/>
      <c r="QJ15" s="175"/>
      <c r="QK15" s="175"/>
      <c r="QL15" s="175"/>
      <c r="QM15" s="175"/>
      <c r="QN15" s="175"/>
      <c r="QO15" s="175"/>
      <c r="QP15" s="175"/>
      <c r="QQ15" s="175"/>
      <c r="QR15" s="175"/>
      <c r="QS15" s="175"/>
      <c r="QT15" s="175"/>
      <c r="QU15" s="175"/>
      <c r="QV15" s="175"/>
      <c r="QW15" s="175"/>
      <c r="QX15" s="175"/>
      <c r="QY15" s="175"/>
      <c r="QZ15" s="175"/>
      <c r="RA15" s="175"/>
      <c r="RB15" s="175"/>
      <c r="RC15" s="175"/>
      <c r="RD15" s="175"/>
      <c r="RE15" s="175"/>
      <c r="RF15" s="175"/>
      <c r="RG15" s="175"/>
      <c r="RH15" s="175"/>
      <c r="RI15" s="175"/>
      <c r="RJ15" s="175"/>
      <c r="RK15" s="175"/>
      <c r="RL15" s="175"/>
      <c r="RM15" s="175"/>
      <c r="RN15" s="175"/>
      <c r="RO15" s="175"/>
      <c r="RP15" s="175"/>
      <c r="RQ15" s="175"/>
      <c r="RR15" s="175"/>
      <c r="RS15" s="175"/>
      <c r="RT15" s="175"/>
      <c r="RU15" s="175"/>
      <c r="RV15" s="175"/>
      <c r="RW15" s="175"/>
      <c r="RX15" s="175"/>
      <c r="RY15" s="175"/>
      <c r="RZ15" s="175"/>
      <c r="SA15" s="175"/>
      <c r="SB15" s="175"/>
      <c r="SC15" s="175"/>
      <c r="SD15" s="175"/>
      <c r="SE15" s="175"/>
      <c r="SF15" s="175"/>
      <c r="SG15" s="175"/>
      <c r="SH15" s="175"/>
      <c r="SI15" s="175"/>
      <c r="SJ15" s="175"/>
      <c r="SK15" s="175"/>
      <c r="SL15" s="175"/>
      <c r="SM15" s="175"/>
      <c r="SN15" s="175"/>
      <c r="SO15" s="175"/>
      <c r="SP15" s="175"/>
      <c r="SQ15" s="175"/>
      <c r="SR15" s="175"/>
      <c r="SS15" s="175"/>
      <c r="ST15" s="175"/>
      <c r="SU15" s="175"/>
      <c r="SV15" s="175"/>
      <c r="SW15" s="175"/>
      <c r="SX15" s="175"/>
      <c r="SY15" s="175"/>
      <c r="SZ15" s="175"/>
      <c r="TA15" s="175"/>
      <c r="TB15" s="175"/>
      <c r="TC15" s="175"/>
      <c r="TD15" s="175"/>
      <c r="TE15" s="175"/>
      <c r="TF15" s="175"/>
      <c r="TG15" s="175"/>
      <c r="TH15" s="175"/>
      <c r="TI15" s="175"/>
      <c r="TJ15" s="175"/>
      <c r="TK15" s="175"/>
      <c r="TL15" s="175"/>
      <c r="TM15" s="175"/>
      <c r="TN15" s="175"/>
      <c r="TO15" s="175"/>
      <c r="TP15" s="175"/>
      <c r="TQ15" s="175"/>
      <c r="TR15" s="175"/>
      <c r="TS15" s="175"/>
      <c r="TT15" s="175"/>
      <c r="TU15" s="175"/>
      <c r="TV15" s="175"/>
      <c r="TW15" s="175"/>
      <c r="TX15" s="175"/>
      <c r="TY15" s="175"/>
      <c r="TZ15" s="175"/>
      <c r="UA15" s="175"/>
      <c r="UB15" s="175"/>
      <c r="UC15" s="175"/>
      <c r="UD15" s="175"/>
      <c r="UE15" s="175"/>
      <c r="UF15" s="175"/>
      <c r="UG15" s="175"/>
      <c r="UH15" s="175"/>
      <c r="UI15" s="175"/>
      <c r="UJ15" s="175"/>
      <c r="UK15" s="175"/>
      <c r="UL15" s="175"/>
      <c r="UM15" s="175"/>
      <c r="UN15" s="175"/>
      <c r="UO15" s="175"/>
      <c r="UP15" s="175"/>
      <c r="UQ15" s="175"/>
      <c r="UR15" s="175"/>
      <c r="US15" s="175"/>
      <c r="UT15" s="175"/>
      <c r="UU15" s="175"/>
      <c r="UV15" s="175"/>
      <c r="UW15" s="175"/>
      <c r="UX15" s="175"/>
      <c r="UY15" s="175"/>
      <c r="UZ15" s="175"/>
      <c r="VA15" s="175"/>
      <c r="VB15" s="175"/>
      <c r="VC15" s="175"/>
      <c r="VD15" s="175"/>
      <c r="VE15" s="175"/>
      <c r="VF15" s="175"/>
      <c r="VG15" s="175"/>
      <c r="VH15" s="175"/>
      <c r="VI15" s="175"/>
      <c r="VJ15" s="175"/>
      <c r="VK15" s="175"/>
      <c r="VL15" s="175"/>
      <c r="VM15" s="175"/>
      <c r="VN15" s="175"/>
      <c r="VO15" s="175"/>
      <c r="VP15" s="175"/>
      <c r="VQ15" s="175"/>
      <c r="VR15" s="175"/>
      <c r="VS15" s="175"/>
      <c r="VT15" s="175"/>
      <c r="VU15" s="175"/>
      <c r="VV15" s="175"/>
      <c r="VW15" s="175"/>
      <c r="VX15" s="175"/>
      <c r="VY15" s="175"/>
      <c r="VZ15" s="175"/>
      <c r="WA15" s="175"/>
      <c r="WB15" s="175"/>
      <c r="WC15" s="175"/>
      <c r="WD15" s="175"/>
      <c r="WE15" s="175"/>
      <c r="WF15" s="175"/>
      <c r="WG15" s="175"/>
      <c r="WH15" s="175"/>
      <c r="WI15" s="175"/>
      <c r="WJ15" s="175"/>
      <c r="WK15" s="175"/>
      <c r="WL15" s="175"/>
      <c r="WM15" s="175"/>
      <c r="WN15" s="175"/>
      <c r="WO15" s="175"/>
      <c r="WP15" s="175"/>
      <c r="WQ15" s="175"/>
      <c r="WR15" s="175"/>
      <c r="WS15" s="175"/>
      <c r="WT15" s="175"/>
      <c r="WU15" s="175"/>
      <c r="WV15" s="175"/>
      <c r="WW15" s="175"/>
      <c r="WX15" s="175"/>
      <c r="WY15" s="175"/>
      <c r="WZ15" s="175"/>
      <c r="XA15" s="175"/>
      <c r="XB15" s="175"/>
      <c r="XC15" s="175"/>
    </row>
    <row r="16" spans="1:627" ht="15.75" thickBot="1" x14ac:dyDescent="0.3">
      <c r="A16" s="284">
        <v>300</v>
      </c>
      <c r="B16" s="110">
        <v>321.9482126735619</v>
      </c>
      <c r="C16" s="110">
        <v>460.28270793119947</v>
      </c>
      <c r="D16" s="110">
        <v>668.98285832300689</v>
      </c>
      <c r="E16" s="110">
        <v>795.84298628050169</v>
      </c>
      <c r="F16" s="110">
        <v>881.53938804806694</v>
      </c>
      <c r="G16" s="110">
        <v>955.12643660040044</v>
      </c>
      <c r="H16" s="110">
        <v>1017.4814231615111</v>
      </c>
      <c r="I16" s="110">
        <v>1075.2531855554769</v>
      </c>
      <c r="J16" s="110">
        <v>1125.4314986803486</v>
      </c>
      <c r="K16" s="110">
        <v>1172.4857490224006</v>
      </c>
      <c r="L16" s="110">
        <v>1212.6943097221836</v>
      </c>
      <c r="M16" s="110">
        <v>1250.5623488477372</v>
      </c>
      <c r="N16" s="110">
        <v>1282.1096002821153</v>
      </c>
      <c r="O16" s="110">
        <v>1312.0196708986166</v>
      </c>
      <c r="P16" s="110">
        <v>1336.3889394954761</v>
      </c>
      <c r="Q16" s="110">
        <v>1359.2709726238309</v>
      </c>
      <c r="R16" s="110">
        <v>1377.9300609182378</v>
      </c>
      <c r="S16" s="110">
        <v>1395.2666574269001</v>
      </c>
      <c r="T16" s="110">
        <v>1409.2502795313865</v>
      </c>
      <c r="U16" s="110">
        <v>1422.2896694081271</v>
      </c>
      <c r="V16" s="110">
        <v>1432.7311524597549</v>
      </c>
      <c r="W16" s="110">
        <v>1442.3628473305275</v>
      </c>
      <c r="X16" s="110">
        <v>1450.2496300177934</v>
      </c>
      <c r="Y16" s="110">
        <v>1457.36630223727</v>
      </c>
      <c r="Z16" s="110">
        <v>1463.0797347810976</v>
      </c>
      <c r="AA16" s="110">
        <v>1468.3698596444206</v>
      </c>
      <c r="AB16" s="110">
        <v>1472.6181710946908</v>
      </c>
      <c r="AC16" s="110">
        <v>1476.4501865157754</v>
      </c>
      <c r="AD16" s="110">
        <v>1479.5886520196138</v>
      </c>
      <c r="AE16" s="110">
        <v>1482.4366004935368</v>
      </c>
      <c r="AF16" s="110">
        <v>1484.7511509651729</v>
      </c>
      <c r="AG16" s="110">
        <v>1486.8128474761786</v>
      </c>
      <c r="AH16" s="110">
        <v>1488.5059254848802</v>
      </c>
      <c r="AI16" s="110">
        <v>1490.0278754788599</v>
      </c>
      <c r="AJ16" s="110">
        <v>1491.2657389338319</v>
      </c>
      <c r="AK16" s="110">
        <v>1492.3740264161463</v>
      </c>
      <c r="AL16" s="110">
        <v>1493.2915918424835</v>
      </c>
      <c r="AM16" s="110">
        <v>1494.0927422193267</v>
      </c>
      <c r="AN16" s="110">
        <v>1494.7641465962154</v>
      </c>
      <c r="AO16" s="110">
        <v>1495.3428459770453</v>
      </c>
      <c r="AP16" s="110">
        <v>1495.8392885856392</v>
      </c>
      <c r="AQ16" s="110">
        <v>1496.2574812010846</v>
      </c>
      <c r="AR16" s="110">
        <v>1496.6238654327674</v>
      </c>
      <c r="AS16" s="59">
        <v>1496.9282502256406</v>
      </c>
      <c r="AT16" s="59">
        <v>1497.193898271697</v>
      </c>
      <c r="AU16" s="68">
        <v>1497.4119191356938</v>
      </c>
      <c r="AV16" s="68">
        <v>1497.6110599573722</v>
      </c>
      <c r="AW16" s="68">
        <v>1497.770002918769</v>
      </c>
      <c r="AX16" s="68">
        <v>1497.917660880581</v>
      </c>
      <c r="AY16" s="68">
        <v>1498.0296226773012</v>
      </c>
      <c r="AZ16" s="68">
        <v>1498.1405385000505</v>
      </c>
      <c r="BA16" s="68">
        <v>1498.2180552917648</v>
      </c>
      <c r="BB16" s="68">
        <v>1498.2999591990208</v>
      </c>
      <c r="BC16" s="68">
        <v>1498.3529142335144</v>
      </c>
      <c r="BD16" s="68">
        <v>1498.4147648215969</v>
      </c>
      <c r="BE16" s="68">
        <v>1498.4451678732814</v>
      </c>
      <c r="BF16" s="68">
        <v>1498.494017801896</v>
      </c>
      <c r="BG16" s="68">
        <v>1498.5135839249697</v>
      </c>
      <c r="BH16" s="68">
        <v>1498.550149363539</v>
      </c>
      <c r="BI16" s="68">
        <v>1498.5596314497727</v>
      </c>
      <c r="BJ16" s="68">
        <v>1498.5880128026995</v>
      </c>
      <c r="BK16" s="68">
        <v>1498.592910234602</v>
      </c>
      <c r="BL16" s="68">
        <v>1498.61796501699</v>
      </c>
      <c r="BM16" s="68">
        <v>1498.6007637198227</v>
      </c>
      <c r="BN16" s="68">
        <v>1498.7367358866766</v>
      </c>
      <c r="BO16" s="68">
        <v>1499.1152728777261</v>
      </c>
      <c r="BP16" s="68">
        <v>1499.3896775990283</v>
      </c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73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230"/>
      <c r="EA16" s="230"/>
      <c r="EB16" s="230"/>
      <c r="EC16" s="230"/>
      <c r="ED16" s="230"/>
      <c r="EE16" s="230"/>
      <c r="EF16" s="230"/>
      <c r="EG16" s="230"/>
      <c r="EH16" s="230"/>
      <c r="EI16" s="229"/>
      <c r="EJ16" s="230"/>
      <c r="EK16" s="230"/>
      <c r="EL16" s="230"/>
      <c r="EM16" s="230"/>
      <c r="EN16" s="230"/>
      <c r="EO16" s="230"/>
      <c r="EP16" s="230"/>
      <c r="EQ16" s="230"/>
      <c r="ER16" s="230"/>
      <c r="ES16" s="230"/>
      <c r="ET16" s="230"/>
      <c r="EU16" s="230"/>
      <c r="EV16" s="230"/>
      <c r="EW16" s="230"/>
      <c r="EX16" s="230"/>
      <c r="EY16" s="230"/>
      <c r="EZ16" s="230"/>
      <c r="FA16" s="230"/>
      <c r="FB16" s="230"/>
      <c r="FC16" s="230"/>
      <c r="FD16" s="230"/>
      <c r="FE16" s="230"/>
      <c r="FF16" s="230"/>
      <c r="FG16" s="230"/>
      <c r="FH16" s="230"/>
      <c r="FI16" s="230"/>
      <c r="FJ16" s="230"/>
      <c r="FK16" s="230"/>
      <c r="FL16" s="230"/>
      <c r="FM16" s="230"/>
      <c r="FN16" s="230"/>
      <c r="FO16" s="230"/>
      <c r="FP16" s="230"/>
      <c r="FQ16" s="230"/>
      <c r="FR16" s="230"/>
      <c r="FS16" s="230"/>
      <c r="FT16" s="230"/>
      <c r="FU16" s="230"/>
      <c r="FV16" s="230"/>
      <c r="FW16" s="230"/>
      <c r="FX16" s="230"/>
      <c r="FY16" s="230"/>
      <c r="FZ16" s="230"/>
      <c r="GA16" s="230"/>
      <c r="GB16" s="231"/>
      <c r="GC16" s="230"/>
      <c r="GD16" s="230"/>
      <c r="GE16" s="230"/>
      <c r="GF16" s="230"/>
      <c r="GG16" s="230"/>
      <c r="GH16" s="230"/>
      <c r="GI16" s="230"/>
      <c r="GJ16" s="230"/>
      <c r="GK16" s="230"/>
      <c r="GL16" s="230"/>
      <c r="GM16" s="230"/>
      <c r="GN16" s="230"/>
      <c r="GO16" s="230"/>
      <c r="GP16" s="230"/>
      <c r="GQ16" s="230"/>
      <c r="GR16" s="230"/>
      <c r="GS16" s="230"/>
      <c r="GT16" s="230"/>
      <c r="GU16" s="230"/>
      <c r="GV16" s="230"/>
      <c r="GW16" s="230"/>
      <c r="GX16" s="230"/>
      <c r="GY16" s="230"/>
      <c r="GZ16" s="230"/>
      <c r="HA16" s="230"/>
      <c r="HB16" s="230"/>
      <c r="HC16" s="230"/>
      <c r="HD16" s="230"/>
      <c r="HE16" s="230"/>
      <c r="HF16" s="230"/>
      <c r="HG16" s="230"/>
      <c r="HH16" s="230"/>
      <c r="HI16" s="230"/>
      <c r="HJ16" s="230"/>
      <c r="HK16" s="230"/>
      <c r="HL16" s="230"/>
      <c r="HM16" s="230"/>
      <c r="HN16" s="230"/>
      <c r="HO16" s="230"/>
      <c r="HP16" s="230"/>
      <c r="HQ16" s="230"/>
      <c r="HR16" s="230"/>
      <c r="HS16" s="230"/>
      <c r="HT16" s="230"/>
      <c r="HU16" s="230"/>
      <c r="HV16" s="231"/>
      <c r="HW16" s="175"/>
      <c r="HX16" s="175"/>
      <c r="HY16" s="175"/>
      <c r="HZ16" s="175"/>
      <c r="IA16" s="175"/>
      <c r="IB16" s="175"/>
      <c r="IC16" s="175"/>
      <c r="ID16" s="175"/>
      <c r="IE16" s="175"/>
      <c r="IF16" s="175"/>
      <c r="IG16" s="175"/>
      <c r="IH16" s="175"/>
      <c r="II16" s="175"/>
      <c r="IJ16" s="175"/>
      <c r="IK16" s="175"/>
      <c r="IL16" s="175"/>
      <c r="IM16" s="175"/>
      <c r="IN16" s="175"/>
      <c r="IO16" s="175"/>
      <c r="IP16" s="175"/>
      <c r="IQ16" s="175"/>
      <c r="IR16" s="175"/>
      <c r="IS16" s="175"/>
      <c r="IT16" s="175"/>
      <c r="IU16" s="175"/>
      <c r="IV16" s="175"/>
      <c r="IW16" s="175"/>
      <c r="IX16" s="175"/>
      <c r="IY16" s="175"/>
      <c r="IZ16" s="175"/>
      <c r="JA16" s="175"/>
      <c r="JB16" s="175"/>
      <c r="JC16" s="175"/>
      <c r="JD16" s="175"/>
      <c r="JE16" s="175"/>
      <c r="JF16" s="175"/>
      <c r="JG16" s="175"/>
      <c r="JH16" s="175"/>
      <c r="JI16" s="175"/>
      <c r="JJ16" s="175"/>
      <c r="JK16" s="175"/>
      <c r="JL16" s="175"/>
      <c r="JM16" s="175"/>
      <c r="JN16" s="175"/>
      <c r="JO16" s="175"/>
      <c r="JP16" s="175"/>
      <c r="JQ16" s="175"/>
      <c r="JR16" s="175"/>
      <c r="JS16" s="175"/>
      <c r="JT16" s="175"/>
      <c r="JU16" s="175"/>
      <c r="JV16" s="175"/>
      <c r="JW16" s="175"/>
      <c r="JX16" s="175"/>
      <c r="JY16" s="175"/>
      <c r="JZ16" s="175"/>
      <c r="KA16" s="175"/>
      <c r="KB16" s="175"/>
      <c r="KC16" s="175"/>
      <c r="KD16" s="175"/>
      <c r="KE16" s="175"/>
      <c r="KF16" s="175"/>
      <c r="KG16" s="175"/>
      <c r="KH16" s="175"/>
      <c r="KI16" s="175"/>
      <c r="KJ16" s="175"/>
      <c r="KK16" s="175"/>
      <c r="KL16" s="175"/>
      <c r="KM16" s="175"/>
      <c r="KN16" s="175"/>
      <c r="KO16" s="175"/>
      <c r="KP16" s="175"/>
      <c r="KQ16" s="175"/>
      <c r="KR16" s="175"/>
      <c r="KS16" s="175"/>
      <c r="KT16" s="175"/>
      <c r="KU16" s="175"/>
      <c r="KV16" s="175"/>
      <c r="KW16" s="175"/>
      <c r="KX16" s="175"/>
      <c r="KY16" s="175"/>
      <c r="KZ16" s="175"/>
      <c r="LA16" s="175"/>
      <c r="LB16" s="175"/>
      <c r="LC16" s="175"/>
      <c r="LD16" s="175"/>
      <c r="LE16" s="175"/>
      <c r="LF16" s="175"/>
      <c r="LG16" s="175"/>
      <c r="LH16" s="175"/>
      <c r="LI16" s="175"/>
      <c r="LJ16" s="175"/>
      <c r="LK16" s="175"/>
      <c r="LL16" s="175"/>
      <c r="LM16" s="175"/>
      <c r="LN16" s="175"/>
      <c r="LO16" s="175"/>
      <c r="LP16" s="175"/>
      <c r="LQ16" s="175"/>
      <c r="LR16" s="175"/>
      <c r="LS16" s="175"/>
      <c r="LT16" s="175"/>
      <c r="LU16" s="175"/>
      <c r="LV16" s="175"/>
      <c r="LW16" s="175"/>
      <c r="LX16" s="175"/>
      <c r="LY16" s="175"/>
      <c r="LZ16" s="175"/>
      <c r="MA16" s="175"/>
      <c r="MB16" s="175"/>
      <c r="MC16" s="175"/>
      <c r="MD16" s="175"/>
      <c r="ME16" s="175"/>
      <c r="MF16" s="175"/>
      <c r="MG16" s="175"/>
      <c r="MH16" s="175"/>
      <c r="MI16" s="175"/>
      <c r="MJ16" s="175"/>
      <c r="MK16" s="175"/>
      <c r="ML16" s="175"/>
      <c r="MM16" s="175"/>
      <c r="MN16" s="175"/>
      <c r="MO16" s="175"/>
      <c r="MP16" s="175"/>
      <c r="MQ16" s="175"/>
      <c r="MR16" s="175"/>
      <c r="MS16" s="175"/>
      <c r="MT16" s="175"/>
      <c r="MU16" s="175"/>
      <c r="MV16" s="175"/>
      <c r="MW16" s="175"/>
      <c r="MX16" s="175"/>
      <c r="MY16" s="175"/>
      <c r="MZ16" s="175"/>
      <c r="NA16" s="175"/>
      <c r="NB16" s="175"/>
      <c r="NC16" s="175"/>
      <c r="ND16" s="175"/>
      <c r="NE16" s="175"/>
      <c r="NF16" s="175"/>
      <c r="NG16" s="175"/>
      <c r="NH16" s="175"/>
      <c r="NI16" s="175"/>
      <c r="NJ16" s="175"/>
      <c r="NK16" s="175"/>
      <c r="NL16" s="175"/>
      <c r="NM16" s="175"/>
      <c r="NN16" s="175"/>
      <c r="NO16" s="175"/>
      <c r="NP16" s="175"/>
      <c r="NQ16" s="175"/>
      <c r="NR16" s="175"/>
      <c r="NS16" s="175"/>
      <c r="NT16" s="175"/>
      <c r="NU16" s="175"/>
      <c r="NV16" s="175"/>
      <c r="NW16" s="175"/>
      <c r="NX16" s="175"/>
      <c r="NY16" s="175"/>
      <c r="NZ16" s="175"/>
      <c r="OA16" s="175"/>
      <c r="OB16" s="175"/>
      <c r="OC16" s="175"/>
      <c r="OD16" s="175"/>
      <c r="OE16" s="175"/>
      <c r="OF16" s="175"/>
      <c r="OG16" s="175"/>
      <c r="OH16" s="175"/>
      <c r="OI16" s="175"/>
      <c r="OJ16" s="175"/>
      <c r="OK16" s="175"/>
      <c r="OL16" s="175"/>
      <c r="OM16" s="175"/>
      <c r="ON16" s="175"/>
      <c r="OO16" s="175"/>
      <c r="OP16" s="175"/>
      <c r="OQ16" s="175"/>
      <c r="OR16" s="175"/>
      <c r="OS16" s="175"/>
      <c r="OT16" s="175"/>
      <c r="OU16" s="175"/>
      <c r="OV16" s="175"/>
      <c r="OW16" s="175"/>
      <c r="OX16" s="175"/>
      <c r="OY16" s="175"/>
      <c r="OZ16" s="175"/>
      <c r="PA16" s="175"/>
      <c r="PB16" s="175"/>
      <c r="PC16" s="175"/>
      <c r="PD16" s="175"/>
      <c r="PE16" s="175"/>
      <c r="PF16" s="175"/>
      <c r="PG16" s="175"/>
      <c r="PH16" s="175"/>
      <c r="PI16" s="175"/>
      <c r="PJ16" s="175"/>
      <c r="PK16" s="175"/>
      <c r="PL16" s="175"/>
      <c r="PM16" s="175"/>
      <c r="PN16" s="175"/>
      <c r="PO16" s="175"/>
      <c r="PP16" s="175"/>
      <c r="PQ16" s="175"/>
      <c r="PR16" s="175"/>
      <c r="PS16" s="175"/>
      <c r="PT16" s="175"/>
      <c r="PU16" s="175"/>
      <c r="PV16" s="175"/>
      <c r="PW16" s="175"/>
      <c r="PX16" s="175"/>
      <c r="PY16" s="175"/>
      <c r="PZ16" s="175"/>
      <c r="QA16" s="175"/>
      <c r="QB16" s="175"/>
      <c r="QC16" s="175"/>
      <c r="QD16" s="175"/>
      <c r="QE16" s="175"/>
      <c r="QF16" s="175"/>
      <c r="QG16" s="175"/>
      <c r="QH16" s="175"/>
      <c r="QI16" s="175"/>
      <c r="QJ16" s="175"/>
      <c r="QK16" s="175"/>
      <c r="QL16" s="175"/>
      <c r="QM16" s="175"/>
      <c r="QN16" s="175"/>
      <c r="QO16" s="175"/>
      <c r="QP16" s="175"/>
      <c r="QQ16" s="175"/>
      <c r="QR16" s="175"/>
      <c r="QS16" s="175"/>
      <c r="QT16" s="175"/>
      <c r="QU16" s="175"/>
      <c r="QV16" s="175"/>
      <c r="QW16" s="175"/>
      <c r="QX16" s="175"/>
      <c r="QY16" s="175"/>
      <c r="QZ16" s="175"/>
      <c r="RA16" s="175"/>
      <c r="RB16" s="175"/>
      <c r="RC16" s="175"/>
      <c r="RD16" s="175"/>
      <c r="RE16" s="175"/>
      <c r="RF16" s="175"/>
      <c r="RG16" s="175"/>
      <c r="RH16" s="175"/>
      <c r="RI16" s="175"/>
      <c r="RJ16" s="175"/>
      <c r="RK16" s="175"/>
      <c r="RL16" s="175"/>
      <c r="RM16" s="175"/>
      <c r="RN16" s="175"/>
      <c r="RO16" s="175"/>
      <c r="RP16" s="175"/>
      <c r="RQ16" s="175"/>
      <c r="RR16" s="175"/>
      <c r="RS16" s="175"/>
      <c r="RT16" s="175"/>
      <c r="RU16" s="175"/>
      <c r="RV16" s="175"/>
      <c r="RW16" s="175"/>
      <c r="RX16" s="175"/>
      <c r="RY16" s="175"/>
      <c r="RZ16" s="175"/>
      <c r="SA16" s="175"/>
      <c r="SB16" s="175"/>
      <c r="SC16" s="175"/>
      <c r="SD16" s="175"/>
      <c r="SE16" s="175"/>
      <c r="SF16" s="175"/>
      <c r="SG16" s="175"/>
      <c r="SH16" s="175"/>
      <c r="SI16" s="175"/>
      <c r="SJ16" s="175"/>
      <c r="SK16" s="175"/>
      <c r="SL16" s="175"/>
      <c r="SM16" s="175"/>
      <c r="SN16" s="175"/>
      <c r="SO16" s="175"/>
      <c r="SP16" s="175"/>
      <c r="SQ16" s="175"/>
      <c r="SR16" s="175"/>
      <c r="SS16" s="175"/>
      <c r="ST16" s="175"/>
      <c r="SU16" s="175"/>
      <c r="SV16" s="175"/>
      <c r="SW16" s="175"/>
      <c r="SX16" s="175"/>
      <c r="SY16" s="175"/>
      <c r="SZ16" s="175"/>
      <c r="TA16" s="175"/>
      <c r="TB16" s="175"/>
      <c r="TC16" s="175"/>
      <c r="TD16" s="175"/>
      <c r="TE16" s="175"/>
      <c r="TF16" s="175"/>
      <c r="TG16" s="175"/>
      <c r="TH16" s="175"/>
      <c r="TI16" s="175"/>
      <c r="TJ16" s="175"/>
      <c r="TK16" s="175"/>
      <c r="TL16" s="175"/>
      <c r="TM16" s="175"/>
      <c r="TN16" s="175"/>
      <c r="TO16" s="175"/>
      <c r="TP16" s="175"/>
      <c r="TQ16" s="175"/>
      <c r="TR16" s="175"/>
      <c r="TS16" s="175"/>
      <c r="TT16" s="175"/>
      <c r="TU16" s="175"/>
      <c r="TV16" s="175"/>
      <c r="TW16" s="175"/>
      <c r="TX16" s="175"/>
      <c r="TY16" s="175"/>
      <c r="TZ16" s="175"/>
      <c r="UA16" s="175"/>
      <c r="UB16" s="175"/>
      <c r="UC16" s="175"/>
      <c r="UD16" s="175"/>
      <c r="UE16" s="175"/>
      <c r="UF16" s="175"/>
      <c r="UG16" s="175"/>
      <c r="UH16" s="175"/>
      <c r="UI16" s="175"/>
      <c r="UJ16" s="175"/>
      <c r="UK16" s="175"/>
      <c r="UL16" s="175"/>
      <c r="UM16" s="175"/>
      <c r="UN16" s="175"/>
      <c r="UO16" s="175"/>
      <c r="UP16" s="175"/>
      <c r="UQ16" s="175"/>
      <c r="UR16" s="175"/>
      <c r="US16" s="175"/>
      <c r="UT16" s="175"/>
      <c r="UU16" s="175"/>
      <c r="UV16" s="175"/>
      <c r="UW16" s="175"/>
      <c r="UX16" s="175"/>
      <c r="UY16" s="175"/>
      <c r="UZ16" s="175"/>
      <c r="VA16" s="175"/>
      <c r="VB16" s="175"/>
      <c r="VC16" s="175"/>
      <c r="VD16" s="175"/>
      <c r="VE16" s="175"/>
      <c r="VF16" s="175"/>
      <c r="VG16" s="175"/>
      <c r="VH16" s="175"/>
      <c r="VI16" s="175"/>
      <c r="VJ16" s="175"/>
      <c r="VK16" s="175"/>
      <c r="VL16" s="175"/>
      <c r="VM16" s="175"/>
      <c r="VN16" s="175"/>
      <c r="VO16" s="175"/>
      <c r="VP16" s="175"/>
      <c r="VQ16" s="175"/>
      <c r="VR16" s="175"/>
      <c r="VS16" s="175"/>
      <c r="VT16" s="175"/>
      <c r="VU16" s="175"/>
      <c r="VV16" s="175"/>
      <c r="VW16" s="175"/>
      <c r="VX16" s="175"/>
      <c r="VY16" s="175"/>
      <c r="VZ16" s="175"/>
      <c r="WA16" s="175"/>
      <c r="WB16" s="175"/>
      <c r="WC16" s="175"/>
      <c r="WD16" s="175"/>
      <c r="WE16" s="175"/>
      <c r="WF16" s="175"/>
      <c r="WG16" s="175"/>
      <c r="WH16" s="175"/>
      <c r="WI16" s="175"/>
      <c r="WJ16" s="175"/>
      <c r="WK16" s="175"/>
      <c r="WL16" s="175"/>
      <c r="WM16" s="175"/>
      <c r="WN16" s="175"/>
      <c r="WO16" s="175"/>
      <c r="WP16" s="175"/>
      <c r="WQ16" s="175"/>
      <c r="WR16" s="175"/>
      <c r="WS16" s="175"/>
      <c r="WT16" s="175"/>
      <c r="WU16" s="175"/>
      <c r="WV16" s="175"/>
      <c r="WW16" s="175"/>
      <c r="WX16" s="175"/>
      <c r="WY16" s="175"/>
      <c r="WZ16" s="175"/>
      <c r="XA16" s="175"/>
      <c r="XB16" s="175"/>
      <c r="XC16" s="175"/>
    </row>
    <row r="17" spans="1:627" ht="15.75" thickTop="1" x14ac:dyDescent="0.25">
      <c r="A17" s="162">
        <v>299.99996932202907</v>
      </c>
      <c r="B17" s="97">
        <v>303.97540349230604</v>
      </c>
      <c r="C17" s="97">
        <v>341.26300211931493</v>
      </c>
      <c r="D17" s="97">
        <v>398.67001020413375</v>
      </c>
      <c r="E17" s="97">
        <v>436.35322259831389</v>
      </c>
      <c r="F17" s="97">
        <v>461.93703070513442</v>
      </c>
      <c r="G17" s="97">
        <v>484.34096644853855</v>
      </c>
      <c r="H17" s="97">
        <v>503.40957509920122</v>
      </c>
      <c r="I17" s="97">
        <v>521.29796136901962</v>
      </c>
      <c r="J17" s="97">
        <v>537.11556564320915</v>
      </c>
      <c r="K17" s="97">
        <v>552.07461572140039</v>
      </c>
      <c r="L17" s="97">
        <v>565.27371621822147</v>
      </c>
      <c r="M17" s="97">
        <v>577.90274314501153</v>
      </c>
      <c r="N17" s="97">
        <v>588.79204846898892</v>
      </c>
      <c r="O17" s="97">
        <v>599.4523293888418</v>
      </c>
      <c r="P17" s="97">
        <v>608.56869021449575</v>
      </c>
      <c r="Q17" s="97">
        <v>617.41091230647453</v>
      </c>
      <c r="R17" s="97">
        <v>624.99295150923137</v>
      </c>
      <c r="S17" s="97">
        <v>632.34483493834625</v>
      </c>
      <c r="T17" s="97">
        <v>638.5856228812404</v>
      </c>
      <c r="U17" s="97">
        <v>644.63574919767302</v>
      </c>
      <c r="V17" s="97">
        <v>649.80537694339853</v>
      </c>
      <c r="W17" s="97">
        <v>654.71991583900831</v>
      </c>
      <c r="X17" s="97">
        <v>659.0606477622714</v>
      </c>
      <c r="Y17" s="97">
        <v>663.07646757149837</v>
      </c>
      <c r="Z17" s="97">
        <v>666.54980979499385</v>
      </c>
      <c r="AA17" s="97">
        <v>669.85192483057665</v>
      </c>
      <c r="AB17" s="97">
        <v>672.73324641430838</v>
      </c>
      <c r="AC17" s="97">
        <v>675.38030078392296</v>
      </c>
      <c r="AD17" s="97">
        <v>677.74009594463462</v>
      </c>
      <c r="AE17" s="97">
        <v>679.92563275539089</v>
      </c>
      <c r="AF17" s="97">
        <v>681.87261058665774</v>
      </c>
      <c r="AG17" s="97">
        <v>683.62539527602985</v>
      </c>
      <c r="AH17" s="97">
        <v>685.21023536132873</v>
      </c>
      <c r="AI17" s="97">
        <v>686.64641094663796</v>
      </c>
      <c r="AJ17" s="97">
        <v>687.92596850677762</v>
      </c>
      <c r="AK17" s="97">
        <v>689.08585996284194</v>
      </c>
      <c r="AL17" s="97">
        <v>690.1463941954139</v>
      </c>
      <c r="AM17" s="97">
        <v>691.07426509465813</v>
      </c>
      <c r="AN17" s="97">
        <v>691.93017241645782</v>
      </c>
      <c r="AO17" s="97">
        <v>692.67610201006141</v>
      </c>
      <c r="AP17" s="97">
        <v>693.3766666629258</v>
      </c>
      <c r="AQ17" s="97">
        <v>693.97674755368871</v>
      </c>
      <c r="AR17" s="97">
        <v>694.54716630730388</v>
      </c>
      <c r="AS17" s="211">
        <v>695.03431767391749</v>
      </c>
      <c r="AT17" s="211">
        <v>695.49063800763997</v>
      </c>
      <c r="AU17" s="53">
        <v>695.88104030002978</v>
      </c>
      <c r="AV17" s="53">
        <v>696.25659741718141</v>
      </c>
      <c r="AW17" s="53">
        <v>696.57221377147391</v>
      </c>
      <c r="AX17" s="53">
        <v>696.87425699045809</v>
      </c>
      <c r="AY17" s="53">
        <v>697.13005184197914</v>
      </c>
      <c r="AZ17" s="53">
        <v>697.37843865169157</v>
      </c>
      <c r="BA17" s="53">
        <v>697.58229585233005</v>
      </c>
      <c r="BB17" s="53">
        <v>697.78467683328859</v>
      </c>
      <c r="BC17" s="53">
        <v>697.95078056146542</v>
      </c>
      <c r="BD17" s="53">
        <v>698.11408676104804</v>
      </c>
      <c r="BE17" s="53">
        <v>698.24334609507309</v>
      </c>
      <c r="BF17" s="53">
        <v>698.38131545407964</v>
      </c>
      <c r="BG17" s="53">
        <v>698.48586515739419</v>
      </c>
      <c r="BH17" s="53">
        <v>698.59455123935538</v>
      </c>
      <c r="BI17" s="53">
        <v>698.67822871706971</v>
      </c>
      <c r="BJ17" s="53">
        <v>698.76755766647705</v>
      </c>
      <c r="BK17" s="53">
        <v>698.834861395448</v>
      </c>
      <c r="BL17" s="53">
        <v>698.91145724543298</v>
      </c>
      <c r="BM17" s="53">
        <v>698.95935701495785</v>
      </c>
      <c r="BN17" s="53">
        <v>699.05090832650637</v>
      </c>
      <c r="BO17" s="53">
        <v>699.16955924097874</v>
      </c>
      <c r="BP17" s="53">
        <v>699.24984935775581</v>
      </c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8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223"/>
      <c r="EA17" s="223"/>
      <c r="EB17" s="223"/>
      <c r="EC17" s="223"/>
      <c r="ED17" s="223"/>
      <c r="EE17" s="223"/>
      <c r="EF17" s="223"/>
      <c r="EG17" s="223"/>
      <c r="EH17" s="223"/>
      <c r="EI17" s="228"/>
      <c r="EJ17" s="223"/>
      <c r="EK17" s="223"/>
      <c r="EL17" s="223"/>
      <c r="EM17" s="223"/>
      <c r="EN17" s="223"/>
      <c r="EO17" s="223"/>
      <c r="EP17" s="223"/>
      <c r="EQ17" s="223"/>
      <c r="ER17" s="223"/>
      <c r="ES17" s="223"/>
      <c r="ET17" s="223"/>
      <c r="EU17" s="223"/>
      <c r="EV17" s="223"/>
      <c r="EW17" s="223"/>
      <c r="EX17" s="223"/>
      <c r="EY17" s="223"/>
      <c r="EZ17" s="223"/>
      <c r="FA17" s="223"/>
      <c r="FB17" s="223"/>
      <c r="FC17" s="223"/>
      <c r="FD17" s="223"/>
      <c r="FE17" s="223"/>
      <c r="FF17" s="223"/>
      <c r="FG17" s="223"/>
      <c r="FH17" s="223"/>
      <c r="FI17" s="223"/>
      <c r="FJ17" s="223"/>
      <c r="FK17" s="223"/>
      <c r="FL17" s="223"/>
      <c r="FM17" s="223"/>
      <c r="FN17" s="223"/>
      <c r="FO17" s="223"/>
      <c r="FP17" s="223"/>
      <c r="FQ17" s="223"/>
      <c r="FR17" s="223"/>
      <c r="FS17" s="223"/>
      <c r="FT17" s="223"/>
      <c r="FU17" s="223"/>
      <c r="FV17" s="223"/>
      <c r="FW17" s="223"/>
      <c r="FX17" s="223"/>
      <c r="FY17" s="223"/>
      <c r="FZ17" s="223"/>
      <c r="GA17" s="223"/>
      <c r="GB17" s="226"/>
      <c r="GC17" s="223"/>
      <c r="GD17" s="223"/>
      <c r="GE17" s="223"/>
      <c r="GF17" s="223"/>
      <c r="GG17" s="223"/>
      <c r="GH17" s="223"/>
      <c r="GI17" s="223"/>
      <c r="GJ17" s="223"/>
      <c r="GK17" s="223"/>
      <c r="GL17" s="223"/>
      <c r="GM17" s="223"/>
      <c r="GN17" s="223"/>
      <c r="GO17" s="223"/>
      <c r="GP17" s="223"/>
      <c r="GQ17" s="223"/>
      <c r="GR17" s="223"/>
      <c r="GS17" s="223"/>
      <c r="GT17" s="223"/>
      <c r="GU17" s="223"/>
      <c r="GV17" s="223"/>
      <c r="GW17" s="223"/>
      <c r="GX17" s="223"/>
      <c r="GY17" s="223"/>
      <c r="GZ17" s="223"/>
      <c r="HA17" s="223"/>
      <c r="HB17" s="223"/>
      <c r="HC17" s="223"/>
      <c r="HD17" s="223"/>
      <c r="HE17" s="223"/>
      <c r="HF17" s="223"/>
      <c r="HG17" s="223"/>
      <c r="HH17" s="223"/>
      <c r="HI17" s="223"/>
      <c r="HJ17" s="223"/>
      <c r="HK17" s="223"/>
      <c r="HL17" s="223"/>
      <c r="HM17" s="223"/>
      <c r="HN17" s="223"/>
      <c r="HO17" s="223"/>
      <c r="HP17" s="223"/>
      <c r="HQ17" s="223"/>
      <c r="HR17" s="223"/>
      <c r="HS17" s="223"/>
      <c r="HT17" s="223"/>
      <c r="HU17" s="223"/>
      <c r="HV17" s="226"/>
      <c r="HW17" s="175"/>
      <c r="HX17" s="175"/>
      <c r="HY17" s="175"/>
      <c r="HZ17" s="175"/>
      <c r="IA17" s="175"/>
      <c r="IB17" s="175"/>
      <c r="IC17" s="175"/>
      <c r="ID17" s="175"/>
      <c r="IE17" s="175"/>
      <c r="IF17" s="175"/>
      <c r="IG17" s="175"/>
      <c r="IH17" s="175"/>
      <c r="II17" s="175"/>
      <c r="IJ17" s="175"/>
      <c r="IK17" s="175"/>
      <c r="IL17" s="175"/>
      <c r="IM17" s="175"/>
      <c r="IN17" s="175"/>
      <c r="IO17" s="175"/>
      <c r="IP17" s="175"/>
      <c r="IQ17" s="175"/>
      <c r="IR17" s="175"/>
      <c r="IS17" s="175"/>
      <c r="IT17" s="175"/>
      <c r="IU17" s="175"/>
      <c r="IV17" s="175"/>
      <c r="IW17" s="175"/>
      <c r="IX17" s="175"/>
      <c r="IY17" s="175"/>
      <c r="IZ17" s="175"/>
      <c r="JA17" s="175"/>
      <c r="JB17" s="175"/>
      <c r="JC17" s="175"/>
      <c r="JD17" s="175"/>
      <c r="JE17" s="175"/>
      <c r="JF17" s="175"/>
      <c r="JG17" s="175"/>
      <c r="JH17" s="175"/>
      <c r="JI17" s="175"/>
      <c r="JJ17" s="175"/>
      <c r="JK17" s="175"/>
      <c r="JL17" s="175"/>
      <c r="JM17" s="175"/>
      <c r="JN17" s="175"/>
      <c r="JO17" s="175"/>
      <c r="JP17" s="175"/>
      <c r="JQ17" s="175"/>
      <c r="JR17" s="175"/>
      <c r="JS17" s="175"/>
      <c r="JT17" s="175"/>
      <c r="JU17" s="175"/>
      <c r="JV17" s="175"/>
      <c r="JW17" s="175"/>
      <c r="JX17" s="175"/>
      <c r="JY17" s="175"/>
      <c r="JZ17" s="175"/>
      <c r="KA17" s="175"/>
      <c r="KB17" s="175"/>
      <c r="KC17" s="175"/>
      <c r="KD17" s="175"/>
      <c r="KE17" s="175"/>
      <c r="KF17" s="175"/>
      <c r="KG17" s="175"/>
      <c r="KH17" s="175"/>
      <c r="KI17" s="175"/>
      <c r="KJ17" s="175"/>
      <c r="KK17" s="175"/>
      <c r="KL17" s="175"/>
      <c r="KM17" s="175"/>
      <c r="KN17" s="175"/>
      <c r="KO17" s="175"/>
      <c r="KP17" s="175"/>
      <c r="KQ17" s="175"/>
      <c r="KR17" s="175"/>
      <c r="KS17" s="175"/>
      <c r="KT17" s="175"/>
      <c r="KU17" s="175"/>
      <c r="KV17" s="175"/>
      <c r="KW17" s="175"/>
      <c r="KX17" s="175"/>
      <c r="KY17" s="175"/>
      <c r="KZ17" s="175"/>
      <c r="LA17" s="175"/>
      <c r="LB17" s="175"/>
      <c r="LC17" s="175"/>
      <c r="LD17" s="175"/>
      <c r="LE17" s="175"/>
      <c r="LF17" s="175"/>
      <c r="LG17" s="175"/>
      <c r="LH17" s="175"/>
      <c r="LI17" s="175"/>
      <c r="LJ17" s="175"/>
      <c r="LK17" s="175"/>
      <c r="LL17" s="175"/>
      <c r="LM17" s="175"/>
      <c r="LN17" s="175"/>
      <c r="LO17" s="175"/>
      <c r="LP17" s="175"/>
      <c r="LQ17" s="175"/>
      <c r="LR17" s="175"/>
      <c r="LS17" s="175"/>
      <c r="LT17" s="175"/>
      <c r="LU17" s="175"/>
      <c r="LV17" s="175"/>
      <c r="LW17" s="175"/>
      <c r="LX17" s="175"/>
      <c r="LY17" s="175"/>
      <c r="LZ17" s="175"/>
      <c r="MA17" s="175"/>
      <c r="MB17" s="175"/>
      <c r="MC17" s="175"/>
      <c r="MD17" s="175"/>
      <c r="ME17" s="175"/>
      <c r="MF17" s="175"/>
      <c r="MG17" s="175"/>
      <c r="MH17" s="175"/>
      <c r="MI17" s="175"/>
      <c r="MJ17" s="175"/>
      <c r="MK17" s="175"/>
      <c r="ML17" s="175"/>
      <c r="MM17" s="175"/>
      <c r="MN17" s="175"/>
      <c r="MO17" s="175"/>
      <c r="MP17" s="175"/>
      <c r="MQ17" s="175"/>
      <c r="MR17" s="175"/>
      <c r="MS17" s="175"/>
      <c r="MT17" s="175"/>
      <c r="MU17" s="175"/>
      <c r="MV17" s="175"/>
      <c r="MW17" s="175"/>
      <c r="MX17" s="175"/>
      <c r="MY17" s="175"/>
      <c r="MZ17" s="175"/>
      <c r="NA17" s="175"/>
      <c r="NB17" s="175"/>
      <c r="NC17" s="175"/>
      <c r="ND17" s="175"/>
      <c r="NE17" s="175"/>
      <c r="NF17" s="175"/>
      <c r="NG17" s="175"/>
      <c r="NH17" s="175"/>
      <c r="NI17" s="175"/>
      <c r="NJ17" s="175"/>
      <c r="NK17" s="175"/>
      <c r="NL17" s="175"/>
      <c r="NM17" s="175"/>
      <c r="NN17" s="175"/>
      <c r="NO17" s="175"/>
      <c r="NP17" s="175"/>
      <c r="NQ17" s="175"/>
      <c r="NR17" s="175"/>
      <c r="NS17" s="175"/>
      <c r="NT17" s="175"/>
      <c r="NU17" s="175"/>
      <c r="NV17" s="175"/>
      <c r="NW17" s="175"/>
      <c r="NX17" s="175"/>
      <c r="NY17" s="175"/>
      <c r="NZ17" s="175"/>
      <c r="OA17" s="175"/>
      <c r="OB17" s="175"/>
      <c r="OC17" s="175"/>
      <c r="OD17" s="175"/>
      <c r="OE17" s="175"/>
      <c r="OF17" s="175"/>
      <c r="OG17" s="175"/>
      <c r="OH17" s="175"/>
      <c r="OI17" s="175"/>
      <c r="OJ17" s="175"/>
      <c r="OK17" s="175"/>
      <c r="OL17" s="175"/>
      <c r="OM17" s="175"/>
      <c r="ON17" s="175"/>
      <c r="OO17" s="175"/>
      <c r="OP17" s="175"/>
      <c r="OQ17" s="175"/>
      <c r="OR17" s="175"/>
      <c r="OS17" s="175"/>
      <c r="OT17" s="175"/>
      <c r="OU17" s="175"/>
      <c r="OV17" s="175"/>
      <c r="OW17" s="175"/>
      <c r="OX17" s="175"/>
      <c r="OY17" s="175"/>
      <c r="OZ17" s="175"/>
      <c r="PA17" s="175"/>
      <c r="PB17" s="175"/>
      <c r="PC17" s="175"/>
      <c r="PD17" s="175"/>
      <c r="PE17" s="175"/>
      <c r="PF17" s="175"/>
      <c r="PG17" s="175"/>
      <c r="PH17" s="175"/>
      <c r="PI17" s="175"/>
      <c r="PJ17" s="175"/>
      <c r="PK17" s="175"/>
      <c r="PL17" s="175"/>
      <c r="PM17" s="175"/>
      <c r="PN17" s="175"/>
      <c r="PO17" s="175"/>
      <c r="PP17" s="175"/>
      <c r="PQ17" s="175"/>
      <c r="PR17" s="175"/>
      <c r="PS17" s="175"/>
      <c r="PT17" s="175"/>
      <c r="PU17" s="175"/>
      <c r="PV17" s="175"/>
      <c r="PW17" s="175"/>
      <c r="PX17" s="175"/>
      <c r="PY17" s="175"/>
      <c r="PZ17" s="175"/>
      <c r="QA17" s="175"/>
      <c r="QB17" s="175"/>
      <c r="QC17" s="175"/>
      <c r="QD17" s="175"/>
      <c r="QE17" s="175"/>
      <c r="QF17" s="175"/>
      <c r="QG17" s="175"/>
      <c r="QH17" s="175"/>
      <c r="QI17" s="175"/>
      <c r="QJ17" s="175"/>
      <c r="QK17" s="175"/>
      <c r="QL17" s="175"/>
      <c r="QM17" s="175"/>
      <c r="QN17" s="175"/>
      <c r="QO17" s="175"/>
      <c r="QP17" s="175"/>
      <c r="QQ17" s="175"/>
      <c r="QR17" s="175"/>
      <c r="QS17" s="175"/>
      <c r="QT17" s="175"/>
      <c r="QU17" s="175"/>
      <c r="QV17" s="175"/>
      <c r="QW17" s="175"/>
      <c r="QX17" s="175"/>
      <c r="QY17" s="175"/>
      <c r="QZ17" s="175"/>
      <c r="RA17" s="175"/>
      <c r="RB17" s="175"/>
      <c r="RC17" s="175"/>
      <c r="RD17" s="175"/>
      <c r="RE17" s="175"/>
      <c r="RF17" s="175"/>
      <c r="RG17" s="175"/>
      <c r="RH17" s="175"/>
      <c r="RI17" s="175"/>
      <c r="RJ17" s="175"/>
      <c r="RK17" s="175"/>
      <c r="RL17" s="175"/>
      <c r="RM17" s="175"/>
      <c r="RN17" s="175"/>
      <c r="RO17" s="175"/>
      <c r="RP17" s="175"/>
      <c r="RQ17" s="175"/>
      <c r="RR17" s="175"/>
      <c r="RS17" s="175"/>
      <c r="RT17" s="175"/>
      <c r="RU17" s="175"/>
      <c r="RV17" s="175"/>
      <c r="RW17" s="175"/>
      <c r="RX17" s="175"/>
      <c r="RY17" s="175"/>
      <c r="RZ17" s="175"/>
      <c r="SA17" s="175"/>
      <c r="SB17" s="175"/>
      <c r="SC17" s="175"/>
      <c r="SD17" s="175"/>
      <c r="SE17" s="175"/>
      <c r="SF17" s="175"/>
      <c r="SG17" s="175"/>
      <c r="SH17" s="175"/>
      <c r="SI17" s="175"/>
      <c r="SJ17" s="175"/>
      <c r="SK17" s="175"/>
      <c r="SL17" s="175"/>
      <c r="SM17" s="175"/>
      <c r="SN17" s="175"/>
      <c r="SO17" s="175"/>
      <c r="SP17" s="175"/>
      <c r="SQ17" s="175"/>
      <c r="SR17" s="175"/>
      <c r="SS17" s="175"/>
      <c r="ST17" s="175"/>
      <c r="SU17" s="175"/>
      <c r="SV17" s="175"/>
      <c r="SW17" s="175"/>
      <c r="SX17" s="175"/>
      <c r="SY17" s="175"/>
      <c r="SZ17" s="175"/>
      <c r="TA17" s="175"/>
      <c r="TB17" s="175"/>
      <c r="TC17" s="175"/>
      <c r="TD17" s="175"/>
      <c r="TE17" s="175"/>
      <c r="TF17" s="175"/>
      <c r="TG17" s="175"/>
      <c r="TH17" s="175"/>
      <c r="TI17" s="175"/>
      <c r="TJ17" s="175"/>
      <c r="TK17" s="175"/>
      <c r="TL17" s="175"/>
      <c r="TM17" s="175"/>
      <c r="TN17" s="175"/>
      <c r="TO17" s="175"/>
      <c r="TP17" s="175"/>
      <c r="TQ17" s="175"/>
      <c r="TR17" s="175"/>
      <c r="TS17" s="175"/>
      <c r="TT17" s="175"/>
      <c r="TU17" s="175"/>
      <c r="TV17" s="175"/>
      <c r="TW17" s="175"/>
      <c r="TX17" s="175"/>
      <c r="TY17" s="175"/>
      <c r="TZ17" s="175"/>
      <c r="UA17" s="175"/>
      <c r="UB17" s="175"/>
      <c r="UC17" s="175"/>
      <c r="UD17" s="175"/>
      <c r="UE17" s="175"/>
      <c r="UF17" s="175"/>
      <c r="UG17" s="175"/>
      <c r="UH17" s="175"/>
      <c r="UI17" s="175"/>
      <c r="UJ17" s="175"/>
      <c r="UK17" s="175"/>
      <c r="UL17" s="175"/>
      <c r="UM17" s="175"/>
      <c r="UN17" s="175"/>
      <c r="UO17" s="175"/>
      <c r="UP17" s="175"/>
      <c r="UQ17" s="175"/>
      <c r="UR17" s="175"/>
      <c r="US17" s="175"/>
      <c r="UT17" s="175"/>
      <c r="UU17" s="175"/>
      <c r="UV17" s="175"/>
      <c r="UW17" s="175"/>
      <c r="UX17" s="175"/>
      <c r="UY17" s="175"/>
      <c r="UZ17" s="175"/>
      <c r="VA17" s="175"/>
      <c r="VB17" s="175"/>
      <c r="VC17" s="175"/>
      <c r="VD17" s="175"/>
      <c r="VE17" s="175"/>
      <c r="VF17" s="175"/>
      <c r="VG17" s="175"/>
      <c r="VH17" s="175"/>
      <c r="VI17" s="175"/>
      <c r="VJ17" s="175"/>
      <c r="VK17" s="175"/>
      <c r="VL17" s="175"/>
      <c r="VM17" s="175"/>
      <c r="VN17" s="175"/>
      <c r="VO17" s="175"/>
      <c r="VP17" s="175"/>
      <c r="VQ17" s="175"/>
      <c r="VR17" s="175"/>
      <c r="VS17" s="175"/>
      <c r="VT17" s="175"/>
      <c r="VU17" s="175"/>
      <c r="VV17" s="175"/>
      <c r="VW17" s="175"/>
      <c r="VX17" s="175"/>
      <c r="VY17" s="175"/>
      <c r="VZ17" s="175"/>
      <c r="WA17" s="175"/>
      <c r="WB17" s="175"/>
      <c r="WC17" s="175"/>
      <c r="WD17" s="175"/>
      <c r="WE17" s="175"/>
      <c r="WF17" s="175"/>
      <c r="WG17" s="175"/>
      <c r="WH17" s="175"/>
      <c r="WI17" s="175"/>
      <c r="WJ17" s="175"/>
      <c r="WK17" s="175"/>
      <c r="WL17" s="175"/>
      <c r="WM17" s="175"/>
      <c r="WN17" s="175"/>
      <c r="WO17" s="175"/>
      <c r="WP17" s="175"/>
      <c r="WQ17" s="175"/>
      <c r="WR17" s="175"/>
      <c r="WS17" s="175"/>
      <c r="WT17" s="175"/>
      <c r="WU17" s="175"/>
      <c r="WV17" s="175"/>
      <c r="WW17" s="175"/>
      <c r="WX17" s="175"/>
      <c r="WY17" s="175"/>
      <c r="WZ17" s="175"/>
      <c r="XA17" s="175"/>
      <c r="XB17" s="175"/>
      <c r="XC17" s="175"/>
    </row>
    <row r="18" spans="1:627" x14ac:dyDescent="0.25">
      <c r="A18" s="284">
        <v>299.99997031387437</v>
      </c>
      <c r="B18" s="110">
        <v>309.81211701067184</v>
      </c>
      <c r="C18" s="110">
        <v>388.86043691309266</v>
      </c>
      <c r="D18" s="110">
        <v>510.24832316600151</v>
      </c>
      <c r="E18" s="110">
        <v>587.97838043390129</v>
      </c>
      <c r="F18" s="110">
        <v>640.16649755175058</v>
      </c>
      <c r="G18" s="110">
        <v>684.88181005811316</v>
      </c>
      <c r="H18" s="110">
        <v>722.99953038292119</v>
      </c>
      <c r="I18" s="110">
        <v>758.77422995712607</v>
      </c>
      <c r="J18" s="110">
        <v>790.31489546898263</v>
      </c>
      <c r="K18" s="110">
        <v>820.35733749184055</v>
      </c>
      <c r="L18" s="110">
        <v>846.59828626277613</v>
      </c>
      <c r="M18" s="110">
        <v>871.91288539387597</v>
      </c>
      <c r="N18" s="110">
        <v>893.48857561422551</v>
      </c>
      <c r="O18" s="110">
        <v>914.81733183921835</v>
      </c>
      <c r="P18" s="110">
        <v>932.6827659410169</v>
      </c>
      <c r="Q18" s="110">
        <v>950.19928540417925</v>
      </c>
      <c r="R18" s="110">
        <v>964.88937804584691</v>
      </c>
      <c r="S18" s="110">
        <v>979.24734607908783</v>
      </c>
      <c r="T18" s="110">
        <v>991.15338206595789</v>
      </c>
      <c r="U18" s="110">
        <v>1002.8320804214389</v>
      </c>
      <c r="V18" s="110">
        <v>1012.4813221702279</v>
      </c>
      <c r="W18" s="110">
        <v>1021.8313775292465</v>
      </c>
      <c r="X18" s="110">
        <v>1029.8029733683368</v>
      </c>
      <c r="Y18" s="110">
        <v>1037.3078668881185</v>
      </c>
      <c r="Z18" s="110">
        <v>1043.5778904437993</v>
      </c>
      <c r="AA18" s="110">
        <v>1049.6695764125373</v>
      </c>
      <c r="AB18" s="110">
        <v>1054.7568594592192</v>
      </c>
      <c r="AC18" s="110">
        <v>1059.5478168949019</v>
      </c>
      <c r="AD18" s="110">
        <v>1063.6513879922531</v>
      </c>
      <c r="AE18" s="110">
        <v>1067.5432877322858</v>
      </c>
      <c r="AF18" s="110">
        <v>1070.845025199669</v>
      </c>
      <c r="AG18" s="110">
        <v>1073.910249130161</v>
      </c>
      <c r="AH18" s="110">
        <v>1076.547743722459</v>
      </c>
      <c r="AI18" s="110">
        <v>1079.0081068931843</v>
      </c>
      <c r="AJ18" s="110">
        <v>1081.1006703925611</v>
      </c>
      <c r="AK18" s="110">
        <v>1083.054263561887</v>
      </c>
      <c r="AL18" s="110">
        <v>1084.7501824579829</v>
      </c>
      <c r="AM18" s="110">
        <v>1086.2854976397321</v>
      </c>
      <c r="AN18" s="110">
        <v>1087.633304065401</v>
      </c>
      <c r="AO18" s="110">
        <v>1088.8424910866361</v>
      </c>
      <c r="AP18" s="110">
        <v>1089.9240706197418</v>
      </c>
      <c r="AQ18" s="110">
        <v>1090.8811995975677</v>
      </c>
      <c r="AR18" s="110">
        <v>1091.745881221507</v>
      </c>
      <c r="AS18" s="59">
        <v>1092.5089790826239</v>
      </c>
      <c r="AT18" s="59">
        <v>1093.1890094341206</v>
      </c>
      <c r="AU18" s="59">
        <v>1093.7869087000608</v>
      </c>
      <c r="AV18" s="59">
        <v>1094.3394131473642</v>
      </c>
      <c r="AW18" s="59">
        <v>1094.8150816163193</v>
      </c>
      <c r="AX18" s="59">
        <v>1095.2530352500191</v>
      </c>
      <c r="AY18" s="59">
        <v>1095.6313994055079</v>
      </c>
      <c r="AZ18" s="59">
        <v>1095.9844097455098</v>
      </c>
      <c r="BA18" s="59">
        <v>1096.2795918688519</v>
      </c>
      <c r="BB18" s="59">
        <v>1096.5620631442614</v>
      </c>
      <c r="BC18" s="59">
        <v>1096.796319540211</v>
      </c>
      <c r="BD18" s="59">
        <v>1097.0224905555976</v>
      </c>
      <c r="BE18" s="59">
        <v>1097.1988647426779</v>
      </c>
      <c r="BF18" s="59">
        <v>1097.3879559300117</v>
      </c>
      <c r="BG18" s="59">
        <v>1097.5270974497444</v>
      </c>
      <c r="BH18" s="59">
        <v>1097.6757951115312</v>
      </c>
      <c r="BI18" s="59">
        <v>1097.7830237569633</v>
      </c>
      <c r="BJ18" s="59">
        <v>1097.9036327163694</v>
      </c>
      <c r="BK18" s="59">
        <v>1097.988462159504</v>
      </c>
      <c r="BL18" s="59">
        <v>1098.0894552128791</v>
      </c>
      <c r="BM18" s="59">
        <v>1098.140056345989</v>
      </c>
      <c r="BN18" s="59">
        <v>1098.3048470397275</v>
      </c>
      <c r="BO18" s="59">
        <v>1098.5786832908809</v>
      </c>
      <c r="BP18" s="59">
        <v>1098.7930619407048</v>
      </c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65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223"/>
      <c r="EA18" s="223"/>
      <c r="EB18" s="223"/>
      <c r="EC18" s="223"/>
      <c r="ED18" s="223"/>
      <c r="EE18" s="223"/>
      <c r="EF18" s="223"/>
      <c r="EG18" s="223"/>
      <c r="EH18" s="223"/>
      <c r="EI18" s="228"/>
      <c r="EJ18" s="223"/>
      <c r="EK18" s="223"/>
      <c r="EL18" s="223"/>
      <c r="EM18" s="223"/>
      <c r="EN18" s="223"/>
      <c r="EO18" s="223"/>
      <c r="EP18" s="223"/>
      <c r="EQ18" s="223"/>
      <c r="ER18" s="223"/>
      <c r="ES18" s="223"/>
      <c r="ET18" s="223"/>
      <c r="EU18" s="223"/>
      <c r="EV18" s="223"/>
      <c r="EW18" s="223"/>
      <c r="EX18" s="223"/>
      <c r="EY18" s="223"/>
      <c r="EZ18" s="223"/>
      <c r="FA18" s="223"/>
      <c r="FB18" s="223"/>
      <c r="FC18" s="223"/>
      <c r="FD18" s="223"/>
      <c r="FE18" s="223"/>
      <c r="FF18" s="223"/>
      <c r="FG18" s="223"/>
      <c r="FH18" s="223"/>
      <c r="FI18" s="223"/>
      <c r="FJ18" s="223"/>
      <c r="FK18" s="223"/>
      <c r="FL18" s="223"/>
      <c r="FM18" s="223"/>
      <c r="FN18" s="223"/>
      <c r="FO18" s="223"/>
      <c r="FP18" s="223"/>
      <c r="FQ18" s="223"/>
      <c r="FR18" s="223"/>
      <c r="FS18" s="223"/>
      <c r="FT18" s="223"/>
      <c r="FU18" s="223"/>
      <c r="FV18" s="223"/>
      <c r="FW18" s="223"/>
      <c r="FX18" s="223"/>
      <c r="FY18" s="223"/>
      <c r="FZ18" s="223"/>
      <c r="GA18" s="223"/>
      <c r="GB18" s="226"/>
      <c r="GC18" s="223"/>
      <c r="GD18" s="223"/>
      <c r="GE18" s="223"/>
      <c r="GF18" s="223"/>
      <c r="GG18" s="223"/>
      <c r="GH18" s="223"/>
      <c r="GI18" s="223"/>
      <c r="GJ18" s="223"/>
      <c r="GK18" s="223"/>
      <c r="GL18" s="223"/>
      <c r="GM18" s="223"/>
      <c r="GN18" s="223"/>
      <c r="GO18" s="223"/>
      <c r="GP18" s="223"/>
      <c r="GQ18" s="223"/>
      <c r="GR18" s="223"/>
      <c r="GS18" s="223"/>
      <c r="GT18" s="223"/>
      <c r="GU18" s="223"/>
      <c r="GV18" s="223"/>
      <c r="GW18" s="223"/>
      <c r="GX18" s="223"/>
      <c r="GY18" s="223"/>
      <c r="GZ18" s="223"/>
      <c r="HA18" s="223"/>
      <c r="HB18" s="223"/>
      <c r="HC18" s="223"/>
      <c r="HD18" s="223"/>
      <c r="HE18" s="223"/>
      <c r="HF18" s="223"/>
      <c r="HG18" s="223"/>
      <c r="HH18" s="223"/>
      <c r="HI18" s="223"/>
      <c r="HJ18" s="223"/>
      <c r="HK18" s="223"/>
      <c r="HL18" s="223"/>
      <c r="HM18" s="223"/>
      <c r="HN18" s="223"/>
      <c r="HO18" s="223"/>
      <c r="HP18" s="223"/>
      <c r="HQ18" s="223"/>
      <c r="HR18" s="223"/>
      <c r="HS18" s="223"/>
      <c r="HT18" s="223"/>
      <c r="HU18" s="223"/>
      <c r="HV18" s="226"/>
      <c r="HW18" s="175"/>
      <c r="HX18" s="175"/>
      <c r="HY18" s="175"/>
      <c r="HZ18" s="175"/>
      <c r="IA18" s="175"/>
      <c r="IB18" s="175"/>
      <c r="IC18" s="175"/>
      <c r="ID18" s="175"/>
      <c r="IE18" s="175"/>
      <c r="IF18" s="175"/>
      <c r="IG18" s="175"/>
      <c r="IH18" s="175"/>
      <c r="II18" s="175"/>
      <c r="IJ18" s="175"/>
      <c r="IK18" s="175"/>
      <c r="IL18" s="175"/>
      <c r="IM18" s="175"/>
      <c r="IN18" s="175"/>
      <c r="IO18" s="175"/>
      <c r="IP18" s="175"/>
      <c r="IQ18" s="175"/>
      <c r="IR18" s="175"/>
      <c r="IS18" s="175"/>
      <c r="IT18" s="175"/>
      <c r="IU18" s="175"/>
      <c r="IV18" s="175"/>
      <c r="IW18" s="175"/>
      <c r="IX18" s="175"/>
      <c r="IY18" s="175"/>
      <c r="IZ18" s="175"/>
      <c r="JA18" s="175"/>
      <c r="JB18" s="175"/>
      <c r="JC18" s="175"/>
      <c r="JD18" s="175"/>
      <c r="JE18" s="175"/>
      <c r="JF18" s="175"/>
      <c r="JG18" s="175"/>
      <c r="JH18" s="175"/>
      <c r="JI18" s="175"/>
      <c r="JJ18" s="175"/>
      <c r="JK18" s="175"/>
      <c r="JL18" s="175"/>
      <c r="JM18" s="175"/>
      <c r="JN18" s="175"/>
      <c r="JO18" s="175"/>
      <c r="JP18" s="175"/>
      <c r="JQ18" s="175"/>
      <c r="JR18" s="175"/>
      <c r="JS18" s="175"/>
      <c r="JT18" s="175"/>
      <c r="JU18" s="175"/>
      <c r="JV18" s="175"/>
      <c r="JW18" s="175"/>
      <c r="JX18" s="175"/>
      <c r="JY18" s="175"/>
      <c r="JZ18" s="175"/>
      <c r="KA18" s="175"/>
      <c r="KB18" s="175"/>
      <c r="KC18" s="175"/>
      <c r="KD18" s="175"/>
      <c r="KE18" s="175"/>
      <c r="KF18" s="175"/>
      <c r="KG18" s="175"/>
      <c r="KH18" s="175"/>
      <c r="KI18" s="175"/>
      <c r="KJ18" s="175"/>
      <c r="KK18" s="175"/>
      <c r="KL18" s="175"/>
      <c r="KM18" s="175"/>
      <c r="KN18" s="175"/>
      <c r="KO18" s="175"/>
      <c r="KP18" s="175"/>
      <c r="KQ18" s="175"/>
      <c r="KR18" s="175"/>
      <c r="KS18" s="175"/>
      <c r="KT18" s="175"/>
      <c r="KU18" s="175"/>
      <c r="KV18" s="175"/>
      <c r="KW18" s="175"/>
      <c r="KX18" s="175"/>
      <c r="KY18" s="175"/>
      <c r="KZ18" s="175"/>
      <c r="LA18" s="175"/>
      <c r="LB18" s="175"/>
      <c r="LC18" s="175"/>
      <c r="LD18" s="175"/>
      <c r="LE18" s="175"/>
      <c r="LF18" s="175"/>
      <c r="LG18" s="175"/>
      <c r="LH18" s="175"/>
      <c r="LI18" s="175"/>
      <c r="LJ18" s="175"/>
      <c r="LK18" s="175"/>
      <c r="LL18" s="175"/>
      <c r="LM18" s="175"/>
      <c r="LN18" s="175"/>
      <c r="LO18" s="175"/>
      <c r="LP18" s="175"/>
      <c r="LQ18" s="175"/>
      <c r="LR18" s="175"/>
      <c r="LS18" s="175"/>
      <c r="LT18" s="175"/>
      <c r="LU18" s="175"/>
      <c r="LV18" s="175"/>
      <c r="LW18" s="175"/>
      <c r="LX18" s="175"/>
      <c r="LY18" s="175"/>
      <c r="LZ18" s="175"/>
      <c r="MA18" s="175"/>
      <c r="MB18" s="175"/>
      <c r="MC18" s="175"/>
      <c r="MD18" s="175"/>
      <c r="ME18" s="175"/>
      <c r="MF18" s="175"/>
      <c r="MG18" s="175"/>
      <c r="MH18" s="175"/>
      <c r="MI18" s="175"/>
      <c r="MJ18" s="175"/>
      <c r="MK18" s="175"/>
      <c r="ML18" s="175"/>
      <c r="MM18" s="175"/>
      <c r="MN18" s="175"/>
      <c r="MO18" s="175"/>
      <c r="MP18" s="175"/>
      <c r="MQ18" s="175"/>
      <c r="MR18" s="175"/>
      <c r="MS18" s="175"/>
      <c r="MT18" s="175"/>
      <c r="MU18" s="175"/>
      <c r="MV18" s="175"/>
      <c r="MW18" s="175"/>
      <c r="MX18" s="175"/>
      <c r="MY18" s="175"/>
      <c r="MZ18" s="175"/>
      <c r="NA18" s="175"/>
      <c r="NB18" s="175"/>
      <c r="NC18" s="175"/>
      <c r="ND18" s="175"/>
      <c r="NE18" s="175"/>
      <c r="NF18" s="175"/>
      <c r="NG18" s="175"/>
      <c r="NH18" s="175"/>
      <c r="NI18" s="175"/>
      <c r="NJ18" s="175"/>
      <c r="NK18" s="175"/>
      <c r="NL18" s="175"/>
      <c r="NM18" s="175"/>
      <c r="NN18" s="175"/>
      <c r="NO18" s="175"/>
      <c r="NP18" s="175"/>
      <c r="NQ18" s="175"/>
      <c r="NR18" s="175"/>
      <c r="NS18" s="175"/>
      <c r="NT18" s="175"/>
      <c r="NU18" s="175"/>
      <c r="NV18" s="175"/>
      <c r="NW18" s="175"/>
      <c r="NX18" s="175"/>
      <c r="NY18" s="175"/>
      <c r="NZ18" s="175"/>
      <c r="OA18" s="175"/>
      <c r="OB18" s="175"/>
      <c r="OC18" s="175"/>
      <c r="OD18" s="175"/>
      <c r="OE18" s="175"/>
      <c r="OF18" s="175"/>
      <c r="OG18" s="175"/>
      <c r="OH18" s="175"/>
      <c r="OI18" s="175"/>
      <c r="OJ18" s="175"/>
      <c r="OK18" s="175"/>
      <c r="OL18" s="175"/>
      <c r="OM18" s="175"/>
      <c r="ON18" s="175"/>
      <c r="OO18" s="175"/>
      <c r="OP18" s="175"/>
      <c r="OQ18" s="175"/>
      <c r="OR18" s="175"/>
      <c r="OS18" s="175"/>
      <c r="OT18" s="175"/>
      <c r="OU18" s="175"/>
      <c r="OV18" s="175"/>
      <c r="OW18" s="175"/>
      <c r="OX18" s="175"/>
      <c r="OY18" s="175"/>
      <c r="OZ18" s="175"/>
      <c r="PA18" s="175"/>
      <c r="PB18" s="175"/>
      <c r="PC18" s="175"/>
      <c r="PD18" s="175"/>
      <c r="PE18" s="175"/>
      <c r="PF18" s="175"/>
      <c r="PG18" s="175"/>
      <c r="PH18" s="175"/>
      <c r="PI18" s="175"/>
      <c r="PJ18" s="175"/>
      <c r="PK18" s="175"/>
      <c r="PL18" s="175"/>
      <c r="PM18" s="175"/>
      <c r="PN18" s="175"/>
      <c r="PO18" s="175"/>
      <c r="PP18" s="175"/>
      <c r="PQ18" s="175"/>
      <c r="PR18" s="175"/>
      <c r="PS18" s="175"/>
      <c r="PT18" s="175"/>
      <c r="PU18" s="175"/>
      <c r="PV18" s="175"/>
      <c r="PW18" s="175"/>
      <c r="PX18" s="175"/>
      <c r="PY18" s="175"/>
      <c r="PZ18" s="175"/>
      <c r="QA18" s="175"/>
      <c r="QB18" s="175"/>
      <c r="QC18" s="175"/>
      <c r="QD18" s="175"/>
      <c r="QE18" s="175"/>
      <c r="QF18" s="175"/>
      <c r="QG18" s="175"/>
      <c r="QH18" s="175"/>
      <c r="QI18" s="175"/>
      <c r="QJ18" s="175"/>
      <c r="QK18" s="175"/>
      <c r="QL18" s="175"/>
      <c r="QM18" s="175"/>
      <c r="QN18" s="175"/>
      <c r="QO18" s="175"/>
      <c r="QP18" s="175"/>
      <c r="QQ18" s="175"/>
      <c r="QR18" s="175"/>
      <c r="QS18" s="175"/>
      <c r="QT18" s="175"/>
      <c r="QU18" s="175"/>
      <c r="QV18" s="175"/>
      <c r="QW18" s="175"/>
      <c r="QX18" s="175"/>
      <c r="QY18" s="175"/>
      <c r="QZ18" s="175"/>
      <c r="RA18" s="175"/>
      <c r="RB18" s="175"/>
      <c r="RC18" s="175"/>
      <c r="RD18" s="175"/>
      <c r="RE18" s="175"/>
      <c r="RF18" s="175"/>
      <c r="RG18" s="175"/>
      <c r="RH18" s="175"/>
      <c r="RI18" s="175"/>
      <c r="RJ18" s="175"/>
      <c r="RK18" s="175"/>
      <c r="RL18" s="175"/>
      <c r="RM18" s="175"/>
      <c r="RN18" s="175"/>
      <c r="RO18" s="175"/>
      <c r="RP18" s="175"/>
      <c r="RQ18" s="175"/>
      <c r="RR18" s="175"/>
      <c r="RS18" s="175"/>
      <c r="RT18" s="175"/>
      <c r="RU18" s="175"/>
      <c r="RV18" s="175"/>
      <c r="RW18" s="175"/>
      <c r="RX18" s="175"/>
      <c r="RY18" s="175"/>
      <c r="RZ18" s="175"/>
      <c r="SA18" s="175"/>
      <c r="SB18" s="175"/>
      <c r="SC18" s="175"/>
      <c r="SD18" s="175"/>
      <c r="SE18" s="175"/>
      <c r="SF18" s="175"/>
      <c r="SG18" s="175"/>
      <c r="SH18" s="175"/>
      <c r="SI18" s="175"/>
      <c r="SJ18" s="175"/>
      <c r="SK18" s="175"/>
      <c r="SL18" s="175"/>
      <c r="SM18" s="175"/>
      <c r="SN18" s="175"/>
      <c r="SO18" s="175"/>
      <c r="SP18" s="175"/>
      <c r="SQ18" s="175"/>
      <c r="SR18" s="175"/>
      <c r="SS18" s="175"/>
      <c r="ST18" s="175"/>
      <c r="SU18" s="175"/>
      <c r="SV18" s="175"/>
      <c r="SW18" s="175"/>
      <c r="SX18" s="175"/>
      <c r="SY18" s="175"/>
      <c r="SZ18" s="175"/>
      <c r="TA18" s="175"/>
      <c r="TB18" s="175"/>
      <c r="TC18" s="175"/>
      <c r="TD18" s="175"/>
      <c r="TE18" s="175"/>
      <c r="TF18" s="175"/>
      <c r="TG18" s="175"/>
      <c r="TH18" s="175"/>
      <c r="TI18" s="175"/>
      <c r="TJ18" s="175"/>
      <c r="TK18" s="175"/>
      <c r="TL18" s="175"/>
      <c r="TM18" s="175"/>
      <c r="TN18" s="175"/>
      <c r="TO18" s="175"/>
      <c r="TP18" s="175"/>
      <c r="TQ18" s="175"/>
      <c r="TR18" s="175"/>
      <c r="TS18" s="175"/>
      <c r="TT18" s="175"/>
      <c r="TU18" s="175"/>
      <c r="TV18" s="175"/>
      <c r="TW18" s="175"/>
      <c r="TX18" s="175"/>
      <c r="TY18" s="175"/>
      <c r="TZ18" s="175"/>
      <c r="UA18" s="175"/>
      <c r="UB18" s="175"/>
      <c r="UC18" s="175"/>
      <c r="UD18" s="175"/>
      <c r="UE18" s="175"/>
      <c r="UF18" s="175"/>
      <c r="UG18" s="175"/>
      <c r="UH18" s="175"/>
      <c r="UI18" s="175"/>
      <c r="UJ18" s="175"/>
      <c r="UK18" s="175"/>
      <c r="UL18" s="175"/>
      <c r="UM18" s="175"/>
      <c r="UN18" s="175"/>
      <c r="UO18" s="175"/>
      <c r="UP18" s="175"/>
      <c r="UQ18" s="175"/>
      <c r="UR18" s="175"/>
      <c r="US18" s="175"/>
      <c r="UT18" s="175"/>
      <c r="UU18" s="175"/>
      <c r="UV18" s="175"/>
      <c r="UW18" s="175"/>
      <c r="UX18" s="175"/>
      <c r="UY18" s="175"/>
      <c r="UZ18" s="175"/>
      <c r="VA18" s="175"/>
      <c r="VB18" s="175"/>
      <c r="VC18" s="175"/>
      <c r="VD18" s="175"/>
      <c r="VE18" s="175"/>
      <c r="VF18" s="175"/>
      <c r="VG18" s="175"/>
      <c r="VH18" s="175"/>
      <c r="VI18" s="175"/>
      <c r="VJ18" s="175"/>
      <c r="VK18" s="175"/>
      <c r="VL18" s="175"/>
      <c r="VM18" s="175"/>
      <c r="VN18" s="175"/>
      <c r="VO18" s="175"/>
      <c r="VP18" s="175"/>
      <c r="VQ18" s="175"/>
      <c r="VR18" s="175"/>
      <c r="VS18" s="175"/>
      <c r="VT18" s="175"/>
      <c r="VU18" s="175"/>
      <c r="VV18" s="175"/>
      <c r="VW18" s="175"/>
      <c r="VX18" s="175"/>
      <c r="VY18" s="175"/>
      <c r="VZ18" s="175"/>
      <c r="WA18" s="175"/>
      <c r="WB18" s="175"/>
      <c r="WC18" s="175"/>
      <c r="WD18" s="175"/>
      <c r="WE18" s="175"/>
      <c r="WF18" s="175"/>
      <c r="WG18" s="175"/>
      <c r="WH18" s="175"/>
      <c r="WI18" s="175"/>
      <c r="WJ18" s="175"/>
      <c r="WK18" s="175"/>
      <c r="WL18" s="175"/>
      <c r="WM18" s="175"/>
      <c r="WN18" s="175"/>
      <c r="WO18" s="175"/>
      <c r="WP18" s="175"/>
      <c r="WQ18" s="175"/>
      <c r="WR18" s="175"/>
      <c r="WS18" s="175"/>
      <c r="WT18" s="175"/>
      <c r="WU18" s="175"/>
      <c r="WV18" s="175"/>
      <c r="WW18" s="175"/>
      <c r="WX18" s="175"/>
      <c r="WY18" s="175"/>
      <c r="WZ18" s="175"/>
      <c r="XA18" s="175"/>
      <c r="XB18" s="175"/>
      <c r="XC18" s="175"/>
    </row>
    <row r="19" spans="1:627" ht="15.75" thickBot="1" x14ac:dyDescent="0.3">
      <c r="A19" s="163">
        <v>299.99991453407824</v>
      </c>
      <c r="B19" s="127">
        <v>317.02800478632344</v>
      </c>
      <c r="C19" s="127">
        <v>439.52111766716308</v>
      </c>
      <c r="D19" s="127">
        <v>627.55435478962261</v>
      </c>
      <c r="E19" s="127">
        <v>745.61204005463674</v>
      </c>
      <c r="F19" s="127">
        <v>825.33846881167335</v>
      </c>
      <c r="G19" s="127">
        <v>893.53853674216225</v>
      </c>
      <c r="H19" s="127">
        <v>952.03470193530802</v>
      </c>
      <c r="I19" s="127">
        <v>1006.8478776321498</v>
      </c>
      <c r="J19" s="127">
        <v>1055.2903866723966</v>
      </c>
      <c r="K19" s="127">
        <v>1101.4223647357067</v>
      </c>
      <c r="L19" s="127">
        <v>1141.6351162432029</v>
      </c>
      <c r="M19" s="127">
        <v>1180.3935524294113</v>
      </c>
      <c r="N19" s="127">
        <v>1213.5055697601724</v>
      </c>
      <c r="O19" s="127">
        <v>1246.1180415225654</v>
      </c>
      <c r="P19" s="127">
        <v>1273.2286753662952</v>
      </c>
      <c r="Q19" s="127">
        <v>1299.5860985943543</v>
      </c>
      <c r="R19" s="127">
        <v>1321.5027702979967</v>
      </c>
      <c r="S19" s="127">
        <v>1342.6641515838619</v>
      </c>
      <c r="T19" s="127">
        <v>1360.0314724541565</v>
      </c>
      <c r="U19" s="127">
        <v>1376.8595877995904</v>
      </c>
      <c r="V19" s="127">
        <v>1390.5713883150465</v>
      </c>
      <c r="W19" s="127">
        <v>1403.7079337622424</v>
      </c>
      <c r="X19" s="127">
        <v>1414.7048933485692</v>
      </c>
      <c r="Y19" s="127">
        <v>1424.9511965067236</v>
      </c>
      <c r="Z19" s="127">
        <v>1433.3525046009802</v>
      </c>
      <c r="AA19" s="127">
        <v>1441.4145976729958</v>
      </c>
      <c r="AB19" s="127">
        <v>1448.014911989957</v>
      </c>
      <c r="AC19" s="127">
        <v>1454.1655221370806</v>
      </c>
      <c r="AD19" s="127">
        <v>1459.3235794427201</v>
      </c>
      <c r="AE19" s="127">
        <v>1464.1600560645893</v>
      </c>
      <c r="AF19" s="127">
        <v>1468.1763193840588</v>
      </c>
      <c r="AG19" s="127">
        <v>1471.8663597267473</v>
      </c>
      <c r="AH19" s="127">
        <v>1474.9697396081192</v>
      </c>
      <c r="AI19" s="127">
        <v>1477.8387875907729</v>
      </c>
      <c r="AJ19" s="127">
        <v>1480.2283925026557</v>
      </c>
      <c r="AK19" s="127">
        <v>1482.4317769487375</v>
      </c>
      <c r="AL19" s="127">
        <v>1484.3042718383008</v>
      </c>
      <c r="AM19" s="127">
        <v>1485.981343174398</v>
      </c>
      <c r="AN19" s="127">
        <v>1487.4236954185999</v>
      </c>
      <c r="AO19" s="127">
        <v>1488.7007030138982</v>
      </c>
      <c r="AP19" s="127">
        <v>1489.822710673531</v>
      </c>
      <c r="AQ19" s="127">
        <v>1490.7987803397427</v>
      </c>
      <c r="AR19" s="127">
        <v>1491.6693957246355</v>
      </c>
      <c r="AS19" s="68">
        <v>1492.4202246846053</v>
      </c>
      <c r="AT19" s="68">
        <v>1493.0830676311259</v>
      </c>
      <c r="AU19" s="68">
        <v>1493.6498958406596</v>
      </c>
      <c r="AV19" s="68">
        <v>1494.1726947495856</v>
      </c>
      <c r="AW19" s="68">
        <v>1494.6076116350512</v>
      </c>
      <c r="AX19" s="68">
        <v>1495.0117501656314</v>
      </c>
      <c r="AY19" s="68">
        <v>1495.3417792947748</v>
      </c>
      <c r="AZ19" s="68">
        <v>1495.6580750530791</v>
      </c>
      <c r="BA19" s="68">
        <v>1495.9035700310976</v>
      </c>
      <c r="BB19" s="68">
        <v>1496.1502346020545</v>
      </c>
      <c r="BC19" s="68">
        <v>1496.3353015062607</v>
      </c>
      <c r="BD19" s="68">
        <v>1496.5291619810353</v>
      </c>
      <c r="BE19" s="68">
        <v>1496.6563552786033</v>
      </c>
      <c r="BF19" s="68">
        <v>1496.815584994981</v>
      </c>
      <c r="BG19" s="68">
        <v>1496.9087539885447</v>
      </c>
      <c r="BH19" s="68">
        <v>1497.0320132372904</v>
      </c>
      <c r="BI19" s="68">
        <v>1497.0944521080085</v>
      </c>
      <c r="BJ19" s="68">
        <v>1497.1904640344203</v>
      </c>
      <c r="BK19" s="68">
        <v>1497.2349205099972</v>
      </c>
      <c r="BL19" s="68">
        <v>1497.316221334728</v>
      </c>
      <c r="BM19" s="68">
        <v>1497.3141291627032</v>
      </c>
      <c r="BN19" s="68">
        <v>1497.558760865131</v>
      </c>
      <c r="BO19" s="68">
        <v>1498.1301615718837</v>
      </c>
      <c r="BP19" s="68">
        <v>1498.5569142040165</v>
      </c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73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230"/>
      <c r="EA19" s="230"/>
      <c r="EB19" s="230"/>
      <c r="EC19" s="230"/>
      <c r="ED19" s="230"/>
      <c r="EE19" s="230"/>
      <c r="EF19" s="230"/>
      <c r="EG19" s="230"/>
      <c r="EH19" s="230"/>
      <c r="EI19" s="229"/>
      <c r="EJ19" s="230"/>
      <c r="EK19" s="230"/>
      <c r="EL19" s="230"/>
      <c r="EM19" s="230"/>
      <c r="EN19" s="230"/>
      <c r="EO19" s="230"/>
      <c r="EP19" s="230"/>
      <c r="EQ19" s="230"/>
      <c r="ER19" s="230"/>
      <c r="ES19" s="230"/>
      <c r="ET19" s="230"/>
      <c r="EU19" s="230"/>
      <c r="EV19" s="230"/>
      <c r="EW19" s="230"/>
      <c r="EX19" s="230"/>
      <c r="EY19" s="230"/>
      <c r="EZ19" s="230"/>
      <c r="FA19" s="230"/>
      <c r="FB19" s="230"/>
      <c r="FC19" s="230"/>
      <c r="FD19" s="230"/>
      <c r="FE19" s="230"/>
      <c r="FF19" s="230"/>
      <c r="FG19" s="230"/>
      <c r="FH19" s="230"/>
      <c r="FI19" s="230"/>
      <c r="FJ19" s="230"/>
      <c r="FK19" s="230"/>
      <c r="FL19" s="230"/>
      <c r="FM19" s="230"/>
      <c r="FN19" s="230"/>
      <c r="FO19" s="230"/>
      <c r="FP19" s="230"/>
      <c r="FQ19" s="230"/>
      <c r="FR19" s="230"/>
      <c r="FS19" s="230"/>
      <c r="FT19" s="230"/>
      <c r="FU19" s="230"/>
      <c r="FV19" s="230"/>
      <c r="FW19" s="230"/>
      <c r="FX19" s="230"/>
      <c r="FY19" s="230"/>
      <c r="FZ19" s="230"/>
      <c r="GA19" s="230"/>
      <c r="GB19" s="231"/>
      <c r="GC19" s="230"/>
      <c r="GD19" s="230"/>
      <c r="GE19" s="230"/>
      <c r="GF19" s="230"/>
      <c r="GG19" s="230"/>
      <c r="GH19" s="230"/>
      <c r="GI19" s="230"/>
      <c r="GJ19" s="230"/>
      <c r="GK19" s="230"/>
      <c r="GL19" s="230"/>
      <c r="GM19" s="230"/>
      <c r="GN19" s="230"/>
      <c r="GO19" s="230"/>
      <c r="GP19" s="230"/>
      <c r="GQ19" s="230"/>
      <c r="GR19" s="230"/>
      <c r="GS19" s="230"/>
      <c r="GT19" s="230"/>
      <c r="GU19" s="230"/>
      <c r="GV19" s="230"/>
      <c r="GW19" s="230"/>
      <c r="GX19" s="230"/>
      <c r="GY19" s="230"/>
      <c r="GZ19" s="230"/>
      <c r="HA19" s="230"/>
      <c r="HB19" s="230"/>
      <c r="HC19" s="230"/>
      <c r="HD19" s="230"/>
      <c r="HE19" s="230"/>
      <c r="HF19" s="230"/>
      <c r="HG19" s="230"/>
      <c r="HH19" s="230"/>
      <c r="HI19" s="230"/>
      <c r="HJ19" s="230"/>
      <c r="HK19" s="230"/>
      <c r="HL19" s="230"/>
      <c r="HM19" s="230"/>
      <c r="HN19" s="230"/>
      <c r="HO19" s="230"/>
      <c r="HP19" s="230"/>
      <c r="HQ19" s="230"/>
      <c r="HR19" s="230"/>
      <c r="HS19" s="230"/>
      <c r="HT19" s="230"/>
      <c r="HU19" s="230"/>
      <c r="HV19" s="231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75"/>
      <c r="KB19" s="175"/>
      <c r="KC19" s="175"/>
      <c r="KD19" s="175"/>
      <c r="KE19" s="175"/>
      <c r="KF19" s="175"/>
      <c r="KG19" s="175"/>
      <c r="KH19" s="175"/>
      <c r="KI19" s="175"/>
      <c r="KJ19" s="175"/>
      <c r="KK19" s="175"/>
      <c r="KL19" s="175"/>
      <c r="KM19" s="175"/>
      <c r="KN19" s="175"/>
      <c r="KO19" s="175"/>
      <c r="KP19" s="175"/>
      <c r="KQ19" s="175"/>
      <c r="KR19" s="175"/>
      <c r="KS19" s="175"/>
      <c r="KT19" s="175"/>
      <c r="KU19" s="175"/>
      <c r="KV19" s="175"/>
      <c r="KW19" s="175"/>
      <c r="KX19" s="175"/>
      <c r="KY19" s="175"/>
      <c r="KZ19" s="175"/>
      <c r="LA19" s="175"/>
      <c r="LB19" s="175"/>
      <c r="LC19" s="175"/>
      <c r="LD19" s="175"/>
      <c r="LE19" s="175"/>
      <c r="LF19" s="175"/>
      <c r="LG19" s="175"/>
      <c r="LH19" s="175"/>
      <c r="LI19" s="175"/>
      <c r="LJ19" s="175"/>
      <c r="LK19" s="175"/>
      <c r="LL19" s="175"/>
      <c r="LM19" s="175"/>
      <c r="LN19" s="175"/>
      <c r="LO19" s="175"/>
      <c r="LP19" s="175"/>
      <c r="LQ19" s="175"/>
      <c r="LR19" s="175"/>
      <c r="LS19" s="175"/>
      <c r="LT19" s="175"/>
      <c r="LU19" s="175"/>
      <c r="LV19" s="175"/>
      <c r="LW19" s="175"/>
      <c r="LX19" s="175"/>
      <c r="LY19" s="175"/>
      <c r="LZ19" s="175"/>
      <c r="MA19" s="175"/>
      <c r="MB19" s="175"/>
      <c r="MC19" s="175"/>
      <c r="MD19" s="175"/>
      <c r="ME19" s="175"/>
      <c r="MF19" s="175"/>
      <c r="MG19" s="175"/>
      <c r="MH19" s="175"/>
      <c r="MI19" s="175"/>
      <c r="MJ19" s="175"/>
      <c r="MK19" s="175"/>
      <c r="ML19" s="175"/>
      <c r="MM19" s="175"/>
      <c r="MN19" s="175"/>
      <c r="MO19" s="175"/>
      <c r="MP19" s="175"/>
      <c r="MQ19" s="175"/>
      <c r="MR19" s="175"/>
      <c r="MS19" s="175"/>
      <c r="MT19" s="175"/>
      <c r="MU19" s="175"/>
      <c r="MV19" s="175"/>
      <c r="MW19" s="175"/>
      <c r="MX19" s="175"/>
      <c r="MY19" s="175"/>
      <c r="MZ19" s="175"/>
      <c r="NA19" s="175"/>
      <c r="NB19" s="175"/>
      <c r="NC19" s="175"/>
      <c r="ND19" s="175"/>
      <c r="NE19" s="175"/>
      <c r="NF19" s="175"/>
      <c r="NG19" s="175"/>
      <c r="NH19" s="175"/>
      <c r="NI19" s="175"/>
      <c r="NJ19" s="175"/>
      <c r="NK19" s="175"/>
      <c r="NL19" s="175"/>
      <c r="NM19" s="175"/>
      <c r="NN19" s="175"/>
      <c r="NO19" s="175"/>
      <c r="NP19" s="175"/>
      <c r="NQ19" s="175"/>
      <c r="NR19" s="175"/>
      <c r="NS19" s="175"/>
      <c r="NT19" s="175"/>
      <c r="NU19" s="175"/>
      <c r="NV19" s="175"/>
      <c r="NW19" s="175"/>
      <c r="NX19" s="175"/>
      <c r="NY19" s="175"/>
      <c r="NZ19" s="175"/>
      <c r="OA19" s="175"/>
      <c r="OB19" s="175"/>
      <c r="OC19" s="175"/>
      <c r="OD19" s="175"/>
      <c r="OE19" s="175"/>
      <c r="OF19" s="175"/>
      <c r="OG19" s="175"/>
      <c r="OH19" s="175"/>
      <c r="OI19" s="175"/>
      <c r="OJ19" s="175"/>
      <c r="OK19" s="175"/>
      <c r="OL19" s="175"/>
      <c r="OM19" s="175"/>
      <c r="ON19" s="175"/>
      <c r="OO19" s="175"/>
      <c r="OP19" s="175"/>
      <c r="OQ19" s="175"/>
      <c r="OR19" s="175"/>
      <c r="OS19" s="175"/>
      <c r="OT19" s="175"/>
      <c r="OU19" s="175"/>
      <c r="OV19" s="175"/>
      <c r="OW19" s="175"/>
      <c r="OX19" s="175"/>
      <c r="OY19" s="175"/>
      <c r="OZ19" s="175"/>
      <c r="PA19" s="175"/>
      <c r="PB19" s="175"/>
      <c r="PC19" s="175"/>
      <c r="PD19" s="175"/>
      <c r="PE19" s="175"/>
      <c r="PF19" s="175"/>
      <c r="PG19" s="175"/>
      <c r="PH19" s="175"/>
      <c r="PI19" s="175"/>
      <c r="PJ19" s="175"/>
      <c r="PK19" s="175"/>
      <c r="PL19" s="175"/>
      <c r="PM19" s="175"/>
      <c r="PN19" s="175"/>
      <c r="PO19" s="175"/>
      <c r="PP19" s="175"/>
      <c r="PQ19" s="175"/>
      <c r="PR19" s="175"/>
      <c r="PS19" s="175"/>
      <c r="PT19" s="175"/>
      <c r="PU19" s="175"/>
      <c r="PV19" s="175"/>
      <c r="PW19" s="175"/>
      <c r="PX19" s="175"/>
      <c r="PY19" s="175"/>
      <c r="PZ19" s="175"/>
      <c r="QA19" s="175"/>
      <c r="QB19" s="175"/>
      <c r="QC19" s="175"/>
      <c r="QD19" s="175"/>
      <c r="QE19" s="175"/>
      <c r="QF19" s="175"/>
      <c r="QG19" s="175"/>
      <c r="QH19" s="175"/>
      <c r="QI19" s="175"/>
      <c r="QJ19" s="175"/>
      <c r="QK19" s="175"/>
      <c r="QL19" s="175"/>
      <c r="QM19" s="175"/>
      <c r="QN19" s="175"/>
      <c r="QO19" s="175"/>
      <c r="QP19" s="175"/>
      <c r="QQ19" s="175"/>
      <c r="QR19" s="175"/>
      <c r="QS19" s="175"/>
      <c r="QT19" s="175"/>
      <c r="QU19" s="175"/>
      <c r="QV19" s="175"/>
      <c r="QW19" s="175"/>
      <c r="QX19" s="175"/>
      <c r="QY19" s="175"/>
      <c r="QZ19" s="175"/>
      <c r="RA19" s="175"/>
      <c r="RB19" s="175"/>
      <c r="RC19" s="175"/>
      <c r="RD19" s="175"/>
      <c r="RE19" s="175"/>
      <c r="RF19" s="175"/>
      <c r="RG19" s="175"/>
      <c r="RH19" s="175"/>
      <c r="RI19" s="175"/>
      <c r="RJ19" s="175"/>
      <c r="RK19" s="175"/>
      <c r="RL19" s="175"/>
      <c r="RM19" s="175"/>
      <c r="RN19" s="175"/>
      <c r="RO19" s="175"/>
      <c r="RP19" s="175"/>
      <c r="RQ19" s="175"/>
      <c r="RR19" s="175"/>
      <c r="RS19" s="175"/>
      <c r="RT19" s="175"/>
      <c r="RU19" s="175"/>
      <c r="RV19" s="175"/>
      <c r="RW19" s="175"/>
      <c r="RX19" s="175"/>
      <c r="RY19" s="175"/>
      <c r="RZ19" s="175"/>
      <c r="SA19" s="175"/>
      <c r="SB19" s="175"/>
      <c r="SC19" s="175"/>
      <c r="SD19" s="175"/>
      <c r="SE19" s="175"/>
      <c r="SF19" s="175"/>
      <c r="SG19" s="175"/>
      <c r="SH19" s="175"/>
      <c r="SI19" s="175"/>
      <c r="SJ19" s="175"/>
      <c r="SK19" s="175"/>
      <c r="SL19" s="175"/>
      <c r="SM19" s="175"/>
      <c r="SN19" s="175"/>
      <c r="SO19" s="175"/>
      <c r="SP19" s="175"/>
      <c r="SQ19" s="175"/>
      <c r="SR19" s="175"/>
      <c r="SS19" s="175"/>
      <c r="ST19" s="175"/>
      <c r="SU19" s="175"/>
      <c r="SV19" s="175"/>
      <c r="SW19" s="175"/>
      <c r="SX19" s="175"/>
      <c r="SY19" s="175"/>
      <c r="SZ19" s="175"/>
      <c r="TA19" s="175"/>
      <c r="TB19" s="175"/>
      <c r="TC19" s="175"/>
      <c r="TD19" s="175"/>
      <c r="TE19" s="175"/>
      <c r="TF19" s="175"/>
      <c r="TG19" s="175"/>
      <c r="TH19" s="175"/>
      <c r="TI19" s="175"/>
      <c r="TJ19" s="175"/>
      <c r="TK19" s="175"/>
      <c r="TL19" s="175"/>
      <c r="TM19" s="175"/>
      <c r="TN19" s="175"/>
      <c r="TO19" s="175"/>
      <c r="TP19" s="175"/>
      <c r="TQ19" s="175"/>
      <c r="TR19" s="175"/>
      <c r="TS19" s="175"/>
      <c r="TT19" s="175"/>
      <c r="TU19" s="175"/>
      <c r="TV19" s="175"/>
      <c r="TW19" s="175"/>
      <c r="TX19" s="175"/>
      <c r="TY19" s="175"/>
      <c r="TZ19" s="175"/>
      <c r="UA19" s="175"/>
      <c r="UB19" s="175"/>
      <c r="UC19" s="175"/>
      <c r="UD19" s="175"/>
      <c r="UE19" s="175"/>
      <c r="UF19" s="175"/>
      <c r="UG19" s="175"/>
      <c r="UH19" s="175"/>
      <c r="UI19" s="175"/>
      <c r="UJ19" s="175"/>
      <c r="UK19" s="175"/>
      <c r="UL19" s="175"/>
      <c r="UM19" s="175"/>
      <c r="UN19" s="175"/>
      <c r="UO19" s="175"/>
      <c r="UP19" s="175"/>
      <c r="UQ19" s="175"/>
      <c r="UR19" s="175"/>
      <c r="US19" s="175"/>
      <c r="UT19" s="175"/>
      <c r="UU19" s="175"/>
      <c r="UV19" s="175"/>
      <c r="UW19" s="175"/>
      <c r="UX19" s="175"/>
      <c r="UY19" s="175"/>
      <c r="UZ19" s="175"/>
      <c r="VA19" s="175"/>
      <c r="VB19" s="175"/>
      <c r="VC19" s="175"/>
      <c r="VD19" s="175"/>
      <c r="VE19" s="175"/>
      <c r="VF19" s="175"/>
      <c r="VG19" s="175"/>
      <c r="VH19" s="175"/>
      <c r="VI19" s="175"/>
      <c r="VJ19" s="175"/>
      <c r="VK19" s="175"/>
      <c r="VL19" s="175"/>
      <c r="VM19" s="175"/>
      <c r="VN19" s="175"/>
      <c r="VO19" s="175"/>
      <c r="VP19" s="175"/>
      <c r="VQ19" s="175"/>
      <c r="VR19" s="175"/>
      <c r="VS19" s="175"/>
      <c r="VT19" s="175"/>
      <c r="VU19" s="175"/>
      <c r="VV19" s="175"/>
      <c r="VW19" s="175"/>
      <c r="VX19" s="175"/>
      <c r="VY19" s="175"/>
      <c r="VZ19" s="175"/>
      <c r="WA19" s="175"/>
      <c r="WB19" s="175"/>
      <c r="WC19" s="175"/>
      <c r="WD19" s="175"/>
      <c r="WE19" s="175"/>
      <c r="WF19" s="175"/>
      <c r="WG19" s="175"/>
      <c r="WH19" s="175"/>
      <c r="WI19" s="175"/>
      <c r="WJ19" s="175"/>
      <c r="WK19" s="175"/>
      <c r="WL19" s="175"/>
      <c r="WM19" s="175"/>
      <c r="WN19" s="175"/>
      <c r="WO19" s="175"/>
      <c r="WP19" s="175"/>
      <c r="WQ19" s="175"/>
      <c r="WR19" s="175"/>
      <c r="WS19" s="175"/>
      <c r="WT19" s="175"/>
      <c r="WU19" s="175"/>
      <c r="WV19" s="175"/>
      <c r="WW19" s="175"/>
      <c r="WX19" s="175"/>
      <c r="WY19" s="175"/>
      <c r="WZ19" s="175"/>
      <c r="XA19" s="175"/>
      <c r="XB19" s="175"/>
      <c r="XC19" s="175"/>
    </row>
    <row r="20" spans="1:627" ht="15.75" thickTop="1" x14ac:dyDescent="0.25">
      <c r="AU20" s="59"/>
    </row>
    <row r="21" spans="1:627" x14ac:dyDescent="0.25">
      <c r="AU21" s="59"/>
    </row>
    <row r="22" spans="1:627" x14ac:dyDescent="0.25">
      <c r="AU22" s="59"/>
    </row>
    <row r="23" spans="1:627" x14ac:dyDescent="0.25">
      <c r="AU23" s="59"/>
    </row>
    <row r="24" spans="1:627" x14ac:dyDescent="0.25">
      <c r="AU24" s="59"/>
    </row>
    <row r="25" spans="1:627" x14ac:dyDescent="0.25">
      <c r="AU25" s="59"/>
    </row>
    <row r="26" spans="1:627" x14ac:dyDescent="0.25">
      <c r="AU26" s="59"/>
    </row>
    <row r="27" spans="1:627" x14ac:dyDescent="0.25">
      <c r="AU27" s="59"/>
    </row>
    <row r="28" spans="1:627" x14ac:dyDescent="0.25">
      <c r="AU28" s="59"/>
    </row>
    <row r="29" spans="1:627" x14ac:dyDescent="0.25">
      <c r="AU29" s="59"/>
    </row>
    <row r="30" spans="1:627" x14ac:dyDescent="0.25">
      <c r="AU30" s="59"/>
    </row>
    <row r="31" spans="1:627" x14ac:dyDescent="0.25">
      <c r="AU31" s="59"/>
    </row>
    <row r="32" spans="1:627" x14ac:dyDescent="0.25">
      <c r="AU32" s="59"/>
    </row>
    <row r="33" spans="47:47" x14ac:dyDescent="0.25">
      <c r="AU33" s="59"/>
    </row>
    <row r="34" spans="47:47" x14ac:dyDescent="0.25">
      <c r="AU34" s="59"/>
    </row>
    <row r="35" spans="47:47" x14ac:dyDescent="0.25">
      <c r="AU35" s="59"/>
    </row>
    <row r="36" spans="47:47" x14ac:dyDescent="0.25">
      <c r="AU36" s="59"/>
    </row>
    <row r="37" spans="47:47" x14ac:dyDescent="0.25">
      <c r="AU37" s="59"/>
    </row>
    <row r="38" spans="47:47" x14ac:dyDescent="0.25">
      <c r="AU38" s="59"/>
    </row>
    <row r="39" spans="47:47" x14ac:dyDescent="0.25">
      <c r="AU39" s="59"/>
    </row>
    <row r="40" spans="47:47" x14ac:dyDescent="0.25">
      <c r="AU40" s="59"/>
    </row>
    <row r="41" spans="47:47" x14ac:dyDescent="0.25">
      <c r="AU41" s="59"/>
    </row>
    <row r="42" spans="47:47" x14ac:dyDescent="0.25">
      <c r="AU42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P39"/>
  <sheetViews>
    <sheetView workbookViewId="0">
      <pane ySplit="1" topLeftCell="A2" activePane="bottomLeft" state="frozen"/>
      <selection activeCell="EO1" sqref="EO1"/>
      <selection pane="bottomLeft" activeCell="A19" sqref="A19:BM19"/>
    </sheetView>
  </sheetViews>
  <sheetFormatPr baseColWidth="10" defaultColWidth="11.42578125" defaultRowHeight="15" x14ac:dyDescent="0.25"/>
  <cols>
    <col min="1" max="2" width="12.5703125" style="16" bestFit="1" customWidth="1"/>
    <col min="3" max="16384" width="11.42578125" style="16"/>
  </cols>
  <sheetData>
    <row r="1" spans="1:640" ht="16.5" thickTop="1" thickBot="1" x14ac:dyDescent="0.3">
      <c r="A1" s="178">
        <v>1</v>
      </c>
      <c r="B1" s="179">
        <v>2</v>
      </c>
      <c r="C1" s="179">
        <v>3</v>
      </c>
      <c r="D1" s="179">
        <v>4</v>
      </c>
      <c r="E1" s="179">
        <v>5</v>
      </c>
      <c r="F1" s="179">
        <v>6</v>
      </c>
      <c r="G1" s="179">
        <v>7</v>
      </c>
      <c r="H1" s="179">
        <v>8</v>
      </c>
      <c r="I1" s="179">
        <v>9</v>
      </c>
      <c r="J1" s="179">
        <v>10</v>
      </c>
      <c r="K1" s="179">
        <v>11</v>
      </c>
      <c r="L1" s="179">
        <v>12</v>
      </c>
      <c r="M1" s="179">
        <v>13</v>
      </c>
      <c r="N1" s="179">
        <v>14</v>
      </c>
      <c r="O1" s="179">
        <v>15</v>
      </c>
      <c r="P1" s="179">
        <v>16</v>
      </c>
      <c r="Q1" s="179">
        <v>17</v>
      </c>
      <c r="R1" s="179">
        <v>18</v>
      </c>
      <c r="S1" s="179">
        <v>19</v>
      </c>
      <c r="T1" s="179">
        <v>20</v>
      </c>
      <c r="U1" s="179">
        <v>21</v>
      </c>
      <c r="V1" s="179">
        <v>22</v>
      </c>
      <c r="W1" s="179">
        <v>23</v>
      </c>
      <c r="X1" s="179">
        <v>24</v>
      </c>
      <c r="Y1" s="179">
        <v>25</v>
      </c>
      <c r="Z1" s="179">
        <v>26</v>
      </c>
      <c r="AA1" s="179">
        <v>27</v>
      </c>
      <c r="AB1" s="179">
        <v>28</v>
      </c>
      <c r="AC1" s="179">
        <v>29</v>
      </c>
      <c r="AD1" s="179">
        <v>30</v>
      </c>
      <c r="AE1" s="179">
        <v>31</v>
      </c>
      <c r="AF1" s="179">
        <v>32</v>
      </c>
      <c r="AG1" s="179">
        <v>33</v>
      </c>
      <c r="AH1" s="179">
        <v>34</v>
      </c>
      <c r="AI1" s="179">
        <v>35</v>
      </c>
      <c r="AJ1" s="179">
        <v>36</v>
      </c>
      <c r="AK1" s="179">
        <v>37</v>
      </c>
      <c r="AL1" s="179">
        <v>38</v>
      </c>
      <c r="AM1" s="179">
        <v>39</v>
      </c>
      <c r="AN1" s="179">
        <v>40</v>
      </c>
      <c r="AO1" s="180">
        <v>41</v>
      </c>
      <c r="AP1" s="179">
        <v>42</v>
      </c>
      <c r="AQ1" s="179">
        <v>43</v>
      </c>
      <c r="AR1" s="179">
        <v>44</v>
      </c>
      <c r="AS1" s="179">
        <v>45</v>
      </c>
      <c r="AT1" s="179">
        <v>46</v>
      </c>
      <c r="AU1" s="179">
        <v>47</v>
      </c>
      <c r="AV1" s="179">
        <v>48</v>
      </c>
      <c r="AW1" s="179">
        <v>49</v>
      </c>
      <c r="AX1" s="179">
        <v>50</v>
      </c>
      <c r="AY1" s="179">
        <v>51</v>
      </c>
      <c r="AZ1" s="179">
        <v>52</v>
      </c>
      <c r="BA1" s="179">
        <v>53</v>
      </c>
      <c r="BB1" s="179">
        <v>54</v>
      </c>
      <c r="BC1" s="179">
        <v>55</v>
      </c>
      <c r="BD1" s="179">
        <v>56</v>
      </c>
      <c r="BE1" s="179">
        <v>57</v>
      </c>
      <c r="BF1" s="179">
        <v>58</v>
      </c>
      <c r="BG1" s="179">
        <v>59</v>
      </c>
      <c r="BH1" s="179">
        <v>60</v>
      </c>
      <c r="BI1" s="179">
        <v>61</v>
      </c>
      <c r="BJ1" s="179">
        <v>62</v>
      </c>
      <c r="BK1" s="179">
        <v>63</v>
      </c>
      <c r="BL1" s="179">
        <v>64</v>
      </c>
      <c r="BM1" s="179">
        <v>65</v>
      </c>
      <c r="BN1" s="179"/>
      <c r="BO1" s="179"/>
      <c r="BP1" s="179"/>
      <c r="BQ1" s="179"/>
      <c r="BR1" s="179"/>
      <c r="BS1" s="179"/>
      <c r="BT1" s="179"/>
      <c r="BU1" s="179"/>
      <c r="BV1" s="179"/>
      <c r="BW1" s="179"/>
      <c r="BX1" s="179"/>
      <c r="BY1" s="179"/>
      <c r="BZ1" s="179"/>
      <c r="CA1" s="179"/>
      <c r="CB1" s="179"/>
      <c r="CC1" s="179"/>
      <c r="CD1" s="179"/>
      <c r="CE1" s="179"/>
      <c r="CF1" s="179"/>
      <c r="CG1" s="179"/>
      <c r="CH1" s="180"/>
      <c r="CI1" s="179"/>
      <c r="CJ1" s="179"/>
      <c r="CK1" s="179"/>
      <c r="CL1" s="179"/>
      <c r="CM1" s="179"/>
      <c r="CN1" s="179"/>
      <c r="CO1" s="179"/>
      <c r="CP1" s="179"/>
      <c r="CQ1" s="179"/>
      <c r="CR1" s="179"/>
      <c r="CS1" s="179"/>
      <c r="CT1" s="179"/>
      <c r="CU1" s="179"/>
      <c r="CV1" s="179"/>
      <c r="CW1" s="179"/>
      <c r="CX1" s="179"/>
      <c r="CY1" s="179"/>
      <c r="CZ1" s="179"/>
      <c r="DA1" s="179"/>
      <c r="DB1" s="179"/>
      <c r="DC1" s="179"/>
      <c r="DD1" s="179"/>
      <c r="DE1" s="179"/>
      <c r="DF1" s="179"/>
      <c r="DG1" s="179"/>
      <c r="DH1" s="179"/>
      <c r="DI1" s="179"/>
      <c r="DJ1" s="179"/>
      <c r="DK1" s="179"/>
      <c r="DL1" s="179"/>
      <c r="DM1" s="179"/>
      <c r="DN1" s="179"/>
      <c r="DO1" s="179"/>
      <c r="DP1" s="179"/>
      <c r="DQ1" s="179"/>
      <c r="DR1" s="179"/>
      <c r="DS1" s="179"/>
      <c r="DT1" s="179"/>
      <c r="DU1" s="179"/>
      <c r="DV1" s="179"/>
      <c r="DW1" s="179"/>
      <c r="DX1" s="179"/>
      <c r="DY1" s="179"/>
      <c r="DZ1" s="178"/>
      <c r="EA1" s="179"/>
      <c r="EB1" s="179"/>
      <c r="EC1" s="179"/>
      <c r="ED1" s="179"/>
      <c r="EE1" s="179"/>
      <c r="EF1" s="179"/>
      <c r="EG1" s="179"/>
      <c r="EH1" s="179"/>
      <c r="EI1" s="179"/>
      <c r="EJ1" s="179"/>
      <c r="EK1" s="179"/>
      <c r="EL1" s="179"/>
      <c r="EM1" s="179"/>
      <c r="EN1" s="179"/>
      <c r="EO1" s="179"/>
      <c r="EP1" s="179"/>
      <c r="EQ1" s="179"/>
      <c r="ER1" s="179"/>
      <c r="ES1" s="179"/>
      <c r="ET1" s="179"/>
      <c r="EU1" s="179"/>
      <c r="EV1" s="179"/>
      <c r="EW1" s="179"/>
      <c r="EX1" s="179"/>
      <c r="EY1" s="179"/>
      <c r="EZ1" s="179"/>
      <c r="FA1" s="179"/>
      <c r="FB1" s="179"/>
      <c r="FC1" s="179"/>
      <c r="FD1" s="179"/>
      <c r="FE1" s="179"/>
      <c r="FF1" s="179"/>
      <c r="FG1" s="179"/>
      <c r="FH1" s="179"/>
      <c r="FI1" s="179"/>
      <c r="FJ1" s="179"/>
      <c r="FK1" s="179"/>
      <c r="FL1" s="179"/>
      <c r="FM1" s="179"/>
      <c r="FN1" s="179"/>
      <c r="FO1" s="179"/>
      <c r="FP1" s="180"/>
      <c r="FQ1" s="179"/>
      <c r="FR1" s="179"/>
      <c r="FS1" s="179"/>
      <c r="FT1" s="179"/>
      <c r="FU1" s="179"/>
      <c r="FV1" s="179"/>
      <c r="FW1" s="179"/>
      <c r="FX1" s="179"/>
      <c r="FY1" s="179"/>
      <c r="FZ1" s="179"/>
      <c r="GA1" s="179"/>
      <c r="GB1" s="179"/>
      <c r="GC1" s="179"/>
      <c r="GD1" s="179"/>
      <c r="GE1" s="179"/>
      <c r="GF1" s="179"/>
      <c r="GG1" s="179"/>
      <c r="GH1" s="179"/>
      <c r="GI1" s="179"/>
      <c r="GJ1" s="179"/>
      <c r="GK1" s="179"/>
      <c r="GL1" s="179"/>
      <c r="GM1" s="179"/>
      <c r="GN1" s="179"/>
      <c r="GO1" s="179"/>
      <c r="GP1" s="179"/>
      <c r="GQ1" s="179"/>
      <c r="GR1" s="179"/>
      <c r="GS1" s="179"/>
      <c r="GT1" s="179"/>
      <c r="GU1" s="179"/>
      <c r="GV1" s="179"/>
      <c r="GW1" s="179"/>
      <c r="GX1" s="179"/>
      <c r="GY1" s="179"/>
      <c r="GZ1" s="179"/>
      <c r="HA1" s="179"/>
      <c r="HB1" s="179"/>
      <c r="HC1" s="179"/>
      <c r="HD1" s="179"/>
      <c r="HE1" s="179"/>
      <c r="HF1" s="179"/>
      <c r="HG1" s="179"/>
      <c r="HH1" s="311"/>
      <c r="HI1" s="175"/>
      <c r="HJ1" s="175"/>
      <c r="HK1" s="175"/>
      <c r="HL1" s="175"/>
      <c r="HM1" s="175"/>
      <c r="HN1" s="175"/>
      <c r="HO1" s="175"/>
      <c r="HP1" s="175"/>
      <c r="HQ1" s="175"/>
      <c r="HR1" s="175"/>
      <c r="HS1" s="175"/>
      <c r="HT1" s="175"/>
      <c r="HU1" s="175"/>
      <c r="HV1" s="175"/>
      <c r="HW1" s="175"/>
      <c r="HX1" s="175"/>
      <c r="HY1" s="175"/>
      <c r="HZ1" s="175"/>
      <c r="IA1" s="175"/>
      <c r="IB1" s="175"/>
      <c r="IC1" s="175"/>
      <c r="ID1" s="175"/>
      <c r="IE1" s="175"/>
      <c r="IF1" s="175"/>
      <c r="IG1" s="175"/>
      <c r="IH1" s="175"/>
      <c r="II1" s="175"/>
      <c r="IJ1" s="175"/>
      <c r="IK1" s="175"/>
      <c r="IL1" s="175"/>
      <c r="IM1" s="175"/>
      <c r="IN1" s="175"/>
      <c r="IO1" s="175"/>
      <c r="IP1" s="175"/>
      <c r="IQ1" s="175"/>
      <c r="IR1" s="175"/>
      <c r="IS1" s="175"/>
      <c r="IT1" s="175"/>
      <c r="IU1" s="175"/>
      <c r="IV1" s="175"/>
      <c r="IW1" s="175"/>
      <c r="IX1" s="175"/>
      <c r="IY1" s="175"/>
      <c r="IZ1" s="175"/>
      <c r="JA1" s="175"/>
      <c r="JB1" s="175"/>
      <c r="JC1" s="175"/>
      <c r="JD1" s="175"/>
      <c r="JE1" s="175"/>
      <c r="JF1" s="175"/>
      <c r="JG1" s="175"/>
      <c r="JH1" s="175"/>
      <c r="JI1" s="175"/>
      <c r="JJ1" s="175"/>
      <c r="JK1" s="175"/>
      <c r="JL1" s="175"/>
      <c r="JM1" s="175"/>
      <c r="JN1" s="175"/>
      <c r="JO1" s="175"/>
      <c r="JP1" s="175"/>
      <c r="JQ1" s="175"/>
      <c r="JR1" s="175"/>
      <c r="JS1" s="175"/>
      <c r="JT1" s="175"/>
      <c r="JU1" s="175"/>
      <c r="JV1" s="175"/>
      <c r="JW1" s="175"/>
      <c r="JX1" s="175"/>
      <c r="JY1" s="175"/>
      <c r="JZ1" s="175"/>
      <c r="KA1" s="175"/>
      <c r="KB1" s="175"/>
      <c r="KC1" s="175"/>
      <c r="KD1" s="175"/>
      <c r="KE1" s="175"/>
      <c r="KF1" s="175"/>
      <c r="KG1" s="175"/>
      <c r="KH1" s="175"/>
      <c r="KI1" s="175"/>
      <c r="KJ1" s="175"/>
      <c r="KK1" s="175"/>
      <c r="KL1" s="175"/>
      <c r="KM1" s="175"/>
      <c r="KN1" s="175"/>
      <c r="KO1" s="175"/>
      <c r="KP1" s="175"/>
      <c r="KQ1" s="175"/>
      <c r="KR1" s="175"/>
      <c r="KS1" s="175"/>
      <c r="KT1" s="175"/>
      <c r="KU1" s="175"/>
      <c r="KV1" s="175"/>
      <c r="KW1" s="175"/>
      <c r="KX1" s="175"/>
      <c r="KY1" s="175"/>
      <c r="KZ1" s="175"/>
      <c r="LA1" s="175"/>
      <c r="LB1" s="175"/>
      <c r="LC1" s="175"/>
      <c r="LD1" s="175"/>
      <c r="LE1" s="175"/>
      <c r="LF1" s="175"/>
      <c r="LG1" s="175"/>
      <c r="LH1" s="175"/>
      <c r="LI1" s="175"/>
      <c r="LJ1" s="175"/>
      <c r="LK1" s="175"/>
      <c r="LL1" s="175"/>
      <c r="LM1" s="175"/>
      <c r="LN1" s="175"/>
      <c r="LO1" s="175"/>
      <c r="LP1" s="175"/>
      <c r="LQ1" s="175"/>
      <c r="LR1" s="175"/>
      <c r="LS1" s="175"/>
      <c r="LT1" s="175"/>
      <c r="LU1" s="175"/>
      <c r="LV1" s="175"/>
      <c r="LW1" s="175"/>
      <c r="LX1" s="175"/>
      <c r="LY1" s="175"/>
      <c r="LZ1" s="175"/>
      <c r="MA1" s="175"/>
      <c r="MB1" s="175"/>
      <c r="MC1" s="175"/>
      <c r="MD1" s="175"/>
      <c r="ME1" s="175"/>
      <c r="MF1" s="175"/>
      <c r="MG1" s="175"/>
      <c r="MH1" s="175"/>
      <c r="MI1" s="175"/>
      <c r="MJ1" s="175"/>
      <c r="MK1" s="175"/>
      <c r="ML1" s="175"/>
      <c r="MM1" s="175"/>
      <c r="MN1" s="175"/>
      <c r="MO1" s="175"/>
      <c r="MP1" s="175"/>
      <c r="MQ1" s="175"/>
      <c r="MR1" s="175"/>
      <c r="MS1" s="175"/>
      <c r="MT1" s="175"/>
      <c r="MU1" s="175"/>
      <c r="MV1" s="175"/>
      <c r="MW1" s="175"/>
      <c r="MX1" s="175"/>
      <c r="MY1" s="175"/>
      <c r="MZ1" s="175"/>
      <c r="NA1" s="175"/>
      <c r="NB1" s="175"/>
      <c r="NC1" s="175"/>
      <c r="ND1" s="175"/>
      <c r="NE1" s="175"/>
      <c r="NF1" s="175"/>
      <c r="NG1" s="175"/>
      <c r="NH1" s="175"/>
      <c r="NI1" s="175"/>
      <c r="NJ1" s="175"/>
      <c r="NK1" s="175"/>
      <c r="NL1" s="175"/>
      <c r="NM1" s="175"/>
      <c r="NN1" s="175"/>
      <c r="NO1" s="175"/>
      <c r="NP1" s="175"/>
      <c r="NQ1" s="175"/>
      <c r="NR1" s="175"/>
      <c r="NS1" s="175"/>
      <c r="NT1" s="175"/>
      <c r="NU1" s="175"/>
      <c r="NV1" s="175"/>
      <c r="NW1" s="175"/>
      <c r="NX1" s="175"/>
      <c r="NY1" s="175"/>
      <c r="NZ1" s="175"/>
      <c r="OA1" s="175"/>
      <c r="OB1" s="175"/>
      <c r="OC1" s="175"/>
      <c r="OD1" s="175"/>
      <c r="OE1" s="175"/>
      <c r="OF1" s="175"/>
      <c r="OG1" s="175"/>
      <c r="OH1" s="175"/>
      <c r="OI1" s="175"/>
      <c r="OJ1" s="175"/>
      <c r="OK1" s="175"/>
      <c r="OL1" s="175"/>
      <c r="OM1" s="175"/>
      <c r="ON1" s="175"/>
      <c r="OO1" s="175"/>
      <c r="OP1" s="175"/>
      <c r="OQ1" s="175"/>
      <c r="OR1" s="175"/>
      <c r="OS1" s="175"/>
      <c r="OT1" s="175"/>
      <c r="OU1" s="175"/>
      <c r="OV1" s="175"/>
      <c r="OW1" s="175"/>
      <c r="OX1" s="175"/>
      <c r="OY1" s="175"/>
      <c r="OZ1" s="175"/>
      <c r="PA1" s="175"/>
      <c r="PB1" s="175"/>
      <c r="PC1" s="175"/>
      <c r="PD1" s="175"/>
      <c r="PE1" s="175"/>
      <c r="PF1" s="175"/>
      <c r="PG1" s="175"/>
      <c r="PH1" s="175"/>
      <c r="PI1" s="175"/>
      <c r="PJ1" s="175"/>
      <c r="PK1" s="175"/>
      <c r="PL1" s="175"/>
      <c r="PM1" s="175"/>
      <c r="PN1" s="175"/>
      <c r="PO1" s="175"/>
      <c r="PP1" s="175"/>
      <c r="PQ1" s="175"/>
      <c r="PR1" s="175"/>
      <c r="PS1" s="175"/>
      <c r="PT1" s="175"/>
      <c r="PU1" s="175"/>
      <c r="PV1" s="175"/>
      <c r="PW1" s="175"/>
      <c r="PX1" s="175"/>
      <c r="PY1" s="175"/>
      <c r="PZ1" s="175"/>
      <c r="QA1" s="175"/>
      <c r="QB1" s="175"/>
      <c r="QC1" s="175"/>
      <c r="QD1" s="175"/>
      <c r="QE1" s="175"/>
      <c r="QF1" s="175"/>
      <c r="QG1" s="175"/>
      <c r="QH1" s="175"/>
      <c r="QI1" s="175"/>
      <c r="QJ1" s="175"/>
      <c r="QK1" s="175"/>
      <c r="QL1" s="175"/>
      <c r="QM1" s="175"/>
      <c r="QN1" s="175"/>
      <c r="QO1" s="175"/>
      <c r="QP1" s="175"/>
      <c r="QQ1" s="175"/>
      <c r="QR1" s="175"/>
      <c r="QS1" s="175"/>
      <c r="QT1" s="175"/>
      <c r="QU1" s="175"/>
      <c r="QV1" s="175"/>
      <c r="QW1" s="175"/>
      <c r="QX1" s="175"/>
      <c r="QY1" s="175"/>
      <c r="QZ1" s="175"/>
      <c r="RA1" s="175"/>
      <c r="RB1" s="175"/>
      <c r="RC1" s="175"/>
      <c r="RD1" s="175"/>
      <c r="RE1" s="175"/>
      <c r="RF1" s="175"/>
      <c r="RG1" s="175"/>
      <c r="RH1" s="175"/>
      <c r="RI1" s="175"/>
      <c r="RJ1" s="175"/>
      <c r="RK1" s="175"/>
      <c r="RL1" s="175"/>
      <c r="RM1" s="175"/>
      <c r="RN1" s="175"/>
      <c r="RO1" s="175"/>
      <c r="RP1" s="175"/>
      <c r="RQ1" s="175"/>
      <c r="RR1" s="175"/>
      <c r="RS1" s="175"/>
      <c r="RT1" s="175"/>
      <c r="RU1" s="175"/>
      <c r="RV1" s="175"/>
      <c r="RW1" s="175"/>
      <c r="RX1" s="175"/>
      <c r="RY1" s="175"/>
      <c r="RZ1" s="175"/>
      <c r="SA1" s="175"/>
      <c r="SB1" s="175"/>
      <c r="SC1" s="175"/>
      <c r="SD1" s="175"/>
      <c r="SE1" s="175"/>
      <c r="SF1" s="175"/>
      <c r="SG1" s="175"/>
      <c r="SH1" s="175"/>
      <c r="SI1" s="175"/>
      <c r="SJ1" s="175"/>
      <c r="SK1" s="175"/>
      <c r="SL1" s="175"/>
      <c r="SM1" s="175"/>
      <c r="SN1" s="175"/>
      <c r="SO1" s="175"/>
      <c r="SP1" s="175"/>
      <c r="SQ1" s="175"/>
      <c r="SR1" s="175"/>
      <c r="SS1" s="175"/>
      <c r="ST1" s="175"/>
      <c r="SU1" s="175"/>
      <c r="SV1" s="175"/>
      <c r="SW1" s="175"/>
      <c r="SX1" s="175"/>
      <c r="SY1" s="175"/>
      <c r="SZ1" s="175"/>
      <c r="TA1" s="175"/>
      <c r="TB1" s="175"/>
      <c r="TC1" s="175"/>
      <c r="TD1" s="175"/>
      <c r="TE1" s="175"/>
      <c r="TF1" s="175"/>
      <c r="TG1" s="175"/>
      <c r="TH1" s="175"/>
      <c r="TI1" s="175"/>
      <c r="TJ1" s="175"/>
      <c r="TK1" s="175"/>
      <c r="TL1" s="175"/>
      <c r="TM1" s="175"/>
      <c r="TN1" s="175"/>
      <c r="TO1" s="175"/>
      <c r="TP1" s="175"/>
      <c r="TQ1" s="175"/>
      <c r="TR1" s="175"/>
      <c r="TS1" s="175"/>
      <c r="TT1" s="175"/>
      <c r="TU1" s="175"/>
      <c r="TV1" s="175"/>
      <c r="TW1" s="175"/>
      <c r="TX1" s="175"/>
      <c r="TY1" s="175"/>
      <c r="TZ1" s="175"/>
      <c r="UA1" s="175"/>
      <c r="UB1" s="175"/>
      <c r="UC1" s="175"/>
      <c r="UD1" s="175"/>
      <c r="UE1" s="175"/>
      <c r="UF1" s="175"/>
      <c r="UG1" s="175"/>
      <c r="UH1" s="175"/>
      <c r="UI1" s="175"/>
      <c r="UJ1" s="175"/>
      <c r="UK1" s="175"/>
      <c r="UL1" s="175"/>
      <c r="UM1" s="175"/>
      <c r="UN1" s="175"/>
      <c r="UO1" s="175"/>
      <c r="UP1" s="175"/>
      <c r="UQ1" s="175"/>
      <c r="UR1" s="175"/>
      <c r="US1" s="175"/>
      <c r="UT1" s="175"/>
      <c r="UU1" s="175"/>
      <c r="UV1" s="175"/>
      <c r="UW1" s="175"/>
      <c r="UX1" s="175"/>
      <c r="UY1" s="175"/>
      <c r="UZ1" s="175"/>
      <c r="VA1" s="175"/>
      <c r="VB1" s="175"/>
      <c r="VC1" s="175"/>
      <c r="VD1" s="175"/>
      <c r="VE1" s="175"/>
      <c r="VF1" s="175"/>
      <c r="VG1" s="175"/>
      <c r="VH1" s="175"/>
      <c r="VI1" s="175"/>
      <c r="VJ1" s="175"/>
      <c r="VK1" s="175"/>
      <c r="VL1" s="175"/>
      <c r="VM1" s="175"/>
      <c r="VN1" s="175"/>
      <c r="VO1" s="175"/>
      <c r="VP1" s="175"/>
      <c r="VQ1" s="175"/>
      <c r="VR1" s="175"/>
      <c r="VS1" s="175"/>
      <c r="VT1" s="175"/>
      <c r="VU1" s="175"/>
      <c r="VV1" s="175"/>
      <c r="VW1" s="175"/>
      <c r="VX1" s="175"/>
      <c r="VY1" s="175"/>
      <c r="VZ1" s="175"/>
      <c r="WA1" s="175"/>
      <c r="WB1" s="175"/>
      <c r="WC1" s="175"/>
      <c r="WD1" s="175"/>
      <c r="WE1" s="175"/>
      <c r="WF1" s="175"/>
      <c r="WG1" s="175"/>
      <c r="WH1" s="175"/>
      <c r="WI1" s="175"/>
      <c r="WJ1" s="175"/>
      <c r="WK1" s="175"/>
      <c r="WL1" s="175"/>
      <c r="WM1" s="175"/>
      <c r="WN1" s="175"/>
      <c r="WO1" s="175"/>
      <c r="WP1" s="175"/>
      <c r="WQ1" s="175"/>
      <c r="WR1" s="175"/>
      <c r="WS1" s="175"/>
      <c r="WT1" s="175"/>
      <c r="WU1" s="175"/>
      <c r="WV1" s="175"/>
      <c r="WW1" s="175"/>
      <c r="WX1" s="175"/>
      <c r="WY1" s="175"/>
      <c r="WZ1" s="175"/>
      <c r="XA1" s="175"/>
      <c r="XB1" s="175"/>
      <c r="XC1" s="175"/>
      <c r="XD1" s="175"/>
      <c r="XE1" s="175"/>
      <c r="XF1" s="175"/>
      <c r="XG1" s="175"/>
      <c r="XH1" s="175"/>
      <c r="XI1" s="175"/>
      <c r="XJ1" s="175"/>
      <c r="XK1" s="175"/>
      <c r="XL1" s="175"/>
      <c r="XM1" s="175"/>
      <c r="XN1" s="175"/>
      <c r="XO1" s="175"/>
      <c r="XP1" s="175"/>
    </row>
    <row r="2" spans="1:640" ht="15.75" thickTop="1" x14ac:dyDescent="0.25">
      <c r="A2" s="171">
        <v>629377.48288720718</v>
      </c>
      <c r="B2" s="98">
        <v>1127187.9697910224</v>
      </c>
      <c r="C2" s="98">
        <v>955973.70653656323</v>
      </c>
      <c r="D2" s="98">
        <v>935387.11486025946</v>
      </c>
      <c r="E2" s="98">
        <v>964388.33327393304</v>
      </c>
      <c r="F2" s="98">
        <v>967075.08551170491</v>
      </c>
      <c r="G2" s="98">
        <v>985475.57251642842</v>
      </c>
      <c r="H2" s="98">
        <v>973578.37454978912</v>
      </c>
      <c r="I2" s="98">
        <v>987329.59109150898</v>
      </c>
      <c r="J2" s="98">
        <v>976307.86341082258</v>
      </c>
      <c r="K2" s="98">
        <v>984300.96291599376</v>
      </c>
      <c r="L2" s="98">
        <v>962758.5349495695</v>
      </c>
      <c r="M2" s="98">
        <v>961220.26881020877</v>
      </c>
      <c r="N2" s="98">
        <v>926185.3927878408</v>
      </c>
      <c r="O2" s="98">
        <v>888160.64301237615</v>
      </c>
      <c r="P2" s="98">
        <v>798012.307776317</v>
      </c>
      <c r="Q2" s="98">
        <v>685887.64340987802</v>
      </c>
      <c r="R2" s="98">
        <v>524981.35425587569</v>
      </c>
      <c r="S2" s="98">
        <v>368767.9707046526</v>
      </c>
      <c r="T2" s="98">
        <v>232651.83098079456</v>
      </c>
      <c r="U2" s="98">
        <v>134592.56947148329</v>
      </c>
      <c r="V2" s="98">
        <v>71959.257315906812</v>
      </c>
      <c r="W2" s="98">
        <v>37872.002559734174</v>
      </c>
      <c r="X2" s="98">
        <v>19985.531386168597</v>
      </c>
      <c r="Y2" s="98">
        <v>9540.4613152499114</v>
      </c>
      <c r="Z2" s="98">
        <v>5397.0865387625354</v>
      </c>
      <c r="AA2" s="98">
        <v>1940.8580460701523</v>
      </c>
      <c r="AB2" s="98">
        <v>1917.3700823611953</v>
      </c>
      <c r="AC2" s="98">
        <v>32.595722200472061</v>
      </c>
      <c r="AD2" s="98">
        <v>944.49583157591712</v>
      </c>
      <c r="AE2" s="98">
        <v>-174.63999750135665</v>
      </c>
      <c r="AF2" s="98">
        <v>746.67533220757502</v>
      </c>
      <c r="AG2" s="98">
        <v>-424.4934593760857</v>
      </c>
      <c r="AH2" s="98">
        <v>642.26509752634365</v>
      </c>
      <c r="AI2" s="98">
        <v>-343.81676573990859</v>
      </c>
      <c r="AJ2" s="98">
        <v>505.1484967244844</v>
      </c>
      <c r="AK2" s="98">
        <v>-276.25834620251169</v>
      </c>
      <c r="AL2" s="98">
        <v>512.35834320763092</v>
      </c>
      <c r="AM2" s="98">
        <v>-419.50345195216818</v>
      </c>
      <c r="AN2" s="98">
        <v>530.56277400661509</v>
      </c>
      <c r="AO2" s="98">
        <v>-352.85738416784829</v>
      </c>
      <c r="AP2" s="98">
        <v>532.6558056729275</v>
      </c>
      <c r="AQ2" s="98">
        <v>-626.56566576664704</v>
      </c>
      <c r="AR2" s="98">
        <v>880.19919431011908</v>
      </c>
      <c r="AS2" s="98">
        <v>-278.80777088972616</v>
      </c>
      <c r="AT2" s="98">
        <v>384.06347551383038</v>
      </c>
      <c r="AU2" s="98">
        <v>-595.5004269450784</v>
      </c>
      <c r="AV2" s="98">
        <v>410.76742187168679</v>
      </c>
      <c r="AW2" s="98">
        <v>-297.36150522664508</v>
      </c>
      <c r="AX2" s="98">
        <v>548.59316305546713</v>
      </c>
      <c r="AY2" s="98">
        <v>-375.50618082647139</v>
      </c>
      <c r="AZ2" s="98">
        <v>511.69295223704239</v>
      </c>
      <c r="BA2" s="98">
        <v>-428.60230257122993</v>
      </c>
      <c r="BB2" s="98">
        <v>631.24240391015564</v>
      </c>
      <c r="BC2" s="98">
        <v>-373.36339941081832</v>
      </c>
      <c r="BD2" s="98">
        <v>631.72437701359274</v>
      </c>
      <c r="BE2" s="98">
        <v>-178.84678272114769</v>
      </c>
      <c r="BF2" s="98">
        <v>385.70080364545038</v>
      </c>
      <c r="BG2" s="98">
        <v>351.8641587322976</v>
      </c>
      <c r="BH2" s="98">
        <v>412.96753378993753</v>
      </c>
      <c r="BI2" s="98">
        <v>-729.66981973560758</v>
      </c>
      <c r="BJ2" s="98">
        <v>237.27713243775378</v>
      </c>
      <c r="BK2" s="98">
        <v>3445.1794365675187</v>
      </c>
      <c r="BL2" s="98">
        <v>-21221.044921608867</v>
      </c>
      <c r="BM2" s="98">
        <v>-151507.92190092141</v>
      </c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HH2" s="222"/>
    </row>
    <row r="3" spans="1:640" x14ac:dyDescent="0.25">
      <c r="A3" s="234">
        <v>755491.72276271507</v>
      </c>
      <c r="B3" s="111">
        <v>1448470.4232695261</v>
      </c>
      <c r="C3" s="111">
        <v>1293976.7056835482</v>
      </c>
      <c r="D3" s="111">
        <v>1296050.6081895777</v>
      </c>
      <c r="E3" s="111">
        <v>1332852.21062038</v>
      </c>
      <c r="F3" s="111">
        <v>1337067.1173866587</v>
      </c>
      <c r="G3" s="111">
        <v>1356193.5653883256</v>
      </c>
      <c r="H3" s="111">
        <v>1338885.5644042725</v>
      </c>
      <c r="I3" s="111">
        <v>1345515.6955002558</v>
      </c>
      <c r="J3" s="111">
        <v>1319470.2720576474</v>
      </c>
      <c r="K3" s="111">
        <v>1290328.2187083561</v>
      </c>
      <c r="L3" s="111">
        <v>1186059.8705744415</v>
      </c>
      <c r="M3" s="111">
        <v>1022804.1771011043</v>
      </c>
      <c r="N3" s="111">
        <v>756462.0195633081</v>
      </c>
      <c r="O3" s="111">
        <v>471792.64918264764</v>
      </c>
      <c r="P3" s="111">
        <v>246109.55231148071</v>
      </c>
      <c r="Q3" s="111">
        <v>114634.01894403996</v>
      </c>
      <c r="R3" s="111">
        <v>50743.555444671394</v>
      </c>
      <c r="S3" s="111">
        <v>21279.065465804946</v>
      </c>
      <c r="T3" s="111">
        <v>9202.0236915812366</v>
      </c>
      <c r="U3" s="111">
        <v>3731.2345279384822</v>
      </c>
      <c r="V3" s="111">
        <v>1981.8623915848761</v>
      </c>
      <c r="W3" s="111">
        <v>650.16371950602468</v>
      </c>
      <c r="X3" s="111">
        <v>941.34607396579531</v>
      </c>
      <c r="Y3" s="111">
        <v>-151.22791604157902</v>
      </c>
      <c r="Z3" s="111">
        <v>353.35097408385542</v>
      </c>
      <c r="AA3" s="111">
        <v>-501.05947055840477</v>
      </c>
      <c r="AB3" s="111">
        <v>739.49962220833106</v>
      </c>
      <c r="AC3" s="111">
        <v>-608.36055581885751</v>
      </c>
      <c r="AD3" s="111">
        <v>742.8447156854146</v>
      </c>
      <c r="AE3" s="111">
        <v>-312.65006903775259</v>
      </c>
      <c r="AF3" s="111">
        <v>641.42548137461472</v>
      </c>
      <c r="AG3" s="111">
        <v>-363.92068622244011</v>
      </c>
      <c r="AH3" s="111">
        <v>726.26905924546338</v>
      </c>
      <c r="AI3" s="111">
        <v>-231.13945766224091</v>
      </c>
      <c r="AJ3" s="111">
        <v>484.37008618866292</v>
      </c>
      <c r="AK3" s="111">
        <v>-256.17524505858989</v>
      </c>
      <c r="AL3" s="111">
        <v>560.57970846984608</v>
      </c>
      <c r="AM3" s="111">
        <v>-351.19218958642432</v>
      </c>
      <c r="AN3" s="111">
        <v>581.10028374770934</v>
      </c>
      <c r="AO3" s="111">
        <v>-313.13116571432727</v>
      </c>
      <c r="AP3" s="111">
        <v>531.32954919896747</v>
      </c>
      <c r="AQ3" s="111">
        <v>-622.0419669946084</v>
      </c>
      <c r="AR3" s="111">
        <v>1015.7057581838751</v>
      </c>
      <c r="AS3" s="111">
        <v>-109.7875241965301</v>
      </c>
      <c r="AT3" s="111">
        <v>373.57220810846087</v>
      </c>
      <c r="AU3" s="111">
        <v>-571.58674409322441</v>
      </c>
      <c r="AV3" s="111">
        <v>516.531325944532</v>
      </c>
      <c r="AW3" s="111">
        <v>-162.1844694479386</v>
      </c>
      <c r="AX3" s="111">
        <v>561.16086614721462</v>
      </c>
      <c r="AY3" s="111">
        <v>-257.5488847198082</v>
      </c>
      <c r="AZ3" s="111">
        <v>457.10737047680868</v>
      </c>
      <c r="BA3" s="111">
        <v>-349.72826139564205</v>
      </c>
      <c r="BB3" s="111">
        <v>772.17728709951257</v>
      </c>
      <c r="BC3" s="111">
        <v>-323.89411316490896</v>
      </c>
      <c r="BD3" s="111">
        <v>622.09044401461824</v>
      </c>
      <c r="BE3" s="111">
        <v>-12.487013231426587</v>
      </c>
      <c r="BF3" s="111">
        <v>368.84783492346855</v>
      </c>
      <c r="BG3" s="111">
        <v>-710.74125405185248</v>
      </c>
      <c r="BH3" s="111">
        <v>471.75213975637075</v>
      </c>
      <c r="BI3" s="111">
        <v>-655.63659196265303</v>
      </c>
      <c r="BJ3" s="111">
        <v>257.73668203617797</v>
      </c>
      <c r="BK3" s="111">
        <v>5259.8910680400377</v>
      </c>
      <c r="BL3" s="111">
        <v>-28720.497571559034</v>
      </c>
      <c r="BM3" s="111">
        <v>-236744.25890218321</v>
      </c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HH3" s="222"/>
    </row>
    <row r="4" spans="1:640" ht="15.75" thickBot="1" x14ac:dyDescent="0.3">
      <c r="A4" s="172">
        <v>881045.27201310277</v>
      </c>
      <c r="B4" s="166">
        <v>1762452.34786546</v>
      </c>
      <c r="C4" s="166">
        <v>1628863.1230257773</v>
      </c>
      <c r="D4" s="166">
        <v>1655639.7075376203</v>
      </c>
      <c r="E4" s="166">
        <v>1695040.0200885022</v>
      </c>
      <c r="F4" s="166">
        <v>1695782.7626520772</v>
      </c>
      <c r="G4" s="166">
        <v>1709493.1160878511</v>
      </c>
      <c r="H4" s="166">
        <v>1672012.1252337394</v>
      </c>
      <c r="I4" s="166">
        <v>1626590.0557156531</v>
      </c>
      <c r="J4" s="166">
        <v>1467157.5610041274</v>
      </c>
      <c r="K4" s="166">
        <v>1152407.0488952883</v>
      </c>
      <c r="L4" s="166">
        <v>693633.59513330448</v>
      </c>
      <c r="M4" s="166">
        <v>320684.22125521326</v>
      </c>
      <c r="N4" s="166">
        <v>124410.67554928653</v>
      </c>
      <c r="O4" s="166">
        <v>43351.205697005003</v>
      </c>
      <c r="P4" s="166">
        <v>15548.232812424969</v>
      </c>
      <c r="Q4" s="166">
        <v>4557.0003673757756</v>
      </c>
      <c r="R4" s="166">
        <v>2608.1618237597477</v>
      </c>
      <c r="S4" s="166">
        <v>287.02397064545619</v>
      </c>
      <c r="T4" s="166">
        <v>761.44697476447845</v>
      </c>
      <c r="U4" s="166">
        <v>-1153.9060995325401</v>
      </c>
      <c r="V4" s="166">
        <v>670.56154798622458</v>
      </c>
      <c r="W4" s="166">
        <v>66.117529287336907</v>
      </c>
      <c r="X4" s="166">
        <v>908.46543935878401</v>
      </c>
      <c r="Y4" s="166">
        <v>-347.12482209233985</v>
      </c>
      <c r="Z4" s="166">
        <v>465.63609738320184</v>
      </c>
      <c r="AA4" s="166">
        <v>-526.37611490993993</v>
      </c>
      <c r="AB4" s="166">
        <v>1005.1449882700073</v>
      </c>
      <c r="AC4" s="166">
        <v>-677.05576013079894</v>
      </c>
      <c r="AD4" s="166">
        <v>1067.3178550319237</v>
      </c>
      <c r="AE4" s="166">
        <v>-388.26460319998495</v>
      </c>
      <c r="AF4" s="166">
        <v>797.03101181746126</v>
      </c>
      <c r="AG4" s="166">
        <v>-379.30215344932446</v>
      </c>
      <c r="AH4" s="166">
        <v>1084.2966263801682</v>
      </c>
      <c r="AI4" s="166">
        <v>-259.65903741674668</v>
      </c>
      <c r="AJ4" s="166">
        <v>701.39793848247962</v>
      </c>
      <c r="AK4" s="166">
        <v>-361.57751389972168</v>
      </c>
      <c r="AL4" s="166">
        <v>805.38501246170574</v>
      </c>
      <c r="AM4" s="166">
        <v>-432.14029427414704</v>
      </c>
      <c r="AN4" s="166">
        <v>884.60122740020506</v>
      </c>
      <c r="AO4" s="166">
        <v>-421.62746067566894</v>
      </c>
      <c r="AP4" s="166">
        <v>769.87387660697311</v>
      </c>
      <c r="AQ4" s="166">
        <v>-786.57292848723853</v>
      </c>
      <c r="AR4" s="166">
        <v>1396.8323873011445</v>
      </c>
      <c r="AS4" s="166">
        <v>-88.675419364389995</v>
      </c>
      <c r="AT4" s="166">
        <v>549.10378265122256</v>
      </c>
      <c r="AU4" s="166">
        <v>-698.00540166706799</v>
      </c>
      <c r="AV4" s="166">
        <v>819.53302439730453</v>
      </c>
      <c r="AW4" s="166">
        <v>-162.77229812945677</v>
      </c>
      <c r="AX4" s="166">
        <v>737.44946549897929</v>
      </c>
      <c r="AY4" s="166">
        <v>-260.54505956083193</v>
      </c>
      <c r="AZ4" s="166">
        <v>592.46866112367104</v>
      </c>
      <c r="BA4" s="166">
        <v>-440.98290209234278</v>
      </c>
      <c r="BB4" s="166">
        <v>1111.065169146153</v>
      </c>
      <c r="BC4" s="166">
        <v>-363.6926352840116</v>
      </c>
      <c r="BD4" s="166">
        <v>811.35465720111347</v>
      </c>
      <c r="BE4" s="166">
        <v>8.3703055855693158</v>
      </c>
      <c r="BF4" s="166">
        <v>534.83952325533835</v>
      </c>
      <c r="BG4" s="166">
        <v>2525.5344487239659</v>
      </c>
      <c r="BH4" s="166">
        <v>729.12356514896067</v>
      </c>
      <c r="BI4" s="166">
        <v>-699.94002278598214</v>
      </c>
      <c r="BJ4" s="166">
        <v>418.80259294137261</v>
      </c>
      <c r="BK4" s="166">
        <v>7431.8358430021999</v>
      </c>
      <c r="BL4" s="166">
        <v>-46028.71748787017</v>
      </c>
      <c r="BM4" s="166">
        <v>-384497.42701719789</v>
      </c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66"/>
      <c r="GB4" s="166"/>
      <c r="GC4" s="166"/>
      <c r="GD4" s="166"/>
      <c r="GE4" s="166"/>
      <c r="GF4" s="166"/>
      <c r="GG4" s="166"/>
      <c r="GH4" s="166"/>
      <c r="GI4" s="166"/>
      <c r="GJ4" s="166"/>
      <c r="HH4" s="222"/>
    </row>
    <row r="5" spans="1:640" ht="15.75" thickTop="1" x14ac:dyDescent="0.25">
      <c r="A5" s="234">
        <v>780761.20921238558</v>
      </c>
      <c r="B5" s="111">
        <v>1284502.8600434773</v>
      </c>
      <c r="C5" s="111">
        <v>1009949.2958821306</v>
      </c>
      <c r="D5" s="111">
        <v>910016.97687842813</v>
      </c>
      <c r="E5" s="111">
        <v>948600.72286732181</v>
      </c>
      <c r="F5" s="111">
        <v>948386.29534041195</v>
      </c>
      <c r="G5" s="111">
        <v>989057.21993219724</v>
      </c>
      <c r="H5" s="111">
        <v>974825.64381556818</v>
      </c>
      <c r="I5" s="111">
        <v>1012198.5972659275</v>
      </c>
      <c r="J5" s="111">
        <v>992012.97337195987</v>
      </c>
      <c r="K5" s="111">
        <v>1023750.4502841374</v>
      </c>
      <c r="L5" s="111">
        <v>997099.2126384005</v>
      </c>
      <c r="M5" s="111">
        <v>1026140.6408263061</v>
      </c>
      <c r="N5" s="111">
        <v>999772.96925329627</v>
      </c>
      <c r="O5" s="111">
        <v>1023302.1709020806</v>
      </c>
      <c r="P5" s="111">
        <v>996270.38772586698</v>
      </c>
      <c r="Q5" s="111">
        <v>1019398.9953366882</v>
      </c>
      <c r="R5" s="111">
        <v>990947.09725635685</v>
      </c>
      <c r="S5" s="111">
        <v>1009016.3850994095</v>
      </c>
      <c r="T5" s="111">
        <v>977388.3785295221</v>
      </c>
      <c r="U5" s="111">
        <v>987967.3445173793</v>
      </c>
      <c r="V5" s="111">
        <v>949546.21315194329</v>
      </c>
      <c r="W5" s="111">
        <v>946597.35591517552</v>
      </c>
      <c r="X5" s="111">
        <v>894154.67691249668</v>
      </c>
      <c r="Y5" s="111">
        <v>870550.10581389989</v>
      </c>
      <c r="Z5" s="111">
        <v>802240.76012497884</v>
      </c>
      <c r="AA5" s="111">
        <v>753784.35205668886</v>
      </c>
      <c r="AB5" s="111">
        <v>662162.87240715825</v>
      </c>
      <c r="AC5" s="111">
        <v>589111.25174361921</v>
      </c>
      <c r="AD5" s="111">
        <v>491732.67264036875</v>
      </c>
      <c r="AE5" s="111">
        <v>412438.94173863018</v>
      </c>
      <c r="AF5" s="111">
        <v>323549.28740394663</v>
      </c>
      <c r="AG5" s="111">
        <v>255123.44552333694</v>
      </c>
      <c r="AH5" s="111">
        <v>190552.0488101691</v>
      </c>
      <c r="AI5" s="111">
        <v>141341.21895421969</v>
      </c>
      <c r="AJ5" s="111">
        <v>103476.04786659083</v>
      </c>
      <c r="AK5" s="111">
        <v>74105.152851208055</v>
      </c>
      <c r="AL5" s="111">
        <v>54920.36617402063</v>
      </c>
      <c r="AM5" s="111">
        <v>37338.617020009493</v>
      </c>
      <c r="AN5" s="111">
        <v>28419.925370589015</v>
      </c>
      <c r="AO5" s="111">
        <v>18065.955758476786</v>
      </c>
      <c r="AP5" s="111">
        <v>15325.192836143604</v>
      </c>
      <c r="AQ5" s="111">
        <v>8057.2034316130448</v>
      </c>
      <c r="AR5" s="111">
        <v>8835.3805668336863</v>
      </c>
      <c r="AS5" s="111">
        <v>3568.7984318266917</v>
      </c>
      <c r="AT5" s="111">
        <v>4965.7736959509321</v>
      </c>
      <c r="AU5" s="111">
        <v>934.79177054023228</v>
      </c>
      <c r="AV5" s="111">
        <v>3136.6135268478261</v>
      </c>
      <c r="AW5" s="111">
        <v>-221.19028223303212</v>
      </c>
      <c r="AX5" s="111">
        <v>2639.1261134898391</v>
      </c>
      <c r="AY5" s="111">
        <v>-778.6883911982452</v>
      </c>
      <c r="AZ5" s="111">
        <v>2298.1936213687854</v>
      </c>
      <c r="BA5" s="111">
        <v>-933.37381477111023</v>
      </c>
      <c r="BB5" s="111">
        <v>2011.7994545719762</v>
      </c>
      <c r="BC5" s="111">
        <v>-1113.2117355561488</v>
      </c>
      <c r="BD5" s="111">
        <v>2162.1068022916802</v>
      </c>
      <c r="BE5" s="111">
        <v>-740.19446568285593</v>
      </c>
      <c r="BF5" s="111">
        <v>1830.3187538161128</v>
      </c>
      <c r="BG5" s="111">
        <v>-1155.8019167153222</v>
      </c>
      <c r="BH5" s="111">
        <v>1547.8945420844973</v>
      </c>
      <c r="BI5" s="111">
        <v>-1880.3556418053001</v>
      </c>
      <c r="BJ5" s="111">
        <v>1217.1923200727188</v>
      </c>
      <c r="BK5" s="111">
        <v>2286.9466260514837</v>
      </c>
      <c r="BL5" s="111">
        <v>-20457.403745948668</v>
      </c>
      <c r="BM5" s="111">
        <v>-109359.67806669965</v>
      </c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/>
      <c r="HF5" s="124"/>
      <c r="HG5" s="124"/>
      <c r="HH5" s="181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</row>
    <row r="6" spans="1:640" x14ac:dyDescent="0.25">
      <c r="A6" s="234">
        <v>898302.6559364904</v>
      </c>
      <c r="B6" s="111">
        <v>1564811.4831287647</v>
      </c>
      <c r="C6" s="111">
        <v>1293312.2609610066</v>
      </c>
      <c r="D6" s="111">
        <v>1235670.1518418135</v>
      </c>
      <c r="E6" s="111">
        <v>1301710.1938566759</v>
      </c>
      <c r="F6" s="111">
        <v>1318240.7314597953</v>
      </c>
      <c r="G6" s="111">
        <v>1369570.9342637346</v>
      </c>
      <c r="H6" s="111">
        <v>1357677.4363651483</v>
      </c>
      <c r="I6" s="111">
        <v>1398991.4688479786</v>
      </c>
      <c r="J6" s="111">
        <v>1379389.7003429285</v>
      </c>
      <c r="K6" s="111">
        <v>1409688.8298087269</v>
      </c>
      <c r="L6" s="111">
        <v>1379444.5788747189</v>
      </c>
      <c r="M6" s="111">
        <v>1403858.484602887</v>
      </c>
      <c r="N6" s="111">
        <v>1371423.8799403205</v>
      </c>
      <c r="O6" s="111">
        <v>1382807.3760521682</v>
      </c>
      <c r="P6" s="111">
        <v>1340846.9236357261</v>
      </c>
      <c r="Q6" s="111">
        <v>1338211.2119793501</v>
      </c>
      <c r="R6" s="111">
        <v>1274535.3361478054</v>
      </c>
      <c r="S6" s="111">
        <v>1235053.8205981175</v>
      </c>
      <c r="T6" s="111">
        <v>1130527.7654879522</v>
      </c>
      <c r="U6" s="111">
        <v>1034267.1360120111</v>
      </c>
      <c r="V6" s="111">
        <v>881371.82698495197</v>
      </c>
      <c r="W6" s="111">
        <v>736631.64350428386</v>
      </c>
      <c r="X6" s="111">
        <v>567768.80166267639</v>
      </c>
      <c r="Y6" s="111">
        <v>425056.19919926563</v>
      </c>
      <c r="Z6" s="111">
        <v>298259.48376986833</v>
      </c>
      <c r="AA6" s="111">
        <v>204455.81470505337</v>
      </c>
      <c r="AB6" s="111">
        <v>136213.56584194204</v>
      </c>
      <c r="AC6" s="111">
        <v>88070.006064512461</v>
      </c>
      <c r="AD6" s="111">
        <v>58172.996211589663</v>
      </c>
      <c r="AE6" s="111">
        <v>35920.05807301576</v>
      </c>
      <c r="AF6" s="111">
        <v>24974.424611485094</v>
      </c>
      <c r="AG6" s="111">
        <v>13855.017123242758</v>
      </c>
      <c r="AH6" s="111">
        <v>11051.483084005451</v>
      </c>
      <c r="AI6" s="111">
        <v>4968.8343715263818</v>
      </c>
      <c r="AJ6" s="111">
        <v>5372.2572813975676</v>
      </c>
      <c r="AK6" s="111">
        <v>1876.9813135357542</v>
      </c>
      <c r="AL6" s="111">
        <v>3292.9654231235754</v>
      </c>
      <c r="AM6" s="111">
        <v>105.7100237617297</v>
      </c>
      <c r="AN6" s="111">
        <v>2227.0552087109259</v>
      </c>
      <c r="AO6" s="111">
        <v>-461.8819012089852</v>
      </c>
      <c r="AP6" s="111">
        <v>2138.2372622182256</v>
      </c>
      <c r="AQ6" s="111">
        <v>-1005.0309473859393</v>
      </c>
      <c r="AR6" s="111">
        <v>2451.3460960413586</v>
      </c>
      <c r="AS6" s="111">
        <v>-677.37304299448999</v>
      </c>
      <c r="AT6" s="111">
        <v>1673.679539999212</v>
      </c>
      <c r="AU6" s="111">
        <v>-1099.143176780062</v>
      </c>
      <c r="AV6" s="111">
        <v>1487.8707544948691</v>
      </c>
      <c r="AW6" s="111">
        <v>-847.39684646869171</v>
      </c>
      <c r="AX6" s="111">
        <v>1927.8224260732547</v>
      </c>
      <c r="AY6" s="111">
        <v>-893.00022394289454</v>
      </c>
      <c r="AZ6" s="111">
        <v>1895.520117993603</v>
      </c>
      <c r="BA6" s="111">
        <v>-819.59640061663833</v>
      </c>
      <c r="BB6" s="111">
        <v>1913.7938049128736</v>
      </c>
      <c r="BC6" s="111">
        <v>-787.49745950564068</v>
      </c>
      <c r="BD6" s="111">
        <v>2147.4130895225303</v>
      </c>
      <c r="BE6" s="111">
        <v>-370.49242990557536</v>
      </c>
      <c r="BF6" s="111">
        <v>1703.9594106072827</v>
      </c>
      <c r="BG6" s="111">
        <v>-388.59907773259073</v>
      </c>
      <c r="BH6" s="111">
        <v>1590.3610300765044</v>
      </c>
      <c r="BI6" s="111">
        <v>-1497.328924420121</v>
      </c>
      <c r="BJ6" s="111">
        <v>1239.7601912773055</v>
      </c>
      <c r="BK6" s="111">
        <v>4418.2541751868093</v>
      </c>
      <c r="BL6" s="111">
        <v>-29511.24577507974</v>
      </c>
      <c r="BM6" s="111">
        <v>-177755.31957237143</v>
      </c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  <c r="FK6" s="111"/>
      <c r="FL6" s="111"/>
      <c r="FM6" s="111"/>
      <c r="FN6" s="111"/>
      <c r="FO6" s="111"/>
      <c r="FP6" s="111"/>
      <c r="FQ6" s="111"/>
      <c r="FR6" s="111"/>
      <c r="FS6" s="111"/>
      <c r="FT6" s="111"/>
      <c r="FU6" s="111"/>
      <c r="FV6" s="111"/>
      <c r="FW6" s="111"/>
      <c r="FX6" s="111"/>
      <c r="FY6" s="111"/>
      <c r="FZ6" s="111"/>
      <c r="GA6" s="111"/>
      <c r="GB6" s="111"/>
      <c r="GC6" s="111"/>
      <c r="GD6" s="111"/>
      <c r="GE6" s="111"/>
      <c r="GF6" s="111"/>
      <c r="GG6" s="111"/>
      <c r="GH6" s="111"/>
      <c r="GI6" s="111"/>
      <c r="GJ6" s="111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81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</row>
    <row r="7" spans="1:640" ht="15.75" thickBot="1" x14ac:dyDescent="0.3">
      <c r="A7" s="234">
        <v>1013028.6969193859</v>
      </c>
      <c r="B7" s="111">
        <v>1838727.5507136656</v>
      </c>
      <c r="C7" s="111">
        <v>1574029.3381935712</v>
      </c>
      <c r="D7" s="111">
        <v>1562452.1351799287</v>
      </c>
      <c r="E7" s="111">
        <v>1665088.5069796466</v>
      </c>
      <c r="F7" s="111">
        <v>1702060.0290741273</v>
      </c>
      <c r="G7" s="111">
        <v>1763402.70885092</v>
      </c>
      <c r="H7" s="111">
        <v>1750431.2108938636</v>
      </c>
      <c r="I7" s="111">
        <v>1788952.9647204622</v>
      </c>
      <c r="J7" s="111">
        <v>1765598.7831008886</v>
      </c>
      <c r="K7" s="111">
        <v>1785713.0668933031</v>
      </c>
      <c r="L7" s="111">
        <v>1740057.7866793347</v>
      </c>
      <c r="M7" s="111">
        <v>1737803.4622978773</v>
      </c>
      <c r="N7" s="111">
        <v>1664614.2381439023</v>
      </c>
      <c r="O7" s="111">
        <v>1600235.4248584236</v>
      </c>
      <c r="P7" s="111">
        <v>1452205.2427646234</v>
      </c>
      <c r="Q7" s="111">
        <v>1289810.5931163477</v>
      </c>
      <c r="R7" s="111">
        <v>1041087.52604505</v>
      </c>
      <c r="S7" s="111">
        <v>795981.17461471632</v>
      </c>
      <c r="T7" s="111">
        <v>546866.11487147328</v>
      </c>
      <c r="U7" s="111">
        <v>354279.40818906872</v>
      </c>
      <c r="V7" s="111">
        <v>214454.18617146206</v>
      </c>
      <c r="W7" s="111">
        <v>126212.85890564967</v>
      </c>
      <c r="X7" s="111">
        <v>74336.522009888722</v>
      </c>
      <c r="Y7" s="111">
        <v>40496.081572155759</v>
      </c>
      <c r="Z7" s="111">
        <v>24946.621698131854</v>
      </c>
      <c r="AA7" s="111">
        <v>11919.80376241772</v>
      </c>
      <c r="AB7" s="111">
        <v>9979.307046631724</v>
      </c>
      <c r="AC7" s="111">
        <v>3046.1638520768315</v>
      </c>
      <c r="AD7" s="111">
        <v>4755.8802164414792</v>
      </c>
      <c r="AE7" s="111">
        <v>880.09191390798685</v>
      </c>
      <c r="AF7" s="111">
        <v>3539.352504918375</v>
      </c>
      <c r="AG7" s="111">
        <v>-375.41056521222777</v>
      </c>
      <c r="AH7" s="111">
        <v>2769.8508496780946</v>
      </c>
      <c r="AI7" s="111">
        <v>-517.99747059338381</v>
      </c>
      <c r="AJ7" s="111">
        <v>2452.2211043546695</v>
      </c>
      <c r="AK7" s="111">
        <v>-155.89229389733214</v>
      </c>
      <c r="AL7" s="111">
        <v>2426.9079812206264</v>
      </c>
      <c r="AM7" s="111">
        <v>-516.71665071362156</v>
      </c>
      <c r="AN7" s="111">
        <v>2351.5292485568398</v>
      </c>
      <c r="AO7" s="111">
        <v>-509.33609981203762</v>
      </c>
      <c r="AP7" s="111">
        <v>2535.2810473356144</v>
      </c>
      <c r="AQ7" s="111">
        <v>-937.01202860782053</v>
      </c>
      <c r="AR7" s="111">
        <v>3184.9383136320098</v>
      </c>
      <c r="AS7" s="111">
        <v>-427.34278459644622</v>
      </c>
      <c r="AT7" s="111">
        <v>2247.7973187142479</v>
      </c>
      <c r="AU7" s="111">
        <v>-1014.0765201806051</v>
      </c>
      <c r="AV7" s="111">
        <v>2102.1928606283959</v>
      </c>
      <c r="AW7" s="111">
        <v>-425.01723732566649</v>
      </c>
      <c r="AX7" s="111">
        <v>2592.2883124176933</v>
      </c>
      <c r="AY7" s="111">
        <v>-646.47841406112877</v>
      </c>
      <c r="AZ7" s="111">
        <v>2520.6013334079967</v>
      </c>
      <c r="BA7" s="111">
        <v>-598.512464544556</v>
      </c>
      <c r="BB7" s="111">
        <v>2652.8429791063459</v>
      </c>
      <c r="BC7" s="111">
        <v>-475.64288811622265</v>
      </c>
      <c r="BD7" s="111">
        <v>2797.0242423372483</v>
      </c>
      <c r="BE7" s="111">
        <v>-137.85563456971258</v>
      </c>
      <c r="BF7" s="111">
        <v>2282.3339552551606</v>
      </c>
      <c r="BG7" s="111">
        <v>-116.14243400838338</v>
      </c>
      <c r="BH7" s="111">
        <v>2216.0009991571051</v>
      </c>
      <c r="BI7" s="111">
        <v>-1407.3120940060644</v>
      </c>
      <c r="BJ7" s="111">
        <v>1814.6590951318901</v>
      </c>
      <c r="BK7" s="111">
        <v>6872.9744719561531</v>
      </c>
      <c r="BL7" s="111">
        <v>-44857.656296849535</v>
      </c>
      <c r="BM7" s="111">
        <v>-317257.26243448775</v>
      </c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1"/>
      <c r="CX7" s="111"/>
      <c r="CY7" s="111"/>
      <c r="CZ7" s="111"/>
      <c r="DA7" s="111"/>
      <c r="DB7" s="111"/>
      <c r="DC7" s="111"/>
      <c r="DD7" s="111"/>
      <c r="DE7" s="111"/>
      <c r="DF7" s="111"/>
      <c r="DG7" s="111"/>
      <c r="DH7" s="111"/>
      <c r="DI7" s="111"/>
      <c r="DJ7" s="111"/>
      <c r="DK7" s="111"/>
      <c r="DL7" s="111"/>
      <c r="DM7" s="111"/>
      <c r="DN7" s="111"/>
      <c r="DO7" s="111"/>
      <c r="DP7" s="111"/>
      <c r="DQ7" s="111"/>
      <c r="DR7" s="111"/>
      <c r="DS7" s="111"/>
      <c r="DT7" s="111"/>
      <c r="DU7" s="111"/>
      <c r="DV7" s="111"/>
      <c r="DW7" s="111"/>
      <c r="DX7" s="111"/>
      <c r="DY7" s="111"/>
      <c r="DZ7" s="111"/>
      <c r="EA7" s="111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  <c r="GF7" s="111"/>
      <c r="GG7" s="111"/>
      <c r="GH7" s="111"/>
      <c r="GI7" s="111"/>
      <c r="GJ7" s="111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81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</row>
    <row r="8" spans="1:640" ht="15.75" thickTop="1" x14ac:dyDescent="0.25">
      <c r="A8" s="171">
        <v>1026729.2204777548</v>
      </c>
      <c r="B8" s="98">
        <v>1607758.7917906719</v>
      </c>
      <c r="C8" s="98">
        <v>1220529.6231689444</v>
      </c>
      <c r="D8" s="98">
        <v>974994.09342824284</v>
      </c>
      <c r="E8" s="98">
        <v>989853.47629056347</v>
      </c>
      <c r="F8" s="98">
        <v>950461.14597173524</v>
      </c>
      <c r="G8" s="98">
        <v>1009091.0688454862</v>
      </c>
      <c r="H8" s="98">
        <v>973141.75433174556</v>
      </c>
      <c r="I8" s="98">
        <v>1041317.0545633639</v>
      </c>
      <c r="J8" s="98">
        <v>998392.89301184472</v>
      </c>
      <c r="K8" s="98">
        <v>1068393.0335650826</v>
      </c>
      <c r="L8" s="98">
        <v>1015131.241585634</v>
      </c>
      <c r="M8" s="98">
        <v>1085837.6836824119</v>
      </c>
      <c r="N8" s="98">
        <v>1028847.4170313679</v>
      </c>
      <c r="O8" s="98">
        <v>1093721.8440629807</v>
      </c>
      <c r="P8" s="98">
        <v>1035187.616880535</v>
      </c>
      <c r="Q8" s="98">
        <v>1100821.5028794857</v>
      </c>
      <c r="R8" s="98">
        <v>1041017.3830377589</v>
      </c>
      <c r="S8" s="98">
        <v>1104024.5729144639</v>
      </c>
      <c r="T8" s="98">
        <v>1044121.3407791753</v>
      </c>
      <c r="U8" s="98">
        <v>1103983.8947250075</v>
      </c>
      <c r="V8" s="98">
        <v>1046036.5134659713</v>
      </c>
      <c r="W8" s="98">
        <v>1101759.0772850686</v>
      </c>
      <c r="X8" s="98">
        <v>1043093.8570528771</v>
      </c>
      <c r="Y8" s="98">
        <v>1095445.7507057923</v>
      </c>
      <c r="Z8" s="98">
        <v>1039146.0121772387</v>
      </c>
      <c r="AA8" s="98">
        <v>1090340.7709707005</v>
      </c>
      <c r="AB8" s="98">
        <v>1030061.2659639913</v>
      </c>
      <c r="AC8" s="98">
        <v>1078706.4326474771</v>
      </c>
      <c r="AD8" s="98">
        <v>1020624.5362150603</v>
      </c>
      <c r="AE8" s="98">
        <v>1063484.6445314472</v>
      </c>
      <c r="AF8" s="98">
        <v>1001043.677481517</v>
      </c>
      <c r="AG8" s="98">
        <v>1040186.7899491561</v>
      </c>
      <c r="AH8" s="98">
        <v>979723.85658616747</v>
      </c>
      <c r="AI8" s="98">
        <v>1009803.6914248444</v>
      </c>
      <c r="AJ8" s="98">
        <v>948275.31216422608</v>
      </c>
      <c r="AK8" s="98">
        <v>965863.89853520738</v>
      </c>
      <c r="AL8" s="98">
        <v>903747.50839550339</v>
      </c>
      <c r="AM8" s="98">
        <v>913001.80701470294</v>
      </c>
      <c r="AN8" s="98">
        <v>846905.1515909197</v>
      </c>
      <c r="AO8" s="98">
        <v>844333.46015944995</v>
      </c>
      <c r="AP8" s="98">
        <v>774217.2295866441</v>
      </c>
      <c r="AQ8" s="98">
        <v>760946.52634934755</v>
      </c>
      <c r="AR8" s="98">
        <v>690096.6914197267</v>
      </c>
      <c r="AS8" s="98">
        <v>666214.2531708997</v>
      </c>
      <c r="AT8" s="98">
        <v>594735.1964810451</v>
      </c>
      <c r="AU8" s="98">
        <v>563043.47151613235</v>
      </c>
      <c r="AV8" s="98">
        <v>499257.79654985364</v>
      </c>
      <c r="AW8" s="98">
        <v>463457.94237598695</v>
      </c>
      <c r="AX8" s="98">
        <v>404934.15424694959</v>
      </c>
      <c r="AY8" s="98">
        <v>366612.77539477823</v>
      </c>
      <c r="AZ8" s="98">
        <v>315609.30532038008</v>
      </c>
      <c r="BA8" s="98">
        <v>278777.66635417391</v>
      </c>
      <c r="BB8" s="98">
        <v>238694.87316103728</v>
      </c>
      <c r="BC8" s="98">
        <v>205156.20162399189</v>
      </c>
      <c r="BD8" s="98">
        <v>175978.78120450876</v>
      </c>
      <c r="BE8" s="98">
        <v>149431.97131169942</v>
      </c>
      <c r="BF8" s="98">
        <v>129285.08517514354</v>
      </c>
      <c r="BG8" s="98">
        <v>105494.12646070542</v>
      </c>
      <c r="BH8" s="98">
        <v>92412.561466092957</v>
      </c>
      <c r="BI8" s="98">
        <v>72995.713422422297</v>
      </c>
      <c r="BJ8" s="98">
        <v>66454.283154620731</v>
      </c>
      <c r="BK8" s="98">
        <v>54062.789292560985</v>
      </c>
      <c r="BL8" s="98">
        <v>29125.940868573769</v>
      </c>
      <c r="BM8" s="98">
        <v>-76664.246092130663</v>
      </c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124"/>
      <c r="GZ8" s="124"/>
      <c r="HA8" s="124"/>
      <c r="HB8" s="124"/>
      <c r="HC8" s="124"/>
      <c r="HD8" s="124"/>
      <c r="HE8" s="124"/>
      <c r="HF8" s="124"/>
      <c r="HG8" s="124"/>
      <c r="HH8" s="181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</row>
    <row r="9" spans="1:640" x14ac:dyDescent="0.25">
      <c r="A9" s="234">
        <v>1148291.9061102378</v>
      </c>
      <c r="B9" s="111">
        <v>1869721.091608959</v>
      </c>
      <c r="C9" s="111">
        <v>1453210.9649530421</v>
      </c>
      <c r="D9" s="111">
        <v>1234347.2657237877</v>
      </c>
      <c r="E9" s="111">
        <v>1275067.4939340036</v>
      </c>
      <c r="F9" s="111">
        <v>1260530.0284520604</v>
      </c>
      <c r="G9" s="111">
        <v>1338889.5498650663</v>
      </c>
      <c r="H9" s="111">
        <v>1314673.858392071</v>
      </c>
      <c r="I9" s="111">
        <v>1398313.0784754572</v>
      </c>
      <c r="J9" s="111">
        <v>1358948.8059536233</v>
      </c>
      <c r="K9" s="111">
        <v>1438758.3174781243</v>
      </c>
      <c r="L9" s="111">
        <v>1384746.8044105677</v>
      </c>
      <c r="M9" s="111">
        <v>1461668.3227489197</v>
      </c>
      <c r="N9" s="111">
        <v>1404152.652811477</v>
      </c>
      <c r="O9" s="111">
        <v>1471551.936344916</v>
      </c>
      <c r="P9" s="111">
        <v>1411758.4820079524</v>
      </c>
      <c r="Q9" s="111">
        <v>1477603.8850275779</v>
      </c>
      <c r="R9" s="111">
        <v>1416221.5663391866</v>
      </c>
      <c r="S9" s="111">
        <v>1476857.7467187489</v>
      </c>
      <c r="T9" s="111">
        <v>1414309.9020712324</v>
      </c>
      <c r="U9" s="111">
        <v>1468877.806996471</v>
      </c>
      <c r="V9" s="111">
        <v>1406159.6383271557</v>
      </c>
      <c r="W9" s="111">
        <v>1453024.6608018007</v>
      </c>
      <c r="X9" s="111">
        <v>1385895.476490865</v>
      </c>
      <c r="Y9" s="111">
        <v>1423709.4077851151</v>
      </c>
      <c r="Z9" s="111">
        <v>1355147.6662591756</v>
      </c>
      <c r="AA9" s="111">
        <v>1383889.8781592709</v>
      </c>
      <c r="AB9" s="111">
        <v>1303780.5968009497</v>
      </c>
      <c r="AC9" s="111">
        <v>1319190.1398563555</v>
      </c>
      <c r="AD9" s="111">
        <v>1233645.7626162022</v>
      </c>
      <c r="AE9" s="111">
        <v>1229655.4176645288</v>
      </c>
      <c r="AF9" s="111">
        <v>1128769.4625368789</v>
      </c>
      <c r="AG9" s="111">
        <v>1105702.7843328917</v>
      </c>
      <c r="AH9" s="111">
        <v>999782.48239723954</v>
      </c>
      <c r="AI9" s="111">
        <v>952742.58750745503</v>
      </c>
      <c r="AJ9" s="111">
        <v>841974.82724220143</v>
      </c>
      <c r="AK9" s="111">
        <v>777516.5331652154</v>
      </c>
      <c r="AL9" s="111">
        <v>673347.81255907821</v>
      </c>
      <c r="AM9" s="111">
        <v>602291.35694809409</v>
      </c>
      <c r="AN9" s="111">
        <v>508251.70924352913</v>
      </c>
      <c r="AO9" s="111">
        <v>438812.85850806563</v>
      </c>
      <c r="AP9" s="111">
        <v>361704.67329212668</v>
      </c>
      <c r="AQ9" s="111">
        <v>301954.28941750096</v>
      </c>
      <c r="AR9" s="111">
        <v>248013.58049015157</v>
      </c>
      <c r="AS9" s="111">
        <v>201610.59157828212</v>
      </c>
      <c r="AT9" s="111">
        <v>164825.45850607916</v>
      </c>
      <c r="AU9" s="111">
        <v>129888.47945915481</v>
      </c>
      <c r="AV9" s="111">
        <v>108243.26672438053</v>
      </c>
      <c r="AW9" s="111">
        <v>82189.090990374447</v>
      </c>
      <c r="AX9" s="111">
        <v>71429.72807936235</v>
      </c>
      <c r="AY9" s="111">
        <v>51007.511266742891</v>
      </c>
      <c r="AZ9" s="111">
        <v>47336.028132771375</v>
      </c>
      <c r="BA9" s="111">
        <v>31467.712301690804</v>
      </c>
      <c r="BB9" s="111">
        <v>31842.097916981325</v>
      </c>
      <c r="BC9" s="111">
        <v>18687.916428153669</v>
      </c>
      <c r="BD9" s="111">
        <v>22449.940126040681</v>
      </c>
      <c r="BE9" s="111">
        <v>11790.678680022291</v>
      </c>
      <c r="BF9" s="111">
        <v>16443.301799681751</v>
      </c>
      <c r="BG9" s="111">
        <v>5951.2035638822153</v>
      </c>
      <c r="BH9" s="111">
        <v>11926.046322672841</v>
      </c>
      <c r="BI9" s="111">
        <v>1774.1208541562858</v>
      </c>
      <c r="BJ9" s="111">
        <v>9159.0038932365478</v>
      </c>
      <c r="BK9" s="111">
        <v>5715.1006461748939</v>
      </c>
      <c r="BL9" s="111">
        <v>-22307.017000326501</v>
      </c>
      <c r="BM9" s="111">
        <v>-146408.88281458421</v>
      </c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  <c r="GF9" s="111"/>
      <c r="GG9" s="111"/>
      <c r="GH9" s="111"/>
      <c r="GI9" s="111"/>
      <c r="GJ9" s="111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81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</row>
    <row r="10" spans="1:640" ht="15.75" thickBot="1" x14ac:dyDescent="0.3">
      <c r="A10" s="172">
        <v>1265523.6678254441</v>
      </c>
      <c r="B10" s="166">
        <v>2122006.4342289474</v>
      </c>
      <c r="C10" s="166">
        <v>1679884.9605389929</v>
      </c>
      <c r="D10" s="166">
        <v>1488534.7585554582</v>
      </c>
      <c r="E10" s="166">
        <v>1557096.732799384</v>
      </c>
      <c r="F10" s="166">
        <v>1568730.5033885662</v>
      </c>
      <c r="G10" s="166">
        <v>1672654.6177409298</v>
      </c>
      <c r="H10" s="166">
        <v>1664767.1081059622</v>
      </c>
      <c r="I10" s="166">
        <v>1767519.1599601547</v>
      </c>
      <c r="J10" s="166">
        <v>1736599.0946738799</v>
      </c>
      <c r="K10" s="166">
        <v>1824803.7543004691</v>
      </c>
      <c r="L10" s="166">
        <v>1773011.1954494764</v>
      </c>
      <c r="M10" s="166">
        <v>1850261.8066254111</v>
      </c>
      <c r="N10" s="166">
        <v>1792629.3446543426</v>
      </c>
      <c r="O10" s="166">
        <v>1854363.2490453981</v>
      </c>
      <c r="P10" s="166">
        <v>1791931.9673202576</v>
      </c>
      <c r="Q10" s="166">
        <v>1848350.6015550978</v>
      </c>
      <c r="R10" s="166">
        <v>1780978.4983002692</v>
      </c>
      <c r="S10" s="166">
        <v>1825166.3037096106</v>
      </c>
      <c r="T10" s="166">
        <v>1750396.8741499141</v>
      </c>
      <c r="U10" s="166">
        <v>1777967.1786928524</v>
      </c>
      <c r="V10" s="166">
        <v>1691839.8744036695</v>
      </c>
      <c r="W10" s="166">
        <v>1694943.8848664437</v>
      </c>
      <c r="X10" s="166">
        <v>1588185.0356057081</v>
      </c>
      <c r="Y10" s="166">
        <v>1557475.0259197361</v>
      </c>
      <c r="Z10" s="166">
        <v>1430701.4363509244</v>
      </c>
      <c r="AA10" s="166">
        <v>1363146.3924780069</v>
      </c>
      <c r="AB10" s="166">
        <v>1209060.1675054727</v>
      </c>
      <c r="AC10" s="166">
        <v>1109671.2181335562</v>
      </c>
      <c r="AD10" s="166">
        <v>949805.63949418347</v>
      </c>
      <c r="AE10" s="166">
        <v>832326.73867029219</v>
      </c>
      <c r="AF10" s="166">
        <v>680080.00632705959</v>
      </c>
      <c r="AG10" s="166">
        <v>565136.98416319466</v>
      </c>
      <c r="AH10" s="166">
        <v>447382.22248823626</v>
      </c>
      <c r="AI10" s="166">
        <v>355607.53591311059</v>
      </c>
      <c r="AJ10" s="166">
        <v>277470.37396564556</v>
      </c>
      <c r="AK10" s="166">
        <v>212347.01888488547</v>
      </c>
      <c r="AL10" s="166">
        <v>166406.75044578852</v>
      </c>
      <c r="AM10" s="166">
        <v>121620.98155120508</v>
      </c>
      <c r="AN10" s="166">
        <v>97818.028275037825</v>
      </c>
      <c r="AO10" s="166">
        <v>67751.682494686858</v>
      </c>
      <c r="AP10" s="166">
        <v>58718.704192982288</v>
      </c>
      <c r="AQ10" s="166">
        <v>36666.50855541636</v>
      </c>
      <c r="AR10" s="166">
        <v>37196.021050224954</v>
      </c>
      <c r="AS10" s="166">
        <v>20408.757995286564</v>
      </c>
      <c r="AT10" s="166">
        <v>23793.856386420845</v>
      </c>
      <c r="AU10" s="166">
        <v>10402.4943516393</v>
      </c>
      <c r="AV10" s="166">
        <v>16166.560977006699</v>
      </c>
      <c r="AW10" s="166">
        <v>4878.5447794148076</v>
      </c>
      <c r="AX10" s="166">
        <v>12986.768712911078</v>
      </c>
      <c r="AY10" s="166">
        <v>1995.3930182773001</v>
      </c>
      <c r="AZ10" s="166">
        <v>11245.223900913434</v>
      </c>
      <c r="BA10" s="166">
        <v>969.65069526526554</v>
      </c>
      <c r="BB10" s="166">
        <v>9842.8881949634306</v>
      </c>
      <c r="BC10" s="166">
        <v>0.17342889673139494</v>
      </c>
      <c r="BD10" s="166">
        <v>9774.4183996042066</v>
      </c>
      <c r="BE10" s="166">
        <v>692.56065717925117</v>
      </c>
      <c r="BF10" s="166">
        <v>9143.7118771357545</v>
      </c>
      <c r="BG10" s="166">
        <v>-797.97690943141072</v>
      </c>
      <c r="BH10" s="166">
        <v>8178.0432279045308</v>
      </c>
      <c r="BI10" s="166">
        <v>-2274.5149773699172</v>
      </c>
      <c r="BJ10" s="166">
        <v>7438.1169547929258</v>
      </c>
      <c r="BK10" s="166">
        <v>6125.633373715963</v>
      </c>
      <c r="BL10" s="166">
        <v>-37126.423814855494</v>
      </c>
      <c r="BM10" s="166">
        <v>-225802.78320610031</v>
      </c>
      <c r="BN10" s="166"/>
      <c r="BO10" s="166"/>
      <c r="BP10" s="166"/>
      <c r="BQ10" s="166"/>
      <c r="BR10" s="166"/>
      <c r="BS10" s="166"/>
      <c r="BT10" s="166"/>
      <c r="BU10" s="166"/>
      <c r="BV10" s="166"/>
      <c r="BW10" s="166"/>
      <c r="BX10" s="166"/>
      <c r="BY10" s="166"/>
      <c r="BZ10" s="166"/>
      <c r="CA10" s="166"/>
      <c r="CB10" s="166"/>
      <c r="CC10" s="166"/>
      <c r="CD10" s="166"/>
      <c r="CE10" s="166"/>
      <c r="CF10" s="166"/>
      <c r="CG10" s="166"/>
      <c r="CH10" s="166"/>
      <c r="CI10" s="166"/>
      <c r="CJ10" s="166"/>
      <c r="CK10" s="166"/>
      <c r="CL10" s="166"/>
      <c r="CM10" s="166"/>
      <c r="CN10" s="166"/>
      <c r="CO10" s="166"/>
      <c r="CP10" s="166"/>
      <c r="CQ10" s="166"/>
      <c r="CR10" s="166"/>
      <c r="CS10" s="166"/>
      <c r="CT10" s="166"/>
      <c r="CU10" s="166"/>
      <c r="CV10" s="166"/>
      <c r="CW10" s="166"/>
      <c r="CX10" s="166"/>
      <c r="CY10" s="166"/>
      <c r="CZ10" s="166"/>
      <c r="DA10" s="166"/>
      <c r="DB10" s="166"/>
      <c r="DC10" s="166"/>
      <c r="DD10" s="166"/>
      <c r="DE10" s="166"/>
      <c r="DF10" s="166"/>
      <c r="DG10" s="166"/>
      <c r="DH10" s="166"/>
      <c r="DI10" s="166"/>
      <c r="DJ10" s="166"/>
      <c r="DK10" s="166"/>
      <c r="DL10" s="166"/>
      <c r="DM10" s="166"/>
      <c r="DN10" s="166"/>
      <c r="DO10" s="166"/>
      <c r="DP10" s="166"/>
      <c r="DQ10" s="166"/>
      <c r="DR10" s="166"/>
      <c r="DS10" s="166"/>
      <c r="DT10" s="166"/>
      <c r="DU10" s="166"/>
      <c r="DV10" s="166"/>
      <c r="DW10" s="166"/>
      <c r="DX10" s="166"/>
      <c r="DY10" s="166"/>
      <c r="DZ10" s="166"/>
      <c r="EA10" s="166"/>
      <c r="EB10" s="166"/>
      <c r="EC10" s="166"/>
      <c r="ED10" s="166"/>
      <c r="EE10" s="166"/>
      <c r="EF10" s="166"/>
      <c r="EG10" s="166"/>
      <c r="EH10" s="166"/>
      <c r="EI10" s="166"/>
      <c r="EJ10" s="166"/>
      <c r="EK10" s="166"/>
      <c r="EL10" s="166"/>
      <c r="EM10" s="166"/>
      <c r="EN10" s="166"/>
      <c r="EO10" s="166"/>
      <c r="EP10" s="166"/>
      <c r="EQ10" s="166"/>
      <c r="ER10" s="166"/>
      <c r="ES10" s="166"/>
      <c r="ET10" s="166"/>
      <c r="EU10" s="166"/>
      <c r="EV10" s="166"/>
      <c r="EW10" s="166"/>
      <c r="EX10" s="166"/>
      <c r="EY10" s="166"/>
      <c r="EZ10" s="166"/>
      <c r="FA10" s="166"/>
      <c r="FB10" s="166"/>
      <c r="FC10" s="166"/>
      <c r="FD10" s="166"/>
      <c r="FE10" s="166"/>
      <c r="FF10" s="166"/>
      <c r="FG10" s="166"/>
      <c r="FH10" s="166"/>
      <c r="FI10" s="166"/>
      <c r="FJ10" s="166"/>
      <c r="FK10" s="166"/>
      <c r="FL10" s="166"/>
      <c r="FM10" s="166"/>
      <c r="FN10" s="166"/>
      <c r="FO10" s="166"/>
      <c r="FP10" s="166"/>
      <c r="FQ10" s="166"/>
      <c r="FR10" s="166"/>
      <c r="FS10" s="166"/>
      <c r="FT10" s="166"/>
      <c r="FU10" s="166"/>
      <c r="FV10" s="166"/>
      <c r="FW10" s="166"/>
      <c r="FX10" s="166"/>
      <c r="FY10" s="166"/>
      <c r="FZ10" s="166"/>
      <c r="GA10" s="166"/>
      <c r="GB10" s="166"/>
      <c r="GC10" s="166"/>
      <c r="GD10" s="166"/>
      <c r="GE10" s="166"/>
      <c r="GF10" s="166"/>
      <c r="GG10" s="166"/>
      <c r="GH10" s="166"/>
      <c r="GI10" s="166"/>
      <c r="GJ10" s="166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81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</row>
    <row r="11" spans="1:640" ht="15.75" thickTop="1" x14ac:dyDescent="0.25">
      <c r="A11" s="234">
        <v>1228860.9096131867</v>
      </c>
      <c r="B11" s="111">
        <v>1899200.8507893397</v>
      </c>
      <c r="C11" s="111">
        <v>1450024.7755391821</v>
      </c>
      <c r="D11" s="111">
        <v>1104567.7171021716</v>
      </c>
      <c r="E11" s="111">
        <v>1094760.3348810447</v>
      </c>
      <c r="F11" s="111">
        <v>1031994.1632105615</v>
      </c>
      <c r="G11" s="111">
        <v>1092556.2638058327</v>
      </c>
      <c r="H11" s="111">
        <v>1038308.9544801569</v>
      </c>
      <c r="I11" s="111">
        <v>1119332.3988638979</v>
      </c>
      <c r="J11" s="111">
        <v>1059202.7997241651</v>
      </c>
      <c r="K11" s="111">
        <v>1149723.5336413379</v>
      </c>
      <c r="L11" s="111">
        <v>1077460.7382990001</v>
      </c>
      <c r="M11" s="111">
        <v>1174580.629463895</v>
      </c>
      <c r="N11" s="111">
        <v>1095515.2462140608</v>
      </c>
      <c r="O11" s="111">
        <v>1188309.7159234849</v>
      </c>
      <c r="P11" s="111">
        <v>1104773.8966461834</v>
      </c>
      <c r="Q11" s="111">
        <v>1202486.6325390418</v>
      </c>
      <c r="R11" s="111">
        <v>1114770.828471014</v>
      </c>
      <c r="S11" s="111">
        <v>1209648.6053805442</v>
      </c>
      <c r="T11" s="111">
        <v>1121726.541577857</v>
      </c>
      <c r="U11" s="111">
        <v>1211848.0387422529</v>
      </c>
      <c r="V11" s="111">
        <v>1127723.9575497541</v>
      </c>
      <c r="W11" s="111">
        <v>1212156.0991728944</v>
      </c>
      <c r="X11" s="111">
        <v>1128947.2272196193</v>
      </c>
      <c r="Y11" s="111">
        <v>1209299.2253801653</v>
      </c>
      <c r="Z11" s="111">
        <v>1129445.4540516366</v>
      </c>
      <c r="AA11" s="111">
        <v>1209510.3115014413</v>
      </c>
      <c r="AB11" s="111">
        <v>1127395.1151159955</v>
      </c>
      <c r="AC11" s="111">
        <v>1203424.0466222821</v>
      </c>
      <c r="AD11" s="111">
        <v>1126536.4581582774</v>
      </c>
      <c r="AE11" s="111">
        <v>1197459.8793457735</v>
      </c>
      <c r="AF11" s="111">
        <v>1117968.128442381</v>
      </c>
      <c r="AG11" s="111">
        <v>1185479.1039808267</v>
      </c>
      <c r="AH11" s="111">
        <v>1111962.3625412441</v>
      </c>
      <c r="AI11" s="111">
        <v>1172515.3662140323</v>
      </c>
      <c r="AJ11" s="111">
        <v>1103950.3629393494</v>
      </c>
      <c r="AK11" s="111">
        <v>1153566.820560894</v>
      </c>
      <c r="AL11" s="111">
        <v>1088373.0320674258</v>
      </c>
      <c r="AM11" s="111">
        <v>1133974.6341638078</v>
      </c>
      <c r="AN11" s="111">
        <v>1069357.9620376327</v>
      </c>
      <c r="AO11" s="111">
        <v>1108247.341632982</v>
      </c>
      <c r="AP11" s="111">
        <v>1043701.6272389509</v>
      </c>
      <c r="AQ11" s="111">
        <v>1076575.4122456177</v>
      </c>
      <c r="AR11" s="111">
        <v>1013236.4105682174</v>
      </c>
      <c r="AS11" s="111">
        <v>1039911.8858072262</v>
      </c>
      <c r="AT11" s="111">
        <v>974592.74851227307</v>
      </c>
      <c r="AU11" s="111">
        <v>990160.85778972239</v>
      </c>
      <c r="AV11" s="111">
        <v>932113.44901923637</v>
      </c>
      <c r="AW11" s="111">
        <v>939429.48155538761</v>
      </c>
      <c r="AX11" s="111">
        <v>878734.63021562097</v>
      </c>
      <c r="AY11" s="111">
        <v>877431.0203226977</v>
      </c>
      <c r="AZ11" s="111">
        <v>816596.10606687551</v>
      </c>
      <c r="BA11" s="111">
        <v>808714.70213453262</v>
      </c>
      <c r="BB11" s="111">
        <v>750383.55186375102</v>
      </c>
      <c r="BC11" s="111">
        <v>733596.28562253923</v>
      </c>
      <c r="BD11" s="111">
        <v>676739.47891541698</v>
      </c>
      <c r="BE11" s="111">
        <v>653250.40437673987</v>
      </c>
      <c r="BF11" s="111">
        <v>601676.37948232517</v>
      </c>
      <c r="BG11" s="111">
        <v>572982.05601167132</v>
      </c>
      <c r="BH11" s="111">
        <v>525050.45446247992</v>
      </c>
      <c r="BI11" s="111">
        <v>494640.69601448212</v>
      </c>
      <c r="BJ11" s="111">
        <v>451063.79011814477</v>
      </c>
      <c r="BK11" s="111">
        <v>421448.16376448644</v>
      </c>
      <c r="BL11" s="111">
        <v>371429.11676381837</v>
      </c>
      <c r="BM11" s="111">
        <v>164600.43631521173</v>
      </c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24"/>
      <c r="GL11" s="124"/>
      <c r="GM11" s="124"/>
      <c r="GN11" s="124"/>
      <c r="GO11" s="124"/>
      <c r="GP11" s="124"/>
      <c r="GQ11" s="124"/>
      <c r="GR11" s="124"/>
      <c r="GS11" s="124"/>
      <c r="GT11" s="124"/>
      <c r="GU11" s="124"/>
      <c r="GV11" s="124"/>
      <c r="GW11" s="124"/>
      <c r="GX11" s="124"/>
      <c r="GY11" s="124"/>
      <c r="GZ11" s="124"/>
      <c r="HA11" s="124"/>
      <c r="HB11" s="124"/>
      <c r="HC11" s="124"/>
      <c r="HD11" s="124"/>
      <c r="HE11" s="124"/>
      <c r="HF11" s="124"/>
      <c r="HG11" s="124"/>
      <c r="HH11" s="181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</row>
    <row r="12" spans="1:640" x14ac:dyDescent="0.25">
      <c r="A12" s="234">
        <v>1360112.5399758841</v>
      </c>
      <c r="B12" s="111">
        <v>2167927.0326351514</v>
      </c>
      <c r="C12" s="111">
        <v>1672443.4772212368</v>
      </c>
      <c r="D12" s="111">
        <v>1332316.8218524279</v>
      </c>
      <c r="E12" s="111">
        <v>1339372.5227669817</v>
      </c>
      <c r="F12" s="111">
        <v>1292634.5735542329</v>
      </c>
      <c r="G12" s="111">
        <v>1373822.3636888277</v>
      </c>
      <c r="H12" s="111">
        <v>1329490.3605521482</v>
      </c>
      <c r="I12" s="111">
        <v>1431521.5583466906</v>
      </c>
      <c r="J12" s="111">
        <v>1373598.4213900147</v>
      </c>
      <c r="K12" s="111">
        <v>1483884.1009578966</v>
      </c>
      <c r="L12" s="111">
        <v>1406429.5124269256</v>
      </c>
      <c r="M12" s="111">
        <v>1521293.6314413873</v>
      </c>
      <c r="N12" s="111">
        <v>1433794.1532871632</v>
      </c>
      <c r="O12" s="111">
        <v>1541499.8501846187</v>
      </c>
      <c r="P12" s="111">
        <v>1448691.9323904568</v>
      </c>
      <c r="Q12" s="111">
        <v>1558940.4826264025</v>
      </c>
      <c r="R12" s="111">
        <v>1462249.4116578547</v>
      </c>
      <c r="S12" s="111">
        <v>1568577.5980185666</v>
      </c>
      <c r="T12" s="111">
        <v>1470620.0875414738</v>
      </c>
      <c r="U12" s="111">
        <v>1571463.9503938677</v>
      </c>
      <c r="V12" s="111">
        <v>1476328.5992759403</v>
      </c>
      <c r="W12" s="111">
        <v>1569812.9545038878</v>
      </c>
      <c r="X12" s="111">
        <v>1473412.1369328052</v>
      </c>
      <c r="Y12" s="111">
        <v>1561095.1774714857</v>
      </c>
      <c r="Z12" s="111">
        <v>1467699.7451866991</v>
      </c>
      <c r="AA12" s="111">
        <v>1552963.0928944959</v>
      </c>
      <c r="AB12" s="111">
        <v>1454220.8836293614</v>
      </c>
      <c r="AC12" s="111">
        <v>1534237.527118237</v>
      </c>
      <c r="AD12" s="111">
        <v>1439180.4523342431</v>
      </c>
      <c r="AE12" s="111">
        <v>1510042.0159380159</v>
      </c>
      <c r="AF12" s="111">
        <v>1409298.0614947611</v>
      </c>
      <c r="AG12" s="111">
        <v>1473644.6535864242</v>
      </c>
      <c r="AH12" s="111">
        <v>1376851.5426709345</v>
      </c>
      <c r="AI12" s="111">
        <v>1427851.7300168651</v>
      </c>
      <c r="AJ12" s="111">
        <v>1331924.2773947543</v>
      </c>
      <c r="AK12" s="111">
        <v>1365100.4379783424</v>
      </c>
      <c r="AL12" s="111">
        <v>1269728.3565838272</v>
      </c>
      <c r="AM12" s="111">
        <v>1291266.3720816702</v>
      </c>
      <c r="AN12" s="111">
        <v>1192487.8436633155</v>
      </c>
      <c r="AO12" s="111">
        <v>1198944.8130359643</v>
      </c>
      <c r="AP12" s="111">
        <v>1097963.672571223</v>
      </c>
      <c r="AQ12" s="111">
        <v>1090601.7737185056</v>
      </c>
      <c r="AR12" s="111">
        <v>990400.57535139762</v>
      </c>
      <c r="AS12" s="111">
        <v>969784.97284220927</v>
      </c>
      <c r="AT12" s="111">
        <v>869727.83195920545</v>
      </c>
      <c r="AU12" s="111">
        <v>837205.88205150061</v>
      </c>
      <c r="AV12" s="111">
        <v>748770.15300617495</v>
      </c>
      <c r="AW12" s="111">
        <v>708686.11477248871</v>
      </c>
      <c r="AX12" s="111">
        <v>626386.94668608822</v>
      </c>
      <c r="AY12" s="111">
        <v>581267.58968881448</v>
      </c>
      <c r="AZ12" s="111">
        <v>509555.238482802</v>
      </c>
      <c r="BA12" s="111">
        <v>463807.39243754087</v>
      </c>
      <c r="BB12" s="111">
        <v>403455.98064178712</v>
      </c>
      <c r="BC12" s="111">
        <v>358440.57382590318</v>
      </c>
      <c r="BD12" s="111">
        <v>310830.95368176099</v>
      </c>
      <c r="BE12" s="111">
        <v>272179.71833454992</v>
      </c>
      <c r="BF12" s="111">
        <v>238141.71273365393</v>
      </c>
      <c r="BG12" s="111">
        <v>203435.3953764216</v>
      </c>
      <c r="BH12" s="111">
        <v>179191.61150552667</v>
      </c>
      <c r="BI12" s="111">
        <v>149452.84962437354</v>
      </c>
      <c r="BJ12" s="111">
        <v>134730.7433166088</v>
      </c>
      <c r="BK12" s="111">
        <v>114433.86533280715</v>
      </c>
      <c r="BL12" s="111">
        <v>76080.197834455248</v>
      </c>
      <c r="BM12" s="111">
        <v>-84193.126108248907</v>
      </c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81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</row>
    <row r="13" spans="1:640" ht="15.75" thickBot="1" x14ac:dyDescent="0.3">
      <c r="A13" s="234">
        <v>1487124.0544427973</v>
      </c>
      <c r="B13" s="111">
        <v>2426471.1584043684</v>
      </c>
      <c r="C13" s="111">
        <v>1887430.3084355616</v>
      </c>
      <c r="D13" s="111">
        <v>1558987.4579331104</v>
      </c>
      <c r="E13" s="111">
        <v>1586054.018535668</v>
      </c>
      <c r="F13" s="111">
        <v>1556618.3873780672</v>
      </c>
      <c r="G13" s="111">
        <v>1657631.9608377696</v>
      </c>
      <c r="H13" s="111">
        <v>1624003.1616487214</v>
      </c>
      <c r="I13" s="111">
        <v>1748659.7245371004</v>
      </c>
      <c r="J13" s="111">
        <v>1698246.6190955522</v>
      </c>
      <c r="K13" s="111">
        <v>1828452.329206367</v>
      </c>
      <c r="L13" s="111">
        <v>1752919.6853999333</v>
      </c>
      <c r="M13" s="111">
        <v>1882385.281588628</v>
      </c>
      <c r="N13" s="111">
        <v>1795147.6962998312</v>
      </c>
      <c r="O13" s="111">
        <v>1911113.1278871002</v>
      </c>
      <c r="P13" s="111">
        <v>1817368.3216740966</v>
      </c>
      <c r="Q13" s="111">
        <v>1930765.9225621745</v>
      </c>
      <c r="R13" s="111">
        <v>1832135.5019381328</v>
      </c>
      <c r="S13" s="111">
        <v>1937228.0558142907</v>
      </c>
      <c r="T13" s="111">
        <v>1835863.2374908598</v>
      </c>
      <c r="U13" s="111">
        <v>1931672.5384021706</v>
      </c>
      <c r="V13" s="111">
        <v>1830916.9143570685</v>
      </c>
      <c r="W13" s="111">
        <v>1915206.4631270894</v>
      </c>
      <c r="X13" s="111">
        <v>1809799.0143421262</v>
      </c>
      <c r="Y13" s="111">
        <v>1882574.1515295443</v>
      </c>
      <c r="Z13" s="111">
        <v>1777408.2359660256</v>
      </c>
      <c r="AA13" s="111">
        <v>1840159.9490345391</v>
      </c>
      <c r="AB13" s="111">
        <v>1723556.5864235628</v>
      </c>
      <c r="AC13" s="111">
        <v>1772287.5294936432</v>
      </c>
      <c r="AD13" s="111">
        <v>1653507.1962107592</v>
      </c>
      <c r="AE13" s="111">
        <v>1680362.3774260075</v>
      </c>
      <c r="AF13" s="111">
        <v>1548512.4804844821</v>
      </c>
      <c r="AG13" s="111">
        <v>1555677.262558033</v>
      </c>
      <c r="AH13" s="111">
        <v>1422050.5695193605</v>
      </c>
      <c r="AI13" s="111">
        <v>1401135.2466626284</v>
      </c>
      <c r="AJ13" s="111">
        <v>1264260.7798678433</v>
      </c>
      <c r="AK13" s="111">
        <v>1216431.4077357089</v>
      </c>
      <c r="AL13" s="111">
        <v>1083144.9270655713</v>
      </c>
      <c r="AM13" s="111">
        <v>1020160.5877699546</v>
      </c>
      <c r="AN13" s="111">
        <v>893939.80805296649</v>
      </c>
      <c r="AO13" s="111">
        <v>821097.6004627482</v>
      </c>
      <c r="AP13" s="111">
        <v>707751.00107155822</v>
      </c>
      <c r="AQ13" s="111">
        <v>629711.79282826523</v>
      </c>
      <c r="AR13" s="111">
        <v>535681.26601059362</v>
      </c>
      <c r="AS13" s="111">
        <v>464578.43003325019</v>
      </c>
      <c r="AT13" s="111">
        <v>392062.94515613292</v>
      </c>
      <c r="AU13" s="111">
        <v>331821.65483272658</v>
      </c>
      <c r="AV13" s="111">
        <v>282669.26206938614</v>
      </c>
      <c r="AW13" s="111">
        <v>232732.48144952205</v>
      </c>
      <c r="AX13" s="111">
        <v>201586.45585699027</v>
      </c>
      <c r="AY13" s="111">
        <v>160493.56813024054</v>
      </c>
      <c r="AZ13" s="111">
        <v>143643.9959509616</v>
      </c>
      <c r="BA13" s="111">
        <v>110323.76426697338</v>
      </c>
      <c r="BB13" s="111">
        <v>102947.06521158679</v>
      </c>
      <c r="BC13" s="111">
        <v>74531.737149179578</v>
      </c>
      <c r="BD13" s="111">
        <v>74828.890797412081</v>
      </c>
      <c r="BE13" s="111">
        <v>52268.680956787088</v>
      </c>
      <c r="BF13" s="111">
        <v>56646.909767558034</v>
      </c>
      <c r="BG13" s="111">
        <v>34704.629554761406</v>
      </c>
      <c r="BH13" s="111">
        <v>42411.655152608255</v>
      </c>
      <c r="BI13" s="111">
        <v>21871.122852552122</v>
      </c>
      <c r="BJ13" s="111">
        <v>33159.256746047533</v>
      </c>
      <c r="BK13" s="111">
        <v>22747.326813891104</v>
      </c>
      <c r="BL13" s="111">
        <v>-14972.776223726527</v>
      </c>
      <c r="BM13" s="111">
        <v>-219239.45247098</v>
      </c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32"/>
      <c r="GL13" s="132"/>
      <c r="GM13" s="132"/>
      <c r="GN13" s="132"/>
      <c r="GO13" s="132"/>
      <c r="GP13" s="132"/>
      <c r="GQ13" s="132"/>
      <c r="GR13" s="132"/>
      <c r="GS13" s="132"/>
      <c r="GT13" s="132"/>
      <c r="GU13" s="132"/>
      <c r="GV13" s="132"/>
      <c r="GW13" s="132"/>
      <c r="GX13" s="132"/>
      <c r="GY13" s="132"/>
      <c r="GZ13" s="132"/>
      <c r="HA13" s="132"/>
      <c r="HB13" s="132"/>
      <c r="HC13" s="132"/>
      <c r="HD13" s="132"/>
      <c r="HE13" s="132"/>
      <c r="HF13" s="132"/>
      <c r="HG13" s="132"/>
      <c r="HH13" s="181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</row>
    <row r="14" spans="1:640" ht="15.75" thickTop="1" x14ac:dyDescent="0.25">
      <c r="A14" s="171">
        <v>1407980.9894752558</v>
      </c>
      <c r="B14" s="98">
        <v>2164560.6667675497</v>
      </c>
      <c r="C14" s="98">
        <v>1673627.2493513192</v>
      </c>
      <c r="D14" s="98">
        <v>1264858.3703818107</v>
      </c>
      <c r="E14" s="98">
        <v>1236824.8330369536</v>
      </c>
      <c r="F14" s="98">
        <v>1168356.2112895441</v>
      </c>
      <c r="G14" s="98">
        <v>1223481.9414008267</v>
      </c>
      <c r="H14" s="98">
        <v>1165524.4894051824</v>
      </c>
      <c r="I14" s="98">
        <v>1246389.2114813351</v>
      </c>
      <c r="J14" s="98">
        <v>1183988.6769637275</v>
      </c>
      <c r="K14" s="98">
        <v>1277994.7889900319</v>
      </c>
      <c r="L14" s="98">
        <v>1203875.5847297122</v>
      </c>
      <c r="M14" s="98">
        <v>1306815.3652038898</v>
      </c>
      <c r="N14" s="98">
        <v>1225455.6933213994</v>
      </c>
      <c r="O14" s="98">
        <v>1324049.3500375941</v>
      </c>
      <c r="P14" s="98">
        <v>1237428.6882534199</v>
      </c>
      <c r="Q14" s="98">
        <v>1343820.8011950934</v>
      </c>
      <c r="R14" s="98">
        <v>1251678.855950451</v>
      </c>
      <c r="S14" s="98">
        <v>1354280.8184256114</v>
      </c>
      <c r="T14" s="98">
        <v>1263507.7299904923</v>
      </c>
      <c r="U14" s="98">
        <v>1356534.6872858854</v>
      </c>
      <c r="V14" s="98">
        <v>1272692.5870620767</v>
      </c>
      <c r="W14" s="98">
        <v>1357442.8112644395</v>
      </c>
      <c r="X14" s="98">
        <v>1277512.001787947</v>
      </c>
      <c r="Y14" s="98">
        <v>1355382.881947781</v>
      </c>
      <c r="Z14" s="98">
        <v>1281831.1267397143</v>
      </c>
      <c r="AA14" s="98">
        <v>1357107.6443885949</v>
      </c>
      <c r="AB14" s="98">
        <v>1284333.4393081807</v>
      </c>
      <c r="AC14" s="98">
        <v>1350909.0096902594</v>
      </c>
      <c r="AD14" s="98">
        <v>1288644.4714424321</v>
      </c>
      <c r="AE14" s="98">
        <v>1346324.7169154724</v>
      </c>
      <c r="AF14" s="98">
        <v>1283396.6986088059</v>
      </c>
      <c r="AG14" s="98">
        <v>1334538.9453691405</v>
      </c>
      <c r="AH14" s="98">
        <v>1280491.9422652905</v>
      </c>
      <c r="AI14" s="98">
        <v>1322609.1334419444</v>
      </c>
      <c r="AJ14" s="98">
        <v>1278305.0707180379</v>
      </c>
      <c r="AK14" s="98">
        <v>1305201.1893396587</v>
      </c>
      <c r="AL14" s="98">
        <v>1267301.1821672788</v>
      </c>
      <c r="AM14" s="98">
        <v>1287398.1563444997</v>
      </c>
      <c r="AN14" s="98">
        <v>1253971.9190112075</v>
      </c>
      <c r="AO14" s="98">
        <v>1265914.6657036946</v>
      </c>
      <c r="AP14" s="98">
        <v>1235925.9148272311</v>
      </c>
      <c r="AQ14" s="98">
        <v>1239598.8458279693</v>
      </c>
      <c r="AR14" s="98">
        <v>1212738.241758053</v>
      </c>
      <c r="AS14" s="98">
        <v>1212339.818466746</v>
      </c>
      <c r="AT14" s="98">
        <v>1184115.1163702412</v>
      </c>
      <c r="AU14" s="98">
        <v>1171552.6160923203</v>
      </c>
      <c r="AV14" s="98">
        <v>1154601.8270411801</v>
      </c>
      <c r="AW14" s="98">
        <v>1134529.0350204366</v>
      </c>
      <c r="AX14" s="98">
        <v>1115259.4911220428</v>
      </c>
      <c r="AY14" s="98">
        <v>1086082.1038653338</v>
      </c>
      <c r="AZ14" s="98">
        <v>1068261.8999028131</v>
      </c>
      <c r="BA14" s="98">
        <v>1033552.805460652</v>
      </c>
      <c r="BB14" s="98">
        <v>1017334.0441108559</v>
      </c>
      <c r="BC14" s="98">
        <v>973901.57047662814</v>
      </c>
      <c r="BD14" s="98">
        <v>957943.39945164241</v>
      </c>
      <c r="BE14" s="98">
        <v>908261.12620351149</v>
      </c>
      <c r="BF14" s="98">
        <v>892379.39086522756</v>
      </c>
      <c r="BG14" s="98">
        <v>837163.00508989603</v>
      </c>
      <c r="BH14" s="98">
        <v>822257.63340729172</v>
      </c>
      <c r="BI14" s="98">
        <v>766081.25647689961</v>
      </c>
      <c r="BJ14" s="98">
        <v>748856.0746165734</v>
      </c>
      <c r="BK14" s="98">
        <v>696186.47952492395</v>
      </c>
      <c r="BL14" s="98">
        <v>661521.89022954588</v>
      </c>
      <c r="BM14" s="98">
        <v>324730.4503362804</v>
      </c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124"/>
      <c r="GL14" s="124"/>
      <c r="GM14" s="124"/>
      <c r="GN14" s="124"/>
      <c r="GO14" s="124"/>
      <c r="GP14" s="124"/>
      <c r="GQ14" s="124"/>
      <c r="GR14" s="124"/>
      <c r="GS14" s="124"/>
      <c r="GT14" s="124"/>
      <c r="GU14" s="124"/>
      <c r="GV14" s="124"/>
      <c r="GW14" s="124"/>
      <c r="GX14" s="124"/>
      <c r="GY14" s="124"/>
      <c r="GZ14" s="124"/>
      <c r="HA14" s="124"/>
      <c r="HB14" s="124"/>
      <c r="HC14" s="124"/>
      <c r="HD14" s="124"/>
      <c r="HE14" s="124"/>
      <c r="HF14" s="124"/>
      <c r="HG14" s="124"/>
      <c r="HH14" s="181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</row>
    <row r="15" spans="1:640" x14ac:dyDescent="0.25">
      <c r="A15" s="234">
        <v>1550286.3509875489</v>
      </c>
      <c r="B15" s="111">
        <v>2449270.5091791828</v>
      </c>
      <c r="C15" s="111">
        <v>1900985.4742283763</v>
      </c>
      <c r="D15" s="111">
        <v>1470358.8877234727</v>
      </c>
      <c r="E15" s="111">
        <v>1447345.9499132752</v>
      </c>
      <c r="F15" s="111">
        <v>1384771.1244371184</v>
      </c>
      <c r="G15" s="111">
        <v>1461796.3429312315</v>
      </c>
      <c r="H15" s="111">
        <v>1405147.3188769047</v>
      </c>
      <c r="I15" s="111">
        <v>1513623.7754690675</v>
      </c>
      <c r="J15" s="111">
        <v>1445291.5994956743</v>
      </c>
      <c r="K15" s="111">
        <v>1570249.0629398732</v>
      </c>
      <c r="L15" s="111">
        <v>1480454.0563928278</v>
      </c>
      <c r="M15" s="111">
        <v>1617440.6803612974</v>
      </c>
      <c r="N15" s="111">
        <v>1513658.7735724393</v>
      </c>
      <c r="O15" s="111">
        <v>1646294.3513598966</v>
      </c>
      <c r="P15" s="111">
        <v>1532332.9988638246</v>
      </c>
      <c r="Q15" s="111">
        <v>1673027.2870936359</v>
      </c>
      <c r="R15" s="111">
        <v>1550487.1150306973</v>
      </c>
      <c r="S15" s="111">
        <v>1687292.8091014761</v>
      </c>
      <c r="T15" s="111">
        <v>1562982.6391057945</v>
      </c>
      <c r="U15" s="111">
        <v>1692784.9579657731</v>
      </c>
      <c r="V15" s="111">
        <v>1573337.6926243717</v>
      </c>
      <c r="W15" s="111">
        <v>1694724.881046616</v>
      </c>
      <c r="X15" s="111">
        <v>1576186.7217197982</v>
      </c>
      <c r="Y15" s="111">
        <v>1691112.7946040586</v>
      </c>
      <c r="Z15" s="111">
        <v>1576677.3330688102</v>
      </c>
      <c r="AA15" s="111">
        <v>1689951.7478208586</v>
      </c>
      <c r="AB15" s="111">
        <v>1572118.6498152802</v>
      </c>
      <c r="AC15" s="111">
        <v>1678138.8211266757</v>
      </c>
      <c r="AD15" s="111">
        <v>1567653.7437924654</v>
      </c>
      <c r="AE15" s="111">
        <v>1664962.6246797084</v>
      </c>
      <c r="AF15" s="111">
        <v>1550433.4516163741</v>
      </c>
      <c r="AG15" s="111">
        <v>1641048.3345202159</v>
      </c>
      <c r="AH15" s="111">
        <v>1534577.2717257782</v>
      </c>
      <c r="AI15" s="111">
        <v>1613743.6719750389</v>
      </c>
      <c r="AJ15" s="111">
        <v>1513940.997583905</v>
      </c>
      <c r="AK15" s="111">
        <v>1575522.9757750446</v>
      </c>
      <c r="AL15" s="111">
        <v>1479783.459519326</v>
      </c>
      <c r="AM15" s="111">
        <v>1533270.8864961928</v>
      </c>
      <c r="AN15" s="111">
        <v>1438285.5636761147</v>
      </c>
      <c r="AO15" s="111">
        <v>1480723.6687422725</v>
      </c>
      <c r="AP15" s="111">
        <v>1385809.5111422625</v>
      </c>
      <c r="AQ15" s="111">
        <v>1417176.108994032</v>
      </c>
      <c r="AR15" s="111">
        <v>1323493.0193142302</v>
      </c>
      <c r="AS15" s="111">
        <v>1344353.8948414321</v>
      </c>
      <c r="AT15" s="111">
        <v>1248720.1779833646</v>
      </c>
      <c r="AU15" s="111">
        <v>1254100.5656823947</v>
      </c>
      <c r="AV15" s="111">
        <v>1168649.6667043478</v>
      </c>
      <c r="AW15" s="111">
        <v>1161365.4703809673</v>
      </c>
      <c r="AX15" s="111">
        <v>1073842.4134629322</v>
      </c>
      <c r="AY15" s="111">
        <v>1056151.4508405603</v>
      </c>
      <c r="AZ15" s="111">
        <v>971361.72591223638</v>
      </c>
      <c r="BA15" s="111">
        <v>946535.67894191807</v>
      </c>
      <c r="BB15" s="111">
        <v>867267.72953798692</v>
      </c>
      <c r="BC15" s="111">
        <v>833809.33829510119</v>
      </c>
      <c r="BD15" s="111">
        <v>760467.88666615542</v>
      </c>
      <c r="BE15" s="111">
        <v>722034.62152571895</v>
      </c>
      <c r="BF15" s="111">
        <v>657287.1041746476</v>
      </c>
      <c r="BG15" s="111">
        <v>614133.70433011255</v>
      </c>
      <c r="BH15" s="111">
        <v>557461.33078556345</v>
      </c>
      <c r="BI15" s="111">
        <v>515099.24612147704</v>
      </c>
      <c r="BJ15" s="111">
        <v>465874.87696509587</v>
      </c>
      <c r="BK15" s="111">
        <v>428930.51935012132</v>
      </c>
      <c r="BL15" s="111">
        <v>364608.83722476213</v>
      </c>
      <c r="BM15" s="111">
        <v>123054.52278318137</v>
      </c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1"/>
      <c r="EN15" s="111"/>
      <c r="EO15" s="111"/>
      <c r="EP15" s="111"/>
      <c r="EQ15" s="111"/>
      <c r="ER15" s="111"/>
      <c r="ES15" s="111"/>
      <c r="ET15" s="111"/>
      <c r="EU15" s="111"/>
      <c r="EV15" s="111"/>
      <c r="EW15" s="111"/>
      <c r="EX15" s="111"/>
      <c r="EY15" s="111"/>
      <c r="EZ15" s="111"/>
      <c r="FA15" s="111"/>
      <c r="FB15" s="111"/>
      <c r="FC15" s="111"/>
      <c r="FD15" s="111"/>
      <c r="FE15" s="111"/>
      <c r="FF15" s="111"/>
      <c r="FG15" s="111"/>
      <c r="FH15" s="111"/>
      <c r="FI15" s="111"/>
      <c r="FJ15" s="111"/>
      <c r="FK15" s="111"/>
      <c r="FL15" s="111"/>
      <c r="FM15" s="111"/>
      <c r="FN15" s="111"/>
      <c r="FO15" s="111"/>
      <c r="FP15" s="111"/>
      <c r="FQ15" s="111"/>
      <c r="FR15" s="111"/>
      <c r="FS15" s="111"/>
      <c r="FT15" s="111"/>
      <c r="FU15" s="111"/>
      <c r="FV15" s="111"/>
      <c r="FW15" s="111"/>
      <c r="FX15" s="111"/>
      <c r="FY15" s="111"/>
      <c r="FZ15" s="111"/>
      <c r="GA15" s="111"/>
      <c r="GB15" s="111"/>
      <c r="GC15" s="111"/>
      <c r="GD15" s="111"/>
      <c r="GE15" s="111"/>
      <c r="GF15" s="111"/>
      <c r="GG15" s="111"/>
      <c r="GH15" s="111"/>
      <c r="GI15" s="111"/>
      <c r="GJ15" s="111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81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</row>
    <row r="16" spans="1:640" ht="15.75" thickBot="1" x14ac:dyDescent="0.3">
      <c r="A16" s="172">
        <v>1690431.0258496266</v>
      </c>
      <c r="B16" s="166">
        <v>2724635.1785930255</v>
      </c>
      <c r="C16" s="166">
        <v>2120788.2377454527</v>
      </c>
      <c r="D16" s="166">
        <v>1682937.1170457804</v>
      </c>
      <c r="E16" s="166">
        <v>1673299.8902560701</v>
      </c>
      <c r="F16" s="166">
        <v>1620195.0646526117</v>
      </c>
      <c r="G16" s="166">
        <v>1716062.2629397821</v>
      </c>
      <c r="H16" s="166">
        <v>1663921.3052953805</v>
      </c>
      <c r="I16" s="166">
        <v>1793945.0968967115</v>
      </c>
      <c r="J16" s="166">
        <v>1724869.2691519281</v>
      </c>
      <c r="K16" s="166">
        <v>1874351.1045793861</v>
      </c>
      <c r="L16" s="166">
        <v>1779382.4270042698</v>
      </c>
      <c r="M16" s="166">
        <v>1941002.3859963443</v>
      </c>
      <c r="N16" s="166">
        <v>1829054.1664694329</v>
      </c>
      <c r="O16" s="166">
        <v>1983367.54139343</v>
      </c>
      <c r="P16" s="166">
        <v>1860150.5697362057</v>
      </c>
      <c r="Q16" s="166">
        <v>2018650.9505522323</v>
      </c>
      <c r="R16" s="166">
        <v>1886172.3638461297</v>
      </c>
      <c r="S16" s="166">
        <v>2037805.3612794294</v>
      </c>
      <c r="T16" s="166">
        <v>1901860.0814678436</v>
      </c>
      <c r="U16" s="166">
        <v>2044649.1354847876</v>
      </c>
      <c r="V16" s="166">
        <v>1911726.3960650701</v>
      </c>
      <c r="W16" s="166">
        <v>2042782.1252372051</v>
      </c>
      <c r="X16" s="166">
        <v>1907861.83944158</v>
      </c>
      <c r="Y16" s="166">
        <v>2029302.1950175203</v>
      </c>
      <c r="Z16" s="166">
        <v>1897747.7081268916</v>
      </c>
      <c r="AA16" s="166">
        <v>2014379.8335724722</v>
      </c>
      <c r="AB16" s="166">
        <v>1875560.0085145431</v>
      </c>
      <c r="AC16" s="166">
        <v>1982512.8412004418</v>
      </c>
      <c r="AD16" s="166">
        <v>1848468.7019137018</v>
      </c>
      <c r="AE16" s="166">
        <v>1941073.9457976012</v>
      </c>
      <c r="AF16" s="166">
        <v>1799663.2479064669</v>
      </c>
      <c r="AG16" s="166">
        <v>1880498.7938055405</v>
      </c>
      <c r="AH16" s="166">
        <v>1744705.4830085456</v>
      </c>
      <c r="AI16" s="166">
        <v>1805745.2351005296</v>
      </c>
      <c r="AJ16" s="166">
        <v>1672248.672774012</v>
      </c>
      <c r="AK16" s="166">
        <v>1707728.350058025</v>
      </c>
      <c r="AL16" s="166">
        <v>1575888.2446560103</v>
      </c>
      <c r="AM16" s="166">
        <v>1594612.2814237089</v>
      </c>
      <c r="AN16" s="166">
        <v>1461247.4385998049</v>
      </c>
      <c r="AO16" s="166">
        <v>1460368.6391644648</v>
      </c>
      <c r="AP16" s="166">
        <v>1327491.539513754</v>
      </c>
      <c r="AQ16" s="166">
        <v>1309649.6601021232</v>
      </c>
      <c r="AR16" s="166">
        <v>1181547.2445038969</v>
      </c>
      <c r="AS16" s="166">
        <v>1149865.5003083132</v>
      </c>
      <c r="AT16" s="166">
        <v>1027154.4460931544</v>
      </c>
      <c r="AU16" s="166">
        <v>983426.42385514954</v>
      </c>
      <c r="AV16" s="166">
        <v>877345.99833637523</v>
      </c>
      <c r="AW16" s="166">
        <v>823648.70401857526</v>
      </c>
      <c r="AX16" s="166">
        <v>727682.81186548888</v>
      </c>
      <c r="AY16" s="166">
        <v>669844.057429882</v>
      </c>
      <c r="AZ16" s="166">
        <v>587096.43339160748</v>
      </c>
      <c r="BA16" s="166">
        <v>530771.42799076391</v>
      </c>
      <c r="BB16" s="166">
        <v>464610.23601578345</v>
      </c>
      <c r="BC16" s="166">
        <v>411834.74057557882</v>
      </c>
      <c r="BD16" s="166">
        <v>361740.94513810711</v>
      </c>
      <c r="BE16" s="166">
        <v>317345.40122504934</v>
      </c>
      <c r="BF16" s="166">
        <v>282216.26535408717</v>
      </c>
      <c r="BG16" s="166">
        <v>241151.52879528154</v>
      </c>
      <c r="BH16" s="166">
        <v>217004.83765359558</v>
      </c>
      <c r="BI16" s="166">
        <v>181365.68592544709</v>
      </c>
      <c r="BJ16" s="166">
        <v>167725.50050544192</v>
      </c>
      <c r="BK16" s="166">
        <v>144446.52688831111</v>
      </c>
      <c r="BL16" s="166">
        <v>93647.728449088478</v>
      </c>
      <c r="BM16" s="166">
        <v>-136307.69832787919</v>
      </c>
      <c r="BN16" s="166"/>
      <c r="BO16" s="166"/>
      <c r="BP16" s="166"/>
      <c r="BQ16" s="166"/>
      <c r="BR16" s="166"/>
      <c r="BS16" s="166"/>
      <c r="BT16" s="166"/>
      <c r="BU16" s="166"/>
      <c r="BV16" s="166"/>
      <c r="BW16" s="166"/>
      <c r="BX16" s="166"/>
      <c r="BY16" s="166"/>
      <c r="BZ16" s="166"/>
      <c r="CA16" s="166"/>
      <c r="CB16" s="166"/>
      <c r="CC16" s="166"/>
      <c r="CD16" s="166"/>
      <c r="CE16" s="166"/>
      <c r="CF16" s="166"/>
      <c r="CG16" s="166"/>
      <c r="CH16" s="166"/>
      <c r="CI16" s="166"/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166"/>
      <c r="CY16" s="166"/>
      <c r="CZ16" s="166"/>
      <c r="DA16" s="166"/>
      <c r="DB16" s="166"/>
      <c r="DC16" s="166"/>
      <c r="DD16" s="166"/>
      <c r="DE16" s="166"/>
      <c r="DF16" s="166"/>
      <c r="DG16" s="166"/>
      <c r="DH16" s="166"/>
      <c r="DI16" s="166"/>
      <c r="DJ16" s="166"/>
      <c r="DK16" s="166"/>
      <c r="DL16" s="166"/>
      <c r="DM16" s="166"/>
      <c r="DN16" s="166"/>
      <c r="DO16" s="166"/>
      <c r="DP16" s="166"/>
      <c r="DQ16" s="166"/>
      <c r="DR16" s="166"/>
      <c r="DS16" s="166"/>
      <c r="DT16" s="166"/>
      <c r="DU16" s="166"/>
      <c r="DV16" s="166"/>
      <c r="DW16" s="166"/>
      <c r="DX16" s="166"/>
      <c r="DY16" s="166"/>
      <c r="DZ16" s="166"/>
      <c r="EA16" s="166"/>
      <c r="EB16" s="166"/>
      <c r="EC16" s="166"/>
      <c r="ED16" s="166"/>
      <c r="EE16" s="166"/>
      <c r="EF16" s="166"/>
      <c r="EG16" s="166"/>
      <c r="EH16" s="166"/>
      <c r="EI16" s="166"/>
      <c r="EJ16" s="166"/>
      <c r="EK16" s="166"/>
      <c r="EL16" s="166"/>
      <c r="EM16" s="166"/>
      <c r="EN16" s="166"/>
      <c r="EO16" s="166"/>
      <c r="EP16" s="166"/>
      <c r="EQ16" s="166"/>
      <c r="ER16" s="166"/>
      <c r="ES16" s="166"/>
      <c r="ET16" s="166"/>
      <c r="EU16" s="166"/>
      <c r="EV16" s="166"/>
      <c r="EW16" s="166"/>
      <c r="EX16" s="166"/>
      <c r="EY16" s="166"/>
      <c r="EZ16" s="166"/>
      <c r="FA16" s="166"/>
      <c r="FB16" s="166"/>
      <c r="FC16" s="166"/>
      <c r="FD16" s="166"/>
      <c r="FE16" s="166"/>
      <c r="FF16" s="166"/>
      <c r="FG16" s="166"/>
      <c r="FH16" s="166"/>
      <c r="FI16" s="166"/>
      <c r="FJ16" s="166"/>
      <c r="FK16" s="166"/>
      <c r="FL16" s="166"/>
      <c r="FM16" s="166"/>
      <c r="FN16" s="166"/>
      <c r="FO16" s="166"/>
      <c r="FP16" s="166"/>
      <c r="FQ16" s="166"/>
      <c r="FR16" s="166"/>
      <c r="FS16" s="166"/>
      <c r="FT16" s="166"/>
      <c r="FU16" s="166"/>
      <c r="FV16" s="166"/>
      <c r="FW16" s="166"/>
      <c r="FX16" s="166"/>
      <c r="FY16" s="166"/>
      <c r="FZ16" s="166"/>
      <c r="GA16" s="166"/>
      <c r="GB16" s="166"/>
      <c r="GC16" s="166"/>
      <c r="GD16" s="166"/>
      <c r="GE16" s="166"/>
      <c r="GF16" s="166"/>
      <c r="GG16" s="166"/>
      <c r="GH16" s="166"/>
      <c r="GI16" s="166"/>
      <c r="GJ16" s="166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81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</row>
    <row r="17" spans="1:640" ht="15.75" thickTop="1" x14ac:dyDescent="0.25">
      <c r="A17" s="234">
        <v>1573018.4887411157</v>
      </c>
      <c r="B17" s="111">
        <v>2410984.1465433426</v>
      </c>
      <c r="C17" s="111">
        <v>1890301.5589404386</v>
      </c>
      <c r="D17" s="111">
        <v>1447352.5093791615</v>
      </c>
      <c r="E17" s="111">
        <v>1413660.2122671965</v>
      </c>
      <c r="F17" s="111">
        <v>1348960.323443016</v>
      </c>
      <c r="G17" s="111">
        <v>1397009.6733170301</v>
      </c>
      <c r="H17" s="111">
        <v>1345114.9458595836</v>
      </c>
      <c r="I17" s="111">
        <v>1418279.3648439278</v>
      </c>
      <c r="J17" s="111">
        <v>1366525.8475557016</v>
      </c>
      <c r="K17" s="111">
        <v>1450253.0828984731</v>
      </c>
      <c r="L17" s="111">
        <v>1389576.5611435794</v>
      </c>
      <c r="M17" s="111">
        <v>1479346.7024834766</v>
      </c>
      <c r="N17" s="111">
        <v>1414104.2351271936</v>
      </c>
      <c r="O17" s="111">
        <v>1498144.349573428</v>
      </c>
      <c r="P17" s="111">
        <v>1430261.1064210038</v>
      </c>
      <c r="Q17" s="111">
        <v>1522515.5011347162</v>
      </c>
      <c r="R17" s="111">
        <v>1449175.2293197049</v>
      </c>
      <c r="S17" s="111">
        <v>1536425.9587559586</v>
      </c>
      <c r="T17" s="111">
        <v>1467941.6741505847</v>
      </c>
      <c r="U17" s="111">
        <v>1539282.0197069256</v>
      </c>
      <c r="V17" s="111">
        <v>1482857.8905496711</v>
      </c>
      <c r="W17" s="111">
        <v>1542614.4590295902</v>
      </c>
      <c r="X17" s="111">
        <v>1492693.5107645676</v>
      </c>
      <c r="Y17" s="111">
        <v>1541498.6864726753</v>
      </c>
      <c r="Z17" s="111">
        <v>1501987.2473233757</v>
      </c>
      <c r="AA17" s="111">
        <v>1545185.0513232693</v>
      </c>
      <c r="AB17" s="111">
        <v>1509233.0530357438</v>
      </c>
      <c r="AC17" s="111">
        <v>1539502.8690924617</v>
      </c>
      <c r="AD17" s="111">
        <v>1520214.1004913449</v>
      </c>
      <c r="AE17" s="111">
        <v>1535615.2242212903</v>
      </c>
      <c r="AF17" s="111">
        <v>1519527.6668254572</v>
      </c>
      <c r="AG17" s="111">
        <v>1524619.8936306706</v>
      </c>
      <c r="AH17" s="111">
        <v>1518285.828371047</v>
      </c>
      <c r="AI17" s="111">
        <v>1510668.4806173237</v>
      </c>
      <c r="AJ17" s="111">
        <v>1519402.6760525303</v>
      </c>
      <c r="AK17" s="111">
        <v>1491645.5172703068</v>
      </c>
      <c r="AL17" s="111">
        <v>1507724.4549285998</v>
      </c>
      <c r="AM17" s="111">
        <v>1470485.8272890896</v>
      </c>
      <c r="AN17" s="111">
        <v>1494355.1949723784</v>
      </c>
      <c r="AO17" s="111">
        <v>1444797.3503656215</v>
      </c>
      <c r="AP17" s="111">
        <v>1474257.5320566781</v>
      </c>
      <c r="AQ17" s="111">
        <v>1414678.2199872807</v>
      </c>
      <c r="AR17" s="111">
        <v>1447457.2756028157</v>
      </c>
      <c r="AS17" s="111">
        <v>1385825.953401651</v>
      </c>
      <c r="AT17" s="111">
        <v>1414216.4366290602</v>
      </c>
      <c r="AU17" s="111">
        <v>1339296.8987382953</v>
      </c>
      <c r="AV17" s="111">
        <v>1379565.2303641164</v>
      </c>
      <c r="AW17" s="111">
        <v>1299715.3036090042</v>
      </c>
      <c r="AX17" s="111">
        <v>1336664.9072392387</v>
      </c>
      <c r="AY17" s="111">
        <v>1246736.1205435239</v>
      </c>
      <c r="AZ17" s="111">
        <v>1285595.4304608086</v>
      </c>
      <c r="BA17" s="111">
        <v>1192079.336530302</v>
      </c>
      <c r="BB17" s="111">
        <v>1229669.0457185076</v>
      </c>
      <c r="BC17" s="111">
        <v>1127533.7296324284</v>
      </c>
      <c r="BD17" s="111">
        <v>1164741.094731062</v>
      </c>
      <c r="BE17" s="111">
        <v>1060441.7441968808</v>
      </c>
      <c r="BF17" s="111">
        <v>1090920.1841840022</v>
      </c>
      <c r="BG17" s="111">
        <v>981832.94344051578</v>
      </c>
      <c r="BH17" s="111">
        <v>1014105.048757788</v>
      </c>
      <c r="BI17" s="111">
        <v>912027.03630712721</v>
      </c>
      <c r="BJ17" s="111">
        <v>933935.1040063235</v>
      </c>
      <c r="BK17" s="111">
        <v>835143.23485295253</v>
      </c>
      <c r="BL17" s="111">
        <v>830424.36340142135</v>
      </c>
      <c r="BM17" s="111">
        <v>386747.75558355928</v>
      </c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11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1"/>
      <c r="DY17" s="111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1"/>
      <c r="EM17" s="111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1"/>
      <c r="EZ17" s="111"/>
      <c r="FA17" s="111"/>
      <c r="FB17" s="111"/>
      <c r="FC17" s="111"/>
      <c r="FD17" s="111"/>
      <c r="FE17" s="111"/>
      <c r="FF17" s="111"/>
      <c r="FG17" s="111"/>
      <c r="FH17" s="111"/>
      <c r="FI17" s="111"/>
      <c r="FJ17" s="111"/>
      <c r="FK17" s="111"/>
      <c r="FL17" s="111"/>
      <c r="FM17" s="111"/>
      <c r="FN17" s="111"/>
      <c r="FO17" s="111"/>
      <c r="FP17" s="111"/>
      <c r="FQ17" s="111"/>
      <c r="FR17" s="111"/>
      <c r="FS17" s="111"/>
      <c r="FT17" s="111"/>
      <c r="FU17" s="111"/>
      <c r="FV17" s="111"/>
      <c r="FW17" s="111"/>
      <c r="FX17" s="111"/>
      <c r="FY17" s="111"/>
      <c r="FZ17" s="111"/>
      <c r="GA17" s="111"/>
      <c r="GB17" s="111"/>
      <c r="GC17" s="111"/>
      <c r="GD17" s="111"/>
      <c r="GE17" s="111"/>
      <c r="GF17" s="111"/>
      <c r="GG17" s="111"/>
      <c r="GH17" s="111"/>
      <c r="GI17" s="111"/>
      <c r="GJ17" s="111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81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</row>
    <row r="18" spans="1:640" x14ac:dyDescent="0.25">
      <c r="A18" s="234">
        <v>1727668.009689599</v>
      </c>
      <c r="B18" s="111">
        <v>2717000.9151300327</v>
      </c>
      <c r="C18" s="111">
        <v>2129871.3565665544</v>
      </c>
      <c r="D18" s="111">
        <v>1635153.0450525209</v>
      </c>
      <c r="E18" s="111">
        <v>1588214.6745588165</v>
      </c>
      <c r="F18" s="111">
        <v>1522664.278624014</v>
      </c>
      <c r="G18" s="111">
        <v>1592527.4228328322</v>
      </c>
      <c r="H18" s="111">
        <v>1533359.6483139552</v>
      </c>
      <c r="I18" s="111">
        <v>1640777.3327268469</v>
      </c>
      <c r="J18" s="111">
        <v>1572602.312766853</v>
      </c>
      <c r="K18" s="111">
        <v>1700953.729620748</v>
      </c>
      <c r="L18" s="111">
        <v>1612278.4864269826</v>
      </c>
      <c r="M18" s="111">
        <v>1755304.2115976983</v>
      </c>
      <c r="N18" s="111">
        <v>1651344.7239355622</v>
      </c>
      <c r="O18" s="111">
        <v>1790474.2980048247</v>
      </c>
      <c r="P18" s="111">
        <v>1674289.0587158815</v>
      </c>
      <c r="Q18" s="111">
        <v>1825679.5208624767</v>
      </c>
      <c r="R18" s="111">
        <v>1698174.6983493199</v>
      </c>
      <c r="S18" s="111">
        <v>1845353.7768138808</v>
      </c>
      <c r="T18" s="111">
        <v>1716863.3203879567</v>
      </c>
      <c r="U18" s="111">
        <v>1850482.3675256975</v>
      </c>
      <c r="V18" s="111">
        <v>1730403.0088878816</v>
      </c>
      <c r="W18" s="111">
        <v>1852954.0861566735</v>
      </c>
      <c r="X18" s="111">
        <v>1736559.7639714049</v>
      </c>
      <c r="Y18" s="111">
        <v>1849997.2936643225</v>
      </c>
      <c r="Z18" s="111">
        <v>1741039.4649151461</v>
      </c>
      <c r="AA18" s="111">
        <v>1850887.6707939536</v>
      </c>
      <c r="AB18" s="111">
        <v>1741659.2557077347</v>
      </c>
      <c r="AC18" s="111">
        <v>1839959.3855844003</v>
      </c>
      <c r="AD18" s="111">
        <v>1743482.8830845149</v>
      </c>
      <c r="AE18" s="111">
        <v>1829290.0543222239</v>
      </c>
      <c r="AF18" s="111">
        <v>1730504.4240171683</v>
      </c>
      <c r="AG18" s="111">
        <v>1807080.1967196227</v>
      </c>
      <c r="AH18" s="111">
        <v>1719085.4228977053</v>
      </c>
      <c r="AI18" s="111">
        <v>1782551.2666771256</v>
      </c>
      <c r="AJ18" s="111">
        <v>1705805.6790149629</v>
      </c>
      <c r="AK18" s="111">
        <v>1747801.8994917786</v>
      </c>
      <c r="AL18" s="111">
        <v>1678450.3441146847</v>
      </c>
      <c r="AM18" s="111">
        <v>1710398.4489083865</v>
      </c>
      <c r="AN18" s="111">
        <v>1645316.5341102011</v>
      </c>
      <c r="AO18" s="111">
        <v>1665540.786881875</v>
      </c>
      <c r="AP18" s="111">
        <v>1603121.7117641077</v>
      </c>
      <c r="AQ18" s="111">
        <v>1611006.2130818742</v>
      </c>
      <c r="AR18" s="111">
        <v>1551684.6939260741</v>
      </c>
      <c r="AS18" s="111">
        <v>1552383.2422147903</v>
      </c>
      <c r="AT18" s="111">
        <v>1490378.1876352024</v>
      </c>
      <c r="AU18" s="111">
        <v>1474810.5239290788</v>
      </c>
      <c r="AV18" s="111">
        <v>1425959.3565473382</v>
      </c>
      <c r="AW18" s="111">
        <v>1399420.8709218188</v>
      </c>
      <c r="AX18" s="111">
        <v>1347115.6071066002</v>
      </c>
      <c r="AY18" s="111">
        <v>1309745.9414070721</v>
      </c>
      <c r="AZ18" s="111">
        <v>1258496.6088249276</v>
      </c>
      <c r="BA18" s="111">
        <v>1214295.2420008078</v>
      </c>
      <c r="BB18" s="111">
        <v>1165479.7242873772</v>
      </c>
      <c r="BC18" s="111">
        <v>1111993.0718466318</v>
      </c>
      <c r="BD18" s="111">
        <v>1064446.4101175109</v>
      </c>
      <c r="BE18" s="111">
        <v>1005433.9863582279</v>
      </c>
      <c r="BF18" s="111">
        <v>961416.48736753012</v>
      </c>
      <c r="BG18" s="111">
        <v>898768.38922181039</v>
      </c>
      <c r="BH18" s="111">
        <v>857630.16396252823</v>
      </c>
      <c r="BI18" s="111">
        <v>796069.6747679715</v>
      </c>
      <c r="BJ18" s="111">
        <v>755259.20754903893</v>
      </c>
      <c r="BK18" s="111">
        <v>699804.92902213603</v>
      </c>
      <c r="BL18" s="111">
        <v>639159.05626634113</v>
      </c>
      <c r="BM18" s="111">
        <v>294599.49532873725</v>
      </c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  <c r="FQ18" s="111"/>
      <c r="FR18" s="111"/>
      <c r="FS18" s="111"/>
      <c r="FT18" s="111"/>
      <c r="FU18" s="111"/>
      <c r="FV18" s="111"/>
      <c r="FW18" s="111"/>
      <c r="FX18" s="111"/>
      <c r="FY18" s="111"/>
      <c r="FZ18" s="111"/>
      <c r="GA18" s="111"/>
      <c r="GB18" s="111"/>
      <c r="GC18" s="111"/>
      <c r="GD18" s="111"/>
      <c r="GE18" s="111"/>
      <c r="GF18" s="111"/>
      <c r="GG18" s="111"/>
      <c r="GH18" s="111"/>
      <c r="GI18" s="111"/>
      <c r="GJ18" s="111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81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</row>
    <row r="19" spans="1:640" ht="15.75" thickBot="1" x14ac:dyDescent="0.3">
      <c r="A19" s="172">
        <v>1884788.20342162</v>
      </c>
      <c r="B19" s="166">
        <v>3019136.7539717858</v>
      </c>
      <c r="C19" s="166">
        <v>2367574.6488498226</v>
      </c>
      <c r="D19" s="166">
        <v>1841834.9526251259</v>
      </c>
      <c r="E19" s="166">
        <v>1798831.5701091355</v>
      </c>
      <c r="F19" s="166">
        <v>1736116.7361822228</v>
      </c>
      <c r="G19" s="166">
        <v>1824576.2429248278</v>
      </c>
      <c r="H19" s="166">
        <v>1764045.7620884001</v>
      </c>
      <c r="I19" s="166">
        <v>1895640.8559736623</v>
      </c>
      <c r="J19" s="166">
        <v>1819543.9203496606</v>
      </c>
      <c r="K19" s="166">
        <v>1975833.7434010403</v>
      </c>
      <c r="L19" s="166">
        <v>1871740.079451656</v>
      </c>
      <c r="M19" s="166">
        <v>2048406.9073273614</v>
      </c>
      <c r="N19" s="166">
        <v>1924985.0750087656</v>
      </c>
      <c r="O19" s="166">
        <v>2099034.6184963915</v>
      </c>
      <c r="P19" s="166">
        <v>1959492.1636680013</v>
      </c>
      <c r="Q19" s="166">
        <v>2145862.3344003628</v>
      </c>
      <c r="R19" s="166">
        <v>1992381.6814220531</v>
      </c>
      <c r="S19" s="166">
        <v>2172967.5982297766</v>
      </c>
      <c r="T19" s="166">
        <v>2015630.4885434527</v>
      </c>
      <c r="U19" s="166">
        <v>2184392.3157978072</v>
      </c>
      <c r="V19" s="166">
        <v>2032546.861928504</v>
      </c>
      <c r="W19" s="166">
        <v>2188309.5241690567</v>
      </c>
      <c r="X19" s="166">
        <v>2037005.4269722276</v>
      </c>
      <c r="Y19" s="166">
        <v>2182383.695059482</v>
      </c>
      <c r="Z19" s="166">
        <v>2035955.2724685555</v>
      </c>
      <c r="AA19" s="166">
        <v>2176488.6466571316</v>
      </c>
      <c r="AB19" s="166">
        <v>2025623.1387134341</v>
      </c>
      <c r="AC19" s="166">
        <v>2154175.6437047869</v>
      </c>
      <c r="AD19" s="166">
        <v>2012661.0309626264</v>
      </c>
      <c r="AE19" s="166">
        <v>2126714.3777488219</v>
      </c>
      <c r="AF19" s="166">
        <v>1979619.4265423005</v>
      </c>
      <c r="AG19" s="166">
        <v>2082078.7761173134</v>
      </c>
      <c r="AH19" s="166">
        <v>1944695.6545582979</v>
      </c>
      <c r="AI19" s="166">
        <v>2029470.7684281759</v>
      </c>
      <c r="AJ19" s="166">
        <v>1900471.7526097612</v>
      </c>
      <c r="AK19" s="166">
        <v>1959476.2290862631</v>
      </c>
      <c r="AL19" s="166">
        <v>1834875.4190642335</v>
      </c>
      <c r="AM19" s="166">
        <v>1880206.945035154</v>
      </c>
      <c r="AN19" s="166">
        <v>1756147.8123704505</v>
      </c>
      <c r="AO19" s="166">
        <v>1784882.1533859614</v>
      </c>
      <c r="AP19" s="166">
        <v>1661620.3152133711</v>
      </c>
      <c r="AQ19" s="166">
        <v>1674317.8231451106</v>
      </c>
      <c r="AR19" s="166">
        <v>1553025.49544419</v>
      </c>
      <c r="AS19" s="166">
        <v>1552002.9098663419</v>
      </c>
      <c r="AT19" s="166">
        <v>1429730.664500932</v>
      </c>
      <c r="AU19" s="166">
        <v>1410557.3359037454</v>
      </c>
      <c r="AV19" s="166">
        <v>1302390.9309218365</v>
      </c>
      <c r="AW19" s="166">
        <v>1269873.5945994391</v>
      </c>
      <c r="AX19" s="166">
        <v>1163265.7781407884</v>
      </c>
      <c r="AY19" s="166">
        <v>1122737.4484542066</v>
      </c>
      <c r="AZ19" s="166">
        <v>1023545.2693546414</v>
      </c>
      <c r="BA19" s="166">
        <v>977107.63212680793</v>
      </c>
      <c r="BB19" s="166">
        <v>887239.3381679873</v>
      </c>
      <c r="BC19" s="166">
        <v>834003.52048668009</v>
      </c>
      <c r="BD19" s="166">
        <v>754378.40447780094</v>
      </c>
      <c r="BE19" s="166">
        <v>701520.5245101396</v>
      </c>
      <c r="BF19" s="166">
        <v>632994.31045688095</v>
      </c>
      <c r="BG19" s="166">
        <v>578583.69593363255</v>
      </c>
      <c r="BH19" s="166">
        <v>519526.11113560462</v>
      </c>
      <c r="BI19" s="166">
        <v>470555.44880690688</v>
      </c>
      <c r="BJ19" s="166">
        <v>422467.43231291056</v>
      </c>
      <c r="BK19" s="166">
        <v>386808.07103271509</v>
      </c>
      <c r="BL19" s="166">
        <v>311872.84249356284</v>
      </c>
      <c r="BM19" s="166">
        <v>20061.969978921905</v>
      </c>
      <c r="BN19" s="166"/>
      <c r="BO19" s="166"/>
      <c r="BP19" s="166"/>
      <c r="BQ19" s="166"/>
      <c r="BR19" s="166"/>
      <c r="BS19" s="166"/>
      <c r="BT19" s="166"/>
      <c r="BU19" s="166"/>
      <c r="BV19" s="166"/>
      <c r="BW19" s="166"/>
      <c r="BX19" s="166"/>
      <c r="BY19" s="166"/>
      <c r="BZ19" s="166"/>
      <c r="CA19" s="166"/>
      <c r="CB19" s="166"/>
      <c r="CC19" s="166"/>
      <c r="CD19" s="166"/>
      <c r="CE19" s="166"/>
      <c r="CF19" s="166"/>
      <c r="CG19" s="166"/>
      <c r="CH19" s="166"/>
      <c r="CI19" s="166"/>
      <c r="CJ19" s="166"/>
      <c r="CK19" s="166"/>
      <c r="CL19" s="166"/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166"/>
      <c r="CY19" s="166"/>
      <c r="CZ19" s="166"/>
      <c r="DA19" s="166"/>
      <c r="DB19" s="166"/>
      <c r="DC19" s="166"/>
      <c r="DD19" s="166"/>
      <c r="DE19" s="166"/>
      <c r="DF19" s="166"/>
      <c r="DG19" s="166"/>
      <c r="DH19" s="166"/>
      <c r="DI19" s="166"/>
      <c r="DJ19" s="166"/>
      <c r="DK19" s="166"/>
      <c r="DL19" s="166"/>
      <c r="DM19" s="166"/>
      <c r="DN19" s="166"/>
      <c r="DO19" s="166"/>
      <c r="DP19" s="166"/>
      <c r="DQ19" s="166"/>
      <c r="DR19" s="166"/>
      <c r="DS19" s="166"/>
      <c r="DT19" s="166"/>
      <c r="DU19" s="166"/>
      <c r="DV19" s="166"/>
      <c r="DW19" s="166"/>
      <c r="DX19" s="166"/>
      <c r="DY19" s="166"/>
      <c r="DZ19" s="166"/>
      <c r="EA19" s="166"/>
      <c r="EB19" s="166"/>
      <c r="EC19" s="166"/>
      <c r="ED19" s="166"/>
      <c r="EE19" s="166"/>
      <c r="EF19" s="166"/>
      <c r="EG19" s="166"/>
      <c r="EH19" s="166"/>
      <c r="EI19" s="166"/>
      <c r="EJ19" s="166"/>
      <c r="EK19" s="166"/>
      <c r="EL19" s="166"/>
      <c r="EM19" s="166"/>
      <c r="EN19" s="166"/>
      <c r="EO19" s="166"/>
      <c r="EP19" s="166"/>
      <c r="EQ19" s="166"/>
      <c r="ER19" s="166"/>
      <c r="ES19" s="166"/>
      <c r="ET19" s="166"/>
      <c r="EU19" s="166"/>
      <c r="EV19" s="166"/>
      <c r="EW19" s="166"/>
      <c r="EX19" s="166"/>
      <c r="EY19" s="166"/>
      <c r="EZ19" s="166"/>
      <c r="FA19" s="166"/>
      <c r="FB19" s="166"/>
      <c r="FC19" s="166"/>
      <c r="FD19" s="166"/>
      <c r="FE19" s="166"/>
      <c r="FF19" s="166"/>
      <c r="FG19" s="166"/>
      <c r="FH19" s="166"/>
      <c r="FI19" s="166"/>
      <c r="FJ19" s="166"/>
      <c r="FK19" s="166"/>
      <c r="FL19" s="166"/>
      <c r="FM19" s="166"/>
      <c r="FN19" s="166"/>
      <c r="FO19" s="166"/>
      <c r="FP19" s="166"/>
      <c r="FQ19" s="166"/>
      <c r="FR19" s="166"/>
      <c r="FS19" s="166"/>
      <c r="FT19" s="166"/>
      <c r="FU19" s="166"/>
      <c r="FV19" s="166"/>
      <c r="FW19" s="166"/>
      <c r="FX19" s="166"/>
      <c r="FY19" s="166"/>
      <c r="FZ19" s="166"/>
      <c r="GA19" s="166"/>
      <c r="GB19" s="166"/>
      <c r="GC19" s="166"/>
      <c r="GD19" s="166"/>
      <c r="GE19" s="166"/>
      <c r="GF19" s="166"/>
      <c r="GG19" s="166"/>
      <c r="GH19" s="166"/>
      <c r="GI19" s="166"/>
      <c r="GJ19" s="166"/>
      <c r="GK19" s="132"/>
      <c r="GL19" s="132"/>
      <c r="GM19" s="132"/>
      <c r="GN19" s="132"/>
      <c r="GO19" s="132"/>
      <c r="GP19" s="132"/>
      <c r="GQ19" s="132"/>
      <c r="GR19" s="132"/>
      <c r="GS19" s="132"/>
      <c r="GT19" s="132"/>
      <c r="GU19" s="132"/>
      <c r="GV19" s="132"/>
      <c r="GW19" s="132"/>
      <c r="GX19" s="132"/>
      <c r="GY19" s="132"/>
      <c r="GZ19" s="132"/>
      <c r="HA19" s="132"/>
      <c r="HB19" s="132"/>
      <c r="HC19" s="132"/>
      <c r="HD19" s="132"/>
      <c r="HE19" s="132"/>
      <c r="HF19" s="132"/>
      <c r="HG19" s="132"/>
      <c r="HH19" s="181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</row>
    <row r="20" spans="1:640" ht="16.5" thickTop="1" thickBot="1" x14ac:dyDescent="0.3">
      <c r="A20" s="458" t="s">
        <v>276</v>
      </c>
      <c r="B20" s="459"/>
      <c r="C20" s="439"/>
      <c r="D20" s="439"/>
      <c r="E20" s="439"/>
      <c r="F20" s="439"/>
      <c r="G20" s="439"/>
      <c r="H20" s="439"/>
      <c r="I20" s="439"/>
      <c r="J20" s="439"/>
      <c r="K20" s="439"/>
      <c r="L20" s="439"/>
      <c r="M20" s="439"/>
      <c r="N20" s="439"/>
      <c r="O20" s="439"/>
      <c r="P20" s="439"/>
      <c r="Q20" s="439"/>
      <c r="R20" s="439"/>
      <c r="S20" s="439"/>
      <c r="T20" s="439"/>
      <c r="U20" s="439"/>
      <c r="V20" s="439"/>
      <c r="W20" s="439"/>
      <c r="X20" s="439"/>
      <c r="Y20" s="439"/>
      <c r="Z20" s="439"/>
      <c r="AA20" s="439"/>
      <c r="AB20" s="439"/>
      <c r="AC20" s="439"/>
      <c r="AD20" s="439"/>
      <c r="AE20" s="439"/>
      <c r="AF20" s="439"/>
      <c r="AG20" s="439"/>
      <c r="AH20" s="439"/>
      <c r="AI20" s="439"/>
      <c r="AJ20" s="439"/>
      <c r="AK20" s="439"/>
      <c r="AL20" s="439"/>
      <c r="AM20" s="439"/>
      <c r="AN20" s="439"/>
      <c r="AO20" s="439"/>
      <c r="AP20" s="439"/>
      <c r="AQ20" s="439"/>
      <c r="AR20" s="439"/>
      <c r="AS20" s="439"/>
      <c r="AT20" s="439"/>
      <c r="AU20" s="439"/>
      <c r="AV20" s="439"/>
      <c r="AW20" s="439"/>
      <c r="AX20" s="439"/>
      <c r="AY20" s="439"/>
      <c r="AZ20" s="439"/>
      <c r="BA20" s="439"/>
      <c r="BB20" s="439"/>
      <c r="BC20" s="439"/>
      <c r="BD20" s="439"/>
      <c r="BE20" s="439"/>
      <c r="BF20" s="439"/>
      <c r="BG20" s="439"/>
      <c r="BH20" s="439"/>
      <c r="BI20" s="439"/>
      <c r="BJ20" s="439"/>
      <c r="BK20" s="439"/>
      <c r="BL20" s="439"/>
      <c r="BM20" s="439"/>
      <c r="BN20" s="439"/>
      <c r="BO20" s="439"/>
      <c r="BP20" s="439"/>
      <c r="BQ20" s="439"/>
      <c r="BR20" s="439"/>
      <c r="BS20" s="439"/>
      <c r="BT20" s="439"/>
      <c r="BU20" s="439"/>
      <c r="BV20" s="439"/>
      <c r="BW20" s="439"/>
      <c r="BX20" s="439"/>
      <c r="BY20" s="439"/>
      <c r="BZ20" s="439"/>
      <c r="CA20" s="439"/>
      <c r="CB20" s="439"/>
      <c r="CC20" s="439"/>
      <c r="CD20" s="439"/>
      <c r="CE20" s="439"/>
      <c r="CF20" s="439"/>
      <c r="CG20" s="439"/>
      <c r="CH20" s="439"/>
      <c r="CI20" s="439"/>
      <c r="CJ20" s="439"/>
      <c r="CK20" s="439"/>
      <c r="CL20" s="439"/>
      <c r="CM20" s="439"/>
      <c r="CN20" s="439"/>
      <c r="CO20" s="439"/>
      <c r="CP20" s="439"/>
      <c r="CQ20" s="439"/>
      <c r="CR20" s="439"/>
      <c r="CS20" s="439"/>
      <c r="CT20" s="439"/>
      <c r="CU20" s="439"/>
      <c r="CV20" s="439"/>
      <c r="CW20" s="439"/>
      <c r="CX20" s="439"/>
      <c r="CY20" s="439"/>
      <c r="CZ20" s="439"/>
      <c r="DA20" s="439"/>
      <c r="DB20" s="439"/>
      <c r="DC20" s="439"/>
      <c r="DD20" s="439"/>
      <c r="DE20" s="439"/>
      <c r="DF20" s="439"/>
      <c r="DG20" s="439"/>
      <c r="DH20" s="439"/>
      <c r="DI20" s="439"/>
      <c r="DJ20" s="439"/>
      <c r="DK20" s="439"/>
      <c r="DL20" s="439"/>
      <c r="DM20" s="439"/>
      <c r="DN20" s="439"/>
      <c r="DO20" s="439"/>
      <c r="DP20" s="439"/>
      <c r="DQ20" s="439"/>
      <c r="DR20" s="439"/>
      <c r="DS20" s="439"/>
      <c r="DT20" s="439"/>
      <c r="DU20" s="439"/>
      <c r="DV20" s="439"/>
      <c r="DW20" s="439"/>
      <c r="DX20" s="439"/>
      <c r="DY20" s="439"/>
      <c r="DZ20" s="439"/>
      <c r="EA20" s="439"/>
      <c r="EB20" s="439"/>
      <c r="EC20" s="439"/>
      <c r="ED20" s="439"/>
      <c r="EE20" s="439"/>
      <c r="EF20" s="439"/>
      <c r="EG20" s="439"/>
      <c r="EH20" s="439"/>
      <c r="EI20" s="439"/>
      <c r="EJ20" s="439"/>
      <c r="EK20" s="439"/>
      <c r="EL20" s="439"/>
      <c r="EM20" s="439"/>
      <c r="EN20" s="439"/>
      <c r="EO20" s="439"/>
      <c r="EP20" s="439"/>
      <c r="EQ20" s="439"/>
      <c r="ER20" s="439"/>
      <c r="ES20" s="439"/>
      <c r="ET20" s="439"/>
      <c r="EU20" s="439"/>
      <c r="EV20" s="439"/>
      <c r="EW20" s="439"/>
      <c r="EX20" s="439"/>
      <c r="EY20" s="439"/>
      <c r="EZ20" s="439"/>
      <c r="FA20" s="439"/>
      <c r="FB20" s="439"/>
      <c r="FC20" s="439"/>
      <c r="FD20" s="460"/>
      <c r="FE20" s="233"/>
    </row>
    <row r="21" spans="1:640" ht="16.5" thickTop="1" thickBot="1" x14ac:dyDescent="0.3">
      <c r="A21" s="357">
        <f>AVERAGE(A17:E17)</f>
        <v>1747063.3831742511</v>
      </c>
      <c r="B21" s="357">
        <f>AVERAGE(F17:M17)</f>
        <v>1399383.3126930986</v>
      </c>
      <c r="C21" s="357">
        <f>AVERAGE(N17:U17)</f>
        <v>1482231.2592736892</v>
      </c>
      <c r="D21" s="357">
        <f>AVERAGE(V17:AC17)</f>
        <v>1519446.5959489192</v>
      </c>
      <c r="E21" s="357">
        <f>AVERAGE(AD17:AK17)</f>
        <v>1517497.4234349963</v>
      </c>
      <c r="F21" s="357">
        <f>AVERAGE(AL17:AS17)</f>
        <v>1454947.7260755145</v>
      </c>
      <c r="G21" s="357">
        <f>AVERAGE(AT17:BA17)</f>
        <v>1311733.7080142936</v>
      </c>
      <c r="H21" s="357">
        <f>AVERAGE(BB17:BI17)</f>
        <v>1072658.853371039</v>
      </c>
      <c r="I21" s="357">
        <f>AVERAGE(BJ17:BQ17)</f>
        <v>746562.61446106411</v>
      </c>
      <c r="J21" s="357" t="e">
        <f>AVERAGE(BS17:BZ17)</f>
        <v>#DIV/0!</v>
      </c>
      <c r="K21" s="357" t="e">
        <f>AVERAGE(CA17:CH17)</f>
        <v>#DIV/0!</v>
      </c>
      <c r="L21" s="357" t="e">
        <f>AVERAGE(CI17:CP17)</f>
        <v>#DIV/0!</v>
      </c>
      <c r="M21" s="357" t="e">
        <f>AVERAGE(CQ17:CX17)</f>
        <v>#DIV/0!</v>
      </c>
      <c r="N21" s="357" t="e">
        <f>AVERAGE(CY17:DF17)</f>
        <v>#DIV/0!</v>
      </c>
      <c r="O21" s="357" t="e">
        <f>AVERAGE(DG17:DN17)</f>
        <v>#DIV/0!</v>
      </c>
      <c r="P21" s="357" t="e">
        <f>AVERAGE(DO17:DV17)</f>
        <v>#DIV/0!</v>
      </c>
      <c r="Q21" s="357" t="e">
        <f>AVERAGE(DW17:ED17)</f>
        <v>#DIV/0!</v>
      </c>
      <c r="R21" s="357" t="e">
        <f>AVERAGE(EE17:EL17)</f>
        <v>#DIV/0!</v>
      </c>
      <c r="S21" s="357" t="e">
        <f>AVERAGE(EM17:ET17)</f>
        <v>#DIV/0!</v>
      </c>
      <c r="T21" s="357" t="e">
        <f>AVERAGE(EU17:FB17)</f>
        <v>#DIV/0!</v>
      </c>
      <c r="U21" s="357" t="e">
        <f>AVERAGE(FC17:FJ17)</f>
        <v>#DIV/0!</v>
      </c>
      <c r="V21" s="357" t="e">
        <f>AVERAGE(FK17:FR17)</f>
        <v>#DIV/0!</v>
      </c>
      <c r="W21" s="357">
        <f t="shared" ref="W21:X23" si="0">FS17</f>
        <v>0</v>
      </c>
      <c r="X21" s="357">
        <f t="shared" si="0"/>
        <v>0</v>
      </c>
      <c r="Y21" s="357">
        <f t="shared" ref="Y21:AN21" si="1">FU17</f>
        <v>0</v>
      </c>
      <c r="Z21" s="357">
        <f t="shared" si="1"/>
        <v>0</v>
      </c>
      <c r="AA21" s="357">
        <f t="shared" si="1"/>
        <v>0</v>
      </c>
      <c r="AB21" s="357">
        <f t="shared" si="1"/>
        <v>0</v>
      </c>
      <c r="AC21" s="357">
        <f t="shared" si="1"/>
        <v>0</v>
      </c>
      <c r="AD21" s="357">
        <f t="shared" si="1"/>
        <v>0</v>
      </c>
      <c r="AE21" s="357">
        <f t="shared" si="1"/>
        <v>0</v>
      </c>
      <c r="AF21" s="357">
        <f t="shared" si="1"/>
        <v>0</v>
      </c>
      <c r="AG21" s="357">
        <f t="shared" si="1"/>
        <v>0</v>
      </c>
      <c r="AH21" s="357">
        <f t="shared" si="1"/>
        <v>0</v>
      </c>
      <c r="AI21" s="357">
        <f t="shared" si="1"/>
        <v>0</v>
      </c>
      <c r="AJ21" s="357">
        <f t="shared" si="1"/>
        <v>0</v>
      </c>
      <c r="AK21" s="357">
        <f t="shared" si="1"/>
        <v>0</v>
      </c>
      <c r="AL21" s="360">
        <f t="shared" si="1"/>
        <v>0</v>
      </c>
      <c r="AM21" s="157">
        <f t="shared" si="1"/>
        <v>0</v>
      </c>
      <c r="AN21" s="3">
        <f t="shared" si="1"/>
        <v>0</v>
      </c>
      <c r="AO21" s="357"/>
      <c r="AP21" s="357"/>
      <c r="AQ21" s="357"/>
      <c r="AR21" s="357"/>
      <c r="AS21" s="357"/>
      <c r="AT21" s="357"/>
      <c r="AU21" s="357"/>
      <c r="AV21" s="357"/>
      <c r="AW21" s="357"/>
      <c r="AX21" s="357"/>
      <c r="AY21" s="357"/>
      <c r="AZ21" s="357"/>
      <c r="BA21" s="357"/>
      <c r="BB21" s="357"/>
      <c r="BC21" s="357"/>
      <c r="BD21" s="357"/>
      <c r="BE21" s="357"/>
      <c r="BF21" s="357"/>
      <c r="BG21" s="357"/>
      <c r="BH21" s="357"/>
      <c r="BI21" s="357"/>
      <c r="BJ21" s="357"/>
      <c r="BK21" s="357"/>
      <c r="BL21" s="357"/>
      <c r="BM21" s="357"/>
      <c r="BN21" s="357"/>
      <c r="BO21" s="357"/>
      <c r="BP21" s="357"/>
      <c r="BQ21" s="357"/>
      <c r="BR21" s="357"/>
      <c r="BS21" s="357"/>
      <c r="BT21" s="357"/>
      <c r="BU21" s="357"/>
      <c r="BV21" s="357"/>
      <c r="BW21" s="357"/>
      <c r="BX21" s="357"/>
      <c r="BY21" s="357"/>
      <c r="BZ21" s="357"/>
      <c r="CA21" s="357"/>
      <c r="CB21" s="357"/>
      <c r="CC21" s="357"/>
      <c r="CD21" s="357"/>
      <c r="CE21" s="357"/>
      <c r="CF21" s="357"/>
      <c r="CG21" s="357"/>
      <c r="CH21" s="357"/>
      <c r="CI21" s="357"/>
      <c r="CJ21" s="357"/>
      <c r="CK21" s="357"/>
      <c r="CL21" s="357"/>
      <c r="CM21" s="357"/>
      <c r="CN21" s="357"/>
      <c r="CO21" s="357"/>
      <c r="CP21" s="357"/>
      <c r="CQ21" s="357"/>
      <c r="CR21" s="357"/>
      <c r="CS21" s="357"/>
      <c r="CT21" s="357"/>
      <c r="CU21" s="357"/>
      <c r="CV21" s="357"/>
      <c r="CW21" s="357"/>
      <c r="CX21" s="357"/>
      <c r="CY21" s="357"/>
      <c r="CZ21" s="357"/>
      <c r="DA21" s="357"/>
      <c r="DB21" s="357"/>
      <c r="DC21" s="357"/>
      <c r="DD21" s="357"/>
      <c r="DE21" s="357"/>
      <c r="DF21" s="186"/>
      <c r="DG21" s="186"/>
      <c r="DH21" s="186"/>
      <c r="DI21" s="186"/>
      <c r="DJ21" s="186"/>
      <c r="DK21" s="186"/>
      <c r="DL21" s="186"/>
      <c r="DM21" s="186"/>
      <c r="DN21" s="186"/>
      <c r="DO21" s="186"/>
      <c r="DP21" s="186"/>
      <c r="DQ21" s="186"/>
      <c r="DR21" s="186"/>
      <c r="DS21" s="186"/>
      <c r="DT21" s="186"/>
      <c r="DU21" s="186"/>
      <c r="DV21" s="186"/>
      <c r="DW21" s="186"/>
      <c r="DX21" s="186"/>
      <c r="DY21" s="186"/>
      <c r="DZ21" s="186"/>
      <c r="EA21" s="186"/>
      <c r="EB21" s="186"/>
      <c r="EC21" s="186"/>
      <c r="ED21" s="186"/>
      <c r="EE21" s="186"/>
      <c r="EF21" s="186"/>
      <c r="EG21" s="186"/>
      <c r="EH21" s="186"/>
      <c r="EI21" s="186"/>
      <c r="EJ21" s="186"/>
      <c r="EK21" s="186"/>
      <c r="EL21" s="186"/>
      <c r="EM21" s="186"/>
      <c r="EN21" s="186"/>
      <c r="EO21" s="186"/>
      <c r="EP21" s="186"/>
      <c r="EQ21" s="186"/>
      <c r="ER21" s="186"/>
      <c r="ES21" s="186"/>
      <c r="ET21" s="186"/>
      <c r="EU21" s="186"/>
      <c r="EV21" s="186"/>
      <c r="EW21" s="186"/>
      <c r="EX21" s="186"/>
      <c r="EY21" s="186"/>
      <c r="EZ21" s="186"/>
      <c r="FA21" s="186"/>
      <c r="FB21" s="186"/>
      <c r="FC21" s="186"/>
      <c r="FD21" s="186"/>
      <c r="FE21" s="189"/>
    </row>
    <row r="22" spans="1:640" ht="16.5" thickTop="1" thickBot="1" x14ac:dyDescent="0.3">
      <c r="A22" s="357">
        <f>AVERAGE(A18:E18)</f>
        <v>1959581.6001995045</v>
      </c>
      <c r="B22" s="357">
        <f>AVERAGE(F18:M18)</f>
        <v>1616308.4278637413</v>
      </c>
      <c r="C22" s="357">
        <f>AVERAGE(N18:U18)</f>
        <v>1756582.7205744502</v>
      </c>
      <c r="D22" s="357">
        <f>AVERAGE(V18:AC18)</f>
        <v>1792932.4912101899</v>
      </c>
      <c r="E22" s="357">
        <f>AVERAGE(AD18:AK18)</f>
        <v>1758200.2282781377</v>
      </c>
      <c r="F22" s="357">
        <f>AVERAGE(AL18:AS18)</f>
        <v>1627237.7468752491</v>
      </c>
      <c r="G22" s="357">
        <f>AVERAGE(AT18:BA18)</f>
        <v>1365027.7922966054</v>
      </c>
      <c r="H22" s="357">
        <f>AVERAGE(BB18:BI18)</f>
        <v>982654.73849119851</v>
      </c>
      <c r="I22" s="357">
        <f>AVERAGE(BJ18:BQ18)</f>
        <v>597205.67204156332</v>
      </c>
      <c r="J22" s="357" t="e">
        <f>AVERAGE(BS18:BZ18)</f>
        <v>#DIV/0!</v>
      </c>
      <c r="K22" s="357" t="e">
        <f>AVERAGE(CA18:CH18)</f>
        <v>#DIV/0!</v>
      </c>
      <c r="L22" s="357" t="e">
        <f>AVERAGE(CI18:CP18)</f>
        <v>#DIV/0!</v>
      </c>
      <c r="M22" s="357" t="e">
        <f>AVERAGE(CQ18:CX18)</f>
        <v>#DIV/0!</v>
      </c>
      <c r="N22" s="357" t="e">
        <f>AVERAGE(CY18:DF18)</f>
        <v>#DIV/0!</v>
      </c>
      <c r="O22" s="357" t="e">
        <f>AVERAGE(DG18:DN18)</f>
        <v>#DIV/0!</v>
      </c>
      <c r="P22" s="357" t="e">
        <f>AVERAGE(DO18:DV18)</f>
        <v>#DIV/0!</v>
      </c>
      <c r="Q22" s="357" t="e">
        <f>AVERAGE(DW18:ED18)</f>
        <v>#DIV/0!</v>
      </c>
      <c r="R22" s="357" t="e">
        <f>AVERAGE(EE18:EL18)</f>
        <v>#DIV/0!</v>
      </c>
      <c r="S22" s="357" t="e">
        <f>AVERAGE(EM18:ET18)</f>
        <v>#DIV/0!</v>
      </c>
      <c r="T22" s="357" t="e">
        <f>AVERAGE(EU18:FB18)</f>
        <v>#DIV/0!</v>
      </c>
      <c r="U22" s="357" t="e">
        <f>AVERAGE(FC18:FJ18)</f>
        <v>#DIV/0!</v>
      </c>
      <c r="V22" s="357" t="e">
        <f>AVERAGE(FK18:FR18)</f>
        <v>#DIV/0!</v>
      </c>
      <c r="W22" s="357">
        <f t="shared" si="0"/>
        <v>0</v>
      </c>
      <c r="X22" s="357">
        <f t="shared" si="0"/>
        <v>0</v>
      </c>
      <c r="Y22" s="357">
        <f t="shared" ref="Y22:AN23" si="2">FU18</f>
        <v>0</v>
      </c>
      <c r="Z22" s="357">
        <f t="shared" si="2"/>
        <v>0</v>
      </c>
      <c r="AA22" s="357">
        <f t="shared" si="2"/>
        <v>0</v>
      </c>
      <c r="AB22" s="357">
        <f t="shared" si="2"/>
        <v>0</v>
      </c>
      <c r="AC22" s="357">
        <f t="shared" si="2"/>
        <v>0</v>
      </c>
      <c r="AD22" s="357">
        <f t="shared" si="2"/>
        <v>0</v>
      </c>
      <c r="AE22" s="357">
        <f t="shared" si="2"/>
        <v>0</v>
      </c>
      <c r="AF22" s="357">
        <f t="shared" si="2"/>
        <v>0</v>
      </c>
      <c r="AG22" s="357">
        <f t="shared" si="2"/>
        <v>0</v>
      </c>
      <c r="AH22" s="357">
        <f t="shared" si="2"/>
        <v>0</v>
      </c>
      <c r="AI22" s="357">
        <f t="shared" si="2"/>
        <v>0</v>
      </c>
      <c r="AJ22" s="357">
        <f t="shared" si="2"/>
        <v>0</v>
      </c>
      <c r="AK22" s="357">
        <f t="shared" si="2"/>
        <v>0</v>
      </c>
      <c r="AL22" s="360">
        <f t="shared" si="2"/>
        <v>0</v>
      </c>
      <c r="AM22" s="359">
        <f t="shared" si="2"/>
        <v>0</v>
      </c>
      <c r="AN22" s="360">
        <f t="shared" si="2"/>
        <v>0</v>
      </c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185"/>
      <c r="BS22" s="185"/>
      <c r="BT22" s="185"/>
      <c r="BU22" s="185"/>
      <c r="BV22" s="185"/>
      <c r="BW22" s="185"/>
      <c r="BX22" s="185"/>
      <c r="BY22" s="185"/>
      <c r="BZ22" s="185"/>
      <c r="CA22" s="185"/>
      <c r="CB22" s="185"/>
      <c r="CC22" s="185"/>
      <c r="CD22" s="185"/>
      <c r="CE22" s="185"/>
      <c r="CF22" s="185"/>
      <c r="CG22" s="185"/>
      <c r="CH22" s="185"/>
      <c r="CI22" s="185"/>
      <c r="CJ22" s="185"/>
      <c r="CK22" s="185"/>
      <c r="CL22" s="185"/>
      <c r="CM22" s="185"/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85"/>
      <c r="DC22" s="185"/>
      <c r="DD22" s="185"/>
      <c r="DE22" s="185"/>
      <c r="DF22" s="185"/>
      <c r="DG22" s="185"/>
      <c r="DH22" s="185"/>
      <c r="DI22" s="185"/>
      <c r="DJ22" s="185"/>
      <c r="DK22" s="185"/>
      <c r="DL22" s="185"/>
      <c r="DM22" s="185"/>
      <c r="DN22" s="185"/>
      <c r="DO22" s="185"/>
      <c r="DP22" s="185"/>
      <c r="DQ22" s="185"/>
      <c r="DR22" s="185"/>
      <c r="DS22" s="185"/>
      <c r="DT22" s="185"/>
      <c r="DU22" s="185"/>
      <c r="DV22" s="185"/>
      <c r="DW22" s="185"/>
      <c r="DX22" s="185"/>
      <c r="DY22" s="185"/>
      <c r="DZ22" s="185"/>
      <c r="EA22" s="185"/>
      <c r="EB22" s="185"/>
      <c r="EC22" s="185"/>
      <c r="ED22" s="185"/>
      <c r="EE22" s="185"/>
      <c r="EF22" s="185"/>
      <c r="EG22" s="185"/>
      <c r="EH22" s="185"/>
      <c r="EI22" s="185"/>
      <c r="EJ22" s="185"/>
      <c r="EK22" s="185"/>
      <c r="EL22" s="185"/>
      <c r="EM22" s="185"/>
      <c r="EN22" s="185"/>
      <c r="EO22" s="185"/>
      <c r="EP22" s="185"/>
      <c r="EQ22" s="185"/>
      <c r="ER22" s="185"/>
      <c r="ES22" s="185"/>
      <c r="ET22" s="185"/>
      <c r="EU22" s="185"/>
      <c r="EV22" s="185"/>
      <c r="EW22" s="185"/>
      <c r="EX22" s="185"/>
      <c r="EY22" s="185"/>
      <c r="EZ22" s="185"/>
      <c r="FA22" s="185"/>
      <c r="FB22" s="185"/>
      <c r="FC22" s="185"/>
      <c r="FD22" s="185"/>
      <c r="FE22" s="188"/>
    </row>
    <row r="23" spans="1:640" ht="16.5" thickTop="1" thickBot="1" x14ac:dyDescent="0.3">
      <c r="A23" s="357">
        <f>AVERAGE(A19:E19)</f>
        <v>2182433.2257954977</v>
      </c>
      <c r="B23" s="357">
        <f>AVERAGE(F19:M19)</f>
        <v>1866988.0309623538</v>
      </c>
      <c r="C23" s="357">
        <f>AVERAGE(N19:U19)</f>
        <v>2061843.2844458264</v>
      </c>
      <c r="D23" s="357">
        <f>AVERAGE(V19:AC19)</f>
        <v>2104061.0262091476</v>
      </c>
      <c r="E23" s="357">
        <f>AVERAGE(AD19:AK19)</f>
        <v>2004398.5020066951</v>
      </c>
      <c r="F23" s="357">
        <f>AVERAGE(AL19:AS19)</f>
        <v>1712134.8591906016</v>
      </c>
      <c r="G23" s="357">
        <f>AVERAGE(AT19:BA19)</f>
        <v>1212401.0817502998</v>
      </c>
      <c r="H23" s="357">
        <f>AVERAGE(BB19:BI19)</f>
        <v>672350.16924695414</v>
      </c>
      <c r="I23" s="357">
        <f>AVERAGE(BJ19:BQ19)</f>
        <v>285302.57895452756</v>
      </c>
      <c r="J23" s="357" t="e">
        <f>AVERAGE(BS19:BZ19)</f>
        <v>#DIV/0!</v>
      </c>
      <c r="K23" s="357" t="e">
        <f>AVERAGE(CA19:CH19)</f>
        <v>#DIV/0!</v>
      </c>
      <c r="L23" s="357" t="e">
        <f>AVERAGE(CI19:CP19)</f>
        <v>#DIV/0!</v>
      </c>
      <c r="M23" s="357" t="e">
        <f>AVERAGE(CQ19:CX19)</f>
        <v>#DIV/0!</v>
      </c>
      <c r="N23" s="357" t="e">
        <f>AVERAGE(CY19:DF19)</f>
        <v>#DIV/0!</v>
      </c>
      <c r="O23" s="357" t="e">
        <f>AVERAGE(DG19:DN19)</f>
        <v>#DIV/0!</v>
      </c>
      <c r="P23" s="357" t="e">
        <f>AVERAGE(DO19:DV19)</f>
        <v>#DIV/0!</v>
      </c>
      <c r="Q23" s="357" t="e">
        <f>AVERAGE(DW19:ED19)</f>
        <v>#DIV/0!</v>
      </c>
      <c r="R23" s="357" t="e">
        <f>AVERAGE(EE19:EL19)</f>
        <v>#DIV/0!</v>
      </c>
      <c r="S23" s="357" t="e">
        <f>AVERAGE(EM19:ET19)</f>
        <v>#DIV/0!</v>
      </c>
      <c r="T23" s="357" t="e">
        <f>AVERAGE(EU19:FB19)</f>
        <v>#DIV/0!</v>
      </c>
      <c r="U23" s="357" t="e">
        <f>AVERAGE(FC19:FJ19)</f>
        <v>#DIV/0!</v>
      </c>
      <c r="V23" s="357" t="e">
        <f>AVERAGE(FK19:FR19)</f>
        <v>#DIV/0!</v>
      </c>
      <c r="W23" s="357">
        <f t="shared" si="0"/>
        <v>0</v>
      </c>
      <c r="X23" s="357">
        <f t="shared" si="0"/>
        <v>0</v>
      </c>
      <c r="Y23" s="357">
        <f t="shared" si="2"/>
        <v>0</v>
      </c>
      <c r="Z23" s="357">
        <f t="shared" si="2"/>
        <v>0</v>
      </c>
      <c r="AA23" s="357">
        <f t="shared" si="2"/>
        <v>0</v>
      </c>
      <c r="AB23" s="357">
        <f t="shared" si="2"/>
        <v>0</v>
      </c>
      <c r="AC23" s="357">
        <f t="shared" si="2"/>
        <v>0</v>
      </c>
      <c r="AD23" s="357">
        <f t="shared" si="2"/>
        <v>0</v>
      </c>
      <c r="AE23" s="357">
        <f t="shared" si="2"/>
        <v>0</v>
      </c>
      <c r="AF23" s="357">
        <f t="shared" si="2"/>
        <v>0</v>
      </c>
      <c r="AG23" s="357">
        <f t="shared" si="2"/>
        <v>0</v>
      </c>
      <c r="AH23" s="357">
        <f t="shared" si="2"/>
        <v>0</v>
      </c>
      <c r="AI23" s="357">
        <f t="shared" si="2"/>
        <v>0</v>
      </c>
      <c r="AJ23" s="357">
        <f t="shared" si="2"/>
        <v>0</v>
      </c>
      <c r="AK23" s="357">
        <f t="shared" si="2"/>
        <v>0</v>
      </c>
      <c r="AL23" s="361">
        <f t="shared" si="2"/>
        <v>0</v>
      </c>
      <c r="AM23" s="158">
        <f t="shared" si="2"/>
        <v>0</v>
      </c>
      <c r="AN23" s="361">
        <f t="shared" si="2"/>
        <v>0</v>
      </c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5"/>
      <c r="DC23" s="185"/>
      <c r="DD23" s="185"/>
      <c r="DE23" s="185"/>
      <c r="DF23" s="185"/>
      <c r="DG23" s="185"/>
      <c r="DH23" s="185"/>
      <c r="DI23" s="185"/>
      <c r="DJ23" s="185"/>
      <c r="DK23" s="185"/>
      <c r="DL23" s="185"/>
      <c r="DM23" s="185"/>
      <c r="DN23" s="185"/>
      <c r="DO23" s="185"/>
      <c r="DP23" s="185"/>
      <c r="DQ23" s="185"/>
      <c r="DR23" s="185"/>
      <c r="DS23" s="185"/>
      <c r="DT23" s="185"/>
      <c r="DU23" s="185"/>
      <c r="DV23" s="185"/>
      <c r="DW23" s="185"/>
      <c r="DX23" s="185"/>
      <c r="DY23" s="185"/>
      <c r="DZ23" s="185"/>
      <c r="EA23" s="185"/>
      <c r="EB23" s="185"/>
      <c r="EC23" s="185"/>
      <c r="ED23" s="185"/>
      <c r="EE23" s="185"/>
      <c r="EF23" s="185"/>
      <c r="EG23" s="185"/>
      <c r="EH23" s="185"/>
      <c r="EI23" s="185"/>
      <c r="EJ23" s="185"/>
      <c r="EK23" s="185"/>
      <c r="EL23" s="185"/>
      <c r="EM23" s="185"/>
      <c r="EN23" s="185"/>
      <c r="EO23" s="185"/>
      <c r="EP23" s="185"/>
      <c r="EQ23" s="185"/>
      <c r="ER23" s="185"/>
      <c r="ES23" s="185"/>
      <c r="ET23" s="185"/>
      <c r="EU23" s="185"/>
      <c r="EV23" s="185"/>
      <c r="EW23" s="185"/>
      <c r="EX23" s="185"/>
      <c r="EY23" s="185"/>
      <c r="EZ23" s="185"/>
      <c r="FA23" s="185"/>
      <c r="FB23" s="185"/>
      <c r="FC23" s="185"/>
      <c r="FD23" s="185"/>
      <c r="FE23" s="189"/>
    </row>
    <row r="24" spans="1:640" ht="16.5" thickTop="1" thickBot="1" x14ac:dyDescent="0.3">
      <c r="A24" s="357">
        <f>A17</f>
        <v>1573018.4887411157</v>
      </c>
      <c r="B24" s="124">
        <f>AVERAGE(B17:E17)</f>
        <v>1790574.6067825349</v>
      </c>
      <c r="C24" s="124">
        <f>AVERAGE(F17:I17)</f>
        <v>1377341.0768658894</v>
      </c>
      <c r="D24" s="124">
        <f>AVERAGE(J17:M17)</f>
        <v>1421425.548520308</v>
      </c>
      <c r="E24" s="124">
        <f>AVERAGE(N17:Q17)</f>
        <v>1466256.2980640854</v>
      </c>
      <c r="F24" s="124">
        <f>AVERAGE(R17:U17)</f>
        <v>1498206.2204832933</v>
      </c>
      <c r="G24" s="124">
        <f>AVERAGE(V17:Y17)</f>
        <v>1514916.1367041259</v>
      </c>
      <c r="H24" s="124">
        <f>AVERAGE(Z17:AC17)</f>
        <v>1523977.0551937125</v>
      </c>
      <c r="I24" s="124">
        <f>AVERAGE(AD17:AG17)</f>
        <v>1524994.2212921907</v>
      </c>
      <c r="J24" s="124">
        <f>AVERAGE(AH17:AK17)</f>
        <v>1510000.6255778021</v>
      </c>
      <c r="K24" s="124">
        <f>AVERAGE(AL17:AO17)</f>
        <v>1479340.7068889225</v>
      </c>
      <c r="L24" s="124">
        <f>AVERAGE(AP17:AS17)</f>
        <v>1430554.7452621064</v>
      </c>
      <c r="M24" s="124">
        <f>AVERAGE( AT17:AW17)</f>
        <v>1358198.4673351189</v>
      </c>
      <c r="N24" s="124">
        <f>AVERAGE( AX17:BA17)</f>
        <v>1265268.9486934682</v>
      </c>
      <c r="O24" s="124">
        <f>AVERAGE(BB17:BE17)</f>
        <v>1145596.4035697195</v>
      </c>
      <c r="P24" s="124">
        <f>AVERAGE(BF17:BI17)</f>
        <v>999721.30317235831</v>
      </c>
      <c r="Q24" s="124">
        <f>AVERAGE(BJ17:BM17)</f>
        <v>746562.61446106411</v>
      </c>
      <c r="R24" s="124" t="e">
        <f>AVERAGE(BN17:BQ17)</f>
        <v>#DIV/0!</v>
      </c>
      <c r="S24" s="124" t="e">
        <f>AVERAGE(BR17:BU17)</f>
        <v>#DIV/0!</v>
      </c>
      <c r="T24" s="124" t="e">
        <f>AVERAGE(BV17:BY17)</f>
        <v>#DIV/0!</v>
      </c>
      <c r="U24" s="124" t="e">
        <f>AVERAGE(BZ17:CC17)</f>
        <v>#DIV/0!</v>
      </c>
      <c r="V24" s="124" t="e">
        <f>AVERAGE(CD17:CG17)</f>
        <v>#DIV/0!</v>
      </c>
      <c r="W24" s="124" t="e">
        <f>AVERAGE(CH17:CK17)</f>
        <v>#DIV/0!</v>
      </c>
      <c r="X24" s="124" t="e">
        <f>AVERAGE(CL17:CO17)</f>
        <v>#DIV/0!</v>
      </c>
      <c r="Y24" s="124" t="e">
        <f>AVERAGE(CP17:CS17)</f>
        <v>#DIV/0!</v>
      </c>
      <c r="Z24" s="124" t="e">
        <f>AVERAGE(CT17:CW17)</f>
        <v>#DIV/0!</v>
      </c>
      <c r="AA24" s="124" t="e">
        <f>AVERAGE(CX17:DA17)</f>
        <v>#DIV/0!</v>
      </c>
      <c r="AB24" s="124" t="e">
        <f>AVERAGE(DB17:DE17)</f>
        <v>#DIV/0!</v>
      </c>
      <c r="AC24" s="124" t="e">
        <f>AVERAGE(DF17:DI17)</f>
        <v>#DIV/0!</v>
      </c>
      <c r="AD24" s="124" t="e">
        <f>AVERAGE(DJ17:DM17)</f>
        <v>#DIV/0!</v>
      </c>
      <c r="AE24" s="124" t="e">
        <f>AVERAGE(DN17:DQ17)</f>
        <v>#DIV/0!</v>
      </c>
      <c r="AF24" s="124" t="e">
        <f>AVERAGE(DR17:DU17)</f>
        <v>#DIV/0!</v>
      </c>
      <c r="AG24" s="124" t="e">
        <f>AVERAGE(DV17:DY17)</f>
        <v>#DIV/0!</v>
      </c>
      <c r="AH24" s="124" t="e">
        <f>AVERAGE(DZ17:EC17)</f>
        <v>#DIV/0!</v>
      </c>
      <c r="AI24" s="124" t="e">
        <f>AVERAGE(ED17:EG17)</f>
        <v>#DIV/0!</v>
      </c>
      <c r="AJ24" s="124" t="e">
        <f>AVERAGE(EH17:EK17)</f>
        <v>#DIV/0!</v>
      </c>
      <c r="AK24" s="124" t="e">
        <f>AVERAGE(EL17:EO17)</f>
        <v>#DIV/0!</v>
      </c>
      <c r="AL24" s="124" t="e">
        <f>AVERAGE(EP17:ES17)</f>
        <v>#DIV/0!</v>
      </c>
      <c r="AM24" s="124" t="e">
        <f>AVERAGE(ET17:EW17)</f>
        <v>#DIV/0!</v>
      </c>
      <c r="AN24" s="124" t="e">
        <f>AVERAGE(EX17:FA17)</f>
        <v>#DIV/0!</v>
      </c>
      <c r="AO24" s="124" t="e">
        <f>AVERAGE(FB17:FE17)</f>
        <v>#DIV/0!</v>
      </c>
      <c r="AP24" s="124" t="e">
        <f>AVERAGE(FF17:FI17)</f>
        <v>#DIV/0!</v>
      </c>
      <c r="AQ24" s="124" t="e">
        <f>AVERAGE(FJ17:FM17)</f>
        <v>#DIV/0!</v>
      </c>
      <c r="AR24" s="124" t="e">
        <f>AVERAGE(FN17:FQ17)</f>
        <v>#DIV/0!</v>
      </c>
      <c r="AS24" s="124">
        <f>FR17</f>
        <v>0</v>
      </c>
      <c r="AT24" s="124">
        <f t="shared" ref="AT24:BG24" si="3">FS17</f>
        <v>0</v>
      </c>
      <c r="AU24" s="124">
        <f t="shared" si="3"/>
        <v>0</v>
      </c>
      <c r="AV24" s="124">
        <f t="shared" si="3"/>
        <v>0</v>
      </c>
      <c r="AW24" s="124">
        <f t="shared" si="3"/>
        <v>0</v>
      </c>
      <c r="AX24" s="124">
        <f t="shared" si="3"/>
        <v>0</v>
      </c>
      <c r="AY24" s="124">
        <f t="shared" si="3"/>
        <v>0</v>
      </c>
      <c r="AZ24" s="124">
        <f t="shared" si="3"/>
        <v>0</v>
      </c>
      <c r="BA24" s="124">
        <f t="shared" si="3"/>
        <v>0</v>
      </c>
      <c r="BB24" s="124">
        <f t="shared" si="3"/>
        <v>0</v>
      </c>
      <c r="BC24" s="124">
        <f t="shared" si="3"/>
        <v>0</v>
      </c>
      <c r="BD24" s="124">
        <f t="shared" si="3"/>
        <v>0</v>
      </c>
      <c r="BE24" s="124">
        <f t="shared" si="3"/>
        <v>0</v>
      </c>
      <c r="BF24" s="124">
        <f t="shared" si="3"/>
        <v>0</v>
      </c>
      <c r="BG24" s="124">
        <f t="shared" si="3"/>
        <v>0</v>
      </c>
      <c r="BH24" s="124">
        <f t="shared" ref="BH24:BK26" si="4">GG17</f>
        <v>0</v>
      </c>
      <c r="BI24" s="124">
        <f t="shared" si="4"/>
        <v>0</v>
      </c>
      <c r="BJ24" s="358">
        <f t="shared" si="4"/>
        <v>0</v>
      </c>
      <c r="BK24" s="124">
        <f t="shared" si="4"/>
        <v>0</v>
      </c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24"/>
      <c r="CE24" s="124"/>
      <c r="CF24" s="124"/>
      <c r="CG24" s="124"/>
      <c r="CH24" s="124"/>
      <c r="CI24" s="124"/>
      <c r="CJ24" s="124"/>
      <c r="CK24" s="124"/>
      <c r="CL24" s="124"/>
      <c r="CM24" s="124"/>
      <c r="CN24" s="124"/>
      <c r="CO24" s="124"/>
      <c r="CP24" s="124"/>
      <c r="CQ24" s="124"/>
      <c r="CR24" s="124"/>
      <c r="CS24" s="124"/>
      <c r="CT24" s="124"/>
      <c r="CU24" s="124"/>
      <c r="CV24" s="124"/>
      <c r="CW24" s="124"/>
      <c r="CX24" s="124"/>
      <c r="CY24" s="124"/>
      <c r="CZ24" s="124"/>
      <c r="DA24" s="124"/>
      <c r="DB24" s="124"/>
      <c r="DC24" s="124"/>
      <c r="DD24" s="124"/>
      <c r="DE24" s="124"/>
      <c r="DF24" s="124"/>
      <c r="DG24" s="124"/>
      <c r="DH24" s="124"/>
      <c r="DI24" s="186"/>
      <c r="DJ24" s="186"/>
      <c r="DK24" s="186"/>
      <c r="DL24" s="186"/>
      <c r="DM24" s="186"/>
      <c r="DN24" s="186"/>
      <c r="DO24" s="186"/>
      <c r="DP24" s="186"/>
      <c r="DQ24" s="186"/>
      <c r="DR24" s="186"/>
      <c r="DS24" s="186"/>
      <c r="DT24" s="186"/>
      <c r="DU24" s="186"/>
      <c r="DV24" s="186"/>
      <c r="DW24" s="186"/>
      <c r="DX24" s="186"/>
      <c r="DY24" s="186"/>
      <c r="DZ24" s="186"/>
      <c r="EA24" s="186"/>
      <c r="EB24" s="186"/>
      <c r="EC24" s="186"/>
      <c r="ED24" s="186"/>
      <c r="EE24" s="186"/>
      <c r="EF24" s="186"/>
      <c r="EG24" s="186"/>
      <c r="EH24" s="186"/>
      <c r="EI24" s="186"/>
      <c r="EJ24" s="186"/>
      <c r="EK24" s="186"/>
      <c r="EL24" s="186"/>
      <c r="EM24" s="186"/>
      <c r="EN24" s="186"/>
      <c r="EO24" s="186"/>
      <c r="EP24" s="186"/>
      <c r="EQ24" s="186"/>
      <c r="ER24" s="186"/>
      <c r="ES24" s="186"/>
      <c r="ET24" s="186"/>
      <c r="EU24" s="186"/>
      <c r="EV24" s="186"/>
      <c r="EW24" s="186"/>
      <c r="EX24" s="186"/>
      <c r="EY24" s="186"/>
      <c r="EZ24" s="186"/>
      <c r="FA24" s="186"/>
      <c r="FB24" s="186"/>
      <c r="FC24" s="186"/>
      <c r="FD24" s="186"/>
      <c r="FE24" s="186"/>
      <c r="FF24" s="186"/>
      <c r="FG24" s="186"/>
      <c r="FH24" s="186"/>
      <c r="FI24" s="186"/>
      <c r="FJ24" s="186"/>
      <c r="FK24" s="186"/>
      <c r="FL24" s="186"/>
      <c r="FM24" s="186"/>
      <c r="FN24" s="186"/>
      <c r="FO24" s="186"/>
      <c r="FP24" s="186"/>
      <c r="FQ24" s="186"/>
      <c r="FR24" s="186"/>
      <c r="FS24" s="186"/>
      <c r="FT24" s="186"/>
      <c r="FU24" s="186"/>
      <c r="FV24" s="186"/>
      <c r="FW24" s="186"/>
      <c r="FX24" s="186"/>
      <c r="FY24" s="186"/>
      <c r="FZ24" s="186"/>
      <c r="GA24" s="186"/>
      <c r="GB24" s="186"/>
      <c r="GC24" s="186"/>
      <c r="GD24" s="186"/>
      <c r="GE24" s="186"/>
      <c r="GF24" s="186"/>
      <c r="GG24" s="186"/>
      <c r="GH24" s="186"/>
      <c r="GI24" s="186"/>
      <c r="GJ24" s="186"/>
      <c r="GK24" s="186"/>
      <c r="GL24" s="186"/>
      <c r="GM24" s="186"/>
      <c r="GN24" s="186"/>
      <c r="GO24" s="186"/>
      <c r="GP24" s="186"/>
      <c r="GQ24" s="186"/>
      <c r="GR24" s="186"/>
      <c r="GS24" s="186"/>
      <c r="GT24" s="186"/>
      <c r="GU24" s="186"/>
      <c r="GV24" s="186"/>
      <c r="GW24" s="186"/>
      <c r="GX24" s="186"/>
      <c r="GY24" s="186"/>
      <c r="GZ24" s="186"/>
      <c r="HA24" s="186"/>
      <c r="HB24" s="186"/>
      <c r="HC24" s="186"/>
      <c r="HD24" s="186"/>
      <c r="HE24" s="186"/>
      <c r="HF24" s="186"/>
      <c r="HG24" s="186"/>
      <c r="HH24" s="186"/>
      <c r="HI24" s="186"/>
      <c r="HJ24" s="186"/>
      <c r="HK24" s="186"/>
      <c r="HL24" s="186"/>
      <c r="HM24" s="186"/>
      <c r="HN24" s="186"/>
      <c r="HO24" s="186"/>
      <c r="HP24" s="186"/>
      <c r="HQ24" s="186"/>
      <c r="HR24" s="186"/>
      <c r="HS24" s="186"/>
      <c r="HT24" s="186"/>
      <c r="HU24" s="186"/>
      <c r="HV24" s="186"/>
      <c r="HW24" s="186"/>
      <c r="HX24" s="186"/>
      <c r="HY24" s="186"/>
      <c r="HZ24" s="186"/>
      <c r="IA24" s="186"/>
      <c r="IB24" s="186"/>
      <c r="IC24" s="186"/>
      <c r="ID24" s="186"/>
      <c r="IE24" s="186"/>
      <c r="IF24" s="186"/>
    </row>
    <row r="25" spans="1:640" ht="16.5" thickTop="1" thickBot="1" x14ac:dyDescent="0.3">
      <c r="A25" s="357">
        <f>A18</f>
        <v>1727668.009689599</v>
      </c>
      <c r="B25" s="124">
        <f>AVERAGE(B18:E18)</f>
        <v>2017559.9978269811</v>
      </c>
      <c r="C25" s="124">
        <f>AVERAGE(F18:I18)</f>
        <v>1572332.1706244121</v>
      </c>
      <c r="D25" s="124">
        <f>AVERAGE(J18:M18)</f>
        <v>1660284.6851030705</v>
      </c>
      <c r="E25" s="124">
        <f>AVERAGE(N18:Q18)</f>
        <v>1735446.9003796864</v>
      </c>
      <c r="F25" s="124">
        <f>AVERAGE(R18:U18)</f>
        <v>1777718.5407692138</v>
      </c>
      <c r="G25" s="124">
        <f>AVERAGE(V18:Y18)</f>
        <v>1792478.5381700706</v>
      </c>
      <c r="H25" s="124">
        <f>AVERAGE(Z18:AC18)</f>
        <v>1793386.4442503087</v>
      </c>
      <c r="I25" s="124">
        <f>AVERAGE(AD18:AG18)</f>
        <v>1777589.3895358825</v>
      </c>
      <c r="J25" s="124">
        <f>AVERAGE(AH18:AK18)</f>
        <v>1738811.0670203932</v>
      </c>
      <c r="K25" s="124">
        <f>AVERAGE(AL18:AO18)</f>
        <v>1674926.5285037868</v>
      </c>
      <c r="L25" s="124">
        <f>AVERAGE(AP18:AS18)</f>
        <v>1579548.9652467116</v>
      </c>
      <c r="M25" s="124">
        <f>AVERAGE( AT18:AW18)</f>
        <v>1447642.2347583594</v>
      </c>
      <c r="N25" s="124">
        <f>AVERAGE( AX18:BA18)</f>
        <v>1282413.3498348519</v>
      </c>
      <c r="O25" s="124">
        <f>AVERAGE(BB18:BE18)</f>
        <v>1086838.298152437</v>
      </c>
      <c r="P25" s="124">
        <f>AVERAGE(BF18:BI18)</f>
        <v>878471.17882996006</v>
      </c>
      <c r="Q25" s="124">
        <f>AVERAGE(BJ18:BM18)</f>
        <v>597205.67204156332</v>
      </c>
      <c r="R25" s="124" t="e">
        <f>AVERAGE(BN18:BQ18)</f>
        <v>#DIV/0!</v>
      </c>
      <c r="S25" s="124" t="e">
        <f>AVERAGE(BR18:BU18)</f>
        <v>#DIV/0!</v>
      </c>
      <c r="T25" s="124" t="e">
        <f>AVERAGE(BV18:BY18)</f>
        <v>#DIV/0!</v>
      </c>
      <c r="U25" s="124" t="e">
        <f>AVERAGE(BZ18:CC18)</f>
        <v>#DIV/0!</v>
      </c>
      <c r="V25" s="124" t="e">
        <f>AVERAGE(CD18:CG18)</f>
        <v>#DIV/0!</v>
      </c>
      <c r="W25" s="124" t="e">
        <f>AVERAGE(CH18:CK18)</f>
        <v>#DIV/0!</v>
      </c>
      <c r="X25" s="124" t="e">
        <f>AVERAGE(CL18:CO18)</f>
        <v>#DIV/0!</v>
      </c>
      <c r="Y25" s="124" t="e">
        <f>AVERAGE(CP18:CS18)</f>
        <v>#DIV/0!</v>
      </c>
      <c r="Z25" s="124" t="e">
        <f>AVERAGE(CT18:CW18)</f>
        <v>#DIV/0!</v>
      </c>
      <c r="AA25" s="124" t="e">
        <f>AVERAGE(CX18:DA18)</f>
        <v>#DIV/0!</v>
      </c>
      <c r="AB25" s="124" t="e">
        <f>AVERAGE(DB18:DE18)</f>
        <v>#DIV/0!</v>
      </c>
      <c r="AC25" s="124" t="e">
        <f>AVERAGE(DF18:DI18)</f>
        <v>#DIV/0!</v>
      </c>
      <c r="AD25" s="124" t="e">
        <f>AVERAGE(DJ18:DM18)</f>
        <v>#DIV/0!</v>
      </c>
      <c r="AE25" s="124" t="e">
        <f>AVERAGE(DN18:DQ18)</f>
        <v>#DIV/0!</v>
      </c>
      <c r="AF25" s="124" t="e">
        <f>AVERAGE(DR18:DU18)</f>
        <v>#DIV/0!</v>
      </c>
      <c r="AG25" s="124" t="e">
        <f>AVERAGE(DV18:DY18)</f>
        <v>#DIV/0!</v>
      </c>
      <c r="AH25" s="124" t="e">
        <f>AVERAGE(DZ18:EC18)</f>
        <v>#DIV/0!</v>
      </c>
      <c r="AI25" s="124" t="e">
        <f>AVERAGE(ED18:EG18)</f>
        <v>#DIV/0!</v>
      </c>
      <c r="AJ25" s="124" t="e">
        <f>AVERAGE(EH18:EK18)</f>
        <v>#DIV/0!</v>
      </c>
      <c r="AK25" s="124" t="e">
        <f>AVERAGE(EL18:EO18)</f>
        <v>#DIV/0!</v>
      </c>
      <c r="AL25" s="124" t="e">
        <f>AVERAGE(EP18:ES18)</f>
        <v>#DIV/0!</v>
      </c>
      <c r="AM25" s="124" t="e">
        <f>AVERAGE(ET18:EW18)</f>
        <v>#DIV/0!</v>
      </c>
      <c r="AN25" s="124" t="e">
        <f>AVERAGE(EX18:FA18)</f>
        <v>#DIV/0!</v>
      </c>
      <c r="AO25" s="124" t="e">
        <f>AVERAGE(FB18:FE18)</f>
        <v>#DIV/0!</v>
      </c>
      <c r="AP25" s="124" t="e">
        <f>AVERAGE(FF18:FI18)</f>
        <v>#DIV/0!</v>
      </c>
      <c r="AQ25" s="124" t="e">
        <f>AVERAGE(FJ18:FM18)</f>
        <v>#DIV/0!</v>
      </c>
      <c r="AR25" s="124" t="e">
        <f>AVERAGE(FN18:FQ18)</f>
        <v>#DIV/0!</v>
      </c>
      <c r="AS25" s="124">
        <f>FR18</f>
        <v>0</v>
      </c>
      <c r="AT25" s="124">
        <f t="shared" ref="AT25:BG26" si="5">FS18</f>
        <v>0</v>
      </c>
      <c r="AU25" s="124">
        <f t="shared" si="5"/>
        <v>0</v>
      </c>
      <c r="AV25" s="124">
        <f t="shared" si="5"/>
        <v>0</v>
      </c>
      <c r="AW25" s="124">
        <f t="shared" si="5"/>
        <v>0</v>
      </c>
      <c r="AX25" s="124">
        <f t="shared" si="5"/>
        <v>0</v>
      </c>
      <c r="AY25" s="124">
        <f t="shared" si="5"/>
        <v>0</v>
      </c>
      <c r="AZ25" s="124">
        <f t="shared" si="5"/>
        <v>0</v>
      </c>
      <c r="BA25" s="124">
        <f t="shared" si="5"/>
        <v>0</v>
      </c>
      <c r="BB25" s="124">
        <f t="shared" si="5"/>
        <v>0</v>
      </c>
      <c r="BC25" s="124">
        <f t="shared" si="5"/>
        <v>0</v>
      </c>
      <c r="BD25" s="124">
        <f t="shared" si="5"/>
        <v>0</v>
      </c>
      <c r="BE25" s="124">
        <f t="shared" si="5"/>
        <v>0</v>
      </c>
      <c r="BF25" s="124">
        <f t="shared" si="5"/>
        <v>0</v>
      </c>
      <c r="BG25" s="124">
        <f t="shared" si="5"/>
        <v>0</v>
      </c>
      <c r="BH25" s="124">
        <f t="shared" si="4"/>
        <v>0</v>
      </c>
      <c r="BI25" s="124">
        <f t="shared" si="4"/>
        <v>0</v>
      </c>
      <c r="BJ25" s="3">
        <f t="shared" si="4"/>
        <v>0</v>
      </c>
      <c r="BK25" s="124">
        <f t="shared" si="4"/>
        <v>0</v>
      </c>
      <c r="BL25" s="185"/>
      <c r="BM25" s="185"/>
      <c r="BN25" s="185"/>
      <c r="BO25" s="185"/>
      <c r="BP25" s="185"/>
      <c r="BQ25" s="185"/>
      <c r="BR25" s="185"/>
      <c r="BS25" s="185"/>
      <c r="BT25" s="185"/>
      <c r="BU25" s="185"/>
      <c r="BV25" s="185"/>
      <c r="BW25" s="185"/>
      <c r="BX25" s="185"/>
      <c r="BY25" s="185"/>
      <c r="BZ25" s="185"/>
      <c r="CA25" s="185"/>
      <c r="CB25" s="185"/>
      <c r="CC25" s="185"/>
      <c r="CD25" s="185"/>
      <c r="CE25" s="185"/>
      <c r="CF25" s="185"/>
      <c r="CG25" s="185"/>
      <c r="CH25" s="185"/>
      <c r="CI25" s="185"/>
      <c r="CJ25" s="185"/>
      <c r="CK25" s="185"/>
      <c r="CL25" s="185"/>
      <c r="CM25" s="185"/>
      <c r="CN25" s="185"/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85"/>
      <c r="DC25" s="185"/>
      <c r="DD25" s="185"/>
      <c r="DE25" s="185"/>
      <c r="DF25" s="185"/>
      <c r="DG25" s="185"/>
      <c r="DH25" s="185"/>
      <c r="DI25" s="185"/>
      <c r="DJ25" s="185"/>
      <c r="DK25" s="185"/>
      <c r="DL25" s="185"/>
      <c r="DM25" s="185"/>
      <c r="DN25" s="185"/>
      <c r="DO25" s="185"/>
      <c r="DP25" s="185"/>
      <c r="DQ25" s="185"/>
      <c r="DR25" s="185"/>
      <c r="DS25" s="185"/>
      <c r="DT25" s="185"/>
      <c r="DU25" s="185"/>
      <c r="DV25" s="185"/>
      <c r="DW25" s="185"/>
      <c r="DX25" s="185"/>
      <c r="DY25" s="185"/>
      <c r="DZ25" s="185"/>
      <c r="EA25" s="185"/>
      <c r="EB25" s="185"/>
      <c r="EC25" s="185"/>
      <c r="ED25" s="185"/>
      <c r="EE25" s="185"/>
      <c r="EF25" s="185"/>
      <c r="EG25" s="185"/>
      <c r="EH25" s="185"/>
      <c r="EI25" s="185"/>
      <c r="EJ25" s="185"/>
      <c r="EK25" s="185"/>
      <c r="EL25" s="185"/>
      <c r="EM25" s="185"/>
      <c r="EN25" s="185"/>
      <c r="EO25" s="185"/>
      <c r="EP25" s="185"/>
      <c r="EQ25" s="185"/>
      <c r="ER25" s="185"/>
      <c r="ES25" s="185"/>
      <c r="ET25" s="185"/>
      <c r="EU25" s="185"/>
      <c r="EV25" s="185"/>
      <c r="EW25" s="185"/>
      <c r="EX25" s="185"/>
      <c r="EY25" s="185"/>
      <c r="EZ25" s="185"/>
      <c r="FA25" s="185"/>
      <c r="FB25" s="185"/>
      <c r="FC25" s="185"/>
      <c r="FD25" s="185"/>
      <c r="FE25" s="185"/>
      <c r="FF25" s="185"/>
      <c r="FG25" s="185"/>
      <c r="FH25" s="185"/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  <c r="GH25" s="185"/>
      <c r="GI25" s="185"/>
      <c r="GJ25" s="185"/>
      <c r="GK25" s="185"/>
      <c r="GL25" s="185"/>
      <c r="GM25" s="185"/>
      <c r="GN25" s="185"/>
      <c r="GO25" s="185"/>
      <c r="GP25" s="185"/>
      <c r="GQ25" s="185"/>
      <c r="GR25" s="185"/>
      <c r="GS25" s="185"/>
      <c r="GT25" s="185"/>
      <c r="GU25" s="185"/>
      <c r="GV25" s="185"/>
      <c r="GW25" s="185"/>
      <c r="GX25" s="185"/>
      <c r="GY25" s="185"/>
      <c r="GZ25" s="185"/>
      <c r="HA25" s="185"/>
      <c r="HB25" s="185"/>
      <c r="HC25" s="185"/>
      <c r="HD25" s="185"/>
      <c r="HE25" s="185"/>
      <c r="HF25" s="185"/>
      <c r="HG25" s="185"/>
      <c r="HH25" s="185"/>
      <c r="HI25" s="185"/>
      <c r="HJ25" s="185"/>
      <c r="HK25" s="185"/>
      <c r="HL25" s="185"/>
      <c r="HM25" s="185"/>
      <c r="HN25" s="185"/>
      <c r="HO25" s="185"/>
      <c r="HP25" s="185"/>
      <c r="HQ25" s="185"/>
      <c r="HR25" s="185"/>
      <c r="HS25" s="185"/>
      <c r="HT25" s="185"/>
      <c r="HU25" s="185"/>
      <c r="HV25" s="185"/>
      <c r="HW25" s="185"/>
      <c r="HX25" s="185"/>
      <c r="HY25" s="185"/>
      <c r="HZ25" s="185"/>
      <c r="IA25" s="185"/>
      <c r="IB25" s="185"/>
      <c r="IC25" s="185"/>
      <c r="ID25" s="185"/>
      <c r="IE25" s="185"/>
      <c r="IF25" s="185"/>
    </row>
    <row r="26" spans="1:640" ht="16.5" thickTop="1" thickBot="1" x14ac:dyDescent="0.3">
      <c r="A26" s="362">
        <f>A19</f>
        <v>1884788.20342162</v>
      </c>
      <c r="B26" s="358">
        <f>AVERAGE(B19:E19)</f>
        <v>2256844.4813889675</v>
      </c>
      <c r="C26" s="358">
        <f>AVERAGE(F19:I19)</f>
        <v>1805094.8992922781</v>
      </c>
      <c r="D26" s="358">
        <f>AVERAGE(J19:M19)</f>
        <v>1928881.1626324295</v>
      </c>
      <c r="E26" s="358">
        <f>AVERAGE(N19:Q19)</f>
        <v>2032343.5478933803</v>
      </c>
      <c r="F26" s="358">
        <f>AVERAGE(R19:U19)</f>
        <v>2091343.0209982726</v>
      </c>
      <c r="G26" s="358">
        <f>AVERAGE(V19:Y19)</f>
        <v>2110061.3770323177</v>
      </c>
      <c r="H26" s="358">
        <f>AVERAGE(Z19:AC19)</f>
        <v>2098060.6753859771</v>
      </c>
      <c r="I26" s="358">
        <f>AVERAGE(AD19:AG19)</f>
        <v>2050268.4028427657</v>
      </c>
      <c r="J26" s="358">
        <f>AVERAGE(AH19:AK19)</f>
        <v>1958528.6011706246</v>
      </c>
      <c r="K26" s="358">
        <f>AVERAGE(AL19:AO19)</f>
        <v>1814028.0824639499</v>
      </c>
      <c r="L26" s="358">
        <f>AVERAGE(AP19:AS19)</f>
        <v>1610241.6359172533</v>
      </c>
      <c r="M26" s="358">
        <f>AVERAGE( AT19:AW19)</f>
        <v>1353138.1314814882</v>
      </c>
      <c r="N26" s="358">
        <f>AVERAGE( AX19:BA19)</f>
        <v>1071664.0320191111</v>
      </c>
      <c r="O26" s="358">
        <f>AVERAGE(BB19:BE19)</f>
        <v>794285.44691065198</v>
      </c>
      <c r="P26" s="358">
        <f>AVERAGE(BF19:BI19)</f>
        <v>550414.89158325619</v>
      </c>
      <c r="Q26" s="358">
        <f>AVERAGE(BJ19:BM19)</f>
        <v>285302.57895452756</v>
      </c>
      <c r="R26" s="358" t="e">
        <f>AVERAGE(BN19:BQ19)</f>
        <v>#DIV/0!</v>
      </c>
      <c r="S26" s="358" t="e">
        <f>AVERAGE(BR19:BU19)</f>
        <v>#DIV/0!</v>
      </c>
      <c r="T26" s="358" t="e">
        <f>AVERAGE(BV19:BY19)</f>
        <v>#DIV/0!</v>
      </c>
      <c r="U26" s="358" t="e">
        <f>AVERAGE(BZ19:CC19)</f>
        <v>#DIV/0!</v>
      </c>
      <c r="V26" s="358" t="e">
        <f>AVERAGE(CD19:CG19)</f>
        <v>#DIV/0!</v>
      </c>
      <c r="W26" s="358" t="e">
        <f>AVERAGE(CH19:CK19)</f>
        <v>#DIV/0!</v>
      </c>
      <c r="X26" s="358" t="e">
        <f>AVERAGE(CL19:CO19)</f>
        <v>#DIV/0!</v>
      </c>
      <c r="Y26" s="358" t="e">
        <f>AVERAGE(CP19:CS19)</f>
        <v>#DIV/0!</v>
      </c>
      <c r="Z26" s="358" t="e">
        <f>AVERAGE(CT19:CW19)</f>
        <v>#DIV/0!</v>
      </c>
      <c r="AA26" s="358" t="e">
        <f>AVERAGE(CX19:DA19)</f>
        <v>#DIV/0!</v>
      </c>
      <c r="AB26" s="358" t="e">
        <f>AVERAGE(DB19:DE19)</f>
        <v>#DIV/0!</v>
      </c>
      <c r="AC26" s="358" t="e">
        <f>AVERAGE(DF19:DI19)</f>
        <v>#DIV/0!</v>
      </c>
      <c r="AD26" s="358" t="e">
        <f>AVERAGE(DJ19:DM19)</f>
        <v>#DIV/0!</v>
      </c>
      <c r="AE26" s="358" t="e">
        <f>AVERAGE(DN19:DQ19)</f>
        <v>#DIV/0!</v>
      </c>
      <c r="AF26" s="358" t="e">
        <f>AVERAGE(DR19:DU19)</f>
        <v>#DIV/0!</v>
      </c>
      <c r="AG26" s="358" t="e">
        <f>AVERAGE(DV19:DY19)</f>
        <v>#DIV/0!</v>
      </c>
      <c r="AH26" s="358" t="e">
        <f>AVERAGE(DZ19:EC19)</f>
        <v>#DIV/0!</v>
      </c>
      <c r="AI26" s="358" t="e">
        <f>AVERAGE(ED19:EG19)</f>
        <v>#DIV/0!</v>
      </c>
      <c r="AJ26" s="358" t="e">
        <f>AVERAGE(EH19:EK19)</f>
        <v>#DIV/0!</v>
      </c>
      <c r="AK26" s="358" t="e">
        <f>AVERAGE(EL19:EO19)</f>
        <v>#DIV/0!</v>
      </c>
      <c r="AL26" s="358" t="e">
        <f>AVERAGE(EP19:ES19)</f>
        <v>#DIV/0!</v>
      </c>
      <c r="AM26" s="358" t="e">
        <f>AVERAGE(ET19:EW19)</f>
        <v>#DIV/0!</v>
      </c>
      <c r="AN26" s="358" t="e">
        <f>AVERAGE(EX19:FA19)</f>
        <v>#DIV/0!</v>
      </c>
      <c r="AO26" s="358" t="e">
        <f>AVERAGE(FB19:FE19)</f>
        <v>#DIV/0!</v>
      </c>
      <c r="AP26" s="358" t="e">
        <f>AVERAGE(FF19:FI19)</f>
        <v>#DIV/0!</v>
      </c>
      <c r="AQ26" s="358" t="e">
        <f>AVERAGE(FJ19:FM19)</f>
        <v>#DIV/0!</v>
      </c>
      <c r="AR26" s="358" t="e">
        <f>AVERAGE(FN19:FQ19)</f>
        <v>#DIV/0!</v>
      </c>
      <c r="AS26" s="358">
        <f>FR19</f>
        <v>0</v>
      </c>
      <c r="AT26" s="358">
        <f t="shared" si="5"/>
        <v>0</v>
      </c>
      <c r="AU26" s="358">
        <f t="shared" si="5"/>
        <v>0</v>
      </c>
      <c r="AV26" s="358">
        <f t="shared" si="5"/>
        <v>0</v>
      </c>
      <c r="AW26" s="358">
        <f t="shared" si="5"/>
        <v>0</v>
      </c>
      <c r="AX26" s="358">
        <f t="shared" si="5"/>
        <v>0</v>
      </c>
      <c r="AY26" s="358">
        <f t="shared" si="5"/>
        <v>0</v>
      </c>
      <c r="AZ26" s="358">
        <f t="shared" si="5"/>
        <v>0</v>
      </c>
      <c r="BA26" s="358">
        <f t="shared" si="5"/>
        <v>0</v>
      </c>
      <c r="BB26" s="358">
        <f t="shared" si="5"/>
        <v>0</v>
      </c>
      <c r="BC26" s="358">
        <f t="shared" si="5"/>
        <v>0</v>
      </c>
      <c r="BD26" s="358">
        <f t="shared" si="5"/>
        <v>0</v>
      </c>
      <c r="BE26" s="358">
        <f t="shared" si="5"/>
        <v>0</v>
      </c>
      <c r="BF26" s="358">
        <f t="shared" si="5"/>
        <v>0</v>
      </c>
      <c r="BG26" s="358">
        <f t="shared" si="5"/>
        <v>0</v>
      </c>
      <c r="BH26" s="358">
        <f t="shared" si="4"/>
        <v>0</v>
      </c>
      <c r="BI26" s="358">
        <f t="shared" si="4"/>
        <v>0</v>
      </c>
      <c r="BJ26" s="358">
        <f t="shared" si="4"/>
        <v>0</v>
      </c>
      <c r="BK26" s="358">
        <f t="shared" si="4"/>
        <v>0</v>
      </c>
      <c r="BL26" s="187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7"/>
      <c r="BY26" s="187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  <c r="CZ26" s="187"/>
      <c r="DA26" s="187"/>
      <c r="DB26" s="187"/>
      <c r="DC26" s="187"/>
      <c r="DD26" s="187"/>
      <c r="DE26" s="187"/>
      <c r="DF26" s="187"/>
      <c r="DG26" s="187"/>
      <c r="DH26" s="187"/>
      <c r="DI26" s="187"/>
      <c r="DJ26" s="187"/>
      <c r="DK26" s="187"/>
      <c r="DL26" s="187"/>
      <c r="DM26" s="187"/>
      <c r="DN26" s="187"/>
      <c r="DO26" s="187"/>
      <c r="DP26" s="187"/>
      <c r="DQ26" s="187"/>
      <c r="DR26" s="187"/>
      <c r="DS26" s="187"/>
      <c r="DT26" s="187"/>
      <c r="DU26" s="187"/>
      <c r="DV26" s="187"/>
      <c r="DW26" s="187"/>
      <c r="DX26" s="187"/>
      <c r="DY26" s="187"/>
      <c r="DZ26" s="187"/>
      <c r="EA26" s="187"/>
      <c r="EB26" s="187"/>
      <c r="EC26" s="187"/>
      <c r="ED26" s="187"/>
      <c r="EE26" s="187"/>
      <c r="EF26" s="187"/>
      <c r="EG26" s="187"/>
      <c r="EH26" s="187"/>
      <c r="EI26" s="187"/>
      <c r="EJ26" s="187"/>
      <c r="EK26" s="187"/>
      <c r="EL26" s="187"/>
      <c r="EM26" s="187"/>
      <c r="EN26" s="187"/>
      <c r="EO26" s="187"/>
      <c r="EP26" s="187"/>
      <c r="EQ26" s="187"/>
      <c r="ER26" s="187"/>
      <c r="ES26" s="187"/>
      <c r="ET26" s="187"/>
      <c r="EU26" s="187"/>
      <c r="EV26" s="187"/>
      <c r="EW26" s="187"/>
      <c r="EX26" s="187"/>
      <c r="EY26" s="187"/>
      <c r="EZ26" s="187"/>
      <c r="FA26" s="187"/>
      <c r="FB26" s="187"/>
      <c r="FC26" s="187"/>
      <c r="FD26" s="187"/>
      <c r="FE26" s="187"/>
      <c r="FF26" s="187"/>
      <c r="FG26" s="187"/>
      <c r="FH26" s="187"/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  <c r="GH26" s="187"/>
      <c r="GI26" s="187"/>
      <c r="GJ26" s="187"/>
      <c r="GK26" s="187"/>
      <c r="GL26" s="187"/>
      <c r="GM26" s="187"/>
      <c r="GN26" s="187"/>
      <c r="GO26" s="187"/>
      <c r="GP26" s="187"/>
      <c r="GQ26" s="187"/>
      <c r="GR26" s="187"/>
      <c r="GS26" s="187"/>
      <c r="GT26" s="187"/>
      <c r="GU26" s="187"/>
      <c r="GV26" s="187"/>
      <c r="GW26" s="187"/>
      <c r="GX26" s="187"/>
      <c r="GY26" s="187"/>
      <c r="GZ26" s="187"/>
      <c r="HA26" s="187"/>
      <c r="HB26" s="187"/>
      <c r="HC26" s="187"/>
      <c r="HD26" s="187"/>
      <c r="HE26" s="187"/>
      <c r="HF26" s="187"/>
      <c r="HG26" s="187"/>
      <c r="HH26" s="187"/>
      <c r="HI26" s="187"/>
      <c r="HJ26" s="187"/>
      <c r="HK26" s="187"/>
      <c r="HL26" s="187"/>
      <c r="HM26" s="187"/>
      <c r="HN26" s="187"/>
      <c r="HO26" s="187"/>
      <c r="HP26" s="187"/>
      <c r="HQ26" s="187"/>
      <c r="HR26" s="187"/>
      <c r="HS26" s="187"/>
      <c r="HT26" s="187"/>
      <c r="HU26" s="187"/>
      <c r="HV26" s="187"/>
      <c r="HW26" s="187"/>
      <c r="HX26" s="187"/>
      <c r="HY26" s="187"/>
      <c r="HZ26" s="187"/>
      <c r="IA26" s="187"/>
      <c r="IB26" s="187"/>
      <c r="IC26" s="187"/>
      <c r="ID26" s="187"/>
      <c r="IE26" s="187"/>
      <c r="IF26" s="187"/>
    </row>
    <row r="27" spans="1:640" ht="15.75" thickTop="1" x14ac:dyDescent="0.25">
      <c r="FE27" s="191"/>
      <c r="FF27" s="191"/>
      <c r="FG27" s="191"/>
      <c r="FH27" s="191"/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  <c r="GH27" s="191"/>
      <c r="GI27" s="191"/>
      <c r="GJ27" s="191"/>
      <c r="GK27" s="191"/>
      <c r="GL27" s="191"/>
      <c r="GM27" s="191"/>
      <c r="GN27" s="191"/>
      <c r="GO27" s="191"/>
      <c r="GP27" s="191"/>
      <c r="GQ27" s="191"/>
      <c r="GR27" s="191"/>
      <c r="GS27" s="191"/>
      <c r="GT27" s="191"/>
      <c r="GU27" s="191"/>
      <c r="GV27" s="191"/>
      <c r="GW27" s="191"/>
      <c r="GX27" s="191"/>
      <c r="GY27" s="191"/>
      <c r="GZ27" s="191"/>
      <c r="HA27" s="191"/>
      <c r="HB27" s="191"/>
      <c r="HC27" s="191"/>
      <c r="HD27" s="191"/>
      <c r="HE27" s="191"/>
      <c r="HF27" s="191"/>
      <c r="HG27" s="191"/>
      <c r="HH27" s="191"/>
      <c r="HI27" s="191"/>
      <c r="HJ27" s="191"/>
      <c r="HK27" s="191"/>
      <c r="HL27" s="191"/>
      <c r="HM27" s="191"/>
      <c r="HN27" s="191"/>
      <c r="HO27" s="191"/>
      <c r="HP27" s="191"/>
      <c r="HQ27" s="191"/>
      <c r="HR27" s="191"/>
      <c r="HS27" s="191"/>
      <c r="HT27" s="191"/>
      <c r="HU27" s="191"/>
      <c r="HV27" s="191"/>
      <c r="HW27" s="191"/>
      <c r="HX27" s="191"/>
      <c r="HY27" s="191"/>
      <c r="HZ27" s="191"/>
      <c r="IA27" s="191"/>
      <c r="IB27" s="191"/>
      <c r="IC27" s="191"/>
      <c r="ID27" s="191"/>
      <c r="IE27" s="191"/>
      <c r="IF27" s="191"/>
      <c r="IG27" s="191"/>
      <c r="IH27" s="191"/>
      <c r="II27" s="191"/>
      <c r="IJ27" s="191"/>
      <c r="IK27" s="191"/>
      <c r="IL27" s="191"/>
      <c r="IM27" s="191"/>
      <c r="IN27" s="191"/>
      <c r="IO27" s="191"/>
      <c r="IP27" s="191"/>
      <c r="IQ27" s="191"/>
      <c r="IR27" s="191"/>
      <c r="IS27" s="191"/>
      <c r="IT27" s="191"/>
      <c r="IU27" s="191"/>
      <c r="IV27" s="191"/>
      <c r="IW27" s="191"/>
      <c r="IX27" s="191"/>
      <c r="IY27" s="191"/>
      <c r="IZ27" s="191"/>
      <c r="JA27" s="191"/>
      <c r="JB27" s="191"/>
      <c r="JC27" s="191"/>
      <c r="JD27" s="191"/>
      <c r="JE27" s="191"/>
      <c r="JF27" s="191"/>
      <c r="JG27" s="191"/>
      <c r="JH27" s="191"/>
      <c r="JI27" s="191"/>
      <c r="JJ27" s="191"/>
      <c r="JK27" s="191"/>
      <c r="JL27" s="191"/>
      <c r="JM27" s="191"/>
      <c r="JN27" s="191"/>
      <c r="JO27" s="191"/>
      <c r="JP27" s="191"/>
      <c r="JQ27" s="191"/>
      <c r="JR27" s="191"/>
      <c r="JS27" s="191"/>
      <c r="JT27" s="191"/>
      <c r="JU27" s="191"/>
      <c r="JV27" s="191"/>
      <c r="JW27" s="191"/>
      <c r="JX27" s="191"/>
      <c r="JY27" s="191"/>
      <c r="JZ27" s="191"/>
      <c r="KA27" s="191"/>
      <c r="KB27" s="191"/>
      <c r="KC27" s="191"/>
      <c r="KD27" s="191"/>
      <c r="KE27" s="191"/>
      <c r="KF27" s="191"/>
      <c r="KG27" s="191"/>
      <c r="KH27" s="191"/>
      <c r="KI27" s="191"/>
      <c r="KJ27" s="191"/>
      <c r="KK27" s="191"/>
      <c r="KL27" s="191"/>
      <c r="KM27" s="191"/>
      <c r="KN27" s="191"/>
      <c r="KO27" s="191"/>
      <c r="KP27" s="191"/>
      <c r="KQ27" s="191"/>
      <c r="KR27" s="191"/>
      <c r="KS27" s="191"/>
      <c r="KT27" s="191"/>
      <c r="KU27" s="191"/>
      <c r="KV27" s="191"/>
      <c r="KW27" s="191"/>
      <c r="KX27" s="191"/>
      <c r="KY27" s="191"/>
      <c r="KZ27" s="191"/>
      <c r="LA27" s="191"/>
      <c r="LB27" s="191"/>
      <c r="LC27" s="191"/>
      <c r="LD27" s="191"/>
      <c r="LE27" s="191"/>
      <c r="LF27" s="191"/>
      <c r="LG27" s="191"/>
      <c r="LH27" s="191"/>
      <c r="LI27" s="191"/>
      <c r="LJ27" s="191"/>
      <c r="LK27" s="191"/>
      <c r="LL27" s="191"/>
      <c r="LM27" s="191"/>
      <c r="LN27" s="191"/>
      <c r="LO27" s="191"/>
      <c r="LP27" s="191"/>
      <c r="LQ27" s="191"/>
      <c r="LR27" s="191"/>
      <c r="LS27" s="191"/>
      <c r="LT27" s="191"/>
      <c r="LU27" s="191"/>
      <c r="LV27" s="191"/>
      <c r="LW27" s="191"/>
      <c r="LX27" s="191"/>
      <c r="LY27" s="191"/>
      <c r="LZ27" s="191"/>
      <c r="MA27" s="191"/>
      <c r="MB27" s="191"/>
      <c r="MC27" s="191"/>
      <c r="MD27" s="191"/>
      <c r="ME27" s="191"/>
      <c r="MF27" s="191"/>
      <c r="MG27" s="191"/>
      <c r="MH27" s="191"/>
      <c r="MI27" s="191"/>
      <c r="MJ27" s="191"/>
      <c r="MK27" s="191"/>
      <c r="ML27" s="191"/>
      <c r="MM27" s="191"/>
      <c r="MN27" s="191"/>
      <c r="MO27" s="191"/>
      <c r="MP27" s="191"/>
      <c r="MQ27" s="191"/>
      <c r="MR27" s="191"/>
      <c r="MS27" s="191"/>
      <c r="MT27" s="191"/>
      <c r="MU27" s="191"/>
      <c r="MV27" s="191"/>
      <c r="MW27" s="191"/>
      <c r="MX27" s="191"/>
      <c r="MY27" s="191"/>
      <c r="MZ27" s="191"/>
      <c r="NA27" s="191"/>
      <c r="NB27" s="191"/>
      <c r="NC27" s="191"/>
      <c r="ND27" s="191"/>
      <c r="NE27" s="191"/>
      <c r="NF27" s="191"/>
      <c r="NG27" s="191"/>
      <c r="NH27" s="191"/>
      <c r="NI27" s="191"/>
      <c r="NJ27" s="191"/>
      <c r="NK27" s="191"/>
      <c r="NL27" s="191"/>
      <c r="NM27" s="191"/>
      <c r="NN27" s="191"/>
      <c r="NO27" s="191"/>
      <c r="NP27" s="191"/>
      <c r="NQ27" s="191"/>
      <c r="NR27" s="191"/>
      <c r="NS27" s="191"/>
      <c r="NT27" s="191"/>
      <c r="NU27" s="191"/>
      <c r="NV27" s="191"/>
      <c r="NW27" s="191"/>
      <c r="NX27" s="191"/>
      <c r="NY27" s="191"/>
      <c r="NZ27" s="191"/>
      <c r="OA27" s="191"/>
      <c r="OB27" s="191"/>
      <c r="OC27" s="191"/>
      <c r="OD27" s="191"/>
      <c r="OE27" s="191"/>
      <c r="OF27" s="191"/>
      <c r="OG27" s="191"/>
      <c r="OH27" s="191"/>
      <c r="OI27" s="191"/>
      <c r="OJ27" s="191"/>
    </row>
    <row r="28" spans="1:640" x14ac:dyDescent="0.25">
      <c r="FE28" s="191"/>
      <c r="FF28" s="191"/>
      <c r="FG28" s="191"/>
      <c r="FH28" s="191"/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  <c r="GH28" s="191"/>
      <c r="GI28" s="191"/>
      <c r="GJ28" s="191"/>
      <c r="GK28" s="191"/>
      <c r="GL28" s="191"/>
      <c r="GM28" s="191"/>
      <c r="GN28" s="191"/>
      <c r="GO28" s="191"/>
      <c r="GP28" s="191"/>
      <c r="GQ28" s="191"/>
      <c r="GR28" s="191"/>
      <c r="GS28" s="191"/>
      <c r="GT28" s="191"/>
      <c r="GU28" s="191"/>
      <c r="GV28" s="191"/>
      <c r="GW28" s="191"/>
      <c r="GX28" s="191"/>
      <c r="GY28" s="191"/>
      <c r="GZ28" s="191"/>
      <c r="HA28" s="191"/>
      <c r="HB28" s="191"/>
      <c r="HC28" s="191"/>
      <c r="HD28" s="191"/>
      <c r="HE28" s="191"/>
      <c r="HF28" s="191"/>
      <c r="HG28" s="191"/>
      <c r="HH28" s="191"/>
      <c r="HI28" s="191"/>
      <c r="HJ28" s="191"/>
      <c r="HK28" s="191"/>
      <c r="HL28" s="191"/>
      <c r="HM28" s="191"/>
      <c r="HN28" s="191"/>
      <c r="HO28" s="191"/>
      <c r="HP28" s="191"/>
      <c r="HQ28" s="191"/>
      <c r="HR28" s="191"/>
      <c r="HS28" s="191"/>
      <c r="HT28" s="191"/>
      <c r="HU28" s="191"/>
      <c r="HV28" s="191"/>
      <c r="HW28" s="191"/>
      <c r="HX28" s="191"/>
      <c r="HY28" s="191"/>
      <c r="HZ28" s="191"/>
      <c r="IA28" s="191"/>
      <c r="IB28" s="191"/>
      <c r="IC28" s="191"/>
      <c r="ID28" s="191"/>
      <c r="IE28" s="191"/>
      <c r="IF28" s="191"/>
      <c r="IG28" s="191"/>
      <c r="IH28" s="191"/>
      <c r="II28" s="191"/>
      <c r="IJ28" s="191"/>
      <c r="IK28" s="191"/>
      <c r="IL28" s="191"/>
      <c r="IM28" s="191"/>
      <c r="IN28" s="191"/>
      <c r="IO28" s="191"/>
      <c r="IP28" s="191"/>
      <c r="IQ28" s="191"/>
      <c r="IR28" s="191"/>
      <c r="IS28" s="191"/>
      <c r="IT28" s="191"/>
      <c r="IU28" s="191"/>
      <c r="IV28" s="191"/>
      <c r="IW28" s="191"/>
      <c r="IX28" s="191"/>
      <c r="IY28" s="191"/>
      <c r="IZ28" s="191"/>
      <c r="JA28" s="191"/>
      <c r="JB28" s="191"/>
      <c r="JC28" s="191"/>
      <c r="JD28" s="191"/>
      <c r="JE28" s="191"/>
      <c r="JF28" s="191"/>
      <c r="JG28" s="191"/>
      <c r="JH28" s="191"/>
      <c r="JI28" s="191"/>
      <c r="JJ28" s="191"/>
      <c r="JK28" s="191"/>
      <c r="JL28" s="191"/>
      <c r="JM28" s="191"/>
      <c r="JN28" s="191"/>
      <c r="JO28" s="191"/>
      <c r="JP28" s="191"/>
      <c r="JQ28" s="191"/>
      <c r="JR28" s="191"/>
      <c r="JS28" s="191"/>
      <c r="JT28" s="191"/>
      <c r="JU28" s="191"/>
      <c r="JV28" s="191"/>
      <c r="JW28" s="191"/>
      <c r="JX28" s="191"/>
      <c r="JY28" s="191"/>
      <c r="JZ28" s="191"/>
      <c r="KA28" s="191"/>
      <c r="KB28" s="191"/>
      <c r="KC28" s="191"/>
      <c r="KD28" s="191"/>
      <c r="KE28" s="191"/>
      <c r="KF28" s="191"/>
      <c r="KG28" s="191"/>
      <c r="KH28" s="191"/>
      <c r="KI28" s="191"/>
      <c r="KJ28" s="191"/>
      <c r="KK28" s="191"/>
      <c r="KL28" s="191"/>
      <c r="KM28" s="191"/>
      <c r="KN28" s="191"/>
      <c r="KO28" s="191"/>
      <c r="KP28" s="191"/>
      <c r="KQ28" s="191"/>
      <c r="KR28" s="191"/>
      <c r="KS28" s="191"/>
      <c r="KT28" s="191"/>
      <c r="KU28" s="191"/>
      <c r="KV28" s="191"/>
      <c r="KW28" s="191"/>
      <c r="KX28" s="191"/>
      <c r="KY28" s="191"/>
      <c r="KZ28" s="191"/>
      <c r="LA28" s="191"/>
      <c r="LB28" s="191"/>
      <c r="LC28" s="191"/>
      <c r="LD28" s="191"/>
      <c r="LE28" s="191"/>
      <c r="LF28" s="191"/>
      <c r="LG28" s="191"/>
      <c r="LH28" s="191"/>
      <c r="LI28" s="191"/>
      <c r="LJ28" s="191"/>
      <c r="LK28" s="191"/>
      <c r="LL28" s="191"/>
      <c r="LM28" s="191"/>
      <c r="LN28" s="191"/>
      <c r="LO28" s="191"/>
      <c r="LP28" s="191"/>
      <c r="LQ28" s="191"/>
      <c r="LR28" s="191"/>
      <c r="LS28" s="191"/>
      <c r="LT28" s="191"/>
      <c r="LU28" s="191"/>
      <c r="LV28" s="191"/>
      <c r="LW28" s="191"/>
      <c r="LX28" s="191"/>
      <c r="LY28" s="191"/>
      <c r="LZ28" s="191"/>
      <c r="MA28" s="191"/>
      <c r="MB28" s="191"/>
      <c r="MC28" s="191"/>
      <c r="MD28" s="191"/>
      <c r="ME28" s="191"/>
      <c r="MF28" s="191"/>
      <c r="MG28" s="191"/>
      <c r="MH28" s="191"/>
      <c r="MI28" s="191"/>
      <c r="MJ28" s="191"/>
      <c r="MK28" s="191"/>
      <c r="ML28" s="191"/>
      <c r="MM28" s="191"/>
      <c r="MN28" s="191"/>
      <c r="MO28" s="191"/>
      <c r="MP28" s="191"/>
      <c r="MQ28" s="191"/>
      <c r="MR28" s="191"/>
      <c r="MS28" s="191"/>
      <c r="MT28" s="191"/>
      <c r="MU28" s="191"/>
      <c r="MV28" s="191"/>
      <c r="MW28" s="191"/>
      <c r="MX28" s="191"/>
      <c r="MY28" s="191"/>
      <c r="MZ28" s="191"/>
      <c r="NA28" s="191"/>
      <c r="NB28" s="191"/>
      <c r="NC28" s="191"/>
      <c r="ND28" s="191"/>
      <c r="NE28" s="191"/>
      <c r="NF28" s="191"/>
      <c r="NG28" s="191"/>
      <c r="NH28" s="191"/>
      <c r="NI28" s="191"/>
      <c r="NJ28" s="191"/>
      <c r="NK28" s="191"/>
      <c r="NL28" s="191"/>
      <c r="NM28" s="191"/>
      <c r="NN28" s="191"/>
      <c r="NO28" s="191"/>
      <c r="NP28" s="191"/>
      <c r="NQ28" s="191"/>
      <c r="NR28" s="191"/>
      <c r="NS28" s="191"/>
      <c r="NT28" s="191"/>
      <c r="NU28" s="191"/>
      <c r="NV28" s="191"/>
      <c r="NW28" s="191"/>
      <c r="NX28" s="191"/>
      <c r="NY28" s="191"/>
      <c r="NZ28" s="191"/>
      <c r="OA28" s="191"/>
      <c r="OB28" s="191"/>
      <c r="OC28" s="191"/>
      <c r="OD28" s="191"/>
      <c r="OE28" s="191"/>
      <c r="OF28" s="191"/>
      <c r="OG28" s="191"/>
      <c r="OH28" s="191"/>
      <c r="OI28" s="191"/>
      <c r="OJ28" s="191"/>
    </row>
    <row r="29" spans="1:640" ht="15.75" thickBot="1" x14ac:dyDescent="0.3">
      <c r="FE29" s="191"/>
      <c r="FF29" s="191"/>
      <c r="FG29" s="191"/>
      <c r="FH29" s="191"/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  <c r="GH29" s="191"/>
      <c r="GI29" s="191"/>
      <c r="GJ29" s="191"/>
      <c r="GK29" s="191"/>
      <c r="GL29" s="191"/>
      <c r="GM29" s="191"/>
      <c r="GN29" s="191"/>
      <c r="GO29" s="191"/>
      <c r="GP29" s="191"/>
      <c r="GQ29" s="191"/>
      <c r="GR29" s="191"/>
      <c r="GS29" s="191"/>
      <c r="GT29" s="191"/>
      <c r="GU29" s="191"/>
      <c r="GV29" s="191"/>
      <c r="GW29" s="191"/>
      <c r="GX29" s="191"/>
      <c r="GY29" s="191"/>
      <c r="GZ29" s="191"/>
      <c r="HA29" s="191"/>
      <c r="HB29" s="191"/>
      <c r="HC29" s="191"/>
      <c r="HD29" s="191"/>
      <c r="HE29" s="191"/>
      <c r="HF29" s="191"/>
      <c r="HG29" s="191"/>
      <c r="HH29" s="191"/>
      <c r="HI29" s="191"/>
      <c r="HJ29" s="191"/>
      <c r="HK29" s="191"/>
      <c r="HL29" s="191"/>
      <c r="HM29" s="191"/>
      <c r="HN29" s="191"/>
      <c r="HO29" s="191"/>
      <c r="HP29" s="191"/>
      <c r="HQ29" s="191"/>
      <c r="HR29" s="191"/>
      <c r="HS29" s="191"/>
      <c r="HT29" s="191"/>
      <c r="HU29" s="191"/>
      <c r="HV29" s="191"/>
      <c r="HW29" s="191"/>
      <c r="HX29" s="191"/>
      <c r="HY29" s="191"/>
      <c r="HZ29" s="191"/>
      <c r="IA29" s="191"/>
      <c r="IB29" s="191"/>
      <c r="IC29" s="191"/>
      <c r="ID29" s="191"/>
      <c r="IE29" s="191"/>
      <c r="IF29" s="191"/>
      <c r="IG29" s="191"/>
      <c r="IH29" s="191"/>
      <c r="II29" s="191"/>
      <c r="IJ29" s="191"/>
      <c r="IK29" s="191"/>
      <c r="IL29" s="191"/>
      <c r="IM29" s="191"/>
      <c r="IN29" s="191"/>
      <c r="IO29" s="191"/>
      <c r="IP29" s="191"/>
      <c r="IQ29" s="191"/>
      <c r="IR29" s="191"/>
      <c r="IS29" s="191"/>
      <c r="IT29" s="191"/>
      <c r="IU29" s="191"/>
      <c r="IV29" s="191"/>
      <c r="IW29" s="191"/>
      <c r="IX29" s="191"/>
      <c r="IY29" s="191"/>
      <c r="IZ29" s="191"/>
      <c r="JA29" s="191"/>
      <c r="JB29" s="191"/>
      <c r="JC29" s="191"/>
      <c r="JD29" s="191"/>
      <c r="JE29" s="191"/>
      <c r="JF29" s="191"/>
      <c r="JG29" s="191"/>
      <c r="JH29" s="191"/>
      <c r="JI29" s="191"/>
      <c r="JJ29" s="191"/>
      <c r="JK29" s="191"/>
      <c r="JL29" s="191"/>
      <c r="JM29" s="191"/>
      <c r="JN29" s="191"/>
      <c r="JO29" s="191"/>
      <c r="JP29" s="191"/>
      <c r="JQ29" s="191"/>
      <c r="JR29" s="191"/>
      <c r="JS29" s="191"/>
      <c r="JT29" s="191"/>
      <c r="JU29" s="191"/>
      <c r="JV29" s="191"/>
      <c r="JW29" s="191"/>
      <c r="JX29" s="191"/>
      <c r="JY29" s="191"/>
      <c r="JZ29" s="191"/>
      <c r="KA29" s="191"/>
      <c r="KB29" s="191"/>
      <c r="KC29" s="191"/>
      <c r="KD29" s="191"/>
      <c r="KE29" s="191"/>
      <c r="KF29" s="191"/>
      <c r="KG29" s="191"/>
      <c r="KH29" s="191"/>
      <c r="KI29" s="191"/>
      <c r="KJ29" s="191"/>
      <c r="KK29" s="191"/>
      <c r="KL29" s="191"/>
      <c r="KM29" s="191"/>
      <c r="KN29" s="191"/>
      <c r="KO29" s="191"/>
      <c r="KP29" s="191"/>
      <c r="KQ29" s="191"/>
      <c r="KR29" s="191"/>
      <c r="KS29" s="191"/>
      <c r="KT29" s="191"/>
      <c r="KU29" s="191"/>
      <c r="KV29" s="191"/>
      <c r="KW29" s="191"/>
      <c r="KX29" s="191"/>
      <c r="KY29" s="191"/>
      <c r="KZ29" s="191"/>
      <c r="LA29" s="191"/>
      <c r="LB29" s="191"/>
      <c r="LC29" s="191"/>
      <c r="LD29" s="191"/>
      <c r="LE29" s="191"/>
      <c r="LF29" s="191"/>
      <c r="LG29" s="191"/>
      <c r="LH29" s="191"/>
      <c r="LI29" s="191"/>
      <c r="LJ29" s="191"/>
      <c r="LK29" s="191"/>
      <c r="LL29" s="191"/>
      <c r="LM29" s="191"/>
      <c r="LN29" s="191"/>
      <c r="LO29" s="191"/>
      <c r="LP29" s="191"/>
      <c r="LQ29" s="191"/>
      <c r="LR29" s="191"/>
      <c r="LS29" s="191"/>
      <c r="LT29" s="191"/>
      <c r="LU29" s="191"/>
      <c r="LV29" s="191"/>
      <c r="LW29" s="191"/>
      <c r="LX29" s="191"/>
      <c r="LY29" s="191"/>
      <c r="LZ29" s="191"/>
      <c r="MA29" s="191"/>
      <c r="MB29" s="191"/>
      <c r="MC29" s="191"/>
      <c r="MD29" s="191"/>
      <c r="ME29" s="191"/>
      <c r="MF29" s="191"/>
      <c r="MG29" s="191"/>
      <c r="MH29" s="191"/>
      <c r="MI29" s="191"/>
      <c r="MJ29" s="191"/>
      <c r="MK29" s="191"/>
      <c r="ML29" s="191"/>
      <c r="MM29" s="191"/>
      <c r="MN29" s="191"/>
      <c r="MO29" s="191"/>
      <c r="MP29" s="191"/>
      <c r="MQ29" s="191"/>
      <c r="MR29" s="191"/>
      <c r="MS29" s="191"/>
      <c r="MT29" s="191"/>
      <c r="MU29" s="191"/>
      <c r="MV29" s="191"/>
      <c r="MW29" s="191"/>
      <c r="MX29" s="191"/>
      <c r="MY29" s="191"/>
      <c r="MZ29" s="191"/>
      <c r="NA29" s="191"/>
      <c r="NB29" s="191"/>
      <c r="NC29" s="191"/>
      <c r="ND29" s="191"/>
      <c r="NE29" s="191"/>
      <c r="NF29" s="191"/>
      <c r="NG29" s="191"/>
      <c r="NH29" s="191"/>
      <c r="NI29" s="191"/>
      <c r="NJ29" s="191"/>
      <c r="NK29" s="191"/>
      <c r="NL29" s="191"/>
      <c r="NM29" s="191"/>
      <c r="NN29" s="191"/>
      <c r="NO29" s="191"/>
      <c r="NP29" s="191"/>
      <c r="NQ29" s="191"/>
      <c r="NR29" s="191"/>
      <c r="NS29" s="191"/>
      <c r="NT29" s="191"/>
      <c r="NU29" s="191"/>
      <c r="NV29" s="191"/>
      <c r="NW29" s="191"/>
      <c r="NX29" s="191"/>
      <c r="NY29" s="191"/>
      <c r="NZ29" s="191"/>
      <c r="OA29" s="191"/>
      <c r="OB29" s="191"/>
      <c r="OC29" s="191"/>
      <c r="OD29" s="191"/>
      <c r="OE29" s="191"/>
      <c r="OF29" s="191"/>
      <c r="OG29" s="191"/>
      <c r="OH29" s="191"/>
      <c r="OI29" s="191"/>
      <c r="OJ29" s="191"/>
    </row>
    <row r="30" spans="1:640" ht="15.75" thickTop="1" x14ac:dyDescent="0.25">
      <c r="FE30" s="235"/>
      <c r="FF30" s="236"/>
      <c r="FG30" s="236"/>
      <c r="FH30" s="236"/>
      <c r="FI30" s="236"/>
      <c r="FJ30" s="236"/>
      <c r="FK30" s="236"/>
      <c r="FL30" s="236"/>
      <c r="FM30" s="236"/>
      <c r="FN30" s="236"/>
      <c r="FO30" s="236"/>
      <c r="FP30" s="236"/>
      <c r="FQ30" s="236"/>
      <c r="FR30" s="236"/>
      <c r="FS30" s="236"/>
      <c r="FT30" s="236"/>
      <c r="FU30" s="236"/>
      <c r="FV30" s="236"/>
      <c r="FW30" s="236"/>
      <c r="FX30" s="236"/>
      <c r="FY30" s="236"/>
      <c r="FZ30" s="236"/>
      <c r="GA30" s="236"/>
      <c r="GB30" s="236"/>
      <c r="GC30" s="236"/>
      <c r="GD30" s="236"/>
      <c r="GE30" s="236"/>
      <c r="GF30" s="236"/>
      <c r="GG30" s="236"/>
      <c r="GH30" s="236"/>
      <c r="GI30" s="236"/>
      <c r="GJ30" s="236"/>
      <c r="GK30" s="236"/>
      <c r="GL30" s="236"/>
      <c r="GM30" s="236"/>
      <c r="GN30" s="236"/>
      <c r="GO30" s="236"/>
      <c r="GP30" s="236"/>
      <c r="GQ30" s="236"/>
      <c r="GR30" s="236"/>
      <c r="GS30" s="236"/>
      <c r="GT30" s="236"/>
      <c r="GU30" s="236"/>
      <c r="GV30" s="236"/>
      <c r="GW30" s="236"/>
      <c r="GX30" s="236"/>
      <c r="GY30" s="236"/>
      <c r="GZ30" s="236"/>
      <c r="HA30" s="236"/>
      <c r="HB30" s="236"/>
      <c r="HC30" s="236"/>
      <c r="HD30" s="236"/>
      <c r="HE30" s="236"/>
      <c r="HF30" s="236"/>
      <c r="HG30" s="236"/>
      <c r="HH30" s="236"/>
      <c r="HI30" s="236"/>
      <c r="HJ30" s="236"/>
      <c r="HK30" s="236"/>
      <c r="HL30" s="236"/>
      <c r="HM30" s="236"/>
      <c r="HN30" s="236"/>
      <c r="HO30" s="236"/>
      <c r="HP30" s="236"/>
      <c r="HQ30" s="236"/>
      <c r="HR30" s="236"/>
      <c r="HS30" s="236"/>
      <c r="HT30" s="236"/>
      <c r="HU30" s="236"/>
      <c r="HV30" s="236"/>
      <c r="HW30" s="236"/>
      <c r="HX30" s="236"/>
      <c r="HY30" s="236"/>
      <c r="HZ30" s="236"/>
      <c r="IA30" s="236"/>
      <c r="IB30" s="236"/>
      <c r="IC30" s="236"/>
      <c r="ID30" s="236"/>
      <c r="IE30" s="236"/>
      <c r="IF30" s="236"/>
      <c r="IG30" s="236"/>
      <c r="IH30" s="236"/>
      <c r="II30" s="236"/>
      <c r="IJ30" s="236"/>
      <c r="IK30" s="236"/>
      <c r="IL30" s="236"/>
      <c r="IM30" s="236"/>
      <c r="IN30" s="236"/>
      <c r="IO30" s="236"/>
      <c r="IP30" s="236"/>
      <c r="IQ30" s="236"/>
      <c r="IR30" s="236"/>
      <c r="IS30" s="236"/>
      <c r="IT30" s="236"/>
      <c r="IU30" s="236"/>
      <c r="IV30" s="236"/>
      <c r="IW30" s="236"/>
      <c r="IX30" s="236"/>
      <c r="IY30" s="236"/>
      <c r="IZ30" s="236"/>
      <c r="JA30" s="236"/>
      <c r="JB30" s="236"/>
      <c r="JC30" s="236"/>
      <c r="JD30" s="236"/>
      <c r="JE30" s="236"/>
      <c r="JF30" s="236"/>
      <c r="JG30" s="236"/>
      <c r="JH30" s="236"/>
      <c r="JI30" s="236"/>
      <c r="JJ30" s="236"/>
      <c r="JK30" s="236"/>
      <c r="JL30" s="236"/>
      <c r="JM30" s="236"/>
      <c r="JN30" s="236"/>
      <c r="JO30" s="236"/>
      <c r="JP30" s="236"/>
      <c r="JQ30" s="236"/>
      <c r="JR30" s="236"/>
      <c r="JS30" s="236"/>
      <c r="JT30" s="236"/>
      <c r="JU30" s="236"/>
      <c r="JV30" s="236"/>
      <c r="JW30" s="236"/>
      <c r="JX30" s="236"/>
      <c r="JY30" s="236"/>
      <c r="JZ30" s="236"/>
      <c r="KA30" s="236"/>
      <c r="KB30" s="236"/>
      <c r="KC30" s="236"/>
      <c r="KD30" s="236"/>
      <c r="KE30" s="236"/>
      <c r="KF30" s="236"/>
      <c r="KG30" s="236"/>
      <c r="KH30" s="236"/>
      <c r="KI30" s="236"/>
      <c r="KJ30" s="236"/>
      <c r="KK30" s="236"/>
      <c r="KL30" s="236"/>
      <c r="KM30" s="236"/>
      <c r="KN30" s="236"/>
      <c r="KO30" s="236"/>
      <c r="KP30" s="236"/>
      <c r="KQ30" s="236"/>
      <c r="KR30" s="236"/>
      <c r="KS30" s="236"/>
      <c r="KT30" s="236"/>
      <c r="KU30" s="236"/>
      <c r="KV30" s="236"/>
      <c r="KW30" s="236"/>
      <c r="KX30" s="236"/>
      <c r="KY30" s="236"/>
      <c r="KZ30" s="236"/>
      <c r="LA30" s="236"/>
      <c r="LB30" s="236"/>
      <c r="LC30" s="236"/>
      <c r="LD30" s="236"/>
      <c r="LE30" s="236"/>
      <c r="LF30" s="236"/>
      <c r="LG30" s="236"/>
      <c r="LH30" s="236"/>
      <c r="LI30" s="236"/>
      <c r="LJ30" s="236"/>
      <c r="LK30" s="236"/>
      <c r="LL30" s="236"/>
      <c r="LM30" s="236"/>
      <c r="LN30" s="236"/>
      <c r="LO30" s="236"/>
      <c r="LP30" s="236"/>
      <c r="LQ30" s="236"/>
      <c r="LR30" s="236"/>
      <c r="LS30" s="236"/>
      <c r="LT30" s="236"/>
      <c r="LU30" s="236"/>
      <c r="LV30" s="236"/>
      <c r="LW30" s="236"/>
      <c r="LX30" s="236"/>
      <c r="LY30" s="236"/>
      <c r="LZ30" s="236"/>
      <c r="MA30" s="236"/>
      <c r="MB30" s="236"/>
      <c r="MC30" s="236"/>
      <c r="MD30" s="236"/>
      <c r="ME30" s="236"/>
      <c r="MF30" s="236"/>
      <c r="MG30" s="236"/>
      <c r="MH30" s="236"/>
      <c r="MI30" s="236"/>
      <c r="MJ30" s="236"/>
      <c r="MK30" s="236"/>
      <c r="ML30" s="236"/>
      <c r="MM30" s="236"/>
      <c r="MN30" s="236"/>
      <c r="MO30" s="236"/>
      <c r="MP30" s="236"/>
      <c r="MQ30" s="236"/>
      <c r="MR30" s="236"/>
      <c r="MS30" s="236"/>
      <c r="MT30" s="236"/>
      <c r="MU30" s="236"/>
      <c r="MV30" s="236"/>
      <c r="MW30" s="236"/>
      <c r="MX30" s="236"/>
      <c r="MY30" s="236"/>
      <c r="MZ30" s="236"/>
      <c r="NA30" s="236"/>
      <c r="NB30" s="236"/>
      <c r="NC30" s="236"/>
      <c r="ND30" s="236"/>
      <c r="NE30" s="236"/>
      <c r="NF30" s="236"/>
      <c r="NG30" s="236"/>
      <c r="NH30" s="236"/>
      <c r="NI30" s="236"/>
      <c r="NJ30" s="236"/>
      <c r="NK30" s="236"/>
      <c r="NL30" s="236"/>
      <c r="NM30" s="236"/>
      <c r="NN30" s="236"/>
      <c r="NO30" s="236"/>
      <c r="NP30" s="236"/>
      <c r="NQ30" s="236"/>
      <c r="NR30" s="236"/>
      <c r="NS30" s="236"/>
      <c r="NT30" s="236"/>
      <c r="NU30" s="236"/>
      <c r="NV30" s="236"/>
      <c r="NW30" s="236"/>
      <c r="NX30" s="236"/>
      <c r="NY30" s="236"/>
      <c r="NZ30" s="236"/>
      <c r="OA30" s="236"/>
      <c r="OB30" s="236"/>
      <c r="OC30" s="236"/>
      <c r="OD30" s="236"/>
      <c r="OE30" s="236"/>
      <c r="OF30" s="236"/>
      <c r="OG30" s="236"/>
      <c r="OH30" s="236"/>
      <c r="OI30" s="236"/>
      <c r="OJ30" s="236"/>
      <c r="OK30" s="236"/>
      <c r="OL30" s="236"/>
      <c r="OM30" s="236"/>
      <c r="ON30" s="236"/>
      <c r="OO30" s="236"/>
      <c r="OP30" s="236"/>
      <c r="OQ30" s="236"/>
      <c r="OR30" s="236"/>
      <c r="OS30" s="236"/>
      <c r="OT30" s="236"/>
      <c r="OU30" s="236"/>
      <c r="OV30" s="236"/>
      <c r="OW30" s="236"/>
      <c r="OX30" s="236"/>
      <c r="OY30" s="236"/>
      <c r="OZ30" s="236"/>
      <c r="PA30" s="236"/>
      <c r="PB30" s="236"/>
      <c r="PC30" s="236"/>
      <c r="PD30" s="236"/>
      <c r="PE30" s="236"/>
      <c r="PF30" s="236"/>
      <c r="PG30" s="236"/>
      <c r="PH30" s="236"/>
      <c r="PI30" s="236"/>
      <c r="PJ30" s="236"/>
      <c r="PK30" s="236"/>
      <c r="PL30" s="236"/>
      <c r="PM30" s="236"/>
      <c r="PN30" s="236"/>
      <c r="PO30" s="236"/>
      <c r="PP30" s="236"/>
      <c r="PQ30" s="236"/>
      <c r="PR30" s="236"/>
      <c r="PS30" s="236"/>
      <c r="PT30" s="236"/>
      <c r="PU30" s="236"/>
      <c r="PV30" s="236"/>
      <c r="PW30" s="236"/>
      <c r="PX30" s="236"/>
      <c r="PY30" s="236"/>
      <c r="PZ30" s="236"/>
      <c r="QA30" s="236"/>
      <c r="QB30" s="236"/>
      <c r="QC30" s="236"/>
      <c r="QD30" s="236"/>
      <c r="QE30" s="236"/>
      <c r="QF30" s="236"/>
      <c r="QG30" s="236"/>
      <c r="QH30" s="236"/>
      <c r="QI30" s="236"/>
      <c r="QJ30" s="236"/>
      <c r="QK30" s="236"/>
      <c r="QL30" s="236"/>
      <c r="QM30" s="236"/>
      <c r="QN30" s="236"/>
      <c r="QO30" s="236"/>
      <c r="QP30" s="236"/>
      <c r="QQ30" s="236"/>
      <c r="QR30" s="236"/>
      <c r="QS30" s="236"/>
      <c r="QT30" s="236"/>
      <c r="QU30" s="236"/>
      <c r="QV30" s="236"/>
      <c r="QW30" s="236"/>
      <c r="QX30" s="236"/>
      <c r="QY30" s="236"/>
      <c r="QZ30" s="236"/>
      <c r="RA30" s="236"/>
      <c r="RB30" s="236"/>
      <c r="RC30" s="236"/>
      <c r="RD30" s="236"/>
      <c r="RE30" s="236"/>
      <c r="RF30" s="236"/>
      <c r="RG30" s="236"/>
      <c r="RH30" s="236"/>
      <c r="RI30" s="236"/>
      <c r="RJ30" s="236"/>
      <c r="RK30" s="236"/>
      <c r="RL30" s="237"/>
      <c r="RM30" s="236"/>
      <c r="RN30" s="236"/>
      <c r="RO30" s="236"/>
      <c r="RP30" s="236"/>
      <c r="RQ30" s="236"/>
      <c r="RR30" s="236"/>
      <c r="RS30" s="236"/>
      <c r="RT30" s="236"/>
      <c r="RU30" s="236"/>
      <c r="RV30" s="236"/>
      <c r="RW30" s="236"/>
      <c r="RX30" s="236"/>
      <c r="RY30" s="236"/>
      <c r="RZ30" s="236"/>
      <c r="SA30" s="236"/>
      <c r="SB30" s="236"/>
      <c r="SC30" s="236"/>
      <c r="SD30" s="236"/>
      <c r="SE30" s="236"/>
      <c r="SF30" s="236"/>
      <c r="SG30" s="236"/>
      <c r="SH30" s="236"/>
      <c r="SI30" s="236"/>
      <c r="SJ30" s="236"/>
      <c r="SK30" s="236"/>
      <c r="SL30" s="236"/>
      <c r="SM30" s="236"/>
      <c r="SN30" s="236"/>
      <c r="SO30" s="236"/>
      <c r="SP30" s="236"/>
      <c r="SQ30" s="236"/>
      <c r="SR30" s="236"/>
      <c r="SS30" s="236"/>
      <c r="ST30" s="236"/>
      <c r="SU30" s="236"/>
      <c r="SV30" s="236"/>
      <c r="SW30" s="236"/>
      <c r="SX30" s="236"/>
      <c r="SY30" s="236"/>
      <c r="SZ30" s="236"/>
      <c r="TA30" s="236"/>
      <c r="TB30" s="236"/>
      <c r="TC30" s="236"/>
      <c r="TD30" s="236"/>
      <c r="TE30" s="236"/>
      <c r="TF30" s="236"/>
      <c r="TG30" s="236"/>
      <c r="TH30" s="236"/>
      <c r="TI30" s="236"/>
      <c r="TJ30" s="236"/>
      <c r="TK30" s="236"/>
      <c r="TL30" s="236"/>
      <c r="TM30" s="236"/>
      <c r="TN30" s="236"/>
      <c r="TO30" s="236"/>
      <c r="TP30" s="236"/>
      <c r="TQ30" s="236"/>
      <c r="TR30" s="236"/>
      <c r="TS30" s="236"/>
      <c r="TT30" s="236"/>
      <c r="TU30" s="236"/>
      <c r="TV30" s="236"/>
      <c r="TW30" s="236"/>
      <c r="TX30" s="236"/>
      <c r="TY30" s="236"/>
      <c r="TZ30" s="236"/>
      <c r="UA30" s="236"/>
      <c r="UB30" s="236"/>
      <c r="UC30" s="236"/>
      <c r="UD30" s="236"/>
      <c r="UE30" s="236"/>
      <c r="UF30" s="236"/>
      <c r="UG30" s="236"/>
      <c r="UH30" s="236"/>
      <c r="UI30" s="236"/>
      <c r="UJ30" s="236"/>
      <c r="UK30" s="236"/>
      <c r="UL30" s="236"/>
      <c r="UM30" s="236"/>
      <c r="UN30" s="237"/>
    </row>
    <row r="31" spans="1:640" x14ac:dyDescent="0.25">
      <c r="FE31" s="238"/>
      <c r="FF31" s="192"/>
      <c r="FG31" s="192"/>
      <c r="FH31" s="192"/>
      <c r="FI31" s="192"/>
      <c r="FJ31" s="192"/>
      <c r="FK31" s="192"/>
      <c r="FL31" s="192"/>
      <c r="FM31" s="192"/>
      <c r="FN31" s="192"/>
      <c r="FO31" s="192"/>
      <c r="FP31" s="192"/>
      <c r="FQ31" s="192"/>
      <c r="FR31" s="192"/>
      <c r="FS31" s="192"/>
      <c r="FT31" s="192"/>
      <c r="FU31" s="192"/>
      <c r="FV31" s="192"/>
      <c r="FW31" s="192"/>
      <c r="FX31" s="192"/>
      <c r="FY31" s="192"/>
      <c r="FZ31" s="192"/>
      <c r="GA31" s="192"/>
      <c r="GB31" s="192"/>
      <c r="GC31" s="192"/>
      <c r="GD31" s="192"/>
      <c r="GE31" s="192"/>
      <c r="GF31" s="192"/>
      <c r="GG31" s="192"/>
      <c r="GH31" s="192"/>
      <c r="GI31" s="192"/>
      <c r="GJ31" s="192"/>
      <c r="GK31" s="192"/>
      <c r="GL31" s="192"/>
      <c r="GM31" s="192"/>
      <c r="GN31" s="192"/>
      <c r="GO31" s="192"/>
      <c r="GP31" s="192"/>
      <c r="GQ31" s="192"/>
      <c r="GR31" s="192"/>
      <c r="GS31" s="192"/>
      <c r="GT31" s="192"/>
      <c r="GU31" s="192"/>
      <c r="GV31" s="192"/>
      <c r="GW31" s="192"/>
      <c r="GX31" s="192"/>
      <c r="GY31" s="192"/>
      <c r="GZ31" s="192"/>
      <c r="HA31" s="192"/>
      <c r="HB31" s="192"/>
      <c r="HC31" s="192"/>
      <c r="HD31" s="192"/>
      <c r="HE31" s="192"/>
      <c r="HF31" s="192"/>
      <c r="HG31" s="192"/>
      <c r="HH31" s="192"/>
      <c r="HI31" s="192"/>
      <c r="HJ31" s="192"/>
      <c r="HK31" s="192"/>
      <c r="HL31" s="192"/>
      <c r="HM31" s="192"/>
      <c r="HN31" s="192"/>
      <c r="HO31" s="192"/>
      <c r="HP31" s="192"/>
      <c r="HQ31" s="192"/>
      <c r="HR31" s="192"/>
      <c r="HS31" s="192"/>
      <c r="HT31" s="192"/>
      <c r="HU31" s="192"/>
      <c r="HV31" s="192"/>
      <c r="HW31" s="192"/>
      <c r="HX31" s="192"/>
      <c r="HY31" s="192"/>
      <c r="HZ31" s="192"/>
      <c r="IA31" s="192"/>
      <c r="IB31" s="192"/>
      <c r="IC31" s="192"/>
      <c r="ID31" s="192"/>
      <c r="IE31" s="192"/>
      <c r="IF31" s="192"/>
      <c r="IG31" s="192"/>
      <c r="IH31" s="192"/>
      <c r="II31" s="192"/>
      <c r="IJ31" s="192"/>
      <c r="IK31" s="192"/>
      <c r="IL31" s="192"/>
      <c r="IM31" s="192"/>
      <c r="IN31" s="192"/>
      <c r="IO31" s="192"/>
      <c r="IP31" s="192"/>
      <c r="IQ31" s="192"/>
      <c r="IR31" s="192"/>
      <c r="IS31" s="192"/>
      <c r="IT31" s="192"/>
      <c r="IU31" s="192"/>
      <c r="IV31" s="192"/>
      <c r="IW31" s="192"/>
      <c r="IX31" s="192"/>
      <c r="IY31" s="192"/>
      <c r="IZ31" s="192"/>
      <c r="JA31" s="192"/>
      <c r="JB31" s="192"/>
      <c r="JC31" s="192"/>
      <c r="JD31" s="192"/>
      <c r="JE31" s="192"/>
      <c r="JF31" s="192"/>
      <c r="JG31" s="192"/>
      <c r="JH31" s="192"/>
      <c r="JI31" s="192"/>
      <c r="JJ31" s="192"/>
      <c r="JK31" s="192"/>
      <c r="JL31" s="192"/>
      <c r="JM31" s="192"/>
      <c r="JN31" s="192"/>
      <c r="JO31" s="192"/>
      <c r="JP31" s="192"/>
      <c r="JQ31" s="192"/>
      <c r="JR31" s="192"/>
      <c r="JS31" s="192"/>
      <c r="JT31" s="192"/>
      <c r="JU31" s="192"/>
      <c r="JV31" s="192"/>
      <c r="JW31" s="192"/>
      <c r="JX31" s="192"/>
      <c r="JY31" s="192"/>
      <c r="JZ31" s="192"/>
      <c r="KA31" s="192"/>
      <c r="KB31" s="192"/>
      <c r="KC31" s="192"/>
      <c r="KD31" s="192"/>
      <c r="KE31" s="192"/>
      <c r="KF31" s="192"/>
      <c r="KG31" s="192"/>
      <c r="KH31" s="192"/>
      <c r="KI31" s="192"/>
      <c r="KJ31" s="192"/>
      <c r="KK31" s="192"/>
      <c r="KL31" s="192"/>
      <c r="KM31" s="192"/>
      <c r="KN31" s="192"/>
      <c r="KO31" s="192"/>
      <c r="KP31" s="192"/>
      <c r="KQ31" s="192"/>
      <c r="KR31" s="192"/>
      <c r="KS31" s="192"/>
      <c r="KT31" s="192"/>
      <c r="KU31" s="192"/>
      <c r="KV31" s="192"/>
      <c r="KW31" s="192"/>
      <c r="KX31" s="192"/>
      <c r="KY31" s="192"/>
      <c r="KZ31" s="192"/>
      <c r="LA31" s="192"/>
      <c r="LB31" s="192"/>
      <c r="LC31" s="192"/>
      <c r="LD31" s="192"/>
      <c r="LE31" s="192"/>
      <c r="LF31" s="192"/>
      <c r="LG31" s="192"/>
      <c r="LH31" s="192"/>
      <c r="LI31" s="192"/>
      <c r="LJ31" s="192"/>
      <c r="LK31" s="192"/>
      <c r="LL31" s="192"/>
      <c r="LM31" s="192"/>
      <c r="LN31" s="192"/>
      <c r="LO31" s="192"/>
      <c r="LP31" s="192"/>
      <c r="LQ31" s="192"/>
      <c r="LR31" s="192"/>
      <c r="LS31" s="192"/>
      <c r="LT31" s="192"/>
      <c r="LU31" s="192"/>
      <c r="LV31" s="192"/>
      <c r="LW31" s="192"/>
      <c r="LX31" s="192"/>
      <c r="LY31" s="192"/>
      <c r="LZ31" s="192"/>
      <c r="MA31" s="192"/>
      <c r="MB31" s="192"/>
      <c r="MC31" s="192"/>
      <c r="MD31" s="192"/>
      <c r="ME31" s="192"/>
      <c r="MF31" s="192"/>
      <c r="MG31" s="192"/>
      <c r="MH31" s="192"/>
      <c r="MI31" s="192"/>
      <c r="MJ31" s="192"/>
      <c r="MK31" s="192"/>
      <c r="ML31" s="192"/>
      <c r="MM31" s="192"/>
      <c r="MN31" s="192"/>
      <c r="MO31" s="192"/>
      <c r="MP31" s="192"/>
      <c r="MQ31" s="192"/>
      <c r="MR31" s="192"/>
      <c r="MS31" s="192"/>
      <c r="MT31" s="192"/>
      <c r="MU31" s="192"/>
      <c r="MV31" s="192"/>
      <c r="MW31" s="192"/>
      <c r="MX31" s="192"/>
      <c r="MY31" s="192"/>
      <c r="MZ31" s="192"/>
      <c r="NA31" s="192"/>
      <c r="NB31" s="192"/>
      <c r="NC31" s="192"/>
      <c r="ND31" s="192"/>
      <c r="NE31" s="192"/>
      <c r="NF31" s="192"/>
      <c r="NG31" s="192"/>
      <c r="NH31" s="192"/>
      <c r="NI31" s="192"/>
      <c r="NJ31" s="192"/>
      <c r="NK31" s="192"/>
      <c r="NL31" s="192"/>
      <c r="NM31" s="192"/>
      <c r="NN31" s="192"/>
      <c r="NO31" s="192"/>
      <c r="NP31" s="192"/>
      <c r="NQ31" s="192"/>
      <c r="NR31" s="192"/>
      <c r="NS31" s="192"/>
      <c r="NT31" s="192"/>
      <c r="NU31" s="192"/>
      <c r="NV31" s="192"/>
      <c r="NW31" s="192"/>
      <c r="NX31" s="192"/>
      <c r="NY31" s="192"/>
      <c r="NZ31" s="192"/>
      <c r="OA31" s="192"/>
      <c r="OB31" s="192"/>
      <c r="OC31" s="192"/>
      <c r="OD31" s="192"/>
      <c r="OE31" s="192"/>
      <c r="OF31" s="192"/>
      <c r="OG31" s="192"/>
      <c r="OH31" s="192"/>
      <c r="OI31" s="192"/>
      <c r="OJ31" s="192"/>
      <c r="OK31" s="192"/>
      <c r="OL31" s="192"/>
      <c r="OM31" s="192"/>
      <c r="ON31" s="192"/>
      <c r="OO31" s="192"/>
      <c r="OP31" s="192"/>
      <c r="OQ31" s="192"/>
      <c r="OR31" s="192"/>
      <c r="OS31" s="192"/>
      <c r="OT31" s="192"/>
      <c r="OU31" s="192"/>
      <c r="OV31" s="192"/>
      <c r="OW31" s="192"/>
      <c r="OX31" s="192"/>
      <c r="OY31" s="192"/>
      <c r="OZ31" s="192"/>
      <c r="PA31" s="192"/>
      <c r="PB31" s="192"/>
      <c r="PC31" s="192"/>
      <c r="PD31" s="192"/>
      <c r="PE31" s="192"/>
      <c r="PF31" s="192"/>
      <c r="PG31" s="192"/>
      <c r="PH31" s="192"/>
      <c r="PI31" s="192"/>
      <c r="PJ31" s="192"/>
      <c r="PK31" s="192"/>
      <c r="PL31" s="192"/>
      <c r="PM31" s="192"/>
      <c r="PN31" s="192"/>
      <c r="PO31" s="192"/>
      <c r="PP31" s="192"/>
      <c r="PQ31" s="192"/>
      <c r="PR31" s="192"/>
      <c r="PS31" s="192"/>
      <c r="PT31" s="192"/>
      <c r="PU31" s="192"/>
      <c r="PV31" s="192"/>
      <c r="PW31" s="192"/>
      <c r="PX31" s="192"/>
      <c r="PY31" s="192"/>
      <c r="PZ31" s="192"/>
      <c r="QA31" s="192"/>
      <c r="QB31" s="192"/>
      <c r="QC31" s="192"/>
      <c r="QD31" s="192"/>
      <c r="QE31" s="192"/>
      <c r="QF31" s="192"/>
      <c r="QG31" s="192"/>
      <c r="QH31" s="192"/>
      <c r="QI31" s="192"/>
      <c r="QJ31" s="192"/>
      <c r="QK31" s="192"/>
      <c r="QL31" s="192"/>
      <c r="QM31" s="192"/>
      <c r="QN31" s="192"/>
      <c r="QO31" s="192"/>
      <c r="QP31" s="192"/>
      <c r="QQ31" s="192"/>
      <c r="QR31" s="192"/>
      <c r="QS31" s="192"/>
      <c r="QT31" s="192"/>
      <c r="QU31" s="192"/>
      <c r="QV31" s="192"/>
      <c r="QW31" s="192"/>
      <c r="QX31" s="192"/>
      <c r="QY31" s="192"/>
      <c r="QZ31" s="192"/>
      <c r="RA31" s="192"/>
      <c r="RB31" s="192"/>
      <c r="RC31" s="192"/>
      <c r="RD31" s="192"/>
      <c r="RE31" s="192"/>
      <c r="RF31" s="192"/>
      <c r="RG31" s="192"/>
      <c r="RH31" s="192"/>
      <c r="RI31" s="192"/>
      <c r="RJ31" s="192"/>
      <c r="RK31" s="192"/>
      <c r="RL31" s="239"/>
      <c r="RM31" s="192"/>
      <c r="RN31" s="192"/>
      <c r="RO31" s="192"/>
      <c r="RP31" s="192"/>
      <c r="RQ31" s="192"/>
      <c r="RR31" s="192"/>
      <c r="RS31" s="192"/>
      <c r="RT31" s="192"/>
      <c r="RU31" s="192"/>
      <c r="RV31" s="192"/>
      <c r="RW31" s="192"/>
      <c r="RX31" s="192"/>
      <c r="RY31" s="192"/>
      <c r="RZ31" s="192"/>
      <c r="SA31" s="192"/>
      <c r="SB31" s="192"/>
      <c r="SC31" s="192"/>
      <c r="SD31" s="192"/>
      <c r="SE31" s="192"/>
      <c r="SF31" s="192"/>
      <c r="SG31" s="192"/>
      <c r="SH31" s="192"/>
      <c r="SI31" s="192"/>
      <c r="SJ31" s="192"/>
      <c r="SK31" s="192"/>
      <c r="SL31" s="192"/>
      <c r="SM31" s="192"/>
      <c r="SN31" s="192"/>
      <c r="SO31" s="192"/>
      <c r="SP31" s="192"/>
      <c r="SQ31" s="192"/>
      <c r="SR31" s="192"/>
      <c r="SS31" s="192"/>
      <c r="ST31" s="192"/>
      <c r="SU31" s="192"/>
      <c r="SV31" s="192"/>
      <c r="SW31" s="192"/>
      <c r="SX31" s="192"/>
      <c r="SY31" s="192"/>
      <c r="SZ31" s="192"/>
      <c r="TA31" s="192"/>
      <c r="TB31" s="192"/>
      <c r="TC31" s="192"/>
      <c r="TD31" s="192"/>
      <c r="TE31" s="192"/>
      <c r="TF31" s="192"/>
      <c r="TG31" s="192"/>
      <c r="TH31" s="192"/>
      <c r="TI31" s="192"/>
      <c r="TJ31" s="192"/>
      <c r="TK31" s="192"/>
      <c r="TL31" s="192"/>
      <c r="TM31" s="192"/>
      <c r="TN31" s="192"/>
      <c r="TO31" s="192"/>
      <c r="TP31" s="192"/>
      <c r="TQ31" s="192"/>
      <c r="TR31" s="192"/>
      <c r="TS31" s="192"/>
      <c r="TT31" s="192"/>
      <c r="TU31" s="192"/>
      <c r="TV31" s="192"/>
      <c r="TW31" s="192"/>
      <c r="TX31" s="192"/>
      <c r="TY31" s="192"/>
      <c r="TZ31" s="192"/>
      <c r="UA31" s="192"/>
      <c r="UB31" s="192"/>
      <c r="UC31" s="192"/>
      <c r="UD31" s="192"/>
      <c r="UE31" s="192"/>
      <c r="UF31" s="192"/>
      <c r="UG31" s="192"/>
      <c r="UH31" s="192"/>
      <c r="UI31" s="192"/>
      <c r="UJ31" s="192"/>
      <c r="UK31" s="192"/>
      <c r="UL31" s="192"/>
      <c r="UM31" s="192"/>
      <c r="UN31" s="239"/>
    </row>
    <row r="32" spans="1:640" ht="15.75" thickBot="1" x14ac:dyDescent="0.3">
      <c r="FE32" s="240"/>
      <c r="FF32" s="241"/>
      <c r="FG32" s="241"/>
      <c r="FH32" s="241"/>
      <c r="FI32" s="241"/>
      <c r="FJ32" s="241"/>
      <c r="FK32" s="241"/>
      <c r="FL32" s="241"/>
      <c r="FM32" s="241"/>
      <c r="FN32" s="241"/>
      <c r="FO32" s="241"/>
      <c r="FP32" s="241"/>
      <c r="FQ32" s="241"/>
      <c r="FR32" s="241"/>
      <c r="FS32" s="241"/>
      <c r="FT32" s="241"/>
      <c r="FU32" s="241"/>
      <c r="FV32" s="241"/>
      <c r="FW32" s="241"/>
      <c r="FX32" s="241"/>
      <c r="FY32" s="241"/>
      <c r="FZ32" s="241"/>
      <c r="GA32" s="241"/>
      <c r="GB32" s="241"/>
      <c r="GC32" s="241"/>
      <c r="GD32" s="241"/>
      <c r="GE32" s="241"/>
      <c r="GF32" s="241"/>
      <c r="GG32" s="241"/>
      <c r="GH32" s="241"/>
      <c r="GI32" s="241"/>
      <c r="GJ32" s="241"/>
      <c r="GK32" s="241"/>
      <c r="GL32" s="241"/>
      <c r="GM32" s="241"/>
      <c r="GN32" s="241"/>
      <c r="GO32" s="241"/>
      <c r="GP32" s="241"/>
      <c r="GQ32" s="241"/>
      <c r="GR32" s="241"/>
      <c r="GS32" s="241"/>
      <c r="GT32" s="241"/>
      <c r="GU32" s="241"/>
      <c r="GV32" s="241"/>
      <c r="GW32" s="241"/>
      <c r="GX32" s="241"/>
      <c r="GY32" s="241"/>
      <c r="GZ32" s="241"/>
      <c r="HA32" s="241"/>
      <c r="HB32" s="241"/>
      <c r="HC32" s="241"/>
      <c r="HD32" s="241"/>
      <c r="HE32" s="241"/>
      <c r="HF32" s="241"/>
      <c r="HG32" s="241"/>
      <c r="HH32" s="241"/>
      <c r="HI32" s="241"/>
      <c r="HJ32" s="241"/>
      <c r="HK32" s="241"/>
      <c r="HL32" s="241"/>
      <c r="HM32" s="241"/>
      <c r="HN32" s="241"/>
      <c r="HO32" s="241"/>
      <c r="HP32" s="241"/>
      <c r="HQ32" s="241"/>
      <c r="HR32" s="241"/>
      <c r="HS32" s="241"/>
      <c r="HT32" s="241"/>
      <c r="HU32" s="241"/>
      <c r="HV32" s="241"/>
      <c r="HW32" s="241"/>
      <c r="HX32" s="241"/>
      <c r="HY32" s="241"/>
      <c r="HZ32" s="241"/>
      <c r="IA32" s="241"/>
      <c r="IB32" s="241"/>
      <c r="IC32" s="241"/>
      <c r="ID32" s="241"/>
      <c r="IE32" s="241"/>
      <c r="IF32" s="241"/>
      <c r="IG32" s="241"/>
      <c r="IH32" s="241"/>
      <c r="II32" s="241"/>
      <c r="IJ32" s="241"/>
      <c r="IK32" s="241"/>
      <c r="IL32" s="241"/>
      <c r="IM32" s="241"/>
      <c r="IN32" s="241"/>
      <c r="IO32" s="241"/>
      <c r="IP32" s="241"/>
      <c r="IQ32" s="241"/>
      <c r="IR32" s="241"/>
      <c r="IS32" s="241"/>
      <c r="IT32" s="241"/>
      <c r="IU32" s="241"/>
      <c r="IV32" s="241"/>
      <c r="IW32" s="241"/>
      <c r="IX32" s="241"/>
      <c r="IY32" s="241"/>
      <c r="IZ32" s="241"/>
      <c r="JA32" s="241"/>
      <c r="JB32" s="241"/>
      <c r="JC32" s="241"/>
      <c r="JD32" s="241"/>
      <c r="JE32" s="241"/>
      <c r="JF32" s="241"/>
      <c r="JG32" s="241"/>
      <c r="JH32" s="241"/>
      <c r="JI32" s="241"/>
      <c r="JJ32" s="241"/>
      <c r="JK32" s="241"/>
      <c r="JL32" s="241"/>
      <c r="JM32" s="241"/>
      <c r="JN32" s="241"/>
      <c r="JO32" s="241"/>
      <c r="JP32" s="241"/>
      <c r="JQ32" s="241"/>
      <c r="JR32" s="241"/>
      <c r="JS32" s="241"/>
      <c r="JT32" s="241"/>
      <c r="JU32" s="241"/>
      <c r="JV32" s="241"/>
      <c r="JW32" s="241"/>
      <c r="JX32" s="241"/>
      <c r="JY32" s="241"/>
      <c r="JZ32" s="241"/>
      <c r="KA32" s="241"/>
      <c r="KB32" s="241"/>
      <c r="KC32" s="241"/>
      <c r="KD32" s="241"/>
      <c r="KE32" s="241"/>
      <c r="KF32" s="241"/>
      <c r="KG32" s="241"/>
      <c r="KH32" s="241"/>
      <c r="KI32" s="241"/>
      <c r="KJ32" s="241"/>
      <c r="KK32" s="241"/>
      <c r="KL32" s="241"/>
      <c r="KM32" s="241"/>
      <c r="KN32" s="241"/>
      <c r="KO32" s="241"/>
      <c r="KP32" s="241"/>
      <c r="KQ32" s="241"/>
      <c r="KR32" s="241"/>
      <c r="KS32" s="241"/>
      <c r="KT32" s="241"/>
      <c r="KU32" s="241"/>
      <c r="KV32" s="241"/>
      <c r="KW32" s="241"/>
      <c r="KX32" s="241"/>
      <c r="KY32" s="241"/>
      <c r="KZ32" s="241"/>
      <c r="LA32" s="241"/>
      <c r="LB32" s="241"/>
      <c r="LC32" s="241"/>
      <c r="LD32" s="241"/>
      <c r="LE32" s="241"/>
      <c r="LF32" s="241"/>
      <c r="LG32" s="241"/>
      <c r="LH32" s="241"/>
      <c r="LI32" s="241"/>
      <c r="LJ32" s="241"/>
      <c r="LK32" s="241"/>
      <c r="LL32" s="241"/>
      <c r="LM32" s="241"/>
      <c r="LN32" s="241"/>
      <c r="LO32" s="241"/>
      <c r="LP32" s="241"/>
      <c r="LQ32" s="241"/>
      <c r="LR32" s="241"/>
      <c r="LS32" s="241"/>
      <c r="LT32" s="241"/>
      <c r="LU32" s="241"/>
      <c r="LV32" s="241"/>
      <c r="LW32" s="241"/>
      <c r="LX32" s="241"/>
      <c r="LY32" s="241"/>
      <c r="LZ32" s="241"/>
      <c r="MA32" s="241"/>
      <c r="MB32" s="241"/>
      <c r="MC32" s="241"/>
      <c r="MD32" s="241"/>
      <c r="ME32" s="241"/>
      <c r="MF32" s="241"/>
      <c r="MG32" s="241"/>
      <c r="MH32" s="241"/>
      <c r="MI32" s="241"/>
      <c r="MJ32" s="241"/>
      <c r="MK32" s="241"/>
      <c r="ML32" s="241"/>
      <c r="MM32" s="241"/>
      <c r="MN32" s="241"/>
      <c r="MO32" s="241"/>
      <c r="MP32" s="241"/>
      <c r="MQ32" s="241"/>
      <c r="MR32" s="241"/>
      <c r="MS32" s="241"/>
      <c r="MT32" s="241"/>
      <c r="MU32" s="241"/>
      <c r="MV32" s="241"/>
      <c r="MW32" s="241"/>
      <c r="MX32" s="241"/>
      <c r="MY32" s="241"/>
      <c r="MZ32" s="241"/>
      <c r="NA32" s="241"/>
      <c r="NB32" s="241"/>
      <c r="NC32" s="241"/>
      <c r="ND32" s="241"/>
      <c r="NE32" s="241"/>
      <c r="NF32" s="241"/>
      <c r="NG32" s="241"/>
      <c r="NH32" s="241"/>
      <c r="NI32" s="241"/>
      <c r="NJ32" s="241"/>
      <c r="NK32" s="241"/>
      <c r="NL32" s="241"/>
      <c r="NM32" s="241"/>
      <c r="NN32" s="241"/>
      <c r="NO32" s="241"/>
      <c r="NP32" s="241"/>
      <c r="NQ32" s="241"/>
      <c r="NR32" s="241"/>
      <c r="NS32" s="241"/>
      <c r="NT32" s="241"/>
      <c r="NU32" s="241"/>
      <c r="NV32" s="241"/>
      <c r="NW32" s="241"/>
      <c r="NX32" s="241"/>
      <c r="NY32" s="241"/>
      <c r="NZ32" s="241"/>
      <c r="OA32" s="241"/>
      <c r="OB32" s="241"/>
      <c r="OC32" s="241"/>
      <c r="OD32" s="241"/>
      <c r="OE32" s="241"/>
      <c r="OF32" s="241"/>
      <c r="OG32" s="241"/>
      <c r="OH32" s="241"/>
      <c r="OI32" s="241"/>
      <c r="OJ32" s="241"/>
      <c r="OK32" s="241"/>
      <c r="OL32" s="241"/>
      <c r="OM32" s="241"/>
      <c r="ON32" s="241"/>
      <c r="OO32" s="241"/>
      <c r="OP32" s="241"/>
      <c r="OQ32" s="241"/>
      <c r="OR32" s="241"/>
      <c r="OS32" s="241"/>
      <c r="OT32" s="241"/>
      <c r="OU32" s="241"/>
      <c r="OV32" s="241"/>
      <c r="OW32" s="241"/>
      <c r="OX32" s="241"/>
      <c r="OY32" s="241"/>
      <c r="OZ32" s="241"/>
      <c r="PA32" s="241"/>
      <c r="PB32" s="241"/>
      <c r="PC32" s="241"/>
      <c r="PD32" s="241"/>
      <c r="PE32" s="241"/>
      <c r="PF32" s="241"/>
      <c r="PG32" s="241"/>
      <c r="PH32" s="241"/>
      <c r="PI32" s="241"/>
      <c r="PJ32" s="241"/>
      <c r="PK32" s="241"/>
      <c r="PL32" s="241"/>
      <c r="PM32" s="241"/>
      <c r="PN32" s="241"/>
      <c r="PO32" s="241"/>
      <c r="PP32" s="241"/>
      <c r="PQ32" s="241"/>
      <c r="PR32" s="241"/>
      <c r="PS32" s="241"/>
      <c r="PT32" s="241"/>
      <c r="PU32" s="241"/>
      <c r="PV32" s="241"/>
      <c r="PW32" s="241"/>
      <c r="PX32" s="241"/>
      <c r="PY32" s="241"/>
      <c r="PZ32" s="241"/>
      <c r="QA32" s="241"/>
      <c r="QB32" s="241"/>
      <c r="QC32" s="241"/>
      <c r="QD32" s="241"/>
      <c r="QE32" s="241"/>
      <c r="QF32" s="241"/>
      <c r="QG32" s="241"/>
      <c r="QH32" s="241"/>
      <c r="QI32" s="241"/>
      <c r="QJ32" s="241"/>
      <c r="QK32" s="241"/>
      <c r="QL32" s="241"/>
      <c r="QM32" s="241"/>
      <c r="QN32" s="241"/>
      <c r="QO32" s="241"/>
      <c r="QP32" s="241"/>
      <c r="QQ32" s="241"/>
      <c r="QR32" s="241"/>
      <c r="QS32" s="241"/>
      <c r="QT32" s="241"/>
      <c r="QU32" s="241"/>
      <c r="QV32" s="241"/>
      <c r="QW32" s="241"/>
      <c r="QX32" s="241"/>
      <c r="QY32" s="241"/>
      <c r="QZ32" s="241"/>
      <c r="RA32" s="241"/>
      <c r="RB32" s="241"/>
      <c r="RC32" s="241"/>
      <c r="RD32" s="241"/>
      <c r="RE32" s="241"/>
      <c r="RF32" s="241"/>
      <c r="RG32" s="241"/>
      <c r="RH32" s="241"/>
      <c r="RI32" s="241"/>
      <c r="RJ32" s="241"/>
      <c r="RK32" s="241"/>
      <c r="RL32" s="242"/>
      <c r="RM32" s="241"/>
      <c r="RN32" s="241"/>
      <c r="RO32" s="241"/>
      <c r="RP32" s="241"/>
      <c r="RQ32" s="241"/>
      <c r="RR32" s="241"/>
      <c r="RS32" s="241"/>
      <c r="RT32" s="241"/>
      <c r="RU32" s="241"/>
      <c r="RV32" s="241"/>
      <c r="RW32" s="241"/>
      <c r="RX32" s="241"/>
      <c r="RY32" s="241"/>
      <c r="RZ32" s="241"/>
      <c r="SA32" s="241"/>
      <c r="SB32" s="241"/>
      <c r="SC32" s="241"/>
      <c r="SD32" s="241"/>
      <c r="SE32" s="241"/>
      <c r="SF32" s="241"/>
      <c r="SG32" s="241"/>
      <c r="SH32" s="241"/>
      <c r="SI32" s="241"/>
      <c r="SJ32" s="241"/>
      <c r="SK32" s="241"/>
      <c r="SL32" s="241"/>
      <c r="SM32" s="241"/>
      <c r="SN32" s="241"/>
      <c r="SO32" s="241"/>
      <c r="SP32" s="241"/>
      <c r="SQ32" s="241"/>
      <c r="SR32" s="241"/>
      <c r="SS32" s="241"/>
      <c r="ST32" s="241"/>
      <c r="SU32" s="241"/>
      <c r="SV32" s="241"/>
      <c r="SW32" s="241"/>
      <c r="SX32" s="241"/>
      <c r="SY32" s="241"/>
      <c r="SZ32" s="241"/>
      <c r="TA32" s="241"/>
      <c r="TB32" s="241"/>
      <c r="TC32" s="241"/>
      <c r="TD32" s="241"/>
      <c r="TE32" s="241"/>
      <c r="TF32" s="241"/>
      <c r="TG32" s="241"/>
      <c r="TH32" s="241"/>
      <c r="TI32" s="241"/>
      <c r="TJ32" s="241"/>
      <c r="TK32" s="241"/>
      <c r="TL32" s="241"/>
      <c r="TM32" s="241"/>
      <c r="TN32" s="241"/>
      <c r="TO32" s="241"/>
      <c r="TP32" s="241"/>
      <c r="TQ32" s="241"/>
      <c r="TR32" s="241"/>
      <c r="TS32" s="241"/>
      <c r="TT32" s="241"/>
      <c r="TU32" s="241"/>
      <c r="TV32" s="241"/>
      <c r="TW32" s="241"/>
      <c r="TX32" s="241"/>
      <c r="TY32" s="241"/>
      <c r="TZ32" s="241"/>
      <c r="UA32" s="241"/>
      <c r="UB32" s="241"/>
      <c r="UC32" s="241"/>
      <c r="UD32" s="241"/>
      <c r="UE32" s="241"/>
      <c r="UF32" s="241"/>
      <c r="UG32" s="241"/>
      <c r="UH32" s="241"/>
      <c r="UI32" s="241"/>
      <c r="UJ32" s="241"/>
      <c r="UK32" s="241"/>
      <c r="UL32" s="241"/>
      <c r="UM32" s="241"/>
      <c r="UN32" s="242"/>
    </row>
    <row r="33" spans="321:640" ht="15.75" thickTop="1" x14ac:dyDescent="0.25">
      <c r="LI33" s="191"/>
      <c r="LJ33" s="243"/>
      <c r="LK33" s="244"/>
      <c r="LL33" s="244"/>
      <c r="LM33" s="244"/>
      <c r="LN33" s="244"/>
      <c r="LO33" s="244"/>
      <c r="LP33" s="244"/>
      <c r="LQ33" s="244"/>
      <c r="LR33" s="244"/>
      <c r="LS33" s="244"/>
      <c r="LT33" s="244"/>
      <c r="LU33" s="244"/>
      <c r="LV33" s="244"/>
      <c r="LW33" s="244"/>
      <c r="LX33" s="244"/>
      <c r="LY33" s="244"/>
      <c r="LZ33" s="244"/>
      <c r="MA33" s="244"/>
      <c r="MB33" s="244"/>
      <c r="MC33" s="244"/>
      <c r="MD33" s="244"/>
      <c r="ME33" s="244"/>
      <c r="MF33" s="244"/>
      <c r="MG33" s="244"/>
      <c r="MH33" s="244"/>
      <c r="MI33" s="244"/>
      <c r="MJ33" s="244"/>
      <c r="MK33" s="244"/>
      <c r="ML33" s="244"/>
      <c r="MM33" s="244"/>
      <c r="MN33" s="244"/>
      <c r="MO33" s="244"/>
      <c r="MP33" s="244"/>
      <c r="MQ33" s="244"/>
      <c r="MR33" s="244"/>
      <c r="MS33" s="244"/>
      <c r="MT33" s="244"/>
      <c r="MU33" s="244"/>
      <c r="MV33" s="244"/>
      <c r="MW33" s="244"/>
      <c r="MX33" s="244"/>
      <c r="MY33" s="244"/>
      <c r="MZ33" s="244"/>
      <c r="NA33" s="244"/>
      <c r="NB33" s="244"/>
      <c r="NC33" s="244"/>
      <c r="ND33" s="244"/>
      <c r="NE33" s="244"/>
      <c r="NF33" s="244"/>
      <c r="NG33" s="244"/>
      <c r="NH33" s="244"/>
      <c r="NI33" s="244"/>
      <c r="NJ33" s="244"/>
      <c r="NK33" s="244"/>
      <c r="NL33" s="244"/>
      <c r="NM33" s="244"/>
      <c r="NN33" s="244"/>
      <c r="NO33" s="244"/>
      <c r="NP33" s="244"/>
      <c r="NQ33" s="244"/>
      <c r="NR33" s="244"/>
      <c r="NS33" s="244"/>
      <c r="NT33" s="244"/>
      <c r="NU33" s="244"/>
      <c r="NV33" s="244"/>
      <c r="NW33" s="244"/>
      <c r="NX33" s="244"/>
      <c r="NY33" s="244"/>
      <c r="NZ33" s="244"/>
      <c r="OA33" s="244"/>
      <c r="OB33" s="244"/>
      <c r="OC33" s="244"/>
      <c r="OD33" s="244"/>
      <c r="OE33" s="244"/>
      <c r="OF33" s="244"/>
      <c r="OG33" s="244"/>
      <c r="OH33" s="244"/>
      <c r="OI33" s="244"/>
      <c r="OJ33" s="244"/>
      <c r="OK33" s="244"/>
      <c r="OL33" s="244"/>
      <c r="OM33" s="244"/>
      <c r="ON33" s="244"/>
      <c r="OO33" s="244"/>
      <c r="OP33" s="244"/>
      <c r="OQ33" s="244"/>
      <c r="OR33" s="244"/>
      <c r="OS33" s="244"/>
      <c r="OT33" s="244"/>
      <c r="OU33" s="244"/>
      <c r="OV33" s="244"/>
      <c r="OW33" s="244"/>
      <c r="OX33" s="244"/>
      <c r="OY33" s="244"/>
      <c r="OZ33" s="244"/>
      <c r="PA33" s="244"/>
      <c r="PB33" s="244"/>
      <c r="PC33" s="244"/>
      <c r="PD33" s="244"/>
      <c r="PE33" s="244"/>
      <c r="PF33" s="244"/>
      <c r="PG33" s="244"/>
      <c r="PH33" s="244"/>
      <c r="PI33" s="244"/>
      <c r="PJ33" s="244"/>
      <c r="PK33" s="244"/>
      <c r="PL33" s="244"/>
      <c r="PM33" s="244"/>
      <c r="PN33" s="244"/>
      <c r="PO33" s="244"/>
      <c r="PP33" s="244"/>
      <c r="PQ33" s="244"/>
      <c r="PR33" s="244"/>
      <c r="PS33" s="244"/>
      <c r="PT33" s="244"/>
      <c r="PU33" s="244"/>
      <c r="PV33" s="244"/>
      <c r="PW33" s="244"/>
      <c r="PX33" s="244"/>
      <c r="PY33" s="244"/>
      <c r="PZ33" s="244"/>
      <c r="QA33" s="244"/>
      <c r="QB33" s="244"/>
      <c r="QC33" s="244"/>
      <c r="QD33" s="244"/>
      <c r="QE33" s="244"/>
      <c r="QF33" s="244"/>
      <c r="QG33" s="244"/>
      <c r="QH33" s="244"/>
      <c r="QI33" s="244"/>
      <c r="QJ33" s="244"/>
      <c r="QK33" s="244"/>
      <c r="QL33" s="244"/>
      <c r="QM33" s="244"/>
      <c r="QN33" s="244"/>
      <c r="QO33" s="244"/>
      <c r="QP33" s="244"/>
      <c r="QQ33" s="244"/>
      <c r="QR33" s="244"/>
      <c r="QS33" s="244"/>
      <c r="QT33" s="244"/>
      <c r="QU33" s="244"/>
      <c r="QV33" s="244"/>
      <c r="QW33" s="244"/>
      <c r="QX33" s="244"/>
      <c r="QY33" s="244"/>
      <c r="QZ33" s="244"/>
      <c r="RA33" s="244"/>
      <c r="RB33" s="244"/>
      <c r="RC33" s="244"/>
      <c r="RD33" s="244"/>
      <c r="RE33" s="244"/>
      <c r="RF33" s="244"/>
      <c r="RG33" s="244"/>
      <c r="RH33" s="244"/>
      <c r="RI33" s="244"/>
      <c r="RJ33" s="244"/>
      <c r="RK33" s="244"/>
      <c r="RL33" s="244"/>
      <c r="RM33" s="244"/>
      <c r="RN33" s="244"/>
      <c r="RO33" s="244"/>
      <c r="RP33" s="244"/>
      <c r="RQ33" s="244"/>
      <c r="RR33" s="244"/>
      <c r="RS33" s="244"/>
      <c r="RT33" s="244"/>
      <c r="RU33" s="244"/>
      <c r="RV33" s="244"/>
      <c r="RW33" s="244"/>
      <c r="RX33" s="244"/>
      <c r="RY33" s="244"/>
      <c r="RZ33" s="244"/>
      <c r="SA33" s="244"/>
      <c r="SB33" s="244"/>
      <c r="SC33" s="244"/>
      <c r="SD33" s="244"/>
      <c r="SE33" s="244"/>
      <c r="SF33" s="244"/>
      <c r="SG33" s="244"/>
      <c r="SH33" s="244"/>
      <c r="SI33" s="244"/>
      <c r="SJ33" s="244"/>
      <c r="SK33" s="244"/>
      <c r="SL33" s="244"/>
      <c r="SM33" s="244"/>
      <c r="SN33" s="244"/>
      <c r="SO33" s="244"/>
      <c r="SP33" s="244"/>
      <c r="SQ33" s="244"/>
      <c r="SR33" s="244"/>
      <c r="SS33" s="244"/>
      <c r="ST33" s="244"/>
      <c r="SU33" s="244"/>
      <c r="SV33" s="244"/>
      <c r="SW33" s="244"/>
      <c r="SX33" s="244"/>
      <c r="SY33" s="244"/>
      <c r="SZ33" s="244"/>
      <c r="TA33" s="244"/>
      <c r="TB33" s="244"/>
      <c r="TC33" s="244"/>
      <c r="TD33" s="244"/>
      <c r="TE33" s="244"/>
      <c r="TF33" s="244"/>
      <c r="TG33" s="244"/>
      <c r="TH33" s="244"/>
      <c r="TI33" s="244"/>
      <c r="TJ33" s="244"/>
      <c r="TK33" s="244"/>
      <c r="TL33" s="244"/>
      <c r="TM33" s="244"/>
      <c r="TN33" s="244"/>
      <c r="TO33" s="244"/>
      <c r="TP33" s="244"/>
      <c r="TQ33" s="244"/>
      <c r="TR33" s="244"/>
      <c r="TS33" s="244"/>
      <c r="TT33" s="244"/>
      <c r="TU33" s="244"/>
      <c r="TV33" s="244"/>
      <c r="TW33" s="244"/>
      <c r="TX33" s="244"/>
      <c r="TY33" s="244"/>
      <c r="TZ33" s="244"/>
      <c r="UA33" s="244"/>
      <c r="UB33" s="244"/>
      <c r="UC33" s="244"/>
      <c r="UD33" s="244"/>
      <c r="UE33" s="244"/>
      <c r="UF33" s="244"/>
      <c r="UG33" s="244"/>
      <c r="UH33" s="244"/>
      <c r="UI33" s="244"/>
      <c r="UJ33" s="244"/>
      <c r="UK33" s="244"/>
      <c r="UL33" s="244"/>
      <c r="UM33" s="244"/>
      <c r="UN33" s="245"/>
    </row>
    <row r="34" spans="321:640" x14ac:dyDescent="0.25">
      <c r="LI34" s="191"/>
      <c r="LJ34" s="246"/>
      <c r="LK34" s="191"/>
      <c r="LL34" s="191"/>
      <c r="LM34" s="191"/>
      <c r="LN34" s="191"/>
      <c r="LO34" s="191"/>
      <c r="LP34" s="191"/>
      <c r="LQ34" s="191"/>
      <c r="LR34" s="191"/>
      <c r="LS34" s="191"/>
      <c r="LT34" s="191"/>
      <c r="LU34" s="191"/>
      <c r="LV34" s="191"/>
      <c r="LW34" s="191"/>
      <c r="LX34" s="191"/>
      <c r="LY34" s="191"/>
      <c r="LZ34" s="191"/>
      <c r="MA34" s="191"/>
      <c r="MB34" s="191"/>
      <c r="MC34" s="191"/>
      <c r="MD34" s="191"/>
      <c r="ME34" s="191"/>
      <c r="MF34" s="191"/>
      <c r="MG34" s="191"/>
      <c r="MH34" s="191"/>
      <c r="MI34" s="191"/>
      <c r="MJ34" s="191"/>
      <c r="MK34" s="191"/>
      <c r="ML34" s="191"/>
      <c r="MM34" s="191"/>
      <c r="MN34" s="191"/>
      <c r="MO34" s="191"/>
      <c r="MP34" s="191"/>
      <c r="MQ34" s="191"/>
      <c r="MR34" s="191"/>
      <c r="MS34" s="191"/>
      <c r="MT34" s="191"/>
      <c r="MU34" s="191"/>
      <c r="MV34" s="191"/>
      <c r="MW34" s="191"/>
      <c r="MX34" s="191"/>
      <c r="MY34" s="191"/>
      <c r="MZ34" s="191"/>
      <c r="NA34" s="191"/>
      <c r="NB34" s="191"/>
      <c r="NC34" s="191"/>
      <c r="ND34" s="191"/>
      <c r="NE34" s="191"/>
      <c r="NF34" s="191"/>
      <c r="NG34" s="191"/>
      <c r="NH34" s="191"/>
      <c r="NI34" s="191"/>
      <c r="NJ34" s="191"/>
      <c r="NK34" s="191"/>
      <c r="NL34" s="191"/>
      <c r="NM34" s="191"/>
      <c r="NN34" s="191"/>
      <c r="NO34" s="191"/>
      <c r="NP34" s="191"/>
      <c r="NQ34" s="191"/>
      <c r="NR34" s="191"/>
      <c r="NS34" s="191"/>
      <c r="NT34" s="191"/>
      <c r="NU34" s="191"/>
      <c r="NV34" s="191"/>
      <c r="NW34" s="191"/>
      <c r="NX34" s="191"/>
      <c r="NY34" s="191"/>
      <c r="NZ34" s="191"/>
      <c r="OA34" s="191"/>
      <c r="OB34" s="191"/>
      <c r="OC34" s="191"/>
      <c r="OD34" s="191"/>
      <c r="OE34" s="191"/>
      <c r="OF34" s="191"/>
      <c r="OG34" s="191"/>
      <c r="OH34" s="191"/>
      <c r="OI34" s="191"/>
      <c r="OJ34" s="191"/>
      <c r="OK34" s="191"/>
      <c r="OL34" s="191"/>
      <c r="OM34" s="191"/>
      <c r="ON34" s="191"/>
      <c r="OO34" s="191"/>
      <c r="OP34" s="191"/>
      <c r="OQ34" s="191"/>
      <c r="OR34" s="191"/>
      <c r="OS34" s="191"/>
      <c r="OT34" s="191"/>
      <c r="OU34" s="191"/>
      <c r="OV34" s="191"/>
      <c r="OW34" s="191"/>
      <c r="OX34" s="191"/>
      <c r="OY34" s="191"/>
      <c r="OZ34" s="191"/>
      <c r="PA34" s="191"/>
      <c r="PB34" s="191"/>
      <c r="PC34" s="191"/>
      <c r="PD34" s="191"/>
      <c r="PE34" s="191"/>
      <c r="PF34" s="191"/>
      <c r="PG34" s="191"/>
      <c r="PH34" s="191"/>
      <c r="PI34" s="191"/>
      <c r="PJ34" s="191"/>
      <c r="PK34" s="191"/>
      <c r="PL34" s="191"/>
      <c r="PM34" s="191"/>
      <c r="PN34" s="191"/>
      <c r="PO34" s="191"/>
      <c r="PP34" s="191"/>
      <c r="PQ34" s="191"/>
      <c r="PR34" s="191"/>
      <c r="PS34" s="191"/>
      <c r="PT34" s="191"/>
      <c r="PU34" s="191"/>
      <c r="PV34" s="191"/>
      <c r="PW34" s="191"/>
      <c r="PX34" s="191"/>
      <c r="PY34" s="191"/>
      <c r="PZ34" s="191"/>
      <c r="QA34" s="191"/>
      <c r="QB34" s="191"/>
      <c r="QC34" s="191"/>
      <c r="QD34" s="191"/>
      <c r="QE34" s="191"/>
      <c r="QF34" s="191"/>
      <c r="QG34" s="191"/>
      <c r="QH34" s="191"/>
      <c r="QI34" s="191"/>
      <c r="QJ34" s="191"/>
      <c r="QK34" s="191"/>
      <c r="QL34" s="191"/>
      <c r="QM34" s="191"/>
      <c r="QN34" s="191"/>
      <c r="QO34" s="191"/>
      <c r="QP34" s="191"/>
      <c r="QQ34" s="191"/>
      <c r="QR34" s="191"/>
      <c r="QS34" s="191"/>
      <c r="QT34" s="191"/>
      <c r="QU34" s="191"/>
      <c r="QV34" s="191"/>
      <c r="QW34" s="191"/>
      <c r="QX34" s="191"/>
      <c r="QY34" s="191"/>
      <c r="QZ34" s="191"/>
      <c r="RA34" s="191"/>
      <c r="RB34" s="191"/>
      <c r="RC34" s="191"/>
      <c r="RD34" s="191"/>
      <c r="RE34" s="191"/>
      <c r="RF34" s="191"/>
      <c r="RG34" s="191"/>
      <c r="RH34" s="191"/>
      <c r="RI34" s="191"/>
      <c r="RJ34" s="191"/>
      <c r="RK34" s="191"/>
      <c r="RL34" s="191"/>
      <c r="RM34" s="191"/>
      <c r="RN34" s="191"/>
      <c r="RO34" s="191"/>
      <c r="RP34" s="191"/>
      <c r="RQ34" s="191"/>
      <c r="RR34" s="191"/>
      <c r="RS34" s="191"/>
      <c r="RT34" s="191"/>
      <c r="RU34" s="191"/>
      <c r="RV34" s="191"/>
      <c r="RW34" s="191"/>
      <c r="RX34" s="191"/>
      <c r="RY34" s="191"/>
      <c r="RZ34" s="191"/>
      <c r="SA34" s="191"/>
      <c r="SB34" s="191"/>
      <c r="SC34" s="191"/>
      <c r="SD34" s="191"/>
      <c r="SE34" s="191"/>
      <c r="SF34" s="191"/>
      <c r="SG34" s="191"/>
      <c r="SH34" s="191"/>
      <c r="SI34" s="191"/>
      <c r="SJ34" s="191"/>
      <c r="SK34" s="191"/>
      <c r="SL34" s="191"/>
      <c r="SM34" s="191"/>
      <c r="SN34" s="191"/>
      <c r="SO34" s="191"/>
      <c r="SP34" s="191"/>
      <c r="SQ34" s="191"/>
      <c r="SR34" s="191"/>
      <c r="SS34" s="191"/>
      <c r="ST34" s="191"/>
      <c r="SU34" s="191"/>
      <c r="SV34" s="191"/>
      <c r="SW34" s="191"/>
      <c r="SX34" s="191"/>
      <c r="SY34" s="191"/>
      <c r="SZ34" s="191"/>
      <c r="TA34" s="191"/>
      <c r="TB34" s="191"/>
      <c r="TC34" s="191"/>
      <c r="TD34" s="191"/>
      <c r="TE34" s="191"/>
      <c r="TF34" s="191"/>
      <c r="TG34" s="191"/>
      <c r="TH34" s="191"/>
      <c r="TI34" s="191"/>
      <c r="TJ34" s="191"/>
      <c r="TK34" s="191"/>
      <c r="TL34" s="191"/>
      <c r="TM34" s="191"/>
      <c r="TN34" s="191"/>
      <c r="TO34" s="191"/>
      <c r="TP34" s="191"/>
      <c r="TQ34" s="191"/>
      <c r="TR34" s="191"/>
      <c r="TS34" s="191"/>
      <c r="TT34" s="191"/>
      <c r="TU34" s="191"/>
      <c r="TV34" s="191"/>
      <c r="TW34" s="191"/>
      <c r="TX34" s="191"/>
      <c r="TY34" s="191"/>
      <c r="TZ34" s="191"/>
      <c r="UA34" s="191"/>
      <c r="UB34" s="191"/>
      <c r="UC34" s="191"/>
      <c r="UD34" s="191"/>
      <c r="UE34" s="191"/>
      <c r="UF34" s="191"/>
      <c r="UG34" s="191"/>
      <c r="UH34" s="191"/>
      <c r="UI34" s="191"/>
      <c r="UJ34" s="191"/>
      <c r="UK34" s="191"/>
      <c r="UL34" s="191"/>
      <c r="UM34" s="191"/>
      <c r="UN34" s="247"/>
    </row>
    <row r="35" spans="321:640" ht="15.75" thickBot="1" x14ac:dyDescent="0.3">
      <c r="LI35" s="191" t="e">
        <f>ABS(LI16-$QN$16)/$QN$16</f>
        <v>#DIV/0!</v>
      </c>
      <c r="LJ35" s="248" t="e">
        <f>ABS(LJ16-$RG$16)/$RG$16</f>
        <v>#DIV/0!</v>
      </c>
      <c r="LK35" s="249" t="e">
        <f t="shared" ref="LK35:NV35" si="6">ABS(LK16-$RG$16)/$RG$16</f>
        <v>#DIV/0!</v>
      </c>
      <c r="LL35" s="249" t="e">
        <f t="shared" si="6"/>
        <v>#DIV/0!</v>
      </c>
      <c r="LM35" s="249" t="e">
        <f t="shared" si="6"/>
        <v>#DIV/0!</v>
      </c>
      <c r="LN35" s="249" t="e">
        <f t="shared" si="6"/>
        <v>#DIV/0!</v>
      </c>
      <c r="LO35" s="249" t="e">
        <f t="shared" si="6"/>
        <v>#DIV/0!</v>
      </c>
      <c r="LP35" s="249" t="e">
        <f t="shared" si="6"/>
        <v>#DIV/0!</v>
      </c>
      <c r="LQ35" s="249" t="e">
        <f t="shared" si="6"/>
        <v>#DIV/0!</v>
      </c>
      <c r="LR35" s="249" t="e">
        <f t="shared" si="6"/>
        <v>#DIV/0!</v>
      </c>
      <c r="LS35" s="249" t="e">
        <f t="shared" si="6"/>
        <v>#DIV/0!</v>
      </c>
      <c r="LT35" s="249" t="e">
        <f t="shared" si="6"/>
        <v>#DIV/0!</v>
      </c>
      <c r="LU35" s="249" t="e">
        <f t="shared" si="6"/>
        <v>#DIV/0!</v>
      </c>
      <c r="LV35" s="249" t="e">
        <f t="shared" si="6"/>
        <v>#DIV/0!</v>
      </c>
      <c r="LW35" s="249" t="e">
        <f t="shared" si="6"/>
        <v>#DIV/0!</v>
      </c>
      <c r="LX35" s="249" t="e">
        <f t="shared" si="6"/>
        <v>#DIV/0!</v>
      </c>
      <c r="LY35" s="249" t="e">
        <f t="shared" si="6"/>
        <v>#DIV/0!</v>
      </c>
      <c r="LZ35" s="249" t="e">
        <f t="shared" si="6"/>
        <v>#DIV/0!</v>
      </c>
      <c r="MA35" s="249" t="e">
        <f t="shared" si="6"/>
        <v>#DIV/0!</v>
      </c>
      <c r="MB35" s="249" t="e">
        <f t="shared" si="6"/>
        <v>#DIV/0!</v>
      </c>
      <c r="MC35" s="249" t="e">
        <f t="shared" si="6"/>
        <v>#DIV/0!</v>
      </c>
      <c r="MD35" s="249" t="e">
        <f t="shared" si="6"/>
        <v>#DIV/0!</v>
      </c>
      <c r="ME35" s="249" t="e">
        <f t="shared" si="6"/>
        <v>#DIV/0!</v>
      </c>
      <c r="MF35" s="249" t="e">
        <f t="shared" si="6"/>
        <v>#DIV/0!</v>
      </c>
      <c r="MG35" s="249" t="e">
        <f t="shared" si="6"/>
        <v>#DIV/0!</v>
      </c>
      <c r="MH35" s="249" t="e">
        <f t="shared" si="6"/>
        <v>#DIV/0!</v>
      </c>
      <c r="MI35" s="249" t="e">
        <f t="shared" si="6"/>
        <v>#DIV/0!</v>
      </c>
      <c r="MJ35" s="249" t="e">
        <f t="shared" si="6"/>
        <v>#DIV/0!</v>
      </c>
      <c r="MK35" s="249" t="e">
        <f t="shared" si="6"/>
        <v>#DIV/0!</v>
      </c>
      <c r="ML35" s="249" t="e">
        <f t="shared" si="6"/>
        <v>#DIV/0!</v>
      </c>
      <c r="MM35" s="249" t="e">
        <f t="shared" si="6"/>
        <v>#DIV/0!</v>
      </c>
      <c r="MN35" s="249" t="e">
        <f t="shared" si="6"/>
        <v>#DIV/0!</v>
      </c>
      <c r="MO35" s="249" t="e">
        <f t="shared" si="6"/>
        <v>#DIV/0!</v>
      </c>
      <c r="MP35" s="249" t="e">
        <f t="shared" si="6"/>
        <v>#DIV/0!</v>
      </c>
      <c r="MQ35" s="249" t="e">
        <f t="shared" si="6"/>
        <v>#DIV/0!</v>
      </c>
      <c r="MR35" s="249" t="e">
        <f t="shared" si="6"/>
        <v>#DIV/0!</v>
      </c>
      <c r="MS35" s="249" t="e">
        <f t="shared" si="6"/>
        <v>#DIV/0!</v>
      </c>
      <c r="MT35" s="249" t="e">
        <f t="shared" si="6"/>
        <v>#DIV/0!</v>
      </c>
      <c r="MU35" s="249" t="e">
        <f t="shared" si="6"/>
        <v>#DIV/0!</v>
      </c>
      <c r="MV35" s="249" t="e">
        <f t="shared" si="6"/>
        <v>#DIV/0!</v>
      </c>
      <c r="MW35" s="249" t="e">
        <f t="shared" si="6"/>
        <v>#DIV/0!</v>
      </c>
      <c r="MX35" s="249" t="e">
        <f t="shared" si="6"/>
        <v>#DIV/0!</v>
      </c>
      <c r="MY35" s="249" t="e">
        <f t="shared" si="6"/>
        <v>#DIV/0!</v>
      </c>
      <c r="MZ35" s="249" t="e">
        <f t="shared" si="6"/>
        <v>#DIV/0!</v>
      </c>
      <c r="NA35" s="249" t="e">
        <f t="shared" si="6"/>
        <v>#DIV/0!</v>
      </c>
      <c r="NB35" s="249" t="e">
        <f t="shared" si="6"/>
        <v>#DIV/0!</v>
      </c>
      <c r="NC35" s="249" t="e">
        <f t="shared" si="6"/>
        <v>#DIV/0!</v>
      </c>
      <c r="ND35" s="249" t="e">
        <f t="shared" si="6"/>
        <v>#DIV/0!</v>
      </c>
      <c r="NE35" s="249" t="e">
        <f t="shared" si="6"/>
        <v>#DIV/0!</v>
      </c>
      <c r="NF35" s="249" t="e">
        <f t="shared" si="6"/>
        <v>#DIV/0!</v>
      </c>
      <c r="NG35" s="249" t="e">
        <f t="shared" si="6"/>
        <v>#DIV/0!</v>
      </c>
      <c r="NH35" s="249" t="e">
        <f t="shared" si="6"/>
        <v>#DIV/0!</v>
      </c>
      <c r="NI35" s="249" t="e">
        <f t="shared" si="6"/>
        <v>#DIV/0!</v>
      </c>
      <c r="NJ35" s="249" t="e">
        <f t="shared" si="6"/>
        <v>#DIV/0!</v>
      </c>
      <c r="NK35" s="249" t="e">
        <f t="shared" si="6"/>
        <v>#DIV/0!</v>
      </c>
      <c r="NL35" s="249" t="e">
        <f t="shared" si="6"/>
        <v>#DIV/0!</v>
      </c>
      <c r="NM35" s="249" t="e">
        <f t="shared" si="6"/>
        <v>#DIV/0!</v>
      </c>
      <c r="NN35" s="249" t="e">
        <f t="shared" si="6"/>
        <v>#DIV/0!</v>
      </c>
      <c r="NO35" s="249" t="e">
        <f t="shared" si="6"/>
        <v>#DIV/0!</v>
      </c>
      <c r="NP35" s="249" t="e">
        <f t="shared" si="6"/>
        <v>#DIV/0!</v>
      </c>
      <c r="NQ35" s="249" t="e">
        <f t="shared" si="6"/>
        <v>#DIV/0!</v>
      </c>
      <c r="NR35" s="249" t="e">
        <f t="shared" si="6"/>
        <v>#DIV/0!</v>
      </c>
      <c r="NS35" s="249" t="e">
        <f t="shared" si="6"/>
        <v>#DIV/0!</v>
      </c>
      <c r="NT35" s="249" t="e">
        <f t="shared" si="6"/>
        <v>#DIV/0!</v>
      </c>
      <c r="NU35" s="249" t="e">
        <f t="shared" si="6"/>
        <v>#DIV/0!</v>
      </c>
      <c r="NV35" s="249" t="e">
        <f t="shared" si="6"/>
        <v>#DIV/0!</v>
      </c>
      <c r="NW35" s="249" t="e">
        <f t="shared" ref="NW35:QH35" si="7">ABS(NW16-$RG$16)/$RG$16</f>
        <v>#DIV/0!</v>
      </c>
      <c r="NX35" s="249" t="e">
        <f t="shared" si="7"/>
        <v>#DIV/0!</v>
      </c>
      <c r="NY35" s="249" t="e">
        <f t="shared" si="7"/>
        <v>#DIV/0!</v>
      </c>
      <c r="NZ35" s="249" t="e">
        <f t="shared" si="7"/>
        <v>#DIV/0!</v>
      </c>
      <c r="OA35" s="249" t="e">
        <f t="shared" si="7"/>
        <v>#DIV/0!</v>
      </c>
      <c r="OB35" s="249" t="e">
        <f t="shared" si="7"/>
        <v>#DIV/0!</v>
      </c>
      <c r="OC35" s="249" t="e">
        <f t="shared" si="7"/>
        <v>#DIV/0!</v>
      </c>
      <c r="OD35" s="249" t="e">
        <f t="shared" si="7"/>
        <v>#DIV/0!</v>
      </c>
      <c r="OE35" s="249" t="e">
        <f t="shared" si="7"/>
        <v>#DIV/0!</v>
      </c>
      <c r="OF35" s="249" t="e">
        <f t="shared" si="7"/>
        <v>#DIV/0!</v>
      </c>
      <c r="OG35" s="249" t="e">
        <f t="shared" si="7"/>
        <v>#DIV/0!</v>
      </c>
      <c r="OH35" s="249" t="e">
        <f t="shared" si="7"/>
        <v>#DIV/0!</v>
      </c>
      <c r="OI35" s="249" t="e">
        <f t="shared" si="7"/>
        <v>#DIV/0!</v>
      </c>
      <c r="OJ35" s="249" t="e">
        <f t="shared" si="7"/>
        <v>#DIV/0!</v>
      </c>
      <c r="OK35" s="191" t="e">
        <f t="shared" si="7"/>
        <v>#DIV/0!</v>
      </c>
      <c r="OL35" s="191" t="e">
        <f t="shared" si="7"/>
        <v>#DIV/0!</v>
      </c>
      <c r="OM35" s="191" t="e">
        <f t="shared" si="7"/>
        <v>#DIV/0!</v>
      </c>
      <c r="ON35" s="191" t="e">
        <f t="shared" si="7"/>
        <v>#DIV/0!</v>
      </c>
      <c r="OO35" s="191" t="e">
        <f t="shared" si="7"/>
        <v>#DIV/0!</v>
      </c>
      <c r="OP35" s="191" t="e">
        <f t="shared" si="7"/>
        <v>#DIV/0!</v>
      </c>
      <c r="OQ35" s="191" t="e">
        <f t="shared" si="7"/>
        <v>#DIV/0!</v>
      </c>
      <c r="OR35" s="191" t="e">
        <f t="shared" si="7"/>
        <v>#DIV/0!</v>
      </c>
      <c r="OS35" s="191" t="e">
        <f t="shared" si="7"/>
        <v>#DIV/0!</v>
      </c>
      <c r="OT35" s="191" t="e">
        <f t="shared" si="7"/>
        <v>#DIV/0!</v>
      </c>
      <c r="OU35" s="191" t="e">
        <f t="shared" si="7"/>
        <v>#DIV/0!</v>
      </c>
      <c r="OV35" s="191" t="e">
        <f t="shared" si="7"/>
        <v>#DIV/0!</v>
      </c>
      <c r="OW35" s="191" t="e">
        <f t="shared" si="7"/>
        <v>#DIV/0!</v>
      </c>
      <c r="OX35" s="191" t="e">
        <f t="shared" si="7"/>
        <v>#DIV/0!</v>
      </c>
      <c r="OY35" s="191" t="e">
        <f t="shared" si="7"/>
        <v>#DIV/0!</v>
      </c>
      <c r="OZ35" s="191" t="e">
        <f t="shared" si="7"/>
        <v>#DIV/0!</v>
      </c>
      <c r="PA35" s="191" t="e">
        <f t="shared" si="7"/>
        <v>#DIV/0!</v>
      </c>
      <c r="PB35" s="191" t="e">
        <f t="shared" si="7"/>
        <v>#DIV/0!</v>
      </c>
      <c r="PC35" s="191" t="e">
        <f t="shared" si="7"/>
        <v>#DIV/0!</v>
      </c>
      <c r="PD35" s="191" t="e">
        <f t="shared" si="7"/>
        <v>#DIV/0!</v>
      </c>
      <c r="PE35" s="191" t="e">
        <f t="shared" si="7"/>
        <v>#DIV/0!</v>
      </c>
      <c r="PF35" s="191" t="e">
        <f t="shared" si="7"/>
        <v>#DIV/0!</v>
      </c>
      <c r="PG35" s="191" t="e">
        <f t="shared" si="7"/>
        <v>#DIV/0!</v>
      </c>
      <c r="PH35" s="191" t="e">
        <f t="shared" si="7"/>
        <v>#DIV/0!</v>
      </c>
      <c r="PI35" s="191" t="e">
        <f t="shared" si="7"/>
        <v>#DIV/0!</v>
      </c>
      <c r="PJ35" s="191" t="e">
        <f t="shared" si="7"/>
        <v>#DIV/0!</v>
      </c>
      <c r="PK35" s="191" t="e">
        <f t="shared" si="7"/>
        <v>#DIV/0!</v>
      </c>
      <c r="PL35" s="191" t="e">
        <f t="shared" si="7"/>
        <v>#DIV/0!</v>
      </c>
      <c r="PM35" s="191" t="e">
        <f t="shared" si="7"/>
        <v>#DIV/0!</v>
      </c>
      <c r="PN35" s="191" t="e">
        <f t="shared" si="7"/>
        <v>#DIV/0!</v>
      </c>
      <c r="PO35" s="191" t="e">
        <f t="shared" si="7"/>
        <v>#DIV/0!</v>
      </c>
      <c r="PP35" s="191" t="e">
        <f t="shared" si="7"/>
        <v>#DIV/0!</v>
      </c>
      <c r="PQ35" s="191" t="e">
        <f t="shared" si="7"/>
        <v>#DIV/0!</v>
      </c>
      <c r="PR35" s="191" t="e">
        <f t="shared" si="7"/>
        <v>#DIV/0!</v>
      </c>
      <c r="PS35" s="191" t="e">
        <f t="shared" si="7"/>
        <v>#DIV/0!</v>
      </c>
      <c r="PT35" s="191" t="e">
        <f t="shared" si="7"/>
        <v>#DIV/0!</v>
      </c>
      <c r="PU35" s="191" t="e">
        <f t="shared" si="7"/>
        <v>#DIV/0!</v>
      </c>
      <c r="PV35" s="191" t="e">
        <f t="shared" si="7"/>
        <v>#DIV/0!</v>
      </c>
      <c r="PW35" s="191" t="e">
        <f t="shared" si="7"/>
        <v>#DIV/0!</v>
      </c>
      <c r="PX35" s="191" t="e">
        <f t="shared" si="7"/>
        <v>#DIV/0!</v>
      </c>
      <c r="PY35" s="191" t="e">
        <f t="shared" si="7"/>
        <v>#DIV/0!</v>
      </c>
      <c r="PZ35" s="191" t="e">
        <f t="shared" si="7"/>
        <v>#DIV/0!</v>
      </c>
      <c r="QA35" s="191" t="e">
        <f t="shared" si="7"/>
        <v>#DIV/0!</v>
      </c>
      <c r="QB35" s="191" t="e">
        <f t="shared" si="7"/>
        <v>#DIV/0!</v>
      </c>
      <c r="QC35" s="191" t="e">
        <f t="shared" si="7"/>
        <v>#DIV/0!</v>
      </c>
      <c r="QD35" s="191" t="e">
        <f t="shared" si="7"/>
        <v>#DIV/0!</v>
      </c>
      <c r="QE35" s="191" t="e">
        <f t="shared" si="7"/>
        <v>#DIV/0!</v>
      </c>
      <c r="QF35" s="191" t="e">
        <f t="shared" si="7"/>
        <v>#DIV/0!</v>
      </c>
      <c r="QG35" s="191" t="e">
        <f t="shared" si="7"/>
        <v>#DIV/0!</v>
      </c>
      <c r="QH35" s="191" t="e">
        <f t="shared" si="7"/>
        <v>#DIV/0!</v>
      </c>
      <c r="QI35" s="191" t="e">
        <f t="shared" ref="QI35:ST35" si="8">ABS(QI16-$RG$16)/$RG$16</f>
        <v>#DIV/0!</v>
      </c>
      <c r="QJ35" s="191" t="e">
        <f t="shared" si="8"/>
        <v>#DIV/0!</v>
      </c>
      <c r="QK35" s="191" t="e">
        <f t="shared" si="8"/>
        <v>#DIV/0!</v>
      </c>
      <c r="QL35" s="191" t="e">
        <f t="shared" si="8"/>
        <v>#DIV/0!</v>
      </c>
      <c r="QM35" s="191" t="e">
        <f t="shared" si="8"/>
        <v>#DIV/0!</v>
      </c>
      <c r="QN35" s="191" t="e">
        <f t="shared" si="8"/>
        <v>#DIV/0!</v>
      </c>
      <c r="QO35" s="191" t="e">
        <f t="shared" si="8"/>
        <v>#DIV/0!</v>
      </c>
      <c r="QP35" s="191" t="e">
        <f t="shared" si="8"/>
        <v>#DIV/0!</v>
      </c>
      <c r="QQ35" s="191" t="e">
        <f t="shared" si="8"/>
        <v>#DIV/0!</v>
      </c>
      <c r="QR35" s="191" t="e">
        <f t="shared" si="8"/>
        <v>#DIV/0!</v>
      </c>
      <c r="QS35" s="191" t="e">
        <f t="shared" si="8"/>
        <v>#DIV/0!</v>
      </c>
      <c r="QT35" s="191" t="e">
        <f t="shared" si="8"/>
        <v>#DIV/0!</v>
      </c>
      <c r="QU35" s="191" t="e">
        <f t="shared" si="8"/>
        <v>#DIV/0!</v>
      </c>
      <c r="QV35" s="191" t="e">
        <f t="shared" si="8"/>
        <v>#DIV/0!</v>
      </c>
      <c r="QW35" s="191" t="e">
        <f t="shared" si="8"/>
        <v>#DIV/0!</v>
      </c>
      <c r="QX35" s="191" t="e">
        <f t="shared" si="8"/>
        <v>#DIV/0!</v>
      </c>
      <c r="QY35" s="191" t="e">
        <f t="shared" si="8"/>
        <v>#DIV/0!</v>
      </c>
      <c r="QZ35" s="191" t="e">
        <f t="shared" si="8"/>
        <v>#DIV/0!</v>
      </c>
      <c r="RA35" s="191" t="e">
        <f t="shared" si="8"/>
        <v>#DIV/0!</v>
      </c>
      <c r="RB35" s="191" t="e">
        <f t="shared" si="8"/>
        <v>#DIV/0!</v>
      </c>
      <c r="RC35" s="191" t="e">
        <f t="shared" si="8"/>
        <v>#DIV/0!</v>
      </c>
      <c r="RD35" s="191" t="e">
        <f t="shared" si="8"/>
        <v>#DIV/0!</v>
      </c>
      <c r="RE35" s="191" t="e">
        <f t="shared" si="8"/>
        <v>#DIV/0!</v>
      </c>
      <c r="RF35" s="191" t="e">
        <f t="shared" si="8"/>
        <v>#DIV/0!</v>
      </c>
      <c r="RG35" s="191" t="e">
        <f t="shared" si="8"/>
        <v>#DIV/0!</v>
      </c>
      <c r="RH35" s="191" t="e">
        <f t="shared" si="8"/>
        <v>#DIV/0!</v>
      </c>
      <c r="RI35" s="191" t="e">
        <f t="shared" si="8"/>
        <v>#DIV/0!</v>
      </c>
      <c r="RJ35" s="191" t="e">
        <f t="shared" si="8"/>
        <v>#DIV/0!</v>
      </c>
      <c r="RK35" s="191" t="e">
        <f t="shared" si="8"/>
        <v>#DIV/0!</v>
      </c>
      <c r="RL35" s="191" t="e">
        <f t="shared" si="8"/>
        <v>#DIV/0!</v>
      </c>
      <c r="RM35" s="191" t="e">
        <f t="shared" si="8"/>
        <v>#DIV/0!</v>
      </c>
      <c r="RN35" s="191" t="e">
        <f t="shared" si="8"/>
        <v>#DIV/0!</v>
      </c>
      <c r="RO35" s="191" t="e">
        <f t="shared" si="8"/>
        <v>#DIV/0!</v>
      </c>
      <c r="RP35" s="191" t="e">
        <f t="shared" si="8"/>
        <v>#DIV/0!</v>
      </c>
      <c r="RQ35" s="191" t="e">
        <f t="shared" si="8"/>
        <v>#DIV/0!</v>
      </c>
      <c r="RR35" s="191" t="e">
        <f t="shared" si="8"/>
        <v>#DIV/0!</v>
      </c>
      <c r="RS35" s="191" t="e">
        <f t="shared" si="8"/>
        <v>#DIV/0!</v>
      </c>
      <c r="RT35" s="191" t="e">
        <f t="shared" si="8"/>
        <v>#DIV/0!</v>
      </c>
      <c r="RU35" s="191" t="e">
        <f t="shared" si="8"/>
        <v>#DIV/0!</v>
      </c>
      <c r="RV35" s="191" t="e">
        <f t="shared" si="8"/>
        <v>#DIV/0!</v>
      </c>
      <c r="RW35" s="191" t="e">
        <f t="shared" si="8"/>
        <v>#DIV/0!</v>
      </c>
      <c r="RX35" s="191" t="e">
        <f t="shared" si="8"/>
        <v>#DIV/0!</v>
      </c>
      <c r="RY35" s="191" t="e">
        <f t="shared" si="8"/>
        <v>#DIV/0!</v>
      </c>
      <c r="RZ35" s="191" t="e">
        <f t="shared" si="8"/>
        <v>#DIV/0!</v>
      </c>
      <c r="SA35" s="191" t="e">
        <f t="shared" si="8"/>
        <v>#DIV/0!</v>
      </c>
      <c r="SB35" s="191" t="e">
        <f t="shared" si="8"/>
        <v>#DIV/0!</v>
      </c>
      <c r="SC35" s="191" t="e">
        <f t="shared" si="8"/>
        <v>#DIV/0!</v>
      </c>
      <c r="SD35" s="191" t="e">
        <f t="shared" si="8"/>
        <v>#DIV/0!</v>
      </c>
      <c r="SE35" s="191" t="e">
        <f t="shared" si="8"/>
        <v>#DIV/0!</v>
      </c>
      <c r="SF35" s="191" t="e">
        <f t="shared" si="8"/>
        <v>#DIV/0!</v>
      </c>
      <c r="SG35" s="191" t="e">
        <f t="shared" si="8"/>
        <v>#DIV/0!</v>
      </c>
      <c r="SH35" s="191" t="e">
        <f t="shared" si="8"/>
        <v>#DIV/0!</v>
      </c>
      <c r="SI35" s="191" t="e">
        <f t="shared" si="8"/>
        <v>#DIV/0!</v>
      </c>
      <c r="SJ35" s="191" t="e">
        <f t="shared" si="8"/>
        <v>#DIV/0!</v>
      </c>
      <c r="SK35" s="191" t="e">
        <f t="shared" si="8"/>
        <v>#DIV/0!</v>
      </c>
      <c r="SL35" s="191" t="e">
        <f t="shared" si="8"/>
        <v>#DIV/0!</v>
      </c>
      <c r="SM35" s="191" t="e">
        <f t="shared" si="8"/>
        <v>#DIV/0!</v>
      </c>
      <c r="SN35" s="191" t="e">
        <f t="shared" si="8"/>
        <v>#DIV/0!</v>
      </c>
      <c r="SO35" s="191" t="e">
        <f t="shared" si="8"/>
        <v>#DIV/0!</v>
      </c>
      <c r="SP35" s="191" t="e">
        <f t="shared" si="8"/>
        <v>#DIV/0!</v>
      </c>
      <c r="SQ35" s="191" t="e">
        <f t="shared" si="8"/>
        <v>#DIV/0!</v>
      </c>
      <c r="SR35" s="191" t="e">
        <f t="shared" si="8"/>
        <v>#DIV/0!</v>
      </c>
      <c r="SS35" s="191" t="e">
        <f t="shared" si="8"/>
        <v>#DIV/0!</v>
      </c>
      <c r="ST35" s="191" t="e">
        <f t="shared" si="8"/>
        <v>#DIV/0!</v>
      </c>
      <c r="SU35" s="191" t="e">
        <f t="shared" ref="SU35:UN35" si="9">ABS(SU16-$RG$16)/$RG$16</f>
        <v>#DIV/0!</v>
      </c>
      <c r="SV35" s="191" t="e">
        <f t="shared" si="9"/>
        <v>#DIV/0!</v>
      </c>
      <c r="SW35" s="191" t="e">
        <f t="shared" si="9"/>
        <v>#DIV/0!</v>
      </c>
      <c r="SX35" s="191" t="e">
        <f t="shared" si="9"/>
        <v>#DIV/0!</v>
      </c>
      <c r="SY35" s="191" t="e">
        <f t="shared" si="9"/>
        <v>#DIV/0!</v>
      </c>
      <c r="SZ35" s="191" t="e">
        <f t="shared" si="9"/>
        <v>#DIV/0!</v>
      </c>
      <c r="TA35" s="191" t="e">
        <f t="shared" si="9"/>
        <v>#DIV/0!</v>
      </c>
      <c r="TB35" s="191" t="e">
        <f t="shared" si="9"/>
        <v>#DIV/0!</v>
      </c>
      <c r="TC35" s="191" t="e">
        <f t="shared" si="9"/>
        <v>#DIV/0!</v>
      </c>
      <c r="TD35" s="191" t="e">
        <f t="shared" si="9"/>
        <v>#DIV/0!</v>
      </c>
      <c r="TE35" s="191" t="e">
        <f t="shared" si="9"/>
        <v>#DIV/0!</v>
      </c>
      <c r="TF35" s="191" t="e">
        <f t="shared" si="9"/>
        <v>#DIV/0!</v>
      </c>
      <c r="TG35" s="191" t="e">
        <f t="shared" si="9"/>
        <v>#DIV/0!</v>
      </c>
      <c r="TH35" s="191" t="e">
        <f t="shared" si="9"/>
        <v>#DIV/0!</v>
      </c>
      <c r="TI35" s="191" t="e">
        <f t="shared" si="9"/>
        <v>#DIV/0!</v>
      </c>
      <c r="TJ35" s="191" t="e">
        <f t="shared" si="9"/>
        <v>#DIV/0!</v>
      </c>
      <c r="TK35" s="191" t="e">
        <f t="shared" si="9"/>
        <v>#DIV/0!</v>
      </c>
      <c r="TL35" s="191" t="e">
        <f t="shared" si="9"/>
        <v>#DIV/0!</v>
      </c>
      <c r="TM35" s="191" t="e">
        <f t="shared" si="9"/>
        <v>#DIV/0!</v>
      </c>
      <c r="TN35" s="191" t="e">
        <f t="shared" si="9"/>
        <v>#DIV/0!</v>
      </c>
      <c r="TO35" s="191" t="e">
        <f t="shared" si="9"/>
        <v>#DIV/0!</v>
      </c>
      <c r="TP35" s="191" t="e">
        <f t="shared" si="9"/>
        <v>#DIV/0!</v>
      </c>
      <c r="TQ35" s="191" t="e">
        <f t="shared" si="9"/>
        <v>#DIV/0!</v>
      </c>
      <c r="TR35" s="191" t="e">
        <f t="shared" si="9"/>
        <v>#DIV/0!</v>
      </c>
      <c r="TS35" s="191" t="e">
        <f t="shared" si="9"/>
        <v>#DIV/0!</v>
      </c>
      <c r="TT35" s="191" t="e">
        <f t="shared" si="9"/>
        <v>#DIV/0!</v>
      </c>
      <c r="TU35" s="191" t="e">
        <f t="shared" si="9"/>
        <v>#DIV/0!</v>
      </c>
      <c r="TV35" s="191" t="e">
        <f t="shared" si="9"/>
        <v>#DIV/0!</v>
      </c>
      <c r="TW35" s="191" t="e">
        <f t="shared" si="9"/>
        <v>#DIV/0!</v>
      </c>
      <c r="TX35" s="191" t="e">
        <f t="shared" si="9"/>
        <v>#DIV/0!</v>
      </c>
      <c r="TY35" s="191" t="e">
        <f t="shared" si="9"/>
        <v>#DIV/0!</v>
      </c>
      <c r="TZ35" s="191" t="e">
        <f t="shared" si="9"/>
        <v>#DIV/0!</v>
      </c>
      <c r="UA35" s="191" t="e">
        <f t="shared" si="9"/>
        <v>#DIV/0!</v>
      </c>
      <c r="UB35" s="191" t="e">
        <f t="shared" si="9"/>
        <v>#DIV/0!</v>
      </c>
      <c r="UC35" s="191" t="e">
        <f t="shared" si="9"/>
        <v>#DIV/0!</v>
      </c>
      <c r="UD35" s="191" t="e">
        <f t="shared" si="9"/>
        <v>#DIV/0!</v>
      </c>
      <c r="UE35" s="191" t="e">
        <f t="shared" si="9"/>
        <v>#DIV/0!</v>
      </c>
      <c r="UF35" s="191" t="e">
        <f t="shared" si="9"/>
        <v>#DIV/0!</v>
      </c>
      <c r="UG35" s="191" t="e">
        <f t="shared" si="9"/>
        <v>#DIV/0!</v>
      </c>
      <c r="UH35" s="191" t="e">
        <f t="shared" si="9"/>
        <v>#DIV/0!</v>
      </c>
      <c r="UI35" s="191" t="e">
        <f t="shared" si="9"/>
        <v>#DIV/0!</v>
      </c>
      <c r="UJ35" s="191" t="e">
        <f t="shared" si="9"/>
        <v>#DIV/0!</v>
      </c>
      <c r="UK35" s="191" t="e">
        <f t="shared" si="9"/>
        <v>#DIV/0!</v>
      </c>
      <c r="UL35" s="191" t="e">
        <f t="shared" si="9"/>
        <v>#DIV/0!</v>
      </c>
      <c r="UM35" s="191" t="e">
        <f t="shared" si="9"/>
        <v>#DIV/0!</v>
      </c>
      <c r="UN35" s="247" t="e">
        <f t="shared" si="9"/>
        <v>#DIV/0!</v>
      </c>
    </row>
    <row r="36" spans="321:640" ht="15.75" thickTop="1" x14ac:dyDescent="0.25">
      <c r="OK36" s="243" t="e">
        <f>ABS(OK17-$XK$17)/$XK$17</f>
        <v>#DIV/0!</v>
      </c>
      <c r="OL36" s="244" t="e">
        <f t="shared" ref="OL36:QW36" si="10">ABS(OL17-$XK$17)/$XK$17</f>
        <v>#DIV/0!</v>
      </c>
      <c r="OM36" s="244" t="e">
        <f t="shared" si="10"/>
        <v>#DIV/0!</v>
      </c>
      <c r="ON36" s="244" t="e">
        <f t="shared" si="10"/>
        <v>#DIV/0!</v>
      </c>
      <c r="OO36" s="244" t="e">
        <f t="shared" si="10"/>
        <v>#DIV/0!</v>
      </c>
      <c r="OP36" s="244" t="e">
        <f t="shared" si="10"/>
        <v>#DIV/0!</v>
      </c>
      <c r="OQ36" s="244" t="e">
        <f t="shared" si="10"/>
        <v>#DIV/0!</v>
      </c>
      <c r="OR36" s="244" t="e">
        <f t="shared" si="10"/>
        <v>#DIV/0!</v>
      </c>
      <c r="OS36" s="244" t="e">
        <f t="shared" si="10"/>
        <v>#DIV/0!</v>
      </c>
      <c r="OT36" s="244" t="e">
        <f t="shared" si="10"/>
        <v>#DIV/0!</v>
      </c>
      <c r="OU36" s="244" t="e">
        <f t="shared" si="10"/>
        <v>#DIV/0!</v>
      </c>
      <c r="OV36" s="244" t="e">
        <f t="shared" si="10"/>
        <v>#DIV/0!</v>
      </c>
      <c r="OW36" s="244" t="e">
        <f t="shared" si="10"/>
        <v>#DIV/0!</v>
      </c>
      <c r="OX36" s="244" t="e">
        <f t="shared" si="10"/>
        <v>#DIV/0!</v>
      </c>
      <c r="OY36" s="244" t="e">
        <f t="shared" si="10"/>
        <v>#DIV/0!</v>
      </c>
      <c r="OZ36" s="244" t="e">
        <f t="shared" si="10"/>
        <v>#DIV/0!</v>
      </c>
      <c r="PA36" s="244" t="e">
        <f t="shared" si="10"/>
        <v>#DIV/0!</v>
      </c>
      <c r="PB36" s="244" t="e">
        <f t="shared" si="10"/>
        <v>#DIV/0!</v>
      </c>
      <c r="PC36" s="244" t="e">
        <f t="shared" si="10"/>
        <v>#DIV/0!</v>
      </c>
      <c r="PD36" s="244" t="e">
        <f t="shared" si="10"/>
        <v>#DIV/0!</v>
      </c>
      <c r="PE36" s="244" t="e">
        <f t="shared" si="10"/>
        <v>#DIV/0!</v>
      </c>
      <c r="PF36" s="244" t="e">
        <f t="shared" si="10"/>
        <v>#DIV/0!</v>
      </c>
      <c r="PG36" s="244" t="e">
        <f t="shared" si="10"/>
        <v>#DIV/0!</v>
      </c>
      <c r="PH36" s="244" t="e">
        <f t="shared" si="10"/>
        <v>#DIV/0!</v>
      </c>
      <c r="PI36" s="244" t="e">
        <f t="shared" si="10"/>
        <v>#DIV/0!</v>
      </c>
      <c r="PJ36" s="244" t="e">
        <f t="shared" si="10"/>
        <v>#DIV/0!</v>
      </c>
      <c r="PK36" s="244" t="e">
        <f t="shared" si="10"/>
        <v>#DIV/0!</v>
      </c>
      <c r="PL36" s="244" t="e">
        <f t="shared" si="10"/>
        <v>#DIV/0!</v>
      </c>
      <c r="PM36" s="244" t="e">
        <f t="shared" si="10"/>
        <v>#DIV/0!</v>
      </c>
      <c r="PN36" s="244" t="e">
        <f t="shared" si="10"/>
        <v>#DIV/0!</v>
      </c>
      <c r="PO36" s="244" t="e">
        <f t="shared" si="10"/>
        <v>#DIV/0!</v>
      </c>
      <c r="PP36" s="244" t="e">
        <f t="shared" si="10"/>
        <v>#DIV/0!</v>
      </c>
      <c r="PQ36" s="244" t="e">
        <f t="shared" si="10"/>
        <v>#DIV/0!</v>
      </c>
      <c r="PR36" s="244" t="e">
        <f t="shared" si="10"/>
        <v>#DIV/0!</v>
      </c>
      <c r="PS36" s="244" t="e">
        <f t="shared" si="10"/>
        <v>#DIV/0!</v>
      </c>
      <c r="PT36" s="244" t="e">
        <f t="shared" si="10"/>
        <v>#DIV/0!</v>
      </c>
      <c r="PU36" s="244" t="e">
        <f t="shared" si="10"/>
        <v>#DIV/0!</v>
      </c>
      <c r="PV36" s="244" t="e">
        <f t="shared" si="10"/>
        <v>#DIV/0!</v>
      </c>
      <c r="PW36" s="244" t="e">
        <f t="shared" si="10"/>
        <v>#DIV/0!</v>
      </c>
      <c r="PX36" s="244" t="e">
        <f t="shared" si="10"/>
        <v>#DIV/0!</v>
      </c>
      <c r="PY36" s="244" t="e">
        <f t="shared" si="10"/>
        <v>#DIV/0!</v>
      </c>
      <c r="PZ36" s="244" t="e">
        <f t="shared" si="10"/>
        <v>#DIV/0!</v>
      </c>
      <c r="QA36" s="244" t="e">
        <f t="shared" si="10"/>
        <v>#DIV/0!</v>
      </c>
      <c r="QB36" s="244" t="e">
        <f t="shared" si="10"/>
        <v>#DIV/0!</v>
      </c>
      <c r="QC36" s="244" t="e">
        <f t="shared" si="10"/>
        <v>#DIV/0!</v>
      </c>
      <c r="QD36" s="244" t="e">
        <f t="shared" si="10"/>
        <v>#DIV/0!</v>
      </c>
      <c r="QE36" s="244" t="e">
        <f t="shared" si="10"/>
        <v>#DIV/0!</v>
      </c>
      <c r="QF36" s="244" t="e">
        <f t="shared" si="10"/>
        <v>#DIV/0!</v>
      </c>
      <c r="QG36" s="244" t="e">
        <f t="shared" si="10"/>
        <v>#DIV/0!</v>
      </c>
      <c r="QH36" s="244" t="e">
        <f t="shared" si="10"/>
        <v>#DIV/0!</v>
      </c>
      <c r="QI36" s="244" t="e">
        <f t="shared" si="10"/>
        <v>#DIV/0!</v>
      </c>
      <c r="QJ36" s="244" t="e">
        <f t="shared" si="10"/>
        <v>#DIV/0!</v>
      </c>
      <c r="QK36" s="244" t="e">
        <f t="shared" si="10"/>
        <v>#DIV/0!</v>
      </c>
      <c r="QL36" s="244" t="e">
        <f t="shared" si="10"/>
        <v>#DIV/0!</v>
      </c>
      <c r="QM36" s="244" t="e">
        <f t="shared" si="10"/>
        <v>#DIV/0!</v>
      </c>
      <c r="QN36" s="244" t="e">
        <f t="shared" si="10"/>
        <v>#DIV/0!</v>
      </c>
      <c r="QO36" s="244" t="e">
        <f t="shared" si="10"/>
        <v>#DIV/0!</v>
      </c>
      <c r="QP36" s="244" t="e">
        <f t="shared" si="10"/>
        <v>#DIV/0!</v>
      </c>
      <c r="QQ36" s="244" t="e">
        <f t="shared" si="10"/>
        <v>#DIV/0!</v>
      </c>
      <c r="QR36" s="244" t="e">
        <f t="shared" si="10"/>
        <v>#DIV/0!</v>
      </c>
      <c r="QS36" s="244" t="e">
        <f t="shared" si="10"/>
        <v>#DIV/0!</v>
      </c>
      <c r="QT36" s="244" t="e">
        <f t="shared" si="10"/>
        <v>#DIV/0!</v>
      </c>
      <c r="QU36" s="244" t="e">
        <f t="shared" si="10"/>
        <v>#DIV/0!</v>
      </c>
      <c r="QV36" s="244" t="e">
        <f t="shared" si="10"/>
        <v>#DIV/0!</v>
      </c>
      <c r="QW36" s="244" t="e">
        <f t="shared" si="10"/>
        <v>#DIV/0!</v>
      </c>
      <c r="QX36" s="244" t="e">
        <f t="shared" ref="QX36:TI36" si="11">ABS(QX17-$XK$17)/$XK$17</f>
        <v>#DIV/0!</v>
      </c>
      <c r="QY36" s="244" t="e">
        <f t="shared" si="11"/>
        <v>#DIV/0!</v>
      </c>
      <c r="QZ36" s="244" t="e">
        <f t="shared" si="11"/>
        <v>#DIV/0!</v>
      </c>
      <c r="RA36" s="244" t="e">
        <f t="shared" si="11"/>
        <v>#DIV/0!</v>
      </c>
      <c r="RB36" s="244" t="e">
        <f t="shared" si="11"/>
        <v>#DIV/0!</v>
      </c>
      <c r="RC36" s="244" t="e">
        <f t="shared" si="11"/>
        <v>#DIV/0!</v>
      </c>
      <c r="RD36" s="244" t="e">
        <f t="shared" si="11"/>
        <v>#DIV/0!</v>
      </c>
      <c r="RE36" s="244" t="e">
        <f t="shared" si="11"/>
        <v>#DIV/0!</v>
      </c>
      <c r="RF36" s="244" t="e">
        <f t="shared" si="11"/>
        <v>#DIV/0!</v>
      </c>
      <c r="RG36" s="244" t="e">
        <f t="shared" si="11"/>
        <v>#DIV/0!</v>
      </c>
      <c r="RH36" s="244" t="e">
        <f t="shared" si="11"/>
        <v>#DIV/0!</v>
      </c>
      <c r="RI36" s="244" t="e">
        <f t="shared" si="11"/>
        <v>#DIV/0!</v>
      </c>
      <c r="RJ36" s="244" t="e">
        <f t="shared" si="11"/>
        <v>#DIV/0!</v>
      </c>
      <c r="RK36" s="244" t="e">
        <f t="shared" si="11"/>
        <v>#DIV/0!</v>
      </c>
      <c r="RL36" s="244" t="e">
        <f t="shared" si="11"/>
        <v>#DIV/0!</v>
      </c>
      <c r="RM36" s="244" t="e">
        <f t="shared" si="11"/>
        <v>#DIV/0!</v>
      </c>
      <c r="RN36" s="244" t="e">
        <f t="shared" si="11"/>
        <v>#DIV/0!</v>
      </c>
      <c r="RO36" s="244" t="e">
        <f t="shared" si="11"/>
        <v>#DIV/0!</v>
      </c>
      <c r="RP36" s="244" t="e">
        <f t="shared" si="11"/>
        <v>#DIV/0!</v>
      </c>
      <c r="RQ36" s="244" t="e">
        <f t="shared" si="11"/>
        <v>#DIV/0!</v>
      </c>
      <c r="RR36" s="244" t="e">
        <f t="shared" si="11"/>
        <v>#DIV/0!</v>
      </c>
      <c r="RS36" s="244" t="e">
        <f t="shared" si="11"/>
        <v>#DIV/0!</v>
      </c>
      <c r="RT36" s="244" t="e">
        <f t="shared" si="11"/>
        <v>#DIV/0!</v>
      </c>
      <c r="RU36" s="244" t="e">
        <f t="shared" si="11"/>
        <v>#DIV/0!</v>
      </c>
      <c r="RV36" s="244" t="e">
        <f t="shared" si="11"/>
        <v>#DIV/0!</v>
      </c>
      <c r="RW36" s="244" t="e">
        <f t="shared" si="11"/>
        <v>#DIV/0!</v>
      </c>
      <c r="RX36" s="244" t="e">
        <f t="shared" si="11"/>
        <v>#DIV/0!</v>
      </c>
      <c r="RY36" s="244" t="e">
        <f t="shared" si="11"/>
        <v>#DIV/0!</v>
      </c>
      <c r="RZ36" s="244" t="e">
        <f t="shared" si="11"/>
        <v>#DIV/0!</v>
      </c>
      <c r="SA36" s="244" t="e">
        <f t="shared" si="11"/>
        <v>#DIV/0!</v>
      </c>
      <c r="SB36" s="244" t="e">
        <f t="shared" si="11"/>
        <v>#DIV/0!</v>
      </c>
      <c r="SC36" s="244" t="e">
        <f t="shared" si="11"/>
        <v>#DIV/0!</v>
      </c>
      <c r="SD36" s="244" t="e">
        <f t="shared" si="11"/>
        <v>#DIV/0!</v>
      </c>
      <c r="SE36" s="244" t="e">
        <f t="shared" si="11"/>
        <v>#DIV/0!</v>
      </c>
      <c r="SF36" s="244" t="e">
        <f t="shared" si="11"/>
        <v>#DIV/0!</v>
      </c>
      <c r="SG36" s="244" t="e">
        <f t="shared" si="11"/>
        <v>#DIV/0!</v>
      </c>
      <c r="SH36" s="244" t="e">
        <f t="shared" si="11"/>
        <v>#DIV/0!</v>
      </c>
      <c r="SI36" s="244" t="e">
        <f t="shared" si="11"/>
        <v>#DIV/0!</v>
      </c>
      <c r="SJ36" s="244" t="e">
        <f t="shared" si="11"/>
        <v>#DIV/0!</v>
      </c>
      <c r="SK36" s="244" t="e">
        <f t="shared" si="11"/>
        <v>#DIV/0!</v>
      </c>
      <c r="SL36" s="244" t="e">
        <f t="shared" si="11"/>
        <v>#DIV/0!</v>
      </c>
      <c r="SM36" s="244" t="e">
        <f t="shared" si="11"/>
        <v>#DIV/0!</v>
      </c>
      <c r="SN36" s="244" t="e">
        <f t="shared" si="11"/>
        <v>#DIV/0!</v>
      </c>
      <c r="SO36" s="244" t="e">
        <f t="shared" si="11"/>
        <v>#DIV/0!</v>
      </c>
      <c r="SP36" s="244" t="e">
        <f t="shared" si="11"/>
        <v>#DIV/0!</v>
      </c>
      <c r="SQ36" s="244" t="e">
        <f t="shared" si="11"/>
        <v>#DIV/0!</v>
      </c>
      <c r="SR36" s="244" t="e">
        <f t="shared" si="11"/>
        <v>#DIV/0!</v>
      </c>
      <c r="SS36" s="244" t="e">
        <f t="shared" si="11"/>
        <v>#DIV/0!</v>
      </c>
      <c r="ST36" s="244" t="e">
        <f t="shared" si="11"/>
        <v>#DIV/0!</v>
      </c>
      <c r="SU36" s="244" t="e">
        <f t="shared" si="11"/>
        <v>#DIV/0!</v>
      </c>
      <c r="SV36" s="244" t="e">
        <f t="shared" si="11"/>
        <v>#DIV/0!</v>
      </c>
      <c r="SW36" s="244" t="e">
        <f t="shared" si="11"/>
        <v>#DIV/0!</v>
      </c>
      <c r="SX36" s="244" t="e">
        <f t="shared" si="11"/>
        <v>#DIV/0!</v>
      </c>
      <c r="SY36" s="244" t="e">
        <f t="shared" si="11"/>
        <v>#DIV/0!</v>
      </c>
      <c r="SZ36" s="244" t="e">
        <f t="shared" si="11"/>
        <v>#DIV/0!</v>
      </c>
      <c r="TA36" s="244" t="e">
        <f t="shared" si="11"/>
        <v>#DIV/0!</v>
      </c>
      <c r="TB36" s="244" t="e">
        <f t="shared" si="11"/>
        <v>#DIV/0!</v>
      </c>
      <c r="TC36" s="244" t="e">
        <f t="shared" si="11"/>
        <v>#DIV/0!</v>
      </c>
      <c r="TD36" s="244" t="e">
        <f t="shared" si="11"/>
        <v>#DIV/0!</v>
      </c>
      <c r="TE36" s="244" t="e">
        <f t="shared" si="11"/>
        <v>#DIV/0!</v>
      </c>
      <c r="TF36" s="244" t="e">
        <f t="shared" si="11"/>
        <v>#DIV/0!</v>
      </c>
      <c r="TG36" s="244" t="e">
        <f t="shared" si="11"/>
        <v>#DIV/0!</v>
      </c>
      <c r="TH36" s="244" t="e">
        <f t="shared" si="11"/>
        <v>#DIV/0!</v>
      </c>
      <c r="TI36" s="244" t="e">
        <f t="shared" si="11"/>
        <v>#DIV/0!</v>
      </c>
      <c r="TJ36" s="244" t="e">
        <f t="shared" ref="TJ36:VU36" si="12">ABS(TJ17-$XK$17)/$XK$17</f>
        <v>#DIV/0!</v>
      </c>
      <c r="TK36" s="244" t="e">
        <f t="shared" si="12"/>
        <v>#DIV/0!</v>
      </c>
      <c r="TL36" s="244" t="e">
        <f t="shared" si="12"/>
        <v>#DIV/0!</v>
      </c>
      <c r="TM36" s="244" t="e">
        <f t="shared" si="12"/>
        <v>#DIV/0!</v>
      </c>
      <c r="TN36" s="244" t="e">
        <f t="shared" si="12"/>
        <v>#DIV/0!</v>
      </c>
      <c r="TO36" s="244" t="e">
        <f t="shared" si="12"/>
        <v>#DIV/0!</v>
      </c>
      <c r="TP36" s="244" t="e">
        <f t="shared" si="12"/>
        <v>#DIV/0!</v>
      </c>
      <c r="TQ36" s="244" t="e">
        <f t="shared" si="12"/>
        <v>#DIV/0!</v>
      </c>
      <c r="TR36" s="244" t="e">
        <f t="shared" si="12"/>
        <v>#DIV/0!</v>
      </c>
      <c r="TS36" s="244" t="e">
        <f t="shared" si="12"/>
        <v>#DIV/0!</v>
      </c>
      <c r="TT36" s="244" t="e">
        <f t="shared" si="12"/>
        <v>#DIV/0!</v>
      </c>
      <c r="TU36" s="244" t="e">
        <f t="shared" si="12"/>
        <v>#DIV/0!</v>
      </c>
      <c r="TV36" s="244" t="e">
        <f t="shared" si="12"/>
        <v>#DIV/0!</v>
      </c>
      <c r="TW36" s="244" t="e">
        <f t="shared" si="12"/>
        <v>#DIV/0!</v>
      </c>
      <c r="TX36" s="244" t="e">
        <f t="shared" si="12"/>
        <v>#DIV/0!</v>
      </c>
      <c r="TY36" s="244" t="e">
        <f t="shared" si="12"/>
        <v>#DIV/0!</v>
      </c>
      <c r="TZ36" s="244" t="e">
        <f t="shared" si="12"/>
        <v>#DIV/0!</v>
      </c>
      <c r="UA36" s="244" t="e">
        <f t="shared" si="12"/>
        <v>#DIV/0!</v>
      </c>
      <c r="UB36" s="244" t="e">
        <f t="shared" si="12"/>
        <v>#DIV/0!</v>
      </c>
      <c r="UC36" s="244" t="e">
        <f t="shared" si="12"/>
        <v>#DIV/0!</v>
      </c>
      <c r="UD36" s="244" t="e">
        <f t="shared" si="12"/>
        <v>#DIV/0!</v>
      </c>
      <c r="UE36" s="244" t="e">
        <f t="shared" si="12"/>
        <v>#DIV/0!</v>
      </c>
      <c r="UF36" s="244" t="e">
        <f t="shared" si="12"/>
        <v>#DIV/0!</v>
      </c>
      <c r="UG36" s="244" t="e">
        <f t="shared" si="12"/>
        <v>#DIV/0!</v>
      </c>
      <c r="UH36" s="244" t="e">
        <f t="shared" si="12"/>
        <v>#DIV/0!</v>
      </c>
      <c r="UI36" s="244" t="e">
        <f t="shared" si="12"/>
        <v>#DIV/0!</v>
      </c>
      <c r="UJ36" s="244" t="e">
        <f t="shared" si="12"/>
        <v>#DIV/0!</v>
      </c>
      <c r="UK36" s="244" t="e">
        <f t="shared" si="12"/>
        <v>#DIV/0!</v>
      </c>
      <c r="UL36" s="244" t="e">
        <f t="shared" si="12"/>
        <v>#DIV/0!</v>
      </c>
      <c r="UM36" s="244" t="e">
        <f t="shared" si="12"/>
        <v>#DIV/0!</v>
      </c>
      <c r="UN36" s="244" t="e">
        <f t="shared" si="12"/>
        <v>#DIV/0!</v>
      </c>
      <c r="UO36" s="244" t="e">
        <f t="shared" si="12"/>
        <v>#DIV/0!</v>
      </c>
      <c r="UP36" s="244" t="e">
        <f t="shared" si="12"/>
        <v>#DIV/0!</v>
      </c>
      <c r="UQ36" s="244" t="e">
        <f t="shared" si="12"/>
        <v>#DIV/0!</v>
      </c>
      <c r="UR36" s="244" t="e">
        <f t="shared" si="12"/>
        <v>#DIV/0!</v>
      </c>
      <c r="US36" s="244" t="e">
        <f t="shared" si="12"/>
        <v>#DIV/0!</v>
      </c>
      <c r="UT36" s="244" t="e">
        <f t="shared" si="12"/>
        <v>#DIV/0!</v>
      </c>
      <c r="UU36" s="244" t="e">
        <f t="shared" si="12"/>
        <v>#DIV/0!</v>
      </c>
      <c r="UV36" s="244" t="e">
        <f t="shared" si="12"/>
        <v>#DIV/0!</v>
      </c>
      <c r="UW36" s="244" t="e">
        <f t="shared" si="12"/>
        <v>#DIV/0!</v>
      </c>
      <c r="UX36" s="244" t="e">
        <f t="shared" si="12"/>
        <v>#DIV/0!</v>
      </c>
      <c r="UY36" s="244" t="e">
        <f t="shared" si="12"/>
        <v>#DIV/0!</v>
      </c>
      <c r="UZ36" s="244" t="e">
        <f t="shared" si="12"/>
        <v>#DIV/0!</v>
      </c>
      <c r="VA36" s="244" t="e">
        <f t="shared" si="12"/>
        <v>#DIV/0!</v>
      </c>
      <c r="VB36" s="244" t="e">
        <f t="shared" si="12"/>
        <v>#DIV/0!</v>
      </c>
      <c r="VC36" s="244" t="e">
        <f t="shared" si="12"/>
        <v>#DIV/0!</v>
      </c>
      <c r="VD36" s="244" t="e">
        <f t="shared" si="12"/>
        <v>#DIV/0!</v>
      </c>
      <c r="VE36" s="244" t="e">
        <f t="shared" si="12"/>
        <v>#DIV/0!</v>
      </c>
      <c r="VF36" s="244" t="e">
        <f t="shared" si="12"/>
        <v>#DIV/0!</v>
      </c>
      <c r="VG36" s="244" t="e">
        <f t="shared" si="12"/>
        <v>#DIV/0!</v>
      </c>
      <c r="VH36" s="244" t="e">
        <f t="shared" si="12"/>
        <v>#DIV/0!</v>
      </c>
      <c r="VI36" s="244" t="e">
        <f t="shared" si="12"/>
        <v>#DIV/0!</v>
      </c>
      <c r="VJ36" s="244" t="e">
        <f t="shared" si="12"/>
        <v>#DIV/0!</v>
      </c>
      <c r="VK36" s="244" t="e">
        <f t="shared" si="12"/>
        <v>#DIV/0!</v>
      </c>
      <c r="VL36" s="244" t="e">
        <f t="shared" si="12"/>
        <v>#DIV/0!</v>
      </c>
      <c r="VM36" s="244" t="e">
        <f t="shared" si="12"/>
        <v>#DIV/0!</v>
      </c>
      <c r="VN36" s="244" t="e">
        <f t="shared" si="12"/>
        <v>#DIV/0!</v>
      </c>
      <c r="VO36" s="244" t="e">
        <f t="shared" si="12"/>
        <v>#DIV/0!</v>
      </c>
      <c r="VP36" s="244" t="e">
        <f t="shared" si="12"/>
        <v>#DIV/0!</v>
      </c>
      <c r="VQ36" s="244" t="e">
        <f t="shared" si="12"/>
        <v>#DIV/0!</v>
      </c>
      <c r="VR36" s="244" t="e">
        <f t="shared" si="12"/>
        <v>#DIV/0!</v>
      </c>
      <c r="VS36" s="244" t="e">
        <f t="shared" si="12"/>
        <v>#DIV/0!</v>
      </c>
      <c r="VT36" s="244" t="e">
        <f t="shared" si="12"/>
        <v>#DIV/0!</v>
      </c>
      <c r="VU36" s="244" t="e">
        <f t="shared" si="12"/>
        <v>#DIV/0!</v>
      </c>
      <c r="VV36" s="244" t="e">
        <f t="shared" ref="VV36:XP36" si="13">ABS(VV17-$XK$17)/$XK$17</f>
        <v>#DIV/0!</v>
      </c>
      <c r="VW36" s="244" t="e">
        <f t="shared" si="13"/>
        <v>#DIV/0!</v>
      </c>
      <c r="VX36" s="244" t="e">
        <f t="shared" si="13"/>
        <v>#DIV/0!</v>
      </c>
      <c r="VY36" s="244" t="e">
        <f t="shared" si="13"/>
        <v>#DIV/0!</v>
      </c>
      <c r="VZ36" s="244" t="e">
        <f t="shared" si="13"/>
        <v>#DIV/0!</v>
      </c>
      <c r="WA36" s="244" t="e">
        <f t="shared" si="13"/>
        <v>#DIV/0!</v>
      </c>
      <c r="WB36" s="244" t="e">
        <f t="shared" si="13"/>
        <v>#DIV/0!</v>
      </c>
      <c r="WC36" s="244" t="e">
        <f t="shared" si="13"/>
        <v>#DIV/0!</v>
      </c>
      <c r="WD36" s="244" t="e">
        <f t="shared" si="13"/>
        <v>#DIV/0!</v>
      </c>
      <c r="WE36" s="244" t="e">
        <f t="shared" si="13"/>
        <v>#DIV/0!</v>
      </c>
      <c r="WF36" s="244" t="e">
        <f t="shared" si="13"/>
        <v>#DIV/0!</v>
      </c>
      <c r="WG36" s="244" t="e">
        <f t="shared" si="13"/>
        <v>#DIV/0!</v>
      </c>
      <c r="WH36" s="244" t="e">
        <f t="shared" si="13"/>
        <v>#DIV/0!</v>
      </c>
      <c r="WI36" s="244" t="e">
        <f t="shared" si="13"/>
        <v>#DIV/0!</v>
      </c>
      <c r="WJ36" s="244" t="e">
        <f t="shared" si="13"/>
        <v>#DIV/0!</v>
      </c>
      <c r="WK36" s="244" t="e">
        <f t="shared" si="13"/>
        <v>#DIV/0!</v>
      </c>
      <c r="WL36" s="244" t="e">
        <f t="shared" si="13"/>
        <v>#DIV/0!</v>
      </c>
      <c r="WM36" s="244" t="e">
        <f t="shared" si="13"/>
        <v>#DIV/0!</v>
      </c>
      <c r="WN36" s="244" t="e">
        <f t="shared" si="13"/>
        <v>#DIV/0!</v>
      </c>
      <c r="WO36" s="244" t="e">
        <f t="shared" si="13"/>
        <v>#DIV/0!</v>
      </c>
      <c r="WP36" s="244" t="e">
        <f t="shared" si="13"/>
        <v>#DIV/0!</v>
      </c>
      <c r="WQ36" s="244" t="e">
        <f t="shared" si="13"/>
        <v>#DIV/0!</v>
      </c>
      <c r="WR36" s="244" t="e">
        <f t="shared" si="13"/>
        <v>#DIV/0!</v>
      </c>
      <c r="WS36" s="244" t="e">
        <f t="shared" si="13"/>
        <v>#DIV/0!</v>
      </c>
      <c r="WT36" s="244" t="e">
        <f t="shared" si="13"/>
        <v>#DIV/0!</v>
      </c>
      <c r="WU36" s="244" t="e">
        <f t="shared" si="13"/>
        <v>#DIV/0!</v>
      </c>
      <c r="WV36" s="244" t="e">
        <f t="shared" si="13"/>
        <v>#DIV/0!</v>
      </c>
      <c r="WW36" s="244" t="e">
        <f t="shared" si="13"/>
        <v>#DIV/0!</v>
      </c>
      <c r="WX36" s="244" t="e">
        <f t="shared" si="13"/>
        <v>#DIV/0!</v>
      </c>
      <c r="WY36" s="244" t="e">
        <f t="shared" si="13"/>
        <v>#DIV/0!</v>
      </c>
      <c r="WZ36" s="244" t="e">
        <f t="shared" si="13"/>
        <v>#DIV/0!</v>
      </c>
      <c r="XA36" s="244" t="e">
        <f t="shared" si="13"/>
        <v>#DIV/0!</v>
      </c>
      <c r="XB36" s="244" t="e">
        <f t="shared" si="13"/>
        <v>#DIV/0!</v>
      </c>
      <c r="XC36" s="244" t="e">
        <f t="shared" si="13"/>
        <v>#DIV/0!</v>
      </c>
      <c r="XD36" s="244" t="e">
        <f t="shared" si="13"/>
        <v>#DIV/0!</v>
      </c>
      <c r="XE36" s="244" t="e">
        <f t="shared" si="13"/>
        <v>#DIV/0!</v>
      </c>
      <c r="XF36" s="244" t="e">
        <f t="shared" si="13"/>
        <v>#DIV/0!</v>
      </c>
      <c r="XG36" s="244" t="e">
        <f t="shared" si="13"/>
        <v>#DIV/0!</v>
      </c>
      <c r="XH36" s="244" t="e">
        <f t="shared" si="13"/>
        <v>#DIV/0!</v>
      </c>
      <c r="XI36" s="244" t="e">
        <f t="shared" si="13"/>
        <v>#DIV/0!</v>
      </c>
      <c r="XJ36" s="244" t="e">
        <f t="shared" si="13"/>
        <v>#DIV/0!</v>
      </c>
      <c r="XK36" s="244" t="e">
        <f t="shared" si="13"/>
        <v>#DIV/0!</v>
      </c>
      <c r="XL36" s="244" t="e">
        <f t="shared" si="13"/>
        <v>#DIV/0!</v>
      </c>
      <c r="XM36" s="244" t="e">
        <f t="shared" si="13"/>
        <v>#DIV/0!</v>
      </c>
      <c r="XN36" s="244" t="e">
        <f t="shared" si="13"/>
        <v>#DIV/0!</v>
      </c>
      <c r="XO36" s="244" t="e">
        <f t="shared" si="13"/>
        <v>#DIV/0!</v>
      </c>
      <c r="XP36" s="245" t="e">
        <f t="shared" si="13"/>
        <v>#DIV/0!</v>
      </c>
    </row>
    <row r="37" spans="321:640" x14ac:dyDescent="0.25">
      <c r="OK37" s="246" t="e">
        <f>ABS(OK18-$XK$18)/$XK$18</f>
        <v>#DIV/0!</v>
      </c>
      <c r="OL37" s="191" t="e">
        <f t="shared" ref="OL37:QW37" si="14">ABS(OL18-$XK$18)/$XK$18</f>
        <v>#DIV/0!</v>
      </c>
      <c r="OM37" s="191" t="e">
        <f t="shared" si="14"/>
        <v>#DIV/0!</v>
      </c>
      <c r="ON37" s="191" t="e">
        <f t="shared" si="14"/>
        <v>#DIV/0!</v>
      </c>
      <c r="OO37" s="191" t="e">
        <f t="shared" si="14"/>
        <v>#DIV/0!</v>
      </c>
      <c r="OP37" s="191" t="e">
        <f t="shared" si="14"/>
        <v>#DIV/0!</v>
      </c>
      <c r="OQ37" s="191" t="e">
        <f t="shared" si="14"/>
        <v>#DIV/0!</v>
      </c>
      <c r="OR37" s="191" t="e">
        <f t="shared" si="14"/>
        <v>#DIV/0!</v>
      </c>
      <c r="OS37" s="191" t="e">
        <f t="shared" si="14"/>
        <v>#DIV/0!</v>
      </c>
      <c r="OT37" s="191" t="e">
        <f t="shared" si="14"/>
        <v>#DIV/0!</v>
      </c>
      <c r="OU37" s="191" t="e">
        <f t="shared" si="14"/>
        <v>#DIV/0!</v>
      </c>
      <c r="OV37" s="191" t="e">
        <f t="shared" si="14"/>
        <v>#DIV/0!</v>
      </c>
      <c r="OW37" s="191" t="e">
        <f t="shared" si="14"/>
        <v>#DIV/0!</v>
      </c>
      <c r="OX37" s="191" t="e">
        <f t="shared" si="14"/>
        <v>#DIV/0!</v>
      </c>
      <c r="OY37" s="191" t="e">
        <f t="shared" si="14"/>
        <v>#DIV/0!</v>
      </c>
      <c r="OZ37" s="191" t="e">
        <f t="shared" si="14"/>
        <v>#DIV/0!</v>
      </c>
      <c r="PA37" s="191" t="e">
        <f t="shared" si="14"/>
        <v>#DIV/0!</v>
      </c>
      <c r="PB37" s="191" t="e">
        <f t="shared" si="14"/>
        <v>#DIV/0!</v>
      </c>
      <c r="PC37" s="191" t="e">
        <f t="shared" si="14"/>
        <v>#DIV/0!</v>
      </c>
      <c r="PD37" s="191" t="e">
        <f t="shared" si="14"/>
        <v>#DIV/0!</v>
      </c>
      <c r="PE37" s="191" t="e">
        <f t="shared" si="14"/>
        <v>#DIV/0!</v>
      </c>
      <c r="PF37" s="191" t="e">
        <f t="shared" si="14"/>
        <v>#DIV/0!</v>
      </c>
      <c r="PG37" s="191" t="e">
        <f t="shared" si="14"/>
        <v>#DIV/0!</v>
      </c>
      <c r="PH37" s="191" t="e">
        <f t="shared" si="14"/>
        <v>#DIV/0!</v>
      </c>
      <c r="PI37" s="191" t="e">
        <f t="shared" si="14"/>
        <v>#DIV/0!</v>
      </c>
      <c r="PJ37" s="191" t="e">
        <f t="shared" si="14"/>
        <v>#DIV/0!</v>
      </c>
      <c r="PK37" s="191" t="e">
        <f t="shared" si="14"/>
        <v>#DIV/0!</v>
      </c>
      <c r="PL37" s="191" t="e">
        <f t="shared" si="14"/>
        <v>#DIV/0!</v>
      </c>
      <c r="PM37" s="191" t="e">
        <f t="shared" si="14"/>
        <v>#DIV/0!</v>
      </c>
      <c r="PN37" s="191" t="e">
        <f t="shared" si="14"/>
        <v>#DIV/0!</v>
      </c>
      <c r="PO37" s="191" t="e">
        <f t="shared" si="14"/>
        <v>#DIV/0!</v>
      </c>
      <c r="PP37" s="191" t="e">
        <f t="shared" si="14"/>
        <v>#DIV/0!</v>
      </c>
      <c r="PQ37" s="191" t="e">
        <f t="shared" si="14"/>
        <v>#DIV/0!</v>
      </c>
      <c r="PR37" s="191" t="e">
        <f t="shared" si="14"/>
        <v>#DIV/0!</v>
      </c>
      <c r="PS37" s="191" t="e">
        <f t="shared" si="14"/>
        <v>#DIV/0!</v>
      </c>
      <c r="PT37" s="191" t="e">
        <f t="shared" si="14"/>
        <v>#DIV/0!</v>
      </c>
      <c r="PU37" s="191" t="e">
        <f t="shared" si="14"/>
        <v>#DIV/0!</v>
      </c>
      <c r="PV37" s="191" t="e">
        <f t="shared" si="14"/>
        <v>#DIV/0!</v>
      </c>
      <c r="PW37" s="191" t="e">
        <f t="shared" si="14"/>
        <v>#DIV/0!</v>
      </c>
      <c r="PX37" s="191" t="e">
        <f t="shared" si="14"/>
        <v>#DIV/0!</v>
      </c>
      <c r="PY37" s="191" t="e">
        <f t="shared" si="14"/>
        <v>#DIV/0!</v>
      </c>
      <c r="PZ37" s="191" t="e">
        <f t="shared" si="14"/>
        <v>#DIV/0!</v>
      </c>
      <c r="QA37" s="191" t="e">
        <f t="shared" si="14"/>
        <v>#DIV/0!</v>
      </c>
      <c r="QB37" s="191" t="e">
        <f t="shared" si="14"/>
        <v>#DIV/0!</v>
      </c>
      <c r="QC37" s="191" t="e">
        <f t="shared" si="14"/>
        <v>#DIV/0!</v>
      </c>
      <c r="QD37" s="191" t="e">
        <f t="shared" si="14"/>
        <v>#DIV/0!</v>
      </c>
      <c r="QE37" s="191" t="e">
        <f t="shared" si="14"/>
        <v>#DIV/0!</v>
      </c>
      <c r="QF37" s="191" t="e">
        <f t="shared" si="14"/>
        <v>#DIV/0!</v>
      </c>
      <c r="QG37" s="191" t="e">
        <f t="shared" si="14"/>
        <v>#DIV/0!</v>
      </c>
      <c r="QH37" s="191" t="e">
        <f t="shared" si="14"/>
        <v>#DIV/0!</v>
      </c>
      <c r="QI37" s="191" t="e">
        <f t="shared" si="14"/>
        <v>#DIV/0!</v>
      </c>
      <c r="QJ37" s="191" t="e">
        <f t="shared" si="14"/>
        <v>#DIV/0!</v>
      </c>
      <c r="QK37" s="191" t="e">
        <f t="shared" si="14"/>
        <v>#DIV/0!</v>
      </c>
      <c r="QL37" s="191" t="e">
        <f t="shared" si="14"/>
        <v>#DIV/0!</v>
      </c>
      <c r="QM37" s="191" t="e">
        <f t="shared" si="14"/>
        <v>#DIV/0!</v>
      </c>
      <c r="QN37" s="191" t="e">
        <f t="shared" si="14"/>
        <v>#DIV/0!</v>
      </c>
      <c r="QO37" s="191" t="e">
        <f t="shared" si="14"/>
        <v>#DIV/0!</v>
      </c>
      <c r="QP37" s="191" t="e">
        <f t="shared" si="14"/>
        <v>#DIV/0!</v>
      </c>
      <c r="QQ37" s="191" t="e">
        <f t="shared" si="14"/>
        <v>#DIV/0!</v>
      </c>
      <c r="QR37" s="191" t="e">
        <f t="shared" si="14"/>
        <v>#DIV/0!</v>
      </c>
      <c r="QS37" s="191" t="e">
        <f t="shared" si="14"/>
        <v>#DIV/0!</v>
      </c>
      <c r="QT37" s="191" t="e">
        <f t="shared" si="14"/>
        <v>#DIV/0!</v>
      </c>
      <c r="QU37" s="191" t="e">
        <f t="shared" si="14"/>
        <v>#DIV/0!</v>
      </c>
      <c r="QV37" s="191" t="e">
        <f t="shared" si="14"/>
        <v>#DIV/0!</v>
      </c>
      <c r="QW37" s="191" t="e">
        <f t="shared" si="14"/>
        <v>#DIV/0!</v>
      </c>
      <c r="QX37" s="191" t="e">
        <f t="shared" ref="QX37:TI37" si="15">ABS(QX18-$XK$18)/$XK$18</f>
        <v>#DIV/0!</v>
      </c>
      <c r="QY37" s="191" t="e">
        <f t="shared" si="15"/>
        <v>#DIV/0!</v>
      </c>
      <c r="QZ37" s="191" t="e">
        <f t="shared" si="15"/>
        <v>#DIV/0!</v>
      </c>
      <c r="RA37" s="191" t="e">
        <f t="shared" si="15"/>
        <v>#DIV/0!</v>
      </c>
      <c r="RB37" s="191" t="e">
        <f t="shared" si="15"/>
        <v>#DIV/0!</v>
      </c>
      <c r="RC37" s="191" t="e">
        <f t="shared" si="15"/>
        <v>#DIV/0!</v>
      </c>
      <c r="RD37" s="191" t="e">
        <f t="shared" si="15"/>
        <v>#DIV/0!</v>
      </c>
      <c r="RE37" s="191" t="e">
        <f t="shared" si="15"/>
        <v>#DIV/0!</v>
      </c>
      <c r="RF37" s="191" t="e">
        <f t="shared" si="15"/>
        <v>#DIV/0!</v>
      </c>
      <c r="RG37" s="191" t="e">
        <f t="shared" si="15"/>
        <v>#DIV/0!</v>
      </c>
      <c r="RH37" s="191" t="e">
        <f t="shared" si="15"/>
        <v>#DIV/0!</v>
      </c>
      <c r="RI37" s="191" t="e">
        <f t="shared" si="15"/>
        <v>#DIV/0!</v>
      </c>
      <c r="RJ37" s="191" t="e">
        <f t="shared" si="15"/>
        <v>#DIV/0!</v>
      </c>
      <c r="RK37" s="191" t="e">
        <f t="shared" si="15"/>
        <v>#DIV/0!</v>
      </c>
      <c r="RL37" s="191" t="e">
        <f t="shared" si="15"/>
        <v>#DIV/0!</v>
      </c>
      <c r="RM37" s="191" t="e">
        <f t="shared" si="15"/>
        <v>#DIV/0!</v>
      </c>
      <c r="RN37" s="191" t="e">
        <f t="shared" si="15"/>
        <v>#DIV/0!</v>
      </c>
      <c r="RO37" s="191" t="e">
        <f t="shared" si="15"/>
        <v>#DIV/0!</v>
      </c>
      <c r="RP37" s="191" t="e">
        <f t="shared" si="15"/>
        <v>#DIV/0!</v>
      </c>
      <c r="RQ37" s="191" t="e">
        <f t="shared" si="15"/>
        <v>#DIV/0!</v>
      </c>
      <c r="RR37" s="191" t="e">
        <f t="shared" si="15"/>
        <v>#DIV/0!</v>
      </c>
      <c r="RS37" s="191" t="e">
        <f t="shared" si="15"/>
        <v>#DIV/0!</v>
      </c>
      <c r="RT37" s="191" t="e">
        <f t="shared" si="15"/>
        <v>#DIV/0!</v>
      </c>
      <c r="RU37" s="191" t="e">
        <f t="shared" si="15"/>
        <v>#DIV/0!</v>
      </c>
      <c r="RV37" s="191" t="e">
        <f t="shared" si="15"/>
        <v>#DIV/0!</v>
      </c>
      <c r="RW37" s="191" t="e">
        <f t="shared" si="15"/>
        <v>#DIV/0!</v>
      </c>
      <c r="RX37" s="191" t="e">
        <f t="shared" si="15"/>
        <v>#DIV/0!</v>
      </c>
      <c r="RY37" s="191" t="e">
        <f t="shared" si="15"/>
        <v>#DIV/0!</v>
      </c>
      <c r="RZ37" s="191" t="e">
        <f t="shared" si="15"/>
        <v>#DIV/0!</v>
      </c>
      <c r="SA37" s="191" t="e">
        <f t="shared" si="15"/>
        <v>#DIV/0!</v>
      </c>
      <c r="SB37" s="191" t="e">
        <f t="shared" si="15"/>
        <v>#DIV/0!</v>
      </c>
      <c r="SC37" s="191" t="e">
        <f t="shared" si="15"/>
        <v>#DIV/0!</v>
      </c>
      <c r="SD37" s="191" t="e">
        <f t="shared" si="15"/>
        <v>#DIV/0!</v>
      </c>
      <c r="SE37" s="191" t="e">
        <f t="shared" si="15"/>
        <v>#DIV/0!</v>
      </c>
      <c r="SF37" s="191" t="e">
        <f t="shared" si="15"/>
        <v>#DIV/0!</v>
      </c>
      <c r="SG37" s="191" t="e">
        <f t="shared" si="15"/>
        <v>#DIV/0!</v>
      </c>
      <c r="SH37" s="191" t="e">
        <f t="shared" si="15"/>
        <v>#DIV/0!</v>
      </c>
      <c r="SI37" s="191" t="e">
        <f t="shared" si="15"/>
        <v>#DIV/0!</v>
      </c>
      <c r="SJ37" s="191" t="e">
        <f t="shared" si="15"/>
        <v>#DIV/0!</v>
      </c>
      <c r="SK37" s="191" t="e">
        <f t="shared" si="15"/>
        <v>#DIV/0!</v>
      </c>
      <c r="SL37" s="191" t="e">
        <f t="shared" si="15"/>
        <v>#DIV/0!</v>
      </c>
      <c r="SM37" s="191" t="e">
        <f t="shared" si="15"/>
        <v>#DIV/0!</v>
      </c>
      <c r="SN37" s="191" t="e">
        <f t="shared" si="15"/>
        <v>#DIV/0!</v>
      </c>
      <c r="SO37" s="191" t="e">
        <f t="shared" si="15"/>
        <v>#DIV/0!</v>
      </c>
      <c r="SP37" s="191" t="e">
        <f t="shared" si="15"/>
        <v>#DIV/0!</v>
      </c>
      <c r="SQ37" s="191" t="e">
        <f t="shared" si="15"/>
        <v>#DIV/0!</v>
      </c>
      <c r="SR37" s="191" t="e">
        <f t="shared" si="15"/>
        <v>#DIV/0!</v>
      </c>
      <c r="SS37" s="191" t="e">
        <f t="shared" si="15"/>
        <v>#DIV/0!</v>
      </c>
      <c r="ST37" s="191" t="e">
        <f t="shared" si="15"/>
        <v>#DIV/0!</v>
      </c>
      <c r="SU37" s="191" t="e">
        <f t="shared" si="15"/>
        <v>#DIV/0!</v>
      </c>
      <c r="SV37" s="191" t="e">
        <f t="shared" si="15"/>
        <v>#DIV/0!</v>
      </c>
      <c r="SW37" s="191" t="e">
        <f t="shared" si="15"/>
        <v>#DIV/0!</v>
      </c>
      <c r="SX37" s="191" t="e">
        <f t="shared" si="15"/>
        <v>#DIV/0!</v>
      </c>
      <c r="SY37" s="191" t="e">
        <f t="shared" si="15"/>
        <v>#DIV/0!</v>
      </c>
      <c r="SZ37" s="191" t="e">
        <f t="shared" si="15"/>
        <v>#DIV/0!</v>
      </c>
      <c r="TA37" s="191" t="e">
        <f t="shared" si="15"/>
        <v>#DIV/0!</v>
      </c>
      <c r="TB37" s="191" t="e">
        <f t="shared" si="15"/>
        <v>#DIV/0!</v>
      </c>
      <c r="TC37" s="191" t="e">
        <f t="shared" si="15"/>
        <v>#DIV/0!</v>
      </c>
      <c r="TD37" s="191" t="e">
        <f t="shared" si="15"/>
        <v>#DIV/0!</v>
      </c>
      <c r="TE37" s="191" t="e">
        <f t="shared" si="15"/>
        <v>#DIV/0!</v>
      </c>
      <c r="TF37" s="191" t="e">
        <f t="shared" si="15"/>
        <v>#DIV/0!</v>
      </c>
      <c r="TG37" s="191" t="e">
        <f t="shared" si="15"/>
        <v>#DIV/0!</v>
      </c>
      <c r="TH37" s="191" t="e">
        <f t="shared" si="15"/>
        <v>#DIV/0!</v>
      </c>
      <c r="TI37" s="191" t="e">
        <f t="shared" si="15"/>
        <v>#DIV/0!</v>
      </c>
      <c r="TJ37" s="191" t="e">
        <f t="shared" ref="TJ37:VU37" si="16">ABS(TJ18-$XK$18)/$XK$18</f>
        <v>#DIV/0!</v>
      </c>
      <c r="TK37" s="191" t="e">
        <f t="shared" si="16"/>
        <v>#DIV/0!</v>
      </c>
      <c r="TL37" s="191" t="e">
        <f t="shared" si="16"/>
        <v>#DIV/0!</v>
      </c>
      <c r="TM37" s="191" t="e">
        <f t="shared" si="16"/>
        <v>#DIV/0!</v>
      </c>
      <c r="TN37" s="191" t="e">
        <f t="shared" si="16"/>
        <v>#DIV/0!</v>
      </c>
      <c r="TO37" s="191" t="e">
        <f t="shared" si="16"/>
        <v>#DIV/0!</v>
      </c>
      <c r="TP37" s="191" t="e">
        <f t="shared" si="16"/>
        <v>#DIV/0!</v>
      </c>
      <c r="TQ37" s="191" t="e">
        <f t="shared" si="16"/>
        <v>#DIV/0!</v>
      </c>
      <c r="TR37" s="191" t="e">
        <f t="shared" si="16"/>
        <v>#DIV/0!</v>
      </c>
      <c r="TS37" s="191" t="e">
        <f t="shared" si="16"/>
        <v>#DIV/0!</v>
      </c>
      <c r="TT37" s="191" t="e">
        <f t="shared" si="16"/>
        <v>#DIV/0!</v>
      </c>
      <c r="TU37" s="191" t="e">
        <f t="shared" si="16"/>
        <v>#DIV/0!</v>
      </c>
      <c r="TV37" s="191" t="e">
        <f t="shared" si="16"/>
        <v>#DIV/0!</v>
      </c>
      <c r="TW37" s="191" t="e">
        <f t="shared" si="16"/>
        <v>#DIV/0!</v>
      </c>
      <c r="TX37" s="191" t="e">
        <f t="shared" si="16"/>
        <v>#DIV/0!</v>
      </c>
      <c r="TY37" s="191" t="e">
        <f t="shared" si="16"/>
        <v>#DIV/0!</v>
      </c>
      <c r="TZ37" s="191" t="e">
        <f t="shared" si="16"/>
        <v>#DIV/0!</v>
      </c>
      <c r="UA37" s="191" t="e">
        <f t="shared" si="16"/>
        <v>#DIV/0!</v>
      </c>
      <c r="UB37" s="191" t="e">
        <f t="shared" si="16"/>
        <v>#DIV/0!</v>
      </c>
      <c r="UC37" s="191" t="e">
        <f t="shared" si="16"/>
        <v>#DIV/0!</v>
      </c>
      <c r="UD37" s="191" t="e">
        <f t="shared" si="16"/>
        <v>#DIV/0!</v>
      </c>
      <c r="UE37" s="191" t="e">
        <f t="shared" si="16"/>
        <v>#DIV/0!</v>
      </c>
      <c r="UF37" s="191" t="e">
        <f t="shared" si="16"/>
        <v>#DIV/0!</v>
      </c>
      <c r="UG37" s="191" t="e">
        <f t="shared" si="16"/>
        <v>#DIV/0!</v>
      </c>
      <c r="UH37" s="191" t="e">
        <f t="shared" si="16"/>
        <v>#DIV/0!</v>
      </c>
      <c r="UI37" s="191" t="e">
        <f t="shared" si="16"/>
        <v>#DIV/0!</v>
      </c>
      <c r="UJ37" s="191" t="e">
        <f t="shared" si="16"/>
        <v>#DIV/0!</v>
      </c>
      <c r="UK37" s="191" t="e">
        <f t="shared" si="16"/>
        <v>#DIV/0!</v>
      </c>
      <c r="UL37" s="191" t="e">
        <f t="shared" si="16"/>
        <v>#DIV/0!</v>
      </c>
      <c r="UM37" s="191" t="e">
        <f t="shared" si="16"/>
        <v>#DIV/0!</v>
      </c>
      <c r="UN37" s="191" t="e">
        <f t="shared" si="16"/>
        <v>#DIV/0!</v>
      </c>
      <c r="UO37" s="191" t="e">
        <f t="shared" si="16"/>
        <v>#DIV/0!</v>
      </c>
      <c r="UP37" s="191" t="e">
        <f t="shared" si="16"/>
        <v>#DIV/0!</v>
      </c>
      <c r="UQ37" s="191" t="e">
        <f t="shared" si="16"/>
        <v>#DIV/0!</v>
      </c>
      <c r="UR37" s="191" t="e">
        <f t="shared" si="16"/>
        <v>#DIV/0!</v>
      </c>
      <c r="US37" s="191" t="e">
        <f t="shared" si="16"/>
        <v>#DIV/0!</v>
      </c>
      <c r="UT37" s="191" t="e">
        <f t="shared" si="16"/>
        <v>#DIV/0!</v>
      </c>
      <c r="UU37" s="191" t="e">
        <f t="shared" si="16"/>
        <v>#DIV/0!</v>
      </c>
      <c r="UV37" s="191" t="e">
        <f t="shared" si="16"/>
        <v>#DIV/0!</v>
      </c>
      <c r="UW37" s="191" t="e">
        <f t="shared" si="16"/>
        <v>#DIV/0!</v>
      </c>
      <c r="UX37" s="191" t="e">
        <f t="shared" si="16"/>
        <v>#DIV/0!</v>
      </c>
      <c r="UY37" s="191" t="e">
        <f t="shared" si="16"/>
        <v>#DIV/0!</v>
      </c>
      <c r="UZ37" s="191" t="e">
        <f t="shared" si="16"/>
        <v>#DIV/0!</v>
      </c>
      <c r="VA37" s="191" t="e">
        <f t="shared" si="16"/>
        <v>#DIV/0!</v>
      </c>
      <c r="VB37" s="191" t="e">
        <f t="shared" si="16"/>
        <v>#DIV/0!</v>
      </c>
      <c r="VC37" s="191" t="e">
        <f t="shared" si="16"/>
        <v>#DIV/0!</v>
      </c>
      <c r="VD37" s="191" t="e">
        <f t="shared" si="16"/>
        <v>#DIV/0!</v>
      </c>
      <c r="VE37" s="191" t="e">
        <f t="shared" si="16"/>
        <v>#DIV/0!</v>
      </c>
      <c r="VF37" s="191" t="e">
        <f t="shared" si="16"/>
        <v>#DIV/0!</v>
      </c>
      <c r="VG37" s="191" t="e">
        <f t="shared" si="16"/>
        <v>#DIV/0!</v>
      </c>
      <c r="VH37" s="191" t="e">
        <f t="shared" si="16"/>
        <v>#DIV/0!</v>
      </c>
      <c r="VI37" s="191" t="e">
        <f t="shared" si="16"/>
        <v>#DIV/0!</v>
      </c>
      <c r="VJ37" s="191" t="e">
        <f t="shared" si="16"/>
        <v>#DIV/0!</v>
      </c>
      <c r="VK37" s="191" t="e">
        <f t="shared" si="16"/>
        <v>#DIV/0!</v>
      </c>
      <c r="VL37" s="191" t="e">
        <f t="shared" si="16"/>
        <v>#DIV/0!</v>
      </c>
      <c r="VM37" s="191" t="e">
        <f t="shared" si="16"/>
        <v>#DIV/0!</v>
      </c>
      <c r="VN37" s="191" t="e">
        <f t="shared" si="16"/>
        <v>#DIV/0!</v>
      </c>
      <c r="VO37" s="191" t="e">
        <f t="shared" si="16"/>
        <v>#DIV/0!</v>
      </c>
      <c r="VP37" s="191" t="e">
        <f t="shared" si="16"/>
        <v>#DIV/0!</v>
      </c>
      <c r="VQ37" s="191" t="e">
        <f t="shared" si="16"/>
        <v>#DIV/0!</v>
      </c>
      <c r="VR37" s="191" t="e">
        <f t="shared" si="16"/>
        <v>#DIV/0!</v>
      </c>
      <c r="VS37" s="191" t="e">
        <f t="shared" si="16"/>
        <v>#DIV/0!</v>
      </c>
      <c r="VT37" s="191" t="e">
        <f t="shared" si="16"/>
        <v>#DIV/0!</v>
      </c>
      <c r="VU37" s="191" t="e">
        <f t="shared" si="16"/>
        <v>#DIV/0!</v>
      </c>
      <c r="VV37" s="191" t="e">
        <f t="shared" ref="VV37:XP37" si="17">ABS(VV18-$XK$18)/$XK$18</f>
        <v>#DIV/0!</v>
      </c>
      <c r="VW37" s="191" t="e">
        <f t="shared" si="17"/>
        <v>#DIV/0!</v>
      </c>
      <c r="VX37" s="191" t="e">
        <f t="shared" si="17"/>
        <v>#DIV/0!</v>
      </c>
      <c r="VY37" s="191" t="e">
        <f t="shared" si="17"/>
        <v>#DIV/0!</v>
      </c>
      <c r="VZ37" s="191" t="e">
        <f t="shared" si="17"/>
        <v>#DIV/0!</v>
      </c>
      <c r="WA37" s="191" t="e">
        <f t="shared" si="17"/>
        <v>#DIV/0!</v>
      </c>
      <c r="WB37" s="191" t="e">
        <f t="shared" si="17"/>
        <v>#DIV/0!</v>
      </c>
      <c r="WC37" s="191" t="e">
        <f t="shared" si="17"/>
        <v>#DIV/0!</v>
      </c>
      <c r="WD37" s="191" t="e">
        <f t="shared" si="17"/>
        <v>#DIV/0!</v>
      </c>
      <c r="WE37" s="191" t="e">
        <f t="shared" si="17"/>
        <v>#DIV/0!</v>
      </c>
      <c r="WF37" s="191" t="e">
        <f t="shared" si="17"/>
        <v>#DIV/0!</v>
      </c>
      <c r="WG37" s="191" t="e">
        <f t="shared" si="17"/>
        <v>#DIV/0!</v>
      </c>
      <c r="WH37" s="191" t="e">
        <f t="shared" si="17"/>
        <v>#DIV/0!</v>
      </c>
      <c r="WI37" s="191" t="e">
        <f t="shared" si="17"/>
        <v>#DIV/0!</v>
      </c>
      <c r="WJ37" s="191" t="e">
        <f t="shared" si="17"/>
        <v>#DIV/0!</v>
      </c>
      <c r="WK37" s="191" t="e">
        <f t="shared" si="17"/>
        <v>#DIV/0!</v>
      </c>
      <c r="WL37" s="191" t="e">
        <f t="shared" si="17"/>
        <v>#DIV/0!</v>
      </c>
      <c r="WM37" s="191" t="e">
        <f t="shared" si="17"/>
        <v>#DIV/0!</v>
      </c>
      <c r="WN37" s="191" t="e">
        <f t="shared" si="17"/>
        <v>#DIV/0!</v>
      </c>
      <c r="WO37" s="191" t="e">
        <f t="shared" si="17"/>
        <v>#DIV/0!</v>
      </c>
      <c r="WP37" s="191" t="e">
        <f t="shared" si="17"/>
        <v>#DIV/0!</v>
      </c>
      <c r="WQ37" s="191" t="e">
        <f t="shared" si="17"/>
        <v>#DIV/0!</v>
      </c>
      <c r="WR37" s="191" t="e">
        <f t="shared" si="17"/>
        <v>#DIV/0!</v>
      </c>
      <c r="WS37" s="191" t="e">
        <f t="shared" si="17"/>
        <v>#DIV/0!</v>
      </c>
      <c r="WT37" s="191" t="e">
        <f t="shared" si="17"/>
        <v>#DIV/0!</v>
      </c>
      <c r="WU37" s="191" t="e">
        <f t="shared" si="17"/>
        <v>#DIV/0!</v>
      </c>
      <c r="WV37" s="191" t="e">
        <f t="shared" si="17"/>
        <v>#DIV/0!</v>
      </c>
      <c r="WW37" s="191" t="e">
        <f t="shared" si="17"/>
        <v>#DIV/0!</v>
      </c>
      <c r="WX37" s="191" t="e">
        <f t="shared" si="17"/>
        <v>#DIV/0!</v>
      </c>
      <c r="WY37" s="191" t="e">
        <f t="shared" si="17"/>
        <v>#DIV/0!</v>
      </c>
      <c r="WZ37" s="191" t="e">
        <f t="shared" si="17"/>
        <v>#DIV/0!</v>
      </c>
      <c r="XA37" s="191" t="e">
        <f t="shared" si="17"/>
        <v>#DIV/0!</v>
      </c>
      <c r="XB37" s="191" t="e">
        <f t="shared" si="17"/>
        <v>#DIV/0!</v>
      </c>
      <c r="XC37" s="191" t="e">
        <f t="shared" si="17"/>
        <v>#DIV/0!</v>
      </c>
      <c r="XD37" s="191" t="e">
        <f t="shared" si="17"/>
        <v>#DIV/0!</v>
      </c>
      <c r="XE37" s="191" t="e">
        <f t="shared" si="17"/>
        <v>#DIV/0!</v>
      </c>
      <c r="XF37" s="191" t="e">
        <f t="shared" si="17"/>
        <v>#DIV/0!</v>
      </c>
      <c r="XG37" s="191" t="e">
        <f t="shared" si="17"/>
        <v>#DIV/0!</v>
      </c>
      <c r="XH37" s="191" t="e">
        <f t="shared" si="17"/>
        <v>#DIV/0!</v>
      </c>
      <c r="XI37" s="191" t="e">
        <f t="shared" si="17"/>
        <v>#DIV/0!</v>
      </c>
      <c r="XJ37" s="191" t="e">
        <f t="shared" si="17"/>
        <v>#DIV/0!</v>
      </c>
      <c r="XK37" s="191" t="e">
        <f t="shared" si="17"/>
        <v>#DIV/0!</v>
      </c>
      <c r="XL37" s="191" t="e">
        <f t="shared" si="17"/>
        <v>#DIV/0!</v>
      </c>
      <c r="XM37" s="191" t="e">
        <f t="shared" si="17"/>
        <v>#DIV/0!</v>
      </c>
      <c r="XN37" s="191" t="e">
        <f t="shared" si="17"/>
        <v>#DIV/0!</v>
      </c>
      <c r="XO37" s="191" t="e">
        <f t="shared" si="17"/>
        <v>#DIV/0!</v>
      </c>
      <c r="XP37" s="247" t="e">
        <f t="shared" si="17"/>
        <v>#DIV/0!</v>
      </c>
    </row>
    <row r="38" spans="321:640" ht="15.75" thickBot="1" x14ac:dyDescent="0.3">
      <c r="OK38" s="248" t="e">
        <f>ABS(OK19-$UD$19)/$UD$19</f>
        <v>#DIV/0!</v>
      </c>
      <c r="OL38" s="249" t="e">
        <f t="shared" ref="OL38:QW38" si="18">ABS(OL19-$UD$19)/$UD$19</f>
        <v>#DIV/0!</v>
      </c>
      <c r="OM38" s="249" t="e">
        <f t="shared" si="18"/>
        <v>#DIV/0!</v>
      </c>
      <c r="ON38" s="249" t="e">
        <f t="shared" si="18"/>
        <v>#DIV/0!</v>
      </c>
      <c r="OO38" s="249" t="e">
        <f t="shared" si="18"/>
        <v>#DIV/0!</v>
      </c>
      <c r="OP38" s="249" t="e">
        <f t="shared" si="18"/>
        <v>#DIV/0!</v>
      </c>
      <c r="OQ38" s="249" t="e">
        <f t="shared" si="18"/>
        <v>#DIV/0!</v>
      </c>
      <c r="OR38" s="249" t="e">
        <f t="shared" si="18"/>
        <v>#DIV/0!</v>
      </c>
      <c r="OS38" s="249" t="e">
        <f t="shared" si="18"/>
        <v>#DIV/0!</v>
      </c>
      <c r="OT38" s="249" t="e">
        <f t="shared" si="18"/>
        <v>#DIV/0!</v>
      </c>
      <c r="OU38" s="249" t="e">
        <f t="shared" si="18"/>
        <v>#DIV/0!</v>
      </c>
      <c r="OV38" s="249" t="e">
        <f t="shared" si="18"/>
        <v>#DIV/0!</v>
      </c>
      <c r="OW38" s="249" t="e">
        <f t="shared" si="18"/>
        <v>#DIV/0!</v>
      </c>
      <c r="OX38" s="249" t="e">
        <f t="shared" si="18"/>
        <v>#DIV/0!</v>
      </c>
      <c r="OY38" s="249" t="e">
        <f t="shared" si="18"/>
        <v>#DIV/0!</v>
      </c>
      <c r="OZ38" s="249" t="e">
        <f t="shared" si="18"/>
        <v>#DIV/0!</v>
      </c>
      <c r="PA38" s="249" t="e">
        <f t="shared" si="18"/>
        <v>#DIV/0!</v>
      </c>
      <c r="PB38" s="249" t="e">
        <f t="shared" si="18"/>
        <v>#DIV/0!</v>
      </c>
      <c r="PC38" s="249" t="e">
        <f t="shared" si="18"/>
        <v>#DIV/0!</v>
      </c>
      <c r="PD38" s="249" t="e">
        <f t="shared" si="18"/>
        <v>#DIV/0!</v>
      </c>
      <c r="PE38" s="249" t="e">
        <f t="shared" si="18"/>
        <v>#DIV/0!</v>
      </c>
      <c r="PF38" s="249" t="e">
        <f t="shared" si="18"/>
        <v>#DIV/0!</v>
      </c>
      <c r="PG38" s="249" t="e">
        <f t="shared" si="18"/>
        <v>#DIV/0!</v>
      </c>
      <c r="PH38" s="249" t="e">
        <f t="shared" si="18"/>
        <v>#DIV/0!</v>
      </c>
      <c r="PI38" s="249" t="e">
        <f t="shared" si="18"/>
        <v>#DIV/0!</v>
      </c>
      <c r="PJ38" s="249" t="e">
        <f t="shared" si="18"/>
        <v>#DIV/0!</v>
      </c>
      <c r="PK38" s="249" t="e">
        <f t="shared" si="18"/>
        <v>#DIV/0!</v>
      </c>
      <c r="PL38" s="249" t="e">
        <f t="shared" si="18"/>
        <v>#DIV/0!</v>
      </c>
      <c r="PM38" s="249" t="e">
        <f t="shared" si="18"/>
        <v>#DIV/0!</v>
      </c>
      <c r="PN38" s="249" t="e">
        <f t="shared" si="18"/>
        <v>#DIV/0!</v>
      </c>
      <c r="PO38" s="249" t="e">
        <f t="shared" si="18"/>
        <v>#DIV/0!</v>
      </c>
      <c r="PP38" s="249" t="e">
        <f t="shared" si="18"/>
        <v>#DIV/0!</v>
      </c>
      <c r="PQ38" s="249" t="e">
        <f t="shared" si="18"/>
        <v>#DIV/0!</v>
      </c>
      <c r="PR38" s="249" t="e">
        <f t="shared" si="18"/>
        <v>#DIV/0!</v>
      </c>
      <c r="PS38" s="249" t="e">
        <f t="shared" si="18"/>
        <v>#DIV/0!</v>
      </c>
      <c r="PT38" s="249" t="e">
        <f t="shared" si="18"/>
        <v>#DIV/0!</v>
      </c>
      <c r="PU38" s="249" t="e">
        <f t="shared" si="18"/>
        <v>#DIV/0!</v>
      </c>
      <c r="PV38" s="249" t="e">
        <f t="shared" si="18"/>
        <v>#DIV/0!</v>
      </c>
      <c r="PW38" s="249" t="e">
        <f t="shared" si="18"/>
        <v>#DIV/0!</v>
      </c>
      <c r="PX38" s="249" t="e">
        <f t="shared" si="18"/>
        <v>#DIV/0!</v>
      </c>
      <c r="PY38" s="249" t="e">
        <f t="shared" si="18"/>
        <v>#DIV/0!</v>
      </c>
      <c r="PZ38" s="249" t="e">
        <f t="shared" si="18"/>
        <v>#DIV/0!</v>
      </c>
      <c r="QA38" s="249" t="e">
        <f t="shared" si="18"/>
        <v>#DIV/0!</v>
      </c>
      <c r="QB38" s="249" t="e">
        <f t="shared" si="18"/>
        <v>#DIV/0!</v>
      </c>
      <c r="QC38" s="249" t="e">
        <f t="shared" si="18"/>
        <v>#DIV/0!</v>
      </c>
      <c r="QD38" s="249" t="e">
        <f t="shared" si="18"/>
        <v>#DIV/0!</v>
      </c>
      <c r="QE38" s="249" t="e">
        <f t="shared" si="18"/>
        <v>#DIV/0!</v>
      </c>
      <c r="QF38" s="249" t="e">
        <f t="shared" si="18"/>
        <v>#DIV/0!</v>
      </c>
      <c r="QG38" s="249" t="e">
        <f t="shared" si="18"/>
        <v>#DIV/0!</v>
      </c>
      <c r="QH38" s="249" t="e">
        <f t="shared" si="18"/>
        <v>#DIV/0!</v>
      </c>
      <c r="QI38" s="249" t="e">
        <f t="shared" si="18"/>
        <v>#DIV/0!</v>
      </c>
      <c r="QJ38" s="249" t="e">
        <f t="shared" si="18"/>
        <v>#DIV/0!</v>
      </c>
      <c r="QK38" s="249" t="e">
        <f t="shared" si="18"/>
        <v>#DIV/0!</v>
      </c>
      <c r="QL38" s="249" t="e">
        <f t="shared" si="18"/>
        <v>#DIV/0!</v>
      </c>
      <c r="QM38" s="249" t="e">
        <f t="shared" si="18"/>
        <v>#DIV/0!</v>
      </c>
      <c r="QN38" s="249" t="e">
        <f t="shared" si="18"/>
        <v>#DIV/0!</v>
      </c>
      <c r="QO38" s="249" t="e">
        <f t="shared" si="18"/>
        <v>#DIV/0!</v>
      </c>
      <c r="QP38" s="249" t="e">
        <f t="shared" si="18"/>
        <v>#DIV/0!</v>
      </c>
      <c r="QQ38" s="249" t="e">
        <f t="shared" si="18"/>
        <v>#DIV/0!</v>
      </c>
      <c r="QR38" s="249" t="e">
        <f t="shared" si="18"/>
        <v>#DIV/0!</v>
      </c>
      <c r="QS38" s="249" t="e">
        <f t="shared" si="18"/>
        <v>#DIV/0!</v>
      </c>
      <c r="QT38" s="249" t="e">
        <f t="shared" si="18"/>
        <v>#DIV/0!</v>
      </c>
      <c r="QU38" s="249" t="e">
        <f t="shared" si="18"/>
        <v>#DIV/0!</v>
      </c>
      <c r="QV38" s="249" t="e">
        <f t="shared" si="18"/>
        <v>#DIV/0!</v>
      </c>
      <c r="QW38" s="249" t="e">
        <f t="shared" si="18"/>
        <v>#DIV/0!</v>
      </c>
      <c r="QX38" s="249" t="e">
        <f t="shared" ref="QX38:TI38" si="19">ABS(QX19-$UD$19)/$UD$19</f>
        <v>#DIV/0!</v>
      </c>
      <c r="QY38" s="249" t="e">
        <f t="shared" si="19"/>
        <v>#DIV/0!</v>
      </c>
      <c r="QZ38" s="249" t="e">
        <f t="shared" si="19"/>
        <v>#DIV/0!</v>
      </c>
      <c r="RA38" s="249" t="e">
        <f t="shared" si="19"/>
        <v>#DIV/0!</v>
      </c>
      <c r="RB38" s="249" t="e">
        <f t="shared" si="19"/>
        <v>#DIV/0!</v>
      </c>
      <c r="RC38" s="249" t="e">
        <f t="shared" si="19"/>
        <v>#DIV/0!</v>
      </c>
      <c r="RD38" s="249" t="e">
        <f t="shared" si="19"/>
        <v>#DIV/0!</v>
      </c>
      <c r="RE38" s="249" t="e">
        <f t="shared" si="19"/>
        <v>#DIV/0!</v>
      </c>
      <c r="RF38" s="249" t="e">
        <f t="shared" si="19"/>
        <v>#DIV/0!</v>
      </c>
      <c r="RG38" s="249" t="e">
        <f t="shared" si="19"/>
        <v>#DIV/0!</v>
      </c>
      <c r="RH38" s="249" t="e">
        <f t="shared" si="19"/>
        <v>#DIV/0!</v>
      </c>
      <c r="RI38" s="249" t="e">
        <f t="shared" si="19"/>
        <v>#DIV/0!</v>
      </c>
      <c r="RJ38" s="249" t="e">
        <f t="shared" si="19"/>
        <v>#DIV/0!</v>
      </c>
      <c r="RK38" s="249" t="e">
        <f t="shared" si="19"/>
        <v>#DIV/0!</v>
      </c>
      <c r="RL38" s="249" t="e">
        <f t="shared" si="19"/>
        <v>#DIV/0!</v>
      </c>
      <c r="RM38" s="249" t="e">
        <f t="shared" si="19"/>
        <v>#DIV/0!</v>
      </c>
      <c r="RN38" s="249" t="e">
        <f t="shared" si="19"/>
        <v>#DIV/0!</v>
      </c>
      <c r="RO38" s="249" t="e">
        <f t="shared" si="19"/>
        <v>#DIV/0!</v>
      </c>
      <c r="RP38" s="249" t="e">
        <f t="shared" si="19"/>
        <v>#DIV/0!</v>
      </c>
      <c r="RQ38" s="249" t="e">
        <f t="shared" si="19"/>
        <v>#DIV/0!</v>
      </c>
      <c r="RR38" s="249" t="e">
        <f t="shared" si="19"/>
        <v>#DIV/0!</v>
      </c>
      <c r="RS38" s="249" t="e">
        <f t="shared" si="19"/>
        <v>#DIV/0!</v>
      </c>
      <c r="RT38" s="249" t="e">
        <f t="shared" si="19"/>
        <v>#DIV/0!</v>
      </c>
      <c r="RU38" s="249" t="e">
        <f t="shared" si="19"/>
        <v>#DIV/0!</v>
      </c>
      <c r="RV38" s="249" t="e">
        <f t="shared" si="19"/>
        <v>#DIV/0!</v>
      </c>
      <c r="RW38" s="249" t="e">
        <f t="shared" si="19"/>
        <v>#DIV/0!</v>
      </c>
      <c r="RX38" s="249" t="e">
        <f t="shared" si="19"/>
        <v>#DIV/0!</v>
      </c>
      <c r="RY38" s="249" t="e">
        <f t="shared" si="19"/>
        <v>#DIV/0!</v>
      </c>
      <c r="RZ38" s="249" t="e">
        <f t="shared" si="19"/>
        <v>#DIV/0!</v>
      </c>
      <c r="SA38" s="249" t="e">
        <f t="shared" si="19"/>
        <v>#DIV/0!</v>
      </c>
      <c r="SB38" s="249" t="e">
        <f t="shared" si="19"/>
        <v>#DIV/0!</v>
      </c>
      <c r="SC38" s="249" t="e">
        <f t="shared" si="19"/>
        <v>#DIV/0!</v>
      </c>
      <c r="SD38" s="249" t="e">
        <f t="shared" si="19"/>
        <v>#DIV/0!</v>
      </c>
      <c r="SE38" s="249" t="e">
        <f t="shared" si="19"/>
        <v>#DIV/0!</v>
      </c>
      <c r="SF38" s="249" t="e">
        <f t="shared" si="19"/>
        <v>#DIV/0!</v>
      </c>
      <c r="SG38" s="249" t="e">
        <f t="shared" si="19"/>
        <v>#DIV/0!</v>
      </c>
      <c r="SH38" s="249" t="e">
        <f t="shared" si="19"/>
        <v>#DIV/0!</v>
      </c>
      <c r="SI38" s="249" t="e">
        <f t="shared" si="19"/>
        <v>#DIV/0!</v>
      </c>
      <c r="SJ38" s="249" t="e">
        <f t="shared" si="19"/>
        <v>#DIV/0!</v>
      </c>
      <c r="SK38" s="249" t="e">
        <f t="shared" si="19"/>
        <v>#DIV/0!</v>
      </c>
      <c r="SL38" s="249" t="e">
        <f t="shared" si="19"/>
        <v>#DIV/0!</v>
      </c>
      <c r="SM38" s="249" t="e">
        <f t="shared" si="19"/>
        <v>#DIV/0!</v>
      </c>
      <c r="SN38" s="249" t="e">
        <f t="shared" si="19"/>
        <v>#DIV/0!</v>
      </c>
      <c r="SO38" s="249" t="e">
        <f t="shared" si="19"/>
        <v>#DIV/0!</v>
      </c>
      <c r="SP38" s="249" t="e">
        <f t="shared" si="19"/>
        <v>#DIV/0!</v>
      </c>
      <c r="SQ38" s="249" t="e">
        <f t="shared" si="19"/>
        <v>#DIV/0!</v>
      </c>
      <c r="SR38" s="249" t="e">
        <f t="shared" si="19"/>
        <v>#DIV/0!</v>
      </c>
      <c r="SS38" s="249" t="e">
        <f t="shared" si="19"/>
        <v>#DIV/0!</v>
      </c>
      <c r="ST38" s="249" t="e">
        <f t="shared" si="19"/>
        <v>#DIV/0!</v>
      </c>
      <c r="SU38" s="249" t="e">
        <f t="shared" si="19"/>
        <v>#DIV/0!</v>
      </c>
      <c r="SV38" s="249" t="e">
        <f t="shared" si="19"/>
        <v>#DIV/0!</v>
      </c>
      <c r="SW38" s="249" t="e">
        <f t="shared" si="19"/>
        <v>#DIV/0!</v>
      </c>
      <c r="SX38" s="249" t="e">
        <f t="shared" si="19"/>
        <v>#DIV/0!</v>
      </c>
      <c r="SY38" s="249" t="e">
        <f t="shared" si="19"/>
        <v>#DIV/0!</v>
      </c>
      <c r="SZ38" s="249" t="e">
        <f t="shared" si="19"/>
        <v>#DIV/0!</v>
      </c>
      <c r="TA38" s="249" t="e">
        <f t="shared" si="19"/>
        <v>#DIV/0!</v>
      </c>
      <c r="TB38" s="249" t="e">
        <f t="shared" si="19"/>
        <v>#DIV/0!</v>
      </c>
      <c r="TC38" s="249" t="e">
        <f t="shared" si="19"/>
        <v>#DIV/0!</v>
      </c>
      <c r="TD38" s="249" t="e">
        <f t="shared" si="19"/>
        <v>#DIV/0!</v>
      </c>
      <c r="TE38" s="249" t="e">
        <f t="shared" si="19"/>
        <v>#DIV/0!</v>
      </c>
      <c r="TF38" s="249" t="e">
        <f t="shared" si="19"/>
        <v>#DIV/0!</v>
      </c>
      <c r="TG38" s="249" t="e">
        <f t="shared" si="19"/>
        <v>#DIV/0!</v>
      </c>
      <c r="TH38" s="249" t="e">
        <f t="shared" si="19"/>
        <v>#DIV/0!</v>
      </c>
      <c r="TI38" s="249" t="e">
        <f t="shared" si="19"/>
        <v>#DIV/0!</v>
      </c>
      <c r="TJ38" s="249" t="e">
        <f t="shared" ref="TJ38:VU38" si="20">ABS(TJ19-$UD$19)/$UD$19</f>
        <v>#DIV/0!</v>
      </c>
      <c r="TK38" s="249" t="e">
        <f t="shared" si="20"/>
        <v>#DIV/0!</v>
      </c>
      <c r="TL38" s="249" t="e">
        <f t="shared" si="20"/>
        <v>#DIV/0!</v>
      </c>
      <c r="TM38" s="249" t="e">
        <f t="shared" si="20"/>
        <v>#DIV/0!</v>
      </c>
      <c r="TN38" s="249" t="e">
        <f t="shared" si="20"/>
        <v>#DIV/0!</v>
      </c>
      <c r="TO38" s="249" t="e">
        <f t="shared" si="20"/>
        <v>#DIV/0!</v>
      </c>
      <c r="TP38" s="249" t="e">
        <f t="shared" si="20"/>
        <v>#DIV/0!</v>
      </c>
      <c r="TQ38" s="249" t="e">
        <f t="shared" si="20"/>
        <v>#DIV/0!</v>
      </c>
      <c r="TR38" s="249" t="e">
        <f t="shared" si="20"/>
        <v>#DIV/0!</v>
      </c>
      <c r="TS38" s="249" t="e">
        <f t="shared" si="20"/>
        <v>#DIV/0!</v>
      </c>
      <c r="TT38" s="249" t="e">
        <f t="shared" si="20"/>
        <v>#DIV/0!</v>
      </c>
      <c r="TU38" s="249" t="e">
        <f t="shared" si="20"/>
        <v>#DIV/0!</v>
      </c>
      <c r="TV38" s="249" t="e">
        <f t="shared" si="20"/>
        <v>#DIV/0!</v>
      </c>
      <c r="TW38" s="249" t="e">
        <f t="shared" si="20"/>
        <v>#DIV/0!</v>
      </c>
      <c r="TX38" s="249" t="e">
        <f t="shared" si="20"/>
        <v>#DIV/0!</v>
      </c>
      <c r="TY38" s="249" t="e">
        <f t="shared" si="20"/>
        <v>#DIV/0!</v>
      </c>
      <c r="TZ38" s="249" t="e">
        <f t="shared" si="20"/>
        <v>#DIV/0!</v>
      </c>
      <c r="UA38" s="249" t="e">
        <f t="shared" si="20"/>
        <v>#DIV/0!</v>
      </c>
      <c r="UB38" s="249" t="e">
        <f t="shared" si="20"/>
        <v>#DIV/0!</v>
      </c>
      <c r="UC38" s="249" t="e">
        <f t="shared" si="20"/>
        <v>#DIV/0!</v>
      </c>
      <c r="UD38" s="249" t="e">
        <f t="shared" si="20"/>
        <v>#DIV/0!</v>
      </c>
      <c r="UE38" s="249" t="e">
        <f t="shared" si="20"/>
        <v>#DIV/0!</v>
      </c>
      <c r="UF38" s="249" t="e">
        <f t="shared" si="20"/>
        <v>#DIV/0!</v>
      </c>
      <c r="UG38" s="249" t="e">
        <f t="shared" si="20"/>
        <v>#DIV/0!</v>
      </c>
      <c r="UH38" s="249" t="e">
        <f t="shared" si="20"/>
        <v>#DIV/0!</v>
      </c>
      <c r="UI38" s="249" t="e">
        <f t="shared" si="20"/>
        <v>#DIV/0!</v>
      </c>
      <c r="UJ38" s="249" t="e">
        <f t="shared" si="20"/>
        <v>#DIV/0!</v>
      </c>
      <c r="UK38" s="249" t="e">
        <f t="shared" si="20"/>
        <v>#DIV/0!</v>
      </c>
      <c r="UL38" s="249" t="e">
        <f t="shared" si="20"/>
        <v>#DIV/0!</v>
      </c>
      <c r="UM38" s="249" t="e">
        <f t="shared" si="20"/>
        <v>#DIV/0!</v>
      </c>
      <c r="UN38" s="249" t="e">
        <f t="shared" si="20"/>
        <v>#DIV/0!</v>
      </c>
      <c r="UO38" s="249" t="e">
        <f t="shared" si="20"/>
        <v>#DIV/0!</v>
      </c>
      <c r="UP38" s="249" t="e">
        <f t="shared" si="20"/>
        <v>#DIV/0!</v>
      </c>
      <c r="UQ38" s="249" t="e">
        <f t="shared" si="20"/>
        <v>#DIV/0!</v>
      </c>
      <c r="UR38" s="249" t="e">
        <f t="shared" si="20"/>
        <v>#DIV/0!</v>
      </c>
      <c r="US38" s="249" t="e">
        <f t="shared" si="20"/>
        <v>#DIV/0!</v>
      </c>
      <c r="UT38" s="249" t="e">
        <f t="shared" si="20"/>
        <v>#DIV/0!</v>
      </c>
      <c r="UU38" s="249" t="e">
        <f t="shared" si="20"/>
        <v>#DIV/0!</v>
      </c>
      <c r="UV38" s="249" t="e">
        <f t="shared" si="20"/>
        <v>#DIV/0!</v>
      </c>
      <c r="UW38" s="249" t="e">
        <f t="shared" si="20"/>
        <v>#DIV/0!</v>
      </c>
      <c r="UX38" s="249" t="e">
        <f t="shared" si="20"/>
        <v>#DIV/0!</v>
      </c>
      <c r="UY38" s="249" t="e">
        <f t="shared" si="20"/>
        <v>#DIV/0!</v>
      </c>
      <c r="UZ38" s="249" t="e">
        <f t="shared" si="20"/>
        <v>#DIV/0!</v>
      </c>
      <c r="VA38" s="249" t="e">
        <f t="shared" si="20"/>
        <v>#DIV/0!</v>
      </c>
      <c r="VB38" s="249" t="e">
        <f t="shared" si="20"/>
        <v>#DIV/0!</v>
      </c>
      <c r="VC38" s="249" t="e">
        <f t="shared" si="20"/>
        <v>#DIV/0!</v>
      </c>
      <c r="VD38" s="249" t="e">
        <f t="shared" si="20"/>
        <v>#DIV/0!</v>
      </c>
      <c r="VE38" s="249" t="e">
        <f t="shared" si="20"/>
        <v>#DIV/0!</v>
      </c>
      <c r="VF38" s="249" t="e">
        <f t="shared" si="20"/>
        <v>#DIV/0!</v>
      </c>
      <c r="VG38" s="249" t="e">
        <f t="shared" si="20"/>
        <v>#DIV/0!</v>
      </c>
      <c r="VH38" s="249" t="e">
        <f t="shared" si="20"/>
        <v>#DIV/0!</v>
      </c>
      <c r="VI38" s="249" t="e">
        <f t="shared" si="20"/>
        <v>#DIV/0!</v>
      </c>
      <c r="VJ38" s="249" t="e">
        <f t="shared" si="20"/>
        <v>#DIV/0!</v>
      </c>
      <c r="VK38" s="249" t="e">
        <f t="shared" si="20"/>
        <v>#DIV/0!</v>
      </c>
      <c r="VL38" s="249" t="e">
        <f t="shared" si="20"/>
        <v>#DIV/0!</v>
      </c>
      <c r="VM38" s="249" t="e">
        <f t="shared" si="20"/>
        <v>#DIV/0!</v>
      </c>
      <c r="VN38" s="249" t="e">
        <f t="shared" si="20"/>
        <v>#DIV/0!</v>
      </c>
      <c r="VO38" s="249" t="e">
        <f t="shared" si="20"/>
        <v>#DIV/0!</v>
      </c>
      <c r="VP38" s="249" t="e">
        <f t="shared" si="20"/>
        <v>#DIV/0!</v>
      </c>
      <c r="VQ38" s="249" t="e">
        <f t="shared" si="20"/>
        <v>#DIV/0!</v>
      </c>
      <c r="VR38" s="249" t="e">
        <f t="shared" si="20"/>
        <v>#DIV/0!</v>
      </c>
      <c r="VS38" s="249" t="e">
        <f t="shared" si="20"/>
        <v>#DIV/0!</v>
      </c>
      <c r="VT38" s="249" t="e">
        <f t="shared" si="20"/>
        <v>#DIV/0!</v>
      </c>
      <c r="VU38" s="249" t="e">
        <f t="shared" si="20"/>
        <v>#DIV/0!</v>
      </c>
      <c r="VV38" s="249" t="e">
        <f t="shared" ref="VV38:XP38" si="21">ABS(VV19-$UD$19)/$UD$19</f>
        <v>#DIV/0!</v>
      </c>
      <c r="VW38" s="249" t="e">
        <f t="shared" si="21"/>
        <v>#DIV/0!</v>
      </c>
      <c r="VX38" s="249" t="e">
        <f t="shared" si="21"/>
        <v>#DIV/0!</v>
      </c>
      <c r="VY38" s="249" t="e">
        <f t="shared" si="21"/>
        <v>#DIV/0!</v>
      </c>
      <c r="VZ38" s="249" t="e">
        <f t="shared" si="21"/>
        <v>#DIV/0!</v>
      </c>
      <c r="WA38" s="249" t="e">
        <f t="shared" si="21"/>
        <v>#DIV/0!</v>
      </c>
      <c r="WB38" s="249" t="e">
        <f t="shared" si="21"/>
        <v>#DIV/0!</v>
      </c>
      <c r="WC38" s="249" t="e">
        <f t="shared" si="21"/>
        <v>#DIV/0!</v>
      </c>
      <c r="WD38" s="249" t="e">
        <f t="shared" si="21"/>
        <v>#DIV/0!</v>
      </c>
      <c r="WE38" s="249" t="e">
        <f t="shared" si="21"/>
        <v>#DIV/0!</v>
      </c>
      <c r="WF38" s="249" t="e">
        <f t="shared" si="21"/>
        <v>#DIV/0!</v>
      </c>
      <c r="WG38" s="249" t="e">
        <f t="shared" si="21"/>
        <v>#DIV/0!</v>
      </c>
      <c r="WH38" s="249" t="e">
        <f t="shared" si="21"/>
        <v>#DIV/0!</v>
      </c>
      <c r="WI38" s="249" t="e">
        <f t="shared" si="21"/>
        <v>#DIV/0!</v>
      </c>
      <c r="WJ38" s="249" t="e">
        <f t="shared" si="21"/>
        <v>#DIV/0!</v>
      </c>
      <c r="WK38" s="249" t="e">
        <f t="shared" si="21"/>
        <v>#DIV/0!</v>
      </c>
      <c r="WL38" s="249" t="e">
        <f t="shared" si="21"/>
        <v>#DIV/0!</v>
      </c>
      <c r="WM38" s="249" t="e">
        <f t="shared" si="21"/>
        <v>#DIV/0!</v>
      </c>
      <c r="WN38" s="249" t="e">
        <f t="shared" si="21"/>
        <v>#DIV/0!</v>
      </c>
      <c r="WO38" s="249" t="e">
        <f t="shared" si="21"/>
        <v>#DIV/0!</v>
      </c>
      <c r="WP38" s="249" t="e">
        <f t="shared" si="21"/>
        <v>#DIV/0!</v>
      </c>
      <c r="WQ38" s="249" t="e">
        <f t="shared" si="21"/>
        <v>#DIV/0!</v>
      </c>
      <c r="WR38" s="249" t="e">
        <f t="shared" si="21"/>
        <v>#DIV/0!</v>
      </c>
      <c r="WS38" s="249" t="e">
        <f t="shared" si="21"/>
        <v>#DIV/0!</v>
      </c>
      <c r="WT38" s="249" t="e">
        <f t="shared" si="21"/>
        <v>#DIV/0!</v>
      </c>
      <c r="WU38" s="249" t="e">
        <f t="shared" si="21"/>
        <v>#DIV/0!</v>
      </c>
      <c r="WV38" s="249" t="e">
        <f t="shared" si="21"/>
        <v>#DIV/0!</v>
      </c>
      <c r="WW38" s="249" t="e">
        <f t="shared" si="21"/>
        <v>#DIV/0!</v>
      </c>
      <c r="WX38" s="249" t="e">
        <f t="shared" si="21"/>
        <v>#DIV/0!</v>
      </c>
      <c r="WY38" s="249" t="e">
        <f t="shared" si="21"/>
        <v>#DIV/0!</v>
      </c>
      <c r="WZ38" s="249" t="e">
        <f t="shared" si="21"/>
        <v>#DIV/0!</v>
      </c>
      <c r="XA38" s="249" t="e">
        <f t="shared" si="21"/>
        <v>#DIV/0!</v>
      </c>
      <c r="XB38" s="249" t="e">
        <f t="shared" si="21"/>
        <v>#DIV/0!</v>
      </c>
      <c r="XC38" s="249" t="e">
        <f t="shared" si="21"/>
        <v>#DIV/0!</v>
      </c>
      <c r="XD38" s="249" t="e">
        <f t="shared" si="21"/>
        <v>#DIV/0!</v>
      </c>
      <c r="XE38" s="249" t="e">
        <f t="shared" si="21"/>
        <v>#DIV/0!</v>
      </c>
      <c r="XF38" s="249" t="e">
        <f t="shared" si="21"/>
        <v>#DIV/0!</v>
      </c>
      <c r="XG38" s="249" t="e">
        <f t="shared" si="21"/>
        <v>#DIV/0!</v>
      </c>
      <c r="XH38" s="249" t="e">
        <f t="shared" si="21"/>
        <v>#DIV/0!</v>
      </c>
      <c r="XI38" s="249" t="e">
        <f t="shared" si="21"/>
        <v>#DIV/0!</v>
      </c>
      <c r="XJ38" s="249" t="e">
        <f t="shared" si="21"/>
        <v>#DIV/0!</v>
      </c>
      <c r="XK38" s="249" t="e">
        <f t="shared" si="21"/>
        <v>#DIV/0!</v>
      </c>
      <c r="XL38" s="249" t="e">
        <f t="shared" si="21"/>
        <v>#DIV/0!</v>
      </c>
      <c r="XM38" s="249" t="e">
        <f t="shared" si="21"/>
        <v>#DIV/0!</v>
      </c>
      <c r="XN38" s="249" t="e">
        <f t="shared" si="21"/>
        <v>#DIV/0!</v>
      </c>
      <c r="XO38" s="249" t="e">
        <f t="shared" si="21"/>
        <v>#DIV/0!</v>
      </c>
      <c r="XP38" s="250" t="e">
        <f t="shared" si="21"/>
        <v>#DIV/0!</v>
      </c>
    </row>
    <row r="39" spans="321:640" ht="15.75" thickTop="1" x14ac:dyDescent="0.25"/>
  </sheetData>
  <mergeCells count="2">
    <mergeCell ref="A20:B20"/>
    <mergeCell ref="C20:FD20"/>
  </mergeCells>
  <conditionalFormatting sqref="A21:AL23 AO21:FD23">
    <cfRule type="cellIs" dxfId="13" priority="21" operator="lessThan">
      <formula>0.01</formula>
    </cfRule>
  </conditionalFormatting>
  <conditionalFormatting sqref="BL24:IF25 A24:BJ24 A25:BI26">
    <cfRule type="cellIs" dxfId="12" priority="20" operator="lessThan">
      <formula>0.01</formula>
    </cfRule>
  </conditionalFormatting>
  <conditionalFormatting sqref="A22:AL22 AO22:FD22">
    <cfRule type="cellIs" dxfId="11" priority="19" operator="lessThan">
      <formula>0.011</formula>
    </cfRule>
  </conditionalFormatting>
  <conditionalFormatting sqref="BL24:IF24 A24:BJ24 A25:BI26">
    <cfRule type="cellIs" dxfId="10" priority="18" operator="lessThan">
      <formula>0.011</formula>
    </cfRule>
  </conditionalFormatting>
  <conditionalFormatting sqref="BL25:IF25">
    <cfRule type="cellIs" dxfId="9" priority="16" operator="lessThan">
      <formula>0.012</formula>
    </cfRule>
  </conditionalFormatting>
  <conditionalFormatting sqref="LI33:LI35">
    <cfRule type="cellIs" dxfId="8" priority="11" operator="lessThan">
      <formula>0.02</formula>
    </cfRule>
    <cfRule type="cellIs" dxfId="7" priority="12" operator="lessThan">
      <formula>0.01</formula>
    </cfRule>
  </conditionalFormatting>
  <conditionalFormatting sqref="B23:AL23 AO23:FD23">
    <cfRule type="cellIs" dxfId="6" priority="8" operator="lessThan">
      <formula>0.01</formula>
    </cfRule>
  </conditionalFormatting>
  <conditionalFormatting sqref="BL26:IF26">
    <cfRule type="cellIs" dxfId="5" priority="6" operator="lessThan">
      <formula>0.006</formula>
    </cfRule>
  </conditionalFormatting>
  <conditionalFormatting sqref="FE27:OJ28">
    <cfRule type="cellIs" dxfId="4" priority="5" operator="lessThan">
      <formula>0.01</formula>
    </cfRule>
  </conditionalFormatting>
  <conditionalFormatting sqref="FE29:OJ29">
    <cfRule type="cellIs" dxfId="3" priority="4" operator="lessThan">
      <formula>0.007</formula>
    </cfRule>
  </conditionalFormatting>
  <conditionalFormatting sqref="FE30:RL32">
    <cfRule type="cellIs" dxfId="2" priority="3" operator="lessThan">
      <formula>0.01</formula>
    </cfRule>
  </conditionalFormatting>
  <conditionalFormatting sqref="LJ33:UN35">
    <cfRule type="cellIs" dxfId="1" priority="2" operator="lessThan">
      <formula>0.01</formula>
    </cfRule>
  </conditionalFormatting>
  <conditionalFormatting sqref="OK36:XP38">
    <cfRule type="cellIs" dxfId="0" priority="1" operator="lessThan">
      <formula>0.01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V20"/>
  <sheetViews>
    <sheetView topLeftCell="E1" workbookViewId="0">
      <selection activeCell="D3" sqref="D3:K3"/>
    </sheetView>
  </sheetViews>
  <sheetFormatPr baseColWidth="10" defaultColWidth="11.5703125" defaultRowHeight="15" x14ac:dyDescent="0.25"/>
  <cols>
    <col min="1" max="1" width="15" bestFit="1" customWidth="1"/>
    <col min="2" max="2" width="12" bestFit="1" customWidth="1"/>
    <col min="3" max="3" width="12.5703125" bestFit="1" customWidth="1"/>
    <col min="4" max="4" width="8" bestFit="1" customWidth="1"/>
    <col min="5" max="5" width="13.5703125" bestFit="1" customWidth="1"/>
    <col min="6" max="6" width="13.28515625" bestFit="1" customWidth="1"/>
    <col min="7" max="7" width="14.5703125" bestFit="1" customWidth="1"/>
    <col min="8" max="8" width="14.28515625" bestFit="1" customWidth="1"/>
    <col min="9" max="9" width="4.5703125" bestFit="1" customWidth="1"/>
    <col min="10" max="10" width="22" bestFit="1" customWidth="1"/>
    <col min="11" max="11" width="4" bestFit="1" customWidth="1"/>
    <col min="12" max="12" width="11.85546875" bestFit="1" customWidth="1"/>
    <col min="13" max="13" width="7.5703125" bestFit="1" customWidth="1"/>
    <col min="14" max="14" width="10.42578125" bestFit="1" customWidth="1"/>
    <col min="15" max="15" width="9.5703125" style="2" bestFit="1" customWidth="1"/>
    <col min="16" max="16" width="10.140625" bestFit="1" customWidth="1"/>
    <col min="17" max="17" width="15.85546875" bestFit="1" customWidth="1"/>
    <col min="18" max="18" width="7.28515625" bestFit="1" customWidth="1"/>
    <col min="19" max="19" width="10" bestFit="1" customWidth="1"/>
    <col min="20" max="20" width="14.7109375" bestFit="1" customWidth="1"/>
    <col min="21" max="21" width="8.85546875" bestFit="1" customWidth="1"/>
    <col min="22" max="22" width="5.28515625" bestFit="1" customWidth="1"/>
    <col min="23" max="64" width="6.28515625" bestFit="1" customWidth="1"/>
    <col min="65" max="108" width="9" bestFit="1" customWidth="1"/>
    <col min="109" max="109" width="8.85546875" bestFit="1" customWidth="1"/>
    <col min="110" max="148" width="8.28515625" bestFit="1" customWidth="1"/>
    <col min="149" max="152" width="8.5703125" bestFit="1" customWidth="1"/>
    <col min="153" max="153" width="6.7109375" bestFit="1" customWidth="1"/>
    <col min="154" max="154" width="7.42578125" bestFit="1" customWidth="1"/>
    <col min="155" max="193" width="8.140625" bestFit="1" customWidth="1"/>
    <col min="194" max="194" width="8.28515625" bestFit="1" customWidth="1"/>
    <col min="195" max="195" width="7.5703125" bestFit="1" customWidth="1"/>
    <col min="196" max="234" width="8.140625" bestFit="1" customWidth="1"/>
    <col min="235" max="235" width="6.7109375" bestFit="1" customWidth="1"/>
    <col min="236" max="236" width="7.42578125" bestFit="1" customWidth="1"/>
    <col min="237" max="275" width="8.140625" bestFit="1" customWidth="1"/>
    <col min="276" max="296" width="11.28515625" bestFit="1" customWidth="1"/>
    <col min="297" max="297" width="11.5703125" bestFit="1" customWidth="1"/>
    <col min="298" max="319" width="11.28515625" bestFit="1" customWidth="1"/>
    <col min="320" max="320" width="9.140625" bestFit="1" customWidth="1"/>
    <col min="321" max="346" width="8.28515625" bestFit="1" customWidth="1"/>
    <col min="347" max="360" width="8.5703125" bestFit="1" customWidth="1"/>
    <col min="361" max="361" width="9.28515625" bestFit="1" customWidth="1"/>
    <col min="362" max="388" width="5.5703125" bestFit="1" customWidth="1"/>
    <col min="389" max="404" width="4.5703125" bestFit="1" customWidth="1"/>
    <col min="405" max="405" width="5.5703125" bestFit="1" customWidth="1"/>
    <col min="406" max="430" width="4.5703125" bestFit="1" customWidth="1"/>
    <col min="431" max="449" width="7.5703125" bestFit="1" customWidth="1"/>
    <col min="450" max="450" width="7.5703125" style="2" bestFit="1" customWidth="1"/>
    <col min="451" max="465" width="7.5703125" bestFit="1" customWidth="1"/>
    <col min="466" max="470" width="6.5703125" bestFit="1" customWidth="1"/>
    <col min="471" max="471" width="5.5703125" bestFit="1" customWidth="1"/>
    <col min="472" max="472" width="7.28515625" bestFit="1" customWidth="1"/>
    <col min="473" max="494" width="6.28515625" bestFit="1" customWidth="1"/>
    <col min="495" max="516" width="11.28515625" bestFit="1" customWidth="1"/>
    <col min="517" max="527" width="11" bestFit="1" customWidth="1"/>
    <col min="528" max="538" width="10.5703125" bestFit="1" customWidth="1"/>
    <col min="539" max="582" width="5.5703125" bestFit="1" customWidth="1"/>
    <col min="583" max="624" width="8.28515625" bestFit="1" customWidth="1"/>
    <col min="625" max="625" width="57.5703125" bestFit="1" customWidth="1"/>
    <col min="626" max="626" width="9.42578125" bestFit="1" customWidth="1"/>
    <col min="627" max="667" width="8.28515625" bestFit="1" customWidth="1"/>
    <col min="668" max="668" width="6.7109375" bestFit="1" customWidth="1"/>
    <col min="669" max="669" width="7.42578125" bestFit="1" customWidth="1"/>
    <col min="670" max="708" width="8.140625" bestFit="1" customWidth="1"/>
    <col min="709" max="709" width="6.7109375" bestFit="1" customWidth="1"/>
    <col min="710" max="710" width="7.42578125" bestFit="1" customWidth="1"/>
    <col min="711" max="735" width="8.140625" bestFit="1" customWidth="1"/>
    <col min="736" max="749" width="13.5703125" bestFit="1" customWidth="1"/>
    <col min="750" max="790" width="9.28515625" bestFit="1" customWidth="1"/>
    <col min="791" max="791" width="6.85546875" bestFit="1" customWidth="1"/>
    <col min="792" max="832" width="5.5703125" bestFit="1" customWidth="1"/>
    <col min="833" max="834" width="6.28515625" bestFit="1" customWidth="1"/>
    <col min="835" max="864" width="8.5703125" bestFit="1" customWidth="1"/>
    <col min="865" max="868" width="9.28515625" bestFit="1" customWidth="1"/>
    <col min="869" max="869" width="8.5703125" bestFit="1" customWidth="1"/>
    <col min="870" max="875" width="9.28515625" bestFit="1" customWidth="1"/>
    <col min="876" max="876" width="6.7109375" bestFit="1" customWidth="1"/>
    <col min="877" max="877" width="7.42578125" bestFit="1" customWidth="1"/>
    <col min="878" max="916" width="8.140625" bestFit="1" customWidth="1"/>
    <col min="917" max="917" width="8.5703125" bestFit="1" customWidth="1"/>
    <col min="918" max="918" width="7.42578125" bestFit="1" customWidth="1"/>
    <col min="919" max="957" width="8.140625" bestFit="1" customWidth="1"/>
    <col min="958" max="958" width="7.140625" bestFit="1" customWidth="1"/>
    <col min="959" max="999" width="4.5703125" bestFit="1" customWidth="1"/>
    <col min="1000" max="1001" width="5.28515625" bestFit="1" customWidth="1"/>
    <col min="1002" max="1043" width="8.28515625" bestFit="1" customWidth="1"/>
    <col min="1044" max="1045" width="9" bestFit="1" customWidth="1"/>
    <col min="1046" max="1087" width="8.28515625" bestFit="1" customWidth="1"/>
    <col min="1088" max="1089" width="9" bestFit="1" customWidth="1"/>
    <col min="1090" max="1133" width="6.5703125" bestFit="1" customWidth="1"/>
    <col min="1134" max="1134" width="9.42578125" bestFit="1" customWidth="1"/>
    <col min="1135" max="1135" width="6.5703125" bestFit="1" customWidth="1"/>
    <col min="1136" max="1177" width="5.5703125" bestFit="1" customWidth="1"/>
    <col min="1178" max="1178" width="8.28515625" bestFit="1" customWidth="1"/>
    <col min="1179" max="1205" width="6.5703125" bestFit="1" customWidth="1"/>
    <col min="1206" max="1221" width="9.42578125" bestFit="1" customWidth="1"/>
    <col min="1222" max="1222" width="14.42578125" bestFit="1" customWidth="1"/>
    <col min="1223" max="1223" width="7.42578125" bestFit="1" customWidth="1"/>
    <col min="1224" max="1247" width="8.140625" bestFit="1" customWidth="1"/>
    <col min="1248" max="1262" width="9.42578125" bestFit="1" customWidth="1"/>
    <col min="1263" max="1263" width="8.42578125" bestFit="1" customWidth="1"/>
    <col min="1264" max="1264" width="7.42578125" bestFit="1" customWidth="1"/>
    <col min="1265" max="1303" width="8.140625" bestFit="1" customWidth="1"/>
    <col min="1304" max="1304" width="7.140625" bestFit="1" customWidth="1"/>
    <col min="1305" max="1305" width="7.42578125" bestFit="1" customWidth="1"/>
    <col min="1306" max="1344" width="8.140625" bestFit="1" customWidth="1"/>
    <col min="1345" max="1345" width="6.7109375" bestFit="1" customWidth="1"/>
    <col min="1346" max="1346" width="7.42578125" bestFit="1" customWidth="1"/>
    <col min="1347" max="1385" width="8.140625" bestFit="1" customWidth="1"/>
    <col min="1386" max="1386" width="15.85546875" bestFit="1" customWidth="1"/>
    <col min="1387" max="1387" width="7.42578125" bestFit="1" customWidth="1"/>
    <col min="1388" max="1412" width="8.140625" bestFit="1" customWidth="1"/>
    <col min="1413" max="1426" width="8.42578125" bestFit="1" customWidth="1"/>
    <col min="1427" max="1427" width="9.42578125" bestFit="1" customWidth="1"/>
    <col min="1428" max="1428" width="6.5703125" bestFit="1" customWidth="1"/>
    <col min="1429" max="1435" width="5.5703125" bestFit="1" customWidth="1"/>
    <col min="1436" max="1436" width="6.5703125" bestFit="1" customWidth="1"/>
    <col min="1437" max="1437" width="5.5703125" bestFit="1" customWidth="1"/>
    <col min="1438" max="1438" width="6.5703125" bestFit="1" customWidth="1"/>
    <col min="1439" max="1439" width="5.5703125" bestFit="1" customWidth="1"/>
    <col min="1440" max="1440" width="6.5703125" bestFit="1" customWidth="1"/>
    <col min="1441" max="1441" width="5.5703125" bestFit="1" customWidth="1"/>
    <col min="1442" max="1442" width="6.5703125" bestFit="1" customWidth="1"/>
    <col min="1443" max="1443" width="5.5703125" bestFit="1" customWidth="1"/>
    <col min="1444" max="1444" width="6.5703125" bestFit="1" customWidth="1"/>
    <col min="1445" max="1447" width="5.5703125" bestFit="1" customWidth="1"/>
    <col min="1448" max="1448" width="6.5703125" bestFit="1" customWidth="1"/>
    <col min="1449" max="1449" width="5.5703125" bestFit="1" customWidth="1"/>
    <col min="1450" max="1450" width="6.5703125" bestFit="1" customWidth="1"/>
    <col min="1451" max="1451" width="5.5703125" bestFit="1" customWidth="1"/>
    <col min="1452" max="1452" width="6.5703125" bestFit="1" customWidth="1"/>
    <col min="1453" max="1457" width="5.5703125" bestFit="1" customWidth="1"/>
    <col min="1458" max="1458" width="6.5703125" bestFit="1" customWidth="1"/>
    <col min="1459" max="1459" width="5.5703125" bestFit="1" customWidth="1"/>
    <col min="1460" max="1460" width="6.5703125" bestFit="1" customWidth="1"/>
    <col min="1461" max="1461" width="5.5703125" bestFit="1" customWidth="1"/>
    <col min="1462" max="1462" width="6.5703125" bestFit="1" customWidth="1"/>
    <col min="1463" max="1463" width="5.5703125" bestFit="1" customWidth="1"/>
    <col min="1464" max="1464" width="6.5703125" bestFit="1" customWidth="1"/>
    <col min="1465" max="1465" width="5.5703125" bestFit="1" customWidth="1"/>
    <col min="1466" max="1466" width="6.5703125" bestFit="1" customWidth="1"/>
    <col min="1467" max="1469" width="5.5703125" bestFit="1" customWidth="1"/>
    <col min="1470" max="1470" width="6.5703125" bestFit="1" customWidth="1"/>
    <col min="1471" max="1471" width="5.5703125" bestFit="1" customWidth="1"/>
    <col min="1472" max="1472" width="6.5703125" bestFit="1" customWidth="1"/>
    <col min="1473" max="1473" width="5.5703125" bestFit="1" customWidth="1"/>
    <col min="1474" max="1474" width="6.5703125" bestFit="1" customWidth="1"/>
    <col min="1475" max="1475" width="5.5703125" bestFit="1" customWidth="1"/>
    <col min="1476" max="1476" width="6.5703125" bestFit="1" customWidth="1"/>
    <col min="1477" max="1481" width="5.5703125" bestFit="1" customWidth="1"/>
    <col min="1482" max="1482" width="6.5703125" bestFit="1" customWidth="1"/>
    <col min="1483" max="1483" width="5.5703125" bestFit="1" customWidth="1"/>
    <col min="1484" max="1484" width="6.5703125" bestFit="1" customWidth="1"/>
    <col min="1485" max="1485" width="5.5703125" bestFit="1" customWidth="1"/>
    <col min="1486" max="1486" width="6.5703125" bestFit="1" customWidth="1"/>
    <col min="1487" max="1487" width="5.5703125" bestFit="1" customWidth="1"/>
    <col min="1488" max="1488" width="6.5703125" bestFit="1" customWidth="1"/>
    <col min="1489" max="1491" width="5.5703125" bestFit="1" customWidth="1"/>
    <col min="1492" max="1492" width="6.5703125" bestFit="1" customWidth="1"/>
    <col min="1493" max="1493" width="5.5703125" bestFit="1" customWidth="1"/>
    <col min="1494" max="1494" width="6.5703125" bestFit="1" customWidth="1"/>
    <col min="1495" max="1495" width="5.5703125" bestFit="1" customWidth="1"/>
    <col min="1496" max="1496" width="6.5703125" bestFit="1" customWidth="1"/>
    <col min="1497" max="1497" width="5.5703125" bestFit="1" customWidth="1"/>
    <col min="1498" max="1498" width="6.5703125" bestFit="1" customWidth="1"/>
    <col min="1499" max="1501" width="5.5703125" bestFit="1" customWidth="1"/>
    <col min="1502" max="1502" width="6.5703125" bestFit="1" customWidth="1"/>
    <col min="1503" max="1503" width="5.5703125" bestFit="1" customWidth="1"/>
    <col min="1504" max="1504" width="6.5703125" bestFit="1" customWidth="1"/>
    <col min="1505" max="1507" width="5.5703125" bestFit="1" customWidth="1"/>
    <col min="1508" max="1509" width="6.5703125" bestFit="1" customWidth="1"/>
    <col min="1510" max="1510" width="8.28515625" bestFit="1" customWidth="1"/>
    <col min="1511" max="1539" width="4.5703125" bestFit="1" customWidth="1"/>
    <col min="1540" max="1592" width="5.5703125" bestFit="1" customWidth="1"/>
  </cols>
  <sheetData>
    <row r="1" spans="1:1426" x14ac:dyDescent="0.25">
      <c r="A1" s="302" t="s">
        <v>88</v>
      </c>
      <c r="B1" s="302">
        <f>0.00315*0.001575</f>
        <v>4.9612500000000001E-6</v>
      </c>
      <c r="C1" s="303">
        <f>+B1*B2</f>
        <v>4.9612500000000008E-10</v>
      </c>
      <c r="D1" s="2"/>
      <c r="E1" s="429" t="s">
        <v>217</v>
      </c>
      <c r="F1" s="117" t="s">
        <v>78</v>
      </c>
      <c r="G1" s="336">
        <v>4646956</v>
      </c>
      <c r="H1" s="117" t="s">
        <v>122</v>
      </c>
      <c r="I1" s="118">
        <v>0.8</v>
      </c>
      <c r="J1" s="117" t="s">
        <v>123</v>
      </c>
      <c r="K1" s="119">
        <v>0.4</v>
      </c>
      <c r="L1" s="117" t="s">
        <v>124</v>
      </c>
      <c r="M1" s="204">
        <v>1.23</v>
      </c>
    </row>
    <row r="2" spans="1:1426" ht="15.75" thickBot="1" x14ac:dyDescent="0.3">
      <c r="A2" s="302" t="s">
        <v>89</v>
      </c>
      <c r="B2" s="303">
        <v>1E-4</v>
      </c>
      <c r="C2" s="302"/>
      <c r="D2" s="42"/>
      <c r="E2" s="429"/>
      <c r="F2" s="120" t="s">
        <v>216</v>
      </c>
      <c r="G2" s="120" t="s">
        <v>500</v>
      </c>
      <c r="H2" s="120" t="s">
        <v>213</v>
      </c>
      <c r="I2" s="120" t="s">
        <v>168</v>
      </c>
      <c r="J2" s="120" t="s">
        <v>214</v>
      </c>
      <c r="K2" s="120" t="s">
        <v>170</v>
      </c>
      <c r="L2" s="120" t="s">
        <v>215</v>
      </c>
      <c r="M2" s="120" t="s">
        <v>181</v>
      </c>
    </row>
    <row r="3" spans="1:1426" s="258" customFormat="1" ht="15.75" thickBot="1" x14ac:dyDescent="0.3">
      <c r="A3" s="302" t="s">
        <v>90</v>
      </c>
      <c r="B3" s="303">
        <f>7*B2</f>
        <v>6.9999999999999999E-4</v>
      </c>
      <c r="C3" s="302"/>
      <c r="D3" s="462" t="s">
        <v>105</v>
      </c>
      <c r="E3" s="462"/>
      <c r="F3" s="462"/>
      <c r="G3" s="462"/>
      <c r="H3" s="462"/>
      <c r="I3" s="462"/>
      <c r="J3" s="462"/>
      <c r="K3" s="462"/>
      <c r="L3" s="42"/>
      <c r="M3" s="42"/>
      <c r="N3"/>
      <c r="O3" s="2"/>
      <c r="P3"/>
      <c r="Q3"/>
      <c r="R3"/>
      <c r="S3"/>
      <c r="T3"/>
      <c r="U3" s="74" t="s">
        <v>219</v>
      </c>
      <c r="V3" s="75" t="s">
        <v>369</v>
      </c>
      <c r="W3" s="75" t="s">
        <v>370</v>
      </c>
      <c r="X3" s="75" t="s">
        <v>372</v>
      </c>
      <c r="Y3" s="75" t="s">
        <v>136</v>
      </c>
      <c r="Z3" s="75" t="s">
        <v>373</v>
      </c>
      <c r="AA3" s="75" t="s">
        <v>145</v>
      </c>
      <c r="AB3" s="75" t="s">
        <v>374</v>
      </c>
      <c r="AC3" s="75" t="s">
        <v>154</v>
      </c>
      <c r="AD3" s="75" t="s">
        <v>375</v>
      </c>
      <c r="AE3" s="75" t="s">
        <v>163</v>
      </c>
      <c r="AF3" s="75" t="s">
        <v>376</v>
      </c>
      <c r="AG3" s="75" t="s">
        <v>377</v>
      </c>
      <c r="AH3" s="75" t="s">
        <v>378</v>
      </c>
      <c r="AI3" s="75" t="s">
        <v>379</v>
      </c>
      <c r="AJ3" s="75" t="s">
        <v>380</v>
      </c>
      <c r="AK3" s="75" t="s">
        <v>381</v>
      </c>
      <c r="AL3" s="75" t="s">
        <v>382</v>
      </c>
      <c r="AM3" s="75" t="s">
        <v>383</v>
      </c>
      <c r="AN3" s="75" t="s">
        <v>384</v>
      </c>
      <c r="AO3" s="75" t="s">
        <v>385</v>
      </c>
      <c r="AP3" s="75" t="s">
        <v>386</v>
      </c>
      <c r="AQ3" s="75" t="s">
        <v>387</v>
      </c>
      <c r="AR3" s="75" t="s">
        <v>388</v>
      </c>
      <c r="AS3" s="75" t="s">
        <v>389</v>
      </c>
      <c r="AT3" s="75" t="s">
        <v>390</v>
      </c>
      <c r="AU3" s="75" t="s">
        <v>391</v>
      </c>
      <c r="AV3" s="75" t="s">
        <v>392</v>
      </c>
      <c r="AW3" s="75" t="s">
        <v>393</v>
      </c>
      <c r="AX3" s="75" t="s">
        <v>394</v>
      </c>
      <c r="AY3" s="75" t="s">
        <v>395</v>
      </c>
      <c r="AZ3" s="75" t="s">
        <v>396</v>
      </c>
      <c r="BA3" s="75" t="s">
        <v>397</v>
      </c>
      <c r="BB3" s="75" t="s">
        <v>398</v>
      </c>
      <c r="BC3" s="75" t="s">
        <v>399</v>
      </c>
      <c r="BD3" s="75" t="s">
        <v>400</v>
      </c>
      <c r="BE3" s="75" t="s">
        <v>401</v>
      </c>
      <c r="BF3" s="75" t="s">
        <v>402</v>
      </c>
      <c r="BG3" s="75" t="s">
        <v>403</v>
      </c>
      <c r="BH3" s="75" t="s">
        <v>404</v>
      </c>
      <c r="BI3" s="75" t="s">
        <v>405</v>
      </c>
      <c r="BJ3" s="75" t="s">
        <v>406</v>
      </c>
      <c r="BK3" s="75" t="s">
        <v>407</v>
      </c>
      <c r="BL3" s="75" t="s">
        <v>408</v>
      </c>
      <c r="BM3" s="75" t="s">
        <v>409</v>
      </c>
      <c r="BN3" s="75" t="s">
        <v>410</v>
      </c>
      <c r="BO3" s="75" t="s">
        <v>411</v>
      </c>
      <c r="BP3" s="75" t="s">
        <v>412</v>
      </c>
      <c r="BQ3" s="75" t="s">
        <v>413</v>
      </c>
      <c r="BR3" s="75" t="s">
        <v>414</v>
      </c>
      <c r="BS3" s="75" t="s">
        <v>415</v>
      </c>
      <c r="BT3" s="75" t="s">
        <v>416</v>
      </c>
      <c r="BU3" s="75" t="s">
        <v>417</v>
      </c>
      <c r="BV3" s="75" t="s">
        <v>418</v>
      </c>
      <c r="BW3" s="75" t="s">
        <v>419</v>
      </c>
      <c r="BX3" s="75" t="s">
        <v>420</v>
      </c>
      <c r="BY3" s="75" t="s">
        <v>421</v>
      </c>
      <c r="BZ3" s="75" t="s">
        <v>422</v>
      </c>
      <c r="CA3" s="75" t="s">
        <v>423</v>
      </c>
      <c r="CB3" s="75" t="s">
        <v>424</v>
      </c>
      <c r="CC3" s="75" t="s">
        <v>425</v>
      </c>
      <c r="CD3" s="75" t="s">
        <v>426</v>
      </c>
      <c r="CE3" s="75" t="s">
        <v>427</v>
      </c>
      <c r="CF3" s="75" t="s">
        <v>428</v>
      </c>
      <c r="CG3" s="75" t="s">
        <v>429</v>
      </c>
      <c r="CH3" s="75" t="s">
        <v>430</v>
      </c>
      <c r="CI3" s="75" t="s">
        <v>431</v>
      </c>
      <c r="CJ3" s="75" t="s">
        <v>432</v>
      </c>
      <c r="CK3" s="74" t="s">
        <v>219</v>
      </c>
      <c r="CL3" s="75" t="s">
        <v>369</v>
      </c>
      <c r="CM3" s="75" t="s">
        <v>370</v>
      </c>
      <c r="CN3" s="75" t="s">
        <v>372</v>
      </c>
      <c r="CO3" s="75" t="s">
        <v>136</v>
      </c>
      <c r="CP3" s="75" t="s">
        <v>373</v>
      </c>
      <c r="CQ3" s="75" t="s">
        <v>145</v>
      </c>
      <c r="CR3" s="75" t="s">
        <v>374</v>
      </c>
      <c r="CS3" s="75" t="s">
        <v>154</v>
      </c>
      <c r="CT3" s="75" t="s">
        <v>375</v>
      </c>
      <c r="CU3" s="75" t="s">
        <v>163</v>
      </c>
      <c r="CV3" s="75" t="s">
        <v>376</v>
      </c>
      <c r="CW3" s="75" t="s">
        <v>377</v>
      </c>
      <c r="CX3" s="75" t="s">
        <v>378</v>
      </c>
      <c r="CY3" s="75" t="s">
        <v>379</v>
      </c>
      <c r="CZ3" s="75" t="s">
        <v>380</v>
      </c>
      <c r="DA3" s="75" t="s">
        <v>381</v>
      </c>
      <c r="DB3" s="75" t="s">
        <v>382</v>
      </c>
      <c r="DC3" s="75" t="s">
        <v>383</v>
      </c>
      <c r="DD3" s="75" t="s">
        <v>384</v>
      </c>
      <c r="DE3" s="75" t="s">
        <v>385</v>
      </c>
      <c r="DF3" s="75" t="s">
        <v>386</v>
      </c>
      <c r="DG3" s="75" t="s">
        <v>387</v>
      </c>
      <c r="DH3" s="75" t="s">
        <v>388</v>
      </c>
      <c r="DI3" s="75" t="s">
        <v>389</v>
      </c>
      <c r="DJ3" s="75" t="s">
        <v>390</v>
      </c>
      <c r="DK3" s="75" t="s">
        <v>391</v>
      </c>
      <c r="DL3" s="75" t="s">
        <v>392</v>
      </c>
      <c r="DM3" s="75" t="s">
        <v>393</v>
      </c>
      <c r="DN3" s="75" t="s">
        <v>394</v>
      </c>
      <c r="DO3" s="75" t="s">
        <v>395</v>
      </c>
      <c r="DP3" s="75" t="s">
        <v>396</v>
      </c>
      <c r="DQ3" s="75" t="s">
        <v>397</v>
      </c>
      <c r="DR3" s="75" t="s">
        <v>398</v>
      </c>
      <c r="DS3" s="75" t="s">
        <v>399</v>
      </c>
      <c r="DT3" s="75" t="s">
        <v>400</v>
      </c>
      <c r="DU3" s="75" t="s">
        <v>401</v>
      </c>
      <c r="DV3" s="75" t="s">
        <v>402</v>
      </c>
      <c r="DW3" s="75" t="s">
        <v>403</v>
      </c>
      <c r="DX3" s="75" t="s">
        <v>404</v>
      </c>
      <c r="DY3" s="75" t="s">
        <v>405</v>
      </c>
      <c r="DZ3" s="75" t="s">
        <v>406</v>
      </c>
      <c r="EA3" s="75" t="s">
        <v>407</v>
      </c>
      <c r="EB3" s="75" t="s">
        <v>408</v>
      </c>
      <c r="EC3" s="75" t="s">
        <v>409</v>
      </c>
      <c r="ED3" s="75" t="s">
        <v>410</v>
      </c>
      <c r="EE3" s="75" t="s">
        <v>411</v>
      </c>
      <c r="EF3" s="75" t="s">
        <v>412</v>
      </c>
      <c r="EG3" s="75" t="s">
        <v>413</v>
      </c>
      <c r="EH3" s="75" t="s">
        <v>414</v>
      </c>
      <c r="EI3" s="75" t="s">
        <v>415</v>
      </c>
      <c r="EJ3" s="75" t="s">
        <v>416</v>
      </c>
      <c r="EK3" s="75" t="s">
        <v>417</v>
      </c>
      <c r="EL3" s="75" t="s">
        <v>418</v>
      </c>
      <c r="EM3" s="75" t="s">
        <v>419</v>
      </c>
      <c r="EN3" s="75" t="s">
        <v>420</v>
      </c>
      <c r="EO3" s="75" t="s">
        <v>421</v>
      </c>
      <c r="EP3" s="75" t="s">
        <v>422</v>
      </c>
      <c r="EQ3" s="75" t="s">
        <v>423</v>
      </c>
      <c r="ER3" s="75" t="s">
        <v>424</v>
      </c>
      <c r="ES3" s="75" t="s">
        <v>425</v>
      </c>
      <c r="ET3" s="75" t="s">
        <v>426</v>
      </c>
      <c r="EU3" s="75" t="s">
        <v>427</v>
      </c>
      <c r="EV3" s="75" t="s">
        <v>428</v>
      </c>
      <c r="EW3" s="75" t="s">
        <v>429</v>
      </c>
      <c r="EX3" s="75" t="s">
        <v>430</v>
      </c>
      <c r="EY3" s="75" t="s">
        <v>431</v>
      </c>
      <c r="EZ3" s="75" t="s">
        <v>432</v>
      </c>
      <c r="FA3" s="74" t="s">
        <v>219</v>
      </c>
      <c r="FB3" s="75" t="s">
        <v>369</v>
      </c>
      <c r="FC3" s="75" t="s">
        <v>370</v>
      </c>
      <c r="FD3" s="75" t="s">
        <v>372</v>
      </c>
      <c r="FE3" s="75" t="s">
        <v>136</v>
      </c>
      <c r="FF3" s="75" t="s">
        <v>373</v>
      </c>
      <c r="FG3" s="75" t="s">
        <v>145</v>
      </c>
      <c r="FH3" s="75" t="s">
        <v>374</v>
      </c>
      <c r="FI3" s="75" t="s">
        <v>154</v>
      </c>
      <c r="FJ3" s="75" t="s">
        <v>375</v>
      </c>
      <c r="FK3" s="75" t="s">
        <v>163</v>
      </c>
      <c r="FL3" s="75" t="s">
        <v>376</v>
      </c>
      <c r="FM3" s="75" t="s">
        <v>377</v>
      </c>
      <c r="FN3" s="75" t="s">
        <v>378</v>
      </c>
      <c r="FO3" s="75" t="s">
        <v>379</v>
      </c>
      <c r="FP3" s="75" t="s">
        <v>380</v>
      </c>
      <c r="FQ3" s="75" t="s">
        <v>381</v>
      </c>
      <c r="FR3" s="75" t="s">
        <v>382</v>
      </c>
      <c r="FS3" s="75" t="s">
        <v>383</v>
      </c>
      <c r="FT3" s="75" t="s">
        <v>384</v>
      </c>
      <c r="FU3" s="75" t="s">
        <v>385</v>
      </c>
      <c r="FV3" s="75" t="s">
        <v>386</v>
      </c>
      <c r="FW3" s="75" t="s">
        <v>387</v>
      </c>
      <c r="FX3" s="75" t="s">
        <v>388</v>
      </c>
      <c r="FY3" s="75" t="s">
        <v>389</v>
      </c>
      <c r="FZ3" s="75" t="s">
        <v>390</v>
      </c>
      <c r="GA3" s="75" t="s">
        <v>391</v>
      </c>
      <c r="GB3" s="75" t="s">
        <v>392</v>
      </c>
      <c r="GC3" s="75" t="s">
        <v>393</v>
      </c>
      <c r="GD3" s="75" t="s">
        <v>394</v>
      </c>
      <c r="GE3" s="75" t="s">
        <v>395</v>
      </c>
      <c r="GF3" s="75" t="s">
        <v>396</v>
      </c>
      <c r="GG3" s="75" t="s">
        <v>397</v>
      </c>
      <c r="GH3" s="75" t="s">
        <v>398</v>
      </c>
      <c r="GI3" s="75" t="s">
        <v>399</v>
      </c>
      <c r="GJ3" s="75" t="s">
        <v>400</v>
      </c>
      <c r="GK3" s="75" t="s">
        <v>401</v>
      </c>
      <c r="GL3" s="75" t="s">
        <v>402</v>
      </c>
      <c r="GM3" s="75" t="s">
        <v>403</v>
      </c>
      <c r="GN3" s="75" t="s">
        <v>404</v>
      </c>
      <c r="GO3" s="75" t="s">
        <v>405</v>
      </c>
      <c r="GP3" s="75" t="s">
        <v>406</v>
      </c>
      <c r="GQ3" s="75" t="s">
        <v>407</v>
      </c>
      <c r="GR3" s="75" t="s">
        <v>408</v>
      </c>
      <c r="GS3" s="75" t="s">
        <v>409</v>
      </c>
      <c r="GT3" s="75" t="s">
        <v>410</v>
      </c>
      <c r="GU3" s="75" t="s">
        <v>411</v>
      </c>
      <c r="GV3" s="75" t="s">
        <v>412</v>
      </c>
      <c r="GW3" s="75" t="s">
        <v>413</v>
      </c>
      <c r="GX3" s="75" t="s">
        <v>414</v>
      </c>
      <c r="GY3" s="75" t="s">
        <v>415</v>
      </c>
      <c r="GZ3" s="75" t="s">
        <v>416</v>
      </c>
      <c r="HA3" s="75" t="s">
        <v>417</v>
      </c>
      <c r="HB3" s="75" t="s">
        <v>418</v>
      </c>
      <c r="HC3" s="75" t="s">
        <v>419</v>
      </c>
      <c r="HD3" s="75" t="s">
        <v>420</v>
      </c>
      <c r="HE3" s="75" t="s">
        <v>421</v>
      </c>
      <c r="HF3" s="75" t="s">
        <v>422</v>
      </c>
      <c r="HG3" s="75" t="s">
        <v>423</v>
      </c>
      <c r="HH3" s="75" t="s">
        <v>424</v>
      </c>
      <c r="HI3" s="75" t="s">
        <v>425</v>
      </c>
      <c r="HJ3" s="75" t="s">
        <v>426</v>
      </c>
      <c r="HK3" s="75" t="s">
        <v>427</v>
      </c>
      <c r="HL3" s="75" t="s">
        <v>428</v>
      </c>
      <c r="HM3" s="75" t="s">
        <v>429</v>
      </c>
      <c r="HN3" s="75" t="s">
        <v>430</v>
      </c>
      <c r="HO3" s="75" t="s">
        <v>431</v>
      </c>
      <c r="HP3" s="75" t="s">
        <v>432</v>
      </c>
      <c r="HQ3" s="79" t="s">
        <v>433</v>
      </c>
      <c r="HR3" s="282" t="s">
        <v>434</v>
      </c>
      <c r="HS3" s="282" t="s">
        <v>435</v>
      </c>
      <c r="HT3" s="282" t="s">
        <v>436</v>
      </c>
      <c r="HU3" s="282" t="s">
        <v>437</v>
      </c>
      <c r="HV3" s="80" t="s">
        <v>438</v>
      </c>
      <c r="HW3" s="80" t="s">
        <v>439</v>
      </c>
      <c r="HX3" s="80" t="s">
        <v>440</v>
      </c>
      <c r="HY3" s="80" t="s">
        <v>441</v>
      </c>
      <c r="HZ3" s="80" t="s">
        <v>442</v>
      </c>
      <c r="IA3" s="80" t="s">
        <v>443</v>
      </c>
      <c r="IB3" s="80" t="s">
        <v>444</v>
      </c>
      <c r="IC3" s="80" t="s">
        <v>445</v>
      </c>
      <c r="ID3" s="80" t="s">
        <v>446</v>
      </c>
      <c r="IE3" s="80" t="s">
        <v>447</v>
      </c>
      <c r="IF3" s="80" t="s">
        <v>448</v>
      </c>
      <c r="IG3" s="80" t="s">
        <v>449</v>
      </c>
      <c r="IH3" s="80" t="s">
        <v>450</v>
      </c>
      <c r="II3" s="80" t="s">
        <v>451</v>
      </c>
      <c r="IJ3" s="80" t="s">
        <v>452</v>
      </c>
      <c r="IK3" s="80" t="s">
        <v>453</v>
      </c>
      <c r="IL3" s="80" t="s">
        <v>454</v>
      </c>
      <c r="IM3" s="80" t="s">
        <v>455</v>
      </c>
      <c r="IN3" s="80" t="s">
        <v>456</v>
      </c>
      <c r="IO3" s="80" t="s">
        <v>457</v>
      </c>
      <c r="IP3" s="80" t="s">
        <v>458</v>
      </c>
      <c r="IQ3" s="80" t="s">
        <v>459</v>
      </c>
      <c r="IR3" s="80" t="s">
        <v>460</v>
      </c>
      <c r="IS3" s="80" t="s">
        <v>461</v>
      </c>
      <c r="IT3" s="80" t="s">
        <v>462</v>
      </c>
      <c r="IU3" s="80" t="s">
        <v>463</v>
      </c>
      <c r="IV3" s="80" t="s">
        <v>464</v>
      </c>
      <c r="IW3" s="80" t="s">
        <v>465</v>
      </c>
      <c r="IX3" s="80" t="s">
        <v>466</v>
      </c>
      <c r="IY3" s="80" t="s">
        <v>467</v>
      </c>
      <c r="IZ3" s="80" t="s">
        <v>468</v>
      </c>
      <c r="JA3" s="80" t="s">
        <v>469</v>
      </c>
      <c r="JB3" s="80" t="s">
        <v>470</v>
      </c>
      <c r="JC3" s="80" t="s">
        <v>471</v>
      </c>
      <c r="JD3" s="80" t="s">
        <v>472</v>
      </c>
      <c r="JE3" s="80" t="s">
        <v>473</v>
      </c>
      <c r="JF3" s="80" t="s">
        <v>474</v>
      </c>
      <c r="JG3" s="80" t="s">
        <v>475</v>
      </c>
      <c r="JH3" s="80" t="s">
        <v>476</v>
      </c>
      <c r="JI3" s="80" t="s">
        <v>477</v>
      </c>
      <c r="JJ3" s="80" t="s">
        <v>478</v>
      </c>
      <c r="JK3" s="80" t="s">
        <v>479</v>
      </c>
      <c r="JL3" s="80" t="s">
        <v>480</v>
      </c>
      <c r="JM3" s="80" t="s">
        <v>481</v>
      </c>
      <c r="JN3" s="80" t="s">
        <v>482</v>
      </c>
      <c r="JO3" s="80" t="s">
        <v>483</v>
      </c>
      <c r="JP3" s="80" t="s">
        <v>484</v>
      </c>
      <c r="JQ3" s="80" t="s">
        <v>485</v>
      </c>
      <c r="JR3" s="80" t="s">
        <v>486</v>
      </c>
      <c r="JS3" s="80" t="s">
        <v>487</v>
      </c>
      <c r="JT3" s="80" t="s">
        <v>488</v>
      </c>
      <c r="JU3" s="80" t="s">
        <v>489</v>
      </c>
      <c r="JV3" s="80" t="s">
        <v>490</v>
      </c>
      <c r="JW3" s="80" t="s">
        <v>491</v>
      </c>
      <c r="JX3" s="80" t="s">
        <v>492</v>
      </c>
      <c r="JY3" s="80" t="s">
        <v>493</v>
      </c>
      <c r="JZ3" s="80" t="s">
        <v>494</v>
      </c>
      <c r="KA3" s="80" t="s">
        <v>495</v>
      </c>
      <c r="KB3" s="80" t="s">
        <v>496</v>
      </c>
      <c r="KC3" s="80" t="s">
        <v>497</v>
      </c>
      <c r="KD3" s="80" t="s">
        <v>498</v>
      </c>
      <c r="KE3" s="79" t="s">
        <v>433</v>
      </c>
      <c r="KF3" s="282" t="s">
        <v>434</v>
      </c>
      <c r="KG3" s="282" t="s">
        <v>435</v>
      </c>
      <c r="KH3" s="282" t="s">
        <v>436</v>
      </c>
      <c r="KI3" s="282" t="s">
        <v>437</v>
      </c>
      <c r="KJ3" s="80" t="s">
        <v>438</v>
      </c>
      <c r="KK3" s="80" t="s">
        <v>439</v>
      </c>
      <c r="KL3" s="80" t="s">
        <v>440</v>
      </c>
      <c r="KM3" s="80" t="s">
        <v>441</v>
      </c>
      <c r="KN3" s="80" t="s">
        <v>442</v>
      </c>
      <c r="KO3" s="80" t="s">
        <v>443</v>
      </c>
      <c r="KP3" s="80" t="s">
        <v>444</v>
      </c>
      <c r="KQ3" s="80" t="s">
        <v>445</v>
      </c>
      <c r="KR3" s="80" t="s">
        <v>446</v>
      </c>
      <c r="KS3" s="80" t="s">
        <v>447</v>
      </c>
      <c r="KT3" s="80" t="s">
        <v>448</v>
      </c>
      <c r="KU3" s="80" t="s">
        <v>449</v>
      </c>
      <c r="KV3" s="80" t="s">
        <v>450</v>
      </c>
      <c r="KW3" s="80" t="s">
        <v>451</v>
      </c>
      <c r="KX3" s="80" t="s">
        <v>452</v>
      </c>
      <c r="KY3" s="80" t="s">
        <v>453</v>
      </c>
      <c r="KZ3" s="80" t="s">
        <v>454</v>
      </c>
      <c r="LA3" s="80" t="s">
        <v>455</v>
      </c>
      <c r="LB3" s="80" t="s">
        <v>456</v>
      </c>
      <c r="LC3" s="80" t="s">
        <v>457</v>
      </c>
      <c r="LD3" s="80" t="s">
        <v>458</v>
      </c>
      <c r="LE3" s="80" t="s">
        <v>459</v>
      </c>
      <c r="LF3" s="80" t="s">
        <v>460</v>
      </c>
      <c r="LG3" s="80" t="s">
        <v>461</v>
      </c>
      <c r="LH3" s="80" t="s">
        <v>462</v>
      </c>
      <c r="LI3" s="80" t="s">
        <v>463</v>
      </c>
      <c r="LJ3" s="80" t="s">
        <v>464</v>
      </c>
      <c r="LK3" s="80" t="s">
        <v>465</v>
      </c>
      <c r="LL3" s="80" t="s">
        <v>466</v>
      </c>
      <c r="LM3" s="80" t="s">
        <v>467</v>
      </c>
      <c r="LN3" s="80" t="s">
        <v>468</v>
      </c>
      <c r="LO3" s="80" t="s">
        <v>469</v>
      </c>
      <c r="LP3" s="80" t="s">
        <v>470</v>
      </c>
      <c r="LQ3" s="80" t="s">
        <v>471</v>
      </c>
      <c r="LR3" s="80" t="s">
        <v>472</v>
      </c>
      <c r="LS3" s="80" t="s">
        <v>473</v>
      </c>
      <c r="LT3" s="80" t="s">
        <v>474</v>
      </c>
      <c r="LU3" s="80" t="s">
        <v>475</v>
      </c>
      <c r="LV3" s="80" t="s">
        <v>476</v>
      </c>
      <c r="LW3" s="80" t="s">
        <v>477</v>
      </c>
      <c r="LX3" s="80" t="s">
        <v>478</v>
      </c>
      <c r="LY3" s="80" t="s">
        <v>479</v>
      </c>
      <c r="LZ3" s="80" t="s">
        <v>480</v>
      </c>
      <c r="MA3" s="80" t="s">
        <v>481</v>
      </c>
      <c r="MB3" s="80" t="s">
        <v>482</v>
      </c>
      <c r="MC3" s="80" t="s">
        <v>483</v>
      </c>
      <c r="MD3" s="80" t="s">
        <v>484</v>
      </c>
      <c r="ME3" s="80" t="s">
        <v>485</v>
      </c>
      <c r="MF3" s="80" t="s">
        <v>486</v>
      </c>
      <c r="MG3" s="80" t="s">
        <v>487</v>
      </c>
      <c r="MH3" s="80" t="s">
        <v>488</v>
      </c>
      <c r="MI3" s="80" t="s">
        <v>489</v>
      </c>
      <c r="MJ3" s="80" t="s">
        <v>490</v>
      </c>
      <c r="MK3" s="80" t="s">
        <v>491</v>
      </c>
      <c r="ML3" s="80" t="s">
        <v>492</v>
      </c>
      <c r="MM3" s="80" t="s">
        <v>493</v>
      </c>
      <c r="MN3" s="80" t="s">
        <v>494</v>
      </c>
      <c r="MO3" s="80" t="s">
        <v>495</v>
      </c>
      <c r="MP3" s="80" t="s">
        <v>496</v>
      </c>
      <c r="MQ3" s="80" t="s">
        <v>497</v>
      </c>
      <c r="MR3" s="80" t="s">
        <v>498</v>
      </c>
      <c r="MS3" s="79" t="s">
        <v>433</v>
      </c>
      <c r="MT3" s="282" t="s">
        <v>434</v>
      </c>
      <c r="MU3" s="282" t="s">
        <v>435</v>
      </c>
      <c r="MV3" s="282" t="s">
        <v>436</v>
      </c>
      <c r="MW3" s="282" t="s">
        <v>437</v>
      </c>
      <c r="MX3" s="80" t="s">
        <v>438</v>
      </c>
      <c r="MY3" s="80" t="s">
        <v>439</v>
      </c>
      <c r="MZ3" s="80" t="s">
        <v>440</v>
      </c>
      <c r="NA3" s="80" t="s">
        <v>441</v>
      </c>
      <c r="NB3" s="80" t="s">
        <v>442</v>
      </c>
      <c r="NC3" s="80" t="s">
        <v>443</v>
      </c>
      <c r="ND3" s="80" t="s">
        <v>444</v>
      </c>
      <c r="NE3" s="80" t="s">
        <v>445</v>
      </c>
      <c r="NF3" s="80" t="s">
        <v>446</v>
      </c>
      <c r="NG3" s="80" t="s">
        <v>447</v>
      </c>
      <c r="NH3" s="80" t="s">
        <v>448</v>
      </c>
      <c r="NI3" s="80" t="s">
        <v>449</v>
      </c>
      <c r="NJ3" s="80" t="s">
        <v>450</v>
      </c>
      <c r="NK3" s="80" t="s">
        <v>451</v>
      </c>
      <c r="NL3" s="80" t="s">
        <v>452</v>
      </c>
      <c r="NM3" s="80" t="s">
        <v>453</v>
      </c>
      <c r="NN3" s="80" t="s">
        <v>454</v>
      </c>
      <c r="NO3" s="80" t="s">
        <v>455</v>
      </c>
      <c r="NP3" s="80" t="s">
        <v>456</v>
      </c>
      <c r="NQ3" s="80" t="s">
        <v>457</v>
      </c>
      <c r="NR3" s="80" t="s">
        <v>458</v>
      </c>
      <c r="NS3" s="80" t="s">
        <v>459</v>
      </c>
      <c r="NT3" s="80" t="s">
        <v>460</v>
      </c>
      <c r="NU3" s="80" t="s">
        <v>461</v>
      </c>
      <c r="NV3" s="80" t="s">
        <v>462</v>
      </c>
      <c r="NW3" s="80" t="s">
        <v>463</v>
      </c>
      <c r="NX3" s="80" t="s">
        <v>464</v>
      </c>
      <c r="NY3" s="80" t="s">
        <v>465</v>
      </c>
      <c r="NZ3" s="80" t="s">
        <v>466</v>
      </c>
      <c r="OA3" s="80" t="s">
        <v>467</v>
      </c>
      <c r="OB3" s="80" t="s">
        <v>468</v>
      </c>
      <c r="OC3" s="80" t="s">
        <v>469</v>
      </c>
      <c r="OD3" s="80" t="s">
        <v>470</v>
      </c>
      <c r="OE3" s="80" t="s">
        <v>471</v>
      </c>
      <c r="OF3" s="80" t="s">
        <v>472</v>
      </c>
      <c r="OG3" s="80" t="s">
        <v>473</v>
      </c>
      <c r="OH3" s="80" t="s">
        <v>474</v>
      </c>
      <c r="OI3" s="80" t="s">
        <v>475</v>
      </c>
      <c r="OJ3" s="80" t="s">
        <v>476</v>
      </c>
      <c r="OK3" s="80" t="s">
        <v>477</v>
      </c>
      <c r="OL3" s="80" t="s">
        <v>478</v>
      </c>
      <c r="OM3" s="80" t="s">
        <v>479</v>
      </c>
      <c r="ON3" s="80" t="s">
        <v>480</v>
      </c>
      <c r="OO3" s="80" t="s">
        <v>481</v>
      </c>
      <c r="OP3" s="80" t="s">
        <v>482</v>
      </c>
      <c r="OQ3" s="80" t="s">
        <v>483</v>
      </c>
      <c r="OR3" s="80" t="s">
        <v>484</v>
      </c>
      <c r="OS3" s="80" t="s">
        <v>485</v>
      </c>
      <c r="OT3" s="80" t="s">
        <v>486</v>
      </c>
      <c r="OU3" s="80" t="s">
        <v>487</v>
      </c>
      <c r="OV3" s="80" t="s">
        <v>488</v>
      </c>
      <c r="OW3" s="80" t="s">
        <v>489</v>
      </c>
      <c r="OX3" s="80" t="s">
        <v>490</v>
      </c>
      <c r="OY3" s="80" t="s">
        <v>491</v>
      </c>
      <c r="OZ3" s="80" t="s">
        <v>492</v>
      </c>
      <c r="PA3" s="80" t="s">
        <v>493</v>
      </c>
      <c r="PB3" s="80" t="s">
        <v>494</v>
      </c>
      <c r="PC3" s="80" t="s">
        <v>495</v>
      </c>
      <c r="PD3" s="80" t="s">
        <v>496</v>
      </c>
      <c r="PE3" s="80" t="s">
        <v>497</v>
      </c>
      <c r="PF3" s="80" t="s">
        <v>498</v>
      </c>
      <c r="PG3" s="74" t="s">
        <v>219</v>
      </c>
      <c r="PH3" s="75" t="s">
        <v>369</v>
      </c>
      <c r="PI3" s="75" t="s">
        <v>370</v>
      </c>
      <c r="PJ3" s="75" t="s">
        <v>372</v>
      </c>
      <c r="PK3" s="75" t="s">
        <v>136</v>
      </c>
      <c r="PL3" s="75" t="s">
        <v>373</v>
      </c>
      <c r="PM3" s="75" t="s">
        <v>145</v>
      </c>
      <c r="PN3" s="75" t="s">
        <v>374</v>
      </c>
      <c r="PO3" s="75" t="s">
        <v>154</v>
      </c>
      <c r="PP3" s="75" t="s">
        <v>375</v>
      </c>
      <c r="PQ3" s="75" t="s">
        <v>163</v>
      </c>
      <c r="PR3" s="75" t="s">
        <v>376</v>
      </c>
      <c r="PS3" s="75" t="s">
        <v>377</v>
      </c>
      <c r="PT3" s="75" t="s">
        <v>378</v>
      </c>
      <c r="PU3" s="75" t="s">
        <v>379</v>
      </c>
      <c r="PV3" s="75" t="s">
        <v>380</v>
      </c>
      <c r="PW3" s="75" t="s">
        <v>381</v>
      </c>
      <c r="PX3" s="75" t="s">
        <v>382</v>
      </c>
      <c r="PY3" s="75" t="s">
        <v>383</v>
      </c>
      <c r="PZ3" s="75" t="s">
        <v>384</v>
      </c>
      <c r="QA3" s="75" t="s">
        <v>385</v>
      </c>
      <c r="QB3" s="75" t="s">
        <v>386</v>
      </c>
      <c r="QC3" s="75" t="s">
        <v>387</v>
      </c>
      <c r="QD3" s="75" t="s">
        <v>388</v>
      </c>
      <c r="QE3" s="75" t="s">
        <v>389</v>
      </c>
      <c r="QF3" s="75" t="s">
        <v>390</v>
      </c>
      <c r="QG3" s="75" t="s">
        <v>391</v>
      </c>
      <c r="QH3" s="75" t="s">
        <v>392</v>
      </c>
      <c r="QI3" s="75" t="s">
        <v>393</v>
      </c>
      <c r="QJ3" s="75" t="s">
        <v>394</v>
      </c>
      <c r="QK3" s="75" t="s">
        <v>395</v>
      </c>
      <c r="QL3" s="75" t="s">
        <v>396</v>
      </c>
      <c r="QM3" s="75" t="s">
        <v>397</v>
      </c>
      <c r="QN3" s="75" t="s">
        <v>398</v>
      </c>
      <c r="QO3" s="75" t="s">
        <v>399</v>
      </c>
      <c r="QP3" s="75" t="s">
        <v>400</v>
      </c>
      <c r="QQ3" s="75" t="s">
        <v>401</v>
      </c>
      <c r="QR3" s="75" t="s">
        <v>402</v>
      </c>
      <c r="QS3" s="75" t="s">
        <v>403</v>
      </c>
      <c r="QT3" s="75" t="s">
        <v>404</v>
      </c>
      <c r="QU3" s="75" t="s">
        <v>405</v>
      </c>
      <c r="QV3" s="75" t="s">
        <v>406</v>
      </c>
      <c r="QW3" s="75" t="s">
        <v>407</v>
      </c>
      <c r="QX3" s="75" t="s">
        <v>408</v>
      </c>
      <c r="QY3" s="75" t="s">
        <v>409</v>
      </c>
      <c r="QZ3" s="75" t="s">
        <v>410</v>
      </c>
      <c r="RA3" s="75" t="s">
        <v>411</v>
      </c>
      <c r="RB3" s="75" t="s">
        <v>412</v>
      </c>
      <c r="RC3" s="75" t="s">
        <v>413</v>
      </c>
      <c r="RD3" s="75" t="s">
        <v>414</v>
      </c>
      <c r="RE3" s="75" t="s">
        <v>415</v>
      </c>
      <c r="RF3" s="75" t="s">
        <v>416</v>
      </c>
      <c r="RG3" s="75" t="s">
        <v>417</v>
      </c>
      <c r="RH3" s="75" t="s">
        <v>418</v>
      </c>
      <c r="RI3" s="75" t="s">
        <v>419</v>
      </c>
      <c r="RJ3" s="75" t="s">
        <v>420</v>
      </c>
      <c r="RK3" s="75" t="s">
        <v>421</v>
      </c>
      <c r="RL3" s="75" t="s">
        <v>422</v>
      </c>
      <c r="RM3" s="75" t="s">
        <v>423</v>
      </c>
      <c r="RN3" s="75" t="s">
        <v>424</v>
      </c>
      <c r="RO3" s="75" t="s">
        <v>425</v>
      </c>
      <c r="RP3" s="75" t="s">
        <v>426</v>
      </c>
      <c r="RQ3" s="75" t="s">
        <v>427</v>
      </c>
      <c r="RR3" s="75" t="s">
        <v>428</v>
      </c>
      <c r="RS3" s="75" t="s">
        <v>429</v>
      </c>
      <c r="RT3" s="75" t="s">
        <v>430</v>
      </c>
      <c r="RU3" s="75" t="s">
        <v>431</v>
      </c>
      <c r="RV3" s="75" t="s">
        <v>432</v>
      </c>
      <c r="RW3" s="79" t="s">
        <v>433</v>
      </c>
      <c r="RX3" s="282" t="s">
        <v>434</v>
      </c>
      <c r="RY3" s="282" t="s">
        <v>435</v>
      </c>
      <c r="RZ3" s="282" t="s">
        <v>436</v>
      </c>
      <c r="SA3" s="282" t="s">
        <v>437</v>
      </c>
      <c r="SB3" s="80" t="s">
        <v>438</v>
      </c>
      <c r="SC3" s="80" t="s">
        <v>439</v>
      </c>
      <c r="SD3" s="80" t="s">
        <v>440</v>
      </c>
      <c r="SE3" s="80" t="s">
        <v>441</v>
      </c>
      <c r="SF3" s="80" t="s">
        <v>442</v>
      </c>
      <c r="SG3" s="80" t="s">
        <v>443</v>
      </c>
      <c r="SH3" s="80" t="s">
        <v>444</v>
      </c>
      <c r="SI3" s="80" t="s">
        <v>445</v>
      </c>
      <c r="SJ3" s="80" t="s">
        <v>446</v>
      </c>
      <c r="SK3" s="80" t="s">
        <v>447</v>
      </c>
      <c r="SL3" s="80" t="s">
        <v>448</v>
      </c>
      <c r="SM3" s="80" t="s">
        <v>449</v>
      </c>
      <c r="SN3" s="80" t="s">
        <v>450</v>
      </c>
      <c r="SO3" s="80" t="s">
        <v>451</v>
      </c>
      <c r="SP3" s="80" t="s">
        <v>452</v>
      </c>
      <c r="SQ3" s="80" t="s">
        <v>453</v>
      </c>
      <c r="SR3" s="80" t="s">
        <v>454</v>
      </c>
      <c r="SS3" s="80" t="s">
        <v>455</v>
      </c>
      <c r="ST3" s="80" t="s">
        <v>456</v>
      </c>
      <c r="SU3" s="80" t="s">
        <v>457</v>
      </c>
      <c r="SV3" s="80" t="s">
        <v>458</v>
      </c>
      <c r="SW3" s="80" t="s">
        <v>459</v>
      </c>
      <c r="SX3" s="80" t="s">
        <v>460</v>
      </c>
      <c r="SY3" s="80" t="s">
        <v>461</v>
      </c>
      <c r="SZ3" s="80" t="s">
        <v>462</v>
      </c>
      <c r="TA3" s="80" t="s">
        <v>463</v>
      </c>
      <c r="TB3" s="80" t="s">
        <v>464</v>
      </c>
      <c r="TC3" s="80" t="s">
        <v>465</v>
      </c>
      <c r="TD3" s="80" t="s">
        <v>466</v>
      </c>
      <c r="TE3" s="80" t="s">
        <v>467</v>
      </c>
      <c r="TF3" s="80" t="s">
        <v>468</v>
      </c>
      <c r="TG3" s="80" t="s">
        <v>469</v>
      </c>
      <c r="TH3" s="80" t="s">
        <v>470</v>
      </c>
      <c r="TI3" s="80" t="s">
        <v>471</v>
      </c>
      <c r="TJ3" s="80" t="s">
        <v>472</v>
      </c>
      <c r="TK3" s="80" t="s">
        <v>473</v>
      </c>
      <c r="TL3" s="80" t="s">
        <v>474</v>
      </c>
      <c r="TM3" s="80" t="s">
        <v>475</v>
      </c>
      <c r="TN3" s="80" t="s">
        <v>476</v>
      </c>
      <c r="TO3" s="80" t="s">
        <v>477</v>
      </c>
      <c r="TP3" s="80" t="s">
        <v>478</v>
      </c>
      <c r="TQ3" s="80" t="s">
        <v>479</v>
      </c>
      <c r="TR3" s="80" t="s">
        <v>480</v>
      </c>
      <c r="TS3" s="80" t="s">
        <v>481</v>
      </c>
      <c r="TT3" s="80" t="s">
        <v>482</v>
      </c>
      <c r="TU3" s="80" t="s">
        <v>483</v>
      </c>
      <c r="TV3" s="80" t="s">
        <v>484</v>
      </c>
      <c r="TW3" s="80" t="s">
        <v>485</v>
      </c>
      <c r="TX3" s="80" t="s">
        <v>486</v>
      </c>
      <c r="TY3" s="80" t="s">
        <v>487</v>
      </c>
      <c r="TZ3" s="80" t="s">
        <v>488</v>
      </c>
      <c r="UA3" s="80" t="s">
        <v>489</v>
      </c>
      <c r="UB3" s="80" t="s">
        <v>490</v>
      </c>
      <c r="UC3" s="80" t="s">
        <v>491</v>
      </c>
      <c r="UD3" s="80" t="s">
        <v>492</v>
      </c>
      <c r="UE3" s="80" t="s">
        <v>493</v>
      </c>
      <c r="UF3" s="80" t="s">
        <v>494</v>
      </c>
      <c r="UG3" s="80" t="s">
        <v>495</v>
      </c>
      <c r="UH3" s="80" t="s">
        <v>496</v>
      </c>
      <c r="UI3" s="80" t="s">
        <v>497</v>
      </c>
      <c r="UJ3" s="80" t="s">
        <v>498</v>
      </c>
      <c r="UK3" s="74" t="s">
        <v>219</v>
      </c>
      <c r="UL3" s="75" t="s">
        <v>369</v>
      </c>
      <c r="UM3" s="75" t="s">
        <v>370</v>
      </c>
      <c r="UN3" s="75" t="s">
        <v>372</v>
      </c>
      <c r="UO3" s="75" t="s">
        <v>136</v>
      </c>
      <c r="UP3" s="75" t="s">
        <v>373</v>
      </c>
      <c r="UQ3" s="75" t="s">
        <v>145</v>
      </c>
      <c r="UR3" s="75" t="s">
        <v>374</v>
      </c>
      <c r="US3" s="75" t="s">
        <v>154</v>
      </c>
      <c r="UT3" s="75" t="s">
        <v>375</v>
      </c>
      <c r="UU3" s="75" t="s">
        <v>163</v>
      </c>
      <c r="UV3" s="75" t="s">
        <v>376</v>
      </c>
      <c r="UW3" s="75" t="s">
        <v>377</v>
      </c>
      <c r="UX3" s="75" t="s">
        <v>378</v>
      </c>
      <c r="UY3" s="75" t="s">
        <v>379</v>
      </c>
      <c r="UZ3" s="75" t="s">
        <v>380</v>
      </c>
      <c r="VA3" s="75" t="s">
        <v>381</v>
      </c>
      <c r="VB3" s="75" t="s">
        <v>382</v>
      </c>
      <c r="VC3" s="75" t="s">
        <v>383</v>
      </c>
      <c r="VD3" s="75" t="s">
        <v>384</v>
      </c>
      <c r="VE3" s="75" t="s">
        <v>385</v>
      </c>
      <c r="VF3" s="75" t="s">
        <v>386</v>
      </c>
      <c r="VG3" s="75" t="s">
        <v>387</v>
      </c>
      <c r="VH3" s="75" t="s">
        <v>388</v>
      </c>
      <c r="VI3" s="75" t="s">
        <v>389</v>
      </c>
      <c r="VJ3" s="75" t="s">
        <v>390</v>
      </c>
      <c r="VK3" s="75" t="s">
        <v>391</v>
      </c>
      <c r="VL3" s="75" t="s">
        <v>392</v>
      </c>
      <c r="VM3" s="75" t="s">
        <v>393</v>
      </c>
      <c r="VN3" s="75" t="s">
        <v>394</v>
      </c>
      <c r="VO3" s="75" t="s">
        <v>395</v>
      </c>
      <c r="VP3" s="75" t="s">
        <v>396</v>
      </c>
      <c r="VQ3" s="75" t="s">
        <v>397</v>
      </c>
      <c r="VR3" s="75" t="s">
        <v>398</v>
      </c>
      <c r="VS3" s="75" t="s">
        <v>399</v>
      </c>
      <c r="VT3" s="75" t="s">
        <v>400</v>
      </c>
      <c r="VU3" s="75" t="s">
        <v>401</v>
      </c>
      <c r="VV3" s="75" t="s">
        <v>402</v>
      </c>
      <c r="VW3" s="75" t="s">
        <v>403</v>
      </c>
      <c r="VX3" s="75" t="s">
        <v>404</v>
      </c>
      <c r="VY3" s="75" t="s">
        <v>405</v>
      </c>
      <c r="VZ3" s="75" t="s">
        <v>406</v>
      </c>
      <c r="WA3" s="75" t="s">
        <v>407</v>
      </c>
      <c r="WB3" s="75" t="s">
        <v>408</v>
      </c>
      <c r="WC3" s="75" t="s">
        <v>409</v>
      </c>
      <c r="WD3" s="75" t="s">
        <v>410</v>
      </c>
      <c r="WE3" s="75" t="s">
        <v>411</v>
      </c>
      <c r="WF3" s="75" t="s">
        <v>412</v>
      </c>
      <c r="WG3" s="75" t="s">
        <v>413</v>
      </c>
      <c r="WH3" s="75" t="s">
        <v>414</v>
      </c>
      <c r="WI3" s="75" t="s">
        <v>415</v>
      </c>
      <c r="WJ3" s="75" t="s">
        <v>416</v>
      </c>
      <c r="WK3" s="75" t="s">
        <v>417</v>
      </c>
      <c r="WL3" s="75" t="s">
        <v>418</v>
      </c>
      <c r="WM3" s="75" t="s">
        <v>419</v>
      </c>
      <c r="WN3" s="75" t="s">
        <v>420</v>
      </c>
      <c r="WO3" s="75" t="s">
        <v>421</v>
      </c>
      <c r="WP3" s="75" t="s">
        <v>422</v>
      </c>
      <c r="WQ3" s="75" t="s">
        <v>423</v>
      </c>
      <c r="WR3" s="75" t="s">
        <v>424</v>
      </c>
      <c r="WS3" s="75" t="s">
        <v>425</v>
      </c>
      <c r="WT3" s="75" t="s">
        <v>426</v>
      </c>
      <c r="WU3" s="75" t="s">
        <v>427</v>
      </c>
      <c r="WV3" s="75" t="s">
        <v>428</v>
      </c>
      <c r="WW3" s="75" t="s">
        <v>429</v>
      </c>
      <c r="WX3" s="75" t="s">
        <v>430</v>
      </c>
      <c r="WY3" s="75" t="s">
        <v>431</v>
      </c>
      <c r="WZ3" s="75" t="s">
        <v>432</v>
      </c>
      <c r="XA3" s="45" t="s">
        <v>125</v>
      </c>
      <c r="XB3" s="45" t="s">
        <v>126</v>
      </c>
      <c r="XC3" s="45" t="s">
        <v>127</v>
      </c>
      <c r="XD3" s="45" t="s">
        <v>128</v>
      </c>
      <c r="XE3" s="45" t="s">
        <v>129</v>
      </c>
      <c r="XF3" s="45" t="s">
        <v>130</v>
      </c>
      <c r="XG3" s="45" t="s">
        <v>131</v>
      </c>
      <c r="XH3" s="45" t="s">
        <v>132</v>
      </c>
      <c r="XI3" s="45" t="s">
        <v>133</v>
      </c>
      <c r="XJ3" s="45" t="s">
        <v>134</v>
      </c>
      <c r="XK3" s="45" t="s">
        <v>135</v>
      </c>
      <c r="XL3" s="45" t="s">
        <v>136</v>
      </c>
      <c r="XM3" s="45" t="s">
        <v>137</v>
      </c>
      <c r="XN3" s="45" t="s">
        <v>138</v>
      </c>
      <c r="XO3" s="45" t="s">
        <v>139</v>
      </c>
      <c r="XP3" s="45" t="s">
        <v>140</v>
      </c>
      <c r="XQ3" s="45" t="s">
        <v>141</v>
      </c>
      <c r="XR3" s="45" t="s">
        <v>142</v>
      </c>
      <c r="XS3" s="45" t="s">
        <v>143</v>
      </c>
      <c r="XT3" s="45" t="s">
        <v>144</v>
      </c>
      <c r="XU3" s="45" t="s">
        <v>145</v>
      </c>
      <c r="XV3" s="45" t="s">
        <v>146</v>
      </c>
      <c r="XW3" s="45" t="s">
        <v>147</v>
      </c>
      <c r="XX3" s="45" t="s">
        <v>148</v>
      </c>
      <c r="XY3" s="45" t="s">
        <v>149</v>
      </c>
      <c r="XZ3" s="45" t="s">
        <v>150</v>
      </c>
      <c r="YA3" s="45" t="s">
        <v>151</v>
      </c>
      <c r="YB3" s="45" t="s">
        <v>152</v>
      </c>
      <c r="YC3" s="45" t="s">
        <v>153</v>
      </c>
      <c r="YD3" s="45" t="s">
        <v>154</v>
      </c>
      <c r="YE3" s="45" t="s">
        <v>155</v>
      </c>
      <c r="YF3" s="45" t="s">
        <v>156</v>
      </c>
      <c r="YG3" s="45" t="s">
        <v>157</v>
      </c>
      <c r="YH3" s="45" t="s">
        <v>158</v>
      </c>
      <c r="YI3" s="45" t="s">
        <v>159</v>
      </c>
      <c r="YJ3" s="45" t="s">
        <v>160</v>
      </c>
      <c r="YK3" s="45" t="s">
        <v>161</v>
      </c>
      <c r="YL3" s="45" t="s">
        <v>162</v>
      </c>
      <c r="YM3" s="45" t="s">
        <v>163</v>
      </c>
      <c r="YN3" s="45" t="s">
        <v>164</v>
      </c>
      <c r="YO3" s="45" t="s">
        <v>165</v>
      </c>
      <c r="YP3" s="45" t="s">
        <v>166</v>
      </c>
      <c r="YQ3" s="45" t="s">
        <v>167</v>
      </c>
      <c r="YR3" s="45"/>
      <c r="YS3" s="45"/>
      <c r="YT3" s="45"/>
      <c r="YU3" s="45"/>
      <c r="YV3" s="45"/>
      <c r="YW3" s="45"/>
      <c r="YX3" s="45"/>
      <c r="YY3" s="45"/>
      <c r="YZ3" s="45"/>
      <c r="ZA3" s="45"/>
      <c r="ZB3" s="45"/>
      <c r="ZC3" s="45"/>
      <c r="ZD3" s="45"/>
      <c r="ZE3" s="45"/>
      <c r="ZF3" s="45"/>
      <c r="ZG3" s="45"/>
      <c r="ZH3" s="45"/>
      <c r="ZI3" s="45"/>
      <c r="ZJ3" s="45"/>
      <c r="ZK3" s="45"/>
      <c r="ZL3" s="45"/>
      <c r="ZM3" s="45"/>
      <c r="ZN3" s="45"/>
      <c r="ZO3" s="45"/>
      <c r="ZP3" s="45"/>
      <c r="ZQ3" s="74" t="s">
        <v>219</v>
      </c>
      <c r="ZR3" s="75" t="s">
        <v>369</v>
      </c>
      <c r="ZS3" s="75" t="s">
        <v>370</v>
      </c>
      <c r="ZT3" s="75" t="s">
        <v>372</v>
      </c>
      <c r="ZU3" s="75" t="s">
        <v>136</v>
      </c>
      <c r="ZV3" s="75" t="s">
        <v>373</v>
      </c>
      <c r="ZW3" s="75" t="s">
        <v>145</v>
      </c>
      <c r="ZX3" s="75" t="s">
        <v>374</v>
      </c>
      <c r="ZY3" s="75" t="s">
        <v>154</v>
      </c>
      <c r="ZZ3" s="75" t="s">
        <v>375</v>
      </c>
      <c r="AAA3" s="75" t="s">
        <v>163</v>
      </c>
      <c r="AAB3" s="75" t="s">
        <v>376</v>
      </c>
      <c r="AAC3" s="75" t="s">
        <v>377</v>
      </c>
      <c r="AAD3" s="75" t="s">
        <v>378</v>
      </c>
      <c r="AAE3" s="75" t="s">
        <v>379</v>
      </c>
      <c r="AAF3" s="75" t="s">
        <v>380</v>
      </c>
      <c r="AAG3" s="75" t="s">
        <v>381</v>
      </c>
      <c r="AAH3" s="75" t="s">
        <v>382</v>
      </c>
      <c r="AAI3" s="75" t="s">
        <v>383</v>
      </c>
      <c r="AAJ3" s="75" t="s">
        <v>384</v>
      </c>
      <c r="AAK3" s="75" t="s">
        <v>385</v>
      </c>
      <c r="AAL3" s="75" t="s">
        <v>386</v>
      </c>
      <c r="AAM3" s="75" t="s">
        <v>387</v>
      </c>
      <c r="AAN3" s="75" t="s">
        <v>388</v>
      </c>
      <c r="AAO3" s="75" t="s">
        <v>389</v>
      </c>
      <c r="AAP3" s="75" t="s">
        <v>390</v>
      </c>
      <c r="AAQ3" s="75" t="s">
        <v>391</v>
      </c>
      <c r="AAR3" s="75" t="s">
        <v>392</v>
      </c>
      <c r="AAS3" s="75" t="s">
        <v>393</v>
      </c>
      <c r="AAT3" s="75" t="s">
        <v>394</v>
      </c>
      <c r="AAU3" s="75" t="s">
        <v>395</v>
      </c>
      <c r="AAV3" s="75" t="s">
        <v>396</v>
      </c>
      <c r="AAW3" s="75" t="s">
        <v>397</v>
      </c>
      <c r="AAX3" s="75" t="s">
        <v>398</v>
      </c>
      <c r="AAY3" s="75" t="s">
        <v>399</v>
      </c>
      <c r="AAZ3" s="75" t="s">
        <v>400</v>
      </c>
      <c r="ABA3" s="75" t="s">
        <v>401</v>
      </c>
      <c r="ABB3" s="75" t="s">
        <v>402</v>
      </c>
      <c r="ABC3" s="75" t="s">
        <v>403</v>
      </c>
      <c r="ABD3" s="75" t="s">
        <v>404</v>
      </c>
      <c r="ABE3" s="75" t="s">
        <v>405</v>
      </c>
      <c r="ABF3" s="75" t="s">
        <v>406</v>
      </c>
      <c r="ABG3" s="75" t="s">
        <v>407</v>
      </c>
      <c r="ABH3" s="75" t="s">
        <v>408</v>
      </c>
      <c r="ABI3" s="75" t="s">
        <v>409</v>
      </c>
      <c r="ABJ3" s="75" t="s">
        <v>410</v>
      </c>
      <c r="ABK3" s="75" t="s">
        <v>411</v>
      </c>
      <c r="ABL3" s="75" t="s">
        <v>412</v>
      </c>
      <c r="ABM3" s="75" t="s">
        <v>413</v>
      </c>
      <c r="ABN3" s="75" t="s">
        <v>414</v>
      </c>
      <c r="ABO3" s="75" t="s">
        <v>415</v>
      </c>
      <c r="ABP3" s="75" t="s">
        <v>416</v>
      </c>
      <c r="ABQ3" s="75" t="s">
        <v>417</v>
      </c>
      <c r="ABR3" s="75" t="s">
        <v>418</v>
      </c>
      <c r="ABS3" s="75" t="s">
        <v>419</v>
      </c>
      <c r="ABT3" s="75" t="s">
        <v>420</v>
      </c>
      <c r="ABU3" s="75" t="s">
        <v>421</v>
      </c>
      <c r="ABV3" s="75" t="s">
        <v>422</v>
      </c>
      <c r="ABW3" s="75" t="s">
        <v>423</v>
      </c>
      <c r="ABX3" s="75" t="s">
        <v>424</v>
      </c>
      <c r="ABY3" s="75" t="s">
        <v>425</v>
      </c>
      <c r="ABZ3" s="75" t="s">
        <v>426</v>
      </c>
      <c r="ACA3" s="75" t="s">
        <v>427</v>
      </c>
      <c r="ACB3" s="75" t="s">
        <v>428</v>
      </c>
      <c r="ACC3" s="75" t="s">
        <v>429</v>
      </c>
      <c r="ACD3" s="75" t="s">
        <v>430</v>
      </c>
      <c r="ACE3" s="75" t="s">
        <v>431</v>
      </c>
      <c r="ACF3" s="75" t="s">
        <v>432</v>
      </c>
      <c r="ACG3" s="74" t="s">
        <v>219</v>
      </c>
      <c r="ACH3" s="75" t="s">
        <v>369</v>
      </c>
      <c r="ACI3" s="75" t="s">
        <v>370</v>
      </c>
      <c r="ACJ3" s="75" t="s">
        <v>372</v>
      </c>
      <c r="ACK3" s="75" t="s">
        <v>136</v>
      </c>
      <c r="ACL3" s="75" t="s">
        <v>373</v>
      </c>
      <c r="ACM3" s="75" t="s">
        <v>145</v>
      </c>
      <c r="ACN3" s="75" t="s">
        <v>374</v>
      </c>
      <c r="ACO3" s="75" t="s">
        <v>154</v>
      </c>
      <c r="ACP3" s="75" t="s">
        <v>375</v>
      </c>
      <c r="ACQ3" s="75" t="s">
        <v>163</v>
      </c>
      <c r="ACR3" s="75" t="s">
        <v>376</v>
      </c>
      <c r="ACS3" s="75" t="s">
        <v>377</v>
      </c>
      <c r="ACT3" s="75" t="s">
        <v>378</v>
      </c>
      <c r="ACU3" s="75" t="s">
        <v>379</v>
      </c>
      <c r="ACV3" s="75" t="s">
        <v>380</v>
      </c>
      <c r="ACW3" s="75" t="s">
        <v>381</v>
      </c>
      <c r="ACX3" s="75" t="s">
        <v>382</v>
      </c>
      <c r="ACY3" s="75" t="s">
        <v>383</v>
      </c>
      <c r="ACZ3" s="75" t="s">
        <v>384</v>
      </c>
      <c r="ADA3" s="75" t="s">
        <v>385</v>
      </c>
      <c r="ADB3" s="75" t="s">
        <v>386</v>
      </c>
      <c r="ADC3" s="75" t="s">
        <v>387</v>
      </c>
      <c r="ADD3" s="75" t="s">
        <v>388</v>
      </c>
      <c r="ADE3" s="75" t="s">
        <v>389</v>
      </c>
      <c r="ADF3" s="75" t="s">
        <v>390</v>
      </c>
      <c r="ADG3" s="75" t="s">
        <v>391</v>
      </c>
      <c r="ADH3" s="75" t="s">
        <v>392</v>
      </c>
      <c r="ADI3" s="75" t="s">
        <v>393</v>
      </c>
      <c r="ADJ3" s="75" t="s">
        <v>394</v>
      </c>
      <c r="ADK3" s="75" t="s">
        <v>395</v>
      </c>
      <c r="ADL3" s="75" t="s">
        <v>396</v>
      </c>
      <c r="ADM3" s="75" t="s">
        <v>397</v>
      </c>
      <c r="ADN3" s="75" t="s">
        <v>398</v>
      </c>
      <c r="ADO3" s="75" t="s">
        <v>399</v>
      </c>
      <c r="ADP3" s="75" t="s">
        <v>400</v>
      </c>
      <c r="ADQ3" s="75" t="s">
        <v>401</v>
      </c>
      <c r="ADR3" s="75" t="s">
        <v>402</v>
      </c>
      <c r="ADS3" s="75" t="s">
        <v>403</v>
      </c>
      <c r="ADT3" s="75" t="s">
        <v>404</v>
      </c>
      <c r="ADU3" s="75" t="s">
        <v>405</v>
      </c>
      <c r="ADV3" s="75" t="s">
        <v>406</v>
      </c>
      <c r="ADW3" s="75" t="s">
        <v>407</v>
      </c>
      <c r="ADX3" s="75" t="s">
        <v>408</v>
      </c>
      <c r="ADY3" s="75" t="s">
        <v>409</v>
      </c>
      <c r="ADZ3" s="75" t="s">
        <v>410</v>
      </c>
      <c r="AEA3" s="75" t="s">
        <v>411</v>
      </c>
      <c r="AEB3" s="75" t="s">
        <v>412</v>
      </c>
      <c r="AEC3" s="75" t="s">
        <v>413</v>
      </c>
      <c r="AED3" s="75" t="s">
        <v>414</v>
      </c>
      <c r="AEE3" s="75" t="s">
        <v>415</v>
      </c>
      <c r="AEF3" s="75" t="s">
        <v>416</v>
      </c>
      <c r="AEG3" s="75" t="s">
        <v>417</v>
      </c>
      <c r="AEH3" s="75" t="s">
        <v>418</v>
      </c>
      <c r="AEI3" s="75" t="s">
        <v>419</v>
      </c>
      <c r="AEJ3" s="75" t="s">
        <v>420</v>
      </c>
      <c r="AEK3" s="75" t="s">
        <v>421</v>
      </c>
      <c r="AEL3" s="75" t="s">
        <v>422</v>
      </c>
      <c r="AEM3" s="75" t="s">
        <v>423</v>
      </c>
      <c r="AEN3" s="75" t="s">
        <v>424</v>
      </c>
      <c r="AEO3" s="75" t="s">
        <v>425</v>
      </c>
      <c r="AEP3" s="75" t="s">
        <v>426</v>
      </c>
      <c r="AEQ3" s="75" t="s">
        <v>427</v>
      </c>
      <c r="AER3" s="75" t="s">
        <v>428</v>
      </c>
      <c r="AES3" s="75" t="s">
        <v>429</v>
      </c>
      <c r="AET3" s="75" t="s">
        <v>430</v>
      </c>
      <c r="AEU3" s="75" t="s">
        <v>431</v>
      </c>
      <c r="AEV3" s="75" t="s">
        <v>432</v>
      </c>
      <c r="AEW3" s="74" t="s">
        <v>219</v>
      </c>
      <c r="AEX3" s="75" t="s">
        <v>369</v>
      </c>
      <c r="AEY3" s="75" t="s">
        <v>370</v>
      </c>
      <c r="AEZ3" s="75" t="s">
        <v>372</v>
      </c>
      <c r="AFA3" s="75" t="s">
        <v>136</v>
      </c>
      <c r="AFB3" s="75" t="s">
        <v>373</v>
      </c>
      <c r="AFC3" s="75" t="s">
        <v>145</v>
      </c>
      <c r="AFD3" s="75" t="s">
        <v>374</v>
      </c>
      <c r="AFE3" s="75" t="s">
        <v>154</v>
      </c>
      <c r="AFF3" s="75" t="s">
        <v>375</v>
      </c>
      <c r="AFG3" s="75" t="s">
        <v>163</v>
      </c>
      <c r="AFH3" s="75" t="s">
        <v>376</v>
      </c>
      <c r="AFI3" s="75" t="s">
        <v>377</v>
      </c>
      <c r="AFJ3" s="75" t="s">
        <v>378</v>
      </c>
      <c r="AFK3" s="75" t="s">
        <v>379</v>
      </c>
      <c r="AFL3" s="75" t="s">
        <v>380</v>
      </c>
      <c r="AFM3" s="75" t="s">
        <v>381</v>
      </c>
      <c r="AFN3" s="75" t="s">
        <v>382</v>
      </c>
      <c r="AFO3" s="75" t="s">
        <v>383</v>
      </c>
      <c r="AFP3" s="75" t="s">
        <v>384</v>
      </c>
      <c r="AFQ3" s="75" t="s">
        <v>385</v>
      </c>
      <c r="AFR3" s="75" t="s">
        <v>386</v>
      </c>
      <c r="AFS3" s="75" t="s">
        <v>387</v>
      </c>
      <c r="AFT3" s="75" t="s">
        <v>388</v>
      </c>
      <c r="AFU3" s="75" t="s">
        <v>389</v>
      </c>
      <c r="AFV3" s="75" t="s">
        <v>390</v>
      </c>
      <c r="AFW3" s="75" t="s">
        <v>391</v>
      </c>
      <c r="AFX3" s="75" t="s">
        <v>392</v>
      </c>
      <c r="AFY3" s="75" t="s">
        <v>393</v>
      </c>
      <c r="AFZ3" s="75" t="s">
        <v>394</v>
      </c>
      <c r="AGA3" s="75" t="s">
        <v>395</v>
      </c>
      <c r="AGB3" s="75" t="s">
        <v>396</v>
      </c>
      <c r="AGC3" s="75" t="s">
        <v>397</v>
      </c>
      <c r="AGD3" s="75" t="s">
        <v>398</v>
      </c>
      <c r="AGE3" s="75" t="s">
        <v>399</v>
      </c>
      <c r="AGF3" s="75" t="s">
        <v>400</v>
      </c>
      <c r="AGG3" s="75" t="s">
        <v>401</v>
      </c>
      <c r="AGH3" s="75" t="s">
        <v>402</v>
      </c>
      <c r="AGI3" s="75" t="s">
        <v>403</v>
      </c>
      <c r="AGJ3" s="75" t="s">
        <v>404</v>
      </c>
      <c r="AGK3" s="75" t="s">
        <v>405</v>
      </c>
      <c r="AGL3" s="75" t="s">
        <v>406</v>
      </c>
      <c r="AGM3" s="75" t="s">
        <v>407</v>
      </c>
      <c r="AGN3" s="75" t="s">
        <v>408</v>
      </c>
      <c r="AGO3" s="75" t="s">
        <v>409</v>
      </c>
      <c r="AGP3" s="75" t="s">
        <v>410</v>
      </c>
      <c r="AGQ3" s="75" t="s">
        <v>411</v>
      </c>
      <c r="AGR3" s="75" t="s">
        <v>412</v>
      </c>
      <c r="AGS3" s="75" t="s">
        <v>413</v>
      </c>
      <c r="AGT3" s="75" t="s">
        <v>414</v>
      </c>
      <c r="AGU3" s="75" t="s">
        <v>415</v>
      </c>
      <c r="AGV3" s="75" t="s">
        <v>416</v>
      </c>
      <c r="AGW3" s="75" t="s">
        <v>417</v>
      </c>
      <c r="AGX3" s="75" t="s">
        <v>418</v>
      </c>
      <c r="AGY3" s="75" t="s">
        <v>419</v>
      </c>
      <c r="AGZ3" s="75" t="s">
        <v>420</v>
      </c>
      <c r="AHA3" s="75" t="s">
        <v>421</v>
      </c>
      <c r="AHB3" s="75" t="s">
        <v>422</v>
      </c>
      <c r="AHC3" s="75" t="s">
        <v>423</v>
      </c>
      <c r="AHD3" s="75" t="s">
        <v>424</v>
      </c>
      <c r="AHE3" s="75" t="s">
        <v>425</v>
      </c>
      <c r="AHF3" s="75" t="s">
        <v>426</v>
      </c>
      <c r="AHG3" s="75" t="s">
        <v>427</v>
      </c>
      <c r="AHH3" s="75" t="s">
        <v>428</v>
      </c>
      <c r="AHI3" s="75" t="s">
        <v>429</v>
      </c>
      <c r="AHJ3" s="75" t="s">
        <v>430</v>
      </c>
      <c r="AHK3" s="75" t="s">
        <v>431</v>
      </c>
      <c r="AHL3" s="75" t="s">
        <v>432</v>
      </c>
      <c r="AHM3" s="85" t="s">
        <v>433</v>
      </c>
      <c r="AHN3" s="85" t="s">
        <v>434</v>
      </c>
      <c r="AHO3" s="283" t="s">
        <v>435</v>
      </c>
      <c r="AHP3" s="86" t="s">
        <v>436</v>
      </c>
      <c r="AHQ3" s="86" t="s">
        <v>437</v>
      </c>
      <c r="AHR3" s="86" t="s">
        <v>438</v>
      </c>
      <c r="AHS3" s="86" t="s">
        <v>439</v>
      </c>
      <c r="AHT3" s="86" t="s">
        <v>440</v>
      </c>
      <c r="AHU3" s="86" t="s">
        <v>441</v>
      </c>
      <c r="AHV3" s="86" t="s">
        <v>442</v>
      </c>
      <c r="AHW3" s="86" t="s">
        <v>443</v>
      </c>
      <c r="AHX3" s="86" t="s">
        <v>444</v>
      </c>
      <c r="AHY3" s="86" t="s">
        <v>445</v>
      </c>
      <c r="AHZ3" s="86" t="s">
        <v>446</v>
      </c>
      <c r="AIA3" s="86" t="s">
        <v>447</v>
      </c>
      <c r="AIB3" s="86" t="s">
        <v>448</v>
      </c>
      <c r="AIC3" s="86" t="s">
        <v>449</v>
      </c>
      <c r="AID3" s="86" t="s">
        <v>450</v>
      </c>
      <c r="AIE3" s="86" t="s">
        <v>451</v>
      </c>
      <c r="AIF3" s="86" t="s">
        <v>452</v>
      </c>
      <c r="AIG3" s="86" t="s">
        <v>453</v>
      </c>
      <c r="AIH3" s="86" t="s">
        <v>454</v>
      </c>
      <c r="AII3" s="86" t="s">
        <v>455</v>
      </c>
      <c r="AIJ3" s="86" t="s">
        <v>456</v>
      </c>
      <c r="AIK3" s="86" t="s">
        <v>457</v>
      </c>
      <c r="AIL3" s="86" t="s">
        <v>458</v>
      </c>
      <c r="AIM3" s="86" t="s">
        <v>459</v>
      </c>
      <c r="AIN3" s="86" t="s">
        <v>460</v>
      </c>
      <c r="AIO3" s="86" t="s">
        <v>461</v>
      </c>
      <c r="AIP3" s="86" t="s">
        <v>462</v>
      </c>
      <c r="AIQ3" s="86" t="s">
        <v>463</v>
      </c>
      <c r="AIR3" s="86" t="s">
        <v>464</v>
      </c>
      <c r="AIS3" s="86" t="s">
        <v>465</v>
      </c>
      <c r="AIT3" s="86" t="s">
        <v>466</v>
      </c>
      <c r="AIU3" s="86" t="s">
        <v>467</v>
      </c>
      <c r="AIV3" s="86" t="s">
        <v>468</v>
      </c>
      <c r="AIW3" s="86" t="s">
        <v>469</v>
      </c>
      <c r="AIX3" s="86" t="s">
        <v>470</v>
      </c>
      <c r="AIY3" s="86" t="s">
        <v>471</v>
      </c>
      <c r="AIZ3" s="86" t="s">
        <v>472</v>
      </c>
      <c r="AJA3" s="86" t="s">
        <v>473</v>
      </c>
      <c r="AJB3" s="86" t="s">
        <v>474</v>
      </c>
      <c r="AJC3" s="86" t="s">
        <v>475</v>
      </c>
      <c r="AJD3" s="86" t="s">
        <v>476</v>
      </c>
      <c r="AJE3" s="86" t="s">
        <v>477</v>
      </c>
      <c r="AJF3" s="86" t="s">
        <v>478</v>
      </c>
      <c r="AJG3" s="86" t="s">
        <v>479</v>
      </c>
      <c r="AJH3" s="86" t="s">
        <v>480</v>
      </c>
      <c r="AJI3" s="86" t="s">
        <v>481</v>
      </c>
      <c r="AJJ3" s="86" t="s">
        <v>482</v>
      </c>
      <c r="AJK3" s="86" t="s">
        <v>483</v>
      </c>
      <c r="AJL3" s="86" t="s">
        <v>484</v>
      </c>
      <c r="AJM3" s="86" t="s">
        <v>485</v>
      </c>
      <c r="AJN3" s="86" t="s">
        <v>486</v>
      </c>
      <c r="AJO3" s="86" t="s">
        <v>487</v>
      </c>
      <c r="AJP3" s="86" t="s">
        <v>488</v>
      </c>
      <c r="AJQ3" s="86" t="s">
        <v>489</v>
      </c>
      <c r="AJR3" s="86" t="s">
        <v>490</v>
      </c>
      <c r="AJS3" s="86" t="s">
        <v>491</v>
      </c>
      <c r="AJT3" s="86" t="s">
        <v>492</v>
      </c>
      <c r="AJU3" s="86" t="s">
        <v>493</v>
      </c>
      <c r="AJV3" s="86" t="s">
        <v>494</v>
      </c>
      <c r="AJW3" s="86" t="s">
        <v>495</v>
      </c>
      <c r="AJX3" s="86" t="s">
        <v>496</v>
      </c>
      <c r="AJY3" s="86" t="s">
        <v>497</v>
      </c>
      <c r="AJZ3" s="86" t="s">
        <v>498</v>
      </c>
      <c r="AKA3" s="268"/>
      <c r="AKB3" s="268"/>
      <c r="AKC3" s="268"/>
      <c r="AKD3" s="268"/>
      <c r="AKE3" s="268"/>
      <c r="AKF3" s="268"/>
      <c r="AKG3" s="268"/>
      <c r="AKH3" s="268"/>
      <c r="AKI3" s="268"/>
      <c r="AKJ3" s="268"/>
      <c r="AKK3" s="268"/>
      <c r="AKL3" s="268"/>
      <c r="AKM3" s="268"/>
      <c r="AKN3" s="268"/>
      <c r="AKO3" s="268"/>
      <c r="AKP3" s="268"/>
      <c r="AKQ3" s="268"/>
      <c r="AKR3" s="268"/>
      <c r="AKS3" s="268"/>
      <c r="AKT3" s="268"/>
      <c r="AKU3" s="268"/>
      <c r="AKV3" s="268"/>
      <c r="AKW3" s="268"/>
      <c r="AKX3" s="268"/>
      <c r="AKY3" s="268"/>
      <c r="AKZ3" s="268"/>
      <c r="ALA3" s="268"/>
      <c r="ALB3" s="268"/>
      <c r="ALC3" s="268"/>
      <c r="ALD3" s="268"/>
      <c r="ALE3" s="268"/>
      <c r="ALF3" s="268"/>
      <c r="ALG3" s="268"/>
      <c r="ALH3" s="268"/>
      <c r="ALI3" s="268"/>
      <c r="ALJ3" s="268"/>
      <c r="ALK3" s="268"/>
      <c r="ALL3" s="268"/>
      <c r="ALM3" s="268"/>
      <c r="ALN3" s="268"/>
      <c r="ALO3" s="268"/>
      <c r="ALP3" s="268"/>
      <c r="ALQ3" s="268"/>
      <c r="ALR3" s="268"/>
      <c r="ALS3" s="268"/>
      <c r="ALT3" s="268"/>
      <c r="ALU3" s="268"/>
      <c r="ALV3" s="268"/>
      <c r="ALW3" s="268"/>
      <c r="ALX3" s="268"/>
      <c r="ALY3" s="268"/>
      <c r="ALZ3" s="268"/>
      <c r="AMA3" s="268"/>
      <c r="AMB3" s="268"/>
      <c r="AMC3" s="268"/>
      <c r="AMD3" s="268"/>
      <c r="AME3" s="268"/>
      <c r="AMF3" s="268"/>
      <c r="AMG3" s="268"/>
      <c r="AMH3" s="268"/>
      <c r="AMI3" s="268"/>
      <c r="AMJ3" s="268"/>
      <c r="AMK3" s="268"/>
      <c r="AML3" s="268"/>
      <c r="AMM3" s="268"/>
      <c r="AMN3" s="268"/>
      <c r="AMO3" s="268"/>
      <c r="AMP3" s="268"/>
      <c r="AMQ3" s="268"/>
      <c r="AMR3" s="268"/>
      <c r="AMS3" s="268"/>
      <c r="AMT3" s="268"/>
      <c r="AMU3" s="268"/>
      <c r="AMV3" s="268"/>
      <c r="AMW3" s="268"/>
      <c r="AMX3" s="268"/>
      <c r="AMY3" s="268"/>
      <c r="AMZ3" s="268"/>
      <c r="ANA3" s="268"/>
      <c r="ANB3" s="268"/>
      <c r="ANC3" s="268"/>
      <c r="AND3" s="268"/>
      <c r="ANE3" s="268"/>
      <c r="ANF3" s="268"/>
      <c r="ANG3" s="268"/>
      <c r="ANH3" s="268"/>
      <c r="ANI3" s="268"/>
      <c r="ANJ3" s="268"/>
      <c r="ANK3" s="268"/>
      <c r="ANL3" s="268"/>
      <c r="ANM3" s="268"/>
      <c r="ANN3" s="268"/>
      <c r="ANO3" s="268"/>
      <c r="ANP3" s="268"/>
      <c r="ANQ3" s="268"/>
      <c r="ANR3" s="268"/>
      <c r="ANS3" s="268"/>
      <c r="ANT3" s="268"/>
      <c r="ANU3" s="268"/>
      <c r="ANV3" s="268"/>
      <c r="ANW3" s="268"/>
      <c r="ANX3" s="268"/>
      <c r="ANY3" s="268"/>
      <c r="ANZ3" s="268"/>
      <c r="AOA3" s="268"/>
      <c r="AOB3" s="268"/>
      <c r="AOC3" s="268"/>
      <c r="AOD3" s="268"/>
      <c r="AOE3" s="268"/>
      <c r="AOF3" s="268"/>
      <c r="AOG3" s="268"/>
      <c r="AOH3" s="268"/>
      <c r="AOI3" s="268"/>
      <c r="AOJ3" s="268"/>
      <c r="AOK3" s="268"/>
      <c r="AOL3" s="268"/>
      <c r="AOM3" s="268"/>
      <c r="AON3" s="268"/>
      <c r="AOO3" s="268"/>
      <c r="AOP3" s="268"/>
      <c r="AOQ3" s="268"/>
      <c r="AOR3" s="268"/>
      <c r="AOS3" s="268"/>
      <c r="AOT3" s="268"/>
      <c r="AOU3" s="268"/>
      <c r="AOV3" s="268"/>
      <c r="AOW3" s="268"/>
      <c r="AOX3" s="268"/>
      <c r="AOY3" s="268"/>
      <c r="AOZ3" s="268"/>
      <c r="APA3" s="268"/>
      <c r="APB3" s="268"/>
      <c r="APC3" s="268"/>
      <c r="APD3" s="268"/>
      <c r="APE3" s="268"/>
      <c r="APF3" s="268"/>
      <c r="APG3" s="268"/>
      <c r="APH3" s="268"/>
      <c r="API3" s="268"/>
      <c r="APJ3" s="268"/>
      <c r="APK3" s="268"/>
      <c r="APL3" s="268"/>
      <c r="APM3" s="268"/>
      <c r="APN3" s="268"/>
      <c r="APO3" s="268"/>
      <c r="APP3" s="268"/>
      <c r="APQ3" s="268"/>
      <c r="APR3" s="268"/>
      <c r="APS3" s="268"/>
      <c r="APT3" s="268"/>
      <c r="APU3" s="268"/>
      <c r="APV3" s="268"/>
      <c r="APW3" s="268"/>
      <c r="APX3" s="268"/>
      <c r="APY3" s="268"/>
      <c r="APZ3" s="268"/>
      <c r="AQA3" s="268"/>
      <c r="AQB3" s="268"/>
      <c r="AQC3" s="268"/>
      <c r="AQD3" s="268"/>
      <c r="AQE3" s="268"/>
      <c r="AQF3" s="268"/>
      <c r="AQG3" s="268"/>
      <c r="AQH3" s="268"/>
      <c r="AQI3" s="268"/>
      <c r="AQJ3" s="268"/>
      <c r="AQK3" s="268"/>
      <c r="AQL3" s="268"/>
      <c r="AQM3" s="268"/>
      <c r="AQN3" s="268"/>
      <c r="AQO3" s="268"/>
      <c r="AQP3" s="268"/>
      <c r="AQQ3" s="268"/>
      <c r="AQR3" s="268"/>
      <c r="AQS3" s="268"/>
      <c r="AQT3" s="268"/>
      <c r="AQU3" s="268"/>
      <c r="AQV3" s="268"/>
      <c r="AQW3" s="268"/>
      <c r="AQX3" s="268"/>
      <c r="AQY3" s="268"/>
      <c r="AQZ3" s="268"/>
      <c r="ARA3" s="268"/>
      <c r="ARB3" s="268"/>
      <c r="ARC3" s="268"/>
      <c r="ARD3" s="268"/>
      <c r="ARE3" s="268"/>
      <c r="ARF3" s="268"/>
      <c r="ARG3" s="268"/>
      <c r="ARH3" s="268"/>
      <c r="ARI3" s="268"/>
      <c r="ARJ3" s="268"/>
      <c r="ARK3" s="268"/>
      <c r="ARL3" s="268"/>
      <c r="ARM3" s="268"/>
      <c r="ARN3" s="268"/>
      <c r="ARO3" s="268"/>
      <c r="ARP3" s="268"/>
      <c r="ARQ3" s="268"/>
      <c r="ARR3" s="268"/>
      <c r="ARS3" s="268"/>
      <c r="ART3" s="268"/>
      <c r="ARU3" s="268"/>
      <c r="ARV3" s="268"/>
      <c r="ARW3" s="268"/>
      <c r="ARX3" s="268"/>
      <c r="ARY3" s="268"/>
      <c r="ARZ3" s="268"/>
      <c r="ASA3" s="268"/>
      <c r="ASB3" s="268"/>
      <c r="ASC3" s="268"/>
      <c r="ASD3" s="268"/>
      <c r="ASE3" s="268"/>
      <c r="ASF3" s="268"/>
      <c r="ASG3" s="268"/>
      <c r="ASH3" s="268"/>
      <c r="ASI3" s="268"/>
      <c r="ASJ3" s="268"/>
      <c r="ASK3" s="268"/>
      <c r="ASL3" s="268"/>
      <c r="ASM3" s="268"/>
      <c r="ASN3" s="268"/>
      <c r="ASO3" s="268"/>
      <c r="ASP3" s="268"/>
      <c r="ASQ3" s="268"/>
      <c r="ASR3" s="268"/>
      <c r="ASS3" s="268"/>
      <c r="AST3" s="268"/>
      <c r="ASU3" s="268"/>
      <c r="ASV3" s="268"/>
      <c r="ASW3" s="268"/>
      <c r="ASX3" s="268"/>
      <c r="ASY3" s="268"/>
      <c r="ASZ3" s="268"/>
      <c r="ATA3" s="268"/>
      <c r="ATB3" s="268"/>
      <c r="ATC3" s="268"/>
      <c r="ATD3" s="268"/>
      <c r="ATE3" s="268"/>
      <c r="ATF3" s="268"/>
      <c r="ATG3" s="268"/>
      <c r="ATH3" s="268"/>
      <c r="ATI3" s="268"/>
      <c r="ATJ3" s="268"/>
      <c r="ATK3" s="268"/>
      <c r="ATL3" s="268"/>
      <c r="ATM3" s="268"/>
      <c r="ATN3" s="268"/>
      <c r="ATO3" s="268"/>
      <c r="ATP3" s="268"/>
      <c r="ATQ3" s="268"/>
      <c r="ATR3" s="268"/>
      <c r="ATS3" s="268"/>
      <c r="ATT3" s="268"/>
      <c r="ATU3" s="268"/>
      <c r="ATV3" s="268"/>
      <c r="ATW3" s="268"/>
      <c r="ATX3" s="268"/>
      <c r="ATY3" s="268"/>
      <c r="ATZ3" s="268"/>
      <c r="AUA3" s="268"/>
      <c r="AUB3" s="268"/>
      <c r="AUC3" s="268"/>
      <c r="AUD3" s="268"/>
      <c r="AUE3" s="268"/>
      <c r="AUF3" s="268"/>
      <c r="AUG3" s="268"/>
      <c r="AUH3" s="268"/>
      <c r="AUI3" s="268"/>
      <c r="AUJ3" s="268"/>
      <c r="AUK3" s="268"/>
      <c r="AUL3" s="268"/>
      <c r="AUM3" s="268"/>
      <c r="AUN3" s="268"/>
      <c r="AUO3" s="268"/>
      <c r="AUP3" s="268"/>
      <c r="AUQ3" s="268"/>
      <c r="AUR3" s="268"/>
      <c r="AUS3" s="268"/>
      <c r="AUT3" s="268"/>
      <c r="AUU3" s="268"/>
      <c r="AUV3" s="268"/>
      <c r="AUW3" s="268"/>
      <c r="AUX3" s="268"/>
      <c r="AUY3" s="268"/>
      <c r="AUZ3" s="268"/>
      <c r="AVA3" s="268"/>
      <c r="AVB3" s="268"/>
      <c r="AVC3" s="268"/>
      <c r="AVD3" s="268"/>
      <c r="AVE3" s="268"/>
      <c r="AVF3" s="268"/>
      <c r="AVG3" s="268"/>
      <c r="AVH3" s="268"/>
      <c r="AVI3" s="268"/>
      <c r="AVJ3" s="268"/>
      <c r="AVK3" s="268"/>
      <c r="AVL3" s="268"/>
      <c r="AVM3" s="268"/>
      <c r="AVN3" s="268"/>
      <c r="AVO3" s="268"/>
      <c r="AVP3" s="268"/>
      <c r="AVQ3" s="268"/>
      <c r="AVR3" s="268"/>
      <c r="AVS3" s="268"/>
      <c r="AVT3" s="268"/>
      <c r="AVU3" s="268"/>
      <c r="AVV3" s="268"/>
      <c r="AVW3" s="268"/>
      <c r="AVX3" s="268"/>
      <c r="AVY3" s="268"/>
      <c r="AVZ3" s="268"/>
      <c r="AWA3" s="268"/>
      <c r="AWB3" s="268"/>
      <c r="AWC3" s="268"/>
      <c r="AWD3" s="268"/>
      <c r="AWE3" s="268"/>
      <c r="AWF3" s="268"/>
      <c r="AWG3" s="268"/>
      <c r="AWH3" s="268"/>
      <c r="AWI3" s="268"/>
      <c r="AWJ3" s="268"/>
      <c r="AWK3" s="268"/>
      <c r="AWL3" s="268"/>
      <c r="AWM3" s="268"/>
      <c r="AWN3" s="268"/>
      <c r="AWO3" s="268"/>
      <c r="AWP3" s="268"/>
      <c r="AWQ3" s="268"/>
      <c r="AWR3" s="268"/>
      <c r="AWS3" s="268"/>
      <c r="AWT3" s="268"/>
      <c r="AWU3" s="268"/>
      <c r="AWV3" s="268"/>
      <c r="AWW3" s="268"/>
      <c r="AWX3" s="268"/>
      <c r="AWY3" s="268"/>
      <c r="AWZ3" s="268"/>
      <c r="AXA3" s="268"/>
      <c r="AXB3" s="268"/>
      <c r="AXC3" s="268"/>
      <c r="AXD3" s="268"/>
      <c r="AXE3" s="268"/>
      <c r="AXF3" s="268"/>
      <c r="AXG3" s="268"/>
      <c r="AXH3" s="268"/>
      <c r="AXI3" s="268"/>
      <c r="AXJ3" s="268"/>
      <c r="AXK3" s="268"/>
      <c r="AXL3" s="268"/>
      <c r="AXM3" s="268"/>
      <c r="AXN3" s="268"/>
      <c r="AXO3" s="268"/>
      <c r="AXP3" s="268"/>
      <c r="AXQ3" s="268"/>
      <c r="AXR3" s="268"/>
      <c r="AXS3" s="268"/>
      <c r="AXT3" s="268"/>
      <c r="AXU3" s="268"/>
      <c r="AXV3" s="268"/>
      <c r="AXW3" s="268"/>
      <c r="AXX3" s="268"/>
      <c r="AXY3" s="268"/>
      <c r="AXZ3" s="268"/>
      <c r="AYA3" s="268"/>
      <c r="AYB3" s="268"/>
      <c r="AYC3" s="268"/>
      <c r="AYD3" s="268"/>
      <c r="AYE3" s="268"/>
      <c r="AYF3" s="268"/>
      <c r="AYG3" s="268"/>
      <c r="AYH3" s="268"/>
      <c r="AYI3" s="268"/>
      <c r="AYJ3" s="268"/>
      <c r="AYK3" s="268"/>
      <c r="AYL3" s="268"/>
      <c r="AYM3" s="268"/>
      <c r="AYN3" s="268"/>
      <c r="AYO3" s="268"/>
      <c r="AYP3" s="268"/>
      <c r="AYQ3" s="268"/>
      <c r="AYR3" s="268"/>
      <c r="AYS3" s="268"/>
      <c r="AYT3" s="268"/>
      <c r="AYU3" s="268"/>
      <c r="AYV3" s="268"/>
      <c r="AYW3" s="268"/>
      <c r="AYX3" s="268"/>
      <c r="AYY3" s="268"/>
      <c r="AYZ3" s="268"/>
      <c r="AZA3" s="268"/>
      <c r="AZB3" s="268"/>
      <c r="AZC3" s="268"/>
      <c r="AZD3" s="268"/>
      <c r="AZE3" s="268"/>
      <c r="AZF3" s="268"/>
      <c r="AZG3" s="268"/>
      <c r="AZH3" s="268"/>
      <c r="AZI3" s="268"/>
      <c r="AZJ3" s="268"/>
      <c r="AZK3" s="268"/>
      <c r="AZL3" s="268"/>
      <c r="AZM3" s="268"/>
      <c r="AZN3" s="268"/>
      <c r="AZO3" s="268"/>
      <c r="AZP3" s="268"/>
      <c r="AZQ3" s="268"/>
      <c r="AZR3" s="268"/>
      <c r="AZS3" s="268"/>
      <c r="AZT3" s="268"/>
      <c r="AZU3" s="268"/>
      <c r="AZV3" s="268"/>
      <c r="AZW3" s="268"/>
      <c r="AZX3" s="268"/>
      <c r="AZY3" s="268"/>
      <c r="AZZ3" s="268"/>
      <c r="BAA3" s="268"/>
      <c r="BAB3" s="268"/>
      <c r="BAC3" s="268"/>
      <c r="BAD3" s="268"/>
      <c r="BAE3" s="268"/>
      <c r="BAF3" s="268"/>
      <c r="BAG3" s="268"/>
      <c r="BAH3" s="268"/>
      <c r="BAI3" s="268"/>
      <c r="BAJ3" s="268"/>
      <c r="BAK3" s="268"/>
      <c r="BAL3" s="268"/>
      <c r="BAM3" s="268"/>
      <c r="BAN3" s="268"/>
      <c r="BAO3" s="268"/>
      <c r="BAP3" s="268"/>
      <c r="BAQ3" s="268"/>
      <c r="BAR3" s="268"/>
      <c r="BAS3" s="268"/>
      <c r="BAT3" s="268"/>
      <c r="BAU3" s="268"/>
      <c r="BAV3" s="268"/>
      <c r="BAW3" s="268"/>
      <c r="BAX3" s="268"/>
      <c r="BAY3" s="268"/>
      <c r="BAZ3" s="268"/>
      <c r="BBA3" s="268"/>
      <c r="BBB3" s="268"/>
      <c r="BBC3" s="268"/>
      <c r="BBD3" s="268"/>
      <c r="BBE3" s="268"/>
      <c r="BBF3" s="268"/>
      <c r="BBG3" s="268"/>
      <c r="BBH3" s="268"/>
      <c r="BBI3" s="268"/>
      <c r="BBJ3" s="268"/>
      <c r="BBK3" s="268"/>
      <c r="BBL3" s="268"/>
      <c r="BBM3" s="268"/>
      <c r="BBN3" s="268"/>
      <c r="BBO3" s="268"/>
      <c r="BBP3" s="268"/>
      <c r="BBQ3" s="268"/>
      <c r="BBR3" s="268"/>
      <c r="BBS3" s="268"/>
      <c r="BBT3" s="268"/>
      <c r="BBU3" s="268"/>
      <c r="BBV3" s="268"/>
    </row>
    <row r="4" spans="1:1426" s="258" customFormat="1" ht="16.5" thickTop="1" thickBot="1" x14ac:dyDescent="0.3">
      <c r="A4"/>
      <c r="B4"/>
      <c r="C4"/>
      <c r="D4" s="451" t="s">
        <v>107</v>
      </c>
      <c r="E4" s="451"/>
      <c r="F4" s="451"/>
      <c r="G4" s="451"/>
      <c r="H4" s="451"/>
      <c r="I4" s="451"/>
      <c r="J4" s="451"/>
      <c r="K4" s="451"/>
      <c r="L4"/>
      <c r="M4"/>
      <c r="N4"/>
      <c r="O4" s="2"/>
      <c r="P4"/>
      <c r="Q4"/>
      <c r="R4"/>
      <c r="S4"/>
      <c r="T4"/>
      <c r="U4" s="76" t="s">
        <v>371</v>
      </c>
      <c r="V4" s="77">
        <v>2</v>
      </c>
      <c r="W4" s="77" t="s">
        <v>169</v>
      </c>
      <c r="X4" s="77" t="s">
        <v>170</v>
      </c>
      <c r="Y4" s="77" t="s">
        <v>171</v>
      </c>
      <c r="Z4" s="77" t="s">
        <v>172</v>
      </c>
      <c r="AA4" s="77" t="s">
        <v>173</v>
      </c>
      <c r="AB4" s="77" t="s">
        <v>174</v>
      </c>
      <c r="AC4" s="77" t="s">
        <v>175</v>
      </c>
      <c r="AD4" s="77" t="s">
        <v>176</v>
      </c>
      <c r="AE4" s="77" t="s">
        <v>177</v>
      </c>
      <c r="AF4" s="77" t="s">
        <v>178</v>
      </c>
      <c r="AG4" s="77" t="s">
        <v>179</v>
      </c>
      <c r="AH4" s="77" t="s">
        <v>180</v>
      </c>
      <c r="AI4" s="77" t="s">
        <v>181</v>
      </c>
      <c r="AJ4" s="77" t="s">
        <v>182</v>
      </c>
      <c r="AK4" s="77" t="s">
        <v>183</v>
      </c>
      <c r="AL4" s="77" t="s">
        <v>184</v>
      </c>
      <c r="AM4" s="77" t="s">
        <v>185</v>
      </c>
      <c r="AN4" s="77" t="s">
        <v>186</v>
      </c>
      <c r="AO4" s="77" t="s">
        <v>187</v>
      </c>
      <c r="AP4" s="77" t="s">
        <v>188</v>
      </c>
      <c r="AQ4" s="77" t="s">
        <v>189</v>
      </c>
      <c r="AR4" s="77" t="s">
        <v>190</v>
      </c>
      <c r="AS4" s="77" t="s">
        <v>191</v>
      </c>
      <c r="AT4" s="77" t="s">
        <v>192</v>
      </c>
      <c r="AU4" s="77" t="s">
        <v>193</v>
      </c>
      <c r="AV4" s="77" t="s">
        <v>194</v>
      </c>
      <c r="AW4" s="77" t="s">
        <v>195</v>
      </c>
      <c r="AX4" s="77" t="s">
        <v>196</v>
      </c>
      <c r="AY4" s="77" t="s">
        <v>197</v>
      </c>
      <c r="AZ4" s="77" t="s">
        <v>198</v>
      </c>
      <c r="BA4" s="77" t="s">
        <v>199</v>
      </c>
      <c r="BB4" s="77" t="s">
        <v>200</v>
      </c>
      <c r="BC4" s="77" t="s">
        <v>201</v>
      </c>
      <c r="BD4" s="77" t="s">
        <v>202</v>
      </c>
      <c r="BE4" s="77" t="s">
        <v>203</v>
      </c>
      <c r="BF4" s="77" t="s">
        <v>204</v>
      </c>
      <c r="BG4" s="77" t="s">
        <v>205</v>
      </c>
      <c r="BH4" s="77" t="s">
        <v>206</v>
      </c>
      <c r="BI4" s="77" t="s">
        <v>207</v>
      </c>
      <c r="BJ4" s="77" t="s">
        <v>208</v>
      </c>
      <c r="BK4" s="77" t="s">
        <v>209</v>
      </c>
      <c r="BL4" s="77" t="s">
        <v>210</v>
      </c>
      <c r="BM4" s="77" t="s">
        <v>211</v>
      </c>
      <c r="BN4" s="77" t="s">
        <v>212</v>
      </c>
      <c r="BO4" s="77" t="s">
        <v>319</v>
      </c>
      <c r="BP4" s="77" t="s">
        <v>320</v>
      </c>
      <c r="BQ4" s="77" t="s">
        <v>321</v>
      </c>
      <c r="BR4" s="77" t="s">
        <v>322</v>
      </c>
      <c r="BS4" s="77" t="s">
        <v>323</v>
      </c>
      <c r="BT4" s="77" t="s">
        <v>324</v>
      </c>
      <c r="BU4" s="77" t="s">
        <v>325</v>
      </c>
      <c r="BV4" s="77" t="s">
        <v>326</v>
      </c>
      <c r="BW4" s="77" t="s">
        <v>327</v>
      </c>
      <c r="BX4" s="77" t="s">
        <v>328</v>
      </c>
      <c r="BY4" s="77" t="s">
        <v>329</v>
      </c>
      <c r="BZ4" s="77" t="s">
        <v>330</v>
      </c>
      <c r="CA4" s="77" t="s">
        <v>331</v>
      </c>
      <c r="CB4" s="77" t="s">
        <v>332</v>
      </c>
      <c r="CC4" s="77" t="s">
        <v>333</v>
      </c>
      <c r="CD4" s="77" t="s">
        <v>334</v>
      </c>
      <c r="CE4" s="77" t="s">
        <v>335</v>
      </c>
      <c r="CF4" s="77" t="s">
        <v>336</v>
      </c>
      <c r="CG4" s="77" t="s">
        <v>337</v>
      </c>
      <c r="CH4" s="77" t="s">
        <v>338</v>
      </c>
      <c r="CI4" s="77" t="s">
        <v>339</v>
      </c>
      <c r="CJ4" s="77" t="s">
        <v>340</v>
      </c>
      <c r="CK4" s="76">
        <v>1</v>
      </c>
      <c r="CL4" s="77">
        <v>2</v>
      </c>
      <c r="CM4" s="77" t="s">
        <v>169</v>
      </c>
      <c r="CN4" s="77" t="s">
        <v>170</v>
      </c>
      <c r="CO4" s="77" t="s">
        <v>171</v>
      </c>
      <c r="CP4" s="77" t="s">
        <v>172</v>
      </c>
      <c r="CQ4" s="77" t="s">
        <v>173</v>
      </c>
      <c r="CR4" s="77" t="s">
        <v>174</v>
      </c>
      <c r="CS4" s="77" t="s">
        <v>175</v>
      </c>
      <c r="CT4" s="77" t="s">
        <v>176</v>
      </c>
      <c r="CU4" s="77" t="s">
        <v>177</v>
      </c>
      <c r="CV4" s="77" t="s">
        <v>178</v>
      </c>
      <c r="CW4" s="77" t="s">
        <v>179</v>
      </c>
      <c r="CX4" s="77" t="s">
        <v>180</v>
      </c>
      <c r="CY4" s="77" t="s">
        <v>181</v>
      </c>
      <c r="CZ4" s="77" t="s">
        <v>182</v>
      </c>
      <c r="DA4" s="77" t="s">
        <v>183</v>
      </c>
      <c r="DB4" s="77" t="s">
        <v>184</v>
      </c>
      <c r="DC4" s="77" t="s">
        <v>185</v>
      </c>
      <c r="DD4" s="77" t="s">
        <v>186</v>
      </c>
      <c r="DE4" s="77" t="s">
        <v>187</v>
      </c>
      <c r="DF4" s="77" t="s">
        <v>188</v>
      </c>
      <c r="DG4" s="77" t="s">
        <v>189</v>
      </c>
      <c r="DH4" s="77" t="s">
        <v>190</v>
      </c>
      <c r="DI4" s="77" t="s">
        <v>191</v>
      </c>
      <c r="DJ4" s="77" t="s">
        <v>192</v>
      </c>
      <c r="DK4" s="77" t="s">
        <v>193</v>
      </c>
      <c r="DL4" s="77" t="s">
        <v>194</v>
      </c>
      <c r="DM4" s="77" t="s">
        <v>195</v>
      </c>
      <c r="DN4" s="77" t="s">
        <v>196</v>
      </c>
      <c r="DO4" s="77" t="s">
        <v>197</v>
      </c>
      <c r="DP4" s="77" t="s">
        <v>198</v>
      </c>
      <c r="DQ4" s="77" t="s">
        <v>199</v>
      </c>
      <c r="DR4" s="77" t="s">
        <v>200</v>
      </c>
      <c r="DS4" s="77" t="s">
        <v>201</v>
      </c>
      <c r="DT4" s="77" t="s">
        <v>202</v>
      </c>
      <c r="DU4" s="77" t="s">
        <v>203</v>
      </c>
      <c r="DV4" s="77" t="s">
        <v>204</v>
      </c>
      <c r="DW4" s="77" t="s">
        <v>205</v>
      </c>
      <c r="DX4" s="77" t="s">
        <v>206</v>
      </c>
      <c r="DY4" s="77" t="s">
        <v>207</v>
      </c>
      <c r="DZ4" s="77" t="s">
        <v>208</v>
      </c>
      <c r="EA4" s="77" t="s">
        <v>209</v>
      </c>
      <c r="EB4" s="77" t="s">
        <v>210</v>
      </c>
      <c r="EC4" s="77" t="s">
        <v>211</v>
      </c>
      <c r="ED4" s="77" t="s">
        <v>212</v>
      </c>
      <c r="EE4" s="77" t="s">
        <v>319</v>
      </c>
      <c r="EF4" s="77" t="s">
        <v>320</v>
      </c>
      <c r="EG4" s="77" t="s">
        <v>321</v>
      </c>
      <c r="EH4" s="77" t="s">
        <v>322</v>
      </c>
      <c r="EI4" s="77" t="s">
        <v>323</v>
      </c>
      <c r="EJ4" s="77" t="s">
        <v>324</v>
      </c>
      <c r="EK4" s="77" t="s">
        <v>325</v>
      </c>
      <c r="EL4" s="77" t="s">
        <v>326</v>
      </c>
      <c r="EM4" s="77" t="s">
        <v>327</v>
      </c>
      <c r="EN4" s="77" t="s">
        <v>328</v>
      </c>
      <c r="EO4" s="77" t="s">
        <v>329</v>
      </c>
      <c r="EP4" s="77" t="s">
        <v>330</v>
      </c>
      <c r="EQ4" s="77" t="s">
        <v>331</v>
      </c>
      <c r="ER4" s="77" t="s">
        <v>332</v>
      </c>
      <c r="ES4" s="77" t="s">
        <v>333</v>
      </c>
      <c r="ET4" s="77" t="s">
        <v>334</v>
      </c>
      <c r="EU4" s="77" t="s">
        <v>335</v>
      </c>
      <c r="EV4" s="77" t="s">
        <v>336</v>
      </c>
      <c r="EW4" s="77" t="s">
        <v>337</v>
      </c>
      <c r="EX4" s="77" t="s">
        <v>338</v>
      </c>
      <c r="EY4" s="77" t="s">
        <v>339</v>
      </c>
      <c r="EZ4" s="77" t="s">
        <v>340</v>
      </c>
      <c r="FA4" s="76">
        <v>1</v>
      </c>
      <c r="FB4" s="77">
        <v>2</v>
      </c>
      <c r="FC4" s="77" t="s">
        <v>169</v>
      </c>
      <c r="FD4" s="77" t="s">
        <v>170</v>
      </c>
      <c r="FE4" s="77" t="s">
        <v>171</v>
      </c>
      <c r="FF4" s="77" t="s">
        <v>172</v>
      </c>
      <c r="FG4" s="77" t="s">
        <v>173</v>
      </c>
      <c r="FH4" s="77" t="s">
        <v>174</v>
      </c>
      <c r="FI4" s="77" t="s">
        <v>175</v>
      </c>
      <c r="FJ4" s="77" t="s">
        <v>176</v>
      </c>
      <c r="FK4" s="77" t="s">
        <v>177</v>
      </c>
      <c r="FL4" s="77" t="s">
        <v>178</v>
      </c>
      <c r="FM4" s="77" t="s">
        <v>179</v>
      </c>
      <c r="FN4" s="77" t="s">
        <v>180</v>
      </c>
      <c r="FO4" s="77" t="s">
        <v>181</v>
      </c>
      <c r="FP4" s="77" t="s">
        <v>182</v>
      </c>
      <c r="FQ4" s="77" t="s">
        <v>183</v>
      </c>
      <c r="FR4" s="77" t="s">
        <v>184</v>
      </c>
      <c r="FS4" s="77" t="s">
        <v>185</v>
      </c>
      <c r="FT4" s="77" t="s">
        <v>186</v>
      </c>
      <c r="FU4" s="77" t="s">
        <v>187</v>
      </c>
      <c r="FV4" s="77" t="s">
        <v>188</v>
      </c>
      <c r="FW4" s="77" t="s">
        <v>189</v>
      </c>
      <c r="FX4" s="77" t="s">
        <v>190</v>
      </c>
      <c r="FY4" s="77" t="s">
        <v>191</v>
      </c>
      <c r="FZ4" s="77" t="s">
        <v>192</v>
      </c>
      <c r="GA4" s="77" t="s">
        <v>193</v>
      </c>
      <c r="GB4" s="77" t="s">
        <v>194</v>
      </c>
      <c r="GC4" s="77" t="s">
        <v>195</v>
      </c>
      <c r="GD4" s="77" t="s">
        <v>196</v>
      </c>
      <c r="GE4" s="77" t="s">
        <v>197</v>
      </c>
      <c r="GF4" s="77" t="s">
        <v>198</v>
      </c>
      <c r="GG4" s="77" t="s">
        <v>199</v>
      </c>
      <c r="GH4" s="77" t="s">
        <v>200</v>
      </c>
      <c r="GI4" s="77" t="s">
        <v>201</v>
      </c>
      <c r="GJ4" s="77" t="s">
        <v>202</v>
      </c>
      <c r="GK4" s="77" t="s">
        <v>203</v>
      </c>
      <c r="GL4" s="77" t="s">
        <v>204</v>
      </c>
      <c r="GM4" s="77" t="s">
        <v>205</v>
      </c>
      <c r="GN4" s="77" t="s">
        <v>206</v>
      </c>
      <c r="GO4" s="77" t="s">
        <v>207</v>
      </c>
      <c r="GP4" s="77" t="s">
        <v>208</v>
      </c>
      <c r="GQ4" s="77" t="s">
        <v>209</v>
      </c>
      <c r="GR4" s="77" t="s">
        <v>210</v>
      </c>
      <c r="GS4" s="77" t="s">
        <v>211</v>
      </c>
      <c r="GT4" s="77" t="s">
        <v>212</v>
      </c>
      <c r="GU4" s="77" t="s">
        <v>319</v>
      </c>
      <c r="GV4" s="77" t="s">
        <v>320</v>
      </c>
      <c r="GW4" s="77" t="s">
        <v>321</v>
      </c>
      <c r="GX4" s="77" t="s">
        <v>322</v>
      </c>
      <c r="GY4" s="77" t="s">
        <v>323</v>
      </c>
      <c r="GZ4" s="77" t="s">
        <v>324</v>
      </c>
      <c r="HA4" s="77" t="s">
        <v>325</v>
      </c>
      <c r="HB4" s="77" t="s">
        <v>326</v>
      </c>
      <c r="HC4" s="77" t="s">
        <v>327</v>
      </c>
      <c r="HD4" s="77" t="s">
        <v>328</v>
      </c>
      <c r="HE4" s="77" t="s">
        <v>329</v>
      </c>
      <c r="HF4" s="77" t="s">
        <v>330</v>
      </c>
      <c r="HG4" s="77" t="s">
        <v>331</v>
      </c>
      <c r="HH4" s="77" t="s">
        <v>332</v>
      </c>
      <c r="HI4" s="77" t="s">
        <v>333</v>
      </c>
      <c r="HJ4" s="77" t="s">
        <v>334</v>
      </c>
      <c r="HK4" s="77" t="s">
        <v>335</v>
      </c>
      <c r="HL4" s="77" t="s">
        <v>336</v>
      </c>
      <c r="HM4" s="77" t="s">
        <v>337</v>
      </c>
      <c r="HN4" s="77" t="s">
        <v>338</v>
      </c>
      <c r="HO4" s="77" t="s">
        <v>339</v>
      </c>
      <c r="HP4" s="77" t="s">
        <v>340</v>
      </c>
      <c r="HQ4" s="81">
        <v>1</v>
      </c>
      <c r="HR4" s="346" t="s">
        <v>168</v>
      </c>
      <c r="HS4" s="346" t="s">
        <v>169</v>
      </c>
      <c r="HT4" s="346" t="s">
        <v>170</v>
      </c>
      <c r="HU4" s="346" t="s">
        <v>171</v>
      </c>
      <c r="HV4" s="82" t="s">
        <v>172</v>
      </c>
      <c r="HW4" s="346" t="s">
        <v>173</v>
      </c>
      <c r="HX4" s="346" t="s">
        <v>174</v>
      </c>
      <c r="HY4" s="82" t="s">
        <v>175</v>
      </c>
      <c r="HZ4" s="346" t="s">
        <v>176</v>
      </c>
      <c r="IA4" s="346" t="s">
        <v>177</v>
      </c>
      <c r="IB4" s="82" t="s">
        <v>178</v>
      </c>
      <c r="IC4" s="346" t="s">
        <v>179</v>
      </c>
      <c r="ID4" s="346" t="s">
        <v>180</v>
      </c>
      <c r="IE4" s="82" t="s">
        <v>181</v>
      </c>
      <c r="IF4" s="346" t="s">
        <v>182</v>
      </c>
      <c r="IG4" s="346" t="s">
        <v>183</v>
      </c>
      <c r="IH4" s="82" t="s">
        <v>184</v>
      </c>
      <c r="II4" s="346" t="s">
        <v>185</v>
      </c>
      <c r="IJ4" s="346" t="s">
        <v>186</v>
      </c>
      <c r="IK4" s="82" t="s">
        <v>187</v>
      </c>
      <c r="IL4" s="346" t="s">
        <v>188</v>
      </c>
      <c r="IM4" s="346" t="s">
        <v>189</v>
      </c>
      <c r="IN4" s="82" t="s">
        <v>190</v>
      </c>
      <c r="IO4" s="346" t="s">
        <v>191</v>
      </c>
      <c r="IP4" s="346" t="s">
        <v>192</v>
      </c>
      <c r="IQ4" s="82" t="s">
        <v>193</v>
      </c>
      <c r="IR4" s="346" t="s">
        <v>194</v>
      </c>
      <c r="IS4" s="346" t="s">
        <v>195</v>
      </c>
      <c r="IT4" s="82" t="s">
        <v>196</v>
      </c>
      <c r="IU4" s="346" t="s">
        <v>197</v>
      </c>
      <c r="IV4" s="346" t="s">
        <v>198</v>
      </c>
      <c r="IW4" s="82" t="s">
        <v>199</v>
      </c>
      <c r="IX4" s="346" t="s">
        <v>200</v>
      </c>
      <c r="IY4" s="346" t="s">
        <v>201</v>
      </c>
      <c r="IZ4" s="82" t="s">
        <v>202</v>
      </c>
      <c r="JA4" s="346" t="s">
        <v>203</v>
      </c>
      <c r="JB4" s="346" t="s">
        <v>204</v>
      </c>
      <c r="JC4" s="82" t="s">
        <v>205</v>
      </c>
      <c r="JD4" s="346" t="s">
        <v>206</v>
      </c>
      <c r="JE4" s="346" t="s">
        <v>207</v>
      </c>
      <c r="JF4" s="82" t="s">
        <v>208</v>
      </c>
      <c r="JG4" s="346" t="s">
        <v>209</v>
      </c>
      <c r="JH4" s="346" t="s">
        <v>210</v>
      </c>
      <c r="JI4" s="82" t="s">
        <v>211</v>
      </c>
      <c r="JJ4" s="346" t="s">
        <v>212</v>
      </c>
      <c r="JK4" s="346" t="s">
        <v>319</v>
      </c>
      <c r="JL4" s="82" t="s">
        <v>320</v>
      </c>
      <c r="JM4" s="346" t="s">
        <v>321</v>
      </c>
      <c r="JN4" s="346" t="s">
        <v>322</v>
      </c>
      <c r="JO4" s="82" t="s">
        <v>323</v>
      </c>
      <c r="JP4" s="346" t="s">
        <v>324</v>
      </c>
      <c r="JQ4" s="346" t="s">
        <v>325</v>
      </c>
      <c r="JR4" s="82" t="s">
        <v>326</v>
      </c>
      <c r="JS4" s="346" t="s">
        <v>327</v>
      </c>
      <c r="JT4" s="346" t="s">
        <v>328</v>
      </c>
      <c r="JU4" s="82" t="s">
        <v>329</v>
      </c>
      <c r="JV4" s="346" t="s">
        <v>330</v>
      </c>
      <c r="JW4" s="346" t="s">
        <v>331</v>
      </c>
      <c r="JX4" s="82" t="s">
        <v>332</v>
      </c>
      <c r="JY4" s="346" t="s">
        <v>333</v>
      </c>
      <c r="JZ4" s="346" t="s">
        <v>334</v>
      </c>
      <c r="KA4" s="82" t="s">
        <v>335</v>
      </c>
      <c r="KB4" s="346" t="s">
        <v>336</v>
      </c>
      <c r="KC4" s="346" t="s">
        <v>337</v>
      </c>
      <c r="KD4" s="82" t="s">
        <v>338</v>
      </c>
      <c r="KE4" s="81">
        <v>1</v>
      </c>
      <c r="KF4" s="346" t="s">
        <v>168</v>
      </c>
      <c r="KG4" s="346" t="s">
        <v>169</v>
      </c>
      <c r="KH4" s="346" t="s">
        <v>170</v>
      </c>
      <c r="KI4" s="346" t="s">
        <v>171</v>
      </c>
      <c r="KJ4" s="346" t="s">
        <v>172</v>
      </c>
      <c r="KK4" s="346" t="s">
        <v>173</v>
      </c>
      <c r="KL4" s="346" t="s">
        <v>174</v>
      </c>
      <c r="KM4" s="346" t="s">
        <v>175</v>
      </c>
      <c r="KN4" s="346" t="s">
        <v>176</v>
      </c>
      <c r="KO4" s="346" t="s">
        <v>177</v>
      </c>
      <c r="KP4" s="346" t="s">
        <v>178</v>
      </c>
      <c r="KQ4" s="346" t="s">
        <v>179</v>
      </c>
      <c r="KR4" s="346" t="s">
        <v>180</v>
      </c>
      <c r="KS4" s="346" t="s">
        <v>181</v>
      </c>
      <c r="KT4" s="346" t="s">
        <v>182</v>
      </c>
      <c r="KU4" s="346" t="s">
        <v>183</v>
      </c>
      <c r="KV4" s="346" t="s">
        <v>184</v>
      </c>
      <c r="KW4" s="346" t="s">
        <v>185</v>
      </c>
      <c r="KX4" s="346" t="s">
        <v>186</v>
      </c>
      <c r="KY4" s="346" t="s">
        <v>187</v>
      </c>
      <c r="KZ4" s="346" t="s">
        <v>188</v>
      </c>
      <c r="LA4" s="346" t="s">
        <v>189</v>
      </c>
      <c r="LB4" s="346" t="s">
        <v>190</v>
      </c>
      <c r="LC4" s="346" t="s">
        <v>191</v>
      </c>
      <c r="LD4" s="346" t="s">
        <v>192</v>
      </c>
      <c r="LE4" s="346" t="s">
        <v>193</v>
      </c>
      <c r="LF4" s="346" t="s">
        <v>194</v>
      </c>
      <c r="LG4" s="346" t="s">
        <v>195</v>
      </c>
      <c r="LH4" s="346" t="s">
        <v>196</v>
      </c>
      <c r="LI4" s="346" t="s">
        <v>197</v>
      </c>
      <c r="LJ4" s="346" t="s">
        <v>198</v>
      </c>
      <c r="LK4" s="346" t="s">
        <v>199</v>
      </c>
      <c r="LL4" s="346" t="s">
        <v>200</v>
      </c>
      <c r="LM4" s="346" t="s">
        <v>201</v>
      </c>
      <c r="LN4" s="346" t="s">
        <v>202</v>
      </c>
      <c r="LO4" s="346" t="s">
        <v>203</v>
      </c>
      <c r="LP4" s="346" t="s">
        <v>204</v>
      </c>
      <c r="LQ4" s="346" t="s">
        <v>205</v>
      </c>
      <c r="LR4" s="346" t="s">
        <v>206</v>
      </c>
      <c r="LS4" s="346" t="s">
        <v>207</v>
      </c>
      <c r="LT4" s="346" t="s">
        <v>208</v>
      </c>
      <c r="LU4" s="346" t="s">
        <v>209</v>
      </c>
      <c r="LV4" s="346" t="s">
        <v>210</v>
      </c>
      <c r="LW4" s="346" t="s">
        <v>211</v>
      </c>
      <c r="LX4" s="346" t="s">
        <v>212</v>
      </c>
      <c r="LY4" s="346" t="s">
        <v>319</v>
      </c>
      <c r="LZ4" s="346" t="s">
        <v>320</v>
      </c>
      <c r="MA4" s="346" t="s">
        <v>321</v>
      </c>
      <c r="MB4" s="346" t="s">
        <v>322</v>
      </c>
      <c r="MC4" s="346" t="s">
        <v>323</v>
      </c>
      <c r="MD4" s="346" t="s">
        <v>324</v>
      </c>
      <c r="ME4" s="346" t="s">
        <v>325</v>
      </c>
      <c r="MF4" s="346" t="s">
        <v>326</v>
      </c>
      <c r="MG4" s="346" t="s">
        <v>327</v>
      </c>
      <c r="MH4" s="346" t="s">
        <v>328</v>
      </c>
      <c r="MI4" s="346" t="s">
        <v>329</v>
      </c>
      <c r="MJ4" s="346" t="s">
        <v>330</v>
      </c>
      <c r="MK4" s="346" t="s">
        <v>331</v>
      </c>
      <c r="ML4" s="346" t="s">
        <v>332</v>
      </c>
      <c r="MM4" s="346" t="s">
        <v>333</v>
      </c>
      <c r="MN4" s="346" t="s">
        <v>334</v>
      </c>
      <c r="MO4" s="346" t="s">
        <v>335</v>
      </c>
      <c r="MP4" s="346" t="s">
        <v>336</v>
      </c>
      <c r="MQ4" s="346" t="s">
        <v>337</v>
      </c>
      <c r="MR4" s="346" t="s">
        <v>338</v>
      </c>
      <c r="MS4" s="81">
        <v>1</v>
      </c>
      <c r="MT4" s="346" t="s">
        <v>168</v>
      </c>
      <c r="MU4" s="346" t="s">
        <v>169</v>
      </c>
      <c r="MV4" s="346" t="s">
        <v>170</v>
      </c>
      <c r="MW4" s="346" t="s">
        <v>171</v>
      </c>
      <c r="MX4" s="346" t="s">
        <v>172</v>
      </c>
      <c r="MY4" s="346" t="s">
        <v>173</v>
      </c>
      <c r="MZ4" s="346" t="s">
        <v>174</v>
      </c>
      <c r="NA4" s="346" t="s">
        <v>175</v>
      </c>
      <c r="NB4" s="346" t="s">
        <v>176</v>
      </c>
      <c r="NC4" s="346" t="s">
        <v>177</v>
      </c>
      <c r="ND4" s="346" t="s">
        <v>178</v>
      </c>
      <c r="NE4" s="346" t="s">
        <v>179</v>
      </c>
      <c r="NF4" s="346" t="s">
        <v>180</v>
      </c>
      <c r="NG4" s="346" t="s">
        <v>181</v>
      </c>
      <c r="NH4" s="346" t="s">
        <v>182</v>
      </c>
      <c r="NI4" s="346" t="s">
        <v>183</v>
      </c>
      <c r="NJ4" s="346" t="s">
        <v>184</v>
      </c>
      <c r="NK4" s="346" t="s">
        <v>185</v>
      </c>
      <c r="NL4" s="346" t="s">
        <v>186</v>
      </c>
      <c r="NM4" s="346" t="s">
        <v>187</v>
      </c>
      <c r="NN4" s="346" t="s">
        <v>188</v>
      </c>
      <c r="NO4" s="346" t="s">
        <v>189</v>
      </c>
      <c r="NP4" s="346" t="s">
        <v>190</v>
      </c>
      <c r="NQ4" s="346" t="s">
        <v>191</v>
      </c>
      <c r="NR4" s="346" t="s">
        <v>192</v>
      </c>
      <c r="NS4" s="346" t="s">
        <v>193</v>
      </c>
      <c r="NT4" s="346" t="s">
        <v>194</v>
      </c>
      <c r="NU4" s="346" t="s">
        <v>195</v>
      </c>
      <c r="NV4" s="346" t="s">
        <v>196</v>
      </c>
      <c r="NW4" s="346" t="s">
        <v>197</v>
      </c>
      <c r="NX4" s="346" t="s">
        <v>198</v>
      </c>
      <c r="NY4" s="346" t="s">
        <v>199</v>
      </c>
      <c r="NZ4" s="346" t="s">
        <v>200</v>
      </c>
      <c r="OA4" s="346" t="s">
        <v>201</v>
      </c>
      <c r="OB4" s="346" t="s">
        <v>202</v>
      </c>
      <c r="OC4" s="346" t="s">
        <v>203</v>
      </c>
      <c r="OD4" s="346" t="s">
        <v>204</v>
      </c>
      <c r="OE4" s="346" t="s">
        <v>205</v>
      </c>
      <c r="OF4" s="346" t="s">
        <v>206</v>
      </c>
      <c r="OG4" s="346" t="s">
        <v>207</v>
      </c>
      <c r="OH4" s="346" t="s">
        <v>208</v>
      </c>
      <c r="OI4" s="346" t="s">
        <v>209</v>
      </c>
      <c r="OJ4" s="346" t="s">
        <v>210</v>
      </c>
      <c r="OK4" s="346" t="s">
        <v>211</v>
      </c>
      <c r="OL4" s="346" t="s">
        <v>212</v>
      </c>
      <c r="OM4" s="346" t="s">
        <v>319</v>
      </c>
      <c r="ON4" s="346" t="s">
        <v>320</v>
      </c>
      <c r="OO4" s="346" t="s">
        <v>321</v>
      </c>
      <c r="OP4" s="346" t="s">
        <v>322</v>
      </c>
      <c r="OQ4" s="346" t="s">
        <v>323</v>
      </c>
      <c r="OR4" s="346" t="s">
        <v>324</v>
      </c>
      <c r="OS4" s="346" t="s">
        <v>325</v>
      </c>
      <c r="OT4" s="346" t="s">
        <v>326</v>
      </c>
      <c r="OU4" s="346" t="s">
        <v>327</v>
      </c>
      <c r="OV4" s="346" t="s">
        <v>328</v>
      </c>
      <c r="OW4" s="346" t="s">
        <v>329</v>
      </c>
      <c r="OX4" s="346" t="s">
        <v>330</v>
      </c>
      <c r="OY4" s="346" t="s">
        <v>331</v>
      </c>
      <c r="OZ4" s="346" t="s">
        <v>332</v>
      </c>
      <c r="PA4" s="346" t="s">
        <v>333</v>
      </c>
      <c r="PB4" s="346" t="s">
        <v>334</v>
      </c>
      <c r="PC4" s="346" t="s">
        <v>335</v>
      </c>
      <c r="PD4" s="346" t="s">
        <v>336</v>
      </c>
      <c r="PE4" s="346" t="s">
        <v>337</v>
      </c>
      <c r="PF4" s="346" t="s">
        <v>338</v>
      </c>
      <c r="PG4" s="76">
        <v>1</v>
      </c>
      <c r="PH4" s="77">
        <v>2</v>
      </c>
      <c r="PI4" s="77">
        <v>3</v>
      </c>
      <c r="PJ4" s="77">
        <v>4</v>
      </c>
      <c r="PK4" s="77">
        <v>5</v>
      </c>
      <c r="PL4" s="77">
        <v>6</v>
      </c>
      <c r="PM4" s="77">
        <v>7</v>
      </c>
      <c r="PN4" s="77">
        <v>8</v>
      </c>
      <c r="PO4" s="77">
        <v>9</v>
      </c>
      <c r="PP4" s="77">
        <v>10</v>
      </c>
      <c r="PQ4" s="77">
        <v>11</v>
      </c>
      <c r="PR4" s="77">
        <v>12</v>
      </c>
      <c r="PS4" s="77">
        <v>13</v>
      </c>
      <c r="PT4" s="77">
        <v>14</v>
      </c>
      <c r="PU4" s="77">
        <v>15</v>
      </c>
      <c r="PV4" s="77">
        <v>16</v>
      </c>
      <c r="PW4" s="77">
        <v>17</v>
      </c>
      <c r="PX4" s="77">
        <v>18</v>
      </c>
      <c r="PY4" s="77">
        <v>19</v>
      </c>
      <c r="PZ4" s="77">
        <v>20</v>
      </c>
      <c r="QA4" s="77">
        <v>21</v>
      </c>
      <c r="QB4" s="77">
        <v>22</v>
      </c>
      <c r="QC4" s="77">
        <v>23</v>
      </c>
      <c r="QD4" s="77">
        <v>24</v>
      </c>
      <c r="QE4" s="77">
        <v>25</v>
      </c>
      <c r="QF4" s="77">
        <v>26</v>
      </c>
      <c r="QG4" s="77">
        <v>27</v>
      </c>
      <c r="QH4" s="77">
        <v>28</v>
      </c>
      <c r="QI4" s="77">
        <v>29</v>
      </c>
      <c r="QJ4" s="77">
        <v>30</v>
      </c>
      <c r="QK4" s="77">
        <v>31</v>
      </c>
      <c r="QL4" s="77">
        <v>32</v>
      </c>
      <c r="QM4" s="77">
        <v>33</v>
      </c>
      <c r="QN4" s="77">
        <v>34</v>
      </c>
      <c r="QO4" s="77">
        <v>35</v>
      </c>
      <c r="QP4" s="77">
        <v>36</v>
      </c>
      <c r="QQ4" s="77">
        <v>37</v>
      </c>
      <c r="QR4" s="77">
        <v>38</v>
      </c>
      <c r="QS4" s="77">
        <v>39</v>
      </c>
      <c r="QT4" s="77">
        <v>40</v>
      </c>
      <c r="QU4" s="77">
        <v>41</v>
      </c>
      <c r="QV4" s="77">
        <v>42</v>
      </c>
      <c r="QW4" s="77">
        <v>43</v>
      </c>
      <c r="QX4" s="77">
        <v>44</v>
      </c>
      <c r="QY4" s="77">
        <v>45</v>
      </c>
      <c r="QZ4" s="77">
        <v>46</v>
      </c>
      <c r="RA4" s="77">
        <v>47</v>
      </c>
      <c r="RB4" s="77">
        <v>48</v>
      </c>
      <c r="RC4" s="77">
        <v>49</v>
      </c>
      <c r="RD4" s="77">
        <v>50</v>
      </c>
      <c r="RE4" s="77">
        <v>51</v>
      </c>
      <c r="RF4" s="77">
        <v>52</v>
      </c>
      <c r="RG4" s="77">
        <v>53</v>
      </c>
      <c r="RH4" s="77">
        <v>54</v>
      </c>
      <c r="RI4" s="77">
        <v>55</v>
      </c>
      <c r="RJ4" s="77">
        <v>56</v>
      </c>
      <c r="RK4" s="77">
        <v>57</v>
      </c>
      <c r="RL4" s="77">
        <v>58</v>
      </c>
      <c r="RM4" s="77">
        <v>59</v>
      </c>
      <c r="RN4" s="77">
        <v>60</v>
      </c>
      <c r="RO4" s="77">
        <v>61</v>
      </c>
      <c r="RP4" s="77">
        <v>62</v>
      </c>
      <c r="RQ4" s="77">
        <v>63</v>
      </c>
      <c r="RR4" s="77">
        <v>64</v>
      </c>
      <c r="RS4" s="77">
        <v>65</v>
      </c>
      <c r="RT4" s="77">
        <v>66</v>
      </c>
      <c r="RU4" s="77">
        <v>67</v>
      </c>
      <c r="RV4" s="77">
        <v>68</v>
      </c>
      <c r="RW4" s="81">
        <v>1</v>
      </c>
      <c r="RX4" s="346" t="s">
        <v>168</v>
      </c>
      <c r="RY4" s="346" t="s">
        <v>169</v>
      </c>
      <c r="RZ4" s="346" t="s">
        <v>170</v>
      </c>
      <c r="SA4" s="346" t="s">
        <v>171</v>
      </c>
      <c r="SB4" s="346" t="s">
        <v>172</v>
      </c>
      <c r="SC4" s="346" t="s">
        <v>173</v>
      </c>
      <c r="SD4" s="346" t="s">
        <v>174</v>
      </c>
      <c r="SE4" s="346" t="s">
        <v>175</v>
      </c>
      <c r="SF4" s="346" t="s">
        <v>176</v>
      </c>
      <c r="SG4" s="346" t="s">
        <v>177</v>
      </c>
      <c r="SH4" s="346" t="s">
        <v>178</v>
      </c>
      <c r="SI4" s="346" t="s">
        <v>179</v>
      </c>
      <c r="SJ4" s="346" t="s">
        <v>180</v>
      </c>
      <c r="SK4" s="346" t="s">
        <v>181</v>
      </c>
      <c r="SL4" s="346" t="s">
        <v>182</v>
      </c>
      <c r="SM4" s="346" t="s">
        <v>183</v>
      </c>
      <c r="SN4" s="346" t="s">
        <v>184</v>
      </c>
      <c r="SO4" s="346" t="s">
        <v>185</v>
      </c>
      <c r="SP4" s="346" t="s">
        <v>186</v>
      </c>
      <c r="SQ4" s="346" t="s">
        <v>187</v>
      </c>
      <c r="SR4" s="346" t="s">
        <v>188</v>
      </c>
      <c r="SS4" s="346" t="s">
        <v>189</v>
      </c>
      <c r="ST4" s="346" t="s">
        <v>190</v>
      </c>
      <c r="SU4" s="346" t="s">
        <v>191</v>
      </c>
      <c r="SV4" s="346" t="s">
        <v>192</v>
      </c>
      <c r="SW4" s="346" t="s">
        <v>193</v>
      </c>
      <c r="SX4" s="346" t="s">
        <v>194</v>
      </c>
      <c r="SY4" s="346" t="s">
        <v>195</v>
      </c>
      <c r="SZ4" s="346" t="s">
        <v>196</v>
      </c>
      <c r="TA4" s="346" t="s">
        <v>197</v>
      </c>
      <c r="TB4" s="346" t="s">
        <v>198</v>
      </c>
      <c r="TC4" s="346" t="s">
        <v>199</v>
      </c>
      <c r="TD4" s="346" t="s">
        <v>200</v>
      </c>
      <c r="TE4" s="346" t="s">
        <v>201</v>
      </c>
      <c r="TF4" s="346" t="s">
        <v>202</v>
      </c>
      <c r="TG4" s="346" t="s">
        <v>203</v>
      </c>
      <c r="TH4" s="346" t="s">
        <v>204</v>
      </c>
      <c r="TI4" s="346" t="s">
        <v>205</v>
      </c>
      <c r="TJ4" s="346" t="s">
        <v>206</v>
      </c>
      <c r="TK4" s="346" t="s">
        <v>207</v>
      </c>
      <c r="TL4" s="346" t="s">
        <v>208</v>
      </c>
      <c r="TM4" s="346" t="s">
        <v>209</v>
      </c>
      <c r="TN4" s="346" t="s">
        <v>210</v>
      </c>
      <c r="TO4" s="346" t="s">
        <v>211</v>
      </c>
      <c r="TP4" s="346" t="s">
        <v>212</v>
      </c>
      <c r="TQ4" s="346" t="s">
        <v>319</v>
      </c>
      <c r="TR4" s="346" t="s">
        <v>320</v>
      </c>
      <c r="TS4" s="346" t="s">
        <v>321</v>
      </c>
      <c r="TT4" s="346" t="s">
        <v>322</v>
      </c>
      <c r="TU4" s="346" t="s">
        <v>323</v>
      </c>
      <c r="TV4" s="346" t="s">
        <v>324</v>
      </c>
      <c r="TW4" s="346" t="s">
        <v>325</v>
      </c>
      <c r="TX4" s="346" t="s">
        <v>326</v>
      </c>
      <c r="TY4" s="346" t="s">
        <v>327</v>
      </c>
      <c r="TZ4" s="346" t="s">
        <v>328</v>
      </c>
      <c r="UA4" s="346" t="s">
        <v>329</v>
      </c>
      <c r="UB4" s="346" t="s">
        <v>330</v>
      </c>
      <c r="UC4" s="346" t="s">
        <v>331</v>
      </c>
      <c r="UD4" s="346" t="s">
        <v>332</v>
      </c>
      <c r="UE4" s="346" t="s">
        <v>333</v>
      </c>
      <c r="UF4" s="346" t="s">
        <v>334</v>
      </c>
      <c r="UG4" s="346" t="s">
        <v>335</v>
      </c>
      <c r="UH4" s="346" t="s">
        <v>336</v>
      </c>
      <c r="UI4" s="346" t="s">
        <v>337</v>
      </c>
      <c r="UJ4" s="346" t="s">
        <v>338</v>
      </c>
      <c r="UK4" s="76">
        <v>1</v>
      </c>
      <c r="UL4" s="77">
        <v>2</v>
      </c>
      <c r="UM4" s="77">
        <v>3</v>
      </c>
      <c r="UN4" s="77">
        <v>4</v>
      </c>
      <c r="UO4" s="77">
        <v>5</v>
      </c>
      <c r="UP4" s="77">
        <v>6</v>
      </c>
      <c r="UQ4" s="77">
        <v>7</v>
      </c>
      <c r="UR4" s="77">
        <v>8</v>
      </c>
      <c r="US4" s="77">
        <v>9</v>
      </c>
      <c r="UT4" s="77">
        <v>10</v>
      </c>
      <c r="UU4" s="77">
        <v>11</v>
      </c>
      <c r="UV4" s="77">
        <v>12</v>
      </c>
      <c r="UW4" s="77">
        <v>13</v>
      </c>
      <c r="UX4" s="77">
        <v>14</v>
      </c>
      <c r="UY4" s="77">
        <v>15</v>
      </c>
      <c r="UZ4" s="77">
        <v>16</v>
      </c>
      <c r="VA4" s="77">
        <v>17</v>
      </c>
      <c r="VB4" s="77">
        <v>18</v>
      </c>
      <c r="VC4" s="77">
        <v>19</v>
      </c>
      <c r="VD4" s="77">
        <v>20</v>
      </c>
      <c r="VE4" s="77">
        <v>21</v>
      </c>
      <c r="VF4" s="77">
        <v>22</v>
      </c>
      <c r="VG4" s="77">
        <v>23</v>
      </c>
      <c r="VH4" s="77">
        <v>24</v>
      </c>
      <c r="VI4" s="77">
        <v>25</v>
      </c>
      <c r="VJ4" s="77">
        <v>26</v>
      </c>
      <c r="VK4" s="77">
        <v>27</v>
      </c>
      <c r="VL4" s="77">
        <v>28</v>
      </c>
      <c r="VM4" s="77">
        <v>29</v>
      </c>
      <c r="VN4" s="77">
        <v>30</v>
      </c>
      <c r="VO4" s="77">
        <v>31</v>
      </c>
      <c r="VP4" s="77">
        <v>32</v>
      </c>
      <c r="VQ4" s="77">
        <v>33</v>
      </c>
      <c r="VR4" s="77">
        <v>34</v>
      </c>
      <c r="VS4" s="77">
        <v>35</v>
      </c>
      <c r="VT4" s="77">
        <v>36</v>
      </c>
      <c r="VU4" s="77">
        <v>37</v>
      </c>
      <c r="VV4" s="77">
        <v>38</v>
      </c>
      <c r="VW4" s="77">
        <v>39</v>
      </c>
      <c r="VX4" s="77">
        <v>40</v>
      </c>
      <c r="VY4" s="77">
        <v>41</v>
      </c>
      <c r="VZ4" s="77">
        <v>42</v>
      </c>
      <c r="WA4" s="77">
        <v>43</v>
      </c>
      <c r="WB4" s="77">
        <v>44</v>
      </c>
      <c r="WC4" s="77">
        <v>45</v>
      </c>
      <c r="WD4" s="77">
        <v>46</v>
      </c>
      <c r="WE4" s="77">
        <v>47</v>
      </c>
      <c r="WF4" s="77">
        <v>48</v>
      </c>
      <c r="WG4" s="77">
        <v>49</v>
      </c>
      <c r="WH4" s="77">
        <v>50</v>
      </c>
      <c r="WI4" s="77">
        <v>51</v>
      </c>
      <c r="WJ4" s="77">
        <v>52</v>
      </c>
      <c r="WK4" s="77">
        <v>53</v>
      </c>
      <c r="WL4" s="77">
        <v>54</v>
      </c>
      <c r="WM4" s="77">
        <v>55</v>
      </c>
      <c r="WN4" s="77">
        <v>56</v>
      </c>
      <c r="WO4" s="77">
        <v>57</v>
      </c>
      <c r="WP4" s="77">
        <v>58</v>
      </c>
      <c r="WQ4" s="77">
        <v>59</v>
      </c>
      <c r="WR4" s="77">
        <v>60</v>
      </c>
      <c r="WS4" s="77">
        <v>61</v>
      </c>
      <c r="WT4" s="77">
        <v>62</v>
      </c>
      <c r="WU4" s="77">
        <v>63</v>
      </c>
      <c r="WV4" s="77">
        <v>64</v>
      </c>
      <c r="WW4" s="77">
        <v>65</v>
      </c>
      <c r="WX4" s="77">
        <v>66</v>
      </c>
      <c r="WY4" s="77">
        <v>67</v>
      </c>
      <c r="WZ4" s="77">
        <v>68</v>
      </c>
      <c r="XA4" s="46">
        <v>1</v>
      </c>
      <c r="XB4" s="46">
        <v>2</v>
      </c>
      <c r="XC4" s="46">
        <v>3</v>
      </c>
      <c r="XD4" s="46">
        <v>4</v>
      </c>
      <c r="XE4" s="46">
        <v>5</v>
      </c>
      <c r="XF4" s="46">
        <v>6</v>
      </c>
      <c r="XG4" s="46">
        <v>7</v>
      </c>
      <c r="XH4" s="46">
        <v>8</v>
      </c>
      <c r="XI4" s="46">
        <v>9</v>
      </c>
      <c r="XJ4" s="46">
        <v>10</v>
      </c>
      <c r="XK4" s="46">
        <v>11</v>
      </c>
      <c r="XL4" s="46">
        <v>12</v>
      </c>
      <c r="XM4" s="46">
        <v>13</v>
      </c>
      <c r="XN4" s="46">
        <v>14</v>
      </c>
      <c r="XO4" s="46">
        <v>15</v>
      </c>
      <c r="XP4" s="46">
        <v>16</v>
      </c>
      <c r="XQ4" s="46">
        <v>17</v>
      </c>
      <c r="XR4" s="46">
        <v>18</v>
      </c>
      <c r="XS4" s="46">
        <v>19</v>
      </c>
      <c r="XT4" s="46">
        <v>20</v>
      </c>
      <c r="XU4" s="46">
        <v>21</v>
      </c>
      <c r="XV4" s="46">
        <v>22</v>
      </c>
      <c r="XW4" s="46">
        <v>23</v>
      </c>
      <c r="XX4" s="46">
        <v>24</v>
      </c>
      <c r="XY4" s="46">
        <v>25</v>
      </c>
      <c r="XZ4" s="46">
        <v>26</v>
      </c>
      <c r="YA4" s="46">
        <v>27</v>
      </c>
      <c r="YB4" s="46">
        <v>28</v>
      </c>
      <c r="YC4" s="46">
        <v>29</v>
      </c>
      <c r="YD4" s="46">
        <v>30</v>
      </c>
      <c r="YE4" s="46">
        <v>31</v>
      </c>
      <c r="YF4" s="46">
        <v>32</v>
      </c>
      <c r="YG4" s="46">
        <v>33</v>
      </c>
      <c r="YH4" s="46">
        <v>34</v>
      </c>
      <c r="YI4" s="46">
        <v>35</v>
      </c>
      <c r="YJ4" s="46">
        <v>36</v>
      </c>
      <c r="YK4" s="46">
        <v>37</v>
      </c>
      <c r="YL4" s="46">
        <v>38</v>
      </c>
      <c r="YM4" s="46">
        <v>39</v>
      </c>
      <c r="YN4" s="46">
        <v>40</v>
      </c>
      <c r="YO4" s="46">
        <v>41</v>
      </c>
      <c r="YP4" s="46">
        <v>42</v>
      </c>
      <c r="YQ4" s="46">
        <v>43</v>
      </c>
      <c r="YR4" s="46">
        <v>44</v>
      </c>
      <c r="YS4" s="46">
        <v>45</v>
      </c>
      <c r="YT4" s="46">
        <v>46</v>
      </c>
      <c r="YU4" s="46">
        <v>47</v>
      </c>
      <c r="YV4" s="46">
        <v>48</v>
      </c>
      <c r="YW4" s="46">
        <v>49</v>
      </c>
      <c r="YX4" s="46">
        <v>50</v>
      </c>
      <c r="YY4" s="46">
        <v>51</v>
      </c>
      <c r="YZ4" s="46">
        <v>52</v>
      </c>
      <c r="ZA4" s="46">
        <v>53</v>
      </c>
      <c r="ZB4" s="46">
        <v>54</v>
      </c>
      <c r="ZC4" s="46">
        <v>55</v>
      </c>
      <c r="ZD4" s="46">
        <v>56</v>
      </c>
      <c r="ZE4" s="46">
        <v>57</v>
      </c>
      <c r="ZF4" s="46">
        <v>58</v>
      </c>
      <c r="ZG4" s="46">
        <v>59</v>
      </c>
      <c r="ZH4" s="46">
        <v>60</v>
      </c>
      <c r="ZI4" s="46">
        <v>61</v>
      </c>
      <c r="ZJ4" s="46">
        <v>62</v>
      </c>
      <c r="ZK4" s="46">
        <v>63</v>
      </c>
      <c r="ZL4" s="46">
        <v>64</v>
      </c>
      <c r="ZM4" s="46">
        <v>65</v>
      </c>
      <c r="ZN4" s="46">
        <v>66</v>
      </c>
      <c r="ZO4" s="46">
        <v>67</v>
      </c>
      <c r="ZP4" s="46">
        <v>68</v>
      </c>
      <c r="ZQ4" s="76">
        <v>1</v>
      </c>
      <c r="ZR4" s="77">
        <v>2</v>
      </c>
      <c r="ZS4" s="77">
        <v>3</v>
      </c>
      <c r="ZT4" s="77">
        <v>4</v>
      </c>
      <c r="ZU4" s="77">
        <v>5</v>
      </c>
      <c r="ZV4" s="77">
        <v>6</v>
      </c>
      <c r="ZW4" s="77">
        <v>7</v>
      </c>
      <c r="ZX4" s="77">
        <v>8</v>
      </c>
      <c r="ZY4" s="77">
        <v>9</v>
      </c>
      <c r="ZZ4" s="77">
        <v>10</v>
      </c>
      <c r="AAA4" s="77">
        <v>11</v>
      </c>
      <c r="AAB4" s="77">
        <v>12</v>
      </c>
      <c r="AAC4" s="77">
        <v>13</v>
      </c>
      <c r="AAD4" s="77">
        <v>14</v>
      </c>
      <c r="AAE4" s="77">
        <v>15</v>
      </c>
      <c r="AAF4" s="77">
        <v>16</v>
      </c>
      <c r="AAG4" s="77">
        <v>17</v>
      </c>
      <c r="AAH4" s="77">
        <v>18</v>
      </c>
      <c r="AAI4" s="77">
        <v>19</v>
      </c>
      <c r="AAJ4" s="77">
        <v>20</v>
      </c>
      <c r="AAK4" s="77">
        <v>21</v>
      </c>
      <c r="AAL4" s="77">
        <v>22</v>
      </c>
      <c r="AAM4" s="77">
        <v>23</v>
      </c>
      <c r="AAN4" s="77">
        <v>24</v>
      </c>
      <c r="AAO4" s="77">
        <v>25</v>
      </c>
      <c r="AAP4" s="77">
        <v>26</v>
      </c>
      <c r="AAQ4" s="77">
        <v>27</v>
      </c>
      <c r="AAR4" s="77">
        <v>28</v>
      </c>
      <c r="AAS4" s="77">
        <v>29</v>
      </c>
      <c r="AAT4" s="77">
        <v>30</v>
      </c>
      <c r="AAU4" s="77">
        <v>31</v>
      </c>
      <c r="AAV4" s="77">
        <v>32</v>
      </c>
      <c r="AAW4" s="77">
        <v>33</v>
      </c>
      <c r="AAX4" s="77">
        <v>34</v>
      </c>
      <c r="AAY4" s="77">
        <v>35</v>
      </c>
      <c r="AAZ4" s="77">
        <v>36</v>
      </c>
      <c r="ABA4" s="77">
        <v>37</v>
      </c>
      <c r="ABB4" s="77">
        <v>38</v>
      </c>
      <c r="ABC4" s="77">
        <v>39</v>
      </c>
      <c r="ABD4" s="77">
        <v>40</v>
      </c>
      <c r="ABE4" s="77">
        <v>41</v>
      </c>
      <c r="ABF4" s="77">
        <v>42</v>
      </c>
      <c r="ABG4" s="77">
        <v>43</v>
      </c>
      <c r="ABH4" s="77">
        <v>44</v>
      </c>
      <c r="ABI4" s="77">
        <v>45</v>
      </c>
      <c r="ABJ4" s="77">
        <v>46</v>
      </c>
      <c r="ABK4" s="77">
        <v>47</v>
      </c>
      <c r="ABL4" s="77">
        <v>48</v>
      </c>
      <c r="ABM4" s="77">
        <v>49</v>
      </c>
      <c r="ABN4" s="77">
        <v>50</v>
      </c>
      <c r="ABO4" s="77">
        <v>51</v>
      </c>
      <c r="ABP4" s="77">
        <v>52</v>
      </c>
      <c r="ABQ4" s="77">
        <v>53</v>
      </c>
      <c r="ABR4" s="77">
        <v>54</v>
      </c>
      <c r="ABS4" s="77">
        <v>55</v>
      </c>
      <c r="ABT4" s="77">
        <v>56</v>
      </c>
      <c r="ABU4" s="77">
        <v>57</v>
      </c>
      <c r="ABV4" s="77">
        <v>58</v>
      </c>
      <c r="ABW4" s="77">
        <v>59</v>
      </c>
      <c r="ABX4" s="77">
        <v>60</v>
      </c>
      <c r="ABY4" s="77">
        <v>61</v>
      </c>
      <c r="ABZ4" s="77">
        <v>62</v>
      </c>
      <c r="ACA4" s="77">
        <v>63</v>
      </c>
      <c r="ACB4" s="77">
        <v>64</v>
      </c>
      <c r="ACC4" s="77">
        <v>65</v>
      </c>
      <c r="ACD4" s="77">
        <v>66</v>
      </c>
      <c r="ACE4" s="77">
        <v>67</v>
      </c>
      <c r="ACF4" s="77">
        <v>68</v>
      </c>
      <c r="ACG4" s="76">
        <v>1</v>
      </c>
      <c r="ACH4" s="77">
        <v>2</v>
      </c>
      <c r="ACI4" s="77">
        <v>3</v>
      </c>
      <c r="ACJ4" s="77">
        <v>4</v>
      </c>
      <c r="ACK4" s="77">
        <v>5</v>
      </c>
      <c r="ACL4" s="77">
        <v>6</v>
      </c>
      <c r="ACM4" s="77">
        <v>7</v>
      </c>
      <c r="ACN4" s="77">
        <v>8</v>
      </c>
      <c r="ACO4" s="77">
        <v>9</v>
      </c>
      <c r="ACP4" s="77">
        <v>10</v>
      </c>
      <c r="ACQ4" s="77">
        <v>11</v>
      </c>
      <c r="ACR4" s="77">
        <v>12</v>
      </c>
      <c r="ACS4" s="77">
        <v>13</v>
      </c>
      <c r="ACT4" s="77">
        <v>14</v>
      </c>
      <c r="ACU4" s="77">
        <v>15</v>
      </c>
      <c r="ACV4" s="77">
        <v>16</v>
      </c>
      <c r="ACW4" s="77">
        <v>17</v>
      </c>
      <c r="ACX4" s="77">
        <v>18</v>
      </c>
      <c r="ACY4" s="77">
        <v>19</v>
      </c>
      <c r="ACZ4" s="77">
        <v>20</v>
      </c>
      <c r="ADA4" s="77">
        <v>21</v>
      </c>
      <c r="ADB4" s="77">
        <v>22</v>
      </c>
      <c r="ADC4" s="77">
        <v>23</v>
      </c>
      <c r="ADD4" s="77">
        <v>24</v>
      </c>
      <c r="ADE4" s="77">
        <v>25</v>
      </c>
      <c r="ADF4" s="77">
        <v>26</v>
      </c>
      <c r="ADG4" s="77">
        <v>27</v>
      </c>
      <c r="ADH4" s="77">
        <v>28</v>
      </c>
      <c r="ADI4" s="77">
        <v>29</v>
      </c>
      <c r="ADJ4" s="77">
        <v>30</v>
      </c>
      <c r="ADK4" s="77">
        <v>31</v>
      </c>
      <c r="ADL4" s="77">
        <v>32</v>
      </c>
      <c r="ADM4" s="77">
        <v>33</v>
      </c>
      <c r="ADN4" s="77">
        <v>34</v>
      </c>
      <c r="ADO4" s="77">
        <v>35</v>
      </c>
      <c r="ADP4" s="77">
        <v>36</v>
      </c>
      <c r="ADQ4" s="77">
        <v>37</v>
      </c>
      <c r="ADR4" s="77">
        <v>38</v>
      </c>
      <c r="ADS4" s="77">
        <v>39</v>
      </c>
      <c r="ADT4" s="77">
        <v>40</v>
      </c>
      <c r="ADU4" s="77">
        <v>41</v>
      </c>
      <c r="ADV4" s="77">
        <v>42</v>
      </c>
      <c r="ADW4" s="77">
        <v>43</v>
      </c>
      <c r="ADX4" s="77">
        <v>44</v>
      </c>
      <c r="ADY4" s="77">
        <v>45</v>
      </c>
      <c r="ADZ4" s="77">
        <v>46</v>
      </c>
      <c r="AEA4" s="77">
        <v>47</v>
      </c>
      <c r="AEB4" s="77">
        <v>48</v>
      </c>
      <c r="AEC4" s="77">
        <v>49</v>
      </c>
      <c r="AED4" s="77">
        <v>50</v>
      </c>
      <c r="AEE4" s="77">
        <v>51</v>
      </c>
      <c r="AEF4" s="77">
        <v>52</v>
      </c>
      <c r="AEG4" s="77">
        <v>53</v>
      </c>
      <c r="AEH4" s="77">
        <v>54</v>
      </c>
      <c r="AEI4" s="77">
        <v>55</v>
      </c>
      <c r="AEJ4" s="77">
        <v>56</v>
      </c>
      <c r="AEK4" s="77">
        <v>57</v>
      </c>
      <c r="AEL4" s="77">
        <v>58</v>
      </c>
      <c r="AEM4" s="77">
        <v>59</v>
      </c>
      <c r="AEN4" s="77">
        <v>60</v>
      </c>
      <c r="AEO4" s="77">
        <v>61</v>
      </c>
      <c r="AEP4" s="77">
        <v>62</v>
      </c>
      <c r="AEQ4" s="77">
        <v>63</v>
      </c>
      <c r="AER4" s="77">
        <v>64</v>
      </c>
      <c r="AES4" s="77">
        <v>65</v>
      </c>
      <c r="AET4" s="77">
        <v>66</v>
      </c>
      <c r="AEU4" s="77">
        <v>67</v>
      </c>
      <c r="AEV4" s="77">
        <v>68</v>
      </c>
      <c r="AEW4" s="76">
        <v>1</v>
      </c>
      <c r="AEX4" s="77">
        <v>2</v>
      </c>
      <c r="AEY4" s="77">
        <v>3</v>
      </c>
      <c r="AEZ4" s="77">
        <v>4</v>
      </c>
      <c r="AFA4" s="77">
        <v>5</v>
      </c>
      <c r="AFB4" s="77">
        <v>6</v>
      </c>
      <c r="AFC4" s="77">
        <v>7</v>
      </c>
      <c r="AFD4" s="77">
        <v>8</v>
      </c>
      <c r="AFE4" s="77">
        <v>9</v>
      </c>
      <c r="AFF4" s="77">
        <v>10</v>
      </c>
      <c r="AFG4" s="77">
        <v>11</v>
      </c>
      <c r="AFH4" s="77">
        <v>12</v>
      </c>
      <c r="AFI4" s="77">
        <v>13</v>
      </c>
      <c r="AFJ4" s="77">
        <v>14</v>
      </c>
      <c r="AFK4" s="77">
        <v>15</v>
      </c>
      <c r="AFL4" s="77">
        <v>16</v>
      </c>
      <c r="AFM4" s="77">
        <v>17</v>
      </c>
      <c r="AFN4" s="77">
        <v>18</v>
      </c>
      <c r="AFO4" s="77">
        <v>19</v>
      </c>
      <c r="AFP4" s="77">
        <v>20</v>
      </c>
      <c r="AFQ4" s="77">
        <v>21</v>
      </c>
      <c r="AFR4" s="77">
        <v>22</v>
      </c>
      <c r="AFS4" s="77">
        <v>23</v>
      </c>
      <c r="AFT4" s="77">
        <v>24</v>
      </c>
      <c r="AFU4" s="77">
        <v>25</v>
      </c>
      <c r="AFV4" s="77">
        <v>26</v>
      </c>
      <c r="AFW4" s="77">
        <v>27</v>
      </c>
      <c r="AFX4" s="77">
        <v>28</v>
      </c>
      <c r="AFY4" s="77">
        <v>29</v>
      </c>
      <c r="AFZ4" s="77">
        <v>30</v>
      </c>
      <c r="AGA4" s="77">
        <v>31</v>
      </c>
      <c r="AGB4" s="77">
        <v>32</v>
      </c>
      <c r="AGC4" s="77">
        <v>33</v>
      </c>
      <c r="AGD4" s="77">
        <v>34</v>
      </c>
      <c r="AGE4" s="77">
        <v>35</v>
      </c>
      <c r="AGF4" s="77">
        <v>36</v>
      </c>
      <c r="AGG4" s="77">
        <v>37</v>
      </c>
      <c r="AGH4" s="77">
        <v>38</v>
      </c>
      <c r="AGI4" s="77">
        <v>39</v>
      </c>
      <c r="AGJ4" s="77">
        <v>40</v>
      </c>
      <c r="AGK4" s="77">
        <v>41</v>
      </c>
      <c r="AGL4" s="77">
        <v>42</v>
      </c>
      <c r="AGM4" s="77">
        <v>43</v>
      </c>
      <c r="AGN4" s="77">
        <v>44</v>
      </c>
      <c r="AGO4" s="77">
        <v>45</v>
      </c>
      <c r="AGP4" s="77">
        <v>46</v>
      </c>
      <c r="AGQ4" s="77">
        <v>47</v>
      </c>
      <c r="AGR4" s="77">
        <v>48</v>
      </c>
      <c r="AGS4" s="77">
        <v>49</v>
      </c>
      <c r="AGT4" s="77">
        <v>50</v>
      </c>
      <c r="AGU4" s="77">
        <v>51</v>
      </c>
      <c r="AGV4" s="77">
        <v>52</v>
      </c>
      <c r="AGW4" s="77">
        <v>53</v>
      </c>
      <c r="AGX4" s="77">
        <v>54</v>
      </c>
      <c r="AGY4" s="77">
        <v>55</v>
      </c>
      <c r="AGZ4" s="77">
        <v>56</v>
      </c>
      <c r="AHA4" s="77">
        <v>57</v>
      </c>
      <c r="AHB4" s="77">
        <v>58</v>
      </c>
      <c r="AHC4" s="77">
        <v>59</v>
      </c>
      <c r="AHD4" s="77">
        <v>60</v>
      </c>
      <c r="AHE4" s="77">
        <v>61</v>
      </c>
      <c r="AHF4" s="77">
        <v>62</v>
      </c>
      <c r="AHG4" s="77">
        <v>63</v>
      </c>
      <c r="AHH4" s="77">
        <v>64</v>
      </c>
      <c r="AHI4" s="77">
        <v>65</v>
      </c>
      <c r="AHJ4" s="77">
        <v>66</v>
      </c>
      <c r="AHK4" s="77">
        <v>67</v>
      </c>
      <c r="AHL4" s="77">
        <v>68</v>
      </c>
      <c r="AHM4" s="87">
        <v>1</v>
      </c>
      <c r="AHN4" s="88">
        <v>2</v>
      </c>
      <c r="AHO4" s="88" t="s">
        <v>169</v>
      </c>
      <c r="AHP4" s="88" t="s">
        <v>170</v>
      </c>
      <c r="AHQ4" s="88" t="s">
        <v>171</v>
      </c>
      <c r="AHR4" s="88" t="s">
        <v>172</v>
      </c>
      <c r="AHS4" s="88" t="s">
        <v>173</v>
      </c>
      <c r="AHT4" s="88" t="s">
        <v>174</v>
      </c>
      <c r="AHU4" s="88" t="s">
        <v>175</v>
      </c>
      <c r="AHV4" s="88" t="s">
        <v>176</v>
      </c>
      <c r="AHW4" s="88" t="s">
        <v>177</v>
      </c>
      <c r="AHX4" s="88" t="s">
        <v>178</v>
      </c>
      <c r="AHY4" s="88" t="s">
        <v>179</v>
      </c>
      <c r="AHZ4" s="88" t="s">
        <v>180</v>
      </c>
      <c r="AIA4" s="88" t="s">
        <v>181</v>
      </c>
      <c r="AIB4" s="88" t="s">
        <v>182</v>
      </c>
      <c r="AIC4" s="88" t="s">
        <v>183</v>
      </c>
      <c r="AID4" s="88" t="s">
        <v>184</v>
      </c>
      <c r="AIE4" s="88" t="s">
        <v>185</v>
      </c>
      <c r="AIF4" s="88" t="s">
        <v>186</v>
      </c>
      <c r="AIG4" s="88" t="s">
        <v>187</v>
      </c>
      <c r="AIH4" s="88" t="s">
        <v>188</v>
      </c>
      <c r="AII4" s="88" t="s">
        <v>189</v>
      </c>
      <c r="AIJ4" s="88" t="s">
        <v>190</v>
      </c>
      <c r="AIK4" s="88" t="s">
        <v>191</v>
      </c>
      <c r="AIL4" s="88" t="s">
        <v>192</v>
      </c>
      <c r="AIM4" s="88" t="s">
        <v>193</v>
      </c>
      <c r="AIN4" s="88" t="s">
        <v>194</v>
      </c>
      <c r="AIO4" s="88" t="s">
        <v>195</v>
      </c>
      <c r="AIP4" s="88" t="s">
        <v>196</v>
      </c>
      <c r="AIQ4" s="88" t="s">
        <v>197</v>
      </c>
      <c r="AIR4" s="88" t="s">
        <v>198</v>
      </c>
      <c r="AIS4" s="88" t="s">
        <v>199</v>
      </c>
      <c r="AIT4" s="88" t="s">
        <v>200</v>
      </c>
      <c r="AIU4" s="88" t="s">
        <v>201</v>
      </c>
      <c r="AIV4" s="88" t="s">
        <v>202</v>
      </c>
      <c r="AIW4" s="88" t="s">
        <v>203</v>
      </c>
      <c r="AIX4" s="88" t="s">
        <v>204</v>
      </c>
      <c r="AIY4" s="88" t="s">
        <v>205</v>
      </c>
      <c r="AIZ4" s="88" t="s">
        <v>206</v>
      </c>
      <c r="AJA4" s="88" t="s">
        <v>207</v>
      </c>
      <c r="AJB4" s="88" t="s">
        <v>208</v>
      </c>
      <c r="AJC4" s="88" t="s">
        <v>209</v>
      </c>
      <c r="AJD4" s="88" t="s">
        <v>210</v>
      </c>
      <c r="AJE4" s="88" t="s">
        <v>211</v>
      </c>
      <c r="AJF4" s="88" t="s">
        <v>212</v>
      </c>
      <c r="AJG4" s="88" t="s">
        <v>319</v>
      </c>
      <c r="AJH4" s="88" t="s">
        <v>320</v>
      </c>
      <c r="AJI4" s="88" t="s">
        <v>321</v>
      </c>
      <c r="AJJ4" s="88" t="s">
        <v>322</v>
      </c>
      <c r="AJK4" s="88" t="s">
        <v>323</v>
      </c>
      <c r="AJL4" s="88" t="s">
        <v>324</v>
      </c>
      <c r="AJM4" s="88" t="s">
        <v>325</v>
      </c>
      <c r="AJN4" s="88" t="s">
        <v>326</v>
      </c>
      <c r="AJO4" s="88" t="s">
        <v>327</v>
      </c>
      <c r="AJP4" s="88" t="s">
        <v>328</v>
      </c>
      <c r="AJQ4" s="88" t="s">
        <v>329</v>
      </c>
      <c r="AJR4" s="88" t="s">
        <v>330</v>
      </c>
      <c r="AJS4" s="88" t="s">
        <v>331</v>
      </c>
      <c r="AJT4" s="88" t="s">
        <v>332</v>
      </c>
      <c r="AJU4" s="88" t="s">
        <v>333</v>
      </c>
      <c r="AJV4" s="88" t="s">
        <v>334</v>
      </c>
      <c r="AJW4" s="88" t="s">
        <v>335</v>
      </c>
      <c r="AJX4" s="88" t="s">
        <v>336</v>
      </c>
      <c r="AJY4" s="88" t="s">
        <v>337</v>
      </c>
      <c r="AJZ4" s="88" t="s">
        <v>338</v>
      </c>
      <c r="AKA4" s="206"/>
      <c r="AKB4" s="206"/>
      <c r="AKC4" s="206"/>
      <c r="AKD4" s="206"/>
      <c r="AKE4" s="206"/>
      <c r="AKF4" s="206"/>
      <c r="AKG4" s="206"/>
      <c r="AKH4" s="206"/>
      <c r="AKI4" s="206"/>
      <c r="AKJ4" s="206"/>
      <c r="AKK4" s="206"/>
      <c r="AKL4" s="206"/>
      <c r="AKM4" s="206"/>
      <c r="AKN4" s="206"/>
      <c r="AKO4" s="206"/>
      <c r="AKP4" s="206"/>
      <c r="AKQ4" s="206"/>
      <c r="AKR4" s="206"/>
      <c r="AKS4" s="206"/>
      <c r="AKT4" s="206"/>
      <c r="AKU4" s="206"/>
      <c r="AKV4" s="206"/>
      <c r="AKW4" s="206"/>
      <c r="AKX4" s="206"/>
      <c r="AKY4" s="206"/>
      <c r="AKZ4" s="206"/>
      <c r="ALA4" s="206"/>
      <c r="ALB4" s="206"/>
      <c r="ALC4" s="206"/>
      <c r="ALD4" s="206"/>
      <c r="ALE4" s="206"/>
      <c r="ALF4" s="206"/>
      <c r="ALG4" s="206"/>
      <c r="ALH4" s="206"/>
      <c r="ALI4" s="206"/>
      <c r="ALJ4" s="206"/>
      <c r="ALK4" s="206"/>
      <c r="ALL4" s="206"/>
      <c r="ALM4" s="206"/>
      <c r="ALN4" s="206"/>
      <c r="ALO4" s="206"/>
      <c r="ALP4" s="206"/>
      <c r="ALQ4" s="206"/>
      <c r="ALR4" s="206"/>
      <c r="ALS4" s="206"/>
      <c r="ALT4" s="206"/>
      <c r="ALU4" s="206"/>
      <c r="ALV4" s="206"/>
      <c r="ALW4" s="206"/>
      <c r="ALX4" s="206"/>
      <c r="ALY4" s="206"/>
      <c r="ALZ4" s="206"/>
      <c r="AMA4" s="206"/>
      <c r="AMB4" s="206"/>
      <c r="AMC4" s="206"/>
      <c r="AMD4" s="206"/>
      <c r="AME4" s="206"/>
      <c r="AMF4" s="206"/>
      <c r="AMG4" s="206"/>
      <c r="AMH4" s="206"/>
      <c r="AMI4" s="206"/>
      <c r="AMJ4" s="206"/>
      <c r="AMK4" s="206"/>
      <c r="AML4" s="206"/>
      <c r="AMM4" s="206"/>
      <c r="AMN4" s="206"/>
      <c r="AMO4" s="206"/>
      <c r="AMP4" s="206"/>
      <c r="AMQ4" s="206"/>
      <c r="AMR4" s="206"/>
      <c r="AMS4" s="206"/>
      <c r="AMT4" s="206"/>
      <c r="AMU4" s="206"/>
      <c r="AMV4" s="206"/>
      <c r="AMW4" s="206"/>
      <c r="AMX4" s="206"/>
      <c r="AMY4" s="206"/>
      <c r="AMZ4" s="206"/>
      <c r="ANA4" s="206"/>
      <c r="ANB4" s="206"/>
      <c r="ANC4" s="206"/>
      <c r="AND4" s="206"/>
      <c r="ANE4" s="206"/>
      <c r="ANF4" s="206"/>
      <c r="ANG4" s="206"/>
      <c r="ANH4" s="206"/>
      <c r="ANI4" s="206"/>
      <c r="ANJ4" s="206"/>
      <c r="ANK4" s="206"/>
      <c r="ANL4" s="206"/>
      <c r="ANM4" s="206"/>
      <c r="ANN4" s="206"/>
      <c r="ANO4" s="206"/>
      <c r="ANP4" s="206"/>
      <c r="ANQ4" s="206"/>
      <c r="ANR4" s="206"/>
      <c r="ANS4" s="206"/>
      <c r="ANT4" s="206"/>
      <c r="ANU4" s="206"/>
      <c r="ANV4" s="206"/>
      <c r="ANW4" s="206"/>
      <c r="ANX4" s="206"/>
      <c r="ANY4" s="206"/>
      <c r="ANZ4" s="206"/>
      <c r="AOA4" s="206"/>
      <c r="AOB4" s="206"/>
      <c r="AOC4" s="206"/>
      <c r="AOD4" s="206"/>
      <c r="AOE4" s="206"/>
      <c r="AOF4" s="206"/>
      <c r="AOG4" s="206"/>
      <c r="AOH4" s="206"/>
      <c r="AOI4" s="206"/>
      <c r="AOJ4" s="206"/>
      <c r="AOK4" s="206"/>
      <c r="AOL4" s="206"/>
      <c r="AOM4" s="206"/>
      <c r="AON4" s="206"/>
      <c r="AOO4" s="206"/>
      <c r="AOP4" s="206"/>
      <c r="AOQ4" s="206"/>
      <c r="AOR4" s="206"/>
      <c r="AOS4" s="206"/>
      <c r="AOT4" s="206"/>
      <c r="AOU4" s="206"/>
      <c r="AOV4" s="206"/>
      <c r="AOW4" s="206"/>
      <c r="AOX4" s="206"/>
      <c r="AOY4" s="206"/>
      <c r="AOZ4" s="206"/>
      <c r="APA4" s="206"/>
      <c r="APB4" s="206"/>
      <c r="APC4" s="206"/>
      <c r="APD4" s="206"/>
      <c r="APE4" s="206"/>
      <c r="APF4" s="206"/>
      <c r="APG4" s="206"/>
      <c r="APH4" s="206"/>
      <c r="API4" s="206"/>
      <c r="APJ4" s="206"/>
      <c r="APK4" s="206"/>
      <c r="APL4" s="206"/>
      <c r="APM4" s="206"/>
      <c r="APN4" s="206"/>
      <c r="APO4" s="206"/>
      <c r="APP4" s="206"/>
      <c r="APQ4" s="206"/>
      <c r="APR4" s="206"/>
      <c r="APS4" s="206"/>
      <c r="APT4" s="206"/>
      <c r="APU4" s="206"/>
      <c r="APV4" s="206"/>
      <c r="APW4" s="206"/>
      <c r="APX4" s="206"/>
      <c r="APY4" s="206"/>
      <c r="APZ4" s="206"/>
      <c r="AQA4" s="206"/>
      <c r="AQB4" s="206"/>
      <c r="AQC4" s="206"/>
      <c r="AQD4" s="206"/>
      <c r="AQE4" s="206"/>
      <c r="AQF4" s="206"/>
      <c r="AQG4" s="206"/>
      <c r="AQH4" s="206"/>
      <c r="AQI4" s="206"/>
      <c r="AQJ4" s="206"/>
      <c r="AQK4" s="206"/>
      <c r="AQL4" s="206"/>
      <c r="AQM4" s="206"/>
      <c r="AQN4" s="206"/>
      <c r="AQO4" s="206"/>
      <c r="AQP4" s="206"/>
      <c r="AQQ4" s="206"/>
      <c r="AQR4" s="206"/>
      <c r="AQS4" s="206"/>
      <c r="AQT4" s="206"/>
      <c r="AQU4" s="206"/>
      <c r="AQV4" s="206"/>
      <c r="AQW4" s="206"/>
      <c r="AQX4" s="206"/>
      <c r="AQY4" s="206"/>
      <c r="AQZ4" s="206"/>
      <c r="ARA4" s="206"/>
      <c r="ARB4" s="206"/>
      <c r="ARC4" s="206"/>
      <c r="ARD4" s="206"/>
      <c r="ARE4" s="206"/>
      <c r="ARF4" s="206"/>
      <c r="ARG4" s="206"/>
      <c r="ARH4" s="206"/>
      <c r="ARI4" s="206"/>
      <c r="ARJ4" s="206"/>
      <c r="ARK4" s="206"/>
      <c r="ARL4" s="206"/>
      <c r="ARM4" s="206"/>
      <c r="ARN4" s="206"/>
      <c r="ARO4" s="206"/>
      <c r="ARP4" s="206"/>
      <c r="ARQ4" s="206"/>
      <c r="ARR4" s="206"/>
      <c r="ARS4" s="206"/>
      <c r="ART4" s="206"/>
      <c r="ARU4" s="206"/>
      <c r="ARV4" s="206"/>
      <c r="ARW4" s="206"/>
      <c r="ARX4" s="206"/>
      <c r="ARY4" s="206"/>
      <c r="ARZ4" s="206"/>
      <c r="ASA4" s="206"/>
      <c r="ASB4" s="206"/>
      <c r="ASC4" s="206"/>
      <c r="ASD4" s="206"/>
      <c r="ASE4" s="206"/>
      <c r="ASF4" s="206"/>
      <c r="ASG4" s="206"/>
      <c r="ASH4" s="206"/>
      <c r="ASI4" s="206"/>
      <c r="ASJ4" s="206"/>
      <c r="ASK4" s="206"/>
      <c r="ASL4" s="206"/>
      <c r="ASM4" s="206"/>
      <c r="ASN4" s="206"/>
      <c r="ASO4" s="206"/>
      <c r="ASP4" s="206"/>
      <c r="ASQ4" s="206"/>
      <c r="ASR4" s="206"/>
      <c r="ASS4" s="206"/>
      <c r="AST4" s="206"/>
      <c r="ASU4" s="206"/>
      <c r="ASV4" s="206"/>
      <c r="ASW4" s="206"/>
      <c r="ASX4" s="206"/>
      <c r="ASY4" s="206"/>
      <c r="ASZ4" s="206"/>
      <c r="ATA4" s="206"/>
      <c r="ATB4" s="206"/>
      <c r="ATC4" s="206"/>
      <c r="ATD4" s="206"/>
      <c r="ATE4" s="206"/>
      <c r="ATF4" s="206"/>
      <c r="ATG4" s="206"/>
      <c r="ATH4" s="206"/>
      <c r="ATI4" s="206"/>
      <c r="ATJ4" s="206"/>
      <c r="ATK4" s="206"/>
      <c r="ATL4" s="206"/>
      <c r="ATM4" s="206"/>
      <c r="ATN4" s="206"/>
      <c r="ATO4" s="206"/>
      <c r="ATP4" s="206"/>
      <c r="ATQ4" s="206"/>
      <c r="ATR4" s="206"/>
      <c r="ATS4" s="206"/>
      <c r="ATT4" s="206"/>
      <c r="ATU4" s="206"/>
      <c r="ATV4" s="206"/>
      <c r="ATW4" s="206"/>
      <c r="ATX4" s="206"/>
      <c r="ATY4" s="206"/>
      <c r="ATZ4" s="206"/>
      <c r="AUA4" s="206"/>
      <c r="AUB4" s="206"/>
      <c r="AUC4" s="206"/>
      <c r="AUD4" s="206"/>
      <c r="AUE4" s="206"/>
      <c r="AUF4" s="206"/>
      <c r="AUG4" s="206"/>
      <c r="AUH4" s="206"/>
      <c r="AUI4" s="206"/>
      <c r="AUJ4" s="206"/>
      <c r="AUK4" s="206"/>
      <c r="AUL4" s="206"/>
      <c r="AUM4" s="206"/>
      <c r="AUN4" s="206"/>
      <c r="AUO4" s="206"/>
      <c r="AUP4" s="206"/>
      <c r="AUQ4" s="206"/>
      <c r="AUR4" s="206"/>
      <c r="AUS4" s="206"/>
      <c r="AUT4" s="206"/>
      <c r="AUU4" s="206"/>
      <c r="AUV4" s="206"/>
      <c r="AUW4" s="206"/>
      <c r="AUX4" s="206"/>
      <c r="AUY4" s="206"/>
      <c r="AUZ4" s="206"/>
      <c r="AVA4" s="206"/>
      <c r="AVB4" s="206"/>
      <c r="AVC4" s="206"/>
      <c r="AVD4" s="206"/>
      <c r="AVE4" s="206"/>
      <c r="AVF4" s="206"/>
      <c r="AVG4" s="206"/>
      <c r="AVH4" s="206"/>
      <c r="AVI4" s="206"/>
      <c r="AVJ4" s="206"/>
      <c r="AVK4" s="206"/>
      <c r="AVL4" s="206"/>
      <c r="AVM4" s="206"/>
      <c r="AVN4" s="206"/>
      <c r="AVO4" s="206"/>
      <c r="AVP4" s="206"/>
      <c r="AVQ4" s="206"/>
      <c r="AVR4" s="206"/>
      <c r="AVS4" s="206"/>
      <c r="AVT4" s="206"/>
      <c r="AVU4" s="206"/>
      <c r="AVV4" s="206"/>
      <c r="AVW4" s="206"/>
      <c r="AVX4" s="206"/>
      <c r="AVY4" s="206"/>
      <c r="AVZ4" s="206"/>
      <c r="AWA4" s="206"/>
      <c r="AWB4" s="206"/>
      <c r="AWC4" s="206"/>
      <c r="AWD4" s="206"/>
      <c r="AWE4" s="206"/>
      <c r="AWF4" s="206"/>
      <c r="AWG4" s="206"/>
      <c r="AWH4" s="206"/>
      <c r="AWI4" s="206"/>
      <c r="AWJ4" s="206"/>
      <c r="AWK4" s="206"/>
      <c r="AWL4" s="206"/>
      <c r="AWM4" s="206"/>
      <c r="AWN4" s="206"/>
      <c r="AWO4" s="206"/>
      <c r="AWP4" s="206"/>
      <c r="AWQ4" s="206"/>
      <c r="AWR4" s="206"/>
      <c r="AWS4" s="206"/>
      <c r="AWT4" s="206"/>
      <c r="AWU4" s="206"/>
      <c r="AWV4" s="206"/>
      <c r="AWW4" s="206"/>
      <c r="AWX4" s="206"/>
      <c r="AWY4" s="206"/>
      <c r="AWZ4" s="206"/>
      <c r="AXA4" s="206"/>
      <c r="AXB4" s="206"/>
      <c r="AXC4" s="206"/>
      <c r="AXD4" s="206"/>
      <c r="AXE4" s="206"/>
      <c r="AXF4" s="206"/>
      <c r="AXG4" s="206"/>
      <c r="AXH4" s="206"/>
      <c r="AXI4" s="206"/>
      <c r="AXJ4" s="206"/>
      <c r="AXK4" s="206"/>
      <c r="AXL4" s="206"/>
      <c r="AXM4" s="206"/>
      <c r="AXN4" s="206"/>
      <c r="AXO4" s="206"/>
      <c r="AXP4" s="206"/>
      <c r="AXQ4" s="206"/>
      <c r="AXR4" s="206"/>
      <c r="AXS4" s="206"/>
      <c r="AXT4" s="206"/>
      <c r="AXU4" s="206"/>
      <c r="AXV4" s="206"/>
      <c r="AXW4" s="206"/>
      <c r="AXX4" s="206"/>
      <c r="AXY4" s="206"/>
      <c r="AXZ4" s="206"/>
      <c r="AYA4" s="206"/>
      <c r="AYB4" s="206"/>
      <c r="AYC4" s="206"/>
      <c r="AYD4" s="206"/>
      <c r="AYE4" s="206"/>
      <c r="AYF4" s="206"/>
      <c r="AYG4" s="206"/>
      <c r="AYH4" s="206"/>
      <c r="AYI4" s="206"/>
      <c r="AYJ4" s="206"/>
      <c r="AYK4" s="206"/>
      <c r="AYL4" s="206"/>
      <c r="AYM4" s="206"/>
      <c r="AYN4" s="206"/>
      <c r="AYO4" s="206"/>
      <c r="AYP4" s="206"/>
      <c r="AYQ4" s="206"/>
      <c r="AYR4" s="206"/>
      <c r="AYS4" s="206"/>
      <c r="AYT4" s="206"/>
      <c r="AYU4" s="206"/>
      <c r="AYV4" s="206"/>
      <c r="AYW4" s="206"/>
      <c r="AYX4" s="206"/>
      <c r="AYY4" s="206"/>
      <c r="AYZ4" s="206"/>
      <c r="AZA4" s="206"/>
      <c r="AZB4" s="206"/>
      <c r="AZC4" s="206"/>
      <c r="AZD4" s="206"/>
      <c r="AZE4" s="206"/>
      <c r="AZF4" s="206"/>
      <c r="AZG4" s="206"/>
      <c r="AZH4" s="206"/>
      <c r="AZI4" s="206"/>
      <c r="AZJ4" s="206"/>
      <c r="AZK4" s="206"/>
      <c r="AZL4" s="206"/>
      <c r="AZM4" s="206"/>
      <c r="AZN4" s="206"/>
      <c r="AZO4" s="206"/>
      <c r="AZP4" s="206"/>
      <c r="AZQ4" s="206"/>
      <c r="AZR4" s="206"/>
      <c r="AZS4" s="206"/>
      <c r="AZT4" s="206"/>
      <c r="AZU4" s="206"/>
      <c r="AZV4" s="206"/>
      <c r="AZW4" s="206"/>
      <c r="AZX4" s="206"/>
      <c r="AZY4" s="206"/>
      <c r="AZZ4" s="206"/>
      <c r="BAA4" s="206"/>
      <c r="BAB4" s="206"/>
      <c r="BAC4" s="206"/>
      <c r="BAD4" s="206"/>
      <c r="BAE4" s="206"/>
      <c r="BAF4" s="206"/>
      <c r="BAG4" s="206"/>
      <c r="BAH4" s="206"/>
      <c r="BAI4" s="206"/>
      <c r="BAJ4" s="206"/>
      <c r="BAK4" s="206"/>
      <c r="BAL4" s="206"/>
      <c r="BAM4" s="206"/>
      <c r="BAN4" s="206"/>
      <c r="BAO4" s="206"/>
      <c r="BAP4" s="206"/>
      <c r="BAQ4" s="206"/>
      <c r="BAR4" s="206"/>
      <c r="BAS4" s="206"/>
      <c r="BAT4" s="206"/>
      <c r="BAU4" s="206"/>
      <c r="BAV4" s="206"/>
      <c r="BAW4" s="206"/>
      <c r="BAX4" s="206"/>
      <c r="BAY4" s="206"/>
      <c r="BAZ4" s="206"/>
      <c r="BBA4" s="206"/>
      <c r="BBB4" s="206"/>
      <c r="BBC4" s="206"/>
      <c r="BBD4" s="206"/>
      <c r="BBE4" s="206"/>
      <c r="BBF4" s="206"/>
      <c r="BBG4" s="206"/>
      <c r="BBH4" s="206"/>
      <c r="BBI4" s="206"/>
      <c r="BBJ4" s="206"/>
      <c r="BBK4" s="206"/>
      <c r="BBL4" s="206"/>
      <c r="BBM4" s="206"/>
      <c r="BBN4" s="206"/>
      <c r="BBO4" s="206"/>
      <c r="BBP4" s="206"/>
      <c r="BBQ4" s="206"/>
      <c r="BBR4" s="206"/>
      <c r="BBS4" s="206"/>
      <c r="BBT4" s="206"/>
      <c r="BBU4" s="206"/>
      <c r="BBV4" s="206"/>
    </row>
    <row r="5" spans="1:1426" s="258" customFormat="1" ht="16.5" thickTop="1" thickBot="1" x14ac:dyDescent="0.3">
      <c r="A5" s="105" t="s">
        <v>76</v>
      </c>
      <c r="B5" s="105" t="s">
        <v>77</v>
      </c>
      <c r="C5" s="2"/>
      <c r="D5" s="137" t="s">
        <v>104</v>
      </c>
      <c r="E5" s="138" t="s">
        <v>110</v>
      </c>
      <c r="F5" s="138" t="s">
        <v>112</v>
      </c>
      <c r="G5" s="138" t="s">
        <v>111</v>
      </c>
      <c r="H5" s="138" t="s">
        <v>113</v>
      </c>
      <c r="I5" s="2"/>
      <c r="J5" s="2"/>
      <c r="K5" s="2"/>
      <c r="L5" s="135" t="s">
        <v>79</v>
      </c>
      <c r="M5" s="159" t="s">
        <v>80</v>
      </c>
      <c r="N5" s="159" t="s">
        <v>81</v>
      </c>
      <c r="O5" s="159" t="s">
        <v>309</v>
      </c>
      <c r="P5" s="159" t="s">
        <v>82</v>
      </c>
      <c r="Q5" s="159" t="s">
        <v>83</v>
      </c>
      <c r="R5" s="159" t="s">
        <v>84</v>
      </c>
      <c r="S5" s="159" t="s">
        <v>85</v>
      </c>
      <c r="T5" s="390" t="s">
        <v>86</v>
      </c>
      <c r="U5" s="83" t="s">
        <v>54</v>
      </c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6"/>
      <c r="BD5" s="436"/>
      <c r="BE5" s="436"/>
      <c r="BF5" s="436"/>
      <c r="BG5" s="436"/>
      <c r="BH5" s="436"/>
      <c r="BI5" s="436"/>
      <c r="BJ5" s="436"/>
      <c r="BK5" s="436"/>
      <c r="BL5" s="436"/>
      <c r="BM5" s="436"/>
      <c r="BN5" s="436"/>
      <c r="BO5" s="436"/>
      <c r="BP5" s="436"/>
      <c r="BQ5" s="436"/>
      <c r="BR5" s="436"/>
      <c r="BS5" s="436"/>
      <c r="BT5" s="436"/>
      <c r="BU5" s="436"/>
      <c r="BV5" s="436"/>
      <c r="BW5" s="436"/>
      <c r="BX5" s="436"/>
      <c r="BY5" s="436"/>
      <c r="BZ5" s="436"/>
      <c r="CA5" s="436"/>
      <c r="CB5" s="436"/>
      <c r="CC5" s="436"/>
      <c r="CD5" s="436"/>
      <c r="CE5" s="436"/>
      <c r="CF5" s="436"/>
      <c r="CG5" s="436"/>
      <c r="CH5" s="436"/>
      <c r="CI5" s="436"/>
      <c r="CJ5" s="436"/>
      <c r="CK5" s="83" t="s">
        <v>55</v>
      </c>
      <c r="CL5" s="436"/>
      <c r="CM5" s="436"/>
      <c r="CN5" s="436"/>
      <c r="CO5" s="436"/>
      <c r="CP5" s="436"/>
      <c r="CQ5" s="436"/>
      <c r="CR5" s="436"/>
      <c r="CS5" s="436"/>
      <c r="CT5" s="436"/>
      <c r="CU5" s="436"/>
      <c r="CV5" s="436"/>
      <c r="CW5" s="436"/>
      <c r="CX5" s="436"/>
      <c r="CY5" s="436"/>
      <c r="CZ5" s="436"/>
      <c r="DA5" s="436"/>
      <c r="DB5" s="436"/>
      <c r="DC5" s="436"/>
      <c r="DD5" s="436"/>
      <c r="DE5" s="436"/>
      <c r="DF5" s="436"/>
      <c r="DG5" s="436"/>
      <c r="DH5" s="436"/>
      <c r="DI5" s="436"/>
      <c r="DJ5" s="436"/>
      <c r="DK5" s="436"/>
      <c r="DL5" s="436"/>
      <c r="DM5" s="436"/>
      <c r="DN5" s="436"/>
      <c r="DO5" s="436"/>
      <c r="DP5" s="436"/>
      <c r="DQ5" s="436"/>
      <c r="DR5" s="436"/>
      <c r="DS5" s="436"/>
      <c r="DT5" s="436"/>
      <c r="DU5" s="436"/>
      <c r="DV5" s="436"/>
      <c r="DW5" s="436"/>
      <c r="DX5" s="436"/>
      <c r="DY5" s="436"/>
      <c r="DZ5" s="436"/>
      <c r="EA5" s="436"/>
      <c r="EB5" s="436"/>
      <c r="EC5" s="436"/>
      <c r="ED5" s="436"/>
      <c r="EE5" s="436"/>
      <c r="EF5" s="436"/>
      <c r="EG5" s="436"/>
      <c r="EH5" s="436"/>
      <c r="EI5" s="436"/>
      <c r="EJ5" s="436"/>
      <c r="EK5" s="436"/>
      <c r="EL5" s="436"/>
      <c r="EM5" s="436"/>
      <c r="EN5" s="436"/>
      <c r="EO5" s="436"/>
      <c r="EP5" s="436"/>
      <c r="EQ5" s="436"/>
      <c r="ER5" s="436"/>
      <c r="ES5" s="436"/>
      <c r="ET5" s="436"/>
      <c r="EU5" s="436"/>
      <c r="EV5" s="436"/>
      <c r="EW5" s="436"/>
      <c r="EX5" s="436"/>
      <c r="EY5" s="436"/>
      <c r="EZ5" s="436"/>
      <c r="FA5" s="83" t="s">
        <v>56</v>
      </c>
      <c r="FB5" s="436"/>
      <c r="FC5" s="436"/>
      <c r="FD5" s="436"/>
      <c r="FE5" s="436"/>
      <c r="FF5" s="436"/>
      <c r="FG5" s="436"/>
      <c r="FH5" s="436"/>
      <c r="FI5" s="436"/>
      <c r="FJ5" s="436"/>
      <c r="FK5" s="436"/>
      <c r="FL5" s="436"/>
      <c r="FM5" s="436"/>
      <c r="FN5" s="436"/>
      <c r="FO5" s="436"/>
      <c r="FP5" s="436"/>
      <c r="FQ5" s="436"/>
      <c r="FR5" s="436"/>
      <c r="FS5" s="436"/>
      <c r="FT5" s="436"/>
      <c r="FU5" s="436"/>
      <c r="FV5" s="436"/>
      <c r="FW5" s="436"/>
      <c r="FX5" s="436"/>
      <c r="FY5" s="436"/>
      <c r="FZ5" s="436"/>
      <c r="GA5" s="436"/>
      <c r="GB5" s="436"/>
      <c r="GC5" s="436"/>
      <c r="GD5" s="436"/>
      <c r="GE5" s="436"/>
      <c r="GF5" s="436"/>
      <c r="GG5" s="436"/>
      <c r="GH5" s="436"/>
      <c r="GI5" s="436"/>
      <c r="GJ5" s="436"/>
      <c r="GK5" s="436"/>
      <c r="GL5" s="436"/>
      <c r="GM5" s="436"/>
      <c r="GN5" s="436"/>
      <c r="GO5" s="436"/>
      <c r="GP5" s="436"/>
      <c r="GQ5" s="436"/>
      <c r="GR5" s="436"/>
      <c r="GS5" s="436"/>
      <c r="GT5" s="436"/>
      <c r="GU5" s="436"/>
      <c r="GV5" s="436"/>
      <c r="GW5" s="436"/>
      <c r="GX5" s="436"/>
      <c r="GY5" s="436"/>
      <c r="GZ5" s="436"/>
      <c r="HA5" s="436"/>
      <c r="HB5" s="436"/>
      <c r="HC5" s="436"/>
      <c r="HD5" s="436"/>
      <c r="HE5" s="436"/>
      <c r="HF5" s="436"/>
      <c r="HG5" s="436"/>
      <c r="HH5" s="436"/>
      <c r="HI5" s="436"/>
      <c r="HJ5" s="436"/>
      <c r="HK5" s="436"/>
      <c r="HL5" s="436"/>
      <c r="HM5" s="436"/>
      <c r="HN5" s="436"/>
      <c r="HO5" s="436"/>
      <c r="HP5" s="436"/>
      <c r="HQ5" s="78" t="s">
        <v>57</v>
      </c>
      <c r="HR5" s="454"/>
      <c r="HS5" s="454"/>
      <c r="HT5" s="454"/>
      <c r="HU5" s="454"/>
      <c r="HV5" s="454"/>
      <c r="HW5" s="454"/>
      <c r="HX5" s="454"/>
      <c r="HY5" s="454"/>
      <c r="HZ5" s="454"/>
      <c r="IA5" s="454"/>
      <c r="IB5" s="454"/>
      <c r="IC5" s="454"/>
      <c r="ID5" s="454"/>
      <c r="IE5" s="454"/>
      <c r="IF5" s="454"/>
      <c r="IG5" s="454"/>
      <c r="IH5" s="454"/>
      <c r="II5" s="454"/>
      <c r="IJ5" s="454"/>
      <c r="IK5" s="454"/>
      <c r="IL5" s="454"/>
      <c r="IM5" s="454"/>
      <c r="IN5" s="454"/>
      <c r="IO5" s="454"/>
      <c r="IP5" s="454"/>
      <c r="IQ5" s="454"/>
      <c r="IR5" s="454"/>
      <c r="IS5" s="454"/>
      <c r="IT5" s="454"/>
      <c r="IU5" s="454"/>
      <c r="IV5" s="454"/>
      <c r="IW5" s="454"/>
      <c r="IX5" s="454"/>
      <c r="IY5" s="454"/>
      <c r="IZ5" s="454"/>
      <c r="JA5" s="454"/>
      <c r="JB5" s="454"/>
      <c r="JC5" s="454"/>
      <c r="JD5" s="454"/>
      <c r="JE5" s="454"/>
      <c r="JF5" s="454"/>
      <c r="JG5" s="454"/>
      <c r="JH5" s="454"/>
      <c r="JI5" s="454"/>
      <c r="JJ5" s="454"/>
      <c r="JK5" s="454"/>
      <c r="JL5" s="454"/>
      <c r="JM5" s="454"/>
      <c r="JN5" s="454"/>
      <c r="JO5" s="454"/>
      <c r="JP5" s="454"/>
      <c r="JQ5" s="454"/>
      <c r="JR5" s="454"/>
      <c r="JS5" s="454"/>
      <c r="JT5" s="454"/>
      <c r="JU5" s="454"/>
      <c r="JV5" s="454"/>
      <c r="JW5" s="454"/>
      <c r="JX5" s="454"/>
      <c r="JY5" s="454"/>
      <c r="JZ5" s="454"/>
      <c r="KA5" s="454"/>
      <c r="KB5" s="454"/>
      <c r="KC5" s="454"/>
      <c r="KD5" s="454"/>
      <c r="KE5" s="146" t="s">
        <v>63</v>
      </c>
      <c r="KF5" s="436"/>
      <c r="KG5" s="436"/>
      <c r="KH5" s="436"/>
      <c r="KI5" s="436"/>
      <c r="KJ5" s="436"/>
      <c r="KK5" s="436"/>
      <c r="KL5" s="436"/>
      <c r="KM5" s="436"/>
      <c r="KN5" s="436"/>
      <c r="KO5" s="436"/>
      <c r="KP5" s="436"/>
      <c r="KQ5" s="436"/>
      <c r="KR5" s="436"/>
      <c r="KS5" s="436"/>
      <c r="KT5" s="436"/>
      <c r="KU5" s="436"/>
      <c r="KV5" s="436"/>
      <c r="KW5" s="436"/>
      <c r="KX5" s="436"/>
      <c r="KY5" s="436"/>
      <c r="KZ5" s="436"/>
      <c r="LA5" s="436"/>
      <c r="LB5" s="436"/>
      <c r="LC5" s="436"/>
      <c r="LD5" s="436"/>
      <c r="LE5" s="436"/>
      <c r="LF5" s="436"/>
      <c r="LG5" s="436"/>
      <c r="LH5" s="436"/>
      <c r="LI5" s="436"/>
      <c r="LJ5" s="436"/>
      <c r="LK5" s="436"/>
      <c r="LL5" s="436"/>
      <c r="LM5" s="436"/>
      <c r="LN5" s="436"/>
      <c r="LO5" s="436"/>
      <c r="LP5" s="436"/>
      <c r="LQ5" s="436"/>
      <c r="LR5" s="436"/>
      <c r="LS5" s="436"/>
      <c r="LT5" s="436"/>
      <c r="LU5" s="436"/>
      <c r="LV5" s="436"/>
      <c r="LW5" s="436"/>
      <c r="LX5" s="436"/>
      <c r="LY5" s="436"/>
      <c r="LZ5" s="436"/>
      <c r="MA5" s="436"/>
      <c r="MB5" s="436"/>
      <c r="MC5" s="436"/>
      <c r="MD5" s="436"/>
      <c r="ME5" s="436"/>
      <c r="MF5" s="436"/>
      <c r="MG5" s="436"/>
      <c r="MH5" s="436"/>
      <c r="MI5" s="436"/>
      <c r="MJ5" s="436"/>
      <c r="MK5" s="436"/>
      <c r="ML5" s="436"/>
      <c r="MM5" s="436"/>
      <c r="MN5" s="436"/>
      <c r="MO5" s="436"/>
      <c r="MP5" s="436"/>
      <c r="MQ5" s="436"/>
      <c r="MR5" s="436"/>
      <c r="MS5" s="78" t="s">
        <v>59</v>
      </c>
      <c r="MT5" s="436"/>
      <c r="MU5" s="436"/>
      <c r="MV5" s="436"/>
      <c r="MW5" s="436"/>
      <c r="MX5" s="436"/>
      <c r="MY5" s="436"/>
      <c r="MZ5" s="436"/>
      <c r="NA5" s="436"/>
      <c r="NB5" s="436"/>
      <c r="NC5" s="436"/>
      <c r="ND5" s="436"/>
      <c r="NE5" s="436"/>
      <c r="NF5" s="436"/>
      <c r="NG5" s="436"/>
      <c r="NH5" s="436"/>
      <c r="NI5" s="436"/>
      <c r="NJ5" s="436"/>
      <c r="NK5" s="436"/>
      <c r="NL5" s="436"/>
      <c r="NM5" s="436"/>
      <c r="NN5" s="436"/>
      <c r="NO5" s="436"/>
      <c r="NP5" s="436"/>
      <c r="NQ5" s="436"/>
      <c r="NR5" s="436"/>
      <c r="NS5" s="436"/>
      <c r="NT5" s="436"/>
      <c r="NU5" s="436"/>
      <c r="NV5" s="436"/>
      <c r="NW5" s="436"/>
      <c r="NX5" s="436"/>
      <c r="NY5" s="436"/>
      <c r="NZ5" s="436"/>
      <c r="OA5" s="436"/>
      <c r="OB5" s="436"/>
      <c r="OC5" s="436"/>
      <c r="OD5" s="436"/>
      <c r="OE5" s="436"/>
      <c r="OF5" s="436"/>
      <c r="OG5" s="436"/>
      <c r="OH5" s="436"/>
      <c r="OI5" s="436"/>
      <c r="OJ5" s="436"/>
      <c r="OK5" s="436"/>
      <c r="OL5" s="436"/>
      <c r="OM5" s="436"/>
      <c r="ON5" s="436"/>
      <c r="OO5" s="436"/>
      <c r="OP5" s="436"/>
      <c r="OQ5" s="436"/>
      <c r="OR5" s="436"/>
      <c r="OS5" s="436"/>
      <c r="OT5" s="436"/>
      <c r="OU5" s="436"/>
      <c r="OV5" s="436"/>
      <c r="OW5" s="436"/>
      <c r="OX5" s="436"/>
      <c r="OY5" s="436"/>
      <c r="OZ5" s="436"/>
      <c r="PA5" s="436"/>
      <c r="PB5" s="436"/>
      <c r="PC5" s="436"/>
      <c r="PD5" s="436"/>
      <c r="PE5" s="436"/>
      <c r="PF5" s="436"/>
      <c r="PG5" s="83" t="s">
        <v>60</v>
      </c>
      <c r="PH5" s="436"/>
      <c r="PI5" s="436"/>
      <c r="PJ5" s="436"/>
      <c r="PK5" s="436"/>
      <c r="PL5" s="436"/>
      <c r="PM5" s="436"/>
      <c r="PN5" s="436"/>
      <c r="PO5" s="436"/>
      <c r="PP5" s="436"/>
      <c r="PQ5" s="436"/>
      <c r="PR5" s="436"/>
      <c r="PS5" s="436"/>
      <c r="PT5" s="436"/>
      <c r="PU5" s="436"/>
      <c r="PV5" s="436"/>
      <c r="PW5" s="436"/>
      <c r="PX5" s="436"/>
      <c r="PY5" s="436"/>
      <c r="PZ5" s="436"/>
      <c r="QA5" s="436"/>
      <c r="QB5" s="436"/>
      <c r="QC5" s="436"/>
      <c r="QD5" s="436"/>
      <c r="QE5" s="436"/>
      <c r="QF5" s="436"/>
      <c r="QG5" s="436"/>
      <c r="QH5" s="436"/>
      <c r="QI5" s="436"/>
      <c r="QJ5" s="436"/>
      <c r="QK5" s="436"/>
      <c r="QL5" s="436"/>
      <c r="QM5" s="436"/>
      <c r="QN5" s="436"/>
      <c r="QO5" s="436"/>
      <c r="QP5" s="436"/>
      <c r="QQ5" s="436"/>
      <c r="QR5" s="436"/>
      <c r="QS5" s="436"/>
      <c r="QT5" s="436"/>
      <c r="QU5" s="436"/>
      <c r="QV5" s="436"/>
      <c r="QW5" s="436"/>
      <c r="QX5" s="436"/>
      <c r="QY5" s="436"/>
      <c r="QZ5" s="436"/>
      <c r="RA5" s="436"/>
      <c r="RB5" s="436"/>
      <c r="RC5" s="436"/>
      <c r="RD5" s="436"/>
      <c r="RE5" s="436"/>
      <c r="RF5" s="436"/>
      <c r="RG5" s="436"/>
      <c r="RH5" s="436"/>
      <c r="RI5" s="436"/>
      <c r="RJ5" s="436"/>
      <c r="RK5" s="436"/>
      <c r="RL5" s="436"/>
      <c r="RM5" s="436"/>
      <c r="RN5" s="436"/>
      <c r="RO5" s="436"/>
      <c r="RP5" s="436"/>
      <c r="RQ5" s="436"/>
      <c r="RR5" s="436"/>
      <c r="RS5" s="436"/>
      <c r="RT5" s="436"/>
      <c r="RU5" s="436"/>
      <c r="RV5" s="436"/>
      <c r="RW5" s="78" t="s">
        <v>75</v>
      </c>
      <c r="RX5" s="436"/>
      <c r="RY5" s="436"/>
      <c r="RZ5" s="436"/>
      <c r="SA5" s="436"/>
      <c r="SB5" s="436"/>
      <c r="SC5" s="436"/>
      <c r="SD5" s="436"/>
      <c r="SE5" s="436"/>
      <c r="SF5" s="436"/>
      <c r="SG5" s="436"/>
      <c r="SH5" s="436"/>
      <c r="SI5" s="436"/>
      <c r="SJ5" s="436"/>
      <c r="SK5" s="436"/>
      <c r="SL5" s="436"/>
      <c r="SM5" s="436"/>
      <c r="SN5" s="436"/>
      <c r="SO5" s="436"/>
      <c r="SP5" s="436"/>
      <c r="SQ5" s="436"/>
      <c r="SR5" s="436"/>
      <c r="SS5" s="436"/>
      <c r="ST5" s="436"/>
      <c r="SU5" s="436"/>
      <c r="SV5" s="436"/>
      <c r="SW5" s="436"/>
      <c r="SX5" s="436"/>
      <c r="SY5" s="436"/>
      <c r="SZ5" s="436"/>
      <c r="TA5" s="436"/>
      <c r="TB5" s="436"/>
      <c r="TC5" s="436"/>
      <c r="TD5" s="436"/>
      <c r="TE5" s="436"/>
      <c r="TF5" s="436"/>
      <c r="TG5" s="436"/>
      <c r="TH5" s="436"/>
      <c r="TI5" s="436"/>
      <c r="TJ5" s="436"/>
      <c r="TK5" s="436"/>
      <c r="TL5" s="436"/>
      <c r="TM5" s="436"/>
      <c r="TN5" s="436"/>
      <c r="TO5" s="436"/>
      <c r="TP5" s="436"/>
      <c r="TQ5" s="436"/>
      <c r="TR5" s="436"/>
      <c r="TS5" s="436"/>
      <c r="TT5" s="436"/>
      <c r="TU5" s="436"/>
      <c r="TV5" s="436"/>
      <c r="TW5" s="436"/>
      <c r="TX5" s="436"/>
      <c r="TY5" s="436"/>
      <c r="TZ5" s="436"/>
      <c r="UA5" s="436"/>
      <c r="UB5" s="436"/>
      <c r="UC5" s="436"/>
      <c r="UD5" s="436"/>
      <c r="UE5" s="436"/>
      <c r="UF5" s="436"/>
      <c r="UG5" s="436"/>
      <c r="UH5" s="436"/>
      <c r="UI5" s="436"/>
      <c r="UJ5" s="436"/>
      <c r="UK5" s="83" t="s">
        <v>62</v>
      </c>
      <c r="UL5" s="451"/>
      <c r="UM5" s="451"/>
      <c r="UN5" s="451"/>
      <c r="UO5" s="451"/>
      <c r="UP5" s="451"/>
      <c r="UQ5" s="451"/>
      <c r="UR5" s="451"/>
      <c r="US5" s="451"/>
      <c r="UT5" s="451"/>
      <c r="UU5" s="451"/>
      <c r="UV5" s="451"/>
      <c r="UW5" s="451"/>
      <c r="UX5" s="451"/>
      <c r="UY5" s="451"/>
      <c r="UZ5" s="451"/>
      <c r="VA5" s="451"/>
      <c r="VB5" s="451"/>
      <c r="VC5" s="451"/>
      <c r="VD5" s="451"/>
      <c r="VE5" s="451"/>
      <c r="VF5" s="451"/>
      <c r="VG5" s="451"/>
      <c r="VH5" s="451"/>
      <c r="VI5" s="451"/>
      <c r="VJ5" s="451"/>
      <c r="VK5" s="451"/>
      <c r="VL5" s="451"/>
      <c r="VM5" s="451"/>
      <c r="VN5" s="451"/>
      <c r="VO5" s="451"/>
      <c r="VP5" s="451"/>
      <c r="VQ5" s="451"/>
      <c r="VR5" s="451"/>
      <c r="VS5" s="451"/>
      <c r="VT5" s="451"/>
      <c r="VU5" s="451"/>
      <c r="VV5" s="451"/>
      <c r="VW5" s="451"/>
      <c r="VX5" s="451"/>
      <c r="VY5" s="451"/>
      <c r="VZ5" s="451"/>
      <c r="WA5" s="451"/>
      <c r="WB5" s="451"/>
      <c r="WC5" s="451"/>
      <c r="WD5" s="451"/>
      <c r="WE5" s="451"/>
      <c r="WF5" s="451"/>
      <c r="WG5" s="451"/>
      <c r="WH5" s="451"/>
      <c r="WI5" s="451"/>
      <c r="WJ5" s="451"/>
      <c r="WK5" s="451"/>
      <c r="WL5" s="451"/>
      <c r="WM5" s="451"/>
      <c r="WN5" s="451"/>
      <c r="WO5" s="451"/>
      <c r="WP5" s="451"/>
      <c r="WQ5" s="451"/>
      <c r="WR5" s="451"/>
      <c r="WS5" s="451"/>
      <c r="WT5" s="451"/>
      <c r="WU5" s="451"/>
      <c r="WV5" s="451"/>
      <c r="WW5" s="451"/>
      <c r="WX5" s="451"/>
      <c r="WY5" s="451"/>
      <c r="WZ5" s="451"/>
      <c r="XA5" s="387" t="s">
        <v>64</v>
      </c>
      <c r="XB5" s="450"/>
      <c r="XC5" s="450"/>
      <c r="XD5" s="450"/>
      <c r="XE5" s="450"/>
      <c r="XF5" s="450"/>
      <c r="XG5" s="450"/>
      <c r="XH5" s="450"/>
      <c r="XI5" s="450"/>
      <c r="XJ5" s="450"/>
      <c r="XK5" s="450"/>
      <c r="XL5" s="450"/>
      <c r="XM5" s="450"/>
      <c r="XN5" s="450"/>
      <c r="XO5" s="450"/>
      <c r="XP5" s="450"/>
      <c r="XQ5" s="450"/>
      <c r="XR5" s="450"/>
      <c r="XS5" s="450"/>
      <c r="XT5" s="450"/>
      <c r="XU5" s="450"/>
      <c r="XV5" s="450"/>
      <c r="XW5" s="450"/>
      <c r="XX5" s="450"/>
      <c r="XY5" s="450"/>
      <c r="XZ5" s="450"/>
      <c r="YA5" s="450"/>
      <c r="YB5" s="450"/>
      <c r="YC5" s="450"/>
      <c r="YD5" s="450"/>
      <c r="YE5" s="450"/>
      <c r="YF5" s="450"/>
      <c r="YG5" s="450"/>
      <c r="YH5" s="450"/>
      <c r="YI5" s="450"/>
      <c r="YJ5" s="450"/>
      <c r="YK5" s="450"/>
      <c r="YL5" s="450"/>
      <c r="YM5" s="450"/>
      <c r="YN5" s="450"/>
      <c r="YO5" s="450"/>
      <c r="YP5" s="450"/>
      <c r="YQ5" s="450"/>
      <c r="YR5" s="450"/>
      <c r="YS5" s="450"/>
      <c r="YT5" s="450"/>
      <c r="YU5" s="450"/>
      <c r="YV5" s="450"/>
      <c r="YW5" s="450"/>
      <c r="YX5" s="450"/>
      <c r="YY5" s="450"/>
      <c r="YZ5" s="450"/>
      <c r="ZA5" s="450"/>
      <c r="ZB5" s="450"/>
      <c r="ZC5" s="450"/>
      <c r="ZD5" s="450"/>
      <c r="ZE5" s="450"/>
      <c r="ZF5" s="450"/>
      <c r="ZG5" s="450"/>
      <c r="ZH5" s="450"/>
      <c r="ZI5" s="450"/>
      <c r="ZJ5" s="450"/>
      <c r="ZK5" s="450"/>
      <c r="ZL5" s="450"/>
      <c r="ZM5" s="450"/>
      <c r="ZN5" s="450"/>
      <c r="ZO5" s="450"/>
      <c r="ZP5" s="450"/>
      <c r="ZQ5" s="83" t="s">
        <v>65</v>
      </c>
      <c r="ZR5" s="436"/>
      <c r="ZS5" s="436"/>
      <c r="ZT5" s="436"/>
      <c r="ZU5" s="436"/>
      <c r="ZV5" s="436"/>
      <c r="ZW5" s="436"/>
      <c r="ZX5" s="436"/>
      <c r="ZY5" s="436"/>
      <c r="ZZ5" s="436"/>
      <c r="AAA5" s="436"/>
      <c r="AAB5" s="436"/>
      <c r="AAC5" s="436"/>
      <c r="AAD5" s="436"/>
      <c r="AAE5" s="436"/>
      <c r="AAF5" s="436"/>
      <c r="AAG5" s="436"/>
      <c r="AAH5" s="436"/>
      <c r="AAI5" s="436"/>
      <c r="AAJ5" s="436"/>
      <c r="AAK5" s="436"/>
      <c r="AAL5" s="436"/>
      <c r="AAM5" s="436"/>
      <c r="AAN5" s="436"/>
      <c r="AAO5" s="436"/>
      <c r="AAP5" s="436"/>
      <c r="AAQ5" s="436"/>
      <c r="AAR5" s="436"/>
      <c r="AAS5" s="436"/>
      <c r="AAT5" s="436"/>
      <c r="AAU5" s="436"/>
      <c r="AAV5" s="436"/>
      <c r="AAW5" s="436"/>
      <c r="AAX5" s="436"/>
      <c r="AAY5" s="436"/>
      <c r="AAZ5" s="436"/>
      <c r="ABA5" s="436"/>
      <c r="ABB5" s="436"/>
      <c r="ABC5" s="436"/>
      <c r="ABD5" s="436"/>
      <c r="ABE5" s="436"/>
      <c r="ABF5" s="436"/>
      <c r="ABG5" s="436"/>
      <c r="ABH5" s="436"/>
      <c r="ABI5" s="436"/>
      <c r="ABJ5" s="436"/>
      <c r="ABK5" s="436"/>
      <c r="ABL5" s="436"/>
      <c r="ABM5" s="436"/>
      <c r="ABN5" s="436"/>
      <c r="ABO5" s="436"/>
      <c r="ABP5" s="436"/>
      <c r="ABQ5" s="436"/>
      <c r="ABR5" s="436"/>
      <c r="ABS5" s="436"/>
      <c r="ABT5" s="436"/>
      <c r="ABU5" s="436"/>
      <c r="ABV5" s="436"/>
      <c r="ABW5" s="436"/>
      <c r="ABX5" s="436"/>
      <c r="ABY5" s="436"/>
      <c r="ABZ5" s="436"/>
      <c r="ACA5" s="436"/>
      <c r="ACB5" s="436"/>
      <c r="ACC5" s="436"/>
      <c r="ACD5" s="436"/>
      <c r="ACE5" s="436"/>
      <c r="ACF5" s="436"/>
      <c r="ACG5" s="83" t="s">
        <v>66</v>
      </c>
      <c r="ACH5" s="436"/>
      <c r="ACI5" s="436"/>
      <c r="ACJ5" s="436"/>
      <c r="ACK5" s="436"/>
      <c r="ACL5" s="436"/>
      <c r="ACM5" s="436"/>
      <c r="ACN5" s="436"/>
      <c r="ACO5" s="436"/>
      <c r="ACP5" s="436"/>
      <c r="ACQ5" s="436"/>
      <c r="ACR5" s="436"/>
      <c r="ACS5" s="436"/>
      <c r="ACT5" s="436"/>
      <c r="ACU5" s="436"/>
      <c r="ACV5" s="436"/>
      <c r="ACW5" s="436"/>
      <c r="ACX5" s="436"/>
      <c r="ACY5" s="436"/>
      <c r="ACZ5" s="436"/>
      <c r="ADA5" s="436"/>
      <c r="ADB5" s="436"/>
      <c r="ADC5" s="436"/>
      <c r="ADD5" s="436"/>
      <c r="ADE5" s="436"/>
      <c r="ADF5" s="436"/>
      <c r="ADG5" s="436"/>
      <c r="ADH5" s="436"/>
      <c r="ADI5" s="436"/>
      <c r="ADJ5" s="436"/>
      <c r="ADK5" s="436"/>
      <c r="ADL5" s="436"/>
      <c r="ADM5" s="436"/>
      <c r="ADN5" s="436"/>
      <c r="ADO5" s="436"/>
      <c r="ADP5" s="436"/>
      <c r="ADQ5" s="436"/>
      <c r="ADR5" s="436"/>
      <c r="ADS5" s="436"/>
      <c r="ADT5" s="436"/>
      <c r="ADU5" s="436"/>
      <c r="ADV5" s="436"/>
      <c r="ADW5" s="436"/>
      <c r="ADX5" s="436"/>
      <c r="ADY5" s="436"/>
      <c r="ADZ5" s="436"/>
      <c r="AEA5" s="436"/>
      <c r="AEB5" s="436"/>
      <c r="AEC5" s="436"/>
      <c r="AED5" s="436"/>
      <c r="AEE5" s="436"/>
      <c r="AEF5" s="436"/>
      <c r="AEG5" s="436"/>
      <c r="AEH5" s="436"/>
      <c r="AEI5" s="436"/>
      <c r="AEJ5" s="436"/>
      <c r="AEK5" s="436"/>
      <c r="AEL5" s="436"/>
      <c r="AEM5" s="436"/>
      <c r="AEN5" s="436"/>
      <c r="AEO5" s="436"/>
      <c r="AEP5" s="436"/>
      <c r="AEQ5" s="436"/>
      <c r="AER5" s="436"/>
      <c r="AES5" s="436"/>
      <c r="AET5" s="436"/>
      <c r="AEU5" s="436"/>
      <c r="AEV5" s="436"/>
      <c r="AEW5" s="83" t="s">
        <v>67</v>
      </c>
      <c r="AEX5" s="436"/>
      <c r="AEY5" s="436"/>
      <c r="AEZ5" s="436"/>
      <c r="AFA5" s="436"/>
      <c r="AFB5" s="436"/>
      <c r="AFC5" s="436"/>
      <c r="AFD5" s="436"/>
      <c r="AFE5" s="436"/>
      <c r="AFF5" s="436"/>
      <c r="AFG5" s="436"/>
      <c r="AFH5" s="436"/>
      <c r="AFI5" s="436"/>
      <c r="AFJ5" s="436"/>
      <c r="AFK5" s="436"/>
      <c r="AFL5" s="436"/>
      <c r="AFM5" s="436"/>
      <c r="AFN5" s="436"/>
      <c r="AFO5" s="436"/>
      <c r="AFP5" s="436"/>
      <c r="AFQ5" s="436"/>
      <c r="AFR5" s="436"/>
      <c r="AFS5" s="436"/>
      <c r="AFT5" s="436"/>
      <c r="AFU5" s="436"/>
      <c r="AFV5" s="436"/>
      <c r="AFW5" s="436"/>
      <c r="AFX5" s="436"/>
      <c r="AFY5" s="436"/>
      <c r="AFZ5" s="436"/>
      <c r="AGA5" s="436"/>
      <c r="AGB5" s="436"/>
      <c r="AGC5" s="436"/>
      <c r="AGD5" s="436"/>
      <c r="AGE5" s="436"/>
      <c r="AGF5" s="436"/>
      <c r="AGG5" s="436"/>
      <c r="AGH5" s="436"/>
      <c r="AGI5" s="436"/>
      <c r="AGJ5" s="436"/>
      <c r="AGK5" s="436"/>
      <c r="AGL5" s="436"/>
      <c r="AGM5" s="436"/>
      <c r="AGN5" s="436"/>
      <c r="AGO5" s="436"/>
      <c r="AGP5" s="436"/>
      <c r="AGQ5" s="436"/>
      <c r="AGR5" s="436"/>
      <c r="AGS5" s="436"/>
      <c r="AGT5" s="436"/>
      <c r="AGU5" s="436"/>
      <c r="AGV5" s="436"/>
      <c r="AGW5" s="436"/>
      <c r="AGX5" s="436"/>
      <c r="AGY5" s="436"/>
      <c r="AGZ5" s="436"/>
      <c r="AHA5" s="436"/>
      <c r="AHB5" s="436"/>
      <c r="AHC5" s="436"/>
      <c r="AHD5" s="436"/>
      <c r="AHE5" s="436"/>
      <c r="AHF5" s="436"/>
      <c r="AHG5" s="436"/>
      <c r="AHH5" s="436"/>
      <c r="AHI5" s="436"/>
      <c r="AHJ5" s="436"/>
      <c r="AHK5" s="436"/>
      <c r="AHL5" s="436"/>
      <c r="AHM5" s="84" t="s">
        <v>68</v>
      </c>
      <c r="AHN5" s="442"/>
      <c r="AHO5" s="442"/>
      <c r="AHP5" s="442"/>
      <c r="AHQ5" s="442"/>
      <c r="AHR5" s="442"/>
      <c r="AHS5" s="442"/>
      <c r="AHT5" s="442"/>
      <c r="AHU5" s="442"/>
      <c r="AHV5" s="442"/>
      <c r="AHW5" s="442"/>
      <c r="AHX5" s="442"/>
      <c r="AHY5" s="442"/>
      <c r="AHZ5" s="442"/>
      <c r="AIA5" s="442"/>
      <c r="AIB5" s="442"/>
      <c r="AIC5" s="442"/>
      <c r="AID5" s="442"/>
      <c r="AIE5" s="442"/>
      <c r="AIF5" s="442"/>
      <c r="AIG5" s="442"/>
      <c r="AIH5" s="442"/>
      <c r="AII5" s="442"/>
      <c r="AIJ5" s="442"/>
      <c r="AIK5" s="442"/>
      <c r="AIL5" s="442"/>
      <c r="AIM5" s="442"/>
      <c r="AIN5" s="442"/>
      <c r="AIO5" s="442"/>
      <c r="AIP5" s="442"/>
      <c r="AIQ5" s="442"/>
      <c r="AIR5" s="442"/>
      <c r="AIS5" s="442"/>
      <c r="AIT5" s="442"/>
      <c r="AIU5" s="442"/>
      <c r="AIV5" s="442"/>
      <c r="AIW5" s="442"/>
      <c r="AIX5" s="442"/>
      <c r="AIY5" s="442"/>
      <c r="AIZ5" s="442"/>
      <c r="AJA5" s="442"/>
      <c r="AJB5" s="442"/>
      <c r="AJC5" s="442"/>
      <c r="AJD5" s="442"/>
      <c r="AJE5" s="442"/>
      <c r="AJF5" s="442"/>
      <c r="AJG5" s="442"/>
      <c r="AJH5" s="442"/>
      <c r="AJI5" s="442"/>
      <c r="AJJ5" s="442"/>
      <c r="AJK5" s="442"/>
      <c r="AJL5" s="442"/>
      <c r="AJM5" s="442"/>
      <c r="AJN5" s="442"/>
      <c r="AJO5" s="442"/>
      <c r="AJP5" s="442"/>
      <c r="AJQ5" s="442"/>
      <c r="AJR5" s="442"/>
      <c r="AJS5" s="442"/>
      <c r="AJT5" s="442"/>
      <c r="AJU5" s="442"/>
      <c r="AJV5" s="442"/>
      <c r="AJW5" s="442"/>
      <c r="AJX5" s="442"/>
      <c r="AJY5" s="442"/>
      <c r="AJZ5" s="442"/>
      <c r="AKA5" s="267"/>
      <c r="AKB5" s="267"/>
      <c r="AKC5" s="267"/>
      <c r="AKD5" s="267"/>
      <c r="AKE5" s="267"/>
      <c r="AKF5" s="267"/>
      <c r="AKG5" s="267"/>
      <c r="AKH5" s="267"/>
      <c r="AKI5" s="267"/>
      <c r="AKJ5" s="267"/>
      <c r="AKK5" s="267"/>
      <c r="AKL5" s="267"/>
      <c r="AKM5" s="267"/>
      <c r="AKN5" s="267"/>
      <c r="AKO5" s="267"/>
      <c r="AKP5" s="267"/>
      <c r="AKQ5" s="267"/>
      <c r="AKR5" s="267"/>
      <c r="AKS5" s="267"/>
      <c r="AKT5" s="267"/>
      <c r="AKU5" s="267"/>
      <c r="AKV5" s="267"/>
      <c r="AKW5" s="267"/>
      <c r="AKX5" s="267"/>
      <c r="AKY5" s="267"/>
      <c r="AKZ5" s="267"/>
      <c r="ALA5" s="267"/>
      <c r="ALB5" s="267"/>
      <c r="ALC5" s="267"/>
      <c r="ALD5" s="267"/>
      <c r="ALE5" s="267"/>
      <c r="ALF5" s="267"/>
      <c r="ALG5" s="267"/>
      <c r="ALH5" s="267"/>
      <c r="ALI5" s="267"/>
      <c r="ALJ5" s="267"/>
      <c r="ALK5" s="267"/>
      <c r="ALL5" s="267"/>
      <c r="ALM5" s="267"/>
      <c r="ALN5" s="254"/>
      <c r="ALO5" s="267"/>
      <c r="ALP5" s="267"/>
      <c r="ALQ5" s="267"/>
      <c r="ALR5" s="267"/>
      <c r="ALS5" s="267"/>
      <c r="ALT5" s="267"/>
      <c r="ALU5" s="267"/>
      <c r="ALV5" s="267"/>
      <c r="ALW5" s="267"/>
      <c r="ALX5" s="267"/>
      <c r="ALY5" s="267"/>
      <c r="ALZ5" s="267"/>
      <c r="AMA5" s="267"/>
      <c r="AMB5" s="267"/>
      <c r="AMC5" s="267"/>
      <c r="AMD5" s="267"/>
      <c r="AME5" s="267"/>
      <c r="AMF5" s="267"/>
      <c r="AMG5" s="267"/>
      <c r="AMH5" s="267"/>
      <c r="AMI5" s="267"/>
      <c r="AMJ5" s="267"/>
      <c r="AMK5" s="267"/>
      <c r="AML5" s="267"/>
      <c r="AMM5" s="267"/>
      <c r="AMN5" s="267"/>
      <c r="AMO5" s="267"/>
      <c r="AMP5" s="267"/>
      <c r="AMQ5" s="267"/>
      <c r="AMR5" s="267"/>
      <c r="AMS5" s="267"/>
      <c r="AMT5" s="267"/>
      <c r="AMU5" s="267"/>
      <c r="AMV5" s="267"/>
      <c r="AMW5" s="267"/>
      <c r="AMX5" s="267"/>
      <c r="AMY5" s="267"/>
      <c r="AMZ5" s="267"/>
      <c r="ANA5" s="267"/>
      <c r="ANB5" s="267"/>
      <c r="ANC5" s="267"/>
      <c r="AND5" s="267"/>
      <c r="ANE5" s="267"/>
      <c r="ANF5" s="254"/>
      <c r="ANG5" s="267"/>
      <c r="ANH5" s="267"/>
      <c r="ANI5" s="267"/>
      <c r="ANJ5" s="267"/>
      <c r="ANK5" s="267"/>
      <c r="ANL5" s="267"/>
      <c r="ANM5" s="267"/>
      <c r="ANN5" s="267"/>
      <c r="ANO5" s="267"/>
      <c r="ANP5" s="267"/>
      <c r="ANQ5" s="267"/>
      <c r="ANR5" s="267"/>
      <c r="ANS5" s="267"/>
      <c r="ANT5" s="267"/>
      <c r="ANU5" s="267"/>
      <c r="ANV5" s="267"/>
      <c r="ANW5" s="267"/>
      <c r="ANX5" s="267"/>
      <c r="ANY5" s="267"/>
      <c r="ANZ5" s="267"/>
      <c r="AOA5" s="267"/>
      <c r="AOB5" s="267"/>
      <c r="AOC5" s="267"/>
      <c r="AOD5" s="267"/>
      <c r="AOE5" s="267"/>
      <c r="AOF5" s="267"/>
      <c r="AOG5" s="267"/>
      <c r="AOH5" s="267"/>
      <c r="AOI5" s="267"/>
      <c r="AOJ5" s="267"/>
      <c r="AOK5" s="267"/>
      <c r="AOL5" s="267"/>
      <c r="AOM5" s="267"/>
      <c r="AON5" s="267"/>
      <c r="AOO5" s="267"/>
      <c r="AOP5" s="267"/>
      <c r="AOQ5" s="267"/>
      <c r="AOR5" s="267"/>
      <c r="AOS5" s="267"/>
      <c r="AOT5" s="267"/>
      <c r="AOU5" s="267"/>
      <c r="AOV5" s="267"/>
      <c r="AOW5" s="267"/>
      <c r="AOX5" s="254"/>
      <c r="AOY5" s="267"/>
      <c r="AOZ5" s="267"/>
      <c r="APA5" s="267"/>
      <c r="APB5" s="267"/>
      <c r="APC5" s="267"/>
      <c r="APD5" s="267"/>
      <c r="APE5" s="267"/>
      <c r="APF5" s="267"/>
      <c r="APG5" s="267"/>
      <c r="APH5" s="267"/>
      <c r="API5" s="267"/>
      <c r="APJ5" s="267"/>
      <c r="APK5" s="267"/>
      <c r="APL5" s="267"/>
      <c r="APM5" s="267"/>
      <c r="APN5" s="267"/>
      <c r="APO5" s="267"/>
      <c r="APP5" s="267"/>
      <c r="APQ5" s="267"/>
      <c r="APR5" s="267"/>
      <c r="APS5" s="267"/>
      <c r="APT5" s="267"/>
      <c r="APU5" s="267"/>
      <c r="APV5" s="267"/>
      <c r="APW5" s="267"/>
      <c r="APX5" s="267"/>
      <c r="APY5" s="267"/>
      <c r="APZ5" s="267"/>
      <c r="AQA5" s="267"/>
      <c r="AQB5" s="267"/>
      <c r="AQC5" s="267"/>
      <c r="AQD5" s="267"/>
      <c r="AQE5" s="267"/>
      <c r="AQF5" s="267"/>
      <c r="AQG5" s="267"/>
      <c r="AQH5" s="267"/>
      <c r="AQI5" s="267"/>
      <c r="AQJ5" s="267"/>
      <c r="AQK5" s="267"/>
      <c r="AQL5" s="267"/>
      <c r="AQM5" s="267"/>
      <c r="AQN5" s="267"/>
      <c r="AQO5" s="267"/>
      <c r="AQP5" s="391"/>
      <c r="AQQ5" s="267"/>
      <c r="AQR5" s="267"/>
      <c r="AQS5" s="267"/>
      <c r="AQT5" s="267"/>
      <c r="AQU5" s="267"/>
      <c r="AQV5" s="267"/>
      <c r="AQW5" s="267"/>
      <c r="AQX5" s="267"/>
      <c r="AQY5" s="267"/>
      <c r="AQZ5" s="267"/>
      <c r="ARA5" s="267"/>
      <c r="ARB5" s="267"/>
      <c r="ARC5" s="267"/>
      <c r="ARD5" s="267"/>
      <c r="ARE5" s="267"/>
      <c r="ARF5" s="267"/>
      <c r="ARG5" s="267"/>
      <c r="ARH5" s="267"/>
      <c r="ARI5" s="267"/>
      <c r="ARJ5" s="267"/>
      <c r="ARK5" s="267"/>
      <c r="ARL5" s="267"/>
      <c r="ARM5" s="267"/>
      <c r="ARN5" s="267"/>
      <c r="ARO5" s="267"/>
      <c r="ARP5" s="267"/>
      <c r="ARQ5" s="267"/>
      <c r="ARR5" s="267"/>
      <c r="ARS5" s="267"/>
      <c r="ART5" s="267"/>
      <c r="ARU5" s="267"/>
      <c r="ARV5" s="267"/>
      <c r="ARW5" s="267"/>
      <c r="ARX5" s="267"/>
      <c r="ARY5" s="267"/>
      <c r="ARZ5" s="267"/>
      <c r="ASA5" s="267"/>
      <c r="ASB5" s="267"/>
      <c r="ASC5" s="267"/>
      <c r="ASD5" s="267"/>
      <c r="ASE5" s="267"/>
      <c r="ASF5" s="267"/>
      <c r="ASG5" s="267"/>
      <c r="ASH5" s="271"/>
      <c r="ASI5" s="267"/>
      <c r="ASJ5" s="267"/>
      <c r="ASK5" s="267"/>
      <c r="ASL5" s="267"/>
      <c r="ASM5" s="267"/>
      <c r="ASN5" s="267"/>
      <c r="ASO5" s="267"/>
      <c r="ASP5" s="267"/>
      <c r="ASQ5" s="267"/>
      <c r="ASR5" s="267"/>
      <c r="ASS5" s="267"/>
      <c r="AST5" s="267"/>
      <c r="ASU5" s="267"/>
      <c r="ASV5" s="267"/>
      <c r="ASW5" s="267"/>
      <c r="ASX5" s="267"/>
      <c r="ASY5" s="267"/>
      <c r="ASZ5" s="267"/>
      <c r="ATA5" s="267"/>
      <c r="ATB5" s="267"/>
      <c r="ATC5" s="267"/>
      <c r="ATD5" s="267"/>
      <c r="ATE5" s="267"/>
      <c r="ATF5" s="267"/>
      <c r="ATG5" s="267"/>
      <c r="ATH5" s="267"/>
      <c r="ATI5" s="267"/>
      <c r="ATJ5" s="267"/>
      <c r="ATK5" s="267"/>
      <c r="ATL5" s="267"/>
      <c r="ATM5" s="267"/>
      <c r="ATN5" s="267"/>
      <c r="ATO5" s="267"/>
      <c r="ATP5" s="267"/>
      <c r="ATQ5" s="267"/>
      <c r="ATR5" s="267"/>
      <c r="ATS5" s="267"/>
      <c r="ATT5" s="267"/>
      <c r="ATU5" s="267"/>
      <c r="ATV5" s="267"/>
      <c r="ATW5" s="267"/>
      <c r="ATX5" s="267"/>
      <c r="ATY5" s="267"/>
      <c r="ATZ5" s="254"/>
      <c r="AUA5" s="267"/>
      <c r="AUB5" s="267"/>
      <c r="AUC5" s="267"/>
      <c r="AUD5" s="267"/>
      <c r="AUE5" s="267"/>
      <c r="AUF5" s="267"/>
      <c r="AUG5" s="267"/>
      <c r="AUH5" s="267"/>
      <c r="AUI5" s="267"/>
      <c r="AUJ5" s="267"/>
      <c r="AUK5" s="267"/>
      <c r="AUL5" s="267"/>
      <c r="AUM5" s="267"/>
      <c r="AUN5" s="267"/>
      <c r="AUO5" s="267"/>
      <c r="AUP5" s="267"/>
      <c r="AUQ5" s="267"/>
      <c r="AUR5" s="267"/>
      <c r="AUS5" s="267"/>
      <c r="AUT5" s="267"/>
      <c r="AUU5" s="267"/>
      <c r="AUV5" s="267"/>
      <c r="AUW5" s="267"/>
      <c r="AUX5" s="267"/>
      <c r="AUY5" s="267"/>
      <c r="AUZ5" s="267"/>
      <c r="AVA5" s="267"/>
      <c r="AVB5" s="267"/>
      <c r="AVC5" s="267"/>
      <c r="AVD5" s="267"/>
      <c r="AVE5" s="267"/>
      <c r="AVF5" s="267"/>
      <c r="AVG5" s="267"/>
      <c r="AVH5" s="267"/>
      <c r="AVI5" s="267"/>
      <c r="AVJ5" s="267"/>
      <c r="AVK5" s="267"/>
      <c r="AVL5" s="267"/>
      <c r="AVM5" s="267"/>
      <c r="AVN5" s="267"/>
      <c r="AVO5" s="254"/>
      <c r="AVP5" s="267"/>
      <c r="AVQ5" s="267"/>
      <c r="AVR5" s="267"/>
      <c r="AVS5" s="267"/>
      <c r="AVT5" s="267"/>
      <c r="AVU5" s="267"/>
      <c r="AVV5" s="267"/>
      <c r="AVW5" s="267"/>
      <c r="AVX5" s="267"/>
      <c r="AVY5" s="267"/>
      <c r="AVZ5" s="267"/>
      <c r="AWA5" s="267"/>
      <c r="AWB5" s="267"/>
      <c r="AWC5" s="267"/>
      <c r="AWD5" s="267"/>
      <c r="AWE5" s="267"/>
      <c r="AWF5" s="267"/>
      <c r="AWG5" s="267"/>
      <c r="AWH5" s="267"/>
      <c r="AWI5" s="267"/>
      <c r="AWJ5" s="267"/>
      <c r="AWK5" s="267"/>
      <c r="AWL5" s="267"/>
      <c r="AWM5" s="267"/>
      <c r="AWN5" s="267"/>
      <c r="AWO5" s="267"/>
      <c r="AWP5" s="267"/>
      <c r="AWQ5" s="267"/>
      <c r="AWR5" s="267"/>
      <c r="AWS5" s="267"/>
      <c r="AWT5" s="267"/>
      <c r="AWU5" s="267"/>
      <c r="AWV5" s="267"/>
      <c r="AWW5" s="267"/>
      <c r="AWX5" s="267"/>
      <c r="AWY5" s="267"/>
      <c r="AWZ5" s="267"/>
      <c r="AXA5" s="267"/>
      <c r="AXB5" s="267"/>
      <c r="AXC5" s="267"/>
      <c r="AXD5" s="254"/>
      <c r="AXE5" s="267"/>
      <c r="AXF5" s="267"/>
      <c r="AXG5" s="267"/>
      <c r="AXH5" s="267"/>
      <c r="AXI5" s="267"/>
      <c r="AXJ5" s="267"/>
      <c r="AXK5" s="267"/>
      <c r="AXL5" s="267"/>
      <c r="AXM5" s="267"/>
      <c r="AXN5" s="267"/>
      <c r="AXO5" s="267"/>
      <c r="AXP5" s="267"/>
      <c r="AXQ5" s="267"/>
      <c r="AXR5" s="267"/>
      <c r="AXS5" s="267"/>
      <c r="AXT5" s="267"/>
      <c r="AXU5" s="267"/>
      <c r="AXV5" s="267"/>
      <c r="AXW5" s="267"/>
      <c r="AXX5" s="267"/>
      <c r="AXY5" s="267"/>
      <c r="AXZ5" s="267"/>
      <c r="AYA5" s="267"/>
      <c r="AYB5" s="267"/>
      <c r="AYC5" s="267"/>
      <c r="AYD5" s="267"/>
      <c r="AYE5" s="267"/>
      <c r="AYF5" s="267"/>
      <c r="AYG5" s="267"/>
      <c r="AYH5" s="267"/>
      <c r="AYI5" s="267"/>
      <c r="AYJ5" s="267"/>
      <c r="AYK5" s="267"/>
      <c r="AYL5" s="267"/>
      <c r="AYM5" s="267"/>
      <c r="AYN5" s="267"/>
      <c r="AYO5" s="267"/>
      <c r="AYP5" s="267"/>
      <c r="AYQ5" s="267"/>
      <c r="AYR5" s="267"/>
      <c r="AYS5" s="254"/>
      <c r="AYT5" s="267"/>
      <c r="AYU5" s="267"/>
      <c r="AYV5" s="267"/>
      <c r="AYW5" s="267"/>
      <c r="AYX5" s="267"/>
      <c r="AYY5" s="267"/>
      <c r="AYZ5" s="267"/>
      <c r="AZA5" s="267"/>
      <c r="AZB5" s="267"/>
      <c r="AZC5" s="267"/>
      <c r="AZD5" s="267"/>
      <c r="AZE5" s="267"/>
      <c r="AZF5" s="267"/>
      <c r="AZG5" s="267"/>
      <c r="AZH5" s="267"/>
      <c r="AZI5" s="267"/>
      <c r="AZJ5" s="267"/>
      <c r="AZK5" s="267"/>
      <c r="AZL5" s="267"/>
      <c r="AZM5" s="267"/>
      <c r="AZN5" s="267"/>
      <c r="AZO5" s="267"/>
      <c r="AZP5" s="267"/>
      <c r="AZQ5" s="267"/>
      <c r="AZR5" s="267"/>
      <c r="AZS5" s="267"/>
      <c r="AZT5" s="267"/>
      <c r="AZU5" s="267"/>
      <c r="AZV5" s="267"/>
      <c r="AZW5" s="267"/>
      <c r="AZX5" s="267"/>
      <c r="AZY5" s="267"/>
      <c r="AZZ5" s="267"/>
      <c r="BAA5" s="267"/>
      <c r="BAB5" s="267"/>
      <c r="BAC5" s="267"/>
      <c r="BAD5" s="267"/>
      <c r="BAE5" s="267"/>
      <c r="BAF5" s="267"/>
      <c r="BAG5" s="267"/>
      <c r="BAH5" s="391"/>
      <c r="BAI5" s="267"/>
      <c r="BAJ5" s="267"/>
      <c r="BAK5" s="267"/>
      <c r="BAL5" s="267"/>
      <c r="BAM5" s="267"/>
      <c r="BAN5" s="267"/>
      <c r="BAO5" s="267"/>
      <c r="BAP5" s="267"/>
      <c r="BAQ5" s="267"/>
      <c r="BAR5" s="267"/>
      <c r="BAS5" s="267"/>
      <c r="BAT5" s="267"/>
      <c r="BAU5" s="267"/>
      <c r="BAV5" s="267"/>
      <c r="BAW5" s="267"/>
      <c r="BAX5" s="267"/>
      <c r="BAY5" s="267"/>
      <c r="BAZ5" s="267"/>
      <c r="BBA5" s="267"/>
      <c r="BBB5" s="267"/>
      <c r="BBC5" s="267"/>
      <c r="BBD5" s="267"/>
      <c r="BBE5" s="267"/>
      <c r="BBF5" s="267"/>
      <c r="BBG5" s="267"/>
      <c r="BBH5" s="267"/>
      <c r="BBI5" s="267"/>
      <c r="BBJ5" s="267"/>
      <c r="BBK5" s="267"/>
      <c r="BBL5" s="267"/>
      <c r="BBM5" s="267"/>
      <c r="BBN5" s="267"/>
      <c r="BBO5" s="267"/>
      <c r="BBP5" s="267"/>
      <c r="BBQ5" s="267"/>
      <c r="BBR5" s="267"/>
      <c r="BBS5" s="267"/>
      <c r="BBT5" s="267"/>
      <c r="BBU5" s="267"/>
      <c r="BBV5" s="267"/>
    </row>
    <row r="6" spans="1:1426" s="258" customFormat="1" ht="16.5" thickTop="1" thickBot="1" x14ac:dyDescent="0.3">
      <c r="A6" s="463">
        <v>5</v>
      </c>
      <c r="B6" s="103">
        <v>700</v>
      </c>
      <c r="C6" s="290" t="s">
        <v>317</v>
      </c>
      <c r="D6" s="96" t="e">
        <f>AVERAGE(AYE6:AYJ6)</f>
        <v>#DIV/0!</v>
      </c>
      <c r="E6" s="97">
        <f>+MAX(P80_C3_TURBULENTO!ATZ6:AVN6)</f>
        <v>0</v>
      </c>
      <c r="F6" s="97">
        <f>+MIN(P80_C3_TURBULENTO!ATZ6:AVN6)</f>
        <v>0</v>
      </c>
      <c r="G6" s="97">
        <f>+MAX(P80_C3_TURBULENTO!BAH6:BBV6)</f>
        <v>0</v>
      </c>
      <c r="H6" s="102">
        <f>+MIN(P80_C3_TURBULENTO!BAH6:BBV6)</f>
        <v>0</v>
      </c>
      <c r="I6" s="438"/>
      <c r="J6" s="464"/>
      <c r="K6" s="465"/>
      <c r="L6" s="162">
        <v>62.921169999999996</v>
      </c>
      <c r="M6" s="99">
        <v>4455.3760000000002</v>
      </c>
      <c r="N6" s="97">
        <v>699.55769999999995</v>
      </c>
      <c r="O6" s="97">
        <v>699.51260000000002</v>
      </c>
      <c r="P6" s="100">
        <v>-3.2637579999999999E-5</v>
      </c>
      <c r="Q6" s="100">
        <v>-2.017503E-8</v>
      </c>
      <c r="R6" s="101">
        <v>-13.66586</v>
      </c>
      <c r="S6" s="100">
        <v>5.429756E-4</v>
      </c>
      <c r="T6" s="100">
        <v>4.2446290000000001E-7</v>
      </c>
      <c r="U6" s="51">
        <v>-9.7790029999999994</v>
      </c>
      <c r="V6" s="51">
        <v>-9.8976579999999998</v>
      </c>
      <c r="W6" s="51">
        <v>-11.20735</v>
      </c>
      <c r="X6" s="51">
        <v>-13.27971</v>
      </c>
      <c r="Y6" s="51">
        <v>-14.68079</v>
      </c>
      <c r="Z6" s="51">
        <v>-15.64456</v>
      </c>
      <c r="AA6" s="51">
        <v>-16.4816</v>
      </c>
      <c r="AB6" s="51">
        <v>-17.225840000000002</v>
      </c>
      <c r="AC6" s="51">
        <v>-17.915030000000002</v>
      </c>
      <c r="AD6" s="51">
        <v>-18.52684</v>
      </c>
      <c r="AE6" s="51">
        <v>-19.090949999999999</v>
      </c>
      <c r="AF6" s="51">
        <v>-19.618089999999999</v>
      </c>
      <c r="AG6" s="51">
        <v>-20.107340000000001</v>
      </c>
      <c r="AH6" s="51">
        <v>-20.52008</v>
      </c>
      <c r="AI6" s="51">
        <v>-20.94529</v>
      </c>
      <c r="AJ6" s="51">
        <v>-21.303159999999998</v>
      </c>
      <c r="AK6" s="51">
        <v>-21.64442</v>
      </c>
      <c r="AL6" s="51">
        <v>-21.94594</v>
      </c>
      <c r="AM6" s="51">
        <v>-22.24352</v>
      </c>
      <c r="AN6" s="51">
        <v>-22.48414</v>
      </c>
      <c r="AO6" s="51">
        <v>-22.737850000000002</v>
      </c>
      <c r="AP6" s="51">
        <v>-22.94416</v>
      </c>
      <c r="AQ6" s="51">
        <v>-23.151420000000002</v>
      </c>
      <c r="AR6" s="51">
        <v>-23.318349999999999</v>
      </c>
      <c r="AS6" s="51">
        <v>-23.492660000000001</v>
      </c>
      <c r="AT6" s="51">
        <v>-23.633510000000001</v>
      </c>
      <c r="AU6" s="51">
        <v>-23.75591</v>
      </c>
      <c r="AV6" s="51">
        <v>-23.874610000000001</v>
      </c>
      <c r="AW6" s="51">
        <v>-23.992999999999999</v>
      </c>
      <c r="AX6" s="51">
        <v>-24.07507</v>
      </c>
      <c r="AY6" s="51">
        <v>-24.13702</v>
      </c>
      <c r="AZ6" s="51">
        <v>-24.229900000000001</v>
      </c>
      <c r="BA6" s="51">
        <v>-24.316610000000001</v>
      </c>
      <c r="BB6" s="51">
        <v>-24.359819999999999</v>
      </c>
      <c r="BC6" s="51">
        <v>-24.416239999999998</v>
      </c>
      <c r="BD6" s="51">
        <v>-24.484950000000001</v>
      </c>
      <c r="BE6" s="51">
        <v>-24.516089999999998</v>
      </c>
      <c r="BF6" s="51">
        <v>-24.541239999999998</v>
      </c>
      <c r="BG6" s="51">
        <v>-24.59836</v>
      </c>
      <c r="BH6" s="51">
        <v>-24.623380000000001</v>
      </c>
      <c r="BI6" s="51">
        <v>-24.650590000000001</v>
      </c>
      <c r="BJ6" s="51">
        <v>-24.714079999999999</v>
      </c>
      <c r="BK6" s="51">
        <v>-24.728639999999999</v>
      </c>
      <c r="BL6" s="51">
        <v>-24.758120000000002</v>
      </c>
      <c r="BM6" s="51">
        <v>-24.79063</v>
      </c>
      <c r="BN6" s="51">
        <v>-24.77901</v>
      </c>
      <c r="BO6" s="51">
        <v>-24.813580000000002</v>
      </c>
      <c r="BP6" s="51">
        <v>-24.800660000000001</v>
      </c>
      <c r="BQ6" s="51">
        <v>-24.824349999999999</v>
      </c>
      <c r="BR6" s="51">
        <v>-24.85455</v>
      </c>
      <c r="BS6" s="51">
        <v>-24.834309999999999</v>
      </c>
      <c r="BT6" s="51">
        <v>-24.84168</v>
      </c>
      <c r="BU6" s="51">
        <v>-24.861840000000001</v>
      </c>
      <c r="BV6" s="51">
        <v>-24.84948</v>
      </c>
      <c r="BW6" s="51">
        <v>-24.86673</v>
      </c>
      <c r="BX6" s="51">
        <v>-24.869330000000001</v>
      </c>
      <c r="BY6" s="51">
        <v>-24.889309999999998</v>
      </c>
      <c r="BZ6" s="51">
        <v>-24.88862</v>
      </c>
      <c r="CA6" s="51">
        <v>-24.89968</v>
      </c>
      <c r="CB6" s="51">
        <v>-24.910240000000002</v>
      </c>
      <c r="CC6" s="51">
        <v>-24.904630000000001</v>
      </c>
      <c r="CD6" s="51">
        <v>-24.903369999999999</v>
      </c>
      <c r="CE6" s="51">
        <v>-24.936140000000002</v>
      </c>
      <c r="CF6" s="51">
        <v>-24.928039999999999</v>
      </c>
      <c r="CG6" s="51">
        <v>-24.900490000000001</v>
      </c>
      <c r="CH6" s="51">
        <v>-24.907820000000001</v>
      </c>
      <c r="CI6" s="51">
        <v>-24.918479999999999</v>
      </c>
      <c r="CJ6" s="51">
        <v>-24.903210000000001</v>
      </c>
      <c r="CK6" s="52">
        <v>-3.2596680000000003E-2</v>
      </c>
      <c r="CL6" s="52">
        <v>-3.2560720000000001E-2</v>
      </c>
      <c r="CM6" s="52">
        <v>-3.2840800000000003E-2</v>
      </c>
      <c r="CN6" s="52">
        <v>-3.3310029999999997E-2</v>
      </c>
      <c r="CO6" s="52">
        <v>-3.3644279999999999E-2</v>
      </c>
      <c r="CP6" s="52">
        <v>-3.3867300000000003E-2</v>
      </c>
      <c r="CQ6" s="52">
        <v>-3.4028919999999997E-2</v>
      </c>
      <c r="CR6" s="52">
        <v>-3.421834E-2</v>
      </c>
      <c r="CS6" s="52">
        <v>-3.43662E-2</v>
      </c>
      <c r="CT6" s="52">
        <v>-3.4493210000000003E-2</v>
      </c>
      <c r="CU6" s="52">
        <v>-3.4580380000000001E-2</v>
      </c>
      <c r="CV6" s="52">
        <v>-3.4705470000000002E-2</v>
      </c>
      <c r="CW6" s="52">
        <v>-3.4793640000000001E-2</v>
      </c>
      <c r="CX6" s="52">
        <v>-3.4851149999999997E-2</v>
      </c>
      <c r="CY6" s="52">
        <v>-3.494071E-2</v>
      </c>
      <c r="CZ6" s="52">
        <v>-3.5005349999999998E-2</v>
      </c>
      <c r="DA6" s="52">
        <v>-3.5056749999999998E-2</v>
      </c>
      <c r="DB6" s="52">
        <v>-3.5113900000000003E-2</v>
      </c>
      <c r="DC6" s="52">
        <v>-3.5176249999999999E-2</v>
      </c>
      <c r="DD6" s="52">
        <v>-3.5209280000000003E-2</v>
      </c>
      <c r="DE6" s="52">
        <v>-3.5272400000000002E-2</v>
      </c>
      <c r="DF6" s="52">
        <v>-3.5309279999999998E-2</v>
      </c>
      <c r="DG6" s="52">
        <v>-3.5360799999999998E-2</v>
      </c>
      <c r="DH6" s="52">
        <v>-3.538119E-2</v>
      </c>
      <c r="DI6" s="52">
        <v>-3.5429790000000003E-2</v>
      </c>
      <c r="DJ6" s="52">
        <v>-3.5456479999999999E-2</v>
      </c>
      <c r="DK6" s="52">
        <v>-3.5464420000000003E-2</v>
      </c>
      <c r="DL6" s="52">
        <v>-3.5488970000000002E-2</v>
      </c>
      <c r="DM6" s="52">
        <v>-3.5525170000000002E-2</v>
      </c>
      <c r="DN6" s="52">
        <v>-3.5522570000000003E-2</v>
      </c>
      <c r="DO6" s="52">
        <v>-3.5499500000000003E-2</v>
      </c>
      <c r="DP6" s="52">
        <v>-3.5534349999999999E-2</v>
      </c>
      <c r="DQ6" s="52">
        <v>-3.5570079999999997E-2</v>
      </c>
      <c r="DR6" s="52">
        <v>-3.5550869999999998E-2</v>
      </c>
      <c r="DS6" s="52">
        <v>-3.5558680000000002E-2</v>
      </c>
      <c r="DT6" s="52">
        <v>-3.559242E-2</v>
      </c>
      <c r="DU6" s="52">
        <v>-3.5577699999999997E-2</v>
      </c>
      <c r="DV6" s="52">
        <v>-3.5559470000000003E-2</v>
      </c>
      <c r="DW6" s="52">
        <v>-3.5594380000000002E-2</v>
      </c>
      <c r="DX6" s="52">
        <v>-3.5586510000000002E-2</v>
      </c>
      <c r="DY6" s="52">
        <v>-3.5587470000000003E-2</v>
      </c>
      <c r="DZ6" s="52">
        <v>-3.5643080000000001E-2</v>
      </c>
      <c r="EA6" s="52">
        <v>-3.5633239999999997E-2</v>
      </c>
      <c r="EB6" s="52">
        <v>-3.5646419999999998E-2</v>
      </c>
      <c r="EC6" s="52">
        <v>-3.5668209999999999E-2</v>
      </c>
      <c r="ED6" s="52">
        <v>-3.5628100000000003E-2</v>
      </c>
      <c r="EE6" s="52">
        <v>-3.5657790000000002E-2</v>
      </c>
      <c r="EF6" s="52">
        <v>-3.5619999999999999E-2</v>
      </c>
      <c r="EG6" s="52">
        <v>-3.5637870000000002E-2</v>
      </c>
      <c r="EH6" s="52">
        <v>-3.5665759999999998E-2</v>
      </c>
      <c r="EI6" s="52">
        <v>-3.5623639999999998E-2</v>
      </c>
      <c r="EJ6" s="52">
        <v>-3.5621519999999997E-2</v>
      </c>
      <c r="EK6" s="52">
        <v>-3.564001E-2</v>
      </c>
      <c r="EL6" s="52">
        <v>-3.5611959999999998E-2</v>
      </c>
      <c r="EM6" s="52">
        <v>-3.5628199999999999E-2</v>
      </c>
      <c r="EN6" s="52">
        <v>-3.5623589999999997E-2</v>
      </c>
      <c r="EO6" s="52">
        <v>-3.5645610000000001E-2</v>
      </c>
      <c r="EP6" s="52">
        <v>-3.5637580000000002E-2</v>
      </c>
      <c r="EQ6" s="52">
        <v>-3.5648079999999999E-2</v>
      </c>
      <c r="ER6" s="52">
        <v>-3.5657649999999999E-2</v>
      </c>
      <c r="ES6" s="52">
        <v>-3.5645349999999999E-2</v>
      </c>
      <c r="ET6" s="52">
        <v>-3.5638990000000002E-2</v>
      </c>
      <c r="EU6" s="52">
        <v>-3.5682449999999998E-2</v>
      </c>
      <c r="EV6" s="52">
        <v>-3.5666950000000003E-2</v>
      </c>
      <c r="EW6" s="52">
        <v>-3.5625089999999998E-2</v>
      </c>
      <c r="EX6" s="52">
        <v>-3.5630910000000002E-2</v>
      </c>
      <c r="EY6" s="52">
        <v>-3.5640110000000003E-2</v>
      </c>
      <c r="EZ6" s="52">
        <v>-3.5614180000000002E-2</v>
      </c>
      <c r="FA6" s="52">
        <v>0.16298309999999999</v>
      </c>
      <c r="FB6" s="52">
        <v>0.17881330000000001</v>
      </c>
      <c r="FC6" s="52">
        <v>0.32362340000000001</v>
      </c>
      <c r="FD6" s="52">
        <v>0.47872310000000001</v>
      </c>
      <c r="FE6" s="52">
        <v>0.57361549999999994</v>
      </c>
      <c r="FF6" s="52">
        <v>0.63385959999999997</v>
      </c>
      <c r="FG6" s="52">
        <v>0.68683459999999996</v>
      </c>
      <c r="FH6" s="52">
        <v>0.72923260000000001</v>
      </c>
      <c r="FI6" s="52">
        <v>0.77100349999999995</v>
      </c>
      <c r="FJ6" s="52">
        <v>0.80302150000000005</v>
      </c>
      <c r="FK6" s="52">
        <v>0.83727240000000003</v>
      </c>
      <c r="FL6" s="52">
        <v>0.86255590000000004</v>
      </c>
      <c r="FM6" s="52">
        <v>0.89156489999999999</v>
      </c>
      <c r="FN6" s="52">
        <v>0.91061289999999995</v>
      </c>
      <c r="FO6" s="52">
        <v>0.93565200000000004</v>
      </c>
      <c r="FP6" s="52">
        <v>0.95107600000000003</v>
      </c>
      <c r="FQ6" s="52">
        <v>0.97170800000000002</v>
      </c>
      <c r="FR6" s="52">
        <v>0.9838306</v>
      </c>
      <c r="FS6" s="52">
        <v>1.002124</v>
      </c>
      <c r="FT6" s="52">
        <v>1.011239</v>
      </c>
      <c r="FU6" s="52">
        <v>1.0272479999999999</v>
      </c>
      <c r="FV6" s="52">
        <v>1.0346089999999999</v>
      </c>
      <c r="FW6" s="52">
        <v>1.0491520000000001</v>
      </c>
      <c r="FX6" s="52">
        <v>1.053331</v>
      </c>
      <c r="FY6" s="52">
        <v>1.0661389999999999</v>
      </c>
      <c r="FZ6" s="52">
        <v>1.070551</v>
      </c>
      <c r="GA6" s="52">
        <v>1.079996</v>
      </c>
      <c r="GB6" s="52">
        <v>1.0826579999999999</v>
      </c>
      <c r="GC6" s="52">
        <v>1.092894</v>
      </c>
      <c r="GD6" s="52">
        <v>1.0934759999999999</v>
      </c>
      <c r="GE6" s="52">
        <v>1.1003099999999999</v>
      </c>
      <c r="GF6" s="52">
        <v>1.100773</v>
      </c>
      <c r="GG6" s="52">
        <v>1.1102270000000001</v>
      </c>
      <c r="GH6" s="52">
        <v>1.108625</v>
      </c>
      <c r="GI6" s="52">
        <v>1.1153900000000001</v>
      </c>
      <c r="GJ6" s="52">
        <v>1.1158189999999999</v>
      </c>
      <c r="GK6" s="52">
        <v>1.1212139999999999</v>
      </c>
      <c r="GL6" s="52">
        <v>1.1184970000000001</v>
      </c>
      <c r="GM6" s="52">
        <v>1.126385</v>
      </c>
      <c r="GN6" s="52">
        <v>1.1243890000000001</v>
      </c>
      <c r="GO6" s="52">
        <v>1.13124</v>
      </c>
      <c r="GP6" s="52">
        <v>1.1309</v>
      </c>
      <c r="GQ6" s="52">
        <v>1.1361079999999999</v>
      </c>
      <c r="GR6" s="52">
        <v>1.133894</v>
      </c>
      <c r="GS6" s="52">
        <v>1.1400490000000001</v>
      </c>
      <c r="GT6" s="52">
        <v>1.136649</v>
      </c>
      <c r="GU6" s="52">
        <v>1.143578</v>
      </c>
      <c r="GV6" s="52">
        <v>1.138898</v>
      </c>
      <c r="GW6" s="52">
        <v>1.1453040000000001</v>
      </c>
      <c r="GX6" s="52">
        <v>1.143888</v>
      </c>
      <c r="GY6" s="52">
        <v>1.146914</v>
      </c>
      <c r="GZ6" s="52">
        <v>1.1443239999999999</v>
      </c>
      <c r="HA6" s="52">
        <v>1.1499630000000001</v>
      </c>
      <c r="HB6" s="52">
        <v>1.146037</v>
      </c>
      <c r="HC6" s="52">
        <v>1.1514329999999999</v>
      </c>
      <c r="HD6" s="52">
        <v>1.148495</v>
      </c>
      <c r="HE6" s="52">
        <v>1.1549720000000001</v>
      </c>
      <c r="HF6" s="52">
        <v>1.1502570000000001</v>
      </c>
      <c r="HG6" s="52">
        <v>1.155953</v>
      </c>
      <c r="HH6" s="52">
        <v>1.154039</v>
      </c>
      <c r="HI6" s="52">
        <v>1.158836</v>
      </c>
      <c r="HJ6" s="52">
        <v>1.155206</v>
      </c>
      <c r="HK6" s="52">
        <v>1.1622049999999999</v>
      </c>
      <c r="HL6" s="52">
        <v>1.156792</v>
      </c>
      <c r="HM6" s="52">
        <v>1.1652389999999999</v>
      </c>
      <c r="HN6" s="52">
        <v>1.131664</v>
      </c>
      <c r="HO6" s="52">
        <v>1.044581</v>
      </c>
      <c r="HP6" s="52">
        <v>1.0423720000000001</v>
      </c>
      <c r="HQ6" s="53">
        <v>742.20190000000002</v>
      </c>
      <c r="HR6" s="53">
        <v>560.90430000000003</v>
      </c>
      <c r="HS6" s="53">
        <v>376.16320000000002</v>
      </c>
      <c r="HT6" s="53">
        <v>255.97890000000001</v>
      </c>
      <c r="HU6" s="53">
        <v>225.86580000000001</v>
      </c>
      <c r="HV6" s="53">
        <v>196.0915</v>
      </c>
      <c r="HW6" s="53">
        <v>184.64500000000001</v>
      </c>
      <c r="HX6" s="53">
        <v>161.99709999999999</v>
      </c>
      <c r="HY6" s="53">
        <v>155.18770000000001</v>
      </c>
      <c r="HZ6" s="53">
        <v>136.23269999999999</v>
      </c>
      <c r="IA6" s="53">
        <v>131.0847</v>
      </c>
      <c r="IB6" s="53">
        <v>114.25660000000001</v>
      </c>
      <c r="IC6" s="53">
        <v>110.3035</v>
      </c>
      <c r="ID6" s="53">
        <v>95.612830000000002</v>
      </c>
      <c r="IE6" s="53">
        <v>91.869339999999994</v>
      </c>
      <c r="IF6" s="53">
        <v>79.414420000000007</v>
      </c>
      <c r="IG6" s="53">
        <v>76.580629999999999</v>
      </c>
      <c r="IH6" s="53">
        <v>65.911739999999995</v>
      </c>
      <c r="II6" s="53">
        <v>63.208669999999998</v>
      </c>
      <c r="IJ6" s="53">
        <v>54.604889999999997</v>
      </c>
      <c r="IK6" s="53">
        <v>51.792789999999997</v>
      </c>
      <c r="IL6" s="53">
        <v>45.008119999999998</v>
      </c>
      <c r="IM6" s="53">
        <v>42.313009999999998</v>
      </c>
      <c r="IN6" s="53">
        <v>37.019559999999998</v>
      </c>
      <c r="IO6" s="53">
        <v>34.544899999999998</v>
      </c>
      <c r="IP6" s="53">
        <v>30.376580000000001</v>
      </c>
      <c r="IQ6" s="53">
        <v>28.25093</v>
      </c>
      <c r="IR6" s="53">
        <v>24.936219999999999</v>
      </c>
      <c r="IS6" s="53">
        <v>22.948899999999998</v>
      </c>
      <c r="IT6" s="53">
        <v>20.472370000000002</v>
      </c>
      <c r="IU6" s="53">
        <v>18.650230000000001</v>
      </c>
      <c r="IV6" s="53">
        <v>16.69819</v>
      </c>
      <c r="IW6" s="53">
        <v>15.11232</v>
      </c>
      <c r="IX6" s="53">
        <v>13.607950000000001</v>
      </c>
      <c r="IY6" s="53">
        <v>12.227309999999999</v>
      </c>
      <c r="IZ6" s="53">
        <v>11.11863</v>
      </c>
      <c r="JA6" s="53">
        <v>9.8736230000000003</v>
      </c>
      <c r="JB6" s="53">
        <v>9.0268219999999992</v>
      </c>
      <c r="JC6" s="53">
        <v>7.9733970000000003</v>
      </c>
      <c r="JD6" s="53">
        <v>7.3444640000000003</v>
      </c>
      <c r="JE6" s="53">
        <v>6.4342499999999996</v>
      </c>
      <c r="JF6" s="53">
        <v>5.9629240000000001</v>
      </c>
      <c r="JG6" s="53">
        <v>5.1966140000000003</v>
      </c>
      <c r="JH6" s="53">
        <v>4.830311</v>
      </c>
      <c r="JI6" s="53">
        <v>4.2082730000000002</v>
      </c>
      <c r="JJ6" s="53">
        <v>3.919737</v>
      </c>
      <c r="JK6" s="53">
        <v>3.3860570000000001</v>
      </c>
      <c r="JL6" s="53">
        <v>3.1852520000000002</v>
      </c>
      <c r="JM6" s="53">
        <v>2.7429410000000001</v>
      </c>
      <c r="JN6" s="53">
        <v>2.5859709999999998</v>
      </c>
      <c r="JO6" s="53">
        <v>2.2144469999999998</v>
      </c>
      <c r="JP6" s="53">
        <v>2.1001240000000001</v>
      </c>
      <c r="JQ6" s="53">
        <v>1.790772</v>
      </c>
      <c r="JR6" s="53">
        <v>1.7048639999999999</v>
      </c>
      <c r="JS6" s="53">
        <v>1.446585</v>
      </c>
      <c r="JT6" s="53">
        <v>1.385159</v>
      </c>
      <c r="JU6" s="53">
        <v>1.1715439999999999</v>
      </c>
      <c r="JV6" s="53">
        <v>1.1201620000000001</v>
      </c>
      <c r="JW6" s="53">
        <v>0.94383850000000002</v>
      </c>
      <c r="JX6" s="53">
        <v>0.91285439999999995</v>
      </c>
      <c r="JY6" s="53">
        <v>0.77086600000000005</v>
      </c>
      <c r="JZ6" s="53">
        <v>0.74164600000000003</v>
      </c>
      <c r="KA6" s="53">
        <v>0.62666290000000002</v>
      </c>
      <c r="KB6" s="53">
        <v>0.58208199999999999</v>
      </c>
      <c r="KC6" s="53">
        <v>0.43036289999999999</v>
      </c>
      <c r="KD6" s="53">
        <v>14566.84</v>
      </c>
      <c r="KE6" s="53">
        <v>17428.580000000002</v>
      </c>
      <c r="KF6" s="53">
        <v>17530.47</v>
      </c>
      <c r="KG6" s="53">
        <v>17529.2</v>
      </c>
      <c r="KH6" s="53">
        <v>17613.93</v>
      </c>
      <c r="KI6" s="53">
        <v>17564.64</v>
      </c>
      <c r="KJ6" s="53">
        <v>17617.71</v>
      </c>
      <c r="KK6" s="53">
        <v>17640.060000000001</v>
      </c>
      <c r="KL6" s="53">
        <v>17621.38</v>
      </c>
      <c r="KM6" s="53">
        <v>17588.18</v>
      </c>
      <c r="KN6" s="53">
        <v>17630.560000000001</v>
      </c>
      <c r="KO6" s="53">
        <v>17673.82</v>
      </c>
      <c r="KP6" s="53">
        <v>17678.72</v>
      </c>
      <c r="KQ6" s="53">
        <v>17622.54</v>
      </c>
      <c r="KR6" s="53">
        <v>17704.55</v>
      </c>
      <c r="KS6" s="53">
        <v>17608.73</v>
      </c>
      <c r="KT6" s="53">
        <v>17676.12</v>
      </c>
      <c r="KU6" s="53">
        <v>17731.099999999999</v>
      </c>
      <c r="KV6" s="53">
        <v>17693.830000000002</v>
      </c>
      <c r="KW6" s="53">
        <v>17696.91</v>
      </c>
      <c r="KX6" s="53">
        <v>17666.23</v>
      </c>
      <c r="KY6" s="53">
        <v>17583.04</v>
      </c>
      <c r="KZ6" s="53">
        <v>17709.43</v>
      </c>
      <c r="LA6" s="53">
        <v>17642.32</v>
      </c>
      <c r="LB6" s="53">
        <v>17734.91</v>
      </c>
      <c r="LC6" s="53">
        <v>17648.38</v>
      </c>
      <c r="LD6" s="53">
        <v>17716.150000000001</v>
      </c>
      <c r="LE6" s="53">
        <v>17690.669999999998</v>
      </c>
      <c r="LF6" s="53">
        <v>17678.98</v>
      </c>
      <c r="LG6" s="53">
        <v>17669.61</v>
      </c>
      <c r="LH6" s="53">
        <v>17696.939999999999</v>
      </c>
      <c r="LI6" s="53">
        <v>17629.189999999999</v>
      </c>
      <c r="LJ6" s="53">
        <v>17601.25</v>
      </c>
      <c r="LK6" s="53">
        <v>17694.46</v>
      </c>
      <c r="LL6" s="53">
        <v>17690.2</v>
      </c>
      <c r="LM6" s="53">
        <v>17702.09</v>
      </c>
      <c r="LN6" s="53">
        <v>17670.55</v>
      </c>
      <c r="LO6" s="53">
        <v>17743.73</v>
      </c>
      <c r="LP6" s="53">
        <v>17685.400000000001</v>
      </c>
      <c r="LQ6" s="53">
        <v>17694.75</v>
      </c>
      <c r="LR6" s="53">
        <v>17707.68</v>
      </c>
      <c r="LS6" s="53">
        <v>17635.009999999998</v>
      </c>
      <c r="LT6" s="53">
        <v>17663.28</v>
      </c>
      <c r="LU6" s="53">
        <v>17684.09</v>
      </c>
      <c r="LV6" s="53">
        <v>17688.240000000002</v>
      </c>
      <c r="LW6" s="53">
        <v>17653.13</v>
      </c>
      <c r="LX6" s="53">
        <v>17718.39</v>
      </c>
      <c r="LY6" s="53">
        <v>17663.54</v>
      </c>
      <c r="LZ6" s="53">
        <v>17695.63</v>
      </c>
      <c r="MA6" s="53">
        <v>17703.27</v>
      </c>
      <c r="MB6" s="53">
        <v>17657.900000000001</v>
      </c>
      <c r="MC6" s="53">
        <v>17670.490000000002</v>
      </c>
      <c r="MD6" s="53">
        <v>17618.259999999998</v>
      </c>
      <c r="ME6" s="53">
        <v>17720.150000000001</v>
      </c>
      <c r="MF6" s="53">
        <v>17693.38</v>
      </c>
      <c r="MG6" s="53">
        <v>17755.689999999999</v>
      </c>
      <c r="MH6" s="53">
        <v>17679.8</v>
      </c>
      <c r="MI6" s="53">
        <v>17672.82</v>
      </c>
      <c r="MJ6" s="53">
        <v>17692.36</v>
      </c>
      <c r="MK6" s="53">
        <v>17722.759999999998</v>
      </c>
      <c r="ML6" s="53">
        <v>17712.02</v>
      </c>
      <c r="MM6" s="53">
        <v>17686.8</v>
      </c>
      <c r="MN6" s="53">
        <v>17649.8</v>
      </c>
      <c r="MO6" s="53">
        <v>17751.59</v>
      </c>
      <c r="MP6" s="53">
        <v>14899.05</v>
      </c>
      <c r="MQ6" s="53">
        <v>-1.2617659999999999</v>
      </c>
      <c r="MR6" s="53">
        <v>-1.9026989999999999</v>
      </c>
      <c r="MS6" s="54">
        <v>-1.276878</v>
      </c>
      <c r="MT6" s="54">
        <v>-0.86818960000000001</v>
      </c>
      <c r="MU6" s="54">
        <v>-0.76687150000000004</v>
      </c>
      <c r="MV6" s="54">
        <v>-0.66488570000000002</v>
      </c>
      <c r="MW6" s="54">
        <v>-0.62684039999999996</v>
      </c>
      <c r="MX6" s="54">
        <v>-0.54934830000000001</v>
      </c>
      <c r="MY6" s="54">
        <v>-0.52704079999999998</v>
      </c>
      <c r="MZ6" s="54">
        <v>-0.46180339999999998</v>
      </c>
      <c r="NA6" s="54">
        <v>-0.44531399999999999</v>
      </c>
      <c r="NB6" s="54">
        <v>-0.3876097</v>
      </c>
      <c r="NC6" s="54">
        <v>-0.37453520000000001</v>
      </c>
      <c r="ND6" s="54">
        <v>-0.3245808</v>
      </c>
      <c r="NE6" s="54">
        <v>-0.31170340000000002</v>
      </c>
      <c r="NF6" s="54">
        <v>-0.2694937</v>
      </c>
      <c r="NG6" s="54">
        <v>-0.25969189999999998</v>
      </c>
      <c r="NH6" s="54">
        <v>-0.2236312</v>
      </c>
      <c r="NI6" s="54">
        <v>-0.2145175</v>
      </c>
      <c r="NJ6" s="54">
        <v>-0.18526409999999999</v>
      </c>
      <c r="NK6" s="54">
        <v>-0.17570910000000001</v>
      </c>
      <c r="NL6" s="54">
        <v>-0.15285950000000001</v>
      </c>
      <c r="NM6" s="54">
        <v>-0.14360700000000001</v>
      </c>
      <c r="NN6" s="54">
        <v>-0.12559400000000001</v>
      </c>
      <c r="NO6" s="54">
        <v>-0.1172131</v>
      </c>
      <c r="NP6" s="54">
        <v>-0.1031046</v>
      </c>
      <c r="NQ6" s="54">
        <v>-9.5856640000000007E-2</v>
      </c>
      <c r="NR6" s="54">
        <v>-8.4591739999999999E-2</v>
      </c>
      <c r="NS6" s="54">
        <v>-7.7922039999999998E-2</v>
      </c>
      <c r="NT6" s="54">
        <v>-6.9434579999999996E-2</v>
      </c>
      <c r="NU6" s="54">
        <v>-6.3345289999999999E-2</v>
      </c>
      <c r="NV6" s="54">
        <v>-5.6618019999999998E-2</v>
      </c>
      <c r="NW6" s="54">
        <v>-5.130092E-2</v>
      </c>
      <c r="NX6" s="54">
        <v>-4.6157999999999998E-2</v>
      </c>
      <c r="NY6" s="54">
        <v>-4.1520380000000003E-2</v>
      </c>
      <c r="NZ6" s="54">
        <v>-3.7726799999999998E-2</v>
      </c>
      <c r="OA6" s="54">
        <v>-3.3491430000000003E-2</v>
      </c>
      <c r="OB6" s="54">
        <v>-3.063693E-2</v>
      </c>
      <c r="OC6" s="54">
        <v>-2.7064020000000001E-2</v>
      </c>
      <c r="OD6" s="54">
        <v>-2.4918940000000001E-2</v>
      </c>
      <c r="OE6" s="54">
        <v>-2.1845799999999999E-2</v>
      </c>
      <c r="OF6" s="54">
        <v>-2.0228090000000001E-2</v>
      </c>
      <c r="OG6" s="54">
        <v>-1.762184E-2</v>
      </c>
      <c r="OH6" s="54">
        <v>-1.6397390000000001E-2</v>
      </c>
      <c r="OI6" s="54">
        <v>-1.429627E-2</v>
      </c>
      <c r="OJ6" s="54">
        <v>-1.329403E-2</v>
      </c>
      <c r="OK6" s="54">
        <v>-1.148301E-2</v>
      </c>
      <c r="OL6" s="54">
        <v>-1.080949E-2</v>
      </c>
      <c r="OM6" s="54">
        <v>-9.3169810000000002E-3</v>
      </c>
      <c r="ON6" s="54">
        <v>-8.7761090000000007E-3</v>
      </c>
      <c r="OO6" s="54">
        <v>-7.5115490000000002E-3</v>
      </c>
      <c r="OP6" s="54">
        <v>-7.1212610000000003E-3</v>
      </c>
      <c r="OQ6" s="54">
        <v>-6.0780649999999997E-3</v>
      </c>
      <c r="OR6" s="54">
        <v>-5.7854259999999998E-3</v>
      </c>
      <c r="OS6" s="54">
        <v>-4.91049E-3</v>
      </c>
      <c r="OT6" s="54">
        <v>-4.7003959999999999E-3</v>
      </c>
      <c r="OU6" s="54">
        <v>-3.9720060000000001E-3</v>
      </c>
      <c r="OV6" s="54">
        <v>-3.8080409999999999E-3</v>
      </c>
      <c r="OW6" s="54">
        <v>-3.2014410000000002E-3</v>
      </c>
      <c r="OX6" s="54">
        <v>-3.0969050000000001E-3</v>
      </c>
      <c r="OY6" s="54">
        <v>-2.6143799999999999E-3</v>
      </c>
      <c r="OZ6" s="54">
        <v>-2.5165000000000001E-3</v>
      </c>
      <c r="PA6" s="54">
        <v>-2.1259949999999999E-3</v>
      </c>
      <c r="PB6" s="54">
        <v>-1.9755269999999999E-3</v>
      </c>
      <c r="PC6" s="54">
        <v>-7.3142349999999999E-4</v>
      </c>
      <c r="PD6" s="54">
        <v>5.3137999999999998E-6</v>
      </c>
      <c r="PE6" s="54">
        <v>5.3130730000000003E-6</v>
      </c>
      <c r="PF6" s="54">
        <v>3.5647459999999999E-6</v>
      </c>
      <c r="PG6" s="52">
        <v>3.563904E-6</v>
      </c>
      <c r="PH6" s="52">
        <v>3.5642769999999999E-6</v>
      </c>
      <c r="PI6" s="52">
        <v>3.5639439999999998E-6</v>
      </c>
      <c r="PJ6" s="52">
        <v>3.5645719999999998E-6</v>
      </c>
      <c r="PK6" s="52">
        <v>3.5636859999999999E-6</v>
      </c>
      <c r="PL6" s="52">
        <v>3.5644959999999998E-6</v>
      </c>
      <c r="PM6" s="52">
        <v>3.563536E-6</v>
      </c>
      <c r="PN6" s="52">
        <v>3.5647890000000001E-6</v>
      </c>
      <c r="PO6" s="52">
        <v>3.5636780000000001E-6</v>
      </c>
      <c r="PP6" s="52">
        <v>3.5645509999999998E-6</v>
      </c>
      <c r="PQ6" s="52">
        <v>3.563844E-6</v>
      </c>
      <c r="PR6" s="52">
        <v>3.5644889999999998E-6</v>
      </c>
      <c r="PS6" s="52">
        <v>3.5641080000000001E-6</v>
      </c>
      <c r="PT6" s="52">
        <v>3.564233E-6</v>
      </c>
      <c r="PU6" s="52">
        <v>3.563812E-6</v>
      </c>
      <c r="PV6" s="52">
        <v>3.5646219999999999E-6</v>
      </c>
      <c r="PW6" s="52">
        <v>3.5636780000000001E-6</v>
      </c>
      <c r="PX6" s="52">
        <v>3.5645669999999999E-6</v>
      </c>
      <c r="PY6" s="52">
        <v>3.5638539999999999E-6</v>
      </c>
      <c r="PZ6" s="52">
        <v>3.5649450000000001E-6</v>
      </c>
      <c r="QA6" s="52">
        <v>3.5639019999999999E-6</v>
      </c>
      <c r="QB6" s="52">
        <v>3.5643790000000002E-6</v>
      </c>
      <c r="QC6" s="52">
        <v>3.5636800000000002E-6</v>
      </c>
      <c r="QD6" s="52">
        <v>3.56441E-6</v>
      </c>
      <c r="QE6" s="52">
        <v>3.5637310000000001E-6</v>
      </c>
      <c r="QF6" s="52">
        <v>3.5646070000000001E-6</v>
      </c>
      <c r="QG6" s="52">
        <v>3.563858E-6</v>
      </c>
      <c r="QH6" s="52">
        <v>3.5648979999999999E-6</v>
      </c>
      <c r="QI6" s="52">
        <v>3.563768E-6</v>
      </c>
      <c r="QJ6" s="52">
        <v>3.5648580000000001E-6</v>
      </c>
      <c r="QK6" s="52">
        <v>3.5638180000000002E-6</v>
      </c>
      <c r="QL6" s="52">
        <v>3.5646440000000001E-6</v>
      </c>
      <c r="QM6" s="52">
        <v>3.5638270000000002E-6</v>
      </c>
      <c r="QN6" s="52">
        <v>3.5644390000000001E-6</v>
      </c>
      <c r="QO6" s="52">
        <v>3.5637529999999998E-6</v>
      </c>
      <c r="QP6" s="52">
        <v>3.5644780000000002E-6</v>
      </c>
      <c r="QQ6" s="52">
        <v>3.5638749999999998E-6</v>
      </c>
      <c r="QR6" s="52">
        <v>3.5646760000000001E-6</v>
      </c>
      <c r="QS6" s="52">
        <v>3.5637389999999999E-6</v>
      </c>
      <c r="QT6" s="52">
        <v>3.5648129999999999E-6</v>
      </c>
      <c r="QU6" s="52">
        <v>3.5640070000000001E-6</v>
      </c>
      <c r="QV6" s="52">
        <v>3.5644670000000001E-6</v>
      </c>
      <c r="QW6" s="52">
        <v>3.563828E-6</v>
      </c>
      <c r="QX6" s="52">
        <v>3.56441E-6</v>
      </c>
      <c r="QY6" s="52">
        <v>3.5638009999999999E-6</v>
      </c>
      <c r="QZ6" s="52">
        <v>3.564509E-6</v>
      </c>
      <c r="RA6" s="52">
        <v>3.563911E-6</v>
      </c>
      <c r="RB6" s="52">
        <v>3.5648379999999999E-6</v>
      </c>
      <c r="RC6" s="52">
        <v>3.5640550000000001E-6</v>
      </c>
      <c r="RD6" s="52">
        <v>3.5648900000000001E-6</v>
      </c>
      <c r="RE6" s="52">
        <v>3.5636960000000002E-6</v>
      </c>
      <c r="RF6" s="52">
        <v>3.5644620000000001E-6</v>
      </c>
      <c r="RG6" s="52">
        <v>3.5636480000000001E-6</v>
      </c>
      <c r="RH6" s="52">
        <v>3.5643930000000001E-6</v>
      </c>
      <c r="RI6" s="52">
        <v>3.563573E-6</v>
      </c>
      <c r="RJ6" s="52">
        <v>3.5643980000000001E-6</v>
      </c>
      <c r="RK6" s="52">
        <v>3.5636940000000001E-6</v>
      </c>
      <c r="RL6" s="52">
        <v>3.5646129999999999E-6</v>
      </c>
      <c r="RM6" s="52">
        <v>3.5638200000000002E-6</v>
      </c>
      <c r="RN6" s="52">
        <v>3.5646059999999999E-6</v>
      </c>
      <c r="RO6" s="52">
        <v>3.5637179999999999E-6</v>
      </c>
      <c r="RP6" s="52">
        <v>3.564525E-6</v>
      </c>
      <c r="RQ6" s="52">
        <v>3.5637319999999999E-6</v>
      </c>
      <c r="RR6" s="52">
        <v>5.312049E-6</v>
      </c>
      <c r="RS6" s="52">
        <v>5.3137999999999998E-6</v>
      </c>
      <c r="RT6" s="52">
        <v>4.2500760000000004E-6</v>
      </c>
      <c r="RU6" s="52">
        <v>8.4804960000000003E-6</v>
      </c>
      <c r="RV6" s="52">
        <v>8.4861959999999992E-6</v>
      </c>
      <c r="RW6" s="295">
        <v>8.4791130000000004E-6</v>
      </c>
      <c r="RX6" s="295">
        <v>8.4881320000000001E-6</v>
      </c>
      <c r="RY6" s="295">
        <v>8.4767260000000008E-6</v>
      </c>
      <c r="RZ6" s="295">
        <v>8.4871050000000008E-6</v>
      </c>
      <c r="SA6" s="295">
        <v>8.4777489999999992E-6</v>
      </c>
      <c r="SB6" s="295">
        <v>8.4903749999999992E-6</v>
      </c>
      <c r="SC6" s="295">
        <v>8.4745309999999997E-6</v>
      </c>
      <c r="SD6" s="295">
        <v>8.4928699999999992E-6</v>
      </c>
      <c r="SE6" s="295">
        <v>8.4811260000000003E-6</v>
      </c>
      <c r="SF6" s="295">
        <v>8.4887439999999992E-6</v>
      </c>
      <c r="SG6" s="295">
        <v>8.4868539999999992E-6</v>
      </c>
      <c r="SH6" s="295">
        <v>8.4822470000000001E-6</v>
      </c>
      <c r="SI6" s="295">
        <v>8.4837789999999992E-6</v>
      </c>
      <c r="SJ6" s="295">
        <v>8.4777270000000007E-6</v>
      </c>
      <c r="SK6" s="295">
        <v>8.4822229999999994E-6</v>
      </c>
      <c r="SL6" s="295">
        <v>8.4844949999999995E-6</v>
      </c>
      <c r="SM6" s="295">
        <v>8.4820290000000004E-6</v>
      </c>
      <c r="SN6" s="295">
        <v>8.4813510000000008E-6</v>
      </c>
      <c r="SO6" s="295">
        <v>8.4906619999999992E-6</v>
      </c>
      <c r="SP6" s="295">
        <v>8.4848030000000004E-6</v>
      </c>
      <c r="SQ6" s="295">
        <v>8.4816000000000002E-6</v>
      </c>
      <c r="SR6" s="295">
        <v>8.4826629999999997E-6</v>
      </c>
      <c r="SS6" s="295">
        <v>8.4855349999999994E-6</v>
      </c>
      <c r="ST6" s="295">
        <v>8.4826090000000004E-6</v>
      </c>
      <c r="SU6" s="295">
        <v>8.4808119999999997E-6</v>
      </c>
      <c r="SV6" s="295">
        <v>8.4886440000000007E-6</v>
      </c>
      <c r="SW6" s="295">
        <v>8.479058E-6</v>
      </c>
      <c r="SX6" s="295">
        <v>8.4912219999999995E-6</v>
      </c>
      <c r="SY6" s="295">
        <v>8.4766699999999993E-6</v>
      </c>
      <c r="SZ6" s="295">
        <v>8.4866070000000002E-6</v>
      </c>
      <c r="TA6" s="295">
        <v>8.4799720000000002E-6</v>
      </c>
      <c r="TB6" s="295">
        <v>8.4892709999999992E-6</v>
      </c>
      <c r="TC6" s="295">
        <v>8.4827900000000005E-6</v>
      </c>
      <c r="TD6" s="295">
        <v>8.4800250000000002E-6</v>
      </c>
      <c r="TE6" s="295">
        <v>8.4849709999999999E-6</v>
      </c>
      <c r="TF6" s="295">
        <v>8.4857239999999997E-6</v>
      </c>
      <c r="TG6" s="295">
        <v>8.4822190000000002E-6</v>
      </c>
      <c r="TH6" s="295">
        <v>8.4880909999999996E-6</v>
      </c>
      <c r="TI6" s="295">
        <v>8.4807759999999995E-6</v>
      </c>
      <c r="TJ6" s="295">
        <v>8.4775600000000005E-6</v>
      </c>
      <c r="TK6" s="295">
        <v>8.4867180000000005E-6</v>
      </c>
      <c r="TL6" s="295">
        <v>8.4929529999999996E-6</v>
      </c>
      <c r="TM6" s="295">
        <v>8.4789010000000005E-6</v>
      </c>
      <c r="TN6" s="295">
        <v>8.4781590000000008E-6</v>
      </c>
      <c r="TO6" s="295">
        <v>8.4840119999999999E-6</v>
      </c>
      <c r="TP6" s="295">
        <v>8.4917810000000003E-6</v>
      </c>
      <c r="TQ6" s="295">
        <v>8.4843469999999996E-6</v>
      </c>
      <c r="TR6" s="295">
        <v>8.4801649999999998E-6</v>
      </c>
      <c r="TS6" s="295">
        <v>8.4771890000000007E-6</v>
      </c>
      <c r="TT6" s="295">
        <v>8.4852570000000006E-6</v>
      </c>
      <c r="TU6" s="295">
        <v>8.4837059999999995E-6</v>
      </c>
      <c r="TV6" s="295">
        <v>8.486348E-6</v>
      </c>
      <c r="TW6" s="295">
        <v>8.4834930000000002E-6</v>
      </c>
      <c r="TX6" s="295">
        <v>8.4760089999999994E-6</v>
      </c>
      <c r="TY6" s="295">
        <v>8.4988650000000002E-6</v>
      </c>
      <c r="TZ6" s="295">
        <v>8.4798419999999996E-6</v>
      </c>
      <c r="UA6" s="295">
        <v>8.4813770000000002E-6</v>
      </c>
      <c r="UB6" s="295">
        <v>8.4787129999999995E-6</v>
      </c>
      <c r="UC6" s="295">
        <v>8.4828189999999998E-6</v>
      </c>
      <c r="UD6" s="295">
        <v>8.4814130000000004E-6</v>
      </c>
      <c r="UE6" s="295">
        <v>8.4847429999999995E-6</v>
      </c>
      <c r="UF6" s="295">
        <v>4.2488769999999997E-6</v>
      </c>
      <c r="UG6" s="295">
        <v>4.9999919999999998</v>
      </c>
      <c r="UH6" s="295">
        <v>5.3223130000000003</v>
      </c>
      <c r="UI6" s="295">
        <v>9.0952559999999991</v>
      </c>
      <c r="UJ6" s="295">
        <v>11.837149999999999</v>
      </c>
      <c r="UK6" s="51">
        <v>12.81826</v>
      </c>
      <c r="UL6" s="51">
        <v>13.10233</v>
      </c>
      <c r="UM6" s="51">
        <v>13.765090000000001</v>
      </c>
      <c r="UN6" s="51">
        <v>14.220689999999999</v>
      </c>
      <c r="UO6" s="51">
        <v>14.732609999999999</v>
      </c>
      <c r="UP6" s="51">
        <v>15.143280000000001</v>
      </c>
      <c r="UQ6" s="51">
        <v>15.560169999999999</v>
      </c>
      <c r="UR6" s="51">
        <v>15.917770000000001</v>
      </c>
      <c r="US6" s="51">
        <v>16.274180000000001</v>
      </c>
      <c r="UT6" s="51">
        <v>16.560559999999999</v>
      </c>
      <c r="UU6" s="51">
        <v>16.872900000000001</v>
      </c>
      <c r="UV6" s="51">
        <v>17.127929999999999</v>
      </c>
      <c r="UW6" s="51">
        <v>17.376750000000001</v>
      </c>
      <c r="UX6" s="51">
        <v>17.59984</v>
      </c>
      <c r="UY6" s="51">
        <v>17.81194</v>
      </c>
      <c r="UZ6" s="51">
        <v>18.011489999999998</v>
      </c>
      <c r="VA6" s="51">
        <v>18.18421</v>
      </c>
      <c r="VB6" s="51">
        <v>18.349689999999999</v>
      </c>
      <c r="VC6" s="51">
        <v>18.499639999999999</v>
      </c>
      <c r="VD6" s="51">
        <v>18.644469999999998</v>
      </c>
      <c r="VE6" s="51">
        <v>18.770299999999999</v>
      </c>
      <c r="VF6" s="51">
        <v>18.886299999999999</v>
      </c>
      <c r="VG6" s="51">
        <v>18.980599999999999</v>
      </c>
      <c r="VH6" s="51">
        <v>19.093070000000001</v>
      </c>
      <c r="VI6" s="51">
        <v>19.1723</v>
      </c>
      <c r="VJ6" s="51">
        <v>19.25759</v>
      </c>
      <c r="VK6" s="51">
        <v>19.30171</v>
      </c>
      <c r="VL6" s="51">
        <v>19.402450000000002</v>
      </c>
      <c r="VM6" s="51">
        <v>19.458639999999999</v>
      </c>
      <c r="VN6" s="51">
        <v>19.53012</v>
      </c>
      <c r="VO6" s="51">
        <v>19.564620000000001</v>
      </c>
      <c r="VP6" s="51">
        <v>19.654920000000001</v>
      </c>
      <c r="VQ6" s="51">
        <v>19.6708</v>
      </c>
      <c r="VR6" s="51">
        <v>19.732700000000001</v>
      </c>
      <c r="VS6" s="51">
        <v>19.760259999999999</v>
      </c>
      <c r="VT6" s="51">
        <v>19.827220000000001</v>
      </c>
      <c r="VU6" s="51">
        <v>19.839300000000001</v>
      </c>
      <c r="VV6" s="51">
        <v>19.924530000000001</v>
      </c>
      <c r="VW6" s="51">
        <v>19.90765</v>
      </c>
      <c r="VX6" s="51">
        <v>19.989820000000002</v>
      </c>
      <c r="VY6" s="51">
        <v>19.984089999999998</v>
      </c>
      <c r="VZ6" s="51">
        <v>20.030629999999999</v>
      </c>
      <c r="WA6" s="51">
        <v>20.02862</v>
      </c>
      <c r="WB6" s="51">
        <v>20.068560000000002</v>
      </c>
      <c r="WC6" s="51">
        <v>20.066220000000001</v>
      </c>
      <c r="WD6" s="51">
        <v>20.142379999999999</v>
      </c>
      <c r="WE6" s="51">
        <v>20.10192</v>
      </c>
      <c r="WF6" s="51">
        <v>20.16039</v>
      </c>
      <c r="WG6" s="51">
        <v>20.151869999999999</v>
      </c>
      <c r="WH6" s="51">
        <v>20.20262</v>
      </c>
      <c r="WI6" s="51">
        <v>20.188970000000001</v>
      </c>
      <c r="WJ6" s="51">
        <v>20.246829999999999</v>
      </c>
      <c r="WK6" s="51">
        <v>20.23631</v>
      </c>
      <c r="WL6" s="51">
        <v>20.293700000000001</v>
      </c>
      <c r="WM6" s="51">
        <v>20.28284</v>
      </c>
      <c r="WN6" s="51">
        <v>20.332999999999998</v>
      </c>
      <c r="WO6" s="51">
        <v>20.310040000000001</v>
      </c>
      <c r="WP6" s="51">
        <v>20.358450000000001</v>
      </c>
      <c r="WQ6" s="51">
        <v>20.370519999999999</v>
      </c>
      <c r="WR6" s="51">
        <v>20.416899999999998</v>
      </c>
      <c r="WS6" s="51">
        <v>20.433509999999998</v>
      </c>
      <c r="WT6" s="51">
        <v>19.353860000000001</v>
      </c>
      <c r="WU6" s="51">
        <v>14.96814</v>
      </c>
      <c r="WV6" s="51">
        <v>15.958449999999999</v>
      </c>
      <c r="WW6" s="51" t="s">
        <v>357</v>
      </c>
      <c r="WX6" s="51" t="s">
        <v>357</v>
      </c>
      <c r="WY6" s="51" t="s">
        <v>357</v>
      </c>
      <c r="WZ6" s="51" t="s">
        <v>357</v>
      </c>
      <c r="XA6" s="55" t="s">
        <v>357</v>
      </c>
      <c r="XB6" s="55" t="s">
        <v>357</v>
      </c>
      <c r="XC6" s="55" t="s">
        <v>357</v>
      </c>
      <c r="XD6" s="55" t="s">
        <v>357</v>
      </c>
      <c r="XE6" s="55" t="s">
        <v>357</v>
      </c>
      <c r="XF6" s="55" t="s">
        <v>357</v>
      </c>
      <c r="XG6" s="55" t="s">
        <v>357</v>
      </c>
      <c r="XH6" s="55" t="s">
        <v>357</v>
      </c>
      <c r="XI6" s="55" t="s">
        <v>357</v>
      </c>
      <c r="XJ6" s="55" t="s">
        <v>357</v>
      </c>
      <c r="XK6" s="55" t="s">
        <v>357</v>
      </c>
      <c r="XL6" s="55" t="s">
        <v>357</v>
      </c>
      <c r="XM6" s="55" t="s">
        <v>357</v>
      </c>
      <c r="XN6" s="55" t="s">
        <v>357</v>
      </c>
      <c r="XO6" s="55" t="s">
        <v>357</v>
      </c>
      <c r="XP6" s="55" t="s">
        <v>357</v>
      </c>
      <c r="XQ6" s="55" t="s">
        <v>357</v>
      </c>
      <c r="XR6" s="55" t="s">
        <v>357</v>
      </c>
      <c r="XS6" s="55" t="s">
        <v>357</v>
      </c>
      <c r="XT6" s="55" t="s">
        <v>357</v>
      </c>
      <c r="XU6" s="55" t="s">
        <v>357</v>
      </c>
      <c r="XV6" s="55" t="s">
        <v>357</v>
      </c>
      <c r="XW6" s="55" t="s">
        <v>357</v>
      </c>
      <c r="XX6" s="55" t="s">
        <v>357</v>
      </c>
      <c r="XY6" s="55" t="s">
        <v>357</v>
      </c>
      <c r="XZ6" s="55" t="s">
        <v>357</v>
      </c>
      <c r="YA6" s="55" t="s">
        <v>357</v>
      </c>
      <c r="YB6" s="55" t="s">
        <v>357</v>
      </c>
      <c r="YC6" s="55" t="s">
        <v>357</v>
      </c>
      <c r="YD6" s="55" t="s">
        <v>357</v>
      </c>
      <c r="YE6" s="55" t="s">
        <v>357</v>
      </c>
      <c r="YF6" s="55" t="s">
        <v>357</v>
      </c>
      <c r="YG6" s="55" t="s">
        <v>357</v>
      </c>
      <c r="YH6" s="55" t="s">
        <v>357</v>
      </c>
      <c r="YI6" s="55" t="s">
        <v>357</v>
      </c>
      <c r="YJ6" s="55" t="s">
        <v>357</v>
      </c>
      <c r="YK6" s="55" t="s">
        <v>357</v>
      </c>
      <c r="YL6" s="55" t="s">
        <v>357</v>
      </c>
      <c r="YM6" s="55" t="s">
        <v>357</v>
      </c>
      <c r="YN6" s="55" t="s">
        <v>357</v>
      </c>
      <c r="YO6" s="55" t="s">
        <v>357</v>
      </c>
      <c r="YP6" s="55" t="s">
        <v>357</v>
      </c>
      <c r="YQ6" s="55" t="s">
        <v>357</v>
      </c>
      <c r="YR6" s="55" t="s">
        <v>357</v>
      </c>
      <c r="YS6" s="55" t="s">
        <v>357</v>
      </c>
      <c r="YT6" s="55" t="s">
        <v>357</v>
      </c>
      <c r="YU6" s="55" t="s">
        <v>357</v>
      </c>
      <c r="YV6" s="55" t="s">
        <v>357</v>
      </c>
      <c r="YW6" s="55" t="s">
        <v>357</v>
      </c>
      <c r="YX6" s="55" t="s">
        <v>357</v>
      </c>
      <c r="YY6" s="55" t="s">
        <v>357</v>
      </c>
      <c r="YZ6" s="55" t="s">
        <v>357</v>
      </c>
      <c r="ZA6" s="55" t="s">
        <v>357</v>
      </c>
      <c r="ZB6" s="55" t="s">
        <v>357</v>
      </c>
      <c r="ZC6" s="55" t="s">
        <v>357</v>
      </c>
      <c r="ZD6" s="55" t="s">
        <v>357</v>
      </c>
      <c r="ZE6" s="55" t="s">
        <v>357</v>
      </c>
      <c r="ZF6" s="55" t="s">
        <v>357</v>
      </c>
      <c r="ZG6" s="55" t="s">
        <v>357</v>
      </c>
      <c r="ZH6" s="55" t="s">
        <v>357</v>
      </c>
      <c r="ZI6" s="55" t="s">
        <v>357</v>
      </c>
      <c r="ZJ6" s="55">
        <v>4455.3760000000002</v>
      </c>
      <c r="ZK6" s="55">
        <v>4452.3270000000002</v>
      </c>
      <c r="ZL6" s="55">
        <v>4400.1180000000004</v>
      </c>
      <c r="ZM6" s="55">
        <v>4300.643</v>
      </c>
      <c r="ZN6" s="55">
        <v>4215.549</v>
      </c>
      <c r="ZO6" s="55">
        <v>4143.47</v>
      </c>
      <c r="ZP6" s="55">
        <v>4072.9169999999999</v>
      </c>
      <c r="ZQ6" s="51">
        <v>4005.4569999999999</v>
      </c>
      <c r="ZR6" s="51">
        <v>3937.8049999999998</v>
      </c>
      <c r="ZS6" s="51">
        <v>3871.4969999999998</v>
      </c>
      <c r="ZT6" s="51">
        <v>3804.1350000000002</v>
      </c>
      <c r="ZU6" s="51">
        <v>3738.183</v>
      </c>
      <c r="ZV6" s="51">
        <v>3670.72</v>
      </c>
      <c r="ZW6" s="51">
        <v>3604.7930000000001</v>
      </c>
      <c r="ZX6" s="51">
        <v>3536.8180000000002</v>
      </c>
      <c r="ZY6" s="51">
        <v>3470.375</v>
      </c>
      <c r="ZZ6" s="51">
        <v>3401.8829999999998</v>
      </c>
      <c r="AAA6" s="51">
        <v>3334.962</v>
      </c>
      <c r="AAB6" s="51">
        <v>3265.748</v>
      </c>
      <c r="AAC6" s="51">
        <v>3198.4389999999999</v>
      </c>
      <c r="AAD6" s="51">
        <v>3128.6759999999999</v>
      </c>
      <c r="AAE6" s="51">
        <v>3060.7930000000001</v>
      </c>
      <c r="AAF6" s="51">
        <v>2990.5520000000001</v>
      </c>
      <c r="AAG6" s="51">
        <v>2921.9279999999999</v>
      </c>
      <c r="AAH6" s="51">
        <v>2851.1579999999999</v>
      </c>
      <c r="AAI6" s="51">
        <v>2782.2910000000002</v>
      </c>
      <c r="AAJ6" s="51">
        <v>2711.2049999999999</v>
      </c>
      <c r="AAK6" s="51">
        <v>2641.9780000000001</v>
      </c>
      <c r="AAL6" s="51">
        <v>2570.4859999999999</v>
      </c>
      <c r="AAM6" s="51">
        <v>2500.8670000000002</v>
      </c>
      <c r="AAN6" s="51">
        <v>2428.9340000000002</v>
      </c>
      <c r="AAO6" s="51">
        <v>2358.8850000000002</v>
      </c>
      <c r="AAP6" s="51">
        <v>2286.4839999999999</v>
      </c>
      <c r="AAQ6" s="51">
        <v>2215.9659999999999</v>
      </c>
      <c r="AAR6" s="51">
        <v>2143.2130000000002</v>
      </c>
      <c r="AAS6" s="51">
        <v>2072.395</v>
      </c>
      <c r="AAT6" s="51">
        <v>1999.5540000000001</v>
      </c>
      <c r="AAU6" s="51">
        <v>1928.3109999999999</v>
      </c>
      <c r="AAV6" s="51">
        <v>1855.002</v>
      </c>
      <c r="AAW6" s="51">
        <v>1783.5429999999999</v>
      </c>
      <c r="AAX6" s="51">
        <v>1709.9159999999999</v>
      </c>
      <c r="AAY6" s="51">
        <v>1638.0909999999999</v>
      </c>
      <c r="AAZ6" s="51">
        <v>1564.6990000000001</v>
      </c>
      <c r="ABA6" s="51">
        <v>1492.6369999999999</v>
      </c>
      <c r="ABB6" s="51">
        <v>1418.8920000000001</v>
      </c>
      <c r="ABC6" s="51">
        <v>1346.616</v>
      </c>
      <c r="ABD6" s="51">
        <v>1272.731</v>
      </c>
      <c r="ABE6" s="51">
        <v>1200.383</v>
      </c>
      <c r="ABF6" s="51">
        <v>1126.3399999999999</v>
      </c>
      <c r="ABG6" s="51">
        <v>1054.047</v>
      </c>
      <c r="ABH6" s="51">
        <v>979.73379999999997</v>
      </c>
      <c r="ABI6" s="51">
        <v>906.98940000000005</v>
      </c>
      <c r="ABJ6" s="51">
        <v>832.53369999999995</v>
      </c>
      <c r="ABK6" s="51">
        <v>759.72439999999995</v>
      </c>
      <c r="ABL6" s="51">
        <v>685.11099999999999</v>
      </c>
      <c r="ABM6" s="51">
        <v>612.14660000000003</v>
      </c>
      <c r="ABN6" s="51">
        <v>537.62729999999999</v>
      </c>
      <c r="ABO6" s="51">
        <v>464.48020000000002</v>
      </c>
      <c r="ABP6" s="51">
        <v>389.596</v>
      </c>
      <c r="ABQ6" s="51">
        <v>316.58319999999998</v>
      </c>
      <c r="ABR6" s="51">
        <v>241.68510000000001</v>
      </c>
      <c r="ABS6" s="51">
        <v>168.3544</v>
      </c>
      <c r="ABT6" s="51">
        <v>93.434119999999993</v>
      </c>
      <c r="ABU6" s="51">
        <v>20.119209999999999</v>
      </c>
      <c r="ABV6" s="51">
        <v>-57.645119999999999</v>
      </c>
      <c r="ABW6" s="51">
        <v>-119.00830000000001</v>
      </c>
      <c r="ABX6" s="51">
        <v>-107.30880000000001</v>
      </c>
      <c r="ABY6" s="51">
        <v>-106.2486</v>
      </c>
      <c r="ABZ6" s="51">
        <v>-145.23050000000001</v>
      </c>
      <c r="ACA6" s="51">
        <v>-144.91329999999999</v>
      </c>
      <c r="ACB6" s="51">
        <v>-144.434</v>
      </c>
      <c r="ACC6" s="51">
        <v>-143.012</v>
      </c>
      <c r="ACD6" s="51">
        <v>-141.5934</v>
      </c>
      <c r="ACE6" s="51">
        <v>-140.11770000000001</v>
      </c>
      <c r="ACF6" s="51">
        <v>-138.33750000000001</v>
      </c>
      <c r="ACG6" s="56">
        <v>-136.85220000000001</v>
      </c>
      <c r="ACH6" s="56">
        <v>-135.05959999999999</v>
      </c>
      <c r="ACI6" s="56">
        <v>-133.3323</v>
      </c>
      <c r="ACJ6" s="56">
        <v>-131.2696</v>
      </c>
      <c r="ACK6" s="56">
        <v>-129.52019999999999</v>
      </c>
      <c r="ACL6" s="56">
        <v>-127.4331</v>
      </c>
      <c r="ACM6" s="56">
        <v>-125.4121</v>
      </c>
      <c r="ACN6" s="56">
        <v>-123.28830000000001</v>
      </c>
      <c r="ACO6" s="56">
        <v>-121.26049999999999</v>
      </c>
      <c r="ACP6" s="56">
        <v>-118.96429999999999</v>
      </c>
      <c r="ACQ6" s="56">
        <v>-116.87179999999999</v>
      </c>
      <c r="ACR6" s="56">
        <v>-114.57380000000001</v>
      </c>
      <c r="ACS6" s="56">
        <v>-112.3783</v>
      </c>
      <c r="ACT6" s="56">
        <v>-110.04219999999999</v>
      </c>
      <c r="ACU6" s="56">
        <v>-107.8262</v>
      </c>
      <c r="ACV6" s="56">
        <v>-105.43129999999999</v>
      </c>
      <c r="ACW6" s="56">
        <v>-103.1268</v>
      </c>
      <c r="ACX6" s="56">
        <v>-100.69329999999999</v>
      </c>
      <c r="ACY6" s="56">
        <v>-98.391189999999995</v>
      </c>
      <c r="ACZ6" s="56">
        <v>-95.825450000000004</v>
      </c>
      <c r="ADA6" s="56">
        <v>-93.496579999999994</v>
      </c>
      <c r="ADB6" s="56">
        <v>-90.988429999999994</v>
      </c>
      <c r="ADC6" s="56">
        <v>-88.572839999999999</v>
      </c>
      <c r="ADD6" s="56">
        <v>-85.899479999999997</v>
      </c>
      <c r="ADE6" s="56">
        <v>-83.555549999999997</v>
      </c>
      <c r="ADF6" s="56">
        <v>-81.000789999999995</v>
      </c>
      <c r="ADG6" s="56">
        <v>-78.513679999999994</v>
      </c>
      <c r="ADH6" s="56">
        <v>-75.878749999999997</v>
      </c>
      <c r="ADI6" s="56">
        <v>-73.490020000000001</v>
      </c>
      <c r="ADJ6" s="56">
        <v>-70.808850000000007</v>
      </c>
      <c r="ADK6" s="56">
        <v>-68.292460000000005</v>
      </c>
      <c r="ADL6" s="56">
        <v>-65.69153</v>
      </c>
      <c r="ADM6" s="56">
        <v>-63.189430000000002</v>
      </c>
      <c r="ADN6" s="56">
        <v>-60.514069999999997</v>
      </c>
      <c r="ADO6" s="56">
        <v>-58.097799999999999</v>
      </c>
      <c r="ADP6" s="56">
        <v>-55.415750000000003</v>
      </c>
      <c r="ADQ6" s="56">
        <v>-52.921140000000001</v>
      </c>
      <c r="ADR6" s="56">
        <v>-50.26681</v>
      </c>
      <c r="ADS6" s="56">
        <v>-47.687710000000003</v>
      </c>
      <c r="ADT6" s="56">
        <v>-45.042079999999999</v>
      </c>
      <c r="ADU6" s="56">
        <v>-42.469630000000002</v>
      </c>
      <c r="ADV6" s="56">
        <v>-39.800040000000003</v>
      </c>
      <c r="ADW6" s="56">
        <v>-37.306840000000001</v>
      </c>
      <c r="ADX6" s="56">
        <v>-34.563009999999998</v>
      </c>
      <c r="ADY6" s="56">
        <v>-32.019159999999999</v>
      </c>
      <c r="ADZ6" s="56">
        <v>-29.328019999999999</v>
      </c>
      <c r="AEA6" s="56">
        <v>-26.77094</v>
      </c>
      <c r="AEB6" s="56">
        <v>-24.065999999999999</v>
      </c>
      <c r="AEC6" s="56">
        <v>-21.515139999999999</v>
      </c>
      <c r="AED6" s="56">
        <v>-18.821259999999999</v>
      </c>
      <c r="AEE6" s="56">
        <v>-16.256630000000001</v>
      </c>
      <c r="AEF6" s="56">
        <v>-13.54308</v>
      </c>
      <c r="AEG6" s="56">
        <v>-10.993880000000001</v>
      </c>
      <c r="AEH6" s="56">
        <v>-8.2671989999999997</v>
      </c>
      <c r="AEI6" s="56">
        <v>-5.701225</v>
      </c>
      <c r="AEJ6" s="56">
        <v>-2.9848720000000002</v>
      </c>
      <c r="AEK6" s="56">
        <v>-0.43445499999999998</v>
      </c>
      <c r="AEL6" s="56">
        <v>2.441665</v>
      </c>
      <c r="AEM6" s="56">
        <v>4.2891700000000004</v>
      </c>
      <c r="AEN6" s="56">
        <v>3.878654</v>
      </c>
      <c r="AEO6" s="56">
        <v>3.6571539999999998</v>
      </c>
      <c r="AEP6" s="56">
        <v>300</v>
      </c>
      <c r="AEQ6" s="56">
        <v>319.15929999999997</v>
      </c>
      <c r="AER6" s="56">
        <v>379.91090000000003</v>
      </c>
      <c r="AES6" s="56">
        <v>492.27210000000002</v>
      </c>
      <c r="AET6" s="56">
        <v>534.69439999999997</v>
      </c>
      <c r="AEU6" s="56">
        <v>558.16010000000006</v>
      </c>
      <c r="AEV6" s="56">
        <v>575.69069999999999</v>
      </c>
      <c r="AEW6" s="53">
        <v>585.92899999999997</v>
      </c>
      <c r="AEX6" s="53">
        <v>599.00670000000002</v>
      </c>
      <c r="AEY6" s="53">
        <v>606.03399999999999</v>
      </c>
      <c r="AEZ6" s="53">
        <v>616.87289999999996</v>
      </c>
      <c r="AFA6" s="53">
        <v>622.18320000000006</v>
      </c>
      <c r="AFB6" s="53">
        <v>631.2672</v>
      </c>
      <c r="AFC6" s="53">
        <v>635.73180000000002</v>
      </c>
      <c r="AFD6" s="53">
        <v>643.31769999999995</v>
      </c>
      <c r="AFE6" s="53">
        <v>647.10109999999997</v>
      </c>
      <c r="AFF6" s="53">
        <v>653.37419999999997</v>
      </c>
      <c r="AFG6" s="53">
        <v>656.54290000000003</v>
      </c>
      <c r="AFH6" s="53">
        <v>661.71879999999999</v>
      </c>
      <c r="AFI6" s="53">
        <v>664.39160000000004</v>
      </c>
      <c r="AFJ6" s="53">
        <v>668.60059999999999</v>
      </c>
      <c r="AFK6" s="53">
        <v>670.89070000000004</v>
      </c>
      <c r="AFL6" s="53">
        <v>674.3057</v>
      </c>
      <c r="AFM6" s="53">
        <v>676.26739999999995</v>
      </c>
      <c r="AFN6" s="53">
        <v>679.01430000000005</v>
      </c>
      <c r="AFO6" s="53">
        <v>680.64549999999997</v>
      </c>
      <c r="AFP6" s="53">
        <v>682.86630000000002</v>
      </c>
      <c r="AFQ6" s="53">
        <v>684.24040000000002</v>
      </c>
      <c r="AFR6" s="53">
        <v>686.00360000000001</v>
      </c>
      <c r="AFS6" s="53">
        <v>687.17129999999997</v>
      </c>
      <c r="AFT6" s="53">
        <v>688.59929999999997</v>
      </c>
      <c r="AFU6" s="53">
        <v>689.56769999999995</v>
      </c>
      <c r="AFV6" s="53">
        <v>690.69770000000005</v>
      </c>
      <c r="AFW6" s="53">
        <v>691.52549999999997</v>
      </c>
      <c r="AFX6" s="53">
        <v>692.41719999999998</v>
      </c>
      <c r="AFY6" s="53">
        <v>693.09659999999997</v>
      </c>
      <c r="AFZ6" s="53">
        <v>693.80719999999997</v>
      </c>
      <c r="AGA6" s="53">
        <v>694.38670000000002</v>
      </c>
      <c r="AGB6" s="53">
        <v>694.94159999999999</v>
      </c>
      <c r="AGC6" s="53">
        <v>695.42179999999996</v>
      </c>
      <c r="AGD6" s="53">
        <v>695.86090000000002</v>
      </c>
      <c r="AGE6" s="53">
        <v>696.25750000000005</v>
      </c>
      <c r="AGF6" s="53">
        <v>696.601</v>
      </c>
      <c r="AGG6" s="53">
        <v>696.93370000000004</v>
      </c>
      <c r="AGH6" s="53">
        <v>697.20360000000005</v>
      </c>
      <c r="AGI6" s="53">
        <v>697.48059999999998</v>
      </c>
      <c r="AGJ6" s="53">
        <v>697.69039999999995</v>
      </c>
      <c r="AGK6" s="53">
        <v>697.92219999999998</v>
      </c>
      <c r="AGL6" s="53">
        <v>698.08780000000002</v>
      </c>
      <c r="AGM6" s="53">
        <v>698.27300000000002</v>
      </c>
      <c r="AGN6" s="53">
        <v>698.40769999999998</v>
      </c>
      <c r="AGO6" s="53">
        <v>698.56280000000004</v>
      </c>
      <c r="AGP6" s="53">
        <v>698.66520000000003</v>
      </c>
      <c r="AGQ6" s="53">
        <v>698.79399999999998</v>
      </c>
      <c r="AGR6" s="53">
        <v>698.87509999999997</v>
      </c>
      <c r="AGS6" s="53">
        <v>698.98050000000001</v>
      </c>
      <c r="AGT6" s="53">
        <v>699.04280000000006</v>
      </c>
      <c r="AGU6" s="53">
        <v>699.13120000000004</v>
      </c>
      <c r="AGV6" s="53">
        <v>699.18110000000001</v>
      </c>
      <c r="AGW6" s="53">
        <v>699.25220000000002</v>
      </c>
      <c r="AGX6" s="53">
        <v>699.29169999999999</v>
      </c>
      <c r="AGY6" s="53">
        <v>699.35080000000005</v>
      </c>
      <c r="AGZ6" s="53">
        <v>699.38009999999997</v>
      </c>
      <c r="AHA6" s="53">
        <v>699.42909999999995</v>
      </c>
      <c r="AHB6" s="53">
        <v>699.4538</v>
      </c>
      <c r="AHC6" s="53">
        <v>699.49940000000004</v>
      </c>
      <c r="AHD6" s="53">
        <v>699.56449999999995</v>
      </c>
      <c r="AHE6" s="53">
        <v>699.51260000000002</v>
      </c>
      <c r="AHF6" s="53">
        <v>1.487821E-8</v>
      </c>
      <c r="AHG6" s="53">
        <v>1.706871E-9</v>
      </c>
      <c r="AHH6" s="53">
        <v>1.533098E-9</v>
      </c>
      <c r="AHI6" s="53">
        <v>1.535107E-9</v>
      </c>
      <c r="AHJ6" s="53">
        <v>1.5444179999999999E-9</v>
      </c>
      <c r="AHK6" s="53">
        <v>1.538454E-9</v>
      </c>
      <c r="AHL6" s="53">
        <v>1.537338E-9</v>
      </c>
      <c r="AHM6" s="57">
        <v>1.539846E-9</v>
      </c>
      <c r="AHN6" s="47">
        <v>1.545049E-9</v>
      </c>
      <c r="AHO6" s="52">
        <v>1.538162E-9</v>
      </c>
      <c r="AHP6" s="52">
        <v>1.54002E-9</v>
      </c>
      <c r="AHQ6" s="52">
        <v>1.546323E-9</v>
      </c>
      <c r="AHR6" s="52">
        <v>1.5391769999999999E-9</v>
      </c>
      <c r="AHS6" s="52">
        <v>1.5398489999999999E-9</v>
      </c>
      <c r="AHT6" s="52">
        <v>1.544598E-9</v>
      </c>
      <c r="AHU6" s="52">
        <v>1.540474E-9</v>
      </c>
      <c r="AHV6" s="52">
        <v>1.5357580000000001E-9</v>
      </c>
      <c r="AHW6" s="52">
        <v>1.541425E-9</v>
      </c>
      <c r="AHX6" s="52">
        <v>1.5443849999999999E-9</v>
      </c>
      <c r="AHY6" s="52">
        <v>1.5324119999999999E-9</v>
      </c>
      <c r="AHZ6" s="52">
        <v>1.534507E-9</v>
      </c>
      <c r="AIA6" s="52">
        <v>1.545736E-9</v>
      </c>
      <c r="AIB6" s="52">
        <v>1.5362290000000001E-9</v>
      </c>
      <c r="AIC6" s="52">
        <v>1.5365190000000001E-9</v>
      </c>
      <c r="AID6" s="52">
        <v>1.5424860000000001E-9</v>
      </c>
      <c r="AIE6" s="52">
        <v>1.5407059999999999E-9</v>
      </c>
      <c r="AIF6" s="52">
        <v>1.541041E-9</v>
      </c>
      <c r="AIG6" s="52">
        <v>1.539855E-9</v>
      </c>
      <c r="AIH6" s="52">
        <v>1.545202E-9</v>
      </c>
      <c r="AII6" s="52">
        <v>1.5404450000000001E-9</v>
      </c>
      <c r="AIJ6" s="52">
        <v>1.538049E-9</v>
      </c>
      <c r="AIK6" s="52">
        <v>1.546304E-9</v>
      </c>
      <c r="AIL6" s="52">
        <v>1.54086E-9</v>
      </c>
      <c r="AIM6" s="52">
        <v>1.5382959999999999E-9</v>
      </c>
      <c r="AIN6" s="52">
        <v>1.5376530000000001E-9</v>
      </c>
      <c r="AIO6" s="52">
        <v>1.5445800000000001E-9</v>
      </c>
      <c r="AIP6" s="52">
        <v>1.5356179999999999E-9</v>
      </c>
      <c r="AIQ6" s="52">
        <v>1.534858E-9</v>
      </c>
      <c r="AIR6" s="52">
        <v>1.544094E-9</v>
      </c>
      <c r="AIS6" s="52">
        <v>1.537588E-9</v>
      </c>
      <c r="AIT6" s="52">
        <v>1.5327610000000001E-9</v>
      </c>
      <c r="AIU6" s="52">
        <v>1.5434350000000001E-9</v>
      </c>
      <c r="AIV6" s="52">
        <v>1.5426410000000001E-9</v>
      </c>
      <c r="AIW6" s="52">
        <v>1.538819E-9</v>
      </c>
      <c r="AIX6" s="52">
        <v>1.5385540000000001E-9</v>
      </c>
      <c r="AIY6" s="52">
        <v>1.5462499999999999E-9</v>
      </c>
      <c r="AIZ6" s="52">
        <v>1.54077E-9</v>
      </c>
      <c r="AJA6" s="52">
        <v>1.540136E-9</v>
      </c>
      <c r="AJB6" s="52">
        <v>1.5454669999999999E-9</v>
      </c>
      <c r="AJC6" s="52">
        <v>1.539233E-9</v>
      </c>
      <c r="AJD6" s="52">
        <v>1.53761E-9</v>
      </c>
      <c r="AJE6" s="52">
        <v>1.541235E-9</v>
      </c>
      <c r="AJF6" s="52">
        <v>1.544247E-9</v>
      </c>
      <c r="AJG6" s="52">
        <v>1.5339500000000001E-9</v>
      </c>
      <c r="AJH6" s="52">
        <v>1.537008E-9</v>
      </c>
      <c r="AJI6" s="52">
        <v>1.54387E-9</v>
      </c>
      <c r="AJJ6" s="52">
        <v>1.5349860000000001E-9</v>
      </c>
      <c r="AJK6" s="52">
        <v>1.535187E-9</v>
      </c>
      <c r="AJL6" s="52">
        <v>1.543453E-9</v>
      </c>
      <c r="AJM6" s="52">
        <v>1.540749E-9</v>
      </c>
      <c r="AJN6" s="52">
        <v>1.537907E-9</v>
      </c>
      <c r="AJO6" s="52">
        <v>1.5403069999999999E-9</v>
      </c>
      <c r="AJP6" s="52">
        <v>1.5456259999999999E-9</v>
      </c>
      <c r="AJQ6" s="52">
        <v>1.5397529999999999E-9</v>
      </c>
      <c r="AJR6" s="52">
        <v>1.537006E-9</v>
      </c>
      <c r="AJS6" s="52">
        <v>1.7109840000000001E-9</v>
      </c>
      <c r="AJT6" s="52">
        <v>2.9457259999999999E-12</v>
      </c>
      <c r="AJU6" s="52">
        <v>3.026327E-12</v>
      </c>
      <c r="AJV6" s="52">
        <v>3.1404830000000001E-12</v>
      </c>
      <c r="AJW6" s="52">
        <v>3.2375320000000002E-12</v>
      </c>
      <c r="AJX6" s="52">
        <v>3.0627620000000001E-12</v>
      </c>
      <c r="AJY6" s="52">
        <v>3.0627620000000001E-12</v>
      </c>
      <c r="AJZ6" s="52">
        <v>2.959819E-12</v>
      </c>
      <c r="AKA6" s="107"/>
      <c r="AKB6" s="107"/>
      <c r="AKC6" s="107"/>
      <c r="AKD6" s="107"/>
      <c r="AKE6" s="107"/>
      <c r="AKF6" s="107"/>
      <c r="AKG6" s="107"/>
      <c r="AKH6" s="107"/>
      <c r="AKI6" s="107"/>
      <c r="AKJ6" s="107"/>
      <c r="AKK6" s="107"/>
      <c r="AKL6" s="107"/>
      <c r="AKM6" s="107"/>
      <c r="AKN6" s="107"/>
      <c r="AKO6" s="107"/>
      <c r="AKP6" s="107"/>
      <c r="AKQ6" s="107"/>
      <c r="AKR6" s="107"/>
      <c r="AKS6" s="107"/>
      <c r="AKT6" s="107"/>
      <c r="AKU6" s="107"/>
      <c r="AKV6" s="107"/>
      <c r="AKW6" s="107"/>
      <c r="AKX6" s="107"/>
      <c r="AKY6" s="107"/>
      <c r="AKZ6" s="107"/>
      <c r="ALA6" s="107"/>
      <c r="ALB6" s="107"/>
      <c r="ALC6" s="107"/>
      <c r="ALD6" s="107"/>
      <c r="ALE6" s="107"/>
      <c r="ALF6" s="107"/>
      <c r="ALG6" s="107"/>
      <c r="ALH6" s="107"/>
      <c r="ALI6" s="107"/>
      <c r="ALJ6" s="107"/>
      <c r="ALK6" s="107"/>
      <c r="ALL6" s="107"/>
      <c r="ALM6" s="107"/>
      <c r="ALN6" s="111"/>
      <c r="ALO6" s="111"/>
      <c r="ALP6" s="111"/>
      <c r="ALQ6" s="111"/>
      <c r="ALR6" s="111"/>
      <c r="ALS6" s="111"/>
      <c r="ALT6" s="111"/>
      <c r="ALU6" s="111"/>
      <c r="ALV6" s="111"/>
      <c r="ALW6" s="111"/>
      <c r="ALX6" s="111"/>
      <c r="ALY6" s="111"/>
      <c r="ALZ6" s="111"/>
      <c r="AMA6" s="111"/>
      <c r="AMB6" s="111"/>
      <c r="AMC6" s="111"/>
      <c r="AMD6" s="111"/>
      <c r="AME6" s="111"/>
      <c r="AMF6" s="111"/>
      <c r="AMG6" s="111"/>
      <c r="AMH6" s="111"/>
      <c r="AMI6" s="111"/>
      <c r="AMJ6" s="111"/>
      <c r="AMK6" s="111"/>
      <c r="AML6" s="111"/>
      <c r="AMM6" s="111"/>
      <c r="AMN6" s="111"/>
      <c r="AMO6" s="111"/>
      <c r="AMP6" s="111"/>
      <c r="AMQ6" s="111"/>
      <c r="AMR6" s="111"/>
      <c r="AMS6" s="111"/>
      <c r="AMT6" s="111"/>
      <c r="AMU6" s="111"/>
      <c r="AMV6" s="111"/>
      <c r="AMW6" s="111"/>
      <c r="AMX6" s="111"/>
      <c r="AMY6" s="111"/>
      <c r="AMZ6" s="111"/>
      <c r="ANA6" s="111"/>
      <c r="ANB6" s="111"/>
      <c r="ANC6" s="111"/>
      <c r="AND6" s="111"/>
      <c r="ANE6" s="111"/>
      <c r="ANF6" s="111"/>
      <c r="ANG6" s="111"/>
      <c r="ANH6" s="111"/>
      <c r="ANI6" s="111"/>
      <c r="ANJ6" s="111"/>
      <c r="ANK6" s="111"/>
      <c r="ANL6" s="111"/>
      <c r="ANM6" s="111"/>
      <c r="ANN6" s="111"/>
      <c r="ANO6" s="111"/>
      <c r="ANP6" s="111"/>
      <c r="ANQ6" s="111"/>
      <c r="ANR6" s="111"/>
      <c r="ANS6" s="111"/>
      <c r="ANT6" s="111"/>
      <c r="ANU6" s="111"/>
      <c r="ANV6" s="111"/>
      <c r="ANW6" s="111"/>
      <c r="ANX6" s="111"/>
      <c r="ANY6" s="111"/>
      <c r="ANZ6" s="111"/>
      <c r="AOA6" s="111"/>
      <c r="AOB6" s="111"/>
      <c r="AOC6" s="111"/>
      <c r="AOD6" s="111"/>
      <c r="AOE6" s="111"/>
      <c r="AOF6" s="111"/>
      <c r="AOG6" s="111"/>
      <c r="AOH6" s="111"/>
      <c r="AOI6" s="111"/>
      <c r="AOJ6" s="111"/>
      <c r="AOK6" s="111"/>
      <c r="AOL6" s="111"/>
      <c r="AOM6" s="111"/>
      <c r="AON6" s="111"/>
      <c r="AOO6" s="111"/>
      <c r="AOP6" s="111"/>
      <c r="AOQ6" s="111"/>
      <c r="AOR6" s="111"/>
      <c r="AOS6" s="111"/>
      <c r="AOT6" s="111"/>
      <c r="AOU6" s="111"/>
      <c r="AOV6" s="111"/>
      <c r="AOW6" s="111"/>
      <c r="AOX6" s="108"/>
      <c r="AOY6" s="108"/>
      <c r="AOZ6" s="108"/>
      <c r="APA6" s="108"/>
      <c r="APB6" s="108"/>
      <c r="APC6" s="108"/>
      <c r="APD6" s="108"/>
      <c r="APE6" s="108"/>
      <c r="APF6" s="108"/>
      <c r="APG6" s="108"/>
      <c r="APH6" s="108"/>
      <c r="API6" s="108"/>
      <c r="APJ6" s="108"/>
      <c r="APK6" s="108"/>
      <c r="APL6" s="108"/>
      <c r="APM6" s="108"/>
      <c r="APN6" s="108"/>
      <c r="APO6" s="108"/>
      <c r="APP6" s="108"/>
      <c r="APQ6" s="108"/>
      <c r="APR6" s="108"/>
      <c r="APS6" s="108"/>
      <c r="APT6" s="108"/>
      <c r="APU6" s="108"/>
      <c r="APV6" s="108"/>
      <c r="APW6" s="108"/>
      <c r="APX6" s="108"/>
      <c r="APY6" s="108"/>
      <c r="APZ6" s="108"/>
      <c r="AQA6" s="108"/>
      <c r="AQB6" s="108"/>
      <c r="AQC6" s="108"/>
      <c r="AQD6" s="108"/>
      <c r="AQE6" s="108"/>
      <c r="AQF6" s="108"/>
      <c r="AQG6" s="108"/>
      <c r="AQH6" s="108"/>
      <c r="AQI6" s="108"/>
      <c r="AQJ6" s="108"/>
      <c r="AQK6" s="108"/>
      <c r="AQL6" s="108"/>
      <c r="AQM6" s="108"/>
      <c r="AQN6" s="108"/>
      <c r="AQO6" s="108"/>
      <c r="AQP6" s="107"/>
      <c r="AQQ6" s="107"/>
      <c r="AQR6" s="107"/>
      <c r="AQS6" s="107"/>
      <c r="AQT6" s="107"/>
      <c r="AQU6" s="107"/>
      <c r="AQV6" s="107"/>
      <c r="AQW6" s="107"/>
      <c r="AQX6" s="107"/>
      <c r="AQY6" s="107"/>
      <c r="AQZ6" s="107"/>
      <c r="ARA6" s="107"/>
      <c r="ARB6" s="107"/>
      <c r="ARC6" s="107"/>
      <c r="ARD6" s="107"/>
      <c r="ARE6" s="107"/>
      <c r="ARF6" s="107"/>
      <c r="ARG6" s="107"/>
      <c r="ARH6" s="107"/>
      <c r="ARI6" s="107"/>
      <c r="ARJ6" s="107"/>
      <c r="ARK6" s="107"/>
      <c r="ARL6" s="107"/>
      <c r="ARM6" s="107"/>
      <c r="ARN6" s="107"/>
      <c r="ARO6" s="107"/>
      <c r="ARP6" s="107"/>
      <c r="ARQ6" s="107"/>
      <c r="ARR6" s="107"/>
      <c r="ARS6" s="107"/>
      <c r="ART6" s="107"/>
      <c r="ARU6" s="107"/>
      <c r="ARV6" s="107"/>
      <c r="ARW6" s="107"/>
      <c r="ARX6" s="107"/>
      <c r="ARY6" s="107"/>
      <c r="ARZ6" s="107"/>
      <c r="ASA6" s="107"/>
      <c r="ASB6" s="107"/>
      <c r="ASC6" s="107"/>
      <c r="ASD6" s="107"/>
      <c r="ASE6" s="107"/>
      <c r="ASF6" s="107"/>
      <c r="ASG6" s="107"/>
      <c r="ASH6" s="107"/>
      <c r="ASI6" s="107"/>
      <c r="ASJ6" s="107"/>
      <c r="ASK6" s="107"/>
      <c r="ASL6" s="107"/>
      <c r="ASM6" s="107"/>
      <c r="ASN6" s="107"/>
      <c r="ASO6" s="107"/>
      <c r="ASP6" s="107"/>
      <c r="ASQ6" s="107"/>
      <c r="ASR6" s="107"/>
      <c r="ASS6" s="107"/>
      <c r="AST6" s="107"/>
      <c r="ASU6" s="107"/>
      <c r="ASV6" s="107"/>
      <c r="ASW6" s="107"/>
      <c r="ASX6" s="107"/>
      <c r="ASY6" s="107"/>
      <c r="ASZ6" s="107"/>
      <c r="ATA6" s="107"/>
      <c r="ATB6" s="107"/>
      <c r="ATC6" s="107"/>
      <c r="ATD6" s="107"/>
      <c r="ATE6" s="107"/>
      <c r="ATF6" s="107"/>
      <c r="ATG6" s="107"/>
      <c r="ATH6" s="107"/>
      <c r="ATI6" s="107"/>
      <c r="ATJ6" s="107"/>
      <c r="ATK6" s="107"/>
      <c r="ATL6" s="107"/>
      <c r="ATM6" s="107"/>
      <c r="ATN6" s="107"/>
      <c r="ATO6" s="107"/>
      <c r="ATP6" s="107"/>
      <c r="ATQ6" s="107"/>
      <c r="ATR6" s="107"/>
      <c r="ATS6" s="107"/>
      <c r="ATT6" s="107"/>
      <c r="ATU6" s="107"/>
      <c r="ATV6" s="107"/>
      <c r="ATW6" s="107"/>
      <c r="ATX6" s="107"/>
      <c r="ATY6" s="107"/>
      <c r="ATZ6" s="108"/>
      <c r="AUA6" s="108"/>
      <c r="AUB6" s="108"/>
      <c r="AUC6" s="108"/>
      <c r="AUD6" s="108"/>
      <c r="AUE6" s="108"/>
      <c r="AUF6" s="108"/>
      <c r="AUG6" s="108"/>
      <c r="AUH6" s="108"/>
      <c r="AUI6" s="108"/>
      <c r="AUJ6" s="108"/>
      <c r="AUK6" s="108"/>
      <c r="AUL6" s="108"/>
      <c r="AUM6" s="108"/>
      <c r="AUN6" s="108"/>
      <c r="AUO6" s="108"/>
      <c r="AUP6" s="108"/>
      <c r="AUQ6" s="108"/>
      <c r="AUR6" s="108"/>
      <c r="AUS6" s="108"/>
      <c r="AUT6" s="108"/>
      <c r="AUU6" s="108"/>
      <c r="AUV6" s="108"/>
      <c r="AUW6" s="108"/>
      <c r="AUX6" s="108"/>
      <c r="AUY6" s="108"/>
      <c r="AUZ6" s="108"/>
      <c r="AVA6" s="108"/>
      <c r="AVB6" s="108"/>
      <c r="AVC6" s="108"/>
      <c r="AVD6" s="108"/>
      <c r="AVE6" s="108"/>
      <c r="AVF6" s="108"/>
      <c r="AVG6" s="108"/>
      <c r="AVH6" s="108"/>
      <c r="AVI6" s="108"/>
      <c r="AVJ6" s="108"/>
      <c r="AVK6" s="108"/>
      <c r="AVL6" s="108"/>
      <c r="AVM6" s="108"/>
      <c r="AVN6" s="108"/>
      <c r="AVO6" s="265"/>
      <c r="AVP6" s="265"/>
      <c r="AVQ6" s="265"/>
      <c r="AVR6" s="265"/>
      <c r="AVS6" s="265"/>
      <c r="AVT6" s="265"/>
      <c r="AVU6" s="265"/>
      <c r="AVV6" s="265"/>
      <c r="AVW6" s="265"/>
      <c r="AVX6" s="265"/>
      <c r="AVY6" s="265"/>
      <c r="AVZ6" s="265"/>
      <c r="AWA6" s="265"/>
      <c r="AWB6" s="265"/>
      <c r="AWC6" s="265"/>
      <c r="AWD6" s="265"/>
      <c r="AWE6" s="265"/>
      <c r="AWF6" s="265"/>
      <c r="AWG6" s="265"/>
      <c r="AWH6" s="265"/>
      <c r="AWI6" s="265"/>
      <c r="AWJ6" s="265"/>
      <c r="AWK6" s="265"/>
      <c r="AWL6" s="265"/>
      <c r="AWM6" s="265"/>
      <c r="AWN6" s="265"/>
      <c r="AWO6" s="265"/>
      <c r="AWP6" s="265"/>
      <c r="AWQ6" s="265"/>
      <c r="AWR6" s="265"/>
      <c r="AWS6" s="265"/>
      <c r="AWT6" s="265"/>
      <c r="AWU6" s="265"/>
      <c r="AWV6" s="265"/>
      <c r="AWW6" s="265"/>
      <c r="AWX6" s="265"/>
      <c r="AWY6" s="265"/>
      <c r="AWZ6" s="265"/>
      <c r="AXA6" s="265"/>
      <c r="AXB6" s="265"/>
      <c r="AXC6" s="265"/>
      <c r="AXD6" s="108"/>
      <c r="AXE6" s="108"/>
      <c r="AXF6" s="108"/>
      <c r="AXG6" s="108"/>
      <c r="AXH6" s="108"/>
      <c r="AXI6" s="108"/>
      <c r="AXJ6" s="108"/>
      <c r="AXK6" s="108"/>
      <c r="AXL6" s="108"/>
      <c r="AXM6" s="108"/>
      <c r="AXN6" s="108"/>
      <c r="AXO6" s="108"/>
      <c r="AXP6" s="108"/>
      <c r="AXQ6" s="108"/>
      <c r="AXR6" s="108"/>
      <c r="AXS6" s="108"/>
      <c r="AXT6" s="108"/>
      <c r="AXU6" s="108"/>
      <c r="AXV6" s="108"/>
      <c r="AXW6" s="108"/>
      <c r="AXX6" s="108"/>
      <c r="AXY6" s="108"/>
      <c r="AXZ6" s="108"/>
      <c r="AYA6" s="108"/>
      <c r="AYB6" s="108"/>
      <c r="AYC6" s="108"/>
      <c r="AYD6" s="108"/>
      <c r="AYE6" s="108"/>
      <c r="AYF6" s="108"/>
      <c r="AYG6" s="108"/>
      <c r="AYH6" s="108"/>
      <c r="AYI6" s="108"/>
      <c r="AYJ6" s="108"/>
      <c r="AYK6" s="108"/>
      <c r="AYL6" s="108"/>
      <c r="AYM6" s="108"/>
      <c r="AYN6" s="108"/>
      <c r="AYO6" s="108"/>
      <c r="AYP6" s="108"/>
      <c r="AYQ6" s="108"/>
      <c r="AYR6" s="108"/>
      <c r="AYS6" s="108"/>
      <c r="AYT6" s="108"/>
      <c r="AYU6" s="108"/>
      <c r="AYV6" s="108"/>
      <c r="AYW6" s="108"/>
      <c r="AYX6" s="108"/>
      <c r="AYY6" s="108"/>
      <c r="AYZ6" s="108"/>
      <c r="AZA6" s="108"/>
      <c r="AZB6" s="108"/>
      <c r="AZC6" s="108"/>
      <c r="AZD6" s="108"/>
      <c r="AZE6" s="108"/>
      <c r="AZF6" s="108"/>
      <c r="AZG6" s="108"/>
      <c r="AZH6" s="108"/>
      <c r="AZI6" s="108"/>
      <c r="AZJ6" s="108"/>
      <c r="AZK6" s="108"/>
      <c r="AZL6" s="108"/>
      <c r="AZM6" s="108"/>
      <c r="AZN6" s="108"/>
      <c r="AZO6" s="108"/>
      <c r="AZP6" s="108"/>
      <c r="AZQ6" s="108"/>
      <c r="AZR6" s="108"/>
      <c r="AZS6" s="108"/>
      <c r="AZT6" s="108"/>
      <c r="AZU6" s="108"/>
      <c r="AZV6" s="108"/>
      <c r="AZW6" s="108"/>
      <c r="AZX6" s="108"/>
      <c r="AZY6" s="108"/>
      <c r="AZZ6" s="108"/>
      <c r="BAA6" s="108"/>
      <c r="BAB6" s="108"/>
      <c r="BAC6" s="108"/>
      <c r="BAD6" s="108"/>
      <c r="BAE6" s="108"/>
      <c r="BAF6" s="108"/>
      <c r="BAG6" s="108"/>
      <c r="BAH6" s="108"/>
      <c r="BAI6" s="108"/>
      <c r="BAJ6" s="108"/>
      <c r="BAK6" s="108"/>
      <c r="BAL6" s="108"/>
      <c r="BAM6" s="108"/>
      <c r="BAN6" s="108"/>
      <c r="BAO6" s="108"/>
      <c r="BAP6" s="108"/>
      <c r="BAQ6" s="108"/>
      <c r="BAR6" s="108"/>
      <c r="BAS6" s="108"/>
      <c r="BAT6" s="108"/>
      <c r="BAU6" s="108"/>
      <c r="BAV6" s="108"/>
      <c r="BAW6" s="108"/>
      <c r="BAX6" s="108"/>
      <c r="BAY6" s="108"/>
      <c r="BAZ6" s="108"/>
      <c r="BBA6" s="108"/>
      <c r="BBB6" s="108"/>
      <c r="BBC6" s="108"/>
      <c r="BBD6" s="108"/>
      <c r="BBE6" s="108"/>
      <c r="BBF6" s="108"/>
      <c r="BBG6" s="108"/>
      <c r="BBH6" s="108"/>
      <c r="BBI6" s="108"/>
      <c r="BBJ6" s="108"/>
      <c r="BBK6" s="108"/>
      <c r="BBL6" s="108"/>
      <c r="BBM6" s="108"/>
      <c r="BBN6" s="108"/>
      <c r="BBO6" s="108"/>
      <c r="BBP6" s="108"/>
      <c r="BBQ6" s="108"/>
      <c r="BBR6" s="108"/>
      <c r="BBS6" s="108"/>
      <c r="BBT6" s="108"/>
      <c r="BBU6" s="108"/>
      <c r="BBV6" s="108"/>
    </row>
    <row r="7" spans="1:1426" s="258" customFormat="1" ht="16.5" thickTop="1" thickBot="1" x14ac:dyDescent="0.3">
      <c r="A7" s="463"/>
      <c r="B7" s="104">
        <v>700</v>
      </c>
      <c r="C7" s="291" t="s">
        <v>316</v>
      </c>
      <c r="D7" s="96" t="e">
        <f>AVERAGE(AYE7:AYJ7)</f>
        <v>#DIV/0!</v>
      </c>
      <c r="E7" s="97">
        <f>+MAX(P80_C3_TURBULENTO!ATZ7:AVN7)</f>
        <v>0</v>
      </c>
      <c r="F7" s="97">
        <f>+MIN(P80_C3_TURBULENTO!ATZ7:AVN7)</f>
        <v>0</v>
      </c>
      <c r="G7" s="97">
        <f>+MAX(P80_C3_TURBULENTO!BAH7:BBV7)</f>
        <v>0</v>
      </c>
      <c r="H7" s="102">
        <f>+MIN(P80_C3_TURBULENTO!BAH7:BBV7)</f>
        <v>0</v>
      </c>
      <c r="I7" s="457"/>
      <c r="J7" s="436"/>
      <c r="K7" s="466"/>
      <c r="L7" s="127">
        <v>62.944679999999998</v>
      </c>
      <c r="M7" s="125">
        <v>4475.5469999999996</v>
      </c>
      <c r="N7" s="127">
        <v>699.56370000000004</v>
      </c>
      <c r="O7" s="125">
        <v>699.50840000000005</v>
      </c>
      <c r="P7" s="126">
        <v>-3.264388E-5</v>
      </c>
      <c r="Q7" s="126">
        <v>-1.3681720000000001E-9</v>
      </c>
      <c r="R7" s="128">
        <v>-13.670970000000001</v>
      </c>
      <c r="S7" s="126">
        <v>5.429756E-4</v>
      </c>
      <c r="T7" s="126">
        <v>4.2446290000000001E-7</v>
      </c>
      <c r="U7" s="13">
        <v>-9.7808790000000005</v>
      </c>
      <c r="V7" s="13">
        <v>-9.9005779999999994</v>
      </c>
      <c r="W7" s="13">
        <v>-11.21172</v>
      </c>
      <c r="X7" s="13">
        <v>-13.2867</v>
      </c>
      <c r="Y7" s="13">
        <v>-14.688140000000001</v>
      </c>
      <c r="Z7" s="13">
        <v>-15.652150000000001</v>
      </c>
      <c r="AA7" s="13">
        <v>-16.489709999999999</v>
      </c>
      <c r="AB7" s="13">
        <v>-17.234179999999999</v>
      </c>
      <c r="AC7" s="13">
        <v>-17.9238</v>
      </c>
      <c r="AD7" s="13">
        <v>-18.535789999999999</v>
      </c>
      <c r="AE7" s="13">
        <v>-19.100259999999999</v>
      </c>
      <c r="AF7" s="13">
        <v>-19.627569999999999</v>
      </c>
      <c r="AG7" s="13">
        <v>-20.117100000000001</v>
      </c>
      <c r="AH7" s="13">
        <v>-20.529990000000002</v>
      </c>
      <c r="AI7" s="13">
        <v>-20.955500000000001</v>
      </c>
      <c r="AJ7" s="13">
        <v>-21.313549999999999</v>
      </c>
      <c r="AK7" s="13">
        <v>-21.655059999999999</v>
      </c>
      <c r="AL7" s="13">
        <v>-21.956800000000001</v>
      </c>
      <c r="AM7" s="13">
        <v>-22.254619999999999</v>
      </c>
      <c r="AN7" s="13">
        <v>-22.495460000000001</v>
      </c>
      <c r="AO7" s="13">
        <v>-22.749479999999998</v>
      </c>
      <c r="AP7" s="13">
        <v>-22.956</v>
      </c>
      <c r="AQ7" s="13">
        <v>-23.163540000000001</v>
      </c>
      <c r="AR7" s="13">
        <v>-23.330690000000001</v>
      </c>
      <c r="AS7" s="13">
        <v>-23.505310000000001</v>
      </c>
      <c r="AT7" s="13">
        <v>-23.646429999999999</v>
      </c>
      <c r="AU7" s="13">
        <v>-23.769110000000001</v>
      </c>
      <c r="AV7" s="13">
        <v>-23.888110000000001</v>
      </c>
      <c r="AW7" s="13">
        <v>-24.006830000000001</v>
      </c>
      <c r="AX7" s="13">
        <v>-24.089179999999999</v>
      </c>
      <c r="AY7" s="13">
        <v>-24.15146</v>
      </c>
      <c r="AZ7" s="13">
        <v>-24.24465</v>
      </c>
      <c r="BA7" s="13">
        <v>-24.331759999999999</v>
      </c>
      <c r="BB7" s="13">
        <v>-24.375319999999999</v>
      </c>
      <c r="BC7" s="13">
        <v>-24.432110000000002</v>
      </c>
      <c r="BD7" s="13">
        <v>-24.501190000000001</v>
      </c>
      <c r="BE7" s="13">
        <v>-24.53276</v>
      </c>
      <c r="BF7" s="13">
        <v>-24.558219999999999</v>
      </c>
      <c r="BG7" s="13">
        <v>-24.615849999999998</v>
      </c>
      <c r="BH7" s="13">
        <v>-24.641249999999999</v>
      </c>
      <c r="BI7" s="13">
        <v>-24.66891</v>
      </c>
      <c r="BJ7" s="13">
        <v>-24.732769999999999</v>
      </c>
      <c r="BK7" s="13">
        <v>-24.74784</v>
      </c>
      <c r="BL7" s="13">
        <v>-24.777799999999999</v>
      </c>
      <c r="BM7" s="13">
        <v>-24.810569999999998</v>
      </c>
      <c r="BN7" s="13">
        <v>-24.799240000000001</v>
      </c>
      <c r="BO7" s="13">
        <v>-24.83418</v>
      </c>
      <c r="BP7" s="13">
        <v>-24.8216</v>
      </c>
      <c r="BQ7" s="13">
        <v>-24.845420000000001</v>
      </c>
      <c r="BR7" s="13">
        <v>-24.87621</v>
      </c>
      <c r="BS7" s="13">
        <v>-24.85605</v>
      </c>
      <c r="BT7" s="13">
        <v>-24.86382</v>
      </c>
      <c r="BU7" s="13">
        <v>-24.884119999999999</v>
      </c>
      <c r="BV7" s="13">
        <v>-24.872060000000001</v>
      </c>
      <c r="BW7" s="13">
        <v>-24.88965</v>
      </c>
      <c r="BX7" s="13">
        <v>-24.891909999999999</v>
      </c>
      <c r="BY7" s="13">
        <v>-24.91198</v>
      </c>
      <c r="BZ7" s="13">
        <v>-24.912230000000001</v>
      </c>
      <c r="CA7" s="13">
        <v>-24.922820000000002</v>
      </c>
      <c r="CB7" s="13">
        <v>-24.93364</v>
      </c>
      <c r="CC7" s="13">
        <v>-24.927530000000001</v>
      </c>
      <c r="CD7" s="13">
        <v>-24.925350000000002</v>
      </c>
      <c r="CE7" s="13">
        <v>-24.957850000000001</v>
      </c>
      <c r="CF7" s="13">
        <v>-24.951270000000001</v>
      </c>
      <c r="CG7" s="13">
        <v>-24.92409</v>
      </c>
      <c r="CH7" s="13">
        <v>-24.926500000000001</v>
      </c>
      <c r="CI7" s="13">
        <v>-24.936620000000001</v>
      </c>
      <c r="CJ7" s="13">
        <v>-24.937080000000002</v>
      </c>
      <c r="CK7" s="1">
        <v>-3.2602930000000002E-2</v>
      </c>
      <c r="CL7" s="1">
        <v>-3.2570750000000002E-2</v>
      </c>
      <c r="CM7" s="1">
        <v>-3.2851810000000002E-2</v>
      </c>
      <c r="CN7" s="1">
        <v>-3.3321799999999999E-2</v>
      </c>
      <c r="CO7" s="1">
        <v>-3.3656419999999999E-2</v>
      </c>
      <c r="CP7" s="1">
        <v>-3.387983E-2</v>
      </c>
      <c r="CQ7" s="1">
        <v>-3.4041769999999999E-2</v>
      </c>
      <c r="CR7" s="1">
        <v>-3.4231440000000002E-2</v>
      </c>
      <c r="CS7" s="1">
        <v>-3.4379569999999998E-2</v>
      </c>
      <c r="CT7" s="1">
        <v>-3.4506849999999999E-2</v>
      </c>
      <c r="CU7" s="1">
        <v>-3.459429E-2</v>
      </c>
      <c r="CV7" s="1">
        <v>-3.4719659999999999E-2</v>
      </c>
      <c r="CW7" s="1">
        <v>-3.4808100000000002E-2</v>
      </c>
      <c r="CX7" s="1">
        <v>-3.4865819999999999E-2</v>
      </c>
      <c r="CY7" s="1">
        <v>-3.4955750000000001E-2</v>
      </c>
      <c r="CZ7" s="1">
        <v>-3.502069E-2</v>
      </c>
      <c r="DA7" s="1">
        <v>-3.5072449999999998E-2</v>
      </c>
      <c r="DB7" s="1">
        <v>-3.5129960000000002E-2</v>
      </c>
      <c r="DC7" s="1">
        <v>-3.5192689999999999E-2</v>
      </c>
      <c r="DD7" s="1">
        <v>-3.522608E-2</v>
      </c>
      <c r="DE7" s="1">
        <v>-3.5289670000000002E-2</v>
      </c>
      <c r="DF7" s="1">
        <v>-3.5326900000000001E-2</v>
      </c>
      <c r="DG7" s="1">
        <v>-3.5378859999999998E-2</v>
      </c>
      <c r="DH7" s="1">
        <v>-3.5399609999999998E-2</v>
      </c>
      <c r="DI7" s="1">
        <v>-3.5448720000000003E-2</v>
      </c>
      <c r="DJ7" s="1">
        <v>-3.5475800000000002E-2</v>
      </c>
      <c r="DK7" s="1">
        <v>-3.5484179999999997E-2</v>
      </c>
      <c r="DL7" s="1">
        <v>-3.5509180000000001E-2</v>
      </c>
      <c r="DM7" s="1">
        <v>-3.5545880000000002E-2</v>
      </c>
      <c r="DN7" s="1">
        <v>-3.5543680000000001E-2</v>
      </c>
      <c r="DO7" s="1">
        <v>-3.5521079999999997E-2</v>
      </c>
      <c r="DP7" s="1">
        <v>-3.5556360000000002E-2</v>
      </c>
      <c r="DQ7" s="1">
        <v>-3.559267E-2</v>
      </c>
      <c r="DR7" s="1">
        <v>-3.5573929999999997E-2</v>
      </c>
      <c r="DS7" s="1">
        <v>-3.5582259999999998E-2</v>
      </c>
      <c r="DT7" s="1">
        <v>-3.5616509999999997E-2</v>
      </c>
      <c r="DU7" s="1">
        <v>-3.5602370000000001E-2</v>
      </c>
      <c r="DV7" s="1">
        <v>-3.5584539999999998E-2</v>
      </c>
      <c r="DW7" s="1">
        <v>-3.5620150000000003E-2</v>
      </c>
      <c r="DX7" s="1">
        <v>-3.5612779999999997E-2</v>
      </c>
      <c r="DY7" s="1">
        <v>-3.5614350000000003E-2</v>
      </c>
      <c r="DZ7" s="1">
        <v>-3.5670430000000003E-2</v>
      </c>
      <c r="EA7" s="1">
        <v>-3.5661270000000002E-2</v>
      </c>
      <c r="EB7" s="1">
        <v>-3.5675070000000003E-2</v>
      </c>
      <c r="EC7" s="1">
        <v>-3.569717E-2</v>
      </c>
      <c r="ED7" s="1">
        <v>-3.5657420000000002E-2</v>
      </c>
      <c r="EE7" s="1">
        <v>-3.5687570000000002E-2</v>
      </c>
      <c r="EF7" s="1">
        <v>-3.5650210000000002E-2</v>
      </c>
      <c r="EG7" s="1">
        <v>-3.5668190000000002E-2</v>
      </c>
      <c r="EH7" s="1">
        <v>-3.569688E-2</v>
      </c>
      <c r="EI7" s="1">
        <v>-3.5654779999999997E-2</v>
      </c>
      <c r="EJ7" s="1">
        <v>-3.5653219999999999E-2</v>
      </c>
      <c r="EK7" s="1">
        <v>-3.5671830000000002E-2</v>
      </c>
      <c r="EL7" s="1">
        <v>-3.5644210000000003E-2</v>
      </c>
      <c r="EM7" s="1">
        <v>-3.5660879999999999E-2</v>
      </c>
      <c r="EN7" s="1">
        <v>-3.5655760000000002E-2</v>
      </c>
      <c r="EO7" s="1">
        <v>-3.567787E-2</v>
      </c>
      <c r="EP7" s="1">
        <v>-3.5671170000000002E-2</v>
      </c>
      <c r="EQ7" s="1">
        <v>-3.5680950000000003E-2</v>
      </c>
      <c r="ER7" s="1">
        <v>-3.5690899999999998E-2</v>
      </c>
      <c r="ES7" s="1">
        <v>-3.5677859999999999E-2</v>
      </c>
      <c r="ET7" s="1">
        <v>-3.5670210000000001E-2</v>
      </c>
      <c r="EU7" s="1">
        <v>-3.5713229999999999E-2</v>
      </c>
      <c r="EV7" s="1">
        <v>-3.5700009999999997E-2</v>
      </c>
      <c r="EW7" s="1">
        <v>-3.565865E-2</v>
      </c>
      <c r="EX7" s="1">
        <v>-3.5657550000000003E-2</v>
      </c>
      <c r="EY7" s="1">
        <v>-3.5666120000000003E-2</v>
      </c>
      <c r="EZ7" s="1">
        <v>-3.5662289999999999E-2</v>
      </c>
      <c r="FA7" s="1">
        <v>0.16301460000000001</v>
      </c>
      <c r="FB7" s="1">
        <v>0.17885880000000001</v>
      </c>
      <c r="FC7" s="1">
        <v>0.32363730000000002</v>
      </c>
      <c r="FD7" s="1">
        <v>0.4787534</v>
      </c>
      <c r="FE7" s="1">
        <v>0.57377999999999996</v>
      </c>
      <c r="FF7" s="1">
        <v>0.6341118</v>
      </c>
      <c r="FG7" s="1">
        <v>0.687137</v>
      </c>
      <c r="FH7" s="1">
        <v>0.72958500000000004</v>
      </c>
      <c r="FI7" s="1">
        <v>0.77140679999999995</v>
      </c>
      <c r="FJ7" s="1">
        <v>0.80346799999999996</v>
      </c>
      <c r="FK7" s="1">
        <v>0.83776130000000004</v>
      </c>
      <c r="FL7" s="1">
        <v>0.86307929999999999</v>
      </c>
      <c r="FM7" s="1">
        <v>0.89213679999999995</v>
      </c>
      <c r="FN7" s="1">
        <v>0.91121410000000003</v>
      </c>
      <c r="FO7" s="1">
        <v>0.93630530000000001</v>
      </c>
      <c r="FP7" s="1">
        <v>0.95176190000000005</v>
      </c>
      <c r="FQ7" s="1">
        <v>0.97244540000000002</v>
      </c>
      <c r="FR7" s="1">
        <v>0.98459850000000004</v>
      </c>
      <c r="FS7" s="1">
        <v>1.0029410000000001</v>
      </c>
      <c r="FT7" s="1">
        <v>1.012078</v>
      </c>
      <c r="FU7" s="1">
        <v>1.0281389999999999</v>
      </c>
      <c r="FV7" s="1">
        <v>1.035525</v>
      </c>
      <c r="FW7" s="1">
        <v>1.050125</v>
      </c>
      <c r="FX7" s="1">
        <v>1.054327</v>
      </c>
      <c r="FY7" s="1">
        <v>1.0671930000000001</v>
      </c>
      <c r="FZ7" s="1">
        <v>1.071618</v>
      </c>
      <c r="GA7" s="1">
        <v>1.081118</v>
      </c>
      <c r="GB7" s="1">
        <v>1.0838030000000001</v>
      </c>
      <c r="GC7" s="1">
        <v>1.0941000000000001</v>
      </c>
      <c r="GD7" s="1">
        <v>1.0946940000000001</v>
      </c>
      <c r="GE7" s="1">
        <v>1.1015889999999999</v>
      </c>
      <c r="GF7" s="1">
        <v>1.1020559999999999</v>
      </c>
      <c r="GG7" s="1">
        <v>1.1115699999999999</v>
      </c>
      <c r="GH7" s="1">
        <v>1.109969</v>
      </c>
      <c r="GI7" s="1">
        <v>1.116798</v>
      </c>
      <c r="GJ7" s="1">
        <v>1.1172219999999999</v>
      </c>
      <c r="GK7" s="1">
        <v>1.122681</v>
      </c>
      <c r="GL7" s="1">
        <v>1.119942</v>
      </c>
      <c r="GM7" s="1">
        <v>1.127891</v>
      </c>
      <c r="GN7" s="1">
        <v>1.1258710000000001</v>
      </c>
      <c r="GO7" s="1">
        <v>1.1327700000000001</v>
      </c>
      <c r="GP7" s="1">
        <v>1.1323890000000001</v>
      </c>
      <c r="GQ7" s="1">
        <v>1.1376390000000001</v>
      </c>
      <c r="GR7" s="1">
        <v>1.1353679999999999</v>
      </c>
      <c r="GS7" s="1">
        <v>1.141519</v>
      </c>
      <c r="GT7" s="1">
        <v>1.1380250000000001</v>
      </c>
      <c r="GU7" s="1">
        <v>1.144941</v>
      </c>
      <c r="GV7" s="1">
        <v>1.1401570000000001</v>
      </c>
      <c r="GW7" s="1">
        <v>1.1465270000000001</v>
      </c>
      <c r="GX7" s="1">
        <v>1.1450480000000001</v>
      </c>
      <c r="GY7" s="1">
        <v>1.148061</v>
      </c>
      <c r="GZ7" s="1">
        <v>1.145418</v>
      </c>
      <c r="HA7" s="1">
        <v>1.1510609999999999</v>
      </c>
      <c r="HB7" s="1">
        <v>1.1470089999999999</v>
      </c>
      <c r="HC7" s="1">
        <v>1.152372</v>
      </c>
      <c r="HD7" s="1">
        <v>1.1492420000000001</v>
      </c>
      <c r="HE7" s="1">
        <v>1.155734</v>
      </c>
      <c r="HF7" s="1">
        <v>1.1510640000000001</v>
      </c>
      <c r="HG7" s="1">
        <v>1.156617</v>
      </c>
      <c r="HH7" s="1">
        <v>1.154325</v>
      </c>
      <c r="HI7" s="1">
        <v>1.1592899999999999</v>
      </c>
      <c r="HJ7" s="1">
        <v>1.1559109999999999</v>
      </c>
      <c r="HK7" s="1">
        <v>1.1619660000000001</v>
      </c>
      <c r="HL7" s="1">
        <v>1.1574880000000001</v>
      </c>
      <c r="HM7" s="1">
        <v>1.1660680000000001</v>
      </c>
      <c r="HN7" s="1">
        <v>1.1363270000000001</v>
      </c>
      <c r="HO7" s="1">
        <v>1.054235</v>
      </c>
      <c r="HP7" s="1">
        <v>1.020373</v>
      </c>
      <c r="HQ7" s="7">
        <v>742.85770000000002</v>
      </c>
      <c r="HR7" s="7">
        <v>561.53689999999995</v>
      </c>
      <c r="HS7" s="7">
        <v>376.2133</v>
      </c>
      <c r="HT7" s="7">
        <v>255.9932</v>
      </c>
      <c r="HU7" s="7">
        <v>225.96109999999999</v>
      </c>
      <c r="HV7" s="7">
        <v>196.1147</v>
      </c>
      <c r="HW7" s="7">
        <v>184.71430000000001</v>
      </c>
      <c r="HX7" s="7">
        <v>162.00579999999999</v>
      </c>
      <c r="HY7" s="7">
        <v>155.2364</v>
      </c>
      <c r="HZ7" s="7">
        <v>136.23560000000001</v>
      </c>
      <c r="IA7" s="7">
        <v>131.10910000000001</v>
      </c>
      <c r="IB7" s="7">
        <v>114.2568</v>
      </c>
      <c r="IC7" s="7">
        <v>110.322</v>
      </c>
      <c r="ID7" s="7">
        <v>95.609610000000004</v>
      </c>
      <c r="IE7" s="7">
        <v>91.873099999999994</v>
      </c>
      <c r="IF7" s="7">
        <v>79.408289999999994</v>
      </c>
      <c r="IG7" s="7">
        <v>76.577740000000006</v>
      </c>
      <c r="IH7" s="7">
        <v>65.90531</v>
      </c>
      <c r="II7" s="7">
        <v>63.204970000000003</v>
      </c>
      <c r="IJ7" s="7">
        <v>54.598700000000001</v>
      </c>
      <c r="IK7" s="7">
        <v>51.7866</v>
      </c>
      <c r="IL7" s="7">
        <v>45.003279999999997</v>
      </c>
      <c r="IM7" s="7">
        <v>42.306060000000002</v>
      </c>
      <c r="IN7" s="7">
        <v>37.016359999999999</v>
      </c>
      <c r="IO7" s="7">
        <v>34.539900000000003</v>
      </c>
      <c r="IP7" s="7">
        <v>30.375699999999998</v>
      </c>
      <c r="IQ7" s="7">
        <v>28.248080000000002</v>
      </c>
      <c r="IR7" s="7">
        <v>24.93815</v>
      </c>
      <c r="IS7" s="7">
        <v>22.948429999999998</v>
      </c>
      <c r="IT7" s="7">
        <v>20.476569999999999</v>
      </c>
      <c r="IU7" s="7">
        <v>18.652439999999999</v>
      </c>
      <c r="IV7" s="7">
        <v>16.704499999999999</v>
      </c>
      <c r="IW7" s="7">
        <v>15.116680000000001</v>
      </c>
      <c r="IX7" s="7">
        <v>13.61626</v>
      </c>
      <c r="IY7" s="7">
        <v>12.233779999999999</v>
      </c>
      <c r="IZ7" s="7">
        <v>11.12811</v>
      </c>
      <c r="JA7" s="7">
        <v>9.8820580000000007</v>
      </c>
      <c r="JB7" s="7">
        <v>9.0372620000000001</v>
      </c>
      <c r="JC7" s="7">
        <v>7.9834180000000003</v>
      </c>
      <c r="JD7" s="7">
        <v>7.3556720000000002</v>
      </c>
      <c r="JE7" s="7">
        <v>6.4456470000000001</v>
      </c>
      <c r="JF7" s="7">
        <v>5.9746540000000001</v>
      </c>
      <c r="JG7" s="7">
        <v>5.2093970000000001</v>
      </c>
      <c r="JH7" s="7">
        <v>4.8424430000000003</v>
      </c>
      <c r="JI7" s="7">
        <v>4.2220890000000004</v>
      </c>
      <c r="JJ7" s="7">
        <v>3.9318</v>
      </c>
      <c r="JK7" s="7">
        <v>3.3997299999999999</v>
      </c>
      <c r="JL7" s="7">
        <v>3.1957469999999999</v>
      </c>
      <c r="JM7" s="7">
        <v>2.7552970000000001</v>
      </c>
      <c r="JN7" s="7">
        <v>2.594185</v>
      </c>
      <c r="JO7" s="7">
        <v>2.2245360000000001</v>
      </c>
      <c r="JP7" s="7">
        <v>2.1061649999999998</v>
      </c>
      <c r="JQ7" s="7">
        <v>1.798373</v>
      </c>
      <c r="JR7" s="7">
        <v>1.7094210000000001</v>
      </c>
      <c r="JS7" s="7">
        <v>1.453047</v>
      </c>
      <c r="JT7" s="7">
        <v>1.387626</v>
      </c>
      <c r="JU7" s="7">
        <v>1.1756249999999999</v>
      </c>
      <c r="JV7" s="7">
        <v>1.1207480000000001</v>
      </c>
      <c r="JW7" s="7">
        <v>0.94714520000000002</v>
      </c>
      <c r="JX7" s="7">
        <v>0.91199339999999995</v>
      </c>
      <c r="JY7" s="7">
        <v>0.76902079999999995</v>
      </c>
      <c r="JZ7" s="7">
        <v>0.74061529999999998</v>
      </c>
      <c r="KA7" s="7">
        <v>0.6281658</v>
      </c>
      <c r="KB7" s="7">
        <v>0.58191349999999997</v>
      </c>
      <c r="KC7" s="7">
        <v>0.4277067</v>
      </c>
      <c r="KD7" s="7">
        <v>13905.63</v>
      </c>
      <c r="KE7" s="7">
        <v>16003.73</v>
      </c>
      <c r="KF7" s="7">
        <v>16106.17</v>
      </c>
      <c r="KG7" s="7">
        <v>16157.92</v>
      </c>
      <c r="KH7" s="7">
        <v>16159.58</v>
      </c>
      <c r="KI7" s="7">
        <v>16177.81</v>
      </c>
      <c r="KJ7" s="7">
        <v>16181.75</v>
      </c>
      <c r="KK7" s="7">
        <v>16185.25</v>
      </c>
      <c r="KL7" s="7">
        <v>16194.16</v>
      </c>
      <c r="KM7" s="7">
        <v>16196.72</v>
      </c>
      <c r="KN7" s="7">
        <v>16217.63</v>
      </c>
      <c r="KO7" s="7">
        <v>16223.1</v>
      </c>
      <c r="KP7" s="7">
        <v>16217.93</v>
      </c>
      <c r="KQ7" s="7">
        <v>16223.73</v>
      </c>
      <c r="KR7" s="7">
        <v>16225.27</v>
      </c>
      <c r="KS7" s="7">
        <v>16235.1</v>
      </c>
      <c r="KT7" s="7">
        <v>16240.56</v>
      </c>
      <c r="KU7" s="7">
        <v>16238.78</v>
      </c>
      <c r="KV7" s="7">
        <v>16231.17</v>
      </c>
      <c r="KW7" s="7">
        <v>16249.32</v>
      </c>
      <c r="KX7" s="7">
        <v>16239.12</v>
      </c>
      <c r="KY7" s="7">
        <v>16238.12</v>
      </c>
      <c r="KZ7" s="7">
        <v>16231.77</v>
      </c>
      <c r="LA7" s="7">
        <v>16234.98</v>
      </c>
      <c r="LB7" s="7">
        <v>16254.84</v>
      </c>
      <c r="LC7" s="7">
        <v>16245.6</v>
      </c>
      <c r="LD7" s="7">
        <v>16252.91</v>
      </c>
      <c r="LE7" s="7">
        <v>16258.15</v>
      </c>
      <c r="LF7" s="7">
        <v>16257.48</v>
      </c>
      <c r="LG7" s="7">
        <v>16251.87</v>
      </c>
      <c r="LH7" s="7">
        <v>16259.3</v>
      </c>
      <c r="LI7" s="7">
        <v>16242.26</v>
      </c>
      <c r="LJ7" s="7">
        <v>16261.61</v>
      </c>
      <c r="LK7" s="7">
        <v>16256.59</v>
      </c>
      <c r="LL7" s="7">
        <v>16265.5</v>
      </c>
      <c r="LM7" s="7">
        <v>16253.57</v>
      </c>
      <c r="LN7" s="7">
        <v>16274.63</v>
      </c>
      <c r="LO7" s="7">
        <v>16261.57</v>
      </c>
      <c r="LP7" s="7">
        <v>16254.25</v>
      </c>
      <c r="LQ7" s="7">
        <v>16247.95</v>
      </c>
      <c r="LR7" s="7">
        <v>16272.86</v>
      </c>
      <c r="LS7" s="7">
        <v>16257.85</v>
      </c>
      <c r="LT7" s="7">
        <v>16254.14</v>
      </c>
      <c r="LU7" s="7">
        <v>16258.05</v>
      </c>
      <c r="LV7" s="7">
        <v>16253.35</v>
      </c>
      <c r="LW7" s="7">
        <v>16261.95</v>
      </c>
      <c r="LX7" s="7">
        <v>16273.82</v>
      </c>
      <c r="LY7" s="7">
        <v>16270.66</v>
      </c>
      <c r="LZ7" s="7">
        <v>16257.74</v>
      </c>
      <c r="MA7" s="7">
        <v>16267.72</v>
      </c>
      <c r="MB7" s="7">
        <v>16257.76</v>
      </c>
      <c r="MC7" s="7">
        <v>16254.94</v>
      </c>
      <c r="MD7" s="7">
        <v>16261.29</v>
      </c>
      <c r="ME7" s="7">
        <v>16262.16</v>
      </c>
      <c r="MF7" s="7">
        <v>16262.02</v>
      </c>
      <c r="MG7" s="7">
        <v>16266.29</v>
      </c>
      <c r="MH7" s="7">
        <v>16263.71</v>
      </c>
      <c r="MI7" s="7">
        <v>16258.27</v>
      </c>
      <c r="MJ7" s="7">
        <v>16262.39</v>
      </c>
      <c r="MK7" s="7">
        <v>16260.8</v>
      </c>
      <c r="ML7" s="7">
        <v>16260.26</v>
      </c>
      <c r="MM7" s="7">
        <v>16254.5</v>
      </c>
      <c r="MN7" s="7">
        <v>16263.21</v>
      </c>
      <c r="MO7" s="7">
        <v>16261.82</v>
      </c>
      <c r="MP7" s="7">
        <v>14199.24</v>
      </c>
      <c r="MQ7" s="7">
        <v>-1.2628809999999999</v>
      </c>
      <c r="MR7" s="7">
        <v>-1.9048449999999999</v>
      </c>
      <c r="MS7" s="8">
        <v>-1.277048</v>
      </c>
      <c r="MT7" s="8">
        <v>-0.86823810000000001</v>
      </c>
      <c r="MU7" s="8">
        <v>-0.76719519999999997</v>
      </c>
      <c r="MV7" s="8">
        <v>-0.66496409999999995</v>
      </c>
      <c r="MW7" s="8">
        <v>-0.62707590000000002</v>
      </c>
      <c r="MX7" s="8">
        <v>-0.54937780000000003</v>
      </c>
      <c r="MY7" s="8">
        <v>-0.52720610000000001</v>
      </c>
      <c r="MZ7" s="8">
        <v>-0.46181299999999997</v>
      </c>
      <c r="NA7" s="8">
        <v>-0.44539689999999998</v>
      </c>
      <c r="NB7" s="8">
        <v>-0.38761040000000002</v>
      </c>
      <c r="NC7" s="8">
        <v>-0.37459819999999999</v>
      </c>
      <c r="ND7" s="8">
        <v>-0.32456990000000002</v>
      </c>
      <c r="NE7" s="8">
        <v>-0.3117162</v>
      </c>
      <c r="NF7" s="8">
        <v>-0.26947300000000002</v>
      </c>
      <c r="NG7" s="8">
        <v>-0.25968210000000003</v>
      </c>
      <c r="NH7" s="8">
        <v>-0.22360940000000001</v>
      </c>
      <c r="NI7" s="8">
        <v>-0.2145049</v>
      </c>
      <c r="NJ7" s="8">
        <v>-0.18524309999999999</v>
      </c>
      <c r="NK7" s="8">
        <v>-0.17568810000000001</v>
      </c>
      <c r="NL7" s="8">
        <v>-0.15284310000000001</v>
      </c>
      <c r="NM7" s="8">
        <v>-0.1435834</v>
      </c>
      <c r="NN7" s="8">
        <v>-0.12558320000000001</v>
      </c>
      <c r="NO7" s="8">
        <v>-0.1171961</v>
      </c>
      <c r="NP7" s="8">
        <v>-0.1031016</v>
      </c>
      <c r="NQ7" s="8">
        <v>-9.5846959999999995E-2</v>
      </c>
      <c r="NR7" s="8">
        <v>-8.4598309999999996E-2</v>
      </c>
      <c r="NS7" s="8">
        <v>-7.7920429999999999E-2</v>
      </c>
      <c r="NT7" s="8">
        <v>-6.944881E-2</v>
      </c>
      <c r="NU7" s="8">
        <v>-6.3352790000000006E-2</v>
      </c>
      <c r="NV7" s="8">
        <v>-5.6639399999999999E-2</v>
      </c>
      <c r="NW7" s="8">
        <v>-5.1315739999999999E-2</v>
      </c>
      <c r="NX7" s="8">
        <v>-4.6186190000000002E-2</v>
      </c>
      <c r="NY7" s="8">
        <v>-4.154236E-2</v>
      </c>
      <c r="NZ7" s="8">
        <v>-3.7758970000000003E-2</v>
      </c>
      <c r="OA7" s="8">
        <v>-3.3520040000000001E-2</v>
      </c>
      <c r="OB7" s="8">
        <v>-3.0672359999999999E-2</v>
      </c>
      <c r="OC7" s="8">
        <v>-2.7098029999999999E-2</v>
      </c>
      <c r="OD7" s="8">
        <v>-2.4956969999999998E-2</v>
      </c>
      <c r="OE7" s="8">
        <v>-2.1884500000000001E-2</v>
      </c>
      <c r="OF7" s="8">
        <v>-2.0267879999999999E-2</v>
      </c>
      <c r="OG7" s="8">
        <v>-1.7665190000000001E-2</v>
      </c>
      <c r="OH7" s="8">
        <v>-1.6438580000000001E-2</v>
      </c>
      <c r="OI7" s="8">
        <v>-1.43432E-2</v>
      </c>
      <c r="OJ7" s="8">
        <v>-1.333494E-2</v>
      </c>
      <c r="OK7" s="8">
        <v>-1.1529380000000001E-2</v>
      </c>
      <c r="OL7" s="8">
        <v>-1.08451E-2</v>
      </c>
      <c r="OM7" s="8">
        <v>-9.3589499999999996E-3</v>
      </c>
      <c r="ON7" s="8">
        <v>-8.8039859999999998E-3</v>
      </c>
      <c r="OO7" s="8">
        <v>-7.5457739999999999E-3</v>
      </c>
      <c r="OP7" s="8">
        <v>-7.1417449999999997E-3</v>
      </c>
      <c r="OQ7" s="8">
        <v>-6.1038630000000002E-3</v>
      </c>
      <c r="OR7" s="8">
        <v>-5.8008900000000004E-3</v>
      </c>
      <c r="OS7" s="8">
        <v>-4.9324249999999998E-3</v>
      </c>
      <c r="OT7" s="8">
        <v>-4.7087659999999996E-3</v>
      </c>
      <c r="OU7" s="8">
        <v>-3.9858439999999997E-3</v>
      </c>
      <c r="OV7" s="8">
        <v>-3.8100360000000002E-3</v>
      </c>
      <c r="OW7" s="8">
        <v>-3.2126569999999998E-3</v>
      </c>
      <c r="OX7" s="8">
        <v>-3.0939840000000001E-3</v>
      </c>
      <c r="OY7" s="8">
        <v>-2.608123E-3</v>
      </c>
      <c r="OZ7" s="8">
        <v>-2.5130019999999999E-3</v>
      </c>
      <c r="PA7" s="8">
        <v>-2.1310930000000001E-3</v>
      </c>
      <c r="PB7" s="8">
        <v>-1.974955E-3</v>
      </c>
      <c r="PC7" s="8">
        <v>-7.2690929999999997E-4</v>
      </c>
      <c r="PD7" s="8">
        <v>5.3137999999999998E-6</v>
      </c>
      <c r="PE7" s="8">
        <v>5.3130730000000003E-6</v>
      </c>
      <c r="PF7" s="8">
        <v>3.5647459999999999E-6</v>
      </c>
      <c r="PG7" s="1">
        <v>3.563904E-6</v>
      </c>
      <c r="PH7" s="1">
        <v>3.5642769999999999E-6</v>
      </c>
      <c r="PI7" s="1">
        <v>3.5639439999999998E-6</v>
      </c>
      <c r="PJ7" s="1">
        <v>3.5645719999999998E-6</v>
      </c>
      <c r="PK7" s="1">
        <v>3.5636859999999999E-6</v>
      </c>
      <c r="PL7" s="1">
        <v>3.5644959999999998E-6</v>
      </c>
      <c r="PM7" s="1">
        <v>3.563536E-6</v>
      </c>
      <c r="PN7" s="1">
        <v>3.5647890000000001E-6</v>
      </c>
      <c r="PO7" s="1">
        <v>3.5636780000000001E-6</v>
      </c>
      <c r="PP7" s="1">
        <v>3.5645509999999998E-6</v>
      </c>
      <c r="PQ7" s="1">
        <v>3.563844E-6</v>
      </c>
      <c r="PR7" s="1">
        <v>3.5644889999999998E-6</v>
      </c>
      <c r="PS7" s="1">
        <v>3.5641080000000001E-6</v>
      </c>
      <c r="PT7" s="1">
        <v>3.564233E-6</v>
      </c>
      <c r="PU7" s="1">
        <v>3.563812E-6</v>
      </c>
      <c r="PV7" s="1">
        <v>3.5646219999999999E-6</v>
      </c>
      <c r="PW7" s="1">
        <v>3.5636780000000001E-6</v>
      </c>
      <c r="PX7" s="1">
        <v>3.5645669999999999E-6</v>
      </c>
      <c r="PY7" s="1">
        <v>3.5638539999999999E-6</v>
      </c>
      <c r="PZ7" s="1">
        <v>3.5649450000000001E-6</v>
      </c>
      <c r="QA7" s="1">
        <v>3.5639019999999999E-6</v>
      </c>
      <c r="QB7" s="1">
        <v>3.5643790000000002E-6</v>
      </c>
      <c r="QC7" s="1">
        <v>3.5636800000000002E-6</v>
      </c>
      <c r="QD7" s="1">
        <v>3.56441E-6</v>
      </c>
      <c r="QE7" s="1">
        <v>3.5637310000000001E-6</v>
      </c>
      <c r="QF7" s="1">
        <v>3.5646070000000001E-6</v>
      </c>
      <c r="QG7" s="1">
        <v>3.563858E-6</v>
      </c>
      <c r="QH7" s="1">
        <v>3.5648979999999999E-6</v>
      </c>
      <c r="QI7" s="1">
        <v>3.563768E-6</v>
      </c>
      <c r="QJ7" s="1">
        <v>3.5648580000000001E-6</v>
      </c>
      <c r="QK7" s="1">
        <v>3.5638180000000002E-6</v>
      </c>
      <c r="QL7" s="1">
        <v>3.5646440000000001E-6</v>
      </c>
      <c r="QM7" s="1">
        <v>3.5638270000000002E-6</v>
      </c>
      <c r="QN7" s="1">
        <v>3.5644390000000001E-6</v>
      </c>
      <c r="QO7" s="1">
        <v>3.5637529999999998E-6</v>
      </c>
      <c r="QP7" s="1">
        <v>3.5644780000000002E-6</v>
      </c>
      <c r="QQ7" s="1">
        <v>3.5638749999999998E-6</v>
      </c>
      <c r="QR7" s="1">
        <v>3.5646760000000001E-6</v>
      </c>
      <c r="QS7" s="1">
        <v>3.5637389999999999E-6</v>
      </c>
      <c r="QT7" s="1">
        <v>3.5648129999999999E-6</v>
      </c>
      <c r="QU7" s="1">
        <v>3.5640070000000001E-6</v>
      </c>
      <c r="QV7" s="1">
        <v>3.5644670000000001E-6</v>
      </c>
      <c r="QW7" s="1">
        <v>3.563828E-6</v>
      </c>
      <c r="QX7" s="1">
        <v>3.56441E-6</v>
      </c>
      <c r="QY7" s="1">
        <v>3.5638009999999999E-6</v>
      </c>
      <c r="QZ7" s="1">
        <v>3.564509E-6</v>
      </c>
      <c r="RA7" s="1">
        <v>3.563911E-6</v>
      </c>
      <c r="RB7" s="1">
        <v>3.5648379999999999E-6</v>
      </c>
      <c r="RC7" s="1">
        <v>3.5640550000000001E-6</v>
      </c>
      <c r="RD7" s="1">
        <v>3.5648900000000001E-6</v>
      </c>
      <c r="RE7" s="1">
        <v>3.5636960000000002E-6</v>
      </c>
      <c r="RF7" s="1">
        <v>3.5644620000000001E-6</v>
      </c>
      <c r="RG7" s="1">
        <v>3.5636480000000001E-6</v>
      </c>
      <c r="RH7" s="1">
        <v>3.5643930000000001E-6</v>
      </c>
      <c r="RI7" s="1">
        <v>3.563573E-6</v>
      </c>
      <c r="RJ7" s="1">
        <v>3.5643980000000001E-6</v>
      </c>
      <c r="RK7" s="1">
        <v>3.5636940000000001E-6</v>
      </c>
      <c r="RL7" s="1">
        <v>3.5646129999999999E-6</v>
      </c>
      <c r="RM7" s="1">
        <v>3.5638200000000002E-6</v>
      </c>
      <c r="RN7" s="1">
        <v>3.5646059999999999E-6</v>
      </c>
      <c r="RO7" s="1">
        <v>3.5637179999999999E-6</v>
      </c>
      <c r="RP7" s="1">
        <v>3.564525E-6</v>
      </c>
      <c r="RQ7" s="1">
        <v>3.5637319999999999E-6</v>
      </c>
      <c r="RR7" s="1">
        <v>5.312049E-6</v>
      </c>
      <c r="RS7" s="1">
        <v>5.3137999999999998E-6</v>
      </c>
      <c r="RT7" s="1">
        <v>4.2500760000000004E-6</v>
      </c>
      <c r="RU7" s="1">
        <v>8.4804960000000003E-6</v>
      </c>
      <c r="RV7" s="1">
        <v>8.4861959999999992E-6</v>
      </c>
      <c r="RW7" s="296">
        <v>8.4791130000000004E-6</v>
      </c>
      <c r="RX7" s="296">
        <v>8.4881320000000001E-6</v>
      </c>
      <c r="RY7" s="296">
        <v>8.4767260000000008E-6</v>
      </c>
      <c r="RZ7" s="296">
        <v>8.4871050000000008E-6</v>
      </c>
      <c r="SA7" s="296">
        <v>8.4777489999999992E-6</v>
      </c>
      <c r="SB7" s="296">
        <v>8.4903749999999992E-6</v>
      </c>
      <c r="SC7" s="296">
        <v>8.4745309999999997E-6</v>
      </c>
      <c r="SD7" s="296">
        <v>8.4928699999999992E-6</v>
      </c>
      <c r="SE7" s="296">
        <v>8.4811260000000003E-6</v>
      </c>
      <c r="SF7" s="296">
        <v>8.4887439999999992E-6</v>
      </c>
      <c r="SG7" s="296">
        <v>8.4868539999999992E-6</v>
      </c>
      <c r="SH7" s="296">
        <v>8.4822470000000001E-6</v>
      </c>
      <c r="SI7" s="296">
        <v>8.4837789999999992E-6</v>
      </c>
      <c r="SJ7" s="296">
        <v>8.4777270000000007E-6</v>
      </c>
      <c r="SK7" s="296">
        <v>8.4822229999999994E-6</v>
      </c>
      <c r="SL7" s="296">
        <v>8.4844949999999995E-6</v>
      </c>
      <c r="SM7" s="296">
        <v>8.4820290000000004E-6</v>
      </c>
      <c r="SN7" s="296">
        <v>8.4813510000000008E-6</v>
      </c>
      <c r="SO7" s="296">
        <v>8.4906619999999992E-6</v>
      </c>
      <c r="SP7" s="296">
        <v>8.4848030000000004E-6</v>
      </c>
      <c r="SQ7" s="296">
        <v>8.4816000000000002E-6</v>
      </c>
      <c r="SR7" s="296">
        <v>8.4826629999999997E-6</v>
      </c>
      <c r="SS7" s="296">
        <v>8.4855349999999994E-6</v>
      </c>
      <c r="ST7" s="296">
        <v>8.4826090000000004E-6</v>
      </c>
      <c r="SU7" s="296">
        <v>8.4808119999999997E-6</v>
      </c>
      <c r="SV7" s="296">
        <v>8.4886440000000007E-6</v>
      </c>
      <c r="SW7" s="296">
        <v>8.479058E-6</v>
      </c>
      <c r="SX7" s="296">
        <v>8.4912219999999995E-6</v>
      </c>
      <c r="SY7" s="296">
        <v>8.4766699999999993E-6</v>
      </c>
      <c r="SZ7" s="296">
        <v>8.4866070000000002E-6</v>
      </c>
      <c r="TA7" s="296">
        <v>8.4799720000000002E-6</v>
      </c>
      <c r="TB7" s="296">
        <v>8.4892709999999992E-6</v>
      </c>
      <c r="TC7" s="296">
        <v>8.4827900000000005E-6</v>
      </c>
      <c r="TD7" s="296">
        <v>8.4800250000000002E-6</v>
      </c>
      <c r="TE7" s="296">
        <v>8.4849709999999999E-6</v>
      </c>
      <c r="TF7" s="296">
        <v>8.4857239999999997E-6</v>
      </c>
      <c r="TG7" s="296">
        <v>8.4822190000000002E-6</v>
      </c>
      <c r="TH7" s="296">
        <v>8.4880909999999996E-6</v>
      </c>
      <c r="TI7" s="296">
        <v>8.4807759999999995E-6</v>
      </c>
      <c r="TJ7" s="296">
        <v>8.4775600000000005E-6</v>
      </c>
      <c r="TK7" s="296">
        <v>8.4867180000000005E-6</v>
      </c>
      <c r="TL7" s="296">
        <v>8.4929529999999996E-6</v>
      </c>
      <c r="TM7" s="296">
        <v>8.4789010000000005E-6</v>
      </c>
      <c r="TN7" s="296">
        <v>8.4781590000000008E-6</v>
      </c>
      <c r="TO7" s="296">
        <v>8.4840119999999999E-6</v>
      </c>
      <c r="TP7" s="296">
        <v>8.4917810000000003E-6</v>
      </c>
      <c r="TQ7" s="296">
        <v>8.4843469999999996E-6</v>
      </c>
      <c r="TR7" s="296">
        <v>8.4801649999999998E-6</v>
      </c>
      <c r="TS7" s="296">
        <v>8.4771890000000007E-6</v>
      </c>
      <c r="TT7" s="296">
        <v>8.4852570000000006E-6</v>
      </c>
      <c r="TU7" s="296">
        <v>8.4837059999999995E-6</v>
      </c>
      <c r="TV7" s="296">
        <v>8.486348E-6</v>
      </c>
      <c r="TW7" s="296">
        <v>8.4834930000000002E-6</v>
      </c>
      <c r="TX7" s="296">
        <v>8.4760089999999994E-6</v>
      </c>
      <c r="TY7" s="296">
        <v>8.4988650000000002E-6</v>
      </c>
      <c r="TZ7" s="296">
        <v>8.4798419999999996E-6</v>
      </c>
      <c r="UA7" s="296">
        <v>8.4813770000000002E-6</v>
      </c>
      <c r="UB7" s="296">
        <v>8.4787129999999995E-6</v>
      </c>
      <c r="UC7" s="296">
        <v>8.4828189999999998E-6</v>
      </c>
      <c r="UD7" s="296">
        <v>8.4814130000000004E-6</v>
      </c>
      <c r="UE7" s="296">
        <v>8.4847429999999995E-6</v>
      </c>
      <c r="UF7" s="296">
        <v>4.2488769999999997E-6</v>
      </c>
      <c r="UG7" s="296">
        <v>4.9999979999999997</v>
      </c>
      <c r="UH7" s="296">
        <v>5.322705</v>
      </c>
      <c r="UI7" s="296">
        <v>9.0967000000000002</v>
      </c>
      <c r="UJ7" s="296">
        <v>11.840310000000001</v>
      </c>
      <c r="UK7" s="13">
        <v>12.82025</v>
      </c>
      <c r="UL7" s="13">
        <v>13.10596</v>
      </c>
      <c r="UM7" s="13">
        <v>13.76886</v>
      </c>
      <c r="UN7" s="13">
        <v>14.2248</v>
      </c>
      <c r="UO7" s="13">
        <v>14.737019999999999</v>
      </c>
      <c r="UP7" s="13">
        <v>15.1478</v>
      </c>
      <c r="UQ7" s="13">
        <v>15.56498</v>
      </c>
      <c r="UR7" s="13">
        <v>15.922459999999999</v>
      </c>
      <c r="US7" s="13">
        <v>16.27948</v>
      </c>
      <c r="UT7" s="13">
        <v>16.56579</v>
      </c>
      <c r="UU7" s="13">
        <v>16.878609999999998</v>
      </c>
      <c r="UV7" s="13">
        <v>17.133479999999999</v>
      </c>
      <c r="UW7" s="13">
        <v>17.382860000000001</v>
      </c>
      <c r="UX7" s="13">
        <v>17.605689999999999</v>
      </c>
      <c r="UY7" s="13">
        <v>17.8184</v>
      </c>
      <c r="UZ7" s="13">
        <v>18.01783</v>
      </c>
      <c r="VA7" s="13">
        <v>18.191109999999998</v>
      </c>
      <c r="VB7" s="13">
        <v>18.356310000000001</v>
      </c>
      <c r="VC7" s="13">
        <v>18.50703</v>
      </c>
      <c r="VD7" s="13">
        <v>18.651530000000001</v>
      </c>
      <c r="VE7" s="13">
        <v>18.778110000000002</v>
      </c>
      <c r="VF7" s="13">
        <v>18.89387</v>
      </c>
      <c r="VG7" s="13">
        <v>18.988949999999999</v>
      </c>
      <c r="VH7" s="13">
        <v>19.101189999999999</v>
      </c>
      <c r="VI7" s="13">
        <v>19.181290000000001</v>
      </c>
      <c r="VJ7" s="13">
        <v>19.266290000000001</v>
      </c>
      <c r="VK7" s="13">
        <v>19.311250000000001</v>
      </c>
      <c r="VL7" s="13">
        <v>19.41197</v>
      </c>
      <c r="VM7" s="13">
        <v>19.46894</v>
      </c>
      <c r="VN7" s="13">
        <v>19.540610000000001</v>
      </c>
      <c r="VO7" s="13">
        <v>19.575839999999999</v>
      </c>
      <c r="VP7" s="13">
        <v>19.666620000000002</v>
      </c>
      <c r="VQ7" s="13">
        <v>19.682950000000002</v>
      </c>
      <c r="VR7" s="13">
        <v>19.745940000000001</v>
      </c>
      <c r="VS7" s="13">
        <v>19.773669999999999</v>
      </c>
      <c r="VT7" s="13">
        <v>19.842040000000001</v>
      </c>
      <c r="VU7" s="13">
        <v>19.854340000000001</v>
      </c>
      <c r="VV7" s="13">
        <v>19.941330000000001</v>
      </c>
      <c r="VW7" s="13">
        <v>19.92445</v>
      </c>
      <c r="VX7" s="13">
        <v>20.009229999999999</v>
      </c>
      <c r="VY7" s="13">
        <v>20.00309</v>
      </c>
      <c r="VZ7" s="13">
        <v>20.05283</v>
      </c>
      <c r="WA7" s="13">
        <v>20.05039</v>
      </c>
      <c r="WB7" s="13">
        <v>20.09423</v>
      </c>
      <c r="WC7" s="13">
        <v>20.090509999999998</v>
      </c>
      <c r="WD7" s="13">
        <v>20.170999999999999</v>
      </c>
      <c r="WE7" s="13">
        <v>20.128350000000001</v>
      </c>
      <c r="WF7" s="13">
        <v>20.191410000000001</v>
      </c>
      <c r="WG7" s="13">
        <v>20.180009999999999</v>
      </c>
      <c r="WH7" s="13">
        <v>20.236370000000001</v>
      </c>
      <c r="WI7" s="13">
        <v>20.220469999999999</v>
      </c>
      <c r="WJ7" s="13">
        <v>20.283899999999999</v>
      </c>
      <c r="WK7" s="13">
        <v>20.270910000000001</v>
      </c>
      <c r="WL7" s="13">
        <v>20.331119999999999</v>
      </c>
      <c r="WM7" s="13">
        <v>20.314589999999999</v>
      </c>
      <c r="WN7" s="13">
        <v>20.375610000000002</v>
      </c>
      <c r="WO7" s="13">
        <v>20.352160000000001</v>
      </c>
      <c r="WP7" s="13">
        <v>20.404039999999998</v>
      </c>
      <c r="WQ7" s="13">
        <v>20.400600000000001</v>
      </c>
      <c r="WR7" s="13">
        <v>20.444649999999999</v>
      </c>
      <c r="WS7" s="13">
        <v>20.472940000000001</v>
      </c>
      <c r="WT7" s="13">
        <v>19.422409999999999</v>
      </c>
      <c r="WU7" s="13">
        <v>15.010529999999999</v>
      </c>
      <c r="WV7" s="13">
        <v>15.64819</v>
      </c>
      <c r="WW7" s="13" t="s">
        <v>357</v>
      </c>
      <c r="WX7" s="13" t="s">
        <v>357</v>
      </c>
      <c r="WY7" s="13" t="s">
        <v>357</v>
      </c>
      <c r="WZ7" s="13" t="s">
        <v>357</v>
      </c>
      <c r="XA7" s="13" t="s">
        <v>357</v>
      </c>
      <c r="XB7" s="13" t="s">
        <v>357</v>
      </c>
      <c r="XC7" s="13" t="s">
        <v>357</v>
      </c>
      <c r="XD7" s="13" t="s">
        <v>357</v>
      </c>
      <c r="XE7" s="13" t="s">
        <v>357</v>
      </c>
      <c r="XF7" s="13" t="s">
        <v>357</v>
      </c>
      <c r="XG7" s="13" t="s">
        <v>357</v>
      </c>
      <c r="XH7" s="13" t="s">
        <v>357</v>
      </c>
      <c r="XI7" s="13" t="s">
        <v>357</v>
      </c>
      <c r="XJ7" s="13" t="s">
        <v>357</v>
      </c>
      <c r="XK7" s="13" t="s">
        <v>357</v>
      </c>
      <c r="XL7" s="13" t="s">
        <v>357</v>
      </c>
      <c r="XM7" s="13" t="s">
        <v>357</v>
      </c>
      <c r="XN7" s="13" t="s">
        <v>357</v>
      </c>
      <c r="XO7" s="13" t="s">
        <v>357</v>
      </c>
      <c r="XP7" s="13" t="s">
        <v>357</v>
      </c>
      <c r="XQ7" s="13" t="s">
        <v>357</v>
      </c>
      <c r="XR7" s="13" t="s">
        <v>357</v>
      </c>
      <c r="XS7" s="13" t="s">
        <v>357</v>
      </c>
      <c r="XT7" s="13" t="s">
        <v>357</v>
      </c>
      <c r="XU7" s="13" t="s">
        <v>357</v>
      </c>
      <c r="XV7" s="13" t="s">
        <v>357</v>
      </c>
      <c r="XW7" s="13" t="s">
        <v>357</v>
      </c>
      <c r="XX7" s="13" t="s">
        <v>357</v>
      </c>
      <c r="XY7" s="13" t="s">
        <v>357</v>
      </c>
      <c r="XZ7" s="13" t="s">
        <v>357</v>
      </c>
      <c r="YA7" s="13" t="s">
        <v>357</v>
      </c>
      <c r="YB7" s="13" t="s">
        <v>357</v>
      </c>
      <c r="YC7" s="13" t="s">
        <v>357</v>
      </c>
      <c r="YD7" s="13" t="s">
        <v>357</v>
      </c>
      <c r="YE7" s="13" t="s">
        <v>357</v>
      </c>
      <c r="YF7" s="13" t="s">
        <v>357</v>
      </c>
      <c r="YG7" s="13" t="s">
        <v>357</v>
      </c>
      <c r="YH7" s="13" t="s">
        <v>357</v>
      </c>
      <c r="YI7" s="13" t="s">
        <v>357</v>
      </c>
      <c r="YJ7" s="13" t="s">
        <v>357</v>
      </c>
      <c r="YK7" s="13" t="s">
        <v>357</v>
      </c>
      <c r="YL7" s="13" t="s">
        <v>357</v>
      </c>
      <c r="YM7" s="13" t="s">
        <v>357</v>
      </c>
      <c r="YN7" s="13" t="s">
        <v>357</v>
      </c>
      <c r="YO7" s="13" t="s">
        <v>357</v>
      </c>
      <c r="YP7" s="13" t="s">
        <v>357</v>
      </c>
      <c r="YQ7" s="13" t="s">
        <v>357</v>
      </c>
      <c r="YR7" s="13" t="s">
        <v>357</v>
      </c>
      <c r="YS7" s="13" t="s">
        <v>357</v>
      </c>
      <c r="YT7" s="13" t="s">
        <v>357</v>
      </c>
      <c r="YU7" s="13" t="s">
        <v>357</v>
      </c>
      <c r="YV7" s="13" t="s">
        <v>357</v>
      </c>
      <c r="YW7" s="13" t="s">
        <v>357</v>
      </c>
      <c r="YX7" s="13" t="s">
        <v>357</v>
      </c>
      <c r="YY7" s="13" t="s">
        <v>357</v>
      </c>
      <c r="YZ7" s="13" t="s">
        <v>357</v>
      </c>
      <c r="ZA7" s="13" t="s">
        <v>357</v>
      </c>
      <c r="ZB7" s="13" t="s">
        <v>357</v>
      </c>
      <c r="ZC7" s="13" t="s">
        <v>357</v>
      </c>
      <c r="ZD7" s="13" t="s">
        <v>357</v>
      </c>
      <c r="ZE7" s="13" t="s">
        <v>357</v>
      </c>
      <c r="ZF7" s="13" t="s">
        <v>357</v>
      </c>
      <c r="ZG7" s="13" t="s">
        <v>357</v>
      </c>
      <c r="ZH7" s="13" t="s">
        <v>357</v>
      </c>
      <c r="ZI7" s="13" t="s">
        <v>357</v>
      </c>
      <c r="ZJ7" s="13">
        <v>4475.5469999999996</v>
      </c>
      <c r="ZK7" s="13">
        <v>4472.4949999999999</v>
      </c>
      <c r="ZL7" s="13">
        <v>4420.3119999999999</v>
      </c>
      <c r="ZM7" s="13">
        <v>4320.8860000000004</v>
      </c>
      <c r="ZN7" s="13">
        <v>4235.7669999999998</v>
      </c>
      <c r="ZO7" s="13">
        <v>4163.6540000000005</v>
      </c>
      <c r="ZP7" s="13">
        <v>4093.0680000000002</v>
      </c>
      <c r="ZQ7" s="13">
        <v>4025.57</v>
      </c>
      <c r="ZR7" s="13">
        <v>3957.873</v>
      </c>
      <c r="ZS7" s="13">
        <v>3891.518</v>
      </c>
      <c r="ZT7" s="13">
        <v>3824.1019999999999</v>
      </c>
      <c r="ZU7" s="13">
        <v>3758.096</v>
      </c>
      <c r="ZV7" s="13">
        <v>3690.569</v>
      </c>
      <c r="ZW7" s="13">
        <v>3624.5770000000002</v>
      </c>
      <c r="ZX7" s="13">
        <v>3556.529</v>
      </c>
      <c r="ZY7" s="13">
        <v>3490.0120000000002</v>
      </c>
      <c r="ZZ7" s="13">
        <v>3421.44</v>
      </c>
      <c r="AAA7" s="13">
        <v>3354.4380000000001</v>
      </c>
      <c r="AAB7" s="13">
        <v>3285.1329999999998</v>
      </c>
      <c r="AAC7" s="13">
        <v>3217.7370000000001</v>
      </c>
      <c r="AAD7" s="13">
        <v>3147.875</v>
      </c>
      <c r="AAE7" s="13">
        <v>3079.8980000000001</v>
      </c>
      <c r="AAF7" s="13">
        <v>3009.5509999999999</v>
      </c>
      <c r="AAG7" s="13">
        <v>2940.8229999999999</v>
      </c>
      <c r="AAH7" s="13">
        <v>2869.9389999999999</v>
      </c>
      <c r="AAI7" s="13">
        <v>2800.962</v>
      </c>
      <c r="AAJ7" s="13">
        <v>2729.7530000000002</v>
      </c>
      <c r="AAK7" s="13">
        <v>2660.4079999999999</v>
      </c>
      <c r="AAL7" s="13">
        <v>2588.7860000000001</v>
      </c>
      <c r="AAM7" s="13">
        <v>2519.0410000000002</v>
      </c>
      <c r="AAN7" s="13">
        <v>2446.9639999999999</v>
      </c>
      <c r="AAO7" s="13">
        <v>2376.7759999999998</v>
      </c>
      <c r="AAP7" s="13">
        <v>2304.2220000000002</v>
      </c>
      <c r="AAQ7" s="13">
        <v>2233.547</v>
      </c>
      <c r="AAR7" s="13">
        <v>2160.6280000000002</v>
      </c>
      <c r="AAS7" s="13">
        <v>2089.6280000000002</v>
      </c>
      <c r="AAT7" s="13">
        <v>2016.6020000000001</v>
      </c>
      <c r="AAU7" s="13">
        <v>1945.1489999999999</v>
      </c>
      <c r="AAV7" s="13">
        <v>1871.633</v>
      </c>
      <c r="AAW7" s="13">
        <v>1799.925</v>
      </c>
      <c r="AAX7" s="13">
        <v>1726.067</v>
      </c>
      <c r="AAY7" s="13">
        <v>1653.9480000000001</v>
      </c>
      <c r="AAZ7" s="13">
        <v>1580.296</v>
      </c>
      <c r="ABA7" s="13">
        <v>1507.8789999999999</v>
      </c>
      <c r="ABB7" s="13">
        <v>1433.837</v>
      </c>
      <c r="ABC7" s="13">
        <v>1361.145</v>
      </c>
      <c r="ABD7" s="13">
        <v>1286.9179999999999</v>
      </c>
      <c r="ABE7" s="13">
        <v>1214.079</v>
      </c>
      <c r="ABF7" s="13">
        <v>1139.645</v>
      </c>
      <c r="ABG7" s="13">
        <v>1066.789</v>
      </c>
      <c r="ABH7" s="13">
        <v>992.04089999999997</v>
      </c>
      <c r="ABI7" s="13">
        <v>918.67010000000005</v>
      </c>
      <c r="ABJ7" s="13">
        <v>843.75049999999999</v>
      </c>
      <c r="ABK7" s="13">
        <v>770.24680000000001</v>
      </c>
      <c r="ABL7" s="13">
        <v>695.12080000000003</v>
      </c>
      <c r="ABM7" s="13">
        <v>621.38329999999996</v>
      </c>
      <c r="ABN7" s="13">
        <v>546.32860000000005</v>
      </c>
      <c r="ABO7" s="13">
        <v>472.36419999999998</v>
      </c>
      <c r="ABP7" s="13">
        <v>396.91699999999997</v>
      </c>
      <c r="ABQ7" s="13">
        <v>323.01150000000001</v>
      </c>
      <c r="ABR7" s="13">
        <v>247.50749999999999</v>
      </c>
      <c r="ABS7" s="13">
        <v>173.26439999999999</v>
      </c>
      <c r="ABT7" s="13">
        <v>97.649299999999997</v>
      </c>
      <c r="ABU7" s="13">
        <v>23.235869999999998</v>
      </c>
      <c r="ABV7" s="13">
        <v>-55.27319</v>
      </c>
      <c r="ABW7" s="13">
        <v>-118.00190000000001</v>
      </c>
      <c r="ABX7" s="13">
        <v>-107.72450000000001</v>
      </c>
      <c r="ABY7" s="13">
        <v>-103.2929</v>
      </c>
      <c r="ABZ7" s="13">
        <v>-145.91589999999999</v>
      </c>
      <c r="ACA7" s="13">
        <v>-145.61490000000001</v>
      </c>
      <c r="ACB7" s="13">
        <v>-145.14590000000001</v>
      </c>
      <c r="ACC7" s="13">
        <v>-143.7373</v>
      </c>
      <c r="ACD7" s="13">
        <v>-142.32499999999999</v>
      </c>
      <c r="ACE7" s="13">
        <v>-140.85339999999999</v>
      </c>
      <c r="ACF7" s="13">
        <v>-139.07570000000001</v>
      </c>
      <c r="ACG7" s="15">
        <v>-137.5932</v>
      </c>
      <c r="ACH7" s="15">
        <v>-135.8021</v>
      </c>
      <c r="ACI7" s="15">
        <v>-134.07599999999999</v>
      </c>
      <c r="ACJ7" s="15">
        <v>-132.01320000000001</v>
      </c>
      <c r="ACK7" s="15">
        <v>-130.2646</v>
      </c>
      <c r="ACL7" s="15">
        <v>-128.17689999999999</v>
      </c>
      <c r="ACM7" s="15">
        <v>-126.15479999999999</v>
      </c>
      <c r="ACN7" s="15">
        <v>-124.03019999999999</v>
      </c>
      <c r="ACO7" s="15">
        <v>-122.0013</v>
      </c>
      <c r="ACP7" s="15">
        <v>-119.7033</v>
      </c>
      <c r="ACQ7" s="15">
        <v>-117.6093</v>
      </c>
      <c r="ACR7" s="15">
        <v>-115.30929999999999</v>
      </c>
      <c r="ACS7" s="15">
        <v>-113.1116</v>
      </c>
      <c r="ACT7" s="15">
        <v>-110.77330000000001</v>
      </c>
      <c r="ACU7" s="15">
        <v>-108.5547</v>
      </c>
      <c r="ACV7" s="15">
        <v>-106.15689999999999</v>
      </c>
      <c r="ACW7" s="15">
        <v>-103.84910000000001</v>
      </c>
      <c r="ACX7" s="15">
        <v>-101.41249999999999</v>
      </c>
      <c r="ACY7" s="15">
        <v>-99.106909999999999</v>
      </c>
      <c r="ACZ7" s="15">
        <v>-96.536559999999994</v>
      </c>
      <c r="ADA7" s="15">
        <v>-94.203990000000005</v>
      </c>
      <c r="ADB7" s="15">
        <v>-91.691429999999997</v>
      </c>
      <c r="ADC7" s="15">
        <v>-89.271090000000001</v>
      </c>
      <c r="ADD7" s="15">
        <v>-86.5916</v>
      </c>
      <c r="ADE7" s="15">
        <v>-84.243099999999998</v>
      </c>
      <c r="ADF7" s="15">
        <v>-81.682900000000004</v>
      </c>
      <c r="ADG7" s="15">
        <v>-79.189629999999994</v>
      </c>
      <c r="ADH7" s="15">
        <v>-76.54795</v>
      </c>
      <c r="ADI7" s="15">
        <v>-74.153080000000003</v>
      </c>
      <c r="ADJ7" s="15">
        <v>-71.463989999999995</v>
      </c>
      <c r="ADK7" s="15">
        <v>-68.939139999999995</v>
      </c>
      <c r="ADL7" s="15">
        <v>-66.330460000000002</v>
      </c>
      <c r="ADM7" s="15">
        <v>-63.818730000000002</v>
      </c>
      <c r="ADN7" s="15">
        <v>-61.13382</v>
      </c>
      <c r="ADO7" s="15">
        <v>-58.707070000000002</v>
      </c>
      <c r="ADP7" s="15">
        <v>-56.01408</v>
      </c>
      <c r="ADQ7" s="15">
        <v>-53.506309999999999</v>
      </c>
      <c r="ADR7" s="15">
        <v>-50.839480000000002</v>
      </c>
      <c r="ADS7" s="15">
        <v>-48.243670000000002</v>
      </c>
      <c r="ADT7" s="15">
        <v>-45.584139999999998</v>
      </c>
      <c r="ADU7" s="15">
        <v>-42.99221</v>
      </c>
      <c r="ADV7" s="15">
        <v>-40.306530000000002</v>
      </c>
      <c r="ADW7" s="15">
        <v>-37.79224</v>
      </c>
      <c r="ADX7" s="15">
        <v>-35.030290000000001</v>
      </c>
      <c r="ADY7" s="15">
        <v>-32.461959999999998</v>
      </c>
      <c r="ADZ7" s="15">
        <v>-29.752120000000001</v>
      </c>
      <c r="AEA7" s="15">
        <v>-27.168060000000001</v>
      </c>
      <c r="AEB7" s="15">
        <v>-24.44285</v>
      </c>
      <c r="AEC7" s="15">
        <v>-21.861219999999999</v>
      </c>
      <c r="AED7" s="15">
        <v>-19.147010000000002</v>
      </c>
      <c r="AEE7" s="15">
        <v>-16.550560000000001</v>
      </c>
      <c r="AEF7" s="15">
        <v>-13.81489</v>
      </c>
      <c r="AEG7" s="15">
        <v>-11.22991</v>
      </c>
      <c r="AEH7" s="15">
        <v>-8.4814330000000009</v>
      </c>
      <c r="AEI7" s="15">
        <v>-5.8805750000000003</v>
      </c>
      <c r="AEJ7" s="15">
        <v>-3.1369210000000001</v>
      </c>
      <c r="AEK7" s="15">
        <v>-0.5363251</v>
      </c>
      <c r="AEL7" s="15">
        <v>2.364878</v>
      </c>
      <c r="AEM7" s="15">
        <v>4.3055329999999996</v>
      </c>
      <c r="AEN7" s="15">
        <v>3.918625</v>
      </c>
      <c r="AEO7" s="15">
        <v>3.606074</v>
      </c>
      <c r="AEP7" s="15">
        <v>300</v>
      </c>
      <c r="AEQ7" s="15">
        <v>319.11559999999997</v>
      </c>
      <c r="AER7" s="15">
        <v>379.85160000000002</v>
      </c>
      <c r="AES7" s="15">
        <v>492.28280000000001</v>
      </c>
      <c r="AET7" s="15">
        <v>534.70270000000005</v>
      </c>
      <c r="AEU7" s="15">
        <v>558.16560000000004</v>
      </c>
      <c r="AEV7" s="15">
        <v>575.69650000000001</v>
      </c>
      <c r="AEW7" s="7">
        <v>585.93759999999997</v>
      </c>
      <c r="AEX7" s="7">
        <v>599.01779999999997</v>
      </c>
      <c r="AEY7" s="7">
        <v>606.04499999999996</v>
      </c>
      <c r="AEZ7" s="7">
        <v>616.88530000000003</v>
      </c>
      <c r="AFA7" s="7">
        <v>622.19560000000001</v>
      </c>
      <c r="AFB7" s="7">
        <v>631.27930000000003</v>
      </c>
      <c r="AFC7" s="7">
        <v>635.74260000000004</v>
      </c>
      <c r="AFD7" s="7">
        <v>643.32860000000005</v>
      </c>
      <c r="AFE7" s="7">
        <v>647.11080000000004</v>
      </c>
      <c r="AFF7" s="7">
        <v>653.38329999999996</v>
      </c>
      <c r="AFG7" s="7">
        <v>656.55100000000004</v>
      </c>
      <c r="AFH7" s="7">
        <v>661.72519999999997</v>
      </c>
      <c r="AFI7" s="7">
        <v>664.39710000000002</v>
      </c>
      <c r="AFJ7" s="7">
        <v>668.6046</v>
      </c>
      <c r="AFK7" s="7">
        <v>670.89369999999997</v>
      </c>
      <c r="AFL7" s="7">
        <v>674.3075</v>
      </c>
      <c r="AFM7" s="7">
        <v>676.26840000000004</v>
      </c>
      <c r="AFN7" s="7">
        <v>679.01400000000001</v>
      </c>
      <c r="AFO7" s="7">
        <v>680.64449999999999</v>
      </c>
      <c r="AFP7" s="7">
        <v>682.86419999999998</v>
      </c>
      <c r="AFQ7" s="7">
        <v>684.23760000000004</v>
      </c>
      <c r="AFR7" s="7">
        <v>685.99990000000003</v>
      </c>
      <c r="AFS7" s="7">
        <v>687.1671</v>
      </c>
      <c r="AFT7" s="7">
        <v>688.59450000000004</v>
      </c>
      <c r="AFU7" s="7">
        <v>689.5625</v>
      </c>
      <c r="AFV7" s="7">
        <v>690.69209999999998</v>
      </c>
      <c r="AFW7" s="7">
        <v>691.51959999999997</v>
      </c>
      <c r="AFX7" s="7">
        <v>692.41110000000003</v>
      </c>
      <c r="AFY7" s="7">
        <v>693.09040000000005</v>
      </c>
      <c r="AFZ7" s="7">
        <v>693.80089999999996</v>
      </c>
      <c r="AGA7" s="7">
        <v>694.38049999999998</v>
      </c>
      <c r="AGB7" s="7">
        <v>694.93539999999996</v>
      </c>
      <c r="AGC7" s="7">
        <v>695.41570000000002</v>
      </c>
      <c r="AGD7" s="7">
        <v>695.85490000000004</v>
      </c>
      <c r="AGE7" s="7">
        <v>696.25170000000003</v>
      </c>
      <c r="AGF7" s="7">
        <v>696.59540000000004</v>
      </c>
      <c r="AGG7" s="7">
        <v>696.92849999999999</v>
      </c>
      <c r="AGH7" s="7">
        <v>697.19860000000006</v>
      </c>
      <c r="AGI7" s="7">
        <v>697.47609999999997</v>
      </c>
      <c r="AGJ7" s="7">
        <v>697.68619999999999</v>
      </c>
      <c r="AGK7" s="7">
        <v>697.91869999999994</v>
      </c>
      <c r="AGL7" s="7">
        <v>698.08450000000005</v>
      </c>
      <c r="AGM7" s="7">
        <v>698.27030000000002</v>
      </c>
      <c r="AGN7" s="7">
        <v>698.40549999999996</v>
      </c>
      <c r="AGO7" s="7">
        <v>698.56110000000001</v>
      </c>
      <c r="AGP7" s="7">
        <v>698.66380000000004</v>
      </c>
      <c r="AGQ7" s="7">
        <v>698.79319999999996</v>
      </c>
      <c r="AGR7" s="7">
        <v>698.87429999999995</v>
      </c>
      <c r="AGS7" s="7">
        <v>698.98019999999997</v>
      </c>
      <c r="AGT7" s="7">
        <v>699.04259999999999</v>
      </c>
      <c r="AGU7" s="7">
        <v>699.13130000000001</v>
      </c>
      <c r="AGV7" s="7">
        <v>699.18150000000003</v>
      </c>
      <c r="AGW7" s="7">
        <v>699.25289999999995</v>
      </c>
      <c r="AGX7" s="7">
        <v>699.2921</v>
      </c>
      <c r="AGY7" s="7">
        <v>699.35119999999995</v>
      </c>
      <c r="AGZ7" s="7">
        <v>699.38130000000001</v>
      </c>
      <c r="AHA7" s="7">
        <v>699.43039999999996</v>
      </c>
      <c r="AHB7" s="7">
        <v>699.45389999999998</v>
      </c>
      <c r="AHC7" s="7">
        <v>699.50130000000001</v>
      </c>
      <c r="AHD7" s="7">
        <v>699.56420000000003</v>
      </c>
      <c r="AHE7" s="7">
        <v>699.50840000000005</v>
      </c>
      <c r="AHF7" s="7">
        <v>1.487821E-8</v>
      </c>
      <c r="AHG7" s="7">
        <v>1.706871E-9</v>
      </c>
      <c r="AHH7" s="7">
        <v>1.533098E-9</v>
      </c>
      <c r="AHI7" s="7">
        <v>1.535107E-9</v>
      </c>
      <c r="AHJ7" s="7">
        <v>1.5444179999999999E-9</v>
      </c>
      <c r="AHK7" s="7">
        <v>1.538454E-9</v>
      </c>
      <c r="AHL7" s="7">
        <v>1.537338E-9</v>
      </c>
      <c r="AHM7" s="1">
        <v>1.539846E-9</v>
      </c>
      <c r="AHN7" s="47">
        <v>1.545049E-9</v>
      </c>
      <c r="AHO7" s="1">
        <v>1.538162E-9</v>
      </c>
      <c r="AHP7" s="1">
        <v>1.54002E-9</v>
      </c>
      <c r="AHQ7" s="1">
        <v>1.546323E-9</v>
      </c>
      <c r="AHR7" s="1">
        <v>1.5391769999999999E-9</v>
      </c>
      <c r="AHS7" s="1">
        <v>1.5398489999999999E-9</v>
      </c>
      <c r="AHT7" s="1">
        <v>1.544598E-9</v>
      </c>
      <c r="AHU7" s="1">
        <v>1.540474E-9</v>
      </c>
      <c r="AHV7" s="1">
        <v>1.5357580000000001E-9</v>
      </c>
      <c r="AHW7" s="1">
        <v>1.541425E-9</v>
      </c>
      <c r="AHX7" s="1">
        <v>1.5443849999999999E-9</v>
      </c>
      <c r="AHY7" s="1">
        <v>1.5324119999999999E-9</v>
      </c>
      <c r="AHZ7" s="1">
        <v>1.534507E-9</v>
      </c>
      <c r="AIA7" s="1">
        <v>1.545736E-9</v>
      </c>
      <c r="AIB7" s="1">
        <v>1.5362290000000001E-9</v>
      </c>
      <c r="AIC7" s="1">
        <v>1.5365190000000001E-9</v>
      </c>
      <c r="AID7" s="1">
        <v>1.5424860000000001E-9</v>
      </c>
      <c r="AIE7" s="1">
        <v>1.5407059999999999E-9</v>
      </c>
      <c r="AIF7" s="1">
        <v>1.541041E-9</v>
      </c>
      <c r="AIG7" s="1">
        <v>1.539855E-9</v>
      </c>
      <c r="AIH7" s="1">
        <v>1.545202E-9</v>
      </c>
      <c r="AII7" s="1">
        <v>1.5404450000000001E-9</v>
      </c>
      <c r="AIJ7" s="1">
        <v>1.538049E-9</v>
      </c>
      <c r="AIK7" s="1">
        <v>1.546304E-9</v>
      </c>
      <c r="AIL7" s="1">
        <v>1.54086E-9</v>
      </c>
      <c r="AIM7" s="1">
        <v>1.5382959999999999E-9</v>
      </c>
      <c r="AIN7" s="1">
        <v>1.5376530000000001E-9</v>
      </c>
      <c r="AIO7" s="1">
        <v>1.5445800000000001E-9</v>
      </c>
      <c r="AIP7" s="1">
        <v>1.5356179999999999E-9</v>
      </c>
      <c r="AIQ7" s="1">
        <v>1.534858E-9</v>
      </c>
      <c r="AIR7" s="1">
        <v>1.544094E-9</v>
      </c>
      <c r="AIS7" s="1">
        <v>1.537588E-9</v>
      </c>
      <c r="AIT7" s="1">
        <v>1.5327610000000001E-9</v>
      </c>
      <c r="AIU7" s="1">
        <v>1.5434350000000001E-9</v>
      </c>
      <c r="AIV7" s="1">
        <v>1.5426410000000001E-9</v>
      </c>
      <c r="AIW7" s="1">
        <v>1.538819E-9</v>
      </c>
      <c r="AIX7" s="1">
        <v>1.5385540000000001E-9</v>
      </c>
      <c r="AIY7" s="1">
        <v>1.5462499999999999E-9</v>
      </c>
      <c r="AIZ7" s="1">
        <v>1.54077E-9</v>
      </c>
      <c r="AJA7" s="1">
        <v>1.540136E-9</v>
      </c>
      <c r="AJB7" s="1">
        <v>1.5454669999999999E-9</v>
      </c>
      <c r="AJC7" s="1">
        <v>1.539233E-9</v>
      </c>
      <c r="AJD7" s="1">
        <v>1.53761E-9</v>
      </c>
      <c r="AJE7" s="1">
        <v>1.541235E-9</v>
      </c>
      <c r="AJF7" s="1">
        <v>1.544247E-9</v>
      </c>
      <c r="AJG7" s="1">
        <v>1.5339500000000001E-9</v>
      </c>
      <c r="AJH7" s="1">
        <v>1.537008E-9</v>
      </c>
      <c r="AJI7" s="1">
        <v>1.54387E-9</v>
      </c>
      <c r="AJJ7" s="1">
        <v>1.5349860000000001E-9</v>
      </c>
      <c r="AJK7" s="1">
        <v>1.535187E-9</v>
      </c>
      <c r="AJL7" s="1">
        <v>1.543453E-9</v>
      </c>
      <c r="AJM7" s="1">
        <v>1.540749E-9</v>
      </c>
      <c r="AJN7" s="1">
        <v>1.537907E-9</v>
      </c>
      <c r="AJO7" s="1">
        <v>1.5403069999999999E-9</v>
      </c>
      <c r="AJP7" s="1">
        <v>1.5456259999999999E-9</v>
      </c>
      <c r="AJQ7" s="1">
        <v>1.5397529999999999E-9</v>
      </c>
      <c r="AJR7" s="1">
        <v>1.537006E-9</v>
      </c>
      <c r="AJS7" s="1">
        <v>1.7109840000000001E-9</v>
      </c>
      <c r="AJT7" s="1">
        <v>2.9457259999999999E-12</v>
      </c>
      <c r="AJU7" s="1">
        <v>3.026327E-12</v>
      </c>
      <c r="AJV7" s="1">
        <v>3.1404830000000001E-12</v>
      </c>
      <c r="AJW7" s="1">
        <v>3.2375320000000002E-12</v>
      </c>
      <c r="AJX7" s="1">
        <v>3.0627620000000001E-12</v>
      </c>
      <c r="AJY7" s="1">
        <v>3.0627620000000001E-12</v>
      </c>
      <c r="AJZ7" s="1">
        <v>2.959819E-12</v>
      </c>
      <c r="AKA7" s="107"/>
      <c r="AKB7" s="107"/>
      <c r="AKC7" s="107"/>
      <c r="AKD7" s="107"/>
      <c r="AKE7" s="107"/>
      <c r="AKF7" s="107"/>
      <c r="AKG7" s="107"/>
      <c r="AKH7" s="107"/>
      <c r="AKI7" s="107"/>
      <c r="AKJ7" s="107"/>
      <c r="AKK7" s="107"/>
      <c r="AKL7" s="107"/>
      <c r="AKM7" s="107"/>
      <c r="AKN7" s="107"/>
      <c r="AKO7" s="107"/>
      <c r="AKP7" s="107"/>
      <c r="AKQ7" s="107"/>
      <c r="AKR7" s="107"/>
      <c r="AKS7" s="107"/>
      <c r="AKT7" s="107"/>
      <c r="AKU7" s="107"/>
      <c r="AKV7" s="107"/>
      <c r="AKW7" s="107"/>
      <c r="AKX7" s="107"/>
      <c r="AKY7" s="107"/>
      <c r="AKZ7" s="107"/>
      <c r="ALA7" s="107"/>
      <c r="ALB7" s="107"/>
      <c r="ALC7" s="107"/>
      <c r="ALD7" s="107"/>
      <c r="ALE7" s="107"/>
      <c r="ALF7" s="107"/>
      <c r="ALG7" s="107"/>
      <c r="ALH7" s="107"/>
      <c r="ALI7" s="107"/>
      <c r="ALJ7" s="107"/>
      <c r="ALK7" s="107"/>
      <c r="ALL7" s="107"/>
      <c r="ALM7" s="107"/>
      <c r="ALN7" s="111"/>
      <c r="ALO7" s="111"/>
      <c r="ALP7" s="111"/>
      <c r="ALQ7" s="111"/>
      <c r="ALR7" s="111"/>
      <c r="ALS7" s="111"/>
      <c r="ALT7" s="111"/>
      <c r="ALU7" s="111"/>
      <c r="ALV7" s="111"/>
      <c r="ALW7" s="111"/>
      <c r="ALX7" s="111"/>
      <c r="ALY7" s="111"/>
      <c r="ALZ7" s="111"/>
      <c r="AMA7" s="111"/>
      <c r="AMB7" s="111"/>
      <c r="AMC7" s="111"/>
      <c r="AMD7" s="111"/>
      <c r="AME7" s="111"/>
      <c r="AMF7" s="111"/>
      <c r="AMG7" s="111"/>
      <c r="AMH7" s="111"/>
      <c r="AMI7" s="111"/>
      <c r="AMJ7" s="111"/>
      <c r="AMK7" s="111"/>
      <c r="AML7" s="111"/>
      <c r="AMM7" s="111"/>
      <c r="AMN7" s="111"/>
      <c r="AMO7" s="111"/>
      <c r="AMP7" s="111"/>
      <c r="AMQ7" s="111"/>
      <c r="AMR7" s="111"/>
      <c r="AMS7" s="111"/>
      <c r="AMT7" s="111"/>
      <c r="AMU7" s="111"/>
      <c r="AMV7" s="111"/>
      <c r="AMW7" s="111"/>
      <c r="AMX7" s="111"/>
      <c r="AMY7" s="111"/>
      <c r="AMZ7" s="111"/>
      <c r="ANA7" s="111"/>
      <c r="ANB7" s="111"/>
      <c r="ANC7" s="111"/>
      <c r="AND7" s="111"/>
      <c r="ANE7" s="111"/>
      <c r="ANF7" s="111"/>
      <c r="ANG7" s="111"/>
      <c r="ANH7" s="111"/>
      <c r="ANI7" s="111"/>
      <c r="ANJ7" s="111"/>
      <c r="ANK7" s="111"/>
      <c r="ANL7" s="111"/>
      <c r="ANM7" s="111"/>
      <c r="ANN7" s="111"/>
      <c r="ANO7" s="111"/>
      <c r="ANP7" s="111"/>
      <c r="ANQ7" s="111"/>
      <c r="ANR7" s="111"/>
      <c r="ANS7" s="111"/>
      <c r="ANT7" s="111"/>
      <c r="ANU7" s="111"/>
      <c r="ANV7" s="111"/>
      <c r="ANW7" s="111"/>
      <c r="ANX7" s="111"/>
      <c r="ANY7" s="111"/>
      <c r="ANZ7" s="111"/>
      <c r="AOA7" s="111"/>
      <c r="AOB7" s="111"/>
      <c r="AOC7" s="111"/>
      <c r="AOD7" s="111"/>
      <c r="AOE7" s="111"/>
      <c r="AOF7" s="111"/>
      <c r="AOG7" s="111"/>
      <c r="AOH7" s="111"/>
      <c r="AOI7" s="111"/>
      <c r="AOJ7" s="111"/>
      <c r="AOK7" s="111"/>
      <c r="AOL7" s="111"/>
      <c r="AOM7" s="111"/>
      <c r="AON7" s="111"/>
      <c r="AOO7" s="111"/>
      <c r="AOP7" s="111"/>
      <c r="AOQ7" s="111"/>
      <c r="AOR7" s="111"/>
      <c r="AOS7" s="111"/>
      <c r="AOT7" s="111"/>
      <c r="AOU7" s="111"/>
      <c r="AOV7" s="111"/>
      <c r="AOW7" s="111"/>
      <c r="AOX7" s="108"/>
      <c r="AOY7" s="108"/>
      <c r="AOZ7" s="108"/>
      <c r="APA7" s="108"/>
      <c r="APB7" s="108"/>
      <c r="APC7" s="108"/>
      <c r="APD7" s="108"/>
      <c r="APE7" s="108"/>
      <c r="APF7" s="108"/>
      <c r="APG7" s="108"/>
      <c r="APH7" s="108"/>
      <c r="API7" s="108"/>
      <c r="APJ7" s="108"/>
      <c r="APK7" s="108"/>
      <c r="APL7" s="108"/>
      <c r="APM7" s="108"/>
      <c r="APN7" s="108"/>
      <c r="APO7" s="108"/>
      <c r="APP7" s="108"/>
      <c r="APQ7" s="108"/>
      <c r="APR7" s="108"/>
      <c r="APS7" s="108"/>
      <c r="APT7" s="108"/>
      <c r="APU7" s="108"/>
      <c r="APV7" s="108"/>
      <c r="APW7" s="108"/>
      <c r="APX7" s="108"/>
      <c r="APY7" s="108"/>
      <c r="APZ7" s="108"/>
      <c r="AQA7" s="108"/>
      <c r="AQB7" s="108"/>
      <c r="AQC7" s="108"/>
      <c r="AQD7" s="108"/>
      <c r="AQE7" s="108"/>
      <c r="AQF7" s="108"/>
      <c r="AQG7" s="108"/>
      <c r="AQH7" s="108"/>
      <c r="AQI7" s="108"/>
      <c r="AQJ7" s="108"/>
      <c r="AQK7" s="108"/>
      <c r="AQL7" s="108"/>
      <c r="AQM7" s="108"/>
      <c r="AQN7" s="108"/>
      <c r="AQO7" s="108"/>
      <c r="AQP7" s="107"/>
      <c r="AQQ7" s="107"/>
      <c r="AQR7" s="107"/>
      <c r="AQS7" s="107"/>
      <c r="AQT7" s="107"/>
      <c r="AQU7" s="107"/>
      <c r="AQV7" s="107"/>
      <c r="AQW7" s="107"/>
      <c r="AQX7" s="107"/>
      <c r="AQY7" s="107"/>
      <c r="AQZ7" s="107"/>
      <c r="ARA7" s="107"/>
      <c r="ARB7" s="107"/>
      <c r="ARC7" s="107"/>
      <c r="ARD7" s="107"/>
      <c r="ARE7" s="107"/>
      <c r="ARF7" s="107"/>
      <c r="ARG7" s="107"/>
      <c r="ARH7" s="107"/>
      <c r="ARI7" s="107"/>
      <c r="ARJ7" s="107"/>
      <c r="ARK7" s="107"/>
      <c r="ARL7" s="107"/>
      <c r="ARM7" s="107"/>
      <c r="ARN7" s="107"/>
      <c r="ARO7" s="107"/>
      <c r="ARP7" s="107"/>
      <c r="ARQ7" s="107"/>
      <c r="ARR7" s="107"/>
      <c r="ARS7" s="107"/>
      <c r="ART7" s="107"/>
      <c r="ARU7" s="107"/>
      <c r="ARV7" s="107"/>
      <c r="ARW7" s="107"/>
      <c r="ARX7" s="107"/>
      <c r="ARY7" s="107"/>
      <c r="ARZ7" s="107"/>
      <c r="ASA7" s="107"/>
      <c r="ASB7" s="107"/>
      <c r="ASC7" s="107"/>
      <c r="ASD7" s="107"/>
      <c r="ASE7" s="107"/>
      <c r="ASF7" s="107"/>
      <c r="ASG7" s="107"/>
      <c r="ASH7" s="107"/>
      <c r="ASI7" s="107"/>
      <c r="ASJ7" s="107"/>
      <c r="ASK7" s="107"/>
      <c r="ASL7" s="107"/>
      <c r="ASM7" s="107"/>
      <c r="ASN7" s="107"/>
      <c r="ASO7" s="107"/>
      <c r="ASP7" s="107"/>
      <c r="ASQ7" s="107"/>
      <c r="ASR7" s="107"/>
      <c r="ASS7" s="107"/>
      <c r="AST7" s="107"/>
      <c r="ASU7" s="107"/>
      <c r="ASV7" s="107"/>
      <c r="ASW7" s="107"/>
      <c r="ASX7" s="107"/>
      <c r="ASY7" s="107"/>
      <c r="ASZ7" s="107"/>
      <c r="ATA7" s="107"/>
      <c r="ATB7" s="107"/>
      <c r="ATC7" s="107"/>
      <c r="ATD7" s="107"/>
      <c r="ATE7" s="107"/>
      <c r="ATF7" s="107"/>
      <c r="ATG7" s="107"/>
      <c r="ATH7" s="107"/>
      <c r="ATI7" s="107"/>
      <c r="ATJ7" s="107"/>
      <c r="ATK7" s="107"/>
      <c r="ATL7" s="107"/>
      <c r="ATM7" s="107"/>
      <c r="ATN7" s="107"/>
      <c r="ATO7" s="107"/>
      <c r="ATP7" s="107"/>
      <c r="ATQ7" s="107"/>
      <c r="ATR7" s="107"/>
      <c r="ATS7" s="107"/>
      <c r="ATT7" s="107"/>
      <c r="ATU7" s="107"/>
      <c r="ATV7" s="107"/>
      <c r="ATW7" s="107"/>
      <c r="ATX7" s="107"/>
      <c r="ATY7" s="107"/>
      <c r="ATZ7" s="108"/>
      <c r="AUA7" s="108"/>
      <c r="AUB7" s="108"/>
      <c r="AUC7" s="108"/>
      <c r="AUD7" s="108"/>
      <c r="AUE7" s="108"/>
      <c r="AUF7" s="108"/>
      <c r="AUG7" s="108"/>
      <c r="AUH7" s="108"/>
      <c r="AUI7" s="108"/>
      <c r="AUJ7" s="108"/>
      <c r="AUK7" s="108"/>
      <c r="AUL7" s="108"/>
      <c r="AUM7" s="108"/>
      <c r="AUN7" s="108"/>
      <c r="AUO7" s="108"/>
      <c r="AUP7" s="108"/>
      <c r="AUQ7" s="108"/>
      <c r="AUR7" s="108"/>
      <c r="AUS7" s="108"/>
      <c r="AUT7" s="108"/>
      <c r="AUU7" s="108"/>
      <c r="AUV7" s="108"/>
      <c r="AUW7" s="108"/>
      <c r="AUX7" s="108"/>
      <c r="AUY7" s="108"/>
      <c r="AUZ7" s="108"/>
      <c r="AVA7" s="108"/>
      <c r="AVB7" s="108"/>
      <c r="AVC7" s="108"/>
      <c r="AVD7" s="108"/>
      <c r="AVE7" s="108"/>
      <c r="AVF7" s="108"/>
      <c r="AVG7" s="108"/>
      <c r="AVH7" s="108"/>
      <c r="AVI7" s="108"/>
      <c r="AVJ7" s="108"/>
      <c r="AVK7" s="108"/>
      <c r="AVL7" s="108"/>
      <c r="AVM7" s="108"/>
      <c r="AVN7" s="108"/>
      <c r="AVO7" s="265"/>
      <c r="AVP7" s="265"/>
      <c r="AVQ7" s="265"/>
      <c r="AVR7" s="265"/>
      <c r="AVS7" s="265"/>
      <c r="AVT7" s="265"/>
      <c r="AVU7" s="265"/>
      <c r="AVV7" s="265"/>
      <c r="AVW7" s="265"/>
      <c r="AVX7" s="265"/>
      <c r="AVY7" s="265"/>
      <c r="AVZ7" s="265"/>
      <c r="AWA7" s="265"/>
      <c r="AWB7" s="265"/>
      <c r="AWC7" s="265"/>
      <c r="AWD7" s="265"/>
      <c r="AWE7" s="265"/>
      <c r="AWF7" s="265"/>
      <c r="AWG7" s="265"/>
      <c r="AWH7" s="265"/>
      <c r="AWI7" s="265"/>
      <c r="AWJ7" s="265"/>
      <c r="AWK7" s="265"/>
      <c r="AWL7" s="265"/>
      <c r="AWM7" s="265"/>
      <c r="AWN7" s="265"/>
      <c r="AWO7" s="265"/>
      <c r="AWP7" s="265"/>
      <c r="AWQ7" s="265"/>
      <c r="AWR7" s="265"/>
      <c r="AWS7" s="265"/>
      <c r="AWT7" s="265"/>
      <c r="AWU7" s="265"/>
      <c r="AWV7" s="265"/>
      <c r="AWW7" s="265"/>
      <c r="AWX7" s="265"/>
      <c r="AWY7" s="265"/>
      <c r="AWZ7" s="265"/>
      <c r="AXA7" s="265"/>
      <c r="AXB7" s="265"/>
      <c r="AXC7" s="265"/>
      <c r="AXD7" s="108"/>
      <c r="AXE7" s="108"/>
      <c r="AXF7" s="108"/>
      <c r="AXG7" s="108"/>
      <c r="AXH7" s="108"/>
      <c r="AXI7" s="108"/>
      <c r="AXJ7" s="108"/>
      <c r="AXK7" s="108"/>
      <c r="AXL7" s="108"/>
      <c r="AXM7" s="108"/>
      <c r="AXN7" s="108"/>
      <c r="AXO7" s="108"/>
      <c r="AXP7" s="108"/>
      <c r="AXQ7" s="108"/>
      <c r="AXR7" s="108"/>
      <c r="AXS7" s="108"/>
      <c r="AXT7" s="108"/>
      <c r="AXU7" s="108"/>
      <c r="AXV7" s="108"/>
      <c r="AXW7" s="108"/>
      <c r="AXX7" s="108"/>
      <c r="AXY7" s="108"/>
      <c r="AXZ7" s="108"/>
      <c r="AYA7" s="108"/>
      <c r="AYB7" s="108"/>
      <c r="AYC7" s="108"/>
      <c r="AYD7" s="108"/>
      <c r="AYE7" s="108"/>
      <c r="AYF7" s="108"/>
      <c r="AYG7" s="108"/>
      <c r="AYH7" s="108"/>
      <c r="AYI7" s="108"/>
      <c r="AYJ7" s="108"/>
      <c r="AYK7" s="108"/>
      <c r="AYL7" s="108"/>
      <c r="AYM7" s="108"/>
      <c r="AYN7" s="108"/>
      <c r="AYO7" s="108"/>
      <c r="AYP7" s="108"/>
      <c r="AYQ7" s="108"/>
      <c r="AYR7" s="108"/>
      <c r="AYS7" s="108"/>
      <c r="AYT7" s="108"/>
      <c r="AYU7" s="108"/>
      <c r="AYV7" s="108"/>
      <c r="AYW7" s="108"/>
      <c r="AYX7" s="108"/>
      <c r="AYY7" s="108"/>
      <c r="AYZ7" s="108"/>
      <c r="AZA7" s="108"/>
      <c r="AZB7" s="108"/>
      <c r="AZC7" s="108"/>
      <c r="AZD7" s="108"/>
      <c r="AZE7" s="108"/>
      <c r="AZF7" s="108"/>
      <c r="AZG7" s="108"/>
      <c r="AZH7" s="108"/>
      <c r="AZI7" s="108"/>
      <c r="AZJ7" s="108"/>
      <c r="AZK7" s="108"/>
      <c r="AZL7" s="108"/>
      <c r="AZM7" s="108"/>
      <c r="AZN7" s="108"/>
      <c r="AZO7" s="108"/>
      <c r="AZP7" s="108"/>
      <c r="AZQ7" s="108"/>
      <c r="AZR7" s="108"/>
      <c r="AZS7" s="108"/>
      <c r="AZT7" s="108"/>
      <c r="AZU7" s="108"/>
      <c r="AZV7" s="108"/>
      <c r="AZW7" s="108"/>
      <c r="AZX7" s="108"/>
      <c r="AZY7" s="108"/>
      <c r="AZZ7" s="108"/>
      <c r="BAA7" s="108"/>
      <c r="BAB7" s="108"/>
      <c r="BAC7" s="108"/>
      <c r="BAD7" s="108"/>
      <c r="BAE7" s="108"/>
      <c r="BAF7" s="108"/>
      <c r="BAG7" s="108"/>
      <c r="BAH7" s="108"/>
      <c r="BAI7" s="108"/>
      <c r="BAJ7" s="108"/>
      <c r="BAK7" s="108"/>
      <c r="BAL7" s="108"/>
      <c r="BAM7" s="108"/>
      <c r="BAN7" s="108"/>
      <c r="BAO7" s="108"/>
      <c r="BAP7" s="108"/>
      <c r="BAQ7" s="108"/>
      <c r="BAR7" s="108"/>
      <c r="BAS7" s="108"/>
      <c r="BAT7" s="108"/>
      <c r="BAU7" s="108"/>
      <c r="BAV7" s="108"/>
      <c r="BAW7" s="108"/>
      <c r="BAX7" s="108"/>
      <c r="BAY7" s="108"/>
      <c r="BAZ7" s="108"/>
      <c r="BBA7" s="108"/>
      <c r="BBB7" s="108"/>
      <c r="BBC7" s="108"/>
      <c r="BBD7" s="108"/>
      <c r="BBE7" s="108"/>
      <c r="BBF7" s="108"/>
      <c r="BBG7" s="108"/>
      <c r="BBH7" s="108"/>
      <c r="BBI7" s="108"/>
      <c r="BBJ7" s="108"/>
      <c r="BBK7" s="108"/>
      <c r="BBL7" s="108"/>
      <c r="BBM7" s="108"/>
      <c r="BBN7" s="108"/>
      <c r="BBO7" s="108"/>
      <c r="BBP7" s="108"/>
      <c r="BBQ7" s="108"/>
      <c r="BBR7" s="108"/>
      <c r="BBS7" s="108"/>
      <c r="BBT7" s="108"/>
      <c r="BBU7" s="108"/>
      <c r="BBV7" s="108"/>
    </row>
    <row r="8" spans="1:1426" s="258" customFormat="1" ht="16.5" thickTop="1" thickBot="1" x14ac:dyDescent="0.3">
      <c r="A8" s="463"/>
      <c r="B8" s="103"/>
      <c r="C8" s="290"/>
      <c r="D8" s="96"/>
      <c r="E8" s="97"/>
      <c r="F8" s="97"/>
      <c r="G8" s="97"/>
      <c r="H8" s="102"/>
      <c r="I8" s="438"/>
      <c r="J8" s="464"/>
      <c r="K8" s="465"/>
      <c r="L8" s="162"/>
      <c r="M8" s="99"/>
      <c r="N8" s="97"/>
      <c r="O8" s="97"/>
      <c r="P8" s="100"/>
      <c r="Q8" s="100"/>
      <c r="R8" s="101"/>
      <c r="S8" s="100"/>
      <c r="T8" s="100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265"/>
      <c r="IB8" s="265"/>
      <c r="IC8" s="265"/>
      <c r="ID8" s="265"/>
      <c r="IE8" s="265"/>
      <c r="IF8" s="265"/>
      <c r="IG8" s="265"/>
      <c r="IH8" s="265"/>
      <c r="II8" s="265"/>
      <c r="IJ8" s="265"/>
      <c r="IK8" s="265"/>
      <c r="IL8" s="265"/>
      <c r="IM8" s="265"/>
      <c r="IN8" s="265"/>
      <c r="IO8" s="265"/>
      <c r="IP8" s="265"/>
      <c r="IQ8" s="265"/>
      <c r="IR8" s="265"/>
      <c r="IS8" s="265"/>
      <c r="IT8" s="265"/>
      <c r="IU8" s="265"/>
      <c r="IV8" s="265"/>
      <c r="IW8" s="265"/>
      <c r="IX8" s="265"/>
      <c r="IY8" s="265"/>
      <c r="IZ8" s="265"/>
      <c r="JA8" s="265"/>
      <c r="JB8" s="265"/>
      <c r="JC8" s="265"/>
      <c r="JD8" s="265"/>
      <c r="JE8" s="265"/>
      <c r="JF8" s="265"/>
      <c r="JG8" s="265"/>
      <c r="JH8" s="265"/>
      <c r="JI8" s="265"/>
      <c r="JJ8" s="265"/>
      <c r="JK8" s="265"/>
      <c r="JL8" s="265"/>
      <c r="JM8" s="265"/>
      <c r="JN8" s="265"/>
      <c r="JO8" s="265"/>
      <c r="JP8" s="392"/>
      <c r="JQ8" s="392"/>
      <c r="JR8" s="392"/>
      <c r="JS8" s="392"/>
      <c r="JT8" s="392"/>
      <c r="JU8" s="392"/>
      <c r="JV8" s="392"/>
      <c r="JW8" s="392"/>
      <c r="JX8" s="392"/>
      <c r="JY8" s="392"/>
      <c r="JZ8" s="392"/>
      <c r="KA8" s="392"/>
      <c r="KB8" s="392"/>
      <c r="KC8" s="392"/>
      <c r="KD8" s="392"/>
      <c r="KE8" s="392"/>
      <c r="KF8" s="392"/>
      <c r="KG8" s="392"/>
      <c r="KH8" s="392"/>
      <c r="KI8" s="392"/>
      <c r="KJ8" s="392"/>
      <c r="KK8" s="392"/>
      <c r="KL8" s="392"/>
      <c r="KM8" s="392"/>
      <c r="KN8" s="392"/>
      <c r="KO8" s="392"/>
      <c r="KP8" s="392"/>
      <c r="KQ8" s="392"/>
      <c r="KR8" s="392"/>
      <c r="KS8" s="392"/>
      <c r="KT8" s="392"/>
      <c r="KU8" s="392"/>
      <c r="KV8" s="392"/>
      <c r="KW8" s="392"/>
      <c r="KX8" s="392"/>
      <c r="KY8" s="392"/>
      <c r="KZ8" s="392"/>
      <c r="LA8" s="392"/>
      <c r="LB8" s="392"/>
      <c r="LC8" s="392"/>
      <c r="LD8" s="392"/>
      <c r="LE8" s="392"/>
      <c r="LF8" s="392"/>
      <c r="LG8" s="392"/>
      <c r="LH8" s="111"/>
      <c r="LI8" s="111"/>
      <c r="LJ8" s="111"/>
      <c r="LK8" s="111"/>
      <c r="LL8" s="111"/>
      <c r="LM8" s="111"/>
      <c r="LN8" s="111"/>
      <c r="LO8" s="111"/>
      <c r="LP8" s="111"/>
      <c r="LQ8" s="111"/>
      <c r="LR8" s="111"/>
      <c r="LS8" s="111"/>
      <c r="LT8" s="111"/>
      <c r="LU8" s="111"/>
      <c r="LV8" s="111"/>
      <c r="LW8" s="111"/>
      <c r="LX8" s="111"/>
      <c r="LY8" s="111"/>
      <c r="LZ8" s="111"/>
      <c r="MA8" s="111"/>
      <c r="MB8" s="111"/>
      <c r="MC8" s="111"/>
      <c r="MD8" s="111"/>
      <c r="ME8" s="111"/>
      <c r="MF8" s="111"/>
      <c r="MG8" s="111"/>
      <c r="MH8" s="111"/>
      <c r="MI8" s="111"/>
      <c r="MJ8" s="111"/>
      <c r="MK8" s="111"/>
      <c r="ML8" s="111"/>
      <c r="MM8" s="111"/>
      <c r="MN8" s="111"/>
      <c r="MO8" s="111"/>
      <c r="MP8" s="111"/>
      <c r="MQ8" s="111"/>
      <c r="MR8" s="111"/>
      <c r="MS8" s="111"/>
      <c r="MT8" s="111"/>
      <c r="MU8" s="111"/>
      <c r="MV8" s="111"/>
      <c r="MW8" s="107"/>
      <c r="MX8" s="107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7"/>
      <c r="NW8" s="107"/>
      <c r="NX8" s="107"/>
      <c r="NY8" s="107"/>
      <c r="NZ8" s="107"/>
      <c r="OA8" s="107"/>
      <c r="OB8" s="107"/>
      <c r="OC8" s="107"/>
      <c r="OD8" s="107"/>
      <c r="OE8" s="107"/>
      <c r="OF8" s="107"/>
      <c r="OG8" s="107"/>
      <c r="OH8" s="107"/>
      <c r="OI8" s="107"/>
      <c r="OJ8" s="107"/>
      <c r="OK8" s="107"/>
      <c r="OL8" s="107"/>
      <c r="OM8" s="107"/>
      <c r="ON8" s="107"/>
      <c r="OO8" s="107"/>
      <c r="OP8" s="107"/>
      <c r="OQ8" s="107"/>
      <c r="OR8" s="107"/>
      <c r="OS8" s="107"/>
      <c r="OT8" s="107"/>
      <c r="OU8" s="107"/>
      <c r="OV8" s="107"/>
      <c r="OW8" s="107"/>
      <c r="OX8" s="107"/>
      <c r="OY8" s="107"/>
      <c r="OZ8" s="107"/>
      <c r="PA8" s="107"/>
      <c r="PB8" s="107"/>
      <c r="PC8" s="107"/>
      <c r="PD8" s="107"/>
      <c r="PE8" s="107"/>
      <c r="PF8" s="107"/>
      <c r="PG8" s="107"/>
      <c r="PH8" s="107"/>
      <c r="PI8" s="107"/>
      <c r="PJ8" s="107"/>
      <c r="PK8" s="107"/>
      <c r="PL8" s="107"/>
      <c r="PM8" s="107"/>
      <c r="PN8" s="107"/>
      <c r="PO8" s="107"/>
      <c r="PP8" s="107"/>
      <c r="PQ8" s="107"/>
      <c r="PR8" s="107"/>
      <c r="PS8" s="107"/>
      <c r="PT8" s="107"/>
      <c r="PU8" s="107"/>
      <c r="PV8" s="107"/>
      <c r="PW8" s="107"/>
      <c r="PX8" s="107"/>
      <c r="PY8" s="107"/>
      <c r="PZ8" s="107"/>
      <c r="QA8" s="107"/>
      <c r="QB8" s="107"/>
      <c r="QC8" s="107"/>
      <c r="QD8" s="107"/>
      <c r="QE8" s="107"/>
      <c r="QF8" s="107"/>
      <c r="QG8" s="107"/>
      <c r="QH8" s="107"/>
      <c r="QI8" s="107"/>
      <c r="QJ8" s="107"/>
      <c r="QK8" s="107"/>
      <c r="QL8" s="107"/>
      <c r="QM8" s="107"/>
      <c r="QN8" s="107"/>
      <c r="QO8" s="107"/>
      <c r="QP8" s="107"/>
      <c r="QQ8" s="107"/>
      <c r="QR8" s="107"/>
      <c r="QS8" s="107"/>
      <c r="QT8" s="107"/>
      <c r="QU8" s="107"/>
      <c r="QV8" s="107"/>
      <c r="QW8" s="107"/>
      <c r="QX8" s="107"/>
      <c r="QY8" s="107"/>
      <c r="QZ8" s="107"/>
      <c r="RA8" s="107"/>
      <c r="RB8" s="107"/>
      <c r="RC8" s="107"/>
      <c r="RD8" s="107"/>
      <c r="RE8" s="107"/>
      <c r="RF8" s="107"/>
      <c r="RG8" s="107"/>
      <c r="RH8" s="107"/>
      <c r="RI8" s="107"/>
      <c r="RJ8" s="107"/>
      <c r="RK8" s="107"/>
      <c r="RL8" s="107"/>
      <c r="RM8" s="107"/>
      <c r="RN8" s="107"/>
      <c r="RO8" s="107"/>
      <c r="RP8" s="107"/>
      <c r="RQ8" s="107"/>
      <c r="RR8" s="107"/>
      <c r="RS8" s="107"/>
      <c r="RT8" s="107"/>
      <c r="RU8" s="107"/>
      <c r="RV8" s="107"/>
      <c r="RW8" s="107"/>
      <c r="RX8" s="107"/>
      <c r="RY8" s="107"/>
      <c r="RZ8" s="107"/>
      <c r="SA8" s="266"/>
      <c r="SB8" s="266"/>
      <c r="SC8" s="266"/>
      <c r="SD8" s="266"/>
      <c r="SE8" s="266"/>
      <c r="SF8" s="266"/>
      <c r="SG8" s="266"/>
      <c r="SH8" s="266"/>
      <c r="SI8" s="266"/>
      <c r="SJ8" s="266"/>
      <c r="SK8" s="266"/>
      <c r="SL8" s="266"/>
      <c r="SM8" s="266"/>
      <c r="SN8" s="266"/>
      <c r="SO8" s="266"/>
      <c r="SP8" s="266"/>
      <c r="SQ8" s="266"/>
      <c r="SR8" s="266"/>
      <c r="SS8" s="266"/>
      <c r="ST8" s="266"/>
      <c r="SU8" s="266"/>
      <c r="SV8" s="266"/>
      <c r="SW8" s="266"/>
      <c r="SX8" s="266"/>
      <c r="SY8" s="266"/>
      <c r="SZ8" s="266"/>
      <c r="TA8" s="266"/>
      <c r="TB8" s="266"/>
      <c r="TC8" s="266"/>
      <c r="TD8" s="266"/>
      <c r="TE8" s="266"/>
      <c r="TF8" s="266"/>
      <c r="TG8" s="266"/>
      <c r="TH8" s="266"/>
      <c r="TI8" s="266"/>
      <c r="TJ8" s="266"/>
      <c r="TK8" s="266"/>
      <c r="TL8" s="266"/>
      <c r="TM8" s="266"/>
      <c r="TN8" s="266"/>
      <c r="TO8" s="266"/>
      <c r="TP8" s="266"/>
      <c r="TQ8" s="266"/>
      <c r="TR8" s="266"/>
      <c r="TS8" s="108"/>
      <c r="TT8" s="108"/>
      <c r="TU8" s="108"/>
      <c r="TV8" s="108"/>
      <c r="TW8" s="108"/>
      <c r="TX8" s="108"/>
      <c r="TY8" s="108"/>
      <c r="TZ8" s="108"/>
      <c r="UA8" s="108"/>
      <c r="UB8" s="108"/>
      <c r="UC8" s="108"/>
      <c r="UD8" s="108"/>
      <c r="UE8" s="108"/>
      <c r="UF8" s="108"/>
      <c r="UG8" s="108"/>
      <c r="UH8" s="108"/>
      <c r="UI8" s="108"/>
      <c r="UJ8" s="108"/>
      <c r="UK8" s="108"/>
      <c r="UL8" s="108"/>
      <c r="UM8" s="108"/>
      <c r="UN8" s="108"/>
      <c r="UO8" s="108"/>
      <c r="UP8" s="108"/>
      <c r="UQ8" s="108"/>
      <c r="UR8" s="108"/>
      <c r="US8" s="108"/>
      <c r="UT8" s="108"/>
      <c r="UU8" s="108"/>
      <c r="UV8" s="108"/>
      <c r="UW8" s="108"/>
      <c r="UX8" s="108"/>
      <c r="UY8" s="108"/>
      <c r="UZ8" s="108"/>
      <c r="VA8" s="108"/>
      <c r="VB8" s="108"/>
      <c r="VC8" s="108"/>
      <c r="VD8" s="108"/>
      <c r="VE8" s="108"/>
      <c r="VF8" s="108"/>
      <c r="VG8" s="108"/>
      <c r="VH8" s="108"/>
      <c r="VI8" s="108"/>
      <c r="VJ8" s="108"/>
      <c r="VK8" s="111"/>
      <c r="VL8" s="111"/>
      <c r="VM8" s="111"/>
      <c r="VN8" s="111"/>
      <c r="VO8" s="111"/>
      <c r="VP8" s="111"/>
      <c r="VQ8" s="111"/>
      <c r="VR8" s="111"/>
      <c r="VS8" s="111"/>
      <c r="VT8" s="111"/>
      <c r="VU8" s="111"/>
      <c r="VV8" s="111"/>
      <c r="VW8" s="111"/>
      <c r="VX8" s="111"/>
      <c r="VY8" s="111"/>
      <c r="VZ8" s="111"/>
      <c r="WA8" s="111"/>
      <c r="WB8" s="111"/>
      <c r="WC8" s="111"/>
      <c r="WD8" s="111"/>
      <c r="WE8" s="111"/>
      <c r="WF8" s="111"/>
      <c r="WG8" s="111"/>
      <c r="WH8" s="111"/>
      <c r="WI8" s="111"/>
      <c r="WJ8" s="111"/>
      <c r="WK8" s="111"/>
      <c r="WL8" s="111"/>
      <c r="WM8" s="111"/>
      <c r="WN8" s="111"/>
      <c r="WO8" s="111"/>
      <c r="WP8" s="111"/>
      <c r="WQ8" s="111"/>
      <c r="WR8" s="111"/>
      <c r="WS8" s="111"/>
      <c r="WT8" s="111"/>
      <c r="WU8" s="111"/>
      <c r="WV8" s="111"/>
      <c r="WW8" s="111"/>
      <c r="WX8" s="111"/>
      <c r="WY8" s="111"/>
      <c r="WZ8" s="111"/>
      <c r="XA8" s="393"/>
      <c r="XB8" s="106"/>
      <c r="XC8" s="106"/>
      <c r="XD8" s="106"/>
      <c r="XE8" s="106"/>
      <c r="XF8" s="106"/>
      <c r="XG8" s="106"/>
      <c r="XH8" s="106"/>
      <c r="XI8" s="106"/>
      <c r="XJ8" s="106"/>
      <c r="XK8" s="106"/>
      <c r="XL8" s="106"/>
      <c r="XM8" s="106"/>
      <c r="XN8" s="106"/>
      <c r="XO8" s="106"/>
      <c r="XP8" s="106"/>
      <c r="XQ8" s="106"/>
      <c r="XR8" s="106"/>
      <c r="XS8" s="106"/>
      <c r="XT8" s="106"/>
      <c r="XU8" s="106"/>
      <c r="XV8" s="106"/>
      <c r="XW8" s="106"/>
      <c r="XX8" s="106"/>
      <c r="XY8" s="106"/>
      <c r="XZ8" s="106"/>
      <c r="YA8" s="106"/>
      <c r="YB8" s="106"/>
      <c r="YC8" s="106"/>
      <c r="YD8" s="106"/>
      <c r="YE8" s="106"/>
      <c r="YF8" s="106"/>
      <c r="YG8" s="106"/>
      <c r="YH8" s="106"/>
      <c r="YI8" s="106"/>
      <c r="YJ8" s="106"/>
      <c r="YK8" s="106"/>
      <c r="YL8" s="106"/>
      <c r="YM8" s="106"/>
      <c r="YN8" s="106"/>
      <c r="YO8" s="106"/>
      <c r="YP8" s="106"/>
      <c r="YQ8" s="106"/>
      <c r="YR8" s="107"/>
      <c r="YS8" s="107"/>
      <c r="YT8" s="107"/>
      <c r="YU8" s="107"/>
      <c r="YV8" s="107"/>
      <c r="YW8" s="107"/>
      <c r="YX8" s="107"/>
      <c r="YY8" s="107"/>
      <c r="YZ8" s="107"/>
      <c r="ZA8" s="107"/>
      <c r="ZB8" s="107"/>
      <c r="ZC8" s="107"/>
      <c r="ZD8" s="107"/>
      <c r="ZE8" s="107"/>
      <c r="ZF8" s="107"/>
      <c r="ZG8" s="107"/>
      <c r="ZH8" s="107"/>
      <c r="ZI8" s="107"/>
      <c r="ZJ8" s="107"/>
      <c r="ZK8" s="107"/>
      <c r="ZL8" s="107"/>
      <c r="ZM8" s="107"/>
      <c r="ZN8" s="107"/>
      <c r="ZO8" s="107"/>
      <c r="ZP8" s="107"/>
      <c r="ZQ8" s="107"/>
      <c r="ZR8" s="107"/>
      <c r="ZS8" s="107"/>
      <c r="ZT8" s="107"/>
      <c r="ZU8" s="107"/>
      <c r="ZV8" s="107"/>
      <c r="ZW8" s="107"/>
      <c r="ZX8" s="107"/>
      <c r="ZY8" s="107"/>
      <c r="ZZ8" s="107"/>
      <c r="AAA8" s="107"/>
      <c r="AAB8" s="107"/>
      <c r="AAC8" s="107"/>
      <c r="AAD8" s="107"/>
      <c r="AAE8" s="107"/>
      <c r="AAF8" s="107"/>
      <c r="AAG8" s="108"/>
      <c r="AAH8" s="108"/>
      <c r="AAI8" s="108"/>
      <c r="AAJ8" s="108"/>
      <c r="AAK8" s="108"/>
      <c r="AAL8" s="108"/>
      <c r="AAM8" s="108"/>
      <c r="AAN8" s="108"/>
      <c r="AAO8" s="108"/>
      <c r="AAP8" s="108"/>
      <c r="AAQ8" s="108"/>
      <c r="AAR8" s="108"/>
      <c r="AAS8" s="108"/>
      <c r="AAT8" s="108"/>
      <c r="AAU8" s="108"/>
      <c r="AAV8" s="108"/>
      <c r="AAW8" s="108"/>
      <c r="AAX8" s="108"/>
      <c r="AAY8" s="108"/>
      <c r="AAZ8" s="108"/>
      <c r="ABA8" s="108"/>
      <c r="ABB8" s="108"/>
      <c r="ABC8" s="108"/>
      <c r="ABD8" s="108"/>
      <c r="ABE8" s="108"/>
      <c r="ABF8" s="108"/>
      <c r="ABG8" s="108"/>
      <c r="ABH8" s="108"/>
      <c r="ABI8" s="108"/>
      <c r="ABJ8" s="108"/>
      <c r="ABK8" s="108"/>
      <c r="ABL8" s="108"/>
      <c r="ABM8" s="108"/>
      <c r="ABN8" s="108"/>
      <c r="ABO8" s="108"/>
      <c r="ABP8" s="108"/>
      <c r="ABQ8" s="108"/>
      <c r="ABR8" s="108"/>
      <c r="ABS8" s="108"/>
      <c r="ABT8" s="108"/>
      <c r="ABU8" s="108"/>
      <c r="ABV8" s="109"/>
      <c r="ABW8" s="109"/>
      <c r="ABX8" s="109"/>
      <c r="ABY8" s="109"/>
      <c r="ABZ8" s="109"/>
      <c r="ACA8" s="109"/>
      <c r="ACB8" s="109"/>
      <c r="ACC8" s="109"/>
      <c r="ACD8" s="109"/>
      <c r="ACE8" s="109"/>
      <c r="ACF8" s="109"/>
      <c r="ACG8" s="109"/>
      <c r="ACH8" s="109"/>
      <c r="ACI8" s="109"/>
      <c r="ACJ8" s="109"/>
      <c r="ACK8" s="109"/>
      <c r="ACL8" s="109"/>
      <c r="ACM8" s="109"/>
      <c r="ACN8" s="109"/>
      <c r="ACO8" s="109"/>
      <c r="ACP8" s="109"/>
      <c r="ACQ8" s="109"/>
      <c r="ACR8" s="109"/>
      <c r="ACS8" s="109"/>
      <c r="ACT8" s="109"/>
      <c r="ACU8" s="109"/>
      <c r="ACV8" s="109"/>
      <c r="ACW8" s="109"/>
      <c r="ACX8" s="109"/>
      <c r="ACY8" s="109"/>
      <c r="ACZ8" s="109"/>
      <c r="ADA8" s="109"/>
      <c r="ADB8" s="109"/>
      <c r="ADC8" s="109"/>
      <c r="ADD8" s="109"/>
      <c r="ADE8" s="109"/>
      <c r="ADF8" s="109"/>
      <c r="ADG8" s="109"/>
      <c r="ADH8" s="109"/>
      <c r="ADI8" s="109"/>
      <c r="ADJ8" s="109"/>
      <c r="ADK8" s="108"/>
      <c r="ADL8" s="108"/>
      <c r="ADM8" s="108"/>
      <c r="ADN8" s="108"/>
      <c r="ADO8" s="108"/>
      <c r="ADP8" s="108"/>
      <c r="ADQ8" s="108"/>
      <c r="ADR8" s="108"/>
      <c r="ADS8" s="108"/>
      <c r="ADT8" s="108"/>
      <c r="ADU8" s="108"/>
      <c r="ADV8" s="108"/>
      <c r="ADW8" s="108"/>
      <c r="ADX8" s="108"/>
      <c r="ADY8" s="108"/>
      <c r="ADZ8" s="108"/>
      <c r="AEA8" s="108"/>
      <c r="AEB8" s="108"/>
      <c r="AEC8" s="108"/>
      <c r="AED8" s="108"/>
      <c r="AEE8" s="108"/>
      <c r="AEF8" s="108"/>
      <c r="AEG8" s="108"/>
      <c r="AEH8" s="108"/>
      <c r="AEI8" s="108"/>
      <c r="AEJ8" s="108"/>
      <c r="AEK8" s="108"/>
      <c r="AEL8" s="108"/>
      <c r="AEM8" s="108"/>
      <c r="AEN8" s="108"/>
      <c r="AEO8" s="108"/>
      <c r="AEP8" s="108"/>
      <c r="AEQ8" s="108"/>
      <c r="AER8" s="108"/>
      <c r="AES8" s="108"/>
      <c r="AET8" s="108"/>
      <c r="AEU8" s="108"/>
      <c r="AEV8" s="108"/>
      <c r="AEW8" s="108"/>
      <c r="AEX8" s="108"/>
      <c r="AEY8" s="108"/>
      <c r="AEZ8" s="108"/>
      <c r="AFA8" s="108"/>
      <c r="AFB8" s="108"/>
      <c r="AFC8" s="111"/>
      <c r="AFD8" s="111"/>
      <c r="AFE8" s="111"/>
      <c r="AFF8" s="111"/>
      <c r="AFG8" s="111"/>
      <c r="AFH8" s="111"/>
      <c r="AFI8" s="111"/>
      <c r="AFJ8" s="111"/>
      <c r="AFK8" s="111"/>
      <c r="AFL8" s="111"/>
      <c r="AFM8" s="111"/>
      <c r="AFN8" s="111"/>
      <c r="AFO8" s="111"/>
      <c r="AFP8" s="111"/>
      <c r="AFQ8" s="111"/>
      <c r="AFR8" s="111"/>
      <c r="AFS8" s="111"/>
      <c r="AFT8" s="111"/>
      <c r="AFU8" s="111"/>
      <c r="AFV8" s="111"/>
      <c r="AFW8" s="111"/>
      <c r="AFX8" s="111"/>
      <c r="AFY8" s="111"/>
      <c r="AFZ8" s="111"/>
      <c r="AGA8" s="111"/>
      <c r="AGB8" s="111"/>
      <c r="AGC8" s="111"/>
      <c r="AGD8" s="111"/>
      <c r="AGE8" s="111"/>
      <c r="AGF8" s="111"/>
      <c r="AGG8" s="111"/>
      <c r="AGH8" s="111"/>
      <c r="AGI8" s="111"/>
      <c r="AGJ8" s="111"/>
      <c r="AGK8" s="111"/>
      <c r="AGL8" s="111"/>
      <c r="AGM8" s="111"/>
      <c r="AGN8" s="111"/>
      <c r="AGO8" s="111"/>
      <c r="AGP8" s="111"/>
      <c r="AGQ8" s="111"/>
      <c r="AGR8" s="108"/>
      <c r="AGS8" s="108"/>
      <c r="AGT8" s="108"/>
      <c r="AGU8" s="108"/>
      <c r="AGV8" s="108"/>
      <c r="AGW8" s="108"/>
      <c r="AGX8" s="108"/>
      <c r="AGY8" s="108"/>
      <c r="AGZ8" s="108"/>
      <c r="AHA8" s="108"/>
      <c r="AHB8" s="108"/>
      <c r="AHC8" s="108"/>
      <c r="AHD8" s="108"/>
      <c r="AHE8" s="108"/>
      <c r="AHF8" s="108"/>
      <c r="AHG8" s="108"/>
      <c r="AHH8" s="108"/>
      <c r="AHI8" s="108"/>
      <c r="AHJ8" s="108"/>
      <c r="AHK8" s="108"/>
      <c r="AHL8" s="108"/>
      <c r="AHM8" s="108"/>
      <c r="AHN8" s="108"/>
      <c r="AHO8" s="108"/>
      <c r="AHP8" s="108"/>
      <c r="AHQ8" s="108"/>
      <c r="AHR8" s="108"/>
      <c r="AHS8" s="108"/>
      <c r="AHT8" s="108"/>
      <c r="AHU8" s="108"/>
      <c r="AHV8" s="108"/>
      <c r="AHW8" s="108"/>
      <c r="AHX8" s="108"/>
      <c r="AHY8" s="108"/>
      <c r="AHZ8" s="108"/>
      <c r="AIA8" s="108"/>
      <c r="AIB8" s="108"/>
      <c r="AIC8" s="108"/>
      <c r="AID8" s="108"/>
      <c r="AIE8" s="108"/>
      <c r="AIF8" s="108"/>
      <c r="AIG8" s="108"/>
      <c r="AIH8" s="108"/>
      <c r="AII8" s="108"/>
      <c r="AIJ8" s="108"/>
      <c r="AIK8" s="108"/>
      <c r="AIL8" s="108"/>
      <c r="AIM8" s="108"/>
      <c r="AIN8" s="108"/>
      <c r="AIO8" s="108"/>
      <c r="AIP8" s="108"/>
      <c r="AIQ8" s="108"/>
      <c r="AIR8" s="108"/>
      <c r="AIS8" s="108"/>
      <c r="AIT8" s="108"/>
      <c r="AIU8" s="108"/>
      <c r="AIV8" s="108"/>
      <c r="AIW8" s="108"/>
      <c r="AIX8" s="108"/>
      <c r="AIY8" s="108"/>
      <c r="AIZ8" s="108"/>
      <c r="AJA8" s="108"/>
      <c r="AJB8" s="108"/>
      <c r="AJC8" s="108"/>
      <c r="AJD8" s="108"/>
      <c r="AJE8" s="108"/>
      <c r="AJF8" s="108"/>
      <c r="AJG8" s="108"/>
      <c r="AJH8" s="108"/>
      <c r="AJI8" s="108"/>
      <c r="AJJ8" s="108"/>
      <c r="AJK8" s="108"/>
      <c r="AJL8" s="108"/>
      <c r="AJM8" s="108"/>
      <c r="AJN8" s="108"/>
      <c r="AJO8" s="108"/>
      <c r="AJP8" s="108"/>
      <c r="AJQ8" s="108"/>
      <c r="AJR8" s="108"/>
      <c r="AJS8" s="108"/>
      <c r="AJT8" s="108"/>
      <c r="AJU8" s="108"/>
      <c r="AJV8" s="107"/>
      <c r="AJW8" s="107"/>
      <c r="AJX8" s="107"/>
      <c r="AJY8" s="107"/>
      <c r="AJZ8" s="107"/>
      <c r="AKA8" s="107"/>
      <c r="AKB8" s="107"/>
      <c r="AKC8" s="107"/>
      <c r="AKD8" s="107"/>
      <c r="AKE8" s="107"/>
      <c r="AKF8" s="107"/>
      <c r="AKG8" s="107"/>
      <c r="AKH8" s="107"/>
      <c r="AKI8" s="107"/>
      <c r="AKJ8" s="107"/>
      <c r="AKK8" s="107"/>
      <c r="AKL8" s="107"/>
      <c r="AKM8" s="107"/>
      <c r="AKN8" s="107"/>
      <c r="AKO8" s="107"/>
      <c r="AKP8" s="107"/>
      <c r="AKQ8" s="107"/>
      <c r="AKR8" s="107"/>
      <c r="AKS8" s="107"/>
      <c r="AKT8" s="107"/>
      <c r="AKU8" s="107"/>
      <c r="AKV8" s="107"/>
      <c r="AKW8" s="107"/>
      <c r="AKX8" s="107"/>
      <c r="AKY8" s="107"/>
      <c r="AKZ8" s="107"/>
      <c r="ALA8" s="107"/>
      <c r="ALB8" s="107"/>
      <c r="ALC8" s="107"/>
      <c r="ALD8" s="107"/>
      <c r="ALE8" s="107"/>
      <c r="ALF8" s="107"/>
      <c r="ALG8" s="107"/>
      <c r="ALH8" s="107"/>
      <c r="ALI8" s="107"/>
      <c r="ALJ8" s="107"/>
      <c r="ALK8" s="107"/>
      <c r="ALL8" s="107"/>
      <c r="ALM8" s="107"/>
      <c r="ALN8" s="111"/>
      <c r="ALO8" s="111"/>
      <c r="ALP8" s="111"/>
      <c r="ALQ8" s="111"/>
      <c r="ALR8" s="111"/>
      <c r="ALS8" s="111"/>
      <c r="ALT8" s="111"/>
      <c r="ALU8" s="111"/>
      <c r="ALV8" s="111"/>
      <c r="ALW8" s="111"/>
      <c r="ALX8" s="111"/>
      <c r="ALY8" s="111"/>
      <c r="ALZ8" s="111"/>
      <c r="AMA8" s="111"/>
      <c r="AMB8" s="111"/>
      <c r="AMC8" s="111"/>
      <c r="AMD8" s="111"/>
      <c r="AME8" s="111"/>
      <c r="AMF8" s="111"/>
      <c r="AMG8" s="111"/>
      <c r="AMH8" s="111"/>
      <c r="AMI8" s="111"/>
      <c r="AMJ8" s="111"/>
      <c r="AMK8" s="111"/>
      <c r="AML8" s="111"/>
      <c r="AMM8" s="111"/>
      <c r="AMN8" s="111"/>
      <c r="AMO8" s="111"/>
      <c r="AMP8" s="111"/>
      <c r="AMQ8" s="111"/>
      <c r="AMR8" s="111"/>
      <c r="AMS8" s="111"/>
      <c r="AMT8" s="111"/>
      <c r="AMU8" s="111"/>
      <c r="AMV8" s="111"/>
      <c r="AMW8" s="111"/>
      <c r="AMX8" s="111"/>
      <c r="AMY8" s="111"/>
      <c r="AMZ8" s="111"/>
      <c r="ANA8" s="111"/>
      <c r="ANB8" s="111"/>
      <c r="ANC8" s="111"/>
      <c r="AND8" s="111"/>
      <c r="ANE8" s="111"/>
      <c r="ANF8" s="111"/>
      <c r="ANG8" s="111"/>
      <c r="ANH8" s="111"/>
      <c r="ANI8" s="111"/>
      <c r="ANJ8" s="111"/>
      <c r="ANK8" s="111"/>
      <c r="ANL8" s="111"/>
      <c r="ANM8" s="111"/>
      <c r="ANN8" s="111"/>
      <c r="ANO8" s="111"/>
      <c r="ANP8" s="111"/>
      <c r="ANQ8" s="111"/>
      <c r="ANR8" s="111"/>
      <c r="ANS8" s="111"/>
      <c r="ANT8" s="111"/>
      <c r="ANU8" s="111"/>
      <c r="ANV8" s="111"/>
      <c r="ANW8" s="111"/>
      <c r="ANX8" s="111"/>
      <c r="ANY8" s="111"/>
      <c r="ANZ8" s="111"/>
      <c r="AOA8" s="111"/>
      <c r="AOB8" s="111"/>
      <c r="AOC8" s="111"/>
      <c r="AOD8" s="111"/>
      <c r="AOE8" s="111"/>
      <c r="AOF8" s="111"/>
      <c r="AOG8" s="111"/>
      <c r="AOH8" s="111"/>
      <c r="AOI8" s="111"/>
      <c r="AOJ8" s="111"/>
      <c r="AOK8" s="111"/>
      <c r="AOL8" s="111"/>
      <c r="AOM8" s="111"/>
      <c r="AON8" s="111"/>
      <c r="AOO8" s="111"/>
      <c r="AOP8" s="111"/>
      <c r="AOQ8" s="111"/>
      <c r="AOR8" s="111"/>
      <c r="AOS8" s="111"/>
      <c r="AOT8" s="111"/>
      <c r="AOU8" s="111"/>
      <c r="AOV8" s="111"/>
      <c r="AOW8" s="111"/>
      <c r="AOX8" s="108"/>
      <c r="AOY8" s="108"/>
      <c r="AOZ8" s="108"/>
      <c r="APA8" s="108"/>
      <c r="APB8" s="108"/>
      <c r="APC8" s="108"/>
      <c r="APD8" s="108"/>
      <c r="APE8" s="108"/>
      <c r="APF8" s="108"/>
      <c r="APG8" s="108"/>
      <c r="APH8" s="108"/>
      <c r="API8" s="108"/>
      <c r="APJ8" s="108"/>
      <c r="APK8" s="108"/>
      <c r="APL8" s="108"/>
      <c r="APM8" s="108"/>
      <c r="APN8" s="108"/>
      <c r="APO8" s="108"/>
      <c r="APP8" s="108"/>
      <c r="APQ8" s="108"/>
      <c r="APR8" s="108"/>
      <c r="APS8" s="108"/>
      <c r="APT8" s="108"/>
      <c r="APU8" s="108"/>
      <c r="APV8" s="108"/>
      <c r="APW8" s="108"/>
      <c r="APX8" s="108"/>
      <c r="APY8" s="108"/>
      <c r="APZ8" s="108"/>
      <c r="AQA8" s="108"/>
      <c r="AQB8" s="108"/>
      <c r="AQC8" s="108"/>
      <c r="AQD8" s="108"/>
      <c r="AQE8" s="108"/>
      <c r="AQF8" s="108"/>
      <c r="AQG8" s="108"/>
      <c r="AQH8" s="108"/>
      <c r="AQI8" s="108"/>
      <c r="AQJ8" s="108"/>
      <c r="AQK8" s="108"/>
      <c r="AQL8" s="108"/>
      <c r="AQM8" s="108"/>
      <c r="AQN8" s="108"/>
      <c r="AQO8" s="108"/>
      <c r="AQP8" s="107"/>
      <c r="AQQ8" s="107"/>
      <c r="AQR8" s="107"/>
      <c r="AQS8" s="107"/>
      <c r="AQT8" s="107"/>
      <c r="AQU8" s="107"/>
      <c r="AQV8" s="107"/>
      <c r="AQW8" s="107"/>
      <c r="AQX8" s="107"/>
      <c r="AQY8" s="107"/>
      <c r="AQZ8" s="107"/>
      <c r="ARA8" s="107"/>
      <c r="ARB8" s="107"/>
      <c r="ARC8" s="107"/>
      <c r="ARD8" s="107"/>
      <c r="ARE8" s="107"/>
      <c r="ARF8" s="107"/>
      <c r="ARG8" s="107"/>
      <c r="ARH8" s="107"/>
      <c r="ARI8" s="107"/>
      <c r="ARJ8" s="107"/>
      <c r="ARK8" s="107"/>
      <c r="ARL8" s="107"/>
      <c r="ARM8" s="107"/>
      <c r="ARN8" s="107"/>
      <c r="ARO8" s="107"/>
      <c r="ARP8" s="107"/>
      <c r="ARQ8" s="107"/>
      <c r="ARR8" s="107"/>
      <c r="ARS8" s="107"/>
      <c r="ART8" s="107"/>
      <c r="ARU8" s="107"/>
      <c r="ARV8" s="107"/>
      <c r="ARW8" s="107"/>
      <c r="ARX8" s="107"/>
      <c r="ARY8" s="107"/>
      <c r="ARZ8" s="107"/>
      <c r="ASA8" s="107"/>
      <c r="ASB8" s="107"/>
      <c r="ASC8" s="107"/>
      <c r="ASD8" s="107"/>
      <c r="ASE8" s="107"/>
      <c r="ASF8" s="107"/>
      <c r="ASG8" s="107"/>
      <c r="ASH8" s="107"/>
      <c r="ASI8" s="107"/>
      <c r="ASJ8" s="107"/>
      <c r="ASK8" s="107"/>
      <c r="ASL8" s="107"/>
      <c r="ASM8" s="107"/>
      <c r="ASN8" s="107"/>
      <c r="ASO8" s="107"/>
      <c r="ASP8" s="107"/>
      <c r="ASQ8" s="107"/>
      <c r="ASR8" s="107"/>
      <c r="ASS8" s="107"/>
      <c r="AST8" s="107"/>
      <c r="ASU8" s="107"/>
      <c r="ASV8" s="107"/>
      <c r="ASW8" s="107"/>
      <c r="ASX8" s="107"/>
      <c r="ASY8" s="107"/>
      <c r="ASZ8" s="107"/>
      <c r="ATA8" s="107"/>
      <c r="ATB8" s="107"/>
      <c r="ATC8" s="107"/>
      <c r="ATD8" s="107"/>
      <c r="ATE8" s="107"/>
      <c r="ATF8" s="107"/>
      <c r="ATG8" s="107"/>
      <c r="ATH8" s="107"/>
      <c r="ATI8" s="107"/>
      <c r="ATJ8" s="107"/>
      <c r="ATK8" s="107"/>
      <c r="ATL8" s="107"/>
      <c r="ATM8" s="107"/>
      <c r="ATN8" s="107"/>
      <c r="ATO8" s="107"/>
      <c r="ATP8" s="107"/>
      <c r="ATQ8" s="107"/>
      <c r="ATR8" s="107"/>
      <c r="ATS8" s="107"/>
      <c r="ATT8" s="107"/>
      <c r="ATU8" s="107"/>
      <c r="ATV8" s="107"/>
      <c r="ATW8" s="107"/>
      <c r="ATX8" s="107"/>
      <c r="ATY8" s="107"/>
      <c r="ATZ8" s="108"/>
      <c r="AUA8" s="108"/>
      <c r="AUB8" s="108"/>
      <c r="AUC8" s="108"/>
      <c r="AUD8" s="108"/>
      <c r="AUE8" s="108"/>
      <c r="AUF8" s="108"/>
      <c r="AUG8" s="108"/>
      <c r="AUH8" s="108"/>
      <c r="AUI8" s="108"/>
      <c r="AUJ8" s="108"/>
      <c r="AUK8" s="108"/>
      <c r="AUL8" s="108"/>
      <c r="AUM8" s="108"/>
      <c r="AUN8" s="108"/>
      <c r="AUO8" s="108"/>
      <c r="AUP8" s="108"/>
      <c r="AUQ8" s="108"/>
      <c r="AUR8" s="108"/>
      <c r="AUS8" s="108"/>
      <c r="AUT8" s="108"/>
      <c r="AUU8" s="108"/>
      <c r="AUV8" s="108"/>
      <c r="AUW8" s="108"/>
      <c r="AUX8" s="108"/>
      <c r="AUY8" s="108"/>
      <c r="AUZ8" s="108"/>
      <c r="AVA8" s="108"/>
      <c r="AVB8" s="108"/>
      <c r="AVC8" s="108"/>
      <c r="AVD8" s="108"/>
      <c r="AVE8" s="108"/>
      <c r="AVF8" s="108"/>
      <c r="AVG8" s="108"/>
      <c r="AVH8" s="108"/>
      <c r="AVI8" s="108"/>
      <c r="AVJ8" s="108"/>
      <c r="AVK8" s="108"/>
      <c r="AVL8" s="108"/>
      <c r="AVM8" s="108"/>
      <c r="AVN8" s="108"/>
      <c r="AVO8" s="265"/>
      <c r="AVP8" s="265"/>
      <c r="AVQ8" s="265"/>
      <c r="AVR8" s="265"/>
      <c r="AVS8" s="265"/>
      <c r="AVT8" s="265"/>
      <c r="AVU8" s="265"/>
      <c r="AVV8" s="265"/>
      <c r="AVW8" s="265"/>
      <c r="AVX8" s="265"/>
      <c r="AVY8" s="265"/>
      <c r="AVZ8" s="265"/>
      <c r="AWA8" s="265"/>
      <c r="AWB8" s="265"/>
      <c r="AWC8" s="265"/>
      <c r="AWD8" s="265"/>
      <c r="AWE8" s="265"/>
      <c r="AWF8" s="265"/>
      <c r="AWG8" s="265"/>
      <c r="AWH8" s="265"/>
      <c r="AWI8" s="265"/>
      <c r="AWJ8" s="265"/>
      <c r="AWK8" s="265"/>
      <c r="AWL8" s="265"/>
      <c r="AWM8" s="265"/>
      <c r="AWN8" s="265"/>
      <c r="AWO8" s="265"/>
      <c r="AWP8" s="265"/>
      <c r="AWQ8" s="265"/>
      <c r="AWR8" s="265"/>
      <c r="AWS8" s="265"/>
      <c r="AWT8" s="265"/>
      <c r="AWU8" s="265"/>
      <c r="AWV8" s="265"/>
      <c r="AWW8" s="265"/>
      <c r="AWX8" s="265"/>
      <c r="AWY8" s="265"/>
      <c r="AWZ8" s="265"/>
      <c r="AXA8" s="265"/>
      <c r="AXB8" s="265"/>
      <c r="AXC8" s="265"/>
      <c r="AXD8" s="108"/>
      <c r="AXE8" s="108"/>
      <c r="AXF8" s="108"/>
      <c r="AXG8" s="108"/>
      <c r="AXH8" s="108"/>
      <c r="AXI8" s="108"/>
      <c r="AXJ8" s="108"/>
      <c r="AXK8" s="108"/>
      <c r="AXL8" s="108"/>
      <c r="AXM8" s="108"/>
      <c r="AXN8" s="108"/>
      <c r="AXO8" s="108"/>
      <c r="AXP8" s="108"/>
      <c r="AXQ8" s="108"/>
      <c r="AXR8" s="108"/>
      <c r="AXS8" s="108"/>
      <c r="AXT8" s="108"/>
      <c r="AXU8" s="108"/>
      <c r="AXV8" s="108"/>
      <c r="AXW8" s="108"/>
      <c r="AXX8" s="108"/>
      <c r="AXY8" s="108"/>
      <c r="AXZ8" s="108"/>
      <c r="AYA8" s="108"/>
      <c r="AYB8" s="108"/>
      <c r="AYC8" s="108"/>
      <c r="AYD8" s="108"/>
      <c r="AYE8" s="108"/>
      <c r="AYF8" s="108"/>
      <c r="AYG8" s="108"/>
      <c r="AYH8" s="108"/>
      <c r="AYI8" s="108"/>
      <c r="AYJ8" s="108"/>
      <c r="AYK8" s="108"/>
      <c r="AYL8" s="108"/>
      <c r="AYM8" s="108"/>
      <c r="AYN8" s="108"/>
      <c r="AYO8" s="108"/>
      <c r="AYP8" s="108"/>
      <c r="AYQ8" s="108"/>
      <c r="AYR8" s="108"/>
      <c r="AYS8" s="108"/>
      <c r="AYT8" s="108"/>
      <c r="AYU8" s="108"/>
      <c r="AYV8" s="108"/>
      <c r="AYW8" s="108"/>
      <c r="AYX8" s="108"/>
      <c r="AYY8" s="108"/>
      <c r="AYZ8" s="108"/>
      <c r="AZA8" s="108"/>
      <c r="AZB8" s="108"/>
      <c r="AZC8" s="108"/>
      <c r="AZD8" s="108"/>
      <c r="AZE8" s="108"/>
      <c r="AZF8" s="108"/>
      <c r="AZG8" s="108"/>
      <c r="AZH8" s="108"/>
      <c r="AZI8" s="108"/>
      <c r="AZJ8" s="108"/>
      <c r="AZK8" s="108"/>
      <c r="AZL8" s="108"/>
      <c r="AZM8" s="108"/>
      <c r="AZN8" s="108"/>
      <c r="AZO8" s="108"/>
      <c r="AZP8" s="108"/>
      <c r="AZQ8" s="108"/>
      <c r="AZR8" s="108"/>
      <c r="AZS8" s="108"/>
      <c r="AZT8" s="108"/>
      <c r="AZU8" s="108"/>
      <c r="AZV8" s="108"/>
      <c r="AZW8" s="108"/>
      <c r="AZX8" s="108"/>
      <c r="AZY8" s="108"/>
      <c r="AZZ8" s="108"/>
      <c r="BAA8" s="108"/>
      <c r="BAB8" s="108"/>
      <c r="BAC8" s="108"/>
      <c r="BAD8" s="108"/>
      <c r="BAE8" s="108"/>
      <c r="BAF8" s="108"/>
      <c r="BAG8" s="108"/>
      <c r="BAH8" s="108"/>
      <c r="BAI8" s="108"/>
      <c r="BAJ8" s="108"/>
      <c r="BAK8" s="108"/>
      <c r="BAL8" s="108"/>
      <c r="BAM8" s="108"/>
      <c r="BAN8" s="108"/>
      <c r="BAO8" s="108"/>
      <c r="BAP8" s="108"/>
      <c r="BAQ8" s="108"/>
      <c r="BAR8" s="108"/>
      <c r="BAS8" s="108"/>
      <c r="BAT8" s="108"/>
      <c r="BAU8" s="108"/>
      <c r="BAV8" s="108"/>
      <c r="BAW8" s="108"/>
      <c r="BAX8" s="108"/>
      <c r="BAY8" s="108"/>
      <c r="BAZ8" s="108"/>
      <c r="BBA8" s="108"/>
      <c r="BBB8" s="108"/>
      <c r="BBC8" s="108"/>
      <c r="BBD8" s="108"/>
      <c r="BBE8" s="108"/>
      <c r="BBF8" s="108"/>
      <c r="BBG8" s="108"/>
      <c r="BBH8" s="108"/>
      <c r="BBI8" s="108"/>
      <c r="BBJ8" s="108"/>
      <c r="BBK8" s="108"/>
      <c r="BBL8" s="108"/>
      <c r="BBM8" s="108"/>
      <c r="BBN8" s="108"/>
      <c r="BBO8" s="108"/>
      <c r="BBP8" s="108"/>
      <c r="BBQ8" s="108"/>
      <c r="BBR8" s="108"/>
      <c r="BBS8" s="108"/>
      <c r="BBT8" s="108"/>
      <c r="BBU8" s="108"/>
      <c r="BBV8" s="108"/>
    </row>
    <row r="9" spans="1:1426" s="258" customFormat="1" ht="16.5" thickTop="1" thickBot="1" x14ac:dyDescent="0.3">
      <c r="A9" s="463"/>
      <c r="B9" s="104"/>
      <c r="C9" s="291"/>
      <c r="D9" s="96"/>
      <c r="E9" s="97"/>
      <c r="F9" s="97"/>
      <c r="G9" s="97"/>
      <c r="H9" s="102"/>
      <c r="I9" s="457"/>
      <c r="J9" s="436"/>
      <c r="K9" s="466"/>
      <c r="L9" s="127"/>
      <c r="M9" s="125"/>
      <c r="N9" s="127"/>
      <c r="O9" s="125"/>
      <c r="P9" s="126"/>
      <c r="Q9" s="126"/>
      <c r="R9" s="128"/>
      <c r="S9" s="126"/>
      <c r="T9" s="126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  <c r="GV9" s="108"/>
      <c r="GW9" s="108"/>
      <c r="GX9" s="108"/>
      <c r="GY9" s="108"/>
      <c r="GZ9" s="108"/>
      <c r="HA9" s="108"/>
      <c r="HB9" s="108"/>
      <c r="HC9" s="108"/>
      <c r="HD9" s="108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108"/>
      <c r="IA9" s="265"/>
      <c r="IB9" s="265"/>
      <c r="IC9" s="265"/>
      <c r="ID9" s="265"/>
      <c r="IE9" s="265"/>
      <c r="IF9" s="265"/>
      <c r="IG9" s="265"/>
      <c r="IH9" s="265"/>
      <c r="II9" s="265"/>
      <c r="IJ9" s="265"/>
      <c r="IK9" s="265"/>
      <c r="IL9" s="265"/>
      <c r="IM9" s="265"/>
      <c r="IN9" s="265"/>
      <c r="IO9" s="265"/>
      <c r="IP9" s="265"/>
      <c r="IQ9" s="265"/>
      <c r="IR9" s="265"/>
      <c r="IS9" s="265"/>
      <c r="IT9" s="265"/>
      <c r="IU9" s="265"/>
      <c r="IV9" s="265"/>
      <c r="IW9" s="265"/>
      <c r="IX9" s="265"/>
      <c r="IY9" s="265"/>
      <c r="IZ9" s="265"/>
      <c r="JA9" s="265"/>
      <c r="JB9" s="265"/>
      <c r="JC9" s="265"/>
      <c r="JD9" s="265"/>
      <c r="JE9" s="265"/>
      <c r="JF9" s="265"/>
      <c r="JG9" s="265"/>
      <c r="JH9" s="265"/>
      <c r="JI9" s="265"/>
      <c r="JJ9" s="265"/>
      <c r="JK9" s="265"/>
      <c r="JL9" s="265"/>
      <c r="JM9" s="265"/>
      <c r="JN9" s="265"/>
      <c r="JO9" s="265"/>
      <c r="JP9" s="392"/>
      <c r="JQ9" s="392"/>
      <c r="JR9" s="392"/>
      <c r="JS9" s="392"/>
      <c r="JT9" s="392"/>
      <c r="JU9" s="392"/>
      <c r="JV9" s="392"/>
      <c r="JW9" s="392"/>
      <c r="JX9" s="392"/>
      <c r="JY9" s="392"/>
      <c r="JZ9" s="392"/>
      <c r="KA9" s="392"/>
      <c r="KB9" s="392"/>
      <c r="KC9" s="392"/>
      <c r="KD9" s="392"/>
      <c r="KE9" s="392"/>
      <c r="KF9" s="392"/>
      <c r="KG9" s="392"/>
      <c r="KH9" s="392"/>
      <c r="KI9" s="392"/>
      <c r="KJ9" s="392"/>
      <c r="KK9" s="392"/>
      <c r="KL9" s="392"/>
      <c r="KM9" s="392"/>
      <c r="KN9" s="392"/>
      <c r="KO9" s="392"/>
      <c r="KP9" s="392"/>
      <c r="KQ9" s="392"/>
      <c r="KR9" s="392"/>
      <c r="KS9" s="392"/>
      <c r="KT9" s="392"/>
      <c r="KU9" s="392"/>
      <c r="KV9" s="392"/>
      <c r="KW9" s="392"/>
      <c r="KX9" s="392"/>
      <c r="KY9" s="392"/>
      <c r="KZ9" s="392"/>
      <c r="LA9" s="392"/>
      <c r="LB9" s="392"/>
      <c r="LC9" s="392"/>
      <c r="LD9" s="392"/>
      <c r="LE9" s="392"/>
      <c r="LF9" s="392"/>
      <c r="LG9" s="392"/>
      <c r="LH9" s="111"/>
      <c r="LI9" s="111"/>
      <c r="LJ9" s="111"/>
      <c r="LK9" s="111"/>
      <c r="LL9" s="111"/>
      <c r="LM9" s="111"/>
      <c r="LN9" s="111"/>
      <c r="LO9" s="111"/>
      <c r="LP9" s="111"/>
      <c r="LQ9" s="111"/>
      <c r="LR9" s="111"/>
      <c r="LS9" s="111"/>
      <c r="LT9" s="111"/>
      <c r="LU9" s="111"/>
      <c r="LV9" s="111"/>
      <c r="LW9" s="111"/>
      <c r="LX9" s="111"/>
      <c r="LY9" s="111"/>
      <c r="LZ9" s="111"/>
      <c r="MA9" s="111"/>
      <c r="MB9" s="111"/>
      <c r="MC9" s="111"/>
      <c r="MD9" s="111"/>
      <c r="ME9" s="111"/>
      <c r="MF9" s="111"/>
      <c r="MG9" s="111"/>
      <c r="MH9" s="111"/>
      <c r="MI9" s="111"/>
      <c r="MJ9" s="111"/>
      <c r="MK9" s="111"/>
      <c r="ML9" s="111"/>
      <c r="MM9" s="111"/>
      <c r="MN9" s="111"/>
      <c r="MO9" s="111"/>
      <c r="MP9" s="111"/>
      <c r="MQ9" s="111"/>
      <c r="MR9" s="111"/>
      <c r="MS9" s="111"/>
      <c r="MT9" s="111"/>
      <c r="MU9" s="111"/>
      <c r="MV9" s="111"/>
      <c r="MW9" s="107"/>
      <c r="MX9" s="107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07"/>
      <c r="NO9" s="107"/>
      <c r="NP9" s="107"/>
      <c r="NQ9" s="107"/>
      <c r="NR9" s="107"/>
      <c r="NS9" s="107"/>
      <c r="NT9" s="107"/>
      <c r="NU9" s="107"/>
      <c r="NV9" s="107"/>
      <c r="NW9" s="107"/>
      <c r="NX9" s="107"/>
      <c r="NY9" s="107"/>
      <c r="NZ9" s="107"/>
      <c r="OA9" s="107"/>
      <c r="OB9" s="107"/>
      <c r="OC9" s="107"/>
      <c r="OD9" s="107"/>
      <c r="OE9" s="107"/>
      <c r="OF9" s="107"/>
      <c r="OG9" s="107"/>
      <c r="OH9" s="107"/>
      <c r="OI9" s="107"/>
      <c r="OJ9" s="107"/>
      <c r="OK9" s="107"/>
      <c r="OL9" s="107"/>
      <c r="OM9" s="107"/>
      <c r="ON9" s="107"/>
      <c r="OO9" s="107"/>
      <c r="OP9" s="107"/>
      <c r="OQ9" s="107"/>
      <c r="OR9" s="107"/>
      <c r="OS9" s="107"/>
      <c r="OT9" s="107"/>
      <c r="OU9" s="107"/>
      <c r="OV9" s="107"/>
      <c r="OW9" s="107"/>
      <c r="OX9" s="107"/>
      <c r="OY9" s="107"/>
      <c r="OZ9" s="107"/>
      <c r="PA9" s="107"/>
      <c r="PB9" s="107"/>
      <c r="PC9" s="107"/>
      <c r="PD9" s="107"/>
      <c r="PE9" s="107"/>
      <c r="PF9" s="107"/>
      <c r="PG9" s="107"/>
      <c r="PH9" s="107"/>
      <c r="PI9" s="107"/>
      <c r="PJ9" s="107"/>
      <c r="PK9" s="107"/>
      <c r="PL9" s="107"/>
      <c r="PM9" s="107"/>
      <c r="PN9" s="107"/>
      <c r="PO9" s="107"/>
      <c r="PP9" s="107"/>
      <c r="PQ9" s="107"/>
      <c r="PR9" s="107"/>
      <c r="PS9" s="107"/>
      <c r="PT9" s="107"/>
      <c r="PU9" s="107"/>
      <c r="PV9" s="107"/>
      <c r="PW9" s="107"/>
      <c r="PX9" s="107"/>
      <c r="PY9" s="107"/>
      <c r="PZ9" s="107"/>
      <c r="QA9" s="107"/>
      <c r="QB9" s="107"/>
      <c r="QC9" s="107"/>
      <c r="QD9" s="107"/>
      <c r="QE9" s="107"/>
      <c r="QF9" s="107"/>
      <c r="QG9" s="107"/>
      <c r="QH9" s="107"/>
      <c r="QI9" s="107"/>
      <c r="QJ9" s="107"/>
      <c r="QK9" s="107"/>
      <c r="QL9" s="107"/>
      <c r="QM9" s="107"/>
      <c r="QN9" s="107"/>
      <c r="QO9" s="107"/>
      <c r="QP9" s="107"/>
      <c r="QQ9" s="107"/>
      <c r="QR9" s="107"/>
      <c r="QS9" s="107"/>
      <c r="QT9" s="107"/>
      <c r="QU9" s="107"/>
      <c r="QV9" s="107"/>
      <c r="QW9" s="107"/>
      <c r="QX9" s="107"/>
      <c r="QY9" s="107"/>
      <c r="QZ9" s="107"/>
      <c r="RA9" s="107"/>
      <c r="RB9" s="107"/>
      <c r="RC9" s="107"/>
      <c r="RD9" s="107"/>
      <c r="RE9" s="107"/>
      <c r="RF9" s="107"/>
      <c r="RG9" s="107"/>
      <c r="RH9" s="107"/>
      <c r="RI9" s="107"/>
      <c r="RJ9" s="107"/>
      <c r="RK9" s="107"/>
      <c r="RL9" s="107"/>
      <c r="RM9" s="107"/>
      <c r="RN9" s="107"/>
      <c r="RO9" s="107"/>
      <c r="RP9" s="107"/>
      <c r="RQ9" s="107"/>
      <c r="RR9" s="107"/>
      <c r="RS9" s="107"/>
      <c r="RT9" s="107"/>
      <c r="RU9" s="107"/>
      <c r="RV9" s="107"/>
      <c r="RW9" s="107"/>
      <c r="RX9" s="107"/>
      <c r="RY9" s="107"/>
      <c r="RZ9" s="107"/>
      <c r="SA9" s="266"/>
      <c r="SB9" s="266"/>
      <c r="SC9" s="266"/>
      <c r="SD9" s="266"/>
      <c r="SE9" s="266"/>
      <c r="SF9" s="266"/>
      <c r="SG9" s="266"/>
      <c r="SH9" s="266"/>
      <c r="SI9" s="266"/>
      <c r="SJ9" s="266"/>
      <c r="SK9" s="266"/>
      <c r="SL9" s="266"/>
      <c r="SM9" s="266"/>
      <c r="SN9" s="266"/>
      <c r="SO9" s="266"/>
      <c r="SP9" s="266"/>
      <c r="SQ9" s="266"/>
      <c r="SR9" s="266"/>
      <c r="SS9" s="266"/>
      <c r="ST9" s="266"/>
      <c r="SU9" s="266"/>
      <c r="SV9" s="266"/>
      <c r="SW9" s="266"/>
      <c r="SX9" s="266"/>
      <c r="SY9" s="266"/>
      <c r="SZ9" s="266"/>
      <c r="TA9" s="266"/>
      <c r="TB9" s="266"/>
      <c r="TC9" s="266"/>
      <c r="TD9" s="266"/>
      <c r="TE9" s="266"/>
      <c r="TF9" s="266"/>
      <c r="TG9" s="266"/>
      <c r="TH9" s="266"/>
      <c r="TI9" s="266"/>
      <c r="TJ9" s="266"/>
      <c r="TK9" s="266"/>
      <c r="TL9" s="266"/>
      <c r="TM9" s="266"/>
      <c r="TN9" s="266"/>
      <c r="TO9" s="266"/>
      <c r="TP9" s="266"/>
      <c r="TQ9" s="266"/>
      <c r="TR9" s="266"/>
      <c r="TS9" s="108"/>
      <c r="TT9" s="108"/>
      <c r="TU9" s="108"/>
      <c r="TV9" s="108"/>
      <c r="TW9" s="108"/>
      <c r="TX9" s="108"/>
      <c r="TY9" s="108"/>
      <c r="TZ9" s="108"/>
      <c r="UA9" s="108"/>
      <c r="UB9" s="108"/>
      <c r="UC9" s="108"/>
      <c r="UD9" s="108"/>
      <c r="UE9" s="108"/>
      <c r="UF9" s="108"/>
      <c r="UG9" s="108"/>
      <c r="UH9" s="108"/>
      <c r="UI9" s="108"/>
      <c r="UJ9" s="108"/>
      <c r="UK9" s="108"/>
      <c r="UL9" s="108"/>
      <c r="UM9" s="108"/>
      <c r="UN9" s="108"/>
      <c r="UO9" s="108"/>
      <c r="UP9" s="108"/>
      <c r="UQ9" s="108"/>
      <c r="UR9" s="108"/>
      <c r="US9" s="108"/>
      <c r="UT9" s="108"/>
      <c r="UU9" s="108"/>
      <c r="UV9" s="108"/>
      <c r="UW9" s="108"/>
      <c r="UX9" s="108"/>
      <c r="UY9" s="108"/>
      <c r="UZ9" s="108"/>
      <c r="VA9" s="108"/>
      <c r="VB9" s="108"/>
      <c r="VC9" s="108"/>
      <c r="VD9" s="108"/>
      <c r="VE9" s="108"/>
      <c r="VF9" s="108"/>
      <c r="VG9" s="108"/>
      <c r="VH9" s="108"/>
      <c r="VI9" s="108"/>
      <c r="VJ9" s="108"/>
      <c r="VK9" s="111"/>
      <c r="VL9" s="111"/>
      <c r="VM9" s="111"/>
      <c r="VN9" s="111"/>
      <c r="VO9" s="111"/>
      <c r="VP9" s="111"/>
      <c r="VQ9" s="111"/>
      <c r="VR9" s="111"/>
      <c r="VS9" s="111"/>
      <c r="VT9" s="111"/>
      <c r="VU9" s="111"/>
      <c r="VV9" s="111"/>
      <c r="VW9" s="111"/>
      <c r="VX9" s="111"/>
      <c r="VY9" s="111"/>
      <c r="VZ9" s="111"/>
      <c r="WA9" s="111"/>
      <c r="WB9" s="111"/>
      <c r="WC9" s="111"/>
      <c r="WD9" s="111"/>
      <c r="WE9" s="111"/>
      <c r="WF9" s="111"/>
      <c r="WG9" s="111"/>
      <c r="WH9" s="111"/>
      <c r="WI9" s="111"/>
      <c r="WJ9" s="111"/>
      <c r="WK9" s="111"/>
      <c r="WL9" s="111"/>
      <c r="WM9" s="111"/>
      <c r="WN9" s="111"/>
      <c r="WO9" s="111"/>
      <c r="WP9" s="111"/>
      <c r="WQ9" s="111"/>
      <c r="WR9" s="111"/>
      <c r="WS9" s="111"/>
      <c r="WT9" s="111"/>
      <c r="WU9" s="111"/>
      <c r="WV9" s="111"/>
      <c r="WW9" s="111"/>
      <c r="WX9" s="111"/>
      <c r="WY9" s="111"/>
      <c r="WZ9" s="111"/>
      <c r="XA9" s="393"/>
      <c r="XB9" s="106"/>
      <c r="XC9" s="106"/>
      <c r="XD9" s="106"/>
      <c r="XE9" s="106"/>
      <c r="XF9" s="106"/>
      <c r="XG9" s="106"/>
      <c r="XH9" s="106"/>
      <c r="XI9" s="106"/>
      <c r="XJ9" s="106"/>
      <c r="XK9" s="106"/>
      <c r="XL9" s="106"/>
      <c r="XM9" s="106"/>
      <c r="XN9" s="106"/>
      <c r="XO9" s="106"/>
      <c r="XP9" s="106"/>
      <c r="XQ9" s="106"/>
      <c r="XR9" s="106"/>
      <c r="XS9" s="106"/>
      <c r="XT9" s="106"/>
      <c r="XU9" s="106"/>
      <c r="XV9" s="106"/>
      <c r="XW9" s="106"/>
      <c r="XX9" s="106"/>
      <c r="XY9" s="106"/>
      <c r="XZ9" s="106"/>
      <c r="YA9" s="106"/>
      <c r="YB9" s="106"/>
      <c r="YC9" s="106"/>
      <c r="YD9" s="106"/>
      <c r="YE9" s="106"/>
      <c r="YF9" s="106"/>
      <c r="YG9" s="106"/>
      <c r="YH9" s="106"/>
      <c r="YI9" s="106"/>
      <c r="YJ9" s="106"/>
      <c r="YK9" s="106"/>
      <c r="YL9" s="106"/>
      <c r="YM9" s="106"/>
      <c r="YN9" s="106"/>
      <c r="YO9" s="106"/>
      <c r="YP9" s="106"/>
      <c r="YQ9" s="106"/>
      <c r="YR9" s="107"/>
      <c r="YS9" s="107"/>
      <c r="YT9" s="107"/>
      <c r="YU9" s="107"/>
      <c r="YV9" s="107"/>
      <c r="YW9" s="107"/>
      <c r="YX9" s="107"/>
      <c r="YY9" s="107"/>
      <c r="YZ9" s="107"/>
      <c r="ZA9" s="107"/>
      <c r="ZB9" s="107"/>
      <c r="ZC9" s="107"/>
      <c r="ZD9" s="107"/>
      <c r="ZE9" s="107"/>
      <c r="ZF9" s="107"/>
      <c r="ZG9" s="107"/>
      <c r="ZH9" s="107"/>
      <c r="ZI9" s="107"/>
      <c r="ZJ9" s="107"/>
      <c r="ZK9" s="107"/>
      <c r="ZL9" s="107"/>
      <c r="ZM9" s="107"/>
      <c r="ZN9" s="107"/>
      <c r="ZO9" s="107"/>
      <c r="ZP9" s="107"/>
      <c r="ZQ9" s="107"/>
      <c r="ZR9" s="107"/>
      <c r="ZS9" s="107"/>
      <c r="ZT9" s="107"/>
      <c r="ZU9" s="107"/>
      <c r="ZV9" s="107"/>
      <c r="ZW9" s="107"/>
      <c r="ZX9" s="107"/>
      <c r="ZY9" s="107"/>
      <c r="ZZ9" s="107"/>
      <c r="AAA9" s="107"/>
      <c r="AAB9" s="107"/>
      <c r="AAC9" s="107"/>
      <c r="AAD9" s="107"/>
      <c r="AAE9" s="107"/>
      <c r="AAF9" s="107"/>
      <c r="AAG9" s="108"/>
      <c r="AAH9" s="108"/>
      <c r="AAI9" s="108"/>
      <c r="AAJ9" s="108"/>
      <c r="AAK9" s="108"/>
      <c r="AAL9" s="108"/>
      <c r="AAM9" s="108"/>
      <c r="AAN9" s="108"/>
      <c r="AAO9" s="108"/>
      <c r="AAP9" s="108"/>
      <c r="AAQ9" s="108"/>
      <c r="AAR9" s="108"/>
      <c r="AAS9" s="108"/>
      <c r="AAT9" s="108"/>
      <c r="AAU9" s="108"/>
      <c r="AAV9" s="108"/>
      <c r="AAW9" s="108"/>
      <c r="AAX9" s="108"/>
      <c r="AAY9" s="108"/>
      <c r="AAZ9" s="108"/>
      <c r="ABA9" s="108"/>
      <c r="ABB9" s="108"/>
      <c r="ABC9" s="108"/>
      <c r="ABD9" s="108"/>
      <c r="ABE9" s="108"/>
      <c r="ABF9" s="108"/>
      <c r="ABG9" s="108"/>
      <c r="ABH9" s="108"/>
      <c r="ABI9" s="108"/>
      <c r="ABJ9" s="108"/>
      <c r="ABK9" s="108"/>
      <c r="ABL9" s="108"/>
      <c r="ABM9" s="108"/>
      <c r="ABN9" s="108"/>
      <c r="ABO9" s="108"/>
      <c r="ABP9" s="108"/>
      <c r="ABQ9" s="108"/>
      <c r="ABR9" s="108"/>
      <c r="ABS9" s="108"/>
      <c r="ABT9" s="108"/>
      <c r="ABU9" s="108"/>
      <c r="ABV9" s="109"/>
      <c r="ABW9" s="109"/>
      <c r="ABX9" s="109"/>
      <c r="ABY9" s="109"/>
      <c r="ABZ9" s="109"/>
      <c r="ACA9" s="109"/>
      <c r="ACB9" s="109"/>
      <c r="ACC9" s="109"/>
      <c r="ACD9" s="109"/>
      <c r="ACE9" s="109"/>
      <c r="ACF9" s="109"/>
      <c r="ACG9" s="109"/>
      <c r="ACH9" s="109"/>
      <c r="ACI9" s="109"/>
      <c r="ACJ9" s="109"/>
      <c r="ACK9" s="109"/>
      <c r="ACL9" s="109"/>
      <c r="ACM9" s="109"/>
      <c r="ACN9" s="109"/>
      <c r="ACO9" s="109"/>
      <c r="ACP9" s="109"/>
      <c r="ACQ9" s="109"/>
      <c r="ACR9" s="109"/>
      <c r="ACS9" s="109"/>
      <c r="ACT9" s="109"/>
      <c r="ACU9" s="109"/>
      <c r="ACV9" s="109"/>
      <c r="ACW9" s="109"/>
      <c r="ACX9" s="109"/>
      <c r="ACY9" s="109"/>
      <c r="ACZ9" s="109"/>
      <c r="ADA9" s="109"/>
      <c r="ADB9" s="109"/>
      <c r="ADC9" s="109"/>
      <c r="ADD9" s="109"/>
      <c r="ADE9" s="109"/>
      <c r="ADF9" s="109"/>
      <c r="ADG9" s="109"/>
      <c r="ADH9" s="109"/>
      <c r="ADI9" s="109"/>
      <c r="ADJ9" s="109"/>
      <c r="ADK9" s="108"/>
      <c r="ADL9" s="108"/>
      <c r="ADM9" s="108"/>
      <c r="ADN9" s="108"/>
      <c r="ADO9" s="108"/>
      <c r="ADP9" s="108"/>
      <c r="ADQ9" s="108"/>
      <c r="ADR9" s="108"/>
      <c r="ADS9" s="108"/>
      <c r="ADT9" s="108"/>
      <c r="ADU9" s="108"/>
      <c r="ADV9" s="108"/>
      <c r="ADW9" s="108"/>
      <c r="ADX9" s="108"/>
      <c r="ADY9" s="108"/>
      <c r="ADZ9" s="108"/>
      <c r="AEA9" s="108"/>
      <c r="AEB9" s="108"/>
      <c r="AEC9" s="108"/>
      <c r="AED9" s="108"/>
      <c r="AEE9" s="108"/>
      <c r="AEF9" s="108"/>
      <c r="AEG9" s="108"/>
      <c r="AEH9" s="108"/>
      <c r="AEI9" s="108"/>
      <c r="AEJ9" s="108"/>
      <c r="AEK9" s="108"/>
      <c r="AEL9" s="108"/>
      <c r="AEM9" s="108"/>
      <c r="AEN9" s="108"/>
      <c r="AEO9" s="108"/>
      <c r="AEP9" s="108"/>
      <c r="AEQ9" s="108"/>
      <c r="AER9" s="108"/>
      <c r="AES9" s="108"/>
      <c r="AET9" s="108"/>
      <c r="AEU9" s="108"/>
      <c r="AEV9" s="108"/>
      <c r="AEW9" s="108"/>
      <c r="AEX9" s="108"/>
      <c r="AEY9" s="108"/>
      <c r="AEZ9" s="108"/>
      <c r="AFA9" s="108"/>
      <c r="AFB9" s="108"/>
      <c r="AFC9" s="111"/>
      <c r="AFD9" s="111"/>
      <c r="AFE9" s="111"/>
      <c r="AFF9" s="111"/>
      <c r="AFG9" s="111"/>
      <c r="AFH9" s="111"/>
      <c r="AFI9" s="111"/>
      <c r="AFJ9" s="111"/>
      <c r="AFK9" s="111"/>
      <c r="AFL9" s="111"/>
      <c r="AFM9" s="111"/>
      <c r="AFN9" s="111"/>
      <c r="AFO9" s="111"/>
      <c r="AFP9" s="111"/>
      <c r="AFQ9" s="111"/>
      <c r="AFR9" s="111"/>
      <c r="AFS9" s="111"/>
      <c r="AFT9" s="111"/>
      <c r="AFU9" s="111"/>
      <c r="AFV9" s="111"/>
      <c r="AFW9" s="111"/>
      <c r="AFX9" s="111"/>
      <c r="AFY9" s="111"/>
      <c r="AFZ9" s="111"/>
      <c r="AGA9" s="111"/>
      <c r="AGB9" s="111"/>
      <c r="AGC9" s="111"/>
      <c r="AGD9" s="111"/>
      <c r="AGE9" s="111"/>
      <c r="AGF9" s="111"/>
      <c r="AGG9" s="111"/>
      <c r="AGH9" s="111"/>
      <c r="AGI9" s="111"/>
      <c r="AGJ9" s="111"/>
      <c r="AGK9" s="111"/>
      <c r="AGL9" s="111"/>
      <c r="AGM9" s="111"/>
      <c r="AGN9" s="111"/>
      <c r="AGO9" s="111"/>
      <c r="AGP9" s="111"/>
      <c r="AGQ9" s="111"/>
      <c r="AGR9" s="108"/>
      <c r="AGS9" s="108"/>
      <c r="AGT9" s="108"/>
      <c r="AGU9" s="108"/>
      <c r="AGV9" s="108"/>
      <c r="AGW9" s="108"/>
      <c r="AGX9" s="108"/>
      <c r="AGY9" s="108"/>
      <c r="AGZ9" s="108"/>
      <c r="AHA9" s="108"/>
      <c r="AHB9" s="108"/>
      <c r="AHC9" s="108"/>
      <c r="AHD9" s="108"/>
      <c r="AHE9" s="108"/>
      <c r="AHF9" s="108"/>
      <c r="AHG9" s="108"/>
      <c r="AHH9" s="108"/>
      <c r="AHI9" s="108"/>
      <c r="AHJ9" s="108"/>
      <c r="AHK9" s="108"/>
      <c r="AHL9" s="108"/>
      <c r="AHM9" s="108"/>
      <c r="AHN9" s="108"/>
      <c r="AHO9" s="108"/>
      <c r="AHP9" s="108"/>
      <c r="AHQ9" s="108"/>
      <c r="AHR9" s="108"/>
      <c r="AHS9" s="108"/>
      <c r="AHT9" s="108"/>
      <c r="AHU9" s="108"/>
      <c r="AHV9" s="108"/>
      <c r="AHW9" s="108"/>
      <c r="AHX9" s="108"/>
      <c r="AHY9" s="108"/>
      <c r="AHZ9" s="108"/>
      <c r="AIA9" s="108"/>
      <c r="AIB9" s="108"/>
      <c r="AIC9" s="108"/>
      <c r="AID9" s="108"/>
      <c r="AIE9" s="108"/>
      <c r="AIF9" s="108"/>
      <c r="AIG9" s="108"/>
      <c r="AIH9" s="108"/>
      <c r="AII9" s="108"/>
      <c r="AIJ9" s="108"/>
      <c r="AIK9" s="108"/>
      <c r="AIL9" s="108"/>
      <c r="AIM9" s="108"/>
      <c r="AIN9" s="108"/>
      <c r="AIO9" s="108"/>
      <c r="AIP9" s="108"/>
      <c r="AIQ9" s="108"/>
      <c r="AIR9" s="108"/>
      <c r="AIS9" s="108"/>
      <c r="AIT9" s="108"/>
      <c r="AIU9" s="108"/>
      <c r="AIV9" s="108"/>
      <c r="AIW9" s="108"/>
      <c r="AIX9" s="108"/>
      <c r="AIY9" s="108"/>
      <c r="AIZ9" s="108"/>
      <c r="AJA9" s="108"/>
      <c r="AJB9" s="108"/>
      <c r="AJC9" s="108"/>
      <c r="AJD9" s="108"/>
      <c r="AJE9" s="108"/>
      <c r="AJF9" s="108"/>
      <c r="AJG9" s="108"/>
      <c r="AJH9" s="108"/>
      <c r="AJI9" s="108"/>
      <c r="AJJ9" s="108"/>
      <c r="AJK9" s="108"/>
      <c r="AJL9" s="108"/>
      <c r="AJM9" s="108"/>
      <c r="AJN9" s="108"/>
      <c r="AJO9" s="108"/>
      <c r="AJP9" s="108"/>
      <c r="AJQ9" s="108"/>
      <c r="AJR9" s="108"/>
      <c r="AJS9" s="108"/>
      <c r="AJT9" s="108"/>
      <c r="AJU9" s="108"/>
      <c r="AJV9" s="107"/>
      <c r="AJW9" s="107"/>
      <c r="AJX9" s="107"/>
      <c r="AJY9" s="107"/>
      <c r="AJZ9" s="107"/>
      <c r="AKA9" s="107"/>
      <c r="AKB9" s="107"/>
      <c r="AKC9" s="107"/>
      <c r="AKD9" s="107"/>
      <c r="AKE9" s="107"/>
      <c r="AKF9" s="107"/>
      <c r="AKG9" s="107"/>
      <c r="AKH9" s="107"/>
      <c r="AKI9" s="107"/>
      <c r="AKJ9" s="107"/>
      <c r="AKK9" s="107"/>
      <c r="AKL9" s="107"/>
      <c r="AKM9" s="107"/>
      <c r="AKN9" s="107"/>
      <c r="AKO9" s="107"/>
      <c r="AKP9" s="107"/>
      <c r="AKQ9" s="107"/>
      <c r="AKR9" s="107"/>
      <c r="AKS9" s="107"/>
      <c r="AKT9" s="107"/>
      <c r="AKU9" s="107"/>
      <c r="AKV9" s="107"/>
      <c r="AKW9" s="107"/>
      <c r="AKX9" s="107"/>
      <c r="AKY9" s="107"/>
      <c r="AKZ9" s="107"/>
      <c r="ALA9" s="107"/>
      <c r="ALB9" s="107"/>
      <c r="ALC9" s="107"/>
      <c r="ALD9" s="107"/>
      <c r="ALE9" s="107"/>
      <c r="ALF9" s="107"/>
      <c r="ALG9" s="107"/>
      <c r="ALH9" s="107"/>
      <c r="ALI9" s="107"/>
      <c r="ALJ9" s="107"/>
      <c r="ALK9" s="107"/>
      <c r="ALL9" s="107"/>
      <c r="ALM9" s="107"/>
      <c r="ALN9" s="111"/>
      <c r="ALO9" s="111"/>
      <c r="ALP9" s="111"/>
      <c r="ALQ9" s="111"/>
      <c r="ALR9" s="111"/>
      <c r="ALS9" s="111"/>
      <c r="ALT9" s="111"/>
      <c r="ALU9" s="111"/>
      <c r="ALV9" s="111"/>
      <c r="ALW9" s="111"/>
      <c r="ALX9" s="111"/>
      <c r="ALY9" s="111"/>
      <c r="ALZ9" s="111"/>
      <c r="AMA9" s="111"/>
      <c r="AMB9" s="111"/>
      <c r="AMC9" s="111"/>
      <c r="AMD9" s="111"/>
      <c r="AME9" s="111"/>
      <c r="AMF9" s="111"/>
      <c r="AMG9" s="111"/>
      <c r="AMH9" s="111"/>
      <c r="AMI9" s="111"/>
      <c r="AMJ9" s="111"/>
      <c r="AMK9" s="111"/>
      <c r="AML9" s="111"/>
      <c r="AMM9" s="111"/>
      <c r="AMN9" s="111"/>
      <c r="AMO9" s="111"/>
      <c r="AMP9" s="111"/>
      <c r="AMQ9" s="111"/>
      <c r="AMR9" s="111"/>
      <c r="AMS9" s="111"/>
      <c r="AMT9" s="111"/>
      <c r="AMU9" s="111"/>
      <c r="AMV9" s="111"/>
      <c r="AMW9" s="111"/>
      <c r="AMX9" s="111"/>
      <c r="AMY9" s="111"/>
      <c r="AMZ9" s="111"/>
      <c r="ANA9" s="111"/>
      <c r="ANB9" s="111"/>
      <c r="ANC9" s="111"/>
      <c r="AND9" s="111"/>
      <c r="ANE9" s="111"/>
      <c r="ANF9" s="111"/>
      <c r="ANG9" s="111"/>
      <c r="ANH9" s="111"/>
      <c r="ANI9" s="111"/>
      <c r="ANJ9" s="111"/>
      <c r="ANK9" s="111"/>
      <c r="ANL9" s="111"/>
      <c r="ANM9" s="111"/>
      <c r="ANN9" s="111"/>
      <c r="ANO9" s="111"/>
      <c r="ANP9" s="111"/>
      <c r="ANQ9" s="111"/>
      <c r="ANR9" s="111"/>
      <c r="ANS9" s="111"/>
      <c r="ANT9" s="111"/>
      <c r="ANU9" s="111"/>
      <c r="ANV9" s="111"/>
      <c r="ANW9" s="111"/>
      <c r="ANX9" s="111"/>
      <c r="ANY9" s="111"/>
      <c r="ANZ9" s="111"/>
      <c r="AOA9" s="111"/>
      <c r="AOB9" s="111"/>
      <c r="AOC9" s="111"/>
      <c r="AOD9" s="111"/>
      <c r="AOE9" s="111"/>
      <c r="AOF9" s="111"/>
      <c r="AOG9" s="111"/>
      <c r="AOH9" s="111"/>
      <c r="AOI9" s="111"/>
      <c r="AOJ9" s="111"/>
      <c r="AOK9" s="111"/>
      <c r="AOL9" s="111"/>
      <c r="AOM9" s="111"/>
      <c r="AON9" s="111"/>
      <c r="AOO9" s="111"/>
      <c r="AOP9" s="111"/>
      <c r="AOQ9" s="111"/>
      <c r="AOR9" s="111"/>
      <c r="AOS9" s="111"/>
      <c r="AOT9" s="111"/>
      <c r="AOU9" s="111"/>
      <c r="AOV9" s="111"/>
      <c r="AOW9" s="111"/>
      <c r="AOX9" s="108"/>
      <c r="AOY9" s="108"/>
      <c r="AOZ9" s="108"/>
      <c r="APA9" s="108"/>
      <c r="APB9" s="108"/>
      <c r="APC9" s="108"/>
      <c r="APD9" s="108"/>
      <c r="APE9" s="108"/>
      <c r="APF9" s="108"/>
      <c r="APG9" s="108"/>
      <c r="APH9" s="108"/>
      <c r="API9" s="108"/>
      <c r="APJ9" s="108"/>
      <c r="APK9" s="108"/>
      <c r="APL9" s="108"/>
      <c r="APM9" s="108"/>
      <c r="APN9" s="108"/>
      <c r="APO9" s="108"/>
      <c r="APP9" s="108"/>
      <c r="APQ9" s="108"/>
      <c r="APR9" s="108"/>
      <c r="APS9" s="108"/>
      <c r="APT9" s="108"/>
      <c r="APU9" s="108"/>
      <c r="APV9" s="108"/>
      <c r="APW9" s="108"/>
      <c r="APX9" s="108"/>
      <c r="APY9" s="108"/>
      <c r="APZ9" s="108"/>
      <c r="AQA9" s="108"/>
      <c r="AQB9" s="108"/>
      <c r="AQC9" s="108"/>
      <c r="AQD9" s="108"/>
      <c r="AQE9" s="108"/>
      <c r="AQF9" s="108"/>
      <c r="AQG9" s="108"/>
      <c r="AQH9" s="108"/>
      <c r="AQI9" s="108"/>
      <c r="AQJ9" s="108"/>
      <c r="AQK9" s="108"/>
      <c r="AQL9" s="108"/>
      <c r="AQM9" s="108"/>
      <c r="AQN9" s="108"/>
      <c r="AQO9" s="108"/>
      <c r="AQP9" s="107"/>
      <c r="AQQ9" s="107"/>
      <c r="AQR9" s="107"/>
      <c r="AQS9" s="107"/>
      <c r="AQT9" s="107"/>
      <c r="AQU9" s="107"/>
      <c r="AQV9" s="107"/>
      <c r="AQW9" s="107"/>
      <c r="AQX9" s="107"/>
      <c r="AQY9" s="107"/>
      <c r="AQZ9" s="107"/>
      <c r="ARA9" s="107"/>
      <c r="ARB9" s="107"/>
      <c r="ARC9" s="107"/>
      <c r="ARD9" s="107"/>
      <c r="ARE9" s="107"/>
      <c r="ARF9" s="107"/>
      <c r="ARG9" s="107"/>
      <c r="ARH9" s="107"/>
      <c r="ARI9" s="107"/>
      <c r="ARJ9" s="107"/>
      <c r="ARK9" s="107"/>
      <c r="ARL9" s="107"/>
      <c r="ARM9" s="107"/>
      <c r="ARN9" s="107"/>
      <c r="ARO9" s="107"/>
      <c r="ARP9" s="107"/>
      <c r="ARQ9" s="107"/>
      <c r="ARR9" s="107"/>
      <c r="ARS9" s="107"/>
      <c r="ART9" s="107"/>
      <c r="ARU9" s="107"/>
      <c r="ARV9" s="107"/>
      <c r="ARW9" s="107"/>
      <c r="ARX9" s="107"/>
      <c r="ARY9" s="107"/>
      <c r="ARZ9" s="107"/>
      <c r="ASA9" s="107"/>
      <c r="ASB9" s="107"/>
      <c r="ASC9" s="107"/>
      <c r="ASD9" s="107"/>
      <c r="ASE9" s="107"/>
      <c r="ASF9" s="107"/>
      <c r="ASG9" s="107"/>
      <c r="ASH9" s="107"/>
      <c r="ASI9" s="107"/>
      <c r="ASJ9" s="107"/>
      <c r="ASK9" s="107"/>
      <c r="ASL9" s="107"/>
      <c r="ASM9" s="107"/>
      <c r="ASN9" s="107"/>
      <c r="ASO9" s="107"/>
      <c r="ASP9" s="107"/>
      <c r="ASQ9" s="107"/>
      <c r="ASR9" s="107"/>
      <c r="ASS9" s="107"/>
      <c r="AST9" s="107"/>
      <c r="ASU9" s="107"/>
      <c r="ASV9" s="107"/>
      <c r="ASW9" s="107"/>
      <c r="ASX9" s="107"/>
      <c r="ASY9" s="107"/>
      <c r="ASZ9" s="107"/>
      <c r="ATA9" s="107"/>
      <c r="ATB9" s="107"/>
      <c r="ATC9" s="107"/>
      <c r="ATD9" s="107"/>
      <c r="ATE9" s="107"/>
      <c r="ATF9" s="107"/>
      <c r="ATG9" s="107"/>
      <c r="ATH9" s="107"/>
      <c r="ATI9" s="107"/>
      <c r="ATJ9" s="107"/>
      <c r="ATK9" s="107"/>
      <c r="ATL9" s="107"/>
      <c r="ATM9" s="107"/>
      <c r="ATN9" s="107"/>
      <c r="ATO9" s="107"/>
      <c r="ATP9" s="107"/>
      <c r="ATQ9" s="107"/>
      <c r="ATR9" s="107"/>
      <c r="ATS9" s="107"/>
      <c r="ATT9" s="107"/>
      <c r="ATU9" s="107"/>
      <c r="ATV9" s="107"/>
      <c r="ATW9" s="107"/>
      <c r="ATX9" s="107"/>
      <c r="ATY9" s="107"/>
      <c r="ATZ9" s="108"/>
      <c r="AUA9" s="108"/>
      <c r="AUB9" s="108"/>
      <c r="AUC9" s="108"/>
      <c r="AUD9" s="108"/>
      <c r="AUE9" s="108"/>
      <c r="AUF9" s="108"/>
      <c r="AUG9" s="108"/>
      <c r="AUH9" s="108"/>
      <c r="AUI9" s="108"/>
      <c r="AUJ9" s="108"/>
      <c r="AUK9" s="108"/>
      <c r="AUL9" s="108"/>
      <c r="AUM9" s="108"/>
      <c r="AUN9" s="108"/>
      <c r="AUO9" s="108"/>
      <c r="AUP9" s="108"/>
      <c r="AUQ9" s="108"/>
      <c r="AUR9" s="108"/>
      <c r="AUS9" s="108"/>
      <c r="AUT9" s="108"/>
      <c r="AUU9" s="108"/>
      <c r="AUV9" s="108"/>
      <c r="AUW9" s="108"/>
      <c r="AUX9" s="108"/>
      <c r="AUY9" s="108"/>
      <c r="AUZ9" s="108"/>
      <c r="AVA9" s="108"/>
      <c r="AVB9" s="108"/>
      <c r="AVC9" s="108"/>
      <c r="AVD9" s="108"/>
      <c r="AVE9" s="108"/>
      <c r="AVF9" s="108"/>
      <c r="AVG9" s="108"/>
      <c r="AVH9" s="108"/>
      <c r="AVI9" s="108"/>
      <c r="AVJ9" s="108"/>
      <c r="AVK9" s="108"/>
      <c r="AVL9" s="108"/>
      <c r="AVM9" s="108"/>
      <c r="AVN9" s="108"/>
      <c r="AVO9" s="265"/>
      <c r="AVP9" s="265"/>
      <c r="AVQ9" s="265"/>
      <c r="AVR9" s="265"/>
      <c r="AVS9" s="265"/>
      <c r="AVT9" s="265"/>
      <c r="AVU9" s="265"/>
      <c r="AVV9" s="265"/>
      <c r="AVW9" s="265"/>
      <c r="AVX9" s="265"/>
      <c r="AVY9" s="265"/>
      <c r="AVZ9" s="265"/>
      <c r="AWA9" s="265"/>
      <c r="AWB9" s="265"/>
      <c r="AWC9" s="265"/>
      <c r="AWD9" s="265"/>
      <c r="AWE9" s="265"/>
      <c r="AWF9" s="265"/>
      <c r="AWG9" s="265"/>
      <c r="AWH9" s="265"/>
      <c r="AWI9" s="265"/>
      <c r="AWJ9" s="265"/>
      <c r="AWK9" s="265"/>
      <c r="AWL9" s="265"/>
      <c r="AWM9" s="265"/>
      <c r="AWN9" s="265"/>
      <c r="AWO9" s="265"/>
      <c r="AWP9" s="265"/>
      <c r="AWQ9" s="265"/>
      <c r="AWR9" s="265"/>
      <c r="AWS9" s="265"/>
      <c r="AWT9" s="265"/>
      <c r="AWU9" s="265"/>
      <c r="AWV9" s="265"/>
      <c r="AWW9" s="265"/>
      <c r="AWX9" s="265"/>
      <c r="AWY9" s="265"/>
      <c r="AWZ9" s="265"/>
      <c r="AXA9" s="265"/>
      <c r="AXB9" s="265"/>
      <c r="AXC9" s="265"/>
      <c r="AXD9" s="108"/>
      <c r="AXE9" s="108"/>
      <c r="AXF9" s="108"/>
      <c r="AXG9" s="108"/>
      <c r="AXH9" s="108"/>
      <c r="AXI9" s="108"/>
      <c r="AXJ9" s="108"/>
      <c r="AXK9" s="108"/>
      <c r="AXL9" s="108"/>
      <c r="AXM9" s="108"/>
      <c r="AXN9" s="108"/>
      <c r="AXO9" s="108"/>
      <c r="AXP9" s="108"/>
      <c r="AXQ9" s="108"/>
      <c r="AXR9" s="108"/>
      <c r="AXS9" s="108"/>
      <c r="AXT9" s="108"/>
      <c r="AXU9" s="108"/>
      <c r="AXV9" s="108"/>
      <c r="AXW9" s="108"/>
      <c r="AXX9" s="108"/>
      <c r="AXY9" s="108"/>
      <c r="AXZ9" s="108"/>
      <c r="AYA9" s="108"/>
      <c r="AYB9" s="108"/>
      <c r="AYC9" s="108"/>
      <c r="AYD9" s="108"/>
      <c r="AYE9" s="108"/>
      <c r="AYF9" s="108"/>
      <c r="AYG9" s="108"/>
      <c r="AYH9" s="108"/>
      <c r="AYI9" s="108"/>
      <c r="AYJ9" s="108"/>
      <c r="AYK9" s="108"/>
      <c r="AYL9" s="108"/>
      <c r="AYM9" s="108"/>
      <c r="AYN9" s="108"/>
      <c r="AYO9" s="108"/>
      <c r="AYP9" s="108"/>
      <c r="AYQ9" s="108"/>
      <c r="AYR9" s="108"/>
      <c r="AYS9" s="108"/>
      <c r="AYT9" s="108"/>
      <c r="AYU9" s="108"/>
      <c r="AYV9" s="108"/>
      <c r="AYW9" s="108"/>
      <c r="AYX9" s="108"/>
      <c r="AYY9" s="108"/>
      <c r="AYZ9" s="108"/>
      <c r="AZA9" s="108"/>
      <c r="AZB9" s="108"/>
      <c r="AZC9" s="108"/>
      <c r="AZD9" s="108"/>
      <c r="AZE9" s="108"/>
      <c r="AZF9" s="108"/>
      <c r="AZG9" s="108"/>
      <c r="AZH9" s="108"/>
      <c r="AZI9" s="108"/>
      <c r="AZJ9" s="108"/>
      <c r="AZK9" s="108"/>
      <c r="AZL9" s="108"/>
      <c r="AZM9" s="108"/>
      <c r="AZN9" s="108"/>
      <c r="AZO9" s="108"/>
      <c r="AZP9" s="108"/>
      <c r="AZQ9" s="108"/>
      <c r="AZR9" s="108"/>
      <c r="AZS9" s="108"/>
      <c r="AZT9" s="108"/>
      <c r="AZU9" s="108"/>
      <c r="AZV9" s="108"/>
      <c r="AZW9" s="108"/>
      <c r="AZX9" s="108"/>
      <c r="AZY9" s="108"/>
      <c r="AZZ9" s="108"/>
      <c r="BAA9" s="108"/>
      <c r="BAB9" s="108"/>
      <c r="BAC9" s="108"/>
      <c r="BAD9" s="108"/>
      <c r="BAE9" s="108"/>
      <c r="BAF9" s="108"/>
      <c r="BAG9" s="108"/>
      <c r="BAH9" s="108"/>
      <c r="BAI9" s="108"/>
      <c r="BAJ9" s="108"/>
      <c r="BAK9" s="108"/>
      <c r="BAL9" s="108"/>
      <c r="BAM9" s="108"/>
      <c r="BAN9" s="108"/>
      <c r="BAO9" s="108"/>
      <c r="BAP9" s="108"/>
      <c r="BAQ9" s="108"/>
      <c r="BAR9" s="108"/>
      <c r="BAS9" s="108"/>
      <c r="BAT9" s="108"/>
      <c r="BAU9" s="108"/>
      <c r="BAV9" s="108"/>
      <c r="BAW9" s="108"/>
      <c r="BAX9" s="108"/>
      <c r="BAY9" s="108"/>
      <c r="BAZ9" s="108"/>
      <c r="BBA9" s="108"/>
      <c r="BBB9" s="108"/>
      <c r="BBC9" s="108"/>
      <c r="BBD9" s="108"/>
      <c r="BBE9" s="108"/>
      <c r="BBF9" s="108"/>
      <c r="BBG9" s="108"/>
      <c r="BBH9" s="108"/>
      <c r="BBI9" s="108"/>
      <c r="BBJ9" s="108"/>
      <c r="BBK9" s="108"/>
      <c r="BBL9" s="108"/>
      <c r="BBM9" s="108"/>
      <c r="BBN9" s="108"/>
      <c r="BBO9" s="108"/>
      <c r="BBP9" s="108"/>
      <c r="BBQ9" s="108"/>
      <c r="BBR9" s="108"/>
      <c r="BBS9" s="108"/>
      <c r="BBT9" s="108"/>
      <c r="BBU9" s="108"/>
      <c r="BBV9" s="108"/>
    </row>
    <row r="10" spans="1:1426" ht="15.75" thickTop="1" x14ac:dyDescent="0.25">
      <c r="D10" s="2"/>
      <c r="E10" s="2"/>
      <c r="F10" s="2"/>
      <c r="G10" s="2"/>
      <c r="H10" s="2"/>
      <c r="I10" s="2"/>
      <c r="J10" s="2"/>
      <c r="K10" s="2"/>
    </row>
    <row r="11" spans="1:1426" x14ac:dyDescent="0.25">
      <c r="A11" s="461" t="s">
        <v>109</v>
      </c>
      <c r="B11" s="461"/>
      <c r="C11" s="461"/>
      <c r="D11" s="461"/>
      <c r="E11" s="461"/>
      <c r="F11" s="461"/>
      <c r="G11" s="461"/>
      <c r="H11" s="461"/>
      <c r="I11" s="461"/>
      <c r="J11" s="461"/>
      <c r="K11" s="461"/>
    </row>
    <row r="12" spans="1:1426" x14ac:dyDescent="0.25">
      <c r="A12" s="461"/>
      <c r="B12" s="461"/>
      <c r="C12" s="461"/>
      <c r="D12" s="461"/>
      <c r="E12" s="461"/>
      <c r="F12" s="461"/>
      <c r="G12" s="461"/>
      <c r="H12" s="461"/>
      <c r="I12" s="461"/>
      <c r="J12" s="461"/>
      <c r="K12" s="461"/>
    </row>
    <row r="13" spans="1:1426" x14ac:dyDescent="0.25">
      <c r="D13" s="2"/>
      <c r="E13" s="2"/>
      <c r="F13" s="2"/>
      <c r="G13" s="2"/>
      <c r="H13" s="2"/>
      <c r="I13" s="2"/>
      <c r="J13" s="2"/>
      <c r="K13" s="2"/>
    </row>
    <row r="14" spans="1:1426" x14ac:dyDescent="0.25">
      <c r="D14" s="2"/>
      <c r="E14" s="2"/>
      <c r="F14" s="2"/>
      <c r="G14" s="2"/>
      <c r="H14" s="2"/>
      <c r="I14" s="2"/>
      <c r="J14" s="2"/>
      <c r="K14" s="2"/>
    </row>
    <row r="15" spans="1:1426" x14ac:dyDescent="0.25">
      <c r="D15" s="2" t="s">
        <v>115</v>
      </c>
      <c r="E15" s="2">
        <v>1.176884471974982</v>
      </c>
      <c r="F15" s="2"/>
      <c r="G15" s="2"/>
      <c r="H15" s="2"/>
      <c r="I15" s="2"/>
      <c r="J15" s="2"/>
      <c r="K15" s="2"/>
    </row>
    <row r="16" spans="1:1426" x14ac:dyDescent="0.25">
      <c r="D16" s="2" t="s">
        <v>116</v>
      </c>
      <c r="E16" s="2">
        <v>1.8475847853329996E-5</v>
      </c>
      <c r="F16" s="2"/>
      <c r="G16" s="2"/>
      <c r="H16" s="2"/>
      <c r="I16" s="2"/>
      <c r="J16" s="2"/>
      <c r="K16" s="2"/>
    </row>
    <row r="17" spans="4:11" x14ac:dyDescent="0.25">
      <c r="D17" s="2" t="s">
        <v>117</v>
      </c>
      <c r="E17" s="2">
        <v>5</v>
      </c>
      <c r="F17" s="2"/>
      <c r="G17" s="2"/>
      <c r="H17" s="2"/>
      <c r="I17" s="2"/>
      <c r="J17" s="2"/>
      <c r="K17" s="2"/>
    </row>
    <row r="18" spans="4:11" x14ac:dyDescent="0.25">
      <c r="D18" s="2" t="s">
        <v>118</v>
      </c>
      <c r="E18" s="2">
        <f>+E15*E17/E16</f>
        <v>318492.68334466888</v>
      </c>
      <c r="F18" s="2"/>
      <c r="G18" s="2"/>
      <c r="H18" s="2"/>
      <c r="I18" s="2"/>
      <c r="J18" s="2"/>
      <c r="K18" s="2"/>
    </row>
    <row r="19" spans="4:11" x14ac:dyDescent="0.25">
      <c r="D19" s="2" t="s">
        <v>119</v>
      </c>
      <c r="E19" s="2">
        <f>+E18*0.002</f>
        <v>636.98536668933775</v>
      </c>
      <c r="F19" s="2"/>
      <c r="G19" s="2"/>
      <c r="H19" s="2"/>
      <c r="I19" s="2"/>
      <c r="J19" s="2"/>
      <c r="K19" s="2"/>
    </row>
    <row r="20" spans="4:11" x14ac:dyDescent="0.25">
      <c r="D20" s="2" t="s">
        <v>120</v>
      </c>
      <c r="E20" s="2">
        <f>+E18*0.02</f>
        <v>6369.8536668933775</v>
      </c>
      <c r="F20" s="2"/>
      <c r="G20" s="2"/>
      <c r="H20" s="2"/>
      <c r="I20" s="2"/>
      <c r="J20" s="2"/>
      <c r="K20" s="2"/>
    </row>
  </sheetData>
  <mergeCells count="22">
    <mergeCell ref="V5:CJ5"/>
    <mergeCell ref="CL5:EZ5"/>
    <mergeCell ref="FB5:HP5"/>
    <mergeCell ref="HR5:KD5"/>
    <mergeCell ref="KF5:MR5"/>
    <mergeCell ref="D4:K4"/>
    <mergeCell ref="A11:K12"/>
    <mergeCell ref="E1:E2"/>
    <mergeCell ref="D3:K3"/>
    <mergeCell ref="A6:A7"/>
    <mergeCell ref="A8:A9"/>
    <mergeCell ref="I6:K7"/>
    <mergeCell ref="I8:K9"/>
    <mergeCell ref="ACH5:AEV5"/>
    <mergeCell ref="AEX5:AHL5"/>
    <mergeCell ref="AHN5:AJZ5"/>
    <mergeCell ref="MT5:PF5"/>
    <mergeCell ref="PH5:RV5"/>
    <mergeCell ref="RX5:UJ5"/>
    <mergeCell ref="UL5:WZ5"/>
    <mergeCell ref="XB5:ZP5"/>
    <mergeCell ref="ZR5:ACF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70" zoomScaleNormal="70" workbookViewId="0">
      <selection activeCell="A4" sqref="A4:K32"/>
    </sheetView>
  </sheetViews>
  <sheetFormatPr baseColWidth="10" defaultColWidth="11.5703125" defaultRowHeight="15" x14ac:dyDescent="0.25"/>
  <cols>
    <col min="1" max="1" width="8.28515625" bestFit="1" customWidth="1"/>
    <col min="2" max="2" width="12.85546875" bestFit="1" customWidth="1"/>
    <col min="3" max="3" width="23.42578125" bestFit="1" customWidth="1"/>
    <col min="4" max="4" width="22.140625" style="2" bestFit="1" customWidth="1"/>
    <col min="5" max="5" width="21.5703125" bestFit="1" customWidth="1"/>
    <col min="6" max="6" width="19.28515625" bestFit="1" customWidth="1"/>
    <col min="7" max="7" width="25.28515625" bestFit="1" customWidth="1"/>
    <col min="8" max="8" width="22.85546875" bestFit="1" customWidth="1"/>
    <col min="9" max="9" width="21.7109375" bestFit="1" customWidth="1"/>
    <col min="10" max="10" width="24.42578125" bestFit="1" customWidth="1"/>
    <col min="11" max="11" width="14" bestFit="1" customWidth="1"/>
    <col min="12" max="12" width="26.7109375" bestFit="1" customWidth="1"/>
    <col min="13" max="13" width="6" bestFit="1" customWidth="1"/>
    <col min="14" max="14" width="13.5703125" bestFit="1" customWidth="1"/>
    <col min="15" max="15" width="7.42578125" bestFit="1" customWidth="1"/>
  </cols>
  <sheetData>
    <row r="1" spans="1:15" x14ac:dyDescent="0.25">
      <c r="A1" s="305"/>
      <c r="B1" s="307"/>
      <c r="C1" s="306"/>
      <c r="D1" s="333"/>
      <c r="E1" s="306"/>
      <c r="G1" s="429" t="s">
        <v>217</v>
      </c>
      <c r="H1" s="335" t="s">
        <v>78</v>
      </c>
      <c r="I1" s="336">
        <v>4646956</v>
      </c>
      <c r="J1" s="335" t="s">
        <v>122</v>
      </c>
      <c r="K1" s="118">
        <v>0.8</v>
      </c>
      <c r="L1" s="335" t="s">
        <v>123</v>
      </c>
      <c r="M1" s="119">
        <v>0.4</v>
      </c>
      <c r="N1" s="335" t="s">
        <v>124</v>
      </c>
      <c r="O1" s="204">
        <v>1.23</v>
      </c>
    </row>
    <row r="2" spans="1:15" x14ac:dyDescent="0.25">
      <c r="A2" s="305"/>
      <c r="B2" s="306"/>
      <c r="C2" s="307"/>
      <c r="D2" s="307"/>
      <c r="E2" s="307"/>
      <c r="G2" s="429"/>
      <c r="H2" s="120" t="s">
        <v>216</v>
      </c>
      <c r="I2" s="120" t="s">
        <v>500</v>
      </c>
      <c r="J2" s="120" t="s">
        <v>213</v>
      </c>
      <c r="K2" s="120" t="s">
        <v>168</v>
      </c>
      <c r="L2" s="120" t="s">
        <v>214</v>
      </c>
      <c r="M2" s="120" t="s">
        <v>170</v>
      </c>
      <c r="N2" s="120" t="s">
        <v>215</v>
      </c>
      <c r="O2" s="120" t="s">
        <v>181</v>
      </c>
    </row>
    <row r="3" spans="1:15" x14ac:dyDescent="0.25">
      <c r="A3" s="305"/>
      <c r="B3" s="306"/>
      <c r="C3" s="307"/>
      <c r="D3" s="307"/>
      <c r="E3" s="307"/>
      <c r="G3" s="50" t="s">
        <v>115</v>
      </c>
      <c r="H3" t="s">
        <v>294</v>
      </c>
      <c r="I3" s="50" t="s">
        <v>116</v>
      </c>
      <c r="J3" t="s">
        <v>295</v>
      </c>
    </row>
    <row r="4" spans="1:15" ht="15.75" thickBot="1" x14ac:dyDescent="0.3">
      <c r="C4" s="50" t="s">
        <v>361</v>
      </c>
      <c r="D4" s="336">
        <v>4646956</v>
      </c>
    </row>
    <row r="5" spans="1:15" ht="46.5" thickTop="1" thickBot="1" x14ac:dyDescent="0.3">
      <c r="A5" s="319" t="s">
        <v>76</v>
      </c>
      <c r="B5" s="319" t="s">
        <v>77</v>
      </c>
      <c r="C5" s="198" t="s">
        <v>358</v>
      </c>
      <c r="D5" s="198" t="s">
        <v>359</v>
      </c>
      <c r="E5" s="198" t="s">
        <v>292</v>
      </c>
      <c r="F5" s="198" t="s">
        <v>293</v>
      </c>
      <c r="G5" s="198" t="s">
        <v>532</v>
      </c>
      <c r="H5" s="198" t="s">
        <v>360</v>
      </c>
      <c r="I5" s="198" t="s">
        <v>303</v>
      </c>
      <c r="J5" s="198" t="s">
        <v>533</v>
      </c>
      <c r="K5" s="198" t="s">
        <v>304</v>
      </c>
    </row>
    <row r="6" spans="1:15" ht="16.5" thickTop="1" thickBot="1" x14ac:dyDescent="0.3">
      <c r="A6" s="319">
        <v>0.5</v>
      </c>
      <c r="B6" s="415">
        <v>300</v>
      </c>
      <c r="C6" s="199">
        <f>59.68553</f>
        <v>59.68553</v>
      </c>
      <c r="D6" s="199">
        <f t="shared" ref="D6:D11" si="0">90.25*10^-3</f>
        <v>9.0249999999999997E-2</v>
      </c>
      <c r="E6" s="199">
        <v>0.77435600000000004</v>
      </c>
      <c r="F6" s="200">
        <f t="shared" ref="F6:F11" si="1">C6/D6</f>
        <v>661.33551246537399</v>
      </c>
      <c r="G6" s="199">
        <f>C6-(-0.2689503)</f>
        <v>59.9544803</v>
      </c>
      <c r="H6" s="199">
        <f t="shared" ref="H6:H11" si="2">C6</f>
        <v>59.68553</v>
      </c>
      <c r="I6" s="320">
        <f t="shared" ref="I6:I11" si="3">29.15*10^-3</f>
        <v>2.9149999999999999E-2</v>
      </c>
      <c r="J6" s="200">
        <f t="shared" ref="J6:J11" si="4">G6/I6</f>
        <v>2056.7574716981135</v>
      </c>
      <c r="K6" s="200">
        <f t="shared" ref="K6:K11" si="5">H6/I6</f>
        <v>2047.5310463121784</v>
      </c>
    </row>
    <row r="7" spans="1:15" ht="16.5" thickTop="1" thickBot="1" x14ac:dyDescent="0.3">
      <c r="A7" s="319">
        <v>1</v>
      </c>
      <c r="B7" s="415">
        <v>300</v>
      </c>
      <c r="C7" s="199">
        <f>137.2735</f>
        <v>137.27350000000001</v>
      </c>
      <c r="D7" s="199">
        <f t="shared" si="0"/>
        <v>9.0249999999999997E-2</v>
      </c>
      <c r="E7" s="199">
        <v>0.77052100000000001</v>
      </c>
      <c r="F7" s="200">
        <f t="shared" si="1"/>
        <v>1521.0360110803326</v>
      </c>
      <c r="G7" s="199">
        <f>C7-(-1.463529)</f>
        <v>138.73702900000001</v>
      </c>
      <c r="H7" s="199">
        <f t="shared" si="2"/>
        <v>137.27350000000001</v>
      </c>
      <c r="I7" s="320">
        <f t="shared" si="3"/>
        <v>2.9149999999999999E-2</v>
      </c>
      <c r="J7" s="200">
        <f t="shared" si="4"/>
        <v>4759.417804459692</v>
      </c>
      <c r="K7" s="200">
        <f t="shared" si="5"/>
        <v>4709.2109777015439</v>
      </c>
    </row>
    <row r="8" spans="1:15" ht="16.5" thickTop="1" thickBot="1" x14ac:dyDescent="0.3">
      <c r="A8" s="319">
        <v>2</v>
      </c>
      <c r="B8" s="415">
        <v>300</v>
      </c>
      <c r="C8" s="199">
        <f>348.5055</f>
        <v>348.50549999999998</v>
      </c>
      <c r="D8" s="199">
        <f t="shared" si="0"/>
        <v>9.0249999999999997E-2</v>
      </c>
      <c r="E8" s="199">
        <v>0.76548099999999997</v>
      </c>
      <c r="F8" s="200">
        <f t="shared" si="1"/>
        <v>3861.5567867036011</v>
      </c>
      <c r="G8" s="199">
        <f>C8-(-6.924292)</f>
        <v>355.42979199999996</v>
      </c>
      <c r="H8" s="199">
        <f t="shared" si="2"/>
        <v>348.50549999999998</v>
      </c>
      <c r="I8" s="320">
        <f t="shared" si="3"/>
        <v>2.9149999999999999E-2</v>
      </c>
      <c r="J8" s="200">
        <f t="shared" si="4"/>
        <v>12193.131801029158</v>
      </c>
      <c r="K8" s="200">
        <f t="shared" si="5"/>
        <v>11955.591766723843</v>
      </c>
    </row>
    <row r="9" spans="1:15" ht="16.5" thickTop="1" thickBot="1" x14ac:dyDescent="0.3">
      <c r="A9" s="319">
        <v>3</v>
      </c>
      <c r="B9" s="415">
        <v>300</v>
      </c>
      <c r="C9" s="199">
        <f>675.3754</f>
        <v>675.37540000000001</v>
      </c>
      <c r="D9" s="199">
        <f t="shared" si="0"/>
        <v>9.0249999999999997E-2</v>
      </c>
      <c r="E9" s="199">
        <v>0.78827199999999997</v>
      </c>
      <c r="F9" s="200">
        <f t="shared" si="1"/>
        <v>7483.3839335180055</v>
      </c>
      <c r="G9" s="199">
        <f>C9-(-15.14121)</f>
        <v>690.51661000000001</v>
      </c>
      <c r="H9" s="199">
        <f t="shared" si="2"/>
        <v>675.37540000000001</v>
      </c>
      <c r="I9" s="320">
        <f t="shared" si="3"/>
        <v>2.9149999999999999E-2</v>
      </c>
      <c r="J9" s="200">
        <f t="shared" si="4"/>
        <v>23688.39142367067</v>
      </c>
      <c r="K9" s="200">
        <f t="shared" si="5"/>
        <v>23168.967409948542</v>
      </c>
    </row>
    <row r="10" spans="1:15" ht="16.5" thickTop="1" thickBot="1" x14ac:dyDescent="0.3">
      <c r="A10" s="319">
        <v>4</v>
      </c>
      <c r="B10" s="415">
        <v>300</v>
      </c>
      <c r="C10" s="199">
        <f>1125.021</f>
        <v>1125.021</v>
      </c>
      <c r="D10" s="199">
        <f t="shared" si="0"/>
        <v>9.0249999999999997E-2</v>
      </c>
      <c r="E10" s="199">
        <v>0.76100900000000005</v>
      </c>
      <c r="F10" s="200">
        <f t="shared" si="1"/>
        <v>12465.606648199446</v>
      </c>
      <c r="G10" s="199">
        <f>C10-(-24.69324)</f>
        <v>1149.71424</v>
      </c>
      <c r="H10" s="199">
        <f t="shared" si="2"/>
        <v>1125.021</v>
      </c>
      <c r="I10" s="320">
        <f t="shared" si="3"/>
        <v>2.9149999999999999E-2</v>
      </c>
      <c r="J10" s="200">
        <f t="shared" si="4"/>
        <v>39441.311835334476</v>
      </c>
      <c r="K10" s="200">
        <f t="shared" si="5"/>
        <v>38594.202401372211</v>
      </c>
    </row>
    <row r="11" spans="1:15" ht="16.5" thickTop="1" thickBot="1" x14ac:dyDescent="0.3">
      <c r="A11" s="319">
        <v>5</v>
      </c>
      <c r="B11" s="415">
        <v>300</v>
      </c>
      <c r="C11" s="199">
        <f>1699.484</f>
        <v>1699.4839999999999</v>
      </c>
      <c r="D11" s="199">
        <f t="shared" si="0"/>
        <v>9.0249999999999997E-2</v>
      </c>
      <c r="E11" s="199">
        <v>0.77285499999999996</v>
      </c>
      <c r="F11" s="200">
        <f t="shared" si="1"/>
        <v>18830.847645429363</v>
      </c>
      <c r="G11" s="199">
        <f>C11-(-37.63674)</f>
        <v>1737.1207399999998</v>
      </c>
      <c r="H11" s="199">
        <f t="shared" si="2"/>
        <v>1699.4839999999999</v>
      </c>
      <c r="I11" s="320">
        <f t="shared" si="3"/>
        <v>2.9149999999999999E-2</v>
      </c>
      <c r="J11" s="200">
        <f t="shared" si="4"/>
        <v>59592.478216123498</v>
      </c>
      <c r="K11" s="200">
        <f t="shared" si="5"/>
        <v>58301.337907375644</v>
      </c>
    </row>
    <row r="12" spans="1:15" ht="16.5" thickTop="1" thickBot="1" x14ac:dyDescent="0.3">
      <c r="A12" s="2"/>
      <c r="B12" s="2"/>
      <c r="C12" s="50" t="s">
        <v>362</v>
      </c>
      <c r="D12" s="389">
        <v>5071840</v>
      </c>
      <c r="E12" s="2"/>
      <c r="F12" s="2"/>
      <c r="G12" s="2"/>
      <c r="H12" s="2"/>
      <c r="I12" s="2"/>
      <c r="J12" s="2"/>
      <c r="K12" s="2"/>
    </row>
    <row r="13" spans="1:15" ht="46.5" thickTop="1" thickBot="1" x14ac:dyDescent="0.3">
      <c r="A13" s="319" t="s">
        <v>76</v>
      </c>
      <c r="B13" s="319" t="s">
        <v>77</v>
      </c>
      <c r="C13" s="198" t="s">
        <v>358</v>
      </c>
      <c r="D13" s="198" t="s">
        <v>359</v>
      </c>
      <c r="E13" s="198" t="s">
        <v>292</v>
      </c>
      <c r="F13" s="198" t="s">
        <v>293</v>
      </c>
      <c r="G13" s="198" t="s">
        <v>532</v>
      </c>
      <c r="H13" s="198" t="s">
        <v>360</v>
      </c>
      <c r="I13" s="198" t="s">
        <v>303</v>
      </c>
      <c r="J13" s="198" t="s">
        <v>534</v>
      </c>
      <c r="K13" s="198" t="s">
        <v>304</v>
      </c>
    </row>
    <row r="14" spans="1:15" ht="16.5" thickTop="1" thickBot="1" x14ac:dyDescent="0.3">
      <c r="A14" s="319">
        <v>0.5</v>
      </c>
      <c r="B14" s="415">
        <v>300</v>
      </c>
      <c r="C14" s="199">
        <f>64.8697</f>
        <v>64.869699999999995</v>
      </c>
      <c r="D14" s="199">
        <f t="shared" ref="D14:D19" si="6">90.25*10^-3</f>
        <v>9.0249999999999997E-2</v>
      </c>
      <c r="E14" s="199">
        <v>0.77435600000000004</v>
      </c>
      <c r="F14" s="200">
        <f t="shared" ref="F14:F19" si="7">C14/D14</f>
        <v>718.77783933518003</v>
      </c>
      <c r="G14" s="199">
        <f>C14-(3.551164)</f>
        <v>61.318535999999995</v>
      </c>
      <c r="H14" s="199">
        <f t="shared" ref="H14:H19" si="8">C14</f>
        <v>64.869699999999995</v>
      </c>
      <c r="I14" s="320">
        <f t="shared" ref="I14:I19" si="9">29.15*10^-3</f>
        <v>2.9149999999999999E-2</v>
      </c>
      <c r="J14" s="200">
        <f t="shared" ref="J14:J19" si="10">G14/I14</f>
        <v>2103.5518353344769</v>
      </c>
      <c r="K14" s="200">
        <f t="shared" ref="K14:K19" si="11">H14/I14</f>
        <v>2225.3756432246996</v>
      </c>
    </row>
    <row r="15" spans="1:15" ht="16.5" thickTop="1" thickBot="1" x14ac:dyDescent="0.3">
      <c r="A15" s="319">
        <v>1</v>
      </c>
      <c r="B15" s="415">
        <v>300</v>
      </c>
      <c r="C15" s="199">
        <f>148.3652</f>
        <v>148.36519999999999</v>
      </c>
      <c r="D15" s="199">
        <f t="shared" si="6"/>
        <v>9.0249999999999997E-2</v>
      </c>
      <c r="E15" s="199">
        <v>0.77052100000000001</v>
      </c>
      <c r="F15" s="200">
        <f t="shared" si="7"/>
        <v>1643.9357340720221</v>
      </c>
      <c r="G15" s="199">
        <f>C15-6.841084</f>
        <v>141.52411599999999</v>
      </c>
      <c r="H15" s="199">
        <f t="shared" si="8"/>
        <v>148.36519999999999</v>
      </c>
      <c r="I15" s="320">
        <f t="shared" si="9"/>
        <v>2.9149999999999999E-2</v>
      </c>
      <c r="J15" s="200">
        <f t="shared" si="10"/>
        <v>4855.0297084048025</v>
      </c>
      <c r="K15" s="200">
        <f t="shared" si="11"/>
        <v>5089.7152658662089</v>
      </c>
    </row>
    <row r="16" spans="1:15" ht="16.5" thickTop="1" thickBot="1" x14ac:dyDescent="0.3">
      <c r="A16" s="319">
        <v>2</v>
      </c>
      <c r="B16" s="415">
        <v>300</v>
      </c>
      <c r="C16" s="199">
        <f>373.9504</f>
        <v>373.9504</v>
      </c>
      <c r="D16" s="199">
        <f t="shared" si="6"/>
        <v>9.0249999999999997E-2</v>
      </c>
      <c r="E16" s="199">
        <v>0.76548099999999997</v>
      </c>
      <c r="F16" s="200">
        <f t="shared" si="7"/>
        <v>4143.4947368421053</v>
      </c>
      <c r="G16" s="199">
        <f>C16-(12.04213)</f>
        <v>361.90827000000002</v>
      </c>
      <c r="H16" s="199">
        <f t="shared" si="8"/>
        <v>373.9504</v>
      </c>
      <c r="I16" s="320">
        <f t="shared" si="9"/>
        <v>2.9149999999999999E-2</v>
      </c>
      <c r="J16" s="200">
        <f t="shared" si="10"/>
        <v>12415.378044596913</v>
      </c>
      <c r="K16" s="200">
        <f t="shared" si="11"/>
        <v>12828.487135506004</v>
      </c>
    </row>
    <row r="17" spans="1:11" ht="16.5" thickTop="1" thickBot="1" x14ac:dyDescent="0.3">
      <c r="A17" s="319">
        <v>3</v>
      </c>
      <c r="B17" s="415">
        <v>300</v>
      </c>
      <c r="C17" s="199">
        <f>716.4039</f>
        <v>716.40390000000002</v>
      </c>
      <c r="D17" s="199">
        <f t="shared" si="6"/>
        <v>9.0249999999999997E-2</v>
      </c>
      <c r="E17" s="199">
        <v>0.78827199999999997</v>
      </c>
      <c r="F17" s="200">
        <f t="shared" si="7"/>
        <v>7937.9933518005546</v>
      </c>
      <c r="G17" s="199">
        <f>716.4039-(16.06547)</f>
        <v>700.33843000000002</v>
      </c>
      <c r="H17" s="199">
        <f t="shared" si="8"/>
        <v>716.40390000000002</v>
      </c>
      <c r="I17" s="320">
        <f t="shared" si="9"/>
        <v>2.9149999999999999E-2</v>
      </c>
      <c r="J17" s="200">
        <f t="shared" si="10"/>
        <v>24025.332075471699</v>
      </c>
      <c r="K17" s="200">
        <f t="shared" si="11"/>
        <v>24576.46312178388</v>
      </c>
    </row>
    <row r="18" spans="1:11" ht="16.5" thickTop="1" thickBot="1" x14ac:dyDescent="0.3">
      <c r="A18" s="319">
        <v>4</v>
      </c>
      <c r="B18" s="415">
        <v>300</v>
      </c>
      <c r="C18" s="199">
        <f>1174.806</f>
        <v>1174.806</v>
      </c>
      <c r="D18" s="199">
        <f t="shared" si="6"/>
        <v>9.0249999999999997E-2</v>
      </c>
      <c r="E18" s="199">
        <v>0.76100900000000005</v>
      </c>
      <c r="F18" s="200">
        <f t="shared" si="7"/>
        <v>13017.240997229917</v>
      </c>
      <c r="G18" s="199">
        <f>C18-19.55159</f>
        <v>1155.25441</v>
      </c>
      <c r="H18" s="199">
        <f t="shared" si="8"/>
        <v>1174.806</v>
      </c>
      <c r="I18" s="320">
        <f t="shared" si="9"/>
        <v>2.9149999999999999E-2</v>
      </c>
      <c r="J18" s="200">
        <f t="shared" si="10"/>
        <v>39631.369125214413</v>
      </c>
      <c r="K18" s="200">
        <f t="shared" si="11"/>
        <v>40302.092624356781</v>
      </c>
    </row>
    <row r="19" spans="1:11" ht="16.5" thickTop="1" thickBot="1" x14ac:dyDescent="0.3">
      <c r="A19" s="319">
        <v>5</v>
      </c>
      <c r="B19" s="415">
        <v>300</v>
      </c>
      <c r="C19" s="199">
        <f>1799.819</f>
        <v>1799.819</v>
      </c>
      <c r="D19" s="199">
        <f t="shared" si="6"/>
        <v>9.0249999999999997E-2</v>
      </c>
      <c r="E19" s="199">
        <v>0.77285499999999996</v>
      </c>
      <c r="F19" s="200">
        <f t="shared" si="7"/>
        <v>19942.592797783935</v>
      </c>
      <c r="G19" s="199">
        <f>C19-(24.03599)</f>
        <v>1775.7830099999999</v>
      </c>
      <c r="H19" s="199">
        <f t="shared" si="8"/>
        <v>1799.819</v>
      </c>
      <c r="I19" s="320">
        <f t="shared" si="9"/>
        <v>2.9149999999999999E-2</v>
      </c>
      <c r="J19" s="200">
        <f t="shared" si="10"/>
        <v>60918.799656946823</v>
      </c>
      <c r="K19" s="200">
        <f t="shared" si="11"/>
        <v>61743.36192109777</v>
      </c>
    </row>
    <row r="20" spans="1:11" ht="16.5" thickTop="1" thickBot="1" x14ac:dyDescent="0.3">
      <c r="A20" s="321"/>
      <c r="B20" s="321"/>
      <c r="C20" s="322"/>
      <c r="D20" s="322"/>
      <c r="E20" s="322"/>
      <c r="F20" s="323"/>
      <c r="G20" s="322"/>
      <c r="H20" s="322"/>
      <c r="I20" s="324"/>
      <c r="J20" s="323"/>
      <c r="K20" s="323"/>
    </row>
    <row r="21" spans="1:11" ht="45" x14ac:dyDescent="0.25">
      <c r="A21" s="2"/>
      <c r="B21" s="467" t="s">
        <v>361</v>
      </c>
      <c r="C21" s="325"/>
      <c r="D21" s="326" t="s">
        <v>535</v>
      </c>
      <c r="E21" s="326" t="s">
        <v>536</v>
      </c>
      <c r="F21" s="326" t="s">
        <v>305</v>
      </c>
      <c r="G21" s="326" t="s">
        <v>306</v>
      </c>
      <c r="H21" s="326" t="s">
        <v>307</v>
      </c>
      <c r="I21" s="327" t="s">
        <v>308</v>
      </c>
      <c r="K21" s="2"/>
    </row>
    <row r="22" spans="1:11" ht="60" x14ac:dyDescent="0.25">
      <c r="A22" s="2"/>
      <c r="B22" s="468"/>
      <c r="C22" s="328" t="s">
        <v>297</v>
      </c>
      <c r="D22" s="416" t="s">
        <v>537</v>
      </c>
      <c r="E22" s="416" t="s">
        <v>538</v>
      </c>
      <c r="F22" s="416" t="s">
        <v>508</v>
      </c>
      <c r="G22" s="416" t="s">
        <v>509</v>
      </c>
      <c r="H22" s="416" t="s">
        <v>510</v>
      </c>
      <c r="I22" s="417" t="s">
        <v>511</v>
      </c>
      <c r="K22" s="2"/>
    </row>
    <row r="23" spans="1:11" x14ac:dyDescent="0.25">
      <c r="A23" s="2"/>
      <c r="B23" s="468"/>
      <c r="C23" s="328" t="s">
        <v>296</v>
      </c>
      <c r="D23" s="201" t="s">
        <v>302</v>
      </c>
      <c r="E23" s="201" t="s">
        <v>301</v>
      </c>
      <c r="F23" s="201" t="s">
        <v>302</v>
      </c>
      <c r="G23" s="201" t="s">
        <v>301</v>
      </c>
      <c r="H23" s="201" t="s">
        <v>302</v>
      </c>
      <c r="I23" s="329" t="s">
        <v>301</v>
      </c>
      <c r="K23" s="2"/>
    </row>
    <row r="24" spans="1:11" x14ac:dyDescent="0.25">
      <c r="A24" s="2"/>
      <c r="B24" s="468"/>
      <c r="C24" s="328" t="s">
        <v>299</v>
      </c>
      <c r="D24" s="202">
        <f>0.00001847585/2251.2</f>
        <v>8.207111762615494E-9</v>
      </c>
      <c r="E24" s="201"/>
      <c r="F24" s="202">
        <f>0.00001847585/718.96</f>
        <v>2.5698022143095582E-8</v>
      </c>
      <c r="G24" s="201"/>
      <c r="H24" s="202">
        <f>0.00001847585/2225.9</f>
        <v>8.3003953457028622E-9</v>
      </c>
      <c r="I24" s="329"/>
      <c r="K24" s="2"/>
    </row>
    <row r="25" spans="1:11" ht="15.75" thickBot="1" x14ac:dyDescent="0.3">
      <c r="A25" s="2"/>
      <c r="B25" s="469"/>
      <c r="C25" s="330" t="s">
        <v>300</v>
      </c>
      <c r="D25" s="331"/>
      <c r="E25" s="331">
        <f>1.176783/1921.5</f>
        <v>6.124293520686963E-4</v>
      </c>
      <c r="F25" s="331"/>
      <c r="G25" s="331">
        <f>1.176783/605.53</f>
        <v>1.943393390913745E-3</v>
      </c>
      <c r="H25" s="331"/>
      <c r="I25" s="332">
        <f>1.176783/1874.7</f>
        <v>6.277180348855816E-4</v>
      </c>
      <c r="K25" s="2"/>
    </row>
    <row r="26" spans="1:11" x14ac:dyDescent="0.25">
      <c r="A26" s="2"/>
      <c r="B26" s="2"/>
      <c r="C26" s="2"/>
      <c r="E26" s="2"/>
      <c r="F26" s="2"/>
      <c r="G26" s="2"/>
      <c r="H26" s="2"/>
      <c r="I26" s="2"/>
      <c r="J26" s="2"/>
      <c r="K26" s="2"/>
    </row>
    <row r="27" spans="1:11" ht="15.75" thickBot="1" x14ac:dyDescent="0.3">
      <c r="A27" s="2"/>
      <c r="B27" s="2"/>
      <c r="C27" s="2"/>
      <c r="E27" s="2"/>
      <c r="F27" s="2"/>
      <c r="G27" s="2"/>
      <c r="H27" s="2"/>
      <c r="I27" s="2"/>
      <c r="J27" s="2"/>
      <c r="K27" s="2"/>
    </row>
    <row r="28" spans="1:11" ht="45" x14ac:dyDescent="0.25">
      <c r="A28" s="2"/>
      <c r="B28" s="467" t="s">
        <v>362</v>
      </c>
      <c r="C28" s="325"/>
      <c r="D28" s="326" t="s">
        <v>535</v>
      </c>
      <c r="E28" s="326" t="s">
        <v>536</v>
      </c>
      <c r="F28" s="326" t="s">
        <v>305</v>
      </c>
      <c r="G28" s="326" t="s">
        <v>306</v>
      </c>
      <c r="H28" s="326" t="s">
        <v>307</v>
      </c>
      <c r="I28" s="327" t="s">
        <v>308</v>
      </c>
      <c r="K28" s="2"/>
    </row>
    <row r="29" spans="1:11" ht="60" x14ac:dyDescent="0.25">
      <c r="A29" s="2"/>
      <c r="B29" s="468"/>
      <c r="C29" s="328" t="s">
        <v>297</v>
      </c>
      <c r="D29" s="416" t="s">
        <v>539</v>
      </c>
      <c r="E29" s="416" t="s">
        <v>540</v>
      </c>
      <c r="F29" s="416" t="s">
        <v>512</v>
      </c>
      <c r="G29" s="416" t="s">
        <v>513</v>
      </c>
      <c r="H29" s="416" t="s">
        <v>514</v>
      </c>
      <c r="I29" s="417" t="s">
        <v>515</v>
      </c>
      <c r="K29" s="2"/>
    </row>
    <row r="30" spans="1:11" x14ac:dyDescent="0.25">
      <c r="A30" s="2"/>
      <c r="B30" s="468"/>
      <c r="C30" s="328" t="s">
        <v>296</v>
      </c>
      <c r="D30" s="201" t="s">
        <v>302</v>
      </c>
      <c r="E30" s="201" t="s">
        <v>301</v>
      </c>
      <c r="F30" s="201" t="s">
        <v>302</v>
      </c>
      <c r="G30" s="201" t="s">
        <v>301</v>
      </c>
      <c r="H30" s="201" t="s">
        <v>302</v>
      </c>
      <c r="I30" s="329" t="s">
        <v>301</v>
      </c>
      <c r="K30" s="2"/>
    </row>
    <row r="31" spans="1:11" x14ac:dyDescent="0.25">
      <c r="A31" s="2"/>
      <c r="B31" s="468"/>
      <c r="C31" s="328" t="s">
        <v>299</v>
      </c>
      <c r="D31" s="202">
        <f>0.00001847585/2169.8</f>
        <v>8.5150013826159087E-9</v>
      </c>
      <c r="E31" s="201"/>
      <c r="F31" s="202">
        <f>0.00001847585/774.22</f>
        <v>2.3863824236005271E-8</v>
      </c>
      <c r="G31" s="201"/>
      <c r="H31" s="202">
        <f>0.00001847585/2397</f>
        <v>7.7079057154776808E-9</v>
      </c>
      <c r="I31" s="329"/>
      <c r="K31" s="2"/>
    </row>
    <row r="32" spans="1:11" ht="15.75" thickBot="1" x14ac:dyDescent="0.3">
      <c r="A32" s="2"/>
      <c r="B32" s="469"/>
      <c r="C32" s="330" t="s">
        <v>300</v>
      </c>
      <c r="D32" s="331"/>
      <c r="E32" s="331">
        <f>1.176783/1981.3</f>
        <v>5.9394488467168021E-4</v>
      </c>
      <c r="F32" s="331"/>
      <c r="G32" s="331">
        <f>1.176783/635.69</f>
        <v>1.8511900454624107E-3</v>
      </c>
      <c r="H32" s="331"/>
      <c r="I32" s="332">
        <f>1.176783/1968.1</f>
        <v>5.9792845891977031E-4</v>
      </c>
      <c r="K32" s="2"/>
    </row>
  </sheetData>
  <mergeCells count="3">
    <mergeCell ref="G1:G2"/>
    <mergeCell ref="B21:B25"/>
    <mergeCell ref="B28:B3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2"/>
  <sheetViews>
    <sheetView topLeftCell="A13" zoomScaleNormal="100" workbookViewId="0">
      <selection activeCell="A4" sqref="A4:K32"/>
    </sheetView>
  </sheetViews>
  <sheetFormatPr baseColWidth="10" defaultColWidth="11.42578125" defaultRowHeight="15" x14ac:dyDescent="0.25"/>
  <cols>
    <col min="1" max="1" width="15" style="2" bestFit="1" customWidth="1"/>
    <col min="2" max="2" width="12" style="2" bestFit="1" customWidth="1"/>
    <col min="3" max="3" width="17.42578125" style="2" bestFit="1" customWidth="1"/>
    <col min="4" max="4" width="20" style="2" bestFit="1" customWidth="1"/>
    <col min="5" max="5" width="15.5703125" style="2" bestFit="1" customWidth="1"/>
    <col min="6" max="6" width="16.5703125" style="2" customWidth="1"/>
    <col min="7" max="7" width="17.140625" style="2" bestFit="1" customWidth="1"/>
    <col min="8" max="8" width="18" style="2" bestFit="1" customWidth="1"/>
    <col min="9" max="9" width="15.85546875" style="2" bestFit="1" customWidth="1"/>
    <col min="10" max="10" width="22.140625" style="2" bestFit="1" customWidth="1"/>
    <col min="11" max="11" width="11.28515625" style="2" bestFit="1" customWidth="1"/>
    <col min="12" max="12" width="22" style="2" bestFit="1" customWidth="1"/>
    <col min="13" max="13" width="4.42578125" style="2" bestFit="1" customWidth="1"/>
    <col min="14" max="14" width="10.7109375" style="2" bestFit="1" customWidth="1"/>
    <col min="15" max="15" width="6" style="2" bestFit="1" customWidth="1"/>
    <col min="16" max="16384" width="11.42578125" style="2"/>
  </cols>
  <sheetData>
    <row r="1" spans="1:15" x14ac:dyDescent="0.25">
      <c r="A1" s="50" t="s">
        <v>88</v>
      </c>
      <c r="B1" s="2">
        <v>5.3137999999999998E-6</v>
      </c>
      <c r="C1" s="3"/>
      <c r="D1" s="203" t="s">
        <v>298</v>
      </c>
      <c r="E1" s="3">
        <f>B1*D6</f>
        <v>1.6951021999999999E-7</v>
      </c>
      <c r="G1" s="429" t="s">
        <v>217</v>
      </c>
      <c r="H1" s="196" t="s">
        <v>78</v>
      </c>
      <c r="I1" s="389">
        <v>8397076</v>
      </c>
      <c r="J1" s="196" t="s">
        <v>122</v>
      </c>
      <c r="K1" s="118">
        <v>0.8</v>
      </c>
      <c r="L1" s="196" t="s">
        <v>123</v>
      </c>
      <c r="M1" s="119">
        <v>0.4</v>
      </c>
      <c r="N1" s="196" t="s">
        <v>124</v>
      </c>
      <c r="O1" s="197">
        <v>1.23</v>
      </c>
    </row>
    <row r="2" spans="1:15" x14ac:dyDescent="0.25">
      <c r="A2" s="50" t="s">
        <v>89</v>
      </c>
      <c r="B2" s="3">
        <v>4.0000000000000002E-4</v>
      </c>
      <c r="G2" s="429"/>
      <c r="H2" s="120" t="s">
        <v>216</v>
      </c>
      <c r="I2" s="120" t="s">
        <v>500</v>
      </c>
      <c r="J2" s="120" t="s">
        <v>213</v>
      </c>
      <c r="K2" s="120" t="s">
        <v>168</v>
      </c>
      <c r="L2" s="120" t="s">
        <v>214</v>
      </c>
      <c r="M2" s="120" t="s">
        <v>170</v>
      </c>
      <c r="N2" s="120" t="s">
        <v>215</v>
      </c>
      <c r="O2" s="120" t="s">
        <v>181</v>
      </c>
    </row>
    <row r="3" spans="1:15" x14ac:dyDescent="0.25">
      <c r="A3" s="50" t="s">
        <v>90</v>
      </c>
      <c r="B3" s="3">
        <f>7*B2</f>
        <v>2.8E-3</v>
      </c>
      <c r="G3" s="50" t="s">
        <v>115</v>
      </c>
      <c r="H3" s="2" t="s">
        <v>294</v>
      </c>
      <c r="I3" s="50" t="s">
        <v>116</v>
      </c>
      <c r="J3" s="2" t="s">
        <v>295</v>
      </c>
    </row>
    <row r="4" spans="1:15" ht="15.75" thickBot="1" x14ac:dyDescent="0.3">
      <c r="C4" s="50" t="s">
        <v>361</v>
      </c>
      <c r="D4" s="389">
        <v>8397076</v>
      </c>
    </row>
    <row r="5" spans="1:15" ht="46.5" thickTop="1" thickBot="1" x14ac:dyDescent="0.3">
      <c r="A5" s="386" t="s">
        <v>76</v>
      </c>
      <c r="B5" s="386" t="s">
        <v>77</v>
      </c>
      <c r="C5" s="198" t="s">
        <v>366</v>
      </c>
      <c r="D5" s="198" t="s">
        <v>367</v>
      </c>
      <c r="E5" s="198" t="s">
        <v>292</v>
      </c>
      <c r="F5" s="198" t="s">
        <v>293</v>
      </c>
      <c r="G5" s="198" t="s">
        <v>524</v>
      </c>
      <c r="H5" s="198" t="s">
        <v>368</v>
      </c>
      <c r="I5" s="198" t="s">
        <v>303</v>
      </c>
      <c r="J5" s="198" t="s">
        <v>525</v>
      </c>
      <c r="K5" s="198" t="s">
        <v>304</v>
      </c>
    </row>
    <row r="6" spans="1:15" ht="16.5" thickTop="1" thickBot="1" x14ac:dyDescent="0.3">
      <c r="A6" s="386">
        <v>0.5</v>
      </c>
      <c r="B6" s="412">
        <v>300</v>
      </c>
      <c r="C6" s="199">
        <f>9.036146</f>
        <v>9.0361460000000005</v>
      </c>
      <c r="D6" s="386">
        <f t="shared" ref="D6:D11" si="0">31.9*10^-3</f>
        <v>3.1899999999999998E-2</v>
      </c>
      <c r="E6" s="199">
        <v>1.5635889999999999</v>
      </c>
      <c r="F6" s="200">
        <f t="shared" ref="F6:F11" si="1">C6/D6</f>
        <v>283.26476489028215</v>
      </c>
      <c r="G6" s="199">
        <f>C6-(-0.274309)</f>
        <v>9.310455000000001</v>
      </c>
      <c r="H6" s="199">
        <f t="shared" ref="H6:H11" si="2">C6</f>
        <v>9.0361460000000005</v>
      </c>
      <c r="I6" s="386">
        <f t="shared" ref="I6:I11" si="3">4.85*10^-3</f>
        <v>4.8500000000000001E-3</v>
      </c>
      <c r="J6" s="200">
        <f t="shared" ref="J6:J11" si="4">G6/I6</f>
        <v>1919.6814432989693</v>
      </c>
      <c r="K6" s="200">
        <f t="shared" ref="K6:K11" si="5">H6/I6</f>
        <v>1863.1228865979381</v>
      </c>
    </row>
    <row r="7" spans="1:15" ht="16.5" thickTop="1" thickBot="1" x14ac:dyDescent="0.3">
      <c r="A7" s="386">
        <v>1</v>
      </c>
      <c r="B7" s="412">
        <v>300</v>
      </c>
      <c r="C7" s="199">
        <f>21.9736</f>
        <v>21.973600000000001</v>
      </c>
      <c r="D7" s="388">
        <f t="shared" si="0"/>
        <v>3.1899999999999998E-2</v>
      </c>
      <c r="E7" s="199">
        <v>1.4828889999999999</v>
      </c>
      <c r="F7" s="200">
        <f t="shared" si="1"/>
        <v>688.82758620689663</v>
      </c>
      <c r="G7" s="199">
        <f>C7-(-1.462885)</f>
        <v>23.436485000000001</v>
      </c>
      <c r="H7" s="199">
        <f t="shared" si="2"/>
        <v>21.973600000000001</v>
      </c>
      <c r="I7" s="388">
        <f t="shared" si="3"/>
        <v>4.8500000000000001E-3</v>
      </c>
      <c r="J7" s="200">
        <f t="shared" si="4"/>
        <v>4832.2649484536087</v>
      </c>
      <c r="K7" s="200">
        <f t="shared" si="5"/>
        <v>4530.6391752577319</v>
      </c>
    </row>
    <row r="8" spans="1:15" ht="16.5" thickTop="1" thickBot="1" x14ac:dyDescent="0.3">
      <c r="A8" s="386">
        <v>2</v>
      </c>
      <c r="B8" s="412">
        <v>300</v>
      </c>
      <c r="C8" s="199">
        <f>59.53952</f>
        <v>59.539520000000003</v>
      </c>
      <c r="D8" s="388">
        <f t="shared" si="0"/>
        <v>3.1899999999999998E-2</v>
      </c>
      <c r="E8" s="199">
        <v>1.475616</v>
      </c>
      <c r="F8" s="200">
        <f t="shared" si="1"/>
        <v>1866.4426332288404</v>
      </c>
      <c r="G8" s="199">
        <f>C8-(-6.86002)</f>
        <v>66.399540000000002</v>
      </c>
      <c r="H8" s="199">
        <f t="shared" si="2"/>
        <v>59.539520000000003</v>
      </c>
      <c r="I8" s="388">
        <f t="shared" si="3"/>
        <v>4.8500000000000001E-3</v>
      </c>
      <c r="J8" s="200">
        <f t="shared" si="4"/>
        <v>13690.626804123711</v>
      </c>
      <c r="K8" s="200">
        <f t="shared" si="5"/>
        <v>12276.189690721651</v>
      </c>
    </row>
    <row r="9" spans="1:15" ht="16.5" thickTop="1" thickBot="1" x14ac:dyDescent="0.3">
      <c r="A9" s="386">
        <v>3</v>
      </c>
      <c r="B9" s="412">
        <v>300</v>
      </c>
      <c r="C9" s="199">
        <f>113.6851</f>
        <v>113.68510000000001</v>
      </c>
      <c r="D9" s="388">
        <f t="shared" si="0"/>
        <v>3.1899999999999998E-2</v>
      </c>
      <c r="E9" s="199">
        <v>1.4773000000000001</v>
      </c>
      <c r="F9" s="200">
        <f t="shared" si="1"/>
        <v>3563.7962382445144</v>
      </c>
      <c r="G9" s="199">
        <f>C9-(-14.81469)</f>
        <v>128.49979000000002</v>
      </c>
      <c r="H9" s="199">
        <f t="shared" si="2"/>
        <v>113.68510000000001</v>
      </c>
      <c r="I9" s="388">
        <f t="shared" si="3"/>
        <v>4.8500000000000001E-3</v>
      </c>
      <c r="J9" s="200">
        <f t="shared" si="4"/>
        <v>26494.802061855673</v>
      </c>
      <c r="K9" s="200">
        <f t="shared" si="5"/>
        <v>23440.226804123711</v>
      </c>
    </row>
    <row r="10" spans="1:15" ht="16.5" thickTop="1" thickBot="1" x14ac:dyDescent="0.3">
      <c r="A10" s="386">
        <v>4</v>
      </c>
      <c r="B10" s="412">
        <v>300</v>
      </c>
      <c r="C10" s="199">
        <f>187.1045</f>
        <v>187.1045</v>
      </c>
      <c r="D10" s="388">
        <f t="shared" si="0"/>
        <v>3.1899999999999998E-2</v>
      </c>
      <c r="E10" s="199">
        <v>1.4652000000000001</v>
      </c>
      <c r="F10" s="200">
        <f t="shared" si="1"/>
        <v>5865.3448275862074</v>
      </c>
      <c r="G10" s="199">
        <f>C10-(-23.75249)</f>
        <v>210.85699</v>
      </c>
      <c r="H10" s="199">
        <f t="shared" si="2"/>
        <v>187.1045</v>
      </c>
      <c r="I10" s="388">
        <f t="shared" si="3"/>
        <v>4.8500000000000001E-3</v>
      </c>
      <c r="J10" s="200">
        <f t="shared" si="4"/>
        <v>43475.668041237113</v>
      </c>
      <c r="K10" s="200">
        <f t="shared" si="5"/>
        <v>38578.247422680412</v>
      </c>
    </row>
    <row r="11" spans="1:15" ht="16.5" thickTop="1" thickBot="1" x14ac:dyDescent="0.3">
      <c r="A11" s="386">
        <v>5</v>
      </c>
      <c r="B11" s="412">
        <v>300</v>
      </c>
      <c r="C11" s="199">
        <f>278.7213</f>
        <v>278.72129999999999</v>
      </c>
      <c r="D11" s="388">
        <f t="shared" si="0"/>
        <v>3.1899999999999998E-2</v>
      </c>
      <c r="E11" s="199">
        <v>1.5047379999999999</v>
      </c>
      <c r="F11" s="200">
        <f t="shared" si="1"/>
        <v>8737.3448275862065</v>
      </c>
      <c r="G11" s="199">
        <f>C11-(-36.27808)</f>
        <v>314.99937999999997</v>
      </c>
      <c r="H11" s="199">
        <f t="shared" si="2"/>
        <v>278.72129999999999</v>
      </c>
      <c r="I11" s="388">
        <f t="shared" si="3"/>
        <v>4.8500000000000001E-3</v>
      </c>
      <c r="J11" s="200">
        <f t="shared" si="4"/>
        <v>64948.325773195866</v>
      </c>
      <c r="K11" s="200">
        <f t="shared" si="5"/>
        <v>57468.309278350513</v>
      </c>
    </row>
    <row r="12" spans="1:15" ht="16.5" thickTop="1" thickBot="1" x14ac:dyDescent="0.3">
      <c r="C12" s="50" t="s">
        <v>362</v>
      </c>
      <c r="D12" s="389">
        <v>9284376</v>
      </c>
    </row>
    <row r="13" spans="1:15" ht="46.5" thickTop="1" thickBot="1" x14ac:dyDescent="0.3">
      <c r="A13" s="386" t="s">
        <v>76</v>
      </c>
      <c r="B13" s="386" t="s">
        <v>77</v>
      </c>
      <c r="C13" s="198" t="s">
        <v>366</v>
      </c>
      <c r="D13" s="198" t="s">
        <v>367</v>
      </c>
      <c r="E13" s="198" t="s">
        <v>292</v>
      </c>
      <c r="F13" s="198" t="s">
        <v>293</v>
      </c>
      <c r="G13" s="198" t="s">
        <v>524</v>
      </c>
      <c r="H13" s="198" t="s">
        <v>368</v>
      </c>
      <c r="I13" s="198" t="s">
        <v>303</v>
      </c>
      <c r="J13" s="198" t="s">
        <v>525</v>
      </c>
      <c r="K13" s="198" t="s">
        <v>304</v>
      </c>
    </row>
    <row r="14" spans="1:15" ht="16.5" thickTop="1" thickBot="1" x14ac:dyDescent="0.3">
      <c r="A14" s="386">
        <v>0.5</v>
      </c>
      <c r="B14" s="412">
        <v>300</v>
      </c>
      <c r="C14" s="199">
        <f>10.18488</f>
        <v>10.18488</v>
      </c>
      <c r="D14" s="388">
        <f t="shared" ref="D14:D19" si="6">31.9*10^-3</f>
        <v>3.1899999999999998E-2</v>
      </c>
      <c r="E14" s="199">
        <v>1.5635889999999999</v>
      </c>
      <c r="F14" s="200">
        <f t="shared" ref="F14:F19" si="7">C14/D14</f>
        <v>319.27523510971787</v>
      </c>
      <c r="G14" s="199">
        <f>C14-(-0.04765919)</f>
        <v>10.232539189999999</v>
      </c>
      <c r="H14" s="199">
        <f t="shared" ref="H14:H19" si="8">C14</f>
        <v>10.18488</v>
      </c>
      <c r="I14" s="388">
        <f t="shared" ref="I14:I19" si="9">4.85*10^-3</f>
        <v>4.8500000000000001E-3</v>
      </c>
      <c r="J14" s="200">
        <f t="shared" ref="J14:J19" si="10">G14/I14</f>
        <v>2109.8018948453605</v>
      </c>
      <c r="K14" s="200">
        <f t="shared" ref="K14:K19" si="11">H14/I14</f>
        <v>2099.9752577319587</v>
      </c>
    </row>
    <row r="15" spans="1:15" ht="16.5" thickTop="1" thickBot="1" x14ac:dyDescent="0.3">
      <c r="A15" s="386">
        <v>1</v>
      </c>
      <c r="B15" s="412">
        <v>300</v>
      </c>
      <c r="C15" s="199">
        <f>24.61489</f>
        <v>24.614889999999999</v>
      </c>
      <c r="D15" s="388">
        <f t="shared" si="6"/>
        <v>3.1899999999999998E-2</v>
      </c>
      <c r="E15" s="199">
        <v>1.4828889999999999</v>
      </c>
      <c r="F15" s="200">
        <f t="shared" si="7"/>
        <v>771.62664576802513</v>
      </c>
      <c r="G15" s="199">
        <f>C15-(-0.9603171)</f>
        <v>25.5752071</v>
      </c>
      <c r="H15" s="199">
        <f t="shared" si="8"/>
        <v>24.614889999999999</v>
      </c>
      <c r="I15" s="388">
        <f t="shared" si="9"/>
        <v>4.8500000000000001E-3</v>
      </c>
      <c r="J15" s="200">
        <f t="shared" si="10"/>
        <v>5273.2385773195874</v>
      </c>
      <c r="K15" s="200">
        <f t="shared" si="11"/>
        <v>5075.2350515463913</v>
      </c>
    </row>
    <row r="16" spans="1:15" ht="16.5" thickTop="1" thickBot="1" x14ac:dyDescent="0.3">
      <c r="A16" s="386">
        <v>2</v>
      </c>
      <c r="B16" s="412">
        <v>300</v>
      </c>
      <c r="C16" s="199">
        <f>65.86459</f>
        <v>65.864590000000007</v>
      </c>
      <c r="D16" s="388">
        <f t="shared" si="6"/>
        <v>3.1899999999999998E-2</v>
      </c>
      <c r="E16" s="199">
        <v>1.475616</v>
      </c>
      <c r="F16" s="200">
        <f t="shared" si="7"/>
        <v>2064.7206896551729</v>
      </c>
      <c r="G16" s="199">
        <f>C16-(-5.498578)</f>
        <v>71.363168000000002</v>
      </c>
      <c r="H16" s="199">
        <f t="shared" si="8"/>
        <v>65.864590000000007</v>
      </c>
      <c r="I16" s="388">
        <f t="shared" si="9"/>
        <v>4.8500000000000001E-3</v>
      </c>
      <c r="J16" s="200">
        <f t="shared" si="10"/>
        <v>14714.05525773196</v>
      </c>
      <c r="K16" s="200">
        <f t="shared" si="11"/>
        <v>13580.327835051547</v>
      </c>
    </row>
    <row r="17" spans="1:11" ht="16.5" thickTop="1" thickBot="1" x14ac:dyDescent="0.3">
      <c r="A17" s="386">
        <v>3</v>
      </c>
      <c r="B17" s="412">
        <v>300</v>
      </c>
      <c r="C17" s="199">
        <f>124.8171</f>
        <v>124.8171</v>
      </c>
      <c r="D17" s="388">
        <f t="shared" si="6"/>
        <v>3.1899999999999998E-2</v>
      </c>
      <c r="E17" s="199">
        <v>1.4773000000000001</v>
      </c>
      <c r="F17" s="200">
        <f t="shared" si="7"/>
        <v>3912.7617554858934</v>
      </c>
      <c r="G17" s="199">
        <f>C17-(-12.60689)</f>
        <v>137.42399</v>
      </c>
      <c r="H17" s="199">
        <f t="shared" si="8"/>
        <v>124.8171</v>
      </c>
      <c r="I17" s="388">
        <f t="shared" si="9"/>
        <v>4.8500000000000001E-3</v>
      </c>
      <c r="J17" s="200">
        <f t="shared" si="10"/>
        <v>28334.843298969074</v>
      </c>
      <c r="K17" s="200">
        <f t="shared" si="11"/>
        <v>25735.484536082473</v>
      </c>
    </row>
    <row r="18" spans="1:11" ht="16.5" thickTop="1" thickBot="1" x14ac:dyDescent="0.3">
      <c r="A18" s="386">
        <v>4</v>
      </c>
      <c r="B18" s="412">
        <v>300</v>
      </c>
      <c r="C18" s="199">
        <f>202.8065</f>
        <v>202.8065</v>
      </c>
      <c r="D18" s="388">
        <f t="shared" si="6"/>
        <v>3.1899999999999998E-2</v>
      </c>
      <c r="E18" s="199">
        <v>1.4652000000000001</v>
      </c>
      <c r="F18" s="200">
        <f t="shared" si="7"/>
        <v>6357.5705329153607</v>
      </c>
      <c r="G18" s="199">
        <f>C18-(-21.89214)</f>
        <v>224.69864000000001</v>
      </c>
      <c r="H18" s="199">
        <f t="shared" si="8"/>
        <v>202.8065</v>
      </c>
      <c r="I18" s="388">
        <f t="shared" si="9"/>
        <v>4.8500000000000001E-3</v>
      </c>
      <c r="J18" s="200">
        <f t="shared" si="10"/>
        <v>46329.616494845359</v>
      </c>
      <c r="K18" s="200">
        <f t="shared" si="11"/>
        <v>41815.773195876289</v>
      </c>
    </row>
    <row r="19" spans="1:11" ht="16.5" thickTop="1" thickBot="1" x14ac:dyDescent="0.3">
      <c r="A19" s="386">
        <v>5</v>
      </c>
      <c r="B19" s="412">
        <v>300</v>
      </c>
      <c r="C19" s="199">
        <f>300.0277</f>
        <v>300.02769999999998</v>
      </c>
      <c r="D19" s="388">
        <f t="shared" si="6"/>
        <v>3.1899999999999998E-2</v>
      </c>
      <c r="E19" s="199">
        <v>1.5047379999999999</v>
      </c>
      <c r="F19" s="200">
        <f t="shared" si="7"/>
        <v>9405.2570532915361</v>
      </c>
      <c r="G19" s="199">
        <f>C19-(-33.20998)</f>
        <v>333.23767999999995</v>
      </c>
      <c r="H19" s="199">
        <f t="shared" si="8"/>
        <v>300.02769999999998</v>
      </c>
      <c r="I19" s="388">
        <f t="shared" si="9"/>
        <v>4.8500000000000001E-3</v>
      </c>
      <c r="J19" s="200">
        <f t="shared" si="10"/>
        <v>68708.799999999988</v>
      </c>
      <c r="K19" s="200">
        <f t="shared" si="11"/>
        <v>61861.38144329896</v>
      </c>
    </row>
    <row r="20" spans="1:11" ht="16.5" thickTop="1" thickBot="1" x14ac:dyDescent="0.3">
      <c r="A20" s="321"/>
      <c r="B20" s="321"/>
      <c r="C20" s="322"/>
      <c r="D20" s="322"/>
      <c r="E20" s="322"/>
      <c r="F20" s="323"/>
      <c r="G20" s="322"/>
      <c r="H20" s="322"/>
      <c r="I20" s="324"/>
      <c r="J20" s="323"/>
      <c r="K20" s="323"/>
    </row>
    <row r="21" spans="1:11" ht="60" x14ac:dyDescent="0.25">
      <c r="B21" s="467" t="s">
        <v>361</v>
      </c>
      <c r="C21" s="325"/>
      <c r="D21" s="326" t="s">
        <v>527</v>
      </c>
      <c r="E21" s="326" t="s">
        <v>526</v>
      </c>
      <c r="F21" s="326" t="s">
        <v>305</v>
      </c>
      <c r="G21" s="326" t="s">
        <v>306</v>
      </c>
      <c r="H21" s="326" t="s">
        <v>307</v>
      </c>
      <c r="I21" s="327" t="s">
        <v>308</v>
      </c>
    </row>
    <row r="22" spans="1:11" ht="60" x14ac:dyDescent="0.25">
      <c r="B22" s="468"/>
      <c r="C22" s="328" t="s">
        <v>297</v>
      </c>
      <c r="D22" s="413" t="s">
        <v>528</v>
      </c>
      <c r="E22" s="413" t="s">
        <v>529</v>
      </c>
      <c r="F22" s="413" t="s">
        <v>520</v>
      </c>
      <c r="G22" s="413" t="s">
        <v>521</v>
      </c>
      <c r="H22" s="413" t="s">
        <v>522</v>
      </c>
      <c r="I22" s="414" t="s">
        <v>523</v>
      </c>
    </row>
    <row r="23" spans="1:11" x14ac:dyDescent="0.25">
      <c r="B23" s="468"/>
      <c r="C23" s="328" t="s">
        <v>296</v>
      </c>
      <c r="D23" s="201" t="s">
        <v>302</v>
      </c>
      <c r="E23" s="201" t="s">
        <v>301</v>
      </c>
      <c r="F23" s="201" t="s">
        <v>302</v>
      </c>
      <c r="G23" s="201" t="s">
        <v>301</v>
      </c>
      <c r="H23" s="201" t="s">
        <v>302</v>
      </c>
      <c r="I23" s="329" t="s">
        <v>301</v>
      </c>
    </row>
    <row r="24" spans="1:11" x14ac:dyDescent="0.25">
      <c r="B24" s="468"/>
      <c r="C24" s="328" t="s">
        <v>299</v>
      </c>
      <c r="D24" s="202">
        <f>0.00001847585/2684.7</f>
        <v>6.8819048683279329E-9</v>
      </c>
      <c r="E24" s="201"/>
      <c r="F24" s="202">
        <f>0.00001847585/381.97</f>
        <v>4.8369898159541325E-8</v>
      </c>
      <c r="G24" s="201"/>
      <c r="H24" s="202">
        <f>0.00001847585/2512.3</f>
        <v>7.3541575448791943E-9</v>
      </c>
      <c r="I24" s="329"/>
    </row>
    <row r="25" spans="1:11" ht="15.75" thickBot="1" x14ac:dyDescent="0.3">
      <c r="B25" s="469"/>
      <c r="C25" s="330" t="s">
        <v>300</v>
      </c>
      <c r="D25" s="331"/>
      <c r="E25" s="331">
        <f>1.176783/2056.5</f>
        <v>5.7222611232676877E-4</v>
      </c>
      <c r="F25" s="331"/>
      <c r="G25" s="331">
        <f>1.176783/272.79</f>
        <v>4.3138788078741887E-3</v>
      </c>
      <c r="H25" s="331"/>
      <c r="I25" s="332">
        <f>1.176783/1790.9</f>
        <v>6.5709028979842531E-4</v>
      </c>
    </row>
    <row r="27" spans="1:11" ht="15.75" thickBot="1" x14ac:dyDescent="0.3"/>
    <row r="28" spans="1:11" ht="45" x14ac:dyDescent="0.25">
      <c r="B28" s="467" t="s">
        <v>362</v>
      </c>
      <c r="C28" s="325"/>
      <c r="D28" s="326" t="s">
        <v>527</v>
      </c>
      <c r="E28" s="326" t="s">
        <v>526</v>
      </c>
      <c r="F28" s="326" t="s">
        <v>305</v>
      </c>
      <c r="G28" s="326" t="s">
        <v>306</v>
      </c>
      <c r="H28" s="326" t="s">
        <v>307</v>
      </c>
      <c r="I28" s="327" t="s">
        <v>308</v>
      </c>
    </row>
    <row r="29" spans="1:11" ht="60" x14ac:dyDescent="0.25">
      <c r="B29" s="468"/>
      <c r="C29" s="328" t="s">
        <v>297</v>
      </c>
      <c r="D29" s="413" t="s">
        <v>530</v>
      </c>
      <c r="E29" s="413" t="s">
        <v>531</v>
      </c>
      <c r="F29" s="413" t="s">
        <v>516</v>
      </c>
      <c r="G29" s="413" t="s">
        <v>517</v>
      </c>
      <c r="H29" s="413" t="s">
        <v>518</v>
      </c>
      <c r="I29" s="414" t="s">
        <v>519</v>
      </c>
    </row>
    <row r="30" spans="1:11" x14ac:dyDescent="0.25">
      <c r="B30" s="468"/>
      <c r="C30" s="328" t="s">
        <v>296</v>
      </c>
      <c r="D30" s="201" t="s">
        <v>302</v>
      </c>
      <c r="E30" s="201" t="s">
        <v>301</v>
      </c>
      <c r="F30" s="201" t="s">
        <v>302</v>
      </c>
      <c r="G30" s="201" t="s">
        <v>301</v>
      </c>
      <c r="H30" s="201" t="s">
        <v>302</v>
      </c>
      <c r="I30" s="329" t="s">
        <v>301</v>
      </c>
    </row>
    <row r="31" spans="1:11" x14ac:dyDescent="0.25">
      <c r="B31" s="468"/>
      <c r="C31" s="328" t="s">
        <v>299</v>
      </c>
      <c r="D31" s="202">
        <f>0.00001847585/3070.1</f>
        <v>6.0179961564769881E-9</v>
      </c>
      <c r="E31" s="201"/>
      <c r="F31" s="202">
        <f>0.00001847585/461.36</f>
        <v>4.004649297728455E-8</v>
      </c>
      <c r="G31" s="201"/>
      <c r="H31" s="202">
        <f>0.00001847585/3034.5</f>
        <v>6.0885977920579998E-9</v>
      </c>
      <c r="I31" s="329"/>
    </row>
    <row r="32" spans="1:11" ht="15.75" thickBot="1" x14ac:dyDescent="0.3">
      <c r="B32" s="469"/>
      <c r="C32" s="330" t="s">
        <v>300</v>
      </c>
      <c r="D32" s="331"/>
      <c r="E32" s="331">
        <f>1.176783/2132.2</f>
        <v>5.5191023356157955E-4</v>
      </c>
      <c r="F32" s="331"/>
      <c r="G32" s="331">
        <f>1.176783/283.24</f>
        <v>4.1547203784776153E-3</v>
      </c>
      <c r="H32" s="331"/>
      <c r="I32" s="332">
        <f>1.176783/1863</f>
        <v>6.3166022544283414E-4</v>
      </c>
    </row>
  </sheetData>
  <mergeCells count="3">
    <mergeCell ref="G1:G2"/>
    <mergeCell ref="B21:B25"/>
    <mergeCell ref="B28:B3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Gráficos</vt:lpstr>
      </vt:variant>
      <vt:variant>
        <vt:i4>3</vt:i4>
      </vt:variant>
    </vt:vector>
  </HeadingPairs>
  <TitlesOfParts>
    <vt:vector size="12" baseType="lpstr">
      <vt:lpstr>RAW_DATA</vt:lpstr>
      <vt:lpstr>P80_C3_LAMINAR</vt:lpstr>
      <vt:lpstr>P80_C3_LAMINAR_cpcambiado</vt:lpstr>
      <vt:lpstr>Nu_LAMINAR</vt:lpstr>
      <vt:lpstr>Tm_LAMINAR</vt:lpstr>
      <vt:lpstr>hlv_LAMINAR</vt:lpstr>
      <vt:lpstr>P80_C3_TURBULENTO</vt:lpstr>
      <vt:lpstr>P80_C3_CAIDA_DE_PRESION</vt:lpstr>
      <vt:lpstr>P80_C3_HEMC_CAIDA_DE_PRESION</vt:lpstr>
      <vt:lpstr>Nulv</vt:lpstr>
      <vt:lpstr>Tm</vt:lpstr>
      <vt:lpstr>hlv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</cp:lastModifiedBy>
  <dcterms:created xsi:type="dcterms:W3CDTF">2020-12-09T09:35:18Z</dcterms:created>
  <dcterms:modified xsi:type="dcterms:W3CDTF">2023-02-20T11:01:19Z</dcterms:modified>
</cp:coreProperties>
</file>